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B89980A9-05F8-43CD-A061-F536862B4829}" xr6:coauthVersionLast="47" xr6:coauthVersionMax="47" xr10:uidLastSave="{00000000-0000-0000-0000-000000000000}"/>
  <bookViews>
    <workbookView xWindow="-120" yWindow="-120" windowWidth="29040" windowHeight="15720" firstSheet="9" activeTab="15" xr2:uid="{00000000-000D-0000-FFFF-FFFF00000000}"/>
  </bookViews>
  <sheets>
    <sheet name="vîrsta" sheetId="35" r:id="rId1"/>
    <sheet name="sex" sheetId="36" r:id="rId2"/>
    <sheet name="kocher, vome" sheetId="37" r:id="rId3"/>
    <sheet name="anamneza descr" sheetId="50" r:id="rId4"/>
    <sheet name="dureri abdom subiect descript" sheetId="48" r:id="rId5"/>
    <sheet name="scaderea apetitului" sheetId="40" r:id="rId6"/>
    <sheet name="descr clinice" sheetId="38" r:id="rId7"/>
    <sheet name="Voscresenschi" sheetId="39" r:id="rId8"/>
    <sheet name="USG, laborator" sheetId="41" r:id="rId9"/>
    <sheet name="patologiii concomitente" sheetId="42" r:id="rId10"/>
    <sheet name="patologii depistate" sheetId="45" r:id="rId11"/>
    <sheet name="patologii depistate laaroscopic" sheetId="46" r:id="rId12"/>
    <sheet name="icm" sheetId="43" r:id="rId13"/>
    <sheet name="timpul.." sheetId="44" r:id="rId14"/>
    <sheet name="localizare AV" sheetId="47" r:id="rId15"/>
    <sheet name="Sheet1" sheetId="1" r:id="rId16"/>
    <sheet name="Scornou78" sheetId="4" r:id="rId17"/>
    <sheet name="Alvarado78" sheetId="13" r:id="rId18"/>
    <sheet name="obezitate" sheetId="34" r:id="rId19"/>
    <sheet name="Model Summaries" sheetId="11" r:id="rId20"/>
  </sheets>
  <definedNames>
    <definedName name="___autoF" localSheetId="17" hidden="1">1</definedName>
    <definedName name="___autoF" localSheetId="18" hidden="1">1</definedName>
    <definedName name="___autoF" localSheetId="16" hidden="1">1</definedName>
    <definedName name="___Coef___" localSheetId="17" hidden="1">1</definedName>
    <definedName name="___Coef___" localSheetId="18" hidden="1">1</definedName>
    <definedName name="___Coef___" localSheetId="16" hidden="1">1</definedName>
    <definedName name="___rsumm___actual78__bin_" localSheetId="19" hidden="1">'Model Summaries'!$A$3</definedName>
    <definedName name="__nSelect_" hidden="1">0</definedName>
    <definedName name="_xlnm._FilterDatabase" localSheetId="15" hidden="1">Sheet1!$EN$1:$EN$65536</definedName>
    <definedName name="ActiveRegModel" hidden="1">"Model 5"</definedName>
    <definedName name="actual">Sheet1!$S:$S</definedName>
    <definedName name="actual78">Sheet1!$EF$2:$EF$79</definedName>
    <definedName name="actual78_Model_1_Predictions">Sheet1!$EK$2:$EK$79</definedName>
    <definedName name="actual78_Model_1_Residuals">Sheet1!$EL$2:$EL$79</definedName>
    <definedName name="actual78_Model_2_Predictions">Sheet1!$EI$2:$EI$79</definedName>
    <definedName name="actual78_Model_2_Residuals">Sheet1!$EJ$2:$EJ$79</definedName>
    <definedName name="actual78_Model_5_Predictions">Sheet1!$EG$2:$EG$79</definedName>
    <definedName name="actual78_Model_5_Residuals">Sheet1!$EH$2:$EH$79</definedName>
    <definedName name="Alvarado78">Sheet1!$ED$2:$ED$79</definedName>
    <definedName name="FirstForecastRow" localSheetId="17" hidden="1">71</definedName>
    <definedName name="FirstForecastRow" localSheetId="18" hidden="1">75</definedName>
    <definedName name="FirstForecastRow" localSheetId="16" hidden="1">71</definedName>
    <definedName name="nRegMod" hidden="1">5</definedName>
    <definedName name="obezitate78">Sheet1!$EN$2:$EN$79</definedName>
    <definedName name="OKtoForecast" hidden="1">1</definedName>
    <definedName name="Scornou78">Sheet1!$DU$2:$DU$79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0" i="4" l="1" a="1"/>
  <c r="F80" i="4" s="1"/>
  <c r="A81" i="4"/>
  <c r="F81" i="4" a="1"/>
  <c r="F81" i="4"/>
  <c r="A82" i="4"/>
  <c r="F82" i="4" s="1" a="1"/>
  <c r="F82" i="4" s="1"/>
  <c r="B93" i="4"/>
  <c r="G80" i="4"/>
  <c r="C80" i="4" s="1"/>
  <c r="F170" i="34"/>
  <c r="BG174" i="34" s="1"/>
  <c r="F147" i="34"/>
  <c r="CS150" i="34" s="1"/>
  <c r="D34" i="34"/>
  <c r="AM10" i="34"/>
  <c r="I11" i="34" s="1"/>
  <c r="BF174" i="34"/>
  <c r="BS174" i="34"/>
  <c r="BT174" i="34"/>
  <c r="CS174" i="34"/>
  <c r="CY174" i="34"/>
  <c r="DO174" i="34"/>
  <c r="AS174" i="34"/>
  <c r="BB174" i="34"/>
  <c r="BN174" i="34"/>
  <c r="BP174" i="34"/>
  <c r="BX174" i="34"/>
  <c r="BY174" i="34"/>
  <c r="DV174" i="34"/>
  <c r="ED174" i="34"/>
  <c r="DQ150" i="34"/>
  <c r="BI150" i="34"/>
  <c r="BK150" i="34"/>
  <c r="BT150" i="34"/>
  <c r="DH150" i="34"/>
  <c r="DK150" i="34"/>
  <c r="EG150" i="34"/>
  <c r="AN150" i="34"/>
  <c r="AW195" i="34"/>
  <c r="AX195" i="34"/>
  <c r="AY195" i="34"/>
  <c r="AW196" i="34"/>
  <c r="AX196" i="34"/>
  <c r="AY196" i="34"/>
  <c r="AW197" i="34"/>
  <c r="AX197" i="34"/>
  <c r="AY197" i="34"/>
  <c r="AW198" i="34"/>
  <c r="AX198" i="34"/>
  <c r="AY198" i="34"/>
  <c r="AW199" i="34"/>
  <c r="AX199" i="34"/>
  <c r="AY199" i="34"/>
  <c r="AW200" i="34"/>
  <c r="AX200" i="34"/>
  <c r="AY200" i="34"/>
  <c r="AW201" i="34"/>
  <c r="AX201" i="34"/>
  <c r="AY201" i="34"/>
  <c r="AW202" i="34"/>
  <c r="AX202" i="34"/>
  <c r="AY202" i="34"/>
  <c r="AW203" i="34"/>
  <c r="AX203" i="34"/>
  <c r="AY203" i="34"/>
  <c r="AW204" i="34"/>
  <c r="AX204" i="34"/>
  <c r="AY204" i="34"/>
  <c r="AW205" i="34"/>
  <c r="AX205" i="34"/>
  <c r="AY205" i="34"/>
  <c r="AW206" i="34"/>
  <c r="AX206" i="34"/>
  <c r="AY206" i="34"/>
  <c r="AW207" i="34"/>
  <c r="AX207" i="34"/>
  <c r="AY207" i="34"/>
  <c r="AW208" i="34"/>
  <c r="AX208" i="34"/>
  <c r="AY208" i="34"/>
  <c r="AW209" i="34"/>
  <c r="AX209" i="34"/>
  <c r="AY209" i="34"/>
  <c r="AW210" i="34"/>
  <c r="AX210" i="34"/>
  <c r="AY210" i="34"/>
  <c r="AW211" i="34"/>
  <c r="AX211" i="34"/>
  <c r="AY211" i="34"/>
  <c r="AW212" i="34"/>
  <c r="AX212" i="34"/>
  <c r="AY212" i="34"/>
  <c r="AW213" i="34"/>
  <c r="AX213" i="34"/>
  <c r="AY213" i="34"/>
  <c r="AW214" i="34"/>
  <c r="AX214" i="34"/>
  <c r="AY214" i="34"/>
  <c r="AW215" i="34"/>
  <c r="AX215" i="34"/>
  <c r="AY215" i="34"/>
  <c r="AW216" i="34"/>
  <c r="AX216" i="34"/>
  <c r="AY216" i="34"/>
  <c r="AW217" i="34"/>
  <c r="AX217" i="34"/>
  <c r="AY217" i="34"/>
  <c r="AW218" i="34"/>
  <c r="AX218" i="34"/>
  <c r="AY218" i="34"/>
  <c r="AW219" i="34"/>
  <c r="AX219" i="34"/>
  <c r="AY219" i="34"/>
  <c r="AW220" i="34"/>
  <c r="AX220" i="34"/>
  <c r="AY220" i="34"/>
  <c r="AW221" i="34"/>
  <c r="AX221" i="34"/>
  <c r="AY221" i="34"/>
  <c r="AW222" i="34"/>
  <c r="AX222" i="34"/>
  <c r="AY222" i="34"/>
  <c r="AW223" i="34"/>
  <c r="AX223" i="34"/>
  <c r="AY223" i="34"/>
  <c r="AW224" i="34"/>
  <c r="AX224" i="34"/>
  <c r="AY224" i="34"/>
  <c r="AW225" i="34"/>
  <c r="AX225" i="34"/>
  <c r="AY225" i="34"/>
  <c r="AW226" i="34"/>
  <c r="AX226" i="34"/>
  <c r="AY226" i="34"/>
  <c r="AW227" i="34"/>
  <c r="AX227" i="34"/>
  <c r="AY227" i="34"/>
  <c r="AW228" i="34"/>
  <c r="AX228" i="34"/>
  <c r="AY228" i="34"/>
  <c r="AW229" i="34"/>
  <c r="AX229" i="34"/>
  <c r="AY229" i="34"/>
  <c r="AW230" i="34"/>
  <c r="AX230" i="34"/>
  <c r="AY230" i="34"/>
  <c r="AW231" i="34"/>
  <c r="AX231" i="34"/>
  <c r="AY231" i="34"/>
  <c r="AW232" i="34"/>
  <c r="AX232" i="34"/>
  <c r="AY232" i="34"/>
  <c r="AW233" i="34"/>
  <c r="AX233" i="34"/>
  <c r="AY233" i="34"/>
  <c r="AW234" i="34"/>
  <c r="AX234" i="34"/>
  <c r="AY234" i="34"/>
  <c r="AW235" i="34"/>
  <c r="AX235" i="34"/>
  <c r="AY235" i="34"/>
  <c r="AW236" i="34"/>
  <c r="AX236" i="34"/>
  <c r="AY236" i="34"/>
  <c r="AW237" i="34"/>
  <c r="AX237" i="34"/>
  <c r="AY237" i="34"/>
  <c r="AW238" i="34"/>
  <c r="AX238" i="34"/>
  <c r="AY238" i="34"/>
  <c r="AW239" i="34"/>
  <c r="AX239" i="34"/>
  <c r="AY239" i="34"/>
  <c r="AW240" i="34"/>
  <c r="AX240" i="34"/>
  <c r="AY240" i="34"/>
  <c r="AW241" i="34"/>
  <c r="AX241" i="34"/>
  <c r="AY241" i="34"/>
  <c r="AW242" i="34"/>
  <c r="AX242" i="34"/>
  <c r="AY242" i="34"/>
  <c r="AW243" i="34"/>
  <c r="AX243" i="34"/>
  <c r="AY243" i="34"/>
  <c r="AW244" i="34"/>
  <c r="AX244" i="34"/>
  <c r="AY244" i="34"/>
  <c r="AW245" i="34"/>
  <c r="AX245" i="34"/>
  <c r="AY245" i="34"/>
  <c r="AW246" i="34"/>
  <c r="AX246" i="34"/>
  <c r="AY246" i="34"/>
  <c r="AW247" i="34"/>
  <c r="AX247" i="34"/>
  <c r="AY247" i="34"/>
  <c r="AW248" i="34"/>
  <c r="AX248" i="34"/>
  <c r="AY248" i="34"/>
  <c r="AW249" i="34"/>
  <c r="AX249" i="34"/>
  <c r="AY249" i="34"/>
  <c r="AW250" i="34"/>
  <c r="AX250" i="34"/>
  <c r="AY250" i="34"/>
  <c r="AW251" i="34"/>
  <c r="AX251" i="34"/>
  <c r="AY251" i="34"/>
  <c r="AW252" i="34"/>
  <c r="AX252" i="34"/>
  <c r="AY252" i="34"/>
  <c r="AW253" i="34"/>
  <c r="AX253" i="34"/>
  <c r="AY253" i="34"/>
  <c r="AW254" i="34"/>
  <c r="AX254" i="34"/>
  <c r="AY254" i="34"/>
  <c r="AW255" i="34"/>
  <c r="AX255" i="34"/>
  <c r="AY255" i="34"/>
  <c r="AW256" i="34"/>
  <c r="AX256" i="34"/>
  <c r="AY256" i="34"/>
  <c r="AW257" i="34"/>
  <c r="AX257" i="34"/>
  <c r="AY257" i="34"/>
  <c r="AW258" i="34"/>
  <c r="AX258" i="34"/>
  <c r="AY258" i="34"/>
  <c r="AW259" i="34"/>
  <c r="AX259" i="34"/>
  <c r="AY259" i="34"/>
  <c r="AW260" i="34"/>
  <c r="AX260" i="34"/>
  <c r="AY260" i="34"/>
  <c r="AW261" i="34"/>
  <c r="AX261" i="34"/>
  <c r="AY261" i="34"/>
  <c r="AW262" i="34"/>
  <c r="AX262" i="34"/>
  <c r="AY262" i="34"/>
  <c r="AW263" i="34"/>
  <c r="AX263" i="34"/>
  <c r="AY263" i="34"/>
  <c r="AW264" i="34"/>
  <c r="AX264" i="34"/>
  <c r="AY264" i="34"/>
  <c r="AW265" i="34"/>
  <c r="AX265" i="34"/>
  <c r="AY265" i="34"/>
  <c r="AW266" i="34"/>
  <c r="AX266" i="34"/>
  <c r="AY266" i="34"/>
  <c r="AW267" i="34"/>
  <c r="AX267" i="34"/>
  <c r="AY267" i="34"/>
  <c r="AW268" i="34"/>
  <c r="AX268" i="34"/>
  <c r="AY268" i="34"/>
  <c r="AW269" i="34"/>
  <c r="AX269" i="34"/>
  <c r="AY269" i="34"/>
  <c r="AW270" i="34"/>
  <c r="AX270" i="34"/>
  <c r="AY270" i="34"/>
  <c r="AW271" i="34"/>
  <c r="AX271" i="34"/>
  <c r="AY271" i="34"/>
  <c r="I250" i="34"/>
  <c r="I266" i="34"/>
  <c r="D195" i="34"/>
  <c r="G195" i="34" s="1"/>
  <c r="J195" i="34" s="1"/>
  <c r="E195" i="34"/>
  <c r="F195" i="34" s="1"/>
  <c r="D196" i="34"/>
  <c r="E196" i="34"/>
  <c r="G196" i="34"/>
  <c r="J196" i="34" s="1"/>
  <c r="D197" i="34"/>
  <c r="G197" i="34" s="1"/>
  <c r="I197" i="34" s="1"/>
  <c r="E197" i="34"/>
  <c r="F197" i="34" s="1"/>
  <c r="D198" i="34"/>
  <c r="G198" i="34" s="1"/>
  <c r="I198" i="34" s="1"/>
  <c r="E198" i="34"/>
  <c r="F198" i="34" s="1"/>
  <c r="D199" i="34"/>
  <c r="G199" i="34" s="1"/>
  <c r="E199" i="34"/>
  <c r="F199" i="34" s="1"/>
  <c r="D200" i="34"/>
  <c r="E200" i="34"/>
  <c r="D201" i="34"/>
  <c r="G201" i="34" s="1"/>
  <c r="I201" i="34" s="1"/>
  <c r="E201" i="34"/>
  <c r="D202" i="34"/>
  <c r="E202" i="34"/>
  <c r="D203" i="34"/>
  <c r="G203" i="34" s="1"/>
  <c r="I203" i="34" s="1"/>
  <c r="E203" i="34"/>
  <c r="F203" i="34" s="1"/>
  <c r="D204" i="34"/>
  <c r="E204" i="34"/>
  <c r="D205" i="34"/>
  <c r="G205" i="34" s="1"/>
  <c r="E205" i="34"/>
  <c r="F205" i="34" s="1"/>
  <c r="D206" i="34"/>
  <c r="G206" i="34" s="1"/>
  <c r="I206" i="34" s="1"/>
  <c r="E206" i="34"/>
  <c r="D207" i="34"/>
  <c r="G207" i="34" s="1"/>
  <c r="I207" i="34" s="1"/>
  <c r="E207" i="34"/>
  <c r="F207" i="34" s="1"/>
  <c r="D208" i="34"/>
  <c r="G208" i="34" s="1"/>
  <c r="J208" i="34" s="1"/>
  <c r="E208" i="34"/>
  <c r="F208" i="34" s="1"/>
  <c r="D209" i="34"/>
  <c r="G209" i="34" s="1"/>
  <c r="E209" i="34"/>
  <c r="D210" i="34"/>
  <c r="G210" i="34" s="1"/>
  <c r="I210" i="34" s="1"/>
  <c r="E210" i="34"/>
  <c r="D211" i="34"/>
  <c r="E211" i="34"/>
  <c r="F211" i="34" s="1"/>
  <c r="G211" i="34"/>
  <c r="D212" i="34"/>
  <c r="G212" i="34" s="1"/>
  <c r="I212" i="34" s="1"/>
  <c r="E212" i="34"/>
  <c r="F212" i="34" s="1"/>
  <c r="D213" i="34"/>
  <c r="G213" i="34" s="1"/>
  <c r="I213" i="34" s="1"/>
  <c r="E213" i="34"/>
  <c r="F213" i="34"/>
  <c r="D214" i="34"/>
  <c r="E214" i="34"/>
  <c r="D215" i="34"/>
  <c r="G215" i="34" s="1"/>
  <c r="J215" i="34" s="1"/>
  <c r="E215" i="34"/>
  <c r="D216" i="34"/>
  <c r="G216" i="34" s="1"/>
  <c r="I216" i="34" s="1"/>
  <c r="E216" i="34"/>
  <c r="D217" i="34"/>
  <c r="G217" i="34" s="1"/>
  <c r="E217" i="34"/>
  <c r="D218" i="34"/>
  <c r="E218" i="34"/>
  <c r="F218" i="34" s="1"/>
  <c r="G218" i="34"/>
  <c r="I218" i="34" s="1"/>
  <c r="D219" i="34"/>
  <c r="G219" i="34" s="1"/>
  <c r="I219" i="34" s="1"/>
  <c r="E219" i="34"/>
  <c r="D220" i="34"/>
  <c r="G220" i="34" s="1"/>
  <c r="J220" i="34" s="1"/>
  <c r="E220" i="34"/>
  <c r="D221" i="34"/>
  <c r="G221" i="34" s="1"/>
  <c r="E221" i="34"/>
  <c r="F221" i="34" s="1"/>
  <c r="D222" i="34"/>
  <c r="G222" i="34" s="1"/>
  <c r="I222" i="34" s="1"/>
  <c r="E222" i="34"/>
  <c r="F222" i="34" s="1"/>
  <c r="D223" i="34"/>
  <c r="E223" i="34"/>
  <c r="F223" i="34" s="1"/>
  <c r="G223" i="34"/>
  <c r="D224" i="34"/>
  <c r="G224" i="34" s="1"/>
  <c r="E224" i="34"/>
  <c r="D225" i="34"/>
  <c r="G225" i="34" s="1"/>
  <c r="I225" i="34" s="1"/>
  <c r="E225" i="34"/>
  <c r="D226" i="34"/>
  <c r="E226" i="34"/>
  <c r="F226" i="34"/>
  <c r="G226" i="34"/>
  <c r="J226" i="34" s="1"/>
  <c r="D227" i="34"/>
  <c r="E227" i="34"/>
  <c r="D228" i="34"/>
  <c r="G228" i="34" s="1"/>
  <c r="I228" i="34" s="1"/>
  <c r="E228" i="34"/>
  <c r="F228" i="34" s="1"/>
  <c r="D229" i="34"/>
  <c r="E229" i="34"/>
  <c r="D230" i="34"/>
  <c r="G230" i="34" s="1"/>
  <c r="I230" i="34" s="1"/>
  <c r="E230" i="34"/>
  <c r="D231" i="34"/>
  <c r="G231" i="34" s="1"/>
  <c r="I231" i="34" s="1"/>
  <c r="E231" i="34"/>
  <c r="D232" i="34"/>
  <c r="G232" i="34" s="1"/>
  <c r="E232" i="34"/>
  <c r="D233" i="34"/>
  <c r="G233" i="34" s="1"/>
  <c r="I233" i="34" s="1"/>
  <c r="E233" i="34"/>
  <c r="D234" i="34"/>
  <c r="G234" i="34" s="1"/>
  <c r="J234" i="34" s="1"/>
  <c r="E234" i="34"/>
  <c r="F234" i="34"/>
  <c r="D235" i="34"/>
  <c r="G235" i="34" s="1"/>
  <c r="E235" i="34"/>
  <c r="D236" i="34"/>
  <c r="G236" i="34" s="1"/>
  <c r="I236" i="34" s="1"/>
  <c r="E236" i="34"/>
  <c r="D237" i="34"/>
  <c r="G237" i="34" s="1"/>
  <c r="I237" i="34" s="1"/>
  <c r="E237" i="34"/>
  <c r="D238" i="34"/>
  <c r="G238" i="34" s="1"/>
  <c r="J238" i="34" s="1"/>
  <c r="E238" i="34"/>
  <c r="F238" i="34" s="1"/>
  <c r="D239" i="34"/>
  <c r="G239" i="34" s="1"/>
  <c r="I239" i="34" s="1"/>
  <c r="E239" i="34"/>
  <c r="F239" i="34" s="1"/>
  <c r="D240" i="34"/>
  <c r="E240" i="34"/>
  <c r="D241" i="34"/>
  <c r="G241" i="34" s="1"/>
  <c r="E241" i="34"/>
  <c r="F241" i="34" s="1"/>
  <c r="D242" i="34"/>
  <c r="E242" i="34"/>
  <c r="D243" i="34"/>
  <c r="G243" i="34" s="1"/>
  <c r="I243" i="34" s="1"/>
  <c r="E243" i="34"/>
  <c r="D244" i="34"/>
  <c r="G244" i="34" s="1"/>
  <c r="J244" i="34" s="1"/>
  <c r="E244" i="34"/>
  <c r="D245" i="34"/>
  <c r="G245" i="34" s="1"/>
  <c r="E245" i="34"/>
  <c r="D246" i="34"/>
  <c r="G246" i="34" s="1"/>
  <c r="I246" i="34" s="1"/>
  <c r="E246" i="34"/>
  <c r="D247" i="34"/>
  <c r="E247" i="34"/>
  <c r="F247" i="34" s="1"/>
  <c r="G247" i="34"/>
  <c r="D248" i="34"/>
  <c r="G248" i="34" s="1"/>
  <c r="I248" i="34" s="1"/>
  <c r="E248" i="34"/>
  <c r="D249" i="34"/>
  <c r="G249" i="34" s="1"/>
  <c r="I249" i="34" s="1"/>
  <c r="E249" i="34"/>
  <c r="D250" i="34"/>
  <c r="E250" i="34"/>
  <c r="G250" i="34"/>
  <c r="J250" i="34" s="1"/>
  <c r="D251" i="34"/>
  <c r="E251" i="34"/>
  <c r="G251" i="34"/>
  <c r="I251" i="34" s="1"/>
  <c r="D252" i="34"/>
  <c r="G252" i="34" s="1"/>
  <c r="J252" i="34" s="1"/>
  <c r="E252" i="34"/>
  <c r="D253" i="34"/>
  <c r="G253" i="34" s="1"/>
  <c r="E253" i="34"/>
  <c r="D254" i="34"/>
  <c r="E254" i="34"/>
  <c r="D255" i="34"/>
  <c r="G255" i="34" s="1"/>
  <c r="I255" i="34" s="1"/>
  <c r="E255" i="34"/>
  <c r="F255" i="34" s="1"/>
  <c r="D256" i="34"/>
  <c r="G256" i="34" s="1"/>
  <c r="J256" i="34" s="1"/>
  <c r="E256" i="34"/>
  <c r="D257" i="34"/>
  <c r="G257" i="34" s="1"/>
  <c r="E257" i="34"/>
  <c r="D258" i="34"/>
  <c r="G258" i="34" s="1"/>
  <c r="I258" i="34" s="1"/>
  <c r="E258" i="34"/>
  <c r="D259" i="34"/>
  <c r="G259" i="34" s="1"/>
  <c r="E259" i="34"/>
  <c r="F259" i="34"/>
  <c r="D260" i="34"/>
  <c r="E260" i="34"/>
  <c r="F260" i="34" s="1"/>
  <c r="G260" i="34"/>
  <c r="J260" i="34" s="1"/>
  <c r="D261" i="34"/>
  <c r="G261" i="34" s="1"/>
  <c r="I261" i="34" s="1"/>
  <c r="E261" i="34"/>
  <c r="D262" i="34"/>
  <c r="E262" i="34"/>
  <c r="G262" i="34"/>
  <c r="J262" i="34" s="1"/>
  <c r="D263" i="34"/>
  <c r="E263" i="34"/>
  <c r="D264" i="34"/>
  <c r="G264" i="34" s="1"/>
  <c r="J264" i="34" s="1"/>
  <c r="E264" i="34"/>
  <c r="D265" i="34"/>
  <c r="G265" i="34" s="1"/>
  <c r="E265" i="34"/>
  <c r="F265" i="34" s="1"/>
  <c r="D266" i="34"/>
  <c r="G266" i="34" s="1"/>
  <c r="J266" i="34" s="1"/>
  <c r="E266" i="34"/>
  <c r="D267" i="34"/>
  <c r="G267" i="34" s="1"/>
  <c r="I267" i="34" s="1"/>
  <c r="E267" i="34"/>
  <c r="F267" i="34" s="1"/>
  <c r="D268" i="34"/>
  <c r="G268" i="34" s="1"/>
  <c r="E268" i="34"/>
  <c r="F268" i="34" s="1"/>
  <c r="D269" i="34"/>
  <c r="G269" i="34" s="1"/>
  <c r="I269" i="34" s="1"/>
  <c r="E269" i="34"/>
  <c r="F269" i="34" s="1"/>
  <c r="D270" i="34"/>
  <c r="G270" i="34" s="1"/>
  <c r="J270" i="34" s="1"/>
  <c r="E270" i="34"/>
  <c r="D271" i="34"/>
  <c r="G271" i="34" s="1"/>
  <c r="E271" i="34"/>
  <c r="F271" i="34" s="1"/>
  <c r="AY194" i="34"/>
  <c r="AX194" i="34"/>
  <c r="AW194" i="34"/>
  <c r="E194" i="34"/>
  <c r="D194" i="34"/>
  <c r="G194" i="34" s="1"/>
  <c r="I194" i="34" s="1"/>
  <c r="G84" i="34" a="1"/>
  <c r="G84" i="34" s="1"/>
  <c r="F84" i="34"/>
  <c r="C84" i="34" s="1"/>
  <c r="AQ99" i="34"/>
  <c r="AP99" i="34"/>
  <c r="AQ98" i="34"/>
  <c r="AP98" i="34"/>
  <c r="AQ97" i="34"/>
  <c r="AP97" i="34"/>
  <c r="AQ96" i="34"/>
  <c r="AP96" i="34"/>
  <c r="AQ95" i="34"/>
  <c r="AP95" i="34"/>
  <c r="AQ94" i="34"/>
  <c r="AP94" i="34"/>
  <c r="AQ93" i="34"/>
  <c r="AP93" i="34"/>
  <c r="AQ92" i="34"/>
  <c r="AP92" i="34"/>
  <c r="AQ91" i="34"/>
  <c r="AP91" i="34"/>
  <c r="AQ90" i="34"/>
  <c r="AP90" i="34"/>
  <c r="AQ89" i="34"/>
  <c r="AP89" i="34"/>
  <c r="AQ88" i="34"/>
  <c r="AP88" i="34"/>
  <c r="AQ87" i="34"/>
  <c r="AP87" i="34"/>
  <c r="AQ100" i="34"/>
  <c r="AQ86" i="34"/>
  <c r="AQ85" i="34"/>
  <c r="AP100" i="34"/>
  <c r="AP86" i="34"/>
  <c r="AP85" i="34"/>
  <c r="AO100" i="34"/>
  <c r="AO86" i="34"/>
  <c r="AO85" i="34"/>
  <c r="AO98" i="34" s="1"/>
  <c r="AM81" i="34"/>
  <c r="B86" i="34" s="1"/>
  <c r="O74" i="34"/>
  <c r="N74" i="34"/>
  <c r="M74" i="34"/>
  <c r="F70" i="34"/>
  <c r="D70" i="34"/>
  <c r="C70" i="34"/>
  <c r="H70" i="34" s="1"/>
  <c r="A70" i="34"/>
  <c r="F69" i="34"/>
  <c r="D69" i="34"/>
  <c r="A69" i="34"/>
  <c r="F68" i="34"/>
  <c r="D68" i="34"/>
  <c r="A68" i="34"/>
  <c r="H67" i="34"/>
  <c r="G67" i="34"/>
  <c r="F67" i="34"/>
  <c r="C67" i="34"/>
  <c r="B67" i="34"/>
  <c r="A67" i="34"/>
  <c r="D65" i="34"/>
  <c r="C65" i="34"/>
  <c r="I39" i="34"/>
  <c r="F38" i="34"/>
  <c r="A38" i="34"/>
  <c r="F37" i="34"/>
  <c r="A37" i="34"/>
  <c r="H36" i="34"/>
  <c r="G36" i="34"/>
  <c r="C36" i="34"/>
  <c r="B36" i="34"/>
  <c r="C34" i="34"/>
  <c r="C24" i="34"/>
  <c r="C11" i="34" s="1"/>
  <c r="F22" i="34"/>
  <c r="I18" i="34"/>
  <c r="E18" i="34"/>
  <c r="D18" i="34"/>
  <c r="I17" i="34"/>
  <c r="E17" i="34"/>
  <c r="D17" i="34"/>
  <c r="I16" i="34"/>
  <c r="E16" i="34"/>
  <c r="D16" i="34"/>
  <c r="E15" i="34"/>
  <c r="D15" i="34"/>
  <c r="F166" i="13"/>
  <c r="EG170" i="13" s="1"/>
  <c r="F143" i="13"/>
  <c r="AR146" i="13" s="1"/>
  <c r="D30" i="13"/>
  <c r="C34" i="13" s="1"/>
  <c r="AK10" i="13"/>
  <c r="I11" i="13" s="1"/>
  <c r="AZ146" i="13"/>
  <c r="BA146" i="13"/>
  <c r="BB146" i="13"/>
  <c r="CA146" i="13"/>
  <c r="CB146" i="13"/>
  <c r="CK146" i="13"/>
  <c r="AK146" i="13"/>
  <c r="AU191" i="13"/>
  <c r="AV191" i="13"/>
  <c r="AW191" i="13"/>
  <c r="AU192" i="13"/>
  <c r="AV192" i="13"/>
  <c r="AW192" i="13"/>
  <c r="AU193" i="13"/>
  <c r="AV193" i="13"/>
  <c r="AW193" i="13"/>
  <c r="AU194" i="13"/>
  <c r="AV194" i="13"/>
  <c r="AW194" i="13"/>
  <c r="AU195" i="13"/>
  <c r="AV195" i="13"/>
  <c r="AW195" i="13"/>
  <c r="AU196" i="13"/>
  <c r="AV196" i="13"/>
  <c r="AW196" i="13"/>
  <c r="AU197" i="13"/>
  <c r="AV197" i="13"/>
  <c r="AW197" i="13"/>
  <c r="AU198" i="13"/>
  <c r="AV198" i="13"/>
  <c r="AW198" i="13"/>
  <c r="AU199" i="13"/>
  <c r="AV199" i="13"/>
  <c r="AW199" i="13"/>
  <c r="AU200" i="13"/>
  <c r="AV200" i="13"/>
  <c r="AW200" i="13"/>
  <c r="AU201" i="13"/>
  <c r="AV201" i="13"/>
  <c r="AW201" i="13"/>
  <c r="AU202" i="13"/>
  <c r="AV202" i="13"/>
  <c r="AW202" i="13"/>
  <c r="AU203" i="13"/>
  <c r="AV203" i="13"/>
  <c r="AW203" i="13"/>
  <c r="AU204" i="13"/>
  <c r="AV204" i="13"/>
  <c r="AW204" i="13"/>
  <c r="AU205" i="13"/>
  <c r="AV205" i="13"/>
  <c r="AW205" i="13"/>
  <c r="AU206" i="13"/>
  <c r="AV206" i="13"/>
  <c r="AW206" i="13"/>
  <c r="AU207" i="13"/>
  <c r="AV207" i="13"/>
  <c r="AW207" i="13"/>
  <c r="AU208" i="13"/>
  <c r="AV208" i="13"/>
  <c r="AW208" i="13"/>
  <c r="AU209" i="13"/>
  <c r="AV209" i="13"/>
  <c r="AW209" i="13"/>
  <c r="AU210" i="13"/>
  <c r="AV210" i="13"/>
  <c r="AW210" i="13"/>
  <c r="AU211" i="13"/>
  <c r="AV211" i="13"/>
  <c r="AW211" i="13"/>
  <c r="AU212" i="13"/>
  <c r="AV212" i="13"/>
  <c r="AW212" i="13"/>
  <c r="AU213" i="13"/>
  <c r="AV213" i="13"/>
  <c r="AW213" i="13"/>
  <c r="AU214" i="13"/>
  <c r="AV214" i="13"/>
  <c r="AW214" i="13"/>
  <c r="AU215" i="13"/>
  <c r="AV215" i="13"/>
  <c r="AW215" i="13"/>
  <c r="AU216" i="13"/>
  <c r="AV216" i="13"/>
  <c r="AW216" i="13"/>
  <c r="AU217" i="13"/>
  <c r="AV217" i="13"/>
  <c r="AW217" i="13"/>
  <c r="AU218" i="13"/>
  <c r="AV218" i="13"/>
  <c r="AW218" i="13"/>
  <c r="AU219" i="13"/>
  <c r="AV219" i="13"/>
  <c r="AW219" i="13"/>
  <c r="AU220" i="13"/>
  <c r="AV220" i="13"/>
  <c r="AW220" i="13"/>
  <c r="AU221" i="13"/>
  <c r="AV221" i="13"/>
  <c r="AW221" i="13"/>
  <c r="AU222" i="13"/>
  <c r="AV222" i="13"/>
  <c r="AW222" i="13"/>
  <c r="AU223" i="13"/>
  <c r="AV223" i="13"/>
  <c r="AW223" i="13"/>
  <c r="AU224" i="13"/>
  <c r="AV224" i="13"/>
  <c r="AW224" i="13"/>
  <c r="AU225" i="13"/>
  <c r="AV225" i="13"/>
  <c r="AW225" i="13"/>
  <c r="AU226" i="13"/>
  <c r="AV226" i="13"/>
  <c r="AW226" i="13"/>
  <c r="AU227" i="13"/>
  <c r="AV227" i="13"/>
  <c r="AW227" i="13"/>
  <c r="AU228" i="13"/>
  <c r="AV228" i="13"/>
  <c r="AW228" i="13"/>
  <c r="AU229" i="13"/>
  <c r="AV229" i="13"/>
  <c r="AW229" i="13"/>
  <c r="AU230" i="13"/>
  <c r="AV230" i="13"/>
  <c r="AW230" i="13"/>
  <c r="AU231" i="13"/>
  <c r="AV231" i="13"/>
  <c r="AW231" i="13"/>
  <c r="AU232" i="13"/>
  <c r="AV232" i="13"/>
  <c r="AW232" i="13"/>
  <c r="AU233" i="13"/>
  <c r="AV233" i="13"/>
  <c r="AW233" i="13"/>
  <c r="AU234" i="13"/>
  <c r="AV234" i="13"/>
  <c r="AW234" i="13"/>
  <c r="AU235" i="13"/>
  <c r="AV235" i="13"/>
  <c r="AW235" i="13"/>
  <c r="AU236" i="13"/>
  <c r="AV236" i="13"/>
  <c r="AW236" i="13"/>
  <c r="AU237" i="13"/>
  <c r="AV237" i="13"/>
  <c r="AW237" i="13"/>
  <c r="AU238" i="13"/>
  <c r="AV238" i="13"/>
  <c r="AW238" i="13"/>
  <c r="AU239" i="13"/>
  <c r="AV239" i="13"/>
  <c r="AW239" i="13"/>
  <c r="AU240" i="13"/>
  <c r="AV240" i="13"/>
  <c r="AW240" i="13"/>
  <c r="AU241" i="13"/>
  <c r="AV241" i="13"/>
  <c r="AW241" i="13"/>
  <c r="AU242" i="13"/>
  <c r="AV242" i="13"/>
  <c r="AW242" i="13"/>
  <c r="AU243" i="13"/>
  <c r="AV243" i="13"/>
  <c r="AW243" i="13"/>
  <c r="AU244" i="13"/>
  <c r="AV244" i="13"/>
  <c r="AW244" i="13"/>
  <c r="AU245" i="13"/>
  <c r="AV245" i="13"/>
  <c r="AW245" i="13"/>
  <c r="AU246" i="13"/>
  <c r="AV246" i="13"/>
  <c r="AW246" i="13"/>
  <c r="AU247" i="13"/>
  <c r="AV247" i="13"/>
  <c r="AW247" i="13"/>
  <c r="AU248" i="13"/>
  <c r="AV248" i="13"/>
  <c r="AW248" i="13"/>
  <c r="AU249" i="13"/>
  <c r="AV249" i="13"/>
  <c r="AW249" i="13"/>
  <c r="AU250" i="13"/>
  <c r="AV250" i="13"/>
  <c r="AW250" i="13"/>
  <c r="AU251" i="13"/>
  <c r="AV251" i="13"/>
  <c r="AW251" i="13"/>
  <c r="AU252" i="13"/>
  <c r="AV252" i="13"/>
  <c r="AW252" i="13"/>
  <c r="AU253" i="13"/>
  <c r="AV253" i="13"/>
  <c r="AW253" i="13"/>
  <c r="AU254" i="13"/>
  <c r="AV254" i="13"/>
  <c r="AW254" i="13"/>
  <c r="AU255" i="13"/>
  <c r="AV255" i="13"/>
  <c r="AW255" i="13"/>
  <c r="AU256" i="13"/>
  <c r="AV256" i="13"/>
  <c r="AW256" i="13"/>
  <c r="AU257" i="13"/>
  <c r="AV257" i="13"/>
  <c r="AW257" i="13"/>
  <c r="AU258" i="13"/>
  <c r="AV258" i="13"/>
  <c r="AW258" i="13"/>
  <c r="AU259" i="13"/>
  <c r="AV259" i="13"/>
  <c r="AW259" i="13"/>
  <c r="AU260" i="13"/>
  <c r="AV260" i="13"/>
  <c r="AW260" i="13"/>
  <c r="AU261" i="13"/>
  <c r="AV261" i="13"/>
  <c r="AW261" i="13"/>
  <c r="AU262" i="13"/>
  <c r="AV262" i="13"/>
  <c r="AW262" i="13"/>
  <c r="AU263" i="13"/>
  <c r="AV263" i="13"/>
  <c r="AW263" i="13"/>
  <c r="AU264" i="13"/>
  <c r="AV264" i="13"/>
  <c r="AW264" i="13"/>
  <c r="AU265" i="13"/>
  <c r="AV265" i="13"/>
  <c r="AW265" i="13"/>
  <c r="AU266" i="13"/>
  <c r="AV266" i="13"/>
  <c r="AW266" i="13"/>
  <c r="AU267" i="13"/>
  <c r="AV267" i="13"/>
  <c r="AW267" i="13"/>
  <c r="D191" i="13"/>
  <c r="G191" i="13" s="1"/>
  <c r="J191" i="13" s="1"/>
  <c r="E191" i="13"/>
  <c r="D192" i="13"/>
  <c r="E192" i="13"/>
  <c r="D193" i="13"/>
  <c r="G193" i="13" s="1"/>
  <c r="E193" i="13"/>
  <c r="D194" i="13"/>
  <c r="G194" i="13" s="1"/>
  <c r="E194" i="13"/>
  <c r="F194" i="13"/>
  <c r="D195" i="13"/>
  <c r="E195" i="13"/>
  <c r="D196" i="13"/>
  <c r="G196" i="13" s="1"/>
  <c r="E196" i="13"/>
  <c r="D197" i="13"/>
  <c r="G197" i="13" s="1"/>
  <c r="E197" i="13"/>
  <c r="F197" i="13" s="1"/>
  <c r="D198" i="13"/>
  <c r="E198" i="13"/>
  <c r="D199" i="13"/>
  <c r="E199" i="13"/>
  <c r="D200" i="13"/>
  <c r="G200" i="13" s="1"/>
  <c r="I200" i="13" s="1"/>
  <c r="E200" i="13"/>
  <c r="D201" i="13"/>
  <c r="E201" i="13"/>
  <c r="D202" i="13"/>
  <c r="G202" i="13" s="1"/>
  <c r="I202" i="13" s="1"/>
  <c r="E202" i="13"/>
  <c r="D203" i="13"/>
  <c r="G203" i="13" s="1"/>
  <c r="E203" i="13"/>
  <c r="D204" i="13"/>
  <c r="E204" i="13"/>
  <c r="D205" i="13"/>
  <c r="E205" i="13"/>
  <c r="F205" i="13" s="1"/>
  <c r="G205" i="13"/>
  <c r="I205" i="13" s="1"/>
  <c r="D206" i="13"/>
  <c r="G206" i="13" s="1"/>
  <c r="E206" i="13"/>
  <c r="F206" i="13" s="1"/>
  <c r="D207" i="13"/>
  <c r="E207" i="13"/>
  <c r="D208" i="13"/>
  <c r="G208" i="13" s="1"/>
  <c r="I208" i="13" s="1"/>
  <c r="E208" i="13"/>
  <c r="F208" i="13" s="1"/>
  <c r="D209" i="13"/>
  <c r="G209" i="13" s="1"/>
  <c r="J209" i="13" s="1"/>
  <c r="E209" i="13"/>
  <c r="F209" i="13" s="1"/>
  <c r="D210" i="13"/>
  <c r="E210" i="13"/>
  <c r="D211" i="13"/>
  <c r="G211" i="13" s="1"/>
  <c r="E211" i="13"/>
  <c r="D212" i="13"/>
  <c r="E212" i="13"/>
  <c r="F212" i="13"/>
  <c r="G212" i="13"/>
  <c r="D213" i="13"/>
  <c r="E213" i="13"/>
  <c r="D214" i="13"/>
  <c r="E214" i="13"/>
  <c r="F214" i="13" s="1"/>
  <c r="G214" i="13"/>
  <c r="J214" i="13" s="1"/>
  <c r="D215" i="13"/>
  <c r="E215" i="13"/>
  <c r="D216" i="13"/>
  <c r="E216" i="13"/>
  <c r="D217" i="13"/>
  <c r="E217" i="13"/>
  <c r="D218" i="13"/>
  <c r="G218" i="13" s="1"/>
  <c r="I218" i="13" s="1"/>
  <c r="E218" i="13"/>
  <c r="D219" i="13"/>
  <c r="E219" i="13"/>
  <c r="D220" i="13"/>
  <c r="G220" i="13" s="1"/>
  <c r="J220" i="13" s="1"/>
  <c r="E220" i="13"/>
  <c r="D221" i="13"/>
  <c r="G221" i="13" s="1"/>
  <c r="E221" i="13"/>
  <c r="D222" i="13"/>
  <c r="E222" i="13"/>
  <c r="D223" i="13"/>
  <c r="G223" i="13" s="1"/>
  <c r="E223" i="13"/>
  <c r="F223" i="13" s="1"/>
  <c r="D224" i="13"/>
  <c r="E224" i="13"/>
  <c r="D225" i="13"/>
  <c r="E225" i="13"/>
  <c r="D226" i="13"/>
  <c r="G226" i="13" s="1"/>
  <c r="E226" i="13"/>
  <c r="F226" i="13" s="1"/>
  <c r="D227" i="13"/>
  <c r="G227" i="13" s="1"/>
  <c r="J227" i="13" s="1"/>
  <c r="E227" i="13"/>
  <c r="D228" i="13"/>
  <c r="E228" i="13"/>
  <c r="D229" i="13"/>
  <c r="G229" i="13" s="1"/>
  <c r="E229" i="13"/>
  <c r="D230" i="13"/>
  <c r="G230" i="13" s="1"/>
  <c r="E230" i="13"/>
  <c r="D231" i="13"/>
  <c r="E231" i="13"/>
  <c r="D232" i="13"/>
  <c r="G232" i="13" s="1"/>
  <c r="E232" i="13"/>
  <c r="D233" i="13"/>
  <c r="G233" i="13" s="1"/>
  <c r="J233" i="13" s="1"/>
  <c r="E233" i="13"/>
  <c r="D234" i="13"/>
  <c r="E234" i="13"/>
  <c r="D235" i="13"/>
  <c r="G235" i="13" s="1"/>
  <c r="E235" i="13"/>
  <c r="D236" i="13"/>
  <c r="G236" i="13" s="1"/>
  <c r="I236" i="13" s="1"/>
  <c r="E236" i="13"/>
  <c r="F236" i="13" s="1"/>
  <c r="D237" i="13"/>
  <c r="E237" i="13"/>
  <c r="D238" i="13"/>
  <c r="G238" i="13" s="1"/>
  <c r="I238" i="13" s="1"/>
  <c r="E238" i="13"/>
  <c r="F238" i="13" s="1"/>
  <c r="D239" i="13"/>
  <c r="G239" i="13" s="1"/>
  <c r="E239" i="13"/>
  <c r="D240" i="13"/>
  <c r="E240" i="13"/>
  <c r="D241" i="13"/>
  <c r="G241" i="13" s="1"/>
  <c r="I241" i="13" s="1"/>
  <c r="E241" i="13"/>
  <c r="D242" i="13"/>
  <c r="G242" i="13" s="1"/>
  <c r="E242" i="13"/>
  <c r="F242" i="13" s="1"/>
  <c r="D243" i="13"/>
  <c r="E243" i="13"/>
  <c r="D244" i="13"/>
  <c r="E244" i="13"/>
  <c r="G244" i="13"/>
  <c r="I244" i="13" s="1"/>
  <c r="D245" i="13"/>
  <c r="E245" i="13"/>
  <c r="F245" i="13" s="1"/>
  <c r="G245" i="13"/>
  <c r="J245" i="13" s="1"/>
  <c r="D246" i="13"/>
  <c r="E246" i="13"/>
  <c r="D247" i="13"/>
  <c r="E247" i="13"/>
  <c r="F247" i="13" s="1"/>
  <c r="G247" i="13"/>
  <c r="I247" i="13" s="1"/>
  <c r="D248" i="13"/>
  <c r="E248" i="13"/>
  <c r="F248" i="13" s="1"/>
  <c r="G248" i="13"/>
  <c r="D249" i="13"/>
  <c r="E249" i="13"/>
  <c r="D250" i="13"/>
  <c r="G250" i="13" s="1"/>
  <c r="E250" i="13"/>
  <c r="F250" i="13" s="1"/>
  <c r="D251" i="13"/>
  <c r="E251" i="13"/>
  <c r="D252" i="13"/>
  <c r="E252" i="13"/>
  <c r="D253" i="13"/>
  <c r="E253" i="13"/>
  <c r="G253" i="13"/>
  <c r="I253" i="13" s="1"/>
  <c r="D254" i="13"/>
  <c r="G254" i="13" s="1"/>
  <c r="I254" i="13" s="1"/>
  <c r="E254" i="13"/>
  <c r="F254" i="13" s="1"/>
  <c r="D255" i="13"/>
  <c r="E255" i="13"/>
  <c r="D256" i="13"/>
  <c r="G256" i="13" s="1"/>
  <c r="I256" i="13" s="1"/>
  <c r="E256" i="13"/>
  <c r="D257" i="13"/>
  <c r="G257" i="13" s="1"/>
  <c r="J257" i="13" s="1"/>
  <c r="E257" i="13"/>
  <c r="F257" i="13" s="1"/>
  <c r="D258" i="13"/>
  <c r="E258" i="13"/>
  <c r="D259" i="13"/>
  <c r="G259" i="13" s="1"/>
  <c r="I259" i="13" s="1"/>
  <c r="E259" i="13"/>
  <c r="D260" i="13"/>
  <c r="E260" i="13"/>
  <c r="D261" i="13"/>
  <c r="E261" i="13"/>
  <c r="D262" i="13"/>
  <c r="G262" i="13" s="1"/>
  <c r="J262" i="13" s="1"/>
  <c r="E262" i="13"/>
  <c r="D263" i="13"/>
  <c r="G263" i="13" s="1"/>
  <c r="E263" i="13"/>
  <c r="F263" i="13" s="1"/>
  <c r="D264" i="13"/>
  <c r="E264" i="13"/>
  <c r="D265" i="13"/>
  <c r="G265" i="13" s="1"/>
  <c r="E265" i="13"/>
  <c r="F265" i="13" s="1"/>
  <c r="D266" i="13"/>
  <c r="E266" i="13"/>
  <c r="F266" i="13"/>
  <c r="G266" i="13"/>
  <c r="D267" i="13"/>
  <c r="E267" i="13"/>
  <c r="AW190" i="13"/>
  <c r="AV190" i="13"/>
  <c r="AU190" i="13"/>
  <c r="E190" i="13"/>
  <c r="D190" i="13"/>
  <c r="G190" i="13" s="1"/>
  <c r="I190" i="13" s="1"/>
  <c r="B93" i="13"/>
  <c r="A81" i="13"/>
  <c r="A82" i="13" s="1"/>
  <c r="G80" i="13"/>
  <c r="F80" i="13" a="1"/>
  <c r="F80" i="13" s="1"/>
  <c r="C80" i="13"/>
  <c r="G78" i="13"/>
  <c r="C78" i="13" s="1"/>
  <c r="M70" i="13"/>
  <c r="L70" i="13"/>
  <c r="K70" i="13"/>
  <c r="F66" i="13"/>
  <c r="D66" i="13"/>
  <c r="C66" i="13"/>
  <c r="A66" i="13"/>
  <c r="F65" i="13"/>
  <c r="D65" i="13"/>
  <c r="B65" i="13" s="1"/>
  <c r="G65" i="13" s="1"/>
  <c r="A65" i="13"/>
  <c r="F64" i="13"/>
  <c r="D64" i="13"/>
  <c r="A64" i="13"/>
  <c r="H63" i="13"/>
  <c r="G63" i="13"/>
  <c r="F63" i="13"/>
  <c r="C63" i="13"/>
  <c r="B63" i="13"/>
  <c r="A63" i="13"/>
  <c r="D61" i="13"/>
  <c r="C61" i="13"/>
  <c r="D35" i="13"/>
  <c r="F34" i="13"/>
  <c r="D34" i="13"/>
  <c r="A34" i="13"/>
  <c r="F33" i="13"/>
  <c r="A33" i="13"/>
  <c r="H32" i="13"/>
  <c r="G32" i="13"/>
  <c r="C32" i="13"/>
  <c r="B32" i="13"/>
  <c r="C30" i="13"/>
  <c r="C22" i="13"/>
  <c r="C20" i="13" s="1"/>
  <c r="E20" i="13" s="1"/>
  <c r="I21" i="13"/>
  <c r="I22" i="13" s="1"/>
  <c r="F20" i="13"/>
  <c r="I16" i="13"/>
  <c r="E16" i="13"/>
  <c r="D16" i="13"/>
  <c r="E15" i="13"/>
  <c r="D15" i="13"/>
  <c r="G33" i="4"/>
  <c r="F166" i="4"/>
  <c r="EG170" i="4" s="1"/>
  <c r="F143" i="4"/>
  <c r="DG146" i="4" s="1"/>
  <c r="D30" i="4"/>
  <c r="C42" i="4" s="1"/>
  <c r="AK10" i="4"/>
  <c r="I11" i="4" s="1"/>
  <c r="BC170" i="4"/>
  <c r="BE170" i="4"/>
  <c r="CB170" i="4"/>
  <c r="DZ170" i="4"/>
  <c r="EA170" i="4"/>
  <c r="AO170" i="4"/>
  <c r="BJ170" i="4"/>
  <c r="BL170" i="4"/>
  <c r="CJ170" i="4"/>
  <c r="CK170" i="4"/>
  <c r="DF170" i="4"/>
  <c r="DG170" i="4"/>
  <c r="BA146" i="4"/>
  <c r="BC146" i="4"/>
  <c r="BQ146" i="4"/>
  <c r="CC146" i="4"/>
  <c r="CD146" i="4"/>
  <c r="CL146" i="4"/>
  <c r="AU191" i="4"/>
  <c r="AV191" i="4"/>
  <c r="AW191" i="4"/>
  <c r="AU192" i="4"/>
  <c r="AV192" i="4"/>
  <c r="AW192" i="4"/>
  <c r="AU193" i="4"/>
  <c r="AV193" i="4"/>
  <c r="AW193" i="4"/>
  <c r="AU194" i="4"/>
  <c r="AV194" i="4"/>
  <c r="AW194" i="4"/>
  <c r="AU195" i="4"/>
  <c r="AV195" i="4"/>
  <c r="AW195" i="4"/>
  <c r="AU196" i="4"/>
  <c r="AV196" i="4"/>
  <c r="AW196" i="4"/>
  <c r="AU197" i="4"/>
  <c r="AV197" i="4"/>
  <c r="AW197" i="4"/>
  <c r="AU198" i="4"/>
  <c r="AV198" i="4"/>
  <c r="AW198" i="4"/>
  <c r="AU199" i="4"/>
  <c r="AV199" i="4"/>
  <c r="AW199" i="4"/>
  <c r="AU200" i="4"/>
  <c r="AV200" i="4"/>
  <c r="AW200" i="4"/>
  <c r="AU201" i="4"/>
  <c r="AV201" i="4"/>
  <c r="AW201" i="4"/>
  <c r="AU202" i="4"/>
  <c r="AV202" i="4"/>
  <c r="AW202" i="4"/>
  <c r="AU203" i="4"/>
  <c r="AV203" i="4"/>
  <c r="AW203" i="4"/>
  <c r="AU204" i="4"/>
  <c r="AV204" i="4"/>
  <c r="AW204" i="4"/>
  <c r="AU205" i="4"/>
  <c r="AV205" i="4"/>
  <c r="AW205" i="4"/>
  <c r="AU206" i="4"/>
  <c r="AV206" i="4"/>
  <c r="AW206" i="4"/>
  <c r="AU207" i="4"/>
  <c r="AV207" i="4"/>
  <c r="AW207" i="4"/>
  <c r="AU208" i="4"/>
  <c r="AV208" i="4"/>
  <c r="AW208" i="4"/>
  <c r="AU209" i="4"/>
  <c r="AV209" i="4"/>
  <c r="AW209" i="4"/>
  <c r="AU210" i="4"/>
  <c r="AV210" i="4"/>
  <c r="AW210" i="4"/>
  <c r="AU211" i="4"/>
  <c r="AV211" i="4"/>
  <c r="AW211" i="4"/>
  <c r="AU212" i="4"/>
  <c r="AV212" i="4"/>
  <c r="AW212" i="4"/>
  <c r="AU213" i="4"/>
  <c r="AV213" i="4"/>
  <c r="AW213" i="4"/>
  <c r="AU214" i="4"/>
  <c r="AV214" i="4"/>
  <c r="AW214" i="4"/>
  <c r="AU215" i="4"/>
  <c r="AV215" i="4"/>
  <c r="AW215" i="4"/>
  <c r="AU216" i="4"/>
  <c r="AV216" i="4"/>
  <c r="AW216" i="4"/>
  <c r="AU217" i="4"/>
  <c r="AV217" i="4"/>
  <c r="AW217" i="4"/>
  <c r="AU218" i="4"/>
  <c r="AV218" i="4"/>
  <c r="AW218" i="4"/>
  <c r="AU219" i="4"/>
  <c r="AV219" i="4"/>
  <c r="AW219" i="4"/>
  <c r="AU220" i="4"/>
  <c r="AV220" i="4"/>
  <c r="AW220" i="4"/>
  <c r="AU221" i="4"/>
  <c r="AV221" i="4"/>
  <c r="AW221" i="4"/>
  <c r="AU222" i="4"/>
  <c r="AV222" i="4"/>
  <c r="AW222" i="4"/>
  <c r="AU223" i="4"/>
  <c r="AV223" i="4"/>
  <c r="AW223" i="4"/>
  <c r="AU224" i="4"/>
  <c r="AV224" i="4"/>
  <c r="AW224" i="4"/>
  <c r="AU225" i="4"/>
  <c r="AV225" i="4"/>
  <c r="AW225" i="4"/>
  <c r="AU226" i="4"/>
  <c r="AV226" i="4"/>
  <c r="AW226" i="4"/>
  <c r="AU227" i="4"/>
  <c r="AV227" i="4"/>
  <c r="AW227" i="4"/>
  <c r="AU228" i="4"/>
  <c r="AV228" i="4"/>
  <c r="AW228" i="4"/>
  <c r="AU229" i="4"/>
  <c r="AV229" i="4"/>
  <c r="AW229" i="4"/>
  <c r="AU230" i="4"/>
  <c r="AV230" i="4"/>
  <c r="AW230" i="4"/>
  <c r="AU231" i="4"/>
  <c r="AV231" i="4"/>
  <c r="AW231" i="4"/>
  <c r="AU232" i="4"/>
  <c r="AV232" i="4"/>
  <c r="AW232" i="4"/>
  <c r="AU233" i="4"/>
  <c r="AV233" i="4"/>
  <c r="AW233" i="4"/>
  <c r="AU234" i="4"/>
  <c r="AV234" i="4"/>
  <c r="AW234" i="4"/>
  <c r="AU235" i="4"/>
  <c r="AV235" i="4"/>
  <c r="AW235" i="4"/>
  <c r="AU236" i="4"/>
  <c r="AV236" i="4"/>
  <c r="AW236" i="4"/>
  <c r="AU237" i="4"/>
  <c r="AV237" i="4"/>
  <c r="AW237" i="4"/>
  <c r="AU238" i="4"/>
  <c r="AV238" i="4"/>
  <c r="AW238" i="4"/>
  <c r="AU239" i="4"/>
  <c r="AV239" i="4"/>
  <c r="AW239" i="4"/>
  <c r="AU240" i="4"/>
  <c r="AV240" i="4"/>
  <c r="AW240" i="4"/>
  <c r="AU241" i="4"/>
  <c r="AV241" i="4"/>
  <c r="AW241" i="4"/>
  <c r="AU242" i="4"/>
  <c r="AV242" i="4"/>
  <c r="AW242" i="4"/>
  <c r="AU243" i="4"/>
  <c r="AV243" i="4"/>
  <c r="AW243" i="4"/>
  <c r="AU244" i="4"/>
  <c r="AV244" i="4"/>
  <c r="AW244" i="4"/>
  <c r="AU245" i="4"/>
  <c r="AV245" i="4"/>
  <c r="AW245" i="4"/>
  <c r="AU246" i="4"/>
  <c r="AV246" i="4"/>
  <c r="AW246" i="4"/>
  <c r="AU247" i="4"/>
  <c r="AV247" i="4"/>
  <c r="AW247" i="4"/>
  <c r="AU248" i="4"/>
  <c r="AV248" i="4"/>
  <c r="AW248" i="4"/>
  <c r="AU249" i="4"/>
  <c r="AV249" i="4"/>
  <c r="AW249" i="4"/>
  <c r="AU250" i="4"/>
  <c r="AV250" i="4"/>
  <c r="AW250" i="4"/>
  <c r="AU251" i="4"/>
  <c r="AV251" i="4"/>
  <c r="AW251" i="4"/>
  <c r="AU252" i="4"/>
  <c r="AV252" i="4"/>
  <c r="AW252" i="4"/>
  <c r="AU253" i="4"/>
  <c r="AV253" i="4"/>
  <c r="AW253" i="4"/>
  <c r="AU254" i="4"/>
  <c r="AV254" i="4"/>
  <c r="AW254" i="4"/>
  <c r="AU255" i="4"/>
  <c r="AV255" i="4"/>
  <c r="AW255" i="4"/>
  <c r="AU256" i="4"/>
  <c r="AV256" i="4"/>
  <c r="AW256" i="4"/>
  <c r="AU257" i="4"/>
  <c r="AV257" i="4"/>
  <c r="AW257" i="4"/>
  <c r="AU258" i="4"/>
  <c r="AV258" i="4"/>
  <c r="AW258" i="4"/>
  <c r="AU259" i="4"/>
  <c r="AV259" i="4"/>
  <c r="AW259" i="4"/>
  <c r="AU260" i="4"/>
  <c r="AV260" i="4"/>
  <c r="AW260" i="4"/>
  <c r="AU261" i="4"/>
  <c r="AV261" i="4"/>
  <c r="AW261" i="4"/>
  <c r="AU262" i="4"/>
  <c r="AV262" i="4"/>
  <c r="AW262" i="4"/>
  <c r="AU263" i="4"/>
  <c r="AV263" i="4"/>
  <c r="AW263" i="4"/>
  <c r="AU264" i="4"/>
  <c r="AV264" i="4"/>
  <c r="AW264" i="4"/>
  <c r="AU265" i="4"/>
  <c r="AV265" i="4"/>
  <c r="AW265" i="4"/>
  <c r="AU266" i="4"/>
  <c r="AV266" i="4"/>
  <c r="AW266" i="4"/>
  <c r="AU267" i="4"/>
  <c r="AV267" i="4"/>
  <c r="AW267" i="4"/>
  <c r="D191" i="4"/>
  <c r="E191" i="4"/>
  <c r="D192" i="4"/>
  <c r="G192" i="4" s="1"/>
  <c r="I192" i="4" s="1"/>
  <c r="E192" i="4"/>
  <c r="F192" i="4" s="1"/>
  <c r="D193" i="4"/>
  <c r="G193" i="4" s="1"/>
  <c r="E193" i="4"/>
  <c r="D194" i="4"/>
  <c r="E194" i="4"/>
  <c r="D195" i="4"/>
  <c r="G195" i="4" s="1"/>
  <c r="E195" i="4"/>
  <c r="D196" i="4"/>
  <c r="E196" i="4"/>
  <c r="G196" i="4"/>
  <c r="I196" i="4" s="1"/>
  <c r="D197" i="4"/>
  <c r="E197" i="4"/>
  <c r="D198" i="4"/>
  <c r="G198" i="4" s="1"/>
  <c r="J198" i="4" s="1"/>
  <c r="E198" i="4"/>
  <c r="D199" i="4"/>
  <c r="G199" i="4" s="1"/>
  <c r="E199" i="4"/>
  <c r="D200" i="4"/>
  <c r="E200" i="4"/>
  <c r="D201" i="4"/>
  <c r="G201" i="4" s="1"/>
  <c r="E201" i="4"/>
  <c r="D202" i="4"/>
  <c r="G202" i="4" s="1"/>
  <c r="I202" i="4" s="1"/>
  <c r="E202" i="4"/>
  <c r="D203" i="4"/>
  <c r="E203" i="4"/>
  <c r="D204" i="4"/>
  <c r="G204" i="4" s="1"/>
  <c r="E204" i="4"/>
  <c r="D205" i="4"/>
  <c r="G205" i="4" s="1"/>
  <c r="E205" i="4"/>
  <c r="D206" i="4"/>
  <c r="E206" i="4"/>
  <c r="D207" i="4"/>
  <c r="G207" i="4" s="1"/>
  <c r="E207" i="4"/>
  <c r="D208" i="4"/>
  <c r="E208" i="4"/>
  <c r="D209" i="4"/>
  <c r="E209" i="4"/>
  <c r="D210" i="4"/>
  <c r="G210" i="4" s="1"/>
  <c r="J210" i="4" s="1"/>
  <c r="E210" i="4"/>
  <c r="F210" i="4" s="1"/>
  <c r="D211" i="4"/>
  <c r="G211" i="4" s="1"/>
  <c r="E211" i="4"/>
  <c r="F211" i="4" s="1"/>
  <c r="D212" i="4"/>
  <c r="E212" i="4"/>
  <c r="D213" i="4"/>
  <c r="G213" i="4" s="1"/>
  <c r="E213" i="4"/>
  <c r="D214" i="4"/>
  <c r="E214" i="4"/>
  <c r="D215" i="4"/>
  <c r="E215" i="4"/>
  <c r="D216" i="4"/>
  <c r="G216" i="4" s="1"/>
  <c r="I216" i="4" s="1"/>
  <c r="E216" i="4"/>
  <c r="F216" i="4" s="1"/>
  <c r="D217" i="4"/>
  <c r="G217" i="4" s="1"/>
  <c r="E217" i="4"/>
  <c r="D218" i="4"/>
  <c r="E218" i="4"/>
  <c r="D219" i="4"/>
  <c r="G219" i="4" s="1"/>
  <c r="E219" i="4"/>
  <c r="D220" i="4"/>
  <c r="G220" i="4" s="1"/>
  <c r="I220" i="4" s="1"/>
  <c r="E220" i="4"/>
  <c r="D221" i="4"/>
  <c r="E221" i="4"/>
  <c r="D222" i="4"/>
  <c r="G222" i="4" s="1"/>
  <c r="J222" i="4" s="1"/>
  <c r="E222" i="4"/>
  <c r="D223" i="4"/>
  <c r="G223" i="4" s="1"/>
  <c r="E223" i="4"/>
  <c r="D224" i="4"/>
  <c r="E224" i="4"/>
  <c r="D225" i="4"/>
  <c r="G225" i="4" s="1"/>
  <c r="E225" i="4"/>
  <c r="D226" i="4"/>
  <c r="E226" i="4"/>
  <c r="F226" i="4" s="1"/>
  <c r="G226" i="4"/>
  <c r="I226" i="4" s="1"/>
  <c r="D227" i="4"/>
  <c r="E227" i="4"/>
  <c r="D228" i="4"/>
  <c r="G228" i="4" s="1"/>
  <c r="E228" i="4"/>
  <c r="D229" i="4"/>
  <c r="G229" i="4" s="1"/>
  <c r="E229" i="4"/>
  <c r="D230" i="4"/>
  <c r="E230" i="4"/>
  <c r="D231" i="4"/>
  <c r="G231" i="4" s="1"/>
  <c r="E231" i="4"/>
  <c r="D232" i="4"/>
  <c r="G232" i="4" s="1"/>
  <c r="I232" i="4" s="1"/>
  <c r="E232" i="4"/>
  <c r="F232" i="4" s="1"/>
  <c r="D233" i="4"/>
  <c r="E233" i="4"/>
  <c r="D234" i="4"/>
  <c r="G234" i="4" s="1"/>
  <c r="J234" i="4" s="1"/>
  <c r="E234" i="4"/>
  <c r="D235" i="4"/>
  <c r="G235" i="4" s="1"/>
  <c r="E235" i="4"/>
  <c r="D236" i="4"/>
  <c r="E236" i="4"/>
  <c r="D237" i="4"/>
  <c r="G237" i="4" s="1"/>
  <c r="E237" i="4"/>
  <c r="D238" i="4"/>
  <c r="E238" i="4"/>
  <c r="D239" i="4"/>
  <c r="E239" i="4"/>
  <c r="D240" i="4"/>
  <c r="E240" i="4"/>
  <c r="G240" i="4"/>
  <c r="I240" i="4" s="1"/>
  <c r="D241" i="4"/>
  <c r="G241" i="4" s="1"/>
  <c r="E241" i="4"/>
  <c r="D242" i="4"/>
  <c r="E242" i="4"/>
  <c r="D243" i="4"/>
  <c r="G243" i="4" s="1"/>
  <c r="E243" i="4"/>
  <c r="D244" i="4"/>
  <c r="G244" i="4" s="1"/>
  <c r="I244" i="4" s="1"/>
  <c r="E244" i="4"/>
  <c r="D245" i="4"/>
  <c r="E245" i="4"/>
  <c r="D246" i="4"/>
  <c r="G246" i="4" s="1"/>
  <c r="I246" i="4" s="1"/>
  <c r="E246" i="4"/>
  <c r="D247" i="4"/>
  <c r="G247" i="4" s="1"/>
  <c r="E247" i="4"/>
  <c r="D248" i="4"/>
  <c r="E248" i="4"/>
  <c r="D249" i="4"/>
  <c r="G249" i="4" s="1"/>
  <c r="E249" i="4"/>
  <c r="D250" i="4"/>
  <c r="E250" i="4"/>
  <c r="D251" i="4"/>
  <c r="E251" i="4"/>
  <c r="D252" i="4"/>
  <c r="G252" i="4" s="1"/>
  <c r="E252" i="4"/>
  <c r="D253" i="4"/>
  <c r="G253" i="4" s="1"/>
  <c r="E253" i="4"/>
  <c r="D254" i="4"/>
  <c r="E254" i="4"/>
  <c r="D255" i="4"/>
  <c r="G255" i="4" s="1"/>
  <c r="E255" i="4"/>
  <c r="D256" i="4"/>
  <c r="G256" i="4" s="1"/>
  <c r="I256" i="4" s="1"/>
  <c r="E256" i="4"/>
  <c r="F256" i="4" s="1"/>
  <c r="D257" i="4"/>
  <c r="E257" i="4"/>
  <c r="D258" i="4"/>
  <c r="G258" i="4" s="1"/>
  <c r="I258" i="4" s="1"/>
  <c r="E258" i="4"/>
  <c r="F258" i="4" s="1"/>
  <c r="D259" i="4"/>
  <c r="G259" i="4" s="1"/>
  <c r="E259" i="4"/>
  <c r="D260" i="4"/>
  <c r="G260" i="4" s="1"/>
  <c r="I260" i="4" s="1"/>
  <c r="E260" i="4"/>
  <c r="D261" i="4"/>
  <c r="G261" i="4" s="1"/>
  <c r="E261" i="4"/>
  <c r="D262" i="4"/>
  <c r="E262" i="4"/>
  <c r="D263" i="4"/>
  <c r="G263" i="4" s="1"/>
  <c r="I263" i="4" s="1"/>
  <c r="E263" i="4"/>
  <c r="D264" i="4"/>
  <c r="E264" i="4"/>
  <c r="F264" i="4" s="1"/>
  <c r="G264" i="4"/>
  <c r="I264" i="4" s="1"/>
  <c r="D265" i="4"/>
  <c r="G265" i="4" s="1"/>
  <c r="E265" i="4"/>
  <c r="D266" i="4"/>
  <c r="G266" i="4" s="1"/>
  <c r="I266" i="4" s="1"/>
  <c r="E266" i="4"/>
  <c r="F266" i="4" s="1"/>
  <c r="D267" i="4"/>
  <c r="G267" i="4" s="1"/>
  <c r="E267" i="4"/>
  <c r="AW190" i="4"/>
  <c r="AV190" i="4"/>
  <c r="AU190" i="4"/>
  <c r="E190" i="4"/>
  <c r="D190" i="4"/>
  <c r="G190" i="4" s="1"/>
  <c r="G78" i="4"/>
  <c r="C78" i="4" s="1"/>
  <c r="M70" i="4"/>
  <c r="L70" i="4"/>
  <c r="K70" i="4"/>
  <c r="F66" i="4"/>
  <c r="D66" i="4"/>
  <c r="C66" i="4"/>
  <c r="A66" i="4"/>
  <c r="F65" i="4"/>
  <c r="D65" i="4"/>
  <c r="A65" i="4"/>
  <c r="F64" i="4"/>
  <c r="D64" i="4"/>
  <c r="A64" i="4"/>
  <c r="H63" i="4"/>
  <c r="G63" i="4"/>
  <c r="F63" i="4"/>
  <c r="C63" i="4"/>
  <c r="B63" i="4"/>
  <c r="A63" i="4"/>
  <c r="D61" i="4"/>
  <c r="C61" i="4"/>
  <c r="D35" i="4"/>
  <c r="F34" i="4"/>
  <c r="D34" i="4"/>
  <c r="A34" i="4"/>
  <c r="F33" i="4"/>
  <c r="A33" i="4"/>
  <c r="H32" i="4"/>
  <c r="G32" i="4"/>
  <c r="C32" i="4"/>
  <c r="B32" i="4"/>
  <c r="C30" i="4"/>
  <c r="C22" i="4"/>
  <c r="C11" i="4" s="1"/>
  <c r="F20" i="4"/>
  <c r="I16" i="4"/>
  <c r="E16" i="4"/>
  <c r="D16" i="4"/>
  <c r="E15" i="4"/>
  <c r="D15" i="4"/>
  <c r="AU78" i="1"/>
  <c r="AU76" i="1"/>
  <c r="AU73" i="1"/>
  <c r="AU72" i="1"/>
  <c r="AU71" i="1"/>
  <c r="AU70" i="1"/>
  <c r="AU69" i="1"/>
  <c r="AU68" i="1"/>
  <c r="AU67" i="1"/>
  <c r="AU66" i="1"/>
  <c r="AU65" i="1"/>
  <c r="AU64" i="1"/>
  <c r="AU60" i="1"/>
  <c r="AU59" i="1"/>
  <c r="AU58" i="1"/>
  <c r="AU57" i="1"/>
  <c r="AU56" i="1"/>
  <c r="AU54" i="1"/>
  <c r="AU53" i="1"/>
  <c r="AU51" i="1"/>
  <c r="AU50" i="1"/>
  <c r="AU47" i="1"/>
  <c r="AU46" i="1"/>
  <c r="AU45" i="1"/>
  <c r="AU43" i="1"/>
  <c r="AU42" i="1"/>
  <c r="AU39" i="1"/>
  <c r="AU38" i="1"/>
  <c r="AU37" i="1"/>
  <c r="AU34" i="1"/>
  <c r="AU33" i="1"/>
  <c r="AU32" i="1"/>
  <c r="AU31" i="1"/>
  <c r="AU25" i="1"/>
  <c r="AU24" i="1"/>
  <c r="AU23" i="1"/>
  <c r="AU22" i="1"/>
  <c r="AU20" i="1"/>
  <c r="AU19" i="1"/>
  <c r="AU18" i="1"/>
  <c r="AU17" i="1"/>
  <c r="AU16" i="1"/>
  <c r="AU15" i="1"/>
  <c r="AU14" i="1"/>
  <c r="AU13" i="1"/>
  <c r="AU11" i="1"/>
  <c r="AU10" i="1"/>
  <c r="AU9" i="1"/>
  <c r="AU8" i="1"/>
  <c r="AU7" i="1"/>
  <c r="AU6" i="1"/>
  <c r="AU5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2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2" i="1"/>
  <c r="A83" i="4" l="1"/>
  <c r="H80" i="4"/>
  <c r="D80" i="4" s="1"/>
  <c r="I80" i="4"/>
  <c r="E80" i="4" s="1"/>
  <c r="G81" i="4"/>
  <c r="C81" i="4" s="1"/>
  <c r="CV150" i="34"/>
  <c r="BF150" i="34"/>
  <c r="CD150" i="34"/>
  <c r="F229" i="34"/>
  <c r="CU150" i="34"/>
  <c r="BE150" i="34"/>
  <c r="CC150" i="34"/>
  <c r="CT150" i="34"/>
  <c r="AU150" i="34"/>
  <c r="AL150" i="34"/>
  <c r="CI150" i="34"/>
  <c r="AT150" i="34"/>
  <c r="DY174" i="34"/>
  <c r="BV174" i="34"/>
  <c r="F249" i="34"/>
  <c r="F244" i="34"/>
  <c r="F233" i="34"/>
  <c r="F217" i="34"/>
  <c r="F201" i="34"/>
  <c r="AM150" i="34"/>
  <c r="CH150" i="34"/>
  <c r="AS150" i="34"/>
  <c r="DX174" i="34"/>
  <c r="BU174" i="34"/>
  <c r="DZ150" i="34"/>
  <c r="F248" i="34"/>
  <c r="BS150" i="34"/>
  <c r="DY150" i="34"/>
  <c r="F200" i="34"/>
  <c r="EF150" i="34"/>
  <c r="BR150" i="34"/>
  <c r="DV150" i="34"/>
  <c r="F258" i="34"/>
  <c r="F252" i="34"/>
  <c r="I252" i="34"/>
  <c r="DI150" i="34"/>
  <c r="BJ150" i="34"/>
  <c r="DE150" i="34"/>
  <c r="DB150" i="34"/>
  <c r="F65" i="34"/>
  <c r="J201" i="34"/>
  <c r="F261" i="34"/>
  <c r="F251" i="34"/>
  <c r="F214" i="34"/>
  <c r="CW150" i="34"/>
  <c r="BH150" i="34"/>
  <c r="CF150" i="34"/>
  <c r="F219" i="34"/>
  <c r="C69" i="34"/>
  <c r="H69" i="34" s="1"/>
  <c r="F224" i="34"/>
  <c r="BQ174" i="34"/>
  <c r="CR174" i="34"/>
  <c r="I234" i="34"/>
  <c r="J225" i="34"/>
  <c r="F262" i="34"/>
  <c r="F237" i="34"/>
  <c r="DU174" i="34"/>
  <c r="DN174" i="34"/>
  <c r="BC174" i="34"/>
  <c r="J213" i="34"/>
  <c r="DI174" i="34"/>
  <c r="DK174" i="34"/>
  <c r="F263" i="34"/>
  <c r="G71" i="34"/>
  <c r="F206" i="34"/>
  <c r="CV174" i="34"/>
  <c r="DG174" i="34"/>
  <c r="F254" i="34"/>
  <c r="I244" i="34"/>
  <c r="AO95" i="34"/>
  <c r="F95" i="34" s="1"/>
  <c r="C95" i="34" s="1"/>
  <c r="AO91" i="34"/>
  <c r="B91" i="34" s="1"/>
  <c r="E71" i="34"/>
  <c r="F266" i="34"/>
  <c r="F256" i="34"/>
  <c r="F236" i="34"/>
  <c r="F220" i="34"/>
  <c r="J207" i="34"/>
  <c r="CO174" i="34"/>
  <c r="DF174" i="34"/>
  <c r="AO87" i="34"/>
  <c r="F87" i="34" s="1"/>
  <c r="C87" i="34" s="1"/>
  <c r="F230" i="34"/>
  <c r="F225" i="34"/>
  <c r="F215" i="34"/>
  <c r="I270" i="34"/>
  <c r="I224" i="34"/>
  <c r="J224" i="34"/>
  <c r="J232" i="34"/>
  <c r="I232" i="34"/>
  <c r="I257" i="34"/>
  <c r="J257" i="34"/>
  <c r="J221" i="34"/>
  <c r="I221" i="34"/>
  <c r="G263" i="34"/>
  <c r="I263" i="34" s="1"/>
  <c r="F231" i="34"/>
  <c r="F227" i="34"/>
  <c r="F202" i="34"/>
  <c r="J269" i="34"/>
  <c r="J251" i="34"/>
  <c r="J228" i="34"/>
  <c r="BR174" i="34"/>
  <c r="F243" i="34"/>
  <c r="F235" i="34"/>
  <c r="F210" i="34"/>
  <c r="BI174" i="34"/>
  <c r="C22" i="34"/>
  <c r="E22" i="34" s="1"/>
  <c r="I262" i="34"/>
  <c r="J243" i="34"/>
  <c r="AO99" i="34"/>
  <c r="G99" i="34" s="1" a="1"/>
  <c r="G99" i="34" s="1"/>
  <c r="G254" i="34"/>
  <c r="F242" i="34"/>
  <c r="G229" i="34"/>
  <c r="I229" i="34" s="1"/>
  <c r="G200" i="34"/>
  <c r="J261" i="34"/>
  <c r="J222" i="34"/>
  <c r="J198" i="34"/>
  <c r="EE150" i="34"/>
  <c r="BX150" i="34"/>
  <c r="BD150" i="34"/>
  <c r="CP150" i="34"/>
  <c r="CZ174" i="34"/>
  <c r="AR174" i="34"/>
  <c r="CQ174" i="34"/>
  <c r="AY174" i="34"/>
  <c r="I22" i="34"/>
  <c r="B70" i="34"/>
  <c r="G70" i="34" s="1"/>
  <c r="I70" i="34" s="1"/>
  <c r="F270" i="34"/>
  <c r="J237" i="34"/>
  <c r="DU150" i="34"/>
  <c r="BW150" i="34"/>
  <c r="AZ150" i="34"/>
  <c r="CO150" i="34"/>
  <c r="CX174" i="34"/>
  <c r="AP174" i="34"/>
  <c r="CP174" i="34"/>
  <c r="AX174" i="34"/>
  <c r="F250" i="34"/>
  <c r="J258" i="34"/>
  <c r="J218" i="34"/>
  <c r="J197" i="34"/>
  <c r="DL150" i="34"/>
  <c r="BU150" i="34"/>
  <c r="AV150" i="34"/>
  <c r="CG150" i="34"/>
  <c r="CW174" i="34"/>
  <c r="EC174" i="34"/>
  <c r="CM174" i="34"/>
  <c r="EH174" i="34"/>
  <c r="I23" i="34"/>
  <c r="I24" i="34" s="1"/>
  <c r="F245" i="34"/>
  <c r="F216" i="34"/>
  <c r="J236" i="34"/>
  <c r="J216" i="34"/>
  <c r="I195" i="34"/>
  <c r="EB174" i="34"/>
  <c r="BW174" i="34"/>
  <c r="A71" i="34"/>
  <c r="F257" i="34"/>
  <c r="F253" i="34"/>
  <c r="B11" i="34"/>
  <c r="D71" i="34"/>
  <c r="B69" i="34"/>
  <c r="G69" i="34" s="1"/>
  <c r="F194" i="34"/>
  <c r="F264" i="34"/>
  <c r="F232" i="34"/>
  <c r="J233" i="34"/>
  <c r="J268" i="34"/>
  <c r="I268" i="34"/>
  <c r="J209" i="34"/>
  <c r="I209" i="34"/>
  <c r="I205" i="34"/>
  <c r="J205" i="34"/>
  <c r="J245" i="34"/>
  <c r="I245" i="34"/>
  <c r="I253" i="34"/>
  <c r="J253" i="34"/>
  <c r="I235" i="34"/>
  <c r="J235" i="34"/>
  <c r="I223" i="34"/>
  <c r="J223" i="34"/>
  <c r="I226" i="34"/>
  <c r="I208" i="34"/>
  <c r="I271" i="34"/>
  <c r="J271" i="34"/>
  <c r="I259" i="34"/>
  <c r="J259" i="34"/>
  <c r="J229" i="34"/>
  <c r="G204" i="34"/>
  <c r="F204" i="34"/>
  <c r="J267" i="34"/>
  <c r="I260" i="34"/>
  <c r="I215" i="34"/>
  <c r="J206" i="34"/>
  <c r="AO88" i="34"/>
  <c r="F88" i="34" s="1"/>
  <c r="C88" i="34" s="1"/>
  <c r="AO92" i="34"/>
  <c r="G92" i="34" s="1" a="1"/>
  <c r="G92" i="34" s="1"/>
  <c r="AO96" i="34"/>
  <c r="F96" i="34" s="1"/>
  <c r="C96" i="34" s="1"/>
  <c r="I196" i="34"/>
  <c r="I247" i="34"/>
  <c r="J247" i="34"/>
  <c r="G214" i="34"/>
  <c r="F196" i="34"/>
  <c r="J249" i="34"/>
  <c r="J231" i="34"/>
  <c r="I265" i="34"/>
  <c r="J265" i="34"/>
  <c r="G240" i="34"/>
  <c r="F240" i="34"/>
  <c r="J239" i="34"/>
  <c r="J203" i="34"/>
  <c r="J248" i="34"/>
  <c r="J230" i="34"/>
  <c r="J212" i="34"/>
  <c r="G202" i="34"/>
  <c r="I264" i="34"/>
  <c r="I256" i="34"/>
  <c r="J246" i="34"/>
  <c r="I238" i="34"/>
  <c r="I220" i="34"/>
  <c r="J210" i="34"/>
  <c r="G38" i="34"/>
  <c r="I241" i="34"/>
  <c r="J241" i="34"/>
  <c r="I211" i="34"/>
  <c r="J211" i="34"/>
  <c r="AO89" i="34"/>
  <c r="B89" i="34" s="1"/>
  <c r="AO93" i="34"/>
  <c r="F93" i="34" s="1"/>
  <c r="AO97" i="34"/>
  <c r="G97" i="34" s="1" a="1"/>
  <c r="G97" i="34" s="1"/>
  <c r="B84" i="34"/>
  <c r="J194" i="34"/>
  <c r="F246" i="34"/>
  <c r="G242" i="34"/>
  <c r="I217" i="34"/>
  <c r="J217" i="34"/>
  <c r="I199" i="34"/>
  <c r="J199" i="34"/>
  <c r="J255" i="34"/>
  <c r="J219" i="34"/>
  <c r="AO90" i="34"/>
  <c r="B90" i="34" s="1"/>
  <c r="AO94" i="34"/>
  <c r="G94" i="34" s="1" a="1"/>
  <c r="G94" i="34" s="1"/>
  <c r="G227" i="34"/>
  <c r="F209" i="34"/>
  <c r="C46" i="34"/>
  <c r="DT150" i="34"/>
  <c r="CM150" i="34"/>
  <c r="BQ150" i="34"/>
  <c r="AY150" i="34"/>
  <c r="DN150" i="34"/>
  <c r="EH150" i="34"/>
  <c r="DS150" i="34"/>
  <c r="CL150" i="34"/>
  <c r="BP150" i="34"/>
  <c r="AX150" i="34"/>
  <c r="DM150" i="34"/>
  <c r="EI150" i="34"/>
  <c r="DR150" i="34"/>
  <c r="CJ150" i="34"/>
  <c r="BL150" i="34"/>
  <c r="AW150" i="34"/>
  <c r="DJ150" i="34"/>
  <c r="EG174" i="34"/>
  <c r="CC174" i="34"/>
  <c r="DR174" i="34"/>
  <c r="CE174" i="34"/>
  <c r="AW174" i="34"/>
  <c r="AO150" i="34"/>
  <c r="DG150" i="34"/>
  <c r="BV150" i="34"/>
  <c r="BG150" i="34"/>
  <c r="AR150" i="34"/>
  <c r="CK150" i="34"/>
  <c r="DT174" i="34"/>
  <c r="CN174" i="34"/>
  <c r="BM174" i="34"/>
  <c r="EA174" i="34"/>
  <c r="DE174" i="34"/>
  <c r="CI174" i="34"/>
  <c r="AV174" i="34"/>
  <c r="AL174" i="34"/>
  <c r="DM174" i="34"/>
  <c r="CL174" i="34"/>
  <c r="BL174" i="34"/>
  <c r="DZ174" i="34"/>
  <c r="DD174" i="34"/>
  <c r="CH174" i="34"/>
  <c r="BO174" i="34"/>
  <c r="AU174" i="34"/>
  <c r="AM174" i="34"/>
  <c r="DL174" i="34"/>
  <c r="CK174" i="34"/>
  <c r="BE174" i="34"/>
  <c r="DW174" i="34"/>
  <c r="DC174" i="34"/>
  <c r="CG174" i="34"/>
  <c r="BK174" i="34"/>
  <c r="AT174" i="34"/>
  <c r="AO174" i="34"/>
  <c r="DJ174" i="34"/>
  <c r="CJ174" i="34"/>
  <c r="BD174" i="34"/>
  <c r="DS174" i="34"/>
  <c r="DB174" i="34"/>
  <c r="CF174" i="34"/>
  <c r="BJ174" i="34"/>
  <c r="AQ174" i="34"/>
  <c r="EF174" i="34"/>
  <c r="DH174" i="34"/>
  <c r="CB174" i="34"/>
  <c r="BA174" i="34"/>
  <c r="DQ174" i="34"/>
  <c r="CU174" i="34"/>
  <c r="CD174" i="34"/>
  <c r="BH174" i="34"/>
  <c r="EI174" i="34"/>
  <c r="EE174" i="34"/>
  <c r="DA174" i="34"/>
  <c r="BZ174" i="34"/>
  <c r="AZ174" i="34"/>
  <c r="DP174" i="34"/>
  <c r="CT174" i="34"/>
  <c r="CA174" i="34"/>
  <c r="ED150" i="34"/>
  <c r="DF150" i="34"/>
  <c r="CA150" i="34"/>
  <c r="BO150" i="34"/>
  <c r="BC150" i="34"/>
  <c r="AQ150" i="34"/>
  <c r="DA150" i="34"/>
  <c r="DX150" i="34"/>
  <c r="CZ150" i="34"/>
  <c r="BZ150" i="34"/>
  <c r="BN150" i="34"/>
  <c r="BB150" i="34"/>
  <c r="AP150" i="34"/>
  <c r="CX150" i="34"/>
  <c r="DW150" i="34"/>
  <c r="CY150" i="34"/>
  <c r="BY150" i="34"/>
  <c r="BM150" i="34"/>
  <c r="BA150" i="34"/>
  <c r="EA150" i="34"/>
  <c r="G98" i="34" a="1"/>
  <c r="G98" i="34" s="1"/>
  <c r="D74" i="34"/>
  <c r="E86" i="34"/>
  <c r="D86" i="34"/>
  <c r="H11" i="34"/>
  <c r="F14" i="34"/>
  <c r="C74" i="34"/>
  <c r="G14" i="34"/>
  <c r="EC150" i="34"/>
  <c r="EB150" i="34"/>
  <c r="DP150" i="34"/>
  <c r="DD150" i="34"/>
  <c r="CR150" i="34"/>
  <c r="AN174" i="34"/>
  <c r="DO150" i="34"/>
  <c r="DC150" i="34"/>
  <c r="CQ150" i="34"/>
  <c r="CE150" i="34"/>
  <c r="CN150" i="34"/>
  <c r="CB150" i="34"/>
  <c r="F98" i="34"/>
  <c r="B98" i="34"/>
  <c r="AM83" i="34"/>
  <c r="AM84" i="34"/>
  <c r="B68" i="34"/>
  <c r="G68" i="34" s="1"/>
  <c r="C68" i="34"/>
  <c r="H68" i="34" s="1"/>
  <c r="E65" i="34"/>
  <c r="I37" i="34"/>
  <c r="I38" i="34"/>
  <c r="F244" i="13"/>
  <c r="DK146" i="13"/>
  <c r="AY146" i="13"/>
  <c r="F253" i="13"/>
  <c r="DJ146" i="13"/>
  <c r="AQ146" i="13"/>
  <c r="DI146" i="13"/>
  <c r="DM170" i="13"/>
  <c r="F262" i="13"/>
  <c r="DA146" i="13"/>
  <c r="DD170" i="13"/>
  <c r="F230" i="13"/>
  <c r="CZ146" i="13"/>
  <c r="DA170" i="13"/>
  <c r="F256" i="13"/>
  <c r="F235" i="13"/>
  <c r="J244" i="13"/>
  <c r="F200" i="13"/>
  <c r="BY146" i="13"/>
  <c r="J226" i="13"/>
  <c r="I226" i="13"/>
  <c r="I265" i="13"/>
  <c r="J265" i="13"/>
  <c r="I223" i="13"/>
  <c r="J223" i="13"/>
  <c r="F241" i="13"/>
  <c r="F215" i="13"/>
  <c r="F224" i="13"/>
  <c r="I220" i="13"/>
  <c r="F233" i="13"/>
  <c r="CJ146" i="13"/>
  <c r="F202" i="13"/>
  <c r="AJ146" i="13"/>
  <c r="BZ146" i="13"/>
  <c r="F251" i="13"/>
  <c r="F246" i="13"/>
  <c r="DL146" i="13"/>
  <c r="BC146" i="13"/>
  <c r="I211" i="13"/>
  <c r="J211" i="13"/>
  <c r="I229" i="13"/>
  <c r="J229" i="13"/>
  <c r="I193" i="13"/>
  <c r="J193" i="13"/>
  <c r="J197" i="13"/>
  <c r="I197" i="13"/>
  <c r="B66" i="13"/>
  <c r="G66" i="13" s="1"/>
  <c r="I66" i="13" s="1"/>
  <c r="F213" i="13"/>
  <c r="CM170" i="13"/>
  <c r="F81" i="13" a="1"/>
  <c r="F81" i="13" s="1"/>
  <c r="F231" i="13"/>
  <c r="F217" i="13"/>
  <c r="F195" i="13"/>
  <c r="I214" i="13"/>
  <c r="DZ146" i="13"/>
  <c r="CY146" i="13"/>
  <c r="BX146" i="13"/>
  <c r="AP146" i="13"/>
  <c r="CA170" i="13"/>
  <c r="E67" i="13"/>
  <c r="I262" i="13"/>
  <c r="DY146" i="13"/>
  <c r="CX146" i="13"/>
  <c r="BP146" i="13"/>
  <c r="AO146" i="13"/>
  <c r="BZ170" i="13"/>
  <c r="G67" i="13"/>
  <c r="F252" i="13"/>
  <c r="F199" i="13"/>
  <c r="J256" i="13"/>
  <c r="I209" i="13"/>
  <c r="DX146" i="13"/>
  <c r="CW146" i="13"/>
  <c r="BO146" i="13"/>
  <c r="AN146" i="13"/>
  <c r="BX170" i="13"/>
  <c r="G251" i="13"/>
  <c r="G215" i="13"/>
  <c r="J215" i="13" s="1"/>
  <c r="DW146" i="13"/>
  <c r="CN146" i="13"/>
  <c r="BN146" i="13"/>
  <c r="DP146" i="13"/>
  <c r="BL170" i="13"/>
  <c r="I34" i="13"/>
  <c r="F260" i="13"/>
  <c r="DV146" i="13"/>
  <c r="CM146" i="13"/>
  <c r="BM146" i="13"/>
  <c r="EE170" i="13"/>
  <c r="AZ170" i="13"/>
  <c r="C11" i="13"/>
  <c r="I35" i="13"/>
  <c r="F211" i="13"/>
  <c r="J247" i="13"/>
  <c r="I191" i="13"/>
  <c r="DM146" i="13"/>
  <c r="CL146" i="13"/>
  <c r="BL146" i="13"/>
  <c r="ED170" i="13"/>
  <c r="AY170" i="13"/>
  <c r="F259" i="13"/>
  <c r="F229" i="13"/>
  <c r="G224" i="13"/>
  <c r="J224" i="13" s="1"/>
  <c r="F193" i="13"/>
  <c r="EA170" i="13"/>
  <c r="AV170" i="13"/>
  <c r="F218" i="13"/>
  <c r="C35" i="13"/>
  <c r="B35" i="13" s="1"/>
  <c r="G35" i="13" s="1"/>
  <c r="DC170" i="13"/>
  <c r="I235" i="13"/>
  <c r="J235" i="13"/>
  <c r="J239" i="13"/>
  <c r="I239" i="13"/>
  <c r="J221" i="13"/>
  <c r="I221" i="13"/>
  <c r="J203" i="13"/>
  <c r="I203" i="13"/>
  <c r="I242" i="13"/>
  <c r="J242" i="13"/>
  <c r="J263" i="13"/>
  <c r="I263" i="13"/>
  <c r="I250" i="13"/>
  <c r="J250" i="13"/>
  <c r="A83" i="13"/>
  <c r="G82" i="13"/>
  <c r="C82" i="13" s="1"/>
  <c r="F82" i="13" a="1"/>
  <c r="F82" i="13" s="1"/>
  <c r="I232" i="13"/>
  <c r="J232" i="13"/>
  <c r="I196" i="13"/>
  <c r="J196" i="13"/>
  <c r="I206" i="13"/>
  <c r="J206" i="13"/>
  <c r="I245" i="13"/>
  <c r="I230" i="13"/>
  <c r="J230" i="13"/>
  <c r="F190" i="13"/>
  <c r="J190" i="13"/>
  <c r="F234" i="13"/>
  <c r="F210" i="13"/>
  <c r="F198" i="13"/>
  <c r="G81" i="13"/>
  <c r="C81" i="13" s="1"/>
  <c r="G260" i="13"/>
  <c r="F249" i="13"/>
  <c r="G217" i="13"/>
  <c r="J253" i="13"/>
  <c r="I233" i="13"/>
  <c r="F264" i="13"/>
  <c r="I248" i="13"/>
  <c r="J248" i="13"/>
  <c r="I20" i="13"/>
  <c r="F221" i="13"/>
  <c r="J241" i="13"/>
  <c r="J208" i="13"/>
  <c r="F267" i="13"/>
  <c r="F220" i="13"/>
  <c r="I194" i="13"/>
  <c r="J194" i="13"/>
  <c r="I212" i="13"/>
  <c r="J212" i="13"/>
  <c r="H66" i="13"/>
  <c r="I266" i="13"/>
  <c r="J266" i="13"/>
  <c r="F232" i="13"/>
  <c r="F228" i="13"/>
  <c r="F216" i="13"/>
  <c r="F196" i="13"/>
  <c r="F192" i="13"/>
  <c r="J259" i="13"/>
  <c r="J205" i="13"/>
  <c r="F227" i="13"/>
  <c r="G199" i="13"/>
  <c r="F191" i="13"/>
  <c r="J238" i="13"/>
  <c r="B11" i="13"/>
  <c r="D67" i="13"/>
  <c r="A67" i="13"/>
  <c r="C65" i="13"/>
  <c r="H65" i="13" s="1"/>
  <c r="I65" i="13" s="1"/>
  <c r="F239" i="13"/>
  <c r="I227" i="13"/>
  <c r="J202" i="13"/>
  <c r="I224" i="13"/>
  <c r="F203" i="13"/>
  <c r="I257" i="13"/>
  <c r="DL170" i="13"/>
  <c r="CL170" i="13"/>
  <c r="BK170" i="13"/>
  <c r="AM170" i="13"/>
  <c r="DE170" i="13"/>
  <c r="CB170" i="13"/>
  <c r="BA170" i="13"/>
  <c r="EB170" i="13"/>
  <c r="DB170" i="13"/>
  <c r="BY170" i="13"/>
  <c r="AX170" i="13"/>
  <c r="C64" i="13"/>
  <c r="H64" i="13" s="1"/>
  <c r="DS170" i="13"/>
  <c r="CQ170" i="13"/>
  <c r="BP170" i="13"/>
  <c r="F255" i="13"/>
  <c r="F237" i="13"/>
  <c r="F219" i="13"/>
  <c r="F201" i="13"/>
  <c r="DZ170" i="13"/>
  <c r="CZ170" i="13"/>
  <c r="BW170" i="13"/>
  <c r="AU170" i="13"/>
  <c r="J254" i="13"/>
  <c r="J236" i="13"/>
  <c r="J218" i="13"/>
  <c r="J200" i="13"/>
  <c r="F258" i="13"/>
  <c r="F240" i="13"/>
  <c r="F222" i="13"/>
  <c r="F204" i="13"/>
  <c r="DP170" i="13"/>
  <c r="CP170" i="13"/>
  <c r="BO170" i="13"/>
  <c r="DO170" i="13"/>
  <c r="CO170" i="13"/>
  <c r="BN170" i="13"/>
  <c r="F261" i="13"/>
  <c r="F243" i="13"/>
  <c r="F225" i="13"/>
  <c r="F207" i="13"/>
  <c r="DN170" i="13"/>
  <c r="CN170" i="13"/>
  <c r="BM170" i="13"/>
  <c r="DY170" i="13"/>
  <c r="DK170" i="13"/>
  <c r="CY170" i="13"/>
  <c r="CK170" i="13"/>
  <c r="BV170" i="13"/>
  <c r="BG170" i="13"/>
  <c r="AT170" i="13"/>
  <c r="DX170" i="13"/>
  <c r="DJ170" i="13"/>
  <c r="CX170" i="13"/>
  <c r="CJ170" i="13"/>
  <c r="BU170" i="13"/>
  <c r="BF170" i="13"/>
  <c r="AR170" i="13"/>
  <c r="DW170" i="13"/>
  <c r="DI170" i="13"/>
  <c r="CW170" i="13"/>
  <c r="CI170" i="13"/>
  <c r="BT170" i="13"/>
  <c r="BE170" i="13"/>
  <c r="AQ170" i="13"/>
  <c r="AJ170" i="13"/>
  <c r="DV170" i="13"/>
  <c r="DH170" i="13"/>
  <c r="CV170" i="13"/>
  <c r="CF170" i="13"/>
  <c r="BS170" i="13"/>
  <c r="BD170" i="13"/>
  <c r="AO170" i="13"/>
  <c r="AK170" i="13"/>
  <c r="DU170" i="13"/>
  <c r="DG170" i="13"/>
  <c r="CU170" i="13"/>
  <c r="CE170" i="13"/>
  <c r="BR170" i="13"/>
  <c r="BC170" i="13"/>
  <c r="CH170" i="13"/>
  <c r="AL170" i="13"/>
  <c r="DT170" i="13"/>
  <c r="DF170" i="13"/>
  <c r="CR170" i="13"/>
  <c r="CC170" i="13"/>
  <c r="BQ170" i="13"/>
  <c r="BB170" i="13"/>
  <c r="AL146" i="13"/>
  <c r="DU146" i="13"/>
  <c r="DH146" i="13"/>
  <c r="CV146" i="13"/>
  <c r="CI146" i="13"/>
  <c r="BW146" i="13"/>
  <c r="BK146" i="13"/>
  <c r="AX146" i="13"/>
  <c r="CQ146" i="13"/>
  <c r="AM146" i="13"/>
  <c r="DT146" i="13"/>
  <c r="DG146" i="13"/>
  <c r="CU146" i="13"/>
  <c r="CH146" i="13"/>
  <c r="BV146" i="13"/>
  <c r="BJ146" i="13"/>
  <c r="AW146" i="13"/>
  <c r="BG146" i="13"/>
  <c r="EE146" i="13"/>
  <c r="DS146" i="13"/>
  <c r="DF146" i="13"/>
  <c r="CT146" i="13"/>
  <c r="CG146" i="13"/>
  <c r="BU146" i="13"/>
  <c r="BI146" i="13"/>
  <c r="AV146" i="13"/>
  <c r="EF146" i="13"/>
  <c r="ED146" i="13"/>
  <c r="DR146" i="13"/>
  <c r="DE146" i="13"/>
  <c r="CS146" i="13"/>
  <c r="CF146" i="13"/>
  <c r="BT146" i="13"/>
  <c r="BH146" i="13"/>
  <c r="AU146" i="13"/>
  <c r="EG146" i="13"/>
  <c r="EC146" i="13"/>
  <c r="DQ146" i="13"/>
  <c r="DD146" i="13"/>
  <c r="CR146" i="13"/>
  <c r="CE146" i="13"/>
  <c r="BS146" i="13"/>
  <c r="BF146" i="13"/>
  <c r="AT146" i="13"/>
  <c r="EB146" i="13"/>
  <c r="DO146" i="13"/>
  <c r="DC146" i="13"/>
  <c r="CP146" i="13"/>
  <c r="CD146" i="13"/>
  <c r="BR146" i="13"/>
  <c r="BE146" i="13"/>
  <c r="AS146" i="13"/>
  <c r="EA146" i="13"/>
  <c r="DN146" i="13"/>
  <c r="DB146" i="13"/>
  <c r="CO146" i="13"/>
  <c r="CC146" i="13"/>
  <c r="BQ146" i="13"/>
  <c r="BD146" i="13"/>
  <c r="C42" i="13"/>
  <c r="H34" i="13"/>
  <c r="B34" i="13"/>
  <c r="G34" i="13" s="1"/>
  <c r="C33" i="13"/>
  <c r="H33" i="13" s="1"/>
  <c r="H79" i="13"/>
  <c r="I79" i="13"/>
  <c r="D70" i="13"/>
  <c r="C70" i="13"/>
  <c r="H11" i="13"/>
  <c r="F14" i="13"/>
  <c r="G14" i="13"/>
  <c r="D79" i="13"/>
  <c r="E79" i="13"/>
  <c r="BH170" i="13"/>
  <c r="CD170" i="13"/>
  <c r="BJ170" i="13"/>
  <c r="CG170" i="13"/>
  <c r="DR170" i="13"/>
  <c r="CT170" i="13"/>
  <c r="EF170" i="13"/>
  <c r="EC170" i="13"/>
  <c r="DQ170" i="13"/>
  <c r="CS170" i="13"/>
  <c r="BI170" i="13"/>
  <c r="AW170" i="13"/>
  <c r="AS170" i="13"/>
  <c r="AP170" i="13"/>
  <c r="AN170" i="13"/>
  <c r="G267" i="13"/>
  <c r="G264" i="13"/>
  <c r="G261" i="13"/>
  <c r="G258" i="13"/>
  <c r="G255" i="13"/>
  <c r="G252" i="13"/>
  <c r="G249" i="13"/>
  <c r="G246" i="13"/>
  <c r="G243" i="13"/>
  <c r="G240" i="13"/>
  <c r="G237" i="13"/>
  <c r="G234" i="13"/>
  <c r="G231" i="13"/>
  <c r="G228" i="13"/>
  <c r="G225" i="13"/>
  <c r="G222" i="13"/>
  <c r="G219" i="13"/>
  <c r="G216" i="13"/>
  <c r="G213" i="13"/>
  <c r="G210" i="13"/>
  <c r="G207" i="13"/>
  <c r="G204" i="13"/>
  <c r="G201" i="13"/>
  <c r="G198" i="13"/>
  <c r="G195" i="13"/>
  <c r="G192" i="13"/>
  <c r="B64" i="13"/>
  <c r="G64" i="13" s="1"/>
  <c r="F61" i="13"/>
  <c r="E61" i="13"/>
  <c r="D33" i="13"/>
  <c r="I33" i="13" s="1"/>
  <c r="DR146" i="4"/>
  <c r="DF146" i="4"/>
  <c r="EE170" i="4"/>
  <c r="CS170" i="4"/>
  <c r="F250" i="4"/>
  <c r="H34" i="4"/>
  <c r="DI170" i="4"/>
  <c r="CD170" i="4"/>
  <c r="F222" i="4"/>
  <c r="AJ146" i="4"/>
  <c r="DH170" i="4"/>
  <c r="CC170" i="4"/>
  <c r="F198" i="4"/>
  <c r="C64" i="4"/>
  <c r="H64" i="4" s="1"/>
  <c r="F208" i="4"/>
  <c r="H66" i="4"/>
  <c r="F240" i="4"/>
  <c r="F234" i="4"/>
  <c r="F196" i="4"/>
  <c r="J240" i="4"/>
  <c r="AZ146" i="4"/>
  <c r="F202" i="4"/>
  <c r="F259" i="4"/>
  <c r="F244" i="4"/>
  <c r="F239" i="4"/>
  <c r="F238" i="4"/>
  <c r="J216" i="4"/>
  <c r="AN146" i="4"/>
  <c r="F262" i="4"/>
  <c r="F246" i="4"/>
  <c r="F235" i="4"/>
  <c r="F220" i="4"/>
  <c r="F215" i="4"/>
  <c r="DS146" i="4"/>
  <c r="BK170" i="4"/>
  <c r="G250" i="4"/>
  <c r="I250" i="4" s="1"/>
  <c r="G208" i="4"/>
  <c r="I208" i="4" s="1"/>
  <c r="F214" i="4"/>
  <c r="F260" i="4"/>
  <c r="DH146" i="4"/>
  <c r="CZ146" i="4"/>
  <c r="I228" i="4"/>
  <c r="J228" i="4"/>
  <c r="I252" i="4"/>
  <c r="J252" i="4"/>
  <c r="I204" i="4"/>
  <c r="J204" i="4"/>
  <c r="F251" i="4"/>
  <c r="F203" i="4"/>
  <c r="F190" i="4"/>
  <c r="G67" i="4"/>
  <c r="D67" i="4"/>
  <c r="I34" i="4"/>
  <c r="F227" i="4"/>
  <c r="B66" i="4"/>
  <c r="G66" i="4" s="1"/>
  <c r="I66" i="4" s="1"/>
  <c r="J192" i="4"/>
  <c r="I35" i="4"/>
  <c r="G262" i="4"/>
  <c r="I262" i="4" s="1"/>
  <c r="G238" i="4"/>
  <c r="I238" i="4" s="1"/>
  <c r="G214" i="4"/>
  <c r="I214" i="4" s="1"/>
  <c r="J264" i="4"/>
  <c r="B65" i="4"/>
  <c r="G65" i="4" s="1"/>
  <c r="J260" i="4"/>
  <c r="C65" i="4"/>
  <c r="H65" i="4" s="1"/>
  <c r="F252" i="4"/>
  <c r="F247" i="4"/>
  <c r="F228" i="4"/>
  <c r="F223" i="4"/>
  <c r="F204" i="4"/>
  <c r="F199" i="4"/>
  <c r="I247" i="4"/>
  <c r="J247" i="4"/>
  <c r="I223" i="4"/>
  <c r="J223" i="4"/>
  <c r="I199" i="4"/>
  <c r="J199" i="4"/>
  <c r="J190" i="4"/>
  <c r="I190" i="4"/>
  <c r="I255" i="4"/>
  <c r="J255" i="4"/>
  <c r="J231" i="4"/>
  <c r="I231" i="4"/>
  <c r="I207" i="4"/>
  <c r="J207" i="4"/>
  <c r="I259" i="4"/>
  <c r="J259" i="4"/>
  <c r="I235" i="4"/>
  <c r="J235" i="4"/>
  <c r="I211" i="4"/>
  <c r="J211" i="4"/>
  <c r="I241" i="4"/>
  <c r="J241" i="4"/>
  <c r="J213" i="4"/>
  <c r="I213" i="4"/>
  <c r="I265" i="4"/>
  <c r="J265" i="4"/>
  <c r="I217" i="4"/>
  <c r="J217" i="4"/>
  <c r="I249" i="4"/>
  <c r="J249" i="4"/>
  <c r="I225" i="4"/>
  <c r="J225" i="4"/>
  <c r="I201" i="4"/>
  <c r="J201" i="4"/>
  <c r="I253" i="4"/>
  <c r="J253" i="4"/>
  <c r="I229" i="4"/>
  <c r="J229" i="4"/>
  <c r="I205" i="4"/>
  <c r="J205" i="4"/>
  <c r="I261" i="4"/>
  <c r="J261" i="4"/>
  <c r="I237" i="4"/>
  <c r="J237" i="4"/>
  <c r="I193" i="4"/>
  <c r="J193" i="4"/>
  <c r="I267" i="4"/>
  <c r="J267" i="4"/>
  <c r="I243" i="4"/>
  <c r="J243" i="4"/>
  <c r="I219" i="4"/>
  <c r="J219" i="4"/>
  <c r="I195" i="4"/>
  <c r="J195" i="4"/>
  <c r="F242" i="4"/>
  <c r="A67" i="4"/>
  <c r="F265" i="4"/>
  <c r="F253" i="4"/>
  <c r="F241" i="4"/>
  <c r="F229" i="4"/>
  <c r="F217" i="4"/>
  <c r="F205" i="4"/>
  <c r="F193" i="4"/>
  <c r="DM146" i="4"/>
  <c r="CA146" i="4"/>
  <c r="AQ146" i="4"/>
  <c r="DD146" i="4"/>
  <c r="CZ170" i="4"/>
  <c r="EC170" i="4"/>
  <c r="BU170" i="4"/>
  <c r="F261" i="4"/>
  <c r="F257" i="4"/>
  <c r="F249" i="4"/>
  <c r="F245" i="4"/>
  <c r="F237" i="4"/>
  <c r="F233" i="4"/>
  <c r="F225" i="4"/>
  <c r="F221" i="4"/>
  <c r="F213" i="4"/>
  <c r="F209" i="4"/>
  <c r="F201" i="4"/>
  <c r="F197" i="4"/>
  <c r="DK146" i="4"/>
  <c r="BZ146" i="4"/>
  <c r="AO146" i="4"/>
  <c r="DC146" i="4"/>
  <c r="CL170" i="4"/>
  <c r="EB170" i="4"/>
  <c r="BT170" i="4"/>
  <c r="I234" i="4"/>
  <c r="I222" i="4"/>
  <c r="I210" i="4"/>
  <c r="I198" i="4"/>
  <c r="DB146" i="4"/>
  <c r="BP146" i="4"/>
  <c r="CV146" i="4"/>
  <c r="E67" i="4"/>
  <c r="F248" i="4"/>
  <c r="F236" i="4"/>
  <c r="F224" i="4"/>
  <c r="F212" i="4"/>
  <c r="F200" i="4"/>
  <c r="J263" i="4"/>
  <c r="CP146" i="4"/>
  <c r="BO146" i="4"/>
  <c r="BV146" i="4"/>
  <c r="ED170" i="4"/>
  <c r="CI170" i="4"/>
  <c r="DD170" i="4"/>
  <c r="AZ170" i="4"/>
  <c r="J258" i="4"/>
  <c r="CO146" i="4"/>
  <c r="BN146" i="4"/>
  <c r="EA146" i="4"/>
  <c r="DX170" i="4"/>
  <c r="CH170" i="4"/>
  <c r="DC170" i="4"/>
  <c r="AW170" i="4"/>
  <c r="J246" i="4"/>
  <c r="F263" i="4"/>
  <c r="J262" i="4"/>
  <c r="J256" i="4"/>
  <c r="J244" i="4"/>
  <c r="J232" i="4"/>
  <c r="J226" i="4"/>
  <c r="J220" i="4"/>
  <c r="J208" i="4"/>
  <c r="J202" i="4"/>
  <c r="J196" i="4"/>
  <c r="CN146" i="4"/>
  <c r="BM146" i="4"/>
  <c r="DY146" i="4"/>
  <c r="DW170" i="4"/>
  <c r="BN170" i="4"/>
  <c r="DB170" i="4"/>
  <c r="AV170" i="4"/>
  <c r="F206" i="4"/>
  <c r="F267" i="4"/>
  <c r="F255" i="4"/>
  <c r="F243" i="4"/>
  <c r="F231" i="4"/>
  <c r="F219" i="4"/>
  <c r="F207" i="4"/>
  <c r="F195" i="4"/>
  <c r="F191" i="4"/>
  <c r="CM146" i="4"/>
  <c r="BD146" i="4"/>
  <c r="DU146" i="4"/>
  <c r="DV170" i="4"/>
  <c r="BM170" i="4"/>
  <c r="DA170" i="4"/>
  <c r="F254" i="4"/>
  <c r="F230" i="4"/>
  <c r="F218" i="4"/>
  <c r="F194" i="4"/>
  <c r="J266" i="4"/>
  <c r="DN146" i="4"/>
  <c r="CB146" i="4"/>
  <c r="AY146" i="4"/>
  <c r="DE146" i="4"/>
  <c r="DU170" i="4"/>
  <c r="CY170" i="4"/>
  <c r="CA170" i="4"/>
  <c r="BD170" i="4"/>
  <c r="DY170" i="4"/>
  <c r="CQ170" i="4"/>
  <c r="BS170" i="4"/>
  <c r="AU170" i="4"/>
  <c r="DT170" i="4"/>
  <c r="CX170" i="4"/>
  <c r="BZ170" i="4"/>
  <c r="BB170" i="4"/>
  <c r="DQ170" i="4"/>
  <c r="CP170" i="4"/>
  <c r="BR170" i="4"/>
  <c r="AT170" i="4"/>
  <c r="DS170" i="4"/>
  <c r="CW170" i="4"/>
  <c r="BY170" i="4"/>
  <c r="BA170" i="4"/>
  <c r="DP170" i="4"/>
  <c r="CO170" i="4"/>
  <c r="BQ170" i="4"/>
  <c r="AS170" i="4"/>
  <c r="AJ170" i="4"/>
  <c r="DR170" i="4"/>
  <c r="CV170" i="4"/>
  <c r="BX170" i="4"/>
  <c r="AY170" i="4"/>
  <c r="DO170" i="4"/>
  <c r="CN170" i="4"/>
  <c r="BP170" i="4"/>
  <c r="AQ170" i="4"/>
  <c r="AK170" i="4"/>
  <c r="DL170" i="4"/>
  <c r="CU170" i="4"/>
  <c r="BW170" i="4"/>
  <c r="AX170" i="4"/>
  <c r="DN170" i="4"/>
  <c r="CG170" i="4"/>
  <c r="BI170" i="4"/>
  <c r="AN170" i="4"/>
  <c r="AL170" i="4"/>
  <c r="DK170" i="4"/>
  <c r="CT170" i="4"/>
  <c r="BV170" i="4"/>
  <c r="AR170" i="4"/>
  <c r="DM170" i="4"/>
  <c r="CF170" i="4"/>
  <c r="BG170" i="4"/>
  <c r="EF170" i="4"/>
  <c r="AM170" i="4"/>
  <c r="DJ170" i="4"/>
  <c r="CM170" i="4"/>
  <c r="BO170" i="4"/>
  <c r="AP170" i="4"/>
  <c r="DE170" i="4"/>
  <c r="CE170" i="4"/>
  <c r="BF170" i="4"/>
  <c r="AK146" i="4"/>
  <c r="DA146" i="4"/>
  <c r="CK146" i="4"/>
  <c r="BY146" i="4"/>
  <c r="BL146" i="4"/>
  <c r="AX146" i="4"/>
  <c r="BG146" i="4"/>
  <c r="DQ146" i="4"/>
  <c r="CX146" i="4"/>
  <c r="AL146" i="4"/>
  <c r="CY146" i="4"/>
  <c r="CJ146" i="4"/>
  <c r="BX146" i="4"/>
  <c r="BK146" i="4"/>
  <c r="AW146" i="4"/>
  <c r="BB146" i="4"/>
  <c r="DP146" i="4"/>
  <c r="CW146" i="4"/>
  <c r="AM146" i="4"/>
  <c r="CU146" i="4"/>
  <c r="CI146" i="4"/>
  <c r="BW146" i="4"/>
  <c r="BJ146" i="4"/>
  <c r="AV146" i="4"/>
  <c r="AP146" i="4"/>
  <c r="DO146" i="4"/>
  <c r="EF146" i="4"/>
  <c r="DZ146" i="4"/>
  <c r="CT146" i="4"/>
  <c r="CH146" i="4"/>
  <c r="BU146" i="4"/>
  <c r="BI146" i="4"/>
  <c r="AU146" i="4"/>
  <c r="EE146" i="4"/>
  <c r="DL146" i="4"/>
  <c r="EG146" i="4"/>
  <c r="DX146" i="4"/>
  <c r="CS146" i="4"/>
  <c r="CG146" i="4"/>
  <c r="BT146" i="4"/>
  <c r="BH146" i="4"/>
  <c r="AT146" i="4"/>
  <c r="ED146" i="4"/>
  <c r="DJ146" i="4"/>
  <c r="DW146" i="4"/>
  <c r="CR146" i="4"/>
  <c r="CF146" i="4"/>
  <c r="BS146" i="4"/>
  <c r="BF146" i="4"/>
  <c r="AS146" i="4"/>
  <c r="EC146" i="4"/>
  <c r="DI146" i="4"/>
  <c r="DT146" i="4"/>
  <c r="CQ146" i="4"/>
  <c r="CE146" i="4"/>
  <c r="BR146" i="4"/>
  <c r="BE146" i="4"/>
  <c r="AR146" i="4"/>
  <c r="EB146" i="4"/>
  <c r="C35" i="4"/>
  <c r="H35" i="4" s="1"/>
  <c r="G14" i="4"/>
  <c r="I79" i="4"/>
  <c r="E79" i="4"/>
  <c r="D79" i="4"/>
  <c r="H79" i="4"/>
  <c r="C70" i="4"/>
  <c r="H11" i="4"/>
  <c r="D70" i="4"/>
  <c r="F14" i="4"/>
  <c r="DV146" i="4"/>
  <c r="AK43" i="4"/>
  <c r="CR170" i="4"/>
  <c r="BH170" i="4"/>
  <c r="G257" i="4"/>
  <c r="G254" i="4"/>
  <c r="G251" i="4"/>
  <c r="G248" i="4"/>
  <c r="G245" i="4"/>
  <c r="G242" i="4"/>
  <c r="G239" i="4"/>
  <c r="G236" i="4"/>
  <c r="G233" i="4"/>
  <c r="G230" i="4"/>
  <c r="G227" i="4"/>
  <c r="G224" i="4"/>
  <c r="G221" i="4"/>
  <c r="G218" i="4"/>
  <c r="G215" i="4"/>
  <c r="G212" i="4"/>
  <c r="G209" i="4"/>
  <c r="G206" i="4"/>
  <c r="G203" i="4"/>
  <c r="G200" i="4"/>
  <c r="G197" i="4"/>
  <c r="G194" i="4"/>
  <c r="G191" i="4"/>
  <c r="B64" i="4"/>
  <c r="G64" i="4" s="1"/>
  <c r="F61" i="4"/>
  <c r="E61" i="4"/>
  <c r="D33" i="4"/>
  <c r="I33" i="4" s="1"/>
  <c r="C20" i="4"/>
  <c r="E20" i="4" s="1"/>
  <c r="I20" i="4"/>
  <c r="I21" i="4"/>
  <c r="I22" i="4" s="1"/>
  <c r="B11" i="4"/>
  <c r="F83" i="4" l="1" a="1"/>
  <c r="F83" i="4" s="1"/>
  <c r="A84" i="4"/>
  <c r="H81" i="4"/>
  <c r="D81" i="4" s="1"/>
  <c r="I81" i="4"/>
  <c r="E81" i="4" s="1"/>
  <c r="G82" i="4"/>
  <c r="C82" i="4" s="1"/>
  <c r="G88" i="34" a="1"/>
  <c r="G88" i="34" s="1"/>
  <c r="D88" i="34" s="1"/>
  <c r="B88" i="34"/>
  <c r="B95" i="34"/>
  <c r="F92" i="34"/>
  <c r="E92" i="34" s="1"/>
  <c r="B92" i="34"/>
  <c r="B97" i="34"/>
  <c r="F90" i="34"/>
  <c r="C90" i="34" s="1"/>
  <c r="B87" i="34"/>
  <c r="I69" i="34"/>
  <c r="F91" i="34"/>
  <c r="C91" i="34" s="1"/>
  <c r="G95" i="34" a="1"/>
  <c r="G95" i="34" s="1"/>
  <c r="E95" i="34" s="1"/>
  <c r="G93" i="34" a="1"/>
  <c r="G93" i="34" s="1"/>
  <c r="D93" i="34" s="1"/>
  <c r="G90" i="34" a="1"/>
  <c r="G90" i="34" s="1"/>
  <c r="B96" i="34"/>
  <c r="G87" i="34" a="1"/>
  <c r="G87" i="34" s="1"/>
  <c r="E87" i="34" s="1"/>
  <c r="G96" i="34" a="1"/>
  <c r="G96" i="34" s="1"/>
  <c r="E96" i="34" s="1"/>
  <c r="H37" i="34"/>
  <c r="G91" i="34" a="1"/>
  <c r="G91" i="34" s="1"/>
  <c r="J263" i="34"/>
  <c r="B99" i="34"/>
  <c r="F94" i="34"/>
  <c r="C94" i="34" s="1"/>
  <c r="F97" i="34"/>
  <c r="C97" i="34" s="1"/>
  <c r="I200" i="34"/>
  <c r="J200" i="34"/>
  <c r="F99" i="34"/>
  <c r="I254" i="34"/>
  <c r="J254" i="34"/>
  <c r="J214" i="34"/>
  <c r="I214" i="34"/>
  <c r="I204" i="34"/>
  <c r="J204" i="34"/>
  <c r="H38" i="34"/>
  <c r="E40" i="34" s="1"/>
  <c r="E50" i="34" s="1"/>
  <c r="B93" i="34"/>
  <c r="H39" i="34"/>
  <c r="J227" i="34"/>
  <c r="I227" i="34"/>
  <c r="I240" i="34"/>
  <c r="J240" i="34"/>
  <c r="B94" i="34"/>
  <c r="F89" i="34"/>
  <c r="C89" i="34" s="1"/>
  <c r="G89" i="34" a="1"/>
  <c r="G89" i="34" s="1"/>
  <c r="J202" i="34"/>
  <c r="I202" i="34"/>
  <c r="I68" i="34"/>
  <c r="H71" i="34" s="1"/>
  <c r="B71" i="34"/>
  <c r="I242" i="34"/>
  <c r="J242" i="34"/>
  <c r="E98" i="34"/>
  <c r="D84" i="34"/>
  <c r="G17" i="34"/>
  <c r="F17" i="34"/>
  <c r="F18" i="34"/>
  <c r="E84" i="34"/>
  <c r="F15" i="34"/>
  <c r="G15" i="34"/>
  <c r="G18" i="34"/>
  <c r="G16" i="34"/>
  <c r="F16" i="34"/>
  <c r="AM47" i="34"/>
  <c r="C98" i="34"/>
  <c r="D98" i="34"/>
  <c r="C93" i="34"/>
  <c r="H35" i="13"/>
  <c r="I215" i="13"/>
  <c r="E36" i="13"/>
  <c r="E46" i="13" s="1"/>
  <c r="J251" i="13"/>
  <c r="I251" i="13"/>
  <c r="J204" i="13"/>
  <c r="I204" i="13"/>
  <c r="I217" i="13"/>
  <c r="J217" i="13"/>
  <c r="I207" i="13"/>
  <c r="J207" i="13"/>
  <c r="I243" i="13"/>
  <c r="J243" i="13"/>
  <c r="J240" i="13"/>
  <c r="I240" i="13"/>
  <c r="I210" i="13"/>
  <c r="J210" i="13"/>
  <c r="J246" i="13"/>
  <c r="I246" i="13"/>
  <c r="I260" i="13"/>
  <c r="J260" i="13"/>
  <c r="I213" i="13"/>
  <c r="J213" i="13"/>
  <c r="I249" i="13"/>
  <c r="J249" i="13"/>
  <c r="I216" i="13"/>
  <c r="J216" i="13"/>
  <c r="I252" i="13"/>
  <c r="J252" i="13"/>
  <c r="I255" i="13"/>
  <c r="J255" i="13"/>
  <c r="I222" i="13"/>
  <c r="J222" i="13"/>
  <c r="I225" i="13"/>
  <c r="J225" i="13"/>
  <c r="F83" i="13" a="1"/>
  <c r="F83" i="13" s="1"/>
  <c r="A84" i="13"/>
  <c r="G83" i="13"/>
  <c r="C83" i="13" s="1"/>
  <c r="I258" i="13"/>
  <c r="J258" i="13"/>
  <c r="I261" i="13"/>
  <c r="J261" i="13"/>
  <c r="I199" i="13"/>
  <c r="J199" i="13"/>
  <c r="I219" i="13"/>
  <c r="J219" i="13"/>
  <c r="J192" i="13"/>
  <c r="I192" i="13"/>
  <c r="I228" i="13"/>
  <c r="J228" i="13"/>
  <c r="I264" i="13"/>
  <c r="J264" i="13"/>
  <c r="I195" i="13"/>
  <c r="J195" i="13"/>
  <c r="I231" i="13"/>
  <c r="J231" i="13"/>
  <c r="I267" i="13"/>
  <c r="J267" i="13"/>
  <c r="J198" i="13"/>
  <c r="I198" i="13"/>
  <c r="I234" i="13"/>
  <c r="J234" i="13"/>
  <c r="I64" i="13"/>
  <c r="H67" i="13"/>
  <c r="B67" i="13"/>
  <c r="I201" i="13"/>
  <c r="J201" i="13"/>
  <c r="I237" i="13"/>
  <c r="J237" i="13"/>
  <c r="B33" i="13"/>
  <c r="G33" i="13" s="1"/>
  <c r="B36" i="13" s="1"/>
  <c r="G16" i="13"/>
  <c r="I82" i="13"/>
  <c r="E82" i="13" s="1"/>
  <c r="H82" i="13"/>
  <c r="D82" i="13" s="1"/>
  <c r="I80" i="13"/>
  <c r="E80" i="13" s="1"/>
  <c r="H80" i="13"/>
  <c r="D80" i="13" s="1"/>
  <c r="I81" i="13"/>
  <c r="E81" i="13" s="1"/>
  <c r="H81" i="13"/>
  <c r="D81" i="13" s="1"/>
  <c r="F16" i="13"/>
  <c r="G15" i="13"/>
  <c r="F15" i="13"/>
  <c r="AK43" i="13"/>
  <c r="G34" i="4"/>
  <c r="J250" i="4"/>
  <c r="E36" i="4"/>
  <c r="E46" i="4" s="1"/>
  <c r="H33" i="4"/>
  <c r="J214" i="4"/>
  <c r="J238" i="4"/>
  <c r="I65" i="4"/>
  <c r="I203" i="4"/>
  <c r="J203" i="4"/>
  <c r="I239" i="4"/>
  <c r="J239" i="4"/>
  <c r="I206" i="4"/>
  <c r="J206" i="4"/>
  <c r="I242" i="4"/>
  <c r="J242" i="4"/>
  <c r="I209" i="4"/>
  <c r="J209" i="4"/>
  <c r="I215" i="4"/>
  <c r="J215" i="4"/>
  <c r="I251" i="4"/>
  <c r="J251" i="4"/>
  <c r="I218" i="4"/>
  <c r="J218" i="4"/>
  <c r="I221" i="4"/>
  <c r="J221" i="4"/>
  <c r="I257" i="4"/>
  <c r="J257" i="4"/>
  <c r="I230" i="4"/>
  <c r="J230" i="4"/>
  <c r="I212" i="4"/>
  <c r="J212" i="4"/>
  <c r="I64" i="4"/>
  <c r="H67" i="4" s="1"/>
  <c r="B67" i="4"/>
  <c r="I224" i="4"/>
  <c r="J224" i="4"/>
  <c r="I194" i="4"/>
  <c r="J194" i="4"/>
  <c r="I245" i="4"/>
  <c r="J245" i="4"/>
  <c r="I248" i="4"/>
  <c r="J248" i="4"/>
  <c r="I254" i="4"/>
  <c r="J254" i="4"/>
  <c r="I191" i="4"/>
  <c r="J191" i="4"/>
  <c r="I227" i="4"/>
  <c r="J227" i="4"/>
  <c r="B35" i="4"/>
  <c r="G35" i="4" s="1"/>
  <c r="I197" i="4"/>
  <c r="J197" i="4"/>
  <c r="I233" i="4"/>
  <c r="J233" i="4"/>
  <c r="I200" i="4"/>
  <c r="J200" i="4"/>
  <c r="I236" i="4"/>
  <c r="J236" i="4"/>
  <c r="G15" i="4"/>
  <c r="G16" i="4"/>
  <c r="F16" i="4"/>
  <c r="F15" i="4"/>
  <c r="G11" i="4"/>
  <c r="G20" i="4"/>
  <c r="C43" i="4"/>
  <c r="E88" i="34" l="1"/>
  <c r="D95" i="34"/>
  <c r="F84" i="4" a="1"/>
  <c r="F84" i="4" s="1"/>
  <c r="A85" i="4"/>
  <c r="H82" i="4"/>
  <c r="D82" i="4" s="1"/>
  <c r="I82" i="4"/>
  <c r="E82" i="4" s="1"/>
  <c r="G83" i="4"/>
  <c r="C83" i="4" s="1"/>
  <c r="D87" i="34"/>
  <c r="D96" i="34"/>
  <c r="E90" i="34"/>
  <c r="C92" i="34"/>
  <c r="D92" i="34"/>
  <c r="E94" i="34"/>
  <c r="D90" i="34"/>
  <c r="D91" i="34"/>
  <c r="E93" i="34"/>
  <c r="D94" i="34"/>
  <c r="E91" i="34"/>
  <c r="D97" i="34"/>
  <c r="C99" i="34"/>
  <c r="D99" i="34"/>
  <c r="E99" i="34"/>
  <c r="E97" i="34"/>
  <c r="E89" i="34"/>
  <c r="G39" i="34"/>
  <c r="G37" i="34"/>
  <c r="D89" i="34"/>
  <c r="C47" i="34"/>
  <c r="G11" i="34"/>
  <c r="H83" i="13"/>
  <c r="D83" i="13" s="1"/>
  <c r="I83" i="13"/>
  <c r="E83" i="13" s="1"/>
  <c r="G84" i="13"/>
  <c r="F84" i="13" a="1"/>
  <c r="F84" i="13" s="1"/>
  <c r="A85" i="13"/>
  <c r="H36" i="13"/>
  <c r="D46" i="13" s="1"/>
  <c r="C41" i="13"/>
  <c r="C43" i="13" s="1"/>
  <c r="G11" i="13"/>
  <c r="G20" i="13"/>
  <c r="H36" i="4"/>
  <c r="D46" i="4" s="1"/>
  <c r="A86" i="4" l="1"/>
  <c r="F85" i="4" a="1"/>
  <c r="F85" i="4" s="1"/>
  <c r="G84" i="4"/>
  <c r="C84" i="4" s="1"/>
  <c r="H83" i="4"/>
  <c r="D83" i="4" s="1"/>
  <c r="I83" i="4"/>
  <c r="E83" i="4" s="1"/>
  <c r="H40" i="34"/>
  <c r="D50" i="34" s="1"/>
  <c r="B40" i="34"/>
  <c r="A86" i="13"/>
  <c r="G85" i="13"/>
  <c r="F85" i="13" a="1"/>
  <c r="F85" i="13" s="1"/>
  <c r="C84" i="13"/>
  <c r="H84" i="13"/>
  <c r="D84" i="13" s="1"/>
  <c r="I84" i="13"/>
  <c r="E84" i="13" s="1"/>
  <c r="B36" i="4"/>
  <c r="F86" i="4" l="1" a="1"/>
  <c r="F86" i="4" s="1"/>
  <c r="A87" i="4"/>
  <c r="G85" i="4"/>
  <c r="C85" i="4" s="1"/>
  <c r="H84" i="4"/>
  <c r="D84" i="4" s="1"/>
  <c r="I84" i="4"/>
  <c r="E84" i="4" s="1"/>
  <c r="C85" i="13"/>
  <c r="H85" i="13"/>
  <c r="D85" i="13" s="1"/>
  <c r="I85" i="13"/>
  <c r="E85" i="13" s="1"/>
  <c r="F86" i="13" a="1"/>
  <c r="F86" i="13" s="1"/>
  <c r="A87" i="13"/>
  <c r="G86" i="13"/>
  <c r="A88" i="4" l="1"/>
  <c r="F87" i="4" a="1"/>
  <c r="F87" i="4" s="1"/>
  <c r="G86" i="4"/>
  <c r="C86" i="4" s="1"/>
  <c r="H85" i="4"/>
  <c r="D85" i="4" s="1"/>
  <c r="I85" i="4"/>
  <c r="E85" i="4" s="1"/>
  <c r="C86" i="13"/>
  <c r="I86" i="13"/>
  <c r="E86" i="13" s="1"/>
  <c r="H86" i="13"/>
  <c r="D86" i="13" s="1"/>
  <c r="A88" i="13"/>
  <c r="G87" i="13"/>
  <c r="F87" i="13" a="1"/>
  <c r="F87" i="13" s="1"/>
  <c r="F88" i="4" l="1" a="1"/>
  <c r="F88" i="4" s="1"/>
  <c r="A89" i="4"/>
  <c r="G87" i="4"/>
  <c r="C87" i="4" s="1"/>
  <c r="H86" i="4"/>
  <c r="D86" i="4" s="1"/>
  <c r="I86" i="4"/>
  <c r="E86" i="4" s="1"/>
  <c r="C87" i="13"/>
  <c r="I87" i="13"/>
  <c r="E87" i="13" s="1"/>
  <c r="H87" i="13"/>
  <c r="D87" i="13" s="1"/>
  <c r="A89" i="13"/>
  <c r="F88" i="13" a="1"/>
  <c r="F88" i="13" s="1"/>
  <c r="G88" i="13"/>
  <c r="F89" i="4" l="1" a="1"/>
  <c r="F89" i="4" s="1"/>
  <c r="A90" i="4"/>
  <c r="H87" i="4"/>
  <c r="D87" i="4" s="1"/>
  <c r="I87" i="4"/>
  <c r="E87" i="4" s="1"/>
  <c r="G88" i="4"/>
  <c r="C88" i="4" s="1"/>
  <c r="C88" i="13"/>
  <c r="H88" i="13"/>
  <c r="D88" i="13" s="1"/>
  <c r="I88" i="13"/>
  <c r="E88" i="13" s="1"/>
  <c r="F89" i="13" a="1"/>
  <c r="F89" i="13" s="1"/>
  <c r="A90" i="13"/>
  <c r="G89" i="13"/>
  <c r="F90" i="4" l="1" a="1"/>
  <c r="F90" i="4" s="1"/>
  <c r="A91" i="4"/>
  <c r="G89" i="4"/>
  <c r="C89" i="4" s="1"/>
  <c r="H88" i="4"/>
  <c r="D88" i="4" s="1"/>
  <c r="I88" i="4"/>
  <c r="E88" i="4" s="1"/>
  <c r="C89" i="13"/>
  <c r="H89" i="13"/>
  <c r="D89" i="13" s="1"/>
  <c r="I89" i="13"/>
  <c r="E89" i="13" s="1"/>
  <c r="A91" i="13"/>
  <c r="G90" i="13"/>
  <c r="F90" i="13" a="1"/>
  <c r="F90" i="13" s="1"/>
  <c r="F91" i="4" l="1" a="1"/>
  <c r="F91" i="4" s="1"/>
  <c r="A92" i="4"/>
  <c r="F92" i="4" s="1" a="1"/>
  <c r="F92" i="4" s="1"/>
  <c r="H89" i="4"/>
  <c r="D89" i="4" s="1"/>
  <c r="I89" i="4"/>
  <c r="E89" i="4" s="1"/>
  <c r="G90" i="4"/>
  <c r="C90" i="4" s="1"/>
  <c r="C90" i="13"/>
  <c r="H90" i="13"/>
  <c r="D90" i="13" s="1"/>
  <c r="I90" i="13"/>
  <c r="E90" i="13" s="1"/>
  <c r="G91" i="13"/>
  <c r="F91" i="13" a="1"/>
  <c r="F91" i="13" s="1"/>
  <c r="A92" i="13"/>
  <c r="H90" i="4" l="1"/>
  <c r="D90" i="4" s="1"/>
  <c r="I90" i="4"/>
  <c r="E90" i="4" s="1"/>
  <c r="G91" i="4"/>
  <c r="C91" i="4" s="1"/>
  <c r="G92" i="13"/>
  <c r="F92" i="13" a="1"/>
  <c r="F92" i="13" s="1"/>
  <c r="C91" i="13"/>
  <c r="I91" i="13"/>
  <c r="E91" i="13" s="1"/>
  <c r="H91" i="13"/>
  <c r="D91" i="13" s="1"/>
  <c r="G92" i="4" l="1"/>
  <c r="C92" i="4" s="1"/>
  <c r="H91" i="4"/>
  <c r="D91" i="4" s="1"/>
  <c r="I91" i="4"/>
  <c r="E91" i="4" s="1"/>
  <c r="C92" i="13"/>
  <c r="I92" i="13"/>
  <c r="E92" i="13" s="1"/>
  <c r="H92" i="13"/>
  <c r="D92" i="13" s="1"/>
  <c r="H92" i="4" l="1"/>
  <c r="D92" i="4" s="1"/>
  <c r="I92" i="4"/>
  <c r="E92" i="4" s="1"/>
  <c r="CP79" i="1" l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 Gaitur</author>
  </authors>
  <commentList>
    <comment ref="B1" authorId="0" shapeId="0" xr:uid="{AA59EBB6-DEAF-438B-A856-4AD5510C41FB}">
      <text>
        <r>
          <rPr>
            <sz val="9"/>
            <color indexed="81"/>
            <rFont val="Tahoma"/>
            <family val="2"/>
          </rPr>
          <t>Model 1 (#vars=1, n=78, AdjRsq=0.079)
Dependent variable = actual78 
Run time = 11/26/2023 1:42:20 AM
File name = v3 Baza de date lot II 25,11,2023.xlsx
Computer name = ALEXANDR
Program file name = RegressItLogistic
Version number = 2022.12.14
Execution time = 00h:00m:24s</t>
        </r>
      </text>
    </comment>
    <comment ref="G70" authorId="0" shapeId="0" xr:uid="{026E1450-0988-4CF0-A2A6-A409F3597AAA}">
      <text>
        <r>
          <rPr>
            <sz val="9"/>
            <color indexed="81"/>
            <rFont val="Tahoma"/>
            <family val="2"/>
          </rPr>
          <t>Paste actual values in this column to compute out-of-sample error stats.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 Gaitur</author>
  </authors>
  <commentList>
    <comment ref="B1" authorId="0" shapeId="0" xr:uid="{5DD722A8-EC41-48FD-9851-E325BA37E497}">
      <text>
        <r>
          <rPr>
            <sz val="9"/>
            <color indexed="81"/>
            <rFont val="Tahoma"/>
            <family val="2"/>
          </rPr>
          <t>Model 2 (#vars=1, n=78, AdjRsq=0.001)
Dependent variable = actual78 
Run time = 11/26/2023 1:54:12 AM
File name = v3 Baza de date lot II 25,11,2023.xlsx
Computer name = ALEXANDR
Program file name = RegressItLogistic
Version number = 2022.12.14
Execution time = 00h:00m:19s</t>
        </r>
      </text>
    </comment>
    <comment ref="G70" authorId="0" shapeId="0" xr:uid="{52CAA95B-3E0B-423E-A6F1-4238912310F7}">
      <text>
        <r>
          <rPr>
            <sz val="9"/>
            <color indexed="81"/>
            <rFont val="Tahoma"/>
            <family val="2"/>
          </rPr>
          <t>Paste actual values in this column to compute out-of-sample error stats.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 Gaitur</author>
  </authors>
  <commentList>
    <comment ref="B1" authorId="0" shapeId="0" xr:uid="{3583247D-CE8D-446B-A289-4A90337103F4}">
      <text>
        <r>
          <rPr>
            <sz val="9"/>
            <color indexed="81"/>
            <rFont val="Tahoma"/>
            <family val="2"/>
          </rPr>
          <t>Model 5 (#vars=3, n=78, AdjRsq=0.052)
Dependent variable = actual78 
Run time = 11/26/2023 2:24:41 AM
File name = v3 Baza de date lot II 25,11,2023.xlsx
Computer name = ALEXANDR
Program file name = RegressItLogistic
Version number = 2022.12.14
Execution time = 00h:00m:23s</t>
        </r>
      </text>
    </comment>
    <comment ref="G74" authorId="0" shapeId="0" xr:uid="{92329856-E260-4439-90AB-95466D46795A}">
      <text>
        <r>
          <rPr>
            <sz val="9"/>
            <color indexed="81"/>
            <rFont val="Tahoma"/>
            <family val="2"/>
          </rPr>
          <t>Paste actual values in this column to compute out-of-sample error stats.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 Gaitur</author>
  </authors>
  <commentList>
    <comment ref="B4" authorId="0" shapeId="0" xr:uid="{57C0A089-0FB9-4644-9C61-8007CD7B921A}">
      <text>
        <r>
          <rPr>
            <sz val="9"/>
            <color indexed="81"/>
            <rFont val="Tahoma"/>
            <family val="2"/>
          </rPr>
          <t>Model 1 (#vars=1, n=78, AdjRsq=0.079)
Dependent variable = actual78 
Run time = 11/26/2023 1:42:20 AM
File name = v3 Baza de date lot II 25,11,2023.xlsx
Computer name = ALEXANDR
Program file name = RegressItLogistic
Version number = 2022.12.14
Execution time = 00h:00m:24s</t>
        </r>
      </text>
    </comment>
    <comment ref="C4" authorId="0" shapeId="0" xr:uid="{C4272354-4B1E-4D7E-83C3-3C34EB8B091A}">
      <text>
        <r>
          <rPr>
            <sz val="9"/>
            <color indexed="81"/>
            <rFont val="Tahoma"/>
            <family val="2"/>
          </rPr>
          <t>Model 2 (#vars=1, n=78, AdjRsq=0.001)
Dependent variable = actual78 
Run time = 11/26/2023 1:54:12 AM
File name = v3 Baza de date lot II 25,11,2023.xlsx
Computer name = ALEXANDR
Program file name = RegressItLogistic
Version number = 2022.12.14
Execution time = 00h:00m:19s</t>
        </r>
      </text>
    </comment>
    <comment ref="D4" authorId="0" shapeId="0" xr:uid="{ABA1B820-8221-4E53-A86E-EBB1041421A6}">
      <text>
        <r>
          <rPr>
            <sz val="9"/>
            <color indexed="81"/>
            <rFont val="Tahoma"/>
            <family val="2"/>
          </rPr>
          <t>Model 5 (#vars=3, n=78, AdjRsq=0.052)
Dependent variable = actual78 
Run time = 11/26/2023 2:24:41 AM
File name = v3 Baza de date lot II 25,11,2023.xlsx
Computer name = ALEXANDR
Program file name = RegressItLogistic
Version number = 2022.12.14
Execution time = 00h:00m:23s</t>
        </r>
      </text>
    </comment>
    <comment ref="B10" authorId="0" shapeId="0" xr:uid="{350EFBBC-FA0F-4AA6-BE9D-1EC17298A202}">
      <text>
        <r>
          <rPr>
            <sz val="9"/>
            <color indexed="81"/>
            <rFont val="Tahoma"/>
            <family val="2"/>
          </rPr>
          <t>McFadden R-squared for logistic regression</t>
        </r>
      </text>
    </comment>
    <comment ref="C10" authorId="0" shapeId="0" xr:uid="{0790C6E6-60F1-4BFB-BFC7-47BD36A6840A}">
      <text>
        <r>
          <rPr>
            <sz val="9"/>
            <color indexed="81"/>
            <rFont val="Tahoma"/>
            <family val="2"/>
          </rPr>
          <t>McFadden R-squared for logistic regression</t>
        </r>
      </text>
    </comment>
    <comment ref="D10" authorId="0" shapeId="0" xr:uid="{57DC1B3E-6DE3-48E1-825C-4175526BE6E5}">
      <text>
        <r>
          <rPr>
            <sz val="9"/>
            <color indexed="81"/>
            <rFont val="Tahoma"/>
            <family val="2"/>
          </rPr>
          <t>McFadden R-squared for logistic regression</t>
        </r>
      </text>
    </comment>
    <comment ref="B25" authorId="0" shapeId="0" xr:uid="{BC5E0BCA-90BE-44F5-B52A-A0CDA10147BA}">
      <text>
        <r>
          <rPr>
            <sz val="9"/>
            <color indexed="81"/>
            <rFont val="Tahoma"/>
            <family val="2"/>
          </rPr>
          <t>Model = Model 1
Variable =  Constant
Coeff = -0.39322
StdErr = 0.305356
z-stat = -1.288
P-value = 0.198
VIF = 0
StdCoeff = 0
ExpCoeff = 0.675</t>
        </r>
      </text>
    </comment>
    <comment ref="C25" authorId="0" shapeId="0" xr:uid="{DE9922C4-D3ED-4F82-8610-86D94FC8F2BD}">
      <text>
        <r>
          <rPr>
            <sz val="9"/>
            <color indexed="81"/>
            <rFont val="Tahoma"/>
            <family val="2"/>
          </rPr>
          <t>Model = Model 2
Variable =  Constant
Coeff = -0.44807
StdErr = 0.3996
z-stat = -1.121
P-value = 0.262
VIF = 0
StdCoeff = 0
ExpCoeff = 0.639</t>
        </r>
      </text>
    </comment>
    <comment ref="D25" authorId="0" shapeId="0" xr:uid="{A8094A78-7268-4A46-98AA-53561A200DF7}">
      <text>
        <r>
          <rPr>
            <sz val="9"/>
            <color indexed="81"/>
            <rFont val="Tahoma"/>
            <family val="2"/>
          </rPr>
          <t>Model = Model 5
Variable =  Constant
Coeff = -0.064196
StdErr = 0.44703
z-stat = -0.144
P-value = 0.886
VIF = 0
StdCoeff = 0
ExpCoeff = 0.938</t>
        </r>
      </text>
    </comment>
    <comment ref="B26" authorId="0" shapeId="0" xr:uid="{473B9C59-6BAF-4A0D-B4D0-7CFA78207794}">
      <text>
        <r>
          <rPr>
            <sz val="9"/>
            <color indexed="81"/>
            <rFont val="Tahoma"/>
            <family val="2"/>
          </rPr>
          <t>Model = Model 1
Variable = Scornou78
Coeff = 0.27537
StdErr = 0.085079
z-stat = 3.237
P-value = 0.001
VIF = 1
StdCoeff = 0.48499
ExpCoeff = 1.317</t>
        </r>
      </text>
    </comment>
    <comment ref="D26" authorId="0" shapeId="0" xr:uid="{AFF4C2B4-9204-414B-855E-2969730E4588}">
      <text>
        <r>
          <rPr>
            <sz val="9"/>
            <color indexed="81"/>
            <rFont val="Tahoma"/>
            <family val="2"/>
          </rPr>
          <t>Model = Model 5
Variable = Scornou78
Coeff = 0.36523
StdErr = 0.12741
z-stat = 2.867
P-value = 0.004
VIF = 2.283
StdCoeff = 0.64326
ExpCoeff = 1.441</t>
        </r>
      </text>
    </comment>
    <comment ref="C27" authorId="0" shapeId="0" xr:uid="{C7343A08-E382-4892-8F9C-9165E34C4C6C}">
      <text>
        <r>
          <rPr>
            <sz val="9"/>
            <color indexed="81"/>
            <rFont val="Tahoma"/>
            <family val="2"/>
          </rPr>
          <t>Model = Model 2
Variable = Alvarado78
Coeff = 0.142266
StdErr = 0.072238
z-stat = 1.969
P-value = 0.049
VIF = 1
StdCoeff = 0.26253
ExpCoeff = 1.153</t>
        </r>
      </text>
    </comment>
    <comment ref="D27" authorId="0" shapeId="0" xr:uid="{CC9A9265-647F-4CC8-9788-EE5B1EF2514F}">
      <text>
        <r>
          <rPr>
            <sz val="9"/>
            <color indexed="81"/>
            <rFont val="Tahoma"/>
            <family val="2"/>
          </rPr>
          <t>Model = Model 5
Variable = Alvarado78
Coeff = -0.104654
StdErr = 0.110694
z-stat = -0.945
P-value = 0.344
VIF = 2.278
StdCoeff = -0.19312
ExpCoeff = 0.901</t>
        </r>
      </text>
    </comment>
    <comment ref="D28" authorId="0" shapeId="0" xr:uid="{2A465684-ADA1-4034-A35F-0BD5EE67D55C}">
      <text>
        <r>
          <rPr>
            <sz val="9"/>
            <color indexed="81"/>
            <rFont val="Tahoma"/>
            <family val="2"/>
          </rPr>
          <t>Model = Model 5
Variable = obezitate78
Coeff = -0.52644
StdErr = 0.92427
z-stat = -0.57
P-value = 0.569
VIF = 1.006
StdCoeff = -0.07784
ExpCoeff = 1.693</t>
        </r>
      </text>
    </comment>
  </commentList>
</comments>
</file>

<file path=xl/sharedStrings.xml><?xml version="1.0" encoding="utf-8"?>
<sst xmlns="http://schemas.openxmlformats.org/spreadsheetml/2006/main" count="198288" uniqueCount="917">
  <si>
    <t>Fişa</t>
  </si>
  <si>
    <t>Fişa UPU</t>
  </si>
  <si>
    <t>Sex</t>
  </si>
  <si>
    <t>IDNP</t>
  </si>
  <si>
    <t>Diagnosticul prezumtiv</t>
  </si>
  <si>
    <t>Scor nou</t>
  </si>
  <si>
    <t>ICM</t>
  </si>
  <si>
    <t>Grupa sangvină</t>
  </si>
  <si>
    <t>Rh factor</t>
  </si>
  <si>
    <t>HTA</t>
  </si>
  <si>
    <t>C.I.Angor pectoral</t>
  </si>
  <si>
    <t xml:space="preserve">Diabet zaharat </t>
  </si>
  <si>
    <t>BCVC</t>
  </si>
  <si>
    <t>Urolitiaza</t>
  </si>
  <si>
    <t>Boala ulceroasă</t>
  </si>
  <si>
    <t>Patolgii ginecologice</t>
  </si>
  <si>
    <t>Operația</t>
  </si>
  <si>
    <t>Localizare AV</t>
  </si>
  <si>
    <t>ATI zi/pat</t>
  </si>
  <si>
    <t>Complicații</t>
  </si>
  <si>
    <t>Complicații Clavien -Dindo</t>
  </si>
  <si>
    <t>Ro abdomen</t>
  </si>
  <si>
    <t>FEGDS</t>
  </si>
  <si>
    <t>Fcolonoscopia</t>
  </si>
  <si>
    <t>Irigografia</t>
  </si>
  <si>
    <t>ECG</t>
  </si>
  <si>
    <t>Grețuri și/sau Vome</t>
  </si>
  <si>
    <t>s. Kocher</t>
  </si>
  <si>
    <t>Scăderea apetitului</t>
  </si>
  <si>
    <t>Dizuria</t>
  </si>
  <si>
    <t xml:space="preserve">s. Blumberg </t>
  </si>
  <si>
    <t>s. Bartomier-Michelson</t>
  </si>
  <si>
    <t>s. Rovzing</t>
  </si>
  <si>
    <t>s. Sitkovsky</t>
  </si>
  <si>
    <t>s. Obraztsov</t>
  </si>
  <si>
    <t>s. Coupe</t>
  </si>
  <si>
    <t>s. Voscresenscky</t>
  </si>
  <si>
    <t>t &gt;37.4°C</t>
  </si>
  <si>
    <t>Sensibilitate la palpare peretelui rectal anterior</t>
  </si>
  <si>
    <t>hematuria, leucocituria</t>
  </si>
  <si>
    <t>Semne USG al AV neschimbat sau altor patologii din regiunea iliacă dreapta</t>
  </si>
  <si>
    <r>
      <t>Mărirea în diametru AV</t>
    </r>
    <r>
      <rPr>
        <sz val="8"/>
        <color indexed="8"/>
        <rFont val="Calibri"/>
        <family val="2"/>
      </rPr>
      <t>&gt;</t>
    </r>
    <r>
      <rPr>
        <sz val="8"/>
        <color indexed="8"/>
        <rFont val="Arial"/>
        <family val="2"/>
      </rPr>
      <t>7mm</t>
    </r>
  </si>
  <si>
    <t>VSH</t>
  </si>
  <si>
    <t>Bilirubina generală</t>
  </si>
  <si>
    <t xml:space="preserve">ALAT </t>
  </si>
  <si>
    <t>ASAT</t>
  </si>
  <si>
    <t>Crivaia Anastasia Nicolae</t>
  </si>
  <si>
    <t>2002003031917</t>
  </si>
  <si>
    <t>021659303</t>
  </si>
  <si>
    <t xml:space="preserve">K359 apendicita acută </t>
  </si>
  <si>
    <t>Apendicita acută posibilă</t>
  </si>
  <si>
    <t>K359 apendicita acută flegmonoasă</t>
  </si>
  <si>
    <t xml:space="preserve"> apendicita acută flegmonoasă</t>
  </si>
  <si>
    <t>Gr 0(I)</t>
  </si>
  <si>
    <t>Rh (-) negativ</t>
  </si>
  <si>
    <t>lipsește</t>
  </si>
  <si>
    <t>Apendicectomie prin laparotomie McBurney</t>
  </si>
  <si>
    <t>Descendentă</t>
  </si>
  <si>
    <t>pneumofibroza bilaterală bazală</t>
  </si>
  <si>
    <t>aer liber și nivele hidroaerice nu se determină</t>
  </si>
  <si>
    <t>nu s-a efectuat</t>
  </si>
  <si>
    <t>ritmul sinusal, fcc 88 b/min,HTVS, dereglări de repolarizare inferior diafragmale</t>
  </si>
  <si>
    <t>prezent</t>
  </si>
  <si>
    <t>24-48h</t>
  </si>
  <si>
    <t>Robu Olga Filip</t>
  </si>
  <si>
    <t>2001002622283</t>
  </si>
  <si>
    <t>021285025</t>
  </si>
  <si>
    <t>pancreatita acută</t>
  </si>
  <si>
    <t>Gr A(II)</t>
  </si>
  <si>
    <t>Hemoragie din plaga p/operatorie</t>
  </si>
  <si>
    <t>ritmul sinusal, fcc 88 b/min,HTVS</t>
  </si>
  <si>
    <t>6-24 h</t>
  </si>
  <si>
    <t>Constatin Galina Mifodi</t>
  </si>
  <si>
    <t>2004025064955</t>
  </si>
  <si>
    <t>131027571</t>
  </si>
  <si>
    <t>Rh (+) pozitiv</t>
  </si>
  <si>
    <t>Cardiomegalie, pneumofibroza bilaterală bazală</t>
  </si>
  <si>
    <t>ritmul sinusal, fcc 67 b/min, hemibloc ram drept f hiss</t>
  </si>
  <si>
    <t>Cazacu Ana Ion</t>
  </si>
  <si>
    <t>0980808028841</t>
  </si>
  <si>
    <t>021198144</t>
  </si>
  <si>
    <t>K359 Apendicita acută catarală</t>
  </si>
  <si>
    <t xml:space="preserve"> Apendicita acută catarală</t>
  </si>
  <si>
    <t>Supurația plăgii p/operatorii</t>
  </si>
  <si>
    <t>fibrilație atrială, fcc 110- 88 b/min,HTVS,dereglări de repolarizare apicale</t>
  </si>
  <si>
    <t>Oancea Raisa Afanasie</t>
  </si>
  <si>
    <t>101038014</t>
  </si>
  <si>
    <t>K359 apendicita acută gangrenoasă</t>
  </si>
  <si>
    <t>apendicita acută gangrenoasă</t>
  </si>
  <si>
    <t>Laterală</t>
  </si>
  <si>
    <t>ritmul sinusal, fcc 68 b/min,HTVS, dereglări de repolarizare inferior diafragmale</t>
  </si>
  <si>
    <t>Stratu Chiril Haralampi</t>
  </si>
  <si>
    <t>2000027021473</t>
  </si>
  <si>
    <t>041108376</t>
  </si>
  <si>
    <t>Mezoceliacă</t>
  </si>
  <si>
    <t>ritmul sinusal, fcc 96 b/min,HTVS</t>
  </si>
  <si>
    <t>9,3*10⁹</t>
  </si>
  <si>
    <t>Bargan Fiodor Vasile</t>
  </si>
  <si>
    <t>0960904549859</t>
  </si>
  <si>
    <t>022293870</t>
  </si>
  <si>
    <t>Pancreatita acută</t>
  </si>
  <si>
    <t>Gr B(III)</t>
  </si>
  <si>
    <t>Fără patologie depistată</t>
  </si>
  <si>
    <t>ritmul sinusal, fcc 88 b/min,HTVS,dereglări de repolarizare iapicale</t>
  </si>
  <si>
    <t>Melnic Ecaterina Dumitru</t>
  </si>
  <si>
    <t>2004003109870</t>
  </si>
  <si>
    <t>021112157</t>
  </si>
  <si>
    <t>Gastrita eritematos exudativă</t>
  </si>
  <si>
    <t>până la 6h</t>
  </si>
  <si>
    <t>Belițchi Valentina Petru</t>
  </si>
  <si>
    <t>0991412896946</t>
  </si>
  <si>
    <t>021771459</t>
  </si>
  <si>
    <t>Bordianu Ioana</t>
  </si>
  <si>
    <t>2004001009389</t>
  </si>
  <si>
    <t>022328638</t>
  </si>
  <si>
    <t>Fistula intestinală joasă</t>
  </si>
  <si>
    <t>Neghina Taisia Petru</t>
  </si>
  <si>
    <t>0991201202235</t>
  </si>
  <si>
    <t>022303975</t>
  </si>
  <si>
    <t>laparoscopie diagnostică cu apendicectomie prin laparotomie McBurney</t>
  </si>
  <si>
    <t>aer liber nu se determină, nivele hidroaerice la nivelul intestinului subțire, funcționale?</t>
  </si>
  <si>
    <t>Plamadeala Ion Pavel</t>
  </si>
  <si>
    <t>2002002112686</t>
  </si>
  <si>
    <t>021606206</t>
  </si>
  <si>
    <t>Galben Sergiu Efim</t>
  </si>
  <si>
    <t>0961007542264</t>
  </si>
  <si>
    <t>021194270</t>
  </si>
  <si>
    <t>ritmul sinusal, fcc 69 b/min,</t>
  </si>
  <si>
    <t>Fortuna Vera Gheorghe</t>
  </si>
  <si>
    <t>0981108429307</t>
  </si>
  <si>
    <t/>
  </si>
  <si>
    <t>Gr AB(IV)</t>
  </si>
  <si>
    <t xml:space="preserve">Pelvină </t>
  </si>
  <si>
    <t>Infecția tractului urinar</t>
  </si>
  <si>
    <t>ritmul sinusal, fcc 60 b/min,dereglări de repolarizare inferior diafragmale</t>
  </si>
  <si>
    <t>Corobca Larisa Mihail</t>
  </si>
  <si>
    <t>2005016073642</t>
  </si>
  <si>
    <t>051050038</t>
  </si>
  <si>
    <t>ritmul sinusal, fcc 78 b/min,HTVS,dereglări de repolarizare inferior diafragmale</t>
  </si>
  <si>
    <t>Gherman Valentina Ivan</t>
  </si>
  <si>
    <t>2001037241701</t>
  </si>
  <si>
    <t>064174580</t>
  </si>
  <si>
    <t>pneumonie acută</t>
  </si>
  <si>
    <t>ritmul sinusal, fcc 88 b/min,HTVSdereglări de repolarizare inferior diafragmale</t>
  </si>
  <si>
    <t>Diaconu Valentina Matvei</t>
  </si>
  <si>
    <t>0980303337545</t>
  </si>
  <si>
    <t>021877095</t>
  </si>
  <si>
    <t>Cr de cec</t>
  </si>
  <si>
    <t>Adenocarcinom moderat diferenciat de cec T3N2Mtx</t>
  </si>
  <si>
    <t>Hemicolonectomie pe dreapta cu ileotransversoanastomoza.</t>
  </si>
  <si>
    <t>Formațiune de volum infiltrativ-ulceroasă la nivelul peretelui lateral al cecului. S-au prelevat trei fragmente la examen histologic. Date de hemoragie nu sunt</t>
  </si>
  <si>
    <t>7,3*10⁹</t>
  </si>
  <si>
    <t>Rălova Raisa Mihail</t>
  </si>
  <si>
    <t>2004001086386</t>
  </si>
  <si>
    <t>021275678</t>
  </si>
  <si>
    <t xml:space="preserve">necroza nodulului miomatos </t>
  </si>
  <si>
    <t>Histereectomie subtotală</t>
  </si>
  <si>
    <t>ritmul sinusal, fcc 68 b/min,HTVS</t>
  </si>
  <si>
    <t>6,8*10⁹</t>
  </si>
  <si>
    <t>Rîbalicenco Evdochia Fiodor</t>
  </si>
  <si>
    <t>2002003101629</t>
  </si>
  <si>
    <t>022441001</t>
  </si>
  <si>
    <t>Graur Tatiana Stepan</t>
  </si>
  <si>
    <t>2008003008797</t>
  </si>
  <si>
    <t>021754879</t>
  </si>
  <si>
    <t>Ileita terminal ă</t>
  </si>
  <si>
    <t>Boala Crohn</t>
  </si>
  <si>
    <t xml:space="preserve">laparoscopie diagnostică </t>
  </si>
  <si>
    <t>aerocolie moderată, aer liber și nivele hidroaerice nu se determină</t>
  </si>
  <si>
    <t>bulbita erozivă, hernie hiatală gr II</t>
  </si>
  <si>
    <t>7,9*10⁹</t>
  </si>
  <si>
    <t>Milenco Olga Vasili</t>
  </si>
  <si>
    <t>2003048057308</t>
  </si>
  <si>
    <t>021968996</t>
  </si>
  <si>
    <t>9,1*10⁹</t>
  </si>
  <si>
    <t>Grafov Mihail Victor</t>
  </si>
  <si>
    <t>2003033034468</t>
  </si>
  <si>
    <t>021401747</t>
  </si>
  <si>
    <t xml:space="preserve">pneumonie </t>
  </si>
  <si>
    <t>ritmul sinusal, fcc 78b/min,</t>
  </si>
  <si>
    <t>Leșan Ilie Anton</t>
  </si>
  <si>
    <t>0961406044578</t>
  </si>
  <si>
    <t>071081691</t>
  </si>
  <si>
    <t>Ascendentă</t>
  </si>
  <si>
    <t>ritmul sinusal, fcc 98 b/min, modificări ischemice cronice</t>
  </si>
  <si>
    <t>9,0*10⁹</t>
  </si>
  <si>
    <t>Boțan Maria Petru</t>
  </si>
  <si>
    <t>0990408018252</t>
  </si>
  <si>
    <t>021386058</t>
  </si>
  <si>
    <t>Esmekov Ghennadi Pavel</t>
  </si>
  <si>
    <t>0991910024366</t>
  </si>
  <si>
    <t>021697482</t>
  </si>
  <si>
    <t>ritmul sinusal, fcc 60 b/min,</t>
  </si>
  <si>
    <t>Bostan Gheorghe Pavel</t>
  </si>
  <si>
    <t>2000002285993</t>
  </si>
  <si>
    <t>021272651</t>
  </si>
  <si>
    <t>Pielonefrita acută</t>
  </si>
  <si>
    <t>Apendicita acută catarală</t>
  </si>
  <si>
    <t>ritmul sinusal, fcc 75 b/min, dereglări de repolarizare</t>
  </si>
  <si>
    <t>7,4*10⁹</t>
  </si>
  <si>
    <t>Miheeva Maria Piotr</t>
  </si>
  <si>
    <t>2004003115105</t>
  </si>
  <si>
    <t>021237722</t>
  </si>
  <si>
    <t>Canțer Alexandra Grigore</t>
  </si>
  <si>
    <t>2003049007528</t>
  </si>
  <si>
    <t>081223592</t>
  </si>
  <si>
    <t>8,3*10⁹</t>
  </si>
  <si>
    <t>Bulat Ion Vasile</t>
  </si>
  <si>
    <t>0982003025797</t>
  </si>
  <si>
    <t>021119723</t>
  </si>
  <si>
    <t>Boala ulceroasă. Ulcer cronic duodenal</t>
  </si>
  <si>
    <t>Boala ulceroasă ulcer cronic duodenal la nivelul perete anterir diametru 0.6 cm, fără date de hemoragie, acoperit cu fibrină, marginile neregulate. Trecere prin regiunrea pilor liberă</t>
  </si>
  <si>
    <t>ritmul sinusal, fcc 98 b/min,HTVS,  difuze</t>
  </si>
  <si>
    <t>4,3*10⁹</t>
  </si>
  <si>
    <t>Jmurcov Anatolie Constantin</t>
  </si>
  <si>
    <t>2004027012732</t>
  </si>
  <si>
    <t>041255594</t>
  </si>
  <si>
    <t>Rusu Oxana Andrei</t>
  </si>
  <si>
    <t>2004035025111</t>
  </si>
  <si>
    <t>ritmul sinusal, fcc 68 b/min,HTVS,dereglîri ischemice cronice</t>
  </si>
  <si>
    <t>ritmul sinusal, fcc 58 b/min,HTVS</t>
  </si>
  <si>
    <t>5,3*10⁹</t>
  </si>
  <si>
    <t>Castravet Elena Profirie</t>
  </si>
  <si>
    <t>2002027101331</t>
  </si>
  <si>
    <t>021818207</t>
  </si>
  <si>
    <t>Dereglări funcționale a intestinului</t>
  </si>
  <si>
    <t>Dolicosigma</t>
  </si>
  <si>
    <t>0991507075881</t>
  </si>
  <si>
    <t>021627308</t>
  </si>
  <si>
    <t>dolicosigma. Date de formațiuni de volum nu s-a depistat</t>
  </si>
  <si>
    <t>Mamaliga Svetlana Gheorghe</t>
  </si>
  <si>
    <t>2005003003067</t>
  </si>
  <si>
    <t>021421318</t>
  </si>
  <si>
    <t>Boala ulceroasă. Ulcer cronic duodenal, fără semne de acutizare</t>
  </si>
  <si>
    <t>Calmicova Marina Gheorghi</t>
  </si>
  <si>
    <t>2004039019655</t>
  </si>
  <si>
    <t>Necroza nodului miomatos</t>
  </si>
  <si>
    <t>laparoscopie diagnostică cu histerectomie subtotală pin laparotomie Pfannenstiel</t>
  </si>
  <si>
    <t>13,3*10⁹</t>
  </si>
  <si>
    <t>6,7*</t>
  </si>
  <si>
    <t>Chirillova Valeria Mihail</t>
  </si>
  <si>
    <t>2006003040654</t>
  </si>
  <si>
    <t>081311472</t>
  </si>
  <si>
    <t>Cebanu Valentina Stepan</t>
  </si>
  <si>
    <t>0971903444623</t>
  </si>
  <si>
    <t>021771752</t>
  </si>
  <si>
    <t>Cr ovarian</t>
  </si>
  <si>
    <t>Suspecție la formațiune de volum la nivelul cecului. Se recomandă colonoscopie</t>
  </si>
  <si>
    <t>Corcodel Tatiana Iulian</t>
  </si>
  <si>
    <t>2003013035522</t>
  </si>
  <si>
    <t>021277768</t>
  </si>
  <si>
    <t>5,8*10⁹</t>
  </si>
  <si>
    <t>Gogu Diana Constantin</t>
  </si>
  <si>
    <t>2004003008456</t>
  </si>
  <si>
    <t>Cernenchi Iulia Sava</t>
  </si>
  <si>
    <t>2004045021402</t>
  </si>
  <si>
    <t>021555448</t>
  </si>
  <si>
    <t>Cr ovarian pe dreapta</t>
  </si>
  <si>
    <t>Saharnean Daria Stefan</t>
  </si>
  <si>
    <t>2001015227093</t>
  </si>
  <si>
    <t>021688684</t>
  </si>
  <si>
    <t>5,2*</t>
  </si>
  <si>
    <t>Serdiuc Valentina Ibrahim</t>
  </si>
  <si>
    <t>2008003015188</t>
  </si>
  <si>
    <t>022260857</t>
  </si>
  <si>
    <t>Ciornîi Mariana Piotr</t>
  </si>
  <si>
    <t>2004021038365</t>
  </si>
  <si>
    <t>021761566</t>
  </si>
  <si>
    <t>Laparotomie mediană. Hemicolonectomie pe dreapta, ileotransversoanastomoza l-l.</t>
  </si>
  <si>
    <t>Formațiune de volum infiltrativ-ulceroasă la nivelul cecului. S-au prelevat trei fragmente la examen histologic. Date de hemoragie nu sunt</t>
  </si>
  <si>
    <t>Urolitiaza pe dreapta. Colica renală</t>
  </si>
  <si>
    <t>Horozova Antonina Fiodor</t>
  </si>
  <si>
    <t>2004002064413</t>
  </si>
  <si>
    <t>061045720</t>
  </si>
  <si>
    <t>Tăbăcaru Vasile Vasile</t>
  </si>
  <si>
    <t>2011020008424</t>
  </si>
  <si>
    <t>022826744</t>
  </si>
  <si>
    <t>Boala ulceroasă ulcer cronic duodenal la nivelul perete anterir diametru 0.3 cm, fără date de hemoragie, acoperit cu fibrină, marginile neregulate. Trecere prin regiunrea pilor liberă</t>
  </si>
  <si>
    <t>ritmul sinusal, fcc 78 b/min,HTVS</t>
  </si>
  <si>
    <t>Buruiana Tatiana Andrei</t>
  </si>
  <si>
    <t>2014036003490</t>
  </si>
  <si>
    <t>022914604</t>
  </si>
  <si>
    <t xml:space="preserve">dolicosigma </t>
  </si>
  <si>
    <t>Retrocecală</t>
  </si>
  <si>
    <t>Dolicosigma. Diverticuli unici la nivelul colonului sigmoid, fără date de inflamație.</t>
  </si>
  <si>
    <t>Carajia Daria Leonid</t>
  </si>
  <si>
    <t>2013034003514</t>
  </si>
  <si>
    <t>022825243</t>
  </si>
  <si>
    <t>Gonța Radu Ion</t>
  </si>
  <si>
    <t>2006003016642</t>
  </si>
  <si>
    <t>021671217</t>
  </si>
  <si>
    <t>boala inflamatorie pelvină</t>
  </si>
  <si>
    <t>Tcaci Elena Luchian</t>
  </si>
  <si>
    <t>2005003097101</t>
  </si>
  <si>
    <t>021007708</t>
  </si>
  <si>
    <t>Vieru Georgeta  Mihail</t>
  </si>
  <si>
    <t>2004035077903</t>
  </si>
  <si>
    <t>041038555</t>
  </si>
  <si>
    <t>8,5*10⁹</t>
  </si>
  <si>
    <t>Boinceanu Vera Iacib</t>
  </si>
  <si>
    <t>2005044028593</t>
  </si>
  <si>
    <t>fibrilație atrială, fcc 108-60 b/min,HTVS, dereglări de repolarizare inferior diafragmale</t>
  </si>
  <si>
    <t>Eltekova Cristina Igor</t>
  </si>
  <si>
    <t>2004002152695</t>
  </si>
  <si>
    <t>Detinov Alexandr Alexei</t>
  </si>
  <si>
    <t>2006042026950</t>
  </si>
  <si>
    <t>021426983</t>
  </si>
  <si>
    <t>Ceban Elena Vasili</t>
  </si>
  <si>
    <t>2004002054124</t>
  </si>
  <si>
    <t>021278880</t>
  </si>
  <si>
    <t>Boala inflamatorie pelvină</t>
  </si>
  <si>
    <t>Rudenco Mihail Ion</t>
  </si>
  <si>
    <t>2001034292780</t>
  </si>
  <si>
    <t>021143546</t>
  </si>
  <si>
    <t>Cretu Alexei Vasile</t>
  </si>
  <si>
    <t>2004044023649</t>
  </si>
  <si>
    <t>Caravaev Vasili Serghei</t>
  </si>
  <si>
    <t>2003033036358</t>
  </si>
  <si>
    <t>021168928</t>
  </si>
  <si>
    <t>Antoci Nicolae Ion</t>
  </si>
  <si>
    <t>Miheev Mihail Piotr</t>
  </si>
  <si>
    <t>9,2*10⁹</t>
  </si>
  <si>
    <t>Canțer Alexandr Grigore</t>
  </si>
  <si>
    <t>6,3*10⁹</t>
  </si>
  <si>
    <t>Luchiancenco Elisei Serghei</t>
  </si>
  <si>
    <t>2000048226820</t>
  </si>
  <si>
    <t>021885314</t>
  </si>
  <si>
    <t>Neamtu Eugen Stepan</t>
  </si>
  <si>
    <t>2005027078210</t>
  </si>
  <si>
    <t>041123448</t>
  </si>
  <si>
    <t>Lungu Tudor Dmitri</t>
  </si>
  <si>
    <t>2005003063340</t>
  </si>
  <si>
    <t>021300857</t>
  </si>
  <si>
    <t>8,0*10⁹</t>
  </si>
  <si>
    <t>Burduja Adrei Iurie</t>
  </si>
  <si>
    <t>041118699</t>
  </si>
  <si>
    <t>Garaba Roman Ion</t>
  </si>
  <si>
    <t>2002003056936</t>
  </si>
  <si>
    <t>022326370</t>
  </si>
  <si>
    <t>Scorohodov Alexei  Dumitru</t>
  </si>
  <si>
    <t>2003001057213</t>
  </si>
  <si>
    <t>021770195</t>
  </si>
  <si>
    <t>8,1*10⁹</t>
  </si>
  <si>
    <t>Juțchi Leonid Evgheni</t>
  </si>
  <si>
    <t>2001003550091</t>
  </si>
  <si>
    <t>021819025</t>
  </si>
  <si>
    <t>ritmul sinusal, fcc 80 b/min,HTVS</t>
  </si>
  <si>
    <t>11,3*10⁹</t>
  </si>
  <si>
    <t>Sergheev Romeo Pavel</t>
  </si>
  <si>
    <t>2003002047998</t>
  </si>
  <si>
    <t>021159285</t>
  </si>
  <si>
    <t xml:space="preserve">Apendicectomie prin laparotomie McBurney. </t>
  </si>
  <si>
    <t>Jacov Afanasie Afanasie</t>
  </si>
  <si>
    <t>2002027045709</t>
  </si>
  <si>
    <t>Cod Pacient</t>
  </si>
  <si>
    <t>B 1</t>
  </si>
  <si>
    <t>B 2</t>
  </si>
  <si>
    <t>B 3</t>
  </si>
  <si>
    <t>B 4</t>
  </si>
  <si>
    <t>B 5</t>
  </si>
  <si>
    <t>B 6</t>
  </si>
  <si>
    <t>B 7</t>
  </si>
  <si>
    <t>B 8</t>
  </si>
  <si>
    <t>B 9</t>
  </si>
  <si>
    <t>B 10</t>
  </si>
  <si>
    <t>B 11</t>
  </si>
  <si>
    <t>B 12</t>
  </si>
  <si>
    <t>B 13</t>
  </si>
  <si>
    <t>B 14</t>
  </si>
  <si>
    <t>B 15</t>
  </si>
  <si>
    <t>B 16</t>
  </si>
  <si>
    <t>B 17</t>
  </si>
  <si>
    <t>B 18</t>
  </si>
  <si>
    <t>B 19</t>
  </si>
  <si>
    <t>B 20</t>
  </si>
  <si>
    <t>B 21</t>
  </si>
  <si>
    <t>B 22</t>
  </si>
  <si>
    <t>B 23</t>
  </si>
  <si>
    <t>B 24</t>
  </si>
  <si>
    <t>B 25</t>
  </si>
  <si>
    <t>B 26</t>
  </si>
  <si>
    <t>B 27</t>
  </si>
  <si>
    <t>B 28</t>
  </si>
  <si>
    <t>B 29</t>
  </si>
  <si>
    <t>B 30</t>
  </si>
  <si>
    <t>B 31</t>
  </si>
  <si>
    <t>B 32</t>
  </si>
  <si>
    <t>B 33</t>
  </si>
  <si>
    <t>B 34</t>
  </si>
  <si>
    <t>B 35</t>
  </si>
  <si>
    <t>B 36</t>
  </si>
  <si>
    <t>B 37</t>
  </si>
  <si>
    <t>B 38</t>
  </si>
  <si>
    <t>B 39</t>
  </si>
  <si>
    <t>B 40</t>
  </si>
  <si>
    <t>B 41</t>
  </si>
  <si>
    <t>B 42</t>
  </si>
  <si>
    <t>B 43</t>
  </si>
  <si>
    <t>B 44</t>
  </si>
  <si>
    <t>B 45</t>
  </si>
  <si>
    <t>B 46</t>
  </si>
  <si>
    <t>B 47</t>
  </si>
  <si>
    <t>B 48</t>
  </si>
  <si>
    <t>B 49</t>
  </si>
  <si>
    <t>B 50</t>
  </si>
  <si>
    <t>B 51</t>
  </si>
  <si>
    <t>B 52</t>
  </si>
  <si>
    <t>B 53</t>
  </si>
  <si>
    <t>B 54</t>
  </si>
  <si>
    <t>B 55</t>
  </si>
  <si>
    <t>B 56</t>
  </si>
  <si>
    <t>B 57</t>
  </si>
  <si>
    <t>B 58</t>
  </si>
  <si>
    <t>B 59</t>
  </si>
  <si>
    <t>B 60</t>
  </si>
  <si>
    <t>B 61</t>
  </si>
  <si>
    <t>B 62</t>
  </si>
  <si>
    <t>B 63</t>
  </si>
  <si>
    <t>B 64</t>
  </si>
  <si>
    <t>B 65</t>
  </si>
  <si>
    <t>B 66</t>
  </si>
  <si>
    <t>B 67</t>
  </si>
  <si>
    <t>B 68</t>
  </si>
  <si>
    <t>B 69</t>
  </si>
  <si>
    <t>B 70</t>
  </si>
  <si>
    <t>B 71</t>
  </si>
  <si>
    <t>B 72</t>
  </si>
  <si>
    <t>B 73</t>
  </si>
  <si>
    <t>B 74</t>
  </si>
  <si>
    <t>B 76</t>
  </si>
  <si>
    <t>B 77</t>
  </si>
  <si>
    <t>B 78</t>
  </si>
  <si>
    <t>Starea generală la internare</t>
  </si>
  <si>
    <t>Gravitate medie</t>
  </si>
  <si>
    <t>Gravă</t>
  </si>
  <si>
    <t>Relativ satisfăcătoare</t>
  </si>
  <si>
    <t>Poziția pacientului</t>
  </si>
  <si>
    <t>Activă</t>
  </si>
  <si>
    <t>Pasivă</t>
  </si>
  <si>
    <t>Forțată</t>
  </si>
  <si>
    <t>Conștiința</t>
  </si>
  <si>
    <t>Clară</t>
  </si>
  <si>
    <t>Somnolent</t>
  </si>
  <si>
    <t>Culoarea tegumentelor</t>
  </si>
  <si>
    <t>Palide</t>
  </si>
  <si>
    <t>Acrocianoza</t>
  </si>
  <si>
    <t>Icterice</t>
  </si>
  <si>
    <t>Bilirubina directă</t>
  </si>
  <si>
    <t>Bilirubina indirectă</t>
  </si>
  <si>
    <t>Edeme</t>
  </si>
  <si>
    <t>Nu sunt</t>
  </si>
  <si>
    <t>Sunt la membrele inferioare</t>
  </si>
  <si>
    <t>Nu se determină</t>
  </si>
  <si>
    <t>Se determină regionali</t>
  </si>
  <si>
    <t>SpO2 (%)</t>
  </si>
  <si>
    <t>TA (mm Hg)</t>
  </si>
  <si>
    <t>130/80</t>
  </si>
  <si>
    <t>150/90</t>
  </si>
  <si>
    <t>140/90</t>
  </si>
  <si>
    <t>160/100</t>
  </si>
  <si>
    <t>110/70</t>
  </si>
  <si>
    <t>130/90</t>
  </si>
  <si>
    <t>120/80</t>
  </si>
  <si>
    <t>Puls (b/min)</t>
  </si>
  <si>
    <t>FCC</t>
  </si>
  <si>
    <t>ritmul sinusal, fcc 98 b/min,HTVS</t>
  </si>
  <si>
    <t>ritmul sinusal, fcc 86 b/min,HTVS</t>
  </si>
  <si>
    <t>ritmul sinusal, fcc 78 b/min,HTVS, dereglări de repolarizare inferior diafragmale</t>
  </si>
  <si>
    <t>ritmul sinusal, fcc 58 b/min,</t>
  </si>
  <si>
    <t>ritmul sinusal, fcc 68 b/min,HTVS, dereglări de repolarizare</t>
  </si>
  <si>
    <t>ritmul sinusal, fcc 110 b/min,HTVSdereglări de repolarizare inferior diafragmale</t>
  </si>
  <si>
    <t>ritmul sinusal, fcc 84  b/min,</t>
  </si>
  <si>
    <t>ritmul sinusal, fcc 68 b/min, modificări ischemice cronice</t>
  </si>
  <si>
    <t>ritmul sinusal, fcc 100 b/min,HTVS, der de repolarizare</t>
  </si>
  <si>
    <t>ritmul sinusal, fcc 96 b/min,HTVS,  difuze</t>
  </si>
  <si>
    <t>ritmul sinusal, fcc 84 b/min,HTVS</t>
  </si>
  <si>
    <t>ritmul sinusal, fcc 110 b/min,HTVS</t>
  </si>
  <si>
    <t>ritmul sinusal, fcc 100 b/min,HTVS</t>
  </si>
  <si>
    <t>ritmul sinusal, fcc 96 b/min,HTVS, dereglări de repolarizare inferior diafragmale</t>
  </si>
  <si>
    <t>ritmul sinusal, fcc 78 b/min, hemibloc ram drept f hiss</t>
  </si>
  <si>
    <t>ritmul sinusal, fcc 98 b/min,HTVS,dereglări de repolarizare iapicale</t>
  </si>
  <si>
    <t>ritmul sinusal, fcc 110 b/min,</t>
  </si>
  <si>
    <t>ritmul sinusal, fcc 102 b/min,HTVS</t>
  </si>
  <si>
    <t>ritmul sinusal, fcc 86 b/min,HTVS, dereglări de repolarizare</t>
  </si>
  <si>
    <t>ritmul sinusal, fcc 86 b/min,</t>
  </si>
  <si>
    <t>ritmul sinusal, fcc 78 b/min,dereglări de repolarizare inferior diafragmale</t>
  </si>
  <si>
    <t>ritmul sinusal, fcc 78 b/min,</t>
  </si>
  <si>
    <t>ritmul sinusal, fcc 76 b/min, dereglări de repolarizare</t>
  </si>
  <si>
    <t>ritmul sinusal, fcc 84 b/min,HTVS, hemibloc ram stîngi Hiss</t>
  </si>
  <si>
    <t>ritmul sinusal, fcc 68 b/min,HTVS, der de repolarizare</t>
  </si>
  <si>
    <t>Limba</t>
  </si>
  <si>
    <t>Umedă, curată</t>
  </si>
  <si>
    <t>Saburală</t>
  </si>
  <si>
    <t>Abdomenul</t>
  </si>
  <si>
    <t>Moale</t>
  </si>
  <si>
    <t>Balonat</t>
  </si>
  <si>
    <t>Semne peritoneale</t>
  </si>
  <si>
    <t>Pozitive</t>
  </si>
  <si>
    <t>Negative</t>
  </si>
  <si>
    <t>Ficatul</t>
  </si>
  <si>
    <t>Nu se palpează</t>
  </si>
  <si>
    <t>Splina</t>
  </si>
  <si>
    <t>Ora internării</t>
  </si>
  <si>
    <t>Ora operației</t>
  </si>
  <si>
    <t>17:15-18:05</t>
  </si>
  <si>
    <t>18:00-18:55</t>
  </si>
  <si>
    <t>14:00-14:35</t>
  </si>
  <si>
    <t>16:25-16:55</t>
  </si>
  <si>
    <t>10:00-10:25</t>
  </si>
  <si>
    <t>16:35-17:15</t>
  </si>
  <si>
    <t>18:50-19:35</t>
  </si>
  <si>
    <t>15:00-15:25</t>
  </si>
  <si>
    <t>14:25-15:15</t>
  </si>
  <si>
    <t>18:00-18:45</t>
  </si>
  <si>
    <t>14:00-14:45</t>
  </si>
  <si>
    <t>15:35-16:15</t>
  </si>
  <si>
    <t>13:15-14:00</t>
  </si>
  <si>
    <t>15:05-15:55</t>
  </si>
  <si>
    <t>13:15-14:05</t>
  </si>
  <si>
    <t>14:35-16:15</t>
  </si>
  <si>
    <t>17:35-18:45</t>
  </si>
  <si>
    <t>15:50-16:25</t>
  </si>
  <si>
    <t>19:00-19:55</t>
  </si>
  <si>
    <t>17:45-16:40</t>
  </si>
  <si>
    <t>17:00-17:55</t>
  </si>
  <si>
    <t>14:45-15:15</t>
  </si>
  <si>
    <t>Anestezie</t>
  </si>
  <si>
    <t>I/v</t>
  </si>
  <si>
    <t>Nume Prenume Pacient</t>
  </si>
  <si>
    <t>Data nașterii</t>
  </si>
  <si>
    <t>Vârsta</t>
  </si>
  <si>
    <t>Internare</t>
  </si>
  <si>
    <t>Externare</t>
  </si>
  <si>
    <t>Zile-pat spitalizare</t>
  </si>
  <si>
    <t>Polița</t>
  </si>
  <si>
    <t>Diagnosticul de trimitere</t>
  </si>
  <si>
    <t>Diagnostic Clinic</t>
  </si>
  <si>
    <t>Rezultat histologic</t>
  </si>
  <si>
    <t>Noduli limfatici</t>
  </si>
  <si>
    <t>Frecvența respirațiilor (r/min)</t>
  </si>
  <si>
    <t xml:space="preserve">Timpul parcurs de la debutul acuzelor pînă la spitalizare </t>
  </si>
  <si>
    <t>Data Operației</t>
  </si>
  <si>
    <t>Durata operației (min)</t>
  </si>
  <si>
    <t>Ro torace</t>
  </si>
  <si>
    <t>Dureri la nivelul cadranului inferior drept</t>
  </si>
  <si>
    <t>Sensibilitate la nivelul cadranului inferior drept</t>
  </si>
  <si>
    <t xml:space="preserve">Timpul parcurs de la debutul acuzelor pînă la spitalizarerata  </t>
  </si>
  <si>
    <t>Dereglări intestinale (constipații)</t>
  </si>
  <si>
    <t>Coprolit în lumenul AV</t>
  </si>
  <si>
    <t>Indicele protrombinic</t>
  </si>
  <si>
    <t>Fibrinogen</t>
  </si>
  <si>
    <t xml:space="preserve">Urea </t>
  </si>
  <si>
    <t>Creatinina</t>
  </si>
  <si>
    <t>Fosfataza alcalină</t>
  </si>
  <si>
    <t>Proteina totală  gl/o</t>
  </si>
  <si>
    <t>Albumine</t>
  </si>
  <si>
    <t xml:space="preserve">Glucoza </t>
  </si>
  <si>
    <t xml:space="preserve">Alfa-amilaza </t>
  </si>
  <si>
    <t>Hb (g/l)</t>
  </si>
  <si>
    <t>4.15*10¹²</t>
  </si>
  <si>
    <t>3.05*10¹²</t>
  </si>
  <si>
    <t>3.15*10¹²</t>
  </si>
  <si>
    <t>2.85*10¹²</t>
  </si>
  <si>
    <t>3.12*10¹²</t>
  </si>
  <si>
    <r>
      <t>RBC (*10</t>
    </r>
    <r>
      <rPr>
        <sz val="8"/>
        <color indexed="8"/>
        <rFont val="Calibri"/>
        <family val="2"/>
      </rPr>
      <t>¹²</t>
    </r>
    <r>
      <rPr>
        <sz val="8"/>
        <color indexed="8"/>
        <rFont val="Arial"/>
        <family val="2"/>
      </rPr>
      <t>/l)</t>
    </r>
  </si>
  <si>
    <t>3.25*10¹²</t>
  </si>
  <si>
    <t>3.14*10¹²</t>
  </si>
  <si>
    <t>4.65*10¹²</t>
  </si>
  <si>
    <t>4.00*10¹²</t>
  </si>
  <si>
    <t>3.27*10¹²</t>
  </si>
  <si>
    <t>3.55*10¹²</t>
  </si>
  <si>
    <t>4.03*10¹²</t>
  </si>
  <si>
    <t>2.97*10¹²</t>
  </si>
  <si>
    <t>3.57*10¹²</t>
  </si>
  <si>
    <t>3.01*10¹²</t>
  </si>
  <si>
    <t>3.35*10¹²</t>
  </si>
  <si>
    <t>3.00*10¹²</t>
  </si>
  <si>
    <t>2.65*10¹²</t>
  </si>
  <si>
    <t>3.06*10¹²</t>
  </si>
  <si>
    <t>HCT (L/L)</t>
  </si>
  <si>
    <t>PLT (*10⁹/l)</t>
  </si>
  <si>
    <t>WBC (10⁹/l)</t>
  </si>
  <si>
    <t>LYM(%)</t>
  </si>
  <si>
    <t>MON (%)</t>
  </si>
  <si>
    <t>EOS (%)</t>
  </si>
  <si>
    <t>BAS (%)</t>
  </si>
  <si>
    <t>NEU (%)</t>
  </si>
  <si>
    <t>78,1</t>
  </si>
  <si>
    <t>Trimis de</t>
  </si>
  <si>
    <t>Serviciu AMU</t>
  </si>
  <si>
    <t>La Cerere</t>
  </si>
  <si>
    <t>Medic Specialist de profil</t>
  </si>
  <si>
    <t>Medic de Familie</t>
  </si>
  <si>
    <t>Din instituție</t>
  </si>
  <si>
    <t>AMTBuiucani</t>
  </si>
  <si>
    <t>AMT Riscani</t>
  </si>
  <si>
    <t>AMT Ciocana</t>
  </si>
  <si>
    <t>B75</t>
  </si>
  <si>
    <t>Satisfăcătoare</t>
  </si>
  <si>
    <t>Starea la externare</t>
  </si>
  <si>
    <r>
      <t>11,2*10</t>
    </r>
    <r>
      <rPr>
        <sz val="8"/>
        <color indexed="8"/>
        <rFont val="Calibri"/>
        <family val="2"/>
      </rPr>
      <t>⁹</t>
    </r>
  </si>
  <si>
    <r>
      <t>14,6*10</t>
    </r>
    <r>
      <rPr>
        <sz val="8"/>
        <color indexed="8"/>
        <rFont val="Calibri"/>
        <family val="2"/>
      </rPr>
      <t>⁹</t>
    </r>
  </si>
  <si>
    <r>
      <t>16,6*10</t>
    </r>
    <r>
      <rPr>
        <sz val="8"/>
        <color indexed="8"/>
        <rFont val="Calibri"/>
        <family val="2"/>
      </rPr>
      <t>⁹</t>
    </r>
  </si>
  <si>
    <r>
      <t>12,1*10</t>
    </r>
    <r>
      <rPr>
        <sz val="8"/>
        <color indexed="8"/>
        <rFont val="Calibri"/>
        <family val="2"/>
      </rPr>
      <t>⁹</t>
    </r>
  </si>
  <si>
    <r>
      <t>14,3*10</t>
    </r>
    <r>
      <rPr>
        <sz val="8"/>
        <color indexed="8"/>
        <rFont val="Calibri"/>
        <family val="2"/>
      </rPr>
      <t>⁹</t>
    </r>
  </si>
  <si>
    <r>
      <t>12,0*10</t>
    </r>
    <r>
      <rPr>
        <sz val="8"/>
        <color indexed="8"/>
        <rFont val="Calibri"/>
        <family val="2"/>
      </rPr>
      <t>⁹</t>
    </r>
  </si>
  <si>
    <r>
      <t>12,8*10</t>
    </r>
    <r>
      <rPr>
        <sz val="8"/>
        <color indexed="8"/>
        <rFont val="Calibri"/>
        <family val="2"/>
      </rPr>
      <t>⁹</t>
    </r>
  </si>
  <si>
    <r>
      <t>12,6*10</t>
    </r>
    <r>
      <rPr>
        <sz val="8"/>
        <color indexed="8"/>
        <rFont val="Calibri"/>
        <family val="2"/>
      </rPr>
      <t>⁹</t>
    </r>
  </si>
  <si>
    <r>
      <t>18,7*10</t>
    </r>
    <r>
      <rPr>
        <sz val="8"/>
        <color indexed="8"/>
        <rFont val="Calibri"/>
        <family val="2"/>
      </rPr>
      <t>⁹</t>
    </r>
  </si>
  <si>
    <r>
      <t>10,8*10</t>
    </r>
    <r>
      <rPr>
        <sz val="8"/>
        <color indexed="8"/>
        <rFont val="Calibri"/>
        <family val="2"/>
      </rPr>
      <t>⁹</t>
    </r>
  </si>
  <si>
    <r>
      <t>11,0*10</t>
    </r>
    <r>
      <rPr>
        <sz val="8"/>
        <color indexed="8"/>
        <rFont val="Calibri"/>
        <family val="2"/>
      </rPr>
      <t>⁹</t>
    </r>
  </si>
  <si>
    <r>
      <t>13,4*10</t>
    </r>
    <r>
      <rPr>
        <sz val="8"/>
        <color indexed="8"/>
        <rFont val="Calibri"/>
        <family val="2"/>
      </rPr>
      <t>⁹</t>
    </r>
  </si>
  <si>
    <r>
      <t>14,7*10</t>
    </r>
    <r>
      <rPr>
        <sz val="8"/>
        <color indexed="8"/>
        <rFont val="Calibri"/>
        <family val="2"/>
      </rPr>
      <t>⁹</t>
    </r>
  </si>
  <si>
    <r>
      <t>19,2*10</t>
    </r>
    <r>
      <rPr>
        <sz val="8"/>
        <color indexed="8"/>
        <rFont val="Calibri"/>
        <family val="2"/>
      </rPr>
      <t>⁹</t>
    </r>
  </si>
  <si>
    <r>
      <t>11,7*10</t>
    </r>
    <r>
      <rPr>
        <sz val="8"/>
        <color indexed="8"/>
        <rFont val="Calibri"/>
        <family val="2"/>
      </rPr>
      <t>⁹</t>
    </r>
  </si>
  <si>
    <r>
      <t>10,9*10</t>
    </r>
    <r>
      <rPr>
        <sz val="8"/>
        <color indexed="8"/>
        <rFont val="Calibri"/>
        <family val="2"/>
      </rPr>
      <t>⁹</t>
    </r>
  </si>
  <si>
    <r>
      <t>14,5*10</t>
    </r>
    <r>
      <rPr>
        <sz val="8"/>
        <color indexed="8"/>
        <rFont val="Calibri"/>
        <family val="2"/>
      </rPr>
      <t>⁹</t>
    </r>
  </si>
  <si>
    <r>
      <t>12,5*10</t>
    </r>
    <r>
      <rPr>
        <sz val="8"/>
        <color indexed="8"/>
        <rFont val="Calibri"/>
        <family val="2"/>
      </rPr>
      <t>⁹</t>
    </r>
  </si>
  <si>
    <r>
      <rPr>
        <sz val="8"/>
        <color indexed="8"/>
        <rFont val="Calibri"/>
        <family val="2"/>
      </rPr>
      <t>&gt;</t>
    </r>
    <r>
      <rPr>
        <sz val="8"/>
        <color indexed="8"/>
        <rFont val="Calibri"/>
        <family val="2"/>
        <charset val="238"/>
      </rPr>
      <t>48h</t>
    </r>
  </si>
  <si>
    <r>
      <t>11,9*10</t>
    </r>
    <r>
      <rPr>
        <sz val="8"/>
        <color indexed="8"/>
        <rFont val="Calibri"/>
        <family val="2"/>
      </rPr>
      <t>⁹</t>
    </r>
  </si>
  <si>
    <r>
      <t>11,5*10</t>
    </r>
    <r>
      <rPr>
        <sz val="8"/>
        <color indexed="8"/>
        <rFont val="Calibri"/>
        <family val="2"/>
      </rPr>
      <t>⁹</t>
    </r>
  </si>
  <si>
    <r>
      <t>12,7*10</t>
    </r>
    <r>
      <rPr>
        <sz val="8"/>
        <color indexed="8"/>
        <rFont val="Calibri"/>
        <family val="2"/>
      </rPr>
      <t>⁹</t>
    </r>
  </si>
  <si>
    <r>
      <t>11,6*10</t>
    </r>
    <r>
      <rPr>
        <sz val="8"/>
        <color indexed="8"/>
        <rFont val="Calibri"/>
        <family val="2"/>
      </rPr>
      <t>⁹</t>
    </r>
  </si>
  <si>
    <r>
      <t>16,2*10</t>
    </r>
    <r>
      <rPr>
        <sz val="8"/>
        <color indexed="8"/>
        <rFont val="Calibri"/>
        <family val="2"/>
      </rPr>
      <t>⁹</t>
    </r>
  </si>
  <si>
    <r>
      <t>12,2*10</t>
    </r>
    <r>
      <rPr>
        <sz val="8"/>
        <color indexed="8"/>
        <rFont val="Calibri"/>
        <family val="2"/>
      </rPr>
      <t>⁹</t>
    </r>
  </si>
  <si>
    <r>
      <t>13,2*10</t>
    </r>
    <r>
      <rPr>
        <sz val="8"/>
        <color indexed="8"/>
        <rFont val="Calibri"/>
        <family val="2"/>
      </rPr>
      <t>⁹</t>
    </r>
  </si>
  <si>
    <r>
      <t>17,2*10</t>
    </r>
    <r>
      <rPr>
        <sz val="8"/>
        <color indexed="8"/>
        <rFont val="Calibri"/>
        <family val="2"/>
      </rPr>
      <t>⁹</t>
    </r>
  </si>
  <si>
    <r>
      <t>16,1*10</t>
    </r>
    <r>
      <rPr>
        <sz val="8"/>
        <color indexed="8"/>
        <rFont val="Calibri"/>
        <family val="2"/>
      </rPr>
      <t>⁹</t>
    </r>
  </si>
  <si>
    <r>
      <t>18,2*10</t>
    </r>
    <r>
      <rPr>
        <sz val="8"/>
        <color indexed="8"/>
        <rFont val="Calibri"/>
        <family val="2"/>
      </rPr>
      <t>⁹</t>
    </r>
  </si>
  <si>
    <r>
      <t>17,1*10</t>
    </r>
    <r>
      <rPr>
        <sz val="8"/>
        <color indexed="8"/>
        <rFont val="Calibri"/>
        <family val="2"/>
      </rPr>
      <t>⁹</t>
    </r>
  </si>
  <si>
    <r>
      <t>12,3*10</t>
    </r>
    <r>
      <rPr>
        <sz val="8"/>
        <color indexed="8"/>
        <rFont val="Calibri"/>
        <family val="2"/>
      </rPr>
      <t>⁹</t>
    </r>
  </si>
  <si>
    <t>Indicele intoxicației leucocitare</t>
  </si>
  <si>
    <t>Simptom de „Țintă”</t>
  </si>
  <si>
    <t>Creșterea aportului de sânge în peretele AV (hiperemie parietală)</t>
  </si>
  <si>
    <r>
      <t xml:space="preserve">NEU (%) </t>
    </r>
    <r>
      <rPr>
        <sz val="8"/>
        <color indexed="8"/>
        <rFont val="Calibri"/>
        <family val="2"/>
      </rPr>
      <t>&gt;</t>
    </r>
    <r>
      <rPr>
        <sz val="8"/>
        <color indexed="8"/>
        <rFont val="Arial"/>
        <family val="2"/>
      </rPr>
      <t>74%</t>
    </r>
  </si>
  <si>
    <t>Scor Alvarado</t>
  </si>
  <si>
    <t>Dureri persistente la nivelul fosei iliace drepte</t>
  </si>
  <si>
    <t>WBC (20⁹/l)</t>
  </si>
  <si>
    <t>Durata preoperatorie (h)</t>
  </si>
  <si>
    <t>Începutul operației</t>
  </si>
  <si>
    <t>17:15-18:25</t>
  </si>
  <si>
    <t>14:07-15:00</t>
  </si>
  <si>
    <t>18:10-18:45</t>
  </si>
  <si>
    <t>21:25-22:15</t>
  </si>
  <si>
    <t>19:00-20:05</t>
  </si>
  <si>
    <t>20:30-21:25</t>
  </si>
  <si>
    <t>13:15-14:25</t>
  </si>
  <si>
    <t>09:00-10.05</t>
  </si>
  <si>
    <t>21:00-21:50</t>
  </si>
  <si>
    <t>19:45-20:30</t>
  </si>
  <si>
    <t>19:30-20:20</t>
  </si>
  <si>
    <t>15:25-16:15</t>
  </si>
  <si>
    <t>14:40-15:35</t>
  </si>
  <si>
    <t>13:20-14:40</t>
  </si>
  <si>
    <t>14:10-14:45</t>
  </si>
  <si>
    <t>19:05-19:45</t>
  </si>
  <si>
    <t>16:15-16:50</t>
  </si>
  <si>
    <t>17:00-17:40</t>
  </si>
  <si>
    <t>13:00-13:35</t>
  </si>
  <si>
    <t>12:00-12:45</t>
  </si>
  <si>
    <t>18:30-19:05</t>
  </si>
  <si>
    <t>9:50-10:40</t>
  </si>
  <si>
    <t>20:25-21:10</t>
  </si>
  <si>
    <t>19.25-20.10</t>
  </si>
  <si>
    <t>17:30-18:10</t>
  </si>
  <si>
    <t>13:25-14:00</t>
  </si>
  <si>
    <t>17:15-17:55</t>
  </si>
  <si>
    <t>14:30-15:05</t>
  </si>
  <si>
    <t>14:30-15:15</t>
  </si>
  <si>
    <t>17:15-18:00</t>
  </si>
  <si>
    <t>15:00-15.35</t>
  </si>
  <si>
    <t>13:25-14:05</t>
  </si>
  <si>
    <t>18:15-18:55</t>
  </si>
  <si>
    <t>14:10-15:00</t>
  </si>
  <si>
    <t>14:00-15:55</t>
  </si>
  <si>
    <t>14:15-15:05</t>
  </si>
  <si>
    <t>Gogoleva-Cucos Olga Vladimir</t>
  </si>
  <si>
    <t>13:00-15:45</t>
  </si>
  <si>
    <t>17:00-18:15</t>
  </si>
  <si>
    <t>15:00-17:55</t>
  </si>
  <si>
    <t>Model:</t>
  </si>
  <si>
    <t>Model 1</t>
  </si>
  <si>
    <t>Editable</t>
  </si>
  <si>
    <t>11/26/23 1:42 AM + ALEXANDR + v3 Baza de date lot II 25,11,2023.xlsx + Sheet1 + RegressItLogistic 2022.12.14</t>
  </si>
  <si>
    <t>Binary Dependent Variable:</t>
  </si>
  <si>
    <t>actual78</t>
  </si>
  <si>
    <t>0-1 value labels:</t>
  </si>
  <si>
    <t>No</t>
  </si>
  <si>
    <t>Yes</t>
  </si>
  <si>
    <t>Independent Variables:</t>
  </si>
  <si>
    <t>Scornou78</t>
  </si>
  <si>
    <t>Logistic Regression Equation:</t>
  </si>
  <si>
    <t>Predicted probability of "actual78 = Yes" is equal to exp(LogOdds)/(1+exp(LogOdds)) = 1/(1+exp(-LogOdds))</t>
  </si>
  <si>
    <t>LogOdds = -0.393 + 0.275*Scornou78</t>
  </si>
  <si>
    <t>Logistic Regression Statistics:    Model 1 for actual78    (1 variable, n=78)</t>
  </si>
  <si>
    <t>R-squared (McFadden)</t>
  </si>
  <si>
    <t>Adj.R-Sqr.</t>
  </si>
  <si>
    <t>RMSE</t>
  </si>
  <si>
    <t>Mean</t>
  </si>
  <si>
    <t># Fitted</t>
  </si>
  <si>
    <t>ROC area</t>
  </si>
  <si>
    <t>Critical z</t>
  </si>
  <si>
    <t>Conf. level</t>
  </si>
  <si>
    <t>Logistic Regression Coefficient Estimates:    Model 1 for actual78    (1 variable, n=78)</t>
  </si>
  <si>
    <t>Variable</t>
  </si>
  <si>
    <t>Coefficient</t>
  </si>
  <si>
    <t>Std.Err.</t>
  </si>
  <si>
    <t>z-statistic</t>
  </si>
  <si>
    <t>P-value</t>
  </si>
  <si>
    <t>Std. coeff.</t>
  </si>
  <si>
    <t>VIF</t>
  </si>
  <si>
    <t xml:space="preserve"> Constant</t>
  </si>
  <si>
    <t>Variance/Covariance Matrix</t>
  </si>
  <si>
    <t>Analysis of Deviance:     Model 1 for actual78    (1 variable, n=78)</t>
  </si>
  <si>
    <t>Source</t>
  </si>
  <si>
    <t>Deg.Freedom</t>
  </si>
  <si>
    <t>Deviance</t>
  </si>
  <si>
    <t>AIC</t>
  </si>
  <si>
    <t>R-squared</t>
  </si>
  <si>
    <t>Regression</t>
  </si>
  <si>
    <t>= Chi-square</t>
  </si>
  <si>
    <t>McFadden</t>
  </si>
  <si>
    <t>Residual</t>
  </si>
  <si>
    <t>= -2 * log likelihood</t>
  </si>
  <si>
    <t>Cox-Snell</t>
  </si>
  <si>
    <t>Null</t>
  </si>
  <si>
    <t>= -2 * null model log likelihood</t>
  </si>
  <si>
    <t>Nagelkerke</t>
  </si>
  <si>
    <t>Correlation Matrix of Coefficient Estimates : Model 1 for actual78    (1 variable, n=78)</t>
  </si>
  <si>
    <t xml:space="preserve">       Constant</t>
  </si>
  <si>
    <t xml:space="preserve">      Scornou78</t>
  </si>
  <si>
    <t>Classification Table: Model 1 for actual78    (1 variable, n=78)</t>
  </si>
  <si>
    <t>RMSE =</t>
  </si>
  <si>
    <t>Predicted:</t>
  </si>
  <si>
    <t xml:space="preserve">           Actual:</t>
  </si>
  <si>
    <t>Total</t>
  </si>
  <si>
    <t>Actual:</t>
  </si>
  <si>
    <t>Percent correct =</t>
  </si>
  <si>
    <t>True positive rate =</t>
  </si>
  <si>
    <t>True negative rate =</t>
  </si>
  <si>
    <t>Receiver Operating Characteristic (ROC) Curve</t>
  </si>
  <si>
    <t>Out-of-Sample Classification:  Model 1 for actual78    (1 variable, n=78), Test Data = None</t>
  </si>
  <si>
    <t>Out-of-Sample Forecasts:  Model 1 for actual78    (1 variable, n=78)</t>
  </si>
  <si>
    <t>Obs#</t>
  </si>
  <si>
    <t>Probability</t>
  </si>
  <si>
    <t>Forecast</t>
  </si>
  <si>
    <t>Actual</t>
  </si>
  <si>
    <t>0-1 Actual</t>
  </si>
  <si>
    <t xml:space="preserve">   Scornou78</t>
  </si>
  <si>
    <t>0-1 Forecast</t>
  </si>
  <si>
    <t>Log Fcst.</t>
  </si>
  <si>
    <t>LogStdErr</t>
  </si>
  <si>
    <t>Logistic Curve Plot</t>
  </si>
  <si>
    <t>&lt; Mean of Scornou78</t>
  </si>
  <si>
    <t>&lt; Fcst.w for Mean of Scornou78</t>
  </si>
  <si>
    <t>&lt; Forecast of Mean of Scornou78</t>
  </si>
  <si>
    <t>SE.LogOdds</t>
  </si>
  <si>
    <t>FC.LogOdds</t>
  </si>
  <si>
    <t>Distribution of Outcomes -vs- Predictions</t>
  </si>
  <si>
    <t>Actual and Predicted -vs- Observation #</t>
  </si>
  <si>
    <t>Sensitivity and Specificity -vs- Cutoff Value</t>
  </si>
  <si>
    <t>Percentage of False Positives and False Negatives -vs- Cutoff Value</t>
  </si>
  <si>
    <t>Actual and Predicted Values: Model 1 for actual78    (1 variable, n=78)</t>
  </si>
  <si>
    <t>Observation #</t>
  </si>
  <si>
    <t>Predicted</t>
  </si>
  <si>
    <t>Dev.Resid.</t>
  </si>
  <si>
    <t>Pearson's.Res.</t>
  </si>
  <si>
    <t>Leverage</t>
  </si>
  <si>
    <t>Cook's D</t>
  </si>
  <si>
    <t>Stud.Res.</t>
  </si>
  <si>
    <t>1-Actual</t>
  </si>
  <si>
    <t>Actual 0</t>
  </si>
  <si>
    <t>Actual 1</t>
  </si>
  <si>
    <t>Data for Classification Table</t>
  </si>
  <si>
    <t>Cutoff</t>
  </si>
  <si>
    <t>Predicted true</t>
  </si>
  <si>
    <t>True positive</t>
  </si>
  <si>
    <t>False positive</t>
  </si>
  <si>
    <t>True negative</t>
  </si>
  <si>
    <t>False negative</t>
  </si>
  <si>
    <t>Data for ROC curve chart:</t>
  </si>
  <si>
    <t>True positive rate</t>
  </si>
  <si>
    <t>False positive rate</t>
  </si>
  <si>
    <t>Area</t>
  </si>
  <si>
    <t>Total area</t>
  </si>
  <si>
    <t>Chart legend:</t>
  </si>
  <si>
    <t>Chart title:</t>
  </si>
  <si>
    <t>Coordinates for plotting:</t>
  </si>
  <si>
    <t>Data for distribution of outcomes chart:</t>
  </si>
  <si>
    <t>Cumulative</t>
  </si>
  <si>
    <t>1's</t>
  </si>
  <si>
    <t>0's</t>
  </si>
  <si>
    <t>Non-cumulative</t>
  </si>
  <si>
    <t>Relative weight on specificity for weighted average:</t>
  </si>
  <si>
    <t>Relative weight on % false negatives for weighted average:</t>
  </si>
  <si>
    <t>Sensitivity</t>
  </si>
  <si>
    <t>Specificity</t>
  </si>
  <si>
    <t xml:space="preserve">Relative weight on % false negatives for weighted average: </t>
  </si>
  <si>
    <t>% False Positive</t>
  </si>
  <si>
    <t>% False Negative</t>
  </si>
  <si>
    <t>Total % False</t>
  </si>
  <si>
    <t>Confidence Index</t>
  </si>
  <si>
    <t>Confidence Level</t>
  </si>
  <si>
    <t>Summary of Regression Model Results</t>
  </si>
  <si>
    <t>Logistic Model For actual78</t>
  </si>
  <si>
    <t>Run Time</t>
  </si>
  <si>
    <t>Standard Deviation</t>
  </si>
  <si>
    <t># Variables</t>
  </si>
  <si>
    <t>Adjusted R-squared</t>
  </si>
  <si>
    <t>Maximum VIF</t>
  </si>
  <si>
    <t>Area Under ROC Curve</t>
  </si>
  <si>
    <t>Cutoff Level</t>
  </si>
  <si>
    <t>Percent Correct</t>
  </si>
  <si>
    <t>True Positive Rate</t>
  </si>
  <si>
    <t>True Negative Rate</t>
  </si>
  <si>
    <t>Test Variable</t>
  </si>
  <si>
    <t>Coefficients</t>
  </si>
  <si>
    <t>Model 1 (#vars=1, n=78, AdjRsq=0.079): actual78 &lt;&lt; Scornou78</t>
  </si>
  <si>
    <t>-0.393  (0.198)</t>
  </si>
  <si>
    <t>0.275  (0.001)</t>
  </si>
  <si>
    <t>White</t>
  </si>
  <si>
    <t>No Font</t>
  </si>
  <si>
    <t>R code:</t>
  </si>
  <si>
    <t>Model.1 &lt;- glm(actual78 ~ Scornou78, family = binomial, data = Sheet1)</t>
  </si>
  <si>
    <t>Model 2</t>
  </si>
  <si>
    <t>11/26/23 1:54 AM + ALEXANDR + v3 Baza de date lot II 25,11,2023.xlsx + Sheet1 + RegressItLogistic 2022.12.14</t>
  </si>
  <si>
    <t>Alvarado78</t>
  </si>
  <si>
    <t>LogOdds = -0.448 + 0.142*Alvarado78</t>
  </si>
  <si>
    <t>Logistic Regression Statistics:    Model 2 for actual78    (1 variable, n=78)</t>
  </si>
  <si>
    <t>Logistic Regression Coefficient Estimates:    Model 2 for actual78    (1 variable, n=78)</t>
  </si>
  <si>
    <t>Analysis of Deviance:     Model 2 for actual78    (1 variable, n=78)</t>
  </si>
  <si>
    <t>Correlation Matrix of Coefficient Estimates : Model 2 for actual78    (1 variable, n=78)</t>
  </si>
  <si>
    <t xml:space="preserve">      Alvarado78</t>
  </si>
  <si>
    <t>Classification Table: Model 2 for actual78    (1 variable, n=78)</t>
  </si>
  <si>
    <t>Out-of-Sample Classification:  Model 2 for actual78    (1 variable, n=78), Test Data = None</t>
  </si>
  <si>
    <t>Out-of-Sample Forecasts:  Model 2 for actual78    (1 variable, n=78)</t>
  </si>
  <si>
    <t xml:space="preserve">   Alvarado78</t>
  </si>
  <si>
    <t>&lt; Mean of Alvarado78</t>
  </si>
  <si>
    <t>&lt; Fcst.w for Mean of Alvarado78</t>
  </si>
  <si>
    <t>&lt; Forecast of Mean of Alvarado78</t>
  </si>
  <si>
    <t>Actual and Predicted Values: Model 2 for actual78    (1 variable, n=78)</t>
  </si>
  <si>
    <t>Model 2 (#vars=1, n=78, AdjRsq=0.001): actual78 &lt;&lt; Alvarado78</t>
  </si>
  <si>
    <t>-0.448  (0.262)</t>
  </si>
  <si>
    <t>0.142  (0.049)</t>
  </si>
  <si>
    <t>Model.2 &lt;- glm(actual78 ~ Alvarado78, family = binomial, data = Sheet1)</t>
  </si>
  <si>
    <t>obezitate78</t>
  </si>
  <si>
    <t xml:space="preserve">      obezitate78</t>
  </si>
  <si>
    <t xml:space="preserve">   obezitate78</t>
  </si>
  <si>
    <t>Log Odds</t>
  </si>
  <si>
    <t>Variable number</t>
  </si>
  <si>
    <t>Variable name</t>
  </si>
  <si>
    <t>Chart titles:</t>
  </si>
  <si>
    <t>Start and step values can be overtyped to customize x-axis scale</t>
  </si>
  <si>
    <t>Default limits are min and max for integer data, mean +/- 3 std. dev. for continuous data</t>
  </si>
  <si>
    <t>Name</t>
  </si>
  <si>
    <t>Min</t>
  </si>
  <si>
    <t>Max</t>
  </si>
  <si>
    <t>START</t>
  </si>
  <si>
    <t>STEP</t>
  </si>
  <si>
    <t>Model 5</t>
  </si>
  <si>
    <t>11/26/23 2:24 AM + ALEXANDR + v3 Baza de date lot II 25,11,2023.xlsx + Sheet1 + RegressItLogistic 2022.12.14</t>
  </si>
  <si>
    <t>Alvarado78, obezitate78, Scornou78</t>
  </si>
  <si>
    <t>where LogOdds = -0.064 - 0.105*Alvarado78 - 0.526*obezitate78 + 0.365*Scornou78</t>
  </si>
  <si>
    <t>Logistic Regression Statistics:    Model 5 for actual78    (3 variables, n=78)</t>
  </si>
  <si>
    <t>Logistic Regression Coefficient Estimates:    Model 5 for actual78    (3 variables, n=78)</t>
  </si>
  <si>
    <t>Analysis of Deviance:     Model 5 for actual78    (3 variables, n=78)</t>
  </si>
  <si>
    <t>Correlation Matrix of Coefficient Estimates : Model 5 for actual78    (3 variables, n=78)</t>
  </si>
  <si>
    <t>Out-of-Sample Classification:  Model 5 for actual78    (3 variables, n=78), Test Data = None</t>
  </si>
  <si>
    <t>Out-of-Sample Forecasts:  Model 5 for actual78    (3 variables, n=78)</t>
  </si>
  <si>
    <t>Actual and Predicted Values: Model 5 for actual78    (3 variables, n=78)</t>
  </si>
  <si>
    <t>Variable Selector</t>
  </si>
  <si>
    <t>Model 5 (#vars=3, n=78, AdjRsq=0.052): actual78 &lt;&lt; Alvarado78, obezitate78, Scornou78</t>
  </si>
  <si>
    <t>-0.064  (0.886)</t>
  </si>
  <si>
    <t>-0.105  (0.344)</t>
  </si>
  <si>
    <t>-0.526  (0.569)</t>
  </si>
  <si>
    <t>0.365  (0.004)</t>
  </si>
  <si>
    <t>Model.5 &lt;- glm(actual78 ~ Alvarado78+obezitate78+Scornou78, family = binomial, data = Sheet1)</t>
  </si>
  <si>
    <t>obezitate11</t>
  </si>
  <si>
    <t>Classification Table: Model 5 for actual78    (obezitate, n=11)</t>
  </si>
  <si>
    <t>Standard Error</t>
  </si>
  <si>
    <t>Median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</si>
  <si>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</si>
  <si>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</si>
  <si>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</si>
  <si>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</si>
  <si>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</si>
  <si>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</si>
  <si>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</si>
  <si>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</si>
  <si>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</si>
  <si>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</si>
  <si>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</si>
  <si>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Level(95,0%)</t>
  </si>
  <si>
    <t>37.4 1</t>
  </si>
  <si>
    <t>37.5°C 1</t>
  </si>
  <si>
    <t>37.6 1</t>
  </si>
  <si>
    <t>36.5 0</t>
  </si>
  <si>
    <t>37.2°C 0</t>
  </si>
  <si>
    <t>36.4 0</t>
  </si>
  <si>
    <t>36.6 0</t>
  </si>
  <si>
    <t>36.2 0</t>
  </si>
  <si>
    <t>Mărirea în diametru AV&gt;7mm</t>
  </si>
  <si>
    <t xml:space="preserve">leucocitoza </t>
  </si>
  <si>
    <t>devierea formulei leucocitare</t>
  </si>
  <si>
    <t>necroza nodulului miomatos</t>
  </si>
  <si>
    <t>cr ovarian</t>
  </si>
  <si>
    <t>cr cec</t>
  </si>
  <si>
    <t xml:space="preserve">Apendicita acută distructivă </t>
  </si>
  <si>
    <t>Apendicita acută simplă</t>
  </si>
  <si>
    <t>Cr. Ovarian pe dreapta</t>
  </si>
  <si>
    <t>ileita terminală</t>
  </si>
  <si>
    <t xml:space="preserve">Localizare AV </t>
  </si>
  <si>
    <t>Confidence Level(95.0%)</t>
  </si>
  <si>
    <t>Anamneza ginecologică</t>
  </si>
  <si>
    <t xml:space="preserve">hipertermie </t>
  </si>
  <si>
    <t>sensibilitate la palpare peretelui rectal anterior</t>
  </si>
  <si>
    <t>sensibilitate locală la palpare locală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</si>
</sst>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;0;\-\ \ ;\-\ \ "/>
    <numFmt numFmtId="165" formatCode="dd\-mmm\-yy"/>
    <numFmt numFmtId="166" formatCode="[$-F400]h:mm:ss\ AM/PM"/>
    <numFmt numFmtId="167" formatCode="h:mm;@"/>
    <numFmt numFmtId="168" formatCode="#,##0.000"/>
    <numFmt numFmtId="169" formatCode="0.000"/>
    <numFmt numFmtId="170" formatCode="0.0%"/>
    <numFmt numFmtId="171" formatCode="[$-409]m/d/yy\ h:mm\ AM/PM;@"/>
    <numFmt numFmtId="172" formatCode="0.000000"/>
  </numFmts>
  <fonts count="3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indexed="8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Arial"/>
      <family val="2"/>
      <charset val="204"/>
    </font>
    <font>
      <sz val="8"/>
      <color theme="1"/>
      <name val="Calibri"/>
      <family val="2"/>
    </font>
    <font>
      <sz val="8"/>
      <color indexed="8"/>
      <name val="Calibri"/>
      <family val="2"/>
      <charset val="238"/>
    </font>
    <font>
      <sz val="8"/>
      <color theme="4" tint="-0.249977111117893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8"/>
      <name val="Calibri"/>
      <family val="2"/>
      <scheme val="minor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i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7"/>
      <color theme="1"/>
      <name val="Arial"/>
      <family val="2"/>
    </font>
    <font>
      <sz val="8"/>
      <color rgb="FFB2B2B2"/>
      <name val="Arial"/>
      <family val="2"/>
    </font>
    <font>
      <i/>
      <sz val="8"/>
      <color theme="0" tint="-4.9989318521683403E-2"/>
      <name val="Arial"/>
      <family val="2"/>
    </font>
    <font>
      <sz val="8"/>
      <color theme="0"/>
      <name val="Arial"/>
      <family val="2"/>
    </font>
    <font>
      <b/>
      <sz val="8"/>
      <color theme="0" tint="-4.9989318521683403E-2"/>
      <name val="Arial"/>
      <family val="2"/>
    </font>
    <font>
      <sz val="8"/>
      <color theme="0" tint="-4.9989318521683403E-2"/>
      <name val="Arial"/>
      <family val="2"/>
    </font>
    <font>
      <sz val="9"/>
      <color indexed="81"/>
      <name val="Tahoma"/>
      <family val="2"/>
    </font>
    <font>
      <sz val="8"/>
      <color rgb="FFB4B4B4"/>
      <name val="Arial"/>
      <family val="2"/>
    </font>
    <font>
      <sz val="8"/>
      <color rgb="FF000000"/>
      <name val="Arial"/>
      <family val="2"/>
    </font>
    <font>
      <sz val="8"/>
      <color rgb="FF010101"/>
      <name val="Arial"/>
      <family val="2"/>
    </font>
    <font>
      <sz val="8"/>
      <color rgb="FF020202"/>
      <name val="Arial"/>
      <family val="2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D2D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67">
    <xf numFmtId="0" fontId="0" fillId="0" borderId="0" xfId="0"/>
    <xf numFmtId="168" fontId="5" fillId="0" borderId="0" xfId="0" applyNumberFormat="1" applyFont="1"/>
    <xf numFmtId="168" fontId="15" fillId="0" borderId="0" xfId="0" applyNumberFormat="1" applyFont="1"/>
    <xf numFmtId="168" fontId="16" fillId="0" borderId="0" xfId="0" applyNumberFormat="1" applyFont="1"/>
    <xf numFmtId="168" fontId="17" fillId="0" borderId="0" xfId="0" applyNumberFormat="1" applyFont="1"/>
    <xf numFmtId="168" fontId="5" fillId="0" borderId="0" xfId="0" quotePrefix="1" applyNumberFormat="1" applyFont="1"/>
    <xf numFmtId="168" fontId="15" fillId="0" borderId="0" xfId="0" quotePrefix="1" applyNumberFormat="1" applyFont="1" applyAlignment="1">
      <alignment horizontal="right"/>
    </xf>
    <xf numFmtId="168" fontId="5" fillId="3" borderId="1" xfId="0" applyNumberFormat="1" applyFont="1" applyFill="1" applyBorder="1" applyAlignment="1">
      <alignment horizontal="center"/>
    </xf>
    <xf numFmtId="168" fontId="5" fillId="2" borderId="3" xfId="0" applyNumberFormat="1" applyFont="1" applyFill="1" applyBorder="1" applyAlignment="1">
      <alignment horizontal="center"/>
    </xf>
    <xf numFmtId="168" fontId="5" fillId="2" borderId="4" xfId="0" applyNumberFormat="1" applyFont="1" applyFill="1" applyBorder="1" applyAlignment="1">
      <alignment horizontal="center"/>
    </xf>
    <xf numFmtId="168" fontId="5" fillId="2" borderId="1" xfId="0" applyNumberFormat="1" applyFont="1" applyFill="1" applyBorder="1" applyAlignment="1">
      <alignment horizontal="center"/>
    </xf>
    <xf numFmtId="168" fontId="18" fillId="0" borderId="0" xfId="0" applyNumberFormat="1" applyFont="1"/>
    <xf numFmtId="168" fontId="5" fillId="0" borderId="7" xfId="0" applyNumberFormat="1" applyFont="1" applyBorder="1"/>
    <xf numFmtId="168" fontId="19" fillId="0" borderId="7" xfId="0" applyNumberFormat="1" applyFont="1" applyBorder="1" applyAlignment="1">
      <alignment horizontal="right"/>
    </xf>
    <xf numFmtId="169" fontId="5" fillId="0" borderId="0" xfId="0" applyNumberFormat="1" applyFont="1"/>
    <xf numFmtId="168" fontId="19" fillId="0" borderId="7" xfId="0" applyNumberFormat="1" applyFont="1" applyBorder="1" applyAlignment="1">
      <alignment horizontal="center"/>
    </xf>
    <xf numFmtId="1" fontId="5" fillId="0" borderId="0" xfId="0" applyNumberFormat="1" applyFont="1"/>
    <xf numFmtId="169" fontId="5" fillId="0" borderId="0" xfId="0" applyNumberFormat="1" applyFont="1" applyAlignment="1">
      <alignment horizontal="center"/>
    </xf>
    <xf numFmtId="168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70" fontId="5" fillId="0" borderId="0" xfId="0" applyNumberFormat="1" applyFont="1" applyAlignment="1">
      <alignment horizontal="center"/>
    </xf>
    <xf numFmtId="168" fontId="19" fillId="0" borderId="0" xfId="0" applyNumberFormat="1" applyFont="1" applyAlignment="1">
      <alignment horizontal="left"/>
    </xf>
    <xf numFmtId="168" fontId="19" fillId="0" borderId="0" xfId="0" applyNumberFormat="1" applyFont="1" applyAlignment="1">
      <alignment horizontal="center"/>
    </xf>
    <xf numFmtId="168" fontId="19" fillId="0" borderId="7" xfId="0" applyNumberFormat="1" applyFont="1" applyBorder="1" applyAlignment="1">
      <alignment horizontal="left"/>
    </xf>
    <xf numFmtId="168" fontId="5" fillId="0" borderId="0" xfId="0" applyNumberFormat="1" applyFont="1" applyAlignment="1">
      <alignment horizontal="left"/>
    </xf>
    <xf numFmtId="168" fontId="19" fillId="0" borderId="0" xfId="0" applyNumberFormat="1" applyFont="1" applyAlignment="1">
      <alignment horizontal="right"/>
    </xf>
    <xf numFmtId="168" fontId="5" fillId="0" borderId="0" xfId="0" applyNumberFormat="1" applyFont="1" applyAlignment="1">
      <alignment horizontal="right"/>
    </xf>
    <xf numFmtId="168" fontId="5" fillId="0" borderId="7" xfId="0" applyNumberFormat="1" applyFont="1" applyBorder="1" applyAlignment="1">
      <alignment horizontal="right"/>
    </xf>
    <xf numFmtId="168" fontId="20" fillId="0" borderId="0" xfId="0" applyNumberFormat="1" applyFont="1" applyAlignment="1">
      <alignment horizontal="center"/>
    </xf>
    <xf numFmtId="168" fontId="5" fillId="0" borderId="8" xfId="0" applyNumberFormat="1" applyFont="1" applyBorder="1" applyAlignment="1">
      <alignment horizontal="center"/>
    </xf>
    <xf numFmtId="168" fontId="5" fillId="2" borderId="9" xfId="0" applyNumberFormat="1" applyFont="1" applyFill="1" applyBorder="1" applyAlignment="1">
      <alignment horizontal="center"/>
    </xf>
    <xf numFmtId="168" fontId="5" fillId="2" borderId="11" xfId="0" applyNumberFormat="1" applyFont="1" applyFill="1" applyBorder="1" applyAlignment="1">
      <alignment horizontal="center"/>
    </xf>
    <xf numFmtId="168" fontId="5" fillId="2" borderId="0" xfId="0" applyNumberFormat="1" applyFont="1" applyFill="1" applyAlignment="1">
      <alignment horizontal="center"/>
    </xf>
    <xf numFmtId="168" fontId="5" fillId="2" borderId="12" xfId="0" applyNumberFormat="1" applyFont="1" applyFill="1" applyBorder="1" applyAlignment="1">
      <alignment horizontal="center"/>
    </xf>
    <xf numFmtId="168" fontId="5" fillId="2" borderId="6" xfId="0" applyNumberFormat="1" applyFont="1" applyFill="1" applyBorder="1" applyAlignment="1">
      <alignment horizontal="center"/>
    </xf>
    <xf numFmtId="168" fontId="5" fillId="2" borderId="13" xfId="0" applyNumberFormat="1" applyFont="1" applyFill="1" applyBorder="1" applyAlignment="1">
      <alignment horizontal="center"/>
    </xf>
    <xf numFmtId="168" fontId="5" fillId="2" borderId="9" xfId="0" applyNumberFormat="1" applyFont="1" applyFill="1" applyBorder="1" applyAlignment="1">
      <alignment horizontal="right"/>
    </xf>
    <xf numFmtId="2" fontId="5" fillId="0" borderId="1" xfId="0" applyNumberFormat="1" applyFont="1" applyBorder="1" applyAlignment="1">
      <alignment horizontal="center"/>
    </xf>
    <xf numFmtId="168" fontId="5" fillId="2" borderId="9" xfId="0" applyNumberFormat="1" applyFont="1" applyFill="1" applyBorder="1" applyAlignment="1">
      <alignment horizontal="left"/>
    </xf>
    <xf numFmtId="168" fontId="5" fillId="2" borderId="0" xfId="0" applyNumberFormat="1" applyFont="1" applyFill="1" applyAlignment="1">
      <alignment horizontal="left"/>
    </xf>
    <xf numFmtId="168" fontId="5" fillId="2" borderId="3" xfId="0" applyNumberFormat="1" applyFont="1" applyFill="1" applyBorder="1" applyAlignment="1">
      <alignment horizontal="left"/>
    </xf>
    <xf numFmtId="168" fontId="5" fillId="2" borderId="3" xfId="0" applyNumberFormat="1" applyFont="1" applyFill="1" applyBorder="1" applyAlignment="1">
      <alignment horizontal="right"/>
    </xf>
    <xf numFmtId="168" fontId="5" fillId="2" borderId="0" xfId="0" applyNumberFormat="1" applyFont="1" applyFill="1" applyAlignment="1">
      <alignment horizontal="right"/>
    </xf>
    <xf numFmtId="168" fontId="5" fillId="2" borderId="10" xfId="0" applyNumberFormat="1" applyFont="1" applyFill="1" applyBorder="1" applyAlignment="1">
      <alignment horizontal="right"/>
    </xf>
    <xf numFmtId="170" fontId="5" fillId="0" borderId="1" xfId="0" applyNumberFormat="1" applyFont="1" applyBorder="1" applyAlignment="1">
      <alignment horizontal="center"/>
    </xf>
    <xf numFmtId="168" fontId="5" fillId="2" borderId="6" xfId="0" applyNumberFormat="1" applyFont="1" applyFill="1" applyBorder="1" applyAlignment="1">
      <alignment horizontal="right"/>
    </xf>
    <xf numFmtId="1" fontId="5" fillId="0" borderId="4" xfId="0" applyNumberFormat="1" applyFont="1" applyBorder="1" applyAlignment="1">
      <alignment horizontal="center"/>
    </xf>
    <xf numFmtId="1" fontId="15" fillId="0" borderId="2" xfId="0" applyNumberFormat="1" applyFont="1" applyBorder="1" applyAlignment="1">
      <alignment horizontal="center"/>
    </xf>
    <xf numFmtId="1" fontId="5" fillId="2" borderId="0" xfId="0" applyNumberFormat="1" applyFont="1" applyFill="1" applyAlignment="1">
      <alignment horizontal="center"/>
    </xf>
    <xf numFmtId="1" fontId="5" fillId="0" borderId="5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9" fontId="5" fillId="0" borderId="4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9" fontId="5" fillId="2" borderId="12" xfId="0" applyNumberFormat="1" applyFont="1" applyFill="1" applyBorder="1" applyAlignment="1">
      <alignment horizontal="center"/>
    </xf>
    <xf numFmtId="9" fontId="5" fillId="0" borderId="5" xfId="0" applyNumberFormat="1" applyFont="1" applyBorder="1" applyAlignment="1">
      <alignment horizontal="center"/>
    </xf>
    <xf numFmtId="9" fontId="5" fillId="0" borderId="1" xfId="0" applyNumberFormat="1" applyFont="1" applyBorder="1" applyAlignment="1">
      <alignment horizontal="center"/>
    </xf>
    <xf numFmtId="9" fontId="5" fillId="2" borderId="0" xfId="0" applyNumberFormat="1" applyFont="1" applyFill="1" applyAlignment="1">
      <alignment horizontal="center"/>
    </xf>
    <xf numFmtId="1" fontId="21" fillId="2" borderId="9" xfId="0" applyNumberFormat="1" applyFont="1" applyFill="1" applyBorder="1" applyAlignment="1">
      <alignment horizontal="center"/>
    </xf>
    <xf numFmtId="1" fontId="21" fillId="2" borderId="11" xfId="0" applyNumberFormat="1" applyFont="1" applyFill="1" applyBorder="1" applyAlignment="1">
      <alignment horizontal="center"/>
    </xf>
    <xf numFmtId="168" fontId="24" fillId="2" borderId="9" xfId="0" applyNumberFormat="1" applyFont="1" applyFill="1" applyBorder="1" applyAlignment="1">
      <alignment horizontal="right"/>
    </xf>
    <xf numFmtId="168" fontId="24" fillId="2" borderId="9" xfId="0" applyNumberFormat="1" applyFont="1" applyFill="1" applyBorder="1" applyAlignment="1">
      <alignment horizontal="left"/>
    </xf>
    <xf numFmtId="1" fontId="15" fillId="0" borderId="1" xfId="0" applyNumberFormat="1" applyFont="1" applyBorder="1" applyAlignment="1">
      <alignment horizontal="center"/>
    </xf>
    <xf numFmtId="1" fontId="23" fillId="2" borderId="0" xfId="0" applyNumberFormat="1" applyFont="1" applyFill="1" applyAlignment="1">
      <alignment horizontal="center"/>
    </xf>
    <xf numFmtId="1" fontId="24" fillId="2" borderId="0" xfId="0" applyNumberFormat="1" applyFont="1" applyFill="1" applyAlignment="1">
      <alignment horizontal="center"/>
    </xf>
    <xf numFmtId="9" fontId="24" fillId="2" borderId="0" xfId="0" applyNumberFormat="1" applyFont="1" applyFill="1" applyAlignment="1">
      <alignment horizontal="center"/>
    </xf>
    <xf numFmtId="170" fontId="24" fillId="2" borderId="6" xfId="0" applyNumberFormat="1" applyFont="1" applyFill="1" applyBorder="1" applyAlignment="1">
      <alignment horizontal="center"/>
    </xf>
    <xf numFmtId="1" fontId="19" fillId="0" borderId="7" xfId="0" applyNumberFormat="1" applyFont="1" applyBorder="1" applyAlignment="1">
      <alignment horizontal="center"/>
    </xf>
    <xf numFmtId="9" fontId="15" fillId="0" borderId="1" xfId="0" applyNumberFormat="1" applyFont="1" applyBorder="1"/>
    <xf numFmtId="168" fontId="26" fillId="0" borderId="0" xfId="0" applyNumberFormat="1" applyFont="1"/>
    <xf numFmtId="168" fontId="18" fillId="0" borderId="0" xfId="0" applyNumberFormat="1" applyFont="1" applyAlignment="1">
      <alignment horizontal="right"/>
    </xf>
    <xf numFmtId="168" fontId="5" fillId="4" borderId="0" xfId="0" applyNumberFormat="1" applyFont="1" applyFill="1" applyAlignment="1">
      <alignment horizontal="right"/>
    </xf>
    <xf numFmtId="168" fontId="15" fillId="4" borderId="0" xfId="0" applyNumberFormat="1" applyFont="1" applyFill="1" applyAlignment="1">
      <alignment horizontal="left"/>
    </xf>
    <xf numFmtId="168" fontId="15" fillId="0" borderId="0" xfId="0" applyNumberFormat="1" applyFont="1" applyAlignment="1">
      <alignment horizontal="right"/>
    </xf>
    <xf numFmtId="168" fontId="16" fillId="0" borderId="0" xfId="0" applyNumberFormat="1" applyFont="1" applyAlignment="1">
      <alignment horizontal="right"/>
    </xf>
    <xf numFmtId="171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69" fontId="5" fillId="0" borderId="0" xfId="0" applyNumberFormat="1" applyFont="1" applyAlignment="1">
      <alignment horizontal="right"/>
    </xf>
    <xf numFmtId="170" fontId="5" fillId="0" borderId="0" xfId="0" applyNumberFormat="1" applyFont="1" applyAlignment="1">
      <alignment horizontal="right"/>
    </xf>
    <xf numFmtId="168" fontId="27" fillId="0" borderId="0" xfId="0" applyNumberFormat="1" applyFont="1" applyAlignment="1">
      <alignment horizontal="right"/>
    </xf>
    <xf numFmtId="168" fontId="26" fillId="0" borderId="0" xfId="0" applyNumberFormat="1" applyFont="1" applyAlignment="1">
      <alignment horizontal="right"/>
    </xf>
    <xf numFmtId="1" fontId="26" fillId="0" borderId="0" xfId="0" applyNumberFormat="1" applyFont="1"/>
    <xf numFmtId="168" fontId="26" fillId="0" borderId="0" xfId="0" quotePrefix="1" applyNumberFormat="1" applyFont="1"/>
    <xf numFmtId="168" fontId="28" fillId="0" borderId="0" xfId="0" applyNumberFormat="1" applyFont="1"/>
    <xf numFmtId="168" fontId="29" fillId="0" borderId="0" xfId="0" applyNumberFormat="1" applyFont="1"/>
    <xf numFmtId="168" fontId="22" fillId="0" borderId="0" xfId="0" applyNumberFormat="1" applyFont="1"/>
    <xf numFmtId="172" fontId="5" fillId="0" borderId="0" xfId="0" applyNumberFormat="1" applyFont="1"/>
    <xf numFmtId="169" fontId="27" fillId="0" borderId="0" xfId="0" applyNumberFormat="1" applyFont="1" applyAlignment="1">
      <alignment horizontal="right"/>
    </xf>
    <xf numFmtId="168" fontId="15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left"/>
    </xf>
    <xf numFmtId="0" fontId="2" fillId="0" borderId="1" xfId="1" applyFont="1" applyBorder="1" applyAlignment="1">
      <alignment horizontal="left"/>
    </xf>
    <xf numFmtId="20" fontId="2" fillId="0" borderId="1" xfId="1" applyNumberFormat="1" applyFont="1" applyBorder="1" applyAlignment="1">
      <alignment horizontal="center"/>
    </xf>
    <xf numFmtId="0" fontId="2" fillId="0" borderId="1" xfId="2" applyFont="1" applyBorder="1" applyAlignment="1">
      <alignment horizontal="left" wrapText="1"/>
    </xf>
    <xf numFmtId="0" fontId="2" fillId="0" borderId="1" xfId="1" applyFont="1" applyBorder="1" applyAlignment="1">
      <alignment horizontal="center"/>
    </xf>
    <xf numFmtId="20" fontId="2" fillId="0" borderId="1" xfId="1" applyNumberFormat="1" applyFont="1" applyBorder="1" applyAlignment="1">
      <alignment horizontal="left"/>
    </xf>
    <xf numFmtId="166" fontId="2" fillId="0" borderId="1" xfId="1" applyNumberFormat="1" applyFont="1" applyBorder="1" applyAlignment="1">
      <alignment horizontal="left"/>
    </xf>
    <xf numFmtId="2" fontId="2" fillId="0" borderId="1" xfId="1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  <xf numFmtId="2" fontId="2" fillId="0" borderId="1" xfId="1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/>
    <xf numFmtId="164" fontId="2" fillId="0" borderId="1" xfId="1" applyNumberFormat="1" applyFont="1" applyBorder="1" applyAlignment="1">
      <alignment horizontal="right" wrapText="1"/>
    </xf>
    <xf numFmtId="0" fontId="2" fillId="0" borderId="1" xfId="1" applyFont="1" applyBorder="1" applyAlignment="1">
      <alignment horizontal="left" wrapText="1"/>
    </xf>
    <xf numFmtId="165" fontId="2" fillId="0" borderId="1" xfId="1" applyNumberFormat="1" applyFont="1" applyBorder="1" applyAlignment="1">
      <alignment horizontal="right" wrapText="1"/>
    </xf>
    <xf numFmtId="0" fontId="2" fillId="0" borderId="1" xfId="1" applyFont="1" applyBorder="1" applyAlignment="1">
      <alignment horizontal="center" wrapText="1"/>
    </xf>
    <xf numFmtId="14" fontId="2" fillId="0" borderId="1" xfId="1" applyNumberFormat="1" applyFont="1" applyBorder="1" applyAlignment="1">
      <alignment horizontal="right" wrapText="1"/>
    </xf>
    <xf numFmtId="20" fontId="7" fillId="0" borderId="1" xfId="0" applyNumberFormat="1" applyFont="1" applyBorder="1" applyAlignment="1">
      <alignment horizontal="center"/>
    </xf>
    <xf numFmtId="0" fontId="2" fillId="0" borderId="1" xfId="1" applyFont="1" applyBorder="1" applyAlignment="1">
      <alignment wrapText="1"/>
    </xf>
    <xf numFmtId="20" fontId="14" fillId="0" borderId="1" xfId="0" applyNumberFormat="1" applyFon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4" fontId="2" fillId="0" borderId="1" xfId="1" applyNumberFormat="1" applyFont="1" applyBorder="1" applyAlignment="1">
      <alignment horizontal="center" wrapText="1"/>
    </xf>
    <xf numFmtId="0" fontId="5" fillId="0" borderId="1" xfId="0" applyFont="1" applyBorder="1"/>
    <xf numFmtId="9" fontId="7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166" fontId="14" fillId="0" borderId="1" xfId="0" applyNumberFormat="1" applyFont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0" fontId="2" fillId="0" borderId="1" xfId="2" applyFont="1" applyBorder="1" applyAlignment="1">
      <alignment horizontal="center" wrapText="1"/>
    </xf>
    <xf numFmtId="0" fontId="8" fillId="0" borderId="1" xfId="0" applyFont="1" applyBorder="1"/>
    <xf numFmtId="0" fontId="4" fillId="0" borderId="1" xfId="1" applyFont="1" applyBorder="1" applyAlignment="1">
      <alignment horizontal="center" wrapText="1"/>
    </xf>
    <xf numFmtId="164" fontId="2" fillId="0" borderId="1" xfId="2" applyNumberFormat="1" applyFont="1" applyBorder="1" applyAlignment="1">
      <alignment horizontal="right" wrapText="1"/>
    </xf>
    <xf numFmtId="0" fontId="2" fillId="0" borderId="1" xfId="2" applyFont="1" applyBorder="1" applyAlignment="1">
      <alignment wrapText="1"/>
    </xf>
    <xf numFmtId="165" fontId="2" fillId="0" borderId="1" xfId="2" applyNumberFormat="1" applyFont="1" applyBorder="1" applyAlignment="1">
      <alignment horizontal="right" wrapText="1"/>
    </xf>
    <xf numFmtId="14" fontId="2" fillId="0" borderId="1" xfId="2" applyNumberFormat="1" applyFont="1" applyBorder="1" applyAlignment="1">
      <alignment horizontal="right" wrapText="1"/>
    </xf>
    <xf numFmtId="14" fontId="2" fillId="0" borderId="1" xfId="2" applyNumberFormat="1" applyFont="1" applyBorder="1" applyAlignment="1">
      <alignment horizontal="center" wrapText="1"/>
    </xf>
    <xf numFmtId="0" fontId="9" fillId="0" borderId="1" xfId="0" applyFont="1" applyBorder="1"/>
    <xf numFmtId="19" fontId="7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/>
    <xf numFmtId="164" fontId="5" fillId="0" borderId="1" xfId="2" applyNumberFormat="1" applyFont="1" applyBorder="1" applyAlignment="1">
      <alignment horizontal="right" wrapText="1"/>
    </xf>
    <xf numFmtId="0" fontId="5" fillId="0" borderId="1" xfId="2" applyFont="1" applyBorder="1" applyAlignment="1">
      <alignment wrapText="1"/>
    </xf>
    <xf numFmtId="165" fontId="5" fillId="0" borderId="1" xfId="2" applyNumberFormat="1" applyFont="1" applyBorder="1" applyAlignment="1">
      <alignment horizontal="right" wrapText="1"/>
    </xf>
    <xf numFmtId="0" fontId="5" fillId="0" borderId="1" xfId="2" applyFont="1" applyBorder="1" applyAlignment="1">
      <alignment horizontal="center" wrapText="1"/>
    </xf>
    <xf numFmtId="14" fontId="5" fillId="0" borderId="1" xfId="2" applyNumberFormat="1" applyFont="1" applyBorder="1" applyAlignment="1">
      <alignment horizontal="right" wrapText="1"/>
    </xf>
    <xf numFmtId="0" fontId="5" fillId="0" borderId="1" xfId="1" applyFont="1" applyBorder="1" applyAlignment="1">
      <alignment horizontal="center" wrapText="1"/>
    </xf>
    <xf numFmtId="14" fontId="5" fillId="0" borderId="1" xfId="2" applyNumberFormat="1" applyFont="1" applyBorder="1" applyAlignment="1">
      <alignment horizontal="center" wrapText="1"/>
    </xf>
    <xf numFmtId="0" fontId="5" fillId="0" borderId="1" xfId="1" applyFont="1" applyBorder="1" applyAlignment="1">
      <alignment horizontal="left" wrapText="1"/>
    </xf>
    <xf numFmtId="0" fontId="5" fillId="0" borderId="1" xfId="2" applyFont="1" applyBorder="1" applyAlignment="1">
      <alignment horizontal="left" wrapText="1"/>
    </xf>
    <xf numFmtId="0" fontId="12" fillId="0" borderId="1" xfId="0" applyFont="1" applyBorder="1"/>
    <xf numFmtId="16" fontId="7" fillId="0" borderId="1" xfId="0" applyNumberFormat="1" applyFont="1" applyBorder="1" applyAlignment="1">
      <alignment horizontal="center"/>
    </xf>
    <xf numFmtId="164" fontId="4" fillId="0" borderId="1" xfId="2" applyNumberFormat="1" applyFont="1" applyBorder="1" applyAlignment="1">
      <alignment horizontal="right" wrapText="1"/>
    </xf>
    <xf numFmtId="0" fontId="4" fillId="0" borderId="1" xfId="2" applyFont="1" applyBorder="1" applyAlignment="1">
      <alignment wrapText="1"/>
    </xf>
    <xf numFmtId="165" fontId="4" fillId="0" borderId="1" xfId="2" applyNumberFormat="1" applyFont="1" applyBorder="1" applyAlignment="1">
      <alignment horizontal="right" wrapText="1"/>
    </xf>
    <xf numFmtId="0" fontId="4" fillId="0" borderId="1" xfId="2" applyFont="1" applyBorder="1" applyAlignment="1">
      <alignment horizontal="center" wrapText="1"/>
    </xf>
    <xf numFmtId="14" fontId="4" fillId="0" borderId="1" xfId="2" applyNumberFormat="1" applyFont="1" applyBorder="1" applyAlignment="1">
      <alignment horizontal="right" wrapText="1"/>
    </xf>
    <xf numFmtId="0" fontId="4" fillId="0" borderId="1" xfId="1" applyFont="1" applyBorder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3" fillId="0" borderId="1" xfId="0" applyFont="1" applyBorder="1"/>
    <xf numFmtId="14" fontId="4" fillId="0" borderId="1" xfId="2" applyNumberFormat="1" applyFont="1" applyBorder="1" applyAlignment="1">
      <alignment horizontal="center" wrapText="1"/>
    </xf>
    <xf numFmtId="9" fontId="13" fillId="0" borderId="1" xfId="0" applyNumberFormat="1" applyFont="1" applyBorder="1" applyAlignment="1">
      <alignment horizontal="center"/>
    </xf>
    <xf numFmtId="16" fontId="9" fillId="0" borderId="1" xfId="0" applyNumberFormat="1" applyFont="1" applyBorder="1" applyAlignment="1">
      <alignment horizontal="center"/>
    </xf>
    <xf numFmtId="0" fontId="6" fillId="0" borderId="1" xfId="2" applyFont="1" applyBorder="1" applyAlignment="1">
      <alignment horizontal="center" wrapText="1"/>
    </xf>
    <xf numFmtId="16" fontId="7" fillId="0" borderId="1" xfId="0" applyNumberFormat="1" applyFont="1" applyBorder="1" applyAlignment="1">
      <alignment horizontal="left"/>
    </xf>
    <xf numFmtId="22" fontId="7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5" fillId="0" borderId="1" xfId="0" applyNumberFormat="1" applyFont="1" applyBorder="1"/>
    <xf numFmtId="0" fontId="0" fillId="0" borderId="14" xfId="0" applyBorder="1"/>
    <xf numFmtId="0" fontId="30" fillId="0" borderId="15" xfId="0" applyFont="1" applyBorder="1" applyAlignment="1">
      <alignment horizontal="centerContinuous"/>
    </xf>
    <xf numFmtId="0" fontId="30" fillId="0" borderId="15" xfId="0" applyFont="1" applyBorder="1" applyAlignment="1">
      <alignment horizontal="center"/>
    </xf>
    <xf numFmtId="0" fontId="0" fillId="5" borderId="0" xfId="0" applyFill="1"/>
    <xf numFmtId="0" fontId="31" fillId="0" borderId="0" xfId="0" applyFont="1"/>
    <xf numFmtId="0" fontId="32" fillId="0" borderId="0" xfId="0" applyFont="1"/>
    <xf numFmtId="0" fontId="0" fillId="6" borderId="14" xfId="0" applyFill="1" applyBorder="1"/>
    <xf numFmtId="0" fontId="0" fillId="6" borderId="0" xfId="0" applyFill="1"/>
  </cellXfs>
  <cellStyles count="3">
    <cellStyle name="Normal" xfId="0" builtinId="0"/>
    <cellStyle name="Normal_Sheet1" xfId="2" xr:uid="{77A2D6DA-5799-4D64-9BAB-576D5DAB5AB0}"/>
    <cellStyle name="Обычный_Лист1" xfId="1" xr:uid="{4A1EFF58-0D2B-4C08-91DD-AAE56056B0A9}"/>
  </cellStyles>
  <dxfs count="12">
    <dxf>
      <fill>
        <patternFill>
          <fgColor indexed="64"/>
          <bgColor rgb="FFFFD2D2"/>
        </patternFill>
      </fill>
    </dxf>
    <dxf>
      <fill>
        <patternFill>
          <fgColor indexed="64"/>
          <bgColor theme="0" tint="-4.9989318521683403E-2"/>
        </patternFill>
      </fill>
    </dxf>
    <dxf>
      <font>
        <color theme="1"/>
      </font>
    </dxf>
    <dxf>
      <font>
        <color theme="1"/>
      </font>
      <fill>
        <patternFill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fgColor indexed="64"/>
          <bgColor rgb="FFFFD2D2"/>
        </patternFill>
      </fill>
    </dxf>
    <dxf>
      <fill>
        <patternFill>
          <fgColor indexed="64"/>
          <bgColor theme="0" tint="-4.9989318521683403E-2"/>
        </patternFill>
      </fill>
    </dxf>
    <dxf>
      <font>
        <color theme="1"/>
      </font>
    </dxf>
    <dxf>
      <font>
        <color theme="1"/>
      </font>
      <fill>
        <patternFill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fgColor indexed="64"/>
          <bgColor rgb="FFFFD2D2"/>
        </patternFill>
      </fill>
    </dxf>
    <dxf>
      <fill>
        <patternFill>
          <fgColor indexed="64"/>
          <bgColor theme="0" tint="-4.9989318521683403E-2"/>
        </patternFill>
      </fill>
    </dxf>
    <dxf>
      <font>
        <color theme="1"/>
      </font>
    </dxf>
    <dxf>
      <font>
        <color theme="1"/>
      </font>
      <fill>
        <patternFill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Scornou78!$C$43</c:f>
          <c:strCache>
            <c:ptCount val="1"/>
            <c:pt idx="0">
              <c:v>ROC curve:  area under curve = 0.93 
Model 1 for actual78    (1 variable,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Blue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E5-4C39-870F-F6E1A2C1EC2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Scornou78!$AK$41:$EG$41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0.8571428571428571</c:v>
                </c:pt>
                <c:pt idx="24">
                  <c:v>0.8571428571428571</c:v>
                </c:pt>
                <c:pt idx="25">
                  <c:v>0.8571428571428571</c:v>
                </c:pt>
                <c:pt idx="26">
                  <c:v>0.8571428571428571</c:v>
                </c:pt>
                <c:pt idx="27">
                  <c:v>0.8571428571428571</c:v>
                </c:pt>
                <c:pt idx="28">
                  <c:v>0.8571428571428571</c:v>
                </c:pt>
                <c:pt idx="29">
                  <c:v>0.74285714285714288</c:v>
                </c:pt>
                <c:pt idx="30">
                  <c:v>0.74285714285714288</c:v>
                </c:pt>
                <c:pt idx="31">
                  <c:v>0.74285714285714288</c:v>
                </c:pt>
                <c:pt idx="32">
                  <c:v>0.74285714285714288</c:v>
                </c:pt>
                <c:pt idx="33">
                  <c:v>0.74285714285714288</c:v>
                </c:pt>
                <c:pt idx="34">
                  <c:v>0.74285714285714288</c:v>
                </c:pt>
                <c:pt idx="35">
                  <c:v>0.74285714285714288</c:v>
                </c:pt>
                <c:pt idx="36">
                  <c:v>0.74285714285714288</c:v>
                </c:pt>
                <c:pt idx="37">
                  <c:v>0.74285714285714288</c:v>
                </c:pt>
                <c:pt idx="38">
                  <c:v>0.74285714285714288</c:v>
                </c:pt>
                <c:pt idx="39">
                  <c:v>0.74285714285714288</c:v>
                </c:pt>
                <c:pt idx="40">
                  <c:v>0.74285714285714288</c:v>
                </c:pt>
                <c:pt idx="41">
                  <c:v>0.62857142857142856</c:v>
                </c:pt>
                <c:pt idx="42">
                  <c:v>0.62857142857142856</c:v>
                </c:pt>
                <c:pt idx="43">
                  <c:v>0.62857142857142856</c:v>
                </c:pt>
                <c:pt idx="44">
                  <c:v>0.62857142857142856</c:v>
                </c:pt>
                <c:pt idx="45">
                  <c:v>0.62857142857142856</c:v>
                </c:pt>
                <c:pt idx="46">
                  <c:v>0.62857142857142856</c:v>
                </c:pt>
                <c:pt idx="47">
                  <c:v>0.62857142857142856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0.22857142857142856</c:v>
                </c:pt>
                <c:pt idx="55">
                  <c:v>0.22857142857142856</c:v>
                </c:pt>
                <c:pt idx="56">
                  <c:v>0.22857142857142856</c:v>
                </c:pt>
                <c:pt idx="57">
                  <c:v>0.22857142857142856</c:v>
                </c:pt>
                <c:pt idx="58">
                  <c:v>0.22857142857142856</c:v>
                </c:pt>
                <c:pt idx="59">
                  <c:v>0.22857142857142856</c:v>
                </c:pt>
                <c:pt idx="60">
                  <c:v>0.22857142857142856</c:v>
                </c:pt>
                <c:pt idx="61">
                  <c:v>0.17142857142857143</c:v>
                </c:pt>
                <c:pt idx="62">
                  <c:v>0.17142857142857143</c:v>
                </c:pt>
                <c:pt idx="63">
                  <c:v>0.17142857142857143</c:v>
                </c:pt>
                <c:pt idx="64">
                  <c:v>0.17142857142857143</c:v>
                </c:pt>
                <c:pt idx="65">
                  <c:v>0.17142857142857143</c:v>
                </c:pt>
                <c:pt idx="66">
                  <c:v>0.17142857142857143</c:v>
                </c:pt>
                <c:pt idx="67">
                  <c:v>0.17142857142857143</c:v>
                </c:pt>
                <c:pt idx="68">
                  <c:v>8.5714285714285715E-2</c:v>
                </c:pt>
                <c:pt idx="69">
                  <c:v>8.5714285714285715E-2</c:v>
                </c:pt>
                <c:pt idx="70">
                  <c:v>8.5714285714285715E-2</c:v>
                </c:pt>
                <c:pt idx="71">
                  <c:v>8.5714285714285715E-2</c:v>
                </c:pt>
                <c:pt idx="72">
                  <c:v>8.5714285714285715E-2</c:v>
                </c:pt>
                <c:pt idx="73">
                  <c:v>5.7142857142857141E-2</c:v>
                </c:pt>
                <c:pt idx="74">
                  <c:v>5.7142857142857141E-2</c:v>
                </c:pt>
                <c:pt idx="75">
                  <c:v>5.7142857142857141E-2</c:v>
                </c:pt>
                <c:pt idx="76">
                  <c:v>5.7142857142857141E-2</c:v>
                </c:pt>
                <c:pt idx="77">
                  <c:v>5.7142857142857141E-2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Scornou78!$AK$40:$EG$40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0.88372093023255816</c:v>
                </c:pt>
                <c:pt idx="24">
                  <c:v>0.88372093023255816</c:v>
                </c:pt>
                <c:pt idx="25">
                  <c:v>0.88372093023255816</c:v>
                </c:pt>
                <c:pt idx="26">
                  <c:v>0.88372093023255816</c:v>
                </c:pt>
                <c:pt idx="27">
                  <c:v>0.88372093023255816</c:v>
                </c:pt>
                <c:pt idx="28">
                  <c:v>0.88372093023255816</c:v>
                </c:pt>
                <c:pt idx="29">
                  <c:v>0.88372093023255816</c:v>
                </c:pt>
                <c:pt idx="30">
                  <c:v>0.88372093023255816</c:v>
                </c:pt>
                <c:pt idx="31">
                  <c:v>0.88372093023255816</c:v>
                </c:pt>
                <c:pt idx="32">
                  <c:v>0.88372093023255816</c:v>
                </c:pt>
                <c:pt idx="33">
                  <c:v>0.88372093023255816</c:v>
                </c:pt>
                <c:pt idx="34">
                  <c:v>0.88372093023255816</c:v>
                </c:pt>
                <c:pt idx="35">
                  <c:v>0.88372093023255816</c:v>
                </c:pt>
                <c:pt idx="36">
                  <c:v>0.88372093023255816</c:v>
                </c:pt>
                <c:pt idx="37">
                  <c:v>0.88372093023255816</c:v>
                </c:pt>
                <c:pt idx="38">
                  <c:v>0.88372093023255816</c:v>
                </c:pt>
                <c:pt idx="39">
                  <c:v>0.88372093023255816</c:v>
                </c:pt>
                <c:pt idx="40">
                  <c:v>0.88372093023255816</c:v>
                </c:pt>
                <c:pt idx="41">
                  <c:v>0.76744186046511631</c:v>
                </c:pt>
                <c:pt idx="42">
                  <c:v>0.76744186046511631</c:v>
                </c:pt>
                <c:pt idx="43">
                  <c:v>0.76744186046511631</c:v>
                </c:pt>
                <c:pt idx="44">
                  <c:v>0.76744186046511631</c:v>
                </c:pt>
                <c:pt idx="45">
                  <c:v>0.76744186046511631</c:v>
                </c:pt>
                <c:pt idx="46">
                  <c:v>0.76744186046511631</c:v>
                </c:pt>
                <c:pt idx="47">
                  <c:v>0.76744186046511631</c:v>
                </c:pt>
                <c:pt idx="48">
                  <c:v>0.76744186046511631</c:v>
                </c:pt>
                <c:pt idx="49">
                  <c:v>0.76744186046511631</c:v>
                </c:pt>
                <c:pt idx="50">
                  <c:v>0.76744186046511631</c:v>
                </c:pt>
                <c:pt idx="51">
                  <c:v>0.76744186046511631</c:v>
                </c:pt>
                <c:pt idx="52">
                  <c:v>0.76744186046511631</c:v>
                </c:pt>
                <c:pt idx="53">
                  <c:v>0.76744186046511631</c:v>
                </c:pt>
                <c:pt idx="54">
                  <c:v>0.67441860465116277</c:v>
                </c:pt>
                <c:pt idx="55">
                  <c:v>0.67441860465116277</c:v>
                </c:pt>
                <c:pt idx="56">
                  <c:v>0.67441860465116277</c:v>
                </c:pt>
                <c:pt idx="57">
                  <c:v>0.67441860465116277</c:v>
                </c:pt>
                <c:pt idx="58">
                  <c:v>0.67441860465116277</c:v>
                </c:pt>
                <c:pt idx="59">
                  <c:v>0.67441860465116277</c:v>
                </c:pt>
                <c:pt idx="60">
                  <c:v>0.67441860465116277</c:v>
                </c:pt>
                <c:pt idx="61">
                  <c:v>0.55813953488372092</c:v>
                </c:pt>
                <c:pt idx="62">
                  <c:v>0.55813953488372092</c:v>
                </c:pt>
                <c:pt idx="63">
                  <c:v>0.55813953488372092</c:v>
                </c:pt>
                <c:pt idx="64">
                  <c:v>0.55813953488372092</c:v>
                </c:pt>
                <c:pt idx="65">
                  <c:v>0.55813953488372092</c:v>
                </c:pt>
                <c:pt idx="66">
                  <c:v>0.55813953488372092</c:v>
                </c:pt>
                <c:pt idx="67">
                  <c:v>0.55813953488372092</c:v>
                </c:pt>
                <c:pt idx="68">
                  <c:v>0.46511627906976744</c:v>
                </c:pt>
                <c:pt idx="69">
                  <c:v>0.46511627906976744</c:v>
                </c:pt>
                <c:pt idx="70">
                  <c:v>0.46511627906976744</c:v>
                </c:pt>
                <c:pt idx="71">
                  <c:v>0.46511627906976744</c:v>
                </c:pt>
                <c:pt idx="72">
                  <c:v>0.46511627906976744</c:v>
                </c:pt>
                <c:pt idx="73">
                  <c:v>0.32558139534883723</c:v>
                </c:pt>
                <c:pt idx="74">
                  <c:v>0.32558139534883723</c:v>
                </c:pt>
                <c:pt idx="75">
                  <c:v>0.32558139534883723</c:v>
                </c:pt>
                <c:pt idx="76">
                  <c:v>0.32558139534883723</c:v>
                </c:pt>
                <c:pt idx="77">
                  <c:v>0.32558139534883723</c:v>
                </c:pt>
                <c:pt idx="78">
                  <c:v>0.11627906976744186</c:v>
                </c:pt>
                <c:pt idx="79">
                  <c:v>0.11627906976744186</c:v>
                </c:pt>
                <c:pt idx="80">
                  <c:v>0.11627906976744186</c:v>
                </c:pt>
                <c:pt idx="81">
                  <c:v>0.11627906976744186</c:v>
                </c:pt>
                <c:pt idx="82">
                  <c:v>0.11627906976744186</c:v>
                </c:pt>
                <c:pt idx="83">
                  <c:v>4.6511627906976744E-2</c:v>
                </c:pt>
                <c:pt idx="84">
                  <c:v>4.6511627906976744E-2</c:v>
                </c:pt>
                <c:pt idx="85">
                  <c:v>4.6511627906976744E-2</c:v>
                </c:pt>
                <c:pt idx="86">
                  <c:v>2.3255813953488372E-2</c:v>
                </c:pt>
                <c:pt idx="87">
                  <c:v>2.3255813953488372E-2</c:v>
                </c:pt>
                <c:pt idx="88">
                  <c:v>2.3255813953488372E-2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5-4C39-870F-F6E1A2C1EC2D}"/>
            </c:ext>
          </c:extLst>
        </c:ser>
        <c:ser>
          <c:idx val="1"/>
          <c:order val="1"/>
          <c:tx>
            <c:v>Line</c:v>
          </c:tx>
          <c:spPr>
            <a:ln w="12700" cap="rnd" cmpd="sng" algn="ctr">
              <a:solidFill>
                <a:sysClr val="window" lastClr="FFFFFF">
                  <a:lumMod val="75000"/>
                </a:sysClr>
              </a:solidFill>
              <a:prstDash val="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Scornou78!$D$44:$E$44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Scornou78!$D$45:$E$45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5-4C39-870F-F6E1A2C1E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88720"/>
        <c:axId val="710753512"/>
      </c:scatterChart>
      <c:valAx>
        <c:axId val="532888720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False Positive Rate (1 - Specificity)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710753512"/>
        <c:crosses val="autoZero"/>
        <c:crossBetween val="midCat"/>
      </c:valAx>
      <c:valAx>
        <c:axId val="7107535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True Positive Rate (Sensitivity)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532888720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Distribution of Outcomes -vs- Prediction Interval
</a:t>
            </a:r>
            <a:r>
              <a:rPr lang="en-GB" sz="1000"/>
              <a:t>Model 1 for actual78    (1 variable, n=78)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Scornou78!$I$2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Scornou78!$AK$103:$BD$103</c:f>
              <c:numCache>
                <c:formatCode>#,##0.000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Scornou78!$AK$104:$BD$104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5</c:v>
                </c:pt>
                <c:pt idx="13">
                  <c:v>4</c:v>
                </c:pt>
                <c:pt idx="14">
                  <c:v>6</c:v>
                </c:pt>
                <c:pt idx="15">
                  <c:v>9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0-477D-8B47-AEEE0AB34230}"/>
            </c:ext>
          </c:extLst>
        </c:ser>
        <c:ser>
          <c:idx val="1"/>
          <c:order val="1"/>
          <c:tx>
            <c:strRef>
              <c:f>Scornou78!$H$2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D2D2"/>
            </a:solidFill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Scornou78!$AK$103:$BE$103</c:f>
              <c:numCache>
                <c:formatCode>#,##0.000</c:formatCode>
                <c:ptCount val="21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Scornou78!$AK$105:$BD$105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</c:v>
                </c:pt>
                <c:pt idx="5">
                  <c:v>-4</c:v>
                </c:pt>
                <c:pt idx="6">
                  <c:v>0</c:v>
                </c:pt>
                <c:pt idx="7">
                  <c:v>0</c:v>
                </c:pt>
                <c:pt idx="8">
                  <c:v>-4</c:v>
                </c:pt>
                <c:pt idx="9">
                  <c:v>-8</c:v>
                </c:pt>
                <c:pt idx="10">
                  <c:v>-6</c:v>
                </c:pt>
                <c:pt idx="11">
                  <c:v>0</c:v>
                </c:pt>
                <c:pt idx="12">
                  <c:v>-2</c:v>
                </c:pt>
                <c:pt idx="13">
                  <c:v>-3</c:v>
                </c:pt>
                <c:pt idx="14">
                  <c:v>-1</c:v>
                </c:pt>
                <c:pt idx="15">
                  <c:v>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0-477D-8B47-AEEE0AB34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59607768"/>
        <c:axId val="959608128"/>
      </c:barChart>
      <c:catAx>
        <c:axId val="95960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Prediction</a:t>
                </a:r>
              </a:p>
            </c:rich>
          </c:tx>
          <c:overlay val="0"/>
        </c:title>
        <c:numFmt formatCode=".00" sourceLinked="0"/>
        <c:majorTickMark val="out"/>
        <c:minorTickMark val="none"/>
        <c:tickLblPos val="low"/>
        <c:crossAx val="959608128"/>
        <c:crosses val="autoZero"/>
        <c:auto val="1"/>
        <c:lblAlgn val="ctr"/>
        <c:lblOffset val="100"/>
        <c:tickLblSkip val="1"/>
        <c:noMultiLvlLbl val="0"/>
      </c:catAx>
      <c:valAx>
        <c:axId val="9596081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;[Red]0" sourceLinked="0"/>
        <c:majorTickMark val="out"/>
        <c:minorTickMark val="none"/>
        <c:tickLblPos val="nextTo"/>
        <c:crossAx val="95960776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Sensitivity and Specificity -vs- Cutoff Value
</a:t>
            </a:r>
            <a:r>
              <a:rPr lang="en-GB" sz="1000"/>
              <a:t>Model 1 for actual78    (1 variable,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Sensitivity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Scornou78!$AK$143:$EG$143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Scornou78!$AK$144:$EG$144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0.96124031007751942</c:v>
                </c:pt>
                <c:pt idx="23">
                  <c:v>0.92248062015503873</c:v>
                </c:pt>
                <c:pt idx="24">
                  <c:v>0.88372093023255816</c:v>
                </c:pt>
                <c:pt idx="25">
                  <c:v>0.88372093023255816</c:v>
                </c:pt>
                <c:pt idx="26">
                  <c:v>0.88372093023255816</c:v>
                </c:pt>
                <c:pt idx="27">
                  <c:v>0.88372093023255816</c:v>
                </c:pt>
                <c:pt idx="28">
                  <c:v>0.88372093023255816</c:v>
                </c:pt>
                <c:pt idx="29">
                  <c:v>0.88372093023255816</c:v>
                </c:pt>
                <c:pt idx="30">
                  <c:v>0.88372093023255816</c:v>
                </c:pt>
                <c:pt idx="31">
                  <c:v>0.88372093023255816</c:v>
                </c:pt>
                <c:pt idx="32">
                  <c:v>0.88372093023255816</c:v>
                </c:pt>
                <c:pt idx="33">
                  <c:v>0.88372093023255816</c:v>
                </c:pt>
                <c:pt idx="34">
                  <c:v>0.88372093023255816</c:v>
                </c:pt>
                <c:pt idx="35">
                  <c:v>0.88372093023255816</c:v>
                </c:pt>
                <c:pt idx="36">
                  <c:v>0.88372093023255816</c:v>
                </c:pt>
                <c:pt idx="37">
                  <c:v>0.88372093023255816</c:v>
                </c:pt>
                <c:pt idx="38">
                  <c:v>0.88372093023255816</c:v>
                </c:pt>
                <c:pt idx="39">
                  <c:v>0.88372093023255816</c:v>
                </c:pt>
                <c:pt idx="40">
                  <c:v>0.84496124031007758</c:v>
                </c:pt>
                <c:pt idx="41">
                  <c:v>0.80620155038759689</c:v>
                </c:pt>
                <c:pt idx="42">
                  <c:v>0.76744186046511631</c:v>
                </c:pt>
                <c:pt idx="43">
                  <c:v>0.76744186046511631</c:v>
                </c:pt>
                <c:pt idx="44">
                  <c:v>0.76744186046511631</c:v>
                </c:pt>
                <c:pt idx="45">
                  <c:v>0.76744186046511631</c:v>
                </c:pt>
                <c:pt idx="46">
                  <c:v>0.76744186046511631</c:v>
                </c:pt>
                <c:pt idx="47">
                  <c:v>0.76744186046511631</c:v>
                </c:pt>
                <c:pt idx="48">
                  <c:v>0.76744186046511631</c:v>
                </c:pt>
                <c:pt idx="49">
                  <c:v>0.76744186046511631</c:v>
                </c:pt>
                <c:pt idx="50">
                  <c:v>0.76744186046511631</c:v>
                </c:pt>
                <c:pt idx="51">
                  <c:v>0.76744186046511631</c:v>
                </c:pt>
                <c:pt idx="52">
                  <c:v>0.76744186046511631</c:v>
                </c:pt>
                <c:pt idx="53">
                  <c:v>0.73643410852713176</c:v>
                </c:pt>
                <c:pt idx="54">
                  <c:v>0.70542635658914721</c:v>
                </c:pt>
                <c:pt idx="55">
                  <c:v>0.67441860465116277</c:v>
                </c:pt>
                <c:pt idx="56">
                  <c:v>0.67441860465116277</c:v>
                </c:pt>
                <c:pt idx="57">
                  <c:v>0.67441860465116277</c:v>
                </c:pt>
                <c:pt idx="58">
                  <c:v>0.67441860465116277</c:v>
                </c:pt>
                <c:pt idx="59">
                  <c:v>0.67441860465116277</c:v>
                </c:pt>
                <c:pt idx="60">
                  <c:v>0.63565891472868219</c:v>
                </c:pt>
                <c:pt idx="61">
                  <c:v>0.59689922480620161</c:v>
                </c:pt>
                <c:pt idx="62">
                  <c:v>0.55813953488372092</c:v>
                </c:pt>
                <c:pt idx="63">
                  <c:v>0.55813953488372092</c:v>
                </c:pt>
                <c:pt idx="64">
                  <c:v>0.55813953488372092</c:v>
                </c:pt>
                <c:pt idx="65">
                  <c:v>0.55813953488372092</c:v>
                </c:pt>
                <c:pt idx="66">
                  <c:v>0.55813953488372092</c:v>
                </c:pt>
                <c:pt idx="67">
                  <c:v>0.52713178294573648</c:v>
                </c:pt>
                <c:pt idx="68">
                  <c:v>0.49612403100775193</c:v>
                </c:pt>
                <c:pt idx="69">
                  <c:v>0.46511627906976744</c:v>
                </c:pt>
                <c:pt idx="70">
                  <c:v>0.46511627906976744</c:v>
                </c:pt>
                <c:pt idx="71">
                  <c:v>0.46511627906976744</c:v>
                </c:pt>
                <c:pt idx="72">
                  <c:v>0.41860465116279072</c:v>
                </c:pt>
                <c:pt idx="73">
                  <c:v>0.37209302325581395</c:v>
                </c:pt>
                <c:pt idx="74">
                  <c:v>0.32558139534883723</c:v>
                </c:pt>
                <c:pt idx="75">
                  <c:v>0.32558139534883723</c:v>
                </c:pt>
                <c:pt idx="76">
                  <c:v>0.32558139534883723</c:v>
                </c:pt>
                <c:pt idx="77">
                  <c:v>0.2558139534883721</c:v>
                </c:pt>
                <c:pt idx="78">
                  <c:v>0.18604651162790697</c:v>
                </c:pt>
                <c:pt idx="79">
                  <c:v>0.11627906976744186</c:v>
                </c:pt>
                <c:pt idx="80">
                  <c:v>0.11627906976744186</c:v>
                </c:pt>
                <c:pt idx="81">
                  <c:v>0.11627906976744186</c:v>
                </c:pt>
                <c:pt idx="82">
                  <c:v>9.3023255813953487E-2</c:v>
                </c:pt>
                <c:pt idx="83">
                  <c:v>6.9767441860465115E-2</c:v>
                </c:pt>
                <c:pt idx="84">
                  <c:v>4.6511627906976744E-2</c:v>
                </c:pt>
                <c:pt idx="85">
                  <c:v>3.875968992248062E-2</c:v>
                </c:pt>
                <c:pt idx="86">
                  <c:v>3.1007751937984496E-2</c:v>
                </c:pt>
                <c:pt idx="87">
                  <c:v>2.3255813953488372E-2</c:v>
                </c:pt>
                <c:pt idx="88">
                  <c:v>1.5503875968992248E-2</c:v>
                </c:pt>
                <c:pt idx="89">
                  <c:v>7.7519379844961239E-3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5-4446-AFEF-26F728E8DFE2}"/>
            </c:ext>
          </c:extLst>
        </c:ser>
        <c:ser>
          <c:idx val="1"/>
          <c:order val="1"/>
          <c:tx>
            <c:v>Specificity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Scornou78!$AK$143:$EG$143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Scornou78!$AK$145:$EG$145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4.7619047619047623E-2</c:v>
                </c:pt>
                <c:pt idx="23">
                  <c:v>9.5238095238095247E-2</c:v>
                </c:pt>
                <c:pt idx="24">
                  <c:v>0.14285714285714285</c:v>
                </c:pt>
                <c:pt idx="25">
                  <c:v>0.14285714285714285</c:v>
                </c:pt>
                <c:pt idx="26">
                  <c:v>0.14285714285714285</c:v>
                </c:pt>
                <c:pt idx="27">
                  <c:v>0.14285714285714285</c:v>
                </c:pt>
                <c:pt idx="28">
                  <c:v>0.18095238095238095</c:v>
                </c:pt>
                <c:pt idx="29">
                  <c:v>0.21904761904761905</c:v>
                </c:pt>
                <c:pt idx="30">
                  <c:v>0.25714285714285712</c:v>
                </c:pt>
                <c:pt idx="31">
                  <c:v>0.25714285714285712</c:v>
                </c:pt>
                <c:pt idx="32">
                  <c:v>0.25714285714285712</c:v>
                </c:pt>
                <c:pt idx="33">
                  <c:v>0.25714285714285712</c:v>
                </c:pt>
                <c:pt idx="34">
                  <c:v>0.25714285714285712</c:v>
                </c:pt>
                <c:pt idx="35">
                  <c:v>0.25714285714285712</c:v>
                </c:pt>
                <c:pt idx="36">
                  <c:v>0.25714285714285712</c:v>
                </c:pt>
                <c:pt idx="37">
                  <c:v>0.25714285714285712</c:v>
                </c:pt>
                <c:pt idx="38">
                  <c:v>0.25714285714285712</c:v>
                </c:pt>
                <c:pt idx="39">
                  <c:v>0.25714285714285712</c:v>
                </c:pt>
                <c:pt idx="40">
                  <c:v>0.29523809523809524</c:v>
                </c:pt>
                <c:pt idx="41">
                  <c:v>0.33333333333333331</c:v>
                </c:pt>
                <c:pt idx="42">
                  <c:v>0.37142857142857144</c:v>
                </c:pt>
                <c:pt idx="43">
                  <c:v>0.37142857142857144</c:v>
                </c:pt>
                <c:pt idx="44">
                  <c:v>0.37142857142857144</c:v>
                </c:pt>
                <c:pt idx="45">
                  <c:v>0.37142857142857144</c:v>
                </c:pt>
                <c:pt idx="46">
                  <c:v>0.37142857142857144</c:v>
                </c:pt>
                <c:pt idx="47">
                  <c:v>0.44761904761904758</c:v>
                </c:pt>
                <c:pt idx="48">
                  <c:v>0.52380952380952372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0.65714285714285714</c:v>
                </c:pt>
                <c:pt idx="54">
                  <c:v>0.7142857142857143</c:v>
                </c:pt>
                <c:pt idx="55">
                  <c:v>0.77142857142857146</c:v>
                </c:pt>
                <c:pt idx="56">
                  <c:v>0.77142857142857146</c:v>
                </c:pt>
                <c:pt idx="57">
                  <c:v>0.77142857142857146</c:v>
                </c:pt>
                <c:pt idx="58">
                  <c:v>0.77142857142857146</c:v>
                </c:pt>
                <c:pt idx="59">
                  <c:v>0.77142857142857146</c:v>
                </c:pt>
                <c:pt idx="60">
                  <c:v>0.79047619047619055</c:v>
                </c:pt>
                <c:pt idx="61">
                  <c:v>0.80952380952380953</c:v>
                </c:pt>
                <c:pt idx="62">
                  <c:v>0.82857142857142863</c:v>
                </c:pt>
                <c:pt idx="63">
                  <c:v>0.82857142857142863</c:v>
                </c:pt>
                <c:pt idx="64">
                  <c:v>0.82857142857142863</c:v>
                </c:pt>
                <c:pt idx="65">
                  <c:v>0.82857142857142863</c:v>
                </c:pt>
                <c:pt idx="66">
                  <c:v>0.82857142857142863</c:v>
                </c:pt>
                <c:pt idx="67">
                  <c:v>0.8571428571428571</c:v>
                </c:pt>
                <c:pt idx="68">
                  <c:v>0.88571428571428568</c:v>
                </c:pt>
                <c:pt idx="69">
                  <c:v>0.91428571428571426</c:v>
                </c:pt>
                <c:pt idx="70">
                  <c:v>0.91428571428571426</c:v>
                </c:pt>
                <c:pt idx="71">
                  <c:v>0.91428571428571426</c:v>
                </c:pt>
                <c:pt idx="72">
                  <c:v>0.92380952380952386</c:v>
                </c:pt>
                <c:pt idx="73">
                  <c:v>0.93333333333333324</c:v>
                </c:pt>
                <c:pt idx="74">
                  <c:v>0.94285714285714284</c:v>
                </c:pt>
                <c:pt idx="75">
                  <c:v>0.94285714285714284</c:v>
                </c:pt>
                <c:pt idx="76">
                  <c:v>0.94285714285714284</c:v>
                </c:pt>
                <c:pt idx="77">
                  <c:v>0.96190476190476182</c:v>
                </c:pt>
                <c:pt idx="78">
                  <c:v>0.98095238095238102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15-4446-AFEF-26F728E8DFE2}"/>
            </c:ext>
          </c:extLst>
        </c:ser>
        <c:ser>
          <c:idx val="2"/>
          <c:order val="2"/>
          <c:tx>
            <c:strRef>
              <c:f>Scornou78!$AJ$146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Scornou78!$AK$143:$EG$143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Scornou78!$AK$146:$EG$146</c:f>
              <c:numCache>
                <c:formatCode>#,##0.000</c:formatCode>
                <c:ptCount val="1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0.50442967884828349</c:v>
                </c:pt>
                <c:pt idx="23">
                  <c:v>0.50885935769656698</c:v>
                </c:pt>
                <c:pt idx="24">
                  <c:v>0.51328903654485047</c:v>
                </c:pt>
                <c:pt idx="25">
                  <c:v>0.51328903654485047</c:v>
                </c:pt>
                <c:pt idx="26">
                  <c:v>0.51328903654485047</c:v>
                </c:pt>
                <c:pt idx="27">
                  <c:v>0.51328903654485047</c:v>
                </c:pt>
                <c:pt idx="28">
                  <c:v>0.53233665559246957</c:v>
                </c:pt>
                <c:pt idx="29">
                  <c:v>0.55138427464008855</c:v>
                </c:pt>
                <c:pt idx="30">
                  <c:v>0.57043189368770764</c:v>
                </c:pt>
                <c:pt idx="31">
                  <c:v>0.57043189368770764</c:v>
                </c:pt>
                <c:pt idx="32">
                  <c:v>0.57043189368770764</c:v>
                </c:pt>
                <c:pt idx="33">
                  <c:v>0.57043189368770764</c:v>
                </c:pt>
                <c:pt idx="34">
                  <c:v>0.57043189368770764</c:v>
                </c:pt>
                <c:pt idx="35">
                  <c:v>0.57043189368770764</c:v>
                </c:pt>
                <c:pt idx="36">
                  <c:v>0.57043189368770764</c:v>
                </c:pt>
                <c:pt idx="37">
                  <c:v>0.57043189368770764</c:v>
                </c:pt>
                <c:pt idx="38">
                  <c:v>0.57043189368770764</c:v>
                </c:pt>
                <c:pt idx="39">
                  <c:v>0.57043189368770764</c:v>
                </c:pt>
                <c:pt idx="40">
                  <c:v>0.57009966777408638</c:v>
                </c:pt>
                <c:pt idx="41">
                  <c:v>0.56976744186046513</c:v>
                </c:pt>
                <c:pt idx="42">
                  <c:v>0.56943521594684388</c:v>
                </c:pt>
                <c:pt idx="43">
                  <c:v>0.56943521594684388</c:v>
                </c:pt>
                <c:pt idx="44">
                  <c:v>0.56943521594684388</c:v>
                </c:pt>
                <c:pt idx="45">
                  <c:v>0.56943521594684388</c:v>
                </c:pt>
                <c:pt idx="46">
                  <c:v>0.56943521594684388</c:v>
                </c:pt>
                <c:pt idx="47">
                  <c:v>0.60753045404208195</c:v>
                </c:pt>
                <c:pt idx="48">
                  <c:v>0.64562569213732002</c:v>
                </c:pt>
                <c:pt idx="49">
                  <c:v>0.6837209302325582</c:v>
                </c:pt>
                <c:pt idx="50">
                  <c:v>0.6837209302325582</c:v>
                </c:pt>
                <c:pt idx="51">
                  <c:v>0.6837209302325582</c:v>
                </c:pt>
                <c:pt idx="52">
                  <c:v>0.6837209302325582</c:v>
                </c:pt>
                <c:pt idx="53">
                  <c:v>0.69678848283499439</c:v>
                </c:pt>
                <c:pt idx="54">
                  <c:v>0.70985603543743081</c:v>
                </c:pt>
                <c:pt idx="55">
                  <c:v>0.72292358803986712</c:v>
                </c:pt>
                <c:pt idx="56">
                  <c:v>0.72292358803986712</c:v>
                </c:pt>
                <c:pt idx="57">
                  <c:v>0.72292358803986712</c:v>
                </c:pt>
                <c:pt idx="58">
                  <c:v>0.72292358803986712</c:v>
                </c:pt>
                <c:pt idx="59">
                  <c:v>0.72292358803986712</c:v>
                </c:pt>
                <c:pt idx="60">
                  <c:v>0.71306755260243637</c:v>
                </c:pt>
                <c:pt idx="61">
                  <c:v>0.70321151716500552</c:v>
                </c:pt>
                <c:pt idx="62">
                  <c:v>0.69335548172757477</c:v>
                </c:pt>
                <c:pt idx="63">
                  <c:v>0.69335548172757477</c:v>
                </c:pt>
                <c:pt idx="64">
                  <c:v>0.69335548172757477</c:v>
                </c:pt>
                <c:pt idx="65">
                  <c:v>0.69335548172757477</c:v>
                </c:pt>
                <c:pt idx="66">
                  <c:v>0.69335548172757477</c:v>
                </c:pt>
                <c:pt idx="67">
                  <c:v>0.69213732004429684</c:v>
                </c:pt>
                <c:pt idx="68">
                  <c:v>0.6909191583610188</c:v>
                </c:pt>
                <c:pt idx="69">
                  <c:v>0.68970099667774087</c:v>
                </c:pt>
                <c:pt idx="70">
                  <c:v>0.68970099667774087</c:v>
                </c:pt>
                <c:pt idx="71">
                  <c:v>0.68970099667774087</c:v>
                </c:pt>
                <c:pt idx="72">
                  <c:v>0.67120708748615732</c:v>
                </c:pt>
                <c:pt idx="73">
                  <c:v>0.65271317829457365</c:v>
                </c:pt>
                <c:pt idx="74">
                  <c:v>0.63421926910298998</c:v>
                </c:pt>
                <c:pt idx="75">
                  <c:v>0.63421926910298998</c:v>
                </c:pt>
                <c:pt idx="76">
                  <c:v>0.63421926910298998</c:v>
                </c:pt>
                <c:pt idx="77">
                  <c:v>0.60885935769656696</c:v>
                </c:pt>
                <c:pt idx="78">
                  <c:v>0.58349944629014394</c:v>
                </c:pt>
                <c:pt idx="79">
                  <c:v>0.55813953488372092</c:v>
                </c:pt>
                <c:pt idx="80">
                  <c:v>0.55813953488372092</c:v>
                </c:pt>
                <c:pt idx="81">
                  <c:v>0.55813953488372092</c:v>
                </c:pt>
                <c:pt idx="82">
                  <c:v>0.54651162790697672</c:v>
                </c:pt>
                <c:pt idx="83">
                  <c:v>0.53488372093023251</c:v>
                </c:pt>
                <c:pt idx="84">
                  <c:v>0.52325581395348841</c:v>
                </c:pt>
                <c:pt idx="85">
                  <c:v>0.51937984496124034</c:v>
                </c:pt>
                <c:pt idx="86">
                  <c:v>0.51550387596899228</c:v>
                </c:pt>
                <c:pt idx="87">
                  <c:v>0.51162790697674421</c:v>
                </c:pt>
                <c:pt idx="88">
                  <c:v>0.50775193798449614</c:v>
                </c:pt>
                <c:pt idx="89">
                  <c:v>0.50387596899224807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15-4446-AFEF-26F728E8D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24256"/>
        <c:axId val="1051623896"/>
      </c:scatterChart>
      <c:valAx>
        <c:axId val="1051624256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1623896"/>
        <c:crosses val="autoZero"/>
        <c:crossBetween val="midCat"/>
      </c:valAx>
      <c:valAx>
        <c:axId val="10516238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1051624256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Error Rates- vs- Cutoff Value
</a:t>
            </a:r>
            <a:r>
              <a:rPr lang="en-GB" sz="1000"/>
              <a:t>Model 1 for actual78    (1 variable,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 False Positive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Scornou78!$AK$166:$EG$166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Scornou78!$AK$167:$EG$167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0.44871794871794873</c:v>
                </c:pt>
                <c:pt idx="16">
                  <c:v>0.44871794871794873</c:v>
                </c:pt>
                <c:pt idx="17">
                  <c:v>0.44871794871794873</c:v>
                </c:pt>
                <c:pt idx="18">
                  <c:v>0.44871794871794873</c:v>
                </c:pt>
                <c:pt idx="19">
                  <c:v>0.44871794871794873</c:v>
                </c:pt>
                <c:pt idx="20">
                  <c:v>0.44871794871794873</c:v>
                </c:pt>
                <c:pt idx="21">
                  <c:v>0.44871794871794873</c:v>
                </c:pt>
                <c:pt idx="22">
                  <c:v>0.42735042735042739</c:v>
                </c:pt>
                <c:pt idx="23">
                  <c:v>0.40598290598290598</c:v>
                </c:pt>
                <c:pt idx="24">
                  <c:v>0.38461538461538464</c:v>
                </c:pt>
                <c:pt idx="25">
                  <c:v>0.38461538461538464</c:v>
                </c:pt>
                <c:pt idx="26">
                  <c:v>0.38461538461538464</c:v>
                </c:pt>
                <c:pt idx="27">
                  <c:v>0.38461538461538464</c:v>
                </c:pt>
                <c:pt idx="28">
                  <c:v>0.36752136752136755</c:v>
                </c:pt>
                <c:pt idx="29">
                  <c:v>0.3504273504273504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0.33333333333333331</c:v>
                </c:pt>
                <c:pt idx="36">
                  <c:v>0.33333333333333331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0.33333333333333331</c:v>
                </c:pt>
                <c:pt idx="40">
                  <c:v>0.31623931623931628</c:v>
                </c:pt>
                <c:pt idx="41">
                  <c:v>0.29914529914529914</c:v>
                </c:pt>
                <c:pt idx="42">
                  <c:v>0.28205128205128205</c:v>
                </c:pt>
                <c:pt idx="43">
                  <c:v>0.28205128205128205</c:v>
                </c:pt>
                <c:pt idx="44">
                  <c:v>0.28205128205128205</c:v>
                </c:pt>
                <c:pt idx="45">
                  <c:v>0.28205128205128205</c:v>
                </c:pt>
                <c:pt idx="46">
                  <c:v>0.28205128205128205</c:v>
                </c:pt>
                <c:pt idx="47">
                  <c:v>0.24786324786324784</c:v>
                </c:pt>
                <c:pt idx="48">
                  <c:v>0.21367521367521369</c:v>
                </c:pt>
                <c:pt idx="49">
                  <c:v>0.17948717948717949</c:v>
                </c:pt>
                <c:pt idx="50">
                  <c:v>0.17948717948717949</c:v>
                </c:pt>
                <c:pt idx="51">
                  <c:v>0.17948717948717949</c:v>
                </c:pt>
                <c:pt idx="52">
                  <c:v>0.17948717948717949</c:v>
                </c:pt>
                <c:pt idx="53">
                  <c:v>0.15384615384615385</c:v>
                </c:pt>
                <c:pt idx="54">
                  <c:v>0.12820512820512819</c:v>
                </c:pt>
                <c:pt idx="55">
                  <c:v>0.10256410256410256</c:v>
                </c:pt>
                <c:pt idx="56">
                  <c:v>0.10256410256410256</c:v>
                </c:pt>
                <c:pt idx="57">
                  <c:v>0.10256410256410256</c:v>
                </c:pt>
                <c:pt idx="58">
                  <c:v>0.10256410256410256</c:v>
                </c:pt>
                <c:pt idx="59">
                  <c:v>0.10256410256410256</c:v>
                </c:pt>
                <c:pt idx="60">
                  <c:v>9.4017094017094016E-2</c:v>
                </c:pt>
                <c:pt idx="61">
                  <c:v>8.5470085470085472E-2</c:v>
                </c:pt>
                <c:pt idx="62">
                  <c:v>7.6923076923076927E-2</c:v>
                </c:pt>
                <c:pt idx="63">
                  <c:v>7.6923076923076927E-2</c:v>
                </c:pt>
                <c:pt idx="64">
                  <c:v>7.6923076923076927E-2</c:v>
                </c:pt>
                <c:pt idx="65">
                  <c:v>7.6923076923076927E-2</c:v>
                </c:pt>
                <c:pt idx="66">
                  <c:v>7.6923076923076927E-2</c:v>
                </c:pt>
                <c:pt idx="67">
                  <c:v>6.4102564102564097E-2</c:v>
                </c:pt>
                <c:pt idx="68">
                  <c:v>5.128205128205128E-2</c:v>
                </c:pt>
                <c:pt idx="69">
                  <c:v>3.8461538461538464E-2</c:v>
                </c:pt>
                <c:pt idx="70">
                  <c:v>3.8461538461538464E-2</c:v>
                </c:pt>
                <c:pt idx="71">
                  <c:v>3.8461538461538464E-2</c:v>
                </c:pt>
                <c:pt idx="72">
                  <c:v>3.4188034188034185E-2</c:v>
                </c:pt>
                <c:pt idx="73">
                  <c:v>2.9914529914529916E-2</c:v>
                </c:pt>
                <c:pt idx="74">
                  <c:v>2.564102564102564E-2</c:v>
                </c:pt>
                <c:pt idx="75">
                  <c:v>2.564102564102564E-2</c:v>
                </c:pt>
                <c:pt idx="76">
                  <c:v>2.564102564102564E-2</c:v>
                </c:pt>
                <c:pt idx="77">
                  <c:v>1.7094017094017092E-2</c:v>
                </c:pt>
                <c:pt idx="78">
                  <c:v>8.5470085470085461E-3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F-4491-9EF4-34B089FF41B2}"/>
            </c:ext>
          </c:extLst>
        </c:ser>
        <c:ser>
          <c:idx val="1"/>
          <c:order val="1"/>
          <c:tx>
            <c:v>% False Negative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Scornou78!$AK$166:$EG$166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Scornou78!$AK$168:$EG$168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2.1367521367521368E-2</c:v>
                </c:pt>
                <c:pt idx="23">
                  <c:v>4.2735042735042736E-2</c:v>
                </c:pt>
                <c:pt idx="24">
                  <c:v>6.4102564102564097E-2</c:v>
                </c:pt>
                <c:pt idx="25">
                  <c:v>6.4102564102564097E-2</c:v>
                </c:pt>
                <c:pt idx="26">
                  <c:v>6.4102564102564097E-2</c:v>
                </c:pt>
                <c:pt idx="27">
                  <c:v>6.4102564102564097E-2</c:v>
                </c:pt>
                <c:pt idx="28">
                  <c:v>6.4102564102564097E-2</c:v>
                </c:pt>
                <c:pt idx="29">
                  <c:v>6.4102564102564097E-2</c:v>
                </c:pt>
                <c:pt idx="30">
                  <c:v>6.4102564102564097E-2</c:v>
                </c:pt>
                <c:pt idx="31">
                  <c:v>6.4102564102564097E-2</c:v>
                </c:pt>
                <c:pt idx="32">
                  <c:v>6.4102564102564097E-2</c:v>
                </c:pt>
                <c:pt idx="33">
                  <c:v>6.4102564102564097E-2</c:v>
                </c:pt>
                <c:pt idx="34">
                  <c:v>6.4102564102564097E-2</c:v>
                </c:pt>
                <c:pt idx="35">
                  <c:v>6.4102564102564097E-2</c:v>
                </c:pt>
                <c:pt idx="36">
                  <c:v>6.4102564102564097E-2</c:v>
                </c:pt>
                <c:pt idx="37">
                  <c:v>6.4102564102564097E-2</c:v>
                </c:pt>
                <c:pt idx="38">
                  <c:v>6.4102564102564097E-2</c:v>
                </c:pt>
                <c:pt idx="39">
                  <c:v>6.4102564102564097E-2</c:v>
                </c:pt>
                <c:pt idx="40">
                  <c:v>8.5470085470085472E-2</c:v>
                </c:pt>
                <c:pt idx="41">
                  <c:v>0.10683760683760685</c:v>
                </c:pt>
                <c:pt idx="42">
                  <c:v>0.12820512820512819</c:v>
                </c:pt>
                <c:pt idx="43">
                  <c:v>0.12820512820512819</c:v>
                </c:pt>
                <c:pt idx="44">
                  <c:v>0.12820512820512819</c:v>
                </c:pt>
                <c:pt idx="45">
                  <c:v>0.12820512820512819</c:v>
                </c:pt>
                <c:pt idx="46">
                  <c:v>0.12820512820512819</c:v>
                </c:pt>
                <c:pt idx="47">
                  <c:v>0.12820512820512819</c:v>
                </c:pt>
                <c:pt idx="48">
                  <c:v>0.12820512820512819</c:v>
                </c:pt>
                <c:pt idx="49">
                  <c:v>0.12820512820512819</c:v>
                </c:pt>
                <c:pt idx="50">
                  <c:v>0.12820512820512819</c:v>
                </c:pt>
                <c:pt idx="51">
                  <c:v>0.12820512820512819</c:v>
                </c:pt>
                <c:pt idx="52">
                  <c:v>0.12820512820512819</c:v>
                </c:pt>
                <c:pt idx="53">
                  <c:v>0.14529914529914531</c:v>
                </c:pt>
                <c:pt idx="54">
                  <c:v>0.1623931623931624</c:v>
                </c:pt>
                <c:pt idx="55">
                  <c:v>0.17948717948717949</c:v>
                </c:pt>
                <c:pt idx="56">
                  <c:v>0.17948717948717949</c:v>
                </c:pt>
                <c:pt idx="57">
                  <c:v>0.17948717948717949</c:v>
                </c:pt>
                <c:pt idx="58">
                  <c:v>0.17948717948717949</c:v>
                </c:pt>
                <c:pt idx="59">
                  <c:v>0.17948717948717949</c:v>
                </c:pt>
                <c:pt idx="60">
                  <c:v>0.20085470085470084</c:v>
                </c:pt>
                <c:pt idx="61">
                  <c:v>0.22222222222222221</c:v>
                </c:pt>
                <c:pt idx="62">
                  <c:v>0.24358974358974358</c:v>
                </c:pt>
                <c:pt idx="63">
                  <c:v>0.24358974358974358</c:v>
                </c:pt>
                <c:pt idx="64">
                  <c:v>0.24358974358974358</c:v>
                </c:pt>
                <c:pt idx="65">
                  <c:v>0.24358974358974358</c:v>
                </c:pt>
                <c:pt idx="66">
                  <c:v>0.24358974358974358</c:v>
                </c:pt>
                <c:pt idx="67">
                  <c:v>0.26068376068376065</c:v>
                </c:pt>
                <c:pt idx="68">
                  <c:v>0.27777777777777779</c:v>
                </c:pt>
                <c:pt idx="69">
                  <c:v>0.29487179487179488</c:v>
                </c:pt>
                <c:pt idx="70">
                  <c:v>0.29487179487179488</c:v>
                </c:pt>
                <c:pt idx="71">
                  <c:v>0.29487179487179488</c:v>
                </c:pt>
                <c:pt idx="72">
                  <c:v>0.32051282051282054</c:v>
                </c:pt>
                <c:pt idx="73">
                  <c:v>0.34615384615384615</c:v>
                </c:pt>
                <c:pt idx="74">
                  <c:v>0.37179487179487181</c:v>
                </c:pt>
                <c:pt idx="75">
                  <c:v>0.37179487179487181</c:v>
                </c:pt>
                <c:pt idx="76">
                  <c:v>0.37179487179487181</c:v>
                </c:pt>
                <c:pt idx="77">
                  <c:v>0.41025641025641024</c:v>
                </c:pt>
                <c:pt idx="78">
                  <c:v>0.44871794871794873</c:v>
                </c:pt>
                <c:pt idx="79">
                  <c:v>0.48717948717948717</c:v>
                </c:pt>
                <c:pt idx="80">
                  <c:v>0.48717948717948717</c:v>
                </c:pt>
                <c:pt idx="81">
                  <c:v>0.48717948717948717</c:v>
                </c:pt>
                <c:pt idx="82">
                  <c:v>0.5</c:v>
                </c:pt>
                <c:pt idx="83">
                  <c:v>0.51282051282051277</c:v>
                </c:pt>
                <c:pt idx="84">
                  <c:v>0.52564102564102566</c:v>
                </c:pt>
                <c:pt idx="85">
                  <c:v>0.52991452991452992</c:v>
                </c:pt>
                <c:pt idx="86">
                  <c:v>0.53418803418803418</c:v>
                </c:pt>
                <c:pt idx="87">
                  <c:v>0.53846153846153844</c:v>
                </c:pt>
                <c:pt idx="88">
                  <c:v>0.54273504273504281</c:v>
                </c:pt>
                <c:pt idx="89">
                  <c:v>0.54700854700854695</c:v>
                </c:pt>
                <c:pt idx="90">
                  <c:v>0.55128205128205132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1F-4491-9EF4-34B089FF41B2}"/>
            </c:ext>
          </c:extLst>
        </c:ser>
        <c:ser>
          <c:idx val="2"/>
          <c:order val="2"/>
          <c:tx>
            <c:v>Total % False</c:v>
          </c:tx>
          <c:spPr>
            <a:ln w="28575" cap="rnd" cmpd="sng" algn="ctr">
              <a:solidFill>
                <a:sysClr val="window" lastClr="FFFFFF">
                  <a:lumMod val="65000"/>
                </a:sysClr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Scornou78!$AK$166:$EG$166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Scornou78!$AK$169:$EG$169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0.44871794871794873</c:v>
                </c:pt>
                <c:pt idx="16">
                  <c:v>0.44871794871794873</c:v>
                </c:pt>
                <c:pt idx="17">
                  <c:v>0.44871794871794873</c:v>
                </c:pt>
                <c:pt idx="18">
                  <c:v>0.44871794871794873</c:v>
                </c:pt>
                <c:pt idx="19">
                  <c:v>0.44871794871794873</c:v>
                </c:pt>
                <c:pt idx="20">
                  <c:v>0.44871794871794873</c:v>
                </c:pt>
                <c:pt idx="21">
                  <c:v>0.44871794871794873</c:v>
                </c:pt>
                <c:pt idx="22">
                  <c:v>0.44871794871794873</c:v>
                </c:pt>
                <c:pt idx="23">
                  <c:v>0.44871794871794873</c:v>
                </c:pt>
                <c:pt idx="24">
                  <c:v>0.44871794871794873</c:v>
                </c:pt>
                <c:pt idx="25">
                  <c:v>0.44871794871794873</c:v>
                </c:pt>
                <c:pt idx="26">
                  <c:v>0.44871794871794873</c:v>
                </c:pt>
                <c:pt idx="27">
                  <c:v>0.44871794871794873</c:v>
                </c:pt>
                <c:pt idx="28">
                  <c:v>0.43162393162393164</c:v>
                </c:pt>
                <c:pt idx="29">
                  <c:v>0.4145299145299145</c:v>
                </c:pt>
                <c:pt idx="30">
                  <c:v>0.39743589743589741</c:v>
                </c:pt>
                <c:pt idx="31">
                  <c:v>0.39743589743589741</c:v>
                </c:pt>
                <c:pt idx="32">
                  <c:v>0.39743589743589741</c:v>
                </c:pt>
                <c:pt idx="33">
                  <c:v>0.39743589743589741</c:v>
                </c:pt>
                <c:pt idx="34">
                  <c:v>0.39743589743589741</c:v>
                </c:pt>
                <c:pt idx="35">
                  <c:v>0.39743589743589741</c:v>
                </c:pt>
                <c:pt idx="36">
                  <c:v>0.39743589743589741</c:v>
                </c:pt>
                <c:pt idx="37">
                  <c:v>0.39743589743589741</c:v>
                </c:pt>
                <c:pt idx="38">
                  <c:v>0.39743589743589741</c:v>
                </c:pt>
                <c:pt idx="39">
                  <c:v>0.39743589743589741</c:v>
                </c:pt>
                <c:pt idx="40">
                  <c:v>0.40170940170940173</c:v>
                </c:pt>
                <c:pt idx="41">
                  <c:v>0.40598290598290598</c:v>
                </c:pt>
                <c:pt idx="42">
                  <c:v>0.41025641025641024</c:v>
                </c:pt>
                <c:pt idx="43">
                  <c:v>0.41025641025641024</c:v>
                </c:pt>
                <c:pt idx="44">
                  <c:v>0.41025641025641024</c:v>
                </c:pt>
                <c:pt idx="45">
                  <c:v>0.41025641025641024</c:v>
                </c:pt>
                <c:pt idx="46">
                  <c:v>0.41025641025641024</c:v>
                </c:pt>
                <c:pt idx="47">
                  <c:v>0.37606837606837606</c:v>
                </c:pt>
                <c:pt idx="48">
                  <c:v>0.34188034188034189</c:v>
                </c:pt>
                <c:pt idx="49">
                  <c:v>0.30769230769230771</c:v>
                </c:pt>
                <c:pt idx="50">
                  <c:v>0.30769230769230771</c:v>
                </c:pt>
                <c:pt idx="51">
                  <c:v>0.30769230769230771</c:v>
                </c:pt>
                <c:pt idx="52">
                  <c:v>0.30769230769230771</c:v>
                </c:pt>
                <c:pt idx="53">
                  <c:v>0.29914529914529919</c:v>
                </c:pt>
                <c:pt idx="54">
                  <c:v>0.29059829059829057</c:v>
                </c:pt>
                <c:pt idx="55">
                  <c:v>0.28205128205128205</c:v>
                </c:pt>
                <c:pt idx="56">
                  <c:v>0.28205128205128205</c:v>
                </c:pt>
                <c:pt idx="57">
                  <c:v>0.28205128205128205</c:v>
                </c:pt>
                <c:pt idx="58">
                  <c:v>0.28205128205128205</c:v>
                </c:pt>
                <c:pt idx="59">
                  <c:v>0.28205128205128205</c:v>
                </c:pt>
                <c:pt idx="60">
                  <c:v>0.29487179487179482</c:v>
                </c:pt>
                <c:pt idx="61">
                  <c:v>0.30769230769230771</c:v>
                </c:pt>
                <c:pt idx="62">
                  <c:v>0.32051282051282048</c:v>
                </c:pt>
                <c:pt idx="63">
                  <c:v>0.32051282051282048</c:v>
                </c:pt>
                <c:pt idx="64">
                  <c:v>0.32051282051282048</c:v>
                </c:pt>
                <c:pt idx="65">
                  <c:v>0.32051282051282048</c:v>
                </c:pt>
                <c:pt idx="66">
                  <c:v>0.32051282051282048</c:v>
                </c:pt>
                <c:pt idx="67">
                  <c:v>0.32478632478632474</c:v>
                </c:pt>
                <c:pt idx="68">
                  <c:v>0.32905982905982906</c:v>
                </c:pt>
                <c:pt idx="69">
                  <c:v>0.33333333333333337</c:v>
                </c:pt>
                <c:pt idx="70">
                  <c:v>0.33333333333333337</c:v>
                </c:pt>
                <c:pt idx="71">
                  <c:v>0.33333333333333337</c:v>
                </c:pt>
                <c:pt idx="72">
                  <c:v>0.35470085470085472</c:v>
                </c:pt>
                <c:pt idx="73">
                  <c:v>0.37606837606837606</c:v>
                </c:pt>
                <c:pt idx="74">
                  <c:v>0.39743589743589747</c:v>
                </c:pt>
                <c:pt idx="75">
                  <c:v>0.39743589743589747</c:v>
                </c:pt>
                <c:pt idx="76">
                  <c:v>0.39743589743589747</c:v>
                </c:pt>
                <c:pt idx="77">
                  <c:v>0.42735042735042733</c:v>
                </c:pt>
                <c:pt idx="78">
                  <c:v>0.45726495726495731</c:v>
                </c:pt>
                <c:pt idx="79">
                  <c:v>0.48717948717948717</c:v>
                </c:pt>
                <c:pt idx="80">
                  <c:v>0.48717948717948717</c:v>
                </c:pt>
                <c:pt idx="81">
                  <c:v>0.48717948717948717</c:v>
                </c:pt>
                <c:pt idx="82">
                  <c:v>0.5</c:v>
                </c:pt>
                <c:pt idx="83">
                  <c:v>0.51282051282051277</c:v>
                </c:pt>
                <c:pt idx="84">
                  <c:v>0.52564102564102566</c:v>
                </c:pt>
                <c:pt idx="85">
                  <c:v>0.52991452991452992</c:v>
                </c:pt>
                <c:pt idx="86">
                  <c:v>0.53418803418803418</c:v>
                </c:pt>
                <c:pt idx="87">
                  <c:v>0.53846153846153844</c:v>
                </c:pt>
                <c:pt idx="88">
                  <c:v>0.54273504273504281</c:v>
                </c:pt>
                <c:pt idx="89">
                  <c:v>0.54700854700854695</c:v>
                </c:pt>
                <c:pt idx="90">
                  <c:v>0.55128205128205132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1F-4491-9EF4-34B089FF41B2}"/>
            </c:ext>
          </c:extLst>
        </c:ser>
        <c:ser>
          <c:idx val="3"/>
          <c:order val="3"/>
          <c:tx>
            <c:strRef>
              <c:f>Scornou78!$AJ$170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Scornou78!$AK$166:$EG$166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Scornou78!$AK$170:$EG$170</c:f>
              <c:numCache>
                <c:formatCode>#,##0.000</c:formatCode>
                <c:ptCount val="101"/>
                <c:pt idx="0">
                  <c:v>0.22435897435897437</c:v>
                </c:pt>
                <c:pt idx="1">
                  <c:v>0.22435897435897437</c:v>
                </c:pt>
                <c:pt idx="2">
                  <c:v>0.22435897435897437</c:v>
                </c:pt>
                <c:pt idx="3">
                  <c:v>0.22435897435897437</c:v>
                </c:pt>
                <c:pt idx="4">
                  <c:v>0.22435897435897437</c:v>
                </c:pt>
                <c:pt idx="5">
                  <c:v>0.22435897435897437</c:v>
                </c:pt>
                <c:pt idx="6">
                  <c:v>0.22435897435897437</c:v>
                </c:pt>
                <c:pt idx="7">
                  <c:v>0.22435897435897437</c:v>
                </c:pt>
                <c:pt idx="8">
                  <c:v>0.22435897435897437</c:v>
                </c:pt>
                <c:pt idx="9">
                  <c:v>0.22435897435897437</c:v>
                </c:pt>
                <c:pt idx="10">
                  <c:v>0.22435897435897437</c:v>
                </c:pt>
                <c:pt idx="11">
                  <c:v>0.22435897435897437</c:v>
                </c:pt>
                <c:pt idx="12">
                  <c:v>0.22435897435897437</c:v>
                </c:pt>
                <c:pt idx="13">
                  <c:v>0.22435897435897437</c:v>
                </c:pt>
                <c:pt idx="14">
                  <c:v>0.22435897435897437</c:v>
                </c:pt>
                <c:pt idx="15">
                  <c:v>0.22435897435897437</c:v>
                </c:pt>
                <c:pt idx="16">
                  <c:v>0.22435897435897437</c:v>
                </c:pt>
                <c:pt idx="17">
                  <c:v>0.22435897435897437</c:v>
                </c:pt>
                <c:pt idx="18">
                  <c:v>0.22435897435897437</c:v>
                </c:pt>
                <c:pt idx="19">
                  <c:v>0.22435897435897437</c:v>
                </c:pt>
                <c:pt idx="20">
                  <c:v>0.22435897435897437</c:v>
                </c:pt>
                <c:pt idx="21">
                  <c:v>0.22435897435897437</c:v>
                </c:pt>
                <c:pt idx="22">
                  <c:v>0.22435897435897437</c:v>
                </c:pt>
                <c:pt idx="23">
                  <c:v>0.22435897435897437</c:v>
                </c:pt>
                <c:pt idx="24">
                  <c:v>0.22435897435897437</c:v>
                </c:pt>
                <c:pt idx="25">
                  <c:v>0.22435897435897437</c:v>
                </c:pt>
                <c:pt idx="26">
                  <c:v>0.22435897435897437</c:v>
                </c:pt>
                <c:pt idx="27">
                  <c:v>0.22435897435897437</c:v>
                </c:pt>
                <c:pt idx="28">
                  <c:v>0.21581196581196582</c:v>
                </c:pt>
                <c:pt idx="29">
                  <c:v>0.20726495726495725</c:v>
                </c:pt>
                <c:pt idx="30">
                  <c:v>0.19871794871794871</c:v>
                </c:pt>
                <c:pt idx="31">
                  <c:v>0.19871794871794871</c:v>
                </c:pt>
                <c:pt idx="32">
                  <c:v>0.19871794871794871</c:v>
                </c:pt>
                <c:pt idx="33">
                  <c:v>0.19871794871794871</c:v>
                </c:pt>
                <c:pt idx="34">
                  <c:v>0.19871794871794871</c:v>
                </c:pt>
                <c:pt idx="35">
                  <c:v>0.19871794871794871</c:v>
                </c:pt>
                <c:pt idx="36">
                  <c:v>0.19871794871794871</c:v>
                </c:pt>
                <c:pt idx="37">
                  <c:v>0.19871794871794871</c:v>
                </c:pt>
                <c:pt idx="38">
                  <c:v>0.19871794871794871</c:v>
                </c:pt>
                <c:pt idx="39">
                  <c:v>0.19871794871794871</c:v>
                </c:pt>
                <c:pt idx="40">
                  <c:v>0.20085470085470086</c:v>
                </c:pt>
                <c:pt idx="41">
                  <c:v>0.20299145299145299</c:v>
                </c:pt>
                <c:pt idx="42">
                  <c:v>0.20512820512820512</c:v>
                </c:pt>
                <c:pt idx="43">
                  <c:v>0.20512820512820512</c:v>
                </c:pt>
                <c:pt idx="44">
                  <c:v>0.20512820512820512</c:v>
                </c:pt>
                <c:pt idx="45">
                  <c:v>0.20512820512820512</c:v>
                </c:pt>
                <c:pt idx="46">
                  <c:v>0.20512820512820512</c:v>
                </c:pt>
                <c:pt idx="47">
                  <c:v>0.18803418803418803</c:v>
                </c:pt>
                <c:pt idx="48">
                  <c:v>0.17094017094017094</c:v>
                </c:pt>
                <c:pt idx="49">
                  <c:v>0.15384615384615385</c:v>
                </c:pt>
                <c:pt idx="50">
                  <c:v>0.15384615384615385</c:v>
                </c:pt>
                <c:pt idx="51">
                  <c:v>0.15384615384615385</c:v>
                </c:pt>
                <c:pt idx="52">
                  <c:v>0.15384615384615385</c:v>
                </c:pt>
                <c:pt idx="53">
                  <c:v>0.1495726495726496</c:v>
                </c:pt>
                <c:pt idx="54">
                  <c:v>0.14529914529914528</c:v>
                </c:pt>
                <c:pt idx="55">
                  <c:v>0.14102564102564102</c:v>
                </c:pt>
                <c:pt idx="56">
                  <c:v>0.14102564102564102</c:v>
                </c:pt>
                <c:pt idx="57">
                  <c:v>0.14102564102564102</c:v>
                </c:pt>
                <c:pt idx="58">
                  <c:v>0.14102564102564102</c:v>
                </c:pt>
                <c:pt idx="59">
                  <c:v>0.14102564102564102</c:v>
                </c:pt>
                <c:pt idx="60">
                  <c:v>0.14743589743589741</c:v>
                </c:pt>
                <c:pt idx="61">
                  <c:v>0.15384615384615385</c:v>
                </c:pt>
                <c:pt idx="62">
                  <c:v>0.16025641025641024</c:v>
                </c:pt>
                <c:pt idx="63">
                  <c:v>0.16025641025641024</c:v>
                </c:pt>
                <c:pt idx="64">
                  <c:v>0.16025641025641024</c:v>
                </c:pt>
                <c:pt idx="65">
                  <c:v>0.16025641025641024</c:v>
                </c:pt>
                <c:pt idx="66">
                  <c:v>0.16025641025641024</c:v>
                </c:pt>
                <c:pt idx="67">
                  <c:v>0.16239316239316237</c:v>
                </c:pt>
                <c:pt idx="68">
                  <c:v>0.16452991452991453</c:v>
                </c:pt>
                <c:pt idx="69">
                  <c:v>0.16666666666666669</c:v>
                </c:pt>
                <c:pt idx="70">
                  <c:v>0.16666666666666669</c:v>
                </c:pt>
                <c:pt idx="71">
                  <c:v>0.16666666666666669</c:v>
                </c:pt>
                <c:pt idx="72">
                  <c:v>0.17735042735042736</c:v>
                </c:pt>
                <c:pt idx="73">
                  <c:v>0.18803418803418803</c:v>
                </c:pt>
                <c:pt idx="74">
                  <c:v>0.19871794871794873</c:v>
                </c:pt>
                <c:pt idx="75">
                  <c:v>0.19871794871794873</c:v>
                </c:pt>
                <c:pt idx="76">
                  <c:v>0.19871794871794873</c:v>
                </c:pt>
                <c:pt idx="77">
                  <c:v>0.21367521367521367</c:v>
                </c:pt>
                <c:pt idx="78">
                  <c:v>0.22863247863247865</c:v>
                </c:pt>
                <c:pt idx="79">
                  <c:v>0.24358974358974358</c:v>
                </c:pt>
                <c:pt idx="80">
                  <c:v>0.24358974358974358</c:v>
                </c:pt>
                <c:pt idx="81">
                  <c:v>0.24358974358974358</c:v>
                </c:pt>
                <c:pt idx="82">
                  <c:v>0.25</c:v>
                </c:pt>
                <c:pt idx="83">
                  <c:v>0.25641025641025639</c:v>
                </c:pt>
                <c:pt idx="84">
                  <c:v>0.26282051282051283</c:v>
                </c:pt>
                <c:pt idx="85">
                  <c:v>0.26495726495726496</c:v>
                </c:pt>
                <c:pt idx="86">
                  <c:v>0.26709401709401709</c:v>
                </c:pt>
                <c:pt idx="87">
                  <c:v>0.26923076923076922</c:v>
                </c:pt>
                <c:pt idx="88">
                  <c:v>0.2713675213675214</c:v>
                </c:pt>
                <c:pt idx="89">
                  <c:v>0.27350427350427348</c:v>
                </c:pt>
                <c:pt idx="90">
                  <c:v>0.27564102564102566</c:v>
                </c:pt>
                <c:pt idx="91">
                  <c:v>0.27564102564102566</c:v>
                </c:pt>
                <c:pt idx="92">
                  <c:v>0.27564102564102566</c:v>
                </c:pt>
                <c:pt idx="93">
                  <c:v>0.27564102564102566</c:v>
                </c:pt>
                <c:pt idx="94">
                  <c:v>0.27564102564102566</c:v>
                </c:pt>
                <c:pt idx="95">
                  <c:v>0.27564102564102566</c:v>
                </c:pt>
                <c:pt idx="96">
                  <c:v>0.27564102564102566</c:v>
                </c:pt>
                <c:pt idx="97">
                  <c:v>0.27564102564102566</c:v>
                </c:pt>
                <c:pt idx="98">
                  <c:v>0.27564102564102566</c:v>
                </c:pt>
                <c:pt idx="99">
                  <c:v>0.27564102564102566</c:v>
                </c:pt>
                <c:pt idx="100">
                  <c:v>0.27564102564102566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1F-4491-9EF4-34B089FF4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26416"/>
        <c:axId val="1051626776"/>
      </c:scatterChart>
      <c:valAx>
        <c:axId val="1051626416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51626776"/>
        <c:crosses val="autoZero"/>
        <c:crossBetween val="midCat"/>
      </c:valAx>
      <c:valAx>
        <c:axId val="10516267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1051626416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obezitate!$AM$83</c:f>
          <c:strCache>
            <c:ptCount val="1"/>
            <c:pt idx="0">
              <c:v>Logistic Regression Curve -vs- Alvarado78 
Model 5 for actual78    (3 variables,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obezitate!$E$86</c:f>
              <c:strCache>
                <c:ptCount val="1"/>
                <c:pt idx="0">
                  <c:v>Upper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obezitate!$E$87:$E$99</c:f>
              <c:numCache>
                <c:formatCode>#,##0.000</c:formatCode>
                <c:ptCount val="13"/>
                <c:pt idx="0">
                  <c:v>0.87502991889067994</c:v>
                </c:pt>
                <c:pt idx="1">
                  <c:v>0.84215781160700731</c:v>
                </c:pt>
                <c:pt idx="2">
                  <c:v>0.80430445772663861</c:v>
                </c:pt>
                <c:pt idx="3">
                  <c:v>0.76343461105634569</c:v>
                </c:pt>
                <c:pt idx="4">
                  <c:v>0.72404211863459111</c:v>
                </c:pt>
                <c:pt idx="5">
                  <c:v>0.69353041131850524</c:v>
                </c:pt>
                <c:pt idx="6">
                  <c:v>0.67831186805990673</c:v>
                </c:pt>
                <c:pt idx="7">
                  <c:v>0.67767107085250655</c:v>
                </c:pt>
                <c:pt idx="8">
                  <c:v>0.68630593623566893</c:v>
                </c:pt>
                <c:pt idx="9">
                  <c:v>0.6998129895254257</c:v>
                </c:pt>
                <c:pt idx="10">
                  <c:v>0.71567763799225692</c:v>
                </c:pt>
                <c:pt idx="11">
                  <c:v>0.73255280996247896</c:v>
                </c:pt>
                <c:pt idx="12">
                  <c:v>0.74969141825745533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1-4FBC-8F4F-C2887B337919}"/>
            </c:ext>
          </c:extLst>
        </c:ser>
        <c:ser>
          <c:idx val="2"/>
          <c:order val="1"/>
          <c:tx>
            <c:v>Forecast</c:v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obezitate!$C$87:$C$99</c:f>
              <c:numCache>
                <c:formatCode>#,##0.000</c:formatCode>
                <c:ptCount val="13"/>
                <c:pt idx="0">
                  <c:v>0.69128120197274667</c:v>
                </c:pt>
                <c:pt idx="1">
                  <c:v>0.67044166781566927</c:v>
                </c:pt>
                <c:pt idx="2">
                  <c:v>0.64890985477671081</c:v>
                </c:pt>
                <c:pt idx="3">
                  <c:v>0.62675443468832015</c:v>
                </c:pt>
                <c:pt idx="4">
                  <c:v>0.60405399085435763</c:v>
                </c:pt>
                <c:pt idx="5">
                  <c:v>0.58089613271037588</c:v>
                </c:pt>
                <c:pt idx="6">
                  <c:v>0.5573763066334102</c:v>
                </c:pt>
                <c:pt idx="7">
                  <c:v>0.53359632988271632</c:v>
                </c:pt>
                <c:pt idx="8">
                  <c:v>0.50966269087727023</c:v>
                </c:pt>
                <c:pt idx="9">
                  <c:v>0.48568467340358978</c:v>
                </c:pt>
                <c:pt idx="10">
                  <c:v>0.46177237357775974</c:v>
                </c:pt>
                <c:pt idx="11">
                  <c:v>0.43803468538123497</c:v>
                </c:pt>
                <c:pt idx="12">
                  <c:v>0.41457733266152808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91-4FBC-8F4F-C2887B337919}"/>
            </c:ext>
          </c:extLst>
        </c:ser>
        <c:ser>
          <c:idx val="3"/>
          <c:order val="2"/>
          <c:tx>
            <c:strRef>
              <c:f>obezitate!$D$86</c:f>
              <c:strCache>
                <c:ptCount val="1"/>
                <c:pt idx="0">
                  <c:v>Lower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obezitate!$D$87:$D$99</c:f>
              <c:numCache>
                <c:formatCode>#,##0.000</c:formatCode>
                <c:ptCount val="13"/>
                <c:pt idx="0">
                  <c:v>0.41727935537536531</c:v>
                </c:pt>
                <c:pt idx="1">
                  <c:v>0.43683797029338628</c:v>
                </c:pt>
                <c:pt idx="2">
                  <c:v>0.45390223261965218</c:v>
                </c:pt>
                <c:pt idx="3">
                  <c:v>0.46630954973582206</c:v>
                </c:pt>
                <c:pt idx="4">
                  <c:v>0.47007832756027595</c:v>
                </c:pt>
                <c:pt idx="5">
                  <c:v>0.45914871628040926</c:v>
                </c:pt>
                <c:pt idx="6">
                  <c:v>0.42923247331067754</c:v>
                </c:pt>
                <c:pt idx="7">
                  <c:v>0.38369044766226612</c:v>
                </c:pt>
                <c:pt idx="8">
                  <c:v>0.33057310066977558</c:v>
                </c:pt>
                <c:pt idx="9">
                  <c:v>0.27668574528344286</c:v>
                </c:pt>
                <c:pt idx="10">
                  <c:v>0.22626191861101866</c:v>
                </c:pt>
                <c:pt idx="11">
                  <c:v>0.18154759837531614</c:v>
                </c:pt>
                <c:pt idx="12">
                  <c:v>0.14342663341047401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91-4FBC-8F4F-C2887B337919}"/>
            </c:ext>
          </c:extLst>
        </c:ser>
        <c:ser>
          <c:idx val="0"/>
          <c:order val="3"/>
          <c:tx>
            <c:v>Mean</c:v>
          </c:tx>
          <c:spPr>
            <a:ln w="25400">
              <a:noFill/>
            </a:ln>
          </c:spPr>
          <c:marker>
            <c:symbol val="diamond"/>
            <c:size val="8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Ref>
              <c:f>obezitate!$B$84</c:f>
              <c:numCache>
                <c:formatCode>#,##0.000</c:formatCode>
                <c:ptCount val="1"/>
                <c:pt idx="0">
                  <c:v>4.6923076923076925</c:v>
                </c:pt>
              </c:numCache>
            </c:numRef>
          </c:xVal>
          <c:yVal>
            <c:numRef>
              <c:f>obezitate!$C$84</c:f>
              <c:numCache>
                <c:formatCode>#,##0.000</c:formatCode>
                <c:ptCount val="1"/>
                <c:pt idx="0">
                  <c:v>0.57811709070514672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91-4FBC-8F4F-C2887B33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40704"/>
        <c:axId val="1022941064"/>
      </c:scatterChart>
      <c:valAx>
        <c:axId val="102294070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strRef>
              <c:f>obezitate!$AM$84</c:f>
              <c:strCache>
                <c:ptCount val="1"/>
                <c:pt idx="0">
                  <c:v>Alvarado78 (min to max) 
Other Variables = Means</c:v>
                </c:pt>
              </c:strCache>
            </c:strRef>
          </c:tx>
          <c:overlay val="0"/>
        </c:title>
        <c:numFmt formatCode="General" sourceLinked="0"/>
        <c:majorTickMark val="out"/>
        <c:minorTickMark val="none"/>
        <c:tickLblPos val="nextTo"/>
        <c:crossAx val="1022941064"/>
        <c:crosses val="autoZero"/>
        <c:crossBetween val="midCat"/>
      </c:valAx>
      <c:valAx>
        <c:axId val="10229410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crossAx val="1022940704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Alvarado78!$B$93</c:f>
          <c:strCache>
            <c:ptCount val="1"/>
            <c:pt idx="0">
              <c:v>Logistic Regression Curve -vs- Alvarado78 
Model 2 for actual78    (1 variable,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Alvarado78!$E$79</c:f>
              <c:strCache>
                <c:ptCount val="1"/>
                <c:pt idx="0">
                  <c:v>Upper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Alvarado78!$A$80:$A$92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0.91666666666666696</c:v>
                </c:pt>
                <c:pt idx="2">
                  <c:v>1.8333333333333339</c:v>
                </c:pt>
                <c:pt idx="3">
                  <c:v>2.7500000000000009</c:v>
                </c:pt>
                <c:pt idx="4">
                  <c:v>3.6666666666666679</c:v>
                </c:pt>
                <c:pt idx="5">
                  <c:v>4.5833333333333348</c:v>
                </c:pt>
                <c:pt idx="6">
                  <c:v>5.5000000000000018</c:v>
                </c:pt>
                <c:pt idx="7">
                  <c:v>6.4166666666666687</c:v>
                </c:pt>
                <c:pt idx="8">
                  <c:v>7.3333333333333357</c:v>
                </c:pt>
                <c:pt idx="9">
                  <c:v>8.2500000000000036</c:v>
                </c:pt>
                <c:pt idx="10">
                  <c:v>9.1666666666666714</c:v>
                </c:pt>
                <c:pt idx="11">
                  <c:v>10.083333333333339</c:v>
                </c:pt>
                <c:pt idx="12">
                  <c:v>11.000000000000007</c:v>
                </c:pt>
              </c:numCache>
            </c:numRef>
          </c:xVal>
          <c:yVal>
            <c:numRef>
              <c:f>Alvarado78!$E$80:$E$92</c:f>
              <c:numCache>
                <c:formatCode>#,##0.000</c:formatCode>
                <c:ptCount val="13"/>
                <c:pt idx="0">
                  <c:v>0.58300862053754043</c:v>
                </c:pt>
                <c:pt idx="1">
                  <c:v>0.59013387190239242</c:v>
                </c:pt>
                <c:pt idx="2">
                  <c:v>0.59993927520728896</c:v>
                </c:pt>
                <c:pt idx="3">
                  <c:v>0.61375046518114063</c:v>
                </c:pt>
                <c:pt idx="4">
                  <c:v>0.63324930648598587</c:v>
                </c:pt>
                <c:pt idx="5">
                  <c:v>0.65977993394368162</c:v>
                </c:pt>
                <c:pt idx="6">
                  <c:v>0.69305885598430805</c:v>
                </c:pt>
                <c:pt idx="7">
                  <c:v>0.73071111490360285</c:v>
                </c:pt>
                <c:pt idx="8">
                  <c:v>0.76948303382219763</c:v>
                </c:pt>
                <c:pt idx="9">
                  <c:v>0.80663943554212014</c:v>
                </c:pt>
                <c:pt idx="10">
                  <c:v>0.84045228309496189</c:v>
                </c:pt>
                <c:pt idx="11">
                  <c:v>0.87008856624298758</c:v>
                </c:pt>
                <c:pt idx="12">
                  <c:v>0.89534702646691433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FE-4511-A4B0-47CE4D7393D2}"/>
            </c:ext>
          </c:extLst>
        </c:ser>
        <c:ser>
          <c:idx val="2"/>
          <c:order val="1"/>
          <c:tx>
            <c:v>Forecast</c:v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Alvarado78!$A$80:$A$92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0.91666666666666696</c:v>
                </c:pt>
                <c:pt idx="2">
                  <c:v>1.8333333333333339</c:v>
                </c:pt>
                <c:pt idx="3">
                  <c:v>2.7500000000000009</c:v>
                </c:pt>
                <c:pt idx="4">
                  <c:v>3.6666666666666679</c:v>
                </c:pt>
                <c:pt idx="5">
                  <c:v>4.5833333333333348</c:v>
                </c:pt>
                <c:pt idx="6">
                  <c:v>5.5000000000000018</c:v>
                </c:pt>
                <c:pt idx="7">
                  <c:v>6.4166666666666687</c:v>
                </c:pt>
                <c:pt idx="8">
                  <c:v>7.3333333333333357</c:v>
                </c:pt>
                <c:pt idx="9">
                  <c:v>8.2500000000000036</c:v>
                </c:pt>
                <c:pt idx="10">
                  <c:v>9.1666666666666714</c:v>
                </c:pt>
                <c:pt idx="11">
                  <c:v>10.083333333333339</c:v>
                </c:pt>
                <c:pt idx="12">
                  <c:v>11.000000000000007</c:v>
                </c:pt>
              </c:numCache>
            </c:numRef>
          </c:xVal>
          <c:yVal>
            <c:numRef>
              <c:f>Alvarado78!$C$80:$C$92</c:f>
              <c:numCache>
                <c:formatCode>#,##0.000</c:formatCode>
                <c:ptCount val="13"/>
                <c:pt idx="0">
                  <c:v>0.38982086621745921</c:v>
                </c:pt>
                <c:pt idx="1">
                  <c:v>0.42124749839722037</c:v>
                </c:pt>
                <c:pt idx="2">
                  <c:v>0.45332541108629743</c:v>
                </c:pt>
                <c:pt idx="3">
                  <c:v>0.48579566444089295</c:v>
                </c:pt>
                <c:pt idx="4">
                  <c:v>0.51838626599696369</c:v>
                </c:pt>
                <c:pt idx="5">
                  <c:v>0.5508211720012558</c:v>
                </c:pt>
                <c:pt idx="6">
                  <c:v>0.58282957565576532</c:v>
                </c:pt>
                <c:pt idx="7">
                  <c:v>0.61415482487982975</c:v>
                </c:pt>
                <c:pt idx="8">
                  <c:v>0.64456235657122674</c:v>
                </c:pt>
                <c:pt idx="9">
                  <c:v>0.67384614952734312</c:v>
                </c:pt>
                <c:pt idx="10">
                  <c:v>0.7018333639889851</c:v>
                </c:pt>
                <c:pt idx="11">
                  <c:v>0.72838702471555206</c:v>
                </c:pt>
                <c:pt idx="12">
                  <c:v>0.75340678805303396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FE-4511-A4B0-47CE4D7393D2}"/>
            </c:ext>
          </c:extLst>
        </c:ser>
        <c:ser>
          <c:idx val="3"/>
          <c:order val="2"/>
          <c:tx>
            <c:strRef>
              <c:f>Alvarado78!$D$79</c:f>
              <c:strCache>
                <c:ptCount val="1"/>
                <c:pt idx="0">
                  <c:v>Lower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Alvarado78!$A$80:$A$92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0.91666666666666696</c:v>
                </c:pt>
                <c:pt idx="2">
                  <c:v>1.8333333333333339</c:v>
                </c:pt>
                <c:pt idx="3">
                  <c:v>2.7500000000000009</c:v>
                </c:pt>
                <c:pt idx="4">
                  <c:v>3.6666666666666679</c:v>
                </c:pt>
                <c:pt idx="5">
                  <c:v>4.5833333333333348</c:v>
                </c:pt>
                <c:pt idx="6">
                  <c:v>5.5000000000000018</c:v>
                </c:pt>
                <c:pt idx="7">
                  <c:v>6.4166666666666687</c:v>
                </c:pt>
                <c:pt idx="8">
                  <c:v>7.3333333333333357</c:v>
                </c:pt>
                <c:pt idx="9">
                  <c:v>8.2500000000000036</c:v>
                </c:pt>
                <c:pt idx="10">
                  <c:v>9.1666666666666714</c:v>
                </c:pt>
                <c:pt idx="11">
                  <c:v>10.083333333333339</c:v>
                </c:pt>
                <c:pt idx="12">
                  <c:v>11.000000000000007</c:v>
                </c:pt>
              </c:numCache>
            </c:numRef>
          </c:xVal>
          <c:yVal>
            <c:numRef>
              <c:f>Alvarado78!$D$80:$D$92</c:f>
              <c:numCache>
                <c:formatCode>#,##0.000</c:formatCode>
                <c:ptCount val="13"/>
                <c:pt idx="0">
                  <c:v>0.2259597579179036</c:v>
                </c:pt>
                <c:pt idx="1">
                  <c:v>0.26897532008751934</c:v>
                </c:pt>
                <c:pt idx="2">
                  <c:v>0.31438473756424623</c:v>
                </c:pt>
                <c:pt idx="3">
                  <c:v>0.35967613584939762</c:v>
                </c:pt>
                <c:pt idx="4">
                  <c:v>0.40154651942394859</c:v>
                </c:pt>
                <c:pt idx="5">
                  <c:v>0.43675668553856128</c:v>
                </c:pt>
                <c:pt idx="6">
                  <c:v>0.46364951467811893</c:v>
                </c:pt>
                <c:pt idx="7">
                  <c:v>0.48285379273548301</c:v>
                </c:pt>
                <c:pt idx="8">
                  <c:v>0.49626233034985923</c:v>
                </c:pt>
                <c:pt idx="9">
                  <c:v>0.50573602719058786</c:v>
                </c:pt>
                <c:pt idx="10">
                  <c:v>0.51261978075968173</c:v>
                </c:pt>
                <c:pt idx="11">
                  <c:v>0.51778416099353808</c:v>
                </c:pt>
                <c:pt idx="12">
                  <c:v>0.52177845233804299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FE-4511-A4B0-47CE4D7393D2}"/>
            </c:ext>
          </c:extLst>
        </c:ser>
        <c:ser>
          <c:idx val="0"/>
          <c:order val="3"/>
          <c:tx>
            <c:v>Mean</c:v>
          </c:tx>
          <c:spPr>
            <a:ln w="25400">
              <a:noFill/>
            </a:ln>
          </c:spPr>
          <c:marker>
            <c:symbol val="diamond"/>
            <c:size val="8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Ref>
              <c:f>Alvarado78!$A$78</c:f>
              <c:numCache>
                <c:formatCode>#,##0.000</c:formatCode>
                <c:ptCount val="1"/>
                <c:pt idx="0">
                  <c:v>4.6923076923076898</c:v>
                </c:pt>
              </c:numCache>
            </c:numRef>
          </c:xVal>
          <c:yVal>
            <c:numRef>
              <c:f>Alvarado78!$C$78</c:f>
              <c:numCache>
                <c:formatCode>#,##0.000</c:formatCode>
                <c:ptCount val="1"/>
                <c:pt idx="0">
                  <c:v>0.55465388110070979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FE-4511-A4B0-47CE4D739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35824"/>
        <c:axId val="532888720"/>
      </c:scatterChart>
      <c:valAx>
        <c:axId val="84603582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Alvarado78 (min to max)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32888720"/>
        <c:crosses val="autoZero"/>
        <c:crossBetween val="midCat"/>
      </c:valAx>
      <c:valAx>
        <c:axId val="5328887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crossAx val="846035824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Alvarado78!$C$43</c:f>
          <c:strCache>
            <c:ptCount val="1"/>
            <c:pt idx="0">
              <c:v>ROC curve:  area under curve = 0.65 
Model 2 for actual78    (1 variable,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Blue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Alvarado78!$AK$41:$EG$41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0.8571428571428571</c:v>
                </c:pt>
                <c:pt idx="40">
                  <c:v>0.8571428571428571</c:v>
                </c:pt>
                <c:pt idx="41">
                  <c:v>0.8571428571428571</c:v>
                </c:pt>
                <c:pt idx="42">
                  <c:v>0.8571428571428571</c:v>
                </c:pt>
                <c:pt idx="43">
                  <c:v>0.68571428571428572</c:v>
                </c:pt>
                <c:pt idx="44">
                  <c:v>0.68571428571428572</c:v>
                </c:pt>
                <c:pt idx="45">
                  <c:v>0.68571428571428572</c:v>
                </c:pt>
                <c:pt idx="46">
                  <c:v>0.51428571428571423</c:v>
                </c:pt>
                <c:pt idx="47">
                  <c:v>0.51428571428571423</c:v>
                </c:pt>
                <c:pt idx="48">
                  <c:v>0.51428571428571423</c:v>
                </c:pt>
                <c:pt idx="49">
                  <c:v>0.51428571428571423</c:v>
                </c:pt>
                <c:pt idx="50">
                  <c:v>0.34285714285714286</c:v>
                </c:pt>
                <c:pt idx="51">
                  <c:v>0.34285714285714286</c:v>
                </c:pt>
                <c:pt idx="52">
                  <c:v>0.34285714285714286</c:v>
                </c:pt>
                <c:pt idx="53">
                  <c:v>0.34285714285714286</c:v>
                </c:pt>
                <c:pt idx="54">
                  <c:v>0.34285714285714286</c:v>
                </c:pt>
                <c:pt idx="55">
                  <c:v>0.34285714285714286</c:v>
                </c:pt>
                <c:pt idx="56">
                  <c:v>0.34285714285714286</c:v>
                </c:pt>
                <c:pt idx="57">
                  <c:v>0.31428571428571428</c:v>
                </c:pt>
                <c:pt idx="58">
                  <c:v>0.31428571428571428</c:v>
                </c:pt>
                <c:pt idx="59">
                  <c:v>0.31428571428571428</c:v>
                </c:pt>
                <c:pt idx="60">
                  <c:v>0.31428571428571428</c:v>
                </c:pt>
                <c:pt idx="61">
                  <c:v>0.2857142857142857</c:v>
                </c:pt>
                <c:pt idx="62">
                  <c:v>0.2857142857142857</c:v>
                </c:pt>
                <c:pt idx="63">
                  <c:v>0.2857142857142857</c:v>
                </c:pt>
                <c:pt idx="64">
                  <c:v>0.22857142857142856</c:v>
                </c:pt>
                <c:pt idx="65">
                  <c:v>0.22857142857142856</c:v>
                </c:pt>
                <c:pt idx="66">
                  <c:v>0.22857142857142856</c:v>
                </c:pt>
                <c:pt idx="67">
                  <c:v>0.14285714285714285</c:v>
                </c:pt>
                <c:pt idx="68">
                  <c:v>0.14285714285714285</c:v>
                </c:pt>
                <c:pt idx="69">
                  <c:v>0.14285714285714285</c:v>
                </c:pt>
                <c:pt idx="70">
                  <c:v>0.14285714285714285</c:v>
                </c:pt>
                <c:pt idx="71">
                  <c:v>0.14285714285714285</c:v>
                </c:pt>
                <c:pt idx="72">
                  <c:v>0.14285714285714285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Alvarado78!$AK$40:$EG$40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0.93023255813953487</c:v>
                </c:pt>
                <c:pt idx="40">
                  <c:v>0.93023255813953487</c:v>
                </c:pt>
                <c:pt idx="41">
                  <c:v>0.93023255813953487</c:v>
                </c:pt>
                <c:pt idx="42">
                  <c:v>0.93023255813953487</c:v>
                </c:pt>
                <c:pt idx="43">
                  <c:v>0.93023255813953487</c:v>
                </c:pt>
                <c:pt idx="44">
                  <c:v>0.93023255813953487</c:v>
                </c:pt>
                <c:pt idx="45">
                  <c:v>0.93023255813953487</c:v>
                </c:pt>
                <c:pt idx="46">
                  <c:v>0.79069767441860461</c:v>
                </c:pt>
                <c:pt idx="47">
                  <c:v>0.79069767441860461</c:v>
                </c:pt>
                <c:pt idx="48">
                  <c:v>0.79069767441860461</c:v>
                </c:pt>
                <c:pt idx="49">
                  <c:v>0.79069767441860461</c:v>
                </c:pt>
                <c:pt idx="50">
                  <c:v>0.65116279069767447</c:v>
                </c:pt>
                <c:pt idx="51">
                  <c:v>0.65116279069767447</c:v>
                </c:pt>
                <c:pt idx="52">
                  <c:v>0.65116279069767447</c:v>
                </c:pt>
                <c:pt idx="53">
                  <c:v>0.65116279069767447</c:v>
                </c:pt>
                <c:pt idx="54">
                  <c:v>0.53488372093023251</c:v>
                </c:pt>
                <c:pt idx="55">
                  <c:v>0.53488372093023251</c:v>
                </c:pt>
                <c:pt idx="56">
                  <c:v>0.53488372093023251</c:v>
                </c:pt>
                <c:pt idx="57">
                  <c:v>0.46511627906976744</c:v>
                </c:pt>
                <c:pt idx="58">
                  <c:v>0.46511627906976744</c:v>
                </c:pt>
                <c:pt idx="59">
                  <c:v>0.46511627906976744</c:v>
                </c:pt>
                <c:pt idx="60">
                  <c:v>0.46511627906976744</c:v>
                </c:pt>
                <c:pt idx="61">
                  <c:v>0.41860465116279072</c:v>
                </c:pt>
                <c:pt idx="62">
                  <c:v>0.41860465116279072</c:v>
                </c:pt>
                <c:pt idx="63">
                  <c:v>0.41860465116279072</c:v>
                </c:pt>
                <c:pt idx="64">
                  <c:v>0.34883720930232559</c:v>
                </c:pt>
                <c:pt idx="65">
                  <c:v>0.34883720930232559</c:v>
                </c:pt>
                <c:pt idx="66">
                  <c:v>0.34883720930232559</c:v>
                </c:pt>
                <c:pt idx="67">
                  <c:v>0.18604651162790697</c:v>
                </c:pt>
                <c:pt idx="68">
                  <c:v>0.18604651162790697</c:v>
                </c:pt>
                <c:pt idx="69">
                  <c:v>0.18604651162790697</c:v>
                </c:pt>
                <c:pt idx="70">
                  <c:v>9.3023255813953487E-2</c:v>
                </c:pt>
                <c:pt idx="71">
                  <c:v>9.3023255813953487E-2</c:v>
                </c:pt>
                <c:pt idx="72">
                  <c:v>9.3023255813953487E-2</c:v>
                </c:pt>
                <c:pt idx="73">
                  <c:v>2.3255813953488372E-2</c:v>
                </c:pt>
                <c:pt idx="74">
                  <c:v>2.3255813953488372E-2</c:v>
                </c:pt>
                <c:pt idx="75">
                  <c:v>2.3255813953488372E-2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28-46CA-969C-21F5010BC4A1}"/>
            </c:ext>
          </c:extLst>
        </c:ser>
        <c:ser>
          <c:idx val="1"/>
          <c:order val="1"/>
          <c:tx>
            <c:v>Line</c:v>
          </c:tx>
          <c:spPr>
            <a:ln w="12700" cap="rnd" cmpd="sng" algn="ctr">
              <a:solidFill>
                <a:sysClr val="window" lastClr="FFFFFF">
                  <a:lumMod val="75000"/>
                </a:sysClr>
              </a:solidFill>
              <a:prstDash val="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Alvarado78!$D$44:$E$44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Alvarado78!$D$45:$E$45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28-46CA-969C-21F5010BC4A1}"/>
            </c:ext>
          </c:extLst>
        </c:ser>
        <c:ser>
          <c:idx val="2"/>
          <c:order val="2"/>
          <c:tx>
            <c:strRef>
              <c:f>Alvarado78!$C$42</c:f>
              <c:strCache>
                <c:ptCount val="1"/>
                <c:pt idx="0">
                  <c:v>Cutoff = 0.50</c:v>
                </c:pt>
              </c:strCache>
            </c:strRef>
          </c:tx>
          <c:spPr>
            <a:ln w="2540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25400" cap="rnd" cmpd="sng" algn="ctr">
                  <a:solidFill>
                    <a:srgbClr val="FF0000"/>
                  </a:solidFill>
                  <a:prstDash val="solid"/>
                  <a:round/>
                </a14:hiddenLine>
              </a:ext>
            </a:extLst>
          </c:spPr>
          <c:marker>
            <c:symbol val="square"/>
            <c:size val="8"/>
            <c:spPr>
              <a:noFill/>
              <a:ln w="25400">
                <a:solidFill>
                  <a:srgbClr val="FF0000"/>
                </a:solidFill>
                <a:prstDash val="solid"/>
              </a:ln>
              <a:effectLst/>
            </c:spPr>
          </c:marker>
          <c:xVal>
            <c:numRef>
              <c:f>Alvarado78!$D$46</c:f>
              <c:numCache>
                <c:formatCode>#,##0.000</c:formatCode>
                <c:ptCount val="1"/>
                <c:pt idx="0">
                  <c:v>0.34285714285714286</c:v>
                </c:pt>
              </c:numCache>
            </c:numRef>
          </c:xVal>
          <c:yVal>
            <c:numRef>
              <c:f>Alvarado78!$E$46</c:f>
              <c:numCache>
                <c:formatCode>#,##0.000</c:formatCode>
                <c:ptCount val="1"/>
                <c:pt idx="0">
                  <c:v>0.65116279069767435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28-46CA-969C-21F5010BC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10936"/>
        <c:axId val="836805896"/>
      </c:scatterChart>
      <c:valAx>
        <c:axId val="836810936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False Positive Rate (1 - Specificity)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6805896"/>
        <c:crosses val="autoZero"/>
        <c:crossBetween val="midCat"/>
      </c:valAx>
      <c:valAx>
        <c:axId val="8368058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True Positive Rate (Sensitivity)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6810936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Distribution of Outcomes -vs- Prediction Interval
</a:t>
            </a:r>
            <a:r>
              <a:rPr lang="en-GB" sz="1000"/>
              <a:t>Model 2 for actual78    (1 variable, n=78)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Alvarado78!$I$2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Alvarado78!$AK$103:$BD$103</c:f>
              <c:numCache>
                <c:formatCode>#,##0.000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Alvarado78!$AK$104:$BD$104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12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11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8-486D-91F5-254F7207F199}"/>
            </c:ext>
          </c:extLst>
        </c:ser>
        <c:ser>
          <c:idx val="1"/>
          <c:order val="1"/>
          <c:tx>
            <c:strRef>
              <c:f>Alvarado78!$H$2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D2D2"/>
            </a:solidFill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Alvarado78!$AK$103:$BE$103</c:f>
              <c:numCache>
                <c:formatCode>#,##0.000</c:formatCode>
                <c:ptCount val="21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Alvarado78!$AK$105:$BD$105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-5</c:v>
                </c:pt>
                <c:pt idx="8">
                  <c:v>-6</c:v>
                </c:pt>
                <c:pt idx="9">
                  <c:v>-12</c:v>
                </c:pt>
                <c:pt idx="10">
                  <c:v>0</c:v>
                </c:pt>
                <c:pt idx="11">
                  <c:v>-1</c:v>
                </c:pt>
                <c:pt idx="12">
                  <c:v>-3</c:v>
                </c:pt>
                <c:pt idx="13">
                  <c:v>-3</c:v>
                </c:pt>
                <c:pt idx="14">
                  <c:v>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8-486D-91F5-254F7207F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36811296"/>
        <c:axId val="836806616"/>
      </c:barChart>
      <c:catAx>
        <c:axId val="83681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Prediction</a:t>
                </a:r>
              </a:p>
            </c:rich>
          </c:tx>
          <c:overlay val="0"/>
        </c:title>
        <c:numFmt formatCode=".00" sourceLinked="0"/>
        <c:majorTickMark val="out"/>
        <c:minorTickMark val="none"/>
        <c:tickLblPos val="low"/>
        <c:crossAx val="836806616"/>
        <c:crosses val="autoZero"/>
        <c:auto val="1"/>
        <c:lblAlgn val="ctr"/>
        <c:lblOffset val="100"/>
        <c:tickLblSkip val="1"/>
        <c:noMultiLvlLbl val="0"/>
      </c:catAx>
      <c:valAx>
        <c:axId val="8368066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;[Red]0" sourceLinked="0"/>
        <c:majorTickMark val="out"/>
        <c:minorTickMark val="none"/>
        <c:tickLblPos val="nextTo"/>
        <c:crossAx val="83681129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Sensitivity and Specificity -vs- Cutoff Value
</a:t>
            </a:r>
            <a:r>
              <a:rPr lang="en-GB" sz="1000"/>
              <a:t>Model 2 for actual78    (1 variable,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Sensitivity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Alvarado78!$AK$143:$EG$143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Alvarado78!$AK$144:$EG$144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0.97674418604651159</c:v>
                </c:pt>
                <c:pt idx="39">
                  <c:v>0.95348837209302328</c:v>
                </c:pt>
                <c:pt idx="40">
                  <c:v>0.93023255813953487</c:v>
                </c:pt>
                <c:pt idx="41">
                  <c:v>0.93023255813953487</c:v>
                </c:pt>
                <c:pt idx="42">
                  <c:v>0.93023255813953487</c:v>
                </c:pt>
                <c:pt idx="43">
                  <c:v>0.93023255813953487</c:v>
                </c:pt>
                <c:pt idx="44">
                  <c:v>0.93023255813953487</c:v>
                </c:pt>
                <c:pt idx="45">
                  <c:v>0.88372093023255816</c:v>
                </c:pt>
                <c:pt idx="46">
                  <c:v>0.83720930232558144</c:v>
                </c:pt>
                <c:pt idx="47">
                  <c:v>0.79069767441860461</c:v>
                </c:pt>
                <c:pt idx="48">
                  <c:v>0.79069767441860461</c:v>
                </c:pt>
                <c:pt idx="49">
                  <c:v>0.7441860465116279</c:v>
                </c:pt>
                <c:pt idx="50">
                  <c:v>0.69767441860465118</c:v>
                </c:pt>
                <c:pt idx="51">
                  <c:v>0.65116279069767447</c:v>
                </c:pt>
                <c:pt idx="52">
                  <c:v>0.65116279069767447</c:v>
                </c:pt>
                <c:pt idx="53">
                  <c:v>0.61240310077519378</c:v>
                </c:pt>
                <c:pt idx="54">
                  <c:v>0.5736434108527132</c:v>
                </c:pt>
                <c:pt idx="55">
                  <c:v>0.53488372093023251</c:v>
                </c:pt>
                <c:pt idx="56">
                  <c:v>0.51162790697674421</c:v>
                </c:pt>
                <c:pt idx="57">
                  <c:v>0.48837209302325579</c:v>
                </c:pt>
                <c:pt idx="58">
                  <c:v>0.46511627906976744</c:v>
                </c:pt>
                <c:pt idx="59">
                  <c:v>0.46511627906976744</c:v>
                </c:pt>
                <c:pt idx="60">
                  <c:v>0.44961240310077516</c:v>
                </c:pt>
                <c:pt idx="61">
                  <c:v>0.434108527131783</c:v>
                </c:pt>
                <c:pt idx="62">
                  <c:v>0.41860465116279072</c:v>
                </c:pt>
                <c:pt idx="63">
                  <c:v>0.39534883720930231</c:v>
                </c:pt>
                <c:pt idx="64">
                  <c:v>0.37209302325581395</c:v>
                </c:pt>
                <c:pt idx="65">
                  <c:v>0.34883720930232559</c:v>
                </c:pt>
                <c:pt idx="66">
                  <c:v>0.29457364341085268</c:v>
                </c:pt>
                <c:pt idx="67">
                  <c:v>0.24031007751937986</c:v>
                </c:pt>
                <c:pt idx="68">
                  <c:v>0.18604651162790697</c:v>
                </c:pt>
                <c:pt idx="69">
                  <c:v>0.15503875968992248</c:v>
                </c:pt>
                <c:pt idx="70">
                  <c:v>0.12403100775193798</c:v>
                </c:pt>
                <c:pt idx="71">
                  <c:v>9.3023255813953487E-2</c:v>
                </c:pt>
                <c:pt idx="72">
                  <c:v>6.9767441860465115E-2</c:v>
                </c:pt>
                <c:pt idx="73">
                  <c:v>4.6511627906976744E-2</c:v>
                </c:pt>
                <c:pt idx="74">
                  <c:v>2.3255813953488372E-2</c:v>
                </c:pt>
                <c:pt idx="75">
                  <c:v>1.5503875968992248E-2</c:v>
                </c:pt>
                <c:pt idx="76">
                  <c:v>7.7519379844961239E-3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7-46C9-8E4C-DEE4DBAB5D03}"/>
            </c:ext>
          </c:extLst>
        </c:ser>
        <c:ser>
          <c:idx val="1"/>
          <c:order val="1"/>
          <c:tx>
            <c:v>Specificity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Alvarado78!$AK$143:$EG$143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Alvarado78!$AK$145:$EG$145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4.7619047619047623E-2</c:v>
                </c:pt>
                <c:pt idx="39">
                  <c:v>9.5238095238095247E-2</c:v>
                </c:pt>
                <c:pt idx="40">
                  <c:v>0.14285714285714285</c:v>
                </c:pt>
                <c:pt idx="41">
                  <c:v>0.14285714285714285</c:v>
                </c:pt>
                <c:pt idx="42">
                  <c:v>0.2</c:v>
                </c:pt>
                <c:pt idx="43">
                  <c:v>0.25714285714285712</c:v>
                </c:pt>
                <c:pt idx="44">
                  <c:v>0.31428571428571428</c:v>
                </c:pt>
                <c:pt idx="45">
                  <c:v>0.37142857142857144</c:v>
                </c:pt>
                <c:pt idx="46">
                  <c:v>0.42857142857142855</c:v>
                </c:pt>
                <c:pt idx="47">
                  <c:v>0.48571428571428571</c:v>
                </c:pt>
                <c:pt idx="48">
                  <c:v>0.48571428571428571</c:v>
                </c:pt>
                <c:pt idx="49">
                  <c:v>0.54285714285714282</c:v>
                </c:pt>
                <c:pt idx="50">
                  <c:v>0.6</c:v>
                </c:pt>
                <c:pt idx="51">
                  <c:v>0.65714285714285714</c:v>
                </c:pt>
                <c:pt idx="52">
                  <c:v>0.65714285714285714</c:v>
                </c:pt>
                <c:pt idx="53">
                  <c:v>0.65714285714285714</c:v>
                </c:pt>
                <c:pt idx="54">
                  <c:v>0.65714285714285714</c:v>
                </c:pt>
                <c:pt idx="55">
                  <c:v>0.65714285714285714</c:v>
                </c:pt>
                <c:pt idx="56">
                  <c:v>0.66666666666666663</c:v>
                </c:pt>
                <c:pt idx="57">
                  <c:v>0.67619047619047623</c:v>
                </c:pt>
                <c:pt idx="58">
                  <c:v>0.68571428571428572</c:v>
                </c:pt>
                <c:pt idx="59">
                  <c:v>0.68571428571428572</c:v>
                </c:pt>
                <c:pt idx="60">
                  <c:v>0.69523809523809521</c:v>
                </c:pt>
                <c:pt idx="61">
                  <c:v>0.70476190476190481</c:v>
                </c:pt>
                <c:pt idx="62">
                  <c:v>0.7142857142857143</c:v>
                </c:pt>
                <c:pt idx="63">
                  <c:v>0.73333333333333339</c:v>
                </c:pt>
                <c:pt idx="64">
                  <c:v>0.75238095238095237</c:v>
                </c:pt>
                <c:pt idx="65">
                  <c:v>0.77142857142857146</c:v>
                </c:pt>
                <c:pt idx="66">
                  <c:v>0.8</c:v>
                </c:pt>
                <c:pt idx="67">
                  <c:v>0.82857142857142863</c:v>
                </c:pt>
                <c:pt idx="68">
                  <c:v>0.8571428571428571</c:v>
                </c:pt>
                <c:pt idx="69">
                  <c:v>0.8571428571428571</c:v>
                </c:pt>
                <c:pt idx="70">
                  <c:v>0.8571428571428571</c:v>
                </c:pt>
                <c:pt idx="71">
                  <c:v>0.8571428571428571</c:v>
                </c:pt>
                <c:pt idx="72">
                  <c:v>0.90476190476190477</c:v>
                </c:pt>
                <c:pt idx="73">
                  <c:v>0.95238095238095244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7-46C9-8E4C-DEE4DBAB5D03}"/>
            </c:ext>
          </c:extLst>
        </c:ser>
        <c:ser>
          <c:idx val="2"/>
          <c:order val="2"/>
          <c:tx>
            <c:strRef>
              <c:f>Alvarado78!$AJ$146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Alvarado78!$AK$143:$EG$143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Alvarado78!$AK$146:$EG$146</c:f>
              <c:numCache>
                <c:formatCode>#,##0.000</c:formatCode>
                <c:ptCount val="1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0.51218161683277963</c:v>
                </c:pt>
                <c:pt idx="39">
                  <c:v>0.52436323366555926</c:v>
                </c:pt>
                <c:pt idx="40">
                  <c:v>0.53654485049833889</c:v>
                </c:pt>
                <c:pt idx="41">
                  <c:v>0.53654485049833889</c:v>
                </c:pt>
                <c:pt idx="42">
                  <c:v>0.56511627906976747</c:v>
                </c:pt>
                <c:pt idx="43">
                  <c:v>0.59368770764119594</c:v>
                </c:pt>
                <c:pt idx="44">
                  <c:v>0.62225913621262463</c:v>
                </c:pt>
                <c:pt idx="45">
                  <c:v>0.6275747508305648</c:v>
                </c:pt>
                <c:pt idx="46">
                  <c:v>0.63289036544850497</c:v>
                </c:pt>
                <c:pt idx="47">
                  <c:v>0.63820598006644513</c:v>
                </c:pt>
                <c:pt idx="48">
                  <c:v>0.63820598006644513</c:v>
                </c:pt>
                <c:pt idx="49">
                  <c:v>0.6435215946843853</c:v>
                </c:pt>
                <c:pt idx="50">
                  <c:v>0.64883720930232558</c:v>
                </c:pt>
                <c:pt idx="51">
                  <c:v>0.65415282392026586</c:v>
                </c:pt>
                <c:pt idx="52">
                  <c:v>0.65415282392026586</c:v>
                </c:pt>
                <c:pt idx="53">
                  <c:v>0.63477297895902551</c:v>
                </c:pt>
                <c:pt idx="54">
                  <c:v>0.61539313399778517</c:v>
                </c:pt>
                <c:pt idx="55">
                  <c:v>0.59601328903654482</c:v>
                </c:pt>
                <c:pt idx="56">
                  <c:v>0.58914728682170536</c:v>
                </c:pt>
                <c:pt idx="57">
                  <c:v>0.58228128460686601</c:v>
                </c:pt>
                <c:pt idx="58">
                  <c:v>0.57541528239202655</c:v>
                </c:pt>
                <c:pt idx="59">
                  <c:v>0.57541528239202655</c:v>
                </c:pt>
                <c:pt idx="60">
                  <c:v>0.57242524916943516</c:v>
                </c:pt>
                <c:pt idx="61">
                  <c:v>0.56943521594684388</c:v>
                </c:pt>
                <c:pt idx="62">
                  <c:v>0.56644518272425248</c:v>
                </c:pt>
                <c:pt idx="63">
                  <c:v>0.56434108527131788</c:v>
                </c:pt>
                <c:pt idx="64">
                  <c:v>0.56223698781838316</c:v>
                </c:pt>
                <c:pt idx="65">
                  <c:v>0.56013289036544855</c:v>
                </c:pt>
                <c:pt idx="66">
                  <c:v>0.54728682170542631</c:v>
                </c:pt>
                <c:pt idx="67">
                  <c:v>0.53444075304540428</c:v>
                </c:pt>
                <c:pt idx="68">
                  <c:v>0.52159468438538203</c:v>
                </c:pt>
                <c:pt idx="69">
                  <c:v>0.50609080841638976</c:v>
                </c:pt>
                <c:pt idx="70">
                  <c:v>0.49058693244739754</c:v>
                </c:pt>
                <c:pt idx="71">
                  <c:v>0.47508305647840532</c:v>
                </c:pt>
                <c:pt idx="72">
                  <c:v>0.48726467331118495</c:v>
                </c:pt>
                <c:pt idx="73">
                  <c:v>0.49944629014396458</c:v>
                </c:pt>
                <c:pt idx="74">
                  <c:v>0.51162790697674421</c:v>
                </c:pt>
                <c:pt idx="75">
                  <c:v>0.50775193798449614</c:v>
                </c:pt>
                <c:pt idx="76">
                  <c:v>0.50387596899224807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C7-46C9-8E4C-DEE4DBAB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05896"/>
        <c:axId val="836806616"/>
      </c:scatterChart>
      <c:valAx>
        <c:axId val="836805896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836806616"/>
        <c:crosses val="autoZero"/>
        <c:crossBetween val="midCat"/>
      </c:valAx>
      <c:valAx>
        <c:axId val="8368066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836805896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Error Rates- vs- Cutoff Value
</a:t>
            </a:r>
            <a:r>
              <a:rPr lang="en-GB" sz="1000"/>
              <a:t>Model 2 for actual78    (1 variable,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 False Positive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Alvarado78!$AK$166:$EG$166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Alvarado78!$AK$167:$EG$167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0.44871794871794873</c:v>
                </c:pt>
                <c:pt idx="16">
                  <c:v>0.44871794871794873</c:v>
                </c:pt>
                <c:pt idx="17">
                  <c:v>0.44871794871794873</c:v>
                </c:pt>
                <c:pt idx="18">
                  <c:v>0.44871794871794873</c:v>
                </c:pt>
                <c:pt idx="19">
                  <c:v>0.44871794871794873</c:v>
                </c:pt>
                <c:pt idx="20">
                  <c:v>0.44871794871794873</c:v>
                </c:pt>
                <c:pt idx="21">
                  <c:v>0.44871794871794873</c:v>
                </c:pt>
                <c:pt idx="22">
                  <c:v>0.44871794871794873</c:v>
                </c:pt>
                <c:pt idx="23">
                  <c:v>0.44871794871794873</c:v>
                </c:pt>
                <c:pt idx="24">
                  <c:v>0.44871794871794873</c:v>
                </c:pt>
                <c:pt idx="25">
                  <c:v>0.44871794871794873</c:v>
                </c:pt>
                <c:pt idx="26">
                  <c:v>0.44871794871794873</c:v>
                </c:pt>
                <c:pt idx="27">
                  <c:v>0.44871794871794873</c:v>
                </c:pt>
                <c:pt idx="28">
                  <c:v>0.44871794871794873</c:v>
                </c:pt>
                <c:pt idx="29">
                  <c:v>0.44871794871794873</c:v>
                </c:pt>
                <c:pt idx="30">
                  <c:v>0.44871794871794873</c:v>
                </c:pt>
                <c:pt idx="31">
                  <c:v>0.44871794871794873</c:v>
                </c:pt>
                <c:pt idx="32">
                  <c:v>0.44871794871794873</c:v>
                </c:pt>
                <c:pt idx="33">
                  <c:v>0.44871794871794873</c:v>
                </c:pt>
                <c:pt idx="34">
                  <c:v>0.44871794871794873</c:v>
                </c:pt>
                <c:pt idx="35">
                  <c:v>0.44871794871794873</c:v>
                </c:pt>
                <c:pt idx="36">
                  <c:v>0.44871794871794873</c:v>
                </c:pt>
                <c:pt idx="37">
                  <c:v>0.44871794871794873</c:v>
                </c:pt>
                <c:pt idx="38">
                  <c:v>0.42735042735042739</c:v>
                </c:pt>
                <c:pt idx="39">
                  <c:v>0.40598290598290598</c:v>
                </c:pt>
                <c:pt idx="40">
                  <c:v>0.38461538461538464</c:v>
                </c:pt>
                <c:pt idx="41">
                  <c:v>0.38461538461538464</c:v>
                </c:pt>
                <c:pt idx="42">
                  <c:v>0.35897435897435898</c:v>
                </c:pt>
                <c:pt idx="43">
                  <c:v>0.33333333333333331</c:v>
                </c:pt>
                <c:pt idx="44">
                  <c:v>0.30769230769230771</c:v>
                </c:pt>
                <c:pt idx="45">
                  <c:v>0.28205128205128205</c:v>
                </c:pt>
                <c:pt idx="46">
                  <c:v>0.25641025641025639</c:v>
                </c:pt>
                <c:pt idx="47">
                  <c:v>0.23076923076923078</c:v>
                </c:pt>
                <c:pt idx="48">
                  <c:v>0.23076923076923078</c:v>
                </c:pt>
                <c:pt idx="49">
                  <c:v>0.20512820512820512</c:v>
                </c:pt>
                <c:pt idx="50">
                  <c:v>0.17948717948717949</c:v>
                </c:pt>
                <c:pt idx="51">
                  <c:v>0.15384615384615385</c:v>
                </c:pt>
                <c:pt idx="52">
                  <c:v>0.15384615384615385</c:v>
                </c:pt>
                <c:pt idx="53">
                  <c:v>0.15384615384615385</c:v>
                </c:pt>
                <c:pt idx="54">
                  <c:v>0.15384615384615385</c:v>
                </c:pt>
                <c:pt idx="55">
                  <c:v>0.15384615384615385</c:v>
                </c:pt>
                <c:pt idx="56">
                  <c:v>0.14957264957264957</c:v>
                </c:pt>
                <c:pt idx="57">
                  <c:v>0.14529914529914531</c:v>
                </c:pt>
                <c:pt idx="58">
                  <c:v>0.14102564102564102</c:v>
                </c:pt>
                <c:pt idx="59">
                  <c:v>0.14102564102564102</c:v>
                </c:pt>
                <c:pt idx="60">
                  <c:v>0.13675213675213674</c:v>
                </c:pt>
                <c:pt idx="61">
                  <c:v>0.13247863247863248</c:v>
                </c:pt>
                <c:pt idx="62">
                  <c:v>0.12820512820512819</c:v>
                </c:pt>
                <c:pt idx="63">
                  <c:v>0.11965811965811966</c:v>
                </c:pt>
                <c:pt idx="64">
                  <c:v>0.1111111111111111</c:v>
                </c:pt>
                <c:pt idx="65">
                  <c:v>0.10256410256410256</c:v>
                </c:pt>
                <c:pt idx="66">
                  <c:v>8.9743589743589744E-2</c:v>
                </c:pt>
                <c:pt idx="67">
                  <c:v>7.6923076923076927E-2</c:v>
                </c:pt>
                <c:pt idx="68">
                  <c:v>6.4102564102564097E-2</c:v>
                </c:pt>
                <c:pt idx="69">
                  <c:v>6.4102564102564097E-2</c:v>
                </c:pt>
                <c:pt idx="70">
                  <c:v>6.4102564102564097E-2</c:v>
                </c:pt>
                <c:pt idx="71">
                  <c:v>6.4102564102564097E-2</c:v>
                </c:pt>
                <c:pt idx="72">
                  <c:v>4.2735042735042736E-2</c:v>
                </c:pt>
                <c:pt idx="73">
                  <c:v>2.1367521367521368E-2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B-4522-BC5C-9546E6D80734}"/>
            </c:ext>
          </c:extLst>
        </c:ser>
        <c:ser>
          <c:idx val="1"/>
          <c:order val="1"/>
          <c:tx>
            <c:v>% False Negative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Alvarado78!$AK$166:$EG$166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Alvarado78!$AK$168:$EG$168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1.282051282051282E-2</c:v>
                </c:pt>
                <c:pt idx="39">
                  <c:v>2.564102564102564E-2</c:v>
                </c:pt>
                <c:pt idx="40">
                  <c:v>3.8461538461538464E-2</c:v>
                </c:pt>
                <c:pt idx="41">
                  <c:v>3.8461538461538464E-2</c:v>
                </c:pt>
                <c:pt idx="42">
                  <c:v>3.8461538461538464E-2</c:v>
                </c:pt>
                <c:pt idx="43">
                  <c:v>3.8461538461538464E-2</c:v>
                </c:pt>
                <c:pt idx="44">
                  <c:v>3.8461538461538464E-2</c:v>
                </c:pt>
                <c:pt idx="45">
                  <c:v>6.4102564102564097E-2</c:v>
                </c:pt>
                <c:pt idx="46">
                  <c:v>8.9743589743589744E-2</c:v>
                </c:pt>
                <c:pt idx="47">
                  <c:v>0.11538461538461539</c:v>
                </c:pt>
                <c:pt idx="48">
                  <c:v>0.11538461538461539</c:v>
                </c:pt>
                <c:pt idx="49">
                  <c:v>0.14102564102564102</c:v>
                </c:pt>
                <c:pt idx="50">
                  <c:v>0.16666666666666666</c:v>
                </c:pt>
                <c:pt idx="51">
                  <c:v>0.19230769230769232</c:v>
                </c:pt>
                <c:pt idx="52">
                  <c:v>0.19230769230769232</c:v>
                </c:pt>
                <c:pt idx="53">
                  <c:v>0.21367521367521369</c:v>
                </c:pt>
                <c:pt idx="54">
                  <c:v>0.23504273504273504</c:v>
                </c:pt>
                <c:pt idx="55">
                  <c:v>0.25641025641025639</c:v>
                </c:pt>
                <c:pt idx="56">
                  <c:v>0.26923076923076922</c:v>
                </c:pt>
                <c:pt idx="57">
                  <c:v>0.28205128205128205</c:v>
                </c:pt>
                <c:pt idx="58">
                  <c:v>0.29487179487179488</c:v>
                </c:pt>
                <c:pt idx="59">
                  <c:v>0.29487179487179488</c:v>
                </c:pt>
                <c:pt idx="60">
                  <c:v>0.30341880341880345</c:v>
                </c:pt>
                <c:pt idx="61">
                  <c:v>0.31196581196581197</c:v>
                </c:pt>
                <c:pt idx="62">
                  <c:v>0.32051282051282054</c:v>
                </c:pt>
                <c:pt idx="63">
                  <c:v>0.33333333333333331</c:v>
                </c:pt>
                <c:pt idx="64">
                  <c:v>0.34615384615384615</c:v>
                </c:pt>
                <c:pt idx="65">
                  <c:v>0.35897435897435898</c:v>
                </c:pt>
                <c:pt idx="66">
                  <c:v>0.3888888888888889</c:v>
                </c:pt>
                <c:pt idx="67">
                  <c:v>0.41880341880341876</c:v>
                </c:pt>
                <c:pt idx="68">
                  <c:v>0.44871794871794873</c:v>
                </c:pt>
                <c:pt idx="69">
                  <c:v>0.46581196581196582</c:v>
                </c:pt>
                <c:pt idx="70">
                  <c:v>0.48290598290598286</c:v>
                </c:pt>
                <c:pt idx="71">
                  <c:v>0.5</c:v>
                </c:pt>
                <c:pt idx="72">
                  <c:v>0.51282051282051277</c:v>
                </c:pt>
                <c:pt idx="73">
                  <c:v>0.52564102564102566</c:v>
                </c:pt>
                <c:pt idx="74">
                  <c:v>0.53846153846153844</c:v>
                </c:pt>
                <c:pt idx="75">
                  <c:v>0.54273504273504281</c:v>
                </c:pt>
                <c:pt idx="76">
                  <c:v>0.54700854700854695</c:v>
                </c:pt>
                <c:pt idx="77">
                  <c:v>0.55128205128205132</c:v>
                </c:pt>
                <c:pt idx="78">
                  <c:v>0.55128205128205132</c:v>
                </c:pt>
                <c:pt idx="79">
                  <c:v>0.55128205128205132</c:v>
                </c:pt>
                <c:pt idx="80">
                  <c:v>0.55128205128205132</c:v>
                </c:pt>
                <c:pt idx="81">
                  <c:v>0.55128205128205132</c:v>
                </c:pt>
                <c:pt idx="82">
                  <c:v>0.55128205128205132</c:v>
                </c:pt>
                <c:pt idx="83">
                  <c:v>0.55128205128205132</c:v>
                </c:pt>
                <c:pt idx="84">
                  <c:v>0.55128205128205132</c:v>
                </c:pt>
                <c:pt idx="85">
                  <c:v>0.55128205128205132</c:v>
                </c:pt>
                <c:pt idx="86">
                  <c:v>0.55128205128205132</c:v>
                </c:pt>
                <c:pt idx="87">
                  <c:v>0.55128205128205132</c:v>
                </c:pt>
                <c:pt idx="88">
                  <c:v>0.55128205128205132</c:v>
                </c:pt>
                <c:pt idx="89">
                  <c:v>0.55128205128205132</c:v>
                </c:pt>
                <c:pt idx="90">
                  <c:v>0.55128205128205132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DB-4522-BC5C-9546E6D80734}"/>
            </c:ext>
          </c:extLst>
        </c:ser>
        <c:ser>
          <c:idx val="2"/>
          <c:order val="2"/>
          <c:tx>
            <c:v>Total % False</c:v>
          </c:tx>
          <c:spPr>
            <a:ln w="28575" cap="rnd" cmpd="sng" algn="ctr">
              <a:solidFill>
                <a:sysClr val="window" lastClr="FFFFFF">
                  <a:lumMod val="65000"/>
                </a:sysClr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Alvarado78!$AK$166:$EG$166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Alvarado78!$AK$169:$EG$169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0.44871794871794873</c:v>
                </c:pt>
                <c:pt idx="16">
                  <c:v>0.44871794871794873</c:v>
                </c:pt>
                <c:pt idx="17">
                  <c:v>0.44871794871794873</c:v>
                </c:pt>
                <c:pt idx="18">
                  <c:v>0.44871794871794873</c:v>
                </c:pt>
                <c:pt idx="19">
                  <c:v>0.44871794871794873</c:v>
                </c:pt>
                <c:pt idx="20">
                  <c:v>0.44871794871794873</c:v>
                </c:pt>
                <c:pt idx="21">
                  <c:v>0.44871794871794873</c:v>
                </c:pt>
                <c:pt idx="22">
                  <c:v>0.44871794871794873</c:v>
                </c:pt>
                <c:pt idx="23">
                  <c:v>0.44871794871794873</c:v>
                </c:pt>
                <c:pt idx="24">
                  <c:v>0.44871794871794873</c:v>
                </c:pt>
                <c:pt idx="25">
                  <c:v>0.44871794871794873</c:v>
                </c:pt>
                <c:pt idx="26">
                  <c:v>0.44871794871794873</c:v>
                </c:pt>
                <c:pt idx="27">
                  <c:v>0.44871794871794873</c:v>
                </c:pt>
                <c:pt idx="28">
                  <c:v>0.44871794871794873</c:v>
                </c:pt>
                <c:pt idx="29">
                  <c:v>0.44871794871794873</c:v>
                </c:pt>
                <c:pt idx="30">
                  <c:v>0.44871794871794873</c:v>
                </c:pt>
                <c:pt idx="31">
                  <c:v>0.44871794871794873</c:v>
                </c:pt>
                <c:pt idx="32">
                  <c:v>0.44871794871794873</c:v>
                </c:pt>
                <c:pt idx="33">
                  <c:v>0.44871794871794873</c:v>
                </c:pt>
                <c:pt idx="34">
                  <c:v>0.44871794871794873</c:v>
                </c:pt>
                <c:pt idx="35">
                  <c:v>0.44871794871794873</c:v>
                </c:pt>
                <c:pt idx="36">
                  <c:v>0.44871794871794873</c:v>
                </c:pt>
                <c:pt idx="37">
                  <c:v>0.44871794871794873</c:v>
                </c:pt>
                <c:pt idx="38">
                  <c:v>0.44017094017094022</c:v>
                </c:pt>
                <c:pt idx="39">
                  <c:v>0.43162393162393164</c:v>
                </c:pt>
                <c:pt idx="40">
                  <c:v>0.42307692307692313</c:v>
                </c:pt>
                <c:pt idx="41">
                  <c:v>0.42307692307692313</c:v>
                </c:pt>
                <c:pt idx="42">
                  <c:v>0.39743589743589747</c:v>
                </c:pt>
                <c:pt idx="43">
                  <c:v>0.37179487179487181</c:v>
                </c:pt>
                <c:pt idx="44">
                  <c:v>0.34615384615384615</c:v>
                </c:pt>
                <c:pt idx="45">
                  <c:v>0.34615384615384615</c:v>
                </c:pt>
                <c:pt idx="46">
                  <c:v>0.34615384615384615</c:v>
                </c:pt>
                <c:pt idx="47">
                  <c:v>0.34615384615384615</c:v>
                </c:pt>
                <c:pt idx="48">
                  <c:v>0.34615384615384615</c:v>
                </c:pt>
                <c:pt idx="49">
                  <c:v>0.34615384615384615</c:v>
                </c:pt>
                <c:pt idx="50">
                  <c:v>0.34615384615384615</c:v>
                </c:pt>
                <c:pt idx="51">
                  <c:v>0.34615384615384615</c:v>
                </c:pt>
                <c:pt idx="52">
                  <c:v>0.34615384615384615</c:v>
                </c:pt>
                <c:pt idx="53">
                  <c:v>0.36752136752136755</c:v>
                </c:pt>
                <c:pt idx="54">
                  <c:v>0.3888888888888889</c:v>
                </c:pt>
                <c:pt idx="55">
                  <c:v>0.41025641025641024</c:v>
                </c:pt>
                <c:pt idx="56">
                  <c:v>0.41880341880341876</c:v>
                </c:pt>
                <c:pt idx="57">
                  <c:v>0.42735042735042739</c:v>
                </c:pt>
                <c:pt idx="58">
                  <c:v>0.4358974358974359</c:v>
                </c:pt>
                <c:pt idx="59">
                  <c:v>0.4358974358974359</c:v>
                </c:pt>
                <c:pt idx="60">
                  <c:v>0.44017094017094016</c:v>
                </c:pt>
                <c:pt idx="61">
                  <c:v>0.44444444444444442</c:v>
                </c:pt>
                <c:pt idx="62">
                  <c:v>0.44871794871794873</c:v>
                </c:pt>
                <c:pt idx="63">
                  <c:v>0.45299145299145299</c:v>
                </c:pt>
                <c:pt idx="64">
                  <c:v>0.45726495726495725</c:v>
                </c:pt>
                <c:pt idx="65">
                  <c:v>0.46153846153846156</c:v>
                </c:pt>
                <c:pt idx="66">
                  <c:v>0.47863247863247865</c:v>
                </c:pt>
                <c:pt idx="67">
                  <c:v>0.49572649572649569</c:v>
                </c:pt>
                <c:pt idx="68">
                  <c:v>0.51282051282051277</c:v>
                </c:pt>
                <c:pt idx="69">
                  <c:v>0.52991452991452992</c:v>
                </c:pt>
                <c:pt idx="70">
                  <c:v>0.54700854700854695</c:v>
                </c:pt>
                <c:pt idx="71">
                  <c:v>0.5641025641025641</c:v>
                </c:pt>
                <c:pt idx="72">
                  <c:v>0.55555555555555547</c:v>
                </c:pt>
                <c:pt idx="73">
                  <c:v>0.54700854700854706</c:v>
                </c:pt>
                <c:pt idx="74">
                  <c:v>0.53846153846153844</c:v>
                </c:pt>
                <c:pt idx="75">
                  <c:v>0.54273504273504281</c:v>
                </c:pt>
                <c:pt idx="76">
                  <c:v>0.54700854700854695</c:v>
                </c:pt>
                <c:pt idx="77">
                  <c:v>0.55128205128205132</c:v>
                </c:pt>
                <c:pt idx="78">
                  <c:v>0.55128205128205132</c:v>
                </c:pt>
                <c:pt idx="79">
                  <c:v>0.55128205128205132</c:v>
                </c:pt>
                <c:pt idx="80">
                  <c:v>0.55128205128205132</c:v>
                </c:pt>
                <c:pt idx="81">
                  <c:v>0.55128205128205132</c:v>
                </c:pt>
                <c:pt idx="82">
                  <c:v>0.55128205128205132</c:v>
                </c:pt>
                <c:pt idx="83">
                  <c:v>0.55128205128205132</c:v>
                </c:pt>
                <c:pt idx="84">
                  <c:v>0.55128205128205132</c:v>
                </c:pt>
                <c:pt idx="85">
                  <c:v>0.55128205128205132</c:v>
                </c:pt>
                <c:pt idx="86">
                  <c:v>0.55128205128205132</c:v>
                </c:pt>
                <c:pt idx="87">
                  <c:v>0.55128205128205132</c:v>
                </c:pt>
                <c:pt idx="88">
                  <c:v>0.55128205128205132</c:v>
                </c:pt>
                <c:pt idx="89">
                  <c:v>0.55128205128205132</c:v>
                </c:pt>
                <c:pt idx="90">
                  <c:v>0.55128205128205132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DB-4522-BC5C-9546E6D80734}"/>
            </c:ext>
          </c:extLst>
        </c:ser>
        <c:ser>
          <c:idx val="3"/>
          <c:order val="3"/>
          <c:tx>
            <c:strRef>
              <c:f>Alvarado78!$AJ$170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Alvarado78!$AK$166:$EG$166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Alvarado78!$AK$170:$EG$170</c:f>
              <c:numCache>
                <c:formatCode>#,##0.000</c:formatCode>
                <c:ptCount val="101"/>
                <c:pt idx="0">
                  <c:v>0.22435897435897437</c:v>
                </c:pt>
                <c:pt idx="1">
                  <c:v>0.22435897435897437</c:v>
                </c:pt>
                <c:pt idx="2">
                  <c:v>0.22435897435897437</c:v>
                </c:pt>
                <c:pt idx="3">
                  <c:v>0.22435897435897437</c:v>
                </c:pt>
                <c:pt idx="4">
                  <c:v>0.22435897435897437</c:v>
                </c:pt>
                <c:pt idx="5">
                  <c:v>0.22435897435897437</c:v>
                </c:pt>
                <c:pt idx="6">
                  <c:v>0.22435897435897437</c:v>
                </c:pt>
                <c:pt idx="7">
                  <c:v>0.22435897435897437</c:v>
                </c:pt>
                <c:pt idx="8">
                  <c:v>0.22435897435897437</c:v>
                </c:pt>
                <c:pt idx="9">
                  <c:v>0.22435897435897437</c:v>
                </c:pt>
                <c:pt idx="10">
                  <c:v>0.22435897435897437</c:v>
                </c:pt>
                <c:pt idx="11">
                  <c:v>0.22435897435897437</c:v>
                </c:pt>
                <c:pt idx="12">
                  <c:v>0.22435897435897437</c:v>
                </c:pt>
                <c:pt idx="13">
                  <c:v>0.22435897435897437</c:v>
                </c:pt>
                <c:pt idx="14">
                  <c:v>0.22435897435897437</c:v>
                </c:pt>
                <c:pt idx="15">
                  <c:v>0.22435897435897437</c:v>
                </c:pt>
                <c:pt idx="16">
                  <c:v>0.22435897435897437</c:v>
                </c:pt>
                <c:pt idx="17">
                  <c:v>0.22435897435897437</c:v>
                </c:pt>
                <c:pt idx="18">
                  <c:v>0.22435897435897437</c:v>
                </c:pt>
                <c:pt idx="19">
                  <c:v>0.22435897435897437</c:v>
                </c:pt>
                <c:pt idx="20">
                  <c:v>0.22435897435897437</c:v>
                </c:pt>
                <c:pt idx="21">
                  <c:v>0.22435897435897437</c:v>
                </c:pt>
                <c:pt idx="22">
                  <c:v>0.22435897435897437</c:v>
                </c:pt>
                <c:pt idx="23">
                  <c:v>0.22435897435897437</c:v>
                </c:pt>
                <c:pt idx="24">
                  <c:v>0.22435897435897437</c:v>
                </c:pt>
                <c:pt idx="25">
                  <c:v>0.22435897435897437</c:v>
                </c:pt>
                <c:pt idx="26">
                  <c:v>0.22435897435897437</c:v>
                </c:pt>
                <c:pt idx="27">
                  <c:v>0.22435897435897437</c:v>
                </c:pt>
                <c:pt idx="28">
                  <c:v>0.22435897435897437</c:v>
                </c:pt>
                <c:pt idx="29">
                  <c:v>0.22435897435897437</c:v>
                </c:pt>
                <c:pt idx="30">
                  <c:v>0.22435897435897437</c:v>
                </c:pt>
                <c:pt idx="31">
                  <c:v>0.22435897435897437</c:v>
                </c:pt>
                <c:pt idx="32">
                  <c:v>0.22435897435897437</c:v>
                </c:pt>
                <c:pt idx="33">
                  <c:v>0.22435897435897437</c:v>
                </c:pt>
                <c:pt idx="34">
                  <c:v>0.22435897435897437</c:v>
                </c:pt>
                <c:pt idx="35">
                  <c:v>0.22435897435897437</c:v>
                </c:pt>
                <c:pt idx="36">
                  <c:v>0.22435897435897437</c:v>
                </c:pt>
                <c:pt idx="37">
                  <c:v>0.22435897435897437</c:v>
                </c:pt>
                <c:pt idx="38">
                  <c:v>0.22008547008547011</c:v>
                </c:pt>
                <c:pt idx="39">
                  <c:v>0.21581196581196582</c:v>
                </c:pt>
                <c:pt idx="40">
                  <c:v>0.21153846153846156</c:v>
                </c:pt>
                <c:pt idx="41">
                  <c:v>0.21153846153846156</c:v>
                </c:pt>
                <c:pt idx="42">
                  <c:v>0.19871794871794873</c:v>
                </c:pt>
                <c:pt idx="43">
                  <c:v>0.1858974358974359</c:v>
                </c:pt>
                <c:pt idx="44">
                  <c:v>0.17307692307692307</c:v>
                </c:pt>
                <c:pt idx="45">
                  <c:v>0.17307692307692307</c:v>
                </c:pt>
                <c:pt idx="46">
                  <c:v>0.17307692307692307</c:v>
                </c:pt>
                <c:pt idx="47">
                  <c:v>0.17307692307692307</c:v>
                </c:pt>
                <c:pt idx="48">
                  <c:v>0.17307692307692307</c:v>
                </c:pt>
                <c:pt idx="49">
                  <c:v>0.17307692307692307</c:v>
                </c:pt>
                <c:pt idx="50">
                  <c:v>0.17307692307692307</c:v>
                </c:pt>
                <c:pt idx="51">
                  <c:v>0.17307692307692307</c:v>
                </c:pt>
                <c:pt idx="52">
                  <c:v>0.17307692307692307</c:v>
                </c:pt>
                <c:pt idx="53">
                  <c:v>0.18376068376068377</c:v>
                </c:pt>
                <c:pt idx="54">
                  <c:v>0.19444444444444445</c:v>
                </c:pt>
                <c:pt idx="55">
                  <c:v>0.20512820512820512</c:v>
                </c:pt>
                <c:pt idx="56">
                  <c:v>0.20940170940170938</c:v>
                </c:pt>
                <c:pt idx="57">
                  <c:v>0.21367521367521369</c:v>
                </c:pt>
                <c:pt idx="58">
                  <c:v>0.21794871794871795</c:v>
                </c:pt>
                <c:pt idx="59">
                  <c:v>0.21794871794871795</c:v>
                </c:pt>
                <c:pt idx="60">
                  <c:v>0.22008547008547008</c:v>
                </c:pt>
                <c:pt idx="61">
                  <c:v>0.22222222222222221</c:v>
                </c:pt>
                <c:pt idx="62">
                  <c:v>0.22435897435897437</c:v>
                </c:pt>
                <c:pt idx="63">
                  <c:v>0.2264957264957265</c:v>
                </c:pt>
                <c:pt idx="64">
                  <c:v>0.22863247863247863</c:v>
                </c:pt>
                <c:pt idx="65">
                  <c:v>0.23076923076923078</c:v>
                </c:pt>
                <c:pt idx="66">
                  <c:v>0.23931623931623933</c:v>
                </c:pt>
                <c:pt idx="67">
                  <c:v>0.24786324786324784</c:v>
                </c:pt>
                <c:pt idx="68">
                  <c:v>0.25641025641025639</c:v>
                </c:pt>
                <c:pt idx="69">
                  <c:v>0.26495726495726496</c:v>
                </c:pt>
                <c:pt idx="70">
                  <c:v>0.27350427350427348</c:v>
                </c:pt>
                <c:pt idx="71">
                  <c:v>0.28205128205128205</c:v>
                </c:pt>
                <c:pt idx="72">
                  <c:v>0.27777777777777773</c:v>
                </c:pt>
                <c:pt idx="73">
                  <c:v>0.27350427350427353</c:v>
                </c:pt>
                <c:pt idx="74">
                  <c:v>0.26923076923076922</c:v>
                </c:pt>
                <c:pt idx="75">
                  <c:v>0.2713675213675214</c:v>
                </c:pt>
                <c:pt idx="76">
                  <c:v>0.27350427350427348</c:v>
                </c:pt>
                <c:pt idx="77">
                  <c:v>0.27564102564102566</c:v>
                </c:pt>
                <c:pt idx="78">
                  <c:v>0.27564102564102566</c:v>
                </c:pt>
                <c:pt idx="79">
                  <c:v>0.27564102564102566</c:v>
                </c:pt>
                <c:pt idx="80">
                  <c:v>0.27564102564102566</c:v>
                </c:pt>
                <c:pt idx="81">
                  <c:v>0.27564102564102566</c:v>
                </c:pt>
                <c:pt idx="82">
                  <c:v>0.27564102564102566</c:v>
                </c:pt>
                <c:pt idx="83">
                  <c:v>0.27564102564102566</c:v>
                </c:pt>
                <c:pt idx="84">
                  <c:v>0.27564102564102566</c:v>
                </c:pt>
                <c:pt idx="85">
                  <c:v>0.27564102564102566</c:v>
                </c:pt>
                <c:pt idx="86">
                  <c:v>0.27564102564102566</c:v>
                </c:pt>
                <c:pt idx="87">
                  <c:v>0.27564102564102566</c:v>
                </c:pt>
                <c:pt idx="88">
                  <c:v>0.27564102564102566</c:v>
                </c:pt>
                <c:pt idx="89">
                  <c:v>0.27564102564102566</c:v>
                </c:pt>
                <c:pt idx="90">
                  <c:v>0.27564102564102566</c:v>
                </c:pt>
                <c:pt idx="91">
                  <c:v>0.27564102564102566</c:v>
                </c:pt>
                <c:pt idx="92">
                  <c:v>0.27564102564102566</c:v>
                </c:pt>
                <c:pt idx="93">
                  <c:v>0.27564102564102566</c:v>
                </c:pt>
                <c:pt idx="94">
                  <c:v>0.27564102564102566</c:v>
                </c:pt>
                <c:pt idx="95">
                  <c:v>0.27564102564102566</c:v>
                </c:pt>
                <c:pt idx="96">
                  <c:v>0.27564102564102566</c:v>
                </c:pt>
                <c:pt idx="97">
                  <c:v>0.27564102564102566</c:v>
                </c:pt>
                <c:pt idx="98">
                  <c:v>0.27564102564102566</c:v>
                </c:pt>
                <c:pt idx="99">
                  <c:v>0.27564102564102566</c:v>
                </c:pt>
                <c:pt idx="100">
                  <c:v>0.27564102564102566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DB-4522-BC5C-9546E6D80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35824"/>
        <c:axId val="724878792"/>
      </c:scatterChart>
      <c:valAx>
        <c:axId val="846035824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24878792"/>
        <c:crosses val="autoZero"/>
        <c:crossBetween val="midCat"/>
      </c:valAx>
      <c:valAx>
        <c:axId val="7248787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846035824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obezitate!$AM$83</c:f>
          <c:strCache>
            <c:ptCount val="1"/>
            <c:pt idx="0">
              <c:v>Logistic Regression Curve -vs- Alvarado78 
Model 5 for actual78    (3 variables,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obezitate!$E$86</c:f>
              <c:strCache>
                <c:ptCount val="1"/>
                <c:pt idx="0">
                  <c:v>Upper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obezitate!$E$87:$E$99</c:f>
              <c:numCache>
                <c:formatCode>#,##0.000</c:formatCode>
                <c:ptCount val="13"/>
                <c:pt idx="0">
                  <c:v>0.87502991889067994</c:v>
                </c:pt>
                <c:pt idx="1">
                  <c:v>0.84215781160700731</c:v>
                </c:pt>
                <c:pt idx="2">
                  <c:v>0.80430445772663861</c:v>
                </c:pt>
                <c:pt idx="3">
                  <c:v>0.76343461105634569</c:v>
                </c:pt>
                <c:pt idx="4">
                  <c:v>0.72404211863459111</c:v>
                </c:pt>
                <c:pt idx="5">
                  <c:v>0.69353041131850524</c:v>
                </c:pt>
                <c:pt idx="6">
                  <c:v>0.67831186805990673</c:v>
                </c:pt>
                <c:pt idx="7">
                  <c:v>0.67767107085250655</c:v>
                </c:pt>
                <c:pt idx="8">
                  <c:v>0.68630593623566893</c:v>
                </c:pt>
                <c:pt idx="9">
                  <c:v>0.6998129895254257</c:v>
                </c:pt>
                <c:pt idx="10">
                  <c:v>0.71567763799225692</c:v>
                </c:pt>
                <c:pt idx="11">
                  <c:v>0.73255280996247896</c:v>
                </c:pt>
                <c:pt idx="12">
                  <c:v>0.74969141825745533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1C-4E73-815D-066345A32A4B}"/>
            </c:ext>
          </c:extLst>
        </c:ser>
        <c:ser>
          <c:idx val="2"/>
          <c:order val="1"/>
          <c:tx>
            <c:v>Forecast</c:v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obezitate!$C$87:$C$99</c:f>
              <c:numCache>
                <c:formatCode>#,##0.000</c:formatCode>
                <c:ptCount val="13"/>
                <c:pt idx="0">
                  <c:v>0.69128120197274667</c:v>
                </c:pt>
                <c:pt idx="1">
                  <c:v>0.67044166781566927</c:v>
                </c:pt>
                <c:pt idx="2">
                  <c:v>0.64890985477671081</c:v>
                </c:pt>
                <c:pt idx="3">
                  <c:v>0.62675443468832015</c:v>
                </c:pt>
                <c:pt idx="4">
                  <c:v>0.60405399085435763</c:v>
                </c:pt>
                <c:pt idx="5">
                  <c:v>0.58089613271037588</c:v>
                </c:pt>
                <c:pt idx="6">
                  <c:v>0.5573763066334102</c:v>
                </c:pt>
                <c:pt idx="7">
                  <c:v>0.53359632988271632</c:v>
                </c:pt>
                <c:pt idx="8">
                  <c:v>0.50966269087727023</c:v>
                </c:pt>
                <c:pt idx="9">
                  <c:v>0.48568467340358978</c:v>
                </c:pt>
                <c:pt idx="10">
                  <c:v>0.46177237357775974</c:v>
                </c:pt>
                <c:pt idx="11">
                  <c:v>0.43803468538123497</c:v>
                </c:pt>
                <c:pt idx="12">
                  <c:v>0.41457733266152808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1C-4E73-815D-066345A32A4B}"/>
            </c:ext>
          </c:extLst>
        </c:ser>
        <c:ser>
          <c:idx val="3"/>
          <c:order val="2"/>
          <c:tx>
            <c:strRef>
              <c:f>obezitate!$D$86</c:f>
              <c:strCache>
                <c:ptCount val="1"/>
                <c:pt idx="0">
                  <c:v>Lower 95%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obezitate!$B$87:$B$99</c:f>
              <c:numCache>
                <c:formatCode>#,##0.000</c:formatCode>
                <c:ptCount val="13"/>
                <c:pt idx="0">
                  <c:v>0</c:v>
                </c:pt>
                <c:pt idx="1">
                  <c:v>0.91666666666666663</c:v>
                </c:pt>
                <c:pt idx="2">
                  <c:v>1.8333333333333333</c:v>
                </c:pt>
                <c:pt idx="3">
                  <c:v>2.75</c:v>
                </c:pt>
                <c:pt idx="4">
                  <c:v>3.6666666666666665</c:v>
                </c:pt>
                <c:pt idx="5">
                  <c:v>4.583333333333333</c:v>
                </c:pt>
                <c:pt idx="6">
                  <c:v>5.5</c:v>
                </c:pt>
                <c:pt idx="7">
                  <c:v>6.4166666666666661</c:v>
                </c:pt>
                <c:pt idx="8">
                  <c:v>7.333333333333333</c:v>
                </c:pt>
                <c:pt idx="9">
                  <c:v>8.25</c:v>
                </c:pt>
                <c:pt idx="10">
                  <c:v>9.1666666666666661</c:v>
                </c:pt>
                <c:pt idx="11">
                  <c:v>10.083333333333332</c:v>
                </c:pt>
                <c:pt idx="12">
                  <c:v>11</c:v>
                </c:pt>
              </c:numCache>
            </c:numRef>
          </c:xVal>
          <c:yVal>
            <c:numRef>
              <c:f>obezitate!$D$87:$D$99</c:f>
              <c:numCache>
                <c:formatCode>#,##0.000</c:formatCode>
                <c:ptCount val="13"/>
                <c:pt idx="0">
                  <c:v>0.41727935537536531</c:v>
                </c:pt>
                <c:pt idx="1">
                  <c:v>0.43683797029338628</c:v>
                </c:pt>
                <c:pt idx="2">
                  <c:v>0.45390223261965218</c:v>
                </c:pt>
                <c:pt idx="3">
                  <c:v>0.46630954973582206</c:v>
                </c:pt>
                <c:pt idx="4">
                  <c:v>0.47007832756027595</c:v>
                </c:pt>
                <c:pt idx="5">
                  <c:v>0.45914871628040926</c:v>
                </c:pt>
                <c:pt idx="6">
                  <c:v>0.42923247331067754</c:v>
                </c:pt>
                <c:pt idx="7">
                  <c:v>0.38369044766226612</c:v>
                </c:pt>
                <c:pt idx="8">
                  <c:v>0.33057310066977558</c:v>
                </c:pt>
                <c:pt idx="9">
                  <c:v>0.27668574528344286</c:v>
                </c:pt>
                <c:pt idx="10">
                  <c:v>0.22626191861101866</c:v>
                </c:pt>
                <c:pt idx="11">
                  <c:v>0.18154759837531614</c:v>
                </c:pt>
                <c:pt idx="12">
                  <c:v>0.14342663341047401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1C-4E73-815D-066345A32A4B}"/>
            </c:ext>
          </c:extLst>
        </c:ser>
        <c:ser>
          <c:idx val="0"/>
          <c:order val="3"/>
          <c:tx>
            <c:v>Mean</c:v>
          </c:tx>
          <c:spPr>
            <a:ln w="25400">
              <a:noFill/>
            </a:ln>
          </c:spPr>
          <c:marker>
            <c:symbol val="diamond"/>
            <c:size val="8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Ref>
              <c:f>obezitate!$B$84</c:f>
              <c:numCache>
                <c:formatCode>#,##0.000</c:formatCode>
                <c:ptCount val="1"/>
                <c:pt idx="0">
                  <c:v>4.6923076923076925</c:v>
                </c:pt>
              </c:numCache>
            </c:numRef>
          </c:xVal>
          <c:yVal>
            <c:numRef>
              <c:f>obezitate!$C$84</c:f>
              <c:numCache>
                <c:formatCode>#,##0.000</c:formatCode>
                <c:ptCount val="1"/>
                <c:pt idx="0">
                  <c:v>0.57811709070514672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C-4E73-815D-066345A32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40704"/>
        <c:axId val="1022941064"/>
      </c:scatterChart>
      <c:valAx>
        <c:axId val="102294070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strRef>
              <c:f>obezitate!$AM$84</c:f>
              <c:strCache>
                <c:ptCount val="1"/>
                <c:pt idx="0">
                  <c:v>Alvarado78 (min to max) 
Other Variables = Means</c:v>
                </c:pt>
              </c:strCache>
            </c:strRef>
          </c:tx>
          <c:overlay val="0"/>
        </c:title>
        <c:numFmt formatCode="General" sourceLinked="0"/>
        <c:majorTickMark val="out"/>
        <c:minorTickMark val="none"/>
        <c:tickLblPos val="nextTo"/>
        <c:crossAx val="1022941064"/>
        <c:crosses val="autoZero"/>
        <c:crossBetween val="midCat"/>
      </c:valAx>
      <c:valAx>
        <c:axId val="10229410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crossAx val="1022940704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obezitate!$C$47</c:f>
          <c:strCache>
            <c:ptCount val="1"/>
            <c:pt idx="0">
              <c:v>ROC curve:  area under curve = 0.87 
Model 5 for actual78    (3 variables, n=78)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Blue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obezitate!$AM$45:$EI$45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0.97142857142857142</c:v>
                </c:pt>
                <c:pt idx="17">
                  <c:v>0.97142857142857142</c:v>
                </c:pt>
                <c:pt idx="18">
                  <c:v>0.97142857142857142</c:v>
                </c:pt>
                <c:pt idx="19">
                  <c:v>0.97142857142857142</c:v>
                </c:pt>
                <c:pt idx="20">
                  <c:v>0.97142857142857142</c:v>
                </c:pt>
                <c:pt idx="21">
                  <c:v>0.91428571428571426</c:v>
                </c:pt>
                <c:pt idx="22">
                  <c:v>0.91428571428571426</c:v>
                </c:pt>
                <c:pt idx="23">
                  <c:v>0.91428571428571426</c:v>
                </c:pt>
                <c:pt idx="24">
                  <c:v>0.8571428571428571</c:v>
                </c:pt>
                <c:pt idx="25">
                  <c:v>0.82857142857142863</c:v>
                </c:pt>
                <c:pt idx="26">
                  <c:v>0.82857142857142863</c:v>
                </c:pt>
                <c:pt idx="27">
                  <c:v>0.8</c:v>
                </c:pt>
                <c:pt idx="28">
                  <c:v>0.8</c:v>
                </c:pt>
                <c:pt idx="29">
                  <c:v>0.74285714285714288</c:v>
                </c:pt>
                <c:pt idx="30">
                  <c:v>0.74285714285714288</c:v>
                </c:pt>
                <c:pt idx="31">
                  <c:v>0.74285714285714288</c:v>
                </c:pt>
                <c:pt idx="32">
                  <c:v>0.74285714285714288</c:v>
                </c:pt>
                <c:pt idx="33">
                  <c:v>0.74285714285714288</c:v>
                </c:pt>
                <c:pt idx="34">
                  <c:v>0.74285714285714288</c:v>
                </c:pt>
                <c:pt idx="35">
                  <c:v>0.74285714285714288</c:v>
                </c:pt>
                <c:pt idx="36">
                  <c:v>0.74285714285714288</c:v>
                </c:pt>
                <c:pt idx="37">
                  <c:v>0.7142857142857143</c:v>
                </c:pt>
                <c:pt idx="38">
                  <c:v>0.7142857142857143</c:v>
                </c:pt>
                <c:pt idx="39">
                  <c:v>0.7142857142857143</c:v>
                </c:pt>
                <c:pt idx="40">
                  <c:v>0.7142857142857143</c:v>
                </c:pt>
                <c:pt idx="41">
                  <c:v>0.65714285714285714</c:v>
                </c:pt>
                <c:pt idx="42">
                  <c:v>0.62857142857142856</c:v>
                </c:pt>
                <c:pt idx="43">
                  <c:v>0.62857142857142856</c:v>
                </c:pt>
                <c:pt idx="44">
                  <c:v>0.5714285714285714</c:v>
                </c:pt>
                <c:pt idx="45">
                  <c:v>0.5714285714285714</c:v>
                </c:pt>
                <c:pt idx="46">
                  <c:v>0.5714285714285714</c:v>
                </c:pt>
                <c:pt idx="47">
                  <c:v>0.5714285714285714</c:v>
                </c:pt>
                <c:pt idx="48">
                  <c:v>0.5714285714285714</c:v>
                </c:pt>
                <c:pt idx="49">
                  <c:v>0.48571428571428571</c:v>
                </c:pt>
                <c:pt idx="50">
                  <c:v>0.37142857142857144</c:v>
                </c:pt>
                <c:pt idx="51">
                  <c:v>0.37142857142857144</c:v>
                </c:pt>
                <c:pt idx="52">
                  <c:v>0.37142857142857144</c:v>
                </c:pt>
                <c:pt idx="53">
                  <c:v>0.37142857142857144</c:v>
                </c:pt>
                <c:pt idx="54">
                  <c:v>0.34285714285714286</c:v>
                </c:pt>
                <c:pt idx="55">
                  <c:v>0.25714285714285712</c:v>
                </c:pt>
                <c:pt idx="56">
                  <c:v>0.25714285714285712</c:v>
                </c:pt>
                <c:pt idx="57">
                  <c:v>0.25714285714285712</c:v>
                </c:pt>
                <c:pt idx="58">
                  <c:v>0.25714285714285712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0.14285714285714285</c:v>
                </c:pt>
                <c:pt idx="65">
                  <c:v>0.14285714285714285</c:v>
                </c:pt>
                <c:pt idx="66">
                  <c:v>0.14285714285714285</c:v>
                </c:pt>
                <c:pt idx="67">
                  <c:v>0.11428571428571428</c:v>
                </c:pt>
                <c:pt idx="68">
                  <c:v>8.5714285714285715E-2</c:v>
                </c:pt>
                <c:pt idx="69">
                  <c:v>5.7142857142857141E-2</c:v>
                </c:pt>
                <c:pt idx="70">
                  <c:v>2.8571428571428571E-2</c:v>
                </c:pt>
                <c:pt idx="71">
                  <c:v>2.8571428571428571E-2</c:v>
                </c:pt>
                <c:pt idx="72">
                  <c:v>2.8571428571428571E-2</c:v>
                </c:pt>
                <c:pt idx="73">
                  <c:v>2.8571428571428571E-2</c:v>
                </c:pt>
                <c:pt idx="74">
                  <c:v>2.8571428571428571E-2</c:v>
                </c:pt>
                <c:pt idx="75">
                  <c:v>2.8571428571428571E-2</c:v>
                </c:pt>
                <c:pt idx="76">
                  <c:v>2.8571428571428571E-2</c:v>
                </c:pt>
                <c:pt idx="77">
                  <c:v>2.8571428571428571E-2</c:v>
                </c:pt>
                <c:pt idx="78">
                  <c:v>2.8571428571428571E-2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obezitate!$AM$44:$EI$44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0.93023255813953487</c:v>
                </c:pt>
                <c:pt idx="22">
                  <c:v>0.93023255813953487</c:v>
                </c:pt>
                <c:pt idx="23">
                  <c:v>0.93023255813953487</c:v>
                </c:pt>
                <c:pt idx="24">
                  <c:v>0.88372093023255816</c:v>
                </c:pt>
                <c:pt idx="25">
                  <c:v>0.88372093023255816</c:v>
                </c:pt>
                <c:pt idx="26">
                  <c:v>0.88372093023255816</c:v>
                </c:pt>
                <c:pt idx="27">
                  <c:v>0.88372093023255816</c:v>
                </c:pt>
                <c:pt idx="28">
                  <c:v>0.88372093023255816</c:v>
                </c:pt>
                <c:pt idx="29">
                  <c:v>0.88372093023255816</c:v>
                </c:pt>
                <c:pt idx="30">
                  <c:v>0.88372093023255816</c:v>
                </c:pt>
                <c:pt idx="31">
                  <c:v>0.88372093023255816</c:v>
                </c:pt>
                <c:pt idx="32">
                  <c:v>0.86046511627906974</c:v>
                </c:pt>
                <c:pt idx="33">
                  <c:v>0.86046511627906974</c:v>
                </c:pt>
                <c:pt idx="34">
                  <c:v>0.86046511627906974</c:v>
                </c:pt>
                <c:pt idx="35">
                  <c:v>0.86046511627906974</c:v>
                </c:pt>
                <c:pt idx="36">
                  <c:v>0.83720930232558144</c:v>
                </c:pt>
                <c:pt idx="37">
                  <c:v>0.83720930232558144</c:v>
                </c:pt>
                <c:pt idx="38">
                  <c:v>0.83720930232558144</c:v>
                </c:pt>
                <c:pt idx="39">
                  <c:v>0.83720930232558144</c:v>
                </c:pt>
                <c:pt idx="40">
                  <c:v>0.83720930232558144</c:v>
                </c:pt>
                <c:pt idx="41">
                  <c:v>0.81395348837209303</c:v>
                </c:pt>
                <c:pt idx="42">
                  <c:v>0.81395348837209303</c:v>
                </c:pt>
                <c:pt idx="43">
                  <c:v>0.81395348837209303</c:v>
                </c:pt>
                <c:pt idx="44">
                  <c:v>0.79069767441860461</c:v>
                </c:pt>
                <c:pt idx="45">
                  <c:v>0.79069767441860461</c:v>
                </c:pt>
                <c:pt idx="46">
                  <c:v>0.79069767441860461</c:v>
                </c:pt>
                <c:pt idx="47">
                  <c:v>0.79069767441860461</c:v>
                </c:pt>
                <c:pt idx="48">
                  <c:v>0.79069767441860461</c:v>
                </c:pt>
                <c:pt idx="49">
                  <c:v>0.76744186046511631</c:v>
                </c:pt>
                <c:pt idx="50">
                  <c:v>0.76744186046511631</c:v>
                </c:pt>
                <c:pt idx="51">
                  <c:v>0.76744186046511631</c:v>
                </c:pt>
                <c:pt idx="52">
                  <c:v>0.76744186046511631</c:v>
                </c:pt>
                <c:pt idx="53">
                  <c:v>0.76744186046511631</c:v>
                </c:pt>
                <c:pt idx="54">
                  <c:v>0.76744186046511631</c:v>
                </c:pt>
                <c:pt idx="55">
                  <c:v>0.72093023255813948</c:v>
                </c:pt>
                <c:pt idx="56">
                  <c:v>0.72093023255813948</c:v>
                </c:pt>
                <c:pt idx="57">
                  <c:v>0.69767441860465118</c:v>
                </c:pt>
                <c:pt idx="58">
                  <c:v>0.69767441860465118</c:v>
                </c:pt>
                <c:pt idx="59">
                  <c:v>0.65116279069767447</c:v>
                </c:pt>
                <c:pt idx="60">
                  <c:v>0.60465116279069764</c:v>
                </c:pt>
                <c:pt idx="61">
                  <c:v>0.60465116279069764</c:v>
                </c:pt>
                <c:pt idx="62">
                  <c:v>0.55813953488372092</c:v>
                </c:pt>
                <c:pt idx="63">
                  <c:v>0.55813953488372092</c:v>
                </c:pt>
                <c:pt idx="64">
                  <c:v>0.55813953488372092</c:v>
                </c:pt>
                <c:pt idx="65">
                  <c:v>0.53488372093023251</c:v>
                </c:pt>
                <c:pt idx="66">
                  <c:v>0.53488372093023251</c:v>
                </c:pt>
                <c:pt idx="67">
                  <c:v>0.53488372093023251</c:v>
                </c:pt>
                <c:pt idx="68">
                  <c:v>0.46511627906976744</c:v>
                </c:pt>
                <c:pt idx="69">
                  <c:v>0.46511627906976744</c:v>
                </c:pt>
                <c:pt idx="70">
                  <c:v>0.44186046511627908</c:v>
                </c:pt>
                <c:pt idx="71">
                  <c:v>0.41860465116279072</c:v>
                </c:pt>
                <c:pt idx="72">
                  <c:v>0.41860465116279072</c:v>
                </c:pt>
                <c:pt idx="73">
                  <c:v>0.34883720930232559</c:v>
                </c:pt>
                <c:pt idx="74">
                  <c:v>0.34883720930232559</c:v>
                </c:pt>
                <c:pt idx="75">
                  <c:v>0.34883720930232559</c:v>
                </c:pt>
                <c:pt idx="76">
                  <c:v>0.34883720930232559</c:v>
                </c:pt>
                <c:pt idx="77">
                  <c:v>0.32558139534883723</c:v>
                </c:pt>
                <c:pt idx="78">
                  <c:v>0.32558139534883723</c:v>
                </c:pt>
                <c:pt idx="79">
                  <c:v>0.23255813953488372</c:v>
                </c:pt>
                <c:pt idx="80">
                  <c:v>0.20930232558139536</c:v>
                </c:pt>
                <c:pt idx="81">
                  <c:v>0.16279069767441862</c:v>
                </c:pt>
                <c:pt idx="82">
                  <c:v>0.16279069767441862</c:v>
                </c:pt>
                <c:pt idx="83">
                  <c:v>0.11627906976744186</c:v>
                </c:pt>
                <c:pt idx="84">
                  <c:v>9.3023255813953487E-2</c:v>
                </c:pt>
                <c:pt idx="85">
                  <c:v>6.9767441860465115E-2</c:v>
                </c:pt>
                <c:pt idx="86">
                  <c:v>4.6511627906976744E-2</c:v>
                </c:pt>
                <c:pt idx="87">
                  <c:v>4.6511627906976744E-2</c:v>
                </c:pt>
                <c:pt idx="88">
                  <c:v>4.6511627906976744E-2</c:v>
                </c:pt>
                <c:pt idx="89">
                  <c:v>2.3255813953488372E-2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29-4E5D-B717-DBD760BFD302}"/>
            </c:ext>
          </c:extLst>
        </c:ser>
        <c:ser>
          <c:idx val="1"/>
          <c:order val="1"/>
          <c:tx>
            <c:v>Line</c:v>
          </c:tx>
          <c:spPr>
            <a:ln w="12700" cap="rnd" cmpd="sng" algn="ctr">
              <a:solidFill>
                <a:sysClr val="window" lastClr="FFFFFF">
                  <a:lumMod val="75000"/>
                </a:sysClr>
              </a:solidFill>
              <a:prstDash val="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obezitate!$D$48:$E$48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obezitate!$D$49:$E$49</c:f>
              <c:numCache>
                <c:formatCode>#,##0.000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29-4E5D-B717-DBD760BFD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215640"/>
        <c:axId val="915216000"/>
      </c:scatterChart>
      <c:valAx>
        <c:axId val="915215640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False Positive Rate (1 - Specificity)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915216000"/>
        <c:crosses val="autoZero"/>
        <c:crossBetween val="midCat"/>
      </c:valAx>
      <c:valAx>
        <c:axId val="915216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True Positive Rate (Sensitivity)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915215640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Distribution of Outcomes -vs- Prediction Interval
</a:t>
            </a:r>
            <a:r>
              <a:rPr lang="en-GB" sz="1000"/>
              <a:t>Model 5 for actual78    (3 variables, n=78)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obezitate!$I$2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obezitate!$AM$107:$BF$107</c:f>
              <c:numCache>
                <c:formatCode>#,##0.000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obezitate!$AM$108:$BF$108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F-4A1B-BD35-A0D549A805C4}"/>
            </c:ext>
          </c:extLst>
        </c:ser>
        <c:ser>
          <c:idx val="1"/>
          <c:order val="1"/>
          <c:tx>
            <c:strRef>
              <c:f>obezitate!$H$2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D2D2"/>
            </a:solidFill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numRef>
              <c:f>obezitate!$AM$107:$BG$107</c:f>
              <c:numCache>
                <c:formatCode>#,##0.000</c:formatCode>
                <c:ptCount val="21"/>
                <c:pt idx="0">
                  <c:v>0.05</c:v>
                </c:pt>
                <c:pt idx="1">
                  <c:v>0.1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0.39999999999999997</c:v>
                </c:pt>
                <c:pt idx="8">
                  <c:v>0.44999999999999996</c:v>
                </c:pt>
                <c:pt idx="9">
                  <c:v>0.49999999999999994</c:v>
                </c:pt>
                <c:pt idx="10">
                  <c:v>0.54999999999999993</c:v>
                </c:pt>
                <c:pt idx="11">
                  <c:v>0.6</c:v>
                </c:pt>
                <c:pt idx="12">
                  <c:v>0.65</c:v>
                </c:pt>
                <c:pt idx="13">
                  <c:v>0.70000000000000007</c:v>
                </c:pt>
                <c:pt idx="14">
                  <c:v>0.75000000000000011</c:v>
                </c:pt>
                <c:pt idx="15">
                  <c:v>0.80000000000000016</c:v>
                </c:pt>
                <c:pt idx="16">
                  <c:v>0.8500000000000002</c:v>
                </c:pt>
                <c:pt idx="17">
                  <c:v>0.90000000000000024</c:v>
                </c:pt>
                <c:pt idx="18">
                  <c:v>0.95000000000000029</c:v>
                </c:pt>
                <c:pt idx="19">
                  <c:v>1.0000000000000002</c:v>
                </c:pt>
              </c:numCache>
            </c:numRef>
          </c:cat>
          <c:val>
            <c:numRef>
              <c:f>obezitate!$AM$109:$BF$109</c:f>
              <c:numCache>
                <c:formatCode>#,##0.000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-5</c:v>
                </c:pt>
                <c:pt idx="5">
                  <c:v>-3</c:v>
                </c:pt>
                <c:pt idx="6">
                  <c:v>0</c:v>
                </c:pt>
                <c:pt idx="7">
                  <c:v>-1</c:v>
                </c:pt>
                <c:pt idx="8">
                  <c:v>-5</c:v>
                </c:pt>
                <c:pt idx="9">
                  <c:v>-7</c:v>
                </c:pt>
                <c:pt idx="10">
                  <c:v>-4</c:v>
                </c:pt>
                <c:pt idx="11">
                  <c:v>-2</c:v>
                </c:pt>
                <c:pt idx="12">
                  <c:v>-2</c:v>
                </c:pt>
                <c:pt idx="13">
                  <c:v>-4</c:v>
                </c:pt>
                <c:pt idx="14">
                  <c:v>0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F-4A1B-BD35-A0D549A8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44149280"/>
        <c:axId val="1044156120"/>
      </c:barChart>
      <c:catAx>
        <c:axId val="104414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Prediction</a:t>
                </a:r>
              </a:p>
            </c:rich>
          </c:tx>
          <c:overlay val="0"/>
        </c:title>
        <c:numFmt formatCode=".00" sourceLinked="0"/>
        <c:majorTickMark val="out"/>
        <c:minorTickMark val="none"/>
        <c:tickLblPos val="low"/>
        <c:crossAx val="1044156120"/>
        <c:crosses val="autoZero"/>
        <c:auto val="1"/>
        <c:lblAlgn val="ctr"/>
        <c:lblOffset val="100"/>
        <c:tickLblSkip val="1"/>
        <c:noMultiLvlLbl val="0"/>
      </c:catAx>
      <c:valAx>
        <c:axId val="1044156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;[Red]0" sourceLinked="0"/>
        <c:majorTickMark val="out"/>
        <c:minorTickMark val="none"/>
        <c:tickLblPos val="nextTo"/>
        <c:crossAx val="104414928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Sensitivity and Specificity -vs- Cutoff Value
</a:t>
            </a:r>
            <a:r>
              <a:rPr lang="en-GB" sz="1000"/>
              <a:t>Model 5 for actual78    (3 variables,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Sensitivity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obezitate!$AM$147:$EI$147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obezitate!$AM$148:$EI$148</c:f>
              <c:numCache>
                <c:formatCode>#,##0.000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0.97674418604651159</c:v>
                </c:pt>
                <c:pt idx="21">
                  <c:v>0.95348837209302328</c:v>
                </c:pt>
                <c:pt idx="22">
                  <c:v>0.93023255813953487</c:v>
                </c:pt>
                <c:pt idx="23">
                  <c:v>0.91472868217054271</c:v>
                </c:pt>
                <c:pt idx="24">
                  <c:v>0.89922480620155032</c:v>
                </c:pt>
                <c:pt idx="25">
                  <c:v>0.88372093023255816</c:v>
                </c:pt>
                <c:pt idx="26">
                  <c:v>0.88372093023255816</c:v>
                </c:pt>
                <c:pt idx="27">
                  <c:v>0.88372093023255816</c:v>
                </c:pt>
                <c:pt idx="28">
                  <c:v>0.88372093023255816</c:v>
                </c:pt>
                <c:pt idx="29">
                  <c:v>0.88372093023255816</c:v>
                </c:pt>
                <c:pt idx="30">
                  <c:v>0.88372093023255816</c:v>
                </c:pt>
                <c:pt idx="31">
                  <c:v>0.87596899224806191</c:v>
                </c:pt>
                <c:pt idx="32">
                  <c:v>0.86821705426356599</c:v>
                </c:pt>
                <c:pt idx="33">
                  <c:v>0.86046511627906974</c:v>
                </c:pt>
                <c:pt idx="34">
                  <c:v>0.86046511627906974</c:v>
                </c:pt>
                <c:pt idx="35">
                  <c:v>0.8527131782945736</c:v>
                </c:pt>
                <c:pt idx="36">
                  <c:v>0.84496124031007758</c:v>
                </c:pt>
                <c:pt idx="37">
                  <c:v>0.83720930232558144</c:v>
                </c:pt>
                <c:pt idx="38">
                  <c:v>0.83720930232558144</c:v>
                </c:pt>
                <c:pt idx="39">
                  <c:v>0.83720930232558144</c:v>
                </c:pt>
                <c:pt idx="40">
                  <c:v>0.82945736434108519</c:v>
                </c:pt>
                <c:pt idx="41">
                  <c:v>0.82170542635658916</c:v>
                </c:pt>
                <c:pt idx="42">
                  <c:v>0.81395348837209303</c:v>
                </c:pt>
                <c:pt idx="43">
                  <c:v>0.80620155038759689</c:v>
                </c:pt>
                <c:pt idx="44">
                  <c:v>0.79844961240310086</c:v>
                </c:pt>
                <c:pt idx="45">
                  <c:v>0.79069767441860461</c:v>
                </c:pt>
                <c:pt idx="46">
                  <c:v>0.79069767441860461</c:v>
                </c:pt>
                <c:pt idx="47">
                  <c:v>0.79069767441860461</c:v>
                </c:pt>
                <c:pt idx="48">
                  <c:v>0.78294573643410847</c:v>
                </c:pt>
                <c:pt idx="49">
                  <c:v>0.77519379844961245</c:v>
                </c:pt>
                <c:pt idx="50">
                  <c:v>0.76744186046511631</c:v>
                </c:pt>
                <c:pt idx="51">
                  <c:v>0.76744186046511631</c:v>
                </c:pt>
                <c:pt idx="52">
                  <c:v>0.76744186046511631</c:v>
                </c:pt>
                <c:pt idx="53">
                  <c:v>0.76744186046511631</c:v>
                </c:pt>
                <c:pt idx="54">
                  <c:v>0.75193798449612403</c:v>
                </c:pt>
                <c:pt idx="55">
                  <c:v>0.73643410852713176</c:v>
                </c:pt>
                <c:pt idx="56">
                  <c:v>0.71317829457364346</c:v>
                </c:pt>
                <c:pt idx="57">
                  <c:v>0.70542635658914721</c:v>
                </c:pt>
                <c:pt idx="58">
                  <c:v>0.68217054263565891</c:v>
                </c:pt>
                <c:pt idx="59">
                  <c:v>0.65116279069767447</c:v>
                </c:pt>
                <c:pt idx="60">
                  <c:v>0.62015503875968991</c:v>
                </c:pt>
                <c:pt idx="61">
                  <c:v>0.58914728682170536</c:v>
                </c:pt>
                <c:pt idx="62">
                  <c:v>0.5736434108527132</c:v>
                </c:pt>
                <c:pt idx="63">
                  <c:v>0.55813953488372092</c:v>
                </c:pt>
                <c:pt idx="64">
                  <c:v>0.55038759689922478</c:v>
                </c:pt>
                <c:pt idx="65">
                  <c:v>0.54263565891472865</c:v>
                </c:pt>
                <c:pt idx="66">
                  <c:v>0.53488372093023251</c:v>
                </c:pt>
                <c:pt idx="67">
                  <c:v>0.51162790697674421</c:v>
                </c:pt>
                <c:pt idx="68">
                  <c:v>0.48837209302325579</c:v>
                </c:pt>
                <c:pt idx="69">
                  <c:v>0.45736434108527135</c:v>
                </c:pt>
                <c:pt idx="70">
                  <c:v>0.44186046511627908</c:v>
                </c:pt>
                <c:pt idx="71">
                  <c:v>0.4263565891472868</c:v>
                </c:pt>
                <c:pt idx="72">
                  <c:v>0.39534883720930231</c:v>
                </c:pt>
                <c:pt idx="73">
                  <c:v>0.37209302325581395</c:v>
                </c:pt>
                <c:pt idx="74">
                  <c:v>0.34883720930232559</c:v>
                </c:pt>
                <c:pt idx="75">
                  <c:v>0.34883720930232559</c:v>
                </c:pt>
                <c:pt idx="76">
                  <c:v>0.34108527131782945</c:v>
                </c:pt>
                <c:pt idx="77">
                  <c:v>0.33333333333333337</c:v>
                </c:pt>
                <c:pt idx="78">
                  <c:v>0.29457364341085268</c:v>
                </c:pt>
                <c:pt idx="79">
                  <c:v>0.2558139534883721</c:v>
                </c:pt>
                <c:pt idx="80">
                  <c:v>0.20155038759689922</c:v>
                </c:pt>
                <c:pt idx="81">
                  <c:v>0.17829457364341086</c:v>
                </c:pt>
                <c:pt idx="82">
                  <c:v>0.14728682170542634</c:v>
                </c:pt>
                <c:pt idx="83">
                  <c:v>0.12403100775193798</c:v>
                </c:pt>
                <c:pt idx="84">
                  <c:v>9.3023255813953487E-2</c:v>
                </c:pt>
                <c:pt idx="85">
                  <c:v>6.9767441860465115E-2</c:v>
                </c:pt>
                <c:pt idx="86">
                  <c:v>5.4263565891472874E-2</c:v>
                </c:pt>
                <c:pt idx="87">
                  <c:v>4.6511627906976744E-2</c:v>
                </c:pt>
                <c:pt idx="88">
                  <c:v>3.875968992248062E-2</c:v>
                </c:pt>
                <c:pt idx="89">
                  <c:v>2.3255813953488372E-2</c:v>
                </c:pt>
                <c:pt idx="90">
                  <c:v>7.7519379844961239E-3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3D-4FF5-8423-B8DEA221D027}"/>
            </c:ext>
          </c:extLst>
        </c:ser>
        <c:ser>
          <c:idx val="1"/>
          <c:order val="1"/>
          <c:tx>
            <c:v>Specificity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obezitate!$AM$147:$EI$147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obezitate!$AM$149:$EI$149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9.5238095238095229E-3</c:v>
                </c:pt>
                <c:pt idx="16">
                  <c:v>1.9047619047619046E-2</c:v>
                </c:pt>
                <c:pt idx="17">
                  <c:v>2.8571428571428571E-2</c:v>
                </c:pt>
                <c:pt idx="18">
                  <c:v>2.8571428571428571E-2</c:v>
                </c:pt>
                <c:pt idx="19">
                  <c:v>2.8571428571428571E-2</c:v>
                </c:pt>
                <c:pt idx="20">
                  <c:v>4.7619047619047623E-2</c:v>
                </c:pt>
                <c:pt idx="21">
                  <c:v>6.6666666666666666E-2</c:v>
                </c:pt>
                <c:pt idx="22">
                  <c:v>8.5714285714285715E-2</c:v>
                </c:pt>
                <c:pt idx="23">
                  <c:v>0.10476190476190476</c:v>
                </c:pt>
                <c:pt idx="24">
                  <c:v>0.13333333333333333</c:v>
                </c:pt>
                <c:pt idx="25">
                  <c:v>0.16190476190476191</c:v>
                </c:pt>
                <c:pt idx="26">
                  <c:v>0.18095238095238095</c:v>
                </c:pt>
                <c:pt idx="27">
                  <c:v>0.19047619047619049</c:v>
                </c:pt>
                <c:pt idx="28">
                  <c:v>0.21904761904761905</c:v>
                </c:pt>
                <c:pt idx="29">
                  <c:v>0.23809523809523811</c:v>
                </c:pt>
                <c:pt idx="30">
                  <c:v>0.25714285714285712</c:v>
                </c:pt>
                <c:pt idx="31">
                  <c:v>0.25714285714285712</c:v>
                </c:pt>
                <c:pt idx="32">
                  <c:v>0.25714285714285712</c:v>
                </c:pt>
                <c:pt idx="33">
                  <c:v>0.25714285714285712</c:v>
                </c:pt>
                <c:pt idx="34">
                  <c:v>0.25714285714285712</c:v>
                </c:pt>
                <c:pt idx="35">
                  <c:v>0.25714285714285712</c:v>
                </c:pt>
                <c:pt idx="36">
                  <c:v>0.26666666666666666</c:v>
                </c:pt>
                <c:pt idx="37">
                  <c:v>0.27619047619047615</c:v>
                </c:pt>
                <c:pt idx="38">
                  <c:v>0.2857142857142857</c:v>
                </c:pt>
                <c:pt idx="39">
                  <c:v>0.2857142857142857</c:v>
                </c:pt>
                <c:pt idx="40">
                  <c:v>0.30476190476190473</c:v>
                </c:pt>
                <c:pt idx="41">
                  <c:v>0.33333333333333331</c:v>
                </c:pt>
                <c:pt idx="42">
                  <c:v>0.3619047619047619</c:v>
                </c:pt>
                <c:pt idx="43">
                  <c:v>0.39047619047619048</c:v>
                </c:pt>
                <c:pt idx="44">
                  <c:v>0.40952380952380957</c:v>
                </c:pt>
                <c:pt idx="45">
                  <c:v>0.42857142857142855</c:v>
                </c:pt>
                <c:pt idx="46">
                  <c:v>0.42857142857142855</c:v>
                </c:pt>
                <c:pt idx="47">
                  <c:v>0.42857142857142855</c:v>
                </c:pt>
                <c:pt idx="48">
                  <c:v>0.45714285714285713</c:v>
                </c:pt>
                <c:pt idx="49">
                  <c:v>0.52380952380952372</c:v>
                </c:pt>
                <c:pt idx="50">
                  <c:v>0.59047619047619049</c:v>
                </c:pt>
                <c:pt idx="51">
                  <c:v>0.62857142857142856</c:v>
                </c:pt>
                <c:pt idx="52">
                  <c:v>0.62857142857142856</c:v>
                </c:pt>
                <c:pt idx="53">
                  <c:v>0.63809523809523805</c:v>
                </c:pt>
                <c:pt idx="54">
                  <c:v>0.67619047619047623</c:v>
                </c:pt>
                <c:pt idx="55">
                  <c:v>0.7142857142857143</c:v>
                </c:pt>
                <c:pt idx="56">
                  <c:v>0.74285714285714288</c:v>
                </c:pt>
                <c:pt idx="57">
                  <c:v>0.74285714285714288</c:v>
                </c:pt>
                <c:pt idx="58">
                  <c:v>0.76190476190476197</c:v>
                </c:pt>
                <c:pt idx="59">
                  <c:v>0.78095238095238095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0.81904761904761914</c:v>
                </c:pt>
                <c:pt idx="64">
                  <c:v>0.83809523809523812</c:v>
                </c:pt>
                <c:pt idx="65">
                  <c:v>0.8571428571428571</c:v>
                </c:pt>
                <c:pt idx="66">
                  <c:v>0.86666666666666659</c:v>
                </c:pt>
                <c:pt idx="67">
                  <c:v>0.88571428571428568</c:v>
                </c:pt>
                <c:pt idx="68">
                  <c:v>0.91428571428571426</c:v>
                </c:pt>
                <c:pt idx="69">
                  <c:v>0.94285714285714284</c:v>
                </c:pt>
                <c:pt idx="70">
                  <c:v>0.96190476190476182</c:v>
                </c:pt>
                <c:pt idx="71">
                  <c:v>0.97142857142857142</c:v>
                </c:pt>
                <c:pt idx="72">
                  <c:v>0.97142857142857142</c:v>
                </c:pt>
                <c:pt idx="73">
                  <c:v>0.97142857142857142</c:v>
                </c:pt>
                <c:pt idx="74">
                  <c:v>0.97142857142857142</c:v>
                </c:pt>
                <c:pt idx="75">
                  <c:v>0.97142857142857142</c:v>
                </c:pt>
                <c:pt idx="76">
                  <c:v>0.97142857142857142</c:v>
                </c:pt>
                <c:pt idx="77">
                  <c:v>0.97142857142857142</c:v>
                </c:pt>
                <c:pt idx="78">
                  <c:v>0.98095238095238102</c:v>
                </c:pt>
                <c:pt idx="79">
                  <c:v>0.9904761904761904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3D-4FF5-8423-B8DEA221D027}"/>
            </c:ext>
          </c:extLst>
        </c:ser>
        <c:ser>
          <c:idx val="2"/>
          <c:order val="2"/>
          <c:tx>
            <c:strRef>
              <c:f>obezitate!$AL$150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obezitate!$AM$147:$EI$147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obezitate!$AM$150:$EI$150</c:f>
              <c:numCache>
                <c:formatCode>#,##0.000</c:formatCode>
                <c:ptCount val="1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0.50476190476190474</c:v>
                </c:pt>
                <c:pt idx="16">
                  <c:v>0.50952380952380949</c:v>
                </c:pt>
                <c:pt idx="17">
                  <c:v>0.51428571428571423</c:v>
                </c:pt>
                <c:pt idx="18">
                  <c:v>0.51428571428571423</c:v>
                </c:pt>
                <c:pt idx="19">
                  <c:v>0.51428571428571423</c:v>
                </c:pt>
                <c:pt idx="20">
                  <c:v>0.51218161683277963</c:v>
                </c:pt>
                <c:pt idx="21">
                  <c:v>0.51007751937984502</c:v>
                </c:pt>
                <c:pt idx="22">
                  <c:v>0.50797342192691031</c:v>
                </c:pt>
                <c:pt idx="23">
                  <c:v>0.50974529346622377</c:v>
                </c:pt>
                <c:pt idx="24">
                  <c:v>0.51627906976744187</c:v>
                </c:pt>
                <c:pt idx="25">
                  <c:v>0.52281284606866008</c:v>
                </c:pt>
                <c:pt idx="26">
                  <c:v>0.53233665559246957</c:v>
                </c:pt>
                <c:pt idx="27">
                  <c:v>0.53709856035437431</c:v>
                </c:pt>
                <c:pt idx="28">
                  <c:v>0.55138427464008855</c:v>
                </c:pt>
                <c:pt idx="29">
                  <c:v>0.56090808416389815</c:v>
                </c:pt>
                <c:pt idx="30">
                  <c:v>0.57043189368770764</c:v>
                </c:pt>
                <c:pt idx="31">
                  <c:v>0.56655592469545946</c:v>
                </c:pt>
                <c:pt idx="32">
                  <c:v>0.56267995570321161</c:v>
                </c:pt>
                <c:pt idx="33">
                  <c:v>0.55880398671096343</c:v>
                </c:pt>
                <c:pt idx="34">
                  <c:v>0.55880398671096343</c:v>
                </c:pt>
                <c:pt idx="35">
                  <c:v>0.55492801771871536</c:v>
                </c:pt>
                <c:pt idx="36">
                  <c:v>0.55581395348837215</c:v>
                </c:pt>
                <c:pt idx="37">
                  <c:v>0.55669988925802882</c:v>
                </c:pt>
                <c:pt idx="38">
                  <c:v>0.56146179401993357</c:v>
                </c:pt>
                <c:pt idx="39">
                  <c:v>0.56146179401993357</c:v>
                </c:pt>
                <c:pt idx="40">
                  <c:v>0.56710963455149499</c:v>
                </c:pt>
                <c:pt idx="41">
                  <c:v>0.57751937984496127</c:v>
                </c:pt>
                <c:pt idx="42">
                  <c:v>0.58792912513842743</c:v>
                </c:pt>
                <c:pt idx="43">
                  <c:v>0.59833887043189371</c:v>
                </c:pt>
                <c:pt idx="44">
                  <c:v>0.60398671096345524</c:v>
                </c:pt>
                <c:pt idx="45">
                  <c:v>0.60963455149501655</c:v>
                </c:pt>
                <c:pt idx="46">
                  <c:v>0.60963455149501655</c:v>
                </c:pt>
                <c:pt idx="47">
                  <c:v>0.60963455149501655</c:v>
                </c:pt>
                <c:pt idx="48">
                  <c:v>0.62004429678848283</c:v>
                </c:pt>
                <c:pt idx="49">
                  <c:v>0.64950166112956809</c:v>
                </c:pt>
                <c:pt idx="50">
                  <c:v>0.67895902547065345</c:v>
                </c:pt>
                <c:pt idx="51">
                  <c:v>0.69800664451827243</c:v>
                </c:pt>
                <c:pt idx="52">
                  <c:v>0.69800664451827243</c:v>
                </c:pt>
                <c:pt idx="53">
                  <c:v>0.70276854928017718</c:v>
                </c:pt>
                <c:pt idx="54">
                  <c:v>0.71406423034330013</c:v>
                </c:pt>
                <c:pt idx="55">
                  <c:v>0.72535991140642309</c:v>
                </c:pt>
                <c:pt idx="56">
                  <c:v>0.72801771871539311</c:v>
                </c:pt>
                <c:pt idx="57">
                  <c:v>0.72414174972314505</c:v>
                </c:pt>
                <c:pt idx="58">
                  <c:v>0.72203765227021044</c:v>
                </c:pt>
                <c:pt idx="59">
                  <c:v>0.71605758582502776</c:v>
                </c:pt>
                <c:pt idx="60">
                  <c:v>0.71007751937984498</c:v>
                </c:pt>
                <c:pt idx="61">
                  <c:v>0.6945736434108527</c:v>
                </c:pt>
                <c:pt idx="62">
                  <c:v>0.68682170542635657</c:v>
                </c:pt>
                <c:pt idx="63">
                  <c:v>0.68859357696567003</c:v>
                </c:pt>
                <c:pt idx="64">
                  <c:v>0.69424141749723145</c:v>
                </c:pt>
                <c:pt idx="65">
                  <c:v>0.69988925802879287</c:v>
                </c:pt>
                <c:pt idx="66">
                  <c:v>0.70077519379844955</c:v>
                </c:pt>
                <c:pt idx="67">
                  <c:v>0.69867109634551494</c:v>
                </c:pt>
                <c:pt idx="68">
                  <c:v>0.70132890365448497</c:v>
                </c:pt>
                <c:pt idx="69">
                  <c:v>0.70011074197120715</c:v>
                </c:pt>
                <c:pt idx="70">
                  <c:v>0.7018826135105205</c:v>
                </c:pt>
                <c:pt idx="71">
                  <c:v>0.69889258028792911</c:v>
                </c:pt>
                <c:pt idx="72">
                  <c:v>0.68338870431893683</c:v>
                </c:pt>
                <c:pt idx="73">
                  <c:v>0.67176079734219263</c:v>
                </c:pt>
                <c:pt idx="74">
                  <c:v>0.66013289036544853</c:v>
                </c:pt>
                <c:pt idx="75">
                  <c:v>0.66013289036544853</c:v>
                </c:pt>
                <c:pt idx="76">
                  <c:v>0.65625692137320046</c:v>
                </c:pt>
                <c:pt idx="77">
                  <c:v>0.65238095238095239</c:v>
                </c:pt>
                <c:pt idx="78">
                  <c:v>0.63776301218161691</c:v>
                </c:pt>
                <c:pt idx="79">
                  <c:v>0.62314507198228131</c:v>
                </c:pt>
                <c:pt idx="80">
                  <c:v>0.60077519379844957</c:v>
                </c:pt>
                <c:pt idx="81">
                  <c:v>0.58914728682170547</c:v>
                </c:pt>
                <c:pt idx="82">
                  <c:v>0.5736434108527132</c:v>
                </c:pt>
                <c:pt idx="83">
                  <c:v>0.56201550387596899</c:v>
                </c:pt>
                <c:pt idx="84">
                  <c:v>0.54651162790697672</c:v>
                </c:pt>
                <c:pt idx="85">
                  <c:v>0.53488372093023251</c:v>
                </c:pt>
                <c:pt idx="86">
                  <c:v>0.52713178294573648</c:v>
                </c:pt>
                <c:pt idx="87">
                  <c:v>0.52325581395348841</c:v>
                </c:pt>
                <c:pt idx="88">
                  <c:v>0.51937984496124034</c:v>
                </c:pt>
                <c:pt idx="89">
                  <c:v>0.51162790697674421</c:v>
                </c:pt>
                <c:pt idx="90">
                  <c:v>0.50387596899224807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3D-4FF5-8423-B8DEA221D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151080"/>
        <c:axId val="1044151440"/>
      </c:scatterChart>
      <c:valAx>
        <c:axId val="1044151080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44151440"/>
        <c:crosses val="autoZero"/>
        <c:crossBetween val="midCat"/>
      </c:valAx>
      <c:valAx>
        <c:axId val="10441514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1044151080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GB" sz="1100"/>
              <a:t>Error Rates- vs- Cutoff Value
</a:t>
            </a:r>
            <a:r>
              <a:rPr lang="en-GB" sz="1000"/>
              <a:t>Model 5 for actual78    (3 variables, n=78)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 False Positive</c:v>
          </c:tx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obezitate!$AM$170:$EI$170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obezitate!$AM$171:$EI$171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0.44444444444444442</c:v>
                </c:pt>
                <c:pt idx="16">
                  <c:v>0.44017094017094022</c:v>
                </c:pt>
                <c:pt idx="17">
                  <c:v>0.4358974358974359</c:v>
                </c:pt>
                <c:pt idx="18">
                  <c:v>0.4358974358974359</c:v>
                </c:pt>
                <c:pt idx="19">
                  <c:v>0.4358974358974359</c:v>
                </c:pt>
                <c:pt idx="20">
                  <c:v>0.42735042735042739</c:v>
                </c:pt>
                <c:pt idx="21">
                  <c:v>0.41880341880341876</c:v>
                </c:pt>
                <c:pt idx="22">
                  <c:v>0.41025641025641024</c:v>
                </c:pt>
                <c:pt idx="23">
                  <c:v>0.40170940170940167</c:v>
                </c:pt>
                <c:pt idx="24">
                  <c:v>0.3888888888888889</c:v>
                </c:pt>
                <c:pt idx="25">
                  <c:v>0.37606837606837606</c:v>
                </c:pt>
                <c:pt idx="26">
                  <c:v>0.36752136752136755</c:v>
                </c:pt>
                <c:pt idx="27">
                  <c:v>0.36324786324786323</c:v>
                </c:pt>
                <c:pt idx="28">
                  <c:v>0.3504273504273504</c:v>
                </c:pt>
                <c:pt idx="29">
                  <c:v>0.34188034188034189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0.33333333333333331</c:v>
                </c:pt>
                <c:pt idx="36">
                  <c:v>0.32905982905982906</c:v>
                </c:pt>
                <c:pt idx="37">
                  <c:v>0.3247863247863248</c:v>
                </c:pt>
                <c:pt idx="38">
                  <c:v>0.32051282051282054</c:v>
                </c:pt>
                <c:pt idx="39">
                  <c:v>0.32051282051282054</c:v>
                </c:pt>
                <c:pt idx="40">
                  <c:v>0.31196581196581197</c:v>
                </c:pt>
                <c:pt idx="41">
                  <c:v>0.29914529914529914</c:v>
                </c:pt>
                <c:pt idx="42">
                  <c:v>0.28632478632478631</c:v>
                </c:pt>
                <c:pt idx="43">
                  <c:v>0.27350427350427348</c:v>
                </c:pt>
                <c:pt idx="44">
                  <c:v>0.26495726495726496</c:v>
                </c:pt>
                <c:pt idx="45">
                  <c:v>0.25641025641025639</c:v>
                </c:pt>
                <c:pt idx="46">
                  <c:v>0.25641025641025639</c:v>
                </c:pt>
                <c:pt idx="47">
                  <c:v>0.25641025641025639</c:v>
                </c:pt>
                <c:pt idx="48">
                  <c:v>0.24358974358974358</c:v>
                </c:pt>
                <c:pt idx="49">
                  <c:v>0.21367521367521369</c:v>
                </c:pt>
                <c:pt idx="50">
                  <c:v>0.18376068376068377</c:v>
                </c:pt>
                <c:pt idx="51">
                  <c:v>0.16666666666666666</c:v>
                </c:pt>
                <c:pt idx="52">
                  <c:v>0.16666666666666666</c:v>
                </c:pt>
                <c:pt idx="53">
                  <c:v>0.1623931623931624</c:v>
                </c:pt>
                <c:pt idx="54">
                  <c:v>0.14529914529914531</c:v>
                </c:pt>
                <c:pt idx="55">
                  <c:v>0.12820512820512819</c:v>
                </c:pt>
                <c:pt idx="56">
                  <c:v>0.11538461538461539</c:v>
                </c:pt>
                <c:pt idx="57">
                  <c:v>0.11538461538461539</c:v>
                </c:pt>
                <c:pt idx="58">
                  <c:v>0.10683760683760685</c:v>
                </c:pt>
                <c:pt idx="59">
                  <c:v>9.8290598290598288E-2</c:v>
                </c:pt>
                <c:pt idx="60">
                  <c:v>8.9743589743589744E-2</c:v>
                </c:pt>
                <c:pt idx="61">
                  <c:v>8.9743589743589744E-2</c:v>
                </c:pt>
                <c:pt idx="62">
                  <c:v>8.9743589743589744E-2</c:v>
                </c:pt>
                <c:pt idx="63">
                  <c:v>8.11965811965812E-2</c:v>
                </c:pt>
                <c:pt idx="64">
                  <c:v>7.2649572649572655E-2</c:v>
                </c:pt>
                <c:pt idx="65">
                  <c:v>6.4102564102564097E-2</c:v>
                </c:pt>
                <c:pt idx="66">
                  <c:v>5.9829059829059832E-2</c:v>
                </c:pt>
                <c:pt idx="67">
                  <c:v>5.128205128205128E-2</c:v>
                </c:pt>
                <c:pt idx="68">
                  <c:v>3.8461538461538464E-2</c:v>
                </c:pt>
                <c:pt idx="69">
                  <c:v>2.564102564102564E-2</c:v>
                </c:pt>
                <c:pt idx="70">
                  <c:v>1.7094017094017092E-2</c:v>
                </c:pt>
                <c:pt idx="71">
                  <c:v>1.282051282051282E-2</c:v>
                </c:pt>
                <c:pt idx="72">
                  <c:v>1.282051282051282E-2</c:v>
                </c:pt>
                <c:pt idx="73">
                  <c:v>1.282051282051282E-2</c:v>
                </c:pt>
                <c:pt idx="74">
                  <c:v>1.282051282051282E-2</c:v>
                </c:pt>
                <c:pt idx="75">
                  <c:v>1.282051282051282E-2</c:v>
                </c:pt>
                <c:pt idx="76">
                  <c:v>1.282051282051282E-2</c:v>
                </c:pt>
                <c:pt idx="77">
                  <c:v>1.282051282051282E-2</c:v>
                </c:pt>
                <c:pt idx="78">
                  <c:v>8.5470085470085461E-3</c:v>
                </c:pt>
                <c:pt idx="79">
                  <c:v>4.2735042735042731E-3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1-4C1D-8F32-C327BE92EA7C}"/>
            </c:ext>
          </c:extLst>
        </c:ser>
        <c:ser>
          <c:idx val="1"/>
          <c:order val="1"/>
          <c:tx>
            <c:v>% False Negative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obezitate!$AM$170:$EI$170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obezitate!$AM$172:$EI$172</c:f>
              <c:numCache>
                <c:formatCode>#,##0.000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1.282051282051282E-2</c:v>
                </c:pt>
                <c:pt idx="21">
                  <c:v>2.564102564102564E-2</c:v>
                </c:pt>
                <c:pt idx="22">
                  <c:v>3.8461538461538464E-2</c:v>
                </c:pt>
                <c:pt idx="23">
                  <c:v>4.7008547008547008E-2</c:v>
                </c:pt>
                <c:pt idx="24">
                  <c:v>5.5555555555555552E-2</c:v>
                </c:pt>
                <c:pt idx="25">
                  <c:v>6.4102564102564097E-2</c:v>
                </c:pt>
                <c:pt idx="26">
                  <c:v>6.4102564102564097E-2</c:v>
                </c:pt>
                <c:pt idx="27">
                  <c:v>6.4102564102564097E-2</c:v>
                </c:pt>
                <c:pt idx="28">
                  <c:v>6.4102564102564097E-2</c:v>
                </c:pt>
                <c:pt idx="29">
                  <c:v>6.4102564102564097E-2</c:v>
                </c:pt>
                <c:pt idx="30">
                  <c:v>6.4102564102564097E-2</c:v>
                </c:pt>
                <c:pt idx="31">
                  <c:v>6.8376068376068369E-2</c:v>
                </c:pt>
                <c:pt idx="32">
                  <c:v>7.2649572649572655E-2</c:v>
                </c:pt>
                <c:pt idx="33">
                  <c:v>7.6923076923076927E-2</c:v>
                </c:pt>
                <c:pt idx="34">
                  <c:v>7.6923076923076927E-2</c:v>
                </c:pt>
                <c:pt idx="35">
                  <c:v>8.11965811965812E-2</c:v>
                </c:pt>
                <c:pt idx="36">
                  <c:v>8.5470085470085472E-2</c:v>
                </c:pt>
                <c:pt idx="37">
                  <c:v>8.9743589743589744E-2</c:v>
                </c:pt>
                <c:pt idx="38">
                  <c:v>8.9743589743589744E-2</c:v>
                </c:pt>
                <c:pt idx="39">
                  <c:v>8.9743589743589744E-2</c:v>
                </c:pt>
                <c:pt idx="40">
                  <c:v>9.4017094017094016E-2</c:v>
                </c:pt>
                <c:pt idx="41">
                  <c:v>9.8290598290598288E-2</c:v>
                </c:pt>
                <c:pt idx="42">
                  <c:v>0.10256410256410256</c:v>
                </c:pt>
                <c:pt idx="43">
                  <c:v>0.10683760683760685</c:v>
                </c:pt>
                <c:pt idx="44">
                  <c:v>0.1111111111111111</c:v>
                </c:pt>
                <c:pt idx="45">
                  <c:v>0.11538461538461539</c:v>
                </c:pt>
                <c:pt idx="46">
                  <c:v>0.11538461538461539</c:v>
                </c:pt>
                <c:pt idx="47">
                  <c:v>0.11538461538461539</c:v>
                </c:pt>
                <c:pt idx="48">
                  <c:v>0.11965811965811966</c:v>
                </c:pt>
                <c:pt idx="49">
                  <c:v>0.12393162393162392</c:v>
                </c:pt>
                <c:pt idx="50">
                  <c:v>0.12820512820512819</c:v>
                </c:pt>
                <c:pt idx="51">
                  <c:v>0.12820512820512819</c:v>
                </c:pt>
                <c:pt idx="52">
                  <c:v>0.12820512820512819</c:v>
                </c:pt>
                <c:pt idx="53">
                  <c:v>0.12820512820512819</c:v>
                </c:pt>
                <c:pt idx="54">
                  <c:v>0.13675213675213674</c:v>
                </c:pt>
                <c:pt idx="55">
                  <c:v>0.14529914529914531</c:v>
                </c:pt>
                <c:pt idx="56">
                  <c:v>0.15811965811965814</c:v>
                </c:pt>
                <c:pt idx="57">
                  <c:v>0.1623931623931624</c:v>
                </c:pt>
                <c:pt idx="58">
                  <c:v>0.1752136752136752</c:v>
                </c:pt>
                <c:pt idx="59">
                  <c:v>0.19230769230769232</c:v>
                </c:pt>
                <c:pt idx="60">
                  <c:v>0.20940170940170938</c:v>
                </c:pt>
                <c:pt idx="61">
                  <c:v>0.22649572649572652</c:v>
                </c:pt>
                <c:pt idx="62">
                  <c:v>0.23504273504273504</c:v>
                </c:pt>
                <c:pt idx="63">
                  <c:v>0.24358974358974358</c:v>
                </c:pt>
                <c:pt idx="64">
                  <c:v>0.24786324786324784</c:v>
                </c:pt>
                <c:pt idx="65">
                  <c:v>0.25213675213675213</c:v>
                </c:pt>
                <c:pt idx="66">
                  <c:v>0.25641025641025639</c:v>
                </c:pt>
                <c:pt idx="67">
                  <c:v>0.26923076923076922</c:v>
                </c:pt>
                <c:pt idx="68">
                  <c:v>0.28205128205128205</c:v>
                </c:pt>
                <c:pt idx="69">
                  <c:v>0.29914529914529914</c:v>
                </c:pt>
                <c:pt idx="70">
                  <c:v>0.30769230769230771</c:v>
                </c:pt>
                <c:pt idx="71">
                  <c:v>0.31623931623931628</c:v>
                </c:pt>
                <c:pt idx="72">
                  <c:v>0.33333333333333331</c:v>
                </c:pt>
                <c:pt idx="73">
                  <c:v>0.34615384615384615</c:v>
                </c:pt>
                <c:pt idx="74">
                  <c:v>0.35897435897435898</c:v>
                </c:pt>
                <c:pt idx="75">
                  <c:v>0.35897435897435898</c:v>
                </c:pt>
                <c:pt idx="76">
                  <c:v>0.36324786324786323</c:v>
                </c:pt>
                <c:pt idx="77">
                  <c:v>0.36752136752136755</c:v>
                </c:pt>
                <c:pt idx="78">
                  <c:v>0.3888888888888889</c:v>
                </c:pt>
                <c:pt idx="79">
                  <c:v>0.41025641025641024</c:v>
                </c:pt>
                <c:pt idx="80">
                  <c:v>0.44017094017094022</c:v>
                </c:pt>
                <c:pt idx="81">
                  <c:v>0.45299145299145305</c:v>
                </c:pt>
                <c:pt idx="82">
                  <c:v>0.47008547008547008</c:v>
                </c:pt>
                <c:pt idx="83">
                  <c:v>0.48290598290598286</c:v>
                </c:pt>
                <c:pt idx="84">
                  <c:v>0.5</c:v>
                </c:pt>
                <c:pt idx="85">
                  <c:v>0.51282051282051277</c:v>
                </c:pt>
                <c:pt idx="86">
                  <c:v>0.52136752136752129</c:v>
                </c:pt>
                <c:pt idx="87">
                  <c:v>0.52564102564102566</c:v>
                </c:pt>
                <c:pt idx="88">
                  <c:v>0.52991452991452992</c:v>
                </c:pt>
                <c:pt idx="89">
                  <c:v>0.53846153846153844</c:v>
                </c:pt>
                <c:pt idx="90">
                  <c:v>0.54700854700854695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1-4C1D-8F32-C327BE92EA7C}"/>
            </c:ext>
          </c:extLst>
        </c:ser>
        <c:ser>
          <c:idx val="2"/>
          <c:order val="2"/>
          <c:tx>
            <c:v>Total % False</c:v>
          </c:tx>
          <c:spPr>
            <a:ln w="28575" cap="rnd" cmpd="sng" algn="ctr">
              <a:solidFill>
                <a:sysClr val="window" lastClr="FFFFFF">
                  <a:lumMod val="65000"/>
                </a:sysClr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obezitate!$AM$170:$EI$170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obezitate!$AM$173:$EI$173</c:f>
              <c:numCache>
                <c:formatCode>#,##0.000</c:formatCode>
                <c:ptCount val="101"/>
                <c:pt idx="0">
                  <c:v>0.44871794871794873</c:v>
                </c:pt>
                <c:pt idx="1">
                  <c:v>0.44871794871794873</c:v>
                </c:pt>
                <c:pt idx="2">
                  <c:v>0.44871794871794873</c:v>
                </c:pt>
                <c:pt idx="3">
                  <c:v>0.44871794871794873</c:v>
                </c:pt>
                <c:pt idx="4">
                  <c:v>0.44871794871794873</c:v>
                </c:pt>
                <c:pt idx="5">
                  <c:v>0.44871794871794873</c:v>
                </c:pt>
                <c:pt idx="6">
                  <c:v>0.44871794871794873</c:v>
                </c:pt>
                <c:pt idx="7">
                  <c:v>0.44871794871794873</c:v>
                </c:pt>
                <c:pt idx="8">
                  <c:v>0.44871794871794873</c:v>
                </c:pt>
                <c:pt idx="9">
                  <c:v>0.44871794871794873</c:v>
                </c:pt>
                <c:pt idx="10">
                  <c:v>0.44871794871794873</c:v>
                </c:pt>
                <c:pt idx="11">
                  <c:v>0.44871794871794873</c:v>
                </c:pt>
                <c:pt idx="12">
                  <c:v>0.44871794871794873</c:v>
                </c:pt>
                <c:pt idx="13">
                  <c:v>0.44871794871794873</c:v>
                </c:pt>
                <c:pt idx="14">
                  <c:v>0.44871794871794873</c:v>
                </c:pt>
                <c:pt idx="15">
                  <c:v>0.44444444444444442</c:v>
                </c:pt>
                <c:pt idx="16">
                  <c:v>0.44017094017094022</c:v>
                </c:pt>
                <c:pt idx="17">
                  <c:v>0.4358974358974359</c:v>
                </c:pt>
                <c:pt idx="18">
                  <c:v>0.4358974358974359</c:v>
                </c:pt>
                <c:pt idx="19">
                  <c:v>0.4358974358974359</c:v>
                </c:pt>
                <c:pt idx="20">
                  <c:v>0.44017094017094022</c:v>
                </c:pt>
                <c:pt idx="21">
                  <c:v>0.44444444444444442</c:v>
                </c:pt>
                <c:pt idx="22">
                  <c:v>0.44871794871794868</c:v>
                </c:pt>
                <c:pt idx="23">
                  <c:v>0.44871794871794868</c:v>
                </c:pt>
                <c:pt idx="24">
                  <c:v>0.44444444444444442</c:v>
                </c:pt>
                <c:pt idx="25">
                  <c:v>0.44017094017094016</c:v>
                </c:pt>
                <c:pt idx="26">
                  <c:v>0.43162393162393164</c:v>
                </c:pt>
                <c:pt idx="27">
                  <c:v>0.42735042735042733</c:v>
                </c:pt>
                <c:pt idx="28">
                  <c:v>0.4145299145299145</c:v>
                </c:pt>
                <c:pt idx="29">
                  <c:v>0.40598290598290598</c:v>
                </c:pt>
                <c:pt idx="30">
                  <c:v>0.39743589743589741</c:v>
                </c:pt>
                <c:pt idx="31">
                  <c:v>0.40170940170940167</c:v>
                </c:pt>
                <c:pt idx="32">
                  <c:v>0.40598290598290598</c:v>
                </c:pt>
                <c:pt idx="33">
                  <c:v>0.41025641025641024</c:v>
                </c:pt>
                <c:pt idx="34">
                  <c:v>0.41025641025641024</c:v>
                </c:pt>
                <c:pt idx="35">
                  <c:v>0.4145299145299145</c:v>
                </c:pt>
                <c:pt idx="36">
                  <c:v>0.4145299145299145</c:v>
                </c:pt>
                <c:pt idx="37">
                  <c:v>0.41452991452991456</c:v>
                </c:pt>
                <c:pt idx="38">
                  <c:v>0.4102564102564103</c:v>
                </c:pt>
                <c:pt idx="39">
                  <c:v>0.4102564102564103</c:v>
                </c:pt>
                <c:pt idx="40">
                  <c:v>0.40598290598290598</c:v>
                </c:pt>
                <c:pt idx="41">
                  <c:v>0.39743589743589741</c:v>
                </c:pt>
                <c:pt idx="42">
                  <c:v>0.38888888888888884</c:v>
                </c:pt>
                <c:pt idx="43">
                  <c:v>0.38034188034188032</c:v>
                </c:pt>
                <c:pt idx="44">
                  <c:v>0.37606837606837606</c:v>
                </c:pt>
                <c:pt idx="45">
                  <c:v>0.37179487179487181</c:v>
                </c:pt>
                <c:pt idx="46">
                  <c:v>0.37179487179487181</c:v>
                </c:pt>
                <c:pt idx="47">
                  <c:v>0.37179487179487181</c:v>
                </c:pt>
                <c:pt idx="48">
                  <c:v>0.36324786324786323</c:v>
                </c:pt>
                <c:pt idx="49">
                  <c:v>0.33760683760683763</c:v>
                </c:pt>
                <c:pt idx="50">
                  <c:v>0.31196581196581197</c:v>
                </c:pt>
                <c:pt idx="51">
                  <c:v>0.29487179487179482</c:v>
                </c:pt>
                <c:pt idx="52">
                  <c:v>0.29487179487179482</c:v>
                </c:pt>
                <c:pt idx="53">
                  <c:v>0.29059829059829057</c:v>
                </c:pt>
                <c:pt idx="54">
                  <c:v>0.28205128205128205</c:v>
                </c:pt>
                <c:pt idx="55">
                  <c:v>0.27350427350427353</c:v>
                </c:pt>
                <c:pt idx="56">
                  <c:v>0.27350427350427353</c:v>
                </c:pt>
                <c:pt idx="57">
                  <c:v>0.27777777777777779</c:v>
                </c:pt>
                <c:pt idx="58">
                  <c:v>0.28205128205128205</c:v>
                </c:pt>
                <c:pt idx="59">
                  <c:v>0.29059829059829062</c:v>
                </c:pt>
                <c:pt idx="60">
                  <c:v>0.29914529914529914</c:v>
                </c:pt>
                <c:pt idx="61">
                  <c:v>0.31623931623931628</c:v>
                </c:pt>
                <c:pt idx="62">
                  <c:v>0.3247863247863248</c:v>
                </c:pt>
                <c:pt idx="63">
                  <c:v>0.3247863247863248</c:v>
                </c:pt>
                <c:pt idx="64">
                  <c:v>0.32051282051282048</c:v>
                </c:pt>
                <c:pt idx="65">
                  <c:v>0.31623931623931623</c:v>
                </c:pt>
                <c:pt idx="66">
                  <c:v>0.31623931623931623</c:v>
                </c:pt>
                <c:pt idx="67">
                  <c:v>0.32051282051282048</c:v>
                </c:pt>
                <c:pt idx="68">
                  <c:v>0.32051282051282048</c:v>
                </c:pt>
                <c:pt idx="69">
                  <c:v>0.3247863247863248</c:v>
                </c:pt>
                <c:pt idx="70">
                  <c:v>0.3247863247863248</c:v>
                </c:pt>
                <c:pt idx="71">
                  <c:v>0.32905982905982911</c:v>
                </c:pt>
                <c:pt idx="72">
                  <c:v>0.34615384615384615</c:v>
                </c:pt>
                <c:pt idx="73">
                  <c:v>0.35897435897435898</c:v>
                </c:pt>
                <c:pt idx="74">
                  <c:v>0.37179487179487181</c:v>
                </c:pt>
                <c:pt idx="75">
                  <c:v>0.37179487179487181</c:v>
                </c:pt>
                <c:pt idx="76">
                  <c:v>0.37606837606837606</c:v>
                </c:pt>
                <c:pt idx="77">
                  <c:v>0.38034188034188038</c:v>
                </c:pt>
                <c:pt idx="78">
                  <c:v>0.39743589743589747</c:v>
                </c:pt>
                <c:pt idx="79">
                  <c:v>0.4145299145299145</c:v>
                </c:pt>
                <c:pt idx="80">
                  <c:v>0.44017094017094022</c:v>
                </c:pt>
                <c:pt idx="81">
                  <c:v>0.45299145299145305</c:v>
                </c:pt>
                <c:pt idx="82">
                  <c:v>0.47008547008547008</c:v>
                </c:pt>
                <c:pt idx="83">
                  <c:v>0.48290598290598286</c:v>
                </c:pt>
                <c:pt idx="84">
                  <c:v>0.5</c:v>
                </c:pt>
                <c:pt idx="85">
                  <c:v>0.51282051282051277</c:v>
                </c:pt>
                <c:pt idx="86">
                  <c:v>0.52136752136752129</c:v>
                </c:pt>
                <c:pt idx="87">
                  <c:v>0.52564102564102566</c:v>
                </c:pt>
                <c:pt idx="88">
                  <c:v>0.52991452991452992</c:v>
                </c:pt>
                <c:pt idx="89">
                  <c:v>0.53846153846153844</c:v>
                </c:pt>
                <c:pt idx="90">
                  <c:v>0.54700854700854695</c:v>
                </c:pt>
                <c:pt idx="91">
                  <c:v>0.55128205128205132</c:v>
                </c:pt>
                <c:pt idx="92">
                  <c:v>0.55128205128205132</c:v>
                </c:pt>
                <c:pt idx="93">
                  <c:v>0.55128205128205132</c:v>
                </c:pt>
                <c:pt idx="94">
                  <c:v>0.55128205128205132</c:v>
                </c:pt>
                <c:pt idx="95">
                  <c:v>0.55128205128205132</c:v>
                </c:pt>
                <c:pt idx="96">
                  <c:v>0.55128205128205132</c:v>
                </c:pt>
                <c:pt idx="97">
                  <c:v>0.55128205128205132</c:v>
                </c:pt>
                <c:pt idx="98">
                  <c:v>0.55128205128205132</c:v>
                </c:pt>
                <c:pt idx="99">
                  <c:v>0.55128205128205132</c:v>
                </c:pt>
                <c:pt idx="100">
                  <c:v>0.55128205128205132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01-4C1D-8F32-C327BE92EA7C}"/>
            </c:ext>
          </c:extLst>
        </c:ser>
        <c:ser>
          <c:idx val="3"/>
          <c:order val="3"/>
          <c:tx>
            <c:strRef>
              <c:f>obezitate!$AL$174</c:f>
              <c:strCache>
                <c:ptCount val="1"/>
                <c:pt idx="0">
                  <c:v>50% Wtd.Avg.</c:v>
                </c:pt>
              </c:strCache>
            </c:strRef>
          </c:tx>
          <c:spPr>
            <a:ln w="28575" cap="rnd" cmpd="sng" algn="ctr">
              <a:solidFill>
                <a:sysClr val="window" lastClr="FFFFFF">
                  <a:lumMod val="5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obezitate!$AM$170:$EI$170</c:f>
              <c:numCache>
                <c:formatCode>#,##0.000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obezitate!$AM$174:$EI$174</c:f>
              <c:numCache>
                <c:formatCode>#,##0.000</c:formatCode>
                <c:ptCount val="101"/>
                <c:pt idx="0">
                  <c:v>0.22435897435897437</c:v>
                </c:pt>
                <c:pt idx="1">
                  <c:v>0.22435897435897437</c:v>
                </c:pt>
                <c:pt idx="2">
                  <c:v>0.22435897435897437</c:v>
                </c:pt>
                <c:pt idx="3">
                  <c:v>0.22435897435897437</c:v>
                </c:pt>
                <c:pt idx="4">
                  <c:v>0.22435897435897437</c:v>
                </c:pt>
                <c:pt idx="5">
                  <c:v>0.22435897435897437</c:v>
                </c:pt>
                <c:pt idx="6">
                  <c:v>0.22435897435897437</c:v>
                </c:pt>
                <c:pt idx="7">
                  <c:v>0.22435897435897437</c:v>
                </c:pt>
                <c:pt idx="8">
                  <c:v>0.22435897435897437</c:v>
                </c:pt>
                <c:pt idx="9">
                  <c:v>0.22435897435897437</c:v>
                </c:pt>
                <c:pt idx="10">
                  <c:v>0.22435897435897437</c:v>
                </c:pt>
                <c:pt idx="11">
                  <c:v>0.22435897435897437</c:v>
                </c:pt>
                <c:pt idx="12">
                  <c:v>0.22435897435897437</c:v>
                </c:pt>
                <c:pt idx="13">
                  <c:v>0.22435897435897437</c:v>
                </c:pt>
                <c:pt idx="14">
                  <c:v>0.22435897435897437</c:v>
                </c:pt>
                <c:pt idx="15">
                  <c:v>0.22222222222222221</c:v>
                </c:pt>
                <c:pt idx="16">
                  <c:v>0.22008547008547011</c:v>
                </c:pt>
                <c:pt idx="17">
                  <c:v>0.21794871794871795</c:v>
                </c:pt>
                <c:pt idx="18">
                  <c:v>0.21794871794871795</c:v>
                </c:pt>
                <c:pt idx="19">
                  <c:v>0.21794871794871795</c:v>
                </c:pt>
                <c:pt idx="20">
                  <c:v>0.22008547008547011</c:v>
                </c:pt>
                <c:pt idx="21">
                  <c:v>0.22222222222222221</c:v>
                </c:pt>
                <c:pt idx="22">
                  <c:v>0.22435897435897434</c:v>
                </c:pt>
                <c:pt idx="23">
                  <c:v>0.22435897435897434</c:v>
                </c:pt>
                <c:pt idx="24">
                  <c:v>0.22222222222222221</c:v>
                </c:pt>
                <c:pt idx="25">
                  <c:v>0.22008547008547008</c:v>
                </c:pt>
                <c:pt idx="26">
                  <c:v>0.21581196581196582</c:v>
                </c:pt>
                <c:pt idx="27">
                  <c:v>0.21367521367521367</c:v>
                </c:pt>
                <c:pt idx="28">
                  <c:v>0.20726495726495725</c:v>
                </c:pt>
                <c:pt idx="29">
                  <c:v>0.20299145299145299</c:v>
                </c:pt>
                <c:pt idx="30">
                  <c:v>0.19871794871794871</c:v>
                </c:pt>
                <c:pt idx="31">
                  <c:v>0.20085470085470084</c:v>
                </c:pt>
                <c:pt idx="32">
                  <c:v>0.20299145299145299</c:v>
                </c:pt>
                <c:pt idx="33">
                  <c:v>0.20512820512820512</c:v>
                </c:pt>
                <c:pt idx="34">
                  <c:v>0.20512820512820512</c:v>
                </c:pt>
                <c:pt idx="35">
                  <c:v>0.20726495726495725</c:v>
                </c:pt>
                <c:pt idx="36">
                  <c:v>0.20726495726495725</c:v>
                </c:pt>
                <c:pt idx="37">
                  <c:v>0.20726495726495728</c:v>
                </c:pt>
                <c:pt idx="38">
                  <c:v>0.20512820512820515</c:v>
                </c:pt>
                <c:pt idx="39">
                  <c:v>0.20512820512820515</c:v>
                </c:pt>
                <c:pt idx="40">
                  <c:v>0.20299145299145299</c:v>
                </c:pt>
                <c:pt idx="41">
                  <c:v>0.19871794871794871</c:v>
                </c:pt>
                <c:pt idx="42">
                  <c:v>0.19444444444444442</c:v>
                </c:pt>
                <c:pt idx="43">
                  <c:v>0.19017094017094016</c:v>
                </c:pt>
                <c:pt idx="44">
                  <c:v>0.18803418803418803</c:v>
                </c:pt>
                <c:pt idx="45">
                  <c:v>0.1858974358974359</c:v>
                </c:pt>
                <c:pt idx="46">
                  <c:v>0.1858974358974359</c:v>
                </c:pt>
                <c:pt idx="47">
                  <c:v>0.1858974358974359</c:v>
                </c:pt>
                <c:pt idx="48">
                  <c:v>0.18162393162393162</c:v>
                </c:pt>
                <c:pt idx="49">
                  <c:v>0.16880341880341881</c:v>
                </c:pt>
                <c:pt idx="50">
                  <c:v>0.15598290598290598</c:v>
                </c:pt>
                <c:pt idx="51">
                  <c:v>0.14743589743589741</c:v>
                </c:pt>
                <c:pt idx="52">
                  <c:v>0.14743589743589741</c:v>
                </c:pt>
                <c:pt idx="53">
                  <c:v>0.14529914529914528</c:v>
                </c:pt>
                <c:pt idx="54">
                  <c:v>0.14102564102564102</c:v>
                </c:pt>
                <c:pt idx="55">
                  <c:v>0.13675213675213677</c:v>
                </c:pt>
                <c:pt idx="56">
                  <c:v>0.13675213675213677</c:v>
                </c:pt>
                <c:pt idx="57">
                  <c:v>0.1388888888888889</c:v>
                </c:pt>
                <c:pt idx="58">
                  <c:v>0.14102564102564102</c:v>
                </c:pt>
                <c:pt idx="59">
                  <c:v>0.14529914529914531</c:v>
                </c:pt>
                <c:pt idx="60">
                  <c:v>0.14957264957264957</c:v>
                </c:pt>
                <c:pt idx="61">
                  <c:v>0.15811965811965814</c:v>
                </c:pt>
                <c:pt idx="62">
                  <c:v>0.1623931623931624</c:v>
                </c:pt>
                <c:pt idx="63">
                  <c:v>0.1623931623931624</c:v>
                </c:pt>
                <c:pt idx="64">
                  <c:v>0.16025641025641024</c:v>
                </c:pt>
                <c:pt idx="65">
                  <c:v>0.15811965811965811</c:v>
                </c:pt>
                <c:pt idx="66">
                  <c:v>0.15811965811965811</c:v>
                </c:pt>
                <c:pt idx="67">
                  <c:v>0.16025641025641024</c:v>
                </c:pt>
                <c:pt idx="68">
                  <c:v>0.16025641025641024</c:v>
                </c:pt>
                <c:pt idx="69">
                  <c:v>0.1623931623931624</c:v>
                </c:pt>
                <c:pt idx="70">
                  <c:v>0.1623931623931624</c:v>
                </c:pt>
                <c:pt idx="71">
                  <c:v>0.16452991452991456</c:v>
                </c:pt>
                <c:pt idx="72">
                  <c:v>0.17307692307692307</c:v>
                </c:pt>
                <c:pt idx="73">
                  <c:v>0.17948717948717949</c:v>
                </c:pt>
                <c:pt idx="74">
                  <c:v>0.1858974358974359</c:v>
                </c:pt>
                <c:pt idx="75">
                  <c:v>0.1858974358974359</c:v>
                </c:pt>
                <c:pt idx="76">
                  <c:v>0.18803418803418803</c:v>
                </c:pt>
                <c:pt idx="77">
                  <c:v>0.19017094017094019</c:v>
                </c:pt>
                <c:pt idx="78">
                  <c:v>0.19871794871794873</c:v>
                </c:pt>
                <c:pt idx="79">
                  <c:v>0.20726495726495725</c:v>
                </c:pt>
                <c:pt idx="80">
                  <c:v>0.22008547008547011</c:v>
                </c:pt>
                <c:pt idx="81">
                  <c:v>0.22649572649572652</c:v>
                </c:pt>
                <c:pt idx="82">
                  <c:v>0.23504273504273504</c:v>
                </c:pt>
                <c:pt idx="83">
                  <c:v>0.24145299145299143</c:v>
                </c:pt>
                <c:pt idx="84">
                  <c:v>0.25</c:v>
                </c:pt>
                <c:pt idx="85">
                  <c:v>0.25641025641025639</c:v>
                </c:pt>
                <c:pt idx="86">
                  <c:v>0.26068376068376065</c:v>
                </c:pt>
                <c:pt idx="87">
                  <c:v>0.26282051282051283</c:v>
                </c:pt>
                <c:pt idx="88">
                  <c:v>0.26495726495726496</c:v>
                </c:pt>
                <c:pt idx="89">
                  <c:v>0.26923076923076922</c:v>
                </c:pt>
                <c:pt idx="90">
                  <c:v>0.27350427350427348</c:v>
                </c:pt>
                <c:pt idx="91">
                  <c:v>0.27564102564102566</c:v>
                </c:pt>
                <c:pt idx="92">
                  <c:v>0.27564102564102566</c:v>
                </c:pt>
                <c:pt idx="93">
                  <c:v>0.27564102564102566</c:v>
                </c:pt>
                <c:pt idx="94">
                  <c:v>0.27564102564102566</c:v>
                </c:pt>
                <c:pt idx="95">
                  <c:v>0.27564102564102566</c:v>
                </c:pt>
                <c:pt idx="96">
                  <c:v>0.27564102564102566</c:v>
                </c:pt>
                <c:pt idx="97">
                  <c:v>0.27564102564102566</c:v>
                </c:pt>
                <c:pt idx="98">
                  <c:v>0.27564102564102566</c:v>
                </c:pt>
                <c:pt idx="99">
                  <c:v>0.27564102564102566</c:v>
                </c:pt>
                <c:pt idx="100">
                  <c:v>0.27564102564102566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01-4C1D-8F32-C327BE92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561760"/>
        <c:axId val="894565000"/>
      </c:scatterChart>
      <c:valAx>
        <c:axId val="894561760"/>
        <c:scaling>
          <c:orientation val="minMax"/>
          <c:max val="1"/>
          <c:min val="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894565000"/>
        <c:crosses val="autoZero"/>
        <c:crossBetween val="midCat"/>
      </c:valAx>
      <c:valAx>
        <c:axId val="894565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crossAx val="894561760"/>
        <c:crosses val="autoZero"/>
        <c:crossBetween val="midCat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6" fmlaLink="$AJ$10" max="11" min="1" page="10" val="7"/>
</file>

<file path=xl/ctrlProps/ctrlProp2.xml><?xml version="1.0" encoding="utf-8"?>
<formControlPr xmlns="http://schemas.microsoft.com/office/spreadsheetml/2009/9/main" objectType="Spin" dx="26" fmlaLink="$I$61" max="20" page="10" val="10"/>
</file>

<file path=xl/ctrlProps/ctrlProp3.xml><?xml version="1.0" encoding="utf-8"?>
<formControlPr xmlns="http://schemas.microsoft.com/office/spreadsheetml/2009/9/main" objectType="Spin" dx="26" fmlaLink="$AM$29" max="20" page="10" val="20"/>
</file>

<file path=xl/ctrlProps/ctrlProp4.xml><?xml version="1.0" encoding="utf-8"?>
<formControlPr xmlns="http://schemas.microsoft.com/office/spreadsheetml/2009/9/main" objectType="Spin" dx="26" fmlaLink="$AM$29" max="20" page="10" val="20"/>
</file>

<file path=xl/ctrlProps/ctrlProp5.xml><?xml version="1.0" encoding="utf-8"?>
<formControlPr xmlns="http://schemas.microsoft.com/office/spreadsheetml/2009/9/main" objectType="Spin" dx="26" fmlaLink="$AM$142" max="20" page="10" val="10"/>
</file>

<file path=xl/ctrlProps/ctrlProp6.xml><?xml version="1.0" encoding="utf-8"?>
<formControlPr xmlns="http://schemas.microsoft.com/office/spreadsheetml/2009/9/main" objectType="Spin" dx="26" fmlaLink="$AM$165" max="20" page="10" val="10"/>
</file>

<file path=xl/ctrlProps/ctrlProp7.xml><?xml version="1.0" encoding="utf-8"?>
<formControlPr xmlns="http://schemas.microsoft.com/office/spreadsheetml/2009/9/main" objectType="Spin" dx="26" fmlaLink="$AJ$10" max="11" min="1" page="10" val="7"/>
</file>

<file path=xl/ctrlProps/ctrlProp8.xml><?xml version="1.0" encoding="utf-8"?>
<formControlPr xmlns="http://schemas.microsoft.com/office/spreadsheetml/2009/9/main" objectType="Spin" dx="26" fmlaLink="$I$61" max="20" page="10" val="10"/>
</file>

<file path=xl/ctrlProps/ctrlProp9.xml><?xml version="1.0" encoding="utf-8"?>
<formControlPr xmlns="http://schemas.microsoft.com/office/spreadsheetml/2009/9/main" objectType="Spin" dx="26" fmlaLink="$AM$29" max="20" page="10" val="10"/>
</file>

<file path=xl/ctrlProps/ctrlProp10.xml><?xml version="1.0" encoding="utf-8"?>
<formControlPr xmlns="http://schemas.microsoft.com/office/spreadsheetml/2009/9/main" objectType="Spin" dx="26" fmlaLink="$AM$29" max="20" page="10" val="10"/>
</file>

<file path=xl/ctrlProps/ctrlProp11.xml><?xml version="1.0" encoding="utf-8"?>
<formControlPr xmlns="http://schemas.microsoft.com/office/spreadsheetml/2009/9/main" objectType="Spin" dx="26" fmlaLink="$AM$142" max="20" page="10" val="10"/>
</file>

<file path=xl/ctrlProps/ctrlProp12.xml><?xml version="1.0" encoding="utf-8"?>
<formControlPr xmlns="http://schemas.microsoft.com/office/spreadsheetml/2009/9/main" objectType="Spin" dx="26" fmlaLink="$AM$165" max="20" page="10" val="10"/>
</file>

<file path=xl/ctrlProps/ctrlProp13.xml><?xml version="1.0" encoding="utf-8"?>
<formControlPr xmlns="http://schemas.microsoft.com/office/spreadsheetml/2009/9/main" objectType="Spin" dx="26" fmlaLink="$AL$10" max="11" min="1" page="10" val="7"/>
</file>

<file path=xl/ctrlProps/ctrlProp14.xml><?xml version="1.0" encoding="utf-8"?>
<formControlPr xmlns="http://schemas.microsoft.com/office/spreadsheetml/2009/9/main" objectType="Spin" dx="26" fmlaLink="$I$65" max="20" page="10" val="10"/>
</file>

<file path=xl/ctrlProps/ctrlProp15.xml><?xml version="1.0" encoding="utf-8"?>
<formControlPr xmlns="http://schemas.microsoft.com/office/spreadsheetml/2009/9/main" objectType="Spin" dx="26" fmlaLink="$AM$80" max="3" min="1" page="10"/>
</file>

<file path=xl/ctrlProps/ctrlProp16.xml><?xml version="1.0" encoding="utf-8"?>
<formControlPr xmlns="http://schemas.microsoft.com/office/spreadsheetml/2009/9/main" objectType="Spin" dx="26" fmlaLink="$AO$33" max="20" page="10" val="20"/>
</file>

<file path=xl/ctrlProps/ctrlProp17.xml><?xml version="1.0" encoding="utf-8"?>
<formControlPr xmlns="http://schemas.microsoft.com/office/spreadsheetml/2009/9/main" objectType="Spin" dx="26" fmlaLink="$AO$33" max="20" page="10" val="20"/>
</file>

<file path=xl/ctrlProps/ctrlProp18.xml><?xml version="1.0" encoding="utf-8"?>
<formControlPr xmlns="http://schemas.microsoft.com/office/spreadsheetml/2009/9/main" objectType="Spin" dx="26" fmlaLink="$AO$146" max="20" page="10" val="10"/>
</file>

<file path=xl/ctrlProps/ctrlProp19.xml><?xml version="1.0" encoding="utf-8"?>
<formControlPr xmlns="http://schemas.microsoft.com/office/spreadsheetml/2009/9/main" objectType="Spin" dx="26" fmlaLink="$AO$169" max="20" page="10" val="1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187960</xdr:colOff>
      <xdr:row>35</xdr:row>
      <xdr:rowOff>119380</xdr:rowOff>
    </xdr:from>
    <xdr:to>
      <xdr:col>20</xdr:col>
      <xdr:colOff>325120</xdr:colOff>
      <xdr:row>54</xdr:row>
      <xdr:rowOff>119380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149860</xdr:colOff>
      <xdr:row>99</xdr:row>
      <xdr:rowOff>27940</xdr:rowOff>
    </xdr:from>
    <xdr:to>
      <xdr:col>8</xdr:col>
      <xdr:colOff>607060</xdr:colOff>
      <xdr:row>118</xdr:row>
      <xdr:rowOff>27940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120</xdr:row>
      <xdr:rowOff>127000</xdr:rowOff>
    </xdr:from>
    <xdr:to>
      <xdr:col>8</xdr:col>
      <xdr:colOff>591820</xdr:colOff>
      <xdr:row>140</xdr:row>
      <xdr:rowOff>5080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1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709900"/>
          <a:ext cx="62484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143</xdr:row>
      <xdr:rowOff>60960</xdr:rowOff>
    </xdr:from>
    <xdr:to>
      <xdr:col>8</xdr:col>
      <xdr:colOff>584200</xdr:colOff>
      <xdr:row>162</xdr:row>
      <xdr:rowOff>60960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166</xdr:row>
      <xdr:rowOff>60960</xdr:rowOff>
    </xdr:from>
    <xdr:to>
      <xdr:col>8</xdr:col>
      <xdr:colOff>584200</xdr:colOff>
      <xdr:row>185</xdr:row>
      <xdr:rowOff>60960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11</xdr:row>
          <xdr:rowOff>114300</xdr:rowOff>
        </xdr:to>
        <xdr:sp macro="" textlink="">
          <xdr:nvSpPr>
            <xdr:cNvPr id="3075" name="Spinner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1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62</xdr:row>
          <xdr:rowOff>0</xdr:rowOff>
        </xdr:from>
        <xdr:to>
          <xdr:col>10</xdr:col>
          <xdr:colOff>57150</xdr:colOff>
          <xdr:row>64</xdr:row>
          <xdr:rowOff>123825</xdr:rowOff>
        </xdr:to>
        <xdr:sp macro="" textlink="">
          <xdr:nvSpPr>
            <xdr:cNvPr id="3076" name="Spinner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1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30</xdr:row>
          <xdr:rowOff>0</xdr:rowOff>
        </xdr:from>
        <xdr:to>
          <xdr:col>10</xdr:col>
          <xdr:colOff>57150</xdr:colOff>
          <xdr:row>32</xdr:row>
          <xdr:rowOff>123825</xdr:rowOff>
        </xdr:to>
        <xdr:sp macro="" textlink="">
          <xdr:nvSpPr>
            <xdr:cNvPr id="3077" name="Spinner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1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48</xdr:row>
          <xdr:rowOff>0</xdr:rowOff>
        </xdr:from>
        <xdr:to>
          <xdr:col>10</xdr:col>
          <xdr:colOff>57150</xdr:colOff>
          <xdr:row>50</xdr:row>
          <xdr:rowOff>123825</xdr:rowOff>
        </xdr:to>
        <xdr:sp macro="" textlink="">
          <xdr:nvSpPr>
            <xdr:cNvPr id="3078" name="Spinner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1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154</xdr:row>
          <xdr:rowOff>123825</xdr:rowOff>
        </xdr:to>
        <xdr:sp macro="" textlink="">
          <xdr:nvSpPr>
            <xdr:cNvPr id="3079" name="Spinner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1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177</xdr:row>
          <xdr:rowOff>123825</xdr:rowOff>
        </xdr:to>
        <xdr:sp macro="" textlink="">
          <xdr:nvSpPr>
            <xdr:cNvPr id="3080" name="Spinner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1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213360</xdr:colOff>
      <xdr:row>77</xdr:row>
      <xdr:rowOff>15240</xdr:rowOff>
    </xdr:from>
    <xdr:to>
      <xdr:col>19</xdr:col>
      <xdr:colOff>350520</xdr:colOff>
      <xdr:row>96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530860</xdr:colOff>
      <xdr:row>76</xdr:row>
      <xdr:rowOff>88900</xdr:rowOff>
    </xdr:from>
    <xdr:to>
      <xdr:col>20</xdr:col>
      <xdr:colOff>58420</xdr:colOff>
      <xdr:row>95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38</xdr:row>
      <xdr:rowOff>127000</xdr:rowOff>
    </xdr:from>
    <xdr:to>
      <xdr:col>8</xdr:col>
      <xdr:colOff>584200</xdr:colOff>
      <xdr:row>57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98</xdr:row>
      <xdr:rowOff>127000</xdr:rowOff>
    </xdr:from>
    <xdr:to>
      <xdr:col>8</xdr:col>
      <xdr:colOff>584200</xdr:colOff>
      <xdr:row>117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120</xdr:row>
      <xdr:rowOff>127000</xdr:rowOff>
    </xdr:from>
    <xdr:to>
      <xdr:col>8</xdr:col>
      <xdr:colOff>591820</xdr:colOff>
      <xdr:row>140</xdr:row>
      <xdr:rowOff>5080</xdr:rowOff>
    </xdr:to>
    <xdr:pic>
      <xdr:nvPicPr>
        <xdr:cNvPr id="11266" name="Picture 2">
          <a:extLst>
            <a:ext uri="{FF2B5EF4-FFF2-40B4-BE49-F238E27FC236}">
              <a16:creationId xmlns:a16="http://schemas.microsoft.com/office/drawing/2014/main" id="{00000000-0008-0000-1100-000002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709900"/>
          <a:ext cx="62484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143</xdr:row>
      <xdr:rowOff>60960</xdr:rowOff>
    </xdr:from>
    <xdr:to>
      <xdr:col>8</xdr:col>
      <xdr:colOff>584200</xdr:colOff>
      <xdr:row>162</xdr:row>
      <xdr:rowOff>60960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166</xdr:row>
      <xdr:rowOff>60960</xdr:rowOff>
    </xdr:from>
    <xdr:to>
      <xdr:col>8</xdr:col>
      <xdr:colOff>584200</xdr:colOff>
      <xdr:row>185</xdr:row>
      <xdr:rowOff>60960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11</xdr:row>
          <xdr:rowOff>114300</xdr:rowOff>
        </xdr:to>
        <xdr:sp macro="" textlink="">
          <xdr:nvSpPr>
            <xdr:cNvPr id="11267" name="Spinner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1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62</xdr:row>
          <xdr:rowOff>0</xdr:rowOff>
        </xdr:from>
        <xdr:to>
          <xdr:col>10</xdr:col>
          <xdr:colOff>57150</xdr:colOff>
          <xdr:row>64</xdr:row>
          <xdr:rowOff>123825</xdr:rowOff>
        </xdr:to>
        <xdr:sp macro="" textlink="">
          <xdr:nvSpPr>
            <xdr:cNvPr id="11268" name="Spinner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11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30</xdr:row>
          <xdr:rowOff>0</xdr:rowOff>
        </xdr:from>
        <xdr:to>
          <xdr:col>10</xdr:col>
          <xdr:colOff>57150</xdr:colOff>
          <xdr:row>32</xdr:row>
          <xdr:rowOff>123825</xdr:rowOff>
        </xdr:to>
        <xdr:sp macro="" textlink="">
          <xdr:nvSpPr>
            <xdr:cNvPr id="11269" name="Spinner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11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48</xdr:row>
          <xdr:rowOff>0</xdr:rowOff>
        </xdr:from>
        <xdr:to>
          <xdr:col>10</xdr:col>
          <xdr:colOff>57150</xdr:colOff>
          <xdr:row>50</xdr:row>
          <xdr:rowOff>123825</xdr:rowOff>
        </xdr:to>
        <xdr:sp macro="" textlink="">
          <xdr:nvSpPr>
            <xdr:cNvPr id="11270" name="Spinner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11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154</xdr:row>
          <xdr:rowOff>123825</xdr:rowOff>
        </xdr:to>
        <xdr:sp macro="" textlink="">
          <xdr:nvSpPr>
            <xdr:cNvPr id="11271" name="Spinner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11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177</xdr:row>
          <xdr:rowOff>123825</xdr:rowOff>
        </xdr:to>
        <xdr:sp macro="" textlink="">
          <xdr:nvSpPr>
            <xdr:cNvPr id="11272" name="Spinner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11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172720</xdr:colOff>
      <xdr:row>82</xdr:row>
      <xdr:rowOff>127000</xdr:rowOff>
    </xdr:from>
    <xdr:to>
      <xdr:col>20</xdr:col>
      <xdr:colOff>309880</xdr:colOff>
      <xdr:row>101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218440</xdr:colOff>
      <xdr:row>42</xdr:row>
      <xdr:rowOff>5080</xdr:rowOff>
    </xdr:from>
    <xdr:to>
      <xdr:col>20</xdr:col>
      <xdr:colOff>355600</xdr:colOff>
      <xdr:row>61</xdr:row>
      <xdr:rowOff>5080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102</xdr:row>
      <xdr:rowOff>127000</xdr:rowOff>
    </xdr:from>
    <xdr:to>
      <xdr:col>8</xdr:col>
      <xdr:colOff>584200</xdr:colOff>
      <xdr:row>121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124</xdr:row>
      <xdr:rowOff>127000</xdr:rowOff>
    </xdr:from>
    <xdr:to>
      <xdr:col>8</xdr:col>
      <xdr:colOff>591820</xdr:colOff>
      <xdr:row>144</xdr:row>
      <xdr:rowOff>5080</xdr:rowOff>
    </xdr:to>
    <xdr:pic>
      <xdr:nvPicPr>
        <xdr:cNvPr id="27650" name="Picture 2">
          <a:extLst>
            <a:ext uri="{FF2B5EF4-FFF2-40B4-BE49-F238E27FC236}">
              <a16:creationId xmlns:a16="http://schemas.microsoft.com/office/drawing/2014/main" id="{00000000-0008-0000-1200-0000026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6243300"/>
          <a:ext cx="6248400" cy="246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147</xdr:row>
      <xdr:rowOff>60960</xdr:rowOff>
    </xdr:from>
    <xdr:to>
      <xdr:col>8</xdr:col>
      <xdr:colOff>584200</xdr:colOff>
      <xdr:row>166</xdr:row>
      <xdr:rowOff>60960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170</xdr:row>
      <xdr:rowOff>60960</xdr:rowOff>
    </xdr:from>
    <xdr:to>
      <xdr:col>8</xdr:col>
      <xdr:colOff>584200</xdr:colOff>
      <xdr:row>189</xdr:row>
      <xdr:rowOff>60960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11</xdr:row>
          <xdr:rowOff>114300</xdr:rowOff>
        </xdr:to>
        <xdr:sp macro="" textlink="">
          <xdr:nvSpPr>
            <xdr:cNvPr id="27651" name="Spinner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66</xdr:row>
          <xdr:rowOff>0</xdr:rowOff>
        </xdr:from>
        <xdr:to>
          <xdr:col>10</xdr:col>
          <xdr:colOff>57150</xdr:colOff>
          <xdr:row>68</xdr:row>
          <xdr:rowOff>123825</xdr:rowOff>
        </xdr:to>
        <xdr:sp macro="" textlink="">
          <xdr:nvSpPr>
            <xdr:cNvPr id="27652" name="Spinner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1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84</xdr:row>
          <xdr:rowOff>123825</xdr:rowOff>
        </xdr:to>
        <xdr:sp macro="" textlink="">
          <xdr:nvSpPr>
            <xdr:cNvPr id="27653" name="Spinner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12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34</xdr:row>
          <xdr:rowOff>0</xdr:rowOff>
        </xdr:from>
        <xdr:to>
          <xdr:col>10</xdr:col>
          <xdr:colOff>57150</xdr:colOff>
          <xdr:row>36</xdr:row>
          <xdr:rowOff>123825</xdr:rowOff>
        </xdr:to>
        <xdr:sp macro="" textlink="">
          <xdr:nvSpPr>
            <xdr:cNvPr id="27654" name="Spinner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12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57150</xdr:colOff>
          <xdr:row>52</xdr:row>
          <xdr:rowOff>0</xdr:rowOff>
        </xdr:from>
        <xdr:to>
          <xdr:col>10</xdr:col>
          <xdr:colOff>57150</xdr:colOff>
          <xdr:row>54</xdr:row>
          <xdr:rowOff>123825</xdr:rowOff>
        </xdr:to>
        <xdr:sp macro="" textlink="">
          <xdr:nvSpPr>
            <xdr:cNvPr id="27655" name="Spinner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12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158</xdr:row>
          <xdr:rowOff>123825</xdr:rowOff>
        </xdr:to>
        <xdr:sp macro="" textlink="">
          <xdr:nvSpPr>
            <xdr:cNvPr id="27656" name="Spinner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12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181</xdr:row>
          <xdr:rowOff>123825</xdr:rowOff>
        </xdr:to>
        <xdr:sp macro="" textlink="">
          <xdr:nvSpPr>
            <xdr:cNvPr id="27657" name="Spinner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12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9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3" Type="http://schemas.openxmlformats.org/officeDocument/2006/relationships/ctrlProp" Target="../ctrlProps/ctrlProp7.xml"/><Relationship Id="rId7" Type="http://schemas.openxmlformats.org/officeDocument/2006/relationships/ctrlProp" Target="../ctrlProps/ctrlProp1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0.xml"/><Relationship Id="rId5" Type="http://schemas.openxmlformats.org/officeDocument/2006/relationships/ctrlProp" Target="../ctrlProps/ctrlProp9.xml"/><Relationship Id="rId4" Type="http://schemas.openxmlformats.org/officeDocument/2006/relationships/ctrlProp" Target="../ctrlProps/ctrlProp8.xml"/><Relationship Id="rId9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6.xml"/><Relationship Id="rId5" Type="http://schemas.openxmlformats.org/officeDocument/2006/relationships/ctrlProp" Target="../ctrlProps/ctrlProp15.xml"/><Relationship Id="rId10" Type="http://schemas.openxmlformats.org/officeDocument/2006/relationships/comments" Target="../comments3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26D0-0585-43BB-A2B5-CE4515D09FB6}">
  <dimension ref="A1:B18"/>
  <sheetViews>
    <sheetView workbookViewId="0">
      <selection activeCell="B7" sqref="B7"/>
    </sheetView>
  </sheetViews>
  <sheetFormatPr defaultRowHeight="15" x14ac:dyDescent="0.25"/>
  <cols>
    <col min="1" max="1" width="23.28515625" bestFit="1" customWidth="1"/>
    <col min="2" max="2" width="12.7109375" bestFit="1" customWidth="1"/>
  </cols>
  <sheetData>
    <row r="1" spans="1:2" x14ac:dyDescent="0.25">
      <c r="A1" s="160" t="s">
        <v>530</v>
      </c>
      <c r="B1" s="160"/>
    </row>
    <row r="3" spans="1:2" x14ac:dyDescent="0.25">
      <c r="A3" t="s">
        <v>698</v>
      </c>
      <c r="B3">
        <v>68.705128205128204</v>
      </c>
    </row>
    <row r="4" spans="1:2" x14ac:dyDescent="0.25">
      <c r="A4" t="s">
        <v>879</v>
      </c>
      <c r="B4">
        <v>0.84694687305671212</v>
      </c>
    </row>
    <row r="5" spans="1:2" x14ac:dyDescent="0.25">
      <c r="A5" t="s">
        <v>880</v>
      </c>
      <c r="B5">
        <v>66.5</v>
      </c>
    </row>
    <row r="6" spans="1:2" x14ac:dyDescent="0.25">
      <c r="A6" t="s">
        <v>881</v>
      </c>
      <c r="B6">
        <v>64</v>
      </c>
    </row>
    <row r="7" spans="1:2" s="162" customFormat="1" x14ac:dyDescent="0.25">
      <c r="A7" s="162" t="s">
        <v>806</v>
      </c>
      <c r="B7" s="162">
        <v>7.4800322493210096</v>
      </c>
    </row>
    <row r="8" spans="1:2" x14ac:dyDescent="0.25">
      <c r="A8" t="s">
        <v>882</v>
      </c>
      <c r="B8">
        <v>55.950882450882318</v>
      </c>
    </row>
    <row r="9" spans="1:2" x14ac:dyDescent="0.25">
      <c r="A9" t="s">
        <v>883</v>
      </c>
      <c r="B9">
        <v>-0.33020516072312267</v>
      </c>
    </row>
    <row r="10" spans="1:2" x14ac:dyDescent="0.25">
      <c r="A10" t="s">
        <v>884</v>
      </c>
      <c r="B10">
        <v>0.86823928270990269</v>
      </c>
    </row>
    <row r="11" spans="1:2" x14ac:dyDescent="0.25">
      <c r="A11" t="s">
        <v>885</v>
      </c>
      <c r="B11">
        <v>27</v>
      </c>
    </row>
    <row r="12" spans="1:2" x14ac:dyDescent="0.25">
      <c r="A12" t="s">
        <v>886</v>
      </c>
      <c r="B12">
        <v>60</v>
      </c>
    </row>
    <row r="13" spans="1:2" x14ac:dyDescent="0.25">
      <c r="A13" t="s">
        <v>887</v>
      </c>
      <c r="B13">
        <v>87</v>
      </c>
    </row>
    <row r="14" spans="1:2" x14ac:dyDescent="0.25">
      <c r="A14" t="s">
        <v>888</v>
      </c>
      <c r="B14">
        <v>5359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87</v>
      </c>
    </row>
    <row r="17" spans="1:2" x14ac:dyDescent="0.25">
      <c r="A17" t="s">
        <v>891</v>
      </c>
      <c r="B17">
        <v>60</v>
      </c>
    </row>
    <row r="18" spans="1:2" s="166" customFormat="1" ht="15.75" thickBot="1" x14ac:dyDescent="0.3">
      <c r="A18" s="165" t="s">
        <v>892</v>
      </c>
      <c r="B18" s="165">
        <v>1.6864866836346264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17935-119E-4E0A-9188-6982E996F9AD}">
  <dimension ref="A1:B18"/>
  <sheetViews>
    <sheetView workbookViewId="0">
      <selection activeCell="A28" sqref="A28"/>
    </sheetView>
  </sheetViews>
  <sheetFormatPr defaultRowHeight="15" x14ac:dyDescent="0.25"/>
  <cols>
    <col min="1" max="1" width="23.28515625" bestFit="1" customWidth="1"/>
    <col min="2" max="2" width="12.7109375" bestFit="1" customWidth="1"/>
  </cols>
  <sheetData>
    <row r="1" spans="1:2" x14ac:dyDescent="0.25">
      <c r="A1" s="160" t="s">
        <v>2</v>
      </c>
      <c r="B1" s="160"/>
    </row>
    <row r="3" spans="1:2" x14ac:dyDescent="0.25">
      <c r="A3" t="s">
        <v>698</v>
      </c>
      <c r="B3">
        <v>0.60256410256410253</v>
      </c>
    </row>
    <row r="4" spans="1:2" x14ac:dyDescent="0.25">
      <c r="A4" t="s">
        <v>879</v>
      </c>
      <c r="B4">
        <v>5.5768608782381691E-2</v>
      </c>
    </row>
    <row r="5" spans="1:2" x14ac:dyDescent="0.25">
      <c r="A5" t="s">
        <v>880</v>
      </c>
      <c r="B5">
        <v>1</v>
      </c>
    </row>
    <row r="6" spans="1:2" x14ac:dyDescent="0.25">
      <c r="A6" t="s">
        <v>881</v>
      </c>
      <c r="B6">
        <v>1</v>
      </c>
    </row>
    <row r="7" spans="1:2" s="162" customFormat="1" x14ac:dyDescent="0.25">
      <c r="A7" s="162" t="s">
        <v>806</v>
      </c>
      <c r="B7" s="162">
        <v>0.49253501661378613</v>
      </c>
    </row>
    <row r="8" spans="1:2" x14ac:dyDescent="0.25">
      <c r="A8" t="s">
        <v>882</v>
      </c>
      <c r="B8">
        <v>0.24259074259074259</v>
      </c>
    </row>
    <row r="9" spans="1:2" x14ac:dyDescent="0.25">
      <c r="A9" t="s">
        <v>883</v>
      </c>
      <c r="B9">
        <v>-1.8658237907741195</v>
      </c>
    </row>
    <row r="10" spans="1:2" x14ac:dyDescent="0.25">
      <c r="A10" t="s">
        <v>884</v>
      </c>
      <c r="B10">
        <v>-0.42743421013364175</v>
      </c>
    </row>
    <row r="11" spans="1:2" x14ac:dyDescent="0.25">
      <c r="A11" t="s">
        <v>885</v>
      </c>
      <c r="B11">
        <v>1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1</v>
      </c>
    </row>
    <row r="14" spans="1:2" x14ac:dyDescent="0.25">
      <c r="A14" t="s">
        <v>888</v>
      </c>
      <c r="B14">
        <v>47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1</v>
      </c>
    </row>
    <row r="17" spans="1:2" x14ac:dyDescent="0.25">
      <c r="A17" t="s">
        <v>891</v>
      </c>
      <c r="B17">
        <v>0</v>
      </c>
    </row>
    <row r="18" spans="1:2" s="166" customFormat="1" ht="15.75" thickBot="1" x14ac:dyDescent="0.3">
      <c r="A18" s="165" t="s">
        <v>892</v>
      </c>
      <c r="B18" s="165">
        <v>0.11104948736261282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F95B9-5E6C-489D-9936-4D2B7775A3C6}">
  <dimension ref="A1:D18"/>
  <sheetViews>
    <sheetView workbookViewId="0">
      <selection activeCell="C1" sqref="C1:D18"/>
    </sheetView>
  </sheetViews>
  <sheetFormatPr defaultRowHeight="15" x14ac:dyDescent="0.25"/>
  <cols>
    <col min="1" max="1" width="23.28515625" bestFit="1" customWidth="1"/>
    <col min="2" max="2" width="12.7109375" bestFit="1" customWidth="1"/>
    <col min="3" max="3" width="23.28515625" bestFit="1" customWidth="1"/>
    <col min="4" max="4" width="12" bestFit="1" customWidth="1"/>
  </cols>
  <sheetData>
    <row r="1" spans="1:4" x14ac:dyDescent="0.25">
      <c r="A1" s="161" t="s">
        <v>26</v>
      </c>
      <c r="B1" s="161"/>
      <c r="C1" s="161"/>
      <c r="D1" s="161"/>
    </row>
    <row r="3" spans="1:4" x14ac:dyDescent="0.25">
      <c r="A3" t="s">
        <v>698</v>
      </c>
      <c r="B3">
        <v>0.52564102564102566</v>
      </c>
    </row>
    <row r="4" spans="1:4" x14ac:dyDescent="0.25">
      <c r="A4" t="s">
        <v>879</v>
      </c>
      <c r="B4">
        <v>5.6905314133886602E-2</v>
      </c>
    </row>
    <row r="5" spans="1:4" x14ac:dyDescent="0.25">
      <c r="A5" t="s">
        <v>880</v>
      </c>
      <c r="B5">
        <v>1</v>
      </c>
    </row>
    <row r="6" spans="1:4" x14ac:dyDescent="0.25">
      <c r="A6" t="s">
        <v>881</v>
      </c>
      <c r="B6">
        <v>1</v>
      </c>
    </row>
    <row r="7" spans="1:4" s="162" customFormat="1" x14ac:dyDescent="0.25">
      <c r="A7" s="162" t="s">
        <v>806</v>
      </c>
      <c r="B7" s="162">
        <v>0.50257412645375266</v>
      </c>
    </row>
    <row r="8" spans="1:4" x14ac:dyDescent="0.25">
      <c r="A8" t="s">
        <v>882</v>
      </c>
      <c r="B8">
        <v>0.25258075258075258</v>
      </c>
    </row>
    <row r="9" spans="1:4" x14ac:dyDescent="0.25">
      <c r="A9" t="s">
        <v>883</v>
      </c>
      <c r="B9">
        <v>-2.0420775075460589</v>
      </c>
    </row>
    <row r="10" spans="1:4" x14ac:dyDescent="0.25">
      <c r="A10" t="s">
        <v>884</v>
      </c>
      <c r="B10">
        <v>-0.10472401219447108</v>
      </c>
    </row>
    <row r="11" spans="1:4" x14ac:dyDescent="0.25">
      <c r="A11" t="s">
        <v>885</v>
      </c>
      <c r="B11">
        <v>1</v>
      </c>
    </row>
    <row r="12" spans="1:4" x14ac:dyDescent="0.25">
      <c r="A12" t="s">
        <v>886</v>
      </c>
      <c r="B12">
        <v>0</v>
      </c>
    </row>
    <row r="13" spans="1:4" x14ac:dyDescent="0.25">
      <c r="A13" t="s">
        <v>887</v>
      </c>
      <c r="B13">
        <v>1</v>
      </c>
    </row>
    <row r="14" spans="1:4" x14ac:dyDescent="0.25">
      <c r="A14" t="s">
        <v>888</v>
      </c>
      <c r="B14">
        <v>41</v>
      </c>
    </row>
    <row r="15" spans="1:4" x14ac:dyDescent="0.25">
      <c r="A15" t="s">
        <v>889</v>
      </c>
      <c r="B15">
        <v>78</v>
      </c>
    </row>
    <row r="16" spans="1:4" x14ac:dyDescent="0.25">
      <c r="A16" t="s">
        <v>890</v>
      </c>
      <c r="B16">
        <v>1</v>
      </c>
    </row>
    <row r="17" spans="1:4" x14ac:dyDescent="0.25">
      <c r="A17" t="s">
        <v>891</v>
      </c>
      <c r="B17">
        <v>0</v>
      </c>
    </row>
    <row r="18" spans="1:4" s="166" customFormat="1" ht="15.75" thickBot="1" x14ac:dyDescent="0.3">
      <c r="A18" s="165" t="s">
        <v>892</v>
      </c>
      <c r="B18" s="165">
        <v>0.11331295689005848</v>
      </c>
      <c r="C18" s="165"/>
      <c r="D18" s="1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F4FA-73C0-40E1-9426-369CB041E495}">
  <dimension ref="A1:H18"/>
  <sheetViews>
    <sheetView topLeftCell="C1" workbookViewId="0">
      <selection activeCell="H7" sqref="H7"/>
    </sheetView>
  </sheetViews>
  <sheetFormatPr defaultRowHeight="15" x14ac:dyDescent="0.25"/>
  <cols>
    <col min="1" max="1" width="23.28515625" bestFit="1" customWidth="1"/>
    <col min="2" max="2" width="12" bestFit="1" customWidth="1"/>
    <col min="3" max="3" width="23.28515625" bestFit="1" customWidth="1"/>
    <col min="4" max="4" width="12.7109375" bestFit="1" customWidth="1"/>
    <col min="5" max="5" width="30.42578125" bestFit="1" customWidth="1"/>
    <col min="6" max="6" width="12" bestFit="1" customWidth="1"/>
    <col min="7" max="7" width="23.28515625" bestFit="1" customWidth="1"/>
    <col min="8" max="8" width="12" bestFit="1" customWidth="1"/>
  </cols>
  <sheetData>
    <row r="1" spans="1:8" x14ac:dyDescent="0.25">
      <c r="A1" s="161" t="s">
        <v>27</v>
      </c>
      <c r="B1" s="161"/>
      <c r="C1" s="161" t="s">
        <v>913</v>
      </c>
      <c r="D1" s="161"/>
      <c r="E1" s="161" t="s">
        <v>547</v>
      </c>
      <c r="F1" s="161"/>
      <c r="G1" s="161" t="s">
        <v>29</v>
      </c>
      <c r="H1" s="161"/>
    </row>
    <row r="3" spans="1:8" x14ac:dyDescent="0.25">
      <c r="A3" t="s">
        <v>698</v>
      </c>
      <c r="B3">
        <v>0.41031578947368402</v>
      </c>
      <c r="C3" t="s">
        <v>698</v>
      </c>
      <c r="D3">
        <v>9.3717948717948696E-2</v>
      </c>
      <c r="E3" t="s">
        <v>698</v>
      </c>
      <c r="F3">
        <v>0.82915384615400001</v>
      </c>
      <c r="G3" t="s">
        <v>698</v>
      </c>
      <c r="H3">
        <v>0.474205128205128</v>
      </c>
    </row>
    <row r="4" spans="1:8" x14ac:dyDescent="0.25">
      <c r="A4" t="s">
        <v>879</v>
      </c>
      <c r="B4">
        <v>3.9032623616292964E-2</v>
      </c>
      <c r="C4" t="s">
        <v>879</v>
      </c>
      <c r="D4">
        <v>5.507532564433873E-2</v>
      </c>
      <c r="E4" t="s">
        <v>879</v>
      </c>
      <c r="F4">
        <v>4.111711414037298E-2</v>
      </c>
      <c r="G4" t="s">
        <v>879</v>
      </c>
      <c r="H4">
        <v>3.8099080213023176E-2</v>
      </c>
    </row>
    <row r="5" spans="1:8" x14ac:dyDescent="0.25">
      <c r="A5" t="s">
        <v>880</v>
      </c>
      <c r="B5">
        <v>0</v>
      </c>
      <c r="C5" t="s">
        <v>880</v>
      </c>
      <c r="D5">
        <v>0</v>
      </c>
      <c r="E5" t="s">
        <v>880</v>
      </c>
      <c r="F5">
        <v>0</v>
      </c>
      <c r="G5" t="s">
        <v>880</v>
      </c>
      <c r="H5">
        <v>0</v>
      </c>
    </row>
    <row r="6" spans="1:8" x14ac:dyDescent="0.25">
      <c r="A6" t="s">
        <v>881</v>
      </c>
      <c r="B6">
        <v>0</v>
      </c>
      <c r="C6" t="s">
        <v>881</v>
      </c>
      <c r="D6">
        <v>0</v>
      </c>
      <c r="E6" t="s">
        <v>881</v>
      </c>
      <c r="F6">
        <v>0</v>
      </c>
      <c r="G6" t="s">
        <v>881</v>
      </c>
      <c r="H6">
        <v>0</v>
      </c>
    </row>
    <row r="7" spans="1:8" s="162" customFormat="1" x14ac:dyDescent="0.25">
      <c r="A7" s="162" t="s">
        <v>806</v>
      </c>
      <c r="B7" s="162">
        <v>0.34027852368936029</v>
      </c>
      <c r="C7" s="162" t="s">
        <v>806</v>
      </c>
      <c r="D7" s="162">
        <v>0.48641210572593335</v>
      </c>
      <c r="E7" s="162" t="s">
        <v>806</v>
      </c>
      <c r="F7" s="162">
        <v>0.36313651960128146</v>
      </c>
      <c r="G7" s="162" t="s">
        <v>806</v>
      </c>
      <c r="H7" s="162">
        <v>0.33648196566846372</v>
      </c>
    </row>
    <row r="8" spans="1:8" x14ac:dyDescent="0.25">
      <c r="A8" t="s">
        <v>882</v>
      </c>
      <c r="B8">
        <v>0.11578947368421053</v>
      </c>
      <c r="C8" t="s">
        <v>882</v>
      </c>
      <c r="D8">
        <v>0.23659673659673655</v>
      </c>
      <c r="E8" t="s">
        <v>882</v>
      </c>
      <c r="F8">
        <v>0.13186813186813187</v>
      </c>
      <c r="G8" t="s">
        <v>882</v>
      </c>
      <c r="H8">
        <v>0.11322011322011322</v>
      </c>
    </row>
    <row r="9" spans="1:8" x14ac:dyDescent="0.25">
      <c r="A9" t="s">
        <v>883</v>
      </c>
      <c r="B9">
        <v>3.0248056275453719</v>
      </c>
      <c r="C9" t="s">
        <v>883</v>
      </c>
      <c r="D9">
        <v>-1.7529271454498301</v>
      </c>
      <c r="E9" t="s">
        <v>883</v>
      </c>
      <c r="F9">
        <v>1.8758771929824665</v>
      </c>
      <c r="G9" t="s">
        <v>883</v>
      </c>
      <c r="H9">
        <v>3.226133126934978</v>
      </c>
    </row>
    <row r="10" spans="1:8" x14ac:dyDescent="0.25">
      <c r="A10" t="s">
        <v>884</v>
      </c>
      <c r="B10">
        <v>2.2239333489280111</v>
      </c>
      <c r="C10" t="s">
        <v>884</v>
      </c>
      <c r="D10">
        <v>0.54101839086446857</v>
      </c>
      <c r="E10" t="s">
        <v>884</v>
      </c>
      <c r="F10">
        <v>1.9566369049569088</v>
      </c>
      <c r="G10" t="s">
        <v>884</v>
      </c>
      <c r="H10">
        <v>2.268049918279373</v>
      </c>
    </row>
    <row r="11" spans="1:8" x14ac:dyDescent="0.25">
      <c r="A11" t="s">
        <v>885</v>
      </c>
      <c r="B11">
        <v>1</v>
      </c>
      <c r="C11" t="s">
        <v>885</v>
      </c>
      <c r="D11">
        <v>1</v>
      </c>
      <c r="E11" t="s">
        <v>885</v>
      </c>
      <c r="F11">
        <v>1</v>
      </c>
      <c r="G11" t="s">
        <v>885</v>
      </c>
      <c r="H11">
        <v>1</v>
      </c>
    </row>
    <row r="12" spans="1:8" x14ac:dyDescent="0.25">
      <c r="A12" t="s">
        <v>886</v>
      </c>
      <c r="B12">
        <v>0</v>
      </c>
      <c r="C12" t="s">
        <v>886</v>
      </c>
      <c r="D12">
        <v>0</v>
      </c>
      <c r="E12" t="s">
        <v>886</v>
      </c>
      <c r="F12">
        <v>0</v>
      </c>
      <c r="G12" t="s">
        <v>886</v>
      </c>
      <c r="H12">
        <v>0</v>
      </c>
    </row>
    <row r="13" spans="1:8" x14ac:dyDescent="0.25">
      <c r="A13" t="s">
        <v>887</v>
      </c>
      <c r="B13">
        <v>1</v>
      </c>
      <c r="C13" t="s">
        <v>887</v>
      </c>
      <c r="D13">
        <v>1</v>
      </c>
      <c r="E13" t="s">
        <v>887</v>
      </c>
      <c r="F13">
        <v>1</v>
      </c>
      <c r="G13" t="s">
        <v>887</v>
      </c>
      <c r="H13">
        <v>1</v>
      </c>
    </row>
    <row r="14" spans="1:8" x14ac:dyDescent="0.25">
      <c r="A14" t="s">
        <v>888</v>
      </c>
      <c r="B14">
        <v>32</v>
      </c>
      <c r="C14" t="s">
        <v>888</v>
      </c>
      <c r="D14">
        <v>7</v>
      </c>
      <c r="E14" t="s">
        <v>888</v>
      </c>
      <c r="F14">
        <v>64</v>
      </c>
      <c r="G14" t="s">
        <v>888</v>
      </c>
      <c r="H14">
        <v>37</v>
      </c>
    </row>
    <row r="15" spans="1:8" x14ac:dyDescent="0.25">
      <c r="A15" t="s">
        <v>889</v>
      </c>
      <c r="B15">
        <v>76</v>
      </c>
      <c r="C15" t="s">
        <v>889</v>
      </c>
      <c r="D15">
        <v>78</v>
      </c>
      <c r="E15" t="s">
        <v>889</v>
      </c>
      <c r="F15">
        <v>78</v>
      </c>
      <c r="G15" t="s">
        <v>889</v>
      </c>
      <c r="H15">
        <v>78</v>
      </c>
    </row>
    <row r="16" spans="1:8" x14ac:dyDescent="0.25">
      <c r="A16" t="s">
        <v>890</v>
      </c>
      <c r="B16">
        <v>1</v>
      </c>
      <c r="C16" t="s">
        <v>890</v>
      </c>
      <c r="D16">
        <v>1</v>
      </c>
      <c r="E16" t="s">
        <v>890</v>
      </c>
      <c r="F16">
        <v>1</v>
      </c>
      <c r="G16" t="s">
        <v>890</v>
      </c>
      <c r="H16">
        <v>1</v>
      </c>
    </row>
    <row r="17" spans="1:8" x14ac:dyDescent="0.25">
      <c r="A17" t="s">
        <v>891</v>
      </c>
      <c r="B17">
        <v>0</v>
      </c>
      <c r="C17" t="s">
        <v>891</v>
      </c>
      <c r="D17">
        <v>0</v>
      </c>
      <c r="E17" t="s">
        <v>891</v>
      </c>
      <c r="F17">
        <v>0</v>
      </c>
      <c r="G17" t="s">
        <v>891</v>
      </c>
      <c r="H17">
        <v>0</v>
      </c>
    </row>
    <row r="18" spans="1:8" s="166" customFormat="1" ht="15.75" thickBot="1" x14ac:dyDescent="0.3">
      <c r="A18" s="165" t="s">
        <v>912</v>
      </c>
      <c r="B18" s="165">
        <v>7.7756973582375932E-2</v>
      </c>
      <c r="C18" s="165" t="s">
        <v>912</v>
      </c>
      <c r="D18" s="165">
        <v>0.10966898426673612</v>
      </c>
      <c r="E18" s="165" t="s">
        <v>912</v>
      </c>
      <c r="F18" s="165">
        <v>8.187463425770361E-2</v>
      </c>
      <c r="G18" s="165" t="s">
        <v>912</v>
      </c>
      <c r="H18" s="165">
        <v>7.5864960934437037E-2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2444E-9DB2-4AA2-B7A6-44B162A93A0D}">
  <dimension ref="A1:B18"/>
  <sheetViews>
    <sheetView workbookViewId="0">
      <selection activeCell="C27" sqref="C27"/>
    </sheetView>
  </sheetViews>
  <sheetFormatPr defaultRowHeight="15" x14ac:dyDescent="0.25"/>
  <cols>
    <col min="1" max="1" width="23.28515625" bestFit="1" customWidth="1"/>
    <col min="2" max="2" width="12.7109375" bestFit="1" customWidth="1"/>
  </cols>
  <sheetData>
    <row r="1" spans="1:2" x14ac:dyDescent="0.25">
      <c r="A1" s="160" t="s">
        <v>544</v>
      </c>
      <c r="B1" s="160"/>
    </row>
    <row r="3" spans="1:2" x14ac:dyDescent="0.25">
      <c r="A3" t="s">
        <v>698</v>
      </c>
      <c r="B3">
        <v>0.87179487179487003</v>
      </c>
    </row>
    <row r="4" spans="1:2" x14ac:dyDescent="0.25">
      <c r="A4" t="s">
        <v>879</v>
      </c>
      <c r="B4">
        <v>1.282051282051283E-2</v>
      </c>
    </row>
    <row r="5" spans="1:2" x14ac:dyDescent="0.25">
      <c r="A5" t="s">
        <v>880</v>
      </c>
      <c r="B5">
        <v>1</v>
      </c>
    </row>
    <row r="6" spans="1:2" x14ac:dyDescent="0.25">
      <c r="A6" t="s">
        <v>881</v>
      </c>
      <c r="B6">
        <v>1</v>
      </c>
    </row>
    <row r="7" spans="1:2" s="162" customFormat="1" x14ac:dyDescent="0.25">
      <c r="A7" s="162" t="s">
        <v>806</v>
      </c>
      <c r="B7" s="162">
        <v>0.11322770341445967</v>
      </c>
    </row>
    <row r="8" spans="1:2" x14ac:dyDescent="0.25">
      <c r="A8" t="s">
        <v>882</v>
      </c>
      <c r="B8">
        <v>1.2820512820512844E-2</v>
      </c>
    </row>
    <row r="9" spans="1:2" x14ac:dyDescent="0.25">
      <c r="A9" t="s">
        <v>883</v>
      </c>
      <c r="B9">
        <v>78.000000000000057</v>
      </c>
    </row>
    <row r="10" spans="1:2" x14ac:dyDescent="0.25">
      <c r="A10" t="s">
        <v>884</v>
      </c>
      <c r="B10">
        <v>-8.8317608663278513</v>
      </c>
    </row>
    <row r="11" spans="1:2" x14ac:dyDescent="0.25">
      <c r="A11" t="s">
        <v>885</v>
      </c>
      <c r="B11">
        <v>1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1</v>
      </c>
    </row>
    <row r="14" spans="1:2" x14ac:dyDescent="0.25">
      <c r="A14" t="s">
        <v>888</v>
      </c>
      <c r="B14">
        <v>68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1</v>
      </c>
    </row>
    <row r="17" spans="1:2" x14ac:dyDescent="0.25">
      <c r="A17" t="s">
        <v>891</v>
      </c>
      <c r="B17">
        <v>0</v>
      </c>
    </row>
    <row r="18" spans="1:2" s="166" customFormat="1" ht="15.75" thickBot="1" x14ac:dyDescent="0.3">
      <c r="A18" s="165" t="s">
        <v>912</v>
      </c>
      <c r="B18" s="165">
        <v>2.5528902504979311E-2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71A7A-B3C1-42F5-87DA-8CB5D8C2D225}">
  <dimension ref="A1:B18"/>
  <sheetViews>
    <sheetView workbookViewId="0">
      <selection activeCell="B7" sqref="B7"/>
    </sheetView>
  </sheetViews>
  <sheetFormatPr defaultRowHeight="15" x14ac:dyDescent="0.25"/>
  <cols>
    <col min="1" max="1" width="23.28515625" bestFit="1" customWidth="1"/>
    <col min="2" max="2" width="12" bestFit="1" customWidth="1"/>
  </cols>
  <sheetData>
    <row r="1" spans="1:2" x14ac:dyDescent="0.25">
      <c r="A1" s="160" t="s">
        <v>28</v>
      </c>
      <c r="B1" s="160"/>
    </row>
    <row r="3" spans="1:2" x14ac:dyDescent="0.25">
      <c r="A3" t="s">
        <v>698</v>
      </c>
      <c r="B3">
        <v>0.371282051282051</v>
      </c>
    </row>
    <row r="4" spans="1:2" x14ac:dyDescent="0.25">
      <c r="A4" t="s">
        <v>879</v>
      </c>
      <c r="B4">
        <v>2.5136562726294526E-2</v>
      </c>
    </row>
    <row r="5" spans="1:2" x14ac:dyDescent="0.25">
      <c r="A5" t="s">
        <v>880</v>
      </c>
      <c r="B5">
        <v>0</v>
      </c>
    </row>
    <row r="6" spans="1:2" x14ac:dyDescent="0.25">
      <c r="A6" t="s">
        <v>881</v>
      </c>
      <c r="B6">
        <v>0</v>
      </c>
    </row>
    <row r="7" spans="1:2" s="162" customFormat="1" x14ac:dyDescent="0.25">
      <c r="A7" s="162" t="s">
        <v>806</v>
      </c>
      <c r="B7" s="162">
        <v>0.22200011100008324</v>
      </c>
    </row>
    <row r="8" spans="1:2" x14ac:dyDescent="0.25">
      <c r="A8" t="s">
        <v>882</v>
      </c>
      <c r="B8">
        <v>4.9284049284049281E-2</v>
      </c>
    </row>
    <row r="9" spans="1:2" x14ac:dyDescent="0.25">
      <c r="A9" t="s">
        <v>883</v>
      </c>
      <c r="B9">
        <v>15.613036984352814</v>
      </c>
    </row>
    <row r="10" spans="1:2" x14ac:dyDescent="0.25">
      <c r="A10" t="s">
        <v>884</v>
      </c>
      <c r="B10">
        <v>4.1488836533897144</v>
      </c>
    </row>
    <row r="11" spans="1:2" x14ac:dyDescent="0.25">
      <c r="A11" t="s">
        <v>885</v>
      </c>
      <c r="B11">
        <v>1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1</v>
      </c>
    </row>
    <row r="14" spans="1:2" x14ac:dyDescent="0.25">
      <c r="A14" t="s">
        <v>888</v>
      </c>
      <c r="B14">
        <v>29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1</v>
      </c>
    </row>
    <row r="17" spans="1:2" x14ac:dyDescent="0.25">
      <c r="A17" t="s">
        <v>891</v>
      </c>
      <c r="B17">
        <v>0</v>
      </c>
    </row>
    <row r="18" spans="1:2" s="166" customFormat="1" ht="15.75" thickBot="1" x14ac:dyDescent="0.3">
      <c r="A18" s="165" t="s">
        <v>892</v>
      </c>
      <c r="B18" s="165">
        <v>5.0053291013689813E-2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3F35-3C5E-4C75-AAB2-1397A6C06857}">
  <dimension ref="A1:T18"/>
  <sheetViews>
    <sheetView topLeftCell="Q1" workbookViewId="0">
      <selection activeCell="T7" sqref="T7"/>
    </sheetView>
  </sheetViews>
  <sheetFormatPr defaultRowHeight="15" x14ac:dyDescent="0.25"/>
  <cols>
    <col min="1" max="1" width="23.28515625" bestFit="1" customWidth="1"/>
    <col min="2" max="2" width="12.7109375" bestFit="1" customWidth="1"/>
    <col min="3" max="3" width="30.42578125" bestFit="1" customWidth="1"/>
    <col min="4" max="4" width="12" bestFit="1" customWidth="1"/>
    <col min="5" max="5" width="12.7109375" bestFit="1" customWidth="1"/>
    <col min="6" max="6" width="23.28515625" bestFit="1" customWidth="1"/>
    <col min="7" max="7" width="12" bestFit="1" customWidth="1"/>
    <col min="8" max="8" width="23.28515625" bestFit="1" customWidth="1"/>
    <col min="9" max="9" width="12" bestFit="1" customWidth="1"/>
    <col min="10" max="10" width="23.28515625" bestFit="1" customWidth="1"/>
    <col min="11" max="11" width="12" bestFit="1" customWidth="1"/>
    <col min="12" max="12" width="23.28515625" bestFit="1" customWidth="1"/>
    <col min="13" max="14" width="12" bestFit="1" customWidth="1"/>
    <col min="15" max="15" width="27.140625" bestFit="1" customWidth="1"/>
    <col min="16" max="16" width="12" bestFit="1" customWidth="1"/>
    <col min="17" max="17" width="23.28515625" bestFit="1" customWidth="1"/>
    <col min="18" max="18" width="12" bestFit="1" customWidth="1"/>
    <col min="19" max="19" width="23.28515625" bestFit="1" customWidth="1"/>
    <col min="20" max="20" width="12" bestFit="1" customWidth="1"/>
  </cols>
  <sheetData>
    <row r="1" spans="1:20" x14ac:dyDescent="0.25">
      <c r="A1" s="161"/>
      <c r="B1" s="161" t="s">
        <v>30</v>
      </c>
      <c r="C1" s="161"/>
      <c r="D1" s="161" t="s">
        <v>31</v>
      </c>
      <c r="E1" s="161"/>
      <c r="F1" s="161" t="s">
        <v>32</v>
      </c>
      <c r="G1" s="161"/>
      <c r="H1" s="161" t="s">
        <v>33</v>
      </c>
      <c r="I1" s="161"/>
      <c r="J1" s="161" t="s">
        <v>34</v>
      </c>
      <c r="K1" s="161"/>
      <c r="L1" s="161" t="s">
        <v>35</v>
      </c>
      <c r="M1" s="161"/>
      <c r="N1" s="161"/>
      <c r="O1" s="161" t="s">
        <v>916</v>
      </c>
      <c r="P1" s="161"/>
      <c r="Q1" s="161" t="s">
        <v>914</v>
      </c>
      <c r="R1" s="161"/>
      <c r="S1" s="161" t="s">
        <v>915</v>
      </c>
      <c r="T1" s="161"/>
    </row>
    <row r="3" spans="1:20" x14ac:dyDescent="0.25">
      <c r="B3" t="s">
        <v>698</v>
      </c>
      <c r="C3">
        <v>0.33333333333333331</v>
      </c>
      <c r="D3" t="s">
        <v>698</v>
      </c>
      <c r="E3">
        <v>0.21794871794871795</v>
      </c>
      <c r="F3" t="s">
        <v>698</v>
      </c>
      <c r="G3">
        <v>8.9743589743589744E-2</v>
      </c>
      <c r="H3" t="s">
        <v>698</v>
      </c>
      <c r="I3">
        <v>6.4102564102564097E-2</v>
      </c>
      <c r="J3" t="s">
        <v>698</v>
      </c>
      <c r="K3">
        <v>3.8461538461538464E-2</v>
      </c>
      <c r="L3" t="s">
        <v>698</v>
      </c>
      <c r="M3">
        <v>5.128205128205128E-2</v>
      </c>
      <c r="N3">
        <v>6.4102564102564097E-2</v>
      </c>
      <c r="O3" t="s">
        <v>698</v>
      </c>
      <c r="P3">
        <v>0.39695384615384999</v>
      </c>
      <c r="Q3" t="s">
        <v>698</v>
      </c>
      <c r="R3">
        <v>0.12820512820513</v>
      </c>
      <c r="S3" t="s">
        <v>698</v>
      </c>
      <c r="T3">
        <v>3.815384615385E-2</v>
      </c>
    </row>
    <row r="4" spans="1:20" x14ac:dyDescent="0.25">
      <c r="B4" t="s">
        <v>879</v>
      </c>
      <c r="C4">
        <v>5.3721530935025352E-2</v>
      </c>
      <c r="D4" t="s">
        <v>879</v>
      </c>
      <c r="E4">
        <v>4.7048893371093442E-2</v>
      </c>
      <c r="F4" t="s">
        <v>879</v>
      </c>
      <c r="G4">
        <v>3.2571535227231045E-2</v>
      </c>
      <c r="H4" t="s">
        <v>879</v>
      </c>
      <c r="I4">
        <v>2.7912996874574571E-2</v>
      </c>
      <c r="J4" t="s">
        <v>879</v>
      </c>
      <c r="K4">
        <v>2.1915495473007297E-2</v>
      </c>
      <c r="L4" t="s">
        <v>879</v>
      </c>
      <c r="M4">
        <v>2.5136562726294526E-2</v>
      </c>
      <c r="N4">
        <v>2.7912996874574571E-2</v>
      </c>
      <c r="O4" t="s">
        <v>879</v>
      </c>
      <c r="P4">
        <v>2.1915495473007297E-2</v>
      </c>
      <c r="Q4" t="s">
        <v>879</v>
      </c>
      <c r="R4">
        <v>2.5136562726294526E-2</v>
      </c>
      <c r="S4" t="s">
        <v>879</v>
      </c>
      <c r="T4">
        <v>2.1915495473007297E-2</v>
      </c>
    </row>
    <row r="5" spans="1:20" x14ac:dyDescent="0.25">
      <c r="B5" t="s">
        <v>880</v>
      </c>
      <c r="C5">
        <v>0</v>
      </c>
      <c r="D5" t="s">
        <v>880</v>
      </c>
      <c r="E5">
        <v>0</v>
      </c>
      <c r="F5" t="s">
        <v>880</v>
      </c>
      <c r="G5">
        <v>0</v>
      </c>
      <c r="H5" t="s">
        <v>880</v>
      </c>
      <c r="I5">
        <v>0</v>
      </c>
      <c r="J5" t="s">
        <v>880</v>
      </c>
      <c r="K5">
        <v>0</v>
      </c>
      <c r="L5" t="s">
        <v>880</v>
      </c>
      <c r="M5">
        <v>0</v>
      </c>
      <c r="N5">
        <v>0</v>
      </c>
      <c r="O5" t="s">
        <v>880</v>
      </c>
      <c r="P5">
        <v>0</v>
      </c>
      <c r="Q5" t="s">
        <v>880</v>
      </c>
      <c r="R5">
        <v>0</v>
      </c>
      <c r="S5" t="s">
        <v>880</v>
      </c>
      <c r="T5">
        <v>0</v>
      </c>
    </row>
    <row r="6" spans="1:20" x14ac:dyDescent="0.25">
      <c r="B6" t="s">
        <v>881</v>
      </c>
      <c r="C6">
        <v>0</v>
      </c>
      <c r="D6" t="s">
        <v>881</v>
      </c>
      <c r="E6">
        <v>0</v>
      </c>
      <c r="F6" t="s">
        <v>881</v>
      </c>
      <c r="G6">
        <v>0</v>
      </c>
      <c r="H6" t="s">
        <v>881</v>
      </c>
      <c r="I6">
        <v>0</v>
      </c>
      <c r="J6" t="s">
        <v>881</v>
      </c>
      <c r="K6">
        <v>0</v>
      </c>
      <c r="L6" t="s">
        <v>881</v>
      </c>
      <c r="M6">
        <v>0</v>
      </c>
      <c r="N6">
        <v>0</v>
      </c>
      <c r="O6" t="s">
        <v>881</v>
      </c>
      <c r="P6">
        <v>0</v>
      </c>
      <c r="Q6" t="s">
        <v>881</v>
      </c>
      <c r="R6">
        <v>0</v>
      </c>
      <c r="S6" t="s">
        <v>881</v>
      </c>
      <c r="T6">
        <v>0</v>
      </c>
    </row>
    <row r="7" spans="1:20" s="162" customFormat="1" x14ac:dyDescent="0.25">
      <c r="B7" s="162" t="s">
        <v>806</v>
      </c>
      <c r="C7" s="162">
        <v>0.4744557145911778</v>
      </c>
      <c r="D7" s="162" t="s">
        <v>806</v>
      </c>
      <c r="E7" s="162">
        <v>0.41552457527885478</v>
      </c>
      <c r="F7" s="162" t="s">
        <v>806</v>
      </c>
      <c r="G7" s="162">
        <v>0.28766401017607807</v>
      </c>
      <c r="H7" s="162" t="s">
        <v>806</v>
      </c>
      <c r="I7" s="162">
        <v>0.24652091345879923</v>
      </c>
      <c r="J7" s="162" t="s">
        <v>806</v>
      </c>
      <c r="K7" s="162">
        <v>0.19355241528469094</v>
      </c>
      <c r="L7" s="162" t="s">
        <v>806</v>
      </c>
      <c r="M7" s="162">
        <v>0.22200011100008324</v>
      </c>
      <c r="N7" s="162">
        <v>0.24652091345879923</v>
      </c>
      <c r="O7" s="162" t="s">
        <v>806</v>
      </c>
      <c r="P7" s="162">
        <v>0.19355241528469094</v>
      </c>
      <c r="Q7" s="162" t="s">
        <v>806</v>
      </c>
      <c r="R7" s="162">
        <v>0.32200011100008302</v>
      </c>
      <c r="S7" s="162" t="s">
        <v>806</v>
      </c>
      <c r="T7" s="162">
        <v>0.283552415284691</v>
      </c>
    </row>
    <row r="8" spans="1:20" x14ac:dyDescent="0.25">
      <c r="B8" t="s">
        <v>882</v>
      </c>
      <c r="C8">
        <v>0.22510822510822515</v>
      </c>
      <c r="D8" t="s">
        <v>882</v>
      </c>
      <c r="E8">
        <v>0.17266067266067267</v>
      </c>
      <c r="F8" t="s">
        <v>882</v>
      </c>
      <c r="G8">
        <v>8.2750582750582752E-2</v>
      </c>
      <c r="H8" t="s">
        <v>882</v>
      </c>
      <c r="I8">
        <v>6.0772560772560776E-2</v>
      </c>
      <c r="J8" t="s">
        <v>882</v>
      </c>
      <c r="K8">
        <v>3.7462537462537464E-2</v>
      </c>
      <c r="L8" t="s">
        <v>882</v>
      </c>
      <c r="M8">
        <v>4.9284049284049281E-2</v>
      </c>
      <c r="N8">
        <v>6.0772560772560776E-2</v>
      </c>
      <c r="O8" t="s">
        <v>882</v>
      </c>
      <c r="P8">
        <v>3.7462537462537464E-2</v>
      </c>
      <c r="Q8" t="s">
        <v>882</v>
      </c>
      <c r="R8">
        <v>4.9284049284049281E-2</v>
      </c>
      <c r="S8" t="s">
        <v>882</v>
      </c>
      <c r="T8">
        <v>3.7462537462537464E-2</v>
      </c>
    </row>
    <row r="9" spans="1:20" x14ac:dyDescent="0.25">
      <c r="B9" t="s">
        <v>883</v>
      </c>
      <c r="C9">
        <v>-1.5197368421052626</v>
      </c>
      <c r="D9" t="s">
        <v>883</v>
      </c>
      <c r="E9">
        <v>-6.0965335228141626E-2</v>
      </c>
      <c r="F9" t="s">
        <v>883</v>
      </c>
      <c r="G9">
        <v>6.7418828762045786</v>
      </c>
      <c r="H9" t="s">
        <v>883</v>
      </c>
      <c r="I9">
        <v>11.466393655371366</v>
      </c>
      <c r="J9" t="s">
        <v>883</v>
      </c>
      <c r="K9">
        <v>22.534792982456054</v>
      </c>
      <c r="L9" t="s">
        <v>883</v>
      </c>
      <c r="M9">
        <v>15.613036984352775</v>
      </c>
      <c r="N9">
        <v>11.466393655371366</v>
      </c>
      <c r="O9" t="s">
        <v>883</v>
      </c>
      <c r="P9">
        <v>22.534792982456054</v>
      </c>
      <c r="Q9" t="s">
        <v>883</v>
      </c>
      <c r="R9">
        <v>15.613036984352775</v>
      </c>
      <c r="S9" t="s">
        <v>883</v>
      </c>
      <c r="T9">
        <v>22.534792982456054</v>
      </c>
    </row>
    <row r="10" spans="1:20" x14ac:dyDescent="0.25">
      <c r="B10" t="s">
        <v>884</v>
      </c>
      <c r="C10">
        <v>0.72104782941159318</v>
      </c>
      <c r="D10" t="s">
        <v>884</v>
      </c>
      <c r="E10">
        <v>1.3932927265072717</v>
      </c>
      <c r="F10" t="s">
        <v>884</v>
      </c>
      <c r="G10">
        <v>2.9273917951795401</v>
      </c>
      <c r="H10" t="s">
        <v>884</v>
      </c>
      <c r="I10">
        <v>3.6294561364052447</v>
      </c>
      <c r="J10" t="s">
        <v>884</v>
      </c>
      <c r="K10">
        <v>4.8946349734730523</v>
      </c>
      <c r="L10" t="s">
        <v>884</v>
      </c>
      <c r="M10">
        <v>4.14888365338971</v>
      </c>
      <c r="N10">
        <v>3.6294561364052447</v>
      </c>
      <c r="O10" t="s">
        <v>884</v>
      </c>
      <c r="P10">
        <v>4.8946349734730523</v>
      </c>
      <c r="Q10" t="s">
        <v>884</v>
      </c>
      <c r="R10">
        <v>4.14888365338971</v>
      </c>
      <c r="S10" t="s">
        <v>884</v>
      </c>
      <c r="T10">
        <v>4.8946349734730523</v>
      </c>
    </row>
    <row r="11" spans="1:20" x14ac:dyDescent="0.25">
      <c r="B11" t="s">
        <v>885</v>
      </c>
      <c r="C11">
        <v>1</v>
      </c>
      <c r="D11" t="s">
        <v>885</v>
      </c>
      <c r="E11">
        <v>1</v>
      </c>
      <c r="F11" t="s">
        <v>885</v>
      </c>
      <c r="G11">
        <v>1</v>
      </c>
      <c r="H11" t="s">
        <v>885</v>
      </c>
      <c r="I11">
        <v>1</v>
      </c>
      <c r="J11" t="s">
        <v>885</v>
      </c>
      <c r="K11">
        <v>1</v>
      </c>
      <c r="L11" t="s">
        <v>885</v>
      </c>
      <c r="M11">
        <v>1</v>
      </c>
      <c r="N11">
        <v>1</v>
      </c>
      <c r="O11" t="s">
        <v>885</v>
      </c>
      <c r="P11">
        <v>1</v>
      </c>
      <c r="Q11" t="s">
        <v>885</v>
      </c>
      <c r="R11">
        <v>1</v>
      </c>
      <c r="S11" t="s">
        <v>885</v>
      </c>
      <c r="T11">
        <v>1</v>
      </c>
    </row>
    <row r="12" spans="1:20" x14ac:dyDescent="0.25">
      <c r="B12" t="s">
        <v>886</v>
      </c>
      <c r="C12">
        <v>0</v>
      </c>
      <c r="D12" t="s">
        <v>886</v>
      </c>
      <c r="E12">
        <v>0</v>
      </c>
      <c r="F12" t="s">
        <v>886</v>
      </c>
      <c r="G12">
        <v>0</v>
      </c>
      <c r="H12" t="s">
        <v>886</v>
      </c>
      <c r="I12">
        <v>0</v>
      </c>
      <c r="J12" t="s">
        <v>886</v>
      </c>
      <c r="K12">
        <v>0</v>
      </c>
      <c r="L12" t="s">
        <v>886</v>
      </c>
      <c r="M12">
        <v>0</v>
      </c>
      <c r="N12">
        <v>0</v>
      </c>
      <c r="O12" t="s">
        <v>886</v>
      </c>
      <c r="P12">
        <v>0</v>
      </c>
      <c r="Q12" t="s">
        <v>886</v>
      </c>
      <c r="R12">
        <v>0</v>
      </c>
      <c r="S12" t="s">
        <v>886</v>
      </c>
      <c r="T12">
        <v>0</v>
      </c>
    </row>
    <row r="13" spans="1:20" x14ac:dyDescent="0.25">
      <c r="B13" t="s">
        <v>887</v>
      </c>
      <c r="C13">
        <v>1</v>
      </c>
      <c r="D13" t="s">
        <v>887</v>
      </c>
      <c r="E13">
        <v>1</v>
      </c>
      <c r="F13" t="s">
        <v>887</v>
      </c>
      <c r="G13">
        <v>1</v>
      </c>
      <c r="H13" t="s">
        <v>887</v>
      </c>
      <c r="I13">
        <v>1</v>
      </c>
      <c r="J13" t="s">
        <v>887</v>
      </c>
      <c r="K13">
        <v>1</v>
      </c>
      <c r="L13" t="s">
        <v>887</v>
      </c>
      <c r="M13">
        <v>1</v>
      </c>
      <c r="N13">
        <v>1</v>
      </c>
      <c r="O13" t="s">
        <v>887</v>
      </c>
      <c r="P13">
        <v>1</v>
      </c>
      <c r="Q13" t="s">
        <v>887</v>
      </c>
      <c r="R13">
        <v>1</v>
      </c>
      <c r="S13" t="s">
        <v>887</v>
      </c>
      <c r="T13">
        <v>1</v>
      </c>
    </row>
    <row r="14" spans="1:20" x14ac:dyDescent="0.25">
      <c r="B14" t="s">
        <v>888</v>
      </c>
      <c r="C14">
        <v>26</v>
      </c>
      <c r="D14" t="s">
        <v>888</v>
      </c>
      <c r="E14">
        <v>17</v>
      </c>
      <c r="F14" t="s">
        <v>888</v>
      </c>
      <c r="G14">
        <v>7</v>
      </c>
      <c r="H14" t="s">
        <v>888</v>
      </c>
      <c r="I14">
        <v>5</v>
      </c>
      <c r="J14" t="s">
        <v>888</v>
      </c>
      <c r="K14">
        <v>3</v>
      </c>
      <c r="L14" t="s">
        <v>888</v>
      </c>
      <c r="M14">
        <v>4</v>
      </c>
      <c r="N14">
        <v>5</v>
      </c>
      <c r="O14" t="s">
        <v>888</v>
      </c>
      <c r="P14">
        <v>31</v>
      </c>
      <c r="Q14" t="s">
        <v>888</v>
      </c>
      <c r="R14">
        <v>10</v>
      </c>
      <c r="S14" t="s">
        <v>888</v>
      </c>
      <c r="T14">
        <v>3</v>
      </c>
    </row>
    <row r="15" spans="1:20" x14ac:dyDescent="0.25">
      <c r="B15" t="s">
        <v>889</v>
      </c>
      <c r="C15">
        <v>78</v>
      </c>
      <c r="D15" t="s">
        <v>889</v>
      </c>
      <c r="E15">
        <v>78</v>
      </c>
      <c r="F15" t="s">
        <v>889</v>
      </c>
      <c r="G15">
        <v>78</v>
      </c>
      <c r="H15" t="s">
        <v>889</v>
      </c>
      <c r="I15">
        <v>78</v>
      </c>
      <c r="J15" t="s">
        <v>889</v>
      </c>
      <c r="K15">
        <v>78</v>
      </c>
      <c r="L15" t="s">
        <v>889</v>
      </c>
      <c r="M15">
        <v>78</v>
      </c>
      <c r="N15">
        <v>78</v>
      </c>
      <c r="O15" t="s">
        <v>889</v>
      </c>
      <c r="P15">
        <v>78</v>
      </c>
      <c r="Q15" t="s">
        <v>889</v>
      </c>
      <c r="R15">
        <v>78</v>
      </c>
      <c r="S15" t="s">
        <v>889</v>
      </c>
      <c r="T15">
        <v>78</v>
      </c>
    </row>
    <row r="16" spans="1:20" x14ac:dyDescent="0.25">
      <c r="B16" t="s">
        <v>890</v>
      </c>
      <c r="C16">
        <v>1</v>
      </c>
      <c r="D16" t="s">
        <v>890</v>
      </c>
      <c r="E16">
        <v>1</v>
      </c>
      <c r="F16" t="s">
        <v>890</v>
      </c>
      <c r="G16">
        <v>1</v>
      </c>
      <c r="H16" t="s">
        <v>890</v>
      </c>
      <c r="I16">
        <v>1</v>
      </c>
      <c r="J16" t="s">
        <v>890</v>
      </c>
      <c r="K16">
        <v>1</v>
      </c>
      <c r="L16" t="s">
        <v>890</v>
      </c>
      <c r="M16">
        <v>1</v>
      </c>
      <c r="N16">
        <v>1</v>
      </c>
      <c r="O16" t="s">
        <v>890</v>
      </c>
      <c r="P16">
        <v>1</v>
      </c>
      <c r="Q16" t="s">
        <v>890</v>
      </c>
      <c r="R16">
        <v>1</v>
      </c>
      <c r="S16" t="s">
        <v>890</v>
      </c>
      <c r="T16">
        <v>1</v>
      </c>
    </row>
    <row r="17" spans="1:20" x14ac:dyDescent="0.25">
      <c r="B17" t="s">
        <v>891</v>
      </c>
      <c r="C17">
        <v>0</v>
      </c>
      <c r="D17" t="s">
        <v>891</v>
      </c>
      <c r="E17">
        <v>0</v>
      </c>
      <c r="F17" t="s">
        <v>891</v>
      </c>
      <c r="G17">
        <v>0</v>
      </c>
      <c r="H17" t="s">
        <v>891</v>
      </c>
      <c r="I17">
        <v>0</v>
      </c>
      <c r="J17" t="s">
        <v>891</v>
      </c>
      <c r="K17">
        <v>0</v>
      </c>
      <c r="L17" t="s">
        <v>891</v>
      </c>
      <c r="M17">
        <v>0</v>
      </c>
      <c r="N17">
        <v>0</v>
      </c>
      <c r="O17" t="s">
        <v>891</v>
      </c>
      <c r="P17">
        <v>0</v>
      </c>
      <c r="Q17" t="s">
        <v>891</v>
      </c>
      <c r="R17">
        <v>0</v>
      </c>
      <c r="S17" t="s">
        <v>891</v>
      </c>
      <c r="T17">
        <v>0</v>
      </c>
    </row>
    <row r="18" spans="1:20" s="166" customFormat="1" ht="15.75" thickBot="1" x14ac:dyDescent="0.3">
      <c r="A18" s="165"/>
      <c r="B18" s="165" t="s">
        <v>892</v>
      </c>
      <c r="C18" s="165">
        <v>0.10697323460136232</v>
      </c>
      <c r="D18" s="165" t="s">
        <v>892</v>
      </c>
      <c r="E18" s="165">
        <v>9.3686315723349262E-2</v>
      </c>
      <c r="F18" s="165" t="s">
        <v>892</v>
      </c>
      <c r="G18" s="165">
        <v>6.4858212685771424E-2</v>
      </c>
      <c r="H18" s="165" t="s">
        <v>892</v>
      </c>
      <c r="I18" s="165">
        <v>5.5581877714958865E-2</v>
      </c>
      <c r="J18" s="165" t="s">
        <v>892</v>
      </c>
      <c r="K18" s="165">
        <v>4.3639326687740031E-2</v>
      </c>
      <c r="L18" s="165" t="s">
        <v>892</v>
      </c>
      <c r="M18" s="165">
        <v>5.0053291013689813E-2</v>
      </c>
      <c r="N18" s="165">
        <v>5.5581877714958865E-2</v>
      </c>
      <c r="O18" s="165" t="s">
        <v>892</v>
      </c>
      <c r="P18" s="165">
        <v>4.3639326687740031E-2</v>
      </c>
      <c r="Q18" s="165" t="s">
        <v>892</v>
      </c>
      <c r="R18" s="165">
        <v>5.0053291013689813E-2</v>
      </c>
      <c r="S18" s="165" t="s">
        <v>892</v>
      </c>
      <c r="T18" s="165">
        <v>4.3639326687740031E-2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48D0-A1FF-41BF-8A06-C69EDBC9CE8D}">
  <dimension ref="A1:B18"/>
  <sheetViews>
    <sheetView workbookViewId="0">
      <selection activeCell="B7" sqref="B7"/>
    </sheetView>
  </sheetViews>
  <sheetFormatPr defaultRowHeight="15" x14ac:dyDescent="0.25"/>
  <cols>
    <col min="1" max="1" width="23.28515625" bestFit="1" customWidth="1"/>
    <col min="2" max="2" width="12" bestFit="1" customWidth="1"/>
  </cols>
  <sheetData>
    <row r="1" spans="1:2" x14ac:dyDescent="0.25">
      <c r="A1" s="160" t="s">
        <v>36</v>
      </c>
      <c r="B1" s="160"/>
    </row>
    <row r="3" spans="1:2" x14ac:dyDescent="0.25">
      <c r="A3" t="s">
        <v>698</v>
      </c>
      <c r="B3">
        <v>2.49473684210526E-2</v>
      </c>
    </row>
    <row r="4" spans="1:2" x14ac:dyDescent="0.25">
      <c r="A4" t="s">
        <v>879</v>
      </c>
      <c r="B4">
        <v>2.2484220382414554E-2</v>
      </c>
    </row>
    <row r="5" spans="1:2" x14ac:dyDescent="0.25">
      <c r="A5" t="s">
        <v>880</v>
      </c>
      <c r="B5">
        <v>0</v>
      </c>
    </row>
    <row r="6" spans="1:2" x14ac:dyDescent="0.25">
      <c r="A6" t="s">
        <v>881</v>
      </c>
      <c r="B6">
        <v>0</v>
      </c>
    </row>
    <row r="7" spans="1:2" s="162" customFormat="1" x14ac:dyDescent="0.25">
      <c r="A7" s="162" t="s">
        <v>806</v>
      </c>
      <c r="B7" s="162">
        <v>0.19601288894248498</v>
      </c>
    </row>
    <row r="8" spans="1:2" x14ac:dyDescent="0.25">
      <c r="A8" t="s">
        <v>882</v>
      </c>
      <c r="B8">
        <v>3.8421052631578953E-2</v>
      </c>
    </row>
    <row r="9" spans="1:2" x14ac:dyDescent="0.25">
      <c r="A9" t="s">
        <v>883</v>
      </c>
      <c r="B9">
        <v>21.864555491877741</v>
      </c>
    </row>
    <row r="10" spans="1:2" x14ac:dyDescent="0.25">
      <c r="A10" t="s">
        <v>884</v>
      </c>
      <c r="B10">
        <v>4.825937473037853</v>
      </c>
    </row>
    <row r="11" spans="1:2" x14ac:dyDescent="0.25">
      <c r="A11" t="s">
        <v>885</v>
      </c>
      <c r="B11">
        <v>1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1</v>
      </c>
    </row>
    <row r="14" spans="1:2" x14ac:dyDescent="0.25">
      <c r="A14" t="s">
        <v>888</v>
      </c>
      <c r="B14">
        <v>2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1</v>
      </c>
    </row>
    <row r="17" spans="1:2" x14ac:dyDescent="0.25">
      <c r="A17" t="s">
        <v>891</v>
      </c>
      <c r="B17">
        <v>0</v>
      </c>
    </row>
    <row r="18" spans="1:2" s="166" customFormat="1" ht="15.75" thickBot="1" x14ac:dyDescent="0.3">
      <c r="A18" s="165" t="s">
        <v>892</v>
      </c>
      <c r="B18" s="165">
        <v>4.4790863854869113E-2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13A6C-E9EE-46E7-8E9F-DC9649CC7784}">
  <dimension ref="A1:R18"/>
  <sheetViews>
    <sheetView topLeftCell="L1" workbookViewId="0">
      <selection activeCell="N7" sqref="N7"/>
    </sheetView>
  </sheetViews>
  <sheetFormatPr defaultRowHeight="15" x14ac:dyDescent="0.25"/>
  <cols>
    <col min="1" max="1" width="27.140625" bestFit="1" customWidth="1"/>
    <col min="2" max="2" width="12" bestFit="1" customWidth="1"/>
    <col min="3" max="3" width="23.28515625" bestFit="1" customWidth="1"/>
    <col min="4" max="4" width="12" bestFit="1" customWidth="1"/>
    <col min="5" max="5" width="69" bestFit="1" customWidth="1"/>
    <col min="6" max="6" width="12.7109375" bestFit="1" customWidth="1"/>
    <col min="7" max="7" width="28" bestFit="1" customWidth="1"/>
    <col min="8" max="8" width="12.7109375" bestFit="1" customWidth="1"/>
    <col min="9" max="9" width="23.28515625" bestFit="1" customWidth="1"/>
    <col min="10" max="10" width="12.7109375" bestFit="1" customWidth="1"/>
    <col min="11" max="11" width="59.42578125" bestFit="1" customWidth="1"/>
    <col min="12" max="12" width="12" bestFit="1" customWidth="1"/>
    <col min="13" max="13" width="23.28515625" bestFit="1" customWidth="1"/>
    <col min="14" max="14" width="12" bestFit="1" customWidth="1"/>
    <col min="15" max="15" width="23.28515625" bestFit="1" customWidth="1"/>
    <col min="16" max="16" width="12" bestFit="1" customWidth="1"/>
    <col min="17" max="17" width="23.28515625" bestFit="1" customWidth="1"/>
    <col min="18" max="18" width="12.7109375" bestFit="1" customWidth="1"/>
  </cols>
  <sheetData>
    <row r="1" spans="1:18" x14ac:dyDescent="0.25">
      <c r="A1" s="161" t="s">
        <v>903</v>
      </c>
      <c r="B1" s="161"/>
      <c r="C1" s="161" t="s">
        <v>39</v>
      </c>
      <c r="D1" s="161"/>
      <c r="E1" s="161" t="s">
        <v>40</v>
      </c>
      <c r="F1" s="161"/>
      <c r="G1" s="161" t="s">
        <v>901</v>
      </c>
      <c r="H1" s="161"/>
      <c r="I1" s="161" t="s">
        <v>632</v>
      </c>
      <c r="J1" s="161"/>
      <c r="K1" s="161" t="s">
        <v>633</v>
      </c>
      <c r="L1" s="161"/>
      <c r="M1" s="161" t="s">
        <v>548</v>
      </c>
      <c r="N1" s="161"/>
      <c r="O1" s="161"/>
      <c r="P1" s="161"/>
      <c r="Q1" s="161" t="s">
        <v>902</v>
      </c>
      <c r="R1" s="161"/>
    </row>
    <row r="3" spans="1:18" x14ac:dyDescent="0.25">
      <c r="A3" t="s">
        <v>698</v>
      </c>
      <c r="B3">
        <v>0.37078855892562002</v>
      </c>
      <c r="C3" t="s">
        <v>698</v>
      </c>
      <c r="D3">
        <v>0.15384615384615385</v>
      </c>
      <c r="E3" t="s">
        <v>698</v>
      </c>
      <c r="F3">
        <v>0.24333333333333301</v>
      </c>
      <c r="G3" t="s">
        <v>698</v>
      </c>
      <c r="H3">
        <v>0.26898741999999998</v>
      </c>
      <c r="I3" t="s">
        <v>698</v>
      </c>
      <c r="J3">
        <v>0.256315789473684</v>
      </c>
      <c r="K3" t="s">
        <v>698</v>
      </c>
      <c r="L3">
        <v>0.25597368421052602</v>
      </c>
      <c r="M3" t="s">
        <v>698</v>
      </c>
      <c r="N3">
        <v>5.1052631578947003E-2</v>
      </c>
      <c r="Q3" t="s">
        <v>698</v>
      </c>
      <c r="R3">
        <v>0.65307692307692</v>
      </c>
    </row>
    <row r="4" spans="1:18" x14ac:dyDescent="0.25">
      <c r="A4" t="s">
        <v>879</v>
      </c>
      <c r="B4">
        <v>0.26283645072592571</v>
      </c>
      <c r="C4" t="s">
        <v>879</v>
      </c>
      <c r="D4">
        <v>4.111711414037298E-2</v>
      </c>
      <c r="E4" t="s">
        <v>879</v>
      </c>
      <c r="F4">
        <v>5.0558442975987265E-2</v>
      </c>
      <c r="G4" t="s">
        <v>879</v>
      </c>
      <c r="H4">
        <v>5.2195060344100805E-2</v>
      </c>
      <c r="I4" t="s">
        <v>879</v>
      </c>
      <c r="J4">
        <v>5.084693595154189E-2</v>
      </c>
      <c r="K4" t="s">
        <v>879</v>
      </c>
      <c r="L4">
        <v>4.595855051729731E-2</v>
      </c>
      <c r="M4" t="s">
        <v>879</v>
      </c>
      <c r="N4">
        <v>0.26175062317976511</v>
      </c>
      <c r="Q4" t="s">
        <v>879</v>
      </c>
      <c r="R4">
        <v>1.7465310346472587</v>
      </c>
    </row>
    <row r="5" spans="1:18" x14ac:dyDescent="0.25">
      <c r="A5" t="s">
        <v>880</v>
      </c>
      <c r="B5">
        <v>1.477768307979288</v>
      </c>
      <c r="C5" t="s">
        <v>880</v>
      </c>
      <c r="D5">
        <v>0</v>
      </c>
      <c r="E5" t="s">
        <v>880</v>
      </c>
      <c r="F5">
        <v>0</v>
      </c>
      <c r="G5" t="s">
        <v>880</v>
      </c>
      <c r="H5">
        <v>0</v>
      </c>
      <c r="I5" t="s">
        <v>880</v>
      </c>
      <c r="J5">
        <v>0</v>
      </c>
      <c r="K5" t="s">
        <v>880</v>
      </c>
      <c r="L5">
        <v>0</v>
      </c>
      <c r="M5" t="s">
        <v>880</v>
      </c>
      <c r="N5">
        <v>0</v>
      </c>
      <c r="Q5" t="s">
        <v>880</v>
      </c>
      <c r="R5">
        <v>88.5</v>
      </c>
    </row>
    <row r="6" spans="1:18" x14ac:dyDescent="0.25">
      <c r="A6" t="s">
        <v>881</v>
      </c>
      <c r="B6" t="e">
        <v>#N/A</v>
      </c>
      <c r="C6" t="s">
        <v>881</v>
      </c>
      <c r="D6">
        <v>0</v>
      </c>
      <c r="E6" t="s">
        <v>881</v>
      </c>
      <c r="F6">
        <v>0</v>
      </c>
      <c r="G6" t="s">
        <v>881</v>
      </c>
      <c r="H6">
        <v>0</v>
      </c>
      <c r="I6" t="s">
        <v>881</v>
      </c>
      <c r="J6">
        <v>0</v>
      </c>
      <c r="K6" t="s">
        <v>881</v>
      </c>
      <c r="L6">
        <v>0</v>
      </c>
      <c r="M6" t="s">
        <v>881</v>
      </c>
      <c r="N6">
        <v>0</v>
      </c>
      <c r="Q6" t="s">
        <v>881</v>
      </c>
      <c r="R6">
        <v>92</v>
      </c>
    </row>
    <row r="7" spans="1:18" s="162" customFormat="1" x14ac:dyDescent="0.25">
      <c r="A7" s="162" t="s">
        <v>806</v>
      </c>
      <c r="B7" s="162">
        <v>0.32130867976574001</v>
      </c>
      <c r="C7" s="162" t="s">
        <v>806</v>
      </c>
      <c r="D7" s="162">
        <v>0.36313651960128146</v>
      </c>
      <c r="E7" s="162" t="s">
        <v>806</v>
      </c>
      <c r="F7" s="162">
        <v>0.4378489599299189</v>
      </c>
      <c r="G7" s="162" t="s">
        <v>806</v>
      </c>
      <c r="H7" s="162">
        <v>0.45202248210053042</v>
      </c>
      <c r="I7" s="162" t="s">
        <v>806</v>
      </c>
      <c r="J7" s="162">
        <v>0.44327331080291249</v>
      </c>
      <c r="K7" s="162" t="s">
        <v>806</v>
      </c>
      <c r="L7" s="162">
        <v>0.40065735459301588</v>
      </c>
      <c r="M7" s="162" t="s">
        <v>806</v>
      </c>
      <c r="N7" s="162">
        <v>0.28188902969877999</v>
      </c>
      <c r="Q7" s="162" t="s">
        <v>806</v>
      </c>
      <c r="R7" s="162">
        <v>0.42494444362470002</v>
      </c>
    </row>
    <row r="8" spans="1:18" x14ac:dyDescent="0.25">
      <c r="A8" t="s">
        <v>882</v>
      </c>
      <c r="B8">
        <v>5.3884739867557565</v>
      </c>
      <c r="C8" t="s">
        <v>882</v>
      </c>
      <c r="D8">
        <v>0.13186813186813187</v>
      </c>
      <c r="E8" t="s">
        <v>882</v>
      </c>
      <c r="F8">
        <v>0.19171171171171172</v>
      </c>
      <c r="G8" t="s">
        <v>882</v>
      </c>
      <c r="H8">
        <v>0.20432432432432435</v>
      </c>
      <c r="I8" t="s">
        <v>882</v>
      </c>
      <c r="J8">
        <v>0.19649122807017544</v>
      </c>
      <c r="K8" t="s">
        <v>882</v>
      </c>
      <c r="L8">
        <v>0.16052631578947368</v>
      </c>
      <c r="M8" t="s">
        <v>882</v>
      </c>
      <c r="N8">
        <v>5.2070175438596493</v>
      </c>
      <c r="Q8" t="s">
        <v>882</v>
      </c>
      <c r="R8">
        <v>237.9289110889099</v>
      </c>
    </row>
    <row r="9" spans="1:18" x14ac:dyDescent="0.25">
      <c r="A9" t="s">
        <v>883</v>
      </c>
      <c r="B9">
        <v>7.9201024529959172</v>
      </c>
      <c r="C9" t="s">
        <v>883</v>
      </c>
      <c r="D9">
        <v>1.8758771929824523</v>
      </c>
      <c r="E9" t="s">
        <v>883</v>
      </c>
      <c r="F9">
        <v>-0.67881604696672859</v>
      </c>
      <c r="G9" t="s">
        <v>883</v>
      </c>
      <c r="H9">
        <v>-1.0280012563117578</v>
      </c>
      <c r="I9" t="s">
        <v>883</v>
      </c>
      <c r="J9">
        <v>-0.81775268419104163</v>
      </c>
      <c r="K9" t="s">
        <v>883</v>
      </c>
      <c r="L9">
        <v>0.41745315942486805</v>
      </c>
      <c r="M9" t="s">
        <v>883</v>
      </c>
      <c r="N9">
        <v>37.834340081690819</v>
      </c>
      <c r="Q9" t="s">
        <v>883</v>
      </c>
      <c r="R9">
        <v>18.291101922694899</v>
      </c>
    </row>
    <row r="10" spans="1:18" x14ac:dyDescent="0.25">
      <c r="A10" t="s">
        <v>884</v>
      </c>
      <c r="B10">
        <v>2.5599804159126167</v>
      </c>
      <c r="C10" t="s">
        <v>884</v>
      </c>
      <c r="D10">
        <v>1.9566369049569039</v>
      </c>
      <c r="E10" t="s">
        <v>884</v>
      </c>
      <c r="F10">
        <v>1.157589400576899</v>
      </c>
      <c r="G10" t="s">
        <v>884</v>
      </c>
      <c r="H10">
        <v>1.0000714840993465</v>
      </c>
      <c r="I10" t="s">
        <v>884</v>
      </c>
      <c r="J10">
        <v>1.0974865272292182</v>
      </c>
      <c r="K10" t="s">
        <v>884</v>
      </c>
      <c r="L10">
        <v>1.5515043328059217</v>
      </c>
      <c r="M10" t="s">
        <v>884</v>
      </c>
      <c r="N10">
        <v>6.1416526586047677</v>
      </c>
      <c r="Q10" t="s">
        <v>884</v>
      </c>
      <c r="R10">
        <v>-3.812365697112849</v>
      </c>
    </row>
    <row r="11" spans="1:18" x14ac:dyDescent="0.25">
      <c r="A11" t="s">
        <v>885</v>
      </c>
      <c r="B11">
        <v>12.730232143142509</v>
      </c>
      <c r="C11" t="s">
        <v>885</v>
      </c>
      <c r="D11">
        <v>1</v>
      </c>
      <c r="E11" t="s">
        <v>885</v>
      </c>
      <c r="F11">
        <v>1</v>
      </c>
      <c r="G11" t="s">
        <v>885</v>
      </c>
      <c r="H11">
        <v>1</v>
      </c>
      <c r="I11" t="s">
        <v>885</v>
      </c>
      <c r="J11">
        <v>1</v>
      </c>
      <c r="K11" t="s">
        <v>885</v>
      </c>
      <c r="L11">
        <v>1</v>
      </c>
      <c r="M11" t="s">
        <v>885</v>
      </c>
      <c r="N11">
        <v>16</v>
      </c>
      <c r="Q11" t="s">
        <v>885</v>
      </c>
      <c r="R11">
        <v>96.7</v>
      </c>
    </row>
    <row r="12" spans="1:18" x14ac:dyDescent="0.25">
      <c r="A12" t="s">
        <v>886</v>
      </c>
      <c r="B12">
        <v>0.39752116082224903</v>
      </c>
      <c r="C12" t="s">
        <v>886</v>
      </c>
      <c r="D12">
        <v>0</v>
      </c>
      <c r="E12" t="s">
        <v>886</v>
      </c>
      <c r="F12">
        <v>0</v>
      </c>
      <c r="G12" t="s">
        <v>886</v>
      </c>
      <c r="H12">
        <v>0</v>
      </c>
      <c r="I12" t="s">
        <v>886</v>
      </c>
      <c r="J12">
        <v>0</v>
      </c>
      <c r="K12" t="s">
        <v>886</v>
      </c>
      <c r="L12">
        <v>0</v>
      </c>
      <c r="M12" t="s">
        <v>886</v>
      </c>
      <c r="N12">
        <v>0</v>
      </c>
      <c r="Q12" t="s">
        <v>886</v>
      </c>
      <c r="R12">
        <v>3.3</v>
      </c>
    </row>
    <row r="13" spans="1:18" x14ac:dyDescent="0.25">
      <c r="A13" t="s">
        <v>887</v>
      </c>
      <c r="B13">
        <v>13.127753303964758</v>
      </c>
      <c r="C13" t="s">
        <v>887</v>
      </c>
      <c r="D13">
        <v>1</v>
      </c>
      <c r="E13" t="s">
        <v>887</v>
      </c>
      <c r="F13">
        <v>1</v>
      </c>
      <c r="G13" t="s">
        <v>887</v>
      </c>
      <c r="H13">
        <v>1</v>
      </c>
      <c r="I13" t="s">
        <v>887</v>
      </c>
      <c r="J13">
        <v>1</v>
      </c>
      <c r="K13" t="s">
        <v>887</v>
      </c>
      <c r="L13">
        <v>1</v>
      </c>
      <c r="M13" t="s">
        <v>887</v>
      </c>
      <c r="N13">
        <v>16</v>
      </c>
      <c r="Q13" t="s">
        <v>887</v>
      </c>
      <c r="R13">
        <v>100</v>
      </c>
    </row>
    <row r="14" spans="1:18" x14ac:dyDescent="0.25">
      <c r="A14" t="s">
        <v>888</v>
      </c>
      <c r="B14">
        <v>29</v>
      </c>
      <c r="C14" t="s">
        <v>888</v>
      </c>
      <c r="D14">
        <v>12</v>
      </c>
      <c r="E14" t="s">
        <v>888</v>
      </c>
      <c r="F14">
        <v>19</v>
      </c>
      <c r="G14" t="s">
        <v>888</v>
      </c>
      <c r="H14">
        <v>21</v>
      </c>
      <c r="I14" t="s">
        <v>888</v>
      </c>
      <c r="J14">
        <v>20</v>
      </c>
      <c r="K14" t="s">
        <v>888</v>
      </c>
      <c r="L14">
        <v>20</v>
      </c>
      <c r="M14" t="s">
        <v>888</v>
      </c>
      <c r="N14">
        <v>4</v>
      </c>
      <c r="Q14" t="s">
        <v>888</v>
      </c>
      <c r="R14">
        <v>51</v>
      </c>
    </row>
    <row r="15" spans="1:18" x14ac:dyDescent="0.25">
      <c r="A15" t="s">
        <v>889</v>
      </c>
      <c r="B15">
        <v>78</v>
      </c>
      <c r="C15" t="s">
        <v>889</v>
      </c>
      <c r="D15">
        <v>78</v>
      </c>
      <c r="E15" t="s">
        <v>889</v>
      </c>
      <c r="F15">
        <v>75</v>
      </c>
      <c r="G15" t="s">
        <v>889</v>
      </c>
      <c r="H15">
        <v>75</v>
      </c>
      <c r="I15" t="s">
        <v>889</v>
      </c>
      <c r="J15">
        <v>76</v>
      </c>
      <c r="K15" t="s">
        <v>889</v>
      </c>
      <c r="L15">
        <v>76</v>
      </c>
      <c r="M15" t="s">
        <v>889</v>
      </c>
      <c r="N15">
        <v>76</v>
      </c>
      <c r="Q15" t="s">
        <v>889</v>
      </c>
      <c r="R15">
        <v>78</v>
      </c>
    </row>
    <row r="16" spans="1:18" x14ac:dyDescent="0.25">
      <c r="A16" t="s">
        <v>890</v>
      </c>
      <c r="B16">
        <v>13.127753303964758</v>
      </c>
      <c r="C16" t="s">
        <v>890</v>
      </c>
      <c r="D16">
        <v>1</v>
      </c>
      <c r="E16" t="s">
        <v>890</v>
      </c>
      <c r="F16">
        <v>1</v>
      </c>
      <c r="G16" t="s">
        <v>890</v>
      </c>
      <c r="H16">
        <v>1</v>
      </c>
      <c r="I16" t="s">
        <v>890</v>
      </c>
      <c r="J16">
        <v>1</v>
      </c>
      <c r="K16" t="s">
        <v>890</v>
      </c>
      <c r="L16">
        <v>1</v>
      </c>
      <c r="M16" t="s">
        <v>890</v>
      </c>
      <c r="N16">
        <v>16</v>
      </c>
      <c r="Q16" t="s">
        <v>890</v>
      </c>
      <c r="R16">
        <v>100</v>
      </c>
    </row>
    <row r="17" spans="1:18" x14ac:dyDescent="0.25">
      <c r="A17" t="s">
        <v>891</v>
      </c>
      <c r="B17">
        <v>0.39752116082224903</v>
      </c>
      <c r="C17" t="s">
        <v>891</v>
      </c>
      <c r="D17">
        <v>0</v>
      </c>
      <c r="E17" t="s">
        <v>891</v>
      </c>
      <c r="F17">
        <v>0</v>
      </c>
      <c r="G17" t="s">
        <v>891</v>
      </c>
      <c r="H17">
        <v>0</v>
      </c>
      <c r="I17" t="s">
        <v>891</v>
      </c>
      <c r="J17">
        <v>0</v>
      </c>
      <c r="K17" t="s">
        <v>891</v>
      </c>
      <c r="L17">
        <v>0</v>
      </c>
      <c r="M17" t="s">
        <v>891</v>
      </c>
      <c r="N17">
        <v>0</v>
      </c>
      <c r="Q17" t="s">
        <v>891</v>
      </c>
      <c r="R17">
        <v>3.3</v>
      </c>
    </row>
    <row r="18" spans="1:18" s="166" customFormat="1" ht="15.75" thickBot="1" x14ac:dyDescent="0.3">
      <c r="A18" s="165" t="s">
        <v>892</v>
      </c>
      <c r="B18" s="165">
        <v>0.52337423777628223</v>
      </c>
      <c r="C18" s="165" t="s">
        <v>892</v>
      </c>
      <c r="D18" s="165">
        <v>8.187463425770361E-2</v>
      </c>
      <c r="E18" s="165" t="s">
        <v>892</v>
      </c>
      <c r="F18" s="165">
        <v>0.10073989667827961</v>
      </c>
      <c r="G18" s="165" t="s">
        <v>892</v>
      </c>
      <c r="H18" s="165">
        <v>0.10400092796921438</v>
      </c>
      <c r="I18" s="165" t="s">
        <v>892</v>
      </c>
      <c r="J18" s="165">
        <v>0.10129229063348057</v>
      </c>
      <c r="K18" s="165" t="s">
        <v>892</v>
      </c>
      <c r="L18" s="165">
        <v>9.1554127480328762E-2</v>
      </c>
      <c r="M18" s="165" t="s">
        <v>892</v>
      </c>
      <c r="N18" s="165">
        <v>0.52143398024783882</v>
      </c>
      <c r="O18" s="165"/>
      <c r="P18" s="165"/>
      <c r="Q18" s="165" t="s">
        <v>892</v>
      </c>
      <c r="R18" s="165">
        <v>3.4777875994235772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3D3B-17C5-4BF4-98DB-2196FC5F1863}">
  <dimension ref="A1:N18"/>
  <sheetViews>
    <sheetView workbookViewId="0">
      <selection activeCell="A18" sqref="A18:XFD18"/>
    </sheetView>
  </sheetViews>
  <sheetFormatPr defaultRowHeight="15" x14ac:dyDescent="0.25"/>
  <sheetData>
    <row r="1" spans="1:14" x14ac:dyDescent="0.25">
      <c r="A1" s="161" t="s">
        <v>9</v>
      </c>
      <c r="B1" s="161"/>
      <c r="C1" s="161" t="s">
        <v>10</v>
      </c>
      <c r="D1" s="161"/>
      <c r="E1" s="161" t="s">
        <v>11</v>
      </c>
      <c r="F1" s="161"/>
      <c r="G1" s="161" t="s">
        <v>12</v>
      </c>
      <c r="H1" s="161"/>
      <c r="I1" s="161" t="s">
        <v>13</v>
      </c>
      <c r="J1" s="161"/>
      <c r="K1" s="161" t="s">
        <v>14</v>
      </c>
      <c r="L1" s="161"/>
      <c r="M1" s="161" t="s">
        <v>15</v>
      </c>
      <c r="N1" s="161"/>
    </row>
    <row r="3" spans="1:14" x14ac:dyDescent="0.25">
      <c r="A3" t="s">
        <v>698</v>
      </c>
      <c r="B3">
        <v>0.47435897435897434</v>
      </c>
      <c r="C3" t="s">
        <v>698</v>
      </c>
      <c r="D3">
        <v>0.25641025641025639</v>
      </c>
      <c r="E3" t="s">
        <v>698</v>
      </c>
      <c r="F3">
        <v>0.14102564102564102</v>
      </c>
      <c r="G3" t="s">
        <v>698</v>
      </c>
      <c r="H3">
        <v>0.17948717948717949</v>
      </c>
      <c r="I3" t="s">
        <v>698</v>
      </c>
      <c r="J3">
        <v>8.9743589743589744E-2</v>
      </c>
      <c r="K3" t="s">
        <v>698</v>
      </c>
      <c r="L3">
        <v>5.128205128205128E-2</v>
      </c>
      <c r="M3" t="s">
        <v>698</v>
      </c>
      <c r="N3">
        <v>8.9743589743589744E-2</v>
      </c>
    </row>
    <row r="4" spans="1:14" x14ac:dyDescent="0.25">
      <c r="A4" t="s">
        <v>879</v>
      </c>
      <c r="B4">
        <v>5.6905314133886602E-2</v>
      </c>
      <c r="C4" t="s">
        <v>879</v>
      </c>
      <c r="D4">
        <v>4.9760991974740293E-2</v>
      </c>
      <c r="E4" t="s">
        <v>879</v>
      </c>
      <c r="F4">
        <v>3.9663750600197278E-2</v>
      </c>
      <c r="G4" t="s">
        <v>879</v>
      </c>
      <c r="H4">
        <v>4.373348027807393E-2</v>
      </c>
      <c r="I4" t="s">
        <v>879</v>
      </c>
      <c r="J4">
        <v>3.2571535227231045E-2</v>
      </c>
      <c r="K4" t="s">
        <v>879</v>
      </c>
      <c r="L4">
        <v>2.5136562726294526E-2</v>
      </c>
      <c r="M4" t="s">
        <v>879</v>
      </c>
      <c r="N4">
        <v>3.2571535227231045E-2</v>
      </c>
    </row>
    <row r="5" spans="1:14" x14ac:dyDescent="0.25">
      <c r="A5" t="s">
        <v>880</v>
      </c>
      <c r="B5">
        <v>0</v>
      </c>
      <c r="C5" t="s">
        <v>880</v>
      </c>
      <c r="D5">
        <v>0</v>
      </c>
      <c r="E5" t="s">
        <v>880</v>
      </c>
      <c r="F5">
        <v>0</v>
      </c>
      <c r="G5" t="s">
        <v>880</v>
      </c>
      <c r="H5">
        <v>0</v>
      </c>
      <c r="I5" t="s">
        <v>880</v>
      </c>
      <c r="J5">
        <v>0</v>
      </c>
      <c r="K5" t="s">
        <v>880</v>
      </c>
      <c r="L5">
        <v>0</v>
      </c>
      <c r="M5" t="s">
        <v>880</v>
      </c>
      <c r="N5">
        <v>0</v>
      </c>
    </row>
    <row r="6" spans="1:14" x14ac:dyDescent="0.25">
      <c r="A6" t="s">
        <v>881</v>
      </c>
      <c r="B6">
        <v>0</v>
      </c>
      <c r="C6" t="s">
        <v>881</v>
      </c>
      <c r="D6">
        <v>0</v>
      </c>
      <c r="E6" t="s">
        <v>881</v>
      </c>
      <c r="F6">
        <v>0</v>
      </c>
      <c r="G6" t="s">
        <v>881</v>
      </c>
      <c r="H6">
        <v>0</v>
      </c>
      <c r="I6" t="s">
        <v>881</v>
      </c>
      <c r="J6">
        <v>0</v>
      </c>
      <c r="K6" t="s">
        <v>881</v>
      </c>
      <c r="L6">
        <v>0</v>
      </c>
      <c r="M6" t="s">
        <v>881</v>
      </c>
      <c r="N6">
        <v>0</v>
      </c>
    </row>
    <row r="7" spans="1:14" s="162" customFormat="1" x14ac:dyDescent="0.25">
      <c r="A7" s="162" t="s">
        <v>806</v>
      </c>
      <c r="B7" s="162">
        <v>0.50257412645375266</v>
      </c>
      <c r="C7" s="162" t="s">
        <v>806</v>
      </c>
      <c r="D7" s="162">
        <v>0.43947718159216542</v>
      </c>
      <c r="E7" s="162" t="s">
        <v>806</v>
      </c>
      <c r="F7" s="162">
        <v>0.35030076036260999</v>
      </c>
      <c r="G7" s="162" t="s">
        <v>806</v>
      </c>
      <c r="H7" s="162">
        <v>0.38624363966821407</v>
      </c>
      <c r="I7" s="162" t="s">
        <v>806</v>
      </c>
      <c r="J7" s="162">
        <v>0.28766401017607807</v>
      </c>
      <c r="K7" s="162" t="s">
        <v>806</v>
      </c>
      <c r="L7" s="162">
        <v>0.22200011100008324</v>
      </c>
      <c r="M7" s="162" t="s">
        <v>806</v>
      </c>
      <c r="N7" s="162">
        <v>0.28766401017607807</v>
      </c>
    </row>
    <row r="8" spans="1:14" x14ac:dyDescent="0.25">
      <c r="A8" t="s">
        <v>882</v>
      </c>
      <c r="B8">
        <v>0.25258075258075258</v>
      </c>
      <c r="C8" t="s">
        <v>882</v>
      </c>
      <c r="D8">
        <v>0.19314019314019315</v>
      </c>
      <c r="E8" t="s">
        <v>882</v>
      </c>
      <c r="F8">
        <v>0.12271062271062272</v>
      </c>
      <c r="G8" t="s">
        <v>882</v>
      </c>
      <c r="H8">
        <v>0.14918414918414918</v>
      </c>
      <c r="I8" t="s">
        <v>882</v>
      </c>
      <c r="J8">
        <v>8.2750582750582752E-2</v>
      </c>
      <c r="K8" t="s">
        <v>882</v>
      </c>
      <c r="L8">
        <v>4.9284049284049281E-2</v>
      </c>
      <c r="M8" t="s">
        <v>882</v>
      </c>
      <c r="N8">
        <v>8.2750582750582752E-2</v>
      </c>
    </row>
    <row r="9" spans="1:14" x14ac:dyDescent="0.25">
      <c r="A9" t="s">
        <v>883</v>
      </c>
      <c r="B9">
        <v>-2.0420775075460593</v>
      </c>
      <c r="C9" t="s">
        <v>883</v>
      </c>
      <c r="D9">
        <v>-0.72486206896551852</v>
      </c>
      <c r="E9" t="s">
        <v>883</v>
      </c>
      <c r="F9">
        <v>2.487666928515317</v>
      </c>
      <c r="G9" t="s">
        <v>883</v>
      </c>
      <c r="H9">
        <v>0.92432565789474364</v>
      </c>
      <c r="I9" t="s">
        <v>883</v>
      </c>
      <c r="J9">
        <v>6.741882876204575</v>
      </c>
      <c r="K9" t="s">
        <v>883</v>
      </c>
      <c r="L9">
        <v>15.613036984352739</v>
      </c>
      <c r="M9" t="s">
        <v>883</v>
      </c>
      <c r="N9">
        <v>6.7418828762045786</v>
      </c>
    </row>
    <row r="10" spans="1:14" x14ac:dyDescent="0.25">
      <c r="A10" t="s">
        <v>884</v>
      </c>
      <c r="B10">
        <v>0.10472401219447104</v>
      </c>
      <c r="C10" t="s">
        <v>884</v>
      </c>
      <c r="D10">
        <v>1.1377154968286829</v>
      </c>
      <c r="E10" t="s">
        <v>884</v>
      </c>
      <c r="F10">
        <v>2.1034556262464954</v>
      </c>
      <c r="G10" t="s">
        <v>884</v>
      </c>
      <c r="H10">
        <v>1.7033153928624996</v>
      </c>
      <c r="I10" t="s">
        <v>884</v>
      </c>
      <c r="J10">
        <v>2.9273917951795423</v>
      </c>
      <c r="K10" t="s">
        <v>884</v>
      </c>
      <c r="L10">
        <v>4.1488836533897029</v>
      </c>
      <c r="M10" t="s">
        <v>884</v>
      </c>
      <c r="N10">
        <v>2.9273917951795396</v>
      </c>
    </row>
    <row r="11" spans="1:14" x14ac:dyDescent="0.25">
      <c r="A11" t="s">
        <v>885</v>
      </c>
      <c r="B11">
        <v>1</v>
      </c>
      <c r="C11" t="s">
        <v>885</v>
      </c>
      <c r="D11">
        <v>1</v>
      </c>
      <c r="E11" t="s">
        <v>885</v>
      </c>
      <c r="F11">
        <v>1</v>
      </c>
      <c r="G11" t="s">
        <v>885</v>
      </c>
      <c r="H11">
        <v>1</v>
      </c>
      <c r="I11" t="s">
        <v>885</v>
      </c>
      <c r="J11">
        <v>1</v>
      </c>
      <c r="K11" t="s">
        <v>885</v>
      </c>
      <c r="L11">
        <v>1</v>
      </c>
      <c r="M11" t="s">
        <v>885</v>
      </c>
      <c r="N11">
        <v>1</v>
      </c>
    </row>
    <row r="12" spans="1:14" x14ac:dyDescent="0.25">
      <c r="A12" t="s">
        <v>886</v>
      </c>
      <c r="B12">
        <v>0</v>
      </c>
      <c r="C12" t="s">
        <v>886</v>
      </c>
      <c r="D12">
        <v>0</v>
      </c>
      <c r="E12" t="s">
        <v>886</v>
      </c>
      <c r="F12">
        <v>0</v>
      </c>
      <c r="G12" t="s">
        <v>886</v>
      </c>
      <c r="H12">
        <v>0</v>
      </c>
      <c r="I12" t="s">
        <v>886</v>
      </c>
      <c r="J12">
        <v>0</v>
      </c>
      <c r="K12" t="s">
        <v>886</v>
      </c>
      <c r="L12">
        <v>0</v>
      </c>
      <c r="M12" t="s">
        <v>886</v>
      </c>
      <c r="N12">
        <v>0</v>
      </c>
    </row>
    <row r="13" spans="1:14" x14ac:dyDescent="0.25">
      <c r="A13" t="s">
        <v>887</v>
      </c>
      <c r="B13">
        <v>1</v>
      </c>
      <c r="C13" t="s">
        <v>887</v>
      </c>
      <c r="D13">
        <v>1</v>
      </c>
      <c r="E13" t="s">
        <v>887</v>
      </c>
      <c r="F13">
        <v>1</v>
      </c>
      <c r="G13" t="s">
        <v>887</v>
      </c>
      <c r="H13">
        <v>1</v>
      </c>
      <c r="I13" t="s">
        <v>887</v>
      </c>
      <c r="J13">
        <v>1</v>
      </c>
      <c r="K13" t="s">
        <v>887</v>
      </c>
      <c r="L13">
        <v>1</v>
      </c>
      <c r="M13" t="s">
        <v>887</v>
      </c>
      <c r="N13">
        <v>1</v>
      </c>
    </row>
    <row r="14" spans="1:14" x14ac:dyDescent="0.25">
      <c r="A14" t="s">
        <v>888</v>
      </c>
      <c r="B14">
        <v>37</v>
      </c>
      <c r="C14" t="s">
        <v>888</v>
      </c>
      <c r="D14">
        <v>20</v>
      </c>
      <c r="E14" t="s">
        <v>888</v>
      </c>
      <c r="F14">
        <v>11</v>
      </c>
      <c r="G14" t="s">
        <v>888</v>
      </c>
      <c r="H14">
        <v>14</v>
      </c>
      <c r="I14" t="s">
        <v>888</v>
      </c>
      <c r="J14">
        <v>7</v>
      </c>
      <c r="K14" t="s">
        <v>888</v>
      </c>
      <c r="L14">
        <v>4</v>
      </c>
      <c r="M14" t="s">
        <v>888</v>
      </c>
      <c r="N14">
        <v>7</v>
      </c>
    </row>
    <row r="15" spans="1:14" x14ac:dyDescent="0.25">
      <c r="A15" t="s">
        <v>889</v>
      </c>
      <c r="B15">
        <v>78</v>
      </c>
      <c r="C15" t="s">
        <v>889</v>
      </c>
      <c r="D15">
        <v>78</v>
      </c>
      <c r="E15" t="s">
        <v>889</v>
      </c>
      <c r="F15">
        <v>78</v>
      </c>
      <c r="G15" t="s">
        <v>889</v>
      </c>
      <c r="H15">
        <v>78</v>
      </c>
      <c r="I15" t="s">
        <v>889</v>
      </c>
      <c r="J15">
        <v>78</v>
      </c>
      <c r="K15" t="s">
        <v>889</v>
      </c>
      <c r="L15">
        <v>78</v>
      </c>
      <c r="M15" t="s">
        <v>889</v>
      </c>
      <c r="N15">
        <v>78</v>
      </c>
    </row>
    <row r="16" spans="1:14" x14ac:dyDescent="0.25">
      <c r="A16" t="s">
        <v>890</v>
      </c>
      <c r="B16">
        <v>1</v>
      </c>
      <c r="C16" t="s">
        <v>890</v>
      </c>
      <c r="D16">
        <v>1</v>
      </c>
      <c r="E16" t="s">
        <v>890</v>
      </c>
      <c r="F16">
        <v>1</v>
      </c>
      <c r="G16" t="s">
        <v>890</v>
      </c>
      <c r="H16">
        <v>1</v>
      </c>
      <c r="I16" t="s">
        <v>890</v>
      </c>
      <c r="J16">
        <v>1</v>
      </c>
      <c r="K16" t="s">
        <v>890</v>
      </c>
      <c r="L16">
        <v>1</v>
      </c>
      <c r="M16" t="s">
        <v>890</v>
      </c>
      <c r="N16">
        <v>1</v>
      </c>
    </row>
    <row r="17" spans="1:14" x14ac:dyDescent="0.25">
      <c r="A17" t="s">
        <v>891</v>
      </c>
      <c r="B17">
        <v>0</v>
      </c>
      <c r="C17" t="s">
        <v>891</v>
      </c>
      <c r="D17">
        <v>0</v>
      </c>
      <c r="E17" t="s">
        <v>891</v>
      </c>
      <c r="F17">
        <v>0</v>
      </c>
      <c r="G17" t="s">
        <v>891</v>
      </c>
      <c r="H17">
        <v>0</v>
      </c>
      <c r="I17" t="s">
        <v>891</v>
      </c>
      <c r="J17">
        <v>0</v>
      </c>
      <c r="K17" t="s">
        <v>891</v>
      </c>
      <c r="L17">
        <v>0</v>
      </c>
      <c r="M17" t="s">
        <v>891</v>
      </c>
      <c r="N17">
        <v>0</v>
      </c>
    </row>
    <row r="18" spans="1:14" s="166" customFormat="1" ht="15.75" thickBot="1" x14ac:dyDescent="0.3">
      <c r="A18" s="165" t="s">
        <v>892</v>
      </c>
      <c r="B18" s="165">
        <v>0.11331295689005848</v>
      </c>
      <c r="C18" s="165" t="s">
        <v>892</v>
      </c>
      <c r="D18" s="165">
        <v>9.9086793988587746E-2</v>
      </c>
      <c r="E18" s="165" t="s">
        <v>892</v>
      </c>
      <c r="F18" s="165">
        <v>7.8980617720231516E-2</v>
      </c>
      <c r="G18" s="165" t="s">
        <v>892</v>
      </c>
      <c r="H18" s="165">
        <v>8.7084484829345957E-2</v>
      </c>
      <c r="I18" s="165" t="s">
        <v>892</v>
      </c>
      <c r="J18" s="165">
        <v>6.4858212685771424E-2</v>
      </c>
      <c r="K18" s="165" t="s">
        <v>892</v>
      </c>
      <c r="L18" s="165">
        <v>5.0053291013689813E-2</v>
      </c>
      <c r="M18" s="165" t="s">
        <v>892</v>
      </c>
      <c r="N18" s="165">
        <v>6.4858212685771424E-2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77AF-E2AB-4E43-9007-2BCE9028F97B}">
  <dimension ref="A1:P18"/>
  <sheetViews>
    <sheetView workbookViewId="0">
      <selection activeCell="H35" sqref="H35"/>
    </sheetView>
  </sheetViews>
  <sheetFormatPr defaultRowHeight="15" x14ac:dyDescent="0.25"/>
  <sheetData>
    <row r="1" spans="1:16" ht="15.75" x14ac:dyDescent="0.25">
      <c r="A1" s="164" t="s">
        <v>14</v>
      </c>
      <c r="B1" s="161"/>
      <c r="C1" s="161" t="s">
        <v>67</v>
      </c>
      <c r="D1" s="161"/>
      <c r="E1" s="161" t="s">
        <v>291</v>
      </c>
      <c r="F1" s="161"/>
      <c r="G1" s="161" t="s">
        <v>904</v>
      </c>
      <c r="H1" s="161"/>
      <c r="I1" s="161" t="s">
        <v>13</v>
      </c>
      <c r="J1" s="161"/>
      <c r="K1" s="161" t="s">
        <v>905</v>
      </c>
      <c r="L1" s="161"/>
      <c r="M1" s="161" t="s">
        <v>906</v>
      </c>
      <c r="N1" s="161"/>
      <c r="O1" s="161" t="s">
        <v>547</v>
      </c>
      <c r="P1" s="161"/>
    </row>
    <row r="3" spans="1:16" x14ac:dyDescent="0.25">
      <c r="A3" t="s">
        <v>698</v>
      </c>
      <c r="B3">
        <v>0.47435897435897434</v>
      </c>
      <c r="C3" t="s">
        <v>698</v>
      </c>
      <c r="D3">
        <v>0.25641025641025639</v>
      </c>
      <c r="E3" t="s">
        <v>698</v>
      </c>
      <c r="F3">
        <v>0.14102564102564102</v>
      </c>
      <c r="G3" t="s">
        <v>698</v>
      </c>
      <c r="H3">
        <v>0.17948717948717949</v>
      </c>
      <c r="I3" t="s">
        <v>698</v>
      </c>
      <c r="J3">
        <v>8.9743589743589744E-2</v>
      </c>
      <c r="K3" t="s">
        <v>698</v>
      </c>
      <c r="L3">
        <v>5.128205128205128E-2</v>
      </c>
      <c r="M3" t="s">
        <v>698</v>
      </c>
      <c r="N3">
        <v>8.9743589743589744E-2</v>
      </c>
      <c r="O3" t="s">
        <v>698</v>
      </c>
      <c r="P3">
        <v>0.15384615384615385</v>
      </c>
    </row>
    <row r="4" spans="1:16" x14ac:dyDescent="0.25">
      <c r="A4" t="s">
        <v>879</v>
      </c>
      <c r="B4">
        <v>5.6905314133886602E-2</v>
      </c>
      <c r="C4" t="s">
        <v>879</v>
      </c>
      <c r="D4">
        <v>4.9760991974740293E-2</v>
      </c>
      <c r="E4" t="s">
        <v>879</v>
      </c>
      <c r="F4">
        <v>3.9663750600197278E-2</v>
      </c>
      <c r="G4" t="s">
        <v>879</v>
      </c>
      <c r="H4">
        <v>4.373348027807393E-2</v>
      </c>
      <c r="I4" t="s">
        <v>879</v>
      </c>
      <c r="J4">
        <v>3.2571535227231045E-2</v>
      </c>
      <c r="K4" t="s">
        <v>879</v>
      </c>
      <c r="L4">
        <v>2.5136562726294526E-2</v>
      </c>
      <c r="M4" t="s">
        <v>879</v>
      </c>
      <c r="N4">
        <v>3.2571535227231045E-2</v>
      </c>
      <c r="O4" t="s">
        <v>879</v>
      </c>
      <c r="P4">
        <v>4.111711414037298E-2</v>
      </c>
    </row>
    <row r="5" spans="1:16" x14ac:dyDescent="0.25">
      <c r="A5" t="s">
        <v>880</v>
      </c>
      <c r="B5">
        <v>0</v>
      </c>
      <c r="C5" t="s">
        <v>880</v>
      </c>
      <c r="D5">
        <v>0</v>
      </c>
      <c r="E5" t="s">
        <v>880</v>
      </c>
      <c r="F5">
        <v>0</v>
      </c>
      <c r="G5" t="s">
        <v>880</v>
      </c>
      <c r="H5">
        <v>0</v>
      </c>
      <c r="I5" t="s">
        <v>880</v>
      </c>
      <c r="J5">
        <v>0</v>
      </c>
      <c r="K5" t="s">
        <v>880</v>
      </c>
      <c r="L5">
        <v>0</v>
      </c>
      <c r="M5" t="s">
        <v>880</v>
      </c>
      <c r="N5">
        <v>0</v>
      </c>
      <c r="O5" t="s">
        <v>880</v>
      </c>
      <c r="P5">
        <v>0</v>
      </c>
    </row>
    <row r="6" spans="1:16" x14ac:dyDescent="0.25">
      <c r="A6" t="s">
        <v>881</v>
      </c>
      <c r="B6">
        <v>0</v>
      </c>
      <c r="C6" t="s">
        <v>881</v>
      </c>
      <c r="D6">
        <v>0</v>
      </c>
      <c r="E6" t="s">
        <v>881</v>
      </c>
      <c r="F6">
        <v>0</v>
      </c>
      <c r="G6" t="s">
        <v>881</v>
      </c>
      <c r="H6">
        <v>0</v>
      </c>
      <c r="I6" t="s">
        <v>881</v>
      </c>
      <c r="J6">
        <v>0</v>
      </c>
      <c r="K6" t="s">
        <v>881</v>
      </c>
      <c r="L6">
        <v>0</v>
      </c>
      <c r="M6" t="s">
        <v>881</v>
      </c>
      <c r="N6">
        <v>0</v>
      </c>
      <c r="O6" t="s">
        <v>881</v>
      </c>
      <c r="P6">
        <v>0</v>
      </c>
    </row>
    <row r="7" spans="1:16" x14ac:dyDescent="0.25">
      <c r="A7" s="162" t="s">
        <v>806</v>
      </c>
      <c r="B7" s="162">
        <v>0.50257412645375266</v>
      </c>
      <c r="C7" s="162" t="s">
        <v>806</v>
      </c>
      <c r="D7" s="162">
        <v>0.43947718159216542</v>
      </c>
      <c r="E7" s="162" t="s">
        <v>806</v>
      </c>
      <c r="F7" s="162">
        <v>0.35030076036260999</v>
      </c>
      <c r="G7" s="162" t="s">
        <v>806</v>
      </c>
      <c r="H7" s="162">
        <v>0.38624363966821407</v>
      </c>
      <c r="I7" s="162" t="s">
        <v>806</v>
      </c>
      <c r="J7" s="162">
        <v>0.28766401017607807</v>
      </c>
      <c r="K7" s="162" t="s">
        <v>806</v>
      </c>
      <c r="L7" s="162">
        <v>0.232000111000083</v>
      </c>
      <c r="M7" s="162" t="s">
        <v>806</v>
      </c>
      <c r="N7" s="162">
        <v>0.23766401017607799</v>
      </c>
      <c r="O7" s="162" t="s">
        <v>806</v>
      </c>
      <c r="P7" s="162">
        <v>0.33136519601281</v>
      </c>
    </row>
    <row r="8" spans="1:16" x14ac:dyDescent="0.25">
      <c r="A8" t="s">
        <v>882</v>
      </c>
      <c r="B8">
        <v>0.25258075258075258</v>
      </c>
      <c r="C8" t="s">
        <v>882</v>
      </c>
      <c r="D8">
        <v>0.19314019314019315</v>
      </c>
      <c r="E8" t="s">
        <v>882</v>
      </c>
      <c r="F8">
        <v>0.12271062271062272</v>
      </c>
      <c r="G8" t="s">
        <v>882</v>
      </c>
      <c r="H8">
        <v>0.14918414918414918</v>
      </c>
      <c r="I8" t="s">
        <v>882</v>
      </c>
      <c r="J8">
        <v>8.2750582750582752E-2</v>
      </c>
      <c r="K8" t="s">
        <v>882</v>
      </c>
      <c r="L8">
        <v>4.9284049284049281E-2</v>
      </c>
      <c r="M8" t="s">
        <v>882</v>
      </c>
      <c r="N8">
        <v>8.2750582750582752E-2</v>
      </c>
      <c r="O8" t="s">
        <v>882</v>
      </c>
      <c r="P8">
        <v>0.13186813186813187</v>
      </c>
    </row>
    <row r="9" spans="1:16" x14ac:dyDescent="0.25">
      <c r="A9" t="s">
        <v>883</v>
      </c>
      <c r="B9">
        <v>-2.0420775075460593</v>
      </c>
      <c r="C9" t="s">
        <v>883</v>
      </c>
      <c r="D9">
        <v>-0.72486206896551852</v>
      </c>
      <c r="E9" t="s">
        <v>883</v>
      </c>
      <c r="F9">
        <v>2.487666928515317</v>
      </c>
      <c r="G9" t="s">
        <v>883</v>
      </c>
      <c r="H9">
        <v>0.92432565789474364</v>
      </c>
      <c r="I9" t="s">
        <v>883</v>
      </c>
      <c r="J9">
        <v>6.741882876204575</v>
      </c>
      <c r="K9" t="s">
        <v>883</v>
      </c>
      <c r="L9">
        <v>15.613036984352739</v>
      </c>
      <c r="M9" t="s">
        <v>883</v>
      </c>
      <c r="N9">
        <v>6.7418828762045786</v>
      </c>
      <c r="O9" t="s">
        <v>883</v>
      </c>
      <c r="P9">
        <v>1.8758771929824665</v>
      </c>
    </row>
    <row r="10" spans="1:16" x14ac:dyDescent="0.25">
      <c r="A10" t="s">
        <v>884</v>
      </c>
      <c r="B10">
        <v>0.10472401219447104</v>
      </c>
      <c r="C10" t="s">
        <v>884</v>
      </c>
      <c r="D10">
        <v>1.1377154968286829</v>
      </c>
      <c r="E10" t="s">
        <v>884</v>
      </c>
      <c r="F10">
        <v>2.1034556262464954</v>
      </c>
      <c r="G10" t="s">
        <v>884</v>
      </c>
      <c r="H10">
        <v>1.7033153928624996</v>
      </c>
      <c r="I10" t="s">
        <v>884</v>
      </c>
      <c r="J10">
        <v>2.9273917951795423</v>
      </c>
      <c r="K10" t="s">
        <v>884</v>
      </c>
      <c r="L10">
        <v>4.1488836533897029</v>
      </c>
      <c r="M10" t="s">
        <v>884</v>
      </c>
      <c r="N10">
        <v>2.9273917951795396</v>
      </c>
      <c r="O10" t="s">
        <v>884</v>
      </c>
      <c r="P10">
        <v>1.9566369049569088</v>
      </c>
    </row>
    <row r="11" spans="1:16" x14ac:dyDescent="0.25">
      <c r="A11" t="s">
        <v>885</v>
      </c>
      <c r="B11">
        <v>1</v>
      </c>
      <c r="C11" t="s">
        <v>885</v>
      </c>
      <c r="D11">
        <v>1</v>
      </c>
      <c r="E11" t="s">
        <v>885</v>
      </c>
      <c r="F11">
        <v>1</v>
      </c>
      <c r="G11" t="s">
        <v>885</v>
      </c>
      <c r="H11">
        <v>1</v>
      </c>
      <c r="I11" t="s">
        <v>885</v>
      </c>
      <c r="J11">
        <v>1</v>
      </c>
      <c r="K11" t="s">
        <v>885</v>
      </c>
      <c r="L11">
        <v>1</v>
      </c>
      <c r="M11" t="s">
        <v>885</v>
      </c>
      <c r="N11">
        <v>1</v>
      </c>
      <c r="O11" t="s">
        <v>885</v>
      </c>
      <c r="P11">
        <v>1</v>
      </c>
    </row>
    <row r="12" spans="1:16" x14ac:dyDescent="0.25">
      <c r="A12" t="s">
        <v>886</v>
      </c>
      <c r="B12">
        <v>0</v>
      </c>
      <c r="C12" t="s">
        <v>886</v>
      </c>
      <c r="D12">
        <v>0</v>
      </c>
      <c r="E12" t="s">
        <v>886</v>
      </c>
      <c r="F12">
        <v>0</v>
      </c>
      <c r="G12" t="s">
        <v>886</v>
      </c>
      <c r="H12">
        <v>0</v>
      </c>
      <c r="I12" t="s">
        <v>886</v>
      </c>
      <c r="J12">
        <v>0</v>
      </c>
      <c r="K12" t="s">
        <v>886</v>
      </c>
      <c r="L12">
        <v>0</v>
      </c>
      <c r="M12" t="s">
        <v>886</v>
      </c>
      <c r="N12">
        <v>0</v>
      </c>
      <c r="O12" t="s">
        <v>886</v>
      </c>
      <c r="P12">
        <v>0</v>
      </c>
    </row>
    <row r="13" spans="1:16" x14ac:dyDescent="0.25">
      <c r="A13" t="s">
        <v>887</v>
      </c>
      <c r="B13">
        <v>1</v>
      </c>
      <c r="C13" t="s">
        <v>887</v>
      </c>
      <c r="D13">
        <v>1</v>
      </c>
      <c r="E13" t="s">
        <v>887</v>
      </c>
      <c r="F13">
        <v>1</v>
      </c>
      <c r="G13" t="s">
        <v>887</v>
      </c>
      <c r="H13">
        <v>1</v>
      </c>
      <c r="I13" t="s">
        <v>887</v>
      </c>
      <c r="J13">
        <v>1</v>
      </c>
      <c r="K13" t="s">
        <v>887</v>
      </c>
      <c r="L13">
        <v>1</v>
      </c>
      <c r="M13" t="s">
        <v>887</v>
      </c>
      <c r="N13">
        <v>1</v>
      </c>
      <c r="O13" t="s">
        <v>887</v>
      </c>
      <c r="P13">
        <v>1</v>
      </c>
    </row>
    <row r="14" spans="1:16" x14ac:dyDescent="0.25">
      <c r="A14" t="s">
        <v>888</v>
      </c>
      <c r="B14">
        <v>2</v>
      </c>
      <c r="C14" t="s">
        <v>888</v>
      </c>
      <c r="D14">
        <v>2</v>
      </c>
      <c r="E14" t="s">
        <v>888</v>
      </c>
      <c r="F14">
        <v>2</v>
      </c>
      <c r="G14" t="s">
        <v>888</v>
      </c>
      <c r="H14">
        <v>1</v>
      </c>
      <c r="I14" t="s">
        <v>888</v>
      </c>
      <c r="J14">
        <v>1</v>
      </c>
      <c r="K14" t="s">
        <v>888</v>
      </c>
      <c r="L14">
        <v>1</v>
      </c>
      <c r="M14" t="s">
        <v>888</v>
      </c>
      <c r="N14">
        <v>7</v>
      </c>
      <c r="O14" t="s">
        <v>888</v>
      </c>
      <c r="P14">
        <v>3</v>
      </c>
    </row>
    <row r="15" spans="1:16" x14ac:dyDescent="0.25">
      <c r="A15" t="s">
        <v>889</v>
      </c>
      <c r="B15">
        <v>78</v>
      </c>
      <c r="C15" t="s">
        <v>889</v>
      </c>
      <c r="D15">
        <v>78</v>
      </c>
      <c r="E15" t="s">
        <v>889</v>
      </c>
      <c r="F15">
        <v>78</v>
      </c>
      <c r="G15" t="s">
        <v>889</v>
      </c>
      <c r="H15">
        <v>78</v>
      </c>
      <c r="I15" t="s">
        <v>889</v>
      </c>
      <c r="J15">
        <v>78</v>
      </c>
      <c r="K15" t="s">
        <v>889</v>
      </c>
      <c r="L15">
        <v>78</v>
      </c>
      <c r="M15" t="s">
        <v>889</v>
      </c>
      <c r="N15">
        <v>1</v>
      </c>
      <c r="O15" t="s">
        <v>889</v>
      </c>
      <c r="P15">
        <v>78</v>
      </c>
    </row>
    <row r="16" spans="1:16" x14ac:dyDescent="0.25">
      <c r="A16" t="s">
        <v>890</v>
      </c>
      <c r="B16">
        <v>1</v>
      </c>
      <c r="C16" t="s">
        <v>890</v>
      </c>
      <c r="D16">
        <v>1</v>
      </c>
      <c r="E16" t="s">
        <v>890</v>
      </c>
      <c r="F16">
        <v>1</v>
      </c>
      <c r="G16" t="s">
        <v>890</v>
      </c>
      <c r="H16">
        <v>1</v>
      </c>
      <c r="I16" t="s">
        <v>890</v>
      </c>
      <c r="J16">
        <v>1</v>
      </c>
      <c r="K16" t="s">
        <v>890</v>
      </c>
      <c r="L16">
        <v>1</v>
      </c>
      <c r="M16" t="s">
        <v>890</v>
      </c>
      <c r="N16">
        <v>1</v>
      </c>
      <c r="O16" t="s">
        <v>890</v>
      </c>
      <c r="P16">
        <v>1</v>
      </c>
    </row>
    <row r="17" spans="1:16" x14ac:dyDescent="0.25">
      <c r="A17" t="s">
        <v>891</v>
      </c>
      <c r="B17">
        <v>0</v>
      </c>
      <c r="C17" t="s">
        <v>891</v>
      </c>
      <c r="D17">
        <v>0</v>
      </c>
      <c r="E17" t="s">
        <v>891</v>
      </c>
      <c r="F17">
        <v>0</v>
      </c>
      <c r="G17" t="s">
        <v>891</v>
      </c>
      <c r="H17">
        <v>0</v>
      </c>
      <c r="I17" t="s">
        <v>891</v>
      </c>
      <c r="J17">
        <v>0</v>
      </c>
      <c r="K17" t="s">
        <v>891</v>
      </c>
      <c r="L17">
        <v>0</v>
      </c>
      <c r="M17" t="s">
        <v>891</v>
      </c>
      <c r="N17">
        <v>0</v>
      </c>
      <c r="O17" t="s">
        <v>891</v>
      </c>
      <c r="P17">
        <v>0</v>
      </c>
    </row>
    <row r="18" spans="1:16" ht="15.75" thickBot="1" x14ac:dyDescent="0.3">
      <c r="A18" s="159" t="s">
        <v>892</v>
      </c>
      <c r="B18" s="159">
        <v>0.11331295689005848</v>
      </c>
      <c r="C18" s="159" t="s">
        <v>892</v>
      </c>
      <c r="D18" s="159">
        <v>9.9086793988587746E-2</v>
      </c>
      <c r="E18" s="159" t="s">
        <v>892</v>
      </c>
      <c r="F18" s="159">
        <v>7.8980617720231516E-2</v>
      </c>
      <c r="G18" s="159" t="s">
        <v>892</v>
      </c>
      <c r="H18" s="159">
        <v>8.7084484829345957E-2</v>
      </c>
      <c r="I18" s="159" t="s">
        <v>892</v>
      </c>
      <c r="J18" s="159">
        <v>6.4858212685771424E-2</v>
      </c>
      <c r="K18" s="159" t="s">
        <v>892</v>
      </c>
      <c r="L18" s="159">
        <v>5.0053291013689813E-2</v>
      </c>
      <c r="M18" s="159" t="s">
        <v>892</v>
      </c>
      <c r="N18" s="159">
        <v>6.4858212685771424E-2</v>
      </c>
      <c r="O18" s="159" t="s">
        <v>892</v>
      </c>
      <c r="P18" s="159">
        <v>8.187463425770361E-2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B75B-0CA6-45EF-887D-9E12CAACFA2E}">
  <dimension ref="A1:L18"/>
  <sheetViews>
    <sheetView workbookViewId="0">
      <selection activeCell="L7" sqref="L7"/>
    </sheetView>
  </sheetViews>
  <sheetFormatPr defaultRowHeight="15" x14ac:dyDescent="0.25"/>
  <sheetData>
    <row r="1" spans="1:12" ht="15.75" x14ac:dyDescent="0.25">
      <c r="A1" s="164" t="s">
        <v>907</v>
      </c>
      <c r="B1" s="161"/>
      <c r="C1" s="161" t="s">
        <v>908</v>
      </c>
      <c r="D1" s="161"/>
      <c r="E1" s="161" t="s">
        <v>910</v>
      </c>
      <c r="F1" s="161"/>
      <c r="G1" s="161" t="s">
        <v>904</v>
      </c>
      <c r="H1" s="161"/>
      <c r="I1" s="163" t="s">
        <v>909</v>
      </c>
      <c r="J1" s="161"/>
      <c r="K1" s="161" t="s">
        <v>547</v>
      </c>
      <c r="L1" s="161"/>
    </row>
    <row r="3" spans="1:12" x14ac:dyDescent="0.25">
      <c r="A3" t="s">
        <v>698</v>
      </c>
      <c r="B3">
        <v>0.47435897435897434</v>
      </c>
      <c r="C3" t="s">
        <v>698</v>
      </c>
      <c r="D3">
        <v>0.25641025641025639</v>
      </c>
      <c r="E3" t="s">
        <v>698</v>
      </c>
      <c r="F3">
        <v>0.14102564102564102</v>
      </c>
      <c r="G3" t="s">
        <v>698</v>
      </c>
      <c r="H3">
        <v>0.17948717948717949</v>
      </c>
      <c r="I3" t="s">
        <v>698</v>
      </c>
      <c r="J3">
        <v>5.128205128205128E-2</v>
      </c>
      <c r="K3" t="s">
        <v>698</v>
      </c>
      <c r="L3">
        <v>0.15384615384615385</v>
      </c>
    </row>
    <row r="4" spans="1:12" x14ac:dyDescent="0.25">
      <c r="A4" t="s">
        <v>879</v>
      </c>
      <c r="B4">
        <v>5.6905314133886602E-2</v>
      </c>
      <c r="C4" t="s">
        <v>879</v>
      </c>
      <c r="D4">
        <v>4.9760991974740293E-2</v>
      </c>
      <c r="E4" t="s">
        <v>879</v>
      </c>
      <c r="F4">
        <v>3.9663750600197278E-2</v>
      </c>
      <c r="G4" t="s">
        <v>879</v>
      </c>
      <c r="H4">
        <v>4.373348027807393E-2</v>
      </c>
      <c r="I4" t="s">
        <v>879</v>
      </c>
      <c r="J4">
        <v>2.5136562726294526E-2</v>
      </c>
      <c r="K4" t="s">
        <v>879</v>
      </c>
      <c r="L4">
        <v>4.111711414037298E-2</v>
      </c>
    </row>
    <row r="5" spans="1:12" x14ac:dyDescent="0.25">
      <c r="A5" t="s">
        <v>880</v>
      </c>
      <c r="B5">
        <v>0</v>
      </c>
      <c r="C5" t="s">
        <v>880</v>
      </c>
      <c r="D5">
        <v>0</v>
      </c>
      <c r="E5" t="s">
        <v>880</v>
      </c>
      <c r="F5">
        <v>0</v>
      </c>
      <c r="G5" t="s">
        <v>880</v>
      </c>
      <c r="H5">
        <v>0</v>
      </c>
      <c r="I5" t="s">
        <v>880</v>
      </c>
      <c r="J5">
        <v>0</v>
      </c>
      <c r="K5" t="s">
        <v>880</v>
      </c>
      <c r="L5">
        <v>0</v>
      </c>
    </row>
    <row r="6" spans="1:12" x14ac:dyDescent="0.25">
      <c r="A6" t="s">
        <v>881</v>
      </c>
      <c r="B6">
        <v>0</v>
      </c>
      <c r="C6" t="s">
        <v>881</v>
      </c>
      <c r="D6">
        <v>0</v>
      </c>
      <c r="E6" t="s">
        <v>881</v>
      </c>
      <c r="F6">
        <v>0</v>
      </c>
      <c r="G6" t="s">
        <v>881</v>
      </c>
      <c r="H6">
        <v>0</v>
      </c>
      <c r="I6" t="s">
        <v>881</v>
      </c>
      <c r="J6">
        <v>0</v>
      </c>
      <c r="K6" t="s">
        <v>881</v>
      </c>
      <c r="L6">
        <v>0</v>
      </c>
    </row>
    <row r="7" spans="1:12" x14ac:dyDescent="0.25">
      <c r="A7" s="162" t="s">
        <v>806</v>
      </c>
      <c r="B7" s="162">
        <v>0.25741264537530001</v>
      </c>
      <c r="C7" s="162" t="s">
        <v>806</v>
      </c>
      <c r="D7" s="162">
        <v>0.39477181592165</v>
      </c>
      <c r="E7" s="162" t="s">
        <v>806</v>
      </c>
      <c r="F7" s="162">
        <v>0.25030076036261001</v>
      </c>
      <c r="G7" s="162" t="s">
        <v>806</v>
      </c>
      <c r="H7" s="162">
        <v>0.36243639668214001</v>
      </c>
      <c r="I7" s="162" t="s">
        <v>806</v>
      </c>
      <c r="J7" s="162">
        <v>0.24200011100008301</v>
      </c>
      <c r="K7" s="162" t="s">
        <v>806</v>
      </c>
      <c r="L7" s="162">
        <v>0.31365196012809998</v>
      </c>
    </row>
    <row r="8" spans="1:12" x14ac:dyDescent="0.25">
      <c r="A8" t="s">
        <v>882</v>
      </c>
      <c r="B8">
        <v>0.25258075258075258</v>
      </c>
      <c r="C8" t="s">
        <v>882</v>
      </c>
      <c r="D8">
        <v>0.19314019314019315</v>
      </c>
      <c r="E8" t="s">
        <v>882</v>
      </c>
      <c r="F8">
        <v>0.12271062271062272</v>
      </c>
      <c r="G8" t="s">
        <v>882</v>
      </c>
      <c r="H8">
        <v>0.14918414918414918</v>
      </c>
      <c r="I8" t="s">
        <v>882</v>
      </c>
      <c r="J8">
        <v>4.9284049284049281E-2</v>
      </c>
      <c r="K8" t="s">
        <v>882</v>
      </c>
      <c r="L8">
        <v>0.13186813186813187</v>
      </c>
    </row>
    <row r="9" spans="1:12" x14ac:dyDescent="0.25">
      <c r="A9" t="s">
        <v>883</v>
      </c>
      <c r="B9">
        <v>-2.0420775075460593</v>
      </c>
      <c r="C9" t="s">
        <v>883</v>
      </c>
      <c r="D9">
        <v>-0.72486206896551852</v>
      </c>
      <c r="E9" t="s">
        <v>883</v>
      </c>
      <c r="F9">
        <v>2.487666928515317</v>
      </c>
      <c r="G9" t="s">
        <v>883</v>
      </c>
      <c r="H9">
        <v>0.92432565789474364</v>
      </c>
      <c r="I9" t="s">
        <v>883</v>
      </c>
      <c r="J9">
        <v>15.613036984352739</v>
      </c>
      <c r="K9" t="s">
        <v>883</v>
      </c>
      <c r="L9">
        <v>1.8758771929824665</v>
      </c>
    </row>
    <row r="10" spans="1:12" x14ac:dyDescent="0.25">
      <c r="A10" t="s">
        <v>884</v>
      </c>
      <c r="B10">
        <v>0.10472401219447104</v>
      </c>
      <c r="C10" t="s">
        <v>884</v>
      </c>
      <c r="D10">
        <v>1.1377154968286829</v>
      </c>
      <c r="E10" t="s">
        <v>884</v>
      </c>
      <c r="F10">
        <v>2.1034556262464954</v>
      </c>
      <c r="G10" t="s">
        <v>884</v>
      </c>
      <c r="H10">
        <v>1.7033153928624996</v>
      </c>
      <c r="I10" t="s">
        <v>884</v>
      </c>
      <c r="J10">
        <v>4.1488836533897029</v>
      </c>
      <c r="K10" t="s">
        <v>884</v>
      </c>
      <c r="L10">
        <v>1.9566369049569088</v>
      </c>
    </row>
    <row r="11" spans="1:12" x14ac:dyDescent="0.25">
      <c r="A11" t="s">
        <v>885</v>
      </c>
      <c r="B11">
        <v>1</v>
      </c>
      <c r="C11" t="s">
        <v>885</v>
      </c>
      <c r="D11">
        <v>1</v>
      </c>
      <c r="E11" t="s">
        <v>885</v>
      </c>
      <c r="F11">
        <v>1</v>
      </c>
      <c r="G11" t="s">
        <v>885</v>
      </c>
      <c r="H11">
        <v>1</v>
      </c>
      <c r="I11" t="s">
        <v>885</v>
      </c>
      <c r="J11">
        <v>1</v>
      </c>
      <c r="K11" t="s">
        <v>885</v>
      </c>
      <c r="L11">
        <v>1</v>
      </c>
    </row>
    <row r="12" spans="1:12" x14ac:dyDescent="0.25">
      <c r="A12" t="s">
        <v>886</v>
      </c>
      <c r="B12">
        <v>0</v>
      </c>
      <c r="C12" t="s">
        <v>886</v>
      </c>
      <c r="D12">
        <v>0</v>
      </c>
      <c r="E12" t="s">
        <v>886</v>
      </c>
      <c r="F12">
        <v>0</v>
      </c>
      <c r="G12" t="s">
        <v>886</v>
      </c>
      <c r="H12">
        <v>0</v>
      </c>
      <c r="I12" t="s">
        <v>886</v>
      </c>
      <c r="J12">
        <v>0</v>
      </c>
      <c r="K12" t="s">
        <v>886</v>
      </c>
      <c r="L12">
        <v>0</v>
      </c>
    </row>
    <row r="13" spans="1:12" x14ac:dyDescent="0.25">
      <c r="A13" t="s">
        <v>887</v>
      </c>
      <c r="B13">
        <v>1</v>
      </c>
      <c r="C13" t="s">
        <v>887</v>
      </c>
      <c r="D13">
        <v>1</v>
      </c>
      <c r="E13" t="s">
        <v>887</v>
      </c>
      <c r="F13">
        <v>1</v>
      </c>
      <c r="G13" t="s">
        <v>887</v>
      </c>
      <c r="H13">
        <v>1</v>
      </c>
      <c r="I13" t="s">
        <v>887</v>
      </c>
      <c r="J13">
        <v>1</v>
      </c>
      <c r="K13" t="s">
        <v>887</v>
      </c>
      <c r="L13">
        <v>1</v>
      </c>
    </row>
    <row r="14" spans="1:12" x14ac:dyDescent="0.25">
      <c r="A14" t="s">
        <v>888</v>
      </c>
      <c r="B14">
        <v>5</v>
      </c>
      <c r="C14" t="s">
        <v>888</v>
      </c>
      <c r="D14">
        <v>1</v>
      </c>
      <c r="E14" t="s">
        <v>888</v>
      </c>
      <c r="F14">
        <v>1</v>
      </c>
      <c r="G14" t="s">
        <v>888</v>
      </c>
      <c r="H14">
        <v>1</v>
      </c>
      <c r="I14" t="s">
        <v>888</v>
      </c>
      <c r="J14">
        <v>2</v>
      </c>
      <c r="K14" t="s">
        <v>888</v>
      </c>
      <c r="L14">
        <v>1</v>
      </c>
    </row>
    <row r="15" spans="1:12" x14ac:dyDescent="0.25">
      <c r="A15" t="s">
        <v>889</v>
      </c>
      <c r="B15">
        <v>78</v>
      </c>
      <c r="C15" t="s">
        <v>889</v>
      </c>
      <c r="D15">
        <v>78</v>
      </c>
      <c r="E15" t="s">
        <v>889</v>
      </c>
      <c r="F15">
        <v>78</v>
      </c>
      <c r="G15" t="s">
        <v>889</v>
      </c>
      <c r="H15">
        <v>78</v>
      </c>
      <c r="I15" t="s">
        <v>889</v>
      </c>
      <c r="J15">
        <v>78</v>
      </c>
      <c r="K15" t="s">
        <v>889</v>
      </c>
      <c r="L15">
        <v>78</v>
      </c>
    </row>
    <row r="16" spans="1:12" x14ac:dyDescent="0.25">
      <c r="A16" t="s">
        <v>890</v>
      </c>
      <c r="B16">
        <v>1</v>
      </c>
      <c r="C16" t="s">
        <v>890</v>
      </c>
      <c r="D16">
        <v>1</v>
      </c>
      <c r="E16" t="s">
        <v>890</v>
      </c>
      <c r="F16">
        <v>1</v>
      </c>
      <c r="G16" t="s">
        <v>890</v>
      </c>
      <c r="H16">
        <v>1</v>
      </c>
      <c r="I16" t="s">
        <v>890</v>
      </c>
      <c r="J16">
        <v>1</v>
      </c>
      <c r="K16" t="s">
        <v>890</v>
      </c>
      <c r="L16">
        <v>1</v>
      </c>
    </row>
    <row r="17" spans="1:12" x14ac:dyDescent="0.25">
      <c r="A17" t="s">
        <v>891</v>
      </c>
      <c r="B17">
        <v>0</v>
      </c>
      <c r="C17" t="s">
        <v>891</v>
      </c>
      <c r="D17">
        <v>0</v>
      </c>
      <c r="E17" t="s">
        <v>891</v>
      </c>
      <c r="F17">
        <v>0</v>
      </c>
      <c r="G17" t="s">
        <v>891</v>
      </c>
      <c r="H17">
        <v>0</v>
      </c>
      <c r="I17" t="s">
        <v>891</v>
      </c>
      <c r="J17">
        <v>0</v>
      </c>
      <c r="K17" t="s">
        <v>891</v>
      </c>
      <c r="L17">
        <v>0</v>
      </c>
    </row>
    <row r="18" spans="1:12" ht="15.75" thickBot="1" x14ac:dyDescent="0.3">
      <c r="A18" s="159" t="s">
        <v>892</v>
      </c>
      <c r="B18" s="159">
        <v>0.11331295689005848</v>
      </c>
      <c r="C18" s="159" t="s">
        <v>892</v>
      </c>
      <c r="D18" s="159">
        <v>9.9086793988587746E-2</v>
      </c>
      <c r="E18" s="159" t="s">
        <v>892</v>
      </c>
      <c r="F18" s="159">
        <v>7.8980617720231516E-2</v>
      </c>
      <c r="G18" s="159" t="s">
        <v>892</v>
      </c>
      <c r="H18" s="159">
        <v>8.7084484829345957E-2</v>
      </c>
      <c r="I18" s="159" t="s">
        <v>892</v>
      </c>
      <c r="J18" s="159">
        <v>5.0053291013689813E-2</v>
      </c>
      <c r="K18" s="159" t="s">
        <v>892</v>
      </c>
      <c r="L18" s="159">
        <v>8.187463425770361E-2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AC3CD-39E7-4812-A0CD-615BEFB965E4}">
  <dimension ref="A1:B18"/>
  <sheetViews>
    <sheetView workbookViewId="0">
      <selection activeCell="B7" sqref="B7"/>
    </sheetView>
  </sheetViews>
  <sheetFormatPr defaultRowHeight="15" x14ac:dyDescent="0.25"/>
  <sheetData>
    <row r="1" spans="1:2" x14ac:dyDescent="0.25">
      <c r="A1" s="160" t="s">
        <v>6</v>
      </c>
      <c r="B1" s="160"/>
    </row>
    <row r="3" spans="1:2" x14ac:dyDescent="0.25">
      <c r="A3" t="s">
        <v>698</v>
      </c>
      <c r="B3">
        <v>24.012820512820515</v>
      </c>
    </row>
    <row r="4" spans="1:2" x14ac:dyDescent="0.25">
      <c r="A4" t="s">
        <v>879</v>
      </c>
      <c r="B4">
        <v>0.44305932073050563</v>
      </c>
    </row>
    <row r="5" spans="1:2" x14ac:dyDescent="0.25">
      <c r="A5" t="s">
        <v>880</v>
      </c>
      <c r="B5">
        <v>24</v>
      </c>
    </row>
    <row r="6" spans="1:2" x14ac:dyDescent="0.25">
      <c r="A6" t="s">
        <v>881</v>
      </c>
      <c r="B6">
        <v>24</v>
      </c>
    </row>
    <row r="7" spans="1:2" x14ac:dyDescent="0.25">
      <c r="A7" t="s">
        <v>806</v>
      </c>
      <c r="B7">
        <v>3.9129939702894783</v>
      </c>
    </row>
    <row r="8" spans="1:2" x14ac:dyDescent="0.25">
      <c r="A8" t="s">
        <v>882</v>
      </c>
      <c r="B8">
        <v>15.311521811521814</v>
      </c>
    </row>
    <row r="9" spans="1:2" x14ac:dyDescent="0.25">
      <c r="A9" t="s">
        <v>883</v>
      </c>
      <c r="B9">
        <v>1.5639206738536764</v>
      </c>
    </row>
    <row r="10" spans="1:2" x14ac:dyDescent="0.25">
      <c r="A10" t="s">
        <v>884</v>
      </c>
      <c r="B10">
        <v>1.0152557928812898</v>
      </c>
    </row>
    <row r="11" spans="1:2" x14ac:dyDescent="0.25">
      <c r="A11" t="s">
        <v>885</v>
      </c>
      <c r="B11">
        <v>20</v>
      </c>
    </row>
    <row r="12" spans="1:2" x14ac:dyDescent="0.25">
      <c r="A12" t="s">
        <v>886</v>
      </c>
      <c r="B12">
        <v>17</v>
      </c>
    </row>
    <row r="13" spans="1:2" x14ac:dyDescent="0.25">
      <c r="A13" t="s">
        <v>887</v>
      </c>
      <c r="B13">
        <v>37</v>
      </c>
    </row>
    <row r="14" spans="1:2" x14ac:dyDescent="0.25">
      <c r="A14" t="s">
        <v>888</v>
      </c>
      <c r="B14">
        <v>1873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37</v>
      </c>
    </row>
    <row r="17" spans="1:2" x14ac:dyDescent="0.25">
      <c r="A17" t="s">
        <v>891</v>
      </c>
      <c r="B17">
        <v>17</v>
      </c>
    </row>
    <row r="18" spans="1:2" ht="15.75" thickBot="1" x14ac:dyDescent="0.3">
      <c r="A18" s="159" t="s">
        <v>892</v>
      </c>
      <c r="B18" s="159">
        <v>0.8822438198224114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1F4A-17FA-4927-B10B-BAB17B82DD48}">
  <dimension ref="A1:B18"/>
  <sheetViews>
    <sheetView workbookViewId="0">
      <selection activeCell="B7" sqref="B7"/>
    </sheetView>
  </sheetViews>
  <sheetFormatPr defaultRowHeight="15" x14ac:dyDescent="0.25"/>
  <cols>
    <col min="1" max="1" width="23.28515625" bestFit="1" customWidth="1"/>
    <col min="2" max="2" width="12.7109375" bestFit="1" customWidth="1"/>
  </cols>
  <sheetData>
    <row r="1" spans="1:2" x14ac:dyDescent="0.25">
      <c r="A1" s="160" t="s">
        <v>546</v>
      </c>
      <c r="B1" s="160"/>
    </row>
    <row r="3" spans="1:2" x14ac:dyDescent="0.25">
      <c r="A3" t="s">
        <v>698</v>
      </c>
      <c r="B3">
        <v>2.5641025641025643</v>
      </c>
    </row>
    <row r="4" spans="1:2" x14ac:dyDescent="0.25">
      <c r="A4" t="s">
        <v>879</v>
      </c>
      <c r="B4">
        <v>0.11908987697442386</v>
      </c>
    </row>
    <row r="5" spans="1:2" x14ac:dyDescent="0.25">
      <c r="A5" t="s">
        <v>880</v>
      </c>
      <c r="B5">
        <v>2.5</v>
      </c>
    </row>
    <row r="6" spans="1:2" x14ac:dyDescent="0.25">
      <c r="A6" t="s">
        <v>881</v>
      </c>
      <c r="B6">
        <v>2</v>
      </c>
    </row>
    <row r="7" spans="1:2" x14ac:dyDescent="0.25">
      <c r="A7" t="s">
        <v>806</v>
      </c>
      <c r="B7">
        <v>1.0517733150385145</v>
      </c>
    </row>
    <row r="8" spans="1:2" x14ac:dyDescent="0.25">
      <c r="A8" t="s">
        <v>882</v>
      </c>
      <c r="B8">
        <v>1.1062271062271063</v>
      </c>
    </row>
    <row r="9" spans="1:2" x14ac:dyDescent="0.25">
      <c r="A9" t="s">
        <v>883</v>
      </c>
      <c r="B9">
        <v>-0.59161384049092325</v>
      </c>
    </row>
    <row r="10" spans="1:2" x14ac:dyDescent="0.25">
      <c r="A10" t="s">
        <v>884</v>
      </c>
      <c r="B10">
        <v>-0.20793594650197531</v>
      </c>
    </row>
    <row r="11" spans="1:2" x14ac:dyDescent="0.25">
      <c r="A11" t="s">
        <v>885</v>
      </c>
      <c r="B11">
        <v>4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4</v>
      </c>
    </row>
    <row r="14" spans="1:2" x14ac:dyDescent="0.25">
      <c r="A14" t="s">
        <v>888</v>
      </c>
      <c r="B14">
        <v>200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4</v>
      </c>
    </row>
    <row r="17" spans="1:2" x14ac:dyDescent="0.25">
      <c r="A17" t="s">
        <v>891</v>
      </c>
      <c r="B17">
        <v>0</v>
      </c>
    </row>
    <row r="18" spans="1:2" ht="15.75" thickBot="1" x14ac:dyDescent="0.3">
      <c r="A18" s="159" t="s">
        <v>892</v>
      </c>
      <c r="B18" s="159">
        <v>0.23713824097158351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B867-7715-4E38-854F-7E2C38502DC2}">
  <dimension ref="A1:B18"/>
  <sheetViews>
    <sheetView workbookViewId="0">
      <selection activeCell="B7" sqref="B7"/>
    </sheetView>
  </sheetViews>
  <sheetFormatPr defaultRowHeight="15" x14ac:dyDescent="0.25"/>
  <cols>
    <col min="1" max="1" width="23.28515625" bestFit="1" customWidth="1"/>
    <col min="2" max="2" width="12.7109375" bestFit="1" customWidth="1"/>
  </cols>
  <sheetData>
    <row r="1" spans="1:2" x14ac:dyDescent="0.25">
      <c r="A1" s="160" t="s">
        <v>911</v>
      </c>
      <c r="B1" s="160"/>
    </row>
    <row r="3" spans="1:2" x14ac:dyDescent="0.25">
      <c r="A3" t="s">
        <v>698</v>
      </c>
      <c r="B3">
        <v>2.5641025641025643</v>
      </c>
    </row>
    <row r="4" spans="1:2" x14ac:dyDescent="0.25">
      <c r="A4" t="s">
        <v>879</v>
      </c>
      <c r="B4">
        <v>0.11908987697442386</v>
      </c>
    </row>
    <row r="5" spans="1:2" x14ac:dyDescent="0.25">
      <c r="A5" t="s">
        <v>880</v>
      </c>
      <c r="B5">
        <v>3</v>
      </c>
    </row>
    <row r="6" spans="1:2" x14ac:dyDescent="0.25">
      <c r="A6" t="s">
        <v>881</v>
      </c>
      <c r="B6">
        <v>3</v>
      </c>
    </row>
    <row r="7" spans="1:2" x14ac:dyDescent="0.25">
      <c r="A7" t="s">
        <v>806</v>
      </c>
      <c r="B7">
        <v>1.5177331503850999</v>
      </c>
    </row>
    <row r="8" spans="1:2" x14ac:dyDescent="0.25">
      <c r="A8" t="s">
        <v>882</v>
      </c>
      <c r="B8">
        <v>1.1062271062271063</v>
      </c>
    </row>
    <row r="9" spans="1:2" x14ac:dyDescent="0.25">
      <c r="A9" t="s">
        <v>883</v>
      </c>
      <c r="B9">
        <v>-0.59161384049092325</v>
      </c>
    </row>
    <row r="10" spans="1:2" x14ac:dyDescent="0.25">
      <c r="A10" t="s">
        <v>884</v>
      </c>
      <c r="B10">
        <v>-0.20793594650197531</v>
      </c>
    </row>
    <row r="11" spans="1:2" x14ac:dyDescent="0.25">
      <c r="A11" t="s">
        <v>885</v>
      </c>
      <c r="B11">
        <v>6</v>
      </c>
    </row>
    <row r="12" spans="1:2" x14ac:dyDescent="0.25">
      <c r="A12" t="s">
        <v>886</v>
      </c>
      <c r="B12">
        <v>0</v>
      </c>
    </row>
    <row r="13" spans="1:2" x14ac:dyDescent="0.25">
      <c r="A13" t="s">
        <v>887</v>
      </c>
      <c r="B13">
        <v>6</v>
      </c>
    </row>
    <row r="14" spans="1:2" x14ac:dyDescent="0.25">
      <c r="A14" t="s">
        <v>888</v>
      </c>
      <c r="B14">
        <v>200</v>
      </c>
    </row>
    <row r="15" spans="1:2" x14ac:dyDescent="0.25">
      <c r="A15" t="s">
        <v>889</v>
      </c>
      <c r="B15">
        <v>78</v>
      </c>
    </row>
    <row r="16" spans="1:2" x14ac:dyDescent="0.25">
      <c r="A16" t="s">
        <v>890</v>
      </c>
      <c r="B16">
        <v>4</v>
      </c>
    </row>
    <row r="17" spans="1:2" x14ac:dyDescent="0.25">
      <c r="A17" t="s">
        <v>891</v>
      </c>
      <c r="B17">
        <v>0</v>
      </c>
    </row>
    <row r="18" spans="1:2" ht="15.75" thickBot="1" x14ac:dyDescent="0.3">
      <c r="A18" s="159" t="s">
        <v>892</v>
      </c>
      <c r="B18" s="159">
        <v>0.23713824097158351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65536"/>
  <sheetViews>
    <sheetView tabSelected="1" topLeftCell="A60" zoomScale="40" zoomScaleNormal="40" workbookViewId="0">
      <selection activeCell="I80" sqref="A80:XFD87"/>
    </sheetView>
  </sheetViews>
  <sheetFormatPr defaultRowHeight="29.25" customHeight="1" x14ac:dyDescent="0.2"/>
  <cols>
    <col min="1" max="1" width="9.140625" style="101"/>
    <col min="2" max="2" width="9.28515625" style="101" bestFit="1" customWidth="1"/>
    <col min="3" max="3" width="12.7109375" style="101" customWidth="1"/>
    <col min="4" max="4" width="9.28515625" style="101" bestFit="1" customWidth="1"/>
    <col min="5" max="5" width="9.7109375" style="101" bestFit="1" customWidth="1"/>
    <col min="6" max="6" width="9.28515625" style="101" bestFit="1" customWidth="1"/>
    <col min="7" max="7" width="9.140625" style="98"/>
    <col min="8" max="9" width="10.140625" style="101" bestFit="1" customWidth="1"/>
    <col min="10" max="10" width="9.28515625" style="98" bestFit="1" customWidth="1"/>
    <col min="11" max="11" width="12.42578125" style="107" customWidth="1"/>
    <col min="12" max="12" width="14.42578125" style="101" customWidth="1"/>
    <col min="13" max="19" width="9.140625" style="101"/>
    <col min="20" max="23" width="9.140625" style="98"/>
    <col min="24" max="24" width="9.140625" style="101"/>
    <col min="25" max="25" width="9.140625" style="98"/>
    <col min="26" max="27" width="9.28515625" style="98" bestFit="1" customWidth="1"/>
    <col min="28" max="28" width="9.140625" style="98"/>
    <col min="29" max="30" width="9.28515625" style="98" bestFit="1" customWidth="1"/>
    <col min="31" max="33" width="9.140625" style="101"/>
    <col min="34" max="35" width="9.140625" style="98"/>
    <col min="36" max="36" width="9.28515625" style="98" bestFit="1" customWidth="1"/>
    <col min="37" max="37" width="9.140625" style="98"/>
    <col min="38" max="39" width="9.28515625" style="98" bestFit="1" customWidth="1"/>
    <col min="40" max="43" width="9.28515625" style="101" bestFit="1" customWidth="1"/>
    <col min="44" max="45" width="9.140625" style="101"/>
    <col min="46" max="46" width="12.42578125" style="101" customWidth="1"/>
    <col min="47" max="48" width="12.42578125" style="107" customWidth="1"/>
    <col min="49" max="49" width="12.42578125" style="110" customWidth="1"/>
    <col min="50" max="50" width="12.42578125" style="111" customWidth="1"/>
    <col min="51" max="51" width="10.140625" style="98" bestFit="1" customWidth="1"/>
    <col min="52" max="52" width="12.42578125" style="111" customWidth="1"/>
    <col min="53" max="54" width="9.140625" style="101"/>
    <col min="55" max="55" width="9.28515625" style="98" bestFit="1" customWidth="1"/>
    <col min="56" max="56" width="9.140625" style="98"/>
    <col min="57" max="57" width="9.28515625" style="98" bestFit="1" customWidth="1"/>
    <col min="58" max="61" width="9.28515625" style="101" bestFit="1" customWidth="1"/>
    <col min="62" max="62" width="9.140625" style="101"/>
    <col min="63" max="63" width="9.28515625" style="98" bestFit="1" customWidth="1"/>
    <col min="64" max="64" width="13.140625" style="98" customWidth="1"/>
    <col min="65" max="65" width="12.5703125" style="101" customWidth="1"/>
    <col min="66" max="66" width="12.42578125" style="101" customWidth="1"/>
    <col min="67" max="67" width="9.28515625" style="101" bestFit="1" customWidth="1"/>
    <col min="68" max="68" width="9.28515625" style="98" bestFit="1" customWidth="1"/>
    <col min="69" max="69" width="9.85546875" style="98" customWidth="1"/>
    <col min="70" max="70" width="10" style="98" customWidth="1"/>
    <col min="71" max="71" width="9.28515625" style="101" bestFit="1" customWidth="1"/>
    <col min="72" max="72" width="11.42578125" style="98" customWidth="1"/>
    <col min="73" max="73" width="11" style="98" customWidth="1"/>
    <col min="74" max="77" width="9.28515625" style="101" bestFit="1" customWidth="1"/>
    <col min="78" max="78" width="9.5703125" style="101" customWidth="1"/>
    <col min="79" max="79" width="9.28515625" style="101" bestFit="1" customWidth="1"/>
    <col min="80" max="84" width="10.5703125" style="98" customWidth="1"/>
    <col min="85" max="85" width="10" style="98" customWidth="1"/>
    <col min="86" max="86" width="12" style="98" customWidth="1"/>
    <col min="87" max="87" width="6.85546875" style="98" customWidth="1"/>
    <col min="88" max="88" width="8.7109375" style="98" customWidth="1"/>
    <col min="89" max="89" width="8.5703125" style="98" customWidth="1"/>
    <col min="90" max="90" width="9.140625" style="98" customWidth="1"/>
    <col min="91" max="91" width="12" style="98" customWidth="1"/>
    <col min="92" max="92" width="9.28515625" style="98" bestFit="1" customWidth="1"/>
    <col min="93" max="93" width="12" style="98" customWidth="1"/>
    <col min="94" max="94" width="23.85546875" style="158" customWidth="1"/>
    <col min="95" max="95" width="11.42578125" style="98" customWidth="1"/>
    <col min="96" max="96" width="12.42578125" style="98" customWidth="1"/>
    <col min="97" max="97" width="13.42578125" style="98" customWidth="1"/>
    <col min="98" max="98" width="13.7109375" style="98" customWidth="1"/>
    <col min="99" max="99" width="13.42578125" style="98" customWidth="1"/>
    <col min="100" max="114" width="9.28515625" style="98" bestFit="1" customWidth="1"/>
    <col min="115" max="115" width="12" style="98" customWidth="1"/>
    <col min="116" max="116" width="9.28515625" style="98" bestFit="1" customWidth="1"/>
    <col min="117" max="117" width="9.85546875" style="98" customWidth="1"/>
    <col min="118" max="118" width="11" style="98" customWidth="1"/>
    <col min="119" max="119" width="9.28515625" style="101" bestFit="1" customWidth="1"/>
    <col min="120" max="120" width="12" style="98" customWidth="1"/>
    <col min="121" max="121" width="12.42578125" style="98" customWidth="1"/>
    <col min="122" max="122" width="13.42578125" style="98" customWidth="1"/>
    <col min="123" max="123" width="13.7109375" style="98" customWidth="1"/>
    <col min="124" max="124" width="13.42578125" style="98" customWidth="1"/>
    <col min="125" max="125" width="9.140625" style="98"/>
    <col min="126" max="126" width="12.42578125" style="98" customWidth="1"/>
    <col min="127" max="127" width="9.28515625" style="98" bestFit="1" customWidth="1"/>
    <col min="128" max="128" width="9.85546875" style="98" customWidth="1"/>
    <col min="129" max="129" width="10" style="98" customWidth="1"/>
    <col min="130" max="130" width="11" style="98" customWidth="1"/>
    <col min="131" max="131" width="9.140625" style="101"/>
    <col min="132" max="132" width="12" style="98" customWidth="1"/>
    <col min="133" max="133" width="9.28515625" style="113" bestFit="1" customWidth="1"/>
    <col min="134" max="134" width="9.140625" style="98"/>
    <col min="135" max="135" width="9.140625" style="101"/>
    <col min="136" max="142" width="8.85546875" style="98"/>
    <col min="143" max="143" width="9.140625" style="101"/>
    <col min="144" max="144" width="9.28515625" style="98" bestFit="1" customWidth="1"/>
    <col min="145" max="303" width="9.140625" style="101"/>
    <col min="304" max="304" width="13" style="101" customWidth="1"/>
    <col min="305" max="309" width="9.140625" style="101"/>
    <col min="310" max="310" width="12.7109375" style="101" customWidth="1"/>
    <col min="311" max="331" width="9.140625" style="101"/>
    <col min="332" max="332" width="13.140625" style="101" customWidth="1"/>
    <col min="333" max="333" width="12.5703125" style="101" customWidth="1"/>
    <col min="334" max="334" width="12.42578125" style="101" customWidth="1"/>
    <col min="335" max="336" width="9.140625" style="101"/>
    <col min="337" max="337" width="9.85546875" style="101" customWidth="1"/>
    <col min="338" max="338" width="10" style="101" customWidth="1"/>
    <col min="339" max="339" width="9.140625" style="101"/>
    <col min="340" max="340" width="11.42578125" style="101" customWidth="1"/>
    <col min="341" max="341" width="11" style="101" customWidth="1"/>
    <col min="342" max="345" width="9.140625" style="101"/>
    <col min="346" max="346" width="9.5703125" style="101" customWidth="1"/>
    <col min="347" max="347" width="9.140625" style="101"/>
    <col min="348" max="348" width="10.5703125" style="101" customWidth="1"/>
    <col min="349" max="349" width="10" style="101" customWidth="1"/>
    <col min="350" max="351" width="12" style="101" customWidth="1"/>
    <col min="352" max="352" width="9.7109375" style="101" customWidth="1"/>
    <col min="353" max="353" width="11.42578125" style="101" customWidth="1"/>
    <col min="354" max="354" width="12.42578125" style="101" customWidth="1"/>
    <col min="355" max="355" width="13.42578125" style="101" customWidth="1"/>
    <col min="356" max="356" width="13.7109375" style="101" customWidth="1"/>
    <col min="357" max="357" width="13.42578125" style="101" customWidth="1"/>
    <col min="358" max="372" width="9.140625" style="101"/>
    <col min="373" max="373" width="12" style="101" customWidth="1"/>
    <col min="374" max="374" width="12.7109375" style="101" customWidth="1"/>
    <col min="375" max="559" width="9.140625" style="101"/>
    <col min="560" max="560" width="13" style="101" customWidth="1"/>
    <col min="561" max="565" width="9.140625" style="101"/>
    <col min="566" max="566" width="12.7109375" style="101" customWidth="1"/>
    <col min="567" max="587" width="9.140625" style="101"/>
    <col min="588" max="588" width="13.140625" style="101" customWidth="1"/>
    <col min="589" max="589" width="12.5703125" style="101" customWidth="1"/>
    <col min="590" max="590" width="12.42578125" style="101" customWidth="1"/>
    <col min="591" max="592" width="9.140625" style="101"/>
    <col min="593" max="593" width="9.85546875" style="101" customWidth="1"/>
    <col min="594" max="594" width="10" style="101" customWidth="1"/>
    <col min="595" max="595" width="9.140625" style="101"/>
    <col min="596" max="596" width="11.42578125" style="101" customWidth="1"/>
    <col min="597" max="597" width="11" style="101" customWidth="1"/>
    <col min="598" max="601" width="9.140625" style="101"/>
    <col min="602" max="602" width="9.5703125" style="101" customWidth="1"/>
    <col min="603" max="603" width="9.140625" style="101"/>
    <col min="604" max="604" width="10.5703125" style="101" customWidth="1"/>
    <col min="605" max="605" width="10" style="101" customWidth="1"/>
    <col min="606" max="607" width="12" style="101" customWidth="1"/>
    <col min="608" max="608" width="9.7109375" style="101" customWidth="1"/>
    <col min="609" max="609" width="11.42578125" style="101" customWidth="1"/>
    <col min="610" max="610" width="12.42578125" style="101" customWidth="1"/>
    <col min="611" max="611" width="13.42578125" style="101" customWidth="1"/>
    <col min="612" max="612" width="13.7109375" style="101" customWidth="1"/>
    <col min="613" max="613" width="13.42578125" style="101" customWidth="1"/>
    <col min="614" max="628" width="9.140625" style="101"/>
    <col min="629" max="629" width="12" style="101" customWidth="1"/>
    <col min="630" max="630" width="12.7109375" style="101" customWidth="1"/>
    <col min="631" max="815" width="9.140625" style="101"/>
    <col min="816" max="816" width="13" style="101" customWidth="1"/>
    <col min="817" max="821" width="9.140625" style="101"/>
    <col min="822" max="822" width="12.7109375" style="101" customWidth="1"/>
    <col min="823" max="843" width="9.140625" style="101"/>
    <col min="844" max="844" width="13.140625" style="101" customWidth="1"/>
    <col min="845" max="845" width="12.5703125" style="101" customWidth="1"/>
    <col min="846" max="846" width="12.42578125" style="101" customWidth="1"/>
    <col min="847" max="848" width="9.140625" style="101"/>
    <col min="849" max="849" width="9.85546875" style="101" customWidth="1"/>
    <col min="850" max="850" width="10" style="101" customWidth="1"/>
    <col min="851" max="851" width="9.140625" style="101"/>
    <col min="852" max="852" width="11.42578125" style="101" customWidth="1"/>
    <col min="853" max="853" width="11" style="101" customWidth="1"/>
    <col min="854" max="857" width="9.140625" style="101"/>
    <col min="858" max="858" width="9.5703125" style="101" customWidth="1"/>
    <col min="859" max="859" width="9.140625" style="101"/>
    <col min="860" max="860" width="10.5703125" style="101" customWidth="1"/>
    <col min="861" max="861" width="10" style="101" customWidth="1"/>
    <col min="862" max="863" width="12" style="101" customWidth="1"/>
    <col min="864" max="864" width="9.7109375" style="101" customWidth="1"/>
    <col min="865" max="865" width="11.42578125" style="101" customWidth="1"/>
    <col min="866" max="866" width="12.42578125" style="101" customWidth="1"/>
    <col min="867" max="867" width="13.42578125" style="101" customWidth="1"/>
    <col min="868" max="868" width="13.7109375" style="101" customWidth="1"/>
    <col min="869" max="869" width="13.42578125" style="101" customWidth="1"/>
    <col min="870" max="884" width="9.140625" style="101"/>
    <col min="885" max="885" width="12" style="101" customWidth="1"/>
    <col min="886" max="886" width="12.7109375" style="101" customWidth="1"/>
    <col min="887" max="1071" width="9.140625" style="101"/>
    <col min="1072" max="1072" width="13" style="101" customWidth="1"/>
    <col min="1073" max="1077" width="9.140625" style="101"/>
    <col min="1078" max="1078" width="12.7109375" style="101" customWidth="1"/>
    <col min="1079" max="1099" width="9.140625" style="101"/>
    <col min="1100" max="1100" width="13.140625" style="101" customWidth="1"/>
    <col min="1101" max="1101" width="12.5703125" style="101" customWidth="1"/>
    <col min="1102" max="1102" width="12.42578125" style="101" customWidth="1"/>
    <col min="1103" max="1104" width="9.140625" style="101"/>
    <col min="1105" max="1105" width="9.85546875" style="101" customWidth="1"/>
    <col min="1106" max="1106" width="10" style="101" customWidth="1"/>
    <col min="1107" max="1107" width="9.140625" style="101"/>
    <col min="1108" max="1108" width="11.42578125" style="101" customWidth="1"/>
    <col min="1109" max="1109" width="11" style="101" customWidth="1"/>
    <col min="1110" max="1113" width="9.140625" style="101"/>
    <col min="1114" max="1114" width="9.5703125" style="101" customWidth="1"/>
    <col min="1115" max="1115" width="9.140625" style="101"/>
    <col min="1116" max="1116" width="10.5703125" style="101" customWidth="1"/>
    <col min="1117" max="1117" width="10" style="101" customWidth="1"/>
    <col min="1118" max="1119" width="12" style="101" customWidth="1"/>
    <col min="1120" max="1120" width="9.7109375" style="101" customWidth="1"/>
    <col min="1121" max="1121" width="11.42578125" style="101" customWidth="1"/>
    <col min="1122" max="1122" width="12.42578125" style="101" customWidth="1"/>
    <col min="1123" max="1123" width="13.42578125" style="101" customWidth="1"/>
    <col min="1124" max="1124" width="13.7109375" style="101" customWidth="1"/>
    <col min="1125" max="1125" width="13.42578125" style="101" customWidth="1"/>
    <col min="1126" max="1140" width="9.140625" style="101"/>
    <col min="1141" max="1141" width="12" style="101" customWidth="1"/>
    <col min="1142" max="1142" width="12.7109375" style="101" customWidth="1"/>
    <col min="1143" max="1327" width="9.140625" style="101"/>
    <col min="1328" max="1328" width="13" style="101" customWidth="1"/>
    <col min="1329" max="1333" width="9.140625" style="101"/>
    <col min="1334" max="1334" width="12.7109375" style="101" customWidth="1"/>
    <col min="1335" max="1355" width="9.140625" style="101"/>
    <col min="1356" max="1356" width="13.140625" style="101" customWidth="1"/>
    <col min="1357" max="1357" width="12.5703125" style="101" customWidth="1"/>
    <col min="1358" max="1358" width="12.42578125" style="101" customWidth="1"/>
    <col min="1359" max="1360" width="9.140625" style="101"/>
    <col min="1361" max="1361" width="9.85546875" style="101" customWidth="1"/>
    <col min="1362" max="1362" width="10" style="101" customWidth="1"/>
    <col min="1363" max="1363" width="9.140625" style="101"/>
    <col min="1364" max="1364" width="11.42578125" style="101" customWidth="1"/>
    <col min="1365" max="1365" width="11" style="101" customWidth="1"/>
    <col min="1366" max="1369" width="9.140625" style="101"/>
    <col min="1370" max="1370" width="9.5703125" style="101" customWidth="1"/>
    <col min="1371" max="1371" width="9.140625" style="101"/>
    <col min="1372" max="1372" width="10.5703125" style="101" customWidth="1"/>
    <col min="1373" max="1373" width="10" style="101" customWidth="1"/>
    <col min="1374" max="1375" width="12" style="101" customWidth="1"/>
    <col min="1376" max="1376" width="9.7109375" style="101" customWidth="1"/>
    <col min="1377" max="1377" width="11.42578125" style="101" customWidth="1"/>
    <col min="1378" max="1378" width="12.42578125" style="101" customWidth="1"/>
    <col min="1379" max="1379" width="13.42578125" style="101" customWidth="1"/>
    <col min="1380" max="1380" width="13.7109375" style="101" customWidth="1"/>
    <col min="1381" max="1381" width="13.42578125" style="101" customWidth="1"/>
    <col min="1382" max="1396" width="9.140625" style="101"/>
    <col min="1397" max="1397" width="12" style="101" customWidth="1"/>
    <col min="1398" max="1398" width="12.7109375" style="101" customWidth="1"/>
    <col min="1399" max="1583" width="9.140625" style="101"/>
    <col min="1584" max="1584" width="13" style="101" customWidth="1"/>
    <col min="1585" max="1589" width="9.140625" style="101"/>
    <col min="1590" max="1590" width="12.7109375" style="101" customWidth="1"/>
    <col min="1591" max="1611" width="9.140625" style="101"/>
    <col min="1612" max="1612" width="13.140625" style="101" customWidth="1"/>
    <col min="1613" max="1613" width="12.5703125" style="101" customWidth="1"/>
    <col min="1614" max="1614" width="12.42578125" style="101" customWidth="1"/>
    <col min="1615" max="1616" width="9.140625" style="101"/>
    <col min="1617" max="1617" width="9.85546875" style="101" customWidth="1"/>
    <col min="1618" max="1618" width="10" style="101" customWidth="1"/>
    <col min="1619" max="1619" width="9.140625" style="101"/>
    <col min="1620" max="1620" width="11.42578125" style="101" customWidth="1"/>
    <col min="1621" max="1621" width="11" style="101" customWidth="1"/>
    <col min="1622" max="1625" width="9.140625" style="101"/>
    <col min="1626" max="1626" width="9.5703125" style="101" customWidth="1"/>
    <col min="1627" max="1627" width="9.140625" style="101"/>
    <col min="1628" max="1628" width="10.5703125" style="101" customWidth="1"/>
    <col min="1629" max="1629" width="10" style="101" customWidth="1"/>
    <col min="1630" max="1631" width="12" style="101" customWidth="1"/>
    <col min="1632" max="1632" width="9.7109375" style="101" customWidth="1"/>
    <col min="1633" max="1633" width="11.42578125" style="101" customWidth="1"/>
    <col min="1634" max="1634" width="12.42578125" style="101" customWidth="1"/>
    <col min="1635" max="1635" width="13.42578125" style="101" customWidth="1"/>
    <col min="1636" max="1636" width="13.7109375" style="101" customWidth="1"/>
    <col min="1637" max="1637" width="13.42578125" style="101" customWidth="1"/>
    <col min="1638" max="1652" width="9.140625" style="101"/>
    <col min="1653" max="1653" width="12" style="101" customWidth="1"/>
    <col min="1654" max="1654" width="12.7109375" style="101" customWidth="1"/>
    <col min="1655" max="1839" width="9.140625" style="101"/>
    <col min="1840" max="1840" width="13" style="101" customWidth="1"/>
    <col min="1841" max="1845" width="9.140625" style="101"/>
    <col min="1846" max="1846" width="12.7109375" style="101" customWidth="1"/>
    <col min="1847" max="1867" width="9.140625" style="101"/>
    <col min="1868" max="1868" width="13.140625" style="101" customWidth="1"/>
    <col min="1869" max="1869" width="12.5703125" style="101" customWidth="1"/>
    <col min="1870" max="1870" width="12.42578125" style="101" customWidth="1"/>
    <col min="1871" max="1872" width="9.140625" style="101"/>
    <col min="1873" max="1873" width="9.85546875" style="101" customWidth="1"/>
    <col min="1874" max="1874" width="10" style="101" customWidth="1"/>
    <col min="1875" max="1875" width="9.140625" style="101"/>
    <col min="1876" max="1876" width="11.42578125" style="101" customWidth="1"/>
    <col min="1877" max="1877" width="11" style="101" customWidth="1"/>
    <col min="1878" max="1881" width="9.140625" style="101"/>
    <col min="1882" max="1882" width="9.5703125" style="101" customWidth="1"/>
    <col min="1883" max="1883" width="9.140625" style="101"/>
    <col min="1884" max="1884" width="10.5703125" style="101" customWidth="1"/>
    <col min="1885" max="1885" width="10" style="101" customWidth="1"/>
    <col min="1886" max="1887" width="12" style="101" customWidth="1"/>
    <col min="1888" max="1888" width="9.7109375" style="101" customWidth="1"/>
    <col min="1889" max="1889" width="11.42578125" style="101" customWidth="1"/>
    <col min="1890" max="1890" width="12.42578125" style="101" customWidth="1"/>
    <col min="1891" max="1891" width="13.42578125" style="101" customWidth="1"/>
    <col min="1892" max="1892" width="13.7109375" style="101" customWidth="1"/>
    <col min="1893" max="1893" width="13.42578125" style="101" customWidth="1"/>
    <col min="1894" max="1908" width="9.140625" style="101"/>
    <col min="1909" max="1909" width="12" style="101" customWidth="1"/>
    <col min="1910" max="1910" width="12.7109375" style="101" customWidth="1"/>
    <col min="1911" max="2095" width="9.140625" style="101"/>
    <col min="2096" max="2096" width="13" style="101" customWidth="1"/>
    <col min="2097" max="2101" width="9.140625" style="101"/>
    <col min="2102" max="2102" width="12.7109375" style="101" customWidth="1"/>
    <col min="2103" max="2123" width="9.140625" style="101"/>
    <col min="2124" max="2124" width="13.140625" style="101" customWidth="1"/>
    <col min="2125" max="2125" width="12.5703125" style="101" customWidth="1"/>
    <col min="2126" max="2126" width="12.42578125" style="101" customWidth="1"/>
    <col min="2127" max="2128" width="9.140625" style="101"/>
    <col min="2129" max="2129" width="9.85546875" style="101" customWidth="1"/>
    <col min="2130" max="2130" width="10" style="101" customWidth="1"/>
    <col min="2131" max="2131" width="9.140625" style="101"/>
    <col min="2132" max="2132" width="11.42578125" style="101" customWidth="1"/>
    <col min="2133" max="2133" width="11" style="101" customWidth="1"/>
    <col min="2134" max="2137" width="9.140625" style="101"/>
    <col min="2138" max="2138" width="9.5703125" style="101" customWidth="1"/>
    <col min="2139" max="2139" width="9.140625" style="101"/>
    <col min="2140" max="2140" width="10.5703125" style="101" customWidth="1"/>
    <col min="2141" max="2141" width="10" style="101" customWidth="1"/>
    <col min="2142" max="2143" width="12" style="101" customWidth="1"/>
    <col min="2144" max="2144" width="9.7109375" style="101" customWidth="1"/>
    <col min="2145" max="2145" width="11.42578125" style="101" customWidth="1"/>
    <col min="2146" max="2146" width="12.42578125" style="101" customWidth="1"/>
    <col min="2147" max="2147" width="13.42578125" style="101" customWidth="1"/>
    <col min="2148" max="2148" width="13.7109375" style="101" customWidth="1"/>
    <col min="2149" max="2149" width="13.42578125" style="101" customWidth="1"/>
    <col min="2150" max="2164" width="9.140625" style="101"/>
    <col min="2165" max="2165" width="12" style="101" customWidth="1"/>
    <col min="2166" max="2166" width="12.7109375" style="101" customWidth="1"/>
    <col min="2167" max="2351" width="9.140625" style="101"/>
    <col min="2352" max="2352" width="13" style="101" customWidth="1"/>
    <col min="2353" max="2357" width="9.140625" style="101"/>
    <col min="2358" max="2358" width="12.7109375" style="101" customWidth="1"/>
    <col min="2359" max="2379" width="9.140625" style="101"/>
    <col min="2380" max="2380" width="13.140625" style="101" customWidth="1"/>
    <col min="2381" max="2381" width="12.5703125" style="101" customWidth="1"/>
    <col min="2382" max="2382" width="12.42578125" style="101" customWidth="1"/>
    <col min="2383" max="2384" width="9.140625" style="101"/>
    <col min="2385" max="2385" width="9.85546875" style="101" customWidth="1"/>
    <col min="2386" max="2386" width="10" style="101" customWidth="1"/>
    <col min="2387" max="2387" width="9.140625" style="101"/>
    <col min="2388" max="2388" width="11.42578125" style="101" customWidth="1"/>
    <col min="2389" max="2389" width="11" style="101" customWidth="1"/>
    <col min="2390" max="2393" width="9.140625" style="101"/>
    <col min="2394" max="2394" width="9.5703125" style="101" customWidth="1"/>
    <col min="2395" max="2395" width="9.140625" style="101"/>
    <col min="2396" max="2396" width="10.5703125" style="101" customWidth="1"/>
    <col min="2397" max="2397" width="10" style="101" customWidth="1"/>
    <col min="2398" max="2399" width="12" style="101" customWidth="1"/>
    <col min="2400" max="2400" width="9.7109375" style="101" customWidth="1"/>
    <col min="2401" max="2401" width="11.42578125" style="101" customWidth="1"/>
    <col min="2402" max="2402" width="12.42578125" style="101" customWidth="1"/>
    <col min="2403" max="2403" width="13.42578125" style="101" customWidth="1"/>
    <col min="2404" max="2404" width="13.7109375" style="101" customWidth="1"/>
    <col min="2405" max="2405" width="13.42578125" style="101" customWidth="1"/>
    <col min="2406" max="2420" width="9.140625" style="101"/>
    <col min="2421" max="2421" width="12" style="101" customWidth="1"/>
    <col min="2422" max="2422" width="12.7109375" style="101" customWidth="1"/>
    <col min="2423" max="2607" width="9.140625" style="101"/>
    <col min="2608" max="2608" width="13" style="101" customWidth="1"/>
    <col min="2609" max="2613" width="9.140625" style="101"/>
    <col min="2614" max="2614" width="12.7109375" style="101" customWidth="1"/>
    <col min="2615" max="2635" width="9.140625" style="101"/>
    <col min="2636" max="2636" width="13.140625" style="101" customWidth="1"/>
    <col min="2637" max="2637" width="12.5703125" style="101" customWidth="1"/>
    <col min="2638" max="2638" width="12.42578125" style="101" customWidth="1"/>
    <col min="2639" max="2640" width="9.140625" style="101"/>
    <col min="2641" max="2641" width="9.85546875" style="101" customWidth="1"/>
    <col min="2642" max="2642" width="10" style="101" customWidth="1"/>
    <col min="2643" max="2643" width="9.140625" style="101"/>
    <col min="2644" max="2644" width="11.42578125" style="101" customWidth="1"/>
    <col min="2645" max="2645" width="11" style="101" customWidth="1"/>
    <col min="2646" max="2649" width="9.140625" style="101"/>
    <col min="2650" max="2650" width="9.5703125" style="101" customWidth="1"/>
    <col min="2651" max="2651" width="9.140625" style="101"/>
    <col min="2652" max="2652" width="10.5703125" style="101" customWidth="1"/>
    <col min="2653" max="2653" width="10" style="101" customWidth="1"/>
    <col min="2654" max="2655" width="12" style="101" customWidth="1"/>
    <col min="2656" max="2656" width="9.7109375" style="101" customWidth="1"/>
    <col min="2657" max="2657" width="11.42578125" style="101" customWidth="1"/>
    <col min="2658" max="2658" width="12.42578125" style="101" customWidth="1"/>
    <col min="2659" max="2659" width="13.42578125" style="101" customWidth="1"/>
    <col min="2660" max="2660" width="13.7109375" style="101" customWidth="1"/>
    <col min="2661" max="2661" width="13.42578125" style="101" customWidth="1"/>
    <col min="2662" max="2676" width="9.140625" style="101"/>
    <col min="2677" max="2677" width="12" style="101" customWidth="1"/>
    <col min="2678" max="2678" width="12.7109375" style="101" customWidth="1"/>
    <col min="2679" max="2863" width="9.140625" style="101"/>
    <col min="2864" max="2864" width="13" style="101" customWidth="1"/>
    <col min="2865" max="2869" width="9.140625" style="101"/>
    <col min="2870" max="2870" width="12.7109375" style="101" customWidth="1"/>
    <col min="2871" max="2891" width="9.140625" style="101"/>
    <col min="2892" max="2892" width="13.140625" style="101" customWidth="1"/>
    <col min="2893" max="2893" width="12.5703125" style="101" customWidth="1"/>
    <col min="2894" max="2894" width="12.42578125" style="101" customWidth="1"/>
    <col min="2895" max="2896" width="9.140625" style="101"/>
    <col min="2897" max="2897" width="9.85546875" style="101" customWidth="1"/>
    <col min="2898" max="2898" width="10" style="101" customWidth="1"/>
    <col min="2899" max="2899" width="9.140625" style="101"/>
    <col min="2900" max="2900" width="11.42578125" style="101" customWidth="1"/>
    <col min="2901" max="2901" width="11" style="101" customWidth="1"/>
    <col min="2902" max="2905" width="9.140625" style="101"/>
    <col min="2906" max="2906" width="9.5703125" style="101" customWidth="1"/>
    <col min="2907" max="2907" width="9.140625" style="101"/>
    <col min="2908" max="2908" width="10.5703125" style="101" customWidth="1"/>
    <col min="2909" max="2909" width="10" style="101" customWidth="1"/>
    <col min="2910" max="2911" width="12" style="101" customWidth="1"/>
    <col min="2912" max="2912" width="9.7109375" style="101" customWidth="1"/>
    <col min="2913" max="2913" width="11.42578125" style="101" customWidth="1"/>
    <col min="2914" max="2914" width="12.42578125" style="101" customWidth="1"/>
    <col min="2915" max="2915" width="13.42578125" style="101" customWidth="1"/>
    <col min="2916" max="2916" width="13.7109375" style="101" customWidth="1"/>
    <col min="2917" max="2917" width="13.42578125" style="101" customWidth="1"/>
    <col min="2918" max="2932" width="9.140625" style="101"/>
    <col min="2933" max="2933" width="12" style="101" customWidth="1"/>
    <col min="2934" max="2934" width="12.7109375" style="101" customWidth="1"/>
    <col min="2935" max="3119" width="9.140625" style="101"/>
    <col min="3120" max="3120" width="13" style="101" customWidth="1"/>
    <col min="3121" max="3125" width="9.140625" style="101"/>
    <col min="3126" max="3126" width="12.7109375" style="101" customWidth="1"/>
    <col min="3127" max="3147" width="9.140625" style="101"/>
    <col min="3148" max="3148" width="13.140625" style="101" customWidth="1"/>
    <col min="3149" max="3149" width="12.5703125" style="101" customWidth="1"/>
    <col min="3150" max="3150" width="12.42578125" style="101" customWidth="1"/>
    <col min="3151" max="3152" width="9.140625" style="101"/>
    <col min="3153" max="3153" width="9.85546875" style="101" customWidth="1"/>
    <col min="3154" max="3154" width="10" style="101" customWidth="1"/>
    <col min="3155" max="3155" width="9.140625" style="101"/>
    <col min="3156" max="3156" width="11.42578125" style="101" customWidth="1"/>
    <col min="3157" max="3157" width="11" style="101" customWidth="1"/>
    <col min="3158" max="3161" width="9.140625" style="101"/>
    <col min="3162" max="3162" width="9.5703125" style="101" customWidth="1"/>
    <col min="3163" max="3163" width="9.140625" style="101"/>
    <col min="3164" max="3164" width="10.5703125" style="101" customWidth="1"/>
    <col min="3165" max="3165" width="10" style="101" customWidth="1"/>
    <col min="3166" max="3167" width="12" style="101" customWidth="1"/>
    <col min="3168" max="3168" width="9.7109375" style="101" customWidth="1"/>
    <col min="3169" max="3169" width="11.42578125" style="101" customWidth="1"/>
    <col min="3170" max="3170" width="12.42578125" style="101" customWidth="1"/>
    <col min="3171" max="3171" width="13.42578125" style="101" customWidth="1"/>
    <col min="3172" max="3172" width="13.7109375" style="101" customWidth="1"/>
    <col min="3173" max="3173" width="13.42578125" style="101" customWidth="1"/>
    <col min="3174" max="3188" width="9.140625" style="101"/>
    <col min="3189" max="3189" width="12" style="101" customWidth="1"/>
    <col min="3190" max="3190" width="12.7109375" style="101" customWidth="1"/>
    <col min="3191" max="3375" width="9.140625" style="101"/>
    <col min="3376" max="3376" width="13" style="101" customWidth="1"/>
    <col min="3377" max="3381" width="9.140625" style="101"/>
    <col min="3382" max="3382" width="12.7109375" style="101" customWidth="1"/>
    <col min="3383" max="3403" width="9.140625" style="101"/>
    <col min="3404" max="3404" width="13.140625" style="101" customWidth="1"/>
    <col min="3405" max="3405" width="12.5703125" style="101" customWidth="1"/>
    <col min="3406" max="3406" width="12.42578125" style="101" customWidth="1"/>
    <col min="3407" max="3408" width="9.140625" style="101"/>
    <col min="3409" max="3409" width="9.85546875" style="101" customWidth="1"/>
    <col min="3410" max="3410" width="10" style="101" customWidth="1"/>
    <col min="3411" max="3411" width="9.140625" style="101"/>
    <col min="3412" max="3412" width="11.42578125" style="101" customWidth="1"/>
    <col min="3413" max="3413" width="11" style="101" customWidth="1"/>
    <col min="3414" max="3417" width="9.140625" style="101"/>
    <col min="3418" max="3418" width="9.5703125" style="101" customWidth="1"/>
    <col min="3419" max="3419" width="9.140625" style="101"/>
    <col min="3420" max="3420" width="10.5703125" style="101" customWidth="1"/>
    <col min="3421" max="3421" width="10" style="101" customWidth="1"/>
    <col min="3422" max="3423" width="12" style="101" customWidth="1"/>
    <col min="3424" max="3424" width="9.7109375" style="101" customWidth="1"/>
    <col min="3425" max="3425" width="11.42578125" style="101" customWidth="1"/>
    <col min="3426" max="3426" width="12.42578125" style="101" customWidth="1"/>
    <col min="3427" max="3427" width="13.42578125" style="101" customWidth="1"/>
    <col min="3428" max="3428" width="13.7109375" style="101" customWidth="1"/>
    <col min="3429" max="3429" width="13.42578125" style="101" customWidth="1"/>
    <col min="3430" max="3444" width="9.140625" style="101"/>
    <col min="3445" max="3445" width="12" style="101" customWidth="1"/>
    <col min="3446" max="3446" width="12.7109375" style="101" customWidth="1"/>
    <col min="3447" max="3631" width="9.140625" style="101"/>
    <col min="3632" max="3632" width="13" style="101" customWidth="1"/>
    <col min="3633" max="3637" width="9.140625" style="101"/>
    <col min="3638" max="3638" width="12.7109375" style="101" customWidth="1"/>
    <col min="3639" max="3659" width="9.140625" style="101"/>
    <col min="3660" max="3660" width="13.140625" style="101" customWidth="1"/>
    <col min="3661" max="3661" width="12.5703125" style="101" customWidth="1"/>
    <col min="3662" max="3662" width="12.42578125" style="101" customWidth="1"/>
    <col min="3663" max="3664" width="9.140625" style="101"/>
    <col min="3665" max="3665" width="9.85546875" style="101" customWidth="1"/>
    <col min="3666" max="3666" width="10" style="101" customWidth="1"/>
    <col min="3667" max="3667" width="9.140625" style="101"/>
    <col min="3668" max="3668" width="11.42578125" style="101" customWidth="1"/>
    <col min="3669" max="3669" width="11" style="101" customWidth="1"/>
    <col min="3670" max="3673" width="9.140625" style="101"/>
    <col min="3674" max="3674" width="9.5703125" style="101" customWidth="1"/>
    <col min="3675" max="3675" width="9.140625" style="101"/>
    <col min="3676" max="3676" width="10.5703125" style="101" customWidth="1"/>
    <col min="3677" max="3677" width="10" style="101" customWidth="1"/>
    <col min="3678" max="3679" width="12" style="101" customWidth="1"/>
    <col min="3680" max="3680" width="9.7109375" style="101" customWidth="1"/>
    <col min="3681" max="3681" width="11.42578125" style="101" customWidth="1"/>
    <col min="3682" max="3682" width="12.42578125" style="101" customWidth="1"/>
    <col min="3683" max="3683" width="13.42578125" style="101" customWidth="1"/>
    <col min="3684" max="3684" width="13.7109375" style="101" customWidth="1"/>
    <col min="3685" max="3685" width="13.42578125" style="101" customWidth="1"/>
    <col min="3686" max="3700" width="9.140625" style="101"/>
    <col min="3701" max="3701" width="12" style="101" customWidth="1"/>
    <col min="3702" max="3702" width="12.7109375" style="101" customWidth="1"/>
    <col min="3703" max="3887" width="9.140625" style="101"/>
    <col min="3888" max="3888" width="13" style="101" customWidth="1"/>
    <col min="3889" max="3893" width="9.140625" style="101"/>
    <col min="3894" max="3894" width="12.7109375" style="101" customWidth="1"/>
    <col min="3895" max="3915" width="9.140625" style="101"/>
    <col min="3916" max="3916" width="13.140625" style="101" customWidth="1"/>
    <col min="3917" max="3917" width="12.5703125" style="101" customWidth="1"/>
    <col min="3918" max="3918" width="12.42578125" style="101" customWidth="1"/>
    <col min="3919" max="3920" width="9.140625" style="101"/>
    <col min="3921" max="3921" width="9.85546875" style="101" customWidth="1"/>
    <col min="3922" max="3922" width="10" style="101" customWidth="1"/>
    <col min="3923" max="3923" width="9.140625" style="101"/>
    <col min="3924" max="3924" width="11.42578125" style="101" customWidth="1"/>
    <col min="3925" max="3925" width="11" style="101" customWidth="1"/>
    <col min="3926" max="3929" width="9.140625" style="101"/>
    <col min="3930" max="3930" width="9.5703125" style="101" customWidth="1"/>
    <col min="3931" max="3931" width="9.140625" style="101"/>
    <col min="3932" max="3932" width="10.5703125" style="101" customWidth="1"/>
    <col min="3933" max="3933" width="10" style="101" customWidth="1"/>
    <col min="3934" max="3935" width="12" style="101" customWidth="1"/>
    <col min="3936" max="3936" width="9.7109375" style="101" customWidth="1"/>
    <col min="3937" max="3937" width="11.42578125" style="101" customWidth="1"/>
    <col min="3938" max="3938" width="12.42578125" style="101" customWidth="1"/>
    <col min="3939" max="3939" width="13.42578125" style="101" customWidth="1"/>
    <col min="3940" max="3940" width="13.7109375" style="101" customWidth="1"/>
    <col min="3941" max="3941" width="13.42578125" style="101" customWidth="1"/>
    <col min="3942" max="3956" width="9.140625" style="101"/>
    <col min="3957" max="3957" width="12" style="101" customWidth="1"/>
    <col min="3958" max="3958" width="12.7109375" style="101" customWidth="1"/>
    <col min="3959" max="4143" width="9.140625" style="101"/>
    <col min="4144" max="4144" width="13" style="101" customWidth="1"/>
    <col min="4145" max="4149" width="9.140625" style="101"/>
    <col min="4150" max="4150" width="12.7109375" style="101" customWidth="1"/>
    <col min="4151" max="4171" width="9.140625" style="101"/>
    <col min="4172" max="4172" width="13.140625" style="101" customWidth="1"/>
    <col min="4173" max="4173" width="12.5703125" style="101" customWidth="1"/>
    <col min="4174" max="4174" width="12.42578125" style="101" customWidth="1"/>
    <col min="4175" max="4176" width="9.140625" style="101"/>
    <col min="4177" max="4177" width="9.85546875" style="101" customWidth="1"/>
    <col min="4178" max="4178" width="10" style="101" customWidth="1"/>
    <col min="4179" max="4179" width="9.140625" style="101"/>
    <col min="4180" max="4180" width="11.42578125" style="101" customWidth="1"/>
    <col min="4181" max="4181" width="11" style="101" customWidth="1"/>
    <col min="4182" max="4185" width="9.140625" style="101"/>
    <col min="4186" max="4186" width="9.5703125" style="101" customWidth="1"/>
    <col min="4187" max="4187" width="9.140625" style="101"/>
    <col min="4188" max="4188" width="10.5703125" style="101" customWidth="1"/>
    <col min="4189" max="4189" width="10" style="101" customWidth="1"/>
    <col min="4190" max="4191" width="12" style="101" customWidth="1"/>
    <col min="4192" max="4192" width="9.7109375" style="101" customWidth="1"/>
    <col min="4193" max="4193" width="11.42578125" style="101" customWidth="1"/>
    <col min="4194" max="4194" width="12.42578125" style="101" customWidth="1"/>
    <col min="4195" max="4195" width="13.42578125" style="101" customWidth="1"/>
    <col min="4196" max="4196" width="13.7109375" style="101" customWidth="1"/>
    <col min="4197" max="4197" width="13.42578125" style="101" customWidth="1"/>
    <col min="4198" max="4212" width="9.140625" style="101"/>
    <col min="4213" max="4213" width="12" style="101" customWidth="1"/>
    <col min="4214" max="4214" width="12.7109375" style="101" customWidth="1"/>
    <col min="4215" max="4399" width="9.140625" style="101"/>
    <col min="4400" max="4400" width="13" style="101" customWidth="1"/>
    <col min="4401" max="4405" width="9.140625" style="101"/>
    <col min="4406" max="4406" width="12.7109375" style="101" customWidth="1"/>
    <col min="4407" max="4427" width="9.140625" style="101"/>
    <col min="4428" max="4428" width="13.140625" style="101" customWidth="1"/>
    <col min="4429" max="4429" width="12.5703125" style="101" customWidth="1"/>
    <col min="4430" max="4430" width="12.42578125" style="101" customWidth="1"/>
    <col min="4431" max="4432" width="9.140625" style="101"/>
    <col min="4433" max="4433" width="9.85546875" style="101" customWidth="1"/>
    <col min="4434" max="4434" width="10" style="101" customWidth="1"/>
    <col min="4435" max="4435" width="9.140625" style="101"/>
    <col min="4436" max="4436" width="11.42578125" style="101" customWidth="1"/>
    <col min="4437" max="4437" width="11" style="101" customWidth="1"/>
    <col min="4438" max="4441" width="9.140625" style="101"/>
    <col min="4442" max="4442" width="9.5703125" style="101" customWidth="1"/>
    <col min="4443" max="4443" width="9.140625" style="101"/>
    <col min="4444" max="4444" width="10.5703125" style="101" customWidth="1"/>
    <col min="4445" max="4445" width="10" style="101" customWidth="1"/>
    <col min="4446" max="4447" width="12" style="101" customWidth="1"/>
    <col min="4448" max="4448" width="9.7109375" style="101" customWidth="1"/>
    <col min="4449" max="4449" width="11.42578125" style="101" customWidth="1"/>
    <col min="4450" max="4450" width="12.42578125" style="101" customWidth="1"/>
    <col min="4451" max="4451" width="13.42578125" style="101" customWidth="1"/>
    <col min="4452" max="4452" width="13.7109375" style="101" customWidth="1"/>
    <col min="4453" max="4453" width="13.42578125" style="101" customWidth="1"/>
    <col min="4454" max="4468" width="9.140625" style="101"/>
    <col min="4469" max="4469" width="12" style="101" customWidth="1"/>
    <col min="4470" max="4470" width="12.7109375" style="101" customWidth="1"/>
    <col min="4471" max="4655" width="9.140625" style="101"/>
    <col min="4656" max="4656" width="13" style="101" customWidth="1"/>
    <col min="4657" max="4661" width="9.140625" style="101"/>
    <col min="4662" max="4662" width="12.7109375" style="101" customWidth="1"/>
    <col min="4663" max="4683" width="9.140625" style="101"/>
    <col min="4684" max="4684" width="13.140625" style="101" customWidth="1"/>
    <col min="4685" max="4685" width="12.5703125" style="101" customWidth="1"/>
    <col min="4686" max="4686" width="12.42578125" style="101" customWidth="1"/>
    <col min="4687" max="4688" width="9.140625" style="101"/>
    <col min="4689" max="4689" width="9.85546875" style="101" customWidth="1"/>
    <col min="4690" max="4690" width="10" style="101" customWidth="1"/>
    <col min="4691" max="4691" width="9.140625" style="101"/>
    <col min="4692" max="4692" width="11.42578125" style="101" customWidth="1"/>
    <col min="4693" max="4693" width="11" style="101" customWidth="1"/>
    <col min="4694" max="4697" width="9.140625" style="101"/>
    <col min="4698" max="4698" width="9.5703125" style="101" customWidth="1"/>
    <col min="4699" max="4699" width="9.140625" style="101"/>
    <col min="4700" max="4700" width="10.5703125" style="101" customWidth="1"/>
    <col min="4701" max="4701" width="10" style="101" customWidth="1"/>
    <col min="4702" max="4703" width="12" style="101" customWidth="1"/>
    <col min="4704" max="4704" width="9.7109375" style="101" customWidth="1"/>
    <col min="4705" max="4705" width="11.42578125" style="101" customWidth="1"/>
    <col min="4706" max="4706" width="12.42578125" style="101" customWidth="1"/>
    <col min="4707" max="4707" width="13.42578125" style="101" customWidth="1"/>
    <col min="4708" max="4708" width="13.7109375" style="101" customWidth="1"/>
    <col min="4709" max="4709" width="13.42578125" style="101" customWidth="1"/>
    <col min="4710" max="4724" width="9.140625" style="101"/>
    <col min="4725" max="4725" width="12" style="101" customWidth="1"/>
    <col min="4726" max="4726" width="12.7109375" style="101" customWidth="1"/>
    <col min="4727" max="4911" width="9.140625" style="101"/>
    <col min="4912" max="4912" width="13" style="101" customWidth="1"/>
    <col min="4913" max="4917" width="9.140625" style="101"/>
    <col min="4918" max="4918" width="12.7109375" style="101" customWidth="1"/>
    <col min="4919" max="4939" width="9.140625" style="101"/>
    <col min="4940" max="4940" width="13.140625" style="101" customWidth="1"/>
    <col min="4941" max="4941" width="12.5703125" style="101" customWidth="1"/>
    <col min="4942" max="4942" width="12.42578125" style="101" customWidth="1"/>
    <col min="4943" max="4944" width="9.140625" style="101"/>
    <col min="4945" max="4945" width="9.85546875" style="101" customWidth="1"/>
    <col min="4946" max="4946" width="10" style="101" customWidth="1"/>
    <col min="4947" max="4947" width="9.140625" style="101"/>
    <col min="4948" max="4948" width="11.42578125" style="101" customWidth="1"/>
    <col min="4949" max="4949" width="11" style="101" customWidth="1"/>
    <col min="4950" max="4953" width="9.140625" style="101"/>
    <col min="4954" max="4954" width="9.5703125" style="101" customWidth="1"/>
    <col min="4955" max="4955" width="9.140625" style="101"/>
    <col min="4956" max="4956" width="10.5703125" style="101" customWidth="1"/>
    <col min="4957" max="4957" width="10" style="101" customWidth="1"/>
    <col min="4958" max="4959" width="12" style="101" customWidth="1"/>
    <col min="4960" max="4960" width="9.7109375" style="101" customWidth="1"/>
    <col min="4961" max="4961" width="11.42578125" style="101" customWidth="1"/>
    <col min="4962" max="4962" width="12.42578125" style="101" customWidth="1"/>
    <col min="4963" max="4963" width="13.42578125" style="101" customWidth="1"/>
    <col min="4964" max="4964" width="13.7109375" style="101" customWidth="1"/>
    <col min="4965" max="4965" width="13.42578125" style="101" customWidth="1"/>
    <col min="4966" max="4980" width="9.140625" style="101"/>
    <col min="4981" max="4981" width="12" style="101" customWidth="1"/>
    <col min="4982" max="4982" width="12.7109375" style="101" customWidth="1"/>
    <col min="4983" max="5167" width="9.140625" style="101"/>
    <col min="5168" max="5168" width="13" style="101" customWidth="1"/>
    <col min="5169" max="5173" width="9.140625" style="101"/>
    <col min="5174" max="5174" width="12.7109375" style="101" customWidth="1"/>
    <col min="5175" max="5195" width="9.140625" style="101"/>
    <col min="5196" max="5196" width="13.140625" style="101" customWidth="1"/>
    <col min="5197" max="5197" width="12.5703125" style="101" customWidth="1"/>
    <col min="5198" max="5198" width="12.42578125" style="101" customWidth="1"/>
    <col min="5199" max="5200" width="9.140625" style="101"/>
    <col min="5201" max="5201" width="9.85546875" style="101" customWidth="1"/>
    <col min="5202" max="5202" width="10" style="101" customWidth="1"/>
    <col min="5203" max="5203" width="9.140625" style="101"/>
    <col min="5204" max="5204" width="11.42578125" style="101" customWidth="1"/>
    <col min="5205" max="5205" width="11" style="101" customWidth="1"/>
    <col min="5206" max="5209" width="9.140625" style="101"/>
    <col min="5210" max="5210" width="9.5703125" style="101" customWidth="1"/>
    <col min="5211" max="5211" width="9.140625" style="101"/>
    <col min="5212" max="5212" width="10.5703125" style="101" customWidth="1"/>
    <col min="5213" max="5213" width="10" style="101" customWidth="1"/>
    <col min="5214" max="5215" width="12" style="101" customWidth="1"/>
    <col min="5216" max="5216" width="9.7109375" style="101" customWidth="1"/>
    <col min="5217" max="5217" width="11.42578125" style="101" customWidth="1"/>
    <col min="5218" max="5218" width="12.42578125" style="101" customWidth="1"/>
    <col min="5219" max="5219" width="13.42578125" style="101" customWidth="1"/>
    <col min="5220" max="5220" width="13.7109375" style="101" customWidth="1"/>
    <col min="5221" max="5221" width="13.42578125" style="101" customWidth="1"/>
    <col min="5222" max="5236" width="9.140625" style="101"/>
    <col min="5237" max="5237" width="12" style="101" customWidth="1"/>
    <col min="5238" max="5238" width="12.7109375" style="101" customWidth="1"/>
    <col min="5239" max="5423" width="9.140625" style="101"/>
    <col min="5424" max="5424" width="13" style="101" customWidth="1"/>
    <col min="5425" max="5429" width="9.140625" style="101"/>
    <col min="5430" max="5430" width="12.7109375" style="101" customWidth="1"/>
    <col min="5431" max="5451" width="9.140625" style="101"/>
    <col min="5452" max="5452" width="13.140625" style="101" customWidth="1"/>
    <col min="5453" max="5453" width="12.5703125" style="101" customWidth="1"/>
    <col min="5454" max="5454" width="12.42578125" style="101" customWidth="1"/>
    <col min="5455" max="5456" width="9.140625" style="101"/>
    <col min="5457" max="5457" width="9.85546875" style="101" customWidth="1"/>
    <col min="5458" max="5458" width="10" style="101" customWidth="1"/>
    <col min="5459" max="5459" width="9.140625" style="101"/>
    <col min="5460" max="5460" width="11.42578125" style="101" customWidth="1"/>
    <col min="5461" max="5461" width="11" style="101" customWidth="1"/>
    <col min="5462" max="5465" width="9.140625" style="101"/>
    <col min="5466" max="5466" width="9.5703125" style="101" customWidth="1"/>
    <col min="5467" max="5467" width="9.140625" style="101"/>
    <col min="5468" max="5468" width="10.5703125" style="101" customWidth="1"/>
    <col min="5469" max="5469" width="10" style="101" customWidth="1"/>
    <col min="5470" max="5471" width="12" style="101" customWidth="1"/>
    <col min="5472" max="5472" width="9.7109375" style="101" customWidth="1"/>
    <col min="5473" max="5473" width="11.42578125" style="101" customWidth="1"/>
    <col min="5474" max="5474" width="12.42578125" style="101" customWidth="1"/>
    <col min="5475" max="5475" width="13.42578125" style="101" customWidth="1"/>
    <col min="5476" max="5476" width="13.7109375" style="101" customWidth="1"/>
    <col min="5477" max="5477" width="13.42578125" style="101" customWidth="1"/>
    <col min="5478" max="5492" width="9.140625" style="101"/>
    <col min="5493" max="5493" width="12" style="101" customWidth="1"/>
    <col min="5494" max="5494" width="12.7109375" style="101" customWidth="1"/>
    <col min="5495" max="5679" width="9.140625" style="101"/>
    <col min="5680" max="5680" width="13" style="101" customWidth="1"/>
    <col min="5681" max="5685" width="9.140625" style="101"/>
    <col min="5686" max="5686" width="12.7109375" style="101" customWidth="1"/>
    <col min="5687" max="5707" width="9.140625" style="101"/>
    <col min="5708" max="5708" width="13.140625" style="101" customWidth="1"/>
    <col min="5709" max="5709" width="12.5703125" style="101" customWidth="1"/>
    <col min="5710" max="5710" width="12.42578125" style="101" customWidth="1"/>
    <col min="5711" max="5712" width="9.140625" style="101"/>
    <col min="5713" max="5713" width="9.85546875" style="101" customWidth="1"/>
    <col min="5714" max="5714" width="10" style="101" customWidth="1"/>
    <col min="5715" max="5715" width="9.140625" style="101"/>
    <col min="5716" max="5716" width="11.42578125" style="101" customWidth="1"/>
    <col min="5717" max="5717" width="11" style="101" customWidth="1"/>
    <col min="5718" max="5721" width="9.140625" style="101"/>
    <col min="5722" max="5722" width="9.5703125" style="101" customWidth="1"/>
    <col min="5723" max="5723" width="9.140625" style="101"/>
    <col min="5724" max="5724" width="10.5703125" style="101" customWidth="1"/>
    <col min="5725" max="5725" width="10" style="101" customWidth="1"/>
    <col min="5726" max="5727" width="12" style="101" customWidth="1"/>
    <col min="5728" max="5728" width="9.7109375" style="101" customWidth="1"/>
    <col min="5729" max="5729" width="11.42578125" style="101" customWidth="1"/>
    <col min="5730" max="5730" width="12.42578125" style="101" customWidth="1"/>
    <col min="5731" max="5731" width="13.42578125" style="101" customWidth="1"/>
    <col min="5732" max="5732" width="13.7109375" style="101" customWidth="1"/>
    <col min="5733" max="5733" width="13.42578125" style="101" customWidth="1"/>
    <col min="5734" max="5748" width="9.140625" style="101"/>
    <col min="5749" max="5749" width="12" style="101" customWidth="1"/>
    <col min="5750" max="5750" width="12.7109375" style="101" customWidth="1"/>
    <col min="5751" max="5935" width="9.140625" style="101"/>
    <col min="5936" max="5936" width="13" style="101" customWidth="1"/>
    <col min="5937" max="5941" width="9.140625" style="101"/>
    <col min="5942" max="5942" width="12.7109375" style="101" customWidth="1"/>
    <col min="5943" max="5963" width="9.140625" style="101"/>
    <col min="5964" max="5964" width="13.140625" style="101" customWidth="1"/>
    <col min="5965" max="5965" width="12.5703125" style="101" customWidth="1"/>
    <col min="5966" max="5966" width="12.42578125" style="101" customWidth="1"/>
    <col min="5967" max="5968" width="9.140625" style="101"/>
    <col min="5969" max="5969" width="9.85546875" style="101" customWidth="1"/>
    <col min="5970" max="5970" width="10" style="101" customWidth="1"/>
    <col min="5971" max="5971" width="9.140625" style="101"/>
    <col min="5972" max="5972" width="11.42578125" style="101" customWidth="1"/>
    <col min="5973" max="5973" width="11" style="101" customWidth="1"/>
    <col min="5974" max="5977" width="9.140625" style="101"/>
    <col min="5978" max="5978" width="9.5703125" style="101" customWidth="1"/>
    <col min="5979" max="5979" width="9.140625" style="101"/>
    <col min="5980" max="5980" width="10.5703125" style="101" customWidth="1"/>
    <col min="5981" max="5981" width="10" style="101" customWidth="1"/>
    <col min="5982" max="5983" width="12" style="101" customWidth="1"/>
    <col min="5984" max="5984" width="9.7109375" style="101" customWidth="1"/>
    <col min="5985" max="5985" width="11.42578125" style="101" customWidth="1"/>
    <col min="5986" max="5986" width="12.42578125" style="101" customWidth="1"/>
    <col min="5987" max="5987" width="13.42578125" style="101" customWidth="1"/>
    <col min="5988" max="5988" width="13.7109375" style="101" customWidth="1"/>
    <col min="5989" max="5989" width="13.42578125" style="101" customWidth="1"/>
    <col min="5990" max="6004" width="9.140625" style="101"/>
    <col min="6005" max="6005" width="12" style="101" customWidth="1"/>
    <col min="6006" max="6006" width="12.7109375" style="101" customWidth="1"/>
    <col min="6007" max="6191" width="9.140625" style="101"/>
    <col min="6192" max="6192" width="13" style="101" customWidth="1"/>
    <col min="6193" max="6197" width="9.140625" style="101"/>
    <col min="6198" max="6198" width="12.7109375" style="101" customWidth="1"/>
    <col min="6199" max="6219" width="9.140625" style="101"/>
    <col min="6220" max="6220" width="13.140625" style="101" customWidth="1"/>
    <col min="6221" max="6221" width="12.5703125" style="101" customWidth="1"/>
    <col min="6222" max="6222" width="12.42578125" style="101" customWidth="1"/>
    <col min="6223" max="6224" width="9.140625" style="101"/>
    <col min="6225" max="6225" width="9.85546875" style="101" customWidth="1"/>
    <col min="6226" max="6226" width="10" style="101" customWidth="1"/>
    <col min="6227" max="6227" width="9.140625" style="101"/>
    <col min="6228" max="6228" width="11.42578125" style="101" customWidth="1"/>
    <col min="6229" max="6229" width="11" style="101" customWidth="1"/>
    <col min="6230" max="6233" width="9.140625" style="101"/>
    <col min="6234" max="6234" width="9.5703125" style="101" customWidth="1"/>
    <col min="6235" max="6235" width="9.140625" style="101"/>
    <col min="6236" max="6236" width="10.5703125" style="101" customWidth="1"/>
    <col min="6237" max="6237" width="10" style="101" customWidth="1"/>
    <col min="6238" max="6239" width="12" style="101" customWidth="1"/>
    <col min="6240" max="6240" width="9.7109375" style="101" customWidth="1"/>
    <col min="6241" max="6241" width="11.42578125" style="101" customWidth="1"/>
    <col min="6242" max="6242" width="12.42578125" style="101" customWidth="1"/>
    <col min="6243" max="6243" width="13.42578125" style="101" customWidth="1"/>
    <col min="6244" max="6244" width="13.7109375" style="101" customWidth="1"/>
    <col min="6245" max="6245" width="13.42578125" style="101" customWidth="1"/>
    <col min="6246" max="6260" width="9.140625" style="101"/>
    <col min="6261" max="6261" width="12" style="101" customWidth="1"/>
    <col min="6262" max="6262" width="12.7109375" style="101" customWidth="1"/>
    <col min="6263" max="6447" width="9.140625" style="101"/>
    <col min="6448" max="6448" width="13" style="101" customWidth="1"/>
    <col min="6449" max="6453" width="9.140625" style="101"/>
    <col min="6454" max="6454" width="12.7109375" style="101" customWidth="1"/>
    <col min="6455" max="6475" width="9.140625" style="101"/>
    <col min="6476" max="6476" width="13.140625" style="101" customWidth="1"/>
    <col min="6477" max="6477" width="12.5703125" style="101" customWidth="1"/>
    <col min="6478" max="6478" width="12.42578125" style="101" customWidth="1"/>
    <col min="6479" max="6480" width="9.140625" style="101"/>
    <col min="6481" max="6481" width="9.85546875" style="101" customWidth="1"/>
    <col min="6482" max="6482" width="10" style="101" customWidth="1"/>
    <col min="6483" max="6483" width="9.140625" style="101"/>
    <col min="6484" max="6484" width="11.42578125" style="101" customWidth="1"/>
    <col min="6485" max="6485" width="11" style="101" customWidth="1"/>
    <col min="6486" max="6489" width="9.140625" style="101"/>
    <col min="6490" max="6490" width="9.5703125" style="101" customWidth="1"/>
    <col min="6491" max="6491" width="9.140625" style="101"/>
    <col min="6492" max="6492" width="10.5703125" style="101" customWidth="1"/>
    <col min="6493" max="6493" width="10" style="101" customWidth="1"/>
    <col min="6494" max="6495" width="12" style="101" customWidth="1"/>
    <col min="6496" max="6496" width="9.7109375" style="101" customWidth="1"/>
    <col min="6497" max="6497" width="11.42578125" style="101" customWidth="1"/>
    <col min="6498" max="6498" width="12.42578125" style="101" customWidth="1"/>
    <col min="6499" max="6499" width="13.42578125" style="101" customWidth="1"/>
    <col min="6500" max="6500" width="13.7109375" style="101" customWidth="1"/>
    <col min="6501" max="6501" width="13.42578125" style="101" customWidth="1"/>
    <col min="6502" max="6516" width="9.140625" style="101"/>
    <col min="6517" max="6517" width="12" style="101" customWidth="1"/>
    <col min="6518" max="6518" width="12.7109375" style="101" customWidth="1"/>
    <col min="6519" max="6703" width="9.140625" style="101"/>
    <col min="6704" max="6704" width="13" style="101" customWidth="1"/>
    <col min="6705" max="6709" width="9.140625" style="101"/>
    <col min="6710" max="6710" width="12.7109375" style="101" customWidth="1"/>
    <col min="6711" max="6731" width="9.140625" style="101"/>
    <col min="6732" max="6732" width="13.140625" style="101" customWidth="1"/>
    <col min="6733" max="6733" width="12.5703125" style="101" customWidth="1"/>
    <col min="6734" max="6734" width="12.42578125" style="101" customWidth="1"/>
    <col min="6735" max="6736" width="9.140625" style="101"/>
    <col min="6737" max="6737" width="9.85546875" style="101" customWidth="1"/>
    <col min="6738" max="6738" width="10" style="101" customWidth="1"/>
    <col min="6739" max="6739" width="9.140625" style="101"/>
    <col min="6740" max="6740" width="11.42578125" style="101" customWidth="1"/>
    <col min="6741" max="6741" width="11" style="101" customWidth="1"/>
    <col min="6742" max="6745" width="9.140625" style="101"/>
    <col min="6746" max="6746" width="9.5703125" style="101" customWidth="1"/>
    <col min="6747" max="6747" width="9.140625" style="101"/>
    <col min="6748" max="6748" width="10.5703125" style="101" customWidth="1"/>
    <col min="6749" max="6749" width="10" style="101" customWidth="1"/>
    <col min="6750" max="6751" width="12" style="101" customWidth="1"/>
    <col min="6752" max="6752" width="9.7109375" style="101" customWidth="1"/>
    <col min="6753" max="6753" width="11.42578125" style="101" customWidth="1"/>
    <col min="6754" max="6754" width="12.42578125" style="101" customWidth="1"/>
    <col min="6755" max="6755" width="13.42578125" style="101" customWidth="1"/>
    <col min="6756" max="6756" width="13.7109375" style="101" customWidth="1"/>
    <col min="6757" max="6757" width="13.42578125" style="101" customWidth="1"/>
    <col min="6758" max="6772" width="9.140625" style="101"/>
    <col min="6773" max="6773" width="12" style="101" customWidth="1"/>
    <col min="6774" max="6774" width="12.7109375" style="101" customWidth="1"/>
    <col min="6775" max="6959" width="9.140625" style="101"/>
    <col min="6960" max="6960" width="13" style="101" customWidth="1"/>
    <col min="6961" max="6965" width="9.140625" style="101"/>
    <col min="6966" max="6966" width="12.7109375" style="101" customWidth="1"/>
    <col min="6967" max="6987" width="9.140625" style="101"/>
    <col min="6988" max="6988" width="13.140625" style="101" customWidth="1"/>
    <col min="6989" max="6989" width="12.5703125" style="101" customWidth="1"/>
    <col min="6990" max="6990" width="12.42578125" style="101" customWidth="1"/>
    <col min="6991" max="6992" width="9.140625" style="101"/>
    <col min="6993" max="6993" width="9.85546875" style="101" customWidth="1"/>
    <col min="6994" max="6994" width="10" style="101" customWidth="1"/>
    <col min="6995" max="6995" width="9.140625" style="101"/>
    <col min="6996" max="6996" width="11.42578125" style="101" customWidth="1"/>
    <col min="6997" max="6997" width="11" style="101" customWidth="1"/>
    <col min="6998" max="7001" width="9.140625" style="101"/>
    <col min="7002" max="7002" width="9.5703125" style="101" customWidth="1"/>
    <col min="7003" max="7003" width="9.140625" style="101"/>
    <col min="7004" max="7004" width="10.5703125" style="101" customWidth="1"/>
    <col min="7005" max="7005" width="10" style="101" customWidth="1"/>
    <col min="7006" max="7007" width="12" style="101" customWidth="1"/>
    <col min="7008" max="7008" width="9.7109375" style="101" customWidth="1"/>
    <col min="7009" max="7009" width="11.42578125" style="101" customWidth="1"/>
    <col min="7010" max="7010" width="12.42578125" style="101" customWidth="1"/>
    <col min="7011" max="7011" width="13.42578125" style="101" customWidth="1"/>
    <col min="7012" max="7012" width="13.7109375" style="101" customWidth="1"/>
    <col min="7013" max="7013" width="13.42578125" style="101" customWidth="1"/>
    <col min="7014" max="7028" width="9.140625" style="101"/>
    <col min="7029" max="7029" width="12" style="101" customWidth="1"/>
    <col min="7030" max="7030" width="12.7109375" style="101" customWidth="1"/>
    <col min="7031" max="7215" width="9.140625" style="101"/>
    <col min="7216" max="7216" width="13" style="101" customWidth="1"/>
    <col min="7217" max="7221" width="9.140625" style="101"/>
    <col min="7222" max="7222" width="12.7109375" style="101" customWidth="1"/>
    <col min="7223" max="7243" width="9.140625" style="101"/>
    <col min="7244" max="7244" width="13.140625" style="101" customWidth="1"/>
    <col min="7245" max="7245" width="12.5703125" style="101" customWidth="1"/>
    <col min="7246" max="7246" width="12.42578125" style="101" customWidth="1"/>
    <col min="7247" max="7248" width="9.140625" style="101"/>
    <col min="7249" max="7249" width="9.85546875" style="101" customWidth="1"/>
    <col min="7250" max="7250" width="10" style="101" customWidth="1"/>
    <col min="7251" max="7251" width="9.140625" style="101"/>
    <col min="7252" max="7252" width="11.42578125" style="101" customWidth="1"/>
    <col min="7253" max="7253" width="11" style="101" customWidth="1"/>
    <col min="7254" max="7257" width="9.140625" style="101"/>
    <col min="7258" max="7258" width="9.5703125" style="101" customWidth="1"/>
    <col min="7259" max="7259" width="9.140625" style="101"/>
    <col min="7260" max="7260" width="10.5703125" style="101" customWidth="1"/>
    <col min="7261" max="7261" width="10" style="101" customWidth="1"/>
    <col min="7262" max="7263" width="12" style="101" customWidth="1"/>
    <col min="7264" max="7264" width="9.7109375" style="101" customWidth="1"/>
    <col min="7265" max="7265" width="11.42578125" style="101" customWidth="1"/>
    <col min="7266" max="7266" width="12.42578125" style="101" customWidth="1"/>
    <col min="7267" max="7267" width="13.42578125" style="101" customWidth="1"/>
    <col min="7268" max="7268" width="13.7109375" style="101" customWidth="1"/>
    <col min="7269" max="7269" width="13.42578125" style="101" customWidth="1"/>
    <col min="7270" max="7284" width="9.140625" style="101"/>
    <col min="7285" max="7285" width="12" style="101" customWidth="1"/>
    <col min="7286" max="7286" width="12.7109375" style="101" customWidth="1"/>
    <col min="7287" max="7471" width="9.140625" style="101"/>
    <col min="7472" max="7472" width="13" style="101" customWidth="1"/>
    <col min="7473" max="7477" width="9.140625" style="101"/>
    <col min="7478" max="7478" width="12.7109375" style="101" customWidth="1"/>
    <col min="7479" max="7499" width="9.140625" style="101"/>
    <col min="7500" max="7500" width="13.140625" style="101" customWidth="1"/>
    <col min="7501" max="7501" width="12.5703125" style="101" customWidth="1"/>
    <col min="7502" max="7502" width="12.42578125" style="101" customWidth="1"/>
    <col min="7503" max="7504" width="9.140625" style="101"/>
    <col min="7505" max="7505" width="9.85546875" style="101" customWidth="1"/>
    <col min="7506" max="7506" width="10" style="101" customWidth="1"/>
    <col min="7507" max="7507" width="9.140625" style="101"/>
    <col min="7508" max="7508" width="11.42578125" style="101" customWidth="1"/>
    <col min="7509" max="7509" width="11" style="101" customWidth="1"/>
    <col min="7510" max="7513" width="9.140625" style="101"/>
    <col min="7514" max="7514" width="9.5703125" style="101" customWidth="1"/>
    <col min="7515" max="7515" width="9.140625" style="101"/>
    <col min="7516" max="7516" width="10.5703125" style="101" customWidth="1"/>
    <col min="7517" max="7517" width="10" style="101" customWidth="1"/>
    <col min="7518" max="7519" width="12" style="101" customWidth="1"/>
    <col min="7520" max="7520" width="9.7109375" style="101" customWidth="1"/>
    <col min="7521" max="7521" width="11.42578125" style="101" customWidth="1"/>
    <col min="7522" max="7522" width="12.42578125" style="101" customWidth="1"/>
    <col min="7523" max="7523" width="13.42578125" style="101" customWidth="1"/>
    <col min="7524" max="7524" width="13.7109375" style="101" customWidth="1"/>
    <col min="7525" max="7525" width="13.42578125" style="101" customWidth="1"/>
    <col min="7526" max="7540" width="9.140625" style="101"/>
    <col min="7541" max="7541" width="12" style="101" customWidth="1"/>
    <col min="7542" max="7542" width="12.7109375" style="101" customWidth="1"/>
    <col min="7543" max="7727" width="9.140625" style="101"/>
    <col min="7728" max="7728" width="13" style="101" customWidth="1"/>
    <col min="7729" max="7733" width="9.140625" style="101"/>
    <col min="7734" max="7734" width="12.7109375" style="101" customWidth="1"/>
    <col min="7735" max="7755" width="9.140625" style="101"/>
    <col min="7756" max="7756" width="13.140625" style="101" customWidth="1"/>
    <col min="7757" max="7757" width="12.5703125" style="101" customWidth="1"/>
    <col min="7758" max="7758" width="12.42578125" style="101" customWidth="1"/>
    <col min="7759" max="7760" width="9.140625" style="101"/>
    <col min="7761" max="7761" width="9.85546875" style="101" customWidth="1"/>
    <col min="7762" max="7762" width="10" style="101" customWidth="1"/>
    <col min="7763" max="7763" width="9.140625" style="101"/>
    <col min="7764" max="7764" width="11.42578125" style="101" customWidth="1"/>
    <col min="7765" max="7765" width="11" style="101" customWidth="1"/>
    <col min="7766" max="7769" width="9.140625" style="101"/>
    <col min="7770" max="7770" width="9.5703125" style="101" customWidth="1"/>
    <col min="7771" max="7771" width="9.140625" style="101"/>
    <col min="7772" max="7772" width="10.5703125" style="101" customWidth="1"/>
    <col min="7773" max="7773" width="10" style="101" customWidth="1"/>
    <col min="7774" max="7775" width="12" style="101" customWidth="1"/>
    <col min="7776" max="7776" width="9.7109375" style="101" customWidth="1"/>
    <col min="7777" max="7777" width="11.42578125" style="101" customWidth="1"/>
    <col min="7778" max="7778" width="12.42578125" style="101" customWidth="1"/>
    <col min="7779" max="7779" width="13.42578125" style="101" customWidth="1"/>
    <col min="7780" max="7780" width="13.7109375" style="101" customWidth="1"/>
    <col min="7781" max="7781" width="13.42578125" style="101" customWidth="1"/>
    <col min="7782" max="7796" width="9.140625" style="101"/>
    <col min="7797" max="7797" width="12" style="101" customWidth="1"/>
    <col min="7798" max="7798" width="12.7109375" style="101" customWidth="1"/>
    <col min="7799" max="7983" width="9.140625" style="101"/>
    <col min="7984" max="7984" width="13" style="101" customWidth="1"/>
    <col min="7985" max="7989" width="9.140625" style="101"/>
    <col min="7990" max="7990" width="12.7109375" style="101" customWidth="1"/>
    <col min="7991" max="8011" width="9.140625" style="101"/>
    <col min="8012" max="8012" width="13.140625" style="101" customWidth="1"/>
    <col min="8013" max="8013" width="12.5703125" style="101" customWidth="1"/>
    <col min="8014" max="8014" width="12.42578125" style="101" customWidth="1"/>
    <col min="8015" max="8016" width="9.140625" style="101"/>
    <col min="8017" max="8017" width="9.85546875" style="101" customWidth="1"/>
    <col min="8018" max="8018" width="10" style="101" customWidth="1"/>
    <col min="8019" max="8019" width="9.140625" style="101"/>
    <col min="8020" max="8020" width="11.42578125" style="101" customWidth="1"/>
    <col min="8021" max="8021" width="11" style="101" customWidth="1"/>
    <col min="8022" max="8025" width="9.140625" style="101"/>
    <col min="8026" max="8026" width="9.5703125" style="101" customWidth="1"/>
    <col min="8027" max="8027" width="9.140625" style="101"/>
    <col min="8028" max="8028" width="10.5703125" style="101" customWidth="1"/>
    <col min="8029" max="8029" width="10" style="101" customWidth="1"/>
    <col min="8030" max="8031" width="12" style="101" customWidth="1"/>
    <col min="8032" max="8032" width="9.7109375" style="101" customWidth="1"/>
    <col min="8033" max="8033" width="11.42578125" style="101" customWidth="1"/>
    <col min="8034" max="8034" width="12.42578125" style="101" customWidth="1"/>
    <col min="8035" max="8035" width="13.42578125" style="101" customWidth="1"/>
    <col min="8036" max="8036" width="13.7109375" style="101" customWidth="1"/>
    <col min="8037" max="8037" width="13.42578125" style="101" customWidth="1"/>
    <col min="8038" max="8052" width="9.140625" style="101"/>
    <col min="8053" max="8053" width="12" style="101" customWidth="1"/>
    <col min="8054" max="8054" width="12.7109375" style="101" customWidth="1"/>
    <col min="8055" max="8239" width="9.140625" style="101"/>
    <col min="8240" max="8240" width="13" style="101" customWidth="1"/>
    <col min="8241" max="8245" width="9.140625" style="101"/>
    <col min="8246" max="8246" width="12.7109375" style="101" customWidth="1"/>
    <col min="8247" max="8267" width="9.140625" style="101"/>
    <col min="8268" max="8268" width="13.140625" style="101" customWidth="1"/>
    <col min="8269" max="8269" width="12.5703125" style="101" customWidth="1"/>
    <col min="8270" max="8270" width="12.42578125" style="101" customWidth="1"/>
    <col min="8271" max="8272" width="9.140625" style="101"/>
    <col min="8273" max="8273" width="9.85546875" style="101" customWidth="1"/>
    <col min="8274" max="8274" width="10" style="101" customWidth="1"/>
    <col min="8275" max="8275" width="9.140625" style="101"/>
    <col min="8276" max="8276" width="11.42578125" style="101" customWidth="1"/>
    <col min="8277" max="8277" width="11" style="101" customWidth="1"/>
    <col min="8278" max="8281" width="9.140625" style="101"/>
    <col min="8282" max="8282" width="9.5703125" style="101" customWidth="1"/>
    <col min="8283" max="8283" width="9.140625" style="101"/>
    <col min="8284" max="8284" width="10.5703125" style="101" customWidth="1"/>
    <col min="8285" max="8285" width="10" style="101" customWidth="1"/>
    <col min="8286" max="8287" width="12" style="101" customWidth="1"/>
    <col min="8288" max="8288" width="9.7109375" style="101" customWidth="1"/>
    <col min="8289" max="8289" width="11.42578125" style="101" customWidth="1"/>
    <col min="8290" max="8290" width="12.42578125" style="101" customWidth="1"/>
    <col min="8291" max="8291" width="13.42578125" style="101" customWidth="1"/>
    <col min="8292" max="8292" width="13.7109375" style="101" customWidth="1"/>
    <col min="8293" max="8293" width="13.42578125" style="101" customWidth="1"/>
    <col min="8294" max="8308" width="9.140625" style="101"/>
    <col min="8309" max="8309" width="12" style="101" customWidth="1"/>
    <col min="8310" max="8310" width="12.7109375" style="101" customWidth="1"/>
    <col min="8311" max="8495" width="9.140625" style="101"/>
    <col min="8496" max="8496" width="13" style="101" customWidth="1"/>
    <col min="8497" max="8501" width="9.140625" style="101"/>
    <col min="8502" max="8502" width="12.7109375" style="101" customWidth="1"/>
    <col min="8503" max="8523" width="9.140625" style="101"/>
    <col min="8524" max="8524" width="13.140625" style="101" customWidth="1"/>
    <col min="8525" max="8525" width="12.5703125" style="101" customWidth="1"/>
    <col min="8526" max="8526" width="12.42578125" style="101" customWidth="1"/>
    <col min="8527" max="8528" width="9.140625" style="101"/>
    <col min="8529" max="8529" width="9.85546875" style="101" customWidth="1"/>
    <col min="8530" max="8530" width="10" style="101" customWidth="1"/>
    <col min="8531" max="8531" width="9.140625" style="101"/>
    <col min="8532" max="8532" width="11.42578125" style="101" customWidth="1"/>
    <col min="8533" max="8533" width="11" style="101" customWidth="1"/>
    <col min="8534" max="8537" width="9.140625" style="101"/>
    <col min="8538" max="8538" width="9.5703125" style="101" customWidth="1"/>
    <col min="8539" max="8539" width="9.140625" style="101"/>
    <col min="8540" max="8540" width="10.5703125" style="101" customWidth="1"/>
    <col min="8541" max="8541" width="10" style="101" customWidth="1"/>
    <col min="8542" max="8543" width="12" style="101" customWidth="1"/>
    <col min="8544" max="8544" width="9.7109375" style="101" customWidth="1"/>
    <col min="8545" max="8545" width="11.42578125" style="101" customWidth="1"/>
    <col min="8546" max="8546" width="12.42578125" style="101" customWidth="1"/>
    <col min="8547" max="8547" width="13.42578125" style="101" customWidth="1"/>
    <col min="8548" max="8548" width="13.7109375" style="101" customWidth="1"/>
    <col min="8549" max="8549" width="13.42578125" style="101" customWidth="1"/>
    <col min="8550" max="8564" width="9.140625" style="101"/>
    <col min="8565" max="8565" width="12" style="101" customWidth="1"/>
    <col min="8566" max="8566" width="12.7109375" style="101" customWidth="1"/>
    <col min="8567" max="8751" width="9.140625" style="101"/>
    <col min="8752" max="8752" width="13" style="101" customWidth="1"/>
    <col min="8753" max="8757" width="9.140625" style="101"/>
    <col min="8758" max="8758" width="12.7109375" style="101" customWidth="1"/>
    <col min="8759" max="8779" width="9.140625" style="101"/>
    <col min="8780" max="8780" width="13.140625" style="101" customWidth="1"/>
    <col min="8781" max="8781" width="12.5703125" style="101" customWidth="1"/>
    <col min="8782" max="8782" width="12.42578125" style="101" customWidth="1"/>
    <col min="8783" max="8784" width="9.140625" style="101"/>
    <col min="8785" max="8785" width="9.85546875" style="101" customWidth="1"/>
    <col min="8786" max="8786" width="10" style="101" customWidth="1"/>
    <col min="8787" max="8787" width="9.140625" style="101"/>
    <col min="8788" max="8788" width="11.42578125" style="101" customWidth="1"/>
    <col min="8789" max="8789" width="11" style="101" customWidth="1"/>
    <col min="8790" max="8793" width="9.140625" style="101"/>
    <col min="8794" max="8794" width="9.5703125" style="101" customWidth="1"/>
    <col min="8795" max="8795" width="9.140625" style="101"/>
    <col min="8796" max="8796" width="10.5703125" style="101" customWidth="1"/>
    <col min="8797" max="8797" width="10" style="101" customWidth="1"/>
    <col min="8798" max="8799" width="12" style="101" customWidth="1"/>
    <col min="8800" max="8800" width="9.7109375" style="101" customWidth="1"/>
    <col min="8801" max="8801" width="11.42578125" style="101" customWidth="1"/>
    <col min="8802" max="8802" width="12.42578125" style="101" customWidth="1"/>
    <col min="8803" max="8803" width="13.42578125" style="101" customWidth="1"/>
    <col min="8804" max="8804" width="13.7109375" style="101" customWidth="1"/>
    <col min="8805" max="8805" width="13.42578125" style="101" customWidth="1"/>
    <col min="8806" max="8820" width="9.140625" style="101"/>
    <col min="8821" max="8821" width="12" style="101" customWidth="1"/>
    <col min="8822" max="8822" width="12.7109375" style="101" customWidth="1"/>
    <col min="8823" max="9007" width="9.140625" style="101"/>
    <col min="9008" max="9008" width="13" style="101" customWidth="1"/>
    <col min="9009" max="9013" width="9.140625" style="101"/>
    <col min="9014" max="9014" width="12.7109375" style="101" customWidth="1"/>
    <col min="9015" max="9035" width="9.140625" style="101"/>
    <col min="9036" max="9036" width="13.140625" style="101" customWidth="1"/>
    <col min="9037" max="9037" width="12.5703125" style="101" customWidth="1"/>
    <col min="9038" max="9038" width="12.42578125" style="101" customWidth="1"/>
    <col min="9039" max="9040" width="9.140625" style="101"/>
    <col min="9041" max="9041" width="9.85546875" style="101" customWidth="1"/>
    <col min="9042" max="9042" width="10" style="101" customWidth="1"/>
    <col min="9043" max="9043" width="9.140625" style="101"/>
    <col min="9044" max="9044" width="11.42578125" style="101" customWidth="1"/>
    <col min="9045" max="9045" width="11" style="101" customWidth="1"/>
    <col min="9046" max="9049" width="9.140625" style="101"/>
    <col min="9050" max="9050" width="9.5703125" style="101" customWidth="1"/>
    <col min="9051" max="9051" width="9.140625" style="101"/>
    <col min="9052" max="9052" width="10.5703125" style="101" customWidth="1"/>
    <col min="9053" max="9053" width="10" style="101" customWidth="1"/>
    <col min="9054" max="9055" width="12" style="101" customWidth="1"/>
    <col min="9056" max="9056" width="9.7109375" style="101" customWidth="1"/>
    <col min="9057" max="9057" width="11.42578125" style="101" customWidth="1"/>
    <col min="9058" max="9058" width="12.42578125" style="101" customWidth="1"/>
    <col min="9059" max="9059" width="13.42578125" style="101" customWidth="1"/>
    <col min="9060" max="9060" width="13.7109375" style="101" customWidth="1"/>
    <col min="9061" max="9061" width="13.42578125" style="101" customWidth="1"/>
    <col min="9062" max="9076" width="9.140625" style="101"/>
    <col min="9077" max="9077" width="12" style="101" customWidth="1"/>
    <col min="9078" max="9078" width="12.7109375" style="101" customWidth="1"/>
    <col min="9079" max="9263" width="9.140625" style="101"/>
    <col min="9264" max="9264" width="13" style="101" customWidth="1"/>
    <col min="9265" max="9269" width="9.140625" style="101"/>
    <col min="9270" max="9270" width="12.7109375" style="101" customWidth="1"/>
    <col min="9271" max="9291" width="9.140625" style="101"/>
    <col min="9292" max="9292" width="13.140625" style="101" customWidth="1"/>
    <col min="9293" max="9293" width="12.5703125" style="101" customWidth="1"/>
    <col min="9294" max="9294" width="12.42578125" style="101" customWidth="1"/>
    <col min="9295" max="9296" width="9.140625" style="101"/>
    <col min="9297" max="9297" width="9.85546875" style="101" customWidth="1"/>
    <col min="9298" max="9298" width="10" style="101" customWidth="1"/>
    <col min="9299" max="9299" width="9.140625" style="101"/>
    <col min="9300" max="9300" width="11.42578125" style="101" customWidth="1"/>
    <col min="9301" max="9301" width="11" style="101" customWidth="1"/>
    <col min="9302" max="9305" width="9.140625" style="101"/>
    <col min="9306" max="9306" width="9.5703125" style="101" customWidth="1"/>
    <col min="9307" max="9307" width="9.140625" style="101"/>
    <col min="9308" max="9308" width="10.5703125" style="101" customWidth="1"/>
    <col min="9309" max="9309" width="10" style="101" customWidth="1"/>
    <col min="9310" max="9311" width="12" style="101" customWidth="1"/>
    <col min="9312" max="9312" width="9.7109375" style="101" customWidth="1"/>
    <col min="9313" max="9313" width="11.42578125" style="101" customWidth="1"/>
    <col min="9314" max="9314" width="12.42578125" style="101" customWidth="1"/>
    <col min="9315" max="9315" width="13.42578125" style="101" customWidth="1"/>
    <col min="9316" max="9316" width="13.7109375" style="101" customWidth="1"/>
    <col min="9317" max="9317" width="13.42578125" style="101" customWidth="1"/>
    <col min="9318" max="9332" width="9.140625" style="101"/>
    <col min="9333" max="9333" width="12" style="101" customWidth="1"/>
    <col min="9334" max="9334" width="12.7109375" style="101" customWidth="1"/>
    <col min="9335" max="9519" width="9.140625" style="101"/>
    <col min="9520" max="9520" width="13" style="101" customWidth="1"/>
    <col min="9521" max="9525" width="9.140625" style="101"/>
    <col min="9526" max="9526" width="12.7109375" style="101" customWidth="1"/>
    <col min="9527" max="9547" width="9.140625" style="101"/>
    <col min="9548" max="9548" width="13.140625" style="101" customWidth="1"/>
    <col min="9549" max="9549" width="12.5703125" style="101" customWidth="1"/>
    <col min="9550" max="9550" width="12.42578125" style="101" customWidth="1"/>
    <col min="9551" max="9552" width="9.140625" style="101"/>
    <col min="9553" max="9553" width="9.85546875" style="101" customWidth="1"/>
    <col min="9554" max="9554" width="10" style="101" customWidth="1"/>
    <col min="9555" max="9555" width="9.140625" style="101"/>
    <col min="9556" max="9556" width="11.42578125" style="101" customWidth="1"/>
    <col min="9557" max="9557" width="11" style="101" customWidth="1"/>
    <col min="9558" max="9561" width="9.140625" style="101"/>
    <col min="9562" max="9562" width="9.5703125" style="101" customWidth="1"/>
    <col min="9563" max="9563" width="9.140625" style="101"/>
    <col min="9564" max="9564" width="10.5703125" style="101" customWidth="1"/>
    <col min="9565" max="9565" width="10" style="101" customWidth="1"/>
    <col min="9566" max="9567" width="12" style="101" customWidth="1"/>
    <col min="9568" max="9568" width="9.7109375" style="101" customWidth="1"/>
    <col min="9569" max="9569" width="11.42578125" style="101" customWidth="1"/>
    <col min="9570" max="9570" width="12.42578125" style="101" customWidth="1"/>
    <col min="9571" max="9571" width="13.42578125" style="101" customWidth="1"/>
    <col min="9572" max="9572" width="13.7109375" style="101" customWidth="1"/>
    <col min="9573" max="9573" width="13.42578125" style="101" customWidth="1"/>
    <col min="9574" max="9588" width="9.140625" style="101"/>
    <col min="9589" max="9589" width="12" style="101" customWidth="1"/>
    <col min="9590" max="9590" width="12.7109375" style="101" customWidth="1"/>
    <col min="9591" max="9775" width="9.140625" style="101"/>
    <col min="9776" max="9776" width="13" style="101" customWidth="1"/>
    <col min="9777" max="9781" width="9.140625" style="101"/>
    <col min="9782" max="9782" width="12.7109375" style="101" customWidth="1"/>
    <col min="9783" max="9803" width="9.140625" style="101"/>
    <col min="9804" max="9804" width="13.140625" style="101" customWidth="1"/>
    <col min="9805" max="9805" width="12.5703125" style="101" customWidth="1"/>
    <col min="9806" max="9806" width="12.42578125" style="101" customWidth="1"/>
    <col min="9807" max="9808" width="9.140625" style="101"/>
    <col min="9809" max="9809" width="9.85546875" style="101" customWidth="1"/>
    <col min="9810" max="9810" width="10" style="101" customWidth="1"/>
    <col min="9811" max="9811" width="9.140625" style="101"/>
    <col min="9812" max="9812" width="11.42578125" style="101" customWidth="1"/>
    <col min="9813" max="9813" width="11" style="101" customWidth="1"/>
    <col min="9814" max="9817" width="9.140625" style="101"/>
    <col min="9818" max="9818" width="9.5703125" style="101" customWidth="1"/>
    <col min="9819" max="9819" width="9.140625" style="101"/>
    <col min="9820" max="9820" width="10.5703125" style="101" customWidth="1"/>
    <col min="9821" max="9821" width="10" style="101" customWidth="1"/>
    <col min="9822" max="9823" width="12" style="101" customWidth="1"/>
    <col min="9824" max="9824" width="9.7109375" style="101" customWidth="1"/>
    <col min="9825" max="9825" width="11.42578125" style="101" customWidth="1"/>
    <col min="9826" max="9826" width="12.42578125" style="101" customWidth="1"/>
    <col min="9827" max="9827" width="13.42578125" style="101" customWidth="1"/>
    <col min="9828" max="9828" width="13.7109375" style="101" customWidth="1"/>
    <col min="9829" max="9829" width="13.42578125" style="101" customWidth="1"/>
    <col min="9830" max="9844" width="9.140625" style="101"/>
    <col min="9845" max="9845" width="12" style="101" customWidth="1"/>
    <col min="9846" max="9846" width="12.7109375" style="101" customWidth="1"/>
    <col min="9847" max="10031" width="9.140625" style="101"/>
    <col min="10032" max="10032" width="13" style="101" customWidth="1"/>
    <col min="10033" max="10037" width="9.140625" style="101"/>
    <col min="10038" max="10038" width="12.7109375" style="101" customWidth="1"/>
    <col min="10039" max="10059" width="9.140625" style="101"/>
    <col min="10060" max="10060" width="13.140625" style="101" customWidth="1"/>
    <col min="10061" max="10061" width="12.5703125" style="101" customWidth="1"/>
    <col min="10062" max="10062" width="12.42578125" style="101" customWidth="1"/>
    <col min="10063" max="10064" width="9.140625" style="101"/>
    <col min="10065" max="10065" width="9.85546875" style="101" customWidth="1"/>
    <col min="10066" max="10066" width="10" style="101" customWidth="1"/>
    <col min="10067" max="10067" width="9.140625" style="101"/>
    <col min="10068" max="10068" width="11.42578125" style="101" customWidth="1"/>
    <col min="10069" max="10069" width="11" style="101" customWidth="1"/>
    <col min="10070" max="10073" width="9.140625" style="101"/>
    <col min="10074" max="10074" width="9.5703125" style="101" customWidth="1"/>
    <col min="10075" max="10075" width="9.140625" style="101"/>
    <col min="10076" max="10076" width="10.5703125" style="101" customWidth="1"/>
    <col min="10077" max="10077" width="10" style="101" customWidth="1"/>
    <col min="10078" max="10079" width="12" style="101" customWidth="1"/>
    <col min="10080" max="10080" width="9.7109375" style="101" customWidth="1"/>
    <col min="10081" max="10081" width="11.42578125" style="101" customWidth="1"/>
    <col min="10082" max="10082" width="12.42578125" style="101" customWidth="1"/>
    <col min="10083" max="10083" width="13.42578125" style="101" customWidth="1"/>
    <col min="10084" max="10084" width="13.7109375" style="101" customWidth="1"/>
    <col min="10085" max="10085" width="13.42578125" style="101" customWidth="1"/>
    <col min="10086" max="10100" width="9.140625" style="101"/>
    <col min="10101" max="10101" width="12" style="101" customWidth="1"/>
    <col min="10102" max="10102" width="12.7109375" style="101" customWidth="1"/>
    <col min="10103" max="10287" width="9.140625" style="101"/>
    <col min="10288" max="10288" width="13" style="101" customWidth="1"/>
    <col min="10289" max="10293" width="9.140625" style="101"/>
    <col min="10294" max="10294" width="12.7109375" style="101" customWidth="1"/>
    <col min="10295" max="10315" width="9.140625" style="101"/>
    <col min="10316" max="10316" width="13.140625" style="101" customWidth="1"/>
    <col min="10317" max="10317" width="12.5703125" style="101" customWidth="1"/>
    <col min="10318" max="10318" width="12.42578125" style="101" customWidth="1"/>
    <col min="10319" max="10320" width="9.140625" style="101"/>
    <col min="10321" max="10321" width="9.85546875" style="101" customWidth="1"/>
    <col min="10322" max="10322" width="10" style="101" customWidth="1"/>
    <col min="10323" max="10323" width="9.140625" style="101"/>
    <col min="10324" max="10324" width="11.42578125" style="101" customWidth="1"/>
    <col min="10325" max="10325" width="11" style="101" customWidth="1"/>
    <col min="10326" max="10329" width="9.140625" style="101"/>
    <col min="10330" max="10330" width="9.5703125" style="101" customWidth="1"/>
    <col min="10331" max="10331" width="9.140625" style="101"/>
    <col min="10332" max="10332" width="10.5703125" style="101" customWidth="1"/>
    <col min="10333" max="10333" width="10" style="101" customWidth="1"/>
    <col min="10334" max="10335" width="12" style="101" customWidth="1"/>
    <col min="10336" max="10336" width="9.7109375" style="101" customWidth="1"/>
    <col min="10337" max="10337" width="11.42578125" style="101" customWidth="1"/>
    <col min="10338" max="10338" width="12.42578125" style="101" customWidth="1"/>
    <col min="10339" max="10339" width="13.42578125" style="101" customWidth="1"/>
    <col min="10340" max="10340" width="13.7109375" style="101" customWidth="1"/>
    <col min="10341" max="10341" width="13.42578125" style="101" customWidth="1"/>
    <col min="10342" max="10356" width="9.140625" style="101"/>
    <col min="10357" max="10357" width="12" style="101" customWidth="1"/>
    <col min="10358" max="10358" width="12.7109375" style="101" customWidth="1"/>
    <col min="10359" max="10543" width="9.140625" style="101"/>
    <col min="10544" max="10544" width="13" style="101" customWidth="1"/>
    <col min="10545" max="10549" width="9.140625" style="101"/>
    <col min="10550" max="10550" width="12.7109375" style="101" customWidth="1"/>
    <col min="10551" max="10571" width="9.140625" style="101"/>
    <col min="10572" max="10572" width="13.140625" style="101" customWidth="1"/>
    <col min="10573" max="10573" width="12.5703125" style="101" customWidth="1"/>
    <col min="10574" max="10574" width="12.42578125" style="101" customWidth="1"/>
    <col min="10575" max="10576" width="9.140625" style="101"/>
    <col min="10577" max="10577" width="9.85546875" style="101" customWidth="1"/>
    <col min="10578" max="10578" width="10" style="101" customWidth="1"/>
    <col min="10579" max="10579" width="9.140625" style="101"/>
    <col min="10580" max="10580" width="11.42578125" style="101" customWidth="1"/>
    <col min="10581" max="10581" width="11" style="101" customWidth="1"/>
    <col min="10582" max="10585" width="9.140625" style="101"/>
    <col min="10586" max="10586" width="9.5703125" style="101" customWidth="1"/>
    <col min="10587" max="10587" width="9.140625" style="101"/>
    <col min="10588" max="10588" width="10.5703125" style="101" customWidth="1"/>
    <col min="10589" max="10589" width="10" style="101" customWidth="1"/>
    <col min="10590" max="10591" width="12" style="101" customWidth="1"/>
    <col min="10592" max="10592" width="9.7109375" style="101" customWidth="1"/>
    <col min="10593" max="10593" width="11.42578125" style="101" customWidth="1"/>
    <col min="10594" max="10594" width="12.42578125" style="101" customWidth="1"/>
    <col min="10595" max="10595" width="13.42578125" style="101" customWidth="1"/>
    <col min="10596" max="10596" width="13.7109375" style="101" customWidth="1"/>
    <col min="10597" max="10597" width="13.42578125" style="101" customWidth="1"/>
    <col min="10598" max="10612" width="9.140625" style="101"/>
    <col min="10613" max="10613" width="12" style="101" customWidth="1"/>
    <col min="10614" max="10614" width="12.7109375" style="101" customWidth="1"/>
    <col min="10615" max="10799" width="9.140625" style="101"/>
    <col min="10800" max="10800" width="13" style="101" customWidth="1"/>
    <col min="10801" max="10805" width="9.140625" style="101"/>
    <col min="10806" max="10806" width="12.7109375" style="101" customWidth="1"/>
    <col min="10807" max="10827" width="9.140625" style="101"/>
    <col min="10828" max="10828" width="13.140625" style="101" customWidth="1"/>
    <col min="10829" max="10829" width="12.5703125" style="101" customWidth="1"/>
    <col min="10830" max="10830" width="12.42578125" style="101" customWidth="1"/>
    <col min="10831" max="10832" width="9.140625" style="101"/>
    <col min="10833" max="10833" width="9.85546875" style="101" customWidth="1"/>
    <col min="10834" max="10834" width="10" style="101" customWidth="1"/>
    <col min="10835" max="10835" width="9.140625" style="101"/>
    <col min="10836" max="10836" width="11.42578125" style="101" customWidth="1"/>
    <col min="10837" max="10837" width="11" style="101" customWidth="1"/>
    <col min="10838" max="10841" width="9.140625" style="101"/>
    <col min="10842" max="10842" width="9.5703125" style="101" customWidth="1"/>
    <col min="10843" max="10843" width="9.140625" style="101"/>
    <col min="10844" max="10844" width="10.5703125" style="101" customWidth="1"/>
    <col min="10845" max="10845" width="10" style="101" customWidth="1"/>
    <col min="10846" max="10847" width="12" style="101" customWidth="1"/>
    <col min="10848" max="10848" width="9.7109375" style="101" customWidth="1"/>
    <col min="10849" max="10849" width="11.42578125" style="101" customWidth="1"/>
    <col min="10850" max="10850" width="12.42578125" style="101" customWidth="1"/>
    <col min="10851" max="10851" width="13.42578125" style="101" customWidth="1"/>
    <col min="10852" max="10852" width="13.7109375" style="101" customWidth="1"/>
    <col min="10853" max="10853" width="13.42578125" style="101" customWidth="1"/>
    <col min="10854" max="10868" width="9.140625" style="101"/>
    <col min="10869" max="10869" width="12" style="101" customWidth="1"/>
    <col min="10870" max="10870" width="12.7109375" style="101" customWidth="1"/>
    <col min="10871" max="11055" width="9.140625" style="101"/>
    <col min="11056" max="11056" width="13" style="101" customWidth="1"/>
    <col min="11057" max="11061" width="9.140625" style="101"/>
    <col min="11062" max="11062" width="12.7109375" style="101" customWidth="1"/>
    <col min="11063" max="11083" width="9.140625" style="101"/>
    <col min="11084" max="11084" width="13.140625" style="101" customWidth="1"/>
    <col min="11085" max="11085" width="12.5703125" style="101" customWidth="1"/>
    <col min="11086" max="11086" width="12.42578125" style="101" customWidth="1"/>
    <col min="11087" max="11088" width="9.140625" style="101"/>
    <col min="11089" max="11089" width="9.85546875" style="101" customWidth="1"/>
    <col min="11090" max="11090" width="10" style="101" customWidth="1"/>
    <col min="11091" max="11091" width="9.140625" style="101"/>
    <col min="11092" max="11092" width="11.42578125" style="101" customWidth="1"/>
    <col min="11093" max="11093" width="11" style="101" customWidth="1"/>
    <col min="11094" max="11097" width="9.140625" style="101"/>
    <col min="11098" max="11098" width="9.5703125" style="101" customWidth="1"/>
    <col min="11099" max="11099" width="9.140625" style="101"/>
    <col min="11100" max="11100" width="10.5703125" style="101" customWidth="1"/>
    <col min="11101" max="11101" width="10" style="101" customWidth="1"/>
    <col min="11102" max="11103" width="12" style="101" customWidth="1"/>
    <col min="11104" max="11104" width="9.7109375" style="101" customWidth="1"/>
    <col min="11105" max="11105" width="11.42578125" style="101" customWidth="1"/>
    <col min="11106" max="11106" width="12.42578125" style="101" customWidth="1"/>
    <col min="11107" max="11107" width="13.42578125" style="101" customWidth="1"/>
    <col min="11108" max="11108" width="13.7109375" style="101" customWidth="1"/>
    <col min="11109" max="11109" width="13.42578125" style="101" customWidth="1"/>
    <col min="11110" max="11124" width="9.140625" style="101"/>
    <col min="11125" max="11125" width="12" style="101" customWidth="1"/>
    <col min="11126" max="11126" width="12.7109375" style="101" customWidth="1"/>
    <col min="11127" max="11311" width="9.140625" style="101"/>
    <col min="11312" max="11312" width="13" style="101" customWidth="1"/>
    <col min="11313" max="11317" width="9.140625" style="101"/>
    <col min="11318" max="11318" width="12.7109375" style="101" customWidth="1"/>
    <col min="11319" max="11339" width="9.140625" style="101"/>
    <col min="11340" max="11340" width="13.140625" style="101" customWidth="1"/>
    <col min="11341" max="11341" width="12.5703125" style="101" customWidth="1"/>
    <col min="11342" max="11342" width="12.42578125" style="101" customWidth="1"/>
    <col min="11343" max="11344" width="9.140625" style="101"/>
    <col min="11345" max="11345" width="9.85546875" style="101" customWidth="1"/>
    <col min="11346" max="11346" width="10" style="101" customWidth="1"/>
    <col min="11347" max="11347" width="9.140625" style="101"/>
    <col min="11348" max="11348" width="11.42578125" style="101" customWidth="1"/>
    <col min="11349" max="11349" width="11" style="101" customWidth="1"/>
    <col min="11350" max="11353" width="9.140625" style="101"/>
    <col min="11354" max="11354" width="9.5703125" style="101" customWidth="1"/>
    <col min="11355" max="11355" width="9.140625" style="101"/>
    <col min="11356" max="11356" width="10.5703125" style="101" customWidth="1"/>
    <col min="11357" max="11357" width="10" style="101" customWidth="1"/>
    <col min="11358" max="11359" width="12" style="101" customWidth="1"/>
    <col min="11360" max="11360" width="9.7109375" style="101" customWidth="1"/>
    <col min="11361" max="11361" width="11.42578125" style="101" customWidth="1"/>
    <col min="11362" max="11362" width="12.42578125" style="101" customWidth="1"/>
    <col min="11363" max="11363" width="13.42578125" style="101" customWidth="1"/>
    <col min="11364" max="11364" width="13.7109375" style="101" customWidth="1"/>
    <col min="11365" max="11365" width="13.42578125" style="101" customWidth="1"/>
    <col min="11366" max="11380" width="9.140625" style="101"/>
    <col min="11381" max="11381" width="12" style="101" customWidth="1"/>
    <col min="11382" max="11382" width="12.7109375" style="101" customWidth="1"/>
    <col min="11383" max="11567" width="9.140625" style="101"/>
    <col min="11568" max="11568" width="13" style="101" customWidth="1"/>
    <col min="11569" max="11573" width="9.140625" style="101"/>
    <col min="11574" max="11574" width="12.7109375" style="101" customWidth="1"/>
    <col min="11575" max="11595" width="9.140625" style="101"/>
    <col min="11596" max="11596" width="13.140625" style="101" customWidth="1"/>
    <col min="11597" max="11597" width="12.5703125" style="101" customWidth="1"/>
    <col min="11598" max="11598" width="12.42578125" style="101" customWidth="1"/>
    <col min="11599" max="11600" width="9.140625" style="101"/>
    <col min="11601" max="11601" width="9.85546875" style="101" customWidth="1"/>
    <col min="11602" max="11602" width="10" style="101" customWidth="1"/>
    <col min="11603" max="11603" width="9.140625" style="101"/>
    <col min="11604" max="11604" width="11.42578125" style="101" customWidth="1"/>
    <col min="11605" max="11605" width="11" style="101" customWidth="1"/>
    <col min="11606" max="11609" width="9.140625" style="101"/>
    <col min="11610" max="11610" width="9.5703125" style="101" customWidth="1"/>
    <col min="11611" max="11611" width="9.140625" style="101"/>
    <col min="11612" max="11612" width="10.5703125" style="101" customWidth="1"/>
    <col min="11613" max="11613" width="10" style="101" customWidth="1"/>
    <col min="11614" max="11615" width="12" style="101" customWidth="1"/>
    <col min="11616" max="11616" width="9.7109375" style="101" customWidth="1"/>
    <col min="11617" max="11617" width="11.42578125" style="101" customWidth="1"/>
    <col min="11618" max="11618" width="12.42578125" style="101" customWidth="1"/>
    <col min="11619" max="11619" width="13.42578125" style="101" customWidth="1"/>
    <col min="11620" max="11620" width="13.7109375" style="101" customWidth="1"/>
    <col min="11621" max="11621" width="13.42578125" style="101" customWidth="1"/>
    <col min="11622" max="11636" width="9.140625" style="101"/>
    <col min="11637" max="11637" width="12" style="101" customWidth="1"/>
    <col min="11638" max="11638" width="12.7109375" style="101" customWidth="1"/>
    <col min="11639" max="11823" width="9.140625" style="101"/>
    <col min="11824" max="11824" width="13" style="101" customWidth="1"/>
    <col min="11825" max="11829" width="9.140625" style="101"/>
    <col min="11830" max="11830" width="12.7109375" style="101" customWidth="1"/>
    <col min="11831" max="11851" width="9.140625" style="101"/>
    <col min="11852" max="11852" width="13.140625" style="101" customWidth="1"/>
    <col min="11853" max="11853" width="12.5703125" style="101" customWidth="1"/>
    <col min="11854" max="11854" width="12.42578125" style="101" customWidth="1"/>
    <col min="11855" max="11856" width="9.140625" style="101"/>
    <col min="11857" max="11857" width="9.85546875" style="101" customWidth="1"/>
    <col min="11858" max="11858" width="10" style="101" customWidth="1"/>
    <col min="11859" max="11859" width="9.140625" style="101"/>
    <col min="11860" max="11860" width="11.42578125" style="101" customWidth="1"/>
    <col min="11861" max="11861" width="11" style="101" customWidth="1"/>
    <col min="11862" max="11865" width="9.140625" style="101"/>
    <col min="11866" max="11866" width="9.5703125" style="101" customWidth="1"/>
    <col min="11867" max="11867" width="9.140625" style="101"/>
    <col min="11868" max="11868" width="10.5703125" style="101" customWidth="1"/>
    <col min="11869" max="11869" width="10" style="101" customWidth="1"/>
    <col min="11870" max="11871" width="12" style="101" customWidth="1"/>
    <col min="11872" max="11872" width="9.7109375" style="101" customWidth="1"/>
    <col min="11873" max="11873" width="11.42578125" style="101" customWidth="1"/>
    <col min="11874" max="11874" width="12.42578125" style="101" customWidth="1"/>
    <col min="11875" max="11875" width="13.42578125" style="101" customWidth="1"/>
    <col min="11876" max="11876" width="13.7109375" style="101" customWidth="1"/>
    <col min="11877" max="11877" width="13.42578125" style="101" customWidth="1"/>
    <col min="11878" max="11892" width="9.140625" style="101"/>
    <col min="11893" max="11893" width="12" style="101" customWidth="1"/>
    <col min="11894" max="11894" width="12.7109375" style="101" customWidth="1"/>
    <col min="11895" max="12079" width="9.140625" style="101"/>
    <col min="12080" max="12080" width="13" style="101" customWidth="1"/>
    <col min="12081" max="12085" width="9.140625" style="101"/>
    <col min="12086" max="12086" width="12.7109375" style="101" customWidth="1"/>
    <col min="12087" max="12107" width="9.140625" style="101"/>
    <col min="12108" max="12108" width="13.140625" style="101" customWidth="1"/>
    <col min="12109" max="12109" width="12.5703125" style="101" customWidth="1"/>
    <col min="12110" max="12110" width="12.42578125" style="101" customWidth="1"/>
    <col min="12111" max="12112" width="9.140625" style="101"/>
    <col min="12113" max="12113" width="9.85546875" style="101" customWidth="1"/>
    <col min="12114" max="12114" width="10" style="101" customWidth="1"/>
    <col min="12115" max="12115" width="9.140625" style="101"/>
    <col min="12116" max="12116" width="11.42578125" style="101" customWidth="1"/>
    <col min="12117" max="12117" width="11" style="101" customWidth="1"/>
    <col min="12118" max="12121" width="9.140625" style="101"/>
    <col min="12122" max="12122" width="9.5703125" style="101" customWidth="1"/>
    <col min="12123" max="12123" width="9.140625" style="101"/>
    <col min="12124" max="12124" width="10.5703125" style="101" customWidth="1"/>
    <col min="12125" max="12125" width="10" style="101" customWidth="1"/>
    <col min="12126" max="12127" width="12" style="101" customWidth="1"/>
    <col min="12128" max="12128" width="9.7109375" style="101" customWidth="1"/>
    <col min="12129" max="12129" width="11.42578125" style="101" customWidth="1"/>
    <col min="12130" max="12130" width="12.42578125" style="101" customWidth="1"/>
    <col min="12131" max="12131" width="13.42578125" style="101" customWidth="1"/>
    <col min="12132" max="12132" width="13.7109375" style="101" customWidth="1"/>
    <col min="12133" max="12133" width="13.42578125" style="101" customWidth="1"/>
    <col min="12134" max="12148" width="9.140625" style="101"/>
    <col min="12149" max="12149" width="12" style="101" customWidth="1"/>
    <col min="12150" max="12150" width="12.7109375" style="101" customWidth="1"/>
    <col min="12151" max="12335" width="9.140625" style="101"/>
    <col min="12336" max="12336" width="13" style="101" customWidth="1"/>
    <col min="12337" max="12341" width="9.140625" style="101"/>
    <col min="12342" max="12342" width="12.7109375" style="101" customWidth="1"/>
    <col min="12343" max="12363" width="9.140625" style="101"/>
    <col min="12364" max="12364" width="13.140625" style="101" customWidth="1"/>
    <col min="12365" max="12365" width="12.5703125" style="101" customWidth="1"/>
    <col min="12366" max="12366" width="12.42578125" style="101" customWidth="1"/>
    <col min="12367" max="12368" width="9.140625" style="101"/>
    <col min="12369" max="12369" width="9.85546875" style="101" customWidth="1"/>
    <col min="12370" max="12370" width="10" style="101" customWidth="1"/>
    <col min="12371" max="12371" width="9.140625" style="101"/>
    <col min="12372" max="12372" width="11.42578125" style="101" customWidth="1"/>
    <col min="12373" max="12373" width="11" style="101" customWidth="1"/>
    <col min="12374" max="12377" width="9.140625" style="101"/>
    <col min="12378" max="12378" width="9.5703125" style="101" customWidth="1"/>
    <col min="12379" max="12379" width="9.140625" style="101"/>
    <col min="12380" max="12380" width="10.5703125" style="101" customWidth="1"/>
    <col min="12381" max="12381" width="10" style="101" customWidth="1"/>
    <col min="12382" max="12383" width="12" style="101" customWidth="1"/>
    <col min="12384" max="12384" width="9.7109375" style="101" customWidth="1"/>
    <col min="12385" max="12385" width="11.42578125" style="101" customWidth="1"/>
    <col min="12386" max="12386" width="12.42578125" style="101" customWidth="1"/>
    <col min="12387" max="12387" width="13.42578125" style="101" customWidth="1"/>
    <col min="12388" max="12388" width="13.7109375" style="101" customWidth="1"/>
    <col min="12389" max="12389" width="13.42578125" style="101" customWidth="1"/>
    <col min="12390" max="12404" width="9.140625" style="101"/>
    <col min="12405" max="12405" width="12" style="101" customWidth="1"/>
    <col min="12406" max="12406" width="12.7109375" style="101" customWidth="1"/>
    <col min="12407" max="12591" width="9.140625" style="101"/>
    <col min="12592" max="12592" width="13" style="101" customWidth="1"/>
    <col min="12593" max="12597" width="9.140625" style="101"/>
    <col min="12598" max="12598" width="12.7109375" style="101" customWidth="1"/>
    <col min="12599" max="12619" width="9.140625" style="101"/>
    <col min="12620" max="12620" width="13.140625" style="101" customWidth="1"/>
    <col min="12621" max="12621" width="12.5703125" style="101" customWidth="1"/>
    <col min="12622" max="12622" width="12.42578125" style="101" customWidth="1"/>
    <col min="12623" max="12624" width="9.140625" style="101"/>
    <col min="12625" max="12625" width="9.85546875" style="101" customWidth="1"/>
    <col min="12626" max="12626" width="10" style="101" customWidth="1"/>
    <col min="12627" max="12627" width="9.140625" style="101"/>
    <col min="12628" max="12628" width="11.42578125" style="101" customWidth="1"/>
    <col min="12629" max="12629" width="11" style="101" customWidth="1"/>
    <col min="12630" max="12633" width="9.140625" style="101"/>
    <col min="12634" max="12634" width="9.5703125" style="101" customWidth="1"/>
    <col min="12635" max="12635" width="9.140625" style="101"/>
    <col min="12636" max="12636" width="10.5703125" style="101" customWidth="1"/>
    <col min="12637" max="12637" width="10" style="101" customWidth="1"/>
    <col min="12638" max="12639" width="12" style="101" customWidth="1"/>
    <col min="12640" max="12640" width="9.7109375" style="101" customWidth="1"/>
    <col min="12641" max="12641" width="11.42578125" style="101" customWidth="1"/>
    <col min="12642" max="12642" width="12.42578125" style="101" customWidth="1"/>
    <col min="12643" max="12643" width="13.42578125" style="101" customWidth="1"/>
    <col min="12644" max="12644" width="13.7109375" style="101" customWidth="1"/>
    <col min="12645" max="12645" width="13.42578125" style="101" customWidth="1"/>
    <col min="12646" max="12660" width="9.140625" style="101"/>
    <col min="12661" max="12661" width="12" style="101" customWidth="1"/>
    <col min="12662" max="12662" width="12.7109375" style="101" customWidth="1"/>
    <col min="12663" max="12847" width="9.140625" style="101"/>
    <col min="12848" max="12848" width="13" style="101" customWidth="1"/>
    <col min="12849" max="12853" width="9.140625" style="101"/>
    <col min="12854" max="12854" width="12.7109375" style="101" customWidth="1"/>
    <col min="12855" max="12875" width="9.140625" style="101"/>
    <col min="12876" max="12876" width="13.140625" style="101" customWidth="1"/>
    <col min="12877" max="12877" width="12.5703125" style="101" customWidth="1"/>
    <col min="12878" max="12878" width="12.42578125" style="101" customWidth="1"/>
    <col min="12879" max="12880" width="9.140625" style="101"/>
    <col min="12881" max="12881" width="9.85546875" style="101" customWidth="1"/>
    <col min="12882" max="12882" width="10" style="101" customWidth="1"/>
    <col min="12883" max="12883" width="9.140625" style="101"/>
    <col min="12884" max="12884" width="11.42578125" style="101" customWidth="1"/>
    <col min="12885" max="12885" width="11" style="101" customWidth="1"/>
    <col min="12886" max="12889" width="9.140625" style="101"/>
    <col min="12890" max="12890" width="9.5703125" style="101" customWidth="1"/>
    <col min="12891" max="12891" width="9.140625" style="101"/>
    <col min="12892" max="12892" width="10.5703125" style="101" customWidth="1"/>
    <col min="12893" max="12893" width="10" style="101" customWidth="1"/>
    <col min="12894" max="12895" width="12" style="101" customWidth="1"/>
    <col min="12896" max="12896" width="9.7109375" style="101" customWidth="1"/>
    <col min="12897" max="12897" width="11.42578125" style="101" customWidth="1"/>
    <col min="12898" max="12898" width="12.42578125" style="101" customWidth="1"/>
    <col min="12899" max="12899" width="13.42578125" style="101" customWidth="1"/>
    <col min="12900" max="12900" width="13.7109375" style="101" customWidth="1"/>
    <col min="12901" max="12901" width="13.42578125" style="101" customWidth="1"/>
    <col min="12902" max="12916" width="9.140625" style="101"/>
    <col min="12917" max="12917" width="12" style="101" customWidth="1"/>
    <col min="12918" max="12918" width="12.7109375" style="101" customWidth="1"/>
    <col min="12919" max="13103" width="9.140625" style="101"/>
    <col min="13104" max="13104" width="13" style="101" customWidth="1"/>
    <col min="13105" max="13109" width="9.140625" style="101"/>
    <col min="13110" max="13110" width="12.7109375" style="101" customWidth="1"/>
    <col min="13111" max="13131" width="9.140625" style="101"/>
    <col min="13132" max="13132" width="13.140625" style="101" customWidth="1"/>
    <col min="13133" max="13133" width="12.5703125" style="101" customWidth="1"/>
    <col min="13134" max="13134" width="12.42578125" style="101" customWidth="1"/>
    <col min="13135" max="13136" width="9.140625" style="101"/>
    <col min="13137" max="13137" width="9.85546875" style="101" customWidth="1"/>
    <col min="13138" max="13138" width="10" style="101" customWidth="1"/>
    <col min="13139" max="13139" width="9.140625" style="101"/>
    <col min="13140" max="13140" width="11.42578125" style="101" customWidth="1"/>
    <col min="13141" max="13141" width="11" style="101" customWidth="1"/>
    <col min="13142" max="13145" width="9.140625" style="101"/>
    <col min="13146" max="13146" width="9.5703125" style="101" customWidth="1"/>
    <col min="13147" max="13147" width="9.140625" style="101"/>
    <col min="13148" max="13148" width="10.5703125" style="101" customWidth="1"/>
    <col min="13149" max="13149" width="10" style="101" customWidth="1"/>
    <col min="13150" max="13151" width="12" style="101" customWidth="1"/>
    <col min="13152" max="13152" width="9.7109375" style="101" customWidth="1"/>
    <col min="13153" max="13153" width="11.42578125" style="101" customWidth="1"/>
    <col min="13154" max="13154" width="12.42578125" style="101" customWidth="1"/>
    <col min="13155" max="13155" width="13.42578125" style="101" customWidth="1"/>
    <col min="13156" max="13156" width="13.7109375" style="101" customWidth="1"/>
    <col min="13157" max="13157" width="13.42578125" style="101" customWidth="1"/>
    <col min="13158" max="13172" width="9.140625" style="101"/>
    <col min="13173" max="13173" width="12" style="101" customWidth="1"/>
    <col min="13174" max="13174" width="12.7109375" style="101" customWidth="1"/>
    <col min="13175" max="13359" width="9.140625" style="101"/>
    <col min="13360" max="13360" width="13" style="101" customWidth="1"/>
    <col min="13361" max="13365" width="9.140625" style="101"/>
    <col min="13366" max="13366" width="12.7109375" style="101" customWidth="1"/>
    <col min="13367" max="13387" width="9.140625" style="101"/>
    <col min="13388" max="13388" width="13.140625" style="101" customWidth="1"/>
    <col min="13389" max="13389" width="12.5703125" style="101" customWidth="1"/>
    <col min="13390" max="13390" width="12.42578125" style="101" customWidth="1"/>
    <col min="13391" max="13392" width="9.140625" style="101"/>
    <col min="13393" max="13393" width="9.85546875" style="101" customWidth="1"/>
    <col min="13394" max="13394" width="10" style="101" customWidth="1"/>
    <col min="13395" max="13395" width="9.140625" style="101"/>
    <col min="13396" max="13396" width="11.42578125" style="101" customWidth="1"/>
    <col min="13397" max="13397" width="11" style="101" customWidth="1"/>
    <col min="13398" max="13401" width="9.140625" style="101"/>
    <col min="13402" max="13402" width="9.5703125" style="101" customWidth="1"/>
    <col min="13403" max="13403" width="9.140625" style="101"/>
    <col min="13404" max="13404" width="10.5703125" style="101" customWidth="1"/>
    <col min="13405" max="13405" width="10" style="101" customWidth="1"/>
    <col min="13406" max="13407" width="12" style="101" customWidth="1"/>
    <col min="13408" max="13408" width="9.7109375" style="101" customWidth="1"/>
    <col min="13409" max="13409" width="11.42578125" style="101" customWidth="1"/>
    <col min="13410" max="13410" width="12.42578125" style="101" customWidth="1"/>
    <col min="13411" max="13411" width="13.42578125" style="101" customWidth="1"/>
    <col min="13412" max="13412" width="13.7109375" style="101" customWidth="1"/>
    <col min="13413" max="13413" width="13.42578125" style="101" customWidth="1"/>
    <col min="13414" max="13428" width="9.140625" style="101"/>
    <col min="13429" max="13429" width="12" style="101" customWidth="1"/>
    <col min="13430" max="13430" width="12.7109375" style="101" customWidth="1"/>
    <col min="13431" max="13615" width="9.140625" style="101"/>
    <col min="13616" max="13616" width="13" style="101" customWidth="1"/>
    <col min="13617" max="13621" width="9.140625" style="101"/>
    <col min="13622" max="13622" width="12.7109375" style="101" customWidth="1"/>
    <col min="13623" max="13643" width="9.140625" style="101"/>
    <col min="13644" max="13644" width="13.140625" style="101" customWidth="1"/>
    <col min="13645" max="13645" width="12.5703125" style="101" customWidth="1"/>
    <col min="13646" max="13646" width="12.42578125" style="101" customWidth="1"/>
    <col min="13647" max="13648" width="9.140625" style="101"/>
    <col min="13649" max="13649" width="9.85546875" style="101" customWidth="1"/>
    <col min="13650" max="13650" width="10" style="101" customWidth="1"/>
    <col min="13651" max="13651" width="9.140625" style="101"/>
    <col min="13652" max="13652" width="11.42578125" style="101" customWidth="1"/>
    <col min="13653" max="13653" width="11" style="101" customWidth="1"/>
    <col min="13654" max="13657" width="9.140625" style="101"/>
    <col min="13658" max="13658" width="9.5703125" style="101" customWidth="1"/>
    <col min="13659" max="13659" width="9.140625" style="101"/>
    <col min="13660" max="13660" width="10.5703125" style="101" customWidth="1"/>
    <col min="13661" max="13661" width="10" style="101" customWidth="1"/>
    <col min="13662" max="13663" width="12" style="101" customWidth="1"/>
    <col min="13664" max="13664" width="9.7109375" style="101" customWidth="1"/>
    <col min="13665" max="13665" width="11.42578125" style="101" customWidth="1"/>
    <col min="13666" max="13666" width="12.42578125" style="101" customWidth="1"/>
    <col min="13667" max="13667" width="13.42578125" style="101" customWidth="1"/>
    <col min="13668" max="13668" width="13.7109375" style="101" customWidth="1"/>
    <col min="13669" max="13669" width="13.42578125" style="101" customWidth="1"/>
    <col min="13670" max="13684" width="9.140625" style="101"/>
    <col min="13685" max="13685" width="12" style="101" customWidth="1"/>
    <col min="13686" max="13686" width="12.7109375" style="101" customWidth="1"/>
    <col min="13687" max="13871" width="9.140625" style="101"/>
    <col min="13872" max="13872" width="13" style="101" customWidth="1"/>
    <col min="13873" max="13877" width="9.140625" style="101"/>
    <col min="13878" max="13878" width="12.7109375" style="101" customWidth="1"/>
    <col min="13879" max="13899" width="9.140625" style="101"/>
    <col min="13900" max="13900" width="13.140625" style="101" customWidth="1"/>
    <col min="13901" max="13901" width="12.5703125" style="101" customWidth="1"/>
    <col min="13902" max="13902" width="12.42578125" style="101" customWidth="1"/>
    <col min="13903" max="13904" width="9.140625" style="101"/>
    <col min="13905" max="13905" width="9.85546875" style="101" customWidth="1"/>
    <col min="13906" max="13906" width="10" style="101" customWidth="1"/>
    <col min="13907" max="13907" width="9.140625" style="101"/>
    <col min="13908" max="13908" width="11.42578125" style="101" customWidth="1"/>
    <col min="13909" max="13909" width="11" style="101" customWidth="1"/>
    <col min="13910" max="13913" width="9.140625" style="101"/>
    <col min="13914" max="13914" width="9.5703125" style="101" customWidth="1"/>
    <col min="13915" max="13915" width="9.140625" style="101"/>
    <col min="13916" max="13916" width="10.5703125" style="101" customWidth="1"/>
    <col min="13917" max="13917" width="10" style="101" customWidth="1"/>
    <col min="13918" max="13919" width="12" style="101" customWidth="1"/>
    <col min="13920" max="13920" width="9.7109375" style="101" customWidth="1"/>
    <col min="13921" max="13921" width="11.42578125" style="101" customWidth="1"/>
    <col min="13922" max="13922" width="12.42578125" style="101" customWidth="1"/>
    <col min="13923" max="13923" width="13.42578125" style="101" customWidth="1"/>
    <col min="13924" max="13924" width="13.7109375" style="101" customWidth="1"/>
    <col min="13925" max="13925" width="13.42578125" style="101" customWidth="1"/>
    <col min="13926" max="13940" width="9.140625" style="101"/>
    <col min="13941" max="13941" width="12" style="101" customWidth="1"/>
    <col min="13942" max="13942" width="12.7109375" style="101" customWidth="1"/>
    <col min="13943" max="14127" width="9.140625" style="101"/>
    <col min="14128" max="14128" width="13" style="101" customWidth="1"/>
    <col min="14129" max="14133" width="9.140625" style="101"/>
    <col min="14134" max="14134" width="12.7109375" style="101" customWidth="1"/>
    <col min="14135" max="14155" width="9.140625" style="101"/>
    <col min="14156" max="14156" width="13.140625" style="101" customWidth="1"/>
    <col min="14157" max="14157" width="12.5703125" style="101" customWidth="1"/>
    <col min="14158" max="14158" width="12.42578125" style="101" customWidth="1"/>
    <col min="14159" max="14160" width="9.140625" style="101"/>
    <col min="14161" max="14161" width="9.85546875" style="101" customWidth="1"/>
    <col min="14162" max="14162" width="10" style="101" customWidth="1"/>
    <col min="14163" max="14163" width="9.140625" style="101"/>
    <col min="14164" max="14164" width="11.42578125" style="101" customWidth="1"/>
    <col min="14165" max="14165" width="11" style="101" customWidth="1"/>
    <col min="14166" max="14169" width="9.140625" style="101"/>
    <col min="14170" max="14170" width="9.5703125" style="101" customWidth="1"/>
    <col min="14171" max="14171" width="9.140625" style="101"/>
    <col min="14172" max="14172" width="10.5703125" style="101" customWidth="1"/>
    <col min="14173" max="14173" width="10" style="101" customWidth="1"/>
    <col min="14174" max="14175" width="12" style="101" customWidth="1"/>
    <col min="14176" max="14176" width="9.7109375" style="101" customWidth="1"/>
    <col min="14177" max="14177" width="11.42578125" style="101" customWidth="1"/>
    <col min="14178" max="14178" width="12.42578125" style="101" customWidth="1"/>
    <col min="14179" max="14179" width="13.42578125" style="101" customWidth="1"/>
    <col min="14180" max="14180" width="13.7109375" style="101" customWidth="1"/>
    <col min="14181" max="14181" width="13.42578125" style="101" customWidth="1"/>
    <col min="14182" max="14196" width="9.140625" style="101"/>
    <col min="14197" max="14197" width="12" style="101" customWidth="1"/>
    <col min="14198" max="14198" width="12.7109375" style="101" customWidth="1"/>
    <col min="14199" max="14383" width="9.140625" style="101"/>
    <col min="14384" max="14384" width="13" style="101" customWidth="1"/>
    <col min="14385" max="14389" width="9.140625" style="101"/>
    <col min="14390" max="14390" width="12.7109375" style="101" customWidth="1"/>
    <col min="14391" max="14411" width="9.140625" style="101"/>
    <col min="14412" max="14412" width="13.140625" style="101" customWidth="1"/>
    <col min="14413" max="14413" width="12.5703125" style="101" customWidth="1"/>
    <col min="14414" max="14414" width="12.42578125" style="101" customWidth="1"/>
    <col min="14415" max="14416" width="9.140625" style="101"/>
    <col min="14417" max="14417" width="9.85546875" style="101" customWidth="1"/>
    <col min="14418" max="14418" width="10" style="101" customWidth="1"/>
    <col min="14419" max="14419" width="9.140625" style="101"/>
    <col min="14420" max="14420" width="11.42578125" style="101" customWidth="1"/>
    <col min="14421" max="14421" width="11" style="101" customWidth="1"/>
    <col min="14422" max="14425" width="9.140625" style="101"/>
    <col min="14426" max="14426" width="9.5703125" style="101" customWidth="1"/>
    <col min="14427" max="14427" width="9.140625" style="101"/>
    <col min="14428" max="14428" width="10.5703125" style="101" customWidth="1"/>
    <col min="14429" max="14429" width="10" style="101" customWidth="1"/>
    <col min="14430" max="14431" width="12" style="101" customWidth="1"/>
    <col min="14432" max="14432" width="9.7109375" style="101" customWidth="1"/>
    <col min="14433" max="14433" width="11.42578125" style="101" customWidth="1"/>
    <col min="14434" max="14434" width="12.42578125" style="101" customWidth="1"/>
    <col min="14435" max="14435" width="13.42578125" style="101" customWidth="1"/>
    <col min="14436" max="14436" width="13.7109375" style="101" customWidth="1"/>
    <col min="14437" max="14437" width="13.42578125" style="101" customWidth="1"/>
    <col min="14438" max="14452" width="9.140625" style="101"/>
    <col min="14453" max="14453" width="12" style="101" customWidth="1"/>
    <col min="14454" max="14454" width="12.7109375" style="101" customWidth="1"/>
    <col min="14455" max="14639" width="9.140625" style="101"/>
    <col min="14640" max="14640" width="13" style="101" customWidth="1"/>
    <col min="14641" max="14645" width="9.140625" style="101"/>
    <col min="14646" max="14646" width="12.7109375" style="101" customWidth="1"/>
    <col min="14647" max="14667" width="9.140625" style="101"/>
    <col min="14668" max="14668" width="13.140625" style="101" customWidth="1"/>
    <col min="14669" max="14669" width="12.5703125" style="101" customWidth="1"/>
    <col min="14670" max="14670" width="12.42578125" style="101" customWidth="1"/>
    <col min="14671" max="14672" width="9.140625" style="101"/>
    <col min="14673" max="14673" width="9.85546875" style="101" customWidth="1"/>
    <col min="14674" max="14674" width="10" style="101" customWidth="1"/>
    <col min="14675" max="14675" width="9.140625" style="101"/>
    <col min="14676" max="14676" width="11.42578125" style="101" customWidth="1"/>
    <col min="14677" max="14677" width="11" style="101" customWidth="1"/>
    <col min="14678" max="14681" width="9.140625" style="101"/>
    <col min="14682" max="14682" width="9.5703125" style="101" customWidth="1"/>
    <col min="14683" max="14683" width="9.140625" style="101"/>
    <col min="14684" max="14684" width="10.5703125" style="101" customWidth="1"/>
    <col min="14685" max="14685" width="10" style="101" customWidth="1"/>
    <col min="14686" max="14687" width="12" style="101" customWidth="1"/>
    <col min="14688" max="14688" width="9.7109375" style="101" customWidth="1"/>
    <col min="14689" max="14689" width="11.42578125" style="101" customWidth="1"/>
    <col min="14690" max="14690" width="12.42578125" style="101" customWidth="1"/>
    <col min="14691" max="14691" width="13.42578125" style="101" customWidth="1"/>
    <col min="14692" max="14692" width="13.7109375" style="101" customWidth="1"/>
    <col min="14693" max="14693" width="13.42578125" style="101" customWidth="1"/>
    <col min="14694" max="14708" width="9.140625" style="101"/>
    <col min="14709" max="14709" width="12" style="101" customWidth="1"/>
    <col min="14710" max="14710" width="12.7109375" style="101" customWidth="1"/>
    <col min="14711" max="14895" width="9.140625" style="101"/>
    <col min="14896" max="14896" width="13" style="101" customWidth="1"/>
    <col min="14897" max="14901" width="9.140625" style="101"/>
    <col min="14902" max="14902" width="12.7109375" style="101" customWidth="1"/>
    <col min="14903" max="14923" width="9.140625" style="101"/>
    <col min="14924" max="14924" width="13.140625" style="101" customWidth="1"/>
    <col min="14925" max="14925" width="12.5703125" style="101" customWidth="1"/>
    <col min="14926" max="14926" width="12.42578125" style="101" customWidth="1"/>
    <col min="14927" max="14928" width="9.140625" style="101"/>
    <col min="14929" max="14929" width="9.85546875" style="101" customWidth="1"/>
    <col min="14930" max="14930" width="10" style="101" customWidth="1"/>
    <col min="14931" max="14931" width="9.140625" style="101"/>
    <col min="14932" max="14932" width="11.42578125" style="101" customWidth="1"/>
    <col min="14933" max="14933" width="11" style="101" customWidth="1"/>
    <col min="14934" max="14937" width="9.140625" style="101"/>
    <col min="14938" max="14938" width="9.5703125" style="101" customWidth="1"/>
    <col min="14939" max="14939" width="9.140625" style="101"/>
    <col min="14940" max="14940" width="10.5703125" style="101" customWidth="1"/>
    <col min="14941" max="14941" width="10" style="101" customWidth="1"/>
    <col min="14942" max="14943" width="12" style="101" customWidth="1"/>
    <col min="14944" max="14944" width="9.7109375" style="101" customWidth="1"/>
    <col min="14945" max="14945" width="11.42578125" style="101" customWidth="1"/>
    <col min="14946" max="14946" width="12.42578125" style="101" customWidth="1"/>
    <col min="14947" max="14947" width="13.42578125" style="101" customWidth="1"/>
    <col min="14948" max="14948" width="13.7109375" style="101" customWidth="1"/>
    <col min="14949" max="14949" width="13.42578125" style="101" customWidth="1"/>
    <col min="14950" max="14964" width="9.140625" style="101"/>
    <col min="14965" max="14965" width="12" style="101" customWidth="1"/>
    <col min="14966" max="14966" width="12.7109375" style="101" customWidth="1"/>
    <col min="14967" max="15151" width="9.140625" style="101"/>
    <col min="15152" max="15152" width="13" style="101" customWidth="1"/>
    <col min="15153" max="15157" width="9.140625" style="101"/>
    <col min="15158" max="15158" width="12.7109375" style="101" customWidth="1"/>
    <col min="15159" max="15179" width="9.140625" style="101"/>
    <col min="15180" max="15180" width="13.140625" style="101" customWidth="1"/>
    <col min="15181" max="15181" width="12.5703125" style="101" customWidth="1"/>
    <col min="15182" max="15182" width="12.42578125" style="101" customWidth="1"/>
    <col min="15183" max="15184" width="9.140625" style="101"/>
    <col min="15185" max="15185" width="9.85546875" style="101" customWidth="1"/>
    <col min="15186" max="15186" width="10" style="101" customWidth="1"/>
    <col min="15187" max="15187" width="9.140625" style="101"/>
    <col min="15188" max="15188" width="11.42578125" style="101" customWidth="1"/>
    <col min="15189" max="15189" width="11" style="101" customWidth="1"/>
    <col min="15190" max="15193" width="9.140625" style="101"/>
    <col min="15194" max="15194" width="9.5703125" style="101" customWidth="1"/>
    <col min="15195" max="15195" width="9.140625" style="101"/>
    <col min="15196" max="15196" width="10.5703125" style="101" customWidth="1"/>
    <col min="15197" max="15197" width="10" style="101" customWidth="1"/>
    <col min="15198" max="15199" width="12" style="101" customWidth="1"/>
    <col min="15200" max="15200" width="9.7109375" style="101" customWidth="1"/>
    <col min="15201" max="15201" width="11.42578125" style="101" customWidth="1"/>
    <col min="15202" max="15202" width="12.42578125" style="101" customWidth="1"/>
    <col min="15203" max="15203" width="13.42578125" style="101" customWidth="1"/>
    <col min="15204" max="15204" width="13.7109375" style="101" customWidth="1"/>
    <col min="15205" max="15205" width="13.42578125" style="101" customWidth="1"/>
    <col min="15206" max="15220" width="9.140625" style="101"/>
    <col min="15221" max="15221" width="12" style="101" customWidth="1"/>
    <col min="15222" max="15222" width="12.7109375" style="101" customWidth="1"/>
    <col min="15223" max="15407" width="9.140625" style="101"/>
    <col min="15408" max="15408" width="13" style="101" customWidth="1"/>
    <col min="15409" max="15413" width="9.140625" style="101"/>
    <col min="15414" max="15414" width="12.7109375" style="101" customWidth="1"/>
    <col min="15415" max="15435" width="9.140625" style="101"/>
    <col min="15436" max="15436" width="13.140625" style="101" customWidth="1"/>
    <col min="15437" max="15437" width="12.5703125" style="101" customWidth="1"/>
    <col min="15438" max="15438" width="12.42578125" style="101" customWidth="1"/>
    <col min="15439" max="15440" width="9.140625" style="101"/>
    <col min="15441" max="15441" width="9.85546875" style="101" customWidth="1"/>
    <col min="15442" max="15442" width="10" style="101" customWidth="1"/>
    <col min="15443" max="15443" width="9.140625" style="101"/>
    <col min="15444" max="15444" width="11.42578125" style="101" customWidth="1"/>
    <col min="15445" max="15445" width="11" style="101" customWidth="1"/>
    <col min="15446" max="15449" width="9.140625" style="101"/>
    <col min="15450" max="15450" width="9.5703125" style="101" customWidth="1"/>
    <col min="15451" max="15451" width="9.140625" style="101"/>
    <col min="15452" max="15452" width="10.5703125" style="101" customWidth="1"/>
    <col min="15453" max="15453" width="10" style="101" customWidth="1"/>
    <col min="15454" max="15455" width="12" style="101" customWidth="1"/>
    <col min="15456" max="15456" width="9.7109375" style="101" customWidth="1"/>
    <col min="15457" max="15457" width="11.42578125" style="101" customWidth="1"/>
    <col min="15458" max="15458" width="12.42578125" style="101" customWidth="1"/>
    <col min="15459" max="15459" width="13.42578125" style="101" customWidth="1"/>
    <col min="15460" max="15460" width="13.7109375" style="101" customWidth="1"/>
    <col min="15461" max="15461" width="13.42578125" style="101" customWidth="1"/>
    <col min="15462" max="15476" width="9.140625" style="101"/>
    <col min="15477" max="15477" width="12" style="101" customWidth="1"/>
    <col min="15478" max="15478" width="12.7109375" style="101" customWidth="1"/>
    <col min="15479" max="15663" width="9.140625" style="101"/>
    <col min="15664" max="15664" width="13" style="101" customWidth="1"/>
    <col min="15665" max="15669" width="9.140625" style="101"/>
    <col min="15670" max="15670" width="12.7109375" style="101" customWidth="1"/>
    <col min="15671" max="15691" width="9.140625" style="101"/>
    <col min="15692" max="15692" width="13.140625" style="101" customWidth="1"/>
    <col min="15693" max="15693" width="12.5703125" style="101" customWidth="1"/>
    <col min="15694" max="15694" width="12.42578125" style="101" customWidth="1"/>
    <col min="15695" max="15696" width="9.140625" style="101"/>
    <col min="15697" max="15697" width="9.85546875" style="101" customWidth="1"/>
    <col min="15698" max="15698" width="10" style="101" customWidth="1"/>
    <col min="15699" max="15699" width="9.140625" style="101"/>
    <col min="15700" max="15700" width="11.42578125" style="101" customWidth="1"/>
    <col min="15701" max="15701" width="11" style="101" customWidth="1"/>
    <col min="15702" max="15705" width="9.140625" style="101"/>
    <col min="15706" max="15706" width="9.5703125" style="101" customWidth="1"/>
    <col min="15707" max="15707" width="9.140625" style="101"/>
    <col min="15708" max="15708" width="10.5703125" style="101" customWidth="1"/>
    <col min="15709" max="15709" width="10" style="101" customWidth="1"/>
    <col min="15710" max="15711" width="12" style="101" customWidth="1"/>
    <col min="15712" max="15712" width="9.7109375" style="101" customWidth="1"/>
    <col min="15713" max="15713" width="11.42578125" style="101" customWidth="1"/>
    <col min="15714" max="15714" width="12.42578125" style="101" customWidth="1"/>
    <col min="15715" max="15715" width="13.42578125" style="101" customWidth="1"/>
    <col min="15716" max="15716" width="13.7109375" style="101" customWidth="1"/>
    <col min="15717" max="15717" width="13.42578125" style="101" customWidth="1"/>
    <col min="15718" max="15732" width="9.140625" style="101"/>
    <col min="15733" max="15733" width="12" style="101" customWidth="1"/>
    <col min="15734" max="15734" width="12.7109375" style="101" customWidth="1"/>
    <col min="15735" max="15919" width="9.140625" style="101"/>
    <col min="15920" max="15920" width="13" style="101" customWidth="1"/>
    <col min="15921" max="15925" width="9.140625" style="101"/>
    <col min="15926" max="15926" width="12.7109375" style="101" customWidth="1"/>
    <col min="15927" max="15947" width="9.140625" style="101"/>
    <col min="15948" max="15948" width="13.140625" style="101" customWidth="1"/>
    <col min="15949" max="15949" width="12.5703125" style="101" customWidth="1"/>
    <col min="15950" max="15950" width="12.42578125" style="101" customWidth="1"/>
    <col min="15951" max="15952" width="9.140625" style="101"/>
    <col min="15953" max="15953" width="9.85546875" style="101" customWidth="1"/>
    <col min="15954" max="15954" width="10" style="101" customWidth="1"/>
    <col min="15955" max="15955" width="9.140625" style="101"/>
    <col min="15956" max="15956" width="11.42578125" style="101" customWidth="1"/>
    <col min="15957" max="15957" width="11" style="101" customWidth="1"/>
    <col min="15958" max="15961" width="9.140625" style="101"/>
    <col min="15962" max="15962" width="9.5703125" style="101" customWidth="1"/>
    <col min="15963" max="15963" width="9.140625" style="101"/>
    <col min="15964" max="15964" width="10.5703125" style="101" customWidth="1"/>
    <col min="15965" max="15965" width="10" style="101" customWidth="1"/>
    <col min="15966" max="15967" width="12" style="101" customWidth="1"/>
    <col min="15968" max="15968" width="9.7109375" style="101" customWidth="1"/>
    <col min="15969" max="15969" width="11.42578125" style="101" customWidth="1"/>
    <col min="15970" max="15970" width="12.42578125" style="101" customWidth="1"/>
    <col min="15971" max="15971" width="13.42578125" style="101" customWidth="1"/>
    <col min="15972" max="15972" width="13.7109375" style="101" customWidth="1"/>
    <col min="15973" max="15973" width="13.42578125" style="101" customWidth="1"/>
    <col min="15974" max="15988" width="9.140625" style="101"/>
    <col min="15989" max="15989" width="12" style="101" customWidth="1"/>
    <col min="15990" max="15990" width="12.7109375" style="101" customWidth="1"/>
    <col min="15991" max="16175" width="9.140625" style="101"/>
    <col min="16176" max="16176" width="13" style="101" customWidth="1"/>
    <col min="16177" max="16181" width="9.140625" style="101"/>
    <col min="16182" max="16182" width="12.7109375" style="101" customWidth="1"/>
    <col min="16183" max="16203" width="9.140625" style="101"/>
    <col min="16204" max="16204" width="13.140625" style="101" customWidth="1"/>
    <col min="16205" max="16205" width="12.5703125" style="101" customWidth="1"/>
    <col min="16206" max="16206" width="12.42578125" style="101" customWidth="1"/>
    <col min="16207" max="16208" width="9.140625" style="101"/>
    <col min="16209" max="16209" width="9.85546875" style="101" customWidth="1"/>
    <col min="16210" max="16210" width="10" style="101" customWidth="1"/>
    <col min="16211" max="16211" width="9.140625" style="101"/>
    <col min="16212" max="16212" width="11.42578125" style="101" customWidth="1"/>
    <col min="16213" max="16213" width="11" style="101" customWidth="1"/>
    <col min="16214" max="16217" width="9.140625" style="101"/>
    <col min="16218" max="16218" width="9.5703125" style="101" customWidth="1"/>
    <col min="16219" max="16219" width="9.140625" style="101"/>
    <col min="16220" max="16220" width="10.5703125" style="101" customWidth="1"/>
    <col min="16221" max="16221" width="10" style="101" customWidth="1"/>
    <col min="16222" max="16223" width="12" style="101" customWidth="1"/>
    <col min="16224" max="16224" width="9.7109375" style="101" customWidth="1"/>
    <col min="16225" max="16225" width="11.42578125" style="101" customWidth="1"/>
    <col min="16226" max="16226" width="12.42578125" style="101" customWidth="1"/>
    <col min="16227" max="16227" width="13.42578125" style="101" customWidth="1"/>
    <col min="16228" max="16228" width="13.7109375" style="101" customWidth="1"/>
    <col min="16229" max="16229" width="13.42578125" style="101" customWidth="1"/>
    <col min="16230" max="16244" width="9.140625" style="101"/>
    <col min="16245" max="16245" width="12" style="101" customWidth="1"/>
    <col min="16246" max="16246" width="12.7109375" style="101" customWidth="1"/>
    <col min="16247" max="16383" width="9.140625" style="101"/>
    <col min="16384" max="16384" width="9.140625" style="101" customWidth="1"/>
  </cols>
  <sheetData>
    <row r="1" spans="1:144" s="89" customFormat="1" ht="29.25" customHeight="1" x14ac:dyDescent="0.2">
      <c r="A1" s="89" t="s">
        <v>354</v>
      </c>
      <c r="B1" s="90" t="s">
        <v>0</v>
      </c>
      <c r="C1" s="90" t="s">
        <v>528</v>
      </c>
      <c r="D1" s="90" t="s">
        <v>1</v>
      </c>
      <c r="E1" s="90" t="s">
        <v>529</v>
      </c>
      <c r="F1" s="90" t="s">
        <v>530</v>
      </c>
      <c r="G1" s="90" t="s">
        <v>2</v>
      </c>
      <c r="H1" s="90" t="s">
        <v>531</v>
      </c>
      <c r="I1" s="90" t="s">
        <v>532</v>
      </c>
      <c r="J1" s="90" t="s">
        <v>533</v>
      </c>
      <c r="K1" s="91" t="s">
        <v>502</v>
      </c>
      <c r="L1" s="90" t="s">
        <v>3</v>
      </c>
      <c r="M1" s="90" t="s">
        <v>534</v>
      </c>
      <c r="N1" s="90" t="s">
        <v>588</v>
      </c>
      <c r="O1" s="90" t="s">
        <v>593</v>
      </c>
      <c r="P1" s="90" t="s">
        <v>535</v>
      </c>
      <c r="Q1" s="92" t="s">
        <v>4</v>
      </c>
      <c r="R1" s="90" t="s">
        <v>536</v>
      </c>
      <c r="S1" s="90" t="s">
        <v>537</v>
      </c>
      <c r="T1" s="90" t="s">
        <v>432</v>
      </c>
      <c r="U1" s="90" t="s">
        <v>436</v>
      </c>
      <c r="V1" s="90" t="s">
        <v>440</v>
      </c>
      <c r="W1" s="90" t="s">
        <v>443</v>
      </c>
      <c r="X1" s="90" t="s">
        <v>449</v>
      </c>
      <c r="Y1" s="90" t="s">
        <v>538</v>
      </c>
      <c r="Z1" s="90" t="s">
        <v>539</v>
      </c>
      <c r="AA1" s="90" t="s">
        <v>454</v>
      </c>
      <c r="AB1" s="90" t="s">
        <v>455</v>
      </c>
      <c r="AC1" s="90" t="s">
        <v>463</v>
      </c>
      <c r="AD1" s="90" t="s">
        <v>464</v>
      </c>
      <c r="AE1" s="90" t="s">
        <v>490</v>
      </c>
      <c r="AF1" s="90" t="s">
        <v>493</v>
      </c>
      <c r="AG1" s="90" t="s">
        <v>496</v>
      </c>
      <c r="AH1" s="90" t="s">
        <v>499</v>
      </c>
      <c r="AI1" s="90" t="s">
        <v>501</v>
      </c>
      <c r="AJ1" s="93" t="s">
        <v>6</v>
      </c>
      <c r="AK1" s="90" t="s">
        <v>7</v>
      </c>
      <c r="AL1" s="90" t="s">
        <v>8</v>
      </c>
      <c r="AM1" s="89" t="s">
        <v>9</v>
      </c>
      <c r="AN1" s="89" t="s">
        <v>10</v>
      </c>
      <c r="AO1" s="89" t="s">
        <v>11</v>
      </c>
      <c r="AP1" s="89" t="s">
        <v>12</v>
      </c>
      <c r="AQ1" s="89" t="s">
        <v>13</v>
      </c>
      <c r="AR1" s="89" t="s">
        <v>14</v>
      </c>
      <c r="AS1" s="89" t="s">
        <v>15</v>
      </c>
      <c r="AT1" s="90" t="s">
        <v>540</v>
      </c>
      <c r="AU1" s="94" t="s">
        <v>638</v>
      </c>
      <c r="AV1" s="94" t="s">
        <v>639</v>
      </c>
      <c r="AW1" s="95" t="s">
        <v>503</v>
      </c>
      <c r="AX1" s="96" t="s">
        <v>542</v>
      </c>
      <c r="AY1" s="90" t="s">
        <v>541</v>
      </c>
      <c r="AZ1" s="96" t="s">
        <v>526</v>
      </c>
      <c r="BA1" s="90" t="s">
        <v>16</v>
      </c>
      <c r="BB1" s="90" t="s">
        <v>17</v>
      </c>
      <c r="BC1" s="90" t="s">
        <v>18</v>
      </c>
      <c r="BD1" s="97" t="s">
        <v>599</v>
      </c>
      <c r="BE1" s="90" t="s">
        <v>19</v>
      </c>
      <c r="BF1" s="90" t="s">
        <v>20</v>
      </c>
      <c r="BG1" s="89" t="s">
        <v>543</v>
      </c>
      <c r="BH1" s="90" t="s">
        <v>21</v>
      </c>
      <c r="BI1" s="90" t="s">
        <v>22</v>
      </c>
      <c r="BJ1" s="90" t="s">
        <v>23</v>
      </c>
      <c r="BK1" s="90" t="s">
        <v>24</v>
      </c>
      <c r="BL1" s="89" t="s">
        <v>25</v>
      </c>
      <c r="BM1" s="90" t="s">
        <v>544</v>
      </c>
      <c r="BN1" s="90" t="s">
        <v>545</v>
      </c>
      <c r="BO1" s="90" t="s">
        <v>546</v>
      </c>
      <c r="BP1" s="90" t="s">
        <v>26</v>
      </c>
      <c r="BQ1" s="90" t="s">
        <v>27</v>
      </c>
      <c r="BR1" s="90" t="s">
        <v>28</v>
      </c>
      <c r="BS1" s="90" t="s">
        <v>547</v>
      </c>
      <c r="BT1" s="90" t="s">
        <v>29</v>
      </c>
      <c r="BU1" s="90" t="s">
        <v>30</v>
      </c>
      <c r="BV1" s="90" t="s">
        <v>31</v>
      </c>
      <c r="BW1" s="90" t="s">
        <v>32</v>
      </c>
      <c r="BX1" s="90" t="s">
        <v>33</v>
      </c>
      <c r="BY1" s="90" t="s">
        <v>34</v>
      </c>
      <c r="BZ1" s="90" t="s">
        <v>35</v>
      </c>
      <c r="CA1" s="90" t="s">
        <v>36</v>
      </c>
      <c r="CB1" s="90" t="s">
        <v>37</v>
      </c>
      <c r="CC1" s="90" t="s">
        <v>38</v>
      </c>
      <c r="CD1" s="90" t="s">
        <v>558</v>
      </c>
      <c r="CE1" s="90" t="s">
        <v>564</v>
      </c>
      <c r="CF1" s="90" t="s">
        <v>579</v>
      </c>
      <c r="CG1" s="90" t="s">
        <v>580</v>
      </c>
      <c r="CH1" s="90" t="s">
        <v>581</v>
      </c>
      <c r="CI1" s="90" t="s">
        <v>586</v>
      </c>
      <c r="CJ1" s="90" t="s">
        <v>582</v>
      </c>
      <c r="CK1" s="90" t="s">
        <v>583</v>
      </c>
      <c r="CL1" s="90" t="s">
        <v>584</v>
      </c>
      <c r="CM1" s="90" t="s">
        <v>585</v>
      </c>
      <c r="CN1" s="90" t="s">
        <v>586</v>
      </c>
      <c r="CO1" s="98" t="s">
        <v>42</v>
      </c>
      <c r="CP1" s="99" t="s">
        <v>631</v>
      </c>
      <c r="CQ1" s="90" t="s">
        <v>39</v>
      </c>
      <c r="CR1" s="90" t="s">
        <v>40</v>
      </c>
      <c r="CS1" s="90" t="s">
        <v>41</v>
      </c>
      <c r="CT1" s="90" t="s">
        <v>632</v>
      </c>
      <c r="CU1" s="90" t="s">
        <v>633</v>
      </c>
      <c r="CV1" s="90" t="s">
        <v>548</v>
      </c>
      <c r="CW1" s="98" t="s">
        <v>42</v>
      </c>
      <c r="CX1" s="89" t="s">
        <v>549</v>
      </c>
      <c r="CY1" s="89" t="s">
        <v>550</v>
      </c>
      <c r="CZ1" s="89" t="s">
        <v>551</v>
      </c>
      <c r="DA1" s="89" t="s">
        <v>552</v>
      </c>
      <c r="DB1" s="89" t="s">
        <v>43</v>
      </c>
      <c r="DC1" s="89" t="s">
        <v>447</v>
      </c>
      <c r="DD1" s="89" t="s">
        <v>448</v>
      </c>
      <c r="DE1" s="89" t="s">
        <v>44</v>
      </c>
      <c r="DF1" s="89" t="s">
        <v>45</v>
      </c>
      <c r="DG1" s="89" t="s">
        <v>553</v>
      </c>
      <c r="DH1" s="89" t="s">
        <v>554</v>
      </c>
      <c r="DI1" s="89" t="s">
        <v>555</v>
      </c>
      <c r="DJ1" s="89" t="s">
        <v>556</v>
      </c>
      <c r="DK1" s="89" t="s">
        <v>557</v>
      </c>
      <c r="DL1" s="90" t="s">
        <v>26</v>
      </c>
      <c r="DM1" s="90" t="s">
        <v>27</v>
      </c>
      <c r="DN1" s="90" t="s">
        <v>30</v>
      </c>
      <c r="DO1" s="90" t="s">
        <v>31</v>
      </c>
      <c r="DP1" s="90" t="s">
        <v>581</v>
      </c>
      <c r="DQ1" s="90" t="s">
        <v>40</v>
      </c>
      <c r="DR1" s="90" t="s">
        <v>41</v>
      </c>
      <c r="DS1" s="90" t="s">
        <v>632</v>
      </c>
      <c r="DT1" s="90" t="s">
        <v>633</v>
      </c>
      <c r="DU1" s="93" t="s">
        <v>5</v>
      </c>
      <c r="DV1" s="90" t="s">
        <v>636</v>
      </c>
      <c r="DW1" s="90" t="s">
        <v>26</v>
      </c>
      <c r="DX1" s="90" t="s">
        <v>27</v>
      </c>
      <c r="DY1" s="90" t="s">
        <v>28</v>
      </c>
      <c r="DZ1" s="93" t="s">
        <v>30</v>
      </c>
      <c r="EA1" s="93" t="s">
        <v>37</v>
      </c>
      <c r="EB1" s="90" t="s">
        <v>637</v>
      </c>
      <c r="EC1" s="90" t="s">
        <v>634</v>
      </c>
      <c r="ED1" s="100" t="s">
        <v>635</v>
      </c>
      <c r="EF1" s="93"/>
      <c r="EG1" s="93"/>
      <c r="EH1" s="93"/>
      <c r="EI1" s="93"/>
      <c r="EJ1" s="93"/>
      <c r="EK1" s="93"/>
      <c r="EL1" s="93"/>
      <c r="EN1" s="93"/>
    </row>
    <row r="2" spans="1:144" ht="29.25" customHeight="1" x14ac:dyDescent="0.2">
      <c r="A2" s="101" t="s">
        <v>355</v>
      </c>
      <c r="B2" s="102">
        <v>512</v>
      </c>
      <c r="C2" s="103" t="s">
        <v>46</v>
      </c>
      <c r="D2" s="102">
        <v>361</v>
      </c>
      <c r="E2" s="104">
        <v>19143</v>
      </c>
      <c r="F2" s="105">
        <v>65</v>
      </c>
      <c r="G2" s="105">
        <v>1</v>
      </c>
      <c r="H2" s="106">
        <v>43116</v>
      </c>
      <c r="I2" s="106">
        <v>43124</v>
      </c>
      <c r="J2" s="105">
        <v>8</v>
      </c>
      <c r="K2" s="107">
        <v>12.408333333333333</v>
      </c>
      <c r="L2" s="108" t="s">
        <v>47</v>
      </c>
      <c r="M2" s="108" t="s">
        <v>48</v>
      </c>
      <c r="N2" s="108" t="s">
        <v>589</v>
      </c>
      <c r="O2" s="108"/>
      <c r="P2" s="103" t="s">
        <v>49</v>
      </c>
      <c r="Q2" s="92" t="s">
        <v>50</v>
      </c>
      <c r="R2" s="103" t="s">
        <v>51</v>
      </c>
      <c r="S2" s="103" t="s">
        <v>52</v>
      </c>
      <c r="T2" s="105" t="s">
        <v>433</v>
      </c>
      <c r="U2" s="105" t="s">
        <v>437</v>
      </c>
      <c r="V2" s="105" t="s">
        <v>441</v>
      </c>
      <c r="W2" s="105" t="s">
        <v>444</v>
      </c>
      <c r="X2" s="103" t="s">
        <v>450</v>
      </c>
      <c r="Y2" s="105" t="s">
        <v>452</v>
      </c>
      <c r="Z2" s="105">
        <v>18</v>
      </c>
      <c r="AA2" s="105">
        <v>98</v>
      </c>
      <c r="AB2" s="105" t="s">
        <v>456</v>
      </c>
      <c r="AC2" s="105">
        <v>88</v>
      </c>
      <c r="AD2" s="105">
        <v>88</v>
      </c>
      <c r="AE2" s="103" t="s">
        <v>491</v>
      </c>
      <c r="AF2" s="103" t="s">
        <v>494</v>
      </c>
      <c r="AG2" s="98" t="s">
        <v>497</v>
      </c>
      <c r="AH2" s="105" t="s">
        <v>500</v>
      </c>
      <c r="AI2" s="105" t="s">
        <v>500</v>
      </c>
      <c r="AJ2" s="105">
        <v>27</v>
      </c>
      <c r="AK2" s="105" t="s">
        <v>53</v>
      </c>
      <c r="AL2" s="105" t="s">
        <v>54</v>
      </c>
      <c r="AM2" s="98">
        <v>0</v>
      </c>
      <c r="AN2" s="101">
        <v>0</v>
      </c>
      <c r="AO2" s="101">
        <v>0</v>
      </c>
      <c r="AP2" s="98">
        <v>0</v>
      </c>
      <c r="AQ2" s="98">
        <v>0</v>
      </c>
      <c r="AR2" s="98">
        <v>0</v>
      </c>
      <c r="AS2" s="98">
        <v>0</v>
      </c>
      <c r="AT2" s="98" t="s">
        <v>63</v>
      </c>
      <c r="AU2" s="109">
        <v>0.19930555555555554</v>
      </c>
      <c r="AV2" s="107">
        <v>0.59375</v>
      </c>
      <c r="AW2" s="110" t="s">
        <v>675</v>
      </c>
      <c r="AX2" s="111">
        <v>50</v>
      </c>
      <c r="AY2" s="112">
        <v>43116</v>
      </c>
      <c r="AZ2" s="111" t="s">
        <v>527</v>
      </c>
      <c r="BA2" s="101" t="s">
        <v>56</v>
      </c>
      <c r="BB2" s="101" t="s">
        <v>57</v>
      </c>
      <c r="BC2" s="98">
        <v>1</v>
      </c>
      <c r="BD2" s="113" t="s">
        <v>598</v>
      </c>
      <c r="BF2" s="98"/>
      <c r="BG2" s="101" t="s">
        <v>58</v>
      </c>
      <c r="BH2" s="101" t="s">
        <v>59</v>
      </c>
      <c r="BK2" s="101" t="s">
        <v>60</v>
      </c>
      <c r="BL2" s="98" t="s">
        <v>61</v>
      </c>
      <c r="BM2" s="98">
        <v>1</v>
      </c>
      <c r="BN2" s="101">
        <v>1</v>
      </c>
      <c r="BO2" s="101">
        <v>3</v>
      </c>
      <c r="BP2" s="101">
        <v>1</v>
      </c>
      <c r="BQ2" s="101">
        <v>0</v>
      </c>
      <c r="BR2" s="101">
        <v>1</v>
      </c>
      <c r="BS2" s="101">
        <v>0</v>
      </c>
      <c r="BT2" s="101">
        <v>0</v>
      </c>
      <c r="BU2" s="101">
        <v>1</v>
      </c>
      <c r="BV2" s="101">
        <v>1</v>
      </c>
      <c r="BW2" s="101">
        <v>0</v>
      </c>
      <c r="BX2" s="101">
        <v>0</v>
      </c>
      <c r="BY2" s="101">
        <v>0</v>
      </c>
      <c r="BZ2" s="101">
        <v>0</v>
      </c>
      <c r="CA2" s="101">
        <v>0</v>
      </c>
      <c r="CB2" s="98" t="s">
        <v>896</v>
      </c>
      <c r="CC2" s="98">
        <v>0</v>
      </c>
      <c r="CD2" s="98">
        <v>121</v>
      </c>
      <c r="CE2" s="98" t="s">
        <v>559</v>
      </c>
      <c r="CF2" s="98">
        <v>0.377</v>
      </c>
      <c r="CG2" s="98">
        <v>410</v>
      </c>
      <c r="CH2" s="98" t="s">
        <v>600</v>
      </c>
      <c r="CI2" s="98" t="s">
        <v>587</v>
      </c>
      <c r="CJ2" s="98">
        <v>12.8</v>
      </c>
      <c r="CK2" s="98">
        <v>3.2</v>
      </c>
      <c r="CL2" s="98">
        <v>4.2</v>
      </c>
      <c r="CM2" s="98">
        <v>1.7</v>
      </c>
      <c r="CN2" s="114">
        <v>0.78</v>
      </c>
      <c r="CO2" s="98">
        <v>19</v>
      </c>
      <c r="CP2" s="115">
        <f>((2*CJ2+CO2)/((CL2+CK2)*CM2+1))</f>
        <v>3.284241531664212</v>
      </c>
      <c r="CQ2" s="98">
        <v>0</v>
      </c>
      <c r="CR2" s="98">
        <v>0</v>
      </c>
      <c r="CS2" s="98">
        <v>1</v>
      </c>
      <c r="CT2" s="98">
        <v>1</v>
      </c>
      <c r="CU2" s="98">
        <v>1</v>
      </c>
      <c r="CV2" s="98">
        <v>1</v>
      </c>
      <c r="CW2" s="98">
        <v>19</v>
      </c>
      <c r="CX2" s="98">
        <v>90</v>
      </c>
      <c r="CY2" s="98">
        <v>3.1</v>
      </c>
      <c r="CZ2" s="98">
        <v>7.2</v>
      </c>
      <c r="DA2" s="98">
        <v>98</v>
      </c>
      <c r="DB2" s="98">
        <v>18.2</v>
      </c>
      <c r="DC2" s="98">
        <v>6.5</v>
      </c>
      <c r="DD2" s="98">
        <v>10.7</v>
      </c>
      <c r="DE2" s="98">
        <v>43</v>
      </c>
      <c r="DF2" s="98">
        <v>55</v>
      </c>
      <c r="DG2" s="98">
        <v>36</v>
      </c>
      <c r="DH2" s="98">
        <v>68</v>
      </c>
      <c r="DI2" s="98">
        <v>38</v>
      </c>
      <c r="DJ2" s="98">
        <v>4.9000000000000004</v>
      </c>
      <c r="DK2" s="98">
        <v>24</v>
      </c>
      <c r="DL2" s="98">
        <v>1</v>
      </c>
      <c r="DM2" s="98">
        <v>0</v>
      </c>
      <c r="DN2" s="98">
        <v>2</v>
      </c>
      <c r="DO2" s="98">
        <v>1</v>
      </c>
      <c r="DP2" s="98">
        <v>1</v>
      </c>
      <c r="DQ2" s="98">
        <v>0</v>
      </c>
      <c r="DR2" s="98">
        <v>2</v>
      </c>
      <c r="DS2" s="98">
        <v>1</v>
      </c>
      <c r="DT2" s="98">
        <v>1</v>
      </c>
      <c r="DU2" s="98">
        <f>SUM(DL2:DT2)</f>
        <v>9</v>
      </c>
      <c r="DV2" s="98">
        <v>2</v>
      </c>
      <c r="DW2" s="98">
        <v>1</v>
      </c>
      <c r="DX2" s="98">
        <v>0</v>
      </c>
      <c r="DY2" s="98">
        <v>1</v>
      </c>
      <c r="DZ2" s="98">
        <v>2</v>
      </c>
      <c r="EA2" s="116">
        <v>1</v>
      </c>
      <c r="EB2" s="98">
        <v>2</v>
      </c>
      <c r="EC2" s="116">
        <v>1</v>
      </c>
      <c r="ED2" s="98">
        <f>SUM(DV2:EC2)</f>
        <v>10</v>
      </c>
      <c r="EF2" s="105"/>
      <c r="EG2" s="105"/>
      <c r="EH2" s="105"/>
      <c r="EI2" s="105"/>
      <c r="EJ2" s="105"/>
      <c r="EK2" s="105"/>
      <c r="EL2" s="105"/>
      <c r="EN2" s="105"/>
    </row>
    <row r="3" spans="1:144" ht="29.25" customHeight="1" x14ac:dyDescent="0.2">
      <c r="A3" s="101" t="s">
        <v>356</v>
      </c>
      <c r="B3" s="102">
        <v>830</v>
      </c>
      <c r="C3" s="108" t="s">
        <v>64</v>
      </c>
      <c r="D3" s="102">
        <v>536</v>
      </c>
      <c r="E3" s="104">
        <v>18441</v>
      </c>
      <c r="F3" s="105">
        <v>67</v>
      </c>
      <c r="G3" s="105">
        <v>1</v>
      </c>
      <c r="H3" s="106">
        <v>43125</v>
      </c>
      <c r="I3" s="106">
        <v>43131</v>
      </c>
      <c r="J3" s="105">
        <v>6</v>
      </c>
      <c r="K3" s="117">
        <v>0.60069444444444442</v>
      </c>
      <c r="L3" s="108" t="s">
        <v>65</v>
      </c>
      <c r="M3" s="108" t="s">
        <v>66</v>
      </c>
      <c r="N3" s="108" t="s">
        <v>589</v>
      </c>
      <c r="O3" s="108"/>
      <c r="P3" s="103" t="s">
        <v>67</v>
      </c>
      <c r="Q3" s="92" t="s">
        <v>50</v>
      </c>
      <c r="R3" s="103" t="s">
        <v>51</v>
      </c>
      <c r="S3" s="103" t="s">
        <v>52</v>
      </c>
      <c r="T3" s="105" t="s">
        <v>434</v>
      </c>
      <c r="U3" s="105" t="s">
        <v>439</v>
      </c>
      <c r="V3" s="105" t="s">
        <v>442</v>
      </c>
      <c r="W3" s="105" t="s">
        <v>444</v>
      </c>
      <c r="X3" s="103" t="s">
        <v>450</v>
      </c>
      <c r="Y3" s="105" t="s">
        <v>453</v>
      </c>
      <c r="Z3" s="105">
        <v>20</v>
      </c>
      <c r="AA3" s="105">
        <v>96</v>
      </c>
      <c r="AB3" s="105" t="s">
        <v>457</v>
      </c>
      <c r="AC3" s="105">
        <v>98</v>
      </c>
      <c r="AD3" s="105">
        <v>98</v>
      </c>
      <c r="AE3" s="103" t="s">
        <v>492</v>
      </c>
      <c r="AF3" s="103" t="s">
        <v>495</v>
      </c>
      <c r="AG3" s="98" t="s">
        <v>497</v>
      </c>
      <c r="AH3" s="105" t="s">
        <v>500</v>
      </c>
      <c r="AI3" s="105" t="s">
        <v>500</v>
      </c>
      <c r="AJ3" s="105">
        <v>25</v>
      </c>
      <c r="AK3" s="105" t="s">
        <v>68</v>
      </c>
      <c r="AL3" s="105" t="s">
        <v>54</v>
      </c>
      <c r="AM3" s="98">
        <v>0</v>
      </c>
      <c r="AN3" s="101">
        <v>1</v>
      </c>
      <c r="AO3" s="101">
        <v>0</v>
      </c>
      <c r="AP3" s="98">
        <v>0</v>
      </c>
      <c r="AQ3" s="98">
        <v>1</v>
      </c>
      <c r="AR3" s="98">
        <v>0</v>
      </c>
      <c r="AS3" s="98">
        <v>0</v>
      </c>
      <c r="AT3" s="98" t="s">
        <v>71</v>
      </c>
      <c r="AU3" s="109">
        <v>0.125</v>
      </c>
      <c r="AV3" s="109">
        <v>0.71875</v>
      </c>
      <c r="AW3" s="118" t="s">
        <v>640</v>
      </c>
      <c r="AX3" s="119">
        <v>70</v>
      </c>
      <c r="AY3" s="112">
        <v>43125</v>
      </c>
      <c r="AZ3" s="111" t="s">
        <v>527</v>
      </c>
      <c r="BA3" s="101" t="s">
        <v>56</v>
      </c>
      <c r="BB3" s="101" t="s">
        <v>57</v>
      </c>
      <c r="BC3" s="98">
        <v>1</v>
      </c>
      <c r="BD3" s="113" t="s">
        <v>598</v>
      </c>
      <c r="BE3" s="98" t="s">
        <v>69</v>
      </c>
      <c r="BF3" s="98">
        <v>2</v>
      </c>
      <c r="BG3" s="101" t="s">
        <v>58</v>
      </c>
      <c r="BH3" s="101" t="s">
        <v>59</v>
      </c>
      <c r="BK3" s="101" t="s">
        <v>60</v>
      </c>
      <c r="BL3" s="98" t="s">
        <v>465</v>
      </c>
      <c r="BM3" s="98">
        <v>1</v>
      </c>
      <c r="BN3" s="101">
        <v>1</v>
      </c>
      <c r="BO3" s="101">
        <v>2</v>
      </c>
      <c r="BP3" s="101">
        <v>1</v>
      </c>
      <c r="BQ3" s="101">
        <v>0</v>
      </c>
      <c r="BR3" s="101">
        <v>1</v>
      </c>
      <c r="BS3" s="101">
        <v>0</v>
      </c>
      <c r="BT3" s="101">
        <v>0</v>
      </c>
      <c r="BU3" s="101">
        <v>1</v>
      </c>
      <c r="BV3" s="101">
        <v>1</v>
      </c>
      <c r="BW3" s="101">
        <v>0</v>
      </c>
      <c r="BX3" s="101">
        <v>0</v>
      </c>
      <c r="BY3" s="101">
        <v>1</v>
      </c>
      <c r="BZ3" s="101">
        <v>0</v>
      </c>
      <c r="CA3" s="101">
        <v>0</v>
      </c>
      <c r="CB3" s="98" t="s">
        <v>896</v>
      </c>
      <c r="CC3" s="98">
        <v>0</v>
      </c>
      <c r="CD3" s="98">
        <v>132</v>
      </c>
      <c r="CE3" s="98" t="s">
        <v>560</v>
      </c>
      <c r="CF3" s="98">
        <v>0.32500000000000001</v>
      </c>
      <c r="CG3" s="98">
        <v>385</v>
      </c>
      <c r="CH3" s="98" t="s">
        <v>601</v>
      </c>
      <c r="CI3" s="98">
        <v>76.2</v>
      </c>
      <c r="CJ3" s="98">
        <v>13.4</v>
      </c>
      <c r="CK3" s="98">
        <v>2.8</v>
      </c>
      <c r="CL3" s="98">
        <v>3.7</v>
      </c>
      <c r="CM3" s="98">
        <v>3.9</v>
      </c>
      <c r="CN3" s="114">
        <v>0.76</v>
      </c>
      <c r="CO3" s="98">
        <v>12</v>
      </c>
      <c r="CP3" s="115">
        <f>((2*CJ3+CO3)/((CL3+CK3)*CM3+1))</f>
        <v>1.4724857685009487</v>
      </c>
      <c r="CQ3" s="98">
        <v>0</v>
      </c>
      <c r="CR3" s="98">
        <v>0</v>
      </c>
      <c r="CS3" s="98">
        <v>0</v>
      </c>
      <c r="CT3" s="98">
        <v>1</v>
      </c>
      <c r="CU3" s="98">
        <v>1</v>
      </c>
      <c r="CV3" s="98">
        <v>0</v>
      </c>
      <c r="CW3" s="98">
        <v>12</v>
      </c>
      <c r="CX3" s="98">
        <v>100</v>
      </c>
      <c r="CY3" s="98">
        <v>3.2</v>
      </c>
      <c r="CZ3" s="98">
        <v>8.3000000000000007</v>
      </c>
      <c r="DA3" s="98">
        <v>117</v>
      </c>
      <c r="DB3" s="98">
        <v>11.2</v>
      </c>
      <c r="DC3" s="98">
        <v>7.2</v>
      </c>
      <c r="DD3" s="98">
        <v>5</v>
      </c>
      <c r="DE3" s="98">
        <v>78</v>
      </c>
      <c r="DF3" s="98">
        <v>26</v>
      </c>
      <c r="DG3" s="98">
        <v>48</v>
      </c>
      <c r="DH3" s="98">
        <v>72</v>
      </c>
      <c r="DI3" s="98">
        <v>32</v>
      </c>
      <c r="DJ3" s="98">
        <v>7.9</v>
      </c>
      <c r="DK3" s="98">
        <v>78</v>
      </c>
      <c r="DL3" s="98">
        <v>1</v>
      </c>
      <c r="DM3" s="98">
        <v>0</v>
      </c>
      <c r="DN3" s="98">
        <v>2</v>
      </c>
      <c r="DO3" s="98">
        <v>1</v>
      </c>
      <c r="DP3" s="98">
        <v>1</v>
      </c>
      <c r="DQ3" s="98">
        <v>0</v>
      </c>
      <c r="DR3" s="98">
        <v>0</v>
      </c>
      <c r="DS3" s="98">
        <v>1</v>
      </c>
      <c r="DT3" s="98">
        <v>1</v>
      </c>
      <c r="DU3" s="98">
        <f t="shared" ref="DU3:DU66" si="0">SUM(DL3:DT3)</f>
        <v>7</v>
      </c>
      <c r="DV3" s="98">
        <v>2</v>
      </c>
      <c r="DW3" s="98">
        <v>1</v>
      </c>
      <c r="DX3" s="98">
        <v>0</v>
      </c>
      <c r="DY3" s="98">
        <v>1</v>
      </c>
      <c r="DZ3" s="98">
        <v>2</v>
      </c>
      <c r="EA3" s="116">
        <v>1</v>
      </c>
      <c r="EB3" s="98">
        <v>2</v>
      </c>
      <c r="EC3" s="116">
        <v>1</v>
      </c>
      <c r="ED3" s="98">
        <f t="shared" ref="ED3:ED66" si="1">SUM(DV3:EC3)</f>
        <v>10</v>
      </c>
      <c r="EF3" s="105"/>
      <c r="EG3" s="105"/>
      <c r="EH3" s="105"/>
      <c r="EI3" s="105"/>
      <c r="EJ3" s="105"/>
      <c r="EK3" s="105"/>
      <c r="EL3" s="105"/>
      <c r="EN3" s="105"/>
    </row>
    <row r="4" spans="1:144" ht="29.25" customHeight="1" x14ac:dyDescent="0.2">
      <c r="A4" s="101" t="s">
        <v>357</v>
      </c>
      <c r="B4" s="102">
        <v>1604</v>
      </c>
      <c r="C4" s="108" t="s">
        <v>72</v>
      </c>
      <c r="D4" s="102">
        <v>1037</v>
      </c>
      <c r="E4" s="104">
        <v>20573</v>
      </c>
      <c r="F4" s="105">
        <v>61</v>
      </c>
      <c r="G4" s="105">
        <v>1</v>
      </c>
      <c r="H4" s="106">
        <v>43147</v>
      </c>
      <c r="I4" s="106">
        <v>43154</v>
      </c>
      <c r="J4" s="105">
        <v>7</v>
      </c>
      <c r="K4" s="109">
        <v>0.4152777777777778</v>
      </c>
      <c r="L4" s="108" t="s">
        <v>73</v>
      </c>
      <c r="M4" s="108" t="s">
        <v>74</v>
      </c>
      <c r="N4" s="108" t="s">
        <v>590</v>
      </c>
      <c r="O4" s="108"/>
      <c r="P4" s="103" t="s">
        <v>49</v>
      </c>
      <c r="Q4" s="92" t="s">
        <v>50</v>
      </c>
      <c r="R4" s="103" t="s">
        <v>51</v>
      </c>
      <c r="S4" s="103" t="s">
        <v>52</v>
      </c>
      <c r="T4" s="105" t="s">
        <v>433</v>
      </c>
      <c r="U4" s="105" t="s">
        <v>437</v>
      </c>
      <c r="V4" s="105" t="s">
        <v>441</v>
      </c>
      <c r="W4" s="105" t="s">
        <v>444</v>
      </c>
      <c r="X4" s="103" t="s">
        <v>450</v>
      </c>
      <c r="Y4" s="105" t="s">
        <v>452</v>
      </c>
      <c r="Z4" s="105">
        <v>21</v>
      </c>
      <c r="AA4" s="105">
        <v>97</v>
      </c>
      <c r="AB4" s="105" t="s">
        <v>458</v>
      </c>
      <c r="AC4" s="105">
        <v>67</v>
      </c>
      <c r="AD4" s="105">
        <v>67</v>
      </c>
      <c r="AE4" s="103" t="s">
        <v>492</v>
      </c>
      <c r="AF4" s="103" t="s">
        <v>495</v>
      </c>
      <c r="AG4" s="98" t="s">
        <v>498</v>
      </c>
      <c r="AH4" s="105" t="s">
        <v>500</v>
      </c>
      <c r="AI4" s="105" t="s">
        <v>500</v>
      </c>
      <c r="AJ4" s="105">
        <v>29</v>
      </c>
      <c r="AK4" s="105" t="s">
        <v>68</v>
      </c>
      <c r="AL4" s="105" t="s">
        <v>75</v>
      </c>
      <c r="AM4" s="98">
        <v>1</v>
      </c>
      <c r="AN4" s="101">
        <v>0</v>
      </c>
      <c r="AO4" s="101">
        <v>0</v>
      </c>
      <c r="AP4" s="98">
        <v>0</v>
      </c>
      <c r="AQ4" s="98">
        <v>0</v>
      </c>
      <c r="AR4" s="98">
        <v>0</v>
      </c>
      <c r="AS4" s="98">
        <v>0</v>
      </c>
      <c r="AT4" s="98" t="s">
        <v>63</v>
      </c>
      <c r="AU4" s="109">
        <v>0.17986111111111111</v>
      </c>
      <c r="AV4" s="109">
        <v>0.58819444444444446</v>
      </c>
      <c r="AW4" s="118" t="s">
        <v>641</v>
      </c>
      <c r="AX4" s="119">
        <v>53</v>
      </c>
      <c r="AY4" s="112">
        <v>43147</v>
      </c>
      <c r="AZ4" s="111" t="s">
        <v>527</v>
      </c>
      <c r="BA4" s="101" t="s">
        <v>56</v>
      </c>
      <c r="BB4" s="101" t="s">
        <v>57</v>
      </c>
      <c r="BC4" s="98">
        <v>1</v>
      </c>
      <c r="BD4" s="113" t="s">
        <v>598</v>
      </c>
      <c r="BF4" s="98"/>
      <c r="BG4" s="101" t="s">
        <v>76</v>
      </c>
      <c r="BH4" s="101" t="s">
        <v>59</v>
      </c>
      <c r="BK4" s="101"/>
      <c r="BL4" s="98" t="s">
        <v>77</v>
      </c>
      <c r="BM4" s="98">
        <v>1</v>
      </c>
      <c r="BN4" s="101">
        <v>1</v>
      </c>
      <c r="BO4" s="101">
        <v>3</v>
      </c>
      <c r="BP4" s="101">
        <v>1</v>
      </c>
      <c r="BQ4" s="101">
        <v>0</v>
      </c>
      <c r="BR4" s="101">
        <v>1</v>
      </c>
      <c r="BS4" s="101">
        <v>1</v>
      </c>
      <c r="BT4" s="101">
        <v>0</v>
      </c>
      <c r="BU4" s="101">
        <v>0</v>
      </c>
      <c r="BV4" s="101">
        <v>1</v>
      </c>
      <c r="BW4" s="101">
        <v>0</v>
      </c>
      <c r="BX4" s="101">
        <v>0</v>
      </c>
      <c r="BY4" s="101">
        <v>0</v>
      </c>
      <c r="BZ4" s="101">
        <v>0</v>
      </c>
      <c r="CA4" s="101">
        <v>0</v>
      </c>
      <c r="CB4" s="98" t="s">
        <v>896</v>
      </c>
      <c r="CC4" s="98">
        <v>0</v>
      </c>
      <c r="CD4" s="98">
        <v>115</v>
      </c>
      <c r="CE4" s="98" t="s">
        <v>561</v>
      </c>
      <c r="CF4" s="98">
        <v>0.32800000000000001</v>
      </c>
      <c r="CG4" s="98">
        <v>289</v>
      </c>
      <c r="CH4" s="98" t="s">
        <v>602</v>
      </c>
      <c r="CI4" s="98">
        <v>88.2</v>
      </c>
      <c r="CJ4" s="98">
        <v>7.2</v>
      </c>
      <c r="CK4" s="98">
        <v>1.3</v>
      </c>
      <c r="CL4" s="98">
        <v>2.1</v>
      </c>
      <c r="CM4" s="98">
        <v>1.2</v>
      </c>
      <c r="CN4" s="114">
        <v>0.88</v>
      </c>
      <c r="CO4" s="98">
        <v>18</v>
      </c>
      <c r="CP4" s="115">
        <f t="shared" ref="CP4:CP67" si="2">((2*CJ4+CO4)/((CL4+CK4)*CM4+1))/2</f>
        <v>3.1889763779527556</v>
      </c>
      <c r="CQ4" s="98">
        <v>0</v>
      </c>
      <c r="CR4" s="98">
        <v>0</v>
      </c>
      <c r="CS4" s="98">
        <v>0</v>
      </c>
      <c r="CT4" s="98">
        <v>0</v>
      </c>
      <c r="CU4" s="98">
        <v>0</v>
      </c>
      <c r="CV4" s="98">
        <v>0</v>
      </c>
      <c r="CW4" s="98">
        <v>18</v>
      </c>
      <c r="CX4" s="98">
        <v>92</v>
      </c>
      <c r="CY4" s="98">
        <v>3.2</v>
      </c>
      <c r="CZ4" s="98">
        <v>8.4</v>
      </c>
      <c r="DA4" s="98">
        <v>87</v>
      </c>
      <c r="DB4" s="98">
        <v>14.8</v>
      </c>
      <c r="DC4" s="98">
        <v>3.2</v>
      </c>
      <c r="DD4" s="98">
        <v>11.6</v>
      </c>
      <c r="DE4" s="98">
        <v>44</v>
      </c>
      <c r="DF4" s="98">
        <v>75</v>
      </c>
      <c r="DG4" s="98">
        <v>36</v>
      </c>
      <c r="DH4" s="98">
        <v>64</v>
      </c>
      <c r="DI4" s="98">
        <v>32</v>
      </c>
      <c r="DJ4" s="98">
        <v>5.7</v>
      </c>
      <c r="DK4" s="98">
        <v>32</v>
      </c>
      <c r="DL4" s="98">
        <v>1</v>
      </c>
      <c r="DM4" s="98">
        <v>0</v>
      </c>
      <c r="DN4" s="98">
        <v>0</v>
      </c>
      <c r="DO4" s="98">
        <v>1</v>
      </c>
      <c r="DP4" s="98">
        <v>1</v>
      </c>
      <c r="DQ4" s="98">
        <v>0</v>
      </c>
      <c r="DR4" s="98">
        <v>0</v>
      </c>
      <c r="DS4" s="98">
        <v>0</v>
      </c>
      <c r="DT4" s="98">
        <v>0</v>
      </c>
      <c r="DU4" s="98">
        <f t="shared" si="0"/>
        <v>3</v>
      </c>
      <c r="DV4" s="98">
        <v>2</v>
      </c>
      <c r="DW4" s="98">
        <v>1</v>
      </c>
      <c r="DX4" s="98">
        <v>0</v>
      </c>
      <c r="DY4" s="98">
        <v>1</v>
      </c>
      <c r="DZ4" s="98">
        <v>0</v>
      </c>
      <c r="EA4" s="116">
        <v>1</v>
      </c>
      <c r="EB4" s="98">
        <v>2</v>
      </c>
      <c r="EC4" s="116">
        <v>1</v>
      </c>
      <c r="ED4" s="98">
        <f t="shared" si="1"/>
        <v>8</v>
      </c>
      <c r="EF4" s="105"/>
      <c r="EG4" s="105"/>
      <c r="EH4" s="105"/>
      <c r="EI4" s="105"/>
      <c r="EJ4" s="105"/>
      <c r="EK4" s="105"/>
      <c r="EL4" s="105"/>
      <c r="EN4" s="105"/>
    </row>
    <row r="5" spans="1:144" ht="29.25" customHeight="1" x14ac:dyDescent="0.2">
      <c r="A5" s="101" t="s">
        <v>358</v>
      </c>
      <c r="B5" s="102">
        <v>3846</v>
      </c>
      <c r="C5" s="108" t="s">
        <v>78</v>
      </c>
      <c r="D5" s="102">
        <v>2508</v>
      </c>
      <c r="E5" s="104">
        <v>19786</v>
      </c>
      <c r="F5" s="105">
        <v>64</v>
      </c>
      <c r="G5" s="105">
        <v>1</v>
      </c>
      <c r="H5" s="106">
        <v>43213</v>
      </c>
      <c r="I5" s="106">
        <v>43223</v>
      </c>
      <c r="J5" s="105">
        <v>10</v>
      </c>
      <c r="K5" s="107">
        <v>0.61458333333333337</v>
      </c>
      <c r="L5" s="108" t="s">
        <v>79</v>
      </c>
      <c r="M5" s="108" t="s">
        <v>80</v>
      </c>
      <c r="N5" s="108" t="s">
        <v>589</v>
      </c>
      <c r="O5" s="108"/>
      <c r="P5" s="103" t="s">
        <v>49</v>
      </c>
      <c r="Q5" s="92" t="s">
        <v>50</v>
      </c>
      <c r="R5" s="92" t="s">
        <v>81</v>
      </c>
      <c r="S5" s="92" t="s">
        <v>82</v>
      </c>
      <c r="T5" s="105" t="s">
        <v>433</v>
      </c>
      <c r="U5" s="105" t="s">
        <v>437</v>
      </c>
      <c r="V5" s="105" t="s">
        <v>441</v>
      </c>
      <c r="W5" s="105" t="s">
        <v>445</v>
      </c>
      <c r="X5" s="103" t="s">
        <v>451</v>
      </c>
      <c r="Y5" s="105" t="s">
        <v>452</v>
      </c>
      <c r="Z5" s="105">
        <v>20</v>
      </c>
      <c r="AA5" s="105">
        <v>97</v>
      </c>
      <c r="AB5" s="105" t="s">
        <v>459</v>
      </c>
      <c r="AC5" s="105">
        <v>84</v>
      </c>
      <c r="AD5" s="105">
        <v>98</v>
      </c>
      <c r="AE5" s="103" t="s">
        <v>491</v>
      </c>
      <c r="AF5" s="103" t="s">
        <v>494</v>
      </c>
      <c r="AG5" s="98" t="s">
        <v>498</v>
      </c>
      <c r="AH5" s="105" t="s">
        <v>500</v>
      </c>
      <c r="AI5" s="105" t="s">
        <v>500</v>
      </c>
      <c r="AJ5" s="105">
        <v>32</v>
      </c>
      <c r="AK5" s="105" t="s">
        <v>53</v>
      </c>
      <c r="AL5" s="105" t="s">
        <v>54</v>
      </c>
      <c r="AM5" s="98">
        <v>0</v>
      </c>
      <c r="AN5" s="101">
        <v>1</v>
      </c>
      <c r="AO5" s="101">
        <v>0</v>
      </c>
      <c r="AP5" s="98">
        <v>0</v>
      </c>
      <c r="AQ5" s="98">
        <v>0</v>
      </c>
      <c r="AR5" s="98">
        <v>0</v>
      </c>
      <c r="AS5" s="98">
        <v>0</v>
      </c>
      <c r="AT5" s="98" t="s">
        <v>71</v>
      </c>
      <c r="AU5" s="109">
        <f t="shared" ref="AU5:AU11" si="3">AV5-K5</f>
        <v>0.10416666666666663</v>
      </c>
      <c r="AV5" s="107">
        <v>0.71875</v>
      </c>
      <c r="AW5" s="110" t="s">
        <v>504</v>
      </c>
      <c r="AX5" s="111">
        <v>50</v>
      </c>
      <c r="AY5" s="112">
        <v>43213</v>
      </c>
      <c r="AZ5" s="111" t="s">
        <v>527</v>
      </c>
      <c r="BA5" s="101" t="s">
        <v>56</v>
      </c>
      <c r="BB5" s="101" t="s">
        <v>57</v>
      </c>
      <c r="BC5" s="98">
        <v>1</v>
      </c>
      <c r="BD5" s="113" t="s">
        <v>598</v>
      </c>
      <c r="BE5" s="98" t="s">
        <v>83</v>
      </c>
      <c r="BF5" s="98">
        <v>2</v>
      </c>
      <c r="BG5" s="101" t="s">
        <v>58</v>
      </c>
      <c r="BH5" s="101" t="s">
        <v>59</v>
      </c>
      <c r="BK5" s="101"/>
      <c r="BL5" s="98" t="s">
        <v>84</v>
      </c>
      <c r="BM5" s="98">
        <v>1</v>
      </c>
      <c r="BN5" s="101">
        <v>1</v>
      </c>
      <c r="BO5" s="101">
        <v>2</v>
      </c>
      <c r="BP5" s="101">
        <v>1</v>
      </c>
      <c r="BQ5" s="101">
        <v>0</v>
      </c>
      <c r="BR5" s="101">
        <v>1</v>
      </c>
      <c r="BS5" s="101">
        <v>0</v>
      </c>
      <c r="BT5" s="101">
        <v>0</v>
      </c>
      <c r="BU5" s="101">
        <v>0</v>
      </c>
      <c r="BV5" s="101">
        <v>0</v>
      </c>
      <c r="BW5" s="101">
        <v>0</v>
      </c>
      <c r="BX5" s="101">
        <v>0</v>
      </c>
      <c r="BY5" s="101">
        <v>0</v>
      </c>
      <c r="BZ5" s="101">
        <v>0</v>
      </c>
      <c r="CA5" s="101">
        <v>0</v>
      </c>
      <c r="CB5" s="101" t="s">
        <v>893</v>
      </c>
      <c r="CC5" s="98">
        <v>0</v>
      </c>
      <c r="CD5" s="98">
        <v>110</v>
      </c>
      <c r="CE5" s="98" t="s">
        <v>562</v>
      </c>
      <c r="CF5" s="98">
        <v>0.36199999999999999</v>
      </c>
      <c r="CG5" s="98">
        <v>245</v>
      </c>
      <c r="CH5" s="98" t="s">
        <v>603</v>
      </c>
      <c r="CI5" s="98">
        <v>89.4</v>
      </c>
      <c r="CJ5" s="98">
        <v>5.2</v>
      </c>
      <c r="CK5" s="98">
        <v>2.2999999999999998</v>
      </c>
      <c r="CL5" s="98">
        <v>1.3</v>
      </c>
      <c r="CM5" s="98">
        <v>1.8</v>
      </c>
      <c r="CN5" s="114">
        <v>0.89</v>
      </c>
      <c r="CO5" s="98">
        <v>14</v>
      </c>
      <c r="CP5" s="115">
        <f t="shared" si="2"/>
        <v>1.6310160427807487</v>
      </c>
      <c r="CQ5" s="98">
        <v>0</v>
      </c>
      <c r="CR5" s="98">
        <v>0</v>
      </c>
      <c r="CS5" s="98">
        <v>1</v>
      </c>
      <c r="CT5" s="98">
        <v>1</v>
      </c>
      <c r="CU5" s="98">
        <v>1</v>
      </c>
      <c r="CV5" s="98">
        <v>0</v>
      </c>
      <c r="CW5" s="98">
        <v>14</v>
      </c>
      <c r="CX5" s="98">
        <v>81</v>
      </c>
      <c r="CY5" s="98">
        <v>3.9</v>
      </c>
      <c r="CZ5" s="98">
        <v>5.3</v>
      </c>
      <c r="DA5" s="98">
        <v>78</v>
      </c>
      <c r="DB5" s="98">
        <v>17.2</v>
      </c>
      <c r="DC5" s="98">
        <v>13</v>
      </c>
      <c r="DD5" s="98">
        <v>4.2</v>
      </c>
      <c r="DE5" s="98">
        <v>16</v>
      </c>
      <c r="DF5" s="98">
        <v>46</v>
      </c>
      <c r="DG5" s="98">
        <v>62</v>
      </c>
      <c r="DH5" s="98">
        <v>70</v>
      </c>
      <c r="DI5" s="98">
        <v>36</v>
      </c>
      <c r="DJ5" s="98">
        <v>5.3</v>
      </c>
      <c r="DK5" s="98">
        <v>54</v>
      </c>
      <c r="DL5" s="98">
        <v>1</v>
      </c>
      <c r="DM5" s="98">
        <v>0</v>
      </c>
      <c r="DN5" s="98">
        <v>0</v>
      </c>
      <c r="DO5" s="98">
        <v>0</v>
      </c>
      <c r="DP5" s="98">
        <v>1</v>
      </c>
      <c r="DQ5" s="98">
        <v>-3</v>
      </c>
      <c r="DR5" s="98">
        <v>0</v>
      </c>
      <c r="DS5" s="98">
        <v>0</v>
      </c>
      <c r="DT5" s="98">
        <v>0</v>
      </c>
      <c r="DU5" s="98">
        <f t="shared" si="0"/>
        <v>-1</v>
      </c>
      <c r="DV5" s="98">
        <v>2</v>
      </c>
      <c r="DW5" s="98">
        <v>1</v>
      </c>
      <c r="DX5" s="98">
        <v>0</v>
      </c>
      <c r="DY5" s="98">
        <v>1</v>
      </c>
      <c r="DZ5" s="98">
        <v>0</v>
      </c>
      <c r="EA5" s="100">
        <v>1</v>
      </c>
      <c r="EB5" s="98">
        <v>2</v>
      </c>
      <c r="EC5" s="100">
        <v>1</v>
      </c>
      <c r="ED5" s="98">
        <f t="shared" si="1"/>
        <v>8</v>
      </c>
      <c r="EF5" s="120"/>
      <c r="EG5" s="120"/>
      <c r="EH5" s="120"/>
      <c r="EI5" s="120"/>
      <c r="EJ5" s="120"/>
      <c r="EK5" s="120"/>
      <c r="EL5" s="120"/>
      <c r="EN5" s="105"/>
    </row>
    <row r="6" spans="1:144" ht="29.25" customHeight="1" x14ac:dyDescent="0.2">
      <c r="A6" s="101" t="s">
        <v>359</v>
      </c>
      <c r="B6" s="102">
        <v>4020</v>
      </c>
      <c r="C6" s="108" t="s">
        <v>85</v>
      </c>
      <c r="D6" s="102">
        <v>2589</v>
      </c>
      <c r="E6" s="104">
        <v>20215</v>
      </c>
      <c r="F6" s="105">
        <v>62</v>
      </c>
      <c r="G6" s="105">
        <v>1</v>
      </c>
      <c r="H6" s="106">
        <v>43216</v>
      </c>
      <c r="I6" s="106">
        <v>43225</v>
      </c>
      <c r="J6" s="105">
        <v>9</v>
      </c>
      <c r="K6" s="107">
        <v>0.59375</v>
      </c>
      <c r="L6" s="108"/>
      <c r="M6" s="108" t="s">
        <v>86</v>
      </c>
      <c r="N6" s="108" t="s">
        <v>590</v>
      </c>
      <c r="O6" s="108"/>
      <c r="P6" s="103" t="s">
        <v>49</v>
      </c>
      <c r="Q6" s="92" t="s">
        <v>50</v>
      </c>
      <c r="R6" s="103" t="s">
        <v>87</v>
      </c>
      <c r="S6" s="103" t="s">
        <v>88</v>
      </c>
      <c r="T6" s="105" t="s">
        <v>433</v>
      </c>
      <c r="U6" s="105" t="s">
        <v>438</v>
      </c>
      <c r="V6" s="105" t="s">
        <v>441</v>
      </c>
      <c r="W6" s="105" t="s">
        <v>444</v>
      </c>
      <c r="X6" s="103" t="s">
        <v>450</v>
      </c>
      <c r="Y6" s="105" t="s">
        <v>452</v>
      </c>
      <c r="Z6" s="105">
        <v>17</v>
      </c>
      <c r="AA6" s="105">
        <v>98</v>
      </c>
      <c r="AB6" s="105" t="s">
        <v>460</v>
      </c>
      <c r="AC6" s="105">
        <v>68</v>
      </c>
      <c r="AD6" s="105">
        <v>68</v>
      </c>
      <c r="AE6" s="103" t="s">
        <v>492</v>
      </c>
      <c r="AF6" s="103" t="s">
        <v>495</v>
      </c>
      <c r="AG6" s="98" t="s">
        <v>498</v>
      </c>
      <c r="AH6" s="105" t="s">
        <v>500</v>
      </c>
      <c r="AI6" s="105" t="s">
        <v>500</v>
      </c>
      <c r="AJ6" s="105">
        <v>20</v>
      </c>
      <c r="AK6" s="105" t="s">
        <v>68</v>
      </c>
      <c r="AL6" s="105" t="s">
        <v>75</v>
      </c>
      <c r="AM6" s="98">
        <v>1</v>
      </c>
      <c r="AN6" s="101">
        <v>0</v>
      </c>
      <c r="AO6" s="101">
        <v>0</v>
      </c>
      <c r="AP6" s="98">
        <v>0</v>
      </c>
      <c r="AQ6" s="98">
        <v>0</v>
      </c>
      <c r="AR6" s="98">
        <v>0</v>
      </c>
      <c r="AS6" s="98">
        <v>0</v>
      </c>
      <c r="AT6" s="98" t="s">
        <v>63</v>
      </c>
      <c r="AU6" s="109">
        <f t="shared" si="3"/>
        <v>0.19791666666666663</v>
      </c>
      <c r="AV6" s="107">
        <v>0.79166666666666663</v>
      </c>
      <c r="AW6" s="110" t="s">
        <v>522</v>
      </c>
      <c r="AX6" s="111">
        <v>55</v>
      </c>
      <c r="AY6" s="112">
        <v>43216</v>
      </c>
      <c r="AZ6" s="111" t="s">
        <v>527</v>
      </c>
      <c r="BA6" s="101" t="s">
        <v>56</v>
      </c>
      <c r="BB6" s="121" t="s">
        <v>89</v>
      </c>
      <c r="BC6" s="98">
        <v>1</v>
      </c>
      <c r="BD6" s="113" t="s">
        <v>598</v>
      </c>
      <c r="BE6" s="101"/>
      <c r="BG6" s="101" t="s">
        <v>76</v>
      </c>
      <c r="BH6" s="101" t="s">
        <v>59</v>
      </c>
      <c r="BK6" s="101"/>
      <c r="BL6" s="98" t="s">
        <v>90</v>
      </c>
      <c r="BM6" s="98">
        <v>1</v>
      </c>
      <c r="BN6" s="98">
        <v>0</v>
      </c>
      <c r="BO6" s="101">
        <v>2</v>
      </c>
      <c r="BP6" s="101">
        <v>1</v>
      </c>
      <c r="BQ6" s="101">
        <v>0</v>
      </c>
      <c r="BR6" s="101">
        <v>0</v>
      </c>
      <c r="BS6" s="101">
        <v>0</v>
      </c>
      <c r="BT6" s="101">
        <v>0</v>
      </c>
      <c r="BU6" s="101">
        <v>0</v>
      </c>
      <c r="BV6" s="101">
        <v>0</v>
      </c>
      <c r="BW6" s="101">
        <v>0</v>
      </c>
      <c r="BX6" s="101">
        <v>1</v>
      </c>
      <c r="BY6" s="101">
        <v>0</v>
      </c>
      <c r="BZ6" s="101">
        <v>0</v>
      </c>
      <c r="CA6" s="101">
        <v>0</v>
      </c>
      <c r="CB6" s="98" t="s">
        <v>896</v>
      </c>
      <c r="CC6" s="98">
        <v>0</v>
      </c>
      <c r="CD6" s="98">
        <v>105</v>
      </c>
      <c r="CE6" s="98" t="s">
        <v>563</v>
      </c>
      <c r="CF6" s="98">
        <v>0.41099999999999998</v>
      </c>
      <c r="CG6" s="98">
        <v>369</v>
      </c>
      <c r="CH6" s="98" t="s">
        <v>604</v>
      </c>
      <c r="CI6" s="98">
        <v>68.900000000000006</v>
      </c>
      <c r="CJ6" s="98">
        <v>14.2</v>
      </c>
      <c r="CK6" s="98">
        <v>9.8000000000000007</v>
      </c>
      <c r="CL6" s="98">
        <v>3.4</v>
      </c>
      <c r="CM6" s="98">
        <v>3.7</v>
      </c>
      <c r="CN6" s="114">
        <v>0.68</v>
      </c>
      <c r="CO6" s="98">
        <v>14</v>
      </c>
      <c r="CP6" s="115">
        <f t="shared" si="2"/>
        <v>0.42536115569823429</v>
      </c>
      <c r="CQ6" s="98">
        <v>0</v>
      </c>
      <c r="CR6" s="98">
        <v>0</v>
      </c>
      <c r="CS6" s="98">
        <v>0</v>
      </c>
      <c r="CT6" s="98">
        <v>0</v>
      </c>
      <c r="CU6" s="98">
        <v>0</v>
      </c>
      <c r="CV6" s="98">
        <v>0</v>
      </c>
      <c r="CW6" s="98">
        <v>14</v>
      </c>
      <c r="CX6" s="98">
        <v>89</v>
      </c>
      <c r="CY6" s="98">
        <v>3.3</v>
      </c>
      <c r="CZ6" s="98">
        <v>6.7</v>
      </c>
      <c r="DA6" s="98">
        <v>85</v>
      </c>
      <c r="DB6" s="98">
        <v>19.399999999999999</v>
      </c>
      <c r="DC6" s="98">
        <v>12.8</v>
      </c>
      <c r="DD6" s="98">
        <v>6.6</v>
      </c>
      <c r="DE6" s="98">
        <v>44</v>
      </c>
      <c r="DF6" s="98">
        <v>67</v>
      </c>
      <c r="DG6" s="98">
        <v>76</v>
      </c>
      <c r="DH6" s="98">
        <v>68</v>
      </c>
      <c r="DI6" s="98">
        <v>34</v>
      </c>
      <c r="DJ6" s="98">
        <v>5.8</v>
      </c>
      <c r="DK6" s="98">
        <v>52</v>
      </c>
      <c r="DL6" s="98">
        <v>1</v>
      </c>
      <c r="DM6" s="98">
        <v>0</v>
      </c>
      <c r="DN6" s="98">
        <v>0</v>
      </c>
      <c r="DO6" s="98">
        <v>0</v>
      </c>
      <c r="DP6" s="98">
        <v>1</v>
      </c>
      <c r="DQ6" s="98">
        <v>0</v>
      </c>
      <c r="DR6" s="98">
        <v>0</v>
      </c>
      <c r="DS6" s="98">
        <v>0</v>
      </c>
      <c r="DT6" s="98">
        <v>0</v>
      </c>
      <c r="DU6" s="98">
        <f t="shared" si="0"/>
        <v>2</v>
      </c>
      <c r="DV6" s="98">
        <v>0</v>
      </c>
      <c r="DW6" s="98">
        <v>1</v>
      </c>
      <c r="DX6" s="98">
        <v>0</v>
      </c>
      <c r="DY6" s="98">
        <v>0</v>
      </c>
      <c r="DZ6" s="98">
        <v>0</v>
      </c>
      <c r="EA6" s="100">
        <v>0</v>
      </c>
      <c r="EB6" s="98">
        <v>2</v>
      </c>
      <c r="EC6" s="100">
        <v>0</v>
      </c>
      <c r="ED6" s="98">
        <f t="shared" si="1"/>
        <v>3</v>
      </c>
      <c r="EF6" s="105"/>
      <c r="EG6" s="105"/>
      <c r="EH6" s="105"/>
      <c r="EI6" s="105"/>
      <c r="EJ6" s="105"/>
      <c r="EK6" s="105"/>
      <c r="EL6" s="105"/>
      <c r="EN6" s="105"/>
    </row>
    <row r="7" spans="1:144" ht="29.25" customHeight="1" x14ac:dyDescent="0.2">
      <c r="A7" s="101" t="s">
        <v>360</v>
      </c>
      <c r="B7" s="102">
        <v>4467</v>
      </c>
      <c r="C7" s="108" t="s">
        <v>91</v>
      </c>
      <c r="D7" s="102">
        <v>2785</v>
      </c>
      <c r="E7" s="104">
        <v>18042</v>
      </c>
      <c r="F7" s="105">
        <v>68</v>
      </c>
      <c r="G7" s="105">
        <v>0</v>
      </c>
      <c r="H7" s="106">
        <v>43230</v>
      </c>
      <c r="I7" s="106">
        <v>43241</v>
      </c>
      <c r="J7" s="105">
        <v>11</v>
      </c>
      <c r="K7" s="107">
        <v>0.63680555555555551</v>
      </c>
      <c r="L7" s="108" t="s">
        <v>92</v>
      </c>
      <c r="M7" s="108" t="s">
        <v>93</v>
      </c>
      <c r="N7" s="108" t="s">
        <v>589</v>
      </c>
      <c r="O7" s="108"/>
      <c r="P7" s="103" t="s">
        <v>67</v>
      </c>
      <c r="Q7" s="92" t="s">
        <v>50</v>
      </c>
      <c r="R7" s="92" t="s">
        <v>81</v>
      </c>
      <c r="S7" s="92" t="s">
        <v>82</v>
      </c>
      <c r="T7" s="105" t="s">
        <v>434</v>
      </c>
      <c r="U7" s="105" t="s">
        <v>437</v>
      </c>
      <c r="V7" s="105" t="s">
        <v>441</v>
      </c>
      <c r="W7" s="105" t="s">
        <v>444</v>
      </c>
      <c r="X7" s="103" t="s">
        <v>450</v>
      </c>
      <c r="Y7" s="105" t="s">
        <v>452</v>
      </c>
      <c r="Z7" s="105">
        <v>16</v>
      </c>
      <c r="AA7" s="105">
        <v>95</v>
      </c>
      <c r="AB7" s="105" t="s">
        <v>461</v>
      </c>
      <c r="AC7" s="105">
        <v>96</v>
      </c>
      <c r="AD7" s="105">
        <v>96</v>
      </c>
      <c r="AE7" s="103" t="s">
        <v>492</v>
      </c>
      <c r="AF7" s="103" t="s">
        <v>494</v>
      </c>
      <c r="AG7" s="98" t="s">
        <v>498</v>
      </c>
      <c r="AH7" s="105" t="s">
        <v>500</v>
      </c>
      <c r="AI7" s="105" t="s">
        <v>500</v>
      </c>
      <c r="AJ7" s="105">
        <v>21</v>
      </c>
      <c r="AK7" s="105" t="s">
        <v>53</v>
      </c>
      <c r="AL7" s="105" t="s">
        <v>54</v>
      </c>
      <c r="AM7" s="98">
        <v>0</v>
      </c>
      <c r="AN7" s="101">
        <v>0</v>
      </c>
      <c r="AO7" s="101">
        <v>1</v>
      </c>
      <c r="AP7" s="98">
        <v>0</v>
      </c>
      <c r="AQ7" s="98">
        <v>0</v>
      </c>
      <c r="AR7" s="98">
        <v>0</v>
      </c>
      <c r="AS7" s="98">
        <v>0</v>
      </c>
      <c r="AT7" s="98" t="s">
        <v>71</v>
      </c>
      <c r="AU7" s="109">
        <f t="shared" si="3"/>
        <v>0.12013888888888902</v>
      </c>
      <c r="AV7" s="107">
        <v>0.75694444444444453</v>
      </c>
      <c r="AW7" s="110" t="s">
        <v>642</v>
      </c>
      <c r="AX7" s="111">
        <v>35</v>
      </c>
      <c r="AY7" s="112">
        <v>43230</v>
      </c>
      <c r="AZ7" s="111" t="s">
        <v>527</v>
      </c>
      <c r="BA7" s="101" t="s">
        <v>56</v>
      </c>
      <c r="BB7" s="121" t="s">
        <v>94</v>
      </c>
      <c r="BC7" s="98">
        <v>1</v>
      </c>
      <c r="BD7" s="113" t="s">
        <v>433</v>
      </c>
      <c r="BF7" s="98"/>
      <c r="BG7" s="101" t="s">
        <v>58</v>
      </c>
      <c r="BK7" s="101"/>
      <c r="BL7" s="98" t="s">
        <v>95</v>
      </c>
      <c r="BM7" s="98">
        <v>1</v>
      </c>
      <c r="BN7" s="101">
        <v>1</v>
      </c>
      <c r="BO7" s="101">
        <v>3</v>
      </c>
      <c r="BP7" s="101">
        <v>1</v>
      </c>
      <c r="BQ7" s="101">
        <v>1</v>
      </c>
      <c r="BR7" s="101">
        <v>1</v>
      </c>
      <c r="BS7" s="101">
        <v>0</v>
      </c>
      <c r="BT7" s="101">
        <v>0</v>
      </c>
      <c r="BU7" s="101">
        <v>0</v>
      </c>
      <c r="BV7" s="101">
        <v>0</v>
      </c>
      <c r="BW7" s="101">
        <v>0</v>
      </c>
      <c r="BX7" s="101">
        <v>0</v>
      </c>
      <c r="BY7" s="101">
        <v>0</v>
      </c>
      <c r="BZ7" s="101">
        <v>0</v>
      </c>
      <c r="CA7" s="101">
        <v>1</v>
      </c>
      <c r="CB7" s="98" t="s">
        <v>896</v>
      </c>
      <c r="CC7" s="98">
        <v>0</v>
      </c>
      <c r="CD7" s="98">
        <v>98</v>
      </c>
      <c r="CE7" s="98" t="s">
        <v>574</v>
      </c>
      <c r="CF7" s="98">
        <v>0.308</v>
      </c>
      <c r="CG7" s="98">
        <v>456</v>
      </c>
      <c r="CH7" s="98" t="s">
        <v>96</v>
      </c>
      <c r="CI7" s="98">
        <v>76.099999999999994</v>
      </c>
      <c r="CJ7" s="98">
        <v>13.7</v>
      </c>
      <c r="CK7" s="98">
        <v>3.4</v>
      </c>
      <c r="CL7" s="98">
        <v>3.8</v>
      </c>
      <c r="CM7" s="98">
        <v>3</v>
      </c>
      <c r="CN7" s="114">
        <v>0.76</v>
      </c>
      <c r="CO7" s="98">
        <v>14</v>
      </c>
      <c r="CP7" s="115">
        <f t="shared" si="2"/>
        <v>0.9159292035398231</v>
      </c>
      <c r="CQ7" s="98">
        <v>0</v>
      </c>
      <c r="CR7" s="98">
        <v>0</v>
      </c>
      <c r="CS7" s="98">
        <v>0</v>
      </c>
      <c r="CT7" s="98">
        <v>0</v>
      </c>
      <c r="CU7" s="98">
        <v>0</v>
      </c>
      <c r="CV7" s="98">
        <v>0</v>
      </c>
      <c r="CW7" s="98">
        <v>14</v>
      </c>
      <c r="CX7" s="98">
        <v>92</v>
      </c>
      <c r="CY7" s="98">
        <v>3.2</v>
      </c>
      <c r="CZ7" s="98">
        <v>5.6</v>
      </c>
      <c r="DA7" s="98">
        <v>75</v>
      </c>
      <c r="DB7" s="98">
        <v>16.3</v>
      </c>
      <c r="DC7" s="98">
        <v>6.1</v>
      </c>
      <c r="DD7" s="98">
        <v>10.1</v>
      </c>
      <c r="DE7" s="98">
        <v>47</v>
      </c>
      <c r="DF7" s="98">
        <v>36</v>
      </c>
      <c r="DG7" s="98">
        <v>17</v>
      </c>
      <c r="DH7" s="98">
        <v>66</v>
      </c>
      <c r="DI7" s="98">
        <v>30</v>
      </c>
      <c r="DJ7" s="98">
        <v>7.8</v>
      </c>
      <c r="DK7" s="98">
        <v>67</v>
      </c>
      <c r="DL7" s="98">
        <v>1</v>
      </c>
      <c r="DM7" s="98">
        <v>1</v>
      </c>
      <c r="DN7" s="98">
        <v>0</v>
      </c>
      <c r="DO7" s="98">
        <v>0</v>
      </c>
      <c r="DP7" s="98">
        <v>0</v>
      </c>
      <c r="DQ7" s="98">
        <v>0</v>
      </c>
      <c r="DR7" s="98">
        <v>0</v>
      </c>
      <c r="DS7" s="98">
        <v>0</v>
      </c>
      <c r="DT7" s="98">
        <v>0</v>
      </c>
      <c r="DU7" s="98">
        <f t="shared" si="0"/>
        <v>2</v>
      </c>
      <c r="DV7" s="98">
        <v>2</v>
      </c>
      <c r="DW7" s="98">
        <v>1</v>
      </c>
      <c r="DX7" s="98">
        <v>1</v>
      </c>
      <c r="DY7" s="98">
        <v>1</v>
      </c>
      <c r="DZ7" s="98">
        <v>0</v>
      </c>
      <c r="EA7" s="100">
        <v>1</v>
      </c>
      <c r="EB7" s="98">
        <v>0</v>
      </c>
      <c r="EC7" s="100">
        <v>1</v>
      </c>
      <c r="ED7" s="98">
        <f t="shared" si="1"/>
        <v>7</v>
      </c>
      <c r="EF7" s="120"/>
      <c r="EG7" s="120"/>
      <c r="EH7" s="120"/>
      <c r="EI7" s="120"/>
      <c r="EJ7" s="120"/>
      <c r="EK7" s="120"/>
      <c r="EL7" s="120"/>
      <c r="EN7" s="105"/>
    </row>
    <row r="8" spans="1:144" ht="29.25" customHeight="1" x14ac:dyDescent="0.2">
      <c r="A8" s="101" t="s">
        <v>361</v>
      </c>
      <c r="B8" s="102">
        <v>4492</v>
      </c>
      <c r="C8" s="108" t="s">
        <v>97</v>
      </c>
      <c r="D8" s="102">
        <v>2861</v>
      </c>
      <c r="E8" s="104">
        <v>20325</v>
      </c>
      <c r="F8" s="105">
        <v>62</v>
      </c>
      <c r="G8" s="105">
        <v>0</v>
      </c>
      <c r="H8" s="106">
        <v>43231</v>
      </c>
      <c r="I8" s="106">
        <v>43236</v>
      </c>
      <c r="J8" s="105">
        <v>5</v>
      </c>
      <c r="K8" s="107">
        <v>0.67569444444444438</v>
      </c>
      <c r="L8" s="108" t="s">
        <v>98</v>
      </c>
      <c r="M8" s="108" t="s">
        <v>99</v>
      </c>
      <c r="N8" s="108" t="s">
        <v>589</v>
      </c>
      <c r="O8" s="108"/>
      <c r="P8" s="103" t="s">
        <v>100</v>
      </c>
      <c r="Q8" s="92" t="s">
        <v>50</v>
      </c>
      <c r="R8" s="103" t="s">
        <v>51</v>
      </c>
      <c r="S8" s="103" t="s">
        <v>52</v>
      </c>
      <c r="T8" s="105" t="s">
        <v>433</v>
      </c>
      <c r="U8" s="105" t="s">
        <v>438</v>
      </c>
      <c r="V8" s="105" t="s">
        <v>441</v>
      </c>
      <c r="W8" s="105" t="s">
        <v>444</v>
      </c>
      <c r="X8" s="103" t="s">
        <v>450</v>
      </c>
      <c r="Y8" s="105" t="s">
        <v>453</v>
      </c>
      <c r="Z8" s="105">
        <v>17</v>
      </c>
      <c r="AA8" s="105">
        <v>98</v>
      </c>
      <c r="AB8" s="105" t="s">
        <v>461</v>
      </c>
      <c r="AC8" s="105">
        <v>88</v>
      </c>
      <c r="AD8" s="105">
        <v>88</v>
      </c>
      <c r="AE8" s="103" t="s">
        <v>492</v>
      </c>
      <c r="AF8" s="103" t="s">
        <v>494</v>
      </c>
      <c r="AG8" s="98" t="s">
        <v>498</v>
      </c>
      <c r="AH8" s="105" t="s">
        <v>500</v>
      </c>
      <c r="AI8" s="105" t="s">
        <v>500</v>
      </c>
      <c r="AJ8" s="105">
        <v>23</v>
      </c>
      <c r="AK8" s="105" t="s">
        <v>101</v>
      </c>
      <c r="AL8" s="105" t="s">
        <v>75</v>
      </c>
      <c r="AM8" s="98">
        <v>0</v>
      </c>
      <c r="AN8" s="101">
        <v>0</v>
      </c>
      <c r="AO8" s="101">
        <v>0</v>
      </c>
      <c r="AP8" s="98">
        <v>0</v>
      </c>
      <c r="AQ8" s="98">
        <v>0</v>
      </c>
      <c r="AR8" s="98">
        <v>0</v>
      </c>
      <c r="AS8" s="98">
        <v>0</v>
      </c>
      <c r="AT8" s="98" t="s">
        <v>63</v>
      </c>
      <c r="AU8" s="109">
        <f t="shared" si="3"/>
        <v>0.21666666666666679</v>
      </c>
      <c r="AV8" s="107">
        <v>0.89236111111111116</v>
      </c>
      <c r="AW8" s="110" t="s">
        <v>643</v>
      </c>
      <c r="AX8" s="111">
        <v>50</v>
      </c>
      <c r="AY8" s="112">
        <v>43231</v>
      </c>
      <c r="AZ8" s="111" t="s">
        <v>527</v>
      </c>
      <c r="BA8" s="101" t="s">
        <v>56</v>
      </c>
      <c r="BB8" s="101" t="s">
        <v>57</v>
      </c>
      <c r="BC8" s="98">
        <v>1</v>
      </c>
      <c r="BD8" s="113" t="s">
        <v>598</v>
      </c>
      <c r="BF8" s="98"/>
      <c r="BG8" s="101" t="s">
        <v>102</v>
      </c>
      <c r="BH8" s="101" t="s">
        <v>59</v>
      </c>
      <c r="BK8" s="101"/>
      <c r="BL8" s="98" t="s">
        <v>103</v>
      </c>
      <c r="BM8" s="98">
        <v>1</v>
      </c>
      <c r="BN8" s="101">
        <v>1</v>
      </c>
      <c r="BO8" s="101">
        <v>3</v>
      </c>
      <c r="BP8" s="101">
        <v>1</v>
      </c>
      <c r="BQ8" s="101">
        <v>1</v>
      </c>
      <c r="BR8" s="101">
        <v>0</v>
      </c>
      <c r="BS8" s="101">
        <v>0</v>
      </c>
      <c r="BT8" s="101">
        <v>0</v>
      </c>
      <c r="BU8" s="101">
        <v>0</v>
      </c>
      <c r="BV8" s="101">
        <v>0</v>
      </c>
      <c r="BW8" s="101">
        <v>0</v>
      </c>
      <c r="BX8" s="101">
        <v>0</v>
      </c>
      <c r="BY8" s="101">
        <v>0</v>
      </c>
      <c r="BZ8" s="101">
        <v>0</v>
      </c>
      <c r="CA8" s="101">
        <v>0</v>
      </c>
      <c r="CB8" s="101" t="s">
        <v>897</v>
      </c>
      <c r="CC8" s="98">
        <v>0</v>
      </c>
      <c r="CD8" s="98">
        <v>92</v>
      </c>
      <c r="CE8" s="98" t="s">
        <v>575</v>
      </c>
      <c r="CF8" s="98">
        <v>0.315</v>
      </c>
      <c r="CG8" s="98">
        <v>189</v>
      </c>
      <c r="CH8" s="98" t="s">
        <v>605</v>
      </c>
      <c r="CI8" s="98">
        <v>88.2</v>
      </c>
      <c r="CJ8" s="98">
        <v>4.5</v>
      </c>
      <c r="CK8" s="98">
        <v>3.7</v>
      </c>
      <c r="CL8" s="98">
        <v>2.6</v>
      </c>
      <c r="CM8" s="98">
        <v>1</v>
      </c>
      <c r="CN8" s="114">
        <v>0.88</v>
      </c>
      <c r="CO8" s="98">
        <v>22</v>
      </c>
      <c r="CP8" s="115">
        <f t="shared" si="2"/>
        <v>2.1232876712328763</v>
      </c>
      <c r="CQ8" s="98">
        <v>0</v>
      </c>
      <c r="CR8" s="98">
        <v>0</v>
      </c>
      <c r="CS8" s="98">
        <v>1</v>
      </c>
      <c r="CT8" s="98">
        <v>1</v>
      </c>
      <c r="CU8" s="98">
        <v>0</v>
      </c>
      <c r="CV8" s="98">
        <v>0</v>
      </c>
      <c r="CW8" s="98">
        <v>22</v>
      </c>
      <c r="CX8" s="98">
        <v>96</v>
      </c>
      <c r="CY8" s="98">
        <v>6.8</v>
      </c>
      <c r="CZ8" s="98">
        <v>7.8</v>
      </c>
      <c r="DA8" s="98">
        <v>127</v>
      </c>
      <c r="DB8" s="98">
        <v>14.4</v>
      </c>
      <c r="DC8" s="98">
        <v>9.6</v>
      </c>
      <c r="DD8" s="98">
        <v>4.8</v>
      </c>
      <c r="DE8" s="98">
        <v>56</v>
      </c>
      <c r="DF8" s="98">
        <v>44</v>
      </c>
      <c r="DG8" s="98">
        <v>74</v>
      </c>
      <c r="DH8" s="98">
        <v>76</v>
      </c>
      <c r="DI8" s="98">
        <v>29</v>
      </c>
      <c r="DJ8" s="98">
        <v>5.9</v>
      </c>
      <c r="DK8" s="98">
        <v>21</v>
      </c>
      <c r="DL8" s="98">
        <v>1</v>
      </c>
      <c r="DM8" s="98">
        <v>1</v>
      </c>
      <c r="DN8" s="98">
        <v>0</v>
      </c>
      <c r="DO8" s="98">
        <v>0</v>
      </c>
      <c r="DP8" s="98">
        <v>1</v>
      </c>
      <c r="DQ8" s="98">
        <v>0</v>
      </c>
      <c r="DR8" s="98">
        <v>2</v>
      </c>
      <c r="DS8" s="98">
        <v>1</v>
      </c>
      <c r="DT8" s="98">
        <v>0</v>
      </c>
      <c r="DU8" s="98">
        <f t="shared" si="0"/>
        <v>6</v>
      </c>
      <c r="DV8" s="98">
        <v>2</v>
      </c>
      <c r="DW8" s="98">
        <v>1</v>
      </c>
      <c r="DX8" s="98">
        <v>1</v>
      </c>
      <c r="DY8" s="98">
        <v>0</v>
      </c>
      <c r="DZ8" s="98">
        <v>0</v>
      </c>
      <c r="EA8" s="100">
        <v>1</v>
      </c>
      <c r="EB8" s="98">
        <v>2</v>
      </c>
      <c r="EC8" s="100">
        <v>1</v>
      </c>
      <c r="ED8" s="98">
        <f t="shared" si="1"/>
        <v>8</v>
      </c>
      <c r="EF8" s="105"/>
      <c r="EG8" s="105"/>
      <c r="EH8" s="105"/>
      <c r="EI8" s="105"/>
      <c r="EJ8" s="105"/>
      <c r="EK8" s="105"/>
      <c r="EL8" s="105"/>
      <c r="EN8" s="105"/>
    </row>
    <row r="9" spans="1:144" ht="29.25" customHeight="1" x14ac:dyDescent="0.2">
      <c r="A9" s="101" t="s">
        <v>362</v>
      </c>
      <c r="B9" s="102">
        <v>6678</v>
      </c>
      <c r="C9" s="108" t="s">
        <v>104</v>
      </c>
      <c r="D9" s="102">
        <v>3925</v>
      </c>
      <c r="E9" s="104">
        <v>19285</v>
      </c>
      <c r="F9" s="105">
        <v>65</v>
      </c>
      <c r="G9" s="105">
        <v>1</v>
      </c>
      <c r="H9" s="106">
        <v>43299</v>
      </c>
      <c r="I9" s="106">
        <v>43304</v>
      </c>
      <c r="J9" s="105">
        <v>5</v>
      </c>
      <c r="K9" s="107">
        <v>0.71527777777777779</v>
      </c>
      <c r="L9" s="108" t="s">
        <v>105</v>
      </c>
      <c r="M9" s="108" t="s">
        <v>106</v>
      </c>
      <c r="N9" s="108" t="s">
        <v>591</v>
      </c>
      <c r="O9" s="108"/>
      <c r="P9" s="103" t="s">
        <v>67</v>
      </c>
      <c r="Q9" s="92" t="s">
        <v>50</v>
      </c>
      <c r="R9" s="92" t="s">
        <v>81</v>
      </c>
      <c r="S9" s="92" t="s">
        <v>82</v>
      </c>
      <c r="T9" s="105" t="s">
        <v>433</v>
      </c>
      <c r="U9" s="105" t="s">
        <v>437</v>
      </c>
      <c r="V9" s="105" t="s">
        <v>441</v>
      </c>
      <c r="W9" s="105" t="s">
        <v>444</v>
      </c>
      <c r="X9" s="103" t="s">
        <v>450</v>
      </c>
      <c r="Y9" s="105" t="s">
        <v>452</v>
      </c>
      <c r="Z9" s="105">
        <v>18</v>
      </c>
      <c r="AA9" s="105">
        <v>98</v>
      </c>
      <c r="AB9" s="105" t="s">
        <v>462</v>
      </c>
      <c r="AC9" s="105">
        <v>86</v>
      </c>
      <c r="AD9" s="105">
        <v>86</v>
      </c>
      <c r="AE9" s="103" t="s">
        <v>491</v>
      </c>
      <c r="AF9" s="103" t="s">
        <v>494</v>
      </c>
      <c r="AG9" s="98" t="s">
        <v>498</v>
      </c>
      <c r="AH9" s="105" t="s">
        <v>500</v>
      </c>
      <c r="AI9" s="105" t="s">
        <v>500</v>
      </c>
      <c r="AJ9" s="120">
        <v>19</v>
      </c>
      <c r="AK9" s="105" t="s">
        <v>53</v>
      </c>
      <c r="AL9" s="105" t="s">
        <v>75</v>
      </c>
      <c r="AM9" s="98">
        <v>1</v>
      </c>
      <c r="AN9" s="101">
        <v>0</v>
      </c>
      <c r="AO9" s="101">
        <v>0</v>
      </c>
      <c r="AP9" s="98">
        <v>0</v>
      </c>
      <c r="AQ9" s="98">
        <v>1</v>
      </c>
      <c r="AR9" s="98">
        <v>0</v>
      </c>
      <c r="AS9" s="98">
        <v>0</v>
      </c>
      <c r="AT9" s="98" t="s">
        <v>108</v>
      </c>
      <c r="AU9" s="109">
        <f t="shared" si="3"/>
        <v>7.638888888888884E-2</v>
      </c>
      <c r="AV9" s="107">
        <v>0.79166666666666663</v>
      </c>
      <c r="AW9" s="110" t="s">
        <v>644</v>
      </c>
      <c r="AX9" s="111">
        <v>65</v>
      </c>
      <c r="AY9" s="112">
        <v>43300</v>
      </c>
      <c r="AZ9" s="111" t="s">
        <v>527</v>
      </c>
      <c r="BA9" s="101" t="s">
        <v>56</v>
      </c>
      <c r="BB9" s="101" t="s">
        <v>57</v>
      </c>
      <c r="BC9" s="98">
        <v>1</v>
      </c>
      <c r="BD9" s="113" t="s">
        <v>598</v>
      </c>
      <c r="BF9" s="98"/>
      <c r="BG9" s="101" t="s">
        <v>76</v>
      </c>
      <c r="BH9" s="101" t="s">
        <v>59</v>
      </c>
      <c r="BI9" s="101" t="s">
        <v>107</v>
      </c>
      <c r="BK9" s="101"/>
      <c r="BL9" s="98" t="s">
        <v>466</v>
      </c>
      <c r="BM9" s="98">
        <v>1</v>
      </c>
      <c r="BN9" s="98">
        <v>0</v>
      </c>
      <c r="BO9" s="101">
        <v>1</v>
      </c>
      <c r="BP9" s="101">
        <v>0</v>
      </c>
      <c r="BQ9" s="101">
        <v>0</v>
      </c>
      <c r="BR9" s="101">
        <v>0</v>
      </c>
      <c r="BS9" s="101">
        <v>0</v>
      </c>
      <c r="BT9" s="101">
        <v>0</v>
      </c>
      <c r="BU9" s="101">
        <v>0</v>
      </c>
      <c r="BV9" s="101">
        <v>0</v>
      </c>
      <c r="BW9" s="101">
        <v>0</v>
      </c>
      <c r="BX9" s="101">
        <v>0</v>
      </c>
      <c r="BY9" s="101">
        <v>0</v>
      </c>
      <c r="BZ9" s="101">
        <v>0</v>
      </c>
      <c r="CA9" s="101">
        <v>0</v>
      </c>
      <c r="CB9" s="101" t="s">
        <v>898</v>
      </c>
      <c r="CC9" s="98">
        <v>0</v>
      </c>
      <c r="CD9" s="98">
        <v>104</v>
      </c>
      <c r="CE9" s="98" t="s">
        <v>563</v>
      </c>
      <c r="CF9" s="98">
        <v>0.30599999999999999</v>
      </c>
      <c r="CG9" s="98">
        <v>456</v>
      </c>
      <c r="CH9" s="98" t="s">
        <v>606</v>
      </c>
      <c r="CI9" s="98">
        <v>58.2</v>
      </c>
      <c r="CJ9" s="98">
        <v>23.2</v>
      </c>
      <c r="CK9" s="98">
        <v>13.2</v>
      </c>
      <c r="CL9" s="98">
        <v>3.5</v>
      </c>
      <c r="CM9" s="98">
        <v>1.9</v>
      </c>
      <c r="CN9" s="114">
        <v>0.57999999999999996</v>
      </c>
      <c r="CO9" s="98">
        <v>28</v>
      </c>
      <c r="CP9" s="115">
        <f t="shared" si="2"/>
        <v>1.1365719523373055</v>
      </c>
      <c r="CQ9" s="98">
        <v>0</v>
      </c>
      <c r="CR9" s="98">
        <v>1</v>
      </c>
      <c r="CS9" s="98">
        <v>0</v>
      </c>
      <c r="CT9" s="98">
        <v>0</v>
      </c>
      <c r="CU9" s="98">
        <v>0</v>
      </c>
      <c r="CV9" s="98">
        <v>0</v>
      </c>
      <c r="CW9" s="98">
        <v>28</v>
      </c>
      <c r="CX9" s="98">
        <v>63</v>
      </c>
      <c r="CY9" s="98">
        <v>3</v>
      </c>
      <c r="CZ9" s="98">
        <v>8</v>
      </c>
      <c r="DA9" s="98">
        <v>143</v>
      </c>
      <c r="DB9" s="98">
        <v>21.4</v>
      </c>
      <c r="DC9" s="98">
        <v>11.6</v>
      </c>
      <c r="DD9" s="98">
        <v>9.8000000000000007</v>
      </c>
      <c r="DE9" s="98">
        <v>49</v>
      </c>
      <c r="DF9" s="98">
        <v>14</v>
      </c>
      <c r="DG9" s="98">
        <v>67</v>
      </c>
      <c r="DH9" s="98">
        <v>56</v>
      </c>
      <c r="DI9" s="98">
        <v>29</v>
      </c>
      <c r="DJ9" s="98">
        <v>6.2</v>
      </c>
      <c r="DK9" s="98">
        <v>26</v>
      </c>
      <c r="DL9" s="98">
        <v>0</v>
      </c>
      <c r="DM9" s="98">
        <v>0</v>
      </c>
      <c r="DN9" s="98">
        <v>0</v>
      </c>
      <c r="DO9" s="98">
        <v>0</v>
      </c>
      <c r="DP9" s="98">
        <v>1</v>
      </c>
      <c r="DQ9" s="98">
        <v>-3</v>
      </c>
      <c r="DR9" s="98">
        <v>0</v>
      </c>
      <c r="DS9" s="98">
        <v>0</v>
      </c>
      <c r="DT9" s="98">
        <v>0</v>
      </c>
      <c r="DU9" s="98">
        <f t="shared" si="0"/>
        <v>-2</v>
      </c>
      <c r="DV9" s="98">
        <v>0</v>
      </c>
      <c r="DW9" s="98">
        <v>0</v>
      </c>
      <c r="DX9" s="98">
        <v>0</v>
      </c>
      <c r="DY9" s="98">
        <v>0</v>
      </c>
      <c r="DZ9" s="98">
        <v>0</v>
      </c>
      <c r="EA9" s="100">
        <v>0</v>
      </c>
      <c r="EB9" s="98">
        <v>2</v>
      </c>
      <c r="EC9" s="100">
        <v>0</v>
      </c>
      <c r="ED9" s="98">
        <f t="shared" si="1"/>
        <v>2</v>
      </c>
      <c r="EF9" s="120"/>
      <c r="EG9" s="120"/>
      <c r="EH9" s="120"/>
      <c r="EI9" s="120"/>
      <c r="EJ9" s="120"/>
      <c r="EK9" s="120"/>
      <c r="EL9" s="120"/>
      <c r="EN9" s="120"/>
    </row>
    <row r="10" spans="1:144" ht="29.25" customHeight="1" x14ac:dyDescent="0.2">
      <c r="A10" s="101" t="s">
        <v>363</v>
      </c>
      <c r="B10" s="102">
        <v>7491</v>
      </c>
      <c r="C10" s="108" t="s">
        <v>109</v>
      </c>
      <c r="D10" s="102">
        <v>4313</v>
      </c>
      <c r="E10" s="104">
        <v>19776</v>
      </c>
      <c r="F10" s="105">
        <v>64</v>
      </c>
      <c r="G10" s="105">
        <v>1</v>
      </c>
      <c r="H10" s="106">
        <v>43329</v>
      </c>
      <c r="I10" s="106">
        <v>43337</v>
      </c>
      <c r="J10" s="105">
        <v>8</v>
      </c>
      <c r="K10" s="107">
        <v>0.73263888888888884</v>
      </c>
      <c r="L10" s="108" t="s">
        <v>110</v>
      </c>
      <c r="M10" s="108" t="s">
        <v>111</v>
      </c>
      <c r="N10" s="108" t="s">
        <v>591</v>
      </c>
      <c r="O10" s="108"/>
      <c r="P10" s="103" t="s">
        <v>49</v>
      </c>
      <c r="Q10" s="92" t="s">
        <v>50</v>
      </c>
      <c r="R10" s="92" t="s">
        <v>81</v>
      </c>
      <c r="S10" s="92" t="s">
        <v>82</v>
      </c>
      <c r="T10" s="105" t="s">
        <v>435</v>
      </c>
      <c r="U10" s="105" t="s">
        <v>437</v>
      </c>
      <c r="V10" s="105" t="s">
        <v>441</v>
      </c>
      <c r="W10" s="105" t="s">
        <v>445</v>
      </c>
      <c r="X10" s="103" t="s">
        <v>451</v>
      </c>
      <c r="Y10" s="105" t="s">
        <v>452</v>
      </c>
      <c r="Z10" s="105">
        <v>20</v>
      </c>
      <c r="AA10" s="105">
        <v>94</v>
      </c>
      <c r="AB10" s="105" t="s">
        <v>457</v>
      </c>
      <c r="AC10" s="105">
        <v>78</v>
      </c>
      <c r="AD10" s="105">
        <v>78</v>
      </c>
      <c r="AE10" s="103" t="s">
        <v>492</v>
      </c>
      <c r="AF10" s="103" t="s">
        <v>494</v>
      </c>
      <c r="AG10" s="98" t="s">
        <v>498</v>
      </c>
      <c r="AH10" s="105" t="s">
        <v>500</v>
      </c>
      <c r="AI10" s="105" t="s">
        <v>500</v>
      </c>
      <c r="AJ10" s="105">
        <v>21</v>
      </c>
      <c r="AK10" s="105" t="s">
        <v>68</v>
      </c>
      <c r="AL10" s="105" t="s">
        <v>75</v>
      </c>
      <c r="AM10" s="98">
        <v>0</v>
      </c>
      <c r="AN10" s="101">
        <v>1</v>
      </c>
      <c r="AO10" s="101">
        <v>0</v>
      </c>
      <c r="AP10" s="98">
        <v>0</v>
      </c>
      <c r="AQ10" s="98">
        <v>0</v>
      </c>
      <c r="AR10" s="98">
        <v>0</v>
      </c>
      <c r="AS10" s="98">
        <v>0</v>
      </c>
      <c r="AT10" s="98" t="s">
        <v>71</v>
      </c>
      <c r="AU10" s="109">
        <f t="shared" si="3"/>
        <v>0.12152777777777779</v>
      </c>
      <c r="AV10" s="107">
        <v>0.85416666666666663</v>
      </c>
      <c r="AW10" s="110" t="s">
        <v>645</v>
      </c>
      <c r="AX10" s="111">
        <v>55</v>
      </c>
      <c r="AY10" s="112">
        <v>43329</v>
      </c>
      <c r="AZ10" s="111" t="s">
        <v>527</v>
      </c>
      <c r="BA10" s="101" t="s">
        <v>56</v>
      </c>
      <c r="BC10" s="98">
        <v>1</v>
      </c>
      <c r="BD10" s="113" t="s">
        <v>598</v>
      </c>
      <c r="BF10" s="98"/>
      <c r="BG10" s="101" t="s">
        <v>58</v>
      </c>
      <c r="BH10" s="101" t="s">
        <v>59</v>
      </c>
      <c r="BK10" s="101"/>
      <c r="BL10" s="98" t="s">
        <v>467</v>
      </c>
      <c r="BM10" s="98">
        <v>1</v>
      </c>
      <c r="BN10" s="101">
        <v>1</v>
      </c>
      <c r="BO10" s="101">
        <v>2</v>
      </c>
      <c r="BP10" s="101">
        <v>1</v>
      </c>
      <c r="BQ10" s="101">
        <v>0</v>
      </c>
      <c r="BR10" s="101">
        <v>1</v>
      </c>
      <c r="BS10" s="101">
        <v>1</v>
      </c>
      <c r="BT10" s="101">
        <v>0</v>
      </c>
      <c r="BU10" s="101">
        <v>0</v>
      </c>
      <c r="BV10" s="101">
        <v>0</v>
      </c>
      <c r="BW10" s="101">
        <v>0</v>
      </c>
      <c r="BX10" s="101">
        <v>0</v>
      </c>
      <c r="BY10" s="101">
        <v>1</v>
      </c>
      <c r="BZ10" s="101">
        <v>0</v>
      </c>
      <c r="CB10" s="98" t="s">
        <v>896</v>
      </c>
      <c r="CC10" s="98">
        <v>0</v>
      </c>
      <c r="CD10" s="98">
        <v>103</v>
      </c>
      <c r="CE10" s="98" t="s">
        <v>565</v>
      </c>
      <c r="CF10" s="98">
        <v>0.39600000000000002</v>
      </c>
      <c r="CG10" s="98">
        <v>247</v>
      </c>
      <c r="CH10" s="98" t="s">
        <v>607</v>
      </c>
      <c r="CI10" s="98">
        <v>76.099999999999994</v>
      </c>
      <c r="CJ10" s="98">
        <v>11.5</v>
      </c>
      <c r="CK10" s="98">
        <v>6.3</v>
      </c>
      <c r="CL10" s="98">
        <v>5.8</v>
      </c>
      <c r="CM10" s="98">
        <v>0.3</v>
      </c>
      <c r="CN10" s="114">
        <v>0.76</v>
      </c>
      <c r="CO10" s="98">
        <v>12</v>
      </c>
      <c r="CP10" s="115">
        <f t="shared" si="2"/>
        <v>3.7796976241900651</v>
      </c>
      <c r="CQ10" s="98">
        <v>0</v>
      </c>
      <c r="CR10" s="98">
        <v>0</v>
      </c>
      <c r="CS10" s="98">
        <v>1</v>
      </c>
      <c r="CT10" s="98">
        <v>1</v>
      </c>
      <c r="CU10" s="98">
        <v>1</v>
      </c>
      <c r="CV10" s="98">
        <v>0</v>
      </c>
      <c r="CW10" s="98">
        <v>12</v>
      </c>
      <c r="CX10" s="98">
        <v>80</v>
      </c>
      <c r="CY10" s="98">
        <v>3.2</v>
      </c>
      <c r="CZ10" s="98">
        <v>8.4</v>
      </c>
      <c r="DA10" s="98">
        <v>125</v>
      </c>
      <c r="DB10" s="98">
        <v>21.2</v>
      </c>
      <c r="DC10" s="98">
        <v>18.2</v>
      </c>
      <c r="DD10" s="98">
        <v>3</v>
      </c>
      <c r="DE10" s="98">
        <v>48</v>
      </c>
      <c r="DF10" s="98">
        <v>36</v>
      </c>
      <c r="DG10" s="98">
        <v>92</v>
      </c>
      <c r="DH10" s="98">
        <v>70</v>
      </c>
      <c r="DI10" s="98">
        <v>30</v>
      </c>
      <c r="DJ10" s="98">
        <v>14</v>
      </c>
      <c r="DK10" s="98">
        <v>19</v>
      </c>
      <c r="DL10" s="98">
        <v>1</v>
      </c>
      <c r="DM10" s="98">
        <v>0</v>
      </c>
      <c r="DN10" s="101">
        <v>0</v>
      </c>
      <c r="DO10" s="98">
        <v>0</v>
      </c>
      <c r="DP10" s="98">
        <v>1</v>
      </c>
      <c r="DQ10" s="98">
        <v>0</v>
      </c>
      <c r="DR10" s="98">
        <v>2</v>
      </c>
      <c r="DS10" s="98">
        <v>1</v>
      </c>
      <c r="DT10" s="98">
        <v>1</v>
      </c>
      <c r="DU10" s="98">
        <f t="shared" si="0"/>
        <v>6</v>
      </c>
      <c r="DV10" s="98">
        <v>2</v>
      </c>
      <c r="DW10" s="98">
        <v>1</v>
      </c>
      <c r="DX10" s="98">
        <v>0</v>
      </c>
      <c r="DY10" s="98">
        <v>1</v>
      </c>
      <c r="DZ10" s="98">
        <v>0</v>
      </c>
      <c r="EA10" s="100">
        <v>1</v>
      </c>
      <c r="EB10" s="98">
        <v>2</v>
      </c>
      <c r="EC10" s="100">
        <v>1</v>
      </c>
      <c r="ED10" s="98">
        <f t="shared" si="1"/>
        <v>8</v>
      </c>
      <c r="EF10" s="120"/>
      <c r="EG10" s="120"/>
      <c r="EH10" s="120"/>
      <c r="EI10" s="120"/>
      <c r="EJ10" s="120"/>
      <c r="EK10" s="120"/>
      <c r="EL10" s="120"/>
      <c r="EN10" s="105"/>
    </row>
    <row r="11" spans="1:144" ht="29.25" customHeight="1" x14ac:dyDescent="0.2">
      <c r="A11" s="101" t="s">
        <v>364</v>
      </c>
      <c r="B11" s="102">
        <v>9062</v>
      </c>
      <c r="C11" s="108" t="s">
        <v>112</v>
      </c>
      <c r="D11" s="102">
        <v>5029</v>
      </c>
      <c r="E11" s="104">
        <v>15085</v>
      </c>
      <c r="F11" s="105">
        <v>77</v>
      </c>
      <c r="G11" s="105">
        <v>1</v>
      </c>
      <c r="H11" s="106">
        <v>43382</v>
      </c>
      <c r="I11" s="106">
        <v>43390</v>
      </c>
      <c r="J11" s="105">
        <v>8</v>
      </c>
      <c r="K11" s="107">
        <v>0.4680555555555555</v>
      </c>
      <c r="L11" s="108" t="s">
        <v>113</v>
      </c>
      <c r="M11" s="108" t="s">
        <v>114</v>
      </c>
      <c r="N11" s="108" t="s">
        <v>589</v>
      </c>
      <c r="O11" s="108" t="s">
        <v>130</v>
      </c>
      <c r="P11" s="103" t="s">
        <v>49</v>
      </c>
      <c r="Q11" s="92" t="s">
        <v>50</v>
      </c>
      <c r="R11" s="92" t="s">
        <v>81</v>
      </c>
      <c r="S11" s="92" t="s">
        <v>82</v>
      </c>
      <c r="T11" s="105" t="s">
        <v>433</v>
      </c>
      <c r="U11" s="105" t="s">
        <v>437</v>
      </c>
      <c r="V11" s="105" t="s">
        <v>441</v>
      </c>
      <c r="W11" s="105" t="s">
        <v>444</v>
      </c>
      <c r="X11" s="103" t="s">
        <v>450</v>
      </c>
      <c r="Y11" s="105" t="s">
        <v>452</v>
      </c>
      <c r="Z11" s="105">
        <v>18</v>
      </c>
      <c r="AA11" s="105">
        <v>96</v>
      </c>
      <c r="AB11" s="105" t="s">
        <v>457</v>
      </c>
      <c r="AC11" s="105">
        <v>58</v>
      </c>
      <c r="AD11" s="105">
        <v>58</v>
      </c>
      <c r="AE11" s="103" t="s">
        <v>491</v>
      </c>
      <c r="AF11" s="103" t="s">
        <v>494</v>
      </c>
      <c r="AG11" s="98" t="s">
        <v>497</v>
      </c>
      <c r="AH11" s="105" t="s">
        <v>500</v>
      </c>
      <c r="AI11" s="105" t="s">
        <v>500</v>
      </c>
      <c r="AJ11" s="105">
        <v>26</v>
      </c>
      <c r="AK11" s="105" t="s">
        <v>101</v>
      </c>
      <c r="AL11" s="105" t="s">
        <v>75</v>
      </c>
      <c r="AM11" s="98">
        <v>1</v>
      </c>
      <c r="AN11" s="101">
        <v>0</v>
      </c>
      <c r="AO11" s="101">
        <v>0</v>
      </c>
      <c r="AP11" s="98">
        <v>1</v>
      </c>
      <c r="AQ11" s="98">
        <v>0</v>
      </c>
      <c r="AR11" s="98">
        <v>0</v>
      </c>
      <c r="AS11" s="98">
        <v>0</v>
      </c>
      <c r="AT11" s="98" t="s">
        <v>63</v>
      </c>
      <c r="AU11" s="109">
        <f t="shared" si="3"/>
        <v>8.4027777777777868E-2</v>
      </c>
      <c r="AV11" s="107">
        <v>0.55208333333333337</v>
      </c>
      <c r="AW11" s="110" t="s">
        <v>646</v>
      </c>
      <c r="AX11" s="111">
        <v>50</v>
      </c>
      <c r="AY11" s="112">
        <v>43382</v>
      </c>
      <c r="AZ11" s="111" t="s">
        <v>527</v>
      </c>
      <c r="BA11" s="101" t="s">
        <v>56</v>
      </c>
      <c r="BB11" s="101" t="s">
        <v>57</v>
      </c>
      <c r="BC11" s="98">
        <v>2</v>
      </c>
      <c r="BD11" s="113" t="s">
        <v>598</v>
      </c>
      <c r="BE11" s="98" t="s">
        <v>115</v>
      </c>
      <c r="BF11" s="98">
        <v>3</v>
      </c>
      <c r="BG11" s="101" t="s">
        <v>58</v>
      </c>
      <c r="BH11" s="101" t="s">
        <v>59</v>
      </c>
      <c r="BK11" s="101"/>
      <c r="BL11" s="98" t="s">
        <v>468</v>
      </c>
      <c r="BM11" s="98">
        <v>1</v>
      </c>
      <c r="BN11" s="101">
        <v>1</v>
      </c>
      <c r="BO11" s="101">
        <v>3</v>
      </c>
      <c r="BP11" s="101">
        <v>1</v>
      </c>
      <c r="BQ11" s="101">
        <v>0</v>
      </c>
      <c r="BR11" s="101">
        <v>1</v>
      </c>
      <c r="BS11" s="101">
        <v>0</v>
      </c>
      <c r="BT11" s="101">
        <v>0</v>
      </c>
      <c r="BU11" s="101">
        <v>1</v>
      </c>
      <c r="BV11" s="101">
        <v>1</v>
      </c>
      <c r="BW11" s="101">
        <v>0</v>
      </c>
      <c r="BX11" s="101">
        <v>0</v>
      </c>
      <c r="BY11" s="101">
        <v>0</v>
      </c>
      <c r="BZ11" s="101">
        <v>0</v>
      </c>
      <c r="CA11" s="101">
        <v>0</v>
      </c>
      <c r="CB11" s="98" t="s">
        <v>896</v>
      </c>
      <c r="CC11" s="98">
        <v>0</v>
      </c>
      <c r="CD11" s="98">
        <v>124</v>
      </c>
      <c r="CE11" s="98" t="s">
        <v>566</v>
      </c>
      <c r="CF11" s="98">
        <v>0.35699999999999998</v>
      </c>
      <c r="CG11" s="98">
        <v>356</v>
      </c>
      <c r="CH11" s="98" t="s">
        <v>608</v>
      </c>
      <c r="CI11" s="98">
        <v>75.3</v>
      </c>
      <c r="CJ11" s="98">
        <v>10.5</v>
      </c>
      <c r="CK11" s="98">
        <v>5.6</v>
      </c>
      <c r="CL11" s="98">
        <v>5.2</v>
      </c>
      <c r="CM11" s="98">
        <v>3.4</v>
      </c>
      <c r="CN11" s="114">
        <v>0.75</v>
      </c>
      <c r="CO11" s="98">
        <v>16</v>
      </c>
      <c r="CP11" s="115">
        <f t="shared" si="2"/>
        <v>0.49045599151643693</v>
      </c>
      <c r="CQ11" s="98">
        <v>0</v>
      </c>
      <c r="CR11" s="98">
        <v>1</v>
      </c>
      <c r="CS11" s="98">
        <v>0</v>
      </c>
      <c r="CT11" s="98">
        <v>0</v>
      </c>
      <c r="CU11" s="98">
        <v>0</v>
      </c>
      <c r="CV11" s="98">
        <v>0</v>
      </c>
      <c r="CW11" s="98">
        <v>16</v>
      </c>
      <c r="CX11" s="98">
        <v>90</v>
      </c>
      <c r="CY11" s="98">
        <v>3</v>
      </c>
      <c r="CZ11" s="98">
        <v>8.9</v>
      </c>
      <c r="DA11" s="98">
        <v>87</v>
      </c>
      <c r="DB11" s="98">
        <v>16</v>
      </c>
      <c r="DC11" s="98">
        <v>11</v>
      </c>
      <c r="DD11" s="98">
        <v>5</v>
      </c>
      <c r="DE11" s="98">
        <v>24</v>
      </c>
      <c r="DF11" s="98">
        <v>11</v>
      </c>
      <c r="DG11" s="98">
        <v>29</v>
      </c>
      <c r="DH11" s="98">
        <v>68</v>
      </c>
      <c r="DI11" s="98">
        <v>32</v>
      </c>
      <c r="DJ11" s="98">
        <v>5.9</v>
      </c>
      <c r="DK11" s="98">
        <v>43</v>
      </c>
      <c r="DL11" s="98">
        <v>1</v>
      </c>
      <c r="DM11" s="98">
        <v>0</v>
      </c>
      <c r="DN11" s="98">
        <v>2</v>
      </c>
      <c r="DO11" s="98">
        <v>1</v>
      </c>
      <c r="DP11" s="98">
        <v>1</v>
      </c>
      <c r="DQ11" s="98">
        <v>-3</v>
      </c>
      <c r="DR11" s="98">
        <v>0</v>
      </c>
      <c r="DS11" s="98">
        <v>0</v>
      </c>
      <c r="DT11" s="98">
        <v>0</v>
      </c>
      <c r="DU11" s="98">
        <f t="shared" si="0"/>
        <v>2</v>
      </c>
      <c r="DV11" s="98">
        <v>2</v>
      </c>
      <c r="DW11" s="98">
        <v>1</v>
      </c>
      <c r="DX11" s="98">
        <v>0</v>
      </c>
      <c r="DY11" s="98">
        <v>1</v>
      </c>
      <c r="DZ11" s="98">
        <v>2</v>
      </c>
      <c r="EA11" s="100">
        <v>1</v>
      </c>
      <c r="EB11" s="98">
        <v>2</v>
      </c>
      <c r="EC11" s="100">
        <v>1</v>
      </c>
      <c r="ED11" s="98">
        <f t="shared" si="1"/>
        <v>10</v>
      </c>
      <c r="EF11" s="120"/>
      <c r="EG11" s="120"/>
      <c r="EH11" s="120"/>
      <c r="EI11" s="120"/>
      <c r="EJ11" s="120"/>
      <c r="EK11" s="120"/>
      <c r="EL11" s="120"/>
      <c r="EN11" s="105"/>
    </row>
    <row r="12" spans="1:144" ht="29.25" customHeight="1" x14ac:dyDescent="0.2">
      <c r="A12" s="101" t="s">
        <v>365</v>
      </c>
      <c r="B12" s="102">
        <v>9536</v>
      </c>
      <c r="C12" s="108" t="s">
        <v>116</v>
      </c>
      <c r="D12" s="102">
        <v>5245</v>
      </c>
      <c r="E12" s="104">
        <v>21474</v>
      </c>
      <c r="F12" s="105">
        <v>60</v>
      </c>
      <c r="G12" s="105">
        <v>1</v>
      </c>
      <c r="H12" s="106">
        <v>43396</v>
      </c>
      <c r="I12" s="106">
        <v>43402</v>
      </c>
      <c r="J12" s="105">
        <v>6</v>
      </c>
      <c r="K12" s="107">
        <v>0.63680555555555551</v>
      </c>
      <c r="L12" s="108" t="s">
        <v>117</v>
      </c>
      <c r="M12" s="108" t="s">
        <v>118</v>
      </c>
      <c r="N12" s="108" t="s">
        <v>589</v>
      </c>
      <c r="O12" s="108" t="s">
        <v>130</v>
      </c>
      <c r="P12" s="103" t="s">
        <v>49</v>
      </c>
      <c r="Q12" s="92" t="s">
        <v>50</v>
      </c>
      <c r="R12" s="92" t="s">
        <v>81</v>
      </c>
      <c r="S12" s="92" t="s">
        <v>82</v>
      </c>
      <c r="T12" s="105" t="s">
        <v>434</v>
      </c>
      <c r="U12" s="105" t="s">
        <v>438</v>
      </c>
      <c r="V12" s="105" t="s">
        <v>441</v>
      </c>
      <c r="W12" s="105" t="s">
        <v>444</v>
      </c>
      <c r="X12" s="103" t="s">
        <v>450</v>
      </c>
      <c r="Y12" s="105" t="s">
        <v>453</v>
      </c>
      <c r="Z12" s="105">
        <v>16</v>
      </c>
      <c r="AA12" s="105">
        <v>98</v>
      </c>
      <c r="AB12" s="105" t="s">
        <v>458</v>
      </c>
      <c r="AC12" s="105">
        <v>84</v>
      </c>
      <c r="AD12" s="105">
        <v>96</v>
      </c>
      <c r="AE12" s="103" t="s">
        <v>491</v>
      </c>
      <c r="AF12" s="103" t="s">
        <v>494</v>
      </c>
      <c r="AG12" s="98" t="s">
        <v>498</v>
      </c>
      <c r="AH12" s="105" t="s">
        <v>500</v>
      </c>
      <c r="AI12" s="105" t="s">
        <v>500</v>
      </c>
      <c r="AJ12" s="105">
        <v>31</v>
      </c>
      <c r="AK12" s="105" t="s">
        <v>68</v>
      </c>
      <c r="AL12" s="105" t="s">
        <v>75</v>
      </c>
      <c r="AM12" s="98">
        <v>0</v>
      </c>
      <c r="AN12" s="101">
        <v>1</v>
      </c>
      <c r="AO12" s="101">
        <v>0</v>
      </c>
      <c r="AP12" s="98">
        <v>0</v>
      </c>
      <c r="AQ12" s="98">
        <v>0</v>
      </c>
      <c r="AR12" s="98">
        <v>0</v>
      </c>
      <c r="AS12" s="98">
        <v>0</v>
      </c>
      <c r="AT12" s="98" t="s">
        <v>71</v>
      </c>
      <c r="AU12" s="109">
        <v>0.71736111111111101</v>
      </c>
      <c r="AV12" s="107">
        <v>0.375</v>
      </c>
      <c r="AW12" s="110" t="s">
        <v>647</v>
      </c>
      <c r="AX12" s="111">
        <v>65</v>
      </c>
      <c r="AY12" s="112">
        <v>43397</v>
      </c>
      <c r="AZ12" s="111" t="s">
        <v>527</v>
      </c>
      <c r="BA12" s="101" t="s">
        <v>119</v>
      </c>
      <c r="BB12" s="101" t="s">
        <v>57</v>
      </c>
      <c r="BC12" s="98">
        <v>1</v>
      </c>
      <c r="BD12" s="113" t="s">
        <v>598</v>
      </c>
      <c r="BF12" s="98"/>
      <c r="BG12" s="101" t="s">
        <v>58</v>
      </c>
      <c r="BH12" s="101" t="s">
        <v>120</v>
      </c>
      <c r="BI12" s="101" t="s">
        <v>107</v>
      </c>
      <c r="BK12" s="101"/>
      <c r="BL12" s="98" t="s">
        <v>84</v>
      </c>
      <c r="BM12" s="98">
        <v>1</v>
      </c>
      <c r="BN12" s="98">
        <v>0</v>
      </c>
      <c r="BO12" s="101">
        <v>2</v>
      </c>
      <c r="BP12" s="101">
        <v>0</v>
      </c>
      <c r="BQ12" s="101">
        <v>0</v>
      </c>
      <c r="BR12" s="101">
        <v>0</v>
      </c>
      <c r="BS12" s="101">
        <v>0</v>
      </c>
      <c r="BT12" s="101">
        <v>0</v>
      </c>
      <c r="BU12" s="101">
        <v>0</v>
      </c>
      <c r="BV12" s="101">
        <v>0</v>
      </c>
      <c r="BW12" s="101">
        <v>0</v>
      </c>
      <c r="BX12" s="101">
        <v>0</v>
      </c>
      <c r="BY12" s="101">
        <v>0</v>
      </c>
      <c r="BZ12" s="101">
        <v>0</v>
      </c>
      <c r="CA12" s="101">
        <v>0</v>
      </c>
      <c r="CB12" s="101" t="s">
        <v>899</v>
      </c>
      <c r="CC12" s="98">
        <v>0</v>
      </c>
      <c r="CD12" s="98">
        <v>135</v>
      </c>
      <c r="CE12" s="98" t="s">
        <v>567</v>
      </c>
      <c r="CF12" s="98">
        <v>0.32100000000000001</v>
      </c>
      <c r="CG12" s="98">
        <v>278</v>
      </c>
      <c r="CH12" s="98" t="s">
        <v>96</v>
      </c>
      <c r="CI12" s="98">
        <v>64.3</v>
      </c>
      <c r="CJ12" s="98">
        <v>17.2</v>
      </c>
      <c r="CK12" s="98">
        <v>9.3000000000000007</v>
      </c>
      <c r="CL12" s="98">
        <v>5.9</v>
      </c>
      <c r="CM12" s="98">
        <v>3.3</v>
      </c>
      <c r="CN12" s="114">
        <v>0.64</v>
      </c>
      <c r="CO12" s="98">
        <v>14</v>
      </c>
      <c r="CP12" s="115">
        <f t="shared" si="2"/>
        <v>0.47302580140734946</v>
      </c>
      <c r="CQ12" s="98">
        <v>0</v>
      </c>
      <c r="CR12" s="98">
        <v>1</v>
      </c>
      <c r="CS12" s="98">
        <v>0</v>
      </c>
      <c r="CT12" s="98">
        <v>0</v>
      </c>
      <c r="CU12" s="98">
        <v>0</v>
      </c>
      <c r="CV12" s="98">
        <v>0</v>
      </c>
      <c r="CW12" s="98">
        <v>14</v>
      </c>
      <c r="CX12" s="98">
        <v>78</v>
      </c>
      <c r="CY12" s="98">
        <v>2.1</v>
      </c>
      <c r="CZ12" s="98">
        <v>6.4</v>
      </c>
      <c r="DA12" s="98">
        <v>53</v>
      </c>
      <c r="DB12" s="98">
        <v>19.399999999999999</v>
      </c>
      <c r="DC12" s="98">
        <v>13.6</v>
      </c>
      <c r="DD12" s="98">
        <v>5.8</v>
      </c>
      <c r="DE12" s="98">
        <v>36</v>
      </c>
      <c r="DF12" s="98">
        <v>13</v>
      </c>
      <c r="DG12" s="98">
        <v>24</v>
      </c>
      <c r="DH12" s="98">
        <v>76</v>
      </c>
      <c r="DI12" s="98">
        <v>38</v>
      </c>
      <c r="DJ12" s="98">
        <v>8.4</v>
      </c>
      <c r="DK12" s="98">
        <v>56</v>
      </c>
      <c r="DL12" s="98">
        <v>0</v>
      </c>
      <c r="DM12" s="98">
        <v>0</v>
      </c>
      <c r="DN12" s="98">
        <v>0</v>
      </c>
      <c r="DO12" s="98">
        <v>0</v>
      </c>
      <c r="DP12" s="98">
        <v>0</v>
      </c>
      <c r="DQ12" s="98">
        <v>-3</v>
      </c>
      <c r="DR12" s="98">
        <v>0</v>
      </c>
      <c r="DS12" s="98">
        <v>0</v>
      </c>
      <c r="DT12" s="98">
        <v>0</v>
      </c>
      <c r="DU12" s="98">
        <f t="shared" si="0"/>
        <v>-3</v>
      </c>
      <c r="DV12" s="98">
        <v>0</v>
      </c>
      <c r="DW12" s="98">
        <v>0</v>
      </c>
      <c r="DX12" s="98">
        <v>0</v>
      </c>
      <c r="DY12" s="98">
        <v>0</v>
      </c>
      <c r="DZ12" s="98">
        <v>0</v>
      </c>
      <c r="EA12" s="100">
        <v>0</v>
      </c>
      <c r="EB12" s="98">
        <v>0</v>
      </c>
      <c r="EC12" s="100">
        <v>0</v>
      </c>
      <c r="ED12" s="98">
        <f t="shared" si="1"/>
        <v>0</v>
      </c>
      <c r="EF12" s="120"/>
      <c r="EG12" s="120"/>
      <c r="EH12" s="120"/>
      <c r="EI12" s="120"/>
      <c r="EJ12" s="120"/>
      <c r="EK12" s="120"/>
      <c r="EL12" s="120"/>
      <c r="EN12" s="105"/>
    </row>
    <row r="13" spans="1:144" ht="29.25" customHeight="1" x14ac:dyDescent="0.2">
      <c r="A13" s="101" t="s">
        <v>366</v>
      </c>
      <c r="B13" s="102">
        <v>11175</v>
      </c>
      <c r="C13" s="108" t="s">
        <v>121</v>
      </c>
      <c r="D13" s="102">
        <v>6133</v>
      </c>
      <c r="E13" s="104">
        <v>14143</v>
      </c>
      <c r="F13" s="122">
        <v>80</v>
      </c>
      <c r="G13" s="105">
        <v>0</v>
      </c>
      <c r="H13" s="106">
        <v>43444</v>
      </c>
      <c r="I13" s="106">
        <v>43456</v>
      </c>
      <c r="J13" s="105">
        <v>12</v>
      </c>
      <c r="K13" s="107">
        <v>0.74375000000000002</v>
      </c>
      <c r="L13" s="108" t="s">
        <v>122</v>
      </c>
      <c r="M13" s="108" t="s">
        <v>123</v>
      </c>
      <c r="N13" s="108" t="s">
        <v>590</v>
      </c>
      <c r="O13" s="108" t="s">
        <v>130</v>
      </c>
      <c r="P13" s="103" t="s">
        <v>67</v>
      </c>
      <c r="Q13" s="92" t="s">
        <v>50</v>
      </c>
      <c r="R13" s="103" t="s">
        <v>51</v>
      </c>
      <c r="S13" s="103" t="s">
        <v>51</v>
      </c>
      <c r="T13" s="105" t="s">
        <v>433</v>
      </c>
      <c r="U13" s="105" t="s">
        <v>439</v>
      </c>
      <c r="V13" s="105" t="s">
        <v>442</v>
      </c>
      <c r="W13" s="105" t="s">
        <v>444</v>
      </c>
      <c r="X13" s="103" t="s">
        <v>450</v>
      </c>
      <c r="Y13" s="105" t="s">
        <v>452</v>
      </c>
      <c r="Z13" s="105">
        <v>20</v>
      </c>
      <c r="AA13" s="105">
        <v>94</v>
      </c>
      <c r="AB13" s="105" t="s">
        <v>459</v>
      </c>
      <c r="AC13" s="105">
        <v>68</v>
      </c>
      <c r="AD13" s="105">
        <v>68</v>
      </c>
      <c r="AE13" s="103" t="s">
        <v>492</v>
      </c>
      <c r="AF13" s="103" t="s">
        <v>494</v>
      </c>
      <c r="AG13" s="98" t="s">
        <v>498</v>
      </c>
      <c r="AH13" s="105" t="s">
        <v>500</v>
      </c>
      <c r="AI13" s="105" t="s">
        <v>500</v>
      </c>
      <c r="AJ13" s="105">
        <v>25</v>
      </c>
      <c r="AK13" s="105" t="s">
        <v>101</v>
      </c>
      <c r="AL13" s="105" t="s">
        <v>75</v>
      </c>
      <c r="AM13" s="98">
        <v>1</v>
      </c>
      <c r="AN13" s="101">
        <v>0</v>
      </c>
      <c r="AO13" s="101">
        <v>1</v>
      </c>
      <c r="AP13" s="98">
        <v>1</v>
      </c>
      <c r="AQ13" s="98">
        <v>0</v>
      </c>
      <c r="AR13" s="98">
        <v>0</v>
      </c>
      <c r="AS13" s="98">
        <v>0</v>
      </c>
      <c r="AT13" s="98" t="s">
        <v>63</v>
      </c>
      <c r="AU13" s="109">
        <f t="shared" ref="AU13:AU20" si="4">AV13-K13</f>
        <v>0.13124999999999998</v>
      </c>
      <c r="AV13" s="107">
        <v>0.875</v>
      </c>
      <c r="AW13" s="110" t="s">
        <v>648</v>
      </c>
      <c r="AX13" s="111">
        <v>50</v>
      </c>
      <c r="AY13" s="112">
        <v>43444</v>
      </c>
      <c r="AZ13" s="111" t="s">
        <v>527</v>
      </c>
      <c r="BA13" s="101" t="s">
        <v>56</v>
      </c>
      <c r="BB13" s="101" t="s">
        <v>57</v>
      </c>
      <c r="BC13" s="98">
        <v>1</v>
      </c>
      <c r="BD13" s="113" t="s">
        <v>598</v>
      </c>
      <c r="BF13" s="98"/>
      <c r="BG13" s="101" t="s">
        <v>58</v>
      </c>
      <c r="BH13" s="101" t="s">
        <v>59</v>
      </c>
      <c r="BK13" s="101"/>
      <c r="BL13" s="98" t="s">
        <v>469</v>
      </c>
      <c r="BM13" s="98">
        <v>1</v>
      </c>
      <c r="BN13" s="101">
        <v>1</v>
      </c>
      <c r="BO13" s="101">
        <v>3</v>
      </c>
      <c r="BP13" s="101">
        <v>1</v>
      </c>
      <c r="BQ13" s="101">
        <v>0</v>
      </c>
      <c r="BR13" s="101">
        <v>1</v>
      </c>
      <c r="BS13" s="101">
        <v>0</v>
      </c>
      <c r="BT13" s="101">
        <v>0</v>
      </c>
      <c r="BU13" s="101">
        <v>0</v>
      </c>
      <c r="BV13" s="101">
        <v>0</v>
      </c>
      <c r="BW13" s="101">
        <v>0</v>
      </c>
      <c r="BX13" s="101">
        <v>0</v>
      </c>
      <c r="BY13" s="101">
        <v>0</v>
      </c>
      <c r="BZ13" s="101">
        <v>0</v>
      </c>
      <c r="CA13" s="101">
        <v>0</v>
      </c>
      <c r="CB13" s="101" t="s">
        <v>894</v>
      </c>
      <c r="CC13" s="98">
        <v>0</v>
      </c>
      <c r="CD13" s="98">
        <v>141</v>
      </c>
      <c r="CE13" s="98" t="s">
        <v>568</v>
      </c>
      <c r="CF13" s="98">
        <v>0.377</v>
      </c>
      <c r="CG13" s="98">
        <v>286</v>
      </c>
      <c r="CH13" s="98" t="s">
        <v>609</v>
      </c>
      <c r="CI13" s="98">
        <v>79.400000000000006</v>
      </c>
      <c r="CJ13" s="98">
        <v>11.1</v>
      </c>
      <c r="CK13" s="98">
        <v>4.2</v>
      </c>
      <c r="CL13" s="98">
        <v>3.6</v>
      </c>
      <c r="CM13" s="98">
        <v>1.7</v>
      </c>
      <c r="CN13" s="114">
        <v>0.79</v>
      </c>
      <c r="CO13" s="98">
        <v>18</v>
      </c>
      <c r="CP13" s="115">
        <f t="shared" si="2"/>
        <v>1.4095371669004206</v>
      </c>
      <c r="CQ13" s="98">
        <v>0</v>
      </c>
      <c r="CR13" s="98">
        <v>0</v>
      </c>
      <c r="CS13" s="98">
        <v>1</v>
      </c>
      <c r="CT13" s="98">
        <v>1</v>
      </c>
      <c r="CU13" s="98">
        <v>1</v>
      </c>
      <c r="CV13" s="98">
        <v>0</v>
      </c>
      <c r="CW13" s="98">
        <v>18</v>
      </c>
      <c r="CX13" s="98">
        <v>74</v>
      </c>
      <c r="CY13" s="98">
        <v>3.4</v>
      </c>
      <c r="CZ13" s="98">
        <v>6.8</v>
      </c>
      <c r="DA13" s="98">
        <v>65</v>
      </c>
      <c r="DB13" s="98">
        <v>13.8</v>
      </c>
      <c r="DC13" s="98">
        <v>3</v>
      </c>
      <c r="DD13" s="98">
        <v>10.8</v>
      </c>
      <c r="DE13" s="98">
        <v>34</v>
      </c>
      <c r="DF13" s="98">
        <v>38</v>
      </c>
      <c r="DG13" s="98">
        <v>63</v>
      </c>
      <c r="DH13" s="98">
        <v>66</v>
      </c>
      <c r="DI13" s="98">
        <v>32</v>
      </c>
      <c r="DJ13" s="98">
        <v>5.5</v>
      </c>
      <c r="DK13" s="98">
        <v>36</v>
      </c>
      <c r="DL13" s="98">
        <v>1</v>
      </c>
      <c r="DM13" s="98">
        <v>0</v>
      </c>
      <c r="DN13" s="98">
        <v>0</v>
      </c>
      <c r="DO13" s="98">
        <v>0</v>
      </c>
      <c r="DP13" s="98">
        <v>1</v>
      </c>
      <c r="DQ13" s="98">
        <v>0</v>
      </c>
      <c r="DR13" s="98">
        <v>2</v>
      </c>
      <c r="DS13" s="98">
        <v>1</v>
      </c>
      <c r="DT13" s="98">
        <v>1</v>
      </c>
      <c r="DU13" s="98">
        <f t="shared" si="0"/>
        <v>6</v>
      </c>
      <c r="DV13" s="98">
        <v>2</v>
      </c>
      <c r="DW13" s="98">
        <v>1</v>
      </c>
      <c r="DX13" s="98">
        <v>0</v>
      </c>
      <c r="DY13" s="98">
        <v>1</v>
      </c>
      <c r="DZ13" s="98">
        <v>0</v>
      </c>
      <c r="EA13" s="100">
        <v>1</v>
      </c>
      <c r="EB13" s="98">
        <v>2</v>
      </c>
      <c r="EC13" s="100">
        <v>1</v>
      </c>
      <c r="ED13" s="98">
        <f t="shared" si="1"/>
        <v>8</v>
      </c>
      <c r="EF13" s="105"/>
      <c r="EG13" s="105"/>
      <c r="EH13" s="105"/>
      <c r="EI13" s="105"/>
      <c r="EJ13" s="105"/>
      <c r="EK13" s="105"/>
      <c r="EL13" s="105"/>
      <c r="EN13" s="105"/>
    </row>
    <row r="14" spans="1:144" ht="29.25" customHeight="1" x14ac:dyDescent="0.2">
      <c r="A14" s="101" t="s">
        <v>367</v>
      </c>
      <c r="B14" s="102">
        <v>11568</v>
      </c>
      <c r="C14" s="108" t="s">
        <v>124</v>
      </c>
      <c r="D14" s="102">
        <v>6359</v>
      </c>
      <c r="E14" s="104">
        <v>20053</v>
      </c>
      <c r="F14" s="105">
        <v>64</v>
      </c>
      <c r="G14" s="105">
        <v>0</v>
      </c>
      <c r="H14" s="106">
        <v>43454</v>
      </c>
      <c r="I14" s="106">
        <v>43462</v>
      </c>
      <c r="J14" s="105">
        <v>8</v>
      </c>
      <c r="K14" s="107">
        <v>0.75902777777777775</v>
      </c>
      <c r="L14" s="108" t="s">
        <v>125</v>
      </c>
      <c r="M14" s="108" t="s">
        <v>126</v>
      </c>
      <c r="N14" s="108" t="s">
        <v>589</v>
      </c>
      <c r="O14" s="108" t="s">
        <v>130</v>
      </c>
      <c r="P14" s="103" t="s">
        <v>49</v>
      </c>
      <c r="Q14" s="92" t="s">
        <v>50</v>
      </c>
      <c r="R14" s="103" t="s">
        <v>87</v>
      </c>
      <c r="S14" s="103" t="s">
        <v>88</v>
      </c>
      <c r="T14" s="105" t="s">
        <v>433</v>
      </c>
      <c r="U14" s="105" t="s">
        <v>437</v>
      </c>
      <c r="V14" s="105" t="s">
        <v>441</v>
      </c>
      <c r="W14" s="105" t="s">
        <v>444</v>
      </c>
      <c r="X14" s="103" t="s">
        <v>450</v>
      </c>
      <c r="Y14" s="105" t="s">
        <v>452</v>
      </c>
      <c r="Z14" s="105">
        <v>18</v>
      </c>
      <c r="AA14" s="105">
        <v>98</v>
      </c>
      <c r="AB14" s="105" t="s">
        <v>460</v>
      </c>
      <c r="AC14" s="105">
        <v>69</v>
      </c>
      <c r="AD14" s="105">
        <v>69</v>
      </c>
      <c r="AE14" s="103" t="s">
        <v>492</v>
      </c>
      <c r="AF14" s="103" t="s">
        <v>494</v>
      </c>
      <c r="AG14" s="98" t="s">
        <v>497</v>
      </c>
      <c r="AH14" s="105" t="s">
        <v>500</v>
      </c>
      <c r="AI14" s="105" t="s">
        <v>500</v>
      </c>
      <c r="AJ14" s="105">
        <v>18</v>
      </c>
      <c r="AK14" s="105" t="s">
        <v>53</v>
      </c>
      <c r="AL14" s="105" t="s">
        <v>54</v>
      </c>
      <c r="AM14" s="98">
        <v>0</v>
      </c>
      <c r="AN14" s="101">
        <v>0</v>
      </c>
      <c r="AO14" s="101">
        <v>0</v>
      </c>
      <c r="AP14" s="98">
        <v>0</v>
      </c>
      <c r="AQ14" s="98">
        <v>0</v>
      </c>
      <c r="AR14" s="98">
        <v>0</v>
      </c>
      <c r="AS14" s="98">
        <v>0</v>
      </c>
      <c r="AT14" s="98" t="s">
        <v>71</v>
      </c>
      <c r="AU14" s="109">
        <f t="shared" si="4"/>
        <v>6.3888888888888884E-2</v>
      </c>
      <c r="AV14" s="107">
        <v>0.82291666666666663</v>
      </c>
      <c r="AW14" s="110" t="s">
        <v>649</v>
      </c>
      <c r="AX14" s="111">
        <v>45</v>
      </c>
      <c r="AY14" s="112">
        <v>43454</v>
      </c>
      <c r="AZ14" s="111" t="s">
        <v>527</v>
      </c>
      <c r="BA14" s="101" t="s">
        <v>56</v>
      </c>
      <c r="BB14" s="101" t="s">
        <v>57</v>
      </c>
      <c r="BC14" s="98">
        <v>1</v>
      </c>
      <c r="BD14" s="113" t="s">
        <v>598</v>
      </c>
      <c r="BF14" s="98"/>
      <c r="BG14" s="101" t="s">
        <v>58</v>
      </c>
      <c r="BH14" s="101" t="s">
        <v>59</v>
      </c>
      <c r="BK14" s="101"/>
      <c r="BL14" s="98" t="s">
        <v>127</v>
      </c>
      <c r="BM14" s="98">
        <v>1</v>
      </c>
      <c r="BN14" s="98">
        <v>0</v>
      </c>
      <c r="BO14" s="101">
        <v>2</v>
      </c>
      <c r="BP14" s="101">
        <v>0</v>
      </c>
      <c r="BQ14" s="101">
        <v>0</v>
      </c>
      <c r="BR14" s="101">
        <v>0</v>
      </c>
      <c r="BS14" s="101">
        <v>0</v>
      </c>
      <c r="BT14" s="101">
        <v>0</v>
      </c>
      <c r="BU14" s="101">
        <v>1</v>
      </c>
      <c r="BV14" s="101">
        <v>1</v>
      </c>
      <c r="BW14" s="101">
        <v>0</v>
      </c>
      <c r="BX14" s="101">
        <v>1</v>
      </c>
      <c r="BY14" s="101">
        <v>0</v>
      </c>
      <c r="BZ14" s="101">
        <v>0</v>
      </c>
      <c r="CA14" s="101">
        <v>0</v>
      </c>
      <c r="CB14" s="101" t="s">
        <v>896</v>
      </c>
      <c r="CC14" s="98">
        <v>0</v>
      </c>
      <c r="CD14" s="98">
        <v>125</v>
      </c>
      <c r="CE14" s="98" t="s">
        <v>569</v>
      </c>
      <c r="CF14" s="98">
        <v>0.32500000000000001</v>
      </c>
      <c r="CG14" s="98">
        <v>296</v>
      </c>
      <c r="CH14" s="98" t="s">
        <v>610</v>
      </c>
      <c r="CI14" s="98">
        <v>62.4</v>
      </c>
      <c r="CJ14" s="98">
        <v>19.2</v>
      </c>
      <c r="CK14" s="98">
        <v>7.2</v>
      </c>
      <c r="CL14" s="98">
        <v>7.9</v>
      </c>
      <c r="CM14" s="98">
        <v>3.3</v>
      </c>
      <c r="CN14" s="114">
        <v>0.62</v>
      </c>
      <c r="CO14" s="98">
        <v>18</v>
      </c>
      <c r="CP14" s="115">
        <f t="shared" si="2"/>
        <v>0.55479047806413528</v>
      </c>
      <c r="CQ14" s="98">
        <v>0</v>
      </c>
      <c r="CR14" s="98">
        <v>0</v>
      </c>
      <c r="CS14" s="98">
        <v>1</v>
      </c>
      <c r="CT14" s="98">
        <v>0</v>
      </c>
      <c r="CU14" s="98">
        <v>0</v>
      </c>
      <c r="CV14" s="98">
        <v>1</v>
      </c>
      <c r="CW14" s="98">
        <v>18</v>
      </c>
      <c r="CX14" s="98">
        <v>82</v>
      </c>
      <c r="CY14" s="98">
        <v>3.6</v>
      </c>
      <c r="CZ14" s="98">
        <v>9.1999999999999993</v>
      </c>
      <c r="DA14" s="98">
        <v>76</v>
      </c>
      <c r="DB14" s="98">
        <v>21.6</v>
      </c>
      <c r="DC14" s="98">
        <v>13.4</v>
      </c>
      <c r="DD14" s="98">
        <v>8.1999999999999993</v>
      </c>
      <c r="DE14" s="98">
        <v>32</v>
      </c>
      <c r="DF14" s="98">
        <v>55</v>
      </c>
      <c r="DG14" s="98">
        <v>96</v>
      </c>
      <c r="DH14" s="98">
        <v>76</v>
      </c>
      <c r="DI14" s="98">
        <v>36</v>
      </c>
      <c r="DJ14" s="98">
        <v>5.4</v>
      </c>
      <c r="DK14" s="98">
        <v>46</v>
      </c>
      <c r="DL14" s="98">
        <v>0</v>
      </c>
      <c r="DM14" s="98">
        <v>0</v>
      </c>
      <c r="DN14" s="98">
        <v>2</v>
      </c>
      <c r="DO14" s="98">
        <v>1</v>
      </c>
      <c r="DP14" s="98">
        <v>1</v>
      </c>
      <c r="DQ14" s="98">
        <v>0</v>
      </c>
      <c r="DR14" s="98">
        <v>2</v>
      </c>
      <c r="DS14" s="98">
        <v>0</v>
      </c>
      <c r="DT14" s="98">
        <v>0</v>
      </c>
      <c r="DU14" s="98">
        <f t="shared" si="0"/>
        <v>6</v>
      </c>
      <c r="DV14" s="98">
        <v>0</v>
      </c>
      <c r="DW14" s="98">
        <v>0</v>
      </c>
      <c r="DX14" s="98">
        <v>0</v>
      </c>
      <c r="DY14" s="98">
        <v>0</v>
      </c>
      <c r="DZ14" s="98">
        <v>2</v>
      </c>
      <c r="EA14" s="100">
        <v>0</v>
      </c>
      <c r="EB14" s="98">
        <v>2</v>
      </c>
      <c r="EC14" s="100">
        <v>0</v>
      </c>
      <c r="ED14" s="98">
        <f t="shared" si="1"/>
        <v>4</v>
      </c>
      <c r="EF14" s="105"/>
      <c r="EG14" s="105"/>
      <c r="EH14" s="105"/>
      <c r="EI14" s="105"/>
      <c r="EJ14" s="105"/>
      <c r="EK14" s="105"/>
      <c r="EL14" s="105"/>
      <c r="EN14" s="105"/>
    </row>
    <row r="15" spans="1:144" ht="29.25" customHeight="1" x14ac:dyDescent="0.2">
      <c r="A15" s="101" t="s">
        <v>368</v>
      </c>
      <c r="B15" s="102">
        <v>12459</v>
      </c>
      <c r="C15" s="108" t="s">
        <v>128</v>
      </c>
      <c r="D15" s="102">
        <v>14760</v>
      </c>
      <c r="E15" s="104">
        <v>13605</v>
      </c>
      <c r="F15" s="105">
        <v>80</v>
      </c>
      <c r="G15" s="105">
        <v>1</v>
      </c>
      <c r="H15" s="106">
        <v>43097</v>
      </c>
      <c r="I15" s="106">
        <v>43103</v>
      </c>
      <c r="J15" s="105">
        <v>6</v>
      </c>
      <c r="K15" s="107">
        <v>0.60972222222222217</v>
      </c>
      <c r="L15" s="108" t="s">
        <v>129</v>
      </c>
      <c r="M15" s="108" t="s">
        <v>130</v>
      </c>
      <c r="N15" s="108" t="s">
        <v>589</v>
      </c>
      <c r="O15" s="108" t="s">
        <v>130</v>
      </c>
      <c r="P15" s="103" t="s">
        <v>67</v>
      </c>
      <c r="Q15" s="92" t="s">
        <v>50</v>
      </c>
      <c r="R15" s="92" t="s">
        <v>81</v>
      </c>
      <c r="S15" s="92" t="s">
        <v>82</v>
      </c>
      <c r="T15" s="105" t="s">
        <v>435</v>
      </c>
      <c r="U15" s="105" t="s">
        <v>438</v>
      </c>
      <c r="V15" s="105" t="s">
        <v>441</v>
      </c>
      <c r="W15" s="105" t="s">
        <v>444</v>
      </c>
      <c r="X15" s="103" t="s">
        <v>450</v>
      </c>
      <c r="Y15" s="105" t="s">
        <v>452</v>
      </c>
      <c r="Z15" s="105">
        <v>20</v>
      </c>
      <c r="AA15" s="105">
        <v>98</v>
      </c>
      <c r="AB15" s="105" t="s">
        <v>461</v>
      </c>
      <c r="AC15" s="105">
        <v>60</v>
      </c>
      <c r="AD15" s="105">
        <v>60</v>
      </c>
      <c r="AE15" s="103" t="s">
        <v>492</v>
      </c>
      <c r="AF15" s="103" t="s">
        <v>494</v>
      </c>
      <c r="AG15" s="98" t="s">
        <v>497</v>
      </c>
      <c r="AH15" s="105" t="s">
        <v>500</v>
      </c>
      <c r="AI15" s="105" t="s">
        <v>500</v>
      </c>
      <c r="AJ15" s="105">
        <v>19</v>
      </c>
      <c r="AK15" s="105" t="s">
        <v>131</v>
      </c>
      <c r="AL15" s="105" t="s">
        <v>75</v>
      </c>
      <c r="AM15" s="98">
        <v>1</v>
      </c>
      <c r="AN15" s="101">
        <v>0</v>
      </c>
      <c r="AO15" s="101">
        <v>0</v>
      </c>
      <c r="AP15" s="98">
        <v>1</v>
      </c>
      <c r="AQ15" s="98">
        <v>0</v>
      </c>
      <c r="AR15" s="98">
        <v>0</v>
      </c>
      <c r="AS15" s="98">
        <v>0</v>
      </c>
      <c r="AT15" s="98" t="s">
        <v>63</v>
      </c>
      <c r="AU15" s="109">
        <f t="shared" si="4"/>
        <v>0.20277777777777783</v>
      </c>
      <c r="AV15" s="107">
        <v>0.8125</v>
      </c>
      <c r="AW15" s="110" t="s">
        <v>650</v>
      </c>
      <c r="AX15" s="111">
        <v>50</v>
      </c>
      <c r="AY15" s="112">
        <v>43097</v>
      </c>
      <c r="AZ15" s="111" t="s">
        <v>527</v>
      </c>
      <c r="BA15" s="101" t="s">
        <v>56</v>
      </c>
      <c r="BB15" s="101" t="s">
        <v>132</v>
      </c>
      <c r="BC15" s="98">
        <v>1</v>
      </c>
      <c r="BD15" s="113" t="s">
        <v>598</v>
      </c>
      <c r="BE15" s="98" t="s">
        <v>133</v>
      </c>
      <c r="BF15" s="98">
        <v>2</v>
      </c>
      <c r="BG15" s="101" t="s">
        <v>58</v>
      </c>
      <c r="BH15" s="101" t="s">
        <v>59</v>
      </c>
      <c r="BK15" s="101"/>
      <c r="BL15" s="98" t="s">
        <v>134</v>
      </c>
      <c r="BM15" s="98">
        <v>1</v>
      </c>
      <c r="BN15" s="101">
        <v>1</v>
      </c>
      <c r="BO15" s="101">
        <v>3</v>
      </c>
      <c r="BP15" s="101">
        <v>0</v>
      </c>
      <c r="BQ15" s="101">
        <v>1</v>
      </c>
      <c r="BR15" s="101">
        <v>1</v>
      </c>
      <c r="BS15" s="101">
        <v>0</v>
      </c>
      <c r="BT15" s="101">
        <v>0</v>
      </c>
      <c r="BU15" s="101">
        <v>1</v>
      </c>
      <c r="BV15" s="101">
        <v>0</v>
      </c>
      <c r="BW15" s="101">
        <v>0</v>
      </c>
      <c r="BX15" s="101">
        <v>0</v>
      </c>
      <c r="BY15" s="101">
        <v>0</v>
      </c>
      <c r="BZ15" s="101">
        <v>0</v>
      </c>
      <c r="CA15" s="101">
        <v>0</v>
      </c>
      <c r="CB15" s="101" t="s">
        <v>894</v>
      </c>
      <c r="CC15" s="98">
        <v>0</v>
      </c>
      <c r="CD15" s="98">
        <v>128</v>
      </c>
      <c r="CE15" s="98" t="s">
        <v>570</v>
      </c>
      <c r="CF15" s="98">
        <v>0.32800000000000001</v>
      </c>
      <c r="CG15" s="98">
        <v>321</v>
      </c>
      <c r="CH15" s="98" t="s">
        <v>611</v>
      </c>
      <c r="CI15" s="98">
        <v>88.2</v>
      </c>
      <c r="CJ15" s="98">
        <v>8.1999999999999993</v>
      </c>
      <c r="CK15" s="98">
        <v>1.2</v>
      </c>
      <c r="CL15" s="98">
        <v>1.2</v>
      </c>
      <c r="CM15" s="98">
        <v>1.2</v>
      </c>
      <c r="CN15" s="114">
        <v>0.88</v>
      </c>
      <c r="CO15" s="98">
        <v>15</v>
      </c>
      <c r="CP15" s="115">
        <f t="shared" si="2"/>
        <v>4.0463917525773194</v>
      </c>
      <c r="CQ15" s="98">
        <v>0</v>
      </c>
      <c r="CR15" s="98">
        <v>0</v>
      </c>
      <c r="CS15" s="98">
        <v>0</v>
      </c>
      <c r="CT15" s="98">
        <v>0</v>
      </c>
      <c r="CU15" s="98">
        <v>0</v>
      </c>
      <c r="CV15" s="98">
        <v>0</v>
      </c>
      <c r="CW15" s="98">
        <v>15</v>
      </c>
      <c r="CX15" s="98">
        <v>82</v>
      </c>
      <c r="CY15" s="98">
        <v>3.8</v>
      </c>
      <c r="CZ15" s="98">
        <v>6.4</v>
      </c>
      <c r="DA15" s="98">
        <v>92</v>
      </c>
      <c r="DB15" s="98">
        <v>20.399999999999999</v>
      </c>
      <c r="DC15" s="98">
        <v>14.6</v>
      </c>
      <c r="DD15" s="98">
        <v>5.8</v>
      </c>
      <c r="DE15" s="98">
        <v>26</v>
      </c>
      <c r="DF15" s="98">
        <v>26</v>
      </c>
      <c r="DG15" s="98">
        <v>20</v>
      </c>
      <c r="DH15" s="98">
        <v>74</v>
      </c>
      <c r="DI15" s="98">
        <v>38</v>
      </c>
      <c r="DJ15" s="98">
        <v>5.0999999999999996</v>
      </c>
      <c r="DK15" s="98">
        <v>35</v>
      </c>
      <c r="DL15" s="98">
        <v>0</v>
      </c>
      <c r="DM15" s="98">
        <v>1</v>
      </c>
      <c r="DN15" s="98">
        <v>2</v>
      </c>
      <c r="DO15" s="98">
        <v>0</v>
      </c>
      <c r="DP15" s="98">
        <v>1</v>
      </c>
      <c r="DQ15" s="98">
        <v>0</v>
      </c>
      <c r="DR15" s="98">
        <v>0</v>
      </c>
      <c r="DS15" s="98">
        <v>0</v>
      </c>
      <c r="DT15" s="98">
        <v>0</v>
      </c>
      <c r="DU15" s="98">
        <f t="shared" si="0"/>
        <v>4</v>
      </c>
      <c r="DV15" s="98">
        <v>2</v>
      </c>
      <c r="DW15" s="98">
        <v>0</v>
      </c>
      <c r="DX15" s="98">
        <v>1</v>
      </c>
      <c r="DY15" s="98">
        <v>1</v>
      </c>
      <c r="DZ15" s="98">
        <v>2</v>
      </c>
      <c r="EA15" s="100">
        <v>1</v>
      </c>
      <c r="EB15" s="98">
        <v>2</v>
      </c>
      <c r="EC15" s="100">
        <v>1</v>
      </c>
      <c r="ED15" s="98">
        <f t="shared" si="1"/>
        <v>10</v>
      </c>
      <c r="EF15" s="120"/>
      <c r="EG15" s="120"/>
      <c r="EH15" s="120"/>
      <c r="EI15" s="120"/>
      <c r="EJ15" s="120"/>
      <c r="EK15" s="120"/>
      <c r="EL15" s="120"/>
      <c r="EN15" s="105"/>
    </row>
    <row r="16" spans="1:144" ht="29.25" customHeight="1" x14ac:dyDescent="0.2">
      <c r="A16" s="101" t="s">
        <v>369</v>
      </c>
      <c r="B16" s="123">
        <v>152</v>
      </c>
      <c r="C16" s="124" t="s">
        <v>135</v>
      </c>
      <c r="D16" s="123">
        <v>124</v>
      </c>
      <c r="E16" s="125">
        <v>20472</v>
      </c>
      <c r="F16" s="120">
        <v>62</v>
      </c>
      <c r="G16" s="120">
        <v>1</v>
      </c>
      <c r="H16" s="126">
        <v>43470</v>
      </c>
      <c r="I16" s="126">
        <v>43480</v>
      </c>
      <c r="J16" s="120">
        <v>10</v>
      </c>
      <c r="K16" s="107">
        <v>0.39166666666666666</v>
      </c>
      <c r="L16" s="124" t="s">
        <v>136</v>
      </c>
      <c r="M16" s="124" t="s">
        <v>137</v>
      </c>
      <c r="N16" s="124" t="s">
        <v>589</v>
      </c>
      <c r="O16" s="124" t="s">
        <v>130</v>
      </c>
      <c r="P16" s="103" t="s">
        <v>49</v>
      </c>
      <c r="Q16" s="92" t="s">
        <v>50</v>
      </c>
      <c r="R16" s="92" t="s">
        <v>81</v>
      </c>
      <c r="S16" s="92" t="s">
        <v>82</v>
      </c>
      <c r="T16" s="105" t="s">
        <v>434</v>
      </c>
      <c r="U16" s="105" t="s">
        <v>439</v>
      </c>
      <c r="V16" s="105" t="s">
        <v>441</v>
      </c>
      <c r="W16" s="105" t="s">
        <v>444</v>
      </c>
      <c r="X16" s="103" t="s">
        <v>450</v>
      </c>
      <c r="Y16" s="105" t="s">
        <v>452</v>
      </c>
      <c r="Z16" s="105">
        <v>21</v>
      </c>
      <c r="AA16" s="105">
        <v>98</v>
      </c>
      <c r="AB16" s="105" t="s">
        <v>461</v>
      </c>
      <c r="AC16" s="105">
        <v>78</v>
      </c>
      <c r="AD16" s="105">
        <v>78</v>
      </c>
      <c r="AE16" s="103" t="s">
        <v>491</v>
      </c>
      <c r="AF16" s="103" t="s">
        <v>494</v>
      </c>
      <c r="AG16" s="98" t="s">
        <v>497</v>
      </c>
      <c r="AH16" s="105" t="s">
        <v>500</v>
      </c>
      <c r="AI16" s="105" t="s">
        <v>500</v>
      </c>
      <c r="AJ16" s="105">
        <v>24</v>
      </c>
      <c r="AK16" s="105" t="s">
        <v>68</v>
      </c>
      <c r="AL16" s="105" t="s">
        <v>75</v>
      </c>
      <c r="AM16" s="98">
        <v>1</v>
      </c>
      <c r="AN16" s="101">
        <v>0</v>
      </c>
      <c r="AO16" s="101">
        <v>0</v>
      </c>
      <c r="AP16" s="98">
        <v>0</v>
      </c>
      <c r="AQ16" s="98">
        <v>1</v>
      </c>
      <c r="AR16" s="98">
        <v>0</v>
      </c>
      <c r="AS16" s="98">
        <v>0</v>
      </c>
      <c r="AT16" s="98" t="s">
        <v>63</v>
      </c>
      <c r="AU16" s="109">
        <f t="shared" si="4"/>
        <v>0.25069444444444439</v>
      </c>
      <c r="AV16" s="107">
        <v>0.64236111111111105</v>
      </c>
      <c r="AW16" s="111" t="s">
        <v>651</v>
      </c>
      <c r="AX16" s="111">
        <v>50</v>
      </c>
      <c r="AY16" s="127">
        <v>43470</v>
      </c>
      <c r="AZ16" s="111" t="s">
        <v>527</v>
      </c>
      <c r="BA16" s="101" t="s">
        <v>56</v>
      </c>
      <c r="BB16" s="101" t="s">
        <v>57</v>
      </c>
      <c r="BC16" s="98">
        <v>1</v>
      </c>
      <c r="BD16" s="113" t="s">
        <v>598</v>
      </c>
      <c r="BF16" s="98"/>
      <c r="BG16" s="101" t="s">
        <v>76</v>
      </c>
      <c r="BH16" s="101" t="s">
        <v>59</v>
      </c>
      <c r="BK16" s="101"/>
      <c r="BL16" s="98" t="s">
        <v>138</v>
      </c>
      <c r="BM16" s="98">
        <v>1</v>
      </c>
      <c r="BN16" s="101">
        <v>1</v>
      </c>
      <c r="BO16" s="101">
        <v>3</v>
      </c>
      <c r="BP16" s="101">
        <v>1</v>
      </c>
      <c r="BQ16" s="101">
        <v>0</v>
      </c>
      <c r="BR16" s="101">
        <v>1</v>
      </c>
      <c r="BS16" s="101">
        <v>1</v>
      </c>
      <c r="BT16" s="101">
        <v>0</v>
      </c>
      <c r="BU16" s="101">
        <v>1</v>
      </c>
      <c r="BV16" s="101">
        <v>0</v>
      </c>
      <c r="BW16" s="101">
        <v>0</v>
      </c>
      <c r="BX16" s="101">
        <v>0</v>
      </c>
      <c r="BY16" s="101">
        <v>0</v>
      </c>
      <c r="BZ16" s="101">
        <v>0</v>
      </c>
      <c r="CA16" s="101">
        <v>0</v>
      </c>
      <c r="CB16" s="98" t="s">
        <v>896</v>
      </c>
      <c r="CC16" s="98">
        <v>0</v>
      </c>
      <c r="CD16" s="98">
        <v>126</v>
      </c>
      <c r="CE16" s="98" t="s">
        <v>571</v>
      </c>
      <c r="CF16" s="98">
        <v>0.36199999999999999</v>
      </c>
      <c r="CG16" s="98">
        <v>326</v>
      </c>
      <c r="CH16" s="98" t="s">
        <v>612</v>
      </c>
      <c r="CI16" s="98">
        <v>82.4</v>
      </c>
      <c r="CJ16" s="98">
        <v>8.4</v>
      </c>
      <c r="CK16" s="98">
        <v>5.4</v>
      </c>
      <c r="CL16" s="98">
        <v>3.2</v>
      </c>
      <c r="CM16" s="98">
        <v>0.6</v>
      </c>
      <c r="CN16" s="114">
        <v>0.82</v>
      </c>
      <c r="CO16" s="98">
        <v>10</v>
      </c>
      <c r="CP16" s="115">
        <f t="shared" si="2"/>
        <v>2.1753246753246751</v>
      </c>
      <c r="CQ16" s="98">
        <v>0</v>
      </c>
      <c r="CR16" s="98">
        <v>0</v>
      </c>
      <c r="CS16" s="98">
        <v>0</v>
      </c>
      <c r="CT16" s="98">
        <v>0</v>
      </c>
      <c r="CU16" s="98">
        <v>0</v>
      </c>
      <c r="CV16" s="98">
        <v>0</v>
      </c>
      <c r="CW16" s="98">
        <v>10</v>
      </c>
      <c r="CX16" s="98">
        <v>92</v>
      </c>
      <c r="CY16" s="98">
        <v>3.8</v>
      </c>
      <c r="CZ16" s="98">
        <v>6.8</v>
      </c>
      <c r="DA16" s="98">
        <v>78</v>
      </c>
      <c r="DB16" s="98">
        <v>14.4</v>
      </c>
      <c r="DC16" s="98">
        <v>3.2</v>
      </c>
      <c r="DD16" s="98">
        <v>11.2</v>
      </c>
      <c r="DE16" s="98">
        <v>36</v>
      </c>
      <c r="DF16" s="98">
        <v>75</v>
      </c>
      <c r="DG16" s="98">
        <v>24</v>
      </c>
      <c r="DH16" s="98">
        <v>68</v>
      </c>
      <c r="DI16" s="98">
        <v>32</v>
      </c>
      <c r="DJ16" s="98">
        <v>5.3</v>
      </c>
      <c r="DK16" s="98">
        <v>44</v>
      </c>
      <c r="DL16" s="98">
        <v>1</v>
      </c>
      <c r="DM16" s="98">
        <v>0</v>
      </c>
      <c r="DN16" s="98">
        <v>2</v>
      </c>
      <c r="DO16" s="98">
        <v>0</v>
      </c>
      <c r="DP16" s="98">
        <v>1</v>
      </c>
      <c r="DQ16" s="98">
        <v>0</v>
      </c>
      <c r="DR16" s="98">
        <v>0</v>
      </c>
      <c r="DS16" s="98">
        <v>0</v>
      </c>
      <c r="DT16" s="98">
        <v>0</v>
      </c>
      <c r="DU16" s="98">
        <f t="shared" si="0"/>
        <v>4</v>
      </c>
      <c r="DV16" s="98">
        <v>2</v>
      </c>
      <c r="DW16" s="98">
        <v>1</v>
      </c>
      <c r="DX16" s="98">
        <v>0</v>
      </c>
      <c r="DY16" s="98">
        <v>1</v>
      </c>
      <c r="DZ16" s="98">
        <v>2</v>
      </c>
      <c r="EA16" s="100">
        <v>1</v>
      </c>
      <c r="EB16" s="98">
        <v>2</v>
      </c>
      <c r="EC16" s="100">
        <v>1</v>
      </c>
      <c r="ED16" s="98">
        <f t="shared" si="1"/>
        <v>10</v>
      </c>
      <c r="EF16" s="120"/>
      <c r="EG16" s="120"/>
      <c r="EH16" s="120"/>
      <c r="EI16" s="120"/>
      <c r="EJ16" s="120"/>
      <c r="EK16" s="120"/>
      <c r="EL16" s="120"/>
      <c r="EN16" s="105"/>
    </row>
    <row r="17" spans="1:144" ht="29.25" customHeight="1" x14ac:dyDescent="0.2">
      <c r="A17" s="101" t="s">
        <v>370</v>
      </c>
      <c r="B17" s="123">
        <v>614</v>
      </c>
      <c r="C17" s="124" t="s">
        <v>139</v>
      </c>
      <c r="D17" s="123">
        <v>437</v>
      </c>
      <c r="E17" s="125">
        <v>17846</v>
      </c>
      <c r="F17" s="120">
        <v>70</v>
      </c>
      <c r="G17" s="120">
        <v>1</v>
      </c>
      <c r="H17" s="126">
        <v>43483</v>
      </c>
      <c r="I17" s="126">
        <v>43489</v>
      </c>
      <c r="J17" s="120">
        <v>6</v>
      </c>
      <c r="K17" s="107">
        <v>0.4284722222222222</v>
      </c>
      <c r="L17" s="124" t="s">
        <v>140</v>
      </c>
      <c r="M17" s="124" t="s">
        <v>141</v>
      </c>
      <c r="N17" s="124" t="s">
        <v>589</v>
      </c>
      <c r="O17" s="124" t="s">
        <v>130</v>
      </c>
      <c r="P17" s="103" t="s">
        <v>142</v>
      </c>
      <c r="Q17" s="92" t="s">
        <v>50</v>
      </c>
      <c r="R17" s="92" t="s">
        <v>81</v>
      </c>
      <c r="S17" s="92" t="s">
        <v>82</v>
      </c>
      <c r="T17" s="105" t="s">
        <v>433</v>
      </c>
      <c r="U17" s="105" t="s">
        <v>437</v>
      </c>
      <c r="V17" s="105" t="s">
        <v>441</v>
      </c>
      <c r="W17" s="105" t="s">
        <v>444</v>
      </c>
      <c r="X17" s="103" t="s">
        <v>450</v>
      </c>
      <c r="Y17" s="105" t="s">
        <v>452</v>
      </c>
      <c r="Z17" s="105">
        <v>19</v>
      </c>
      <c r="AA17" s="105">
        <v>95</v>
      </c>
      <c r="AB17" s="105" t="s">
        <v>462</v>
      </c>
      <c r="AC17" s="105">
        <v>110</v>
      </c>
      <c r="AD17" s="105">
        <v>110</v>
      </c>
      <c r="AE17" s="103" t="s">
        <v>491</v>
      </c>
      <c r="AF17" s="103" t="s">
        <v>494</v>
      </c>
      <c r="AG17" s="98" t="s">
        <v>55</v>
      </c>
      <c r="AH17" s="105" t="s">
        <v>500</v>
      </c>
      <c r="AI17" s="105" t="s">
        <v>500</v>
      </c>
      <c r="AJ17" s="105">
        <v>28</v>
      </c>
      <c r="AK17" s="105" t="s">
        <v>53</v>
      </c>
      <c r="AL17" s="105" t="s">
        <v>75</v>
      </c>
      <c r="AM17" s="98">
        <v>0</v>
      </c>
      <c r="AN17" s="101">
        <v>0</v>
      </c>
      <c r="AO17" s="101">
        <v>1</v>
      </c>
      <c r="AP17" s="98">
        <v>0</v>
      </c>
      <c r="AQ17" s="98">
        <v>0</v>
      </c>
      <c r="AR17" s="98">
        <v>0</v>
      </c>
      <c r="AS17" s="98">
        <v>0</v>
      </c>
      <c r="AT17" s="98" t="s">
        <v>71</v>
      </c>
      <c r="AU17" s="109">
        <f t="shared" si="4"/>
        <v>0.18263888888888885</v>
      </c>
      <c r="AV17" s="107">
        <v>0.61111111111111105</v>
      </c>
      <c r="AW17" s="110" t="s">
        <v>652</v>
      </c>
      <c r="AX17" s="111">
        <v>55</v>
      </c>
      <c r="AY17" s="127">
        <v>43483</v>
      </c>
      <c r="AZ17" s="111" t="s">
        <v>527</v>
      </c>
      <c r="BA17" s="101" t="s">
        <v>56</v>
      </c>
      <c r="BB17" s="101" t="s">
        <v>57</v>
      </c>
      <c r="BC17" s="98">
        <v>2</v>
      </c>
      <c r="BD17" s="113" t="s">
        <v>598</v>
      </c>
      <c r="BE17" s="98" t="s">
        <v>83</v>
      </c>
      <c r="BF17" s="98">
        <v>2</v>
      </c>
      <c r="BG17" s="101" t="s">
        <v>102</v>
      </c>
      <c r="BH17" s="101" t="s">
        <v>59</v>
      </c>
      <c r="BK17" s="101"/>
      <c r="BL17" s="98" t="s">
        <v>470</v>
      </c>
      <c r="BM17" s="98">
        <v>1</v>
      </c>
      <c r="BN17" s="101">
        <v>1</v>
      </c>
      <c r="BO17" s="101">
        <v>2</v>
      </c>
      <c r="BP17" s="101">
        <v>1</v>
      </c>
      <c r="BQ17" s="101">
        <v>0</v>
      </c>
      <c r="BR17" s="101">
        <v>1</v>
      </c>
      <c r="BS17" s="101">
        <v>0</v>
      </c>
      <c r="BT17" s="101">
        <v>1</v>
      </c>
      <c r="BU17" s="101">
        <v>0</v>
      </c>
      <c r="BV17" s="101">
        <v>1</v>
      </c>
      <c r="BW17" s="101">
        <v>0</v>
      </c>
      <c r="BX17" s="101">
        <v>0</v>
      </c>
      <c r="BY17" s="101">
        <v>0</v>
      </c>
      <c r="BZ17" s="101">
        <v>0</v>
      </c>
      <c r="CA17" s="101">
        <v>0</v>
      </c>
      <c r="CB17" s="98" t="s">
        <v>896</v>
      </c>
      <c r="CC17" s="98">
        <v>0</v>
      </c>
      <c r="CD17" s="98">
        <v>114</v>
      </c>
      <c r="CE17" s="98" t="s">
        <v>569</v>
      </c>
      <c r="CF17" s="98">
        <v>0.41099999999999998</v>
      </c>
      <c r="CG17" s="98">
        <v>410</v>
      </c>
      <c r="CH17" s="98" t="s">
        <v>613</v>
      </c>
      <c r="CI17" s="98">
        <v>78.2</v>
      </c>
      <c r="CJ17" s="98">
        <v>14.5</v>
      </c>
      <c r="CK17" s="98">
        <v>3.1</v>
      </c>
      <c r="CL17" s="98">
        <v>3.2</v>
      </c>
      <c r="CM17" s="98">
        <v>1</v>
      </c>
      <c r="CN17" s="114">
        <v>0.78</v>
      </c>
      <c r="CO17" s="98">
        <v>10</v>
      </c>
      <c r="CP17" s="115">
        <f t="shared" si="2"/>
        <v>2.6712328767123283</v>
      </c>
      <c r="CQ17" s="98">
        <v>1</v>
      </c>
      <c r="CR17" s="98">
        <v>0</v>
      </c>
      <c r="CS17" s="98">
        <v>0</v>
      </c>
      <c r="CT17" s="98">
        <v>0</v>
      </c>
      <c r="CU17" s="98">
        <v>0</v>
      </c>
      <c r="CV17" s="98">
        <v>0</v>
      </c>
      <c r="CW17" s="98">
        <v>10</v>
      </c>
      <c r="CX17" s="98">
        <v>96</v>
      </c>
      <c r="CY17" s="98">
        <v>2.4</v>
      </c>
      <c r="CZ17" s="98">
        <v>5.8</v>
      </c>
      <c r="DA17" s="98">
        <v>68</v>
      </c>
      <c r="DB17" s="98">
        <v>18.2</v>
      </c>
      <c r="DC17" s="98">
        <v>18.100000000000001</v>
      </c>
      <c r="DD17" s="98">
        <v>10.1</v>
      </c>
      <c r="DE17" s="98">
        <v>69</v>
      </c>
      <c r="DF17" s="98">
        <v>46</v>
      </c>
      <c r="DG17" s="98">
        <v>26</v>
      </c>
      <c r="DH17" s="98">
        <v>70</v>
      </c>
      <c r="DI17" s="98">
        <v>32</v>
      </c>
      <c r="DJ17" s="98">
        <v>9.1</v>
      </c>
      <c r="DK17" s="98">
        <v>34</v>
      </c>
      <c r="DL17" s="98">
        <v>1</v>
      </c>
      <c r="DM17" s="98">
        <v>0</v>
      </c>
      <c r="DN17" s="98">
        <v>0</v>
      </c>
      <c r="DO17" s="98">
        <v>1</v>
      </c>
      <c r="DP17" s="98">
        <v>1</v>
      </c>
      <c r="DQ17" s="98">
        <v>0</v>
      </c>
      <c r="DR17" s="98">
        <v>0</v>
      </c>
      <c r="DS17" s="98">
        <v>0</v>
      </c>
      <c r="DT17" s="98">
        <v>0</v>
      </c>
      <c r="DU17" s="98">
        <f t="shared" si="0"/>
        <v>3</v>
      </c>
      <c r="DV17" s="98">
        <v>2</v>
      </c>
      <c r="DW17" s="98">
        <v>1</v>
      </c>
      <c r="DX17" s="98">
        <v>0</v>
      </c>
      <c r="DY17" s="98">
        <v>1</v>
      </c>
      <c r="DZ17" s="98">
        <v>0</v>
      </c>
      <c r="EA17" s="100">
        <v>1</v>
      </c>
      <c r="EB17" s="98">
        <v>2</v>
      </c>
      <c r="EC17" s="100">
        <v>1</v>
      </c>
      <c r="ED17" s="98">
        <f t="shared" si="1"/>
        <v>8</v>
      </c>
      <c r="EF17" s="120"/>
      <c r="EG17" s="120"/>
      <c r="EH17" s="120"/>
      <c r="EI17" s="120"/>
      <c r="EJ17" s="120"/>
      <c r="EK17" s="120"/>
      <c r="EL17" s="120"/>
      <c r="EN17" s="105"/>
    </row>
    <row r="18" spans="1:144" ht="29.25" customHeight="1" x14ac:dyDescent="0.2">
      <c r="A18" s="101" t="s">
        <v>371</v>
      </c>
      <c r="B18" s="123">
        <v>1128</v>
      </c>
      <c r="C18" s="124" t="s">
        <v>144</v>
      </c>
      <c r="D18" s="123">
        <v>786</v>
      </c>
      <c r="E18" s="125">
        <v>21191</v>
      </c>
      <c r="F18" s="120">
        <v>61</v>
      </c>
      <c r="G18" s="120">
        <v>1</v>
      </c>
      <c r="H18" s="126">
        <v>43497</v>
      </c>
      <c r="I18" s="126">
        <v>43508</v>
      </c>
      <c r="J18" s="120">
        <v>10</v>
      </c>
      <c r="K18" s="107">
        <v>0.4145833333333333</v>
      </c>
      <c r="L18" s="124" t="s">
        <v>145</v>
      </c>
      <c r="M18" s="124" t="s">
        <v>146</v>
      </c>
      <c r="N18" s="124" t="s">
        <v>589</v>
      </c>
      <c r="O18" s="124" t="s">
        <v>130</v>
      </c>
      <c r="P18" s="103" t="s">
        <v>67</v>
      </c>
      <c r="Q18" s="92" t="s">
        <v>50</v>
      </c>
      <c r="R18" s="92" t="s">
        <v>147</v>
      </c>
      <c r="S18" s="92" t="s">
        <v>148</v>
      </c>
      <c r="T18" s="105" t="s">
        <v>433</v>
      </c>
      <c r="U18" s="105" t="s">
        <v>438</v>
      </c>
      <c r="V18" s="105" t="s">
        <v>441</v>
      </c>
      <c r="W18" s="105" t="s">
        <v>444</v>
      </c>
      <c r="X18" s="103" t="s">
        <v>450</v>
      </c>
      <c r="Y18" s="105" t="s">
        <v>453</v>
      </c>
      <c r="Z18" s="105">
        <v>17</v>
      </c>
      <c r="AA18" s="105">
        <v>98</v>
      </c>
      <c r="AB18" s="105" t="s">
        <v>457</v>
      </c>
      <c r="AC18" s="105">
        <v>100</v>
      </c>
      <c r="AD18" s="105">
        <v>110</v>
      </c>
      <c r="AE18" s="103" t="s">
        <v>492</v>
      </c>
      <c r="AF18" s="103" t="s">
        <v>495</v>
      </c>
      <c r="AG18" s="98" t="s">
        <v>498</v>
      </c>
      <c r="AH18" s="105" t="s">
        <v>500</v>
      </c>
      <c r="AI18" s="105" t="s">
        <v>500</v>
      </c>
      <c r="AJ18" s="120">
        <v>24</v>
      </c>
      <c r="AK18" s="105" t="s">
        <v>68</v>
      </c>
      <c r="AL18" s="105" t="s">
        <v>54</v>
      </c>
      <c r="AM18" s="98">
        <v>1</v>
      </c>
      <c r="AN18" s="101">
        <v>0</v>
      </c>
      <c r="AO18" s="101">
        <v>1</v>
      </c>
      <c r="AP18" s="98">
        <v>0</v>
      </c>
      <c r="AQ18" s="98">
        <v>0</v>
      </c>
      <c r="AR18" s="98">
        <v>0</v>
      </c>
      <c r="AS18" s="98">
        <v>0</v>
      </c>
      <c r="AT18" s="98" t="s">
        <v>71</v>
      </c>
      <c r="AU18" s="109">
        <f t="shared" si="4"/>
        <v>0.12708333333333333</v>
      </c>
      <c r="AV18" s="107">
        <v>0.54166666666666663</v>
      </c>
      <c r="AW18" s="110" t="s">
        <v>677</v>
      </c>
      <c r="AX18" s="111">
        <v>105</v>
      </c>
      <c r="AY18" s="127">
        <v>43499</v>
      </c>
      <c r="AZ18" s="111" t="s">
        <v>527</v>
      </c>
      <c r="BA18" s="92" t="s">
        <v>149</v>
      </c>
      <c r="BB18" s="92"/>
      <c r="BC18" s="98">
        <v>3</v>
      </c>
      <c r="BD18" s="113" t="s">
        <v>598</v>
      </c>
      <c r="BF18" s="98"/>
      <c r="BG18" s="101" t="s">
        <v>58</v>
      </c>
      <c r="BH18" s="101" t="s">
        <v>59</v>
      </c>
      <c r="BI18" s="101" t="s">
        <v>107</v>
      </c>
      <c r="BJ18" s="101" t="s">
        <v>150</v>
      </c>
      <c r="BK18" s="101"/>
      <c r="BL18" s="98" t="s">
        <v>84</v>
      </c>
      <c r="BM18" s="98">
        <v>1</v>
      </c>
      <c r="BN18" s="98">
        <v>0</v>
      </c>
      <c r="BO18" s="101">
        <v>2</v>
      </c>
      <c r="BP18" s="101">
        <v>0</v>
      </c>
      <c r="BQ18" s="101">
        <v>0</v>
      </c>
      <c r="BR18" s="101">
        <v>0</v>
      </c>
      <c r="BS18" s="101">
        <v>0</v>
      </c>
      <c r="BT18" s="101">
        <v>0</v>
      </c>
      <c r="BU18" s="101">
        <v>0</v>
      </c>
      <c r="BV18" s="101">
        <v>0</v>
      </c>
      <c r="BW18" s="101">
        <v>0</v>
      </c>
      <c r="BX18" s="101">
        <v>0</v>
      </c>
      <c r="BY18" s="101">
        <v>0</v>
      </c>
      <c r="BZ18" s="101">
        <v>0</v>
      </c>
      <c r="CA18" s="101">
        <v>0</v>
      </c>
      <c r="CB18" s="101" t="s">
        <v>900</v>
      </c>
      <c r="CC18" s="98">
        <v>0</v>
      </c>
      <c r="CD18" s="98">
        <v>110</v>
      </c>
      <c r="CE18" s="98" t="s">
        <v>572</v>
      </c>
      <c r="CF18" s="98">
        <v>0.308</v>
      </c>
      <c r="CG18" s="98">
        <v>385</v>
      </c>
      <c r="CH18" s="98" t="s">
        <v>151</v>
      </c>
      <c r="CI18" s="98">
        <v>63.5</v>
      </c>
      <c r="CJ18" s="98">
        <v>19.5</v>
      </c>
      <c r="CK18" s="98">
        <v>9.5</v>
      </c>
      <c r="CL18" s="98">
        <v>6.5</v>
      </c>
      <c r="CM18" s="98">
        <v>1</v>
      </c>
      <c r="CN18" s="114">
        <v>0.63</v>
      </c>
      <c r="CO18" s="98">
        <v>12</v>
      </c>
      <c r="CP18" s="115">
        <f t="shared" si="2"/>
        <v>1.5</v>
      </c>
      <c r="CQ18" s="98">
        <v>0</v>
      </c>
      <c r="CR18" s="98">
        <v>0</v>
      </c>
      <c r="CS18" s="98">
        <v>0</v>
      </c>
      <c r="CT18" s="98">
        <v>0</v>
      </c>
      <c r="CU18" s="98">
        <v>0</v>
      </c>
      <c r="CV18" s="98">
        <v>0</v>
      </c>
      <c r="CW18" s="98">
        <v>12</v>
      </c>
      <c r="CX18" s="98">
        <v>92</v>
      </c>
      <c r="CY18" s="98">
        <v>4.0999999999999996</v>
      </c>
      <c r="CZ18" s="98">
        <v>4.5</v>
      </c>
      <c r="DA18" s="98">
        <v>56</v>
      </c>
      <c r="DB18" s="98">
        <v>17.3</v>
      </c>
      <c r="DC18" s="98">
        <v>9.8000000000000007</v>
      </c>
      <c r="DD18" s="98">
        <v>7.5</v>
      </c>
      <c r="DE18" s="98">
        <v>23</v>
      </c>
      <c r="DF18" s="98">
        <v>67</v>
      </c>
      <c r="DG18" s="98">
        <v>21</v>
      </c>
      <c r="DH18" s="98">
        <v>67</v>
      </c>
      <c r="DI18" s="98">
        <v>34</v>
      </c>
      <c r="DJ18" s="98">
        <v>7.5</v>
      </c>
      <c r="DK18" s="98">
        <v>32</v>
      </c>
      <c r="DL18" s="98">
        <v>0</v>
      </c>
      <c r="DM18" s="98">
        <v>0</v>
      </c>
      <c r="DN18" s="98">
        <v>0</v>
      </c>
      <c r="DO18" s="98">
        <v>0</v>
      </c>
      <c r="DP18" s="98">
        <v>0</v>
      </c>
      <c r="DQ18" s="98">
        <v>0</v>
      </c>
      <c r="DR18" s="98">
        <v>0</v>
      </c>
      <c r="DS18" s="98">
        <v>0</v>
      </c>
      <c r="DT18" s="98">
        <v>0</v>
      </c>
      <c r="DU18" s="98">
        <f t="shared" si="0"/>
        <v>0</v>
      </c>
      <c r="DV18" s="98">
        <v>0</v>
      </c>
      <c r="DW18" s="98">
        <v>0</v>
      </c>
      <c r="DX18" s="98">
        <v>0</v>
      </c>
      <c r="DY18" s="98">
        <v>0</v>
      </c>
      <c r="DZ18" s="98">
        <v>0</v>
      </c>
      <c r="EA18" s="100">
        <v>1</v>
      </c>
      <c r="EB18" s="98">
        <v>0</v>
      </c>
      <c r="EC18" s="100">
        <v>1</v>
      </c>
      <c r="ED18" s="98">
        <f t="shared" si="1"/>
        <v>2</v>
      </c>
      <c r="EF18" s="120"/>
      <c r="EG18" s="120"/>
      <c r="EH18" s="120"/>
      <c r="EI18" s="120"/>
      <c r="EJ18" s="120"/>
      <c r="EK18" s="120"/>
      <c r="EL18" s="120"/>
      <c r="EN18" s="120"/>
    </row>
    <row r="19" spans="1:144" ht="29.25" customHeight="1" x14ac:dyDescent="0.2">
      <c r="A19" s="101" t="s">
        <v>372</v>
      </c>
      <c r="B19" s="123">
        <v>1547</v>
      </c>
      <c r="C19" s="124" t="s">
        <v>152</v>
      </c>
      <c r="D19" s="123">
        <v>1065</v>
      </c>
      <c r="E19" s="125">
        <v>21262</v>
      </c>
      <c r="F19" s="120">
        <v>60</v>
      </c>
      <c r="G19" s="120">
        <v>1</v>
      </c>
      <c r="H19" s="126">
        <v>43508</v>
      </c>
      <c r="I19" s="126">
        <v>43521</v>
      </c>
      <c r="J19" s="120">
        <v>13</v>
      </c>
      <c r="K19" s="107">
        <v>0.6333333333333333</v>
      </c>
      <c r="L19" s="124" t="s">
        <v>153</v>
      </c>
      <c r="M19" s="124" t="s">
        <v>154</v>
      </c>
      <c r="N19" s="124" t="s">
        <v>592</v>
      </c>
      <c r="O19" s="124" t="s">
        <v>594</v>
      </c>
      <c r="P19" s="103" t="s">
        <v>49</v>
      </c>
      <c r="Q19" s="92" t="s">
        <v>50</v>
      </c>
      <c r="R19" s="92" t="s">
        <v>155</v>
      </c>
      <c r="S19" s="92" t="s">
        <v>155</v>
      </c>
      <c r="T19" s="105" t="s">
        <v>434</v>
      </c>
      <c r="U19" s="105" t="s">
        <v>437</v>
      </c>
      <c r="V19" s="105" t="s">
        <v>441</v>
      </c>
      <c r="W19" s="105" t="s">
        <v>444</v>
      </c>
      <c r="X19" s="103" t="s">
        <v>450</v>
      </c>
      <c r="Y19" s="105" t="s">
        <v>452</v>
      </c>
      <c r="Z19" s="105">
        <v>16</v>
      </c>
      <c r="AA19" s="105">
        <v>98</v>
      </c>
      <c r="AB19" s="105" t="s">
        <v>458</v>
      </c>
      <c r="AC19" s="105">
        <v>96</v>
      </c>
      <c r="AD19" s="105">
        <v>96</v>
      </c>
      <c r="AE19" s="103" t="s">
        <v>492</v>
      </c>
      <c r="AF19" s="103" t="s">
        <v>495</v>
      </c>
      <c r="AG19" s="98" t="s">
        <v>497</v>
      </c>
      <c r="AH19" s="105" t="s">
        <v>500</v>
      </c>
      <c r="AI19" s="105" t="s">
        <v>500</v>
      </c>
      <c r="AJ19" s="120">
        <v>21</v>
      </c>
      <c r="AK19" s="105" t="s">
        <v>53</v>
      </c>
      <c r="AL19" s="105" t="s">
        <v>75</v>
      </c>
      <c r="AM19" s="98">
        <v>0</v>
      </c>
      <c r="AN19" s="101">
        <v>0</v>
      </c>
      <c r="AO19" s="101">
        <v>0</v>
      </c>
      <c r="AP19" s="98">
        <v>0</v>
      </c>
      <c r="AQ19" s="98">
        <v>1</v>
      </c>
      <c r="AR19" s="98">
        <v>0</v>
      </c>
      <c r="AS19" s="98">
        <v>0</v>
      </c>
      <c r="AT19" s="98" t="s">
        <v>63</v>
      </c>
      <c r="AU19" s="109">
        <f t="shared" si="4"/>
        <v>7.5000000000000067E-2</v>
      </c>
      <c r="AV19" s="107">
        <v>0.70833333333333337</v>
      </c>
      <c r="AW19" s="110" t="s">
        <v>678</v>
      </c>
      <c r="AX19" s="111">
        <v>75</v>
      </c>
      <c r="AY19" s="127">
        <v>43509</v>
      </c>
      <c r="AZ19" s="111" t="s">
        <v>527</v>
      </c>
      <c r="BA19" s="101" t="s">
        <v>156</v>
      </c>
      <c r="BC19" s="98">
        <v>0</v>
      </c>
      <c r="BD19" s="113" t="s">
        <v>598</v>
      </c>
      <c r="BF19" s="98"/>
      <c r="BG19" s="101" t="s">
        <v>58</v>
      </c>
      <c r="BH19" s="101" t="s">
        <v>59</v>
      </c>
      <c r="BK19" s="101"/>
      <c r="BL19" s="98" t="s">
        <v>95</v>
      </c>
      <c r="BM19" s="98">
        <v>1</v>
      </c>
      <c r="BN19" s="98">
        <v>0</v>
      </c>
      <c r="BO19" s="101">
        <v>3</v>
      </c>
      <c r="BP19" s="101">
        <v>0</v>
      </c>
      <c r="BQ19" s="101">
        <v>0</v>
      </c>
      <c r="BR19" s="101">
        <v>0</v>
      </c>
      <c r="BS19" s="101">
        <v>0</v>
      </c>
      <c r="BT19" s="101">
        <v>1</v>
      </c>
      <c r="BU19" s="101">
        <v>1</v>
      </c>
      <c r="BV19" s="101">
        <v>0</v>
      </c>
      <c r="BW19" s="101">
        <v>0</v>
      </c>
      <c r="BX19" s="101">
        <v>1</v>
      </c>
      <c r="BY19" s="101">
        <v>0</v>
      </c>
      <c r="BZ19" s="101">
        <v>0</v>
      </c>
      <c r="CA19" s="101">
        <v>0</v>
      </c>
      <c r="CB19" s="101" t="s">
        <v>896</v>
      </c>
      <c r="CC19" s="98">
        <v>1</v>
      </c>
      <c r="CD19" s="98">
        <v>132</v>
      </c>
      <c r="CE19" s="98" t="s">
        <v>573</v>
      </c>
      <c r="CF19" s="98">
        <v>0.315</v>
      </c>
      <c r="CG19" s="98">
        <v>289</v>
      </c>
      <c r="CH19" s="98" t="s">
        <v>158</v>
      </c>
      <c r="CI19" s="98">
        <v>58</v>
      </c>
      <c r="CJ19" s="98">
        <v>21.5</v>
      </c>
      <c r="CK19" s="98">
        <v>11.2</v>
      </c>
      <c r="CL19" s="98">
        <v>6.8</v>
      </c>
      <c r="CM19" s="98">
        <v>2.5</v>
      </c>
      <c r="CN19" s="114">
        <v>0.57999999999999996</v>
      </c>
      <c r="CO19" s="98">
        <v>16</v>
      </c>
      <c r="CP19" s="115">
        <f t="shared" si="2"/>
        <v>0.64130434782608692</v>
      </c>
      <c r="CQ19" s="98">
        <v>1</v>
      </c>
      <c r="CR19" s="98">
        <v>0</v>
      </c>
      <c r="CS19" s="98">
        <v>1</v>
      </c>
      <c r="CT19" s="98">
        <v>1</v>
      </c>
      <c r="CU19" s="98">
        <v>0</v>
      </c>
      <c r="CV19" s="98">
        <v>0</v>
      </c>
      <c r="CW19" s="98">
        <v>16</v>
      </c>
      <c r="CX19" s="98">
        <v>97</v>
      </c>
      <c r="CY19" s="98">
        <v>3.3</v>
      </c>
      <c r="CZ19" s="98">
        <v>6.2</v>
      </c>
      <c r="DA19" s="98">
        <v>58</v>
      </c>
      <c r="DB19" s="98">
        <v>19.2</v>
      </c>
      <c r="DC19" s="98">
        <v>12.7</v>
      </c>
      <c r="DD19" s="98">
        <v>6.5</v>
      </c>
      <c r="DE19" s="98">
        <v>36</v>
      </c>
      <c r="DF19" s="98">
        <v>36</v>
      </c>
      <c r="DG19" s="98">
        <v>56</v>
      </c>
      <c r="DH19" s="98">
        <v>68</v>
      </c>
      <c r="DI19" s="98">
        <v>33</v>
      </c>
      <c r="DJ19" s="98">
        <v>5.4</v>
      </c>
      <c r="DK19" s="98">
        <v>36</v>
      </c>
      <c r="DL19" s="98">
        <v>0</v>
      </c>
      <c r="DM19" s="98">
        <v>0</v>
      </c>
      <c r="DN19" s="98">
        <v>2</v>
      </c>
      <c r="DO19" s="98">
        <v>0</v>
      </c>
      <c r="DP19" s="98">
        <v>0</v>
      </c>
      <c r="DQ19" s="98">
        <v>0</v>
      </c>
      <c r="DR19" s="98">
        <v>2</v>
      </c>
      <c r="DS19" s="98">
        <v>1</v>
      </c>
      <c r="DT19" s="98">
        <v>0</v>
      </c>
      <c r="DU19" s="98">
        <f t="shared" si="0"/>
        <v>5</v>
      </c>
      <c r="DV19" s="98">
        <v>0</v>
      </c>
      <c r="DW19" s="98">
        <v>0</v>
      </c>
      <c r="DX19" s="98">
        <v>0</v>
      </c>
      <c r="DY19" s="98">
        <v>0</v>
      </c>
      <c r="DZ19" s="98">
        <v>2</v>
      </c>
      <c r="EA19" s="100">
        <v>0</v>
      </c>
      <c r="EB19" s="98">
        <v>0</v>
      </c>
      <c r="EC19" s="100">
        <v>0</v>
      </c>
      <c r="ED19" s="98">
        <f t="shared" si="1"/>
        <v>2</v>
      </c>
      <c r="EF19" s="120"/>
      <c r="EG19" s="120"/>
      <c r="EH19" s="120"/>
      <c r="EI19" s="120"/>
      <c r="EJ19" s="120"/>
      <c r="EK19" s="120"/>
      <c r="EL19" s="120"/>
      <c r="EN19" s="120"/>
    </row>
    <row r="20" spans="1:144" ht="29.25" customHeight="1" x14ac:dyDescent="0.2">
      <c r="A20" s="101" t="s">
        <v>373</v>
      </c>
      <c r="B20" s="123">
        <v>2282</v>
      </c>
      <c r="C20" s="124" t="s">
        <v>159</v>
      </c>
      <c r="D20" s="123">
        <v>1520</v>
      </c>
      <c r="E20" s="125">
        <v>16660</v>
      </c>
      <c r="F20" s="120">
        <v>73</v>
      </c>
      <c r="G20" s="120">
        <v>1</v>
      </c>
      <c r="H20" s="126">
        <v>43529</v>
      </c>
      <c r="I20" s="126">
        <v>43535</v>
      </c>
      <c r="J20" s="120">
        <v>6</v>
      </c>
      <c r="K20" s="107">
        <v>0.4694444444444445</v>
      </c>
      <c r="L20" s="124" t="s">
        <v>160</v>
      </c>
      <c r="M20" s="124" t="s">
        <v>161</v>
      </c>
      <c r="N20" s="124" t="s">
        <v>592</v>
      </c>
      <c r="O20" s="124" t="s">
        <v>594</v>
      </c>
      <c r="P20" s="103" t="s">
        <v>67</v>
      </c>
      <c r="Q20" s="92" t="s">
        <v>50</v>
      </c>
      <c r="R20" s="92" t="s">
        <v>81</v>
      </c>
      <c r="S20" s="92" t="s">
        <v>82</v>
      </c>
      <c r="T20" s="105" t="s">
        <v>434</v>
      </c>
      <c r="U20" s="105" t="s">
        <v>439</v>
      </c>
      <c r="V20" s="105" t="s">
        <v>441</v>
      </c>
      <c r="W20" s="105" t="s">
        <v>445</v>
      </c>
      <c r="X20" s="103" t="s">
        <v>451</v>
      </c>
      <c r="Y20" s="105" t="s">
        <v>452</v>
      </c>
      <c r="Z20" s="105">
        <v>20</v>
      </c>
      <c r="AA20" s="105">
        <v>92</v>
      </c>
      <c r="AB20" s="105" t="s">
        <v>459</v>
      </c>
      <c r="AC20" s="105">
        <v>68</v>
      </c>
      <c r="AD20" s="105">
        <v>68</v>
      </c>
      <c r="AE20" s="103" t="s">
        <v>491</v>
      </c>
      <c r="AF20" s="103" t="s">
        <v>494</v>
      </c>
      <c r="AG20" s="98" t="s">
        <v>497</v>
      </c>
      <c r="AH20" s="105" t="s">
        <v>500</v>
      </c>
      <c r="AI20" s="105" t="s">
        <v>500</v>
      </c>
      <c r="AJ20" s="105">
        <v>26</v>
      </c>
      <c r="AK20" s="105" t="s">
        <v>101</v>
      </c>
      <c r="AL20" s="105" t="s">
        <v>75</v>
      </c>
      <c r="AM20" s="98">
        <v>0</v>
      </c>
      <c r="AN20" s="101">
        <v>1</v>
      </c>
      <c r="AO20" s="101">
        <v>0</v>
      </c>
      <c r="AP20" s="98">
        <v>1</v>
      </c>
      <c r="AQ20" s="98">
        <v>0</v>
      </c>
      <c r="AR20" s="98">
        <v>0</v>
      </c>
      <c r="AS20" s="98">
        <v>0</v>
      </c>
      <c r="AT20" s="98" t="s">
        <v>71</v>
      </c>
      <c r="AU20" s="109">
        <f t="shared" si="4"/>
        <v>0.21458333333333329</v>
      </c>
      <c r="AV20" s="107">
        <v>0.68402777777777779</v>
      </c>
      <c r="AW20" s="110" t="s">
        <v>507</v>
      </c>
      <c r="AX20" s="111">
        <v>30</v>
      </c>
      <c r="AY20" s="127">
        <v>43529</v>
      </c>
      <c r="AZ20" s="111" t="s">
        <v>527</v>
      </c>
      <c r="BA20" s="101" t="s">
        <v>56</v>
      </c>
      <c r="BB20" s="101" t="s">
        <v>57</v>
      </c>
      <c r="BC20" s="98">
        <v>1</v>
      </c>
      <c r="BD20" s="113" t="s">
        <v>598</v>
      </c>
      <c r="BE20" s="98" t="s">
        <v>83</v>
      </c>
      <c r="BF20" s="98">
        <v>2</v>
      </c>
      <c r="BG20" s="101" t="s">
        <v>58</v>
      </c>
      <c r="BH20" s="101" t="s">
        <v>59</v>
      </c>
      <c r="BK20" s="101"/>
      <c r="BL20" s="98" t="s">
        <v>157</v>
      </c>
      <c r="BM20" s="98">
        <v>1</v>
      </c>
      <c r="BN20" s="101">
        <v>1</v>
      </c>
      <c r="BO20" s="101">
        <v>2</v>
      </c>
      <c r="BP20" s="101">
        <v>1</v>
      </c>
      <c r="BQ20" s="101">
        <v>0</v>
      </c>
      <c r="BR20" s="101">
        <v>1</v>
      </c>
      <c r="BS20" s="101">
        <v>0</v>
      </c>
      <c r="BT20" s="101">
        <v>0</v>
      </c>
      <c r="BU20" s="101">
        <v>1</v>
      </c>
      <c r="BV20" s="101">
        <v>1</v>
      </c>
      <c r="BW20" s="101">
        <v>0</v>
      </c>
      <c r="BX20" s="101">
        <v>0</v>
      </c>
      <c r="BY20" s="101">
        <v>1</v>
      </c>
      <c r="BZ20" s="101">
        <v>0</v>
      </c>
      <c r="CA20" s="101">
        <v>0</v>
      </c>
      <c r="CB20" s="98" t="s">
        <v>896</v>
      </c>
      <c r="CC20" s="98">
        <v>0</v>
      </c>
      <c r="CD20" s="98">
        <v>96</v>
      </c>
      <c r="CE20" s="98" t="s">
        <v>561</v>
      </c>
      <c r="CF20" s="98">
        <v>0.30599999999999999</v>
      </c>
      <c r="CG20" s="98">
        <v>245</v>
      </c>
      <c r="CH20" s="98" t="s">
        <v>614</v>
      </c>
      <c r="CI20" s="98">
        <v>88.3</v>
      </c>
      <c r="CJ20" s="98">
        <v>5.2</v>
      </c>
      <c r="CK20" s="98">
        <v>3.8</v>
      </c>
      <c r="CL20" s="98">
        <v>1.1000000000000001</v>
      </c>
      <c r="CM20" s="98">
        <v>1.6</v>
      </c>
      <c r="CN20" s="114">
        <v>0.88</v>
      </c>
      <c r="CO20" s="98">
        <v>20</v>
      </c>
      <c r="CP20" s="115">
        <f t="shared" si="2"/>
        <v>1.7194570135746605</v>
      </c>
      <c r="CQ20" s="98">
        <v>0</v>
      </c>
      <c r="CR20" s="98">
        <v>0</v>
      </c>
      <c r="CS20" s="98">
        <v>0</v>
      </c>
      <c r="CT20" s="98">
        <v>0</v>
      </c>
      <c r="CU20" s="98">
        <v>0</v>
      </c>
      <c r="CV20" s="98">
        <v>0</v>
      </c>
      <c r="CW20" s="98">
        <v>20</v>
      </c>
      <c r="CX20" s="98">
        <v>94</v>
      </c>
      <c r="CY20" s="98">
        <v>3.8</v>
      </c>
      <c r="CZ20" s="98">
        <v>6.7</v>
      </c>
      <c r="DA20" s="98">
        <v>120</v>
      </c>
      <c r="DB20" s="98">
        <v>18.2</v>
      </c>
      <c r="DC20" s="98">
        <v>1</v>
      </c>
      <c r="DD20" s="98">
        <v>17.2</v>
      </c>
      <c r="DE20" s="98">
        <v>55</v>
      </c>
      <c r="DF20" s="98">
        <v>44</v>
      </c>
      <c r="DG20" s="98">
        <v>49</v>
      </c>
      <c r="DH20" s="98">
        <v>72</v>
      </c>
      <c r="DI20" s="98">
        <v>31</v>
      </c>
      <c r="DJ20" s="98">
        <v>4.0999999999999996</v>
      </c>
      <c r="DK20" s="98">
        <v>84</v>
      </c>
      <c r="DL20" s="98">
        <v>1</v>
      </c>
      <c r="DM20" s="98">
        <v>0</v>
      </c>
      <c r="DN20" s="98">
        <v>2</v>
      </c>
      <c r="DO20" s="98">
        <v>1</v>
      </c>
      <c r="DP20" s="98">
        <v>1</v>
      </c>
      <c r="DQ20" s="98">
        <v>0</v>
      </c>
      <c r="DR20" s="98">
        <v>0</v>
      </c>
      <c r="DS20" s="98">
        <v>0</v>
      </c>
      <c r="DT20" s="98">
        <v>0</v>
      </c>
      <c r="DU20" s="98">
        <f t="shared" si="0"/>
        <v>5</v>
      </c>
      <c r="DV20" s="98">
        <v>2</v>
      </c>
      <c r="DW20" s="98">
        <v>1</v>
      </c>
      <c r="DX20" s="98">
        <v>0</v>
      </c>
      <c r="DY20" s="98">
        <v>1</v>
      </c>
      <c r="DZ20" s="98">
        <v>2</v>
      </c>
      <c r="EA20" s="116">
        <v>1</v>
      </c>
      <c r="EB20" s="98">
        <v>2</v>
      </c>
      <c r="EC20" s="116">
        <v>1</v>
      </c>
      <c r="ED20" s="98">
        <f t="shared" si="1"/>
        <v>10</v>
      </c>
      <c r="EF20" s="120"/>
      <c r="EG20" s="120"/>
      <c r="EH20" s="120"/>
      <c r="EI20" s="120"/>
      <c r="EJ20" s="120"/>
      <c r="EK20" s="120"/>
      <c r="EL20" s="120"/>
      <c r="EN20" s="105"/>
    </row>
    <row r="21" spans="1:144" ht="29.25" customHeight="1" x14ac:dyDescent="0.2">
      <c r="A21" s="101" t="s">
        <v>374</v>
      </c>
      <c r="B21" s="123">
        <v>3380</v>
      </c>
      <c r="C21" s="124" t="s">
        <v>162</v>
      </c>
      <c r="D21" s="123">
        <v>2197</v>
      </c>
      <c r="E21" s="125">
        <v>19586</v>
      </c>
      <c r="F21" s="120">
        <v>65</v>
      </c>
      <c r="G21" s="120">
        <v>1</v>
      </c>
      <c r="H21" s="126">
        <v>43559</v>
      </c>
      <c r="I21" s="126">
        <v>43565</v>
      </c>
      <c r="J21" s="120">
        <v>6</v>
      </c>
      <c r="K21" s="107">
        <v>0.93541666666666667</v>
      </c>
      <c r="L21" s="124" t="s">
        <v>163</v>
      </c>
      <c r="M21" s="124" t="s">
        <v>164</v>
      </c>
      <c r="N21" s="124" t="s">
        <v>592</v>
      </c>
      <c r="O21" s="124" t="s">
        <v>595</v>
      </c>
      <c r="P21" s="103" t="s">
        <v>142</v>
      </c>
      <c r="Q21" s="92" t="s">
        <v>50</v>
      </c>
      <c r="R21" s="92" t="s">
        <v>165</v>
      </c>
      <c r="S21" s="92" t="s">
        <v>166</v>
      </c>
      <c r="T21" s="105" t="s">
        <v>433</v>
      </c>
      <c r="U21" s="105" t="s">
        <v>438</v>
      </c>
      <c r="V21" s="105" t="s">
        <v>441</v>
      </c>
      <c r="W21" s="105" t="s">
        <v>444</v>
      </c>
      <c r="X21" s="103" t="s">
        <v>450</v>
      </c>
      <c r="Y21" s="105" t="s">
        <v>452</v>
      </c>
      <c r="Z21" s="105">
        <v>18</v>
      </c>
      <c r="AA21" s="105">
        <v>98</v>
      </c>
      <c r="AB21" s="105" t="s">
        <v>460</v>
      </c>
      <c r="AC21" s="105">
        <v>78</v>
      </c>
      <c r="AD21" s="105">
        <v>78</v>
      </c>
      <c r="AE21" s="103" t="s">
        <v>492</v>
      </c>
      <c r="AF21" s="103" t="s">
        <v>495</v>
      </c>
      <c r="AG21" s="98" t="s">
        <v>498</v>
      </c>
      <c r="AH21" s="105" t="s">
        <v>500</v>
      </c>
      <c r="AI21" s="105" t="s">
        <v>500</v>
      </c>
      <c r="AJ21" s="120">
        <v>20</v>
      </c>
      <c r="AK21" s="105" t="s">
        <v>68</v>
      </c>
      <c r="AL21" s="105" t="s">
        <v>75</v>
      </c>
      <c r="AM21" s="98">
        <v>0</v>
      </c>
      <c r="AN21" s="128">
        <v>0</v>
      </c>
      <c r="AO21" s="101">
        <v>0</v>
      </c>
      <c r="AP21" s="98">
        <v>0</v>
      </c>
      <c r="AQ21" s="98">
        <v>0</v>
      </c>
      <c r="AR21" s="98">
        <v>0</v>
      </c>
      <c r="AS21" s="98">
        <v>0</v>
      </c>
      <c r="AT21" s="98" t="s">
        <v>71</v>
      </c>
      <c r="AU21" s="109">
        <v>0.48125000000000001</v>
      </c>
      <c r="AV21" s="107">
        <v>0.41666666666666669</v>
      </c>
      <c r="AW21" s="110" t="s">
        <v>508</v>
      </c>
      <c r="AX21" s="111">
        <v>65</v>
      </c>
      <c r="AY21" s="127">
        <v>43560</v>
      </c>
      <c r="AZ21" s="111" t="s">
        <v>527</v>
      </c>
      <c r="BA21" s="101" t="s">
        <v>167</v>
      </c>
      <c r="BC21" s="98">
        <v>0</v>
      </c>
      <c r="BD21" s="113" t="s">
        <v>598</v>
      </c>
      <c r="BF21" s="98"/>
      <c r="BG21" s="101" t="s">
        <v>58</v>
      </c>
      <c r="BH21" s="101" t="s">
        <v>168</v>
      </c>
      <c r="BI21" s="101" t="s">
        <v>169</v>
      </c>
      <c r="BK21" s="101"/>
      <c r="BL21" s="98" t="s">
        <v>278</v>
      </c>
      <c r="BM21" s="98">
        <v>1</v>
      </c>
      <c r="BN21" s="98">
        <v>0</v>
      </c>
      <c r="BO21" s="101">
        <v>2</v>
      </c>
      <c r="BP21" s="101">
        <v>0</v>
      </c>
      <c r="BQ21" s="101">
        <v>0</v>
      </c>
      <c r="BR21" s="101">
        <v>0</v>
      </c>
      <c r="BS21" s="101">
        <v>0</v>
      </c>
      <c r="BT21" s="101">
        <v>0</v>
      </c>
      <c r="BU21" s="101">
        <v>0</v>
      </c>
      <c r="BV21" s="101">
        <v>0</v>
      </c>
      <c r="BW21" s="101">
        <v>0</v>
      </c>
      <c r="BX21" s="101">
        <v>0</v>
      </c>
      <c r="BY21" s="101">
        <v>0</v>
      </c>
      <c r="BZ21" s="101">
        <v>0</v>
      </c>
      <c r="CA21" s="101">
        <v>0</v>
      </c>
      <c r="CB21" s="101" t="s">
        <v>896</v>
      </c>
      <c r="CC21" s="98">
        <v>0</v>
      </c>
      <c r="CD21" s="98">
        <v>89</v>
      </c>
      <c r="CE21" s="98" t="s">
        <v>562</v>
      </c>
      <c r="CF21" s="98">
        <v>0.39600000000000002</v>
      </c>
      <c r="CG21" s="98">
        <v>369</v>
      </c>
      <c r="CH21" s="98" t="s">
        <v>170</v>
      </c>
      <c r="CI21" s="98">
        <v>58</v>
      </c>
      <c r="CJ21" s="98">
        <v>20.3</v>
      </c>
      <c r="CK21" s="98">
        <v>10.5</v>
      </c>
      <c r="CL21" s="98">
        <v>7.6</v>
      </c>
      <c r="CM21" s="98">
        <v>3.6</v>
      </c>
      <c r="CN21" s="114">
        <v>0.57999999999999996</v>
      </c>
      <c r="CO21" s="98">
        <v>12</v>
      </c>
      <c r="CP21" s="115">
        <f t="shared" si="2"/>
        <v>0.39752116082224903</v>
      </c>
      <c r="CQ21" s="98">
        <v>0</v>
      </c>
      <c r="CR21" s="98">
        <v>0</v>
      </c>
      <c r="CS21" s="98">
        <v>0</v>
      </c>
      <c r="CT21" s="98">
        <v>0</v>
      </c>
      <c r="CU21" s="98">
        <v>0</v>
      </c>
      <c r="CV21" s="98">
        <v>0</v>
      </c>
      <c r="CW21" s="98">
        <v>12</v>
      </c>
      <c r="CX21" s="98">
        <v>90</v>
      </c>
      <c r="CY21" s="98">
        <v>3</v>
      </c>
      <c r="CZ21" s="98">
        <v>5.2</v>
      </c>
      <c r="DA21" s="98">
        <v>49</v>
      </c>
      <c r="DB21" s="98">
        <v>16.8</v>
      </c>
      <c r="DC21" s="98">
        <v>12.4</v>
      </c>
      <c r="DD21" s="98">
        <v>4.4000000000000004</v>
      </c>
      <c r="DE21" s="98">
        <v>26</v>
      </c>
      <c r="DF21" s="98">
        <v>14</v>
      </c>
      <c r="DG21" s="98">
        <v>30</v>
      </c>
      <c r="DH21" s="98">
        <v>70</v>
      </c>
      <c r="DI21" s="98">
        <v>34</v>
      </c>
      <c r="DJ21" s="98">
        <v>5.9</v>
      </c>
      <c r="DK21" s="98">
        <v>42</v>
      </c>
      <c r="DL21" s="98">
        <v>0</v>
      </c>
      <c r="DM21" s="98">
        <v>0</v>
      </c>
      <c r="DN21" s="98">
        <v>0</v>
      </c>
      <c r="DO21" s="98">
        <v>0</v>
      </c>
      <c r="DP21" s="98">
        <v>0</v>
      </c>
      <c r="DQ21" s="98">
        <v>0</v>
      </c>
      <c r="DR21" s="98">
        <v>0</v>
      </c>
      <c r="DS21" s="98">
        <v>0</v>
      </c>
      <c r="DT21" s="98">
        <v>0</v>
      </c>
      <c r="DU21" s="98">
        <f t="shared" si="0"/>
        <v>0</v>
      </c>
      <c r="DV21" s="98">
        <v>0</v>
      </c>
      <c r="DW21" s="98">
        <v>0</v>
      </c>
      <c r="DX21" s="98">
        <v>0</v>
      </c>
      <c r="DY21" s="98">
        <v>0</v>
      </c>
      <c r="DZ21" s="98">
        <v>0</v>
      </c>
      <c r="EA21" s="100">
        <v>0</v>
      </c>
      <c r="EB21" s="98">
        <v>0</v>
      </c>
      <c r="EC21" s="100">
        <v>0</v>
      </c>
      <c r="ED21" s="98">
        <f t="shared" si="1"/>
        <v>0</v>
      </c>
      <c r="EF21" s="120"/>
      <c r="EG21" s="120"/>
      <c r="EH21" s="120"/>
      <c r="EI21" s="120"/>
      <c r="EJ21" s="120"/>
      <c r="EK21" s="120"/>
      <c r="EL21" s="120"/>
      <c r="EN21" s="120"/>
    </row>
    <row r="22" spans="1:144" ht="29.25" customHeight="1" x14ac:dyDescent="0.2">
      <c r="A22" s="101" t="s">
        <v>375</v>
      </c>
      <c r="B22" s="123">
        <v>3559</v>
      </c>
      <c r="C22" s="124" t="s">
        <v>171</v>
      </c>
      <c r="D22" s="123">
        <v>2301</v>
      </c>
      <c r="E22" s="125">
        <v>20974</v>
      </c>
      <c r="F22" s="120">
        <v>61</v>
      </c>
      <c r="G22" s="120">
        <v>1</v>
      </c>
      <c r="H22" s="126">
        <v>43564</v>
      </c>
      <c r="I22" s="126">
        <v>43570</v>
      </c>
      <c r="J22" s="120">
        <v>6</v>
      </c>
      <c r="K22" s="107">
        <v>0.38680555555555557</v>
      </c>
      <c r="L22" s="124" t="s">
        <v>172</v>
      </c>
      <c r="M22" s="124" t="s">
        <v>173</v>
      </c>
      <c r="N22" s="124" t="s">
        <v>589</v>
      </c>
      <c r="O22" s="124" t="s">
        <v>130</v>
      </c>
      <c r="P22" s="103" t="s">
        <v>67</v>
      </c>
      <c r="Q22" s="92" t="s">
        <v>50</v>
      </c>
      <c r="R22" s="92" t="s">
        <v>81</v>
      </c>
      <c r="S22" s="92" t="s">
        <v>82</v>
      </c>
      <c r="T22" s="105" t="s">
        <v>435</v>
      </c>
      <c r="U22" s="105" t="s">
        <v>437</v>
      </c>
      <c r="V22" s="105" t="s">
        <v>441</v>
      </c>
      <c r="W22" s="105" t="s">
        <v>444</v>
      </c>
      <c r="X22" s="103" t="s">
        <v>450</v>
      </c>
      <c r="Y22" s="105" t="s">
        <v>452</v>
      </c>
      <c r="Z22" s="105">
        <v>20</v>
      </c>
      <c r="AA22" s="105">
        <v>95</v>
      </c>
      <c r="AB22" s="105" t="s">
        <v>457</v>
      </c>
      <c r="AC22" s="105">
        <v>88</v>
      </c>
      <c r="AD22" s="105">
        <v>98</v>
      </c>
      <c r="AE22" s="103" t="s">
        <v>491</v>
      </c>
      <c r="AF22" s="103" t="s">
        <v>495</v>
      </c>
      <c r="AG22" s="98" t="s">
        <v>498</v>
      </c>
      <c r="AH22" s="105" t="s">
        <v>500</v>
      </c>
      <c r="AI22" s="105" t="s">
        <v>500</v>
      </c>
      <c r="AJ22" s="120">
        <v>19</v>
      </c>
      <c r="AK22" s="105" t="s">
        <v>53</v>
      </c>
      <c r="AL22" s="105" t="s">
        <v>54</v>
      </c>
      <c r="AM22" s="98">
        <v>1</v>
      </c>
      <c r="AN22" s="101">
        <v>1</v>
      </c>
      <c r="AO22" s="101">
        <v>0</v>
      </c>
      <c r="AP22" s="98">
        <v>0</v>
      </c>
      <c r="AQ22" s="98">
        <v>0</v>
      </c>
      <c r="AR22" s="98">
        <v>0</v>
      </c>
      <c r="AS22" s="98">
        <v>0</v>
      </c>
      <c r="AT22" s="98" t="s">
        <v>108</v>
      </c>
      <c r="AU22" s="109">
        <f>AV22-K22</f>
        <v>0.1965277777777778</v>
      </c>
      <c r="AV22" s="107">
        <v>0.58333333333333337</v>
      </c>
      <c r="AW22" s="110" t="s">
        <v>506</v>
      </c>
      <c r="AX22" s="111">
        <v>35</v>
      </c>
      <c r="AY22" s="127">
        <v>43564</v>
      </c>
      <c r="AZ22" s="111" t="s">
        <v>527</v>
      </c>
      <c r="BA22" s="101" t="s">
        <v>56</v>
      </c>
      <c r="BB22" s="101" t="s">
        <v>57</v>
      </c>
      <c r="BC22" s="98">
        <v>1</v>
      </c>
      <c r="BD22" s="113" t="s">
        <v>598</v>
      </c>
      <c r="BF22" s="98"/>
      <c r="BG22" s="101" t="s">
        <v>76</v>
      </c>
      <c r="BH22" s="101" t="s">
        <v>59</v>
      </c>
      <c r="BI22" s="101" t="s">
        <v>107</v>
      </c>
      <c r="BK22" s="101"/>
      <c r="BL22" s="98" t="s">
        <v>84</v>
      </c>
      <c r="BM22" s="98">
        <v>1</v>
      </c>
      <c r="BN22" s="98">
        <v>0</v>
      </c>
      <c r="BO22" s="101">
        <v>1</v>
      </c>
      <c r="BP22" s="101">
        <v>0</v>
      </c>
      <c r="BQ22" s="101">
        <v>0</v>
      </c>
      <c r="BR22" s="101">
        <v>0</v>
      </c>
      <c r="BS22" s="101">
        <v>0</v>
      </c>
      <c r="BT22" s="101">
        <v>0</v>
      </c>
      <c r="BU22" s="101">
        <v>0</v>
      </c>
      <c r="BV22" s="101">
        <v>0</v>
      </c>
      <c r="BW22" s="101">
        <v>0</v>
      </c>
      <c r="BX22" s="101">
        <v>0</v>
      </c>
      <c r="BY22" s="101">
        <v>0</v>
      </c>
      <c r="BZ22" s="101">
        <v>0</v>
      </c>
      <c r="CB22" s="101" t="s">
        <v>896</v>
      </c>
      <c r="CC22" s="98">
        <v>0</v>
      </c>
      <c r="CD22" s="98">
        <v>114</v>
      </c>
      <c r="CE22" s="98" t="s">
        <v>563</v>
      </c>
      <c r="CF22" s="98">
        <v>0.35699999999999998</v>
      </c>
      <c r="CG22" s="98">
        <v>456</v>
      </c>
      <c r="CH22" s="98" t="s">
        <v>174</v>
      </c>
      <c r="CI22" s="98">
        <v>65.099999999999994</v>
      </c>
      <c r="CJ22" s="98">
        <v>21.5</v>
      </c>
      <c r="CK22" s="98">
        <v>7.8</v>
      </c>
      <c r="CL22" s="98">
        <v>5.2</v>
      </c>
      <c r="CM22" s="98">
        <v>0.4</v>
      </c>
      <c r="CN22" s="114">
        <v>0.45</v>
      </c>
      <c r="CO22" s="98">
        <v>17</v>
      </c>
      <c r="CP22" s="115">
        <f t="shared" si="2"/>
        <v>4.838709677419355</v>
      </c>
      <c r="CQ22" s="98">
        <v>0</v>
      </c>
      <c r="CR22" s="98">
        <v>0</v>
      </c>
      <c r="CS22" s="98">
        <v>0</v>
      </c>
      <c r="CT22" s="98">
        <v>0</v>
      </c>
      <c r="CU22" s="98">
        <v>0</v>
      </c>
      <c r="CV22" s="98">
        <v>0</v>
      </c>
      <c r="CW22" s="98">
        <v>17</v>
      </c>
      <c r="CX22" s="98">
        <v>97</v>
      </c>
      <c r="CY22" s="98">
        <v>5.0999999999999996</v>
      </c>
      <c r="CZ22" s="98">
        <v>6</v>
      </c>
      <c r="DA22" s="98">
        <v>48</v>
      </c>
      <c r="DB22" s="98">
        <v>14.3</v>
      </c>
      <c r="DC22" s="98">
        <v>11.3</v>
      </c>
      <c r="DD22" s="98">
        <v>3</v>
      </c>
      <c r="DE22" s="98">
        <v>75</v>
      </c>
      <c r="DF22" s="98">
        <v>36</v>
      </c>
      <c r="DG22" s="98">
        <v>76</v>
      </c>
      <c r="DH22" s="98">
        <v>72</v>
      </c>
      <c r="DI22" s="98">
        <v>38</v>
      </c>
      <c r="DJ22" s="98">
        <v>5.3</v>
      </c>
      <c r="DK22" s="98">
        <v>21</v>
      </c>
      <c r="DL22" s="98">
        <v>0</v>
      </c>
      <c r="DM22" s="98">
        <v>0</v>
      </c>
      <c r="DN22" s="98">
        <v>0</v>
      </c>
      <c r="DO22" s="98">
        <v>0</v>
      </c>
      <c r="DP22" s="98">
        <v>0</v>
      </c>
      <c r="DQ22" s="98">
        <v>0</v>
      </c>
      <c r="DR22" s="98">
        <v>0</v>
      </c>
      <c r="DS22" s="98">
        <v>0</v>
      </c>
      <c r="DT22" s="98">
        <v>0</v>
      </c>
      <c r="DU22" s="98">
        <f t="shared" si="0"/>
        <v>0</v>
      </c>
      <c r="DV22" s="98">
        <v>0</v>
      </c>
      <c r="DW22" s="98">
        <v>0</v>
      </c>
      <c r="DX22" s="98">
        <v>0</v>
      </c>
      <c r="DY22" s="98">
        <v>0</v>
      </c>
      <c r="DZ22" s="98">
        <v>0</v>
      </c>
      <c r="EA22" s="100">
        <v>1</v>
      </c>
      <c r="EB22" s="98">
        <v>0</v>
      </c>
      <c r="EC22" s="100">
        <v>1</v>
      </c>
      <c r="ED22" s="98">
        <f t="shared" si="1"/>
        <v>2</v>
      </c>
      <c r="EF22" s="120"/>
      <c r="EG22" s="120"/>
      <c r="EH22" s="120"/>
      <c r="EI22" s="120"/>
      <c r="EJ22" s="120"/>
      <c r="EK22" s="120"/>
      <c r="EL22" s="120"/>
      <c r="EN22" s="120"/>
    </row>
    <row r="23" spans="1:144" ht="29.25" customHeight="1" x14ac:dyDescent="0.2">
      <c r="A23" s="101" t="s">
        <v>376</v>
      </c>
      <c r="B23" s="123">
        <v>4555</v>
      </c>
      <c r="C23" s="124" t="s">
        <v>175</v>
      </c>
      <c r="D23" s="123">
        <v>2985</v>
      </c>
      <c r="E23" s="125">
        <v>21524</v>
      </c>
      <c r="F23" s="120">
        <v>60</v>
      </c>
      <c r="G23" s="120">
        <v>0</v>
      </c>
      <c r="H23" s="126">
        <v>43598</v>
      </c>
      <c r="I23" s="126">
        <v>43605</v>
      </c>
      <c r="J23" s="120">
        <v>7</v>
      </c>
      <c r="K23" s="107">
        <v>0.40069444444444446</v>
      </c>
      <c r="L23" s="124" t="s">
        <v>176</v>
      </c>
      <c r="M23" s="124" t="s">
        <v>177</v>
      </c>
      <c r="N23" s="124" t="s">
        <v>591</v>
      </c>
      <c r="O23" s="124" t="s">
        <v>130</v>
      </c>
      <c r="P23" s="103" t="s">
        <v>49</v>
      </c>
      <c r="Q23" s="92" t="s">
        <v>50</v>
      </c>
      <c r="R23" s="103" t="s">
        <v>51</v>
      </c>
      <c r="S23" s="103" t="s">
        <v>52</v>
      </c>
      <c r="T23" s="105" t="s">
        <v>434</v>
      </c>
      <c r="U23" s="105" t="s">
        <v>438</v>
      </c>
      <c r="V23" s="105" t="s">
        <v>441</v>
      </c>
      <c r="W23" s="105" t="s">
        <v>445</v>
      </c>
      <c r="X23" s="103" t="s">
        <v>451</v>
      </c>
      <c r="Y23" s="105" t="s">
        <v>452</v>
      </c>
      <c r="Z23" s="105">
        <v>21</v>
      </c>
      <c r="AA23" s="105">
        <v>93</v>
      </c>
      <c r="AB23" s="105" t="s">
        <v>461</v>
      </c>
      <c r="AC23" s="105">
        <v>84</v>
      </c>
      <c r="AD23" s="105">
        <v>84</v>
      </c>
      <c r="AE23" s="103" t="s">
        <v>492</v>
      </c>
      <c r="AF23" s="103" t="s">
        <v>495</v>
      </c>
      <c r="AG23" s="98" t="s">
        <v>497</v>
      </c>
      <c r="AH23" s="105" t="s">
        <v>500</v>
      </c>
      <c r="AI23" s="105" t="s">
        <v>500</v>
      </c>
      <c r="AJ23" s="105">
        <v>25</v>
      </c>
      <c r="AK23" s="105" t="s">
        <v>68</v>
      </c>
      <c r="AL23" s="105" t="s">
        <v>54</v>
      </c>
      <c r="AM23" s="98">
        <v>0</v>
      </c>
      <c r="AN23" s="101">
        <v>0</v>
      </c>
      <c r="AO23" s="101">
        <v>1</v>
      </c>
      <c r="AP23" s="98">
        <v>0</v>
      </c>
      <c r="AQ23" s="98">
        <v>0</v>
      </c>
      <c r="AR23" s="98">
        <v>0</v>
      </c>
      <c r="AS23" s="98">
        <v>0</v>
      </c>
      <c r="AT23" s="98" t="s">
        <v>63</v>
      </c>
      <c r="AU23" s="109">
        <f>AV23-K23</f>
        <v>0.15486111111111112</v>
      </c>
      <c r="AV23" s="107">
        <v>0.55555555555555558</v>
      </c>
      <c r="AW23" s="110" t="s">
        <v>653</v>
      </c>
      <c r="AX23" s="111">
        <v>40</v>
      </c>
      <c r="AY23" s="127">
        <v>43598</v>
      </c>
      <c r="AZ23" s="111" t="s">
        <v>527</v>
      </c>
      <c r="BA23" s="101" t="s">
        <v>56</v>
      </c>
      <c r="BB23" s="101" t="s">
        <v>57</v>
      </c>
      <c r="BC23" s="98">
        <v>1</v>
      </c>
      <c r="BD23" s="113" t="s">
        <v>598</v>
      </c>
      <c r="BE23" s="98" t="s">
        <v>178</v>
      </c>
      <c r="BF23" s="98"/>
      <c r="BG23" s="101" t="s">
        <v>58</v>
      </c>
      <c r="BH23" s="101" t="s">
        <v>59</v>
      </c>
      <c r="BK23" s="101"/>
      <c r="BL23" s="98" t="s">
        <v>471</v>
      </c>
      <c r="BM23" s="98">
        <v>1</v>
      </c>
      <c r="BN23" s="101">
        <v>1</v>
      </c>
      <c r="BO23" s="101">
        <v>3</v>
      </c>
      <c r="BP23" s="101">
        <v>1</v>
      </c>
      <c r="BQ23" s="101">
        <v>0</v>
      </c>
      <c r="BR23" s="101">
        <v>1</v>
      </c>
      <c r="BS23" s="101">
        <v>0</v>
      </c>
      <c r="BT23" s="101">
        <v>0</v>
      </c>
      <c r="BU23" s="101">
        <v>1</v>
      </c>
      <c r="BV23" s="101">
        <v>1</v>
      </c>
      <c r="BW23" s="101">
        <v>0</v>
      </c>
      <c r="BX23" s="101">
        <v>0</v>
      </c>
      <c r="BY23" s="101">
        <v>0</v>
      </c>
      <c r="BZ23" s="101">
        <v>0</v>
      </c>
      <c r="CA23" s="101">
        <v>0</v>
      </c>
      <c r="CB23" s="101" t="s">
        <v>895</v>
      </c>
      <c r="CC23" s="98">
        <v>0</v>
      </c>
      <c r="CD23" s="98">
        <v>112</v>
      </c>
      <c r="CE23" s="98" t="s">
        <v>574</v>
      </c>
      <c r="CF23" s="98">
        <v>0.32100000000000001</v>
      </c>
      <c r="CG23" s="98">
        <v>189</v>
      </c>
      <c r="CH23" s="98" t="s">
        <v>615</v>
      </c>
      <c r="CI23" s="98">
        <v>76.2</v>
      </c>
      <c r="CJ23" s="98">
        <v>12.5</v>
      </c>
      <c r="CK23" s="98">
        <v>6.4</v>
      </c>
      <c r="CL23" s="98">
        <v>3.3</v>
      </c>
      <c r="CM23" s="98">
        <v>1.6</v>
      </c>
      <c r="CN23" s="114">
        <v>0.76</v>
      </c>
      <c r="CO23" s="98">
        <v>24</v>
      </c>
      <c r="CP23" s="115">
        <f t="shared" si="2"/>
        <v>1.4830508474576272</v>
      </c>
      <c r="CQ23" s="98">
        <v>0</v>
      </c>
      <c r="CR23" s="98">
        <v>0</v>
      </c>
      <c r="CS23" s="98">
        <v>0</v>
      </c>
      <c r="CT23" s="98">
        <v>0</v>
      </c>
      <c r="CU23" s="98">
        <v>0</v>
      </c>
      <c r="CV23" s="98">
        <v>0</v>
      </c>
      <c r="CW23" s="98">
        <v>24</v>
      </c>
      <c r="CX23" s="98">
        <v>80</v>
      </c>
      <c r="CY23" s="98">
        <v>3.6</v>
      </c>
      <c r="CZ23" s="98">
        <v>5.2</v>
      </c>
      <c r="DA23" s="98">
        <v>74</v>
      </c>
      <c r="DB23" s="98">
        <v>18.2</v>
      </c>
      <c r="DC23" s="98">
        <v>6.5</v>
      </c>
      <c r="DD23" s="98">
        <v>10.7</v>
      </c>
      <c r="DE23" s="98">
        <v>46</v>
      </c>
      <c r="DF23" s="98">
        <v>44</v>
      </c>
      <c r="DG23" s="98">
        <v>24</v>
      </c>
      <c r="DH23" s="98">
        <v>72</v>
      </c>
      <c r="DI23" s="98">
        <v>36</v>
      </c>
      <c r="DJ23" s="98">
        <v>8.1999999999999993</v>
      </c>
      <c r="DK23" s="98">
        <v>38</v>
      </c>
      <c r="DL23" s="98">
        <v>1</v>
      </c>
      <c r="DM23" s="98">
        <v>0</v>
      </c>
      <c r="DN23" s="98">
        <v>2</v>
      </c>
      <c r="DO23" s="98">
        <v>1</v>
      </c>
      <c r="DP23" s="98">
        <v>1</v>
      </c>
      <c r="DQ23" s="98">
        <v>0</v>
      </c>
      <c r="DR23" s="98">
        <v>0</v>
      </c>
      <c r="DS23" s="98">
        <v>0</v>
      </c>
      <c r="DT23" s="98">
        <v>0</v>
      </c>
      <c r="DU23" s="98">
        <f t="shared" si="0"/>
        <v>5</v>
      </c>
      <c r="DV23" s="98">
        <v>2</v>
      </c>
      <c r="DW23" s="98">
        <v>1</v>
      </c>
      <c r="DX23" s="98">
        <v>0</v>
      </c>
      <c r="DY23" s="98">
        <v>1</v>
      </c>
      <c r="DZ23" s="98">
        <v>2</v>
      </c>
      <c r="EA23" s="100">
        <v>1</v>
      </c>
      <c r="EB23" s="98">
        <v>2</v>
      </c>
      <c r="EC23" s="100">
        <v>1</v>
      </c>
      <c r="ED23" s="98">
        <f t="shared" si="1"/>
        <v>10</v>
      </c>
      <c r="EF23" s="105"/>
      <c r="EG23" s="105"/>
      <c r="EH23" s="105"/>
      <c r="EI23" s="105"/>
      <c r="EJ23" s="105"/>
      <c r="EK23" s="105"/>
      <c r="EL23" s="105"/>
      <c r="EN23" s="105"/>
    </row>
    <row r="24" spans="1:144" ht="29.25" customHeight="1" x14ac:dyDescent="0.2">
      <c r="A24" s="101" t="s">
        <v>377</v>
      </c>
      <c r="B24" s="123">
        <v>4652</v>
      </c>
      <c r="C24" s="124" t="s">
        <v>180</v>
      </c>
      <c r="D24" s="123">
        <v>3035</v>
      </c>
      <c r="E24" s="125">
        <v>18877</v>
      </c>
      <c r="F24" s="120">
        <v>67</v>
      </c>
      <c r="G24" s="120">
        <v>0</v>
      </c>
      <c r="H24" s="126">
        <v>43600</v>
      </c>
      <c r="I24" s="126">
        <v>43609</v>
      </c>
      <c r="J24" s="120">
        <v>9</v>
      </c>
      <c r="K24" s="107">
        <v>0.42986111111111108</v>
      </c>
      <c r="L24" s="124" t="s">
        <v>181</v>
      </c>
      <c r="M24" s="124" t="s">
        <v>182</v>
      </c>
      <c r="N24" s="124" t="s">
        <v>589</v>
      </c>
      <c r="O24" s="124" t="s">
        <v>130</v>
      </c>
      <c r="P24" s="103" t="s">
        <v>67</v>
      </c>
      <c r="Q24" s="92" t="s">
        <v>50</v>
      </c>
      <c r="R24" s="92" t="s">
        <v>81</v>
      </c>
      <c r="S24" s="92" t="s">
        <v>82</v>
      </c>
      <c r="T24" s="105" t="s">
        <v>433</v>
      </c>
      <c r="U24" s="105" t="s">
        <v>437</v>
      </c>
      <c r="V24" s="105" t="s">
        <v>441</v>
      </c>
      <c r="W24" s="105" t="s">
        <v>444</v>
      </c>
      <c r="X24" s="103" t="s">
        <v>450</v>
      </c>
      <c r="Y24" s="105" t="s">
        <v>452</v>
      </c>
      <c r="Z24" s="105">
        <v>16</v>
      </c>
      <c r="AA24" s="105">
        <v>98</v>
      </c>
      <c r="AB24" s="105" t="s">
        <v>457</v>
      </c>
      <c r="AC24" s="105">
        <v>68</v>
      </c>
      <c r="AD24" s="105">
        <v>68</v>
      </c>
      <c r="AE24" s="103" t="s">
        <v>491</v>
      </c>
      <c r="AF24" s="103" t="s">
        <v>494</v>
      </c>
      <c r="AG24" s="98" t="s">
        <v>498</v>
      </c>
      <c r="AH24" s="105" t="s">
        <v>500</v>
      </c>
      <c r="AI24" s="105" t="s">
        <v>500</v>
      </c>
      <c r="AJ24" s="120">
        <v>24</v>
      </c>
      <c r="AK24" s="105" t="s">
        <v>53</v>
      </c>
      <c r="AL24" s="105" t="s">
        <v>75</v>
      </c>
      <c r="AM24" s="98">
        <v>0</v>
      </c>
      <c r="AN24" s="101">
        <v>1</v>
      </c>
      <c r="AO24" s="101">
        <v>0</v>
      </c>
      <c r="AP24" s="98">
        <v>0</v>
      </c>
      <c r="AQ24" s="98">
        <v>0</v>
      </c>
      <c r="AR24" s="98">
        <v>0</v>
      </c>
      <c r="AS24" s="98">
        <v>0</v>
      </c>
      <c r="AT24" s="98" t="s">
        <v>71</v>
      </c>
      <c r="AU24" s="109">
        <f>AV24-K24</f>
        <v>0.16041666666666671</v>
      </c>
      <c r="AV24" s="107">
        <v>0.59027777777777779</v>
      </c>
      <c r="AW24" s="110" t="s">
        <v>654</v>
      </c>
      <c r="AX24" s="111">
        <v>35</v>
      </c>
      <c r="AY24" s="127">
        <v>43601</v>
      </c>
      <c r="AZ24" s="111" t="s">
        <v>527</v>
      </c>
      <c r="BA24" s="101" t="s">
        <v>119</v>
      </c>
      <c r="BB24" s="121" t="s">
        <v>183</v>
      </c>
      <c r="BC24" s="98">
        <v>0</v>
      </c>
      <c r="BD24" s="113" t="s">
        <v>598</v>
      </c>
      <c r="BF24" s="98"/>
      <c r="BG24" s="101" t="s">
        <v>58</v>
      </c>
      <c r="BH24" s="101" t="s">
        <v>59</v>
      </c>
      <c r="BK24" s="101"/>
      <c r="BL24" s="98" t="s">
        <v>472</v>
      </c>
      <c r="BM24" s="98">
        <v>1</v>
      </c>
      <c r="BN24" s="98">
        <v>0</v>
      </c>
      <c r="BO24" s="101">
        <v>2</v>
      </c>
      <c r="BP24" s="101">
        <v>1</v>
      </c>
      <c r="BQ24" s="101">
        <v>0</v>
      </c>
      <c r="BR24" s="101">
        <v>0</v>
      </c>
      <c r="BS24" s="101">
        <v>1</v>
      </c>
      <c r="BT24" s="101">
        <v>0</v>
      </c>
      <c r="BU24" s="101">
        <v>0</v>
      </c>
      <c r="BV24" s="101">
        <v>0</v>
      </c>
      <c r="BW24" s="101">
        <v>0</v>
      </c>
      <c r="BX24" s="101">
        <v>0</v>
      </c>
      <c r="BY24" s="101">
        <v>0</v>
      </c>
      <c r="BZ24" s="101">
        <v>0</v>
      </c>
      <c r="CA24" s="101">
        <v>0</v>
      </c>
      <c r="CB24" s="101" t="s">
        <v>896</v>
      </c>
      <c r="CC24" s="98">
        <v>0</v>
      </c>
      <c r="CD24" s="98">
        <v>123</v>
      </c>
      <c r="CE24" s="98" t="s">
        <v>575</v>
      </c>
      <c r="CF24" s="98">
        <v>0.377</v>
      </c>
      <c r="CG24" s="98">
        <v>456</v>
      </c>
      <c r="CH24" s="98" t="s">
        <v>185</v>
      </c>
      <c r="CI24" s="98">
        <v>69.400000000000006</v>
      </c>
      <c r="CJ24" s="98">
        <v>19.8</v>
      </c>
      <c r="CK24" s="98">
        <v>6.2</v>
      </c>
      <c r="CL24" s="98">
        <v>3.2</v>
      </c>
      <c r="CM24" s="98">
        <v>1.4</v>
      </c>
      <c r="CN24" s="114">
        <v>0.18</v>
      </c>
      <c r="CO24" s="98">
        <v>29</v>
      </c>
      <c r="CP24" s="115">
        <f t="shared" si="2"/>
        <v>2.4223163841807906</v>
      </c>
      <c r="CQ24" s="98">
        <v>0</v>
      </c>
      <c r="CR24" s="98">
        <v>1</v>
      </c>
      <c r="CS24" s="98">
        <v>0</v>
      </c>
      <c r="CT24" s="98">
        <v>0</v>
      </c>
      <c r="CU24" s="98">
        <v>0</v>
      </c>
      <c r="CV24" s="98">
        <v>0</v>
      </c>
      <c r="CW24" s="98">
        <v>29</v>
      </c>
      <c r="CX24" s="98">
        <v>83</v>
      </c>
      <c r="CY24" s="98">
        <v>3.7</v>
      </c>
      <c r="CZ24" s="98">
        <v>6.7</v>
      </c>
      <c r="DA24" s="98">
        <v>54</v>
      </c>
      <c r="DB24" s="98">
        <v>11.2</v>
      </c>
      <c r="DC24" s="98">
        <v>7.2</v>
      </c>
      <c r="DD24" s="98">
        <v>5</v>
      </c>
      <c r="DE24" s="98">
        <v>67</v>
      </c>
      <c r="DF24" s="98">
        <v>14</v>
      </c>
      <c r="DG24" s="98">
        <v>10</v>
      </c>
      <c r="DH24" s="98">
        <v>74</v>
      </c>
      <c r="DI24" s="98">
        <v>36</v>
      </c>
      <c r="DJ24" s="98">
        <v>5.6</v>
      </c>
      <c r="DK24" s="98">
        <v>48</v>
      </c>
      <c r="DL24" s="98">
        <v>1</v>
      </c>
      <c r="DM24" s="98">
        <v>0</v>
      </c>
      <c r="DN24" s="98">
        <v>0</v>
      </c>
      <c r="DO24" s="98">
        <v>0</v>
      </c>
      <c r="DP24" s="98">
        <v>0</v>
      </c>
      <c r="DQ24" s="98">
        <v>-3</v>
      </c>
      <c r="DR24" s="98">
        <v>0</v>
      </c>
      <c r="DS24" s="98">
        <v>0</v>
      </c>
      <c r="DT24" s="98">
        <v>0</v>
      </c>
      <c r="DU24" s="98">
        <f t="shared" si="0"/>
        <v>-2</v>
      </c>
      <c r="DV24" s="98">
        <v>0</v>
      </c>
      <c r="DW24" s="98">
        <v>1</v>
      </c>
      <c r="DX24" s="98">
        <v>0</v>
      </c>
      <c r="DY24" s="98">
        <v>0</v>
      </c>
      <c r="DZ24" s="98">
        <v>0</v>
      </c>
      <c r="EA24" s="100">
        <v>0</v>
      </c>
      <c r="EB24" s="98">
        <v>0</v>
      </c>
      <c r="EC24" s="100">
        <v>0</v>
      </c>
      <c r="ED24" s="98">
        <f t="shared" si="1"/>
        <v>1</v>
      </c>
      <c r="EF24" s="120"/>
      <c r="EG24" s="120"/>
      <c r="EH24" s="120"/>
      <c r="EI24" s="120"/>
      <c r="EJ24" s="120"/>
      <c r="EK24" s="120"/>
      <c r="EL24" s="120"/>
      <c r="EN24" s="120"/>
    </row>
    <row r="25" spans="1:144" ht="29.25" customHeight="1" x14ac:dyDescent="0.2">
      <c r="A25" s="101" t="s">
        <v>378</v>
      </c>
      <c r="B25" s="123">
        <v>5085</v>
      </c>
      <c r="C25" s="124" t="s">
        <v>186</v>
      </c>
      <c r="D25" s="123">
        <v>0</v>
      </c>
      <c r="E25" s="125">
        <v>20186</v>
      </c>
      <c r="F25" s="120">
        <v>64</v>
      </c>
      <c r="G25" s="120">
        <v>1</v>
      </c>
      <c r="H25" s="126">
        <v>43613</v>
      </c>
      <c r="I25" s="126">
        <v>43620</v>
      </c>
      <c r="J25" s="120">
        <v>7</v>
      </c>
      <c r="K25" s="107">
        <v>0.70624999999999993</v>
      </c>
      <c r="L25" s="124" t="s">
        <v>187</v>
      </c>
      <c r="M25" s="124" t="s">
        <v>188</v>
      </c>
      <c r="N25" s="124" t="s">
        <v>589</v>
      </c>
      <c r="O25" s="124" t="s">
        <v>130</v>
      </c>
      <c r="P25" s="103" t="s">
        <v>49</v>
      </c>
      <c r="Q25" s="92" t="s">
        <v>50</v>
      </c>
      <c r="R25" s="92" t="s">
        <v>81</v>
      </c>
      <c r="S25" s="92" t="s">
        <v>82</v>
      </c>
      <c r="T25" s="105" t="s">
        <v>433</v>
      </c>
      <c r="U25" s="105" t="s">
        <v>437</v>
      </c>
      <c r="V25" s="105" t="s">
        <v>441</v>
      </c>
      <c r="W25" s="105" t="s">
        <v>444</v>
      </c>
      <c r="X25" s="103" t="s">
        <v>450</v>
      </c>
      <c r="Y25" s="105" t="s">
        <v>452</v>
      </c>
      <c r="Z25" s="105">
        <v>20</v>
      </c>
      <c r="AA25" s="105">
        <v>93</v>
      </c>
      <c r="AB25" s="105" t="s">
        <v>456</v>
      </c>
      <c r="AC25" s="105">
        <v>88</v>
      </c>
      <c r="AD25" s="105">
        <v>88</v>
      </c>
      <c r="AE25" s="103" t="s">
        <v>492</v>
      </c>
      <c r="AF25" s="103" t="s">
        <v>494</v>
      </c>
      <c r="AG25" s="98" t="s">
        <v>497</v>
      </c>
      <c r="AH25" s="105" t="s">
        <v>500</v>
      </c>
      <c r="AI25" s="105" t="s">
        <v>500</v>
      </c>
      <c r="AJ25" s="105">
        <v>23</v>
      </c>
      <c r="AK25" s="105" t="s">
        <v>68</v>
      </c>
      <c r="AL25" s="105" t="s">
        <v>75</v>
      </c>
      <c r="AM25" s="98">
        <v>1</v>
      </c>
      <c r="AN25" s="101">
        <v>0</v>
      </c>
      <c r="AO25" s="101">
        <v>0</v>
      </c>
      <c r="AP25" s="98">
        <v>0</v>
      </c>
      <c r="AQ25" s="98">
        <v>0</v>
      </c>
      <c r="AR25" s="98">
        <v>0</v>
      </c>
      <c r="AS25" s="98">
        <v>0</v>
      </c>
      <c r="AT25" s="98" t="s">
        <v>71</v>
      </c>
      <c r="AU25" s="109">
        <f>AV25-K25</f>
        <v>8.8888888888888906E-2</v>
      </c>
      <c r="AV25" s="107">
        <v>0.79513888888888884</v>
      </c>
      <c r="AW25" s="110" t="s">
        <v>655</v>
      </c>
      <c r="AX25" s="111">
        <v>40</v>
      </c>
      <c r="AY25" s="127">
        <v>43614</v>
      </c>
      <c r="AZ25" s="111" t="s">
        <v>527</v>
      </c>
      <c r="BA25" s="101" t="s">
        <v>56</v>
      </c>
      <c r="BB25" s="101" t="s">
        <v>57</v>
      </c>
      <c r="BC25" s="98">
        <v>1</v>
      </c>
      <c r="BD25" s="113" t="s">
        <v>598</v>
      </c>
      <c r="BF25" s="98"/>
      <c r="BG25" s="101" t="s">
        <v>58</v>
      </c>
      <c r="BH25" s="101" t="s">
        <v>59</v>
      </c>
      <c r="BK25" s="101"/>
      <c r="BL25" s="98" t="s">
        <v>70</v>
      </c>
      <c r="BM25" s="98">
        <v>1</v>
      </c>
      <c r="BN25" s="98">
        <v>0</v>
      </c>
      <c r="BO25" s="101">
        <v>2</v>
      </c>
      <c r="BP25" s="101">
        <v>0</v>
      </c>
      <c r="BQ25" s="101">
        <v>0</v>
      </c>
      <c r="BR25" s="101">
        <v>0</v>
      </c>
      <c r="BS25" s="101">
        <v>0</v>
      </c>
      <c r="BT25" s="101">
        <v>0</v>
      </c>
      <c r="BU25" s="101">
        <v>1</v>
      </c>
      <c r="BV25" s="101">
        <v>0</v>
      </c>
      <c r="BW25" s="101">
        <v>0</v>
      </c>
      <c r="BX25" s="101">
        <v>0</v>
      </c>
      <c r="BY25" s="101">
        <v>0</v>
      </c>
      <c r="BZ25" s="101">
        <v>0</v>
      </c>
      <c r="CA25" s="101">
        <v>0</v>
      </c>
      <c r="CB25" s="98" t="s">
        <v>896</v>
      </c>
      <c r="CC25" s="98">
        <v>0</v>
      </c>
      <c r="CD25" s="98">
        <v>115</v>
      </c>
      <c r="CE25" s="98" t="s">
        <v>563</v>
      </c>
      <c r="CF25" s="98">
        <v>0.32500000000000001</v>
      </c>
      <c r="CG25" s="98">
        <v>247</v>
      </c>
      <c r="CH25" s="98" t="s">
        <v>616</v>
      </c>
      <c r="CI25" s="98">
        <v>68.3</v>
      </c>
      <c r="CJ25" s="98">
        <v>18.5</v>
      </c>
      <c r="CK25" s="98">
        <v>7.8</v>
      </c>
      <c r="CL25" s="98">
        <v>3.1</v>
      </c>
      <c r="CM25" s="98">
        <v>2.2999999999999998</v>
      </c>
      <c r="CN25" s="114">
        <v>0.68</v>
      </c>
      <c r="CO25" s="98">
        <v>26</v>
      </c>
      <c r="CP25" s="115">
        <f t="shared" si="2"/>
        <v>1.2082853855005753</v>
      </c>
      <c r="CQ25" s="98">
        <v>0</v>
      </c>
      <c r="CR25" s="98">
        <v>1</v>
      </c>
      <c r="CS25" s="98">
        <v>0</v>
      </c>
      <c r="CT25" s="98">
        <v>0</v>
      </c>
      <c r="CU25" s="98">
        <v>1</v>
      </c>
      <c r="CV25" s="98">
        <v>0</v>
      </c>
      <c r="CW25" s="98">
        <v>26</v>
      </c>
      <c r="CX25" s="98">
        <v>76</v>
      </c>
      <c r="CY25" s="98">
        <v>4.3</v>
      </c>
      <c r="CZ25" s="98">
        <v>8.6999999999999993</v>
      </c>
      <c r="DA25" s="98">
        <v>99</v>
      </c>
      <c r="DB25" s="98">
        <v>14.8</v>
      </c>
      <c r="DC25" s="98">
        <v>3.2</v>
      </c>
      <c r="DD25" s="98">
        <v>11.6</v>
      </c>
      <c r="DE25" s="98">
        <v>36</v>
      </c>
      <c r="DF25" s="98">
        <v>36</v>
      </c>
      <c r="DG25" s="98">
        <v>97</v>
      </c>
      <c r="DH25" s="98">
        <v>64</v>
      </c>
      <c r="DI25" s="98">
        <v>31</v>
      </c>
      <c r="DJ25" s="98">
        <v>6.1</v>
      </c>
      <c r="DK25" s="98">
        <v>45</v>
      </c>
      <c r="DL25" s="98">
        <v>0</v>
      </c>
      <c r="DM25" s="98">
        <v>0</v>
      </c>
      <c r="DN25" s="98">
        <v>2</v>
      </c>
      <c r="DO25" s="98">
        <v>0</v>
      </c>
      <c r="DP25" s="98">
        <v>1</v>
      </c>
      <c r="DQ25" s="98">
        <v>-3</v>
      </c>
      <c r="DR25" s="98">
        <v>0</v>
      </c>
      <c r="DS25" s="98">
        <v>0</v>
      </c>
      <c r="DT25" s="98">
        <v>1</v>
      </c>
      <c r="DU25" s="98">
        <f t="shared" si="0"/>
        <v>1</v>
      </c>
      <c r="DV25" s="98">
        <v>0</v>
      </c>
      <c r="DW25" s="98">
        <v>0</v>
      </c>
      <c r="DX25" s="98">
        <v>0</v>
      </c>
      <c r="DY25" s="98">
        <v>0</v>
      </c>
      <c r="DZ25" s="98">
        <v>2</v>
      </c>
      <c r="EA25" s="100">
        <v>1</v>
      </c>
      <c r="EB25" s="98">
        <v>2</v>
      </c>
      <c r="EC25" s="100">
        <v>1</v>
      </c>
      <c r="ED25" s="98">
        <f t="shared" si="1"/>
        <v>6</v>
      </c>
      <c r="EF25" s="120"/>
      <c r="EG25" s="120"/>
      <c r="EH25" s="120"/>
      <c r="EI25" s="120"/>
      <c r="EJ25" s="120"/>
      <c r="EK25" s="120"/>
      <c r="EL25" s="120"/>
      <c r="EN25" s="105"/>
    </row>
    <row r="26" spans="1:144" ht="29.25" customHeight="1" x14ac:dyDescent="0.2">
      <c r="A26" s="101" t="s">
        <v>379</v>
      </c>
      <c r="B26" s="123">
        <v>5778</v>
      </c>
      <c r="C26" s="124" t="s">
        <v>189</v>
      </c>
      <c r="D26" s="123">
        <v>3688</v>
      </c>
      <c r="E26" s="125">
        <v>13819</v>
      </c>
      <c r="F26" s="120">
        <v>81</v>
      </c>
      <c r="G26" s="120">
        <v>0</v>
      </c>
      <c r="H26" s="126">
        <v>43633</v>
      </c>
      <c r="I26" s="126">
        <v>43640</v>
      </c>
      <c r="J26" s="120">
        <v>7</v>
      </c>
      <c r="K26" s="129">
        <v>0.4770833333333333</v>
      </c>
      <c r="L26" s="124" t="s">
        <v>190</v>
      </c>
      <c r="M26" s="124" t="s">
        <v>191</v>
      </c>
      <c r="N26" s="124" t="s">
        <v>589</v>
      </c>
      <c r="O26" s="124" t="s">
        <v>130</v>
      </c>
      <c r="P26" s="103" t="s">
        <v>67</v>
      </c>
      <c r="Q26" s="92" t="s">
        <v>50</v>
      </c>
      <c r="R26" s="103" t="s">
        <v>51</v>
      </c>
      <c r="S26" s="103" t="s">
        <v>52</v>
      </c>
      <c r="T26" s="105" t="s">
        <v>434</v>
      </c>
      <c r="U26" s="105" t="s">
        <v>439</v>
      </c>
      <c r="V26" s="105" t="s">
        <v>441</v>
      </c>
      <c r="W26" s="105" t="s">
        <v>444</v>
      </c>
      <c r="X26" s="103" t="s">
        <v>450</v>
      </c>
      <c r="Y26" s="105" t="s">
        <v>452</v>
      </c>
      <c r="Z26" s="105">
        <v>18</v>
      </c>
      <c r="AA26" s="105">
        <v>98</v>
      </c>
      <c r="AB26" s="105" t="s">
        <v>457</v>
      </c>
      <c r="AC26" s="105">
        <v>60</v>
      </c>
      <c r="AD26" s="105">
        <v>60</v>
      </c>
      <c r="AE26" s="103" t="s">
        <v>492</v>
      </c>
      <c r="AF26" s="103" t="s">
        <v>495</v>
      </c>
      <c r="AG26" s="98" t="s">
        <v>497</v>
      </c>
      <c r="AH26" s="105" t="s">
        <v>500</v>
      </c>
      <c r="AI26" s="105" t="s">
        <v>500</v>
      </c>
      <c r="AJ26" s="105">
        <v>35</v>
      </c>
      <c r="AK26" s="105" t="s">
        <v>68</v>
      </c>
      <c r="AL26" s="105" t="s">
        <v>75</v>
      </c>
      <c r="AM26" s="98">
        <v>1</v>
      </c>
      <c r="AN26" s="101">
        <v>0</v>
      </c>
      <c r="AO26" s="101">
        <v>0</v>
      </c>
      <c r="AP26" s="98">
        <v>1</v>
      </c>
      <c r="AQ26" s="98">
        <v>0</v>
      </c>
      <c r="AR26" s="98">
        <v>0</v>
      </c>
      <c r="AS26" s="98">
        <v>0</v>
      </c>
      <c r="AT26" s="98" t="s">
        <v>108</v>
      </c>
      <c r="AU26" s="109">
        <v>0.80694444444444446</v>
      </c>
      <c r="AV26" s="107">
        <v>0.67708333333333337</v>
      </c>
      <c r="AW26" s="110" t="s">
        <v>656</v>
      </c>
      <c r="AX26" s="111">
        <v>35</v>
      </c>
      <c r="AY26" s="127">
        <v>43633</v>
      </c>
      <c r="AZ26" s="111" t="s">
        <v>527</v>
      </c>
      <c r="BA26" s="101" t="s">
        <v>56</v>
      </c>
      <c r="BB26" s="101" t="s">
        <v>57</v>
      </c>
      <c r="BC26" s="98">
        <v>2</v>
      </c>
      <c r="BD26" s="113" t="s">
        <v>598</v>
      </c>
      <c r="BE26" s="98" t="s">
        <v>133</v>
      </c>
      <c r="BF26" s="98">
        <v>2</v>
      </c>
      <c r="BG26" s="101" t="s">
        <v>76</v>
      </c>
      <c r="BH26" s="101" t="s">
        <v>59</v>
      </c>
      <c r="BK26" s="101"/>
      <c r="BL26" s="98" t="s">
        <v>192</v>
      </c>
      <c r="BM26" s="98">
        <v>1</v>
      </c>
      <c r="BN26" s="101">
        <v>1</v>
      </c>
      <c r="BO26" s="101">
        <v>1</v>
      </c>
      <c r="BP26" s="101">
        <v>1</v>
      </c>
      <c r="BQ26" s="101">
        <v>0</v>
      </c>
      <c r="BR26" s="101">
        <v>1</v>
      </c>
      <c r="BS26" s="101">
        <v>0</v>
      </c>
      <c r="BT26" s="101">
        <v>0</v>
      </c>
      <c r="BU26" s="101">
        <v>1</v>
      </c>
      <c r="BV26" s="101">
        <v>1</v>
      </c>
      <c r="BW26" s="101">
        <v>0</v>
      </c>
      <c r="BX26" s="101">
        <v>0</v>
      </c>
      <c r="BY26" s="101">
        <v>0</v>
      </c>
      <c r="BZ26" s="101">
        <v>0</v>
      </c>
      <c r="CA26" s="101">
        <v>0</v>
      </c>
      <c r="CB26" s="101" t="s">
        <v>895</v>
      </c>
      <c r="CC26" s="98">
        <v>0</v>
      </c>
      <c r="CD26" s="98">
        <v>110</v>
      </c>
      <c r="CE26" s="98" t="s">
        <v>565</v>
      </c>
      <c r="CF26" s="98">
        <v>0.32800000000000001</v>
      </c>
      <c r="CG26" s="98">
        <v>356</v>
      </c>
      <c r="CH26" s="98" t="s">
        <v>617</v>
      </c>
      <c r="CI26" s="98">
        <v>79.2</v>
      </c>
      <c r="CJ26" s="98">
        <v>11.2</v>
      </c>
      <c r="CK26" s="98">
        <v>5.3</v>
      </c>
      <c r="CL26" s="98">
        <v>3.2</v>
      </c>
      <c r="CM26" s="98">
        <v>1.1000000000000001</v>
      </c>
      <c r="CN26" s="114">
        <v>0.79</v>
      </c>
      <c r="CO26" s="98">
        <v>9</v>
      </c>
      <c r="CP26" s="115">
        <f t="shared" si="2"/>
        <v>1.5169082125603861</v>
      </c>
      <c r="CQ26" s="98">
        <v>0</v>
      </c>
      <c r="CR26" s="98">
        <v>0</v>
      </c>
      <c r="CS26" s="98">
        <v>0</v>
      </c>
      <c r="CT26" s="98">
        <v>0</v>
      </c>
      <c r="CU26" s="98">
        <v>0</v>
      </c>
      <c r="CV26" s="98">
        <v>1</v>
      </c>
      <c r="CW26" s="98">
        <v>9</v>
      </c>
      <c r="CX26" s="98">
        <v>94</v>
      </c>
      <c r="CY26" s="98">
        <v>2.1</v>
      </c>
      <c r="CZ26" s="98">
        <v>4.5999999999999996</v>
      </c>
      <c r="DA26" s="98">
        <v>49</v>
      </c>
      <c r="DB26" s="98">
        <v>17.2</v>
      </c>
      <c r="DC26" s="98">
        <v>13</v>
      </c>
      <c r="DD26" s="98">
        <v>4.2</v>
      </c>
      <c r="DE26" s="98">
        <v>44</v>
      </c>
      <c r="DF26" s="98">
        <v>11</v>
      </c>
      <c r="DG26" s="98">
        <v>89</v>
      </c>
      <c r="DH26" s="98">
        <v>74</v>
      </c>
      <c r="DI26" s="98">
        <v>38</v>
      </c>
      <c r="DJ26" s="98">
        <v>5.2</v>
      </c>
      <c r="DK26" s="98">
        <v>26</v>
      </c>
      <c r="DL26" s="98">
        <v>1</v>
      </c>
      <c r="DM26" s="98">
        <v>0</v>
      </c>
      <c r="DN26" s="98">
        <v>2</v>
      </c>
      <c r="DO26" s="98">
        <v>1</v>
      </c>
      <c r="DP26" s="98">
        <v>1</v>
      </c>
      <c r="DQ26" s="98">
        <v>0</v>
      </c>
      <c r="DR26" s="98">
        <v>0</v>
      </c>
      <c r="DS26" s="98">
        <v>0</v>
      </c>
      <c r="DT26" s="98">
        <v>0</v>
      </c>
      <c r="DU26" s="98">
        <f t="shared" si="0"/>
        <v>5</v>
      </c>
      <c r="DV26" s="98">
        <v>2</v>
      </c>
      <c r="DW26" s="98">
        <v>1</v>
      </c>
      <c r="DX26" s="98">
        <v>0</v>
      </c>
      <c r="DY26" s="98">
        <v>1</v>
      </c>
      <c r="DZ26" s="98">
        <v>2</v>
      </c>
      <c r="EA26" s="100">
        <v>0</v>
      </c>
      <c r="EB26" s="98">
        <v>2</v>
      </c>
      <c r="EC26" s="100">
        <v>0</v>
      </c>
      <c r="ED26" s="98">
        <f t="shared" si="1"/>
        <v>8</v>
      </c>
      <c r="EF26" s="105"/>
      <c r="EG26" s="105"/>
      <c r="EH26" s="105"/>
      <c r="EI26" s="105"/>
      <c r="EJ26" s="105"/>
      <c r="EK26" s="105"/>
      <c r="EL26" s="105"/>
      <c r="EN26" s="105"/>
    </row>
    <row r="27" spans="1:144" ht="29.25" customHeight="1" x14ac:dyDescent="0.2">
      <c r="A27" s="101" t="s">
        <v>380</v>
      </c>
      <c r="B27" s="123">
        <v>9422</v>
      </c>
      <c r="C27" s="124" t="s">
        <v>193</v>
      </c>
      <c r="D27" s="123">
        <v>5852</v>
      </c>
      <c r="E27" s="125">
        <v>20314</v>
      </c>
      <c r="F27" s="120">
        <v>64</v>
      </c>
      <c r="G27" s="120">
        <v>0</v>
      </c>
      <c r="H27" s="126">
        <v>43746</v>
      </c>
      <c r="I27" s="126">
        <v>43753</v>
      </c>
      <c r="J27" s="120">
        <v>7</v>
      </c>
      <c r="K27" s="107">
        <v>9.5534722222222221</v>
      </c>
      <c r="L27" s="124" t="s">
        <v>194</v>
      </c>
      <c r="M27" s="124" t="s">
        <v>195</v>
      </c>
      <c r="N27" s="124" t="s">
        <v>589</v>
      </c>
      <c r="O27" s="124" t="s">
        <v>130</v>
      </c>
      <c r="P27" s="103" t="s">
        <v>196</v>
      </c>
      <c r="Q27" s="92" t="s">
        <v>50</v>
      </c>
      <c r="R27" s="92" t="s">
        <v>81</v>
      </c>
      <c r="S27" s="92" t="s">
        <v>197</v>
      </c>
      <c r="T27" s="105" t="s">
        <v>433</v>
      </c>
      <c r="U27" s="105" t="s">
        <v>438</v>
      </c>
      <c r="V27" s="105" t="s">
        <v>441</v>
      </c>
      <c r="W27" s="105" t="s">
        <v>444</v>
      </c>
      <c r="X27" s="103" t="s">
        <v>450</v>
      </c>
      <c r="Y27" s="105" t="s">
        <v>452</v>
      </c>
      <c r="Z27" s="105">
        <v>20</v>
      </c>
      <c r="AA27" s="105">
        <v>98</v>
      </c>
      <c r="AB27" s="105" t="s">
        <v>458</v>
      </c>
      <c r="AC27" s="105">
        <v>76</v>
      </c>
      <c r="AD27" s="105">
        <v>75</v>
      </c>
      <c r="AE27" s="103" t="s">
        <v>492</v>
      </c>
      <c r="AF27" s="103" t="s">
        <v>495</v>
      </c>
      <c r="AG27" s="98" t="s">
        <v>498</v>
      </c>
      <c r="AH27" s="105" t="s">
        <v>500</v>
      </c>
      <c r="AI27" s="105" t="s">
        <v>500</v>
      </c>
      <c r="AJ27" s="120">
        <v>19</v>
      </c>
      <c r="AK27" s="105" t="s">
        <v>53</v>
      </c>
      <c r="AL27" s="105" t="s">
        <v>54</v>
      </c>
      <c r="AM27" s="98">
        <v>0</v>
      </c>
      <c r="AN27" s="101">
        <v>0</v>
      </c>
      <c r="AO27" s="101">
        <v>0</v>
      </c>
      <c r="AP27" s="98">
        <v>0</v>
      </c>
      <c r="AQ27" s="98">
        <v>0</v>
      </c>
      <c r="AR27" s="98">
        <v>0</v>
      </c>
      <c r="AS27" s="98">
        <v>0</v>
      </c>
      <c r="AT27" s="130" t="s">
        <v>618</v>
      </c>
      <c r="AU27" s="109">
        <v>0.15486111111111112</v>
      </c>
      <c r="AV27" s="107">
        <v>0.70833333333333337</v>
      </c>
      <c r="AW27" s="110" t="s">
        <v>657</v>
      </c>
      <c r="AX27" s="111">
        <v>40</v>
      </c>
      <c r="AY27" s="127">
        <v>43747</v>
      </c>
      <c r="AZ27" s="111" t="s">
        <v>527</v>
      </c>
      <c r="BA27" s="101" t="s">
        <v>56</v>
      </c>
      <c r="BB27" s="101" t="s">
        <v>57</v>
      </c>
      <c r="BC27" s="98">
        <v>0</v>
      </c>
      <c r="BD27" s="113" t="s">
        <v>433</v>
      </c>
      <c r="BF27" s="98"/>
      <c r="BG27" s="101" t="s">
        <v>102</v>
      </c>
      <c r="BH27" s="101" t="s">
        <v>59</v>
      </c>
      <c r="BI27" s="101" t="s">
        <v>107</v>
      </c>
      <c r="BK27" s="101"/>
      <c r="BL27" s="98" t="s">
        <v>198</v>
      </c>
      <c r="BM27" s="98">
        <v>1</v>
      </c>
      <c r="BN27" s="98">
        <v>0</v>
      </c>
      <c r="BO27" s="131">
        <v>4</v>
      </c>
      <c r="BP27" s="101">
        <v>0</v>
      </c>
      <c r="BQ27" s="101">
        <v>1</v>
      </c>
      <c r="BR27" s="101">
        <v>0</v>
      </c>
      <c r="BS27" s="101">
        <v>0</v>
      </c>
      <c r="BT27" s="101">
        <v>0</v>
      </c>
      <c r="BU27" s="101">
        <v>0</v>
      </c>
      <c r="BV27" s="101">
        <v>0</v>
      </c>
      <c r="BW27" s="101">
        <v>0</v>
      </c>
      <c r="BX27" s="101">
        <v>0</v>
      </c>
      <c r="BY27" s="101">
        <v>0</v>
      </c>
      <c r="BZ27" s="101">
        <v>0</v>
      </c>
      <c r="CA27" s="101">
        <v>0</v>
      </c>
      <c r="CB27" s="101" t="s">
        <v>896</v>
      </c>
      <c r="CC27" s="98">
        <v>0</v>
      </c>
      <c r="CD27" s="98">
        <v>102</v>
      </c>
      <c r="CE27" s="98" t="s">
        <v>566</v>
      </c>
      <c r="CF27" s="98">
        <v>0.36199999999999999</v>
      </c>
      <c r="CG27" s="98">
        <v>278</v>
      </c>
      <c r="CH27" s="98" t="s">
        <v>199</v>
      </c>
      <c r="CI27" s="98">
        <v>68.3</v>
      </c>
      <c r="CJ27" s="98">
        <v>18.5</v>
      </c>
      <c r="CK27" s="98">
        <v>6.3</v>
      </c>
      <c r="CL27" s="98">
        <v>6.4</v>
      </c>
      <c r="CM27" s="98">
        <v>0.5</v>
      </c>
      <c r="CN27" s="114">
        <v>0.68</v>
      </c>
      <c r="CO27" s="98">
        <v>16</v>
      </c>
      <c r="CP27" s="115">
        <f t="shared" si="2"/>
        <v>3.6054421768707483</v>
      </c>
      <c r="CQ27" s="98">
        <v>0</v>
      </c>
      <c r="CR27" s="98">
        <v>1</v>
      </c>
      <c r="CS27" s="98">
        <v>0</v>
      </c>
      <c r="CT27" s="98">
        <v>0</v>
      </c>
      <c r="CU27" s="98">
        <v>0</v>
      </c>
      <c r="CV27" s="98">
        <v>0</v>
      </c>
      <c r="CW27" s="98">
        <v>16</v>
      </c>
      <c r="CX27" s="98">
        <v>78</v>
      </c>
      <c r="CY27" s="98">
        <v>4.9000000000000004</v>
      </c>
      <c r="CZ27" s="98">
        <v>6.9</v>
      </c>
      <c r="DA27" s="98">
        <v>68</v>
      </c>
      <c r="DB27" s="98">
        <v>19.399999999999999</v>
      </c>
      <c r="DC27" s="98">
        <v>12.8</v>
      </c>
      <c r="DD27" s="98">
        <v>6.6</v>
      </c>
      <c r="DE27" s="98">
        <v>14</v>
      </c>
      <c r="DF27" s="98">
        <v>13</v>
      </c>
      <c r="DG27" s="98">
        <v>98</v>
      </c>
      <c r="DH27" s="98">
        <v>68</v>
      </c>
      <c r="DI27" s="98">
        <v>31</v>
      </c>
      <c r="DJ27" s="98">
        <v>6</v>
      </c>
      <c r="DK27" s="98">
        <v>43</v>
      </c>
      <c r="DL27" s="98">
        <v>0</v>
      </c>
      <c r="DM27" s="98">
        <v>1</v>
      </c>
      <c r="DN27" s="98">
        <v>0</v>
      </c>
      <c r="DO27" s="98">
        <v>0</v>
      </c>
      <c r="DP27" s="98">
        <v>0</v>
      </c>
      <c r="DQ27" s="98">
        <v>-3</v>
      </c>
      <c r="DR27" s="98">
        <v>0</v>
      </c>
      <c r="DS27" s="98">
        <v>0</v>
      </c>
      <c r="DT27" s="98">
        <v>0</v>
      </c>
      <c r="DU27" s="98">
        <f t="shared" si="0"/>
        <v>-2</v>
      </c>
      <c r="DV27" s="98">
        <v>0</v>
      </c>
      <c r="DW27" s="98">
        <v>0</v>
      </c>
      <c r="DX27" s="98">
        <v>1</v>
      </c>
      <c r="DY27" s="98">
        <v>0</v>
      </c>
      <c r="DZ27" s="98">
        <v>0</v>
      </c>
      <c r="EA27" s="100">
        <v>0</v>
      </c>
      <c r="EB27" s="98">
        <v>0</v>
      </c>
      <c r="EC27" s="100">
        <v>0</v>
      </c>
      <c r="ED27" s="98">
        <f t="shared" si="1"/>
        <v>1</v>
      </c>
      <c r="EF27" s="120"/>
      <c r="EG27" s="120"/>
      <c r="EH27" s="120"/>
      <c r="EI27" s="120"/>
      <c r="EJ27" s="120"/>
      <c r="EK27" s="120"/>
      <c r="EL27" s="120"/>
      <c r="EN27" s="120"/>
    </row>
    <row r="28" spans="1:144" ht="29.25" customHeight="1" x14ac:dyDescent="0.2">
      <c r="A28" s="101" t="s">
        <v>381</v>
      </c>
      <c r="B28" s="123">
        <v>10026</v>
      </c>
      <c r="C28" s="124" t="s">
        <v>200</v>
      </c>
      <c r="D28" s="123">
        <v>6220</v>
      </c>
      <c r="E28" s="125">
        <v>17037</v>
      </c>
      <c r="F28" s="120">
        <v>73</v>
      </c>
      <c r="G28" s="120">
        <v>1</v>
      </c>
      <c r="H28" s="126">
        <v>43764</v>
      </c>
      <c r="I28" s="126">
        <v>43769</v>
      </c>
      <c r="J28" s="120">
        <v>5</v>
      </c>
      <c r="K28" s="107">
        <v>12.400694444444444</v>
      </c>
      <c r="L28" s="124" t="s">
        <v>201</v>
      </c>
      <c r="M28" s="124" t="s">
        <v>202</v>
      </c>
      <c r="N28" s="124" t="s">
        <v>592</v>
      </c>
      <c r="O28" s="124" t="s">
        <v>594</v>
      </c>
      <c r="P28" s="103" t="s">
        <v>49</v>
      </c>
      <c r="Q28" s="92" t="s">
        <v>50</v>
      </c>
      <c r="R28" s="92" t="s">
        <v>81</v>
      </c>
      <c r="S28" s="92" t="s">
        <v>82</v>
      </c>
      <c r="T28" s="105" t="s">
        <v>435</v>
      </c>
      <c r="U28" s="105" t="s">
        <v>437</v>
      </c>
      <c r="V28" s="105" t="s">
        <v>441</v>
      </c>
      <c r="W28" s="105" t="s">
        <v>445</v>
      </c>
      <c r="X28" s="103" t="s">
        <v>451</v>
      </c>
      <c r="Y28" s="105" t="s">
        <v>452</v>
      </c>
      <c r="Z28" s="105">
        <v>21</v>
      </c>
      <c r="AA28" s="105">
        <v>94</v>
      </c>
      <c r="AB28" s="105" t="s">
        <v>459</v>
      </c>
      <c r="AC28" s="105">
        <v>100</v>
      </c>
      <c r="AD28" s="105">
        <v>110</v>
      </c>
      <c r="AE28" s="103" t="s">
        <v>491</v>
      </c>
      <c r="AF28" s="103" t="s">
        <v>494</v>
      </c>
      <c r="AG28" s="98" t="s">
        <v>497</v>
      </c>
      <c r="AH28" s="105" t="s">
        <v>500</v>
      </c>
      <c r="AI28" s="105" t="s">
        <v>500</v>
      </c>
      <c r="AJ28" s="105">
        <v>21</v>
      </c>
      <c r="AK28" s="105" t="s">
        <v>101</v>
      </c>
      <c r="AL28" s="105" t="s">
        <v>75</v>
      </c>
      <c r="AM28" s="98">
        <v>1</v>
      </c>
      <c r="AN28" s="101">
        <v>0</v>
      </c>
      <c r="AO28" s="101">
        <v>1</v>
      </c>
      <c r="AP28" s="98">
        <v>0</v>
      </c>
      <c r="AQ28" s="98">
        <v>0</v>
      </c>
      <c r="AR28" s="98">
        <v>0</v>
      </c>
      <c r="AS28" s="98">
        <v>0</v>
      </c>
      <c r="AT28" s="98" t="s">
        <v>63</v>
      </c>
      <c r="AU28" s="109">
        <v>0.14097222222222222</v>
      </c>
      <c r="AV28" s="107">
        <v>0.54166666666666663</v>
      </c>
      <c r="AW28" s="110" t="s">
        <v>658</v>
      </c>
      <c r="AX28" s="111">
        <v>35</v>
      </c>
      <c r="AY28" s="127">
        <v>43764</v>
      </c>
      <c r="AZ28" s="111" t="s">
        <v>527</v>
      </c>
      <c r="BA28" s="101" t="s">
        <v>56</v>
      </c>
      <c r="BB28" s="101" t="s">
        <v>57</v>
      </c>
      <c r="BC28" s="98">
        <v>1</v>
      </c>
      <c r="BD28" s="113" t="s">
        <v>598</v>
      </c>
      <c r="BE28" s="98" t="s">
        <v>115</v>
      </c>
      <c r="BF28" s="98">
        <v>3</v>
      </c>
      <c r="BG28" s="101" t="s">
        <v>58</v>
      </c>
      <c r="BH28" s="101" t="s">
        <v>59</v>
      </c>
      <c r="BK28" s="101"/>
      <c r="BL28" s="98" t="s">
        <v>84</v>
      </c>
      <c r="BM28" s="98">
        <v>1</v>
      </c>
      <c r="BN28" s="101">
        <v>1</v>
      </c>
      <c r="BO28" s="101">
        <v>3</v>
      </c>
      <c r="BP28" s="101">
        <v>1</v>
      </c>
      <c r="BQ28" s="101">
        <v>0</v>
      </c>
      <c r="BR28" s="101">
        <v>1</v>
      </c>
      <c r="BS28" s="101">
        <v>0</v>
      </c>
      <c r="BT28" s="101">
        <v>0</v>
      </c>
      <c r="BU28" s="101">
        <v>1</v>
      </c>
      <c r="BV28" s="101">
        <v>1</v>
      </c>
      <c r="BW28" s="101">
        <v>0</v>
      </c>
      <c r="BX28" s="101">
        <v>0</v>
      </c>
      <c r="BY28" s="101">
        <v>0</v>
      </c>
      <c r="BZ28" s="101">
        <v>0</v>
      </c>
      <c r="CA28" s="101">
        <v>0</v>
      </c>
      <c r="CB28" s="101" t="s">
        <v>896</v>
      </c>
      <c r="CC28" s="98">
        <v>0</v>
      </c>
      <c r="CD28" s="98">
        <v>121</v>
      </c>
      <c r="CE28" s="98" t="s">
        <v>567</v>
      </c>
      <c r="CF28" s="98">
        <v>0.41099999999999998</v>
      </c>
      <c r="CG28" s="98">
        <v>286</v>
      </c>
      <c r="CH28" s="98" t="s">
        <v>603</v>
      </c>
      <c r="CI28" s="98">
        <v>78.2</v>
      </c>
      <c r="CJ28" s="98">
        <v>10.199999999999999</v>
      </c>
      <c r="CK28" s="98">
        <v>5.2</v>
      </c>
      <c r="CL28" s="98">
        <v>4.9000000000000004</v>
      </c>
      <c r="CM28" s="98">
        <v>1.5</v>
      </c>
      <c r="CN28" s="114">
        <v>0.78</v>
      </c>
      <c r="CO28" s="98">
        <v>7</v>
      </c>
      <c r="CP28" s="115">
        <f t="shared" si="2"/>
        <v>0.84829721362229082</v>
      </c>
      <c r="CQ28" s="98">
        <v>0</v>
      </c>
      <c r="CR28" s="98">
        <v>1</v>
      </c>
      <c r="CS28" s="98">
        <v>0</v>
      </c>
      <c r="CT28" s="98">
        <v>0</v>
      </c>
      <c r="CU28" s="98">
        <v>0</v>
      </c>
      <c r="CV28" s="98">
        <v>0</v>
      </c>
      <c r="CW28" s="98">
        <v>7</v>
      </c>
      <c r="CX28" s="98">
        <v>98</v>
      </c>
      <c r="CY28" s="98">
        <v>3.7</v>
      </c>
      <c r="CZ28" s="98">
        <v>5.0999999999999996</v>
      </c>
      <c r="DA28" s="98">
        <v>52</v>
      </c>
      <c r="DB28" s="98">
        <v>16.3</v>
      </c>
      <c r="DC28" s="98">
        <v>6.1</v>
      </c>
      <c r="DD28" s="98">
        <v>10.1</v>
      </c>
      <c r="DE28" s="98">
        <v>36</v>
      </c>
      <c r="DF28" s="98">
        <v>38</v>
      </c>
      <c r="DG28" s="98">
        <v>23</v>
      </c>
      <c r="DH28" s="98">
        <v>74</v>
      </c>
      <c r="DI28" s="98">
        <v>36</v>
      </c>
      <c r="DJ28" s="98">
        <v>7.8</v>
      </c>
      <c r="DK28" s="98">
        <v>38</v>
      </c>
      <c r="DL28" s="98">
        <v>1</v>
      </c>
      <c r="DM28" s="98">
        <v>0</v>
      </c>
      <c r="DN28" s="98">
        <v>2</v>
      </c>
      <c r="DO28" s="98">
        <v>1</v>
      </c>
      <c r="DP28" s="98">
        <v>1</v>
      </c>
      <c r="DQ28" s="98">
        <v>-3</v>
      </c>
      <c r="DR28" s="98">
        <v>0</v>
      </c>
      <c r="DS28" s="98">
        <v>0</v>
      </c>
      <c r="DT28" s="98">
        <v>0</v>
      </c>
      <c r="DU28" s="98">
        <f t="shared" si="0"/>
        <v>2</v>
      </c>
      <c r="DV28" s="98">
        <v>2</v>
      </c>
      <c r="DW28" s="98">
        <v>1</v>
      </c>
      <c r="DX28" s="98">
        <v>0</v>
      </c>
      <c r="DY28" s="98">
        <v>1</v>
      </c>
      <c r="DZ28" s="98">
        <v>2</v>
      </c>
      <c r="EA28" s="100">
        <v>1</v>
      </c>
      <c r="EB28" s="98">
        <v>2</v>
      </c>
      <c r="EC28" s="100">
        <v>1</v>
      </c>
      <c r="ED28" s="98">
        <f t="shared" si="1"/>
        <v>10</v>
      </c>
      <c r="EF28" s="120"/>
      <c r="EG28" s="120"/>
      <c r="EH28" s="120"/>
      <c r="EI28" s="120"/>
      <c r="EJ28" s="120"/>
      <c r="EK28" s="120"/>
      <c r="EL28" s="120"/>
      <c r="EN28" s="105"/>
    </row>
    <row r="29" spans="1:144" ht="29.25" customHeight="1" x14ac:dyDescent="0.2">
      <c r="A29" s="101" t="s">
        <v>382</v>
      </c>
      <c r="B29" s="132">
        <v>10062</v>
      </c>
      <c r="C29" s="133" t="s">
        <v>203</v>
      </c>
      <c r="D29" s="132">
        <v>6246</v>
      </c>
      <c r="E29" s="134">
        <v>21639</v>
      </c>
      <c r="F29" s="135">
        <v>60</v>
      </c>
      <c r="G29" s="135">
        <v>1</v>
      </c>
      <c r="H29" s="136">
        <v>43766</v>
      </c>
      <c r="I29" s="136">
        <v>43775</v>
      </c>
      <c r="J29" s="135">
        <v>9</v>
      </c>
      <c r="K29" s="107">
        <v>14.408333333333333</v>
      </c>
      <c r="L29" s="133" t="s">
        <v>204</v>
      </c>
      <c r="M29" s="133" t="s">
        <v>205</v>
      </c>
      <c r="N29" s="133" t="s">
        <v>589</v>
      </c>
      <c r="O29" s="133" t="s">
        <v>130</v>
      </c>
      <c r="P29" s="103" t="s">
        <v>49</v>
      </c>
      <c r="Q29" s="92" t="s">
        <v>50</v>
      </c>
      <c r="R29" s="92" t="s">
        <v>81</v>
      </c>
      <c r="S29" s="92" t="s">
        <v>82</v>
      </c>
      <c r="T29" s="105" t="s">
        <v>433</v>
      </c>
      <c r="U29" s="105" t="s">
        <v>438</v>
      </c>
      <c r="V29" s="105" t="s">
        <v>441</v>
      </c>
      <c r="W29" s="105" t="s">
        <v>444</v>
      </c>
      <c r="X29" s="103" t="s">
        <v>450</v>
      </c>
      <c r="Y29" s="105" t="s">
        <v>453</v>
      </c>
      <c r="Z29" s="105">
        <v>19</v>
      </c>
      <c r="AA29" s="105">
        <v>92</v>
      </c>
      <c r="AB29" s="105" t="s">
        <v>457</v>
      </c>
      <c r="AC29" s="105">
        <v>100</v>
      </c>
      <c r="AD29" s="105">
        <v>100</v>
      </c>
      <c r="AE29" s="103" t="s">
        <v>492</v>
      </c>
      <c r="AF29" s="103" t="s">
        <v>494</v>
      </c>
      <c r="AG29" s="98" t="s">
        <v>498</v>
      </c>
      <c r="AH29" s="105" t="s">
        <v>500</v>
      </c>
      <c r="AI29" s="105" t="s">
        <v>500</v>
      </c>
      <c r="AJ29" s="137">
        <v>30</v>
      </c>
      <c r="AK29" s="105" t="s">
        <v>68</v>
      </c>
      <c r="AL29" s="105" t="s">
        <v>75</v>
      </c>
      <c r="AM29" s="98">
        <v>1</v>
      </c>
      <c r="AN29" s="101">
        <v>1</v>
      </c>
      <c r="AO29" s="101">
        <v>0</v>
      </c>
      <c r="AP29" s="98">
        <v>0</v>
      </c>
      <c r="AQ29" s="98">
        <v>0</v>
      </c>
      <c r="AR29" s="98">
        <v>0</v>
      </c>
      <c r="AS29" s="98">
        <v>0</v>
      </c>
      <c r="AT29" s="98" t="s">
        <v>71</v>
      </c>
      <c r="AU29" s="109">
        <v>9.1666666666666674E-2</v>
      </c>
      <c r="AV29" s="107">
        <v>0.5</v>
      </c>
      <c r="AW29" s="110" t="s">
        <v>659</v>
      </c>
      <c r="AX29" s="111">
        <v>45</v>
      </c>
      <c r="AY29" s="138">
        <v>43766</v>
      </c>
      <c r="AZ29" s="111" t="s">
        <v>527</v>
      </c>
      <c r="BA29" s="101" t="s">
        <v>119</v>
      </c>
      <c r="BB29" s="121" t="s">
        <v>89</v>
      </c>
      <c r="BC29" s="98">
        <v>1</v>
      </c>
      <c r="BD29" s="113" t="s">
        <v>598</v>
      </c>
      <c r="BF29" s="98"/>
      <c r="BG29" s="101" t="s">
        <v>76</v>
      </c>
      <c r="BH29" s="101" t="s">
        <v>59</v>
      </c>
      <c r="BK29" s="101"/>
      <c r="BL29" s="98" t="s">
        <v>473</v>
      </c>
      <c r="BM29" s="98">
        <v>1</v>
      </c>
      <c r="BN29" s="98">
        <v>0</v>
      </c>
      <c r="BO29" s="101">
        <v>2</v>
      </c>
      <c r="BP29" s="101">
        <v>1</v>
      </c>
      <c r="BQ29" s="101"/>
      <c r="BR29" s="101">
        <v>0</v>
      </c>
      <c r="BS29" s="101">
        <v>1</v>
      </c>
      <c r="BT29" s="101">
        <v>0</v>
      </c>
      <c r="BU29" s="101">
        <v>0</v>
      </c>
      <c r="BV29" s="101">
        <v>0</v>
      </c>
      <c r="BW29" s="101">
        <v>0</v>
      </c>
      <c r="BX29" s="101">
        <v>0</v>
      </c>
      <c r="BY29" s="101">
        <v>0</v>
      </c>
      <c r="BZ29" s="101">
        <v>0</v>
      </c>
      <c r="CA29" s="101">
        <v>0</v>
      </c>
      <c r="CB29" s="101" t="s">
        <v>896</v>
      </c>
      <c r="CC29" s="98">
        <v>0</v>
      </c>
      <c r="CD29" s="98">
        <v>132</v>
      </c>
      <c r="CE29" s="98" t="s">
        <v>568</v>
      </c>
      <c r="CF29" s="98">
        <v>0.308</v>
      </c>
      <c r="CG29" s="98">
        <v>296</v>
      </c>
      <c r="CH29" s="98" t="s">
        <v>206</v>
      </c>
      <c r="CI29" s="98">
        <v>58.4</v>
      </c>
      <c r="CJ29" s="98">
        <v>24.1</v>
      </c>
      <c r="CK29" s="98">
        <v>6.8</v>
      </c>
      <c r="CL29" s="98">
        <v>9.4</v>
      </c>
      <c r="CM29" s="98">
        <v>1.3</v>
      </c>
      <c r="CN29" s="114">
        <v>0.57999999999999996</v>
      </c>
      <c r="CO29" s="98">
        <v>12</v>
      </c>
      <c r="CP29" s="115">
        <f t="shared" si="2"/>
        <v>1.3644605621033545</v>
      </c>
      <c r="CQ29" s="98">
        <v>1</v>
      </c>
      <c r="CR29" s="98">
        <v>0</v>
      </c>
      <c r="CS29" s="98">
        <v>0</v>
      </c>
      <c r="CT29" s="98">
        <v>0</v>
      </c>
      <c r="CU29" s="98">
        <v>0</v>
      </c>
      <c r="CV29" s="98">
        <v>0</v>
      </c>
      <c r="CW29" s="98">
        <v>12</v>
      </c>
      <c r="CX29" s="98">
        <v>76</v>
      </c>
      <c r="CY29" s="98">
        <v>4.2</v>
      </c>
      <c r="CZ29" s="98">
        <v>7.1</v>
      </c>
      <c r="DA29" s="98">
        <v>56</v>
      </c>
      <c r="DB29" s="98">
        <v>14.4</v>
      </c>
      <c r="DC29" s="98">
        <v>9.6</v>
      </c>
      <c r="DD29" s="98">
        <v>4.8</v>
      </c>
      <c r="DE29" s="98">
        <v>11</v>
      </c>
      <c r="DF29" s="98">
        <v>55</v>
      </c>
      <c r="DG29" s="98">
        <v>96</v>
      </c>
      <c r="DH29" s="98">
        <v>64</v>
      </c>
      <c r="DI29" s="98">
        <v>32</v>
      </c>
      <c r="DJ29" s="98">
        <v>5.0999999999999996</v>
      </c>
      <c r="DK29" s="98">
        <v>19</v>
      </c>
      <c r="DL29" s="98">
        <v>1</v>
      </c>
      <c r="DM29" s="101"/>
      <c r="DN29" s="101">
        <v>0</v>
      </c>
      <c r="DO29" s="98">
        <v>0</v>
      </c>
      <c r="DP29" s="98">
        <v>0</v>
      </c>
      <c r="DQ29" s="98">
        <v>0</v>
      </c>
      <c r="DR29" s="98">
        <v>0</v>
      </c>
      <c r="DS29" s="98">
        <v>0</v>
      </c>
      <c r="DT29" s="98">
        <v>0</v>
      </c>
      <c r="DU29" s="98">
        <f t="shared" si="0"/>
        <v>1</v>
      </c>
      <c r="DV29" s="98">
        <v>0</v>
      </c>
      <c r="DW29" s="98">
        <v>1</v>
      </c>
      <c r="DX29" s="101"/>
      <c r="DY29" s="98">
        <v>0</v>
      </c>
      <c r="DZ29" s="98">
        <v>0</v>
      </c>
      <c r="EA29" s="100">
        <v>1</v>
      </c>
      <c r="EB29" s="98">
        <v>0</v>
      </c>
      <c r="EC29" s="100">
        <v>1</v>
      </c>
      <c r="ED29" s="98">
        <f t="shared" si="1"/>
        <v>3</v>
      </c>
      <c r="EF29" s="120"/>
      <c r="EG29" s="120"/>
      <c r="EH29" s="120"/>
      <c r="EI29" s="120"/>
      <c r="EJ29" s="120"/>
      <c r="EK29" s="120"/>
      <c r="EL29" s="120"/>
      <c r="EN29" s="137"/>
    </row>
    <row r="30" spans="1:144" ht="29.25" customHeight="1" x14ac:dyDescent="0.2">
      <c r="A30" s="101" t="s">
        <v>383</v>
      </c>
      <c r="B30" s="132">
        <v>10284</v>
      </c>
      <c r="C30" s="133" t="s">
        <v>207</v>
      </c>
      <c r="D30" s="132">
        <v>6365</v>
      </c>
      <c r="E30" s="134">
        <v>20748</v>
      </c>
      <c r="F30" s="135">
        <v>63</v>
      </c>
      <c r="G30" s="135">
        <v>0</v>
      </c>
      <c r="H30" s="136">
        <v>43771</v>
      </c>
      <c r="I30" s="136">
        <v>43780</v>
      </c>
      <c r="J30" s="135">
        <v>9</v>
      </c>
      <c r="L30" s="133" t="s">
        <v>208</v>
      </c>
      <c r="M30" s="133" t="s">
        <v>209</v>
      </c>
      <c r="N30" s="133" t="s">
        <v>589</v>
      </c>
      <c r="O30" s="133" t="s">
        <v>130</v>
      </c>
      <c r="P30" s="139" t="s">
        <v>49</v>
      </c>
      <c r="Q30" s="140" t="s">
        <v>50</v>
      </c>
      <c r="R30" s="92" t="s">
        <v>210</v>
      </c>
      <c r="S30" s="92" t="s">
        <v>210</v>
      </c>
      <c r="T30" s="105" t="s">
        <v>433</v>
      </c>
      <c r="U30" s="105" t="s">
        <v>437</v>
      </c>
      <c r="V30" s="105" t="s">
        <v>441</v>
      </c>
      <c r="W30" s="105" t="s">
        <v>444</v>
      </c>
      <c r="X30" s="103" t="s">
        <v>450</v>
      </c>
      <c r="Y30" s="105" t="s">
        <v>452</v>
      </c>
      <c r="Z30" s="105">
        <v>17</v>
      </c>
      <c r="AA30" s="105">
        <v>98</v>
      </c>
      <c r="AB30" s="105" t="s">
        <v>461</v>
      </c>
      <c r="AC30" s="105">
        <v>96</v>
      </c>
      <c r="AD30" s="105">
        <v>96</v>
      </c>
      <c r="AE30" s="103" t="s">
        <v>492</v>
      </c>
      <c r="AF30" s="103" t="s">
        <v>494</v>
      </c>
      <c r="AG30" s="98" t="s">
        <v>498</v>
      </c>
      <c r="AH30" s="105" t="s">
        <v>500</v>
      </c>
      <c r="AI30" s="105" t="s">
        <v>500</v>
      </c>
      <c r="AJ30" s="137">
        <v>21</v>
      </c>
      <c r="AK30" s="105" t="s">
        <v>53</v>
      </c>
      <c r="AL30" s="105" t="s">
        <v>75</v>
      </c>
      <c r="AM30" s="98">
        <v>1</v>
      </c>
      <c r="AN30" s="101">
        <v>0</v>
      </c>
      <c r="AO30" s="101">
        <v>0</v>
      </c>
      <c r="AP30" s="98">
        <v>0</v>
      </c>
      <c r="AQ30" s="98">
        <v>0</v>
      </c>
      <c r="AR30" s="98">
        <v>0</v>
      </c>
      <c r="AS30" s="98">
        <v>0</v>
      </c>
      <c r="AT30" s="98" t="s">
        <v>108</v>
      </c>
      <c r="AU30" s="109"/>
      <c r="AY30" s="138">
        <v>43771</v>
      </c>
      <c r="BC30" s="98">
        <v>1</v>
      </c>
      <c r="BD30" s="113" t="s">
        <v>598</v>
      </c>
      <c r="BF30" s="98"/>
      <c r="BG30" s="101" t="s">
        <v>58</v>
      </c>
      <c r="BH30" s="101" t="s">
        <v>59</v>
      </c>
      <c r="BI30" s="141" t="s">
        <v>211</v>
      </c>
      <c r="BK30" s="101"/>
      <c r="BL30" s="98" t="s">
        <v>474</v>
      </c>
      <c r="BM30" s="98">
        <v>1</v>
      </c>
      <c r="BN30" s="98">
        <v>0</v>
      </c>
      <c r="BO30" s="101">
        <v>1</v>
      </c>
      <c r="BP30" s="101">
        <v>1</v>
      </c>
      <c r="BQ30" s="101">
        <v>1</v>
      </c>
      <c r="BR30" s="101">
        <v>0</v>
      </c>
      <c r="BS30" s="101">
        <v>0</v>
      </c>
      <c r="BT30" s="101">
        <v>0</v>
      </c>
      <c r="BU30" s="101">
        <v>0</v>
      </c>
      <c r="BV30" s="101">
        <v>0</v>
      </c>
      <c r="BW30" s="101">
        <v>1</v>
      </c>
      <c r="BX30" s="101">
        <v>0</v>
      </c>
      <c r="BY30" s="101">
        <v>0</v>
      </c>
      <c r="BZ30" s="101">
        <v>0</v>
      </c>
      <c r="CA30" s="101">
        <v>0</v>
      </c>
      <c r="CB30" s="101" t="s">
        <v>896</v>
      </c>
      <c r="CC30" s="98">
        <v>0</v>
      </c>
      <c r="CD30" s="98">
        <v>115</v>
      </c>
      <c r="CE30" s="98" t="s">
        <v>569</v>
      </c>
      <c r="CF30" s="98">
        <v>0.315</v>
      </c>
      <c r="CG30" s="98">
        <v>321</v>
      </c>
      <c r="CH30" s="98" t="s">
        <v>213</v>
      </c>
      <c r="CI30" s="98">
        <v>47.4</v>
      </c>
      <c r="CJ30" s="98">
        <v>32.200000000000003</v>
      </c>
      <c r="CK30" s="98">
        <v>7.8</v>
      </c>
      <c r="CL30" s="98">
        <v>7.9</v>
      </c>
      <c r="CM30" s="98">
        <v>4.7</v>
      </c>
      <c r="CN30" s="114">
        <v>0.47</v>
      </c>
      <c r="CO30" s="98">
        <v>22</v>
      </c>
      <c r="CP30" s="115">
        <f t="shared" si="2"/>
        <v>0.57761732851985559</v>
      </c>
      <c r="CQ30" s="98">
        <v>1</v>
      </c>
      <c r="CR30" s="98">
        <v>0</v>
      </c>
      <c r="CS30" s="98">
        <v>0</v>
      </c>
      <c r="CT30" s="98">
        <v>0</v>
      </c>
      <c r="CU30" s="98">
        <v>0</v>
      </c>
      <c r="CV30" s="98">
        <v>0</v>
      </c>
      <c r="CW30" s="98">
        <v>22</v>
      </c>
      <c r="CX30" s="98">
        <v>86</v>
      </c>
      <c r="CY30" s="98">
        <v>3.2</v>
      </c>
      <c r="CZ30" s="98">
        <v>7.9</v>
      </c>
      <c r="DA30" s="98">
        <v>107</v>
      </c>
      <c r="DB30" s="98">
        <v>21.4</v>
      </c>
      <c r="DC30" s="98">
        <v>11.6</v>
      </c>
      <c r="DD30" s="98">
        <v>9.8000000000000007</v>
      </c>
      <c r="DE30" s="98">
        <v>13</v>
      </c>
      <c r="DF30" s="98">
        <v>26</v>
      </c>
      <c r="DG30" s="98">
        <v>26</v>
      </c>
      <c r="DH30" s="98">
        <v>52</v>
      </c>
      <c r="DI30" s="98">
        <v>32</v>
      </c>
      <c r="DJ30" s="98">
        <v>3.8</v>
      </c>
      <c r="DK30" s="98">
        <v>28</v>
      </c>
      <c r="DL30" s="98">
        <v>1</v>
      </c>
      <c r="DM30" s="98">
        <v>1</v>
      </c>
      <c r="DN30" s="98">
        <v>0</v>
      </c>
      <c r="DO30" s="98">
        <v>0</v>
      </c>
      <c r="DP30" s="98">
        <v>0</v>
      </c>
      <c r="DQ30" s="98">
        <v>0</v>
      </c>
      <c r="DR30" s="98">
        <v>0</v>
      </c>
      <c r="DS30" s="98">
        <v>0</v>
      </c>
      <c r="DT30" s="98">
        <v>0</v>
      </c>
      <c r="DU30" s="98">
        <f t="shared" si="0"/>
        <v>2</v>
      </c>
      <c r="DV30" s="98">
        <v>0</v>
      </c>
      <c r="DW30" s="98">
        <v>1</v>
      </c>
      <c r="DX30" s="98">
        <v>1</v>
      </c>
      <c r="DY30" s="98">
        <v>0</v>
      </c>
      <c r="DZ30" s="98">
        <v>0</v>
      </c>
      <c r="EA30" s="100">
        <v>1</v>
      </c>
      <c r="EB30" s="98">
        <v>0</v>
      </c>
      <c r="EC30" s="100">
        <v>1</v>
      </c>
      <c r="ED30" s="98">
        <f t="shared" si="1"/>
        <v>4</v>
      </c>
      <c r="EF30" s="120"/>
      <c r="EG30" s="120"/>
      <c r="EH30" s="120"/>
      <c r="EI30" s="120"/>
      <c r="EJ30" s="120"/>
      <c r="EK30" s="120"/>
      <c r="EL30" s="120"/>
      <c r="EN30" s="137"/>
    </row>
    <row r="31" spans="1:144" ht="29.25" customHeight="1" x14ac:dyDescent="0.2">
      <c r="A31" s="101" t="s">
        <v>384</v>
      </c>
      <c r="B31" s="123">
        <v>11856</v>
      </c>
      <c r="C31" s="124" t="s">
        <v>214</v>
      </c>
      <c r="D31" s="123">
        <v>0</v>
      </c>
      <c r="E31" s="125">
        <v>20131</v>
      </c>
      <c r="F31" s="120">
        <v>64</v>
      </c>
      <c r="G31" s="120">
        <v>0</v>
      </c>
      <c r="H31" s="126">
        <v>43817</v>
      </c>
      <c r="I31" s="126">
        <v>43825</v>
      </c>
      <c r="J31" s="120">
        <v>8</v>
      </c>
      <c r="K31" s="107">
        <v>0.64097222222222217</v>
      </c>
      <c r="L31" s="124" t="s">
        <v>215</v>
      </c>
      <c r="M31" s="124" t="s">
        <v>216</v>
      </c>
      <c r="N31" s="124" t="s">
        <v>592</v>
      </c>
      <c r="O31" s="124" t="s">
        <v>596</v>
      </c>
      <c r="P31" s="103" t="s">
        <v>67</v>
      </c>
      <c r="Q31" s="92" t="s">
        <v>50</v>
      </c>
      <c r="R31" s="103" t="s">
        <v>87</v>
      </c>
      <c r="S31" s="103" t="s">
        <v>88</v>
      </c>
      <c r="T31" s="105" t="s">
        <v>434</v>
      </c>
      <c r="U31" s="105" t="s">
        <v>439</v>
      </c>
      <c r="V31" s="105" t="s">
        <v>442</v>
      </c>
      <c r="W31" s="105" t="s">
        <v>444</v>
      </c>
      <c r="X31" s="103" t="s">
        <v>450</v>
      </c>
      <c r="Y31" s="105" t="s">
        <v>452</v>
      </c>
      <c r="Z31" s="105">
        <v>16</v>
      </c>
      <c r="AA31" s="105">
        <v>92</v>
      </c>
      <c r="AB31" s="105" t="s">
        <v>461</v>
      </c>
      <c r="AC31" s="105">
        <v>86</v>
      </c>
      <c r="AD31" s="105">
        <v>96</v>
      </c>
      <c r="AE31" s="103" t="s">
        <v>492</v>
      </c>
      <c r="AF31" s="103" t="s">
        <v>495</v>
      </c>
      <c r="AG31" s="98" t="s">
        <v>497</v>
      </c>
      <c r="AH31" s="105" t="s">
        <v>500</v>
      </c>
      <c r="AI31" s="105" t="s">
        <v>500</v>
      </c>
      <c r="AJ31" s="105">
        <v>19</v>
      </c>
      <c r="AK31" s="105" t="s">
        <v>68</v>
      </c>
      <c r="AL31" s="105" t="s">
        <v>75</v>
      </c>
      <c r="AM31" s="98">
        <v>1</v>
      </c>
      <c r="AN31" s="101">
        <v>0</v>
      </c>
      <c r="AO31" s="101">
        <v>1</v>
      </c>
      <c r="AP31" s="98">
        <v>0</v>
      </c>
      <c r="AQ31" s="98">
        <v>0</v>
      </c>
      <c r="AR31" s="98">
        <v>0</v>
      </c>
      <c r="AS31" s="98">
        <v>0</v>
      </c>
      <c r="AT31" s="98" t="s">
        <v>71</v>
      </c>
      <c r="AU31" s="109">
        <f>AV31-K31</f>
        <v>0.10902777777777783</v>
      </c>
      <c r="AV31" s="107">
        <v>0.75</v>
      </c>
      <c r="AW31" s="110" t="s">
        <v>505</v>
      </c>
      <c r="AX31" s="111">
        <v>55</v>
      </c>
      <c r="AY31" s="127">
        <v>43817</v>
      </c>
      <c r="AZ31" s="111" t="s">
        <v>527</v>
      </c>
      <c r="BA31" s="101" t="s">
        <v>56</v>
      </c>
      <c r="BB31" s="121" t="s">
        <v>94</v>
      </c>
      <c r="BC31" s="98">
        <v>1</v>
      </c>
      <c r="BD31" s="113" t="s">
        <v>598</v>
      </c>
      <c r="BE31" s="98" t="s">
        <v>83</v>
      </c>
      <c r="BF31" s="98">
        <v>2</v>
      </c>
      <c r="BG31" s="101" t="s">
        <v>58</v>
      </c>
      <c r="BH31" s="101" t="s">
        <v>59</v>
      </c>
      <c r="BK31" s="101"/>
      <c r="BL31" s="98" t="s">
        <v>84</v>
      </c>
      <c r="BM31" s="98">
        <v>1</v>
      </c>
      <c r="BN31" s="98">
        <v>0</v>
      </c>
      <c r="BO31" s="101">
        <v>2</v>
      </c>
      <c r="BP31" s="101">
        <v>0</v>
      </c>
      <c r="BQ31" s="101">
        <v>0</v>
      </c>
      <c r="BR31" s="101">
        <v>0</v>
      </c>
      <c r="BS31" s="101">
        <v>0</v>
      </c>
      <c r="BT31" s="101">
        <v>0</v>
      </c>
      <c r="BU31" s="101">
        <v>1</v>
      </c>
      <c r="BV31" s="101">
        <v>0</v>
      </c>
      <c r="BW31" s="101">
        <v>0</v>
      </c>
      <c r="BX31" s="101">
        <v>1</v>
      </c>
      <c r="BY31" s="101">
        <v>0</v>
      </c>
      <c r="BZ31" s="101">
        <v>0</v>
      </c>
      <c r="CA31" s="101">
        <v>1</v>
      </c>
      <c r="CB31" s="101" t="s">
        <v>894</v>
      </c>
      <c r="CC31" s="98">
        <v>0</v>
      </c>
      <c r="CD31" s="98">
        <v>110</v>
      </c>
      <c r="CE31" s="98" t="s">
        <v>570</v>
      </c>
      <c r="CF31" s="98">
        <v>0.30599999999999999</v>
      </c>
      <c r="CG31" s="98">
        <v>326</v>
      </c>
      <c r="CH31" s="98" t="s">
        <v>619</v>
      </c>
      <c r="CI31" s="98">
        <v>62.4</v>
      </c>
      <c r="CJ31" s="98">
        <v>21.5</v>
      </c>
      <c r="CK31" s="98">
        <v>9.1999999999999993</v>
      </c>
      <c r="CL31" s="98">
        <v>6.2</v>
      </c>
      <c r="CM31" s="98">
        <v>0.7</v>
      </c>
      <c r="CN31" s="114">
        <v>0.62</v>
      </c>
      <c r="CO31" s="98">
        <v>14</v>
      </c>
      <c r="CP31" s="115">
        <f t="shared" si="2"/>
        <v>2.4193548387096779</v>
      </c>
      <c r="CQ31" s="98">
        <v>0</v>
      </c>
      <c r="CR31" s="98">
        <v>0</v>
      </c>
      <c r="CS31" s="98">
        <v>0</v>
      </c>
      <c r="CT31" s="98">
        <v>1</v>
      </c>
      <c r="CU31" s="98">
        <v>0</v>
      </c>
      <c r="CV31" s="98">
        <v>0</v>
      </c>
      <c r="CW31" s="98">
        <v>14</v>
      </c>
      <c r="CX31" s="98">
        <v>89</v>
      </c>
      <c r="CY31" s="98">
        <v>3.9</v>
      </c>
      <c r="CZ31" s="98">
        <v>5.6</v>
      </c>
      <c r="DA31" s="98">
        <v>52</v>
      </c>
      <c r="DB31" s="98">
        <v>21.2</v>
      </c>
      <c r="DC31" s="98">
        <v>18.2</v>
      </c>
      <c r="DD31" s="98">
        <v>3</v>
      </c>
      <c r="DE31" s="98">
        <v>38</v>
      </c>
      <c r="DF31" s="98">
        <v>75</v>
      </c>
      <c r="DG31" s="98">
        <v>10</v>
      </c>
      <c r="DH31" s="98">
        <v>74</v>
      </c>
      <c r="DI31" s="98">
        <v>36</v>
      </c>
      <c r="DJ31" s="98">
        <v>8.9</v>
      </c>
      <c r="DK31" s="98">
        <v>38</v>
      </c>
      <c r="DL31" s="98">
        <v>0</v>
      </c>
      <c r="DM31" s="98">
        <v>0</v>
      </c>
      <c r="DN31" s="98">
        <v>2</v>
      </c>
      <c r="DO31" s="98">
        <v>0</v>
      </c>
      <c r="DP31" s="98">
        <v>1</v>
      </c>
      <c r="DQ31" s="98">
        <v>0</v>
      </c>
      <c r="DR31" s="98">
        <v>0</v>
      </c>
      <c r="DS31" s="98">
        <v>1</v>
      </c>
      <c r="DT31" s="98">
        <v>0</v>
      </c>
      <c r="DU31" s="98">
        <f t="shared" si="0"/>
        <v>4</v>
      </c>
      <c r="DV31" s="98">
        <v>0</v>
      </c>
      <c r="DW31" s="98">
        <v>0</v>
      </c>
      <c r="DX31" s="98">
        <v>0</v>
      </c>
      <c r="DY31" s="98">
        <v>0</v>
      </c>
      <c r="DZ31" s="98">
        <v>2</v>
      </c>
      <c r="EA31" s="100">
        <v>0</v>
      </c>
      <c r="EB31" s="98">
        <v>2</v>
      </c>
      <c r="EC31" s="100">
        <v>0</v>
      </c>
      <c r="ED31" s="98">
        <f t="shared" si="1"/>
        <v>4</v>
      </c>
      <c r="EF31" s="105"/>
      <c r="EG31" s="105"/>
      <c r="EH31" s="105"/>
      <c r="EI31" s="105"/>
      <c r="EJ31" s="105"/>
      <c r="EK31" s="105"/>
      <c r="EL31" s="105"/>
      <c r="EN31" s="105"/>
    </row>
    <row r="32" spans="1:144" ht="29.25" customHeight="1" x14ac:dyDescent="0.2">
      <c r="A32" s="101" t="s">
        <v>385</v>
      </c>
      <c r="B32" s="123">
        <v>65</v>
      </c>
      <c r="C32" s="124" t="s">
        <v>217</v>
      </c>
      <c r="D32" s="123">
        <v>65</v>
      </c>
      <c r="E32" s="125">
        <v>20843</v>
      </c>
      <c r="F32" s="120">
        <v>62</v>
      </c>
      <c r="G32" s="120">
        <v>1</v>
      </c>
      <c r="H32" s="126">
        <v>43467</v>
      </c>
      <c r="I32" s="126">
        <v>43469</v>
      </c>
      <c r="J32" s="120">
        <v>2</v>
      </c>
      <c r="K32" s="107">
        <v>0.55347222222222225</v>
      </c>
      <c r="L32" s="124" t="s">
        <v>218</v>
      </c>
      <c r="M32" s="124" t="s">
        <v>130</v>
      </c>
      <c r="N32" s="124" t="s">
        <v>589</v>
      </c>
      <c r="O32" s="124" t="s">
        <v>130</v>
      </c>
      <c r="P32" s="103" t="s">
        <v>142</v>
      </c>
      <c r="Q32" s="92" t="s">
        <v>50</v>
      </c>
      <c r="R32" s="103" t="s">
        <v>51</v>
      </c>
      <c r="S32" s="103" t="s">
        <v>52</v>
      </c>
      <c r="T32" s="105" t="s">
        <v>433</v>
      </c>
      <c r="U32" s="105" t="s">
        <v>437</v>
      </c>
      <c r="V32" s="105" t="s">
        <v>441</v>
      </c>
      <c r="W32" s="105" t="s">
        <v>444</v>
      </c>
      <c r="X32" s="103" t="s">
        <v>450</v>
      </c>
      <c r="Y32" s="105" t="s">
        <v>452</v>
      </c>
      <c r="Z32" s="105">
        <v>17</v>
      </c>
      <c r="AA32" s="105">
        <v>98</v>
      </c>
      <c r="AB32" s="105" t="s">
        <v>457</v>
      </c>
      <c r="AC32" s="105">
        <v>68</v>
      </c>
      <c r="AD32" s="105">
        <v>68</v>
      </c>
      <c r="AE32" s="103" t="s">
        <v>492</v>
      </c>
      <c r="AF32" s="103" t="s">
        <v>495</v>
      </c>
      <c r="AG32" s="98" t="s">
        <v>497</v>
      </c>
      <c r="AH32" s="105" t="s">
        <v>500</v>
      </c>
      <c r="AI32" s="105" t="s">
        <v>500</v>
      </c>
      <c r="AJ32" s="105">
        <v>26</v>
      </c>
      <c r="AK32" s="105" t="s">
        <v>68</v>
      </c>
      <c r="AL32" s="105" t="s">
        <v>75</v>
      </c>
      <c r="AM32" s="98">
        <v>1</v>
      </c>
      <c r="AN32" s="101">
        <v>0</v>
      </c>
      <c r="AO32" s="101">
        <v>0</v>
      </c>
      <c r="AP32" s="98">
        <v>0</v>
      </c>
      <c r="AQ32" s="98">
        <v>0</v>
      </c>
      <c r="AR32" s="98">
        <v>0</v>
      </c>
      <c r="AS32" s="98">
        <v>0</v>
      </c>
      <c r="AT32" s="98" t="s">
        <v>63</v>
      </c>
      <c r="AU32" s="109">
        <f>AV32-K32</f>
        <v>0.13749999999999996</v>
      </c>
      <c r="AV32" s="107">
        <v>0.69097222222222221</v>
      </c>
      <c r="AW32" s="110" t="s">
        <v>509</v>
      </c>
      <c r="AX32" s="111">
        <v>40</v>
      </c>
      <c r="AY32" s="127">
        <v>43467</v>
      </c>
      <c r="AZ32" s="111" t="s">
        <v>527</v>
      </c>
      <c r="BA32" s="101" t="s">
        <v>56</v>
      </c>
      <c r="BB32" s="101" t="s">
        <v>57</v>
      </c>
      <c r="BC32" s="98">
        <v>1</v>
      </c>
      <c r="BD32" s="113" t="s">
        <v>598</v>
      </c>
      <c r="BF32" s="98"/>
      <c r="BG32" s="101" t="s">
        <v>58</v>
      </c>
      <c r="BH32" s="101" t="s">
        <v>59</v>
      </c>
      <c r="BK32" s="101"/>
      <c r="BL32" s="98" t="s">
        <v>219</v>
      </c>
      <c r="BM32" s="98">
        <v>1</v>
      </c>
      <c r="BN32" s="101">
        <v>1</v>
      </c>
      <c r="BO32" s="101">
        <v>3</v>
      </c>
      <c r="BP32" s="101">
        <v>1</v>
      </c>
      <c r="BQ32" s="101">
        <v>1</v>
      </c>
      <c r="BR32" s="101">
        <v>1</v>
      </c>
      <c r="BS32" s="101">
        <v>0</v>
      </c>
      <c r="BT32" s="101">
        <v>0</v>
      </c>
      <c r="BU32" s="101">
        <v>1</v>
      </c>
      <c r="BV32" s="101">
        <v>1</v>
      </c>
      <c r="BW32" s="101">
        <v>0</v>
      </c>
      <c r="BX32" s="101">
        <v>0</v>
      </c>
      <c r="BY32" s="101">
        <v>0</v>
      </c>
      <c r="BZ32" s="101">
        <v>0</v>
      </c>
      <c r="CA32" s="101">
        <v>0</v>
      </c>
      <c r="CB32" s="98" t="s">
        <v>896</v>
      </c>
      <c r="CC32" s="98">
        <v>0</v>
      </c>
      <c r="CD32" s="98">
        <v>105</v>
      </c>
      <c r="CE32" s="98" t="s">
        <v>571</v>
      </c>
      <c r="CF32" s="98">
        <v>0.39600000000000002</v>
      </c>
      <c r="CH32" s="98" t="s">
        <v>607</v>
      </c>
      <c r="CI32" s="98">
        <v>77.400000000000006</v>
      </c>
      <c r="CJ32" s="98">
        <v>10.5</v>
      </c>
      <c r="CK32" s="98">
        <v>6.9</v>
      </c>
      <c r="CL32" s="98">
        <v>4.9000000000000004</v>
      </c>
      <c r="CM32" s="98">
        <v>0.3</v>
      </c>
      <c r="CN32" s="114">
        <v>0.77</v>
      </c>
      <c r="CO32" s="98">
        <v>12</v>
      </c>
      <c r="CP32" s="115">
        <f t="shared" si="2"/>
        <v>3.6343612334801763</v>
      </c>
      <c r="CQ32" s="98">
        <v>0</v>
      </c>
      <c r="CW32" s="98">
        <v>12</v>
      </c>
      <c r="CX32" s="98">
        <v>80</v>
      </c>
      <c r="CY32" s="98">
        <v>3.4</v>
      </c>
      <c r="CZ32" s="98">
        <v>5.3</v>
      </c>
      <c r="DA32" s="98">
        <v>48</v>
      </c>
      <c r="DB32" s="98">
        <v>16</v>
      </c>
      <c r="DC32" s="98">
        <v>11</v>
      </c>
      <c r="DD32" s="98">
        <v>5</v>
      </c>
      <c r="DE32" s="98">
        <v>43</v>
      </c>
      <c r="DF32" s="98">
        <v>46</v>
      </c>
      <c r="DG32" s="98">
        <v>29</v>
      </c>
      <c r="DH32" s="98">
        <v>72</v>
      </c>
      <c r="DI32" s="98">
        <v>36</v>
      </c>
      <c r="DJ32" s="98">
        <v>5.2</v>
      </c>
      <c r="DK32" s="98">
        <v>42</v>
      </c>
      <c r="DL32" s="98">
        <v>1</v>
      </c>
      <c r="DM32" s="98">
        <v>1</v>
      </c>
      <c r="DN32" s="98">
        <v>2</v>
      </c>
      <c r="DO32" s="98">
        <v>1</v>
      </c>
      <c r="DP32" s="98">
        <v>1</v>
      </c>
      <c r="DU32" s="98">
        <f t="shared" si="0"/>
        <v>6</v>
      </c>
      <c r="DV32" s="98">
        <v>2</v>
      </c>
      <c r="DW32" s="98">
        <v>1</v>
      </c>
      <c r="DX32" s="98">
        <v>1</v>
      </c>
      <c r="DY32" s="98">
        <v>1</v>
      </c>
      <c r="DZ32" s="98">
        <v>2</v>
      </c>
      <c r="EA32" s="100">
        <v>1</v>
      </c>
      <c r="EB32" s="98">
        <v>2</v>
      </c>
      <c r="EC32" s="100">
        <v>1</v>
      </c>
      <c r="ED32" s="98">
        <f t="shared" si="1"/>
        <v>11</v>
      </c>
      <c r="EF32" s="105"/>
      <c r="EG32" s="105"/>
      <c r="EH32" s="105"/>
      <c r="EI32" s="105"/>
      <c r="EJ32" s="105"/>
      <c r="EK32" s="105"/>
      <c r="EL32" s="105"/>
      <c r="EN32" s="105"/>
    </row>
    <row r="33" spans="1:144" ht="29.25" customHeight="1" x14ac:dyDescent="0.2">
      <c r="A33" s="101" t="s">
        <v>386</v>
      </c>
      <c r="B33" s="123">
        <v>152</v>
      </c>
      <c r="C33" s="124" t="s">
        <v>135</v>
      </c>
      <c r="D33" s="123">
        <v>124</v>
      </c>
      <c r="E33" s="125">
        <v>20472</v>
      </c>
      <c r="F33" s="120">
        <v>62</v>
      </c>
      <c r="G33" s="120">
        <v>1</v>
      </c>
      <c r="H33" s="126">
        <v>43470</v>
      </c>
      <c r="I33" s="126">
        <v>43480</v>
      </c>
      <c r="J33" s="120">
        <v>10</v>
      </c>
      <c r="K33" s="107">
        <v>0.69236111111111109</v>
      </c>
      <c r="L33" s="124" t="s">
        <v>136</v>
      </c>
      <c r="M33" s="124" t="s">
        <v>137</v>
      </c>
      <c r="N33" s="124" t="s">
        <v>591</v>
      </c>
      <c r="O33" s="124" t="s">
        <v>130</v>
      </c>
      <c r="P33" s="103" t="s">
        <v>67</v>
      </c>
      <c r="Q33" s="92" t="s">
        <v>50</v>
      </c>
      <c r="R33" s="92" t="s">
        <v>81</v>
      </c>
      <c r="S33" s="92" t="s">
        <v>82</v>
      </c>
      <c r="T33" s="105" t="s">
        <v>435</v>
      </c>
      <c r="U33" s="105" t="s">
        <v>437</v>
      </c>
      <c r="V33" s="105" t="s">
        <v>441</v>
      </c>
      <c r="W33" s="105" t="s">
        <v>444</v>
      </c>
      <c r="X33" s="103" t="s">
        <v>450</v>
      </c>
      <c r="Y33" s="105" t="s">
        <v>452</v>
      </c>
      <c r="Z33" s="105">
        <v>18</v>
      </c>
      <c r="AA33" s="105">
        <v>98</v>
      </c>
      <c r="AB33" s="105" t="s">
        <v>458</v>
      </c>
      <c r="AC33" s="105">
        <v>58</v>
      </c>
      <c r="AD33" s="105">
        <v>58</v>
      </c>
      <c r="AE33" s="103" t="s">
        <v>492</v>
      </c>
      <c r="AF33" s="103" t="s">
        <v>494</v>
      </c>
      <c r="AG33" s="98" t="s">
        <v>498</v>
      </c>
      <c r="AH33" s="105" t="s">
        <v>500</v>
      </c>
      <c r="AI33" s="105" t="s">
        <v>500</v>
      </c>
      <c r="AJ33" s="120">
        <v>28</v>
      </c>
      <c r="AK33" s="105" t="s">
        <v>53</v>
      </c>
      <c r="AL33" s="105" t="s">
        <v>75</v>
      </c>
      <c r="AM33" s="98">
        <v>0</v>
      </c>
      <c r="AN33" s="101">
        <v>1</v>
      </c>
      <c r="AO33" s="101">
        <v>0</v>
      </c>
      <c r="AP33" s="98">
        <v>0</v>
      </c>
      <c r="AQ33" s="98">
        <v>0</v>
      </c>
      <c r="AR33" s="98">
        <v>0</v>
      </c>
      <c r="AS33" s="98">
        <v>0</v>
      </c>
      <c r="AT33" s="130" t="s">
        <v>618</v>
      </c>
      <c r="AU33" s="109">
        <f>AV33-K33</f>
        <v>7.8472222222222276E-2</v>
      </c>
      <c r="AV33" s="107">
        <v>0.77083333333333337</v>
      </c>
      <c r="AW33" s="110" t="s">
        <v>660</v>
      </c>
      <c r="AX33" s="111">
        <v>35</v>
      </c>
      <c r="AY33" s="127">
        <v>43470</v>
      </c>
      <c r="AZ33" s="111" t="s">
        <v>527</v>
      </c>
      <c r="BA33" s="101" t="s">
        <v>56</v>
      </c>
      <c r="BB33" s="121" t="s">
        <v>89</v>
      </c>
      <c r="BC33" s="98">
        <v>1</v>
      </c>
      <c r="BD33" s="113" t="s">
        <v>598</v>
      </c>
      <c r="BF33" s="98"/>
      <c r="BG33" s="101" t="s">
        <v>58</v>
      </c>
      <c r="BH33" s="101" t="s">
        <v>59</v>
      </c>
      <c r="BI33" s="101" t="s">
        <v>107</v>
      </c>
      <c r="BK33" s="101"/>
      <c r="BL33" s="98" t="s">
        <v>220</v>
      </c>
      <c r="BM33" s="98">
        <v>1</v>
      </c>
      <c r="BN33" s="98">
        <v>0</v>
      </c>
      <c r="BO33" s="131">
        <v>4</v>
      </c>
      <c r="BP33" s="101">
        <v>0</v>
      </c>
      <c r="BQ33" s="101">
        <v>0</v>
      </c>
      <c r="BR33" s="101">
        <v>0</v>
      </c>
      <c r="BS33" s="101">
        <v>0</v>
      </c>
      <c r="BT33" s="101">
        <v>0</v>
      </c>
      <c r="BU33" s="101">
        <v>0</v>
      </c>
      <c r="BV33" s="101">
        <v>0</v>
      </c>
      <c r="BW33" s="101">
        <v>0</v>
      </c>
      <c r="BX33" s="101">
        <v>0</v>
      </c>
      <c r="BY33" s="101">
        <v>0</v>
      </c>
      <c r="BZ33" s="101">
        <v>0</v>
      </c>
      <c r="CA33" s="101">
        <v>0</v>
      </c>
      <c r="CB33" s="101" t="s">
        <v>896</v>
      </c>
      <c r="CC33" s="98">
        <v>0</v>
      </c>
      <c r="CD33" s="98">
        <v>98</v>
      </c>
      <c r="CE33" s="98" t="s">
        <v>569</v>
      </c>
      <c r="CF33" s="98">
        <v>0.35699999999999998</v>
      </c>
      <c r="CG33" s="98">
        <v>410</v>
      </c>
      <c r="CH33" s="98" t="s">
        <v>221</v>
      </c>
      <c r="CI33" s="98">
        <v>57.1</v>
      </c>
      <c r="CJ33" s="98">
        <v>22.3</v>
      </c>
      <c r="CK33" s="98">
        <v>9.5</v>
      </c>
      <c r="CL33" s="98">
        <v>8.9</v>
      </c>
      <c r="CM33" s="98">
        <v>2.2000000000000002</v>
      </c>
      <c r="CN33" s="114">
        <v>0.56999999999999995</v>
      </c>
      <c r="CO33" s="98">
        <v>18</v>
      </c>
      <c r="CP33" s="115">
        <f t="shared" si="2"/>
        <v>0.7545805207328834</v>
      </c>
      <c r="CQ33" s="98">
        <v>0</v>
      </c>
      <c r="CR33" s="98">
        <v>1</v>
      </c>
      <c r="CS33" s="98">
        <v>0</v>
      </c>
      <c r="CT33" s="98">
        <v>0</v>
      </c>
      <c r="CU33" s="98">
        <v>0</v>
      </c>
      <c r="CV33" s="98">
        <v>0</v>
      </c>
      <c r="CW33" s="98">
        <v>18</v>
      </c>
      <c r="CX33" s="98">
        <v>78</v>
      </c>
      <c r="CY33" s="98">
        <v>3.2</v>
      </c>
      <c r="CZ33" s="98">
        <v>6.9</v>
      </c>
      <c r="DA33" s="98">
        <v>93</v>
      </c>
      <c r="DB33" s="98">
        <v>19.399999999999999</v>
      </c>
      <c r="DC33" s="98">
        <v>13.6</v>
      </c>
      <c r="DD33" s="98">
        <v>5.8</v>
      </c>
      <c r="DE33" s="98">
        <v>78</v>
      </c>
      <c r="DF33" s="98">
        <v>67</v>
      </c>
      <c r="DG33" s="98">
        <v>76</v>
      </c>
      <c r="DH33" s="98">
        <v>61</v>
      </c>
      <c r="DI33" s="98">
        <v>34</v>
      </c>
      <c r="DJ33" s="98">
        <v>5.4</v>
      </c>
      <c r="DK33" s="98">
        <v>27</v>
      </c>
      <c r="DL33" s="98">
        <v>0</v>
      </c>
      <c r="DM33" s="98">
        <v>0</v>
      </c>
      <c r="DN33" s="98">
        <v>0</v>
      </c>
      <c r="DO33" s="98">
        <v>0</v>
      </c>
      <c r="DP33" s="98">
        <v>0</v>
      </c>
      <c r="DQ33" s="98">
        <v>-3</v>
      </c>
      <c r="DR33" s="98">
        <v>0</v>
      </c>
      <c r="DS33" s="98">
        <v>0</v>
      </c>
      <c r="DT33" s="98">
        <v>0</v>
      </c>
      <c r="DU33" s="98">
        <f t="shared" si="0"/>
        <v>-3</v>
      </c>
      <c r="DV33" s="98">
        <v>0</v>
      </c>
      <c r="DW33" s="98">
        <v>0</v>
      </c>
      <c r="DX33" s="98">
        <v>0</v>
      </c>
      <c r="DY33" s="98">
        <v>0</v>
      </c>
      <c r="DZ33" s="98">
        <v>0</v>
      </c>
      <c r="EA33" s="100">
        <v>0</v>
      </c>
      <c r="EB33" s="98">
        <v>0</v>
      </c>
      <c r="EC33" s="100">
        <v>0</v>
      </c>
      <c r="ED33" s="98">
        <f t="shared" si="1"/>
        <v>0</v>
      </c>
      <c r="EF33" s="120"/>
      <c r="EG33" s="120"/>
      <c r="EH33" s="120"/>
      <c r="EI33" s="120"/>
      <c r="EJ33" s="120"/>
      <c r="EK33" s="120"/>
      <c r="EL33" s="120"/>
      <c r="EN33" s="120"/>
    </row>
    <row r="34" spans="1:144" ht="29.25" customHeight="1" x14ac:dyDescent="0.2">
      <c r="A34" s="101" t="s">
        <v>387</v>
      </c>
      <c r="B34" s="123">
        <v>499</v>
      </c>
      <c r="C34" s="124" t="s">
        <v>222</v>
      </c>
      <c r="D34" s="123">
        <v>347</v>
      </c>
      <c r="E34" s="125">
        <v>20603</v>
      </c>
      <c r="F34" s="120">
        <v>62</v>
      </c>
      <c r="G34" s="120">
        <v>1</v>
      </c>
      <c r="H34" s="126">
        <v>43480</v>
      </c>
      <c r="I34" s="126">
        <v>43486</v>
      </c>
      <c r="J34" s="120">
        <v>6</v>
      </c>
      <c r="K34" s="107">
        <v>0.72013888888888899</v>
      </c>
      <c r="L34" s="124" t="s">
        <v>223</v>
      </c>
      <c r="M34" s="124" t="s">
        <v>224</v>
      </c>
      <c r="N34" s="124" t="s">
        <v>591</v>
      </c>
      <c r="O34" s="124" t="s">
        <v>130</v>
      </c>
      <c r="P34" s="103" t="s">
        <v>196</v>
      </c>
      <c r="Q34" s="92" t="s">
        <v>50</v>
      </c>
      <c r="R34" s="103" t="s">
        <v>51</v>
      </c>
      <c r="S34" s="103" t="s">
        <v>52</v>
      </c>
      <c r="T34" s="105" t="s">
        <v>433</v>
      </c>
      <c r="U34" s="105" t="s">
        <v>438</v>
      </c>
      <c r="V34" s="105" t="s">
        <v>441</v>
      </c>
      <c r="W34" s="105" t="s">
        <v>444</v>
      </c>
      <c r="X34" s="103" t="s">
        <v>450</v>
      </c>
      <c r="Y34" s="105" t="s">
        <v>452</v>
      </c>
      <c r="Z34" s="105">
        <v>20</v>
      </c>
      <c r="AA34" s="105">
        <v>94</v>
      </c>
      <c r="AB34" s="105" t="s">
        <v>459</v>
      </c>
      <c r="AC34" s="105">
        <v>84</v>
      </c>
      <c r="AD34" s="105">
        <v>84</v>
      </c>
      <c r="AE34" s="103" t="s">
        <v>492</v>
      </c>
      <c r="AF34" s="103" t="s">
        <v>494</v>
      </c>
      <c r="AG34" s="98" t="s">
        <v>497</v>
      </c>
      <c r="AH34" s="105" t="s">
        <v>500</v>
      </c>
      <c r="AI34" s="105" t="s">
        <v>500</v>
      </c>
      <c r="AJ34" s="105">
        <v>24</v>
      </c>
      <c r="AK34" s="105" t="s">
        <v>101</v>
      </c>
      <c r="AL34" s="105" t="s">
        <v>75</v>
      </c>
      <c r="AM34" s="98">
        <v>0</v>
      </c>
      <c r="AN34" s="101">
        <v>0</v>
      </c>
      <c r="AO34" s="101">
        <v>0</v>
      </c>
      <c r="AP34" s="98">
        <v>0</v>
      </c>
      <c r="AQ34" s="98">
        <v>0</v>
      </c>
      <c r="AR34" s="98">
        <v>0</v>
      </c>
      <c r="AS34" s="98">
        <v>0</v>
      </c>
      <c r="AT34" s="98" t="s">
        <v>63</v>
      </c>
      <c r="AU34" s="109">
        <f>AV34-K34</f>
        <v>6.4583333333333215E-2</v>
      </c>
      <c r="AV34" s="107">
        <v>0.78472222222222221</v>
      </c>
      <c r="AW34" s="110" t="s">
        <v>510</v>
      </c>
      <c r="AX34" s="111">
        <v>45</v>
      </c>
      <c r="AY34" s="127">
        <v>43480</v>
      </c>
      <c r="AZ34" s="111" t="s">
        <v>527</v>
      </c>
      <c r="BA34" s="101" t="s">
        <v>56</v>
      </c>
      <c r="BB34" s="101" t="s">
        <v>57</v>
      </c>
      <c r="BC34" s="98">
        <v>1</v>
      </c>
      <c r="BD34" s="113" t="s">
        <v>598</v>
      </c>
      <c r="BF34" s="98"/>
      <c r="BG34" s="101" t="s">
        <v>102</v>
      </c>
      <c r="BH34" s="101" t="s">
        <v>59</v>
      </c>
      <c r="BK34" s="101"/>
      <c r="BL34" s="98" t="s">
        <v>475</v>
      </c>
      <c r="BM34" s="98">
        <v>1</v>
      </c>
      <c r="BN34" s="101">
        <v>1</v>
      </c>
      <c r="BO34" s="101">
        <v>3</v>
      </c>
      <c r="BP34" s="101">
        <v>0</v>
      </c>
      <c r="BQ34" s="101">
        <v>0</v>
      </c>
      <c r="BR34" s="101">
        <v>1</v>
      </c>
      <c r="BS34" s="101">
        <v>1</v>
      </c>
      <c r="BT34" s="101">
        <v>0</v>
      </c>
      <c r="BU34" s="101">
        <v>1</v>
      </c>
      <c r="BV34" s="101">
        <v>1</v>
      </c>
      <c r="BW34" s="101">
        <v>0</v>
      </c>
      <c r="BX34" s="101">
        <v>0</v>
      </c>
      <c r="BY34" s="101">
        <v>0</v>
      </c>
      <c r="BZ34" s="101">
        <v>0</v>
      </c>
      <c r="CA34" s="101">
        <v>0</v>
      </c>
      <c r="CB34" s="101" t="s">
        <v>895</v>
      </c>
      <c r="CC34" s="98">
        <v>0</v>
      </c>
      <c r="CD34" s="98">
        <v>92</v>
      </c>
      <c r="CE34" s="98" t="s">
        <v>572</v>
      </c>
      <c r="CF34" s="98">
        <v>0.32100000000000001</v>
      </c>
      <c r="CG34" s="98">
        <v>385</v>
      </c>
      <c r="CH34" s="98" t="s">
        <v>620</v>
      </c>
      <c r="CI34" s="98">
        <v>75.3</v>
      </c>
      <c r="CJ34" s="98">
        <v>10.5</v>
      </c>
      <c r="CK34" s="98">
        <v>5.6</v>
      </c>
      <c r="CL34" s="98">
        <v>5.2</v>
      </c>
      <c r="CM34" s="98">
        <v>3.4</v>
      </c>
      <c r="CN34" s="114">
        <v>0.75</v>
      </c>
      <c r="CO34" s="98">
        <v>14</v>
      </c>
      <c r="CP34" s="115">
        <f t="shared" si="2"/>
        <v>0.46394485683987274</v>
      </c>
      <c r="CQ34" s="98">
        <v>0</v>
      </c>
      <c r="CR34" s="98">
        <v>0</v>
      </c>
      <c r="CS34" s="98">
        <v>1</v>
      </c>
      <c r="CT34" s="98">
        <v>0</v>
      </c>
      <c r="CU34" s="98">
        <v>0</v>
      </c>
      <c r="CV34" s="98">
        <v>0</v>
      </c>
      <c r="CW34" s="98">
        <v>14</v>
      </c>
      <c r="CX34" s="98">
        <v>84</v>
      </c>
      <c r="CY34" s="98">
        <v>3.2</v>
      </c>
      <c r="CZ34" s="98">
        <v>4.8</v>
      </c>
      <c r="DA34" s="98">
        <v>84</v>
      </c>
      <c r="DB34" s="98">
        <v>13.8</v>
      </c>
      <c r="DC34" s="98">
        <v>3</v>
      </c>
      <c r="DD34" s="98">
        <v>10.8</v>
      </c>
      <c r="DE34" s="98">
        <v>44</v>
      </c>
      <c r="DF34" s="98">
        <v>36</v>
      </c>
      <c r="DG34" s="98">
        <v>31</v>
      </c>
      <c r="DH34" s="98">
        <v>68</v>
      </c>
      <c r="DI34" s="98">
        <v>36</v>
      </c>
      <c r="DJ34" s="98">
        <v>4.9000000000000004</v>
      </c>
      <c r="DK34" s="98">
        <v>26</v>
      </c>
      <c r="DL34" s="98">
        <v>0</v>
      </c>
      <c r="DM34" s="98">
        <v>0</v>
      </c>
      <c r="DN34" s="98">
        <v>2</v>
      </c>
      <c r="DO34" s="98">
        <v>1</v>
      </c>
      <c r="DP34" s="98">
        <v>1</v>
      </c>
      <c r="DQ34" s="98">
        <v>0</v>
      </c>
      <c r="DR34" s="98">
        <v>2</v>
      </c>
      <c r="DS34" s="98">
        <v>0</v>
      </c>
      <c r="DT34" s="98">
        <v>0</v>
      </c>
      <c r="DU34" s="98">
        <f t="shared" si="0"/>
        <v>6</v>
      </c>
      <c r="DV34" s="98">
        <v>2</v>
      </c>
      <c r="DW34" s="98">
        <v>0</v>
      </c>
      <c r="DX34" s="98">
        <v>0</v>
      </c>
      <c r="DY34" s="98">
        <v>1</v>
      </c>
      <c r="DZ34" s="98">
        <v>2</v>
      </c>
      <c r="EA34" s="100">
        <v>1</v>
      </c>
      <c r="EB34" s="98">
        <v>2</v>
      </c>
      <c r="EC34" s="100">
        <v>1</v>
      </c>
      <c r="ED34" s="98">
        <f t="shared" si="1"/>
        <v>9</v>
      </c>
      <c r="EF34" s="105"/>
      <c r="EG34" s="105"/>
      <c r="EH34" s="105"/>
      <c r="EI34" s="105"/>
      <c r="EJ34" s="105"/>
      <c r="EK34" s="105"/>
      <c r="EL34" s="105"/>
      <c r="EN34" s="105"/>
    </row>
    <row r="35" spans="1:144" ht="29.25" customHeight="1" x14ac:dyDescent="0.2">
      <c r="A35" s="101" t="s">
        <v>388</v>
      </c>
      <c r="B35" s="123">
        <v>614</v>
      </c>
      <c r="C35" s="124" t="s">
        <v>139</v>
      </c>
      <c r="D35" s="123">
        <v>437</v>
      </c>
      <c r="E35" s="125">
        <v>17846</v>
      </c>
      <c r="F35" s="120">
        <v>70</v>
      </c>
      <c r="G35" s="120">
        <v>1</v>
      </c>
      <c r="H35" s="126">
        <v>43483</v>
      </c>
      <c r="I35" s="126">
        <v>43489</v>
      </c>
      <c r="J35" s="120">
        <v>6</v>
      </c>
      <c r="K35" s="107">
        <v>0.3972222222222222</v>
      </c>
      <c r="L35" s="124" t="s">
        <v>140</v>
      </c>
      <c r="M35" s="124" t="s">
        <v>141</v>
      </c>
      <c r="N35" s="124" t="s">
        <v>592</v>
      </c>
      <c r="O35" s="124" t="s">
        <v>595</v>
      </c>
      <c r="P35" s="103" t="s">
        <v>49</v>
      </c>
      <c r="Q35" s="92" t="s">
        <v>50</v>
      </c>
      <c r="R35" s="92" t="s">
        <v>225</v>
      </c>
      <c r="S35" s="92" t="s">
        <v>226</v>
      </c>
      <c r="T35" s="105" t="s">
        <v>433</v>
      </c>
      <c r="U35" s="105" t="s">
        <v>437</v>
      </c>
      <c r="V35" s="105" t="s">
        <v>441</v>
      </c>
      <c r="W35" s="105" t="s">
        <v>444</v>
      </c>
      <c r="X35" s="103" t="s">
        <v>450</v>
      </c>
      <c r="Y35" s="105" t="s">
        <v>452</v>
      </c>
      <c r="Z35" s="105">
        <v>18</v>
      </c>
      <c r="AA35" s="105">
        <v>98</v>
      </c>
      <c r="AB35" s="105" t="s">
        <v>457</v>
      </c>
      <c r="AC35" s="105">
        <v>68</v>
      </c>
      <c r="AD35" s="105">
        <v>68</v>
      </c>
      <c r="AE35" s="103" t="s">
        <v>491</v>
      </c>
      <c r="AF35" s="103" t="s">
        <v>494</v>
      </c>
      <c r="AG35" s="98" t="s">
        <v>497</v>
      </c>
      <c r="AH35" s="105" t="s">
        <v>500</v>
      </c>
      <c r="AI35" s="105" t="s">
        <v>500</v>
      </c>
      <c r="AJ35" s="105">
        <v>29</v>
      </c>
      <c r="AK35" s="105" t="s">
        <v>53</v>
      </c>
      <c r="AL35" s="105" t="s">
        <v>75</v>
      </c>
      <c r="AM35" s="98">
        <v>0</v>
      </c>
      <c r="AN35" s="101">
        <v>1</v>
      </c>
      <c r="AO35" s="101">
        <v>0</v>
      </c>
      <c r="AP35" s="98">
        <v>0</v>
      </c>
      <c r="AQ35" s="98">
        <v>0</v>
      </c>
      <c r="AR35" s="98">
        <v>0</v>
      </c>
      <c r="AS35" s="98">
        <v>0</v>
      </c>
      <c r="AT35" s="98" t="s">
        <v>108</v>
      </c>
      <c r="AU35" s="109">
        <v>0.22777777777777777</v>
      </c>
      <c r="AV35" s="107">
        <v>0.625</v>
      </c>
      <c r="AW35" s="110" t="s">
        <v>511</v>
      </c>
      <c r="AX35" s="111">
        <v>25</v>
      </c>
      <c r="AY35" s="127">
        <v>43483</v>
      </c>
      <c r="AZ35" s="111" t="s">
        <v>527</v>
      </c>
      <c r="BA35" s="101" t="s">
        <v>119</v>
      </c>
      <c r="BB35" s="101" t="s">
        <v>57</v>
      </c>
      <c r="BC35" s="98">
        <v>1</v>
      </c>
      <c r="BD35" s="113" t="s">
        <v>598</v>
      </c>
      <c r="BF35" s="98"/>
      <c r="BG35" s="101" t="s">
        <v>58</v>
      </c>
      <c r="BH35" s="101" t="s">
        <v>59</v>
      </c>
      <c r="BK35" s="101"/>
      <c r="BL35" s="98" t="s">
        <v>157</v>
      </c>
      <c r="BM35" s="98">
        <v>1</v>
      </c>
      <c r="BN35" s="98">
        <v>0</v>
      </c>
      <c r="BO35" s="101">
        <v>1</v>
      </c>
      <c r="BP35" s="101">
        <v>1</v>
      </c>
      <c r="BQ35" s="101">
        <v>0</v>
      </c>
      <c r="BR35" s="101">
        <v>0</v>
      </c>
      <c r="BS35" s="101">
        <v>0</v>
      </c>
      <c r="BT35" s="101">
        <v>0</v>
      </c>
      <c r="BU35" s="101">
        <v>1</v>
      </c>
      <c r="BV35" s="101">
        <v>0</v>
      </c>
      <c r="BW35" s="101">
        <v>1</v>
      </c>
      <c r="BX35" s="101">
        <v>0</v>
      </c>
      <c r="BY35" s="101">
        <v>0</v>
      </c>
      <c r="BZ35" s="101">
        <v>0</v>
      </c>
      <c r="CA35" s="101">
        <v>0</v>
      </c>
      <c r="CB35" s="101" t="s">
        <v>896</v>
      </c>
      <c r="CC35" s="98">
        <v>0</v>
      </c>
      <c r="CD35" s="98">
        <v>104</v>
      </c>
      <c r="CE35" s="98" t="s">
        <v>573</v>
      </c>
      <c r="CF35" s="98">
        <v>0.377</v>
      </c>
      <c r="CG35" s="98">
        <v>289</v>
      </c>
      <c r="CH35" s="98" t="s">
        <v>151</v>
      </c>
      <c r="CI35" s="98">
        <v>61.4</v>
      </c>
      <c r="CJ35" s="98">
        <v>19.8</v>
      </c>
      <c r="CK35" s="98">
        <v>8.9</v>
      </c>
      <c r="CL35" s="98">
        <v>7.9</v>
      </c>
      <c r="CM35" s="98">
        <v>2</v>
      </c>
      <c r="CN35" s="114">
        <v>0.61</v>
      </c>
      <c r="CO35" s="98">
        <v>28</v>
      </c>
      <c r="CP35" s="115">
        <f t="shared" si="2"/>
        <v>0.97687861271676291</v>
      </c>
      <c r="CQ35" s="98">
        <v>1</v>
      </c>
      <c r="CR35" s="98">
        <v>1</v>
      </c>
      <c r="CS35" s="98">
        <v>0</v>
      </c>
      <c r="CT35" s="98">
        <v>0</v>
      </c>
      <c r="CU35" s="98">
        <v>0</v>
      </c>
      <c r="CV35" s="98">
        <v>0</v>
      </c>
      <c r="CW35" s="98">
        <v>28</v>
      </c>
      <c r="CX35" s="98">
        <v>89</v>
      </c>
      <c r="CY35" s="98">
        <v>2.6</v>
      </c>
      <c r="CZ35" s="98">
        <v>5.8</v>
      </c>
      <c r="DA35" s="98">
        <v>124</v>
      </c>
      <c r="DB35" s="98">
        <v>21.6</v>
      </c>
      <c r="DC35" s="98">
        <v>13.4</v>
      </c>
      <c r="DD35" s="98">
        <v>8.1999999999999993</v>
      </c>
      <c r="DE35" s="98">
        <v>16</v>
      </c>
      <c r="DF35" s="98">
        <v>44</v>
      </c>
      <c r="DG35" s="98">
        <v>87</v>
      </c>
      <c r="DH35" s="98">
        <v>66</v>
      </c>
      <c r="DI35" s="98">
        <v>32</v>
      </c>
      <c r="DJ35" s="98">
        <v>6.2</v>
      </c>
      <c r="DK35" s="98">
        <v>69</v>
      </c>
      <c r="DL35" s="98">
        <v>1</v>
      </c>
      <c r="DM35" s="98">
        <v>0</v>
      </c>
      <c r="DN35" s="98">
        <v>2</v>
      </c>
      <c r="DO35" s="98">
        <v>0</v>
      </c>
      <c r="DP35" s="98">
        <v>0</v>
      </c>
      <c r="DQ35" s="98">
        <v>-3</v>
      </c>
      <c r="DR35" s="98">
        <v>0</v>
      </c>
      <c r="DS35" s="98">
        <v>0</v>
      </c>
      <c r="DT35" s="98">
        <v>0</v>
      </c>
      <c r="DU35" s="98">
        <f t="shared" si="0"/>
        <v>0</v>
      </c>
      <c r="DV35" s="98">
        <v>0</v>
      </c>
      <c r="DW35" s="98">
        <v>1</v>
      </c>
      <c r="DX35" s="98">
        <v>0</v>
      </c>
      <c r="DY35" s="98">
        <v>0</v>
      </c>
      <c r="DZ35" s="98">
        <v>2</v>
      </c>
      <c r="EA35" s="100">
        <v>1</v>
      </c>
      <c r="EB35" s="98">
        <v>0</v>
      </c>
      <c r="EC35" s="100">
        <v>1</v>
      </c>
      <c r="ED35" s="98">
        <f t="shared" si="1"/>
        <v>5</v>
      </c>
      <c r="EF35" s="120"/>
      <c r="EG35" s="120"/>
      <c r="EH35" s="120"/>
      <c r="EI35" s="120"/>
      <c r="EJ35" s="120"/>
      <c r="EK35" s="120"/>
      <c r="EL35" s="120"/>
      <c r="EN35" s="105"/>
    </row>
    <row r="36" spans="1:144" ht="29.25" customHeight="1" x14ac:dyDescent="0.2">
      <c r="A36" s="101" t="s">
        <v>389</v>
      </c>
      <c r="B36" s="123">
        <v>794</v>
      </c>
      <c r="C36" s="124" t="s">
        <v>676</v>
      </c>
      <c r="D36" s="123">
        <v>548</v>
      </c>
      <c r="E36" s="125">
        <v>15072</v>
      </c>
      <c r="F36" s="120">
        <v>78</v>
      </c>
      <c r="G36" s="120">
        <v>1</v>
      </c>
      <c r="H36" s="126">
        <v>43488</v>
      </c>
      <c r="I36" s="126">
        <v>43495</v>
      </c>
      <c r="J36" s="120">
        <v>7</v>
      </c>
      <c r="K36" s="107">
        <v>0.93194444444444446</v>
      </c>
      <c r="L36" s="124" t="s">
        <v>227</v>
      </c>
      <c r="M36" s="124" t="s">
        <v>228</v>
      </c>
      <c r="N36" s="124" t="s">
        <v>592</v>
      </c>
      <c r="O36" s="124" t="s">
        <v>595</v>
      </c>
      <c r="P36" s="103" t="s">
        <v>67</v>
      </c>
      <c r="Q36" s="92" t="s">
        <v>50</v>
      </c>
      <c r="R36" s="103" t="s">
        <v>51</v>
      </c>
      <c r="S36" s="103" t="s">
        <v>52</v>
      </c>
      <c r="T36" s="105" t="s">
        <v>433</v>
      </c>
      <c r="U36" s="105" t="s">
        <v>439</v>
      </c>
      <c r="V36" s="105" t="s">
        <v>441</v>
      </c>
      <c r="W36" s="105" t="s">
        <v>444</v>
      </c>
      <c r="X36" s="103" t="s">
        <v>450</v>
      </c>
      <c r="Y36" s="105" t="s">
        <v>452</v>
      </c>
      <c r="Z36" s="105">
        <v>16</v>
      </c>
      <c r="AA36" s="105">
        <v>98</v>
      </c>
      <c r="AB36" s="105" t="s">
        <v>461</v>
      </c>
      <c r="AC36" s="105">
        <v>98</v>
      </c>
      <c r="AD36" s="105">
        <v>98</v>
      </c>
      <c r="AE36" s="103" t="s">
        <v>492</v>
      </c>
      <c r="AF36" s="103" t="s">
        <v>495</v>
      </c>
      <c r="AG36" s="98" t="s">
        <v>497</v>
      </c>
      <c r="AH36" s="105" t="s">
        <v>500</v>
      </c>
      <c r="AI36" s="105" t="s">
        <v>500</v>
      </c>
      <c r="AJ36" s="120">
        <v>24</v>
      </c>
      <c r="AK36" s="105" t="s">
        <v>68</v>
      </c>
      <c r="AL36" s="105" t="s">
        <v>54</v>
      </c>
      <c r="AM36" s="98">
        <v>1</v>
      </c>
      <c r="AN36" s="101">
        <v>0</v>
      </c>
      <c r="AO36" s="101">
        <v>0</v>
      </c>
      <c r="AP36" s="98">
        <v>1</v>
      </c>
      <c r="AQ36" s="98">
        <v>0</v>
      </c>
      <c r="AR36" s="98">
        <v>0</v>
      </c>
      <c r="AS36" s="98">
        <v>0</v>
      </c>
      <c r="AT36" s="98" t="s">
        <v>71</v>
      </c>
      <c r="AU36" s="109">
        <v>0.4916666666666667</v>
      </c>
      <c r="AV36" s="107">
        <v>0.40972222222222227</v>
      </c>
      <c r="AW36" s="110" t="s">
        <v>661</v>
      </c>
      <c r="AX36" s="111">
        <v>50</v>
      </c>
      <c r="AY36" s="127">
        <v>43488</v>
      </c>
      <c r="AZ36" s="111" t="s">
        <v>527</v>
      </c>
      <c r="BA36" s="101" t="s">
        <v>167</v>
      </c>
      <c r="BC36" s="98">
        <v>1</v>
      </c>
      <c r="BD36" s="113" t="s">
        <v>598</v>
      </c>
      <c r="BE36" s="98" t="s">
        <v>133</v>
      </c>
      <c r="BF36" s="98">
        <v>2</v>
      </c>
      <c r="BG36" s="101" t="s">
        <v>58</v>
      </c>
      <c r="BH36" s="101" t="s">
        <v>168</v>
      </c>
      <c r="BI36" s="101" t="s">
        <v>107</v>
      </c>
      <c r="BK36" s="101" t="s">
        <v>229</v>
      </c>
      <c r="BL36" s="98" t="s">
        <v>465</v>
      </c>
      <c r="BM36" s="98">
        <v>1</v>
      </c>
      <c r="BN36" s="98">
        <v>0</v>
      </c>
      <c r="BO36" s="101">
        <v>2</v>
      </c>
      <c r="BP36" s="101">
        <v>0</v>
      </c>
      <c r="BQ36" s="101">
        <v>1</v>
      </c>
      <c r="BR36" s="101">
        <v>0</v>
      </c>
      <c r="BS36" s="101">
        <v>0</v>
      </c>
      <c r="BT36" s="101">
        <v>0</v>
      </c>
      <c r="BU36" s="101">
        <v>1</v>
      </c>
      <c r="BV36" s="101">
        <v>0</v>
      </c>
      <c r="BW36" s="101">
        <v>0</v>
      </c>
      <c r="BX36" s="101">
        <v>0</v>
      </c>
      <c r="BY36" s="101">
        <v>0</v>
      </c>
      <c r="BZ36" s="101">
        <v>0</v>
      </c>
      <c r="CA36" s="101">
        <v>0</v>
      </c>
      <c r="CB36" s="101" t="s">
        <v>896</v>
      </c>
      <c r="CC36" s="98">
        <v>0</v>
      </c>
      <c r="CD36" s="98">
        <v>103</v>
      </c>
      <c r="CE36" s="98" t="s">
        <v>561</v>
      </c>
      <c r="CF36" s="98">
        <v>0.32500000000000001</v>
      </c>
      <c r="CG36" s="98">
        <v>245</v>
      </c>
      <c r="CH36" s="98" t="s">
        <v>96</v>
      </c>
      <c r="CI36" s="98">
        <v>63.2</v>
      </c>
      <c r="CJ36" s="98">
        <v>19.5</v>
      </c>
      <c r="CK36" s="98">
        <v>9.5</v>
      </c>
      <c r="CL36" s="98">
        <v>6.5</v>
      </c>
      <c r="CM36" s="98">
        <v>1.3</v>
      </c>
      <c r="CN36" s="114">
        <v>0.63</v>
      </c>
      <c r="CO36" s="98">
        <v>10</v>
      </c>
      <c r="CP36" s="115">
        <f t="shared" si="2"/>
        <v>1.1238532110091743</v>
      </c>
      <c r="CQ36" s="98">
        <v>1</v>
      </c>
      <c r="CR36" s="98">
        <v>0</v>
      </c>
      <c r="CS36" s="98">
        <v>0</v>
      </c>
      <c r="CT36" s="98">
        <v>0</v>
      </c>
      <c r="CU36" s="98">
        <v>0</v>
      </c>
      <c r="CV36" s="98">
        <v>0</v>
      </c>
      <c r="CW36" s="98">
        <v>10</v>
      </c>
      <c r="CX36" s="98">
        <v>81</v>
      </c>
      <c r="CY36" s="98">
        <v>2.4</v>
      </c>
      <c r="CZ36" s="98">
        <v>6.9</v>
      </c>
      <c r="DA36" s="98">
        <v>74</v>
      </c>
      <c r="DB36" s="98">
        <v>20.399999999999999</v>
      </c>
      <c r="DC36" s="98">
        <v>14.6</v>
      </c>
      <c r="DD36" s="98">
        <v>5.8</v>
      </c>
      <c r="DE36" s="98">
        <v>44</v>
      </c>
      <c r="DF36" s="98">
        <v>14</v>
      </c>
      <c r="DG36" s="98">
        <v>21</v>
      </c>
      <c r="DH36" s="98">
        <v>70</v>
      </c>
      <c r="DI36" s="98">
        <v>32</v>
      </c>
      <c r="DJ36" s="98">
        <v>5.2</v>
      </c>
      <c r="DK36" s="98">
        <v>36</v>
      </c>
      <c r="DL36" s="98">
        <v>0</v>
      </c>
      <c r="DM36" s="98">
        <v>1</v>
      </c>
      <c r="DN36" s="98">
        <v>2</v>
      </c>
      <c r="DO36" s="98">
        <v>0</v>
      </c>
      <c r="DP36" s="98">
        <v>0</v>
      </c>
      <c r="DQ36" s="98">
        <v>0</v>
      </c>
      <c r="DR36" s="98">
        <v>0</v>
      </c>
      <c r="DS36" s="98">
        <v>0</v>
      </c>
      <c r="DT36" s="98">
        <v>0</v>
      </c>
      <c r="DU36" s="98">
        <f t="shared" si="0"/>
        <v>3</v>
      </c>
      <c r="DV36" s="98">
        <v>0</v>
      </c>
      <c r="DW36" s="98">
        <v>0</v>
      </c>
      <c r="DX36" s="98">
        <v>1</v>
      </c>
      <c r="DY36" s="98">
        <v>0</v>
      </c>
      <c r="DZ36" s="98">
        <v>2</v>
      </c>
      <c r="EA36" s="116">
        <v>0</v>
      </c>
      <c r="EB36" s="98">
        <v>0</v>
      </c>
      <c r="EC36" s="116">
        <v>0</v>
      </c>
      <c r="ED36" s="98">
        <f t="shared" si="1"/>
        <v>3</v>
      </c>
      <c r="EF36" s="105"/>
      <c r="EG36" s="105"/>
      <c r="EH36" s="105"/>
      <c r="EI36" s="105"/>
      <c r="EJ36" s="105"/>
      <c r="EK36" s="105"/>
      <c r="EL36" s="105"/>
      <c r="EN36" s="120"/>
    </row>
    <row r="37" spans="1:144" ht="29.25" customHeight="1" x14ac:dyDescent="0.2">
      <c r="A37" s="101" t="s">
        <v>390</v>
      </c>
      <c r="B37" s="123">
        <v>826</v>
      </c>
      <c r="C37" s="124" t="s">
        <v>230</v>
      </c>
      <c r="D37" s="123">
        <v>577</v>
      </c>
      <c r="E37" s="125">
        <v>17943</v>
      </c>
      <c r="F37" s="120">
        <v>70</v>
      </c>
      <c r="G37" s="120">
        <v>1</v>
      </c>
      <c r="H37" s="126">
        <v>43488</v>
      </c>
      <c r="I37" s="126">
        <v>43493</v>
      </c>
      <c r="J37" s="120">
        <v>5</v>
      </c>
      <c r="K37" s="107">
        <v>0.72083333333333333</v>
      </c>
      <c r="L37" s="124" t="s">
        <v>231</v>
      </c>
      <c r="M37" s="124" t="s">
        <v>232</v>
      </c>
      <c r="N37" s="124" t="s">
        <v>590</v>
      </c>
      <c r="O37" s="124" t="s">
        <v>130</v>
      </c>
      <c r="P37" s="103" t="s">
        <v>49</v>
      </c>
      <c r="Q37" s="92" t="s">
        <v>50</v>
      </c>
      <c r="R37" s="103" t="s">
        <v>51</v>
      </c>
      <c r="S37" s="103" t="s">
        <v>52</v>
      </c>
      <c r="T37" s="105" t="s">
        <v>433</v>
      </c>
      <c r="U37" s="105" t="s">
        <v>437</v>
      </c>
      <c r="V37" s="105" t="s">
        <v>441</v>
      </c>
      <c r="W37" s="105" t="s">
        <v>444</v>
      </c>
      <c r="X37" s="103" t="s">
        <v>450</v>
      </c>
      <c r="Y37" s="105" t="s">
        <v>452</v>
      </c>
      <c r="Z37" s="105">
        <v>20</v>
      </c>
      <c r="AA37" s="105">
        <v>98</v>
      </c>
      <c r="AB37" s="105" t="s">
        <v>461</v>
      </c>
      <c r="AC37" s="105">
        <v>88</v>
      </c>
      <c r="AD37" s="105">
        <v>88</v>
      </c>
      <c r="AE37" s="103" t="s">
        <v>492</v>
      </c>
      <c r="AF37" s="103" t="s">
        <v>494</v>
      </c>
      <c r="AG37" s="98" t="s">
        <v>498</v>
      </c>
      <c r="AH37" s="105" t="s">
        <v>500</v>
      </c>
      <c r="AI37" s="105" t="s">
        <v>500</v>
      </c>
      <c r="AJ37" s="105">
        <v>21</v>
      </c>
      <c r="AK37" s="105" t="s">
        <v>68</v>
      </c>
      <c r="AL37" s="105" t="s">
        <v>75</v>
      </c>
      <c r="AM37" s="98">
        <v>0</v>
      </c>
      <c r="AN37" s="101">
        <v>0</v>
      </c>
      <c r="AO37" s="101">
        <v>0</v>
      </c>
      <c r="AP37" s="98">
        <v>0</v>
      </c>
      <c r="AQ37" s="98">
        <v>0</v>
      </c>
      <c r="AR37" s="98">
        <v>1</v>
      </c>
      <c r="AS37" s="98">
        <v>0</v>
      </c>
      <c r="AT37" s="98" t="s">
        <v>71</v>
      </c>
      <c r="AU37" s="109">
        <f>AV37-K37</f>
        <v>0.1298611111111112</v>
      </c>
      <c r="AV37" s="107">
        <v>0.85069444444444453</v>
      </c>
      <c r="AW37" s="110" t="s">
        <v>662</v>
      </c>
      <c r="AX37" s="111">
        <v>45</v>
      </c>
      <c r="AY37" s="127">
        <v>43488</v>
      </c>
      <c r="AZ37" s="111" t="s">
        <v>527</v>
      </c>
      <c r="BA37" s="101" t="s">
        <v>56</v>
      </c>
      <c r="BB37" s="101" t="s">
        <v>57</v>
      </c>
      <c r="BC37" s="98">
        <v>1</v>
      </c>
      <c r="BD37" s="113" t="s">
        <v>598</v>
      </c>
      <c r="BE37" s="98" t="s">
        <v>83</v>
      </c>
      <c r="BF37" s="98">
        <v>2</v>
      </c>
      <c r="BG37" s="101" t="s">
        <v>76</v>
      </c>
      <c r="BH37" s="101" t="s">
        <v>59</v>
      </c>
      <c r="BI37" s="101" t="s">
        <v>233</v>
      </c>
      <c r="BK37" s="101"/>
      <c r="BL37" s="98" t="s">
        <v>70</v>
      </c>
      <c r="BM37" s="98">
        <v>1</v>
      </c>
      <c r="BN37" s="101">
        <v>1</v>
      </c>
      <c r="BO37" s="101">
        <v>2</v>
      </c>
      <c r="BP37" s="101">
        <v>0</v>
      </c>
      <c r="BQ37" s="101">
        <v>0</v>
      </c>
      <c r="BR37" s="101">
        <v>1</v>
      </c>
      <c r="BS37" s="101">
        <v>0</v>
      </c>
      <c r="BT37" s="101">
        <v>0</v>
      </c>
      <c r="BU37" s="101">
        <v>0</v>
      </c>
      <c r="BV37" s="101">
        <v>1</v>
      </c>
      <c r="BW37" s="101">
        <v>0</v>
      </c>
      <c r="BX37" s="101">
        <v>0</v>
      </c>
      <c r="BY37" s="101">
        <v>0</v>
      </c>
      <c r="BZ37" s="101">
        <v>0</v>
      </c>
      <c r="CA37" s="101">
        <v>0</v>
      </c>
      <c r="CB37" s="98" t="s">
        <v>896</v>
      </c>
      <c r="CC37" s="98">
        <v>0</v>
      </c>
      <c r="CD37" s="98">
        <v>124</v>
      </c>
      <c r="CE37" s="98" t="s">
        <v>562</v>
      </c>
      <c r="CF37" s="98">
        <v>0.32800000000000001</v>
      </c>
      <c r="CG37" s="98">
        <v>369</v>
      </c>
      <c r="CH37" s="98" t="s">
        <v>621</v>
      </c>
      <c r="CI37" s="98">
        <v>78.099999999999994</v>
      </c>
      <c r="CJ37" s="98">
        <v>14.5</v>
      </c>
      <c r="CK37" s="98">
        <v>3.1</v>
      </c>
      <c r="CL37" s="98">
        <v>3.2</v>
      </c>
      <c r="CM37" s="98">
        <v>1.1000000000000001</v>
      </c>
      <c r="CN37" s="114">
        <v>0.78</v>
      </c>
      <c r="CO37" s="98">
        <v>9</v>
      </c>
      <c r="CP37" s="115">
        <f t="shared" si="2"/>
        <v>2.3959646910466579</v>
      </c>
      <c r="CQ37" s="98">
        <v>0</v>
      </c>
      <c r="CR37" s="98">
        <v>0</v>
      </c>
      <c r="CS37" s="98">
        <v>1</v>
      </c>
      <c r="CT37" s="98">
        <v>1</v>
      </c>
      <c r="CU37" s="98">
        <v>1</v>
      </c>
      <c r="CV37" s="98">
        <v>0</v>
      </c>
      <c r="CW37" s="98">
        <v>9</v>
      </c>
      <c r="CX37" s="98">
        <v>98</v>
      </c>
      <c r="CY37" s="98">
        <v>3.2</v>
      </c>
      <c r="CZ37" s="98">
        <v>9.6</v>
      </c>
      <c r="DA37" s="98">
        <v>110</v>
      </c>
      <c r="DB37" s="98">
        <v>14.4</v>
      </c>
      <c r="DC37" s="98">
        <v>3.2</v>
      </c>
      <c r="DD37" s="98">
        <v>11.2</v>
      </c>
      <c r="DE37" s="98">
        <v>47</v>
      </c>
      <c r="DF37" s="98">
        <v>44</v>
      </c>
      <c r="DG37" s="98">
        <v>70</v>
      </c>
      <c r="DH37" s="98">
        <v>70</v>
      </c>
      <c r="DI37" s="98">
        <v>36</v>
      </c>
      <c r="DJ37" s="98">
        <v>6.7</v>
      </c>
      <c r="DK37" s="98">
        <v>34</v>
      </c>
      <c r="DL37" s="98">
        <v>0</v>
      </c>
      <c r="DM37" s="98">
        <v>0</v>
      </c>
      <c r="DN37" s="98">
        <v>0</v>
      </c>
      <c r="DO37" s="98">
        <v>1</v>
      </c>
      <c r="DP37" s="98">
        <v>1</v>
      </c>
      <c r="DQ37" s="98">
        <v>0</v>
      </c>
      <c r="DR37" s="98">
        <v>2</v>
      </c>
      <c r="DS37" s="98">
        <v>1</v>
      </c>
      <c r="DT37" s="98">
        <v>1</v>
      </c>
      <c r="DU37" s="98">
        <f t="shared" si="0"/>
        <v>6</v>
      </c>
      <c r="DV37" s="98">
        <v>2</v>
      </c>
      <c r="DW37" s="98">
        <v>0</v>
      </c>
      <c r="DX37" s="98">
        <v>0</v>
      </c>
      <c r="DY37" s="98">
        <v>1</v>
      </c>
      <c r="DZ37" s="98">
        <v>0</v>
      </c>
      <c r="EA37" s="100">
        <v>0</v>
      </c>
      <c r="EB37" s="98">
        <v>2</v>
      </c>
      <c r="EC37" s="100">
        <v>0</v>
      </c>
      <c r="ED37" s="98">
        <f t="shared" si="1"/>
        <v>5</v>
      </c>
      <c r="EF37" s="105"/>
      <c r="EG37" s="105"/>
      <c r="EH37" s="105"/>
      <c r="EI37" s="105"/>
      <c r="EJ37" s="105"/>
      <c r="EK37" s="105"/>
      <c r="EL37" s="105"/>
      <c r="EN37" s="105"/>
    </row>
    <row r="38" spans="1:144" ht="29.25" customHeight="1" x14ac:dyDescent="0.2">
      <c r="A38" s="101" t="s">
        <v>391</v>
      </c>
      <c r="B38" s="123">
        <v>1015</v>
      </c>
      <c r="C38" s="124" t="s">
        <v>234</v>
      </c>
      <c r="D38" s="123">
        <v>707</v>
      </c>
      <c r="E38" s="125">
        <v>19541</v>
      </c>
      <c r="F38" s="120">
        <v>66</v>
      </c>
      <c r="G38" s="120">
        <v>1</v>
      </c>
      <c r="H38" s="126">
        <v>43494</v>
      </c>
      <c r="I38" s="126">
        <v>43502</v>
      </c>
      <c r="J38" s="120">
        <v>8</v>
      </c>
      <c r="K38" s="107">
        <v>0.25763888888888892</v>
      </c>
      <c r="L38" s="124" t="s">
        <v>235</v>
      </c>
      <c r="M38" s="124" t="s">
        <v>130</v>
      </c>
      <c r="N38" s="124" t="s">
        <v>592</v>
      </c>
      <c r="O38" s="124" t="s">
        <v>595</v>
      </c>
      <c r="P38" s="103" t="s">
        <v>49</v>
      </c>
      <c r="Q38" s="92" t="s">
        <v>50</v>
      </c>
      <c r="R38" s="92" t="s">
        <v>236</v>
      </c>
      <c r="S38" s="92" t="s">
        <v>236</v>
      </c>
      <c r="T38" s="105" t="s">
        <v>433</v>
      </c>
      <c r="U38" s="105" t="s">
        <v>438</v>
      </c>
      <c r="V38" s="105" t="s">
        <v>441</v>
      </c>
      <c r="W38" s="105" t="s">
        <v>444</v>
      </c>
      <c r="X38" s="103" t="s">
        <v>450</v>
      </c>
      <c r="Y38" s="105" t="s">
        <v>452</v>
      </c>
      <c r="Z38" s="105">
        <v>18</v>
      </c>
      <c r="AA38" s="105">
        <v>98</v>
      </c>
      <c r="AB38" s="105" t="s">
        <v>457</v>
      </c>
      <c r="AC38" s="105">
        <v>94</v>
      </c>
      <c r="AD38" s="105">
        <v>108</v>
      </c>
      <c r="AE38" s="103" t="s">
        <v>492</v>
      </c>
      <c r="AF38" s="103" t="s">
        <v>495</v>
      </c>
      <c r="AG38" s="98" t="s">
        <v>498</v>
      </c>
      <c r="AH38" s="105" t="s">
        <v>500</v>
      </c>
      <c r="AI38" s="105" t="s">
        <v>500</v>
      </c>
      <c r="AJ38" s="120">
        <v>19</v>
      </c>
      <c r="AK38" s="105" t="s">
        <v>101</v>
      </c>
      <c r="AL38" s="105" t="s">
        <v>75</v>
      </c>
      <c r="AM38" s="98">
        <v>1</v>
      </c>
      <c r="AN38" s="101">
        <v>1</v>
      </c>
      <c r="AO38" s="101">
        <v>1</v>
      </c>
      <c r="AP38" s="98">
        <v>0</v>
      </c>
      <c r="AQ38" s="98">
        <v>0</v>
      </c>
      <c r="AR38" s="98">
        <v>0</v>
      </c>
      <c r="AS38" s="98">
        <v>0</v>
      </c>
      <c r="AT38" s="98" t="s">
        <v>108</v>
      </c>
      <c r="AU38" s="109">
        <f>AV38-K38</f>
        <v>0.55138888888888893</v>
      </c>
      <c r="AV38" s="107">
        <v>0.80902777777777779</v>
      </c>
      <c r="AW38" s="110" t="s">
        <v>663</v>
      </c>
      <c r="AX38" s="111">
        <v>45</v>
      </c>
      <c r="AY38" s="127">
        <v>43494</v>
      </c>
      <c r="AZ38" s="111" t="s">
        <v>527</v>
      </c>
      <c r="BA38" s="101" t="s">
        <v>237</v>
      </c>
      <c r="BC38" s="98">
        <v>1</v>
      </c>
      <c r="BD38" s="113" t="s">
        <v>598</v>
      </c>
      <c r="BF38" s="98"/>
      <c r="BG38" s="101" t="s">
        <v>58</v>
      </c>
      <c r="BH38" s="101" t="s">
        <v>59</v>
      </c>
      <c r="BK38" s="101"/>
      <c r="BL38" s="98" t="s">
        <v>84</v>
      </c>
      <c r="BM38" s="98">
        <v>1</v>
      </c>
      <c r="BN38" s="98">
        <v>0</v>
      </c>
      <c r="BO38" s="101">
        <v>1</v>
      </c>
      <c r="BP38" s="101">
        <v>1</v>
      </c>
      <c r="BQ38" s="101">
        <v>0</v>
      </c>
      <c r="BR38" s="101">
        <v>0</v>
      </c>
      <c r="BS38" s="101">
        <v>0</v>
      </c>
      <c r="BT38" s="101">
        <v>0</v>
      </c>
      <c r="BU38" s="101">
        <v>0</v>
      </c>
      <c r="BV38" s="101">
        <v>0</v>
      </c>
      <c r="BW38" s="101">
        <v>0</v>
      </c>
      <c r="BX38" s="101">
        <v>0</v>
      </c>
      <c r="BY38" s="101">
        <v>0</v>
      </c>
      <c r="BZ38" s="101">
        <v>0</v>
      </c>
      <c r="CA38" s="101">
        <v>0</v>
      </c>
      <c r="CB38" s="101" t="s">
        <v>896</v>
      </c>
      <c r="CC38" s="98">
        <v>1</v>
      </c>
      <c r="CD38" s="98">
        <v>135</v>
      </c>
      <c r="CE38" s="98" t="s">
        <v>563</v>
      </c>
      <c r="CF38" s="98">
        <v>0.36199999999999999</v>
      </c>
      <c r="CG38" s="98">
        <v>456</v>
      </c>
      <c r="CH38" s="98" t="s">
        <v>238</v>
      </c>
      <c r="CI38" s="98">
        <v>81.099999999999994</v>
      </c>
      <c r="CJ38" s="98">
        <v>8.9</v>
      </c>
      <c r="CK38" s="98">
        <v>5.6</v>
      </c>
      <c r="CL38" s="98">
        <v>2.9</v>
      </c>
      <c r="CM38" s="98">
        <v>1.5</v>
      </c>
      <c r="CN38" s="114">
        <v>0.81</v>
      </c>
      <c r="CO38" s="98">
        <v>6</v>
      </c>
      <c r="CP38" s="115">
        <f t="shared" si="2"/>
        <v>0.86545454545454548</v>
      </c>
      <c r="CQ38" s="98">
        <v>0</v>
      </c>
      <c r="CR38" s="98">
        <v>0</v>
      </c>
      <c r="CS38" s="98">
        <v>0</v>
      </c>
      <c r="CT38" s="98">
        <v>0</v>
      </c>
      <c r="CU38" s="98">
        <v>0</v>
      </c>
      <c r="CV38" s="98">
        <v>0</v>
      </c>
      <c r="CW38" s="98">
        <v>6</v>
      </c>
      <c r="CX38" s="98">
        <v>90</v>
      </c>
      <c r="CY38" s="98">
        <v>3.2</v>
      </c>
      <c r="CZ38" s="142" t="s">
        <v>239</v>
      </c>
      <c r="DA38" s="98">
        <v>66</v>
      </c>
      <c r="DB38" s="98">
        <v>18.2</v>
      </c>
      <c r="DC38" s="98">
        <v>18.100000000000001</v>
      </c>
      <c r="DD38" s="98">
        <v>10.1</v>
      </c>
      <c r="DE38" s="98">
        <v>56</v>
      </c>
      <c r="DF38" s="98">
        <v>14</v>
      </c>
      <c r="DG38" s="98">
        <v>98</v>
      </c>
      <c r="DH38" s="98">
        <v>69</v>
      </c>
      <c r="DI38" s="98">
        <v>36</v>
      </c>
      <c r="DJ38" s="98">
        <v>11.2</v>
      </c>
      <c r="DK38" s="98">
        <v>36</v>
      </c>
      <c r="DL38" s="98">
        <v>1</v>
      </c>
      <c r="DM38" s="98">
        <v>0</v>
      </c>
      <c r="DN38" s="98">
        <v>0</v>
      </c>
      <c r="DO38" s="98">
        <v>0</v>
      </c>
      <c r="DP38" s="98">
        <v>1</v>
      </c>
      <c r="DQ38" s="98">
        <v>0</v>
      </c>
      <c r="DR38" s="98">
        <v>0</v>
      </c>
      <c r="DS38" s="98">
        <v>0</v>
      </c>
      <c r="DT38" s="98">
        <v>0</v>
      </c>
      <c r="DU38" s="98">
        <f t="shared" si="0"/>
        <v>2</v>
      </c>
      <c r="DV38" s="98">
        <v>0</v>
      </c>
      <c r="DW38" s="98">
        <v>1</v>
      </c>
      <c r="DX38" s="98">
        <v>0</v>
      </c>
      <c r="DY38" s="98">
        <v>0</v>
      </c>
      <c r="DZ38" s="98">
        <v>0</v>
      </c>
      <c r="EA38" s="100">
        <v>0</v>
      </c>
      <c r="EB38" s="98">
        <v>2</v>
      </c>
      <c r="EC38" s="100">
        <v>0</v>
      </c>
      <c r="ED38" s="98">
        <f t="shared" si="1"/>
        <v>3</v>
      </c>
      <c r="EF38" s="120"/>
      <c r="EG38" s="120"/>
      <c r="EH38" s="120"/>
      <c r="EI38" s="120"/>
      <c r="EJ38" s="120"/>
      <c r="EK38" s="120"/>
      <c r="EL38" s="120"/>
      <c r="EN38" s="120"/>
    </row>
    <row r="39" spans="1:144" ht="29.25" customHeight="1" x14ac:dyDescent="0.2">
      <c r="A39" s="101" t="s">
        <v>392</v>
      </c>
      <c r="B39" s="123">
        <v>1223</v>
      </c>
      <c r="C39" s="124" t="s">
        <v>240</v>
      </c>
      <c r="D39" s="123">
        <v>847</v>
      </c>
      <c r="E39" s="125">
        <v>18614</v>
      </c>
      <c r="F39" s="120">
        <v>69</v>
      </c>
      <c r="G39" s="120">
        <v>1</v>
      </c>
      <c r="H39" s="126">
        <v>43500</v>
      </c>
      <c r="I39" s="126">
        <v>43504</v>
      </c>
      <c r="J39" s="120">
        <v>4</v>
      </c>
      <c r="K39" s="107">
        <v>0.59791666666666665</v>
      </c>
      <c r="L39" s="124" t="s">
        <v>241</v>
      </c>
      <c r="M39" s="124" t="s">
        <v>242</v>
      </c>
      <c r="N39" s="124" t="s">
        <v>589</v>
      </c>
      <c r="O39" s="124" t="s">
        <v>130</v>
      </c>
      <c r="P39" s="103" t="s">
        <v>67</v>
      </c>
      <c r="Q39" s="92" t="s">
        <v>50</v>
      </c>
      <c r="R39" s="92" t="s">
        <v>81</v>
      </c>
      <c r="S39" s="92" t="s">
        <v>197</v>
      </c>
      <c r="T39" s="105" t="s">
        <v>433</v>
      </c>
      <c r="U39" s="105" t="s">
        <v>437</v>
      </c>
      <c r="V39" s="105" t="s">
        <v>441</v>
      </c>
      <c r="W39" s="105" t="s">
        <v>444</v>
      </c>
      <c r="X39" s="103" t="s">
        <v>450</v>
      </c>
      <c r="Y39" s="105" t="s">
        <v>452</v>
      </c>
      <c r="Z39" s="105">
        <v>20</v>
      </c>
      <c r="AA39" s="105">
        <v>96</v>
      </c>
      <c r="AB39" s="105" t="s">
        <v>456</v>
      </c>
      <c r="AC39" s="105">
        <v>110</v>
      </c>
      <c r="AD39" s="105">
        <v>110</v>
      </c>
      <c r="AE39" s="103" t="s">
        <v>491</v>
      </c>
      <c r="AF39" s="103" t="s">
        <v>494</v>
      </c>
      <c r="AG39" s="98" t="s">
        <v>497</v>
      </c>
      <c r="AH39" s="105" t="s">
        <v>500</v>
      </c>
      <c r="AI39" s="105" t="s">
        <v>500</v>
      </c>
      <c r="AJ39" s="105">
        <v>20</v>
      </c>
      <c r="AK39" s="105" t="s">
        <v>53</v>
      </c>
      <c r="AL39" s="105" t="s">
        <v>75</v>
      </c>
      <c r="AM39" s="98">
        <v>0</v>
      </c>
      <c r="AN39" s="101">
        <v>0</v>
      </c>
      <c r="AO39" s="101">
        <v>0</v>
      </c>
      <c r="AP39" s="98">
        <v>0</v>
      </c>
      <c r="AQ39" s="98">
        <v>0</v>
      </c>
      <c r="AR39" s="98">
        <v>0</v>
      </c>
      <c r="AS39" s="98">
        <v>0</v>
      </c>
      <c r="AT39" s="98" t="s">
        <v>71</v>
      </c>
      <c r="AU39" s="109">
        <f>AV39-K39</f>
        <v>0.13124999999999998</v>
      </c>
      <c r="AV39" s="107">
        <v>0.72916666666666663</v>
      </c>
      <c r="AW39" s="110" t="s">
        <v>664</v>
      </c>
      <c r="AX39" s="111">
        <v>40</v>
      </c>
      <c r="AY39" s="127">
        <v>43500</v>
      </c>
      <c r="AZ39" s="111" t="s">
        <v>527</v>
      </c>
      <c r="BA39" s="101" t="s">
        <v>56</v>
      </c>
      <c r="BB39" s="101" t="s">
        <v>57</v>
      </c>
      <c r="BC39" s="98">
        <v>1</v>
      </c>
      <c r="BD39" s="113" t="s">
        <v>598</v>
      </c>
      <c r="BE39" s="98" t="s">
        <v>178</v>
      </c>
      <c r="BF39" s="98">
        <v>2</v>
      </c>
      <c r="BG39" s="101" t="s">
        <v>102</v>
      </c>
      <c r="BH39" s="101" t="s">
        <v>59</v>
      </c>
      <c r="BK39" s="101"/>
      <c r="BL39" s="98" t="s">
        <v>476</v>
      </c>
      <c r="BM39" s="98">
        <v>1</v>
      </c>
      <c r="BN39" s="98">
        <v>0</v>
      </c>
      <c r="BO39" s="101">
        <v>2</v>
      </c>
      <c r="BP39" s="101">
        <v>1</v>
      </c>
      <c r="BQ39" s="101">
        <v>0</v>
      </c>
      <c r="BR39" s="101">
        <v>0</v>
      </c>
      <c r="BS39" s="101">
        <v>0</v>
      </c>
      <c r="BT39" s="101">
        <v>0</v>
      </c>
      <c r="BU39" s="101">
        <v>1</v>
      </c>
      <c r="BV39" s="101">
        <v>0</v>
      </c>
      <c r="BW39" s="101">
        <v>0</v>
      </c>
      <c r="BX39" s="101">
        <v>0</v>
      </c>
      <c r="BY39" s="101">
        <v>0</v>
      </c>
      <c r="BZ39" s="101">
        <v>0</v>
      </c>
      <c r="CA39" s="101">
        <v>0</v>
      </c>
      <c r="CB39" s="101" t="s">
        <v>896</v>
      </c>
      <c r="CC39" s="98">
        <v>0</v>
      </c>
      <c r="CD39" s="98">
        <v>141</v>
      </c>
      <c r="CE39" s="98" t="s">
        <v>574</v>
      </c>
      <c r="CF39" s="98">
        <v>0.41099999999999998</v>
      </c>
      <c r="CG39" s="98">
        <v>189</v>
      </c>
      <c r="CH39" s="98" t="s">
        <v>616</v>
      </c>
      <c r="CI39" s="98">
        <v>62</v>
      </c>
      <c r="CJ39" s="98">
        <v>19.2</v>
      </c>
      <c r="CK39" s="98">
        <v>7.2</v>
      </c>
      <c r="CL39" s="98">
        <v>7.9</v>
      </c>
      <c r="CM39" s="98">
        <v>3.7</v>
      </c>
      <c r="CN39" s="114">
        <v>0.62</v>
      </c>
      <c r="CO39" s="98">
        <v>26</v>
      </c>
      <c r="CP39" s="115">
        <f t="shared" si="2"/>
        <v>0.56620362229646559</v>
      </c>
      <c r="CQ39" s="98">
        <v>0</v>
      </c>
      <c r="CR39" s="98">
        <v>0</v>
      </c>
      <c r="CS39" s="98">
        <v>0</v>
      </c>
      <c r="CT39" s="98">
        <v>0</v>
      </c>
      <c r="CU39" s="98">
        <v>0</v>
      </c>
      <c r="CV39" s="98">
        <v>0</v>
      </c>
      <c r="CW39" s="98">
        <v>26</v>
      </c>
      <c r="CX39" s="98">
        <v>86</v>
      </c>
      <c r="CY39" s="98">
        <v>4.2</v>
      </c>
      <c r="CZ39" s="98">
        <v>5</v>
      </c>
      <c r="DA39" s="98">
        <v>76</v>
      </c>
      <c r="DB39" s="98">
        <v>17.3</v>
      </c>
      <c r="DC39" s="98">
        <v>9.8000000000000007</v>
      </c>
      <c r="DD39" s="98">
        <v>7.5</v>
      </c>
      <c r="DE39" s="98">
        <v>49</v>
      </c>
      <c r="DF39" s="98">
        <v>36</v>
      </c>
      <c r="DG39" s="98">
        <v>10</v>
      </c>
      <c r="DH39" s="98">
        <v>63</v>
      </c>
      <c r="DI39" s="98">
        <v>36</v>
      </c>
      <c r="DJ39" s="98">
        <v>4.5</v>
      </c>
      <c r="DK39" s="98">
        <v>42</v>
      </c>
      <c r="DL39" s="98">
        <v>1</v>
      </c>
      <c r="DM39" s="98">
        <v>0</v>
      </c>
      <c r="DN39" s="98">
        <v>2</v>
      </c>
      <c r="DO39" s="98">
        <v>0</v>
      </c>
      <c r="DP39" s="98">
        <v>1</v>
      </c>
      <c r="DQ39" s="98">
        <v>0</v>
      </c>
      <c r="DR39" s="98">
        <v>0</v>
      </c>
      <c r="DS39" s="98">
        <v>0</v>
      </c>
      <c r="DT39" s="98">
        <v>0</v>
      </c>
      <c r="DU39" s="98">
        <f t="shared" si="0"/>
        <v>4</v>
      </c>
      <c r="DV39" s="98">
        <v>0</v>
      </c>
      <c r="DW39" s="98">
        <v>1</v>
      </c>
      <c r="DX39" s="98">
        <v>0</v>
      </c>
      <c r="DY39" s="98">
        <v>0</v>
      </c>
      <c r="DZ39" s="98">
        <v>2</v>
      </c>
      <c r="EA39" s="100">
        <v>1</v>
      </c>
      <c r="EB39" s="98">
        <v>2</v>
      </c>
      <c r="EC39" s="100">
        <v>1</v>
      </c>
      <c r="ED39" s="98">
        <f t="shared" si="1"/>
        <v>7</v>
      </c>
      <c r="EF39" s="120"/>
      <c r="EG39" s="120"/>
      <c r="EH39" s="120"/>
      <c r="EI39" s="120"/>
      <c r="EJ39" s="120"/>
      <c r="EK39" s="120"/>
      <c r="EL39" s="120"/>
      <c r="EN39" s="105"/>
    </row>
    <row r="40" spans="1:144" ht="29.25" customHeight="1" x14ac:dyDescent="0.2">
      <c r="A40" s="101" t="s">
        <v>393</v>
      </c>
      <c r="B40" s="123">
        <v>1684</v>
      </c>
      <c r="C40" s="124" t="s">
        <v>243</v>
      </c>
      <c r="D40" s="123">
        <v>1154</v>
      </c>
      <c r="E40" s="125">
        <v>13866</v>
      </c>
      <c r="F40" s="120">
        <v>82</v>
      </c>
      <c r="G40" s="120">
        <v>1</v>
      </c>
      <c r="H40" s="126">
        <v>43512</v>
      </c>
      <c r="I40" s="126">
        <v>43516</v>
      </c>
      <c r="J40" s="120">
        <v>4</v>
      </c>
      <c r="K40" s="107">
        <v>0.91875000000000007</v>
      </c>
      <c r="L40" s="124" t="s">
        <v>244</v>
      </c>
      <c r="M40" s="124" t="s">
        <v>245</v>
      </c>
      <c r="N40" s="124" t="s">
        <v>590</v>
      </c>
      <c r="O40" s="124" t="s">
        <v>130</v>
      </c>
      <c r="P40" s="103" t="s">
        <v>49</v>
      </c>
      <c r="Q40" s="92" t="s">
        <v>50</v>
      </c>
      <c r="R40" s="92" t="s">
        <v>246</v>
      </c>
      <c r="S40" s="92" t="s">
        <v>246</v>
      </c>
      <c r="T40" s="105" t="s">
        <v>435</v>
      </c>
      <c r="U40" s="105" t="s">
        <v>437</v>
      </c>
      <c r="V40" s="105" t="s">
        <v>441</v>
      </c>
      <c r="W40" s="105" t="s">
        <v>444</v>
      </c>
      <c r="X40" s="103" t="s">
        <v>450</v>
      </c>
      <c r="Y40" s="105" t="s">
        <v>453</v>
      </c>
      <c r="Z40" s="105">
        <v>21</v>
      </c>
      <c r="AA40" s="105">
        <v>98</v>
      </c>
      <c r="AB40" s="105" t="s">
        <v>457</v>
      </c>
      <c r="AC40" s="105">
        <v>100</v>
      </c>
      <c r="AD40" s="105">
        <v>100</v>
      </c>
      <c r="AE40" s="103" t="s">
        <v>492</v>
      </c>
      <c r="AF40" s="103" t="s">
        <v>494</v>
      </c>
      <c r="AG40" s="98" t="s">
        <v>498</v>
      </c>
      <c r="AH40" s="105" t="s">
        <v>500</v>
      </c>
      <c r="AI40" s="105" t="s">
        <v>500</v>
      </c>
      <c r="AJ40" s="120">
        <v>21</v>
      </c>
      <c r="AK40" s="105" t="s">
        <v>101</v>
      </c>
      <c r="AL40" s="105" t="s">
        <v>75</v>
      </c>
      <c r="AM40" s="98">
        <v>1</v>
      </c>
      <c r="AN40" s="101">
        <v>1</v>
      </c>
      <c r="AO40" s="101">
        <v>0</v>
      </c>
      <c r="AP40" s="98">
        <v>1</v>
      </c>
      <c r="AQ40" s="98">
        <v>0</v>
      </c>
      <c r="AR40" s="98">
        <v>0</v>
      </c>
      <c r="AS40" s="98">
        <v>0</v>
      </c>
      <c r="AT40" s="98" t="s">
        <v>71</v>
      </c>
      <c r="AU40" s="109">
        <v>0.49791666666666662</v>
      </c>
      <c r="AV40" s="107">
        <v>0.5</v>
      </c>
      <c r="AW40" s="110" t="s">
        <v>506</v>
      </c>
      <c r="AX40" s="111">
        <v>35</v>
      </c>
      <c r="AY40" s="127">
        <v>43513</v>
      </c>
      <c r="AZ40" s="111" t="s">
        <v>527</v>
      </c>
      <c r="BA40" s="101" t="s">
        <v>167</v>
      </c>
      <c r="BC40" s="98">
        <v>0</v>
      </c>
      <c r="BD40" s="113" t="s">
        <v>598</v>
      </c>
      <c r="BF40" s="98"/>
      <c r="BG40" s="101" t="s">
        <v>58</v>
      </c>
      <c r="BH40" s="101" t="s">
        <v>59</v>
      </c>
      <c r="BI40" s="101" t="s">
        <v>107</v>
      </c>
      <c r="BK40" s="101" t="s">
        <v>247</v>
      </c>
      <c r="BL40" s="98" t="s">
        <v>477</v>
      </c>
      <c r="BM40" s="98">
        <v>1</v>
      </c>
      <c r="BN40" s="98">
        <v>0</v>
      </c>
      <c r="BO40" s="101">
        <v>2</v>
      </c>
      <c r="BP40" s="101">
        <v>0</v>
      </c>
      <c r="BQ40" s="101">
        <v>0</v>
      </c>
      <c r="BR40" s="101">
        <v>0</v>
      </c>
      <c r="BS40" s="101">
        <v>1</v>
      </c>
      <c r="BT40" s="101">
        <v>1</v>
      </c>
      <c r="BU40" s="101">
        <v>0</v>
      </c>
      <c r="BV40" s="101">
        <v>0</v>
      </c>
      <c r="BW40" s="101">
        <v>0</v>
      </c>
      <c r="BX40" s="101">
        <v>0</v>
      </c>
      <c r="BY40" s="101">
        <v>0</v>
      </c>
      <c r="BZ40" s="101">
        <v>0</v>
      </c>
      <c r="CA40" s="101">
        <v>0</v>
      </c>
      <c r="CB40" s="101" t="s">
        <v>896</v>
      </c>
      <c r="CC40" s="98">
        <v>0</v>
      </c>
      <c r="CD40" s="98">
        <v>125</v>
      </c>
      <c r="CE40" s="98" t="s">
        <v>575</v>
      </c>
      <c r="CF40" s="98">
        <v>0.308</v>
      </c>
      <c r="CG40" s="98">
        <v>456</v>
      </c>
      <c r="CH40" s="98" t="s">
        <v>206</v>
      </c>
      <c r="CI40" s="98">
        <v>64.2</v>
      </c>
      <c r="CJ40" s="98">
        <v>18.899999999999999</v>
      </c>
      <c r="CK40" s="98">
        <v>8.4</v>
      </c>
      <c r="CL40" s="98">
        <v>8.1</v>
      </c>
      <c r="CM40" s="98">
        <v>0.4</v>
      </c>
      <c r="CN40" s="114">
        <v>0.61</v>
      </c>
      <c r="CO40" s="98">
        <v>21</v>
      </c>
      <c r="CP40" s="115">
        <f t="shared" si="2"/>
        <v>3.8684210526315783</v>
      </c>
      <c r="CQ40" s="98">
        <v>1</v>
      </c>
      <c r="CR40" s="98">
        <v>0</v>
      </c>
      <c r="CS40" s="98">
        <v>1</v>
      </c>
      <c r="CT40" s="98">
        <v>0</v>
      </c>
      <c r="CU40" s="98">
        <v>0</v>
      </c>
      <c r="CV40" s="98">
        <v>0</v>
      </c>
      <c r="CW40" s="98">
        <v>21</v>
      </c>
      <c r="CX40" s="98">
        <v>94</v>
      </c>
      <c r="CY40" s="98">
        <v>3.6</v>
      </c>
      <c r="CZ40" s="98">
        <v>4.2</v>
      </c>
      <c r="DA40" s="98">
        <v>89</v>
      </c>
      <c r="DB40" s="98">
        <v>19.2</v>
      </c>
      <c r="DC40" s="98">
        <v>12.7</v>
      </c>
      <c r="DD40" s="98">
        <v>6.5</v>
      </c>
      <c r="DE40" s="98">
        <v>48</v>
      </c>
      <c r="DF40" s="98">
        <v>11</v>
      </c>
      <c r="DG40" s="98">
        <v>41</v>
      </c>
      <c r="DH40" s="98">
        <v>72</v>
      </c>
      <c r="DI40" s="98">
        <v>34</v>
      </c>
      <c r="DJ40" s="98">
        <v>5.3</v>
      </c>
      <c r="DK40" s="98">
        <v>49</v>
      </c>
      <c r="DL40" s="98">
        <v>0</v>
      </c>
      <c r="DM40" s="98">
        <v>0</v>
      </c>
      <c r="DN40" s="98">
        <v>0</v>
      </c>
      <c r="DO40" s="98">
        <v>0</v>
      </c>
      <c r="DP40" s="98">
        <v>0</v>
      </c>
      <c r="DQ40" s="98">
        <v>0</v>
      </c>
      <c r="DR40" s="98">
        <v>2</v>
      </c>
      <c r="DS40" s="98">
        <v>0</v>
      </c>
      <c r="DT40" s="98">
        <v>0</v>
      </c>
      <c r="DU40" s="98">
        <f t="shared" si="0"/>
        <v>2</v>
      </c>
      <c r="DV40" s="98">
        <v>0</v>
      </c>
      <c r="DW40" s="98">
        <v>0</v>
      </c>
      <c r="DX40" s="98">
        <v>0</v>
      </c>
      <c r="DY40" s="98">
        <v>0</v>
      </c>
      <c r="DZ40" s="98">
        <v>0</v>
      </c>
      <c r="EA40" s="100">
        <v>1</v>
      </c>
      <c r="EB40" s="98">
        <v>0</v>
      </c>
      <c r="EC40" s="100">
        <v>1</v>
      </c>
      <c r="ED40" s="98">
        <f t="shared" si="1"/>
        <v>2</v>
      </c>
      <c r="EF40" s="120"/>
      <c r="EG40" s="120"/>
      <c r="EH40" s="120"/>
      <c r="EI40" s="120"/>
      <c r="EJ40" s="120"/>
      <c r="EK40" s="120"/>
      <c r="EL40" s="120"/>
      <c r="EN40" s="120"/>
    </row>
    <row r="41" spans="1:144" ht="29.25" customHeight="1" x14ac:dyDescent="0.2">
      <c r="A41" s="101" t="s">
        <v>394</v>
      </c>
      <c r="B41" s="123">
        <v>2282</v>
      </c>
      <c r="C41" s="124" t="s">
        <v>159</v>
      </c>
      <c r="D41" s="123">
        <v>1520</v>
      </c>
      <c r="E41" s="125">
        <v>16660</v>
      </c>
      <c r="F41" s="120">
        <v>73</v>
      </c>
      <c r="G41" s="120">
        <v>1</v>
      </c>
      <c r="H41" s="126">
        <v>43529</v>
      </c>
      <c r="I41" s="126">
        <v>43535</v>
      </c>
      <c r="J41" s="120">
        <v>6</v>
      </c>
      <c r="K41" s="107">
        <v>0.3840277777777778</v>
      </c>
      <c r="L41" s="124" t="s">
        <v>160</v>
      </c>
      <c r="M41" s="124" t="s">
        <v>161</v>
      </c>
      <c r="N41" s="124" t="s">
        <v>589</v>
      </c>
      <c r="O41" s="124"/>
      <c r="P41" s="103" t="s">
        <v>142</v>
      </c>
      <c r="Q41" s="92" t="s">
        <v>50</v>
      </c>
      <c r="R41" s="103" t="s">
        <v>51</v>
      </c>
      <c r="S41" s="103" t="s">
        <v>52</v>
      </c>
      <c r="T41" s="105" t="s">
        <v>434</v>
      </c>
      <c r="U41" s="105" t="s">
        <v>439</v>
      </c>
      <c r="V41" s="105" t="s">
        <v>442</v>
      </c>
      <c r="W41" s="105" t="s">
        <v>444</v>
      </c>
      <c r="X41" s="103" t="s">
        <v>450</v>
      </c>
      <c r="Y41" s="105" t="s">
        <v>452</v>
      </c>
      <c r="Z41" s="105">
        <v>19</v>
      </c>
      <c r="AA41" s="105">
        <v>98</v>
      </c>
      <c r="AB41" s="105" t="s">
        <v>458</v>
      </c>
      <c r="AC41" s="105">
        <v>96</v>
      </c>
      <c r="AD41" s="105">
        <v>96</v>
      </c>
      <c r="AE41" s="103" t="s">
        <v>492</v>
      </c>
      <c r="AF41" s="103" t="s">
        <v>494</v>
      </c>
      <c r="AG41" s="98" t="s">
        <v>498</v>
      </c>
      <c r="AH41" s="105" t="s">
        <v>500</v>
      </c>
      <c r="AI41" s="105" t="s">
        <v>500</v>
      </c>
      <c r="AJ41" s="105">
        <v>23</v>
      </c>
      <c r="AK41" s="105" t="s">
        <v>68</v>
      </c>
      <c r="AL41" s="105" t="s">
        <v>75</v>
      </c>
      <c r="AM41" s="98">
        <v>0</v>
      </c>
      <c r="AN41" s="101">
        <v>0</v>
      </c>
      <c r="AO41" s="101">
        <v>0</v>
      </c>
      <c r="AP41" s="98">
        <v>0</v>
      </c>
      <c r="AQ41" s="98">
        <v>0</v>
      </c>
      <c r="AR41" s="98">
        <v>0</v>
      </c>
      <c r="AS41" s="98">
        <v>1</v>
      </c>
      <c r="AT41" s="98" t="s">
        <v>108</v>
      </c>
      <c r="AU41" s="109">
        <v>0.21666666666666667</v>
      </c>
      <c r="AV41" s="107">
        <v>0.60069444444444442</v>
      </c>
      <c r="AW41" s="110" t="s">
        <v>512</v>
      </c>
      <c r="AX41" s="111">
        <v>50</v>
      </c>
      <c r="AY41" s="127">
        <v>43529</v>
      </c>
      <c r="AZ41" s="111" t="s">
        <v>527</v>
      </c>
      <c r="BA41" s="101" t="s">
        <v>56</v>
      </c>
      <c r="BB41" s="101" t="s">
        <v>57</v>
      </c>
      <c r="BC41" s="98">
        <v>1</v>
      </c>
      <c r="BD41" s="113" t="s">
        <v>598</v>
      </c>
      <c r="BE41" s="98" t="s">
        <v>133</v>
      </c>
      <c r="BF41" s="98">
        <v>2</v>
      </c>
      <c r="BG41" s="101" t="s">
        <v>76</v>
      </c>
      <c r="BH41" s="101" t="s">
        <v>59</v>
      </c>
      <c r="BK41" s="101"/>
      <c r="BL41" s="98" t="s">
        <v>478</v>
      </c>
      <c r="BM41" s="98">
        <v>1</v>
      </c>
      <c r="BN41" s="101">
        <v>1</v>
      </c>
      <c r="BO41" s="101">
        <v>1</v>
      </c>
      <c r="BP41" s="101">
        <v>0</v>
      </c>
      <c r="BQ41" s="101">
        <v>0</v>
      </c>
      <c r="BR41" s="101">
        <v>1</v>
      </c>
      <c r="BS41" s="101">
        <v>0</v>
      </c>
      <c r="BT41" s="101">
        <v>0</v>
      </c>
      <c r="BU41" s="101">
        <v>0</v>
      </c>
      <c r="BV41" s="101">
        <v>1</v>
      </c>
      <c r="BW41" s="101">
        <v>0</v>
      </c>
      <c r="BX41" s="101">
        <v>0</v>
      </c>
      <c r="BY41" s="101">
        <v>0</v>
      </c>
      <c r="BZ41" s="101">
        <v>1</v>
      </c>
      <c r="CA41" s="101">
        <v>0</v>
      </c>
      <c r="CB41" s="101" t="s">
        <v>895</v>
      </c>
      <c r="CC41" s="98">
        <v>0</v>
      </c>
      <c r="CD41" s="98">
        <v>128</v>
      </c>
      <c r="CE41" s="98" t="s">
        <v>563</v>
      </c>
      <c r="CF41" s="98">
        <v>0.315</v>
      </c>
      <c r="CG41" s="98">
        <v>247</v>
      </c>
      <c r="CH41" s="98" t="s">
        <v>622</v>
      </c>
      <c r="CI41" s="98">
        <v>79.3</v>
      </c>
      <c r="CJ41" s="98">
        <v>9.1999999999999993</v>
      </c>
      <c r="CK41" s="98">
        <v>6.2</v>
      </c>
      <c r="CL41" s="98">
        <v>4.0999999999999996</v>
      </c>
      <c r="CM41" s="98">
        <v>1.2</v>
      </c>
      <c r="CN41" s="114">
        <v>0.78</v>
      </c>
      <c r="CO41" s="98">
        <v>45</v>
      </c>
      <c r="CP41" s="115">
        <f t="shared" si="2"/>
        <v>2.3727544910179637</v>
      </c>
      <c r="CQ41" s="98">
        <v>0</v>
      </c>
      <c r="CR41" s="98">
        <v>0</v>
      </c>
      <c r="CS41" s="101"/>
      <c r="CT41" s="98">
        <v>1</v>
      </c>
      <c r="CU41" s="98">
        <v>1</v>
      </c>
      <c r="CV41" s="98">
        <v>0</v>
      </c>
      <c r="CW41" s="98">
        <v>45</v>
      </c>
      <c r="CX41" s="98">
        <v>90</v>
      </c>
      <c r="CY41" s="98">
        <v>3.4</v>
      </c>
      <c r="CZ41" s="98">
        <v>9.1</v>
      </c>
      <c r="DA41" s="98">
        <v>76</v>
      </c>
      <c r="DB41" s="98">
        <v>18.2</v>
      </c>
      <c r="DC41" s="98">
        <v>1</v>
      </c>
      <c r="DD41" s="98">
        <v>17.2</v>
      </c>
      <c r="DE41" s="98">
        <v>24</v>
      </c>
      <c r="DF41" s="98">
        <v>13</v>
      </c>
      <c r="DG41" s="98">
        <v>29</v>
      </c>
      <c r="DH41" s="98">
        <v>73</v>
      </c>
      <c r="DI41" s="98">
        <v>30</v>
      </c>
      <c r="DJ41" s="98">
        <v>15.1</v>
      </c>
      <c r="DK41" s="98">
        <v>33</v>
      </c>
      <c r="DL41" s="98">
        <v>0</v>
      </c>
      <c r="DM41" s="98">
        <v>0</v>
      </c>
      <c r="DN41" s="98">
        <v>0</v>
      </c>
      <c r="DO41" s="98">
        <v>1</v>
      </c>
      <c r="DP41" s="98">
        <v>1</v>
      </c>
      <c r="DQ41" s="98">
        <v>0</v>
      </c>
      <c r="DR41" s="101"/>
      <c r="DS41" s="98">
        <v>1</v>
      </c>
      <c r="DT41" s="98">
        <v>1</v>
      </c>
      <c r="DU41" s="98">
        <f t="shared" si="0"/>
        <v>4</v>
      </c>
      <c r="DV41" s="98">
        <v>2</v>
      </c>
      <c r="DW41" s="98">
        <v>0</v>
      </c>
      <c r="DX41" s="98">
        <v>0</v>
      </c>
      <c r="DY41" s="98">
        <v>1</v>
      </c>
      <c r="DZ41" s="98">
        <v>0</v>
      </c>
      <c r="EA41" s="100">
        <v>0</v>
      </c>
      <c r="EB41" s="98">
        <v>2</v>
      </c>
      <c r="EC41" s="100">
        <v>0</v>
      </c>
      <c r="ED41" s="98">
        <f t="shared" si="1"/>
        <v>5</v>
      </c>
      <c r="EF41" s="105"/>
      <c r="EG41" s="105"/>
      <c r="EH41" s="105"/>
      <c r="EI41" s="105"/>
      <c r="EJ41" s="105"/>
      <c r="EK41" s="105"/>
      <c r="EL41" s="105"/>
      <c r="EN41" s="105"/>
    </row>
    <row r="42" spans="1:144" ht="29.25" customHeight="1" x14ac:dyDescent="0.2">
      <c r="A42" s="101" t="s">
        <v>395</v>
      </c>
      <c r="B42" s="123">
        <v>2446</v>
      </c>
      <c r="C42" s="124" t="s">
        <v>248</v>
      </c>
      <c r="D42" s="123">
        <v>1675</v>
      </c>
      <c r="E42" s="125">
        <v>21306</v>
      </c>
      <c r="F42" s="120">
        <v>61</v>
      </c>
      <c r="G42" s="120">
        <v>1</v>
      </c>
      <c r="H42" s="126">
        <v>43535</v>
      </c>
      <c r="I42" s="126">
        <v>43542</v>
      </c>
      <c r="J42" s="120">
        <v>7</v>
      </c>
      <c r="K42" s="107">
        <v>0.26319444444444445</v>
      </c>
      <c r="L42" s="124" t="s">
        <v>249</v>
      </c>
      <c r="M42" s="124" t="s">
        <v>250</v>
      </c>
      <c r="N42" s="124" t="s">
        <v>589</v>
      </c>
      <c r="O42" s="124"/>
      <c r="P42" s="103" t="s">
        <v>67</v>
      </c>
      <c r="Q42" s="92" t="s">
        <v>50</v>
      </c>
      <c r="R42" s="92" t="s">
        <v>246</v>
      </c>
      <c r="S42" s="92" t="s">
        <v>246</v>
      </c>
      <c r="T42" s="105" t="s">
        <v>433</v>
      </c>
      <c r="U42" s="105" t="s">
        <v>438</v>
      </c>
      <c r="V42" s="105" t="s">
        <v>441</v>
      </c>
      <c r="W42" s="105" t="s">
        <v>444</v>
      </c>
      <c r="X42" s="103" t="s">
        <v>450</v>
      </c>
      <c r="Y42" s="105" t="s">
        <v>453</v>
      </c>
      <c r="Z42" s="105">
        <v>17</v>
      </c>
      <c r="AA42" s="105">
        <v>97</v>
      </c>
      <c r="AB42" s="105" t="s">
        <v>459</v>
      </c>
      <c r="AC42" s="105">
        <v>86</v>
      </c>
      <c r="AD42" s="105">
        <v>86</v>
      </c>
      <c r="AE42" s="103" t="s">
        <v>492</v>
      </c>
      <c r="AF42" s="103" t="s">
        <v>495</v>
      </c>
      <c r="AG42" s="98" t="s">
        <v>497</v>
      </c>
      <c r="AH42" s="105" t="s">
        <v>500</v>
      </c>
      <c r="AI42" s="105" t="s">
        <v>500</v>
      </c>
      <c r="AJ42" s="120">
        <v>22</v>
      </c>
      <c r="AK42" s="105" t="s">
        <v>53</v>
      </c>
      <c r="AL42" s="105" t="s">
        <v>75</v>
      </c>
      <c r="AM42" s="98">
        <v>0</v>
      </c>
      <c r="AN42" s="101">
        <v>0</v>
      </c>
      <c r="AO42" s="101">
        <v>0</v>
      </c>
      <c r="AP42" s="98">
        <v>0</v>
      </c>
      <c r="AQ42" s="98">
        <v>1</v>
      </c>
      <c r="AR42" s="98">
        <v>0</v>
      </c>
      <c r="AS42" s="98">
        <v>0</v>
      </c>
      <c r="AT42" s="98" t="s">
        <v>71</v>
      </c>
      <c r="AU42" s="109">
        <f>AV42-K42</f>
        <v>0.29583333333333334</v>
      </c>
      <c r="AV42" s="107">
        <v>0.55902777777777779</v>
      </c>
      <c r="AW42" s="110" t="s">
        <v>665</v>
      </c>
      <c r="AX42" s="111">
        <v>35</v>
      </c>
      <c r="AY42" s="127">
        <v>43536</v>
      </c>
      <c r="AZ42" s="111" t="s">
        <v>527</v>
      </c>
      <c r="BA42" s="101" t="s">
        <v>167</v>
      </c>
      <c r="BC42" s="98">
        <v>1</v>
      </c>
      <c r="BD42" s="113" t="s">
        <v>598</v>
      </c>
      <c r="BF42" s="98"/>
      <c r="BG42" s="101" t="s">
        <v>58</v>
      </c>
      <c r="BH42" s="101" t="s">
        <v>59</v>
      </c>
      <c r="BK42" s="101"/>
      <c r="BL42" s="98" t="s">
        <v>278</v>
      </c>
      <c r="BM42" s="98">
        <v>1</v>
      </c>
      <c r="BN42" s="98">
        <v>0</v>
      </c>
      <c r="BO42" s="101">
        <v>2</v>
      </c>
      <c r="BP42" s="101">
        <v>1</v>
      </c>
      <c r="BQ42" s="101">
        <v>0</v>
      </c>
      <c r="BR42" s="101">
        <v>0</v>
      </c>
      <c r="BS42" s="101">
        <v>1</v>
      </c>
      <c r="BT42" s="101">
        <v>0</v>
      </c>
      <c r="BU42" s="101">
        <v>1</v>
      </c>
      <c r="BV42" s="101">
        <v>0</v>
      </c>
      <c r="BW42" s="101">
        <v>1</v>
      </c>
      <c r="BX42" s="101">
        <v>0</v>
      </c>
      <c r="BY42" s="101">
        <v>0</v>
      </c>
      <c r="BZ42" s="101">
        <v>0</v>
      </c>
      <c r="CA42" s="101">
        <v>0</v>
      </c>
      <c r="CB42" s="101" t="s">
        <v>896</v>
      </c>
      <c r="CC42" s="98">
        <v>0</v>
      </c>
      <c r="CD42" s="98">
        <v>126</v>
      </c>
      <c r="CE42" s="98" t="s">
        <v>565</v>
      </c>
      <c r="CF42" s="98">
        <v>0.30599999999999999</v>
      </c>
      <c r="CG42" s="98">
        <v>356</v>
      </c>
      <c r="CH42" s="98" t="s">
        <v>251</v>
      </c>
      <c r="CI42" s="98">
        <v>58.9</v>
      </c>
      <c r="CJ42" s="98">
        <v>21.8</v>
      </c>
      <c r="CK42" s="98">
        <v>9.8000000000000007</v>
      </c>
      <c r="CL42" s="98">
        <v>7.9</v>
      </c>
      <c r="CM42" s="98">
        <v>1.6</v>
      </c>
      <c r="CN42" s="114">
        <v>0.59</v>
      </c>
      <c r="CO42" s="98">
        <v>15</v>
      </c>
      <c r="CP42" s="115">
        <f t="shared" si="2"/>
        <v>0.99931787175989062</v>
      </c>
      <c r="CQ42" s="98">
        <v>0</v>
      </c>
      <c r="CR42" s="98">
        <v>0</v>
      </c>
      <c r="CS42" s="98">
        <v>0</v>
      </c>
      <c r="CT42" s="98">
        <v>0</v>
      </c>
      <c r="CU42" s="98">
        <v>0</v>
      </c>
      <c r="CV42" s="98">
        <v>0</v>
      </c>
      <c r="CW42" s="98">
        <v>15</v>
      </c>
      <c r="CX42" s="98">
        <v>92</v>
      </c>
      <c r="CY42" s="98">
        <v>3.2</v>
      </c>
      <c r="CZ42" s="98">
        <v>4.7</v>
      </c>
      <c r="DA42" s="98">
        <v>80</v>
      </c>
      <c r="DB42" s="98">
        <v>16.8</v>
      </c>
      <c r="DC42" s="98">
        <v>12.4</v>
      </c>
      <c r="DD42" s="98">
        <v>4.4000000000000004</v>
      </c>
      <c r="DE42" s="98">
        <v>36</v>
      </c>
      <c r="DF42" s="98">
        <v>38</v>
      </c>
      <c r="DG42" s="98">
        <v>25</v>
      </c>
      <c r="DH42" s="98">
        <v>72</v>
      </c>
      <c r="DI42" s="98">
        <v>37</v>
      </c>
      <c r="DJ42" s="98">
        <v>5.7</v>
      </c>
      <c r="DK42" s="98">
        <v>50</v>
      </c>
      <c r="DL42" s="98">
        <v>1</v>
      </c>
      <c r="DM42" s="98">
        <v>0</v>
      </c>
      <c r="DN42" s="98">
        <v>2</v>
      </c>
      <c r="DO42" s="98">
        <v>0</v>
      </c>
      <c r="DP42" s="98">
        <v>0</v>
      </c>
      <c r="DQ42" s="98">
        <v>0</v>
      </c>
      <c r="DR42" s="98">
        <v>0</v>
      </c>
      <c r="DS42" s="98">
        <v>0</v>
      </c>
      <c r="DT42" s="98">
        <v>0</v>
      </c>
      <c r="DU42" s="98">
        <f t="shared" si="0"/>
        <v>3</v>
      </c>
      <c r="DV42" s="98">
        <v>0</v>
      </c>
      <c r="DW42" s="98">
        <v>1</v>
      </c>
      <c r="DX42" s="98">
        <v>0</v>
      </c>
      <c r="DY42" s="98">
        <v>0</v>
      </c>
      <c r="DZ42" s="98">
        <v>2</v>
      </c>
      <c r="EA42" s="100">
        <v>0</v>
      </c>
      <c r="EB42" s="98">
        <v>0</v>
      </c>
      <c r="EC42" s="100">
        <v>0</v>
      </c>
      <c r="ED42" s="98">
        <f t="shared" si="1"/>
        <v>3</v>
      </c>
      <c r="EF42" s="120"/>
      <c r="EG42" s="120"/>
      <c r="EH42" s="120"/>
      <c r="EI42" s="120"/>
      <c r="EJ42" s="120"/>
      <c r="EK42" s="120"/>
      <c r="EL42" s="120"/>
      <c r="EN42" s="120"/>
    </row>
    <row r="43" spans="1:144" ht="29.25" customHeight="1" x14ac:dyDescent="0.2">
      <c r="A43" s="101" t="s">
        <v>396</v>
      </c>
      <c r="B43" s="123">
        <v>2468</v>
      </c>
      <c r="C43" s="124" t="s">
        <v>252</v>
      </c>
      <c r="D43" s="123">
        <v>1668</v>
      </c>
      <c r="E43" s="125">
        <v>15110</v>
      </c>
      <c r="F43" s="120">
        <v>78</v>
      </c>
      <c r="G43" s="120">
        <v>1</v>
      </c>
      <c r="H43" s="126">
        <v>43535</v>
      </c>
      <c r="I43" s="126">
        <v>43537</v>
      </c>
      <c r="J43" s="120">
        <v>2</v>
      </c>
      <c r="K43" s="107">
        <v>0.65069444444444446</v>
      </c>
      <c r="L43" s="124" t="s">
        <v>253</v>
      </c>
      <c r="M43" s="124" t="s">
        <v>130</v>
      </c>
      <c r="N43" s="124" t="s">
        <v>590</v>
      </c>
      <c r="O43" s="124"/>
      <c r="P43" s="103" t="s">
        <v>196</v>
      </c>
      <c r="Q43" s="92" t="s">
        <v>50</v>
      </c>
      <c r="R43" s="92" t="s">
        <v>81</v>
      </c>
      <c r="S43" s="92" t="s">
        <v>82</v>
      </c>
      <c r="T43" s="105" t="s">
        <v>433</v>
      </c>
      <c r="U43" s="105" t="s">
        <v>437</v>
      </c>
      <c r="V43" s="105" t="s">
        <v>441</v>
      </c>
      <c r="W43" s="105" t="s">
        <v>444</v>
      </c>
      <c r="X43" s="103" t="s">
        <v>450</v>
      </c>
      <c r="Y43" s="105" t="s">
        <v>452</v>
      </c>
      <c r="Z43" s="105">
        <v>16</v>
      </c>
      <c r="AA43" s="105">
        <v>98</v>
      </c>
      <c r="AB43" s="105" t="s">
        <v>460</v>
      </c>
      <c r="AC43" s="105">
        <v>78</v>
      </c>
      <c r="AD43" s="105">
        <v>78</v>
      </c>
      <c r="AE43" s="103" t="s">
        <v>491</v>
      </c>
      <c r="AF43" s="103" t="s">
        <v>494</v>
      </c>
      <c r="AG43" s="98" t="s">
        <v>498</v>
      </c>
      <c r="AH43" s="105" t="s">
        <v>500</v>
      </c>
      <c r="AI43" s="105" t="s">
        <v>500</v>
      </c>
      <c r="AJ43" s="105">
        <v>24</v>
      </c>
      <c r="AK43" s="105" t="s">
        <v>101</v>
      </c>
      <c r="AL43" s="105" t="s">
        <v>54</v>
      </c>
      <c r="AM43" s="98">
        <v>1</v>
      </c>
      <c r="AN43" s="101">
        <v>0</v>
      </c>
      <c r="AO43" s="101">
        <v>0</v>
      </c>
      <c r="AP43" s="98">
        <v>1</v>
      </c>
      <c r="AQ43" s="98">
        <v>0</v>
      </c>
      <c r="AR43" s="98">
        <v>0</v>
      </c>
      <c r="AS43" s="98">
        <v>0</v>
      </c>
      <c r="AT43" s="98" t="s">
        <v>108</v>
      </c>
      <c r="AU43" s="109">
        <f>AV43-K43</f>
        <v>6.8055555555555536E-2</v>
      </c>
      <c r="AV43" s="107">
        <v>0.71875</v>
      </c>
      <c r="AW43" s="110" t="s">
        <v>666</v>
      </c>
      <c r="AX43" s="111">
        <v>40</v>
      </c>
      <c r="AY43" s="127">
        <v>43535</v>
      </c>
      <c r="AZ43" s="111" t="s">
        <v>527</v>
      </c>
      <c r="BA43" s="101" t="s">
        <v>56</v>
      </c>
      <c r="BB43" s="101" t="s">
        <v>57</v>
      </c>
      <c r="BC43" s="98">
        <v>0</v>
      </c>
      <c r="BD43" s="113" t="s">
        <v>598</v>
      </c>
      <c r="BF43" s="98"/>
      <c r="BG43" s="101" t="s">
        <v>58</v>
      </c>
      <c r="BH43" s="101" t="s">
        <v>59</v>
      </c>
      <c r="BK43" s="101"/>
      <c r="BL43" s="98" t="s">
        <v>479</v>
      </c>
      <c r="BM43" s="98">
        <v>1</v>
      </c>
      <c r="BN43" s="98">
        <v>0</v>
      </c>
      <c r="BO43" s="101">
        <v>1</v>
      </c>
      <c r="BP43" s="101">
        <v>0</v>
      </c>
      <c r="BQ43" s="101">
        <v>0</v>
      </c>
      <c r="BR43" s="101">
        <v>0</v>
      </c>
      <c r="BS43" s="101">
        <v>0</v>
      </c>
      <c r="BT43" s="101">
        <v>0</v>
      </c>
      <c r="BU43" s="101">
        <v>0</v>
      </c>
      <c r="BV43" s="101">
        <v>0</v>
      </c>
      <c r="BW43" s="101">
        <v>0</v>
      </c>
      <c r="BX43" s="101">
        <v>0</v>
      </c>
      <c r="BY43" s="101">
        <v>0</v>
      </c>
      <c r="BZ43" s="101">
        <v>0</v>
      </c>
      <c r="CA43" s="101">
        <v>0</v>
      </c>
      <c r="CB43" s="101" t="s">
        <v>896</v>
      </c>
      <c r="CC43" s="98">
        <v>0</v>
      </c>
      <c r="CD43" s="98">
        <v>114</v>
      </c>
      <c r="CE43" s="98" t="s">
        <v>566</v>
      </c>
      <c r="CF43" s="98">
        <v>0.39600000000000002</v>
      </c>
      <c r="CG43" s="98">
        <v>278</v>
      </c>
      <c r="CH43" s="98" t="s">
        <v>221</v>
      </c>
      <c r="CI43" s="98">
        <v>47.9</v>
      </c>
      <c r="CJ43" s="98">
        <v>28.2</v>
      </c>
      <c r="CK43" s="98">
        <v>14.2</v>
      </c>
      <c r="CL43" s="98">
        <v>8.3000000000000007</v>
      </c>
      <c r="CM43" s="98">
        <v>1.4</v>
      </c>
      <c r="CN43" s="114">
        <v>0.48</v>
      </c>
      <c r="CO43" s="98">
        <v>19</v>
      </c>
      <c r="CP43" s="115">
        <f t="shared" si="2"/>
        <v>1.1600000000000001</v>
      </c>
      <c r="CQ43" s="98">
        <v>0</v>
      </c>
      <c r="CR43" s="98">
        <v>0</v>
      </c>
      <c r="CS43" s="98">
        <v>1</v>
      </c>
      <c r="CT43" s="98">
        <v>1</v>
      </c>
      <c r="CU43" s="98">
        <v>0</v>
      </c>
      <c r="CV43" s="98">
        <v>0</v>
      </c>
      <c r="CW43" s="98">
        <v>19</v>
      </c>
      <c r="CX43" s="98">
        <v>86</v>
      </c>
      <c r="CY43" s="98">
        <v>2.8</v>
      </c>
      <c r="CZ43" s="98">
        <v>6.4</v>
      </c>
      <c r="DA43" s="98">
        <v>69</v>
      </c>
      <c r="DB43" s="98">
        <v>14.3</v>
      </c>
      <c r="DC43" s="98">
        <v>11.3</v>
      </c>
      <c r="DD43" s="98">
        <v>3</v>
      </c>
      <c r="DE43" s="98">
        <v>34</v>
      </c>
      <c r="DF43" s="98">
        <v>55</v>
      </c>
      <c r="DG43" s="98">
        <v>86</v>
      </c>
      <c r="DH43" s="98">
        <v>77</v>
      </c>
      <c r="DI43" s="98">
        <v>36</v>
      </c>
      <c r="DJ43" s="98">
        <v>5.4</v>
      </c>
      <c r="DK43" s="98">
        <v>24</v>
      </c>
      <c r="DL43" s="98">
        <v>0</v>
      </c>
      <c r="DM43" s="98">
        <v>0</v>
      </c>
      <c r="DN43" s="98">
        <v>0</v>
      </c>
      <c r="DO43" s="98">
        <v>0</v>
      </c>
      <c r="DP43" s="98">
        <v>0</v>
      </c>
      <c r="DQ43" s="98">
        <v>0</v>
      </c>
      <c r="DR43" s="98">
        <v>2</v>
      </c>
      <c r="DS43" s="98">
        <v>1</v>
      </c>
      <c r="DT43" s="98">
        <v>0</v>
      </c>
      <c r="DU43" s="98">
        <f t="shared" si="0"/>
        <v>3</v>
      </c>
      <c r="DV43" s="98">
        <v>0</v>
      </c>
      <c r="DW43" s="98">
        <v>0</v>
      </c>
      <c r="DX43" s="98">
        <v>0</v>
      </c>
      <c r="DY43" s="98">
        <v>0</v>
      </c>
      <c r="DZ43" s="98">
        <v>0</v>
      </c>
      <c r="EA43" s="100">
        <v>1</v>
      </c>
      <c r="EB43" s="98">
        <v>0</v>
      </c>
      <c r="EC43" s="100">
        <v>1</v>
      </c>
      <c r="ED43" s="98">
        <f t="shared" si="1"/>
        <v>2</v>
      </c>
      <c r="EF43" s="120"/>
      <c r="EG43" s="120"/>
      <c r="EH43" s="120"/>
      <c r="EI43" s="120"/>
      <c r="EJ43" s="120"/>
      <c r="EK43" s="120"/>
      <c r="EL43" s="120"/>
      <c r="EN43" s="105"/>
    </row>
    <row r="44" spans="1:144" ht="29.25" customHeight="1" x14ac:dyDescent="0.2">
      <c r="A44" s="101" t="s">
        <v>397</v>
      </c>
      <c r="B44" s="123">
        <v>2472</v>
      </c>
      <c r="C44" s="124" t="s">
        <v>254</v>
      </c>
      <c r="D44" s="123">
        <v>1677</v>
      </c>
      <c r="E44" s="125">
        <v>20997</v>
      </c>
      <c r="F44" s="120">
        <v>62</v>
      </c>
      <c r="G44" s="120">
        <v>1</v>
      </c>
      <c r="H44" s="126">
        <v>43535</v>
      </c>
      <c r="I44" s="126">
        <v>43543</v>
      </c>
      <c r="J44" s="120">
        <v>8</v>
      </c>
      <c r="L44" s="124" t="s">
        <v>255</v>
      </c>
      <c r="M44" s="124" t="s">
        <v>256</v>
      </c>
      <c r="N44" s="124" t="s">
        <v>589</v>
      </c>
      <c r="O44" s="124"/>
      <c r="P44" s="103" t="s">
        <v>67</v>
      </c>
      <c r="Q44" s="92" t="s">
        <v>50</v>
      </c>
      <c r="R44" s="92" t="s">
        <v>257</v>
      </c>
      <c r="S44" s="92" t="s">
        <v>246</v>
      </c>
      <c r="T44" s="105" t="s">
        <v>433</v>
      </c>
      <c r="U44" s="105" t="s">
        <v>437</v>
      </c>
      <c r="V44" s="105" t="s">
        <v>441</v>
      </c>
      <c r="W44" s="105" t="s">
        <v>444</v>
      </c>
      <c r="X44" s="103" t="s">
        <v>450</v>
      </c>
      <c r="Y44" s="105" t="s">
        <v>453</v>
      </c>
      <c r="Z44" s="105">
        <v>20</v>
      </c>
      <c r="AA44" s="105">
        <v>95</v>
      </c>
      <c r="AB44" s="105" t="s">
        <v>461</v>
      </c>
      <c r="AC44" s="105">
        <v>58</v>
      </c>
      <c r="AD44" s="105">
        <v>58</v>
      </c>
      <c r="AE44" s="103"/>
      <c r="AF44" s="103" t="s">
        <v>494</v>
      </c>
      <c r="AG44" s="98" t="s">
        <v>497</v>
      </c>
      <c r="AH44" s="105" t="s">
        <v>500</v>
      </c>
      <c r="AI44" s="105" t="s">
        <v>500</v>
      </c>
      <c r="AJ44" s="120">
        <v>26</v>
      </c>
      <c r="AK44" s="105" t="s">
        <v>68</v>
      </c>
      <c r="AL44" s="105" t="s">
        <v>75</v>
      </c>
      <c r="AM44" s="98">
        <v>0</v>
      </c>
      <c r="AN44" s="101">
        <v>0</v>
      </c>
      <c r="AO44" s="101">
        <v>0</v>
      </c>
      <c r="AP44" s="98">
        <v>0</v>
      </c>
      <c r="AQ44" s="98">
        <v>0</v>
      </c>
      <c r="AR44" s="98">
        <v>1</v>
      </c>
      <c r="AS44" s="98">
        <v>0</v>
      </c>
      <c r="AT44" s="98" t="s">
        <v>71</v>
      </c>
      <c r="AU44" s="109"/>
      <c r="AY44" s="127">
        <v>43535</v>
      </c>
      <c r="BC44" s="98">
        <v>0</v>
      </c>
      <c r="BD44" s="113" t="s">
        <v>598</v>
      </c>
      <c r="BF44" s="98"/>
      <c r="BG44" s="101" t="s">
        <v>58</v>
      </c>
      <c r="BH44" s="101" t="s">
        <v>59</v>
      </c>
      <c r="BI44" s="101" t="s">
        <v>233</v>
      </c>
      <c r="BK44" s="101"/>
      <c r="BL44" s="98" t="s">
        <v>467</v>
      </c>
      <c r="BM44" s="98">
        <v>1</v>
      </c>
      <c r="BN44" s="98">
        <v>0</v>
      </c>
      <c r="BO44" s="101">
        <v>2</v>
      </c>
      <c r="BP44" s="101">
        <v>0</v>
      </c>
      <c r="BQ44" s="101">
        <v>0</v>
      </c>
      <c r="BR44" s="101">
        <v>0</v>
      </c>
      <c r="BS44" s="101">
        <v>1</v>
      </c>
      <c r="BT44" s="101">
        <v>0</v>
      </c>
      <c r="BU44" s="101">
        <v>1</v>
      </c>
      <c r="BV44" s="101">
        <v>1</v>
      </c>
      <c r="BW44" s="101">
        <v>0</v>
      </c>
      <c r="BX44" s="101">
        <v>0</v>
      </c>
      <c r="BY44" s="101">
        <v>0</v>
      </c>
      <c r="BZ44" s="101">
        <v>0</v>
      </c>
      <c r="CA44" s="101">
        <v>0</v>
      </c>
      <c r="CB44" s="101" t="s">
        <v>896</v>
      </c>
      <c r="CC44" s="98">
        <v>0</v>
      </c>
      <c r="CD44" s="98">
        <v>110</v>
      </c>
      <c r="CE44" s="98" t="s">
        <v>567</v>
      </c>
      <c r="CF44" s="98">
        <v>0.35699999999999998</v>
      </c>
      <c r="CG44" s="98">
        <v>286</v>
      </c>
      <c r="CH44" s="98" t="s">
        <v>623</v>
      </c>
      <c r="CI44" s="98">
        <v>62.3</v>
      </c>
      <c r="CJ44" s="98">
        <v>21.4</v>
      </c>
      <c r="CK44" s="98">
        <v>10.6</v>
      </c>
      <c r="CL44" s="98">
        <v>4.9000000000000004</v>
      </c>
      <c r="CM44" s="98">
        <v>0.8</v>
      </c>
      <c r="CN44" s="114">
        <v>0.62</v>
      </c>
      <c r="CO44" s="98">
        <v>10</v>
      </c>
      <c r="CP44" s="115">
        <f t="shared" si="2"/>
        <v>1.9701492537313432</v>
      </c>
      <c r="CQ44" s="98">
        <v>0</v>
      </c>
      <c r="CR44" s="98">
        <v>0</v>
      </c>
      <c r="CS44" s="98">
        <v>0</v>
      </c>
      <c r="CT44" s="98">
        <v>1</v>
      </c>
      <c r="CU44" s="98">
        <v>0</v>
      </c>
      <c r="CV44" s="98">
        <v>0</v>
      </c>
      <c r="CW44" s="98">
        <v>10</v>
      </c>
      <c r="CX44" s="98">
        <v>98</v>
      </c>
      <c r="CY44" s="98">
        <v>3.2</v>
      </c>
      <c r="CZ44" s="98">
        <v>4.7</v>
      </c>
      <c r="DA44" s="98">
        <v>80</v>
      </c>
      <c r="DB44" s="98">
        <v>18.2</v>
      </c>
      <c r="DC44" s="98">
        <v>6.5</v>
      </c>
      <c r="DD44" s="98">
        <v>10.7</v>
      </c>
      <c r="DE44" s="98">
        <v>32</v>
      </c>
      <c r="DF44" s="98">
        <v>26</v>
      </c>
      <c r="DG44" s="98">
        <v>43</v>
      </c>
      <c r="DH44" s="98">
        <v>76</v>
      </c>
      <c r="DI44" s="98">
        <v>37</v>
      </c>
      <c r="DJ44" s="98">
        <v>4.0999999999999996</v>
      </c>
      <c r="DK44" s="98">
        <v>32</v>
      </c>
      <c r="DL44" s="98">
        <v>0</v>
      </c>
      <c r="DM44" s="98">
        <v>0</v>
      </c>
      <c r="DN44" s="98">
        <v>2</v>
      </c>
      <c r="DO44" s="98">
        <v>1</v>
      </c>
      <c r="DP44" s="98">
        <v>1</v>
      </c>
      <c r="DQ44" s="98">
        <v>0</v>
      </c>
      <c r="DR44" s="98">
        <v>0</v>
      </c>
      <c r="DS44" s="98">
        <v>1</v>
      </c>
      <c r="DT44" s="98">
        <v>0</v>
      </c>
      <c r="DU44" s="98">
        <f t="shared" si="0"/>
        <v>5</v>
      </c>
      <c r="DV44" s="98">
        <v>0</v>
      </c>
      <c r="DW44" s="98">
        <v>0</v>
      </c>
      <c r="DX44" s="98">
        <v>0</v>
      </c>
      <c r="DY44" s="98">
        <v>0</v>
      </c>
      <c r="DZ44" s="98">
        <v>2</v>
      </c>
      <c r="EA44" s="100">
        <v>0</v>
      </c>
      <c r="EB44" s="98">
        <v>2</v>
      </c>
      <c r="EC44" s="100">
        <v>0</v>
      </c>
      <c r="ED44" s="98">
        <f t="shared" si="1"/>
        <v>4</v>
      </c>
      <c r="EF44" s="120"/>
      <c r="EG44" s="120"/>
      <c r="EH44" s="120"/>
      <c r="EI44" s="120"/>
      <c r="EJ44" s="120"/>
      <c r="EK44" s="120"/>
      <c r="EL44" s="120"/>
      <c r="EN44" s="120"/>
    </row>
    <row r="45" spans="1:144" s="150" customFormat="1" ht="29.25" customHeight="1" x14ac:dyDescent="0.2">
      <c r="A45" s="101" t="s">
        <v>398</v>
      </c>
      <c r="B45" s="143">
        <v>2567</v>
      </c>
      <c r="C45" s="144" t="s">
        <v>258</v>
      </c>
      <c r="D45" s="143">
        <v>1730</v>
      </c>
      <c r="E45" s="145">
        <v>20578</v>
      </c>
      <c r="F45" s="146">
        <v>63</v>
      </c>
      <c r="G45" s="146">
        <v>1</v>
      </c>
      <c r="H45" s="147">
        <v>43537</v>
      </c>
      <c r="I45" s="147">
        <v>43543</v>
      </c>
      <c r="J45" s="146">
        <v>6</v>
      </c>
      <c r="K45" s="107">
        <v>2.4999999999999998E-2</v>
      </c>
      <c r="L45" s="144" t="s">
        <v>259</v>
      </c>
      <c r="M45" s="144" t="s">
        <v>260</v>
      </c>
      <c r="N45" s="144" t="s">
        <v>590</v>
      </c>
      <c r="O45" s="144"/>
      <c r="P45" s="148" t="s">
        <v>49</v>
      </c>
      <c r="Q45" s="92" t="s">
        <v>50</v>
      </c>
      <c r="R45" s="92" t="s">
        <v>81</v>
      </c>
      <c r="S45" s="92" t="s">
        <v>82</v>
      </c>
      <c r="T45" s="105" t="s">
        <v>434</v>
      </c>
      <c r="U45" s="105" t="s">
        <v>438</v>
      </c>
      <c r="V45" s="105" t="s">
        <v>441</v>
      </c>
      <c r="W45" s="105" t="s">
        <v>444</v>
      </c>
      <c r="X45" s="103" t="s">
        <v>450</v>
      </c>
      <c r="Y45" s="105" t="s">
        <v>452</v>
      </c>
      <c r="Z45" s="105">
        <v>18</v>
      </c>
      <c r="AA45" s="105">
        <v>97</v>
      </c>
      <c r="AB45" s="105" t="s">
        <v>461</v>
      </c>
      <c r="AC45" s="105">
        <v>90</v>
      </c>
      <c r="AD45" s="105">
        <v>102</v>
      </c>
      <c r="AE45" s="103" t="s">
        <v>491</v>
      </c>
      <c r="AF45" s="103" t="s">
        <v>494</v>
      </c>
      <c r="AG45" s="98" t="s">
        <v>498</v>
      </c>
      <c r="AH45" s="105" t="s">
        <v>500</v>
      </c>
      <c r="AI45" s="105" t="s">
        <v>500</v>
      </c>
      <c r="AJ45" s="146">
        <v>24</v>
      </c>
      <c r="AK45" s="105" t="s">
        <v>131</v>
      </c>
      <c r="AL45" s="105" t="s">
        <v>75</v>
      </c>
      <c r="AM45" s="149">
        <v>1</v>
      </c>
      <c r="AN45" s="150">
        <v>1</v>
      </c>
      <c r="AO45" s="150">
        <v>0</v>
      </c>
      <c r="AP45" s="149">
        <v>0</v>
      </c>
      <c r="AQ45" s="149">
        <v>0</v>
      </c>
      <c r="AR45" s="149">
        <v>0</v>
      </c>
      <c r="AS45" s="149">
        <v>0</v>
      </c>
      <c r="AT45" s="149" t="s">
        <v>63</v>
      </c>
      <c r="AU45" s="109">
        <f>AV45-K45</f>
        <v>0.57916666666666661</v>
      </c>
      <c r="AV45" s="107">
        <v>0.60416666666666663</v>
      </c>
      <c r="AW45" s="110" t="s">
        <v>667</v>
      </c>
      <c r="AX45" s="111">
        <v>35</v>
      </c>
      <c r="AY45" s="151">
        <v>43537</v>
      </c>
      <c r="AZ45" s="111" t="s">
        <v>527</v>
      </c>
      <c r="BA45" s="150" t="s">
        <v>119</v>
      </c>
      <c r="BB45" s="150" t="s">
        <v>57</v>
      </c>
      <c r="BC45" s="149">
        <v>0</v>
      </c>
      <c r="BD45" s="113" t="s">
        <v>598</v>
      </c>
      <c r="BE45" s="149"/>
      <c r="BF45" s="149"/>
      <c r="BG45" s="150" t="s">
        <v>76</v>
      </c>
      <c r="BH45" s="150" t="s">
        <v>59</v>
      </c>
      <c r="BI45" s="150" t="s">
        <v>211</v>
      </c>
      <c r="BL45" s="149" t="s">
        <v>84</v>
      </c>
      <c r="BM45" s="149">
        <v>1</v>
      </c>
      <c r="BN45" s="149">
        <v>0</v>
      </c>
      <c r="BO45" s="150">
        <v>3</v>
      </c>
      <c r="BP45" s="150">
        <v>0</v>
      </c>
      <c r="BQ45" s="150">
        <v>0</v>
      </c>
      <c r="BR45" s="150">
        <v>0</v>
      </c>
      <c r="BS45" s="150">
        <v>0</v>
      </c>
      <c r="BT45" s="150">
        <v>0</v>
      </c>
      <c r="BU45" s="150">
        <v>0</v>
      </c>
      <c r="BV45" s="150">
        <v>0</v>
      </c>
      <c r="BW45" s="150">
        <v>1</v>
      </c>
      <c r="BX45" s="150">
        <v>0</v>
      </c>
      <c r="BY45" s="150">
        <v>0</v>
      </c>
      <c r="BZ45" s="150">
        <v>0</v>
      </c>
      <c r="CA45" s="150">
        <v>0</v>
      </c>
      <c r="CB45" s="150" t="s">
        <v>896</v>
      </c>
      <c r="CC45" s="149">
        <v>0</v>
      </c>
      <c r="CD45" s="98">
        <v>132</v>
      </c>
      <c r="CE45" s="98" t="s">
        <v>568</v>
      </c>
      <c r="CF45" s="98">
        <v>0.32100000000000001</v>
      </c>
      <c r="CG45" s="98">
        <v>296</v>
      </c>
      <c r="CH45" s="149" t="s">
        <v>96</v>
      </c>
      <c r="CI45" s="149">
        <v>68.2</v>
      </c>
      <c r="CJ45" s="149">
        <v>16.2</v>
      </c>
      <c r="CK45" s="149">
        <v>9.1999999999999993</v>
      </c>
      <c r="CL45" s="149">
        <v>6.2</v>
      </c>
      <c r="CM45" s="149">
        <v>0.2</v>
      </c>
      <c r="CN45" s="152">
        <v>0.68</v>
      </c>
      <c r="CO45" s="149">
        <v>14</v>
      </c>
      <c r="CP45" s="115">
        <f t="shared" si="2"/>
        <v>5.6862745098039209</v>
      </c>
      <c r="CQ45" s="149">
        <v>0</v>
      </c>
      <c r="CR45" s="149">
        <v>1</v>
      </c>
      <c r="CS45" s="149">
        <v>0</v>
      </c>
      <c r="CT45" s="149">
        <v>0</v>
      </c>
      <c r="CU45" s="149">
        <v>0</v>
      </c>
      <c r="CV45" s="149">
        <v>0</v>
      </c>
      <c r="CW45" s="149">
        <v>14</v>
      </c>
      <c r="CX45" s="149">
        <v>94</v>
      </c>
      <c r="CY45" s="149">
        <v>3.8</v>
      </c>
      <c r="CZ45" s="153" t="s">
        <v>261</v>
      </c>
      <c r="DA45" s="149">
        <v>58</v>
      </c>
      <c r="DB45" s="149">
        <v>11.2</v>
      </c>
      <c r="DC45" s="149">
        <v>7.2</v>
      </c>
      <c r="DD45" s="149">
        <v>5</v>
      </c>
      <c r="DE45" s="149">
        <v>26</v>
      </c>
      <c r="DF45" s="149">
        <v>75</v>
      </c>
      <c r="DG45" s="149">
        <v>30</v>
      </c>
      <c r="DH45" s="149">
        <v>70</v>
      </c>
      <c r="DI45" s="149">
        <v>34</v>
      </c>
      <c r="DJ45" s="149">
        <v>5.2</v>
      </c>
      <c r="DK45" s="149">
        <v>36</v>
      </c>
      <c r="DL45" s="149">
        <v>0</v>
      </c>
      <c r="DM45" s="149">
        <v>0</v>
      </c>
      <c r="DN45" s="149">
        <v>0</v>
      </c>
      <c r="DO45" s="149">
        <v>0</v>
      </c>
      <c r="DP45" s="149">
        <v>0</v>
      </c>
      <c r="DQ45" s="149">
        <v>-3</v>
      </c>
      <c r="DR45" s="149">
        <v>0</v>
      </c>
      <c r="DS45" s="149">
        <v>0</v>
      </c>
      <c r="DT45" s="149">
        <v>0</v>
      </c>
      <c r="DU45" s="98">
        <f t="shared" si="0"/>
        <v>-3</v>
      </c>
      <c r="DV45" s="149">
        <v>0</v>
      </c>
      <c r="DW45" s="149">
        <v>0</v>
      </c>
      <c r="DX45" s="149">
        <v>0</v>
      </c>
      <c r="DY45" s="149">
        <v>0</v>
      </c>
      <c r="DZ45" s="149">
        <v>0</v>
      </c>
      <c r="EA45" s="100">
        <v>1</v>
      </c>
      <c r="EB45" s="149">
        <v>0</v>
      </c>
      <c r="EC45" s="100">
        <v>1</v>
      </c>
      <c r="ED45" s="98">
        <f t="shared" si="1"/>
        <v>2</v>
      </c>
      <c r="EF45" s="120"/>
      <c r="EG45" s="120"/>
      <c r="EH45" s="120"/>
      <c r="EI45" s="120"/>
      <c r="EJ45" s="120"/>
      <c r="EK45" s="120"/>
      <c r="EL45" s="120"/>
      <c r="EN45" s="146"/>
    </row>
    <row r="46" spans="1:144" ht="29.25" customHeight="1" x14ac:dyDescent="0.2">
      <c r="A46" s="101" t="s">
        <v>399</v>
      </c>
      <c r="B46" s="123">
        <v>2649</v>
      </c>
      <c r="C46" s="124" t="s">
        <v>262</v>
      </c>
      <c r="D46" s="123">
        <v>1772</v>
      </c>
      <c r="E46" s="125">
        <v>18548</v>
      </c>
      <c r="F46" s="120">
        <v>69</v>
      </c>
      <c r="G46" s="120">
        <v>1</v>
      </c>
      <c r="H46" s="126">
        <v>43539</v>
      </c>
      <c r="I46" s="126">
        <v>43545</v>
      </c>
      <c r="J46" s="120">
        <v>6</v>
      </c>
      <c r="K46" s="107">
        <v>0.38819444444444445</v>
      </c>
      <c r="L46" s="124" t="s">
        <v>263</v>
      </c>
      <c r="M46" s="124" t="s">
        <v>264</v>
      </c>
      <c r="N46" s="124" t="s">
        <v>589</v>
      </c>
      <c r="O46" s="124"/>
      <c r="P46" s="103" t="s">
        <v>67</v>
      </c>
      <c r="Q46" s="92" t="s">
        <v>50</v>
      </c>
      <c r="R46" s="92" t="s">
        <v>81</v>
      </c>
      <c r="S46" s="92" t="s">
        <v>82</v>
      </c>
      <c r="T46" s="105" t="s">
        <v>433</v>
      </c>
      <c r="U46" s="105" t="s">
        <v>439</v>
      </c>
      <c r="V46" s="105" t="s">
        <v>441</v>
      </c>
      <c r="W46" s="105" t="s">
        <v>444</v>
      </c>
      <c r="X46" s="103" t="s">
        <v>450</v>
      </c>
      <c r="Y46" s="105" t="s">
        <v>452</v>
      </c>
      <c r="Z46" s="105">
        <v>20</v>
      </c>
      <c r="AA46" s="105">
        <v>98</v>
      </c>
      <c r="AB46" s="105" t="s">
        <v>457</v>
      </c>
      <c r="AC46" s="105">
        <v>88</v>
      </c>
      <c r="AD46" s="105">
        <v>88</v>
      </c>
      <c r="AE46" s="103" t="s">
        <v>491</v>
      </c>
      <c r="AF46" s="103" t="s">
        <v>494</v>
      </c>
      <c r="AG46" s="98" t="s">
        <v>498</v>
      </c>
      <c r="AH46" s="105" t="s">
        <v>500</v>
      </c>
      <c r="AI46" s="105" t="s">
        <v>500</v>
      </c>
      <c r="AJ46" s="105">
        <v>21</v>
      </c>
      <c r="AK46" s="105" t="s">
        <v>53</v>
      </c>
      <c r="AL46" s="105" t="s">
        <v>75</v>
      </c>
      <c r="AM46" s="98">
        <v>0</v>
      </c>
      <c r="AN46" s="101">
        <v>0</v>
      </c>
      <c r="AO46" s="101">
        <v>0</v>
      </c>
      <c r="AP46" s="98">
        <v>0</v>
      </c>
      <c r="AQ46" s="98">
        <v>0</v>
      </c>
      <c r="AR46" s="98">
        <v>0</v>
      </c>
      <c r="AS46" s="98">
        <v>1</v>
      </c>
      <c r="AT46" s="98" t="s">
        <v>71</v>
      </c>
      <c r="AU46" s="109">
        <f>AV46-K46</f>
        <v>0.21597222222222218</v>
      </c>
      <c r="AV46" s="107">
        <v>0.60416666666666663</v>
      </c>
      <c r="AW46" s="110" t="s">
        <v>668</v>
      </c>
      <c r="AX46" s="111">
        <v>45</v>
      </c>
      <c r="AY46" s="127">
        <v>43539</v>
      </c>
      <c r="AZ46" s="111" t="s">
        <v>527</v>
      </c>
      <c r="BA46" s="101" t="s">
        <v>119</v>
      </c>
      <c r="BB46" s="101" t="s">
        <v>57</v>
      </c>
      <c r="BC46" s="98">
        <v>1</v>
      </c>
      <c r="BD46" s="113" t="s">
        <v>598</v>
      </c>
      <c r="BF46" s="98"/>
      <c r="BG46" s="101" t="s">
        <v>58</v>
      </c>
      <c r="BH46" s="101" t="s">
        <v>59</v>
      </c>
      <c r="BK46" s="101"/>
      <c r="BL46" s="98" t="s">
        <v>70</v>
      </c>
      <c r="BM46" s="98">
        <v>1</v>
      </c>
      <c r="BN46" s="98">
        <v>0</v>
      </c>
      <c r="BO46" s="101">
        <v>2</v>
      </c>
      <c r="BP46" s="101">
        <v>1</v>
      </c>
      <c r="BQ46" s="101">
        <v>0</v>
      </c>
      <c r="BR46" s="101">
        <v>0</v>
      </c>
      <c r="BS46" s="101">
        <v>0</v>
      </c>
      <c r="BT46" s="101">
        <v>0</v>
      </c>
      <c r="BU46" s="101">
        <v>0</v>
      </c>
      <c r="BV46" s="101">
        <v>0</v>
      </c>
      <c r="BW46" s="101">
        <v>0</v>
      </c>
      <c r="BX46" s="101">
        <v>1</v>
      </c>
      <c r="BY46" s="101">
        <v>0</v>
      </c>
      <c r="BZ46" s="101">
        <v>0</v>
      </c>
      <c r="CA46" s="101">
        <v>0</v>
      </c>
      <c r="CB46" s="101" t="s">
        <v>896</v>
      </c>
      <c r="CC46" s="98">
        <v>0</v>
      </c>
      <c r="CD46" s="98">
        <v>96</v>
      </c>
      <c r="CE46" s="98" t="s">
        <v>569</v>
      </c>
      <c r="CF46" s="98">
        <v>0.377</v>
      </c>
      <c r="CG46" s="98">
        <v>321</v>
      </c>
      <c r="CH46" s="98" t="s">
        <v>251</v>
      </c>
      <c r="CI46" s="98">
        <v>57.4</v>
      </c>
      <c r="CJ46" s="98">
        <v>21.4</v>
      </c>
      <c r="CK46" s="98">
        <v>9.8000000000000007</v>
      </c>
      <c r="CL46" s="98">
        <v>8.6</v>
      </c>
      <c r="CM46" s="98">
        <v>2.8</v>
      </c>
      <c r="CN46" s="114">
        <v>0.56999999999999995</v>
      </c>
      <c r="CO46" s="98">
        <v>16</v>
      </c>
      <c r="CP46" s="115">
        <f t="shared" si="2"/>
        <v>0.55978674790555982</v>
      </c>
      <c r="CQ46" s="98">
        <v>0</v>
      </c>
      <c r="CR46" s="98">
        <v>0</v>
      </c>
      <c r="CS46" s="98">
        <v>0</v>
      </c>
      <c r="CT46" s="98">
        <v>0</v>
      </c>
      <c r="CU46" s="98">
        <v>1</v>
      </c>
      <c r="CV46" s="98">
        <v>0</v>
      </c>
      <c r="CW46" s="98">
        <v>16</v>
      </c>
      <c r="CX46" s="98">
        <v>86</v>
      </c>
      <c r="CY46" s="98">
        <v>3.4</v>
      </c>
      <c r="CZ46" s="98">
        <v>6.3</v>
      </c>
      <c r="DA46" s="98">
        <v>57</v>
      </c>
      <c r="DB46" s="98">
        <v>14.8</v>
      </c>
      <c r="DC46" s="98">
        <v>3.2</v>
      </c>
      <c r="DD46" s="98">
        <v>11.6</v>
      </c>
      <c r="DE46" s="98">
        <v>36</v>
      </c>
      <c r="DF46" s="98">
        <v>46</v>
      </c>
      <c r="DG46" s="98">
        <v>32</v>
      </c>
      <c r="DH46" s="98">
        <v>70</v>
      </c>
      <c r="DI46" s="98">
        <v>32</v>
      </c>
      <c r="DJ46" s="98">
        <v>4.5</v>
      </c>
      <c r="DK46" s="98">
        <v>53</v>
      </c>
      <c r="DL46" s="98">
        <v>1</v>
      </c>
      <c r="DM46" s="98">
        <v>0</v>
      </c>
      <c r="DN46" s="98">
        <v>0</v>
      </c>
      <c r="DO46" s="98">
        <v>0</v>
      </c>
      <c r="DP46" s="98">
        <v>0</v>
      </c>
      <c r="DQ46" s="98">
        <v>0</v>
      </c>
      <c r="DR46" s="98">
        <v>0</v>
      </c>
      <c r="DS46" s="98">
        <v>0</v>
      </c>
      <c r="DT46" s="98">
        <v>1</v>
      </c>
      <c r="DU46" s="98">
        <f t="shared" si="0"/>
        <v>2</v>
      </c>
      <c r="DV46" s="98">
        <v>0</v>
      </c>
      <c r="DW46" s="98">
        <v>1</v>
      </c>
      <c r="DX46" s="98">
        <v>0</v>
      </c>
      <c r="DY46" s="98">
        <v>0</v>
      </c>
      <c r="DZ46" s="98">
        <v>0</v>
      </c>
      <c r="EA46" s="100">
        <v>0</v>
      </c>
      <c r="EB46" s="98">
        <v>0</v>
      </c>
      <c r="EC46" s="100">
        <v>0</v>
      </c>
      <c r="ED46" s="98">
        <f t="shared" si="1"/>
        <v>1</v>
      </c>
      <c r="EF46" s="120"/>
      <c r="EG46" s="120"/>
      <c r="EH46" s="120"/>
      <c r="EI46" s="120"/>
      <c r="EJ46" s="120"/>
      <c r="EK46" s="120"/>
      <c r="EL46" s="120"/>
      <c r="EN46" s="105"/>
    </row>
    <row r="47" spans="1:144" ht="29.25" customHeight="1" x14ac:dyDescent="0.2">
      <c r="A47" s="101" t="s">
        <v>400</v>
      </c>
      <c r="B47" s="123">
        <v>3163</v>
      </c>
      <c r="C47" s="124" t="s">
        <v>265</v>
      </c>
      <c r="D47" s="123">
        <v>2063</v>
      </c>
      <c r="E47" s="125">
        <v>15972</v>
      </c>
      <c r="F47" s="120">
        <v>76</v>
      </c>
      <c r="G47" s="120">
        <v>1</v>
      </c>
      <c r="H47" s="126">
        <v>43553</v>
      </c>
      <c r="I47" s="126">
        <v>43558</v>
      </c>
      <c r="J47" s="120">
        <v>5</v>
      </c>
      <c r="K47" s="107">
        <v>0.32430555555555557</v>
      </c>
      <c r="L47" s="124" t="s">
        <v>266</v>
      </c>
      <c r="M47" s="124" t="s">
        <v>267</v>
      </c>
      <c r="N47" s="124" t="s">
        <v>589</v>
      </c>
      <c r="O47" s="124"/>
      <c r="P47" s="103" t="s">
        <v>49</v>
      </c>
      <c r="Q47" s="92" t="s">
        <v>50</v>
      </c>
      <c r="R47" s="92" t="s">
        <v>147</v>
      </c>
      <c r="S47" s="92" t="s">
        <v>148</v>
      </c>
      <c r="T47" s="105" t="s">
        <v>433</v>
      </c>
      <c r="U47" s="105" t="s">
        <v>438</v>
      </c>
      <c r="V47" s="105" t="s">
        <v>441</v>
      </c>
      <c r="W47" s="105" t="s">
        <v>444</v>
      </c>
      <c r="X47" s="103" t="s">
        <v>450</v>
      </c>
      <c r="Y47" s="105" t="s">
        <v>453</v>
      </c>
      <c r="Z47" s="105">
        <v>21</v>
      </c>
      <c r="AA47" s="105">
        <v>98</v>
      </c>
      <c r="AB47" s="105" t="s">
        <v>458</v>
      </c>
      <c r="AC47" s="105">
        <v>98</v>
      </c>
      <c r="AD47" s="105">
        <v>98</v>
      </c>
      <c r="AE47" s="103" t="s">
        <v>492</v>
      </c>
      <c r="AF47" s="103" t="s">
        <v>495</v>
      </c>
      <c r="AG47" s="98" t="s">
        <v>498</v>
      </c>
      <c r="AH47" s="105" t="s">
        <v>500</v>
      </c>
      <c r="AI47" s="105" t="s">
        <v>500</v>
      </c>
      <c r="AJ47" s="120">
        <v>26</v>
      </c>
      <c r="AK47" s="105" t="s">
        <v>68</v>
      </c>
      <c r="AL47" s="105" t="s">
        <v>75</v>
      </c>
      <c r="AM47" s="98">
        <v>1</v>
      </c>
      <c r="AN47" s="101">
        <v>0</v>
      </c>
      <c r="AO47" s="101">
        <v>0</v>
      </c>
      <c r="AP47" s="98">
        <v>0</v>
      </c>
      <c r="AQ47" s="98">
        <v>0</v>
      </c>
      <c r="AR47" s="98">
        <v>0</v>
      </c>
      <c r="AS47" s="98">
        <v>0</v>
      </c>
      <c r="AT47" s="98" t="s">
        <v>63</v>
      </c>
      <c r="AU47" s="109">
        <f>AV47-K47</f>
        <v>0.30069444444444443</v>
      </c>
      <c r="AV47" s="107">
        <v>0.625</v>
      </c>
      <c r="AW47" s="110" t="s">
        <v>679</v>
      </c>
      <c r="AX47" s="111">
        <v>175</v>
      </c>
      <c r="AY47" s="127">
        <v>43555</v>
      </c>
      <c r="AZ47" s="111" t="s">
        <v>527</v>
      </c>
      <c r="BA47" s="101" t="s">
        <v>268</v>
      </c>
      <c r="BC47" s="98">
        <v>0</v>
      </c>
      <c r="BD47" s="113" t="s">
        <v>598</v>
      </c>
      <c r="BE47" s="98" t="s">
        <v>178</v>
      </c>
      <c r="BF47" s="98">
        <v>2</v>
      </c>
      <c r="BG47" s="101" t="s">
        <v>58</v>
      </c>
      <c r="BH47" s="101" t="s">
        <v>168</v>
      </c>
      <c r="BJ47" s="101" t="s">
        <v>269</v>
      </c>
      <c r="BK47" s="101"/>
      <c r="BL47" s="98" t="s">
        <v>480</v>
      </c>
      <c r="BM47" s="98">
        <v>1</v>
      </c>
      <c r="BN47" s="98">
        <v>0</v>
      </c>
      <c r="BO47" s="101">
        <v>3</v>
      </c>
      <c r="BP47" s="101">
        <v>0</v>
      </c>
      <c r="BQ47" s="101">
        <v>0</v>
      </c>
      <c r="BR47" s="101">
        <v>0</v>
      </c>
      <c r="BS47" s="101">
        <v>1</v>
      </c>
      <c r="BT47" s="101">
        <v>0</v>
      </c>
      <c r="BU47" s="101">
        <v>0</v>
      </c>
      <c r="BV47" s="101">
        <v>0</v>
      </c>
      <c r="BW47" s="101">
        <v>0</v>
      </c>
      <c r="BX47" s="101">
        <v>0</v>
      </c>
      <c r="BY47" s="101">
        <v>0</v>
      </c>
      <c r="BZ47" s="101">
        <v>0</v>
      </c>
      <c r="CA47" s="101">
        <v>0</v>
      </c>
      <c r="CB47" s="101" t="s">
        <v>896</v>
      </c>
      <c r="CC47" s="98">
        <v>0</v>
      </c>
      <c r="CD47" s="98">
        <v>89</v>
      </c>
      <c r="CE47" s="98" t="s">
        <v>570</v>
      </c>
      <c r="CF47" s="98">
        <v>0.32500000000000001</v>
      </c>
      <c r="CG47" s="98">
        <v>326</v>
      </c>
      <c r="CH47" s="98" t="s">
        <v>151</v>
      </c>
      <c r="CI47" s="98">
        <v>62.3</v>
      </c>
      <c r="CJ47" s="98">
        <v>19.8</v>
      </c>
      <c r="CK47" s="98">
        <v>8.5</v>
      </c>
      <c r="CL47" s="98">
        <v>8.1999999999999993</v>
      </c>
      <c r="CM47" s="98">
        <v>1.2</v>
      </c>
      <c r="CN47" s="114">
        <v>0.62</v>
      </c>
      <c r="CO47" s="98">
        <v>20</v>
      </c>
      <c r="CP47" s="115">
        <f t="shared" si="2"/>
        <v>1.4163498098859317</v>
      </c>
      <c r="CQ47" s="98">
        <v>0</v>
      </c>
      <c r="CR47" s="98">
        <v>1</v>
      </c>
      <c r="CS47" s="98">
        <v>0</v>
      </c>
      <c r="CT47" s="98">
        <v>0</v>
      </c>
      <c r="CU47" s="98">
        <v>0</v>
      </c>
      <c r="CV47" s="98">
        <v>0</v>
      </c>
      <c r="CW47" s="98">
        <v>20</v>
      </c>
      <c r="CX47" s="98">
        <v>90</v>
      </c>
      <c r="CY47" s="98">
        <v>3.6</v>
      </c>
      <c r="CZ47" s="98">
        <v>3.6</v>
      </c>
      <c r="DA47" s="98">
        <v>67</v>
      </c>
      <c r="DB47" s="98">
        <v>17.2</v>
      </c>
      <c r="DC47" s="98">
        <v>13</v>
      </c>
      <c r="DD47" s="98">
        <v>4.2</v>
      </c>
      <c r="DE47" s="98">
        <v>69</v>
      </c>
      <c r="DF47" s="98">
        <v>67</v>
      </c>
      <c r="DG47" s="98">
        <v>36</v>
      </c>
      <c r="DH47" s="98">
        <v>74</v>
      </c>
      <c r="DI47" s="98">
        <v>32</v>
      </c>
      <c r="DJ47" s="98">
        <v>4.5</v>
      </c>
      <c r="DK47" s="98">
        <v>28</v>
      </c>
      <c r="DL47" s="98">
        <v>0</v>
      </c>
      <c r="DM47" s="98">
        <v>0</v>
      </c>
      <c r="DN47" s="98">
        <v>0</v>
      </c>
      <c r="DO47" s="98">
        <v>0</v>
      </c>
      <c r="DP47" s="98">
        <v>0</v>
      </c>
      <c r="DQ47" s="98">
        <v>-3</v>
      </c>
      <c r="DR47" s="98">
        <v>0</v>
      </c>
      <c r="DS47" s="98">
        <v>0</v>
      </c>
      <c r="DT47" s="98">
        <v>0</v>
      </c>
      <c r="DU47" s="98">
        <f t="shared" si="0"/>
        <v>-3</v>
      </c>
      <c r="DV47" s="98">
        <v>0</v>
      </c>
      <c r="DW47" s="98">
        <v>0</v>
      </c>
      <c r="DX47" s="98">
        <v>0</v>
      </c>
      <c r="DY47" s="98">
        <v>0</v>
      </c>
      <c r="DZ47" s="98">
        <v>0</v>
      </c>
      <c r="EA47" s="100">
        <v>0</v>
      </c>
      <c r="EB47" s="98">
        <v>0</v>
      </c>
      <c r="EC47" s="100">
        <v>0</v>
      </c>
      <c r="ED47" s="98">
        <f t="shared" si="1"/>
        <v>0</v>
      </c>
      <c r="EF47" s="120"/>
      <c r="EG47" s="120"/>
      <c r="EH47" s="120"/>
      <c r="EI47" s="120"/>
      <c r="EJ47" s="120"/>
      <c r="EK47" s="120"/>
      <c r="EL47" s="120"/>
      <c r="EN47" s="120"/>
    </row>
    <row r="48" spans="1:144" ht="29.25" customHeight="1" x14ac:dyDescent="0.2">
      <c r="A48" s="101" t="s">
        <v>401</v>
      </c>
      <c r="B48" s="123">
        <v>3380</v>
      </c>
      <c r="C48" s="124" t="s">
        <v>162</v>
      </c>
      <c r="D48" s="123">
        <v>2197</v>
      </c>
      <c r="E48" s="125">
        <v>19586</v>
      </c>
      <c r="F48" s="120">
        <v>65</v>
      </c>
      <c r="G48" s="120">
        <v>1</v>
      </c>
      <c r="H48" s="126">
        <v>43559</v>
      </c>
      <c r="I48" s="126">
        <v>43565</v>
      </c>
      <c r="J48" s="120">
        <v>6</v>
      </c>
      <c r="L48" s="124" t="s">
        <v>163</v>
      </c>
      <c r="M48" s="124" t="s">
        <v>164</v>
      </c>
      <c r="N48" s="124" t="s">
        <v>591</v>
      </c>
      <c r="O48" s="124"/>
      <c r="P48" s="103" t="s">
        <v>67</v>
      </c>
      <c r="Q48" s="92" t="s">
        <v>50</v>
      </c>
      <c r="R48" s="92" t="s">
        <v>270</v>
      </c>
      <c r="S48" s="92" t="s">
        <v>270</v>
      </c>
      <c r="T48" s="105" t="s">
        <v>433</v>
      </c>
      <c r="U48" s="105" t="s">
        <v>439</v>
      </c>
      <c r="V48" s="105" t="s">
        <v>441</v>
      </c>
      <c r="W48" s="105" t="s">
        <v>444</v>
      </c>
      <c r="X48" s="103" t="s">
        <v>450</v>
      </c>
      <c r="Y48" s="105" t="s">
        <v>452</v>
      </c>
      <c r="Z48" s="105">
        <v>16</v>
      </c>
      <c r="AA48" s="105">
        <v>98</v>
      </c>
      <c r="AB48" s="105" t="s">
        <v>459</v>
      </c>
      <c r="AC48" s="105">
        <v>88</v>
      </c>
      <c r="AD48" s="105">
        <v>88</v>
      </c>
      <c r="AE48" s="103" t="s">
        <v>491</v>
      </c>
      <c r="AF48" s="103" t="s">
        <v>495</v>
      </c>
      <c r="AG48" s="98" t="s">
        <v>498</v>
      </c>
      <c r="AH48" s="105" t="s">
        <v>500</v>
      </c>
      <c r="AI48" s="105" t="s">
        <v>500</v>
      </c>
      <c r="AJ48" s="105">
        <v>25</v>
      </c>
      <c r="AK48" s="105" t="s">
        <v>53</v>
      </c>
      <c r="AL48" s="105" t="s">
        <v>75</v>
      </c>
      <c r="AM48" s="98">
        <v>0</v>
      </c>
      <c r="AN48" s="101">
        <v>0</v>
      </c>
      <c r="AO48" s="101">
        <v>0</v>
      </c>
      <c r="AP48" s="98">
        <v>0</v>
      </c>
      <c r="AQ48" s="98">
        <v>0</v>
      </c>
      <c r="AR48" s="98">
        <v>0</v>
      </c>
      <c r="AS48" s="98">
        <v>0</v>
      </c>
      <c r="AT48" s="98" t="s">
        <v>71</v>
      </c>
      <c r="AU48" s="109"/>
      <c r="AY48" s="127"/>
      <c r="BC48" s="98">
        <v>0</v>
      </c>
      <c r="BD48" s="113" t="s">
        <v>598</v>
      </c>
      <c r="BF48" s="98"/>
      <c r="BG48" s="101" t="s">
        <v>102</v>
      </c>
      <c r="BH48" s="101" t="s">
        <v>59</v>
      </c>
      <c r="BK48" s="101"/>
      <c r="BL48" s="98" t="s">
        <v>70</v>
      </c>
      <c r="BM48" s="98">
        <v>1</v>
      </c>
      <c r="BN48" s="101">
        <v>1</v>
      </c>
      <c r="BO48" s="101">
        <v>2</v>
      </c>
      <c r="BP48" s="101">
        <v>1</v>
      </c>
      <c r="BQ48" s="101"/>
      <c r="BR48" s="101">
        <v>1</v>
      </c>
      <c r="BS48" s="101">
        <v>0</v>
      </c>
      <c r="BT48" s="101">
        <v>0</v>
      </c>
      <c r="BU48" s="101">
        <v>0</v>
      </c>
      <c r="BV48" s="101">
        <v>0</v>
      </c>
      <c r="BW48" s="101">
        <v>0</v>
      </c>
      <c r="BX48" s="101">
        <v>0</v>
      </c>
      <c r="BY48" s="101">
        <v>0</v>
      </c>
      <c r="BZ48" s="101">
        <v>1</v>
      </c>
      <c r="CA48" s="101">
        <v>0</v>
      </c>
      <c r="CB48" s="98" t="s">
        <v>896</v>
      </c>
      <c r="CC48" s="98">
        <v>0</v>
      </c>
      <c r="CD48" s="98">
        <v>114</v>
      </c>
      <c r="CE48" s="98" t="s">
        <v>571</v>
      </c>
      <c r="CF48" s="98">
        <v>0.32800000000000001</v>
      </c>
      <c r="CG48" s="98">
        <v>410</v>
      </c>
      <c r="CH48" s="98" t="s">
        <v>96</v>
      </c>
      <c r="CI48" s="98">
        <v>75.099999999999994</v>
      </c>
      <c r="CJ48" s="98">
        <v>11.9</v>
      </c>
      <c r="CK48" s="98">
        <v>6.5</v>
      </c>
      <c r="CL48" s="98">
        <v>6.2</v>
      </c>
      <c r="CM48" s="98">
        <v>0.3</v>
      </c>
      <c r="CN48" s="114">
        <v>0.75</v>
      </c>
      <c r="CO48" s="98">
        <v>36</v>
      </c>
      <c r="CP48" s="115">
        <f t="shared" si="2"/>
        <v>6.2162162162162167</v>
      </c>
      <c r="CQ48" s="98">
        <v>0</v>
      </c>
      <c r="CR48" s="98">
        <v>0</v>
      </c>
      <c r="CS48" s="98">
        <v>1</v>
      </c>
      <c r="CT48" s="98">
        <v>0</v>
      </c>
      <c r="CU48" s="98">
        <v>0</v>
      </c>
      <c r="CV48" s="98">
        <v>0</v>
      </c>
      <c r="CW48" s="98">
        <v>36</v>
      </c>
      <c r="CX48" s="98">
        <v>80</v>
      </c>
      <c r="CY48" s="98">
        <v>4</v>
      </c>
      <c r="CZ48" s="98">
        <v>8.6</v>
      </c>
      <c r="DA48" s="98">
        <v>96</v>
      </c>
      <c r="DB48" s="98">
        <v>19.399999999999999</v>
      </c>
      <c r="DC48" s="98">
        <v>12.8</v>
      </c>
      <c r="DD48" s="98">
        <v>6.6</v>
      </c>
      <c r="DE48" s="98">
        <v>23</v>
      </c>
      <c r="DF48" s="98">
        <v>36</v>
      </c>
      <c r="DG48" s="98">
        <v>37</v>
      </c>
      <c r="DH48" s="98">
        <v>62</v>
      </c>
      <c r="DI48" s="98">
        <v>32</v>
      </c>
      <c r="DJ48" s="98">
        <v>4.8</v>
      </c>
      <c r="DK48" s="98">
        <v>12</v>
      </c>
      <c r="DL48" s="98">
        <v>1</v>
      </c>
      <c r="DM48" s="101"/>
      <c r="DN48" s="98">
        <v>0</v>
      </c>
      <c r="DO48" s="98">
        <v>0</v>
      </c>
      <c r="DP48" s="98">
        <v>0</v>
      </c>
      <c r="DQ48" s="98">
        <v>0</v>
      </c>
      <c r="DR48" s="98">
        <v>2</v>
      </c>
      <c r="DS48" s="98">
        <v>0</v>
      </c>
      <c r="DT48" s="98">
        <v>0</v>
      </c>
      <c r="DU48" s="98">
        <f t="shared" si="0"/>
        <v>3</v>
      </c>
      <c r="DV48" s="98">
        <v>2</v>
      </c>
      <c r="DW48" s="98">
        <v>1</v>
      </c>
      <c r="DX48" s="101"/>
      <c r="DY48" s="98">
        <v>1</v>
      </c>
      <c r="DZ48" s="98">
        <v>0</v>
      </c>
      <c r="EA48" s="100">
        <v>1</v>
      </c>
      <c r="EB48" s="98">
        <v>0</v>
      </c>
      <c r="EC48" s="100">
        <v>1</v>
      </c>
      <c r="ED48" s="98">
        <f t="shared" si="1"/>
        <v>6</v>
      </c>
      <c r="EF48" s="120"/>
      <c r="EG48" s="120"/>
      <c r="EH48" s="120"/>
      <c r="EI48" s="120"/>
      <c r="EJ48" s="120"/>
      <c r="EK48" s="120"/>
      <c r="EL48" s="120"/>
      <c r="EN48" s="105"/>
    </row>
    <row r="49" spans="1:144" ht="29.25" customHeight="1" x14ac:dyDescent="0.2">
      <c r="A49" s="101" t="s">
        <v>402</v>
      </c>
      <c r="B49" s="123">
        <v>3554</v>
      </c>
      <c r="C49" s="124" t="s">
        <v>271</v>
      </c>
      <c r="D49" s="123">
        <v>2298</v>
      </c>
      <c r="E49" s="125">
        <v>18066</v>
      </c>
      <c r="F49" s="120">
        <v>69</v>
      </c>
      <c r="G49" s="120">
        <v>1</v>
      </c>
      <c r="H49" s="126">
        <v>43564</v>
      </c>
      <c r="I49" s="126">
        <v>43571</v>
      </c>
      <c r="J49" s="120">
        <v>7</v>
      </c>
      <c r="L49" s="124" t="s">
        <v>272</v>
      </c>
      <c r="M49" s="124" t="s">
        <v>273</v>
      </c>
      <c r="N49" s="124" t="s">
        <v>591</v>
      </c>
      <c r="O49" s="124"/>
      <c r="P49" s="103" t="s">
        <v>196</v>
      </c>
      <c r="Q49" s="92" t="s">
        <v>50</v>
      </c>
      <c r="R49" s="92" t="s">
        <v>100</v>
      </c>
      <c r="S49" s="92" t="s">
        <v>100</v>
      </c>
      <c r="T49" s="105" t="s">
        <v>433</v>
      </c>
      <c r="U49" s="105" t="s">
        <v>439</v>
      </c>
      <c r="V49" s="105" t="s">
        <v>441</v>
      </c>
      <c r="W49" s="105" t="s">
        <v>446</v>
      </c>
      <c r="X49" s="103" t="s">
        <v>450</v>
      </c>
      <c r="Y49" s="105" t="s">
        <v>452</v>
      </c>
      <c r="Z49" s="105">
        <v>20</v>
      </c>
      <c r="AA49" s="105">
        <v>98</v>
      </c>
      <c r="AB49" s="105" t="s">
        <v>460</v>
      </c>
      <c r="AC49" s="105">
        <v>78</v>
      </c>
      <c r="AD49" s="105">
        <v>78</v>
      </c>
      <c r="AE49" s="103" t="s">
        <v>492</v>
      </c>
      <c r="AF49" s="103" t="s">
        <v>495</v>
      </c>
      <c r="AG49" s="98" t="s">
        <v>498</v>
      </c>
      <c r="AH49" s="105" t="s">
        <v>500</v>
      </c>
      <c r="AI49" s="105" t="s">
        <v>500</v>
      </c>
      <c r="AJ49" s="120">
        <v>24</v>
      </c>
      <c r="AK49" s="105" t="s">
        <v>101</v>
      </c>
      <c r="AL49" s="105" t="s">
        <v>54</v>
      </c>
      <c r="AM49" s="98">
        <v>1</v>
      </c>
      <c r="AN49" s="101">
        <v>0</v>
      </c>
      <c r="AO49" s="101">
        <v>0</v>
      </c>
      <c r="AP49" s="98">
        <v>0</v>
      </c>
      <c r="AQ49" s="98">
        <v>0</v>
      </c>
      <c r="AR49" s="98">
        <v>0</v>
      </c>
      <c r="AS49" s="98">
        <v>0</v>
      </c>
      <c r="AT49" s="130" t="s">
        <v>618</v>
      </c>
      <c r="AU49" s="109"/>
      <c r="AY49" s="127"/>
      <c r="BC49" s="98">
        <v>0</v>
      </c>
      <c r="BD49" s="113" t="s">
        <v>598</v>
      </c>
      <c r="BF49" s="98"/>
      <c r="BG49" s="101" t="s">
        <v>58</v>
      </c>
      <c r="BH49" s="101" t="s">
        <v>59</v>
      </c>
      <c r="BK49" s="101"/>
      <c r="BL49" s="98" t="s">
        <v>61</v>
      </c>
      <c r="BM49" s="98">
        <v>1</v>
      </c>
      <c r="BN49" s="98">
        <v>0</v>
      </c>
      <c r="BO49" s="131">
        <v>4</v>
      </c>
      <c r="BP49" s="101">
        <v>0</v>
      </c>
      <c r="BQ49" s="101">
        <v>0</v>
      </c>
      <c r="BR49" s="101">
        <v>0</v>
      </c>
      <c r="BS49" s="101">
        <v>0</v>
      </c>
      <c r="BT49" s="101">
        <v>1</v>
      </c>
      <c r="BU49" s="101">
        <v>0</v>
      </c>
      <c r="BV49" s="101">
        <v>0</v>
      </c>
      <c r="BW49" s="101">
        <v>0</v>
      </c>
      <c r="BX49" s="101">
        <v>0</v>
      </c>
      <c r="BY49" s="101">
        <v>0</v>
      </c>
      <c r="BZ49" s="101">
        <v>0</v>
      </c>
      <c r="CA49" s="101">
        <v>0</v>
      </c>
      <c r="CB49" s="101" t="s">
        <v>896</v>
      </c>
      <c r="CC49" s="98">
        <v>0</v>
      </c>
      <c r="CD49" s="98">
        <v>112</v>
      </c>
      <c r="CE49" s="98" t="s">
        <v>569</v>
      </c>
      <c r="CF49" s="98">
        <v>0.36199999999999999</v>
      </c>
      <c r="CG49" s="98">
        <v>385</v>
      </c>
      <c r="CH49" s="98" t="s">
        <v>624</v>
      </c>
      <c r="CI49" s="98">
        <v>59.4</v>
      </c>
      <c r="CJ49" s="98">
        <v>22.3</v>
      </c>
      <c r="CK49" s="98">
        <v>9.8000000000000007</v>
      </c>
      <c r="CL49" s="98">
        <v>6.5</v>
      </c>
      <c r="CM49" s="98">
        <v>2</v>
      </c>
      <c r="CN49" s="114">
        <v>0.49</v>
      </c>
      <c r="CO49" s="98">
        <v>12</v>
      </c>
      <c r="CP49" s="115">
        <f t="shared" si="2"/>
        <v>0.84226190476190477</v>
      </c>
      <c r="CQ49" s="98">
        <v>1</v>
      </c>
      <c r="CR49" s="101"/>
      <c r="CS49" s="98">
        <v>1</v>
      </c>
      <c r="CT49" s="98">
        <v>1</v>
      </c>
      <c r="CU49" s="98">
        <v>0</v>
      </c>
      <c r="CV49" s="98">
        <v>0</v>
      </c>
      <c r="CW49" s="98">
        <v>12</v>
      </c>
      <c r="CX49" s="98">
        <v>86</v>
      </c>
      <c r="CY49" s="98">
        <v>2.1</v>
      </c>
      <c r="CZ49" s="153">
        <v>7.2</v>
      </c>
      <c r="DA49" s="98">
        <v>69</v>
      </c>
      <c r="DB49" s="98">
        <v>36.299999999999997</v>
      </c>
      <c r="DC49" s="98">
        <v>26.1</v>
      </c>
      <c r="DD49" s="98">
        <v>10.1</v>
      </c>
      <c r="DE49" s="98">
        <v>36</v>
      </c>
      <c r="DF49" s="98">
        <v>44</v>
      </c>
      <c r="DG49" s="98">
        <v>31</v>
      </c>
      <c r="DH49" s="98">
        <v>74</v>
      </c>
      <c r="DI49" s="98">
        <v>38</v>
      </c>
      <c r="DJ49" s="98">
        <v>5.3</v>
      </c>
      <c r="DK49" s="98">
        <v>216</v>
      </c>
      <c r="DL49" s="98">
        <v>0</v>
      </c>
      <c r="DM49" s="98">
        <v>0</v>
      </c>
      <c r="DN49" s="98">
        <v>0</v>
      </c>
      <c r="DO49" s="98">
        <v>0</v>
      </c>
      <c r="DP49" s="98">
        <v>1</v>
      </c>
      <c r="DQ49" s="101"/>
      <c r="DR49" s="98">
        <v>2</v>
      </c>
      <c r="DS49" s="98">
        <v>1</v>
      </c>
      <c r="DT49" s="98">
        <v>0</v>
      </c>
      <c r="DU49" s="98">
        <f t="shared" si="0"/>
        <v>4</v>
      </c>
      <c r="DV49" s="98">
        <v>0</v>
      </c>
      <c r="DW49" s="98">
        <v>0</v>
      </c>
      <c r="DX49" s="98">
        <v>0</v>
      </c>
      <c r="DY49" s="98">
        <v>0</v>
      </c>
      <c r="DZ49" s="98">
        <v>0</v>
      </c>
      <c r="EA49" s="100">
        <v>1</v>
      </c>
      <c r="EB49" s="98">
        <v>2</v>
      </c>
      <c r="EC49" s="100">
        <v>1</v>
      </c>
      <c r="ED49" s="98">
        <f t="shared" si="1"/>
        <v>4</v>
      </c>
      <c r="EF49" s="120"/>
      <c r="EG49" s="120"/>
      <c r="EH49" s="120"/>
      <c r="EI49" s="120"/>
      <c r="EJ49" s="120"/>
      <c r="EK49" s="120"/>
      <c r="EL49" s="120"/>
      <c r="EN49" s="120"/>
    </row>
    <row r="50" spans="1:144" ht="29.25" customHeight="1" x14ac:dyDescent="0.2">
      <c r="A50" s="101" t="s">
        <v>403</v>
      </c>
      <c r="B50" s="123">
        <v>3559</v>
      </c>
      <c r="C50" s="124" t="s">
        <v>171</v>
      </c>
      <c r="D50" s="123">
        <v>2301</v>
      </c>
      <c r="E50" s="125">
        <v>20974</v>
      </c>
      <c r="F50" s="120">
        <v>61</v>
      </c>
      <c r="G50" s="120">
        <v>1</v>
      </c>
      <c r="H50" s="126">
        <v>43564</v>
      </c>
      <c r="I50" s="126">
        <v>43570</v>
      </c>
      <c r="J50" s="120">
        <v>6</v>
      </c>
      <c r="K50" s="107">
        <v>0.60833333333333328</v>
      </c>
      <c r="L50" s="124" t="s">
        <v>172</v>
      </c>
      <c r="M50" s="124" t="s">
        <v>173</v>
      </c>
      <c r="N50" s="124" t="s">
        <v>589</v>
      </c>
      <c r="O50" s="124" t="s">
        <v>130</v>
      </c>
      <c r="P50" s="103" t="s">
        <v>67</v>
      </c>
      <c r="Q50" s="92" t="s">
        <v>50</v>
      </c>
      <c r="R50" s="92" t="s">
        <v>81</v>
      </c>
      <c r="S50" s="92" t="s">
        <v>197</v>
      </c>
      <c r="T50" s="105" t="s">
        <v>433</v>
      </c>
      <c r="U50" s="105" t="s">
        <v>438</v>
      </c>
      <c r="V50" s="105" t="s">
        <v>441</v>
      </c>
      <c r="W50" s="105" t="s">
        <v>444</v>
      </c>
      <c r="X50" s="103" t="s">
        <v>450</v>
      </c>
      <c r="Y50" s="105" t="s">
        <v>452</v>
      </c>
      <c r="Z50" s="105">
        <v>18</v>
      </c>
      <c r="AA50" s="105">
        <v>95</v>
      </c>
      <c r="AB50" s="105" t="s">
        <v>457</v>
      </c>
      <c r="AC50" s="105">
        <v>110</v>
      </c>
      <c r="AD50" s="105">
        <v>110</v>
      </c>
      <c r="AE50" s="103" t="s">
        <v>492</v>
      </c>
      <c r="AF50" s="103" t="s">
        <v>494</v>
      </c>
      <c r="AG50" s="98" t="s">
        <v>498</v>
      </c>
      <c r="AH50" s="105" t="s">
        <v>500</v>
      </c>
      <c r="AI50" s="105" t="s">
        <v>500</v>
      </c>
      <c r="AJ50" s="120">
        <v>26</v>
      </c>
      <c r="AK50" s="105" t="s">
        <v>68</v>
      </c>
      <c r="AL50" s="105" t="s">
        <v>75</v>
      </c>
      <c r="AM50" s="98">
        <v>0</v>
      </c>
      <c r="AN50" s="101">
        <v>1</v>
      </c>
      <c r="AO50" s="101">
        <v>0</v>
      </c>
      <c r="AP50" s="98">
        <v>0</v>
      </c>
      <c r="AQ50" s="98">
        <v>0</v>
      </c>
      <c r="AR50" s="98">
        <v>0</v>
      </c>
      <c r="AS50" s="98">
        <v>1</v>
      </c>
      <c r="AT50" s="98" t="s">
        <v>71</v>
      </c>
      <c r="AU50" s="109">
        <f>AV50-K50</f>
        <v>0.11041666666666672</v>
      </c>
      <c r="AV50" s="107">
        <v>0.71875</v>
      </c>
      <c r="AW50" s="110" t="s">
        <v>669</v>
      </c>
      <c r="AX50" s="111">
        <v>45</v>
      </c>
      <c r="AY50" s="127">
        <v>43564</v>
      </c>
      <c r="AZ50" s="111" t="s">
        <v>527</v>
      </c>
      <c r="BA50" s="101" t="s">
        <v>56</v>
      </c>
      <c r="BB50" s="101" t="s">
        <v>57</v>
      </c>
      <c r="BC50" s="98">
        <v>1</v>
      </c>
      <c r="BD50" s="113" t="s">
        <v>598</v>
      </c>
      <c r="BF50" s="98"/>
      <c r="BG50" s="101" t="s">
        <v>58</v>
      </c>
      <c r="BH50" s="101" t="s">
        <v>59</v>
      </c>
      <c r="BK50" s="101"/>
      <c r="BL50" s="98" t="s">
        <v>481</v>
      </c>
      <c r="BM50" s="98">
        <v>1</v>
      </c>
      <c r="BN50" s="98">
        <v>0</v>
      </c>
      <c r="BO50" s="101">
        <v>2</v>
      </c>
      <c r="BP50" s="101">
        <v>1</v>
      </c>
      <c r="BQ50" s="101">
        <v>0</v>
      </c>
      <c r="BR50" s="101">
        <v>0</v>
      </c>
      <c r="BS50" s="101">
        <v>0</v>
      </c>
      <c r="BT50" s="101">
        <v>0</v>
      </c>
      <c r="BU50" s="101">
        <v>0</v>
      </c>
      <c r="BV50" s="101">
        <v>0</v>
      </c>
      <c r="BW50" s="101">
        <v>1</v>
      </c>
      <c r="BX50" s="101">
        <v>0</v>
      </c>
      <c r="BY50" s="101">
        <v>0</v>
      </c>
      <c r="BZ50" s="101">
        <v>0</v>
      </c>
      <c r="CA50" s="101">
        <v>0</v>
      </c>
      <c r="CB50" s="101" t="s">
        <v>896</v>
      </c>
      <c r="CC50" s="98">
        <v>0</v>
      </c>
      <c r="CD50" s="98">
        <v>123</v>
      </c>
      <c r="CE50" s="98" t="s">
        <v>572</v>
      </c>
      <c r="CF50" s="98">
        <v>0.41099999999999998</v>
      </c>
      <c r="CG50" s="98">
        <v>289</v>
      </c>
      <c r="CH50" s="98" t="s">
        <v>185</v>
      </c>
      <c r="CI50" s="98">
        <v>67.099999999999994</v>
      </c>
      <c r="CJ50" s="98">
        <v>19.8</v>
      </c>
      <c r="CK50" s="98">
        <v>6.8</v>
      </c>
      <c r="CL50" s="98">
        <v>6.2</v>
      </c>
      <c r="CM50" s="98">
        <v>0.1</v>
      </c>
      <c r="CN50" s="114">
        <v>0.47</v>
      </c>
      <c r="CO50" s="98">
        <v>12</v>
      </c>
      <c r="CP50" s="115">
        <f t="shared" si="2"/>
        <v>11.217391304347828</v>
      </c>
      <c r="CQ50" s="98">
        <v>0</v>
      </c>
      <c r="CR50" s="98">
        <v>0</v>
      </c>
      <c r="CS50" s="98">
        <v>0</v>
      </c>
      <c r="CT50" s="98">
        <v>0</v>
      </c>
      <c r="CU50" s="98">
        <v>0</v>
      </c>
      <c r="CV50" s="98">
        <v>0</v>
      </c>
      <c r="CW50" s="98">
        <v>12</v>
      </c>
      <c r="CX50" s="98">
        <v>96</v>
      </c>
      <c r="CY50" s="98">
        <v>2.7</v>
      </c>
      <c r="CZ50" s="98">
        <v>3.1</v>
      </c>
      <c r="DA50" s="98">
        <v>59</v>
      </c>
      <c r="DB50" s="98">
        <v>14.4</v>
      </c>
      <c r="DC50" s="98">
        <v>9.6</v>
      </c>
      <c r="DD50" s="98">
        <v>4.8</v>
      </c>
      <c r="DE50" s="98">
        <v>55</v>
      </c>
      <c r="DF50" s="98">
        <v>14</v>
      </c>
      <c r="DG50" s="98">
        <v>93</v>
      </c>
      <c r="DH50" s="98">
        <v>78</v>
      </c>
      <c r="DI50" s="98">
        <v>46</v>
      </c>
      <c r="DJ50" s="98">
        <v>12.6</v>
      </c>
      <c r="DK50" s="98">
        <v>34</v>
      </c>
      <c r="DL50" s="98">
        <v>1</v>
      </c>
      <c r="DM50" s="98">
        <v>0</v>
      </c>
      <c r="DN50" s="98">
        <v>0</v>
      </c>
      <c r="DO50" s="98">
        <v>0</v>
      </c>
      <c r="DP50" s="98">
        <v>0</v>
      </c>
      <c r="DQ50" s="98">
        <v>0</v>
      </c>
      <c r="DR50" s="98">
        <v>0</v>
      </c>
      <c r="DS50" s="98">
        <v>0</v>
      </c>
      <c r="DT50" s="98">
        <v>0</v>
      </c>
      <c r="DU50" s="98">
        <f t="shared" si="0"/>
        <v>1</v>
      </c>
      <c r="DV50" s="98">
        <v>0</v>
      </c>
      <c r="DW50" s="98">
        <v>1</v>
      </c>
      <c r="DX50" s="98">
        <v>0</v>
      </c>
      <c r="DY50" s="98">
        <v>0</v>
      </c>
      <c r="DZ50" s="98">
        <v>0</v>
      </c>
      <c r="EA50" s="100">
        <v>0</v>
      </c>
      <c r="EB50" s="98">
        <v>0</v>
      </c>
      <c r="EC50" s="100">
        <v>0</v>
      </c>
      <c r="ED50" s="98">
        <f t="shared" si="1"/>
        <v>1</v>
      </c>
      <c r="EF50" s="120"/>
      <c r="EG50" s="120"/>
      <c r="EH50" s="120"/>
      <c r="EI50" s="120"/>
      <c r="EJ50" s="120"/>
      <c r="EK50" s="120"/>
      <c r="EL50" s="120"/>
      <c r="EN50" s="120"/>
    </row>
    <row r="51" spans="1:144" ht="29.25" customHeight="1" x14ac:dyDescent="0.2">
      <c r="A51" s="101" t="s">
        <v>404</v>
      </c>
      <c r="B51" s="123">
        <v>3595</v>
      </c>
      <c r="C51" s="124" t="s">
        <v>274</v>
      </c>
      <c r="D51" s="123">
        <v>2327</v>
      </c>
      <c r="E51" s="125">
        <v>21287</v>
      </c>
      <c r="F51" s="120">
        <v>61</v>
      </c>
      <c r="G51" s="120">
        <v>0</v>
      </c>
      <c r="H51" s="126">
        <v>43565</v>
      </c>
      <c r="I51" s="126">
        <v>43573</v>
      </c>
      <c r="J51" s="120">
        <v>8</v>
      </c>
      <c r="K51" s="107">
        <v>0.4909722222222222</v>
      </c>
      <c r="L51" s="124" t="s">
        <v>275</v>
      </c>
      <c r="M51" s="124" t="s">
        <v>276</v>
      </c>
      <c r="N51" s="124" t="s">
        <v>589</v>
      </c>
      <c r="O51" s="124" t="s">
        <v>130</v>
      </c>
      <c r="P51" s="103" t="s">
        <v>142</v>
      </c>
      <c r="Q51" s="92" t="s">
        <v>50</v>
      </c>
      <c r="R51" s="92" t="s">
        <v>210</v>
      </c>
      <c r="S51" s="92" t="s">
        <v>210</v>
      </c>
      <c r="T51" s="105" t="s">
        <v>433</v>
      </c>
      <c r="U51" s="105" t="s">
        <v>437</v>
      </c>
      <c r="V51" s="105" t="s">
        <v>441</v>
      </c>
      <c r="W51" s="105" t="s">
        <v>444</v>
      </c>
      <c r="X51" s="103" t="s">
        <v>450</v>
      </c>
      <c r="Y51" s="105" t="s">
        <v>452</v>
      </c>
      <c r="Z51" s="105">
        <v>20</v>
      </c>
      <c r="AA51" s="105">
        <v>98</v>
      </c>
      <c r="AB51" s="105" t="s">
        <v>461</v>
      </c>
      <c r="AC51" s="105">
        <v>100</v>
      </c>
      <c r="AD51" s="105">
        <v>100</v>
      </c>
      <c r="AE51" s="103" t="s">
        <v>492</v>
      </c>
      <c r="AF51" s="103" t="s">
        <v>495</v>
      </c>
      <c r="AG51" s="98" t="s">
        <v>498</v>
      </c>
      <c r="AH51" s="105" t="s">
        <v>500</v>
      </c>
      <c r="AI51" s="105" t="s">
        <v>500</v>
      </c>
      <c r="AJ51" s="120">
        <v>29</v>
      </c>
      <c r="AK51" s="105" t="s">
        <v>53</v>
      </c>
      <c r="AL51" s="105" t="s">
        <v>75</v>
      </c>
      <c r="AM51" s="98">
        <v>0</v>
      </c>
      <c r="AN51" s="101">
        <v>0</v>
      </c>
      <c r="AO51" s="101">
        <v>0</v>
      </c>
      <c r="AP51" s="98">
        <v>0</v>
      </c>
      <c r="AQ51" s="98">
        <v>0</v>
      </c>
      <c r="AR51" s="98">
        <v>1</v>
      </c>
      <c r="AS51" s="98">
        <v>0</v>
      </c>
      <c r="AT51" s="130" t="s">
        <v>618</v>
      </c>
      <c r="AU51" s="109">
        <f>AV51-K51</f>
        <v>0.11319444444444443</v>
      </c>
      <c r="AV51" s="107">
        <v>0.60416666666666663</v>
      </c>
      <c r="AW51" s="110" t="s">
        <v>667</v>
      </c>
      <c r="AX51" s="111">
        <v>35</v>
      </c>
      <c r="AY51" s="127">
        <v>43565</v>
      </c>
      <c r="BC51" s="98">
        <v>1</v>
      </c>
      <c r="BD51" s="113" t="s">
        <v>598</v>
      </c>
      <c r="BF51" s="98"/>
      <c r="BG51" s="101" t="s">
        <v>58</v>
      </c>
      <c r="BH51" s="101" t="s">
        <v>59</v>
      </c>
      <c r="BI51" s="101" t="s">
        <v>277</v>
      </c>
      <c r="BK51" s="101"/>
      <c r="BL51" s="98" t="s">
        <v>482</v>
      </c>
      <c r="BM51" s="98">
        <v>1</v>
      </c>
      <c r="BN51" s="98">
        <v>0</v>
      </c>
      <c r="BO51" s="131">
        <v>4</v>
      </c>
      <c r="BP51" s="101">
        <v>0</v>
      </c>
      <c r="BQ51" s="101">
        <v>0</v>
      </c>
      <c r="BR51" s="101">
        <v>0</v>
      </c>
      <c r="BS51" s="101">
        <v>0</v>
      </c>
      <c r="BT51" s="101">
        <v>0</v>
      </c>
      <c r="BU51" s="101">
        <v>0</v>
      </c>
      <c r="BV51" s="101">
        <v>0</v>
      </c>
      <c r="BW51" s="101">
        <v>0</v>
      </c>
      <c r="BX51" s="101">
        <v>0</v>
      </c>
      <c r="BY51" s="101">
        <v>0</v>
      </c>
      <c r="BZ51" s="101">
        <v>0</v>
      </c>
      <c r="CA51" s="101">
        <v>0</v>
      </c>
      <c r="CB51" s="101" t="s">
        <v>896</v>
      </c>
      <c r="CC51" s="98">
        <v>0</v>
      </c>
      <c r="CD51" s="98">
        <v>115</v>
      </c>
      <c r="CE51" s="98" t="s">
        <v>573</v>
      </c>
      <c r="CF51" s="98">
        <v>0.308</v>
      </c>
      <c r="CG51" s="98">
        <v>245</v>
      </c>
      <c r="CH51" s="98" t="s">
        <v>206</v>
      </c>
      <c r="CI51" s="98">
        <v>62.2</v>
      </c>
      <c r="CJ51" s="98">
        <v>18.899999999999999</v>
      </c>
      <c r="CK51" s="98">
        <v>8.9</v>
      </c>
      <c r="CL51" s="98">
        <v>7.5</v>
      </c>
      <c r="CM51" s="98">
        <v>2.5</v>
      </c>
      <c r="CN51" s="114">
        <v>0.62</v>
      </c>
      <c r="CO51" s="98">
        <v>49</v>
      </c>
      <c r="CP51" s="115">
        <f t="shared" si="2"/>
        <v>1.0333333333333332</v>
      </c>
      <c r="CQ51" s="98">
        <v>0</v>
      </c>
      <c r="CR51" s="98">
        <v>1</v>
      </c>
      <c r="CS51" s="98">
        <v>0</v>
      </c>
      <c r="CT51" s="98">
        <v>0</v>
      </c>
      <c r="CU51" s="98">
        <v>0</v>
      </c>
      <c r="CV51" s="98">
        <v>0</v>
      </c>
      <c r="CW51" s="98">
        <v>49</v>
      </c>
      <c r="CX51" s="98">
        <v>79</v>
      </c>
      <c r="CZ51" s="98">
        <v>9.1999999999999993</v>
      </c>
      <c r="DA51" s="98">
        <v>198</v>
      </c>
      <c r="DB51" s="98">
        <v>21.4</v>
      </c>
      <c r="DC51" s="98">
        <v>11.6</v>
      </c>
      <c r="DD51" s="98">
        <v>9.8000000000000007</v>
      </c>
      <c r="DE51" s="98">
        <v>26</v>
      </c>
      <c r="DF51" s="98">
        <v>44</v>
      </c>
      <c r="DG51" s="98">
        <v>89</v>
      </c>
      <c r="DH51" s="98">
        <v>72</v>
      </c>
      <c r="DI51" s="98">
        <v>34</v>
      </c>
      <c r="DJ51" s="98">
        <v>7.9</v>
      </c>
      <c r="DK51" s="98">
        <v>12.3</v>
      </c>
      <c r="DL51" s="98">
        <v>0</v>
      </c>
      <c r="DM51" s="98">
        <v>0</v>
      </c>
      <c r="DN51" s="98">
        <v>0</v>
      </c>
      <c r="DO51" s="98">
        <v>0</v>
      </c>
      <c r="DP51" s="98">
        <v>0</v>
      </c>
      <c r="DQ51" s="98">
        <v>-3</v>
      </c>
      <c r="DR51" s="98">
        <v>0</v>
      </c>
      <c r="DS51" s="98">
        <v>0</v>
      </c>
      <c r="DT51" s="98">
        <v>0</v>
      </c>
      <c r="DU51" s="98">
        <f t="shared" si="0"/>
        <v>-3</v>
      </c>
      <c r="DV51" s="98">
        <v>0</v>
      </c>
      <c r="DW51" s="98">
        <v>0</v>
      </c>
      <c r="DX51" s="98">
        <v>0</v>
      </c>
      <c r="DY51" s="98">
        <v>0</v>
      </c>
      <c r="DZ51" s="98">
        <v>0</v>
      </c>
      <c r="EA51" s="100">
        <v>1</v>
      </c>
      <c r="EB51" s="98">
        <v>0</v>
      </c>
      <c r="EC51" s="100">
        <v>1</v>
      </c>
      <c r="ED51" s="98">
        <f t="shared" si="1"/>
        <v>2</v>
      </c>
      <c r="EF51" s="120"/>
      <c r="EG51" s="120"/>
      <c r="EH51" s="120"/>
      <c r="EI51" s="120"/>
      <c r="EJ51" s="120"/>
      <c r="EK51" s="120"/>
      <c r="EL51" s="120"/>
      <c r="EN51" s="120"/>
    </row>
    <row r="52" spans="1:144" ht="29.25" customHeight="1" x14ac:dyDescent="0.2">
      <c r="A52" s="101" t="s">
        <v>405</v>
      </c>
      <c r="B52" s="123">
        <v>4728</v>
      </c>
      <c r="C52" s="124" t="s">
        <v>279</v>
      </c>
      <c r="D52" s="123">
        <v>3077</v>
      </c>
      <c r="E52" s="125">
        <v>12199</v>
      </c>
      <c r="F52" s="120">
        <v>86</v>
      </c>
      <c r="G52" s="120">
        <v>1</v>
      </c>
      <c r="H52" s="126">
        <v>43602</v>
      </c>
      <c r="I52" s="126">
        <v>43607</v>
      </c>
      <c r="J52" s="120">
        <v>5</v>
      </c>
      <c r="L52" s="124" t="s">
        <v>280</v>
      </c>
      <c r="M52" s="124" t="s">
        <v>281</v>
      </c>
      <c r="N52" s="124" t="s">
        <v>590</v>
      </c>
      <c r="O52" s="124" t="s">
        <v>130</v>
      </c>
      <c r="P52" s="103" t="s">
        <v>49</v>
      </c>
      <c r="Q52" s="92" t="s">
        <v>50</v>
      </c>
      <c r="R52" s="92" t="s">
        <v>282</v>
      </c>
      <c r="S52" s="92" t="s">
        <v>282</v>
      </c>
      <c r="T52" s="105" t="s">
        <v>433</v>
      </c>
      <c r="U52" s="105" t="s">
        <v>437</v>
      </c>
      <c r="V52" s="105" t="s">
        <v>441</v>
      </c>
      <c r="W52" s="105" t="s">
        <v>444</v>
      </c>
      <c r="X52" s="103" t="s">
        <v>450</v>
      </c>
      <c r="Y52" s="105" t="s">
        <v>452</v>
      </c>
      <c r="Z52" s="105">
        <v>21</v>
      </c>
      <c r="AA52" s="105">
        <v>98</v>
      </c>
      <c r="AB52" s="105" t="s">
        <v>462</v>
      </c>
      <c r="AC52" s="105">
        <v>96</v>
      </c>
      <c r="AD52" s="105">
        <v>96</v>
      </c>
      <c r="AE52" s="103" t="s">
        <v>491</v>
      </c>
      <c r="AF52" s="103" t="s">
        <v>494</v>
      </c>
      <c r="AG52" s="98" t="s">
        <v>498</v>
      </c>
      <c r="AH52" s="105" t="s">
        <v>500</v>
      </c>
      <c r="AI52" s="105" t="s">
        <v>500</v>
      </c>
      <c r="AJ52" s="105">
        <v>35</v>
      </c>
      <c r="AK52" s="105" t="s">
        <v>68</v>
      </c>
      <c r="AL52" s="105" t="s">
        <v>75</v>
      </c>
      <c r="AM52" s="98">
        <v>1</v>
      </c>
      <c r="AN52" s="101">
        <v>0</v>
      </c>
      <c r="AO52" s="101">
        <v>0</v>
      </c>
      <c r="AP52" s="98">
        <v>1</v>
      </c>
      <c r="AQ52" s="98">
        <v>0</v>
      </c>
      <c r="AR52" s="98">
        <v>0</v>
      </c>
      <c r="AS52" s="98">
        <v>0</v>
      </c>
      <c r="AT52" s="98" t="s">
        <v>71</v>
      </c>
      <c r="AU52" s="109"/>
      <c r="AY52" s="127"/>
      <c r="BC52" s="98">
        <v>1</v>
      </c>
      <c r="BD52" s="113" t="s">
        <v>598</v>
      </c>
      <c r="BF52" s="98"/>
      <c r="BG52" s="101" t="s">
        <v>76</v>
      </c>
      <c r="BH52" s="101" t="s">
        <v>59</v>
      </c>
      <c r="BJ52" s="101" t="s">
        <v>284</v>
      </c>
      <c r="BK52" s="101"/>
      <c r="BL52" s="98" t="s">
        <v>483</v>
      </c>
      <c r="BM52" s="98">
        <v>1</v>
      </c>
      <c r="BN52" s="98">
        <v>0</v>
      </c>
      <c r="BO52" s="101">
        <v>2</v>
      </c>
      <c r="BP52" s="101">
        <v>1</v>
      </c>
      <c r="BQ52" s="101">
        <v>0</v>
      </c>
      <c r="BR52" s="101">
        <v>0</v>
      </c>
      <c r="BS52" s="101">
        <v>0</v>
      </c>
      <c r="BT52" s="101">
        <v>0</v>
      </c>
      <c r="BU52" s="101">
        <v>0</v>
      </c>
      <c r="BV52" s="101">
        <v>0</v>
      </c>
      <c r="BW52" s="101">
        <v>0</v>
      </c>
      <c r="BX52" s="101">
        <v>0</v>
      </c>
      <c r="BY52" s="101">
        <v>0</v>
      </c>
      <c r="BZ52" s="101">
        <v>0</v>
      </c>
      <c r="CA52" s="101">
        <v>0</v>
      </c>
      <c r="CB52" s="98" t="s">
        <v>896</v>
      </c>
      <c r="CC52" s="98">
        <v>0</v>
      </c>
      <c r="CD52" s="98">
        <v>110</v>
      </c>
      <c r="CE52" s="98" t="s">
        <v>561</v>
      </c>
      <c r="CF52" s="98">
        <v>0.315</v>
      </c>
      <c r="CG52" s="98">
        <v>369</v>
      </c>
      <c r="CH52" s="98" t="s">
        <v>96</v>
      </c>
      <c r="CI52" s="149">
        <v>68.2</v>
      </c>
      <c r="CJ52" s="149">
        <v>16.2</v>
      </c>
      <c r="CK52" s="149">
        <v>9.1999999999999993</v>
      </c>
      <c r="CL52" s="149">
        <v>6.2</v>
      </c>
      <c r="CM52" s="149">
        <v>0.2</v>
      </c>
      <c r="CN52" s="152">
        <v>0.68</v>
      </c>
      <c r="CO52" s="98">
        <v>22</v>
      </c>
      <c r="CP52" s="115">
        <f t="shared" si="2"/>
        <v>6.6666666666666661</v>
      </c>
      <c r="CQ52" s="98">
        <v>0</v>
      </c>
      <c r="CR52" s="98">
        <v>0</v>
      </c>
      <c r="CS52" s="98">
        <v>1</v>
      </c>
      <c r="CT52" s="98">
        <v>0</v>
      </c>
      <c r="CU52" s="98">
        <v>0</v>
      </c>
      <c r="CV52" s="98">
        <v>0</v>
      </c>
      <c r="CW52" s="98">
        <v>22</v>
      </c>
      <c r="CX52" s="98">
        <v>93</v>
      </c>
      <c r="CZ52" s="98">
        <v>4.9000000000000004</v>
      </c>
      <c r="DA52" s="98">
        <v>89</v>
      </c>
      <c r="DB52" s="98">
        <v>21.2</v>
      </c>
      <c r="DC52" s="98">
        <v>18.2</v>
      </c>
      <c r="DD52" s="98">
        <v>3</v>
      </c>
      <c r="DE52" s="98">
        <v>75</v>
      </c>
      <c r="DF52" s="98">
        <v>14</v>
      </c>
      <c r="DG52" s="98">
        <v>56</v>
      </c>
      <c r="DH52" s="98">
        <v>72</v>
      </c>
      <c r="DI52" s="98">
        <v>36</v>
      </c>
      <c r="DJ52" s="98">
        <v>5.8</v>
      </c>
      <c r="DK52" s="98">
        <v>45</v>
      </c>
      <c r="DL52" s="98">
        <v>1</v>
      </c>
      <c r="DM52" s="98">
        <v>0</v>
      </c>
      <c r="DN52" s="98">
        <v>0</v>
      </c>
      <c r="DO52" s="98">
        <v>0</v>
      </c>
      <c r="DP52" s="98">
        <v>0</v>
      </c>
      <c r="DQ52" s="98">
        <v>0</v>
      </c>
      <c r="DR52" s="98">
        <v>0</v>
      </c>
      <c r="DS52" s="98">
        <v>0</v>
      </c>
      <c r="DT52" s="98">
        <v>0</v>
      </c>
      <c r="DU52" s="98">
        <f t="shared" si="0"/>
        <v>1</v>
      </c>
      <c r="DV52" s="98">
        <v>0</v>
      </c>
      <c r="DW52" s="98">
        <v>1</v>
      </c>
      <c r="DX52" s="98">
        <v>0</v>
      </c>
      <c r="DY52" s="98">
        <v>0</v>
      </c>
      <c r="DZ52" s="98">
        <v>0</v>
      </c>
      <c r="EA52" s="100">
        <v>1</v>
      </c>
      <c r="EB52" s="98">
        <v>0</v>
      </c>
      <c r="EC52" s="100">
        <v>1</v>
      </c>
      <c r="ED52" s="98">
        <f t="shared" si="1"/>
        <v>3</v>
      </c>
      <c r="EF52" s="120"/>
      <c r="EG52" s="120"/>
      <c r="EH52" s="120"/>
      <c r="EI52" s="120"/>
      <c r="EJ52" s="120"/>
      <c r="EK52" s="120"/>
      <c r="EL52" s="120"/>
      <c r="EN52" s="105"/>
    </row>
    <row r="53" spans="1:144" ht="29.25" customHeight="1" x14ac:dyDescent="0.2">
      <c r="A53" s="101" t="s">
        <v>406</v>
      </c>
      <c r="B53" s="123">
        <v>4835</v>
      </c>
      <c r="C53" s="124" t="s">
        <v>285</v>
      </c>
      <c r="D53" s="123">
        <v>3140</v>
      </c>
      <c r="E53" s="125">
        <v>12041</v>
      </c>
      <c r="F53" s="120">
        <v>87</v>
      </c>
      <c r="G53" s="120">
        <v>1</v>
      </c>
      <c r="H53" s="126">
        <v>43605</v>
      </c>
      <c r="I53" s="126">
        <v>43609</v>
      </c>
      <c r="J53" s="120">
        <v>4</v>
      </c>
      <c r="K53" s="107">
        <v>0.4381944444444445</v>
      </c>
      <c r="L53" s="124" t="s">
        <v>286</v>
      </c>
      <c r="M53" s="124" t="s">
        <v>287</v>
      </c>
      <c r="N53" s="124" t="s">
        <v>589</v>
      </c>
      <c r="O53" s="124" t="s">
        <v>130</v>
      </c>
      <c r="P53" s="103" t="s">
        <v>67</v>
      </c>
      <c r="Q53" s="92" t="s">
        <v>50</v>
      </c>
      <c r="R53" s="92" t="s">
        <v>81</v>
      </c>
      <c r="S53" s="92" t="s">
        <v>82</v>
      </c>
      <c r="T53" s="105" t="s">
        <v>435</v>
      </c>
      <c r="U53" s="105" t="s">
        <v>437</v>
      </c>
      <c r="V53" s="105" t="s">
        <v>441</v>
      </c>
      <c r="W53" s="105" t="s">
        <v>444</v>
      </c>
      <c r="X53" s="103" t="s">
        <v>450</v>
      </c>
      <c r="Y53" s="105" t="s">
        <v>452</v>
      </c>
      <c r="Z53" s="105">
        <v>19</v>
      </c>
      <c r="AA53" s="105">
        <v>94</v>
      </c>
      <c r="AB53" s="105" t="s">
        <v>456</v>
      </c>
      <c r="AC53" s="105">
        <v>86</v>
      </c>
      <c r="AD53" s="105">
        <v>86</v>
      </c>
      <c r="AE53" s="103" t="s">
        <v>492</v>
      </c>
      <c r="AF53" s="103" t="s">
        <v>494</v>
      </c>
      <c r="AG53" s="98" t="s">
        <v>498</v>
      </c>
      <c r="AH53" s="105" t="s">
        <v>500</v>
      </c>
      <c r="AI53" s="105" t="s">
        <v>500</v>
      </c>
      <c r="AJ53" s="120">
        <v>24</v>
      </c>
      <c r="AK53" s="105" t="s">
        <v>68</v>
      </c>
      <c r="AL53" s="105" t="s">
        <v>75</v>
      </c>
      <c r="AM53" s="98">
        <v>0</v>
      </c>
      <c r="AN53" s="101">
        <v>0</v>
      </c>
      <c r="AO53" s="101">
        <v>0</v>
      </c>
      <c r="AP53" s="98">
        <v>0</v>
      </c>
      <c r="AQ53" s="98">
        <v>0</v>
      </c>
      <c r="AR53" s="98">
        <v>0</v>
      </c>
      <c r="AS53" s="98">
        <v>1</v>
      </c>
      <c r="AT53" s="130" t="s">
        <v>618</v>
      </c>
      <c r="AU53" s="109">
        <f>AV53-K53</f>
        <v>0.16597222222222213</v>
      </c>
      <c r="AV53" s="107">
        <v>0.60416666666666663</v>
      </c>
      <c r="AW53" s="110" t="s">
        <v>667</v>
      </c>
      <c r="AX53" s="111">
        <v>35</v>
      </c>
      <c r="AY53" s="127">
        <v>43605</v>
      </c>
      <c r="AZ53" s="111" t="s">
        <v>527</v>
      </c>
      <c r="BA53" s="101" t="s">
        <v>56</v>
      </c>
      <c r="BB53" s="101" t="s">
        <v>283</v>
      </c>
      <c r="BC53" s="98">
        <v>2</v>
      </c>
      <c r="BD53" s="113" t="s">
        <v>598</v>
      </c>
      <c r="BF53" s="98"/>
      <c r="BG53" s="101" t="s">
        <v>58</v>
      </c>
      <c r="BH53" s="101" t="s">
        <v>168</v>
      </c>
      <c r="BK53" s="101"/>
      <c r="BL53" s="98" t="s">
        <v>484</v>
      </c>
      <c r="BM53" s="98">
        <v>1</v>
      </c>
      <c r="BN53" s="98">
        <v>0</v>
      </c>
      <c r="BO53" s="131">
        <v>4</v>
      </c>
      <c r="BP53" s="101">
        <v>0</v>
      </c>
      <c r="BQ53" s="101">
        <v>0</v>
      </c>
      <c r="BR53" s="101">
        <v>0</v>
      </c>
      <c r="BS53" s="101">
        <v>0</v>
      </c>
      <c r="BT53" s="101">
        <v>1</v>
      </c>
      <c r="BU53" s="101">
        <v>0</v>
      </c>
      <c r="BV53" s="101">
        <v>0</v>
      </c>
      <c r="BW53" s="101">
        <v>1</v>
      </c>
      <c r="BX53" s="101">
        <v>0</v>
      </c>
      <c r="BY53" s="101">
        <v>0</v>
      </c>
      <c r="BZ53" s="101">
        <v>0</v>
      </c>
      <c r="CA53" s="101">
        <v>0</v>
      </c>
      <c r="CB53" s="101" t="s">
        <v>896</v>
      </c>
      <c r="CC53" s="98">
        <v>0</v>
      </c>
      <c r="CD53" s="98">
        <v>102</v>
      </c>
      <c r="CE53" s="98" t="s">
        <v>562</v>
      </c>
      <c r="CF53" s="98">
        <v>0.30599999999999999</v>
      </c>
      <c r="CG53" s="98">
        <v>456</v>
      </c>
      <c r="CH53" s="98" t="s">
        <v>96</v>
      </c>
      <c r="CI53" s="98">
        <v>69.3</v>
      </c>
      <c r="CJ53" s="98">
        <v>17.2</v>
      </c>
      <c r="CK53" s="98">
        <v>6.2</v>
      </c>
      <c r="CL53" s="98">
        <v>5.8</v>
      </c>
      <c r="CM53" s="98">
        <v>1.5</v>
      </c>
      <c r="CN53" s="114">
        <v>0.69</v>
      </c>
      <c r="CO53" s="98">
        <v>68</v>
      </c>
      <c r="CP53" s="115">
        <f t="shared" si="2"/>
        <v>2.6947368421052631</v>
      </c>
      <c r="CQ53" s="98">
        <v>1</v>
      </c>
      <c r="CR53" s="98">
        <v>1</v>
      </c>
      <c r="CS53" s="98">
        <v>0</v>
      </c>
      <c r="CT53" s="98">
        <v>0</v>
      </c>
      <c r="CU53" s="98">
        <v>0</v>
      </c>
      <c r="CV53" s="98">
        <v>0</v>
      </c>
      <c r="CW53" s="98">
        <v>68</v>
      </c>
      <c r="CX53" s="98">
        <v>88</v>
      </c>
      <c r="CZ53" s="98">
        <v>9.8000000000000007</v>
      </c>
      <c r="DA53" s="98">
        <v>66</v>
      </c>
      <c r="DB53" s="98">
        <v>16</v>
      </c>
      <c r="DC53" s="98">
        <v>11</v>
      </c>
      <c r="DD53" s="98">
        <v>5</v>
      </c>
      <c r="DE53" s="98">
        <v>46</v>
      </c>
      <c r="DF53" s="98">
        <v>36</v>
      </c>
      <c r="DG53" s="98">
        <v>48</v>
      </c>
      <c r="DH53" s="98">
        <v>72</v>
      </c>
      <c r="DI53" s="98">
        <v>28</v>
      </c>
      <c r="DJ53" s="98">
        <v>5.8</v>
      </c>
      <c r="DK53" s="98">
        <v>24</v>
      </c>
      <c r="DL53" s="98">
        <v>0</v>
      </c>
      <c r="DM53" s="98">
        <v>0</v>
      </c>
      <c r="DN53" s="98">
        <v>0</v>
      </c>
      <c r="DO53" s="98">
        <v>0</v>
      </c>
      <c r="DP53" s="98">
        <v>0</v>
      </c>
      <c r="DQ53" s="98">
        <v>-3</v>
      </c>
      <c r="DR53" s="98">
        <v>0</v>
      </c>
      <c r="DS53" s="98">
        <v>0</v>
      </c>
      <c r="DT53" s="98">
        <v>0</v>
      </c>
      <c r="DU53" s="98">
        <f t="shared" si="0"/>
        <v>-3</v>
      </c>
      <c r="DV53" s="98">
        <v>0</v>
      </c>
      <c r="DW53" s="98">
        <v>0</v>
      </c>
      <c r="DX53" s="98">
        <v>0</v>
      </c>
      <c r="DY53" s="98">
        <v>0</v>
      </c>
      <c r="DZ53" s="98">
        <v>0</v>
      </c>
      <c r="EA53" s="100">
        <v>0</v>
      </c>
      <c r="EB53" s="98">
        <v>0</v>
      </c>
      <c r="EC53" s="100">
        <v>0</v>
      </c>
      <c r="ED53" s="98">
        <f t="shared" si="1"/>
        <v>0</v>
      </c>
      <c r="EF53" s="120"/>
      <c r="EG53" s="120"/>
      <c r="EH53" s="120"/>
      <c r="EI53" s="120"/>
      <c r="EJ53" s="120"/>
      <c r="EK53" s="120"/>
      <c r="EL53" s="120"/>
      <c r="EN53" s="120"/>
    </row>
    <row r="54" spans="1:144" ht="29.25" customHeight="1" x14ac:dyDescent="0.2">
      <c r="A54" s="101" t="s">
        <v>407</v>
      </c>
      <c r="B54" s="123">
        <v>4965</v>
      </c>
      <c r="C54" s="124" t="s">
        <v>288</v>
      </c>
      <c r="D54" s="123">
        <v>3210</v>
      </c>
      <c r="E54" s="125">
        <v>18972</v>
      </c>
      <c r="F54" s="120">
        <v>68</v>
      </c>
      <c r="G54" s="120">
        <v>0</v>
      </c>
      <c r="H54" s="126">
        <v>43608</v>
      </c>
      <c r="I54" s="126">
        <v>43614</v>
      </c>
      <c r="J54" s="120">
        <v>6</v>
      </c>
      <c r="K54" s="107">
        <v>0.65763888888888888</v>
      </c>
      <c r="L54" s="124" t="s">
        <v>289</v>
      </c>
      <c r="M54" s="124" t="s">
        <v>290</v>
      </c>
      <c r="N54" s="124" t="s">
        <v>589</v>
      </c>
      <c r="O54" s="124" t="s">
        <v>130</v>
      </c>
      <c r="P54" s="103" t="s">
        <v>49</v>
      </c>
      <c r="Q54" s="92" t="s">
        <v>50</v>
      </c>
      <c r="R54" s="103" t="s">
        <v>51</v>
      </c>
      <c r="S54" s="103" t="s">
        <v>52</v>
      </c>
      <c r="T54" s="105" t="s">
        <v>434</v>
      </c>
      <c r="U54" s="105" t="s">
        <v>439</v>
      </c>
      <c r="V54" s="105" t="s">
        <v>441</v>
      </c>
      <c r="W54" s="105" t="s">
        <v>444</v>
      </c>
      <c r="X54" s="103" t="s">
        <v>450</v>
      </c>
      <c r="Y54" s="105" t="s">
        <v>452</v>
      </c>
      <c r="Z54" s="105">
        <v>17</v>
      </c>
      <c r="AA54" s="105">
        <v>98</v>
      </c>
      <c r="AB54" s="105" t="s">
        <v>457</v>
      </c>
      <c r="AC54" s="98">
        <v>78</v>
      </c>
      <c r="AD54" s="98">
        <v>78</v>
      </c>
      <c r="AE54" s="103" t="s">
        <v>492</v>
      </c>
      <c r="AF54" s="103" t="s">
        <v>494</v>
      </c>
      <c r="AG54" s="98" t="s">
        <v>498</v>
      </c>
      <c r="AH54" s="105" t="s">
        <v>500</v>
      </c>
      <c r="AI54" s="105" t="s">
        <v>500</v>
      </c>
      <c r="AJ54" s="105">
        <v>23</v>
      </c>
      <c r="AK54" s="105" t="s">
        <v>131</v>
      </c>
      <c r="AL54" s="105" t="s">
        <v>75</v>
      </c>
      <c r="AM54" s="98">
        <v>1</v>
      </c>
      <c r="AN54" s="101">
        <v>0</v>
      </c>
      <c r="AO54" s="101">
        <v>1</v>
      </c>
      <c r="AP54" s="98">
        <v>0</v>
      </c>
      <c r="AQ54" s="98">
        <v>0</v>
      </c>
      <c r="AR54" s="98">
        <v>0</v>
      </c>
      <c r="AS54" s="98">
        <v>0</v>
      </c>
      <c r="AT54" s="130" t="s">
        <v>618</v>
      </c>
      <c r="AU54" s="109">
        <f>AV54-K54</f>
        <v>9.2361111111111116E-2</v>
      </c>
      <c r="AV54" s="107">
        <v>0.75</v>
      </c>
      <c r="AW54" s="110" t="s">
        <v>513</v>
      </c>
      <c r="AX54" s="111">
        <v>45</v>
      </c>
      <c r="AY54" s="127">
        <v>43608</v>
      </c>
      <c r="AZ54" s="111" t="s">
        <v>527</v>
      </c>
      <c r="BA54" s="101" t="s">
        <v>56</v>
      </c>
      <c r="BB54" s="101" t="s">
        <v>57</v>
      </c>
      <c r="BC54" s="98">
        <v>1</v>
      </c>
      <c r="BD54" s="113" t="s">
        <v>598</v>
      </c>
      <c r="BF54" s="98"/>
      <c r="BG54" s="101" t="s">
        <v>58</v>
      </c>
      <c r="BH54" s="101" t="s">
        <v>59</v>
      </c>
      <c r="BK54" s="101"/>
      <c r="BL54" s="98" t="s">
        <v>485</v>
      </c>
      <c r="BM54" s="98">
        <v>1</v>
      </c>
      <c r="BN54" s="101">
        <v>1</v>
      </c>
      <c r="BO54" s="131">
        <v>4</v>
      </c>
      <c r="BP54" s="101">
        <v>1</v>
      </c>
      <c r="BQ54" s="101">
        <v>0</v>
      </c>
      <c r="BR54" s="101">
        <v>1</v>
      </c>
      <c r="BS54" s="101">
        <v>0</v>
      </c>
      <c r="BT54" s="101">
        <v>0</v>
      </c>
      <c r="BU54" s="101">
        <v>0</v>
      </c>
      <c r="BV54" s="101">
        <v>0</v>
      </c>
      <c r="BW54" s="101">
        <v>0</v>
      </c>
      <c r="BX54" s="101">
        <v>0</v>
      </c>
      <c r="BY54" s="101">
        <v>0</v>
      </c>
      <c r="BZ54" s="101">
        <v>0</v>
      </c>
      <c r="CA54" s="101">
        <v>0</v>
      </c>
      <c r="CB54" s="98" t="s">
        <v>896</v>
      </c>
      <c r="CC54" s="98">
        <v>0</v>
      </c>
      <c r="CD54" s="98">
        <v>121</v>
      </c>
      <c r="CE54" s="98" t="s">
        <v>563</v>
      </c>
      <c r="CF54" s="98">
        <v>0.39600000000000002</v>
      </c>
      <c r="CG54" s="98">
        <v>189</v>
      </c>
      <c r="CH54" s="98" t="s">
        <v>625</v>
      </c>
      <c r="CI54" s="98">
        <v>74.400000000000006</v>
      </c>
      <c r="CJ54" s="98">
        <v>12.8</v>
      </c>
      <c r="CK54" s="98">
        <v>6.9</v>
      </c>
      <c r="CL54" s="98">
        <v>5.8</v>
      </c>
      <c r="CM54" s="98">
        <v>0.1</v>
      </c>
      <c r="CN54" s="114">
        <v>0.74</v>
      </c>
      <c r="CO54" s="98">
        <v>34</v>
      </c>
      <c r="CP54" s="115">
        <f t="shared" si="2"/>
        <v>13.127753303964758</v>
      </c>
      <c r="CQ54" s="98">
        <v>0</v>
      </c>
      <c r="CR54" s="98">
        <v>0</v>
      </c>
      <c r="CS54" s="98">
        <v>1</v>
      </c>
      <c r="CT54" s="98">
        <v>1</v>
      </c>
      <c r="CU54" s="98">
        <v>1</v>
      </c>
      <c r="CV54" s="98">
        <v>0</v>
      </c>
      <c r="CW54" s="98">
        <v>34</v>
      </c>
      <c r="CX54" s="98">
        <v>86</v>
      </c>
      <c r="CZ54" s="98">
        <v>6.6</v>
      </c>
      <c r="DA54" s="98">
        <v>73</v>
      </c>
      <c r="DB54" s="98">
        <v>19.399999999999999</v>
      </c>
      <c r="DC54" s="98">
        <v>13.6</v>
      </c>
      <c r="DD54" s="98">
        <v>5.8</v>
      </c>
      <c r="DE54" s="98">
        <v>67</v>
      </c>
      <c r="DF54" s="98">
        <v>11</v>
      </c>
      <c r="DG54" s="98">
        <v>17</v>
      </c>
      <c r="DH54" s="98">
        <v>72</v>
      </c>
      <c r="DI54" s="98">
        <v>41</v>
      </c>
      <c r="DJ54" s="98">
        <v>10.5</v>
      </c>
      <c r="DK54" s="98">
        <v>35</v>
      </c>
      <c r="DL54" s="98">
        <v>1</v>
      </c>
      <c r="DM54" s="98">
        <v>0</v>
      </c>
      <c r="DN54" s="98">
        <v>0</v>
      </c>
      <c r="DO54" s="98">
        <v>0</v>
      </c>
      <c r="DP54" s="98">
        <v>1</v>
      </c>
      <c r="DQ54" s="98">
        <v>0</v>
      </c>
      <c r="DR54" s="98">
        <v>2</v>
      </c>
      <c r="DS54" s="98">
        <v>1</v>
      </c>
      <c r="DT54" s="98">
        <v>1</v>
      </c>
      <c r="DU54" s="98">
        <f t="shared" si="0"/>
        <v>6</v>
      </c>
      <c r="DV54" s="98">
        <v>2</v>
      </c>
      <c r="DW54" s="98">
        <v>1</v>
      </c>
      <c r="DX54" s="98">
        <v>0</v>
      </c>
      <c r="DY54" s="98">
        <v>1</v>
      </c>
      <c r="DZ54" s="98">
        <v>0</v>
      </c>
      <c r="EA54" s="100">
        <v>1</v>
      </c>
      <c r="EB54" s="98">
        <v>2</v>
      </c>
      <c r="EC54" s="100">
        <v>1</v>
      </c>
      <c r="ED54" s="98">
        <f t="shared" si="1"/>
        <v>8</v>
      </c>
      <c r="EF54" s="105"/>
      <c r="EG54" s="105"/>
      <c r="EH54" s="105"/>
      <c r="EI54" s="105"/>
      <c r="EJ54" s="105"/>
      <c r="EK54" s="105"/>
      <c r="EL54" s="105"/>
      <c r="EN54" s="105"/>
    </row>
    <row r="55" spans="1:144" ht="29.25" customHeight="1" x14ac:dyDescent="0.2">
      <c r="A55" s="101" t="s">
        <v>408</v>
      </c>
      <c r="B55" s="123">
        <v>5085</v>
      </c>
      <c r="C55" s="124" t="s">
        <v>186</v>
      </c>
      <c r="D55" s="123">
        <v>0</v>
      </c>
      <c r="E55" s="125">
        <v>20186</v>
      </c>
      <c r="F55" s="120">
        <v>64</v>
      </c>
      <c r="G55" s="120">
        <v>1</v>
      </c>
      <c r="H55" s="126">
        <v>43613</v>
      </c>
      <c r="I55" s="126">
        <v>43620</v>
      </c>
      <c r="J55" s="120">
        <v>7</v>
      </c>
      <c r="L55" s="124" t="s">
        <v>187</v>
      </c>
      <c r="M55" s="124" t="s">
        <v>188</v>
      </c>
      <c r="N55" s="124" t="s">
        <v>589</v>
      </c>
      <c r="O55" s="124" t="s">
        <v>130</v>
      </c>
      <c r="P55" s="103" t="s">
        <v>49</v>
      </c>
      <c r="Q55" s="92" t="s">
        <v>50</v>
      </c>
      <c r="R55" s="92" t="s">
        <v>291</v>
      </c>
      <c r="S55" s="92" t="s">
        <v>291</v>
      </c>
      <c r="T55" s="105" t="s">
        <v>433</v>
      </c>
      <c r="U55" s="105" t="s">
        <v>438</v>
      </c>
      <c r="V55" s="105" t="s">
        <v>441</v>
      </c>
      <c r="W55" s="105" t="s">
        <v>445</v>
      </c>
      <c r="X55" s="103" t="s">
        <v>451</v>
      </c>
      <c r="Y55" s="105" t="s">
        <v>452</v>
      </c>
      <c r="Z55" s="105">
        <v>19</v>
      </c>
      <c r="AA55" s="105">
        <v>94</v>
      </c>
      <c r="AB55" s="105" t="s">
        <v>458</v>
      </c>
      <c r="AC55" s="105">
        <v>102</v>
      </c>
      <c r="AD55" s="105">
        <v>108</v>
      </c>
      <c r="AE55" s="103" t="s">
        <v>492</v>
      </c>
      <c r="AF55" s="103" t="s">
        <v>494</v>
      </c>
      <c r="AG55" s="98" t="s">
        <v>498</v>
      </c>
      <c r="AH55" s="105" t="s">
        <v>500</v>
      </c>
      <c r="AI55" s="105" t="s">
        <v>500</v>
      </c>
      <c r="AJ55" s="120">
        <v>25</v>
      </c>
      <c r="AK55" s="105" t="s">
        <v>68</v>
      </c>
      <c r="AL55" s="105" t="s">
        <v>54</v>
      </c>
      <c r="AM55" s="98">
        <v>0</v>
      </c>
      <c r="AN55" s="101">
        <v>1</v>
      </c>
      <c r="AO55" s="101">
        <v>0</v>
      </c>
      <c r="AP55" s="98">
        <v>0</v>
      </c>
      <c r="AQ55" s="98">
        <v>0</v>
      </c>
      <c r="AR55" s="98">
        <v>0</v>
      </c>
      <c r="AS55" s="98">
        <v>0</v>
      </c>
      <c r="AT55" s="130" t="s">
        <v>618</v>
      </c>
      <c r="AU55" s="109"/>
      <c r="AY55" s="127"/>
      <c r="BC55" s="98">
        <v>0</v>
      </c>
      <c r="BD55" s="113" t="s">
        <v>598</v>
      </c>
      <c r="BF55" s="98"/>
      <c r="BG55" s="101" t="s">
        <v>58</v>
      </c>
      <c r="BH55" s="101" t="s">
        <v>59</v>
      </c>
      <c r="BK55" s="101"/>
      <c r="BL55" s="98" t="s">
        <v>84</v>
      </c>
      <c r="BM55" s="98">
        <v>1</v>
      </c>
      <c r="BN55" s="98">
        <v>0</v>
      </c>
      <c r="BO55" s="131">
        <v>4</v>
      </c>
      <c r="BP55" s="101">
        <v>0</v>
      </c>
      <c r="BQ55" s="101">
        <v>0</v>
      </c>
      <c r="BR55" s="101">
        <v>0</v>
      </c>
      <c r="BS55" s="101">
        <v>0</v>
      </c>
      <c r="BT55" s="101">
        <v>0</v>
      </c>
      <c r="BU55" s="101">
        <v>0</v>
      </c>
      <c r="BV55" s="101">
        <v>0</v>
      </c>
      <c r="BW55" s="101">
        <v>0</v>
      </c>
      <c r="BX55" s="101">
        <v>0</v>
      </c>
      <c r="BY55" s="101">
        <v>0</v>
      </c>
      <c r="BZ55" s="101">
        <v>0</v>
      </c>
      <c r="CA55" s="101">
        <v>0</v>
      </c>
      <c r="CB55" s="101" t="s">
        <v>896</v>
      </c>
      <c r="CC55" s="98">
        <v>0</v>
      </c>
      <c r="CD55" s="98">
        <v>132</v>
      </c>
      <c r="CE55" s="98" t="s">
        <v>574</v>
      </c>
      <c r="CF55" s="98">
        <v>0.35699999999999998</v>
      </c>
      <c r="CG55" s="98">
        <v>456</v>
      </c>
      <c r="CH55" s="98" t="s">
        <v>251</v>
      </c>
      <c r="CI55" s="98">
        <v>58.4</v>
      </c>
      <c r="CJ55" s="98">
        <v>24.5</v>
      </c>
      <c r="CK55" s="98">
        <v>8.9</v>
      </c>
      <c r="CL55" s="98">
        <v>6.3</v>
      </c>
      <c r="CM55" s="98">
        <v>1.8</v>
      </c>
      <c r="CN55" s="114">
        <v>0.57999999999999996</v>
      </c>
      <c r="CO55" s="98">
        <v>25</v>
      </c>
      <c r="CP55" s="115">
        <f t="shared" si="2"/>
        <v>1.3046544428772919</v>
      </c>
      <c r="CQ55" s="98">
        <v>0</v>
      </c>
      <c r="CR55" s="98">
        <v>1</v>
      </c>
      <c r="CS55" s="98">
        <v>0</v>
      </c>
      <c r="CT55" s="98">
        <v>0</v>
      </c>
      <c r="CU55" s="98">
        <v>0</v>
      </c>
      <c r="CV55" s="98">
        <v>0</v>
      </c>
      <c r="CW55" s="98">
        <v>25</v>
      </c>
      <c r="CX55" s="98">
        <v>91</v>
      </c>
      <c r="CZ55" s="98">
        <v>5.6</v>
      </c>
      <c r="DA55" s="98">
        <v>40</v>
      </c>
      <c r="DB55" s="98">
        <v>13.8</v>
      </c>
      <c r="DC55" s="98">
        <v>3</v>
      </c>
      <c r="DD55" s="98">
        <v>10.8</v>
      </c>
      <c r="DE55" s="98">
        <v>36</v>
      </c>
      <c r="DF55" s="98">
        <v>13</v>
      </c>
      <c r="DG55" s="98">
        <v>33</v>
      </c>
      <c r="DH55" s="98">
        <v>75</v>
      </c>
      <c r="DI55" s="98">
        <v>42</v>
      </c>
      <c r="DJ55" s="98">
        <v>8.9</v>
      </c>
      <c r="DK55" s="98">
        <v>39</v>
      </c>
      <c r="DL55" s="98">
        <v>0</v>
      </c>
      <c r="DM55" s="98">
        <v>0</v>
      </c>
      <c r="DN55" s="98">
        <v>0</v>
      </c>
      <c r="DO55" s="98">
        <v>0</v>
      </c>
      <c r="DP55" s="98">
        <v>0</v>
      </c>
      <c r="DQ55" s="98">
        <v>-3</v>
      </c>
      <c r="DR55" s="98">
        <v>0</v>
      </c>
      <c r="DS55" s="98">
        <v>0</v>
      </c>
      <c r="DT55" s="98">
        <v>0</v>
      </c>
      <c r="DU55" s="98">
        <f t="shared" si="0"/>
        <v>-3</v>
      </c>
      <c r="DV55" s="98">
        <v>0</v>
      </c>
      <c r="DW55" s="98">
        <v>0</v>
      </c>
      <c r="DX55" s="98">
        <v>0</v>
      </c>
      <c r="DY55" s="98">
        <v>0</v>
      </c>
      <c r="DZ55" s="98">
        <v>0</v>
      </c>
      <c r="EA55" s="100">
        <v>0</v>
      </c>
      <c r="EB55" s="98">
        <v>0</v>
      </c>
      <c r="EC55" s="100">
        <v>0</v>
      </c>
      <c r="ED55" s="98">
        <f t="shared" si="1"/>
        <v>0</v>
      </c>
      <c r="EF55" s="120"/>
      <c r="EG55" s="120"/>
      <c r="EH55" s="120"/>
      <c r="EI55" s="120"/>
      <c r="EJ55" s="120"/>
      <c r="EK55" s="120"/>
      <c r="EL55" s="120"/>
      <c r="EN55" s="120"/>
    </row>
    <row r="56" spans="1:144" ht="29.25" customHeight="1" x14ac:dyDescent="0.2">
      <c r="A56" s="101" t="s">
        <v>409</v>
      </c>
      <c r="B56" s="123">
        <v>5322</v>
      </c>
      <c r="C56" s="124" t="s">
        <v>292</v>
      </c>
      <c r="D56" s="123">
        <v>3407</v>
      </c>
      <c r="E56" s="125">
        <v>18624</v>
      </c>
      <c r="F56" s="120">
        <v>68</v>
      </c>
      <c r="G56" s="120">
        <v>1</v>
      </c>
      <c r="H56" s="126">
        <v>43619</v>
      </c>
      <c r="I56" s="126">
        <v>43624</v>
      </c>
      <c r="J56" s="120">
        <v>5</v>
      </c>
      <c r="K56" s="107">
        <v>0.51527777777777783</v>
      </c>
      <c r="L56" s="124" t="s">
        <v>293</v>
      </c>
      <c r="M56" s="124" t="s">
        <v>294</v>
      </c>
      <c r="N56" s="124" t="s">
        <v>589</v>
      </c>
      <c r="O56" s="124" t="s">
        <v>130</v>
      </c>
      <c r="P56" s="103" t="s">
        <v>67</v>
      </c>
      <c r="Q56" s="92" t="s">
        <v>50</v>
      </c>
      <c r="R56" s="92" t="s">
        <v>81</v>
      </c>
      <c r="S56" s="92" t="s">
        <v>82</v>
      </c>
      <c r="T56" s="105" t="s">
        <v>433</v>
      </c>
      <c r="U56" s="105" t="s">
        <v>437</v>
      </c>
      <c r="V56" s="105" t="s">
        <v>441</v>
      </c>
      <c r="W56" s="105" t="s">
        <v>444</v>
      </c>
      <c r="X56" s="103" t="s">
        <v>450</v>
      </c>
      <c r="Y56" s="105" t="s">
        <v>452</v>
      </c>
      <c r="Z56" s="105">
        <v>17</v>
      </c>
      <c r="AA56" s="105">
        <v>98</v>
      </c>
      <c r="AB56" s="105" t="s">
        <v>459</v>
      </c>
      <c r="AC56" s="105">
        <v>88</v>
      </c>
      <c r="AD56" s="105">
        <v>88</v>
      </c>
      <c r="AE56" s="103" t="s">
        <v>491</v>
      </c>
      <c r="AF56" s="103" t="s">
        <v>494</v>
      </c>
      <c r="AG56" s="98" t="s">
        <v>498</v>
      </c>
      <c r="AH56" s="105" t="s">
        <v>500</v>
      </c>
      <c r="AI56" s="105" t="s">
        <v>500</v>
      </c>
      <c r="AJ56" s="120">
        <v>21</v>
      </c>
      <c r="AK56" s="105" t="s">
        <v>101</v>
      </c>
      <c r="AL56" s="105" t="s">
        <v>75</v>
      </c>
      <c r="AM56" s="98">
        <v>0</v>
      </c>
      <c r="AN56" s="101">
        <v>0</v>
      </c>
      <c r="AO56" s="101">
        <v>0</v>
      </c>
      <c r="AP56" s="98">
        <v>0</v>
      </c>
      <c r="AQ56" s="98">
        <v>1</v>
      </c>
      <c r="AR56" s="98">
        <v>0</v>
      </c>
      <c r="AS56" s="98">
        <v>0</v>
      </c>
      <c r="AT56" s="98" t="s">
        <v>108</v>
      </c>
      <c r="AU56" s="109">
        <f>AV56-K56</f>
        <v>0.10972222222222217</v>
      </c>
      <c r="AV56" s="107">
        <v>0.625</v>
      </c>
      <c r="AW56" s="110" t="s">
        <v>670</v>
      </c>
      <c r="AX56" s="111">
        <v>35</v>
      </c>
      <c r="AY56" s="127">
        <v>43619</v>
      </c>
      <c r="AZ56" s="111" t="s">
        <v>527</v>
      </c>
      <c r="BA56" s="101" t="s">
        <v>56</v>
      </c>
      <c r="BB56" s="121" t="s">
        <v>89</v>
      </c>
      <c r="BC56" s="98">
        <v>1</v>
      </c>
      <c r="BD56" s="113" t="s">
        <v>598</v>
      </c>
      <c r="BF56" s="98"/>
      <c r="BG56" s="101" t="s">
        <v>58</v>
      </c>
      <c r="BH56" s="101" t="s">
        <v>59</v>
      </c>
      <c r="BK56" s="101"/>
      <c r="BL56" s="98" t="s">
        <v>143</v>
      </c>
      <c r="BM56" s="98">
        <v>1</v>
      </c>
      <c r="BN56" s="98">
        <v>0</v>
      </c>
      <c r="BO56" s="101">
        <v>1</v>
      </c>
      <c r="BP56" s="101">
        <v>0</v>
      </c>
      <c r="BQ56" s="101">
        <v>0</v>
      </c>
      <c r="BR56" s="101">
        <v>0</v>
      </c>
      <c r="BS56" s="101">
        <v>0</v>
      </c>
      <c r="BT56" s="101">
        <v>0</v>
      </c>
      <c r="BU56" s="101">
        <v>0</v>
      </c>
      <c r="BV56" s="101">
        <v>0</v>
      </c>
      <c r="BW56" s="101">
        <v>0</v>
      </c>
      <c r="BX56" s="101">
        <v>0</v>
      </c>
      <c r="BY56" s="101">
        <v>0</v>
      </c>
      <c r="BZ56" s="101">
        <v>0</v>
      </c>
      <c r="CA56" s="101">
        <v>0</v>
      </c>
      <c r="CB56" s="101" t="s">
        <v>896</v>
      </c>
      <c r="CC56" s="98">
        <v>0</v>
      </c>
      <c r="CD56" s="98">
        <v>115</v>
      </c>
      <c r="CE56" s="98" t="s">
        <v>575</v>
      </c>
      <c r="CF56" s="98">
        <v>0.32100000000000001</v>
      </c>
      <c r="CG56" s="98">
        <v>247</v>
      </c>
      <c r="CH56" s="98" t="s">
        <v>221</v>
      </c>
      <c r="CI56" s="98">
        <v>57.4</v>
      </c>
      <c r="CJ56" s="98">
        <v>23.5</v>
      </c>
      <c r="CK56" s="98">
        <v>11.9</v>
      </c>
      <c r="CL56" s="98">
        <v>6.2</v>
      </c>
      <c r="CM56" s="98">
        <v>1</v>
      </c>
      <c r="CN56" s="114">
        <v>0.47</v>
      </c>
      <c r="CO56" s="98">
        <v>36</v>
      </c>
      <c r="CP56" s="115">
        <f t="shared" si="2"/>
        <v>2.1727748691099475</v>
      </c>
      <c r="CQ56" s="98">
        <v>0</v>
      </c>
      <c r="CR56" s="98">
        <v>0</v>
      </c>
      <c r="CS56" s="98">
        <v>0</v>
      </c>
      <c r="CT56" s="98">
        <v>0</v>
      </c>
      <c r="CU56" s="98">
        <v>0</v>
      </c>
      <c r="CV56" s="98">
        <v>0</v>
      </c>
      <c r="CW56" s="98">
        <v>36</v>
      </c>
      <c r="CX56" s="98">
        <v>78</v>
      </c>
      <c r="CZ56" s="98">
        <v>9.6</v>
      </c>
      <c r="DA56" s="98">
        <v>91</v>
      </c>
      <c r="DB56" s="98">
        <v>21.6</v>
      </c>
      <c r="DC56" s="98">
        <v>13.4</v>
      </c>
      <c r="DD56" s="98">
        <v>8.1999999999999993</v>
      </c>
      <c r="DE56" s="98">
        <v>44</v>
      </c>
      <c r="DF56" s="98">
        <v>38</v>
      </c>
      <c r="DG56" s="98">
        <v>45</v>
      </c>
      <c r="DJ56" s="98">
        <v>5</v>
      </c>
      <c r="DK56" s="98">
        <v>34</v>
      </c>
      <c r="DL56" s="98">
        <v>0</v>
      </c>
      <c r="DM56" s="98">
        <v>0</v>
      </c>
      <c r="DN56" s="98">
        <v>0</v>
      </c>
      <c r="DO56" s="98">
        <v>0</v>
      </c>
      <c r="DP56" s="98">
        <v>0</v>
      </c>
      <c r="DQ56" s="98">
        <v>0</v>
      </c>
      <c r="DR56" s="98">
        <v>0</v>
      </c>
      <c r="DS56" s="98">
        <v>0</v>
      </c>
      <c r="DT56" s="98">
        <v>0</v>
      </c>
      <c r="DU56" s="98">
        <f t="shared" si="0"/>
        <v>0</v>
      </c>
      <c r="DV56" s="98">
        <v>0</v>
      </c>
      <c r="DW56" s="98">
        <v>0</v>
      </c>
      <c r="DX56" s="98">
        <v>0</v>
      </c>
      <c r="DY56" s="98">
        <v>0</v>
      </c>
      <c r="DZ56" s="98">
        <v>0</v>
      </c>
      <c r="EA56" s="100">
        <v>0</v>
      </c>
      <c r="EB56" s="98">
        <v>0</v>
      </c>
      <c r="EC56" s="100">
        <v>0</v>
      </c>
      <c r="ED56" s="98">
        <f t="shared" si="1"/>
        <v>0</v>
      </c>
      <c r="EF56" s="120"/>
      <c r="EG56" s="120"/>
      <c r="EH56" s="120"/>
      <c r="EI56" s="120"/>
      <c r="EJ56" s="120"/>
      <c r="EK56" s="120"/>
      <c r="EL56" s="120"/>
      <c r="EN56" s="120"/>
    </row>
    <row r="57" spans="1:144" ht="29.25" customHeight="1" x14ac:dyDescent="0.2">
      <c r="A57" s="101" t="s">
        <v>410</v>
      </c>
      <c r="B57" s="123">
        <v>5616</v>
      </c>
      <c r="C57" s="124" t="s">
        <v>295</v>
      </c>
      <c r="D57" s="123">
        <v>3573</v>
      </c>
      <c r="E57" s="125">
        <v>33729</v>
      </c>
      <c r="F57" s="120">
        <v>77</v>
      </c>
      <c r="G57" s="120">
        <v>1</v>
      </c>
      <c r="H57" s="126">
        <v>43627</v>
      </c>
      <c r="I57" s="126">
        <v>43634</v>
      </c>
      <c r="J57" s="120">
        <v>7</v>
      </c>
      <c r="K57" s="107">
        <v>0.38680555555555557</v>
      </c>
      <c r="L57" s="124" t="s">
        <v>296</v>
      </c>
      <c r="M57" s="124" t="s">
        <v>297</v>
      </c>
      <c r="N57" s="124" t="s">
        <v>589</v>
      </c>
      <c r="O57" s="124" t="s">
        <v>130</v>
      </c>
      <c r="P57" s="103" t="s">
        <v>49</v>
      </c>
      <c r="Q57" s="92" t="s">
        <v>50</v>
      </c>
      <c r="R57" s="92" t="s">
        <v>81</v>
      </c>
      <c r="S57" s="92" t="s">
        <v>82</v>
      </c>
      <c r="T57" s="105" t="s">
        <v>435</v>
      </c>
      <c r="U57" s="105" t="s">
        <v>437</v>
      </c>
      <c r="V57" s="105" t="s">
        <v>441</v>
      </c>
      <c r="W57" s="105" t="s">
        <v>444</v>
      </c>
      <c r="X57" s="103" t="s">
        <v>450</v>
      </c>
      <c r="Y57" s="105" t="s">
        <v>452</v>
      </c>
      <c r="Z57" s="105">
        <v>18</v>
      </c>
      <c r="AA57" s="105">
        <v>95</v>
      </c>
      <c r="AB57" s="105" t="s">
        <v>460</v>
      </c>
      <c r="AC57" s="105">
        <v>96</v>
      </c>
      <c r="AD57" s="105">
        <v>110</v>
      </c>
      <c r="AE57" s="103" t="s">
        <v>491</v>
      </c>
      <c r="AF57" s="103" t="s">
        <v>494</v>
      </c>
      <c r="AG57" s="98" t="s">
        <v>498</v>
      </c>
      <c r="AH57" s="105" t="s">
        <v>500</v>
      </c>
      <c r="AI57" s="105" t="s">
        <v>500</v>
      </c>
      <c r="AJ57" s="120">
        <v>26</v>
      </c>
      <c r="AK57" s="105" t="s">
        <v>53</v>
      </c>
      <c r="AL57" s="105" t="s">
        <v>75</v>
      </c>
      <c r="AM57" s="98">
        <v>0</v>
      </c>
      <c r="AN57" s="101">
        <v>0</v>
      </c>
      <c r="AO57" s="101">
        <v>0</v>
      </c>
      <c r="AP57" s="98">
        <v>1</v>
      </c>
      <c r="AQ57" s="98">
        <v>0</v>
      </c>
      <c r="AR57" s="98">
        <v>0</v>
      </c>
      <c r="AS57" s="98">
        <v>1</v>
      </c>
      <c r="AT57" s="130" t="s">
        <v>618</v>
      </c>
      <c r="AU57" s="109">
        <f>AV57-K57</f>
        <v>0.17222222222222222</v>
      </c>
      <c r="AV57" s="107">
        <v>0.55902777777777779</v>
      </c>
      <c r="AW57" s="110" t="s">
        <v>671</v>
      </c>
      <c r="AX57" s="111">
        <v>40</v>
      </c>
      <c r="AY57" s="127">
        <v>43627</v>
      </c>
      <c r="AZ57" s="111" t="s">
        <v>527</v>
      </c>
      <c r="BA57" s="101" t="s">
        <v>56</v>
      </c>
      <c r="BC57" s="98">
        <v>0</v>
      </c>
      <c r="BD57" s="113" t="s">
        <v>598</v>
      </c>
      <c r="BE57" s="98" t="s">
        <v>133</v>
      </c>
      <c r="BF57" s="98">
        <v>2</v>
      </c>
      <c r="BG57" s="101" t="s">
        <v>58</v>
      </c>
      <c r="BH57" s="101" t="s">
        <v>59</v>
      </c>
      <c r="BK57" s="101"/>
      <c r="BL57" s="98" t="s">
        <v>84</v>
      </c>
      <c r="BM57" s="98">
        <v>1</v>
      </c>
      <c r="BN57" s="98">
        <v>0</v>
      </c>
      <c r="BO57" s="131">
        <v>4</v>
      </c>
      <c r="BP57" s="101">
        <v>1</v>
      </c>
      <c r="BQ57" s="101">
        <v>0</v>
      </c>
      <c r="BR57" s="101">
        <v>0</v>
      </c>
      <c r="BS57" s="101">
        <v>0</v>
      </c>
      <c r="BT57" s="101">
        <v>0</v>
      </c>
      <c r="BU57" s="101">
        <v>0</v>
      </c>
      <c r="BV57" s="101">
        <v>0</v>
      </c>
      <c r="BW57" s="101">
        <v>1</v>
      </c>
      <c r="BX57" s="101">
        <v>0</v>
      </c>
      <c r="BY57" s="101">
        <v>0</v>
      </c>
      <c r="BZ57" s="101">
        <v>0</v>
      </c>
      <c r="CA57" s="101">
        <v>0</v>
      </c>
      <c r="CB57" s="101" t="s">
        <v>896</v>
      </c>
      <c r="CC57" s="98">
        <v>0</v>
      </c>
      <c r="CD57" s="98">
        <v>110</v>
      </c>
      <c r="CE57" s="98" t="s">
        <v>563</v>
      </c>
      <c r="CF57" s="98">
        <v>0.377</v>
      </c>
      <c r="CG57" s="98">
        <v>356</v>
      </c>
      <c r="CH57" s="98" t="s">
        <v>298</v>
      </c>
      <c r="CI57" s="98">
        <v>62.3</v>
      </c>
      <c r="CJ57" s="98">
        <v>21.4</v>
      </c>
      <c r="CK57" s="98">
        <v>9.8000000000000007</v>
      </c>
      <c r="CL57" s="98">
        <v>5.0999999999999996</v>
      </c>
      <c r="CM57" s="98">
        <v>1.4</v>
      </c>
      <c r="CN57" s="114">
        <v>0.62</v>
      </c>
      <c r="CO57" s="98">
        <v>14</v>
      </c>
      <c r="CP57" s="115">
        <f t="shared" si="2"/>
        <v>1.2991765782250686</v>
      </c>
      <c r="CQ57" s="98">
        <v>0</v>
      </c>
      <c r="CR57" s="98">
        <v>1</v>
      </c>
      <c r="CS57" s="98">
        <v>0</v>
      </c>
      <c r="CT57" s="98">
        <v>0</v>
      </c>
      <c r="CU57" s="98">
        <v>0</v>
      </c>
      <c r="CV57" s="98">
        <v>0</v>
      </c>
      <c r="CW57" s="98">
        <v>14</v>
      </c>
      <c r="CX57" s="98">
        <v>84</v>
      </c>
      <c r="CZ57" s="98">
        <v>4.2</v>
      </c>
      <c r="DA57" s="98">
        <v>104</v>
      </c>
      <c r="DB57" s="98">
        <v>20.399999999999999</v>
      </c>
      <c r="DC57" s="98">
        <v>14.6</v>
      </c>
      <c r="DD57" s="98">
        <v>5.8</v>
      </c>
      <c r="DE57" s="98">
        <v>14</v>
      </c>
      <c r="DF57" s="98">
        <v>55</v>
      </c>
      <c r="DG57" s="98">
        <v>98</v>
      </c>
      <c r="DH57" s="98">
        <v>56</v>
      </c>
      <c r="DI57" s="98">
        <v>24</v>
      </c>
      <c r="DJ57" s="98">
        <v>4.3</v>
      </c>
      <c r="DK57" s="98">
        <v>26</v>
      </c>
      <c r="DL57" s="98">
        <v>1</v>
      </c>
      <c r="DM57" s="98">
        <v>0</v>
      </c>
      <c r="DN57" s="98">
        <v>0</v>
      </c>
      <c r="DO57" s="98">
        <v>0</v>
      </c>
      <c r="DP57" s="98">
        <v>0</v>
      </c>
      <c r="DQ57" s="98">
        <v>-3</v>
      </c>
      <c r="DR57" s="98">
        <v>0</v>
      </c>
      <c r="DS57" s="98">
        <v>0</v>
      </c>
      <c r="DT57" s="98">
        <v>0</v>
      </c>
      <c r="DU57" s="98">
        <f t="shared" si="0"/>
        <v>-2</v>
      </c>
      <c r="DV57" s="98">
        <v>0</v>
      </c>
      <c r="DW57" s="98">
        <v>1</v>
      </c>
      <c r="DX57" s="98">
        <v>0</v>
      </c>
      <c r="DY57" s="98">
        <v>0</v>
      </c>
      <c r="DZ57" s="98">
        <v>0</v>
      </c>
      <c r="EA57" s="100">
        <v>1</v>
      </c>
      <c r="EB57" s="98">
        <v>0</v>
      </c>
      <c r="EC57" s="100">
        <v>1</v>
      </c>
      <c r="ED57" s="98">
        <f t="shared" si="1"/>
        <v>3</v>
      </c>
      <c r="EF57" s="120"/>
      <c r="EG57" s="120"/>
      <c r="EH57" s="120"/>
      <c r="EI57" s="120"/>
      <c r="EJ57" s="120"/>
      <c r="EK57" s="120"/>
      <c r="EL57" s="120"/>
      <c r="EN57" s="120"/>
    </row>
    <row r="58" spans="1:144" ht="29.25" customHeight="1" x14ac:dyDescent="0.2">
      <c r="A58" s="101" t="s">
        <v>411</v>
      </c>
      <c r="B58" s="123">
        <v>5778</v>
      </c>
      <c r="C58" s="124" t="s">
        <v>189</v>
      </c>
      <c r="D58" s="123">
        <v>3688</v>
      </c>
      <c r="E58" s="125">
        <v>13819</v>
      </c>
      <c r="F58" s="120">
        <v>81</v>
      </c>
      <c r="G58" s="120">
        <v>0</v>
      </c>
      <c r="H58" s="126">
        <v>43633</v>
      </c>
      <c r="I58" s="126">
        <v>43640</v>
      </c>
      <c r="J58" s="120">
        <v>7</v>
      </c>
      <c r="K58" s="107">
        <v>0.45416666666666666</v>
      </c>
      <c r="L58" s="124" t="s">
        <v>190</v>
      </c>
      <c r="M58" s="124" t="s">
        <v>191</v>
      </c>
      <c r="N58" s="124" t="s">
        <v>592</v>
      </c>
      <c r="O58" s="124" t="s">
        <v>594</v>
      </c>
      <c r="P58" s="103" t="s">
        <v>67</v>
      </c>
      <c r="Q58" s="92" t="s">
        <v>50</v>
      </c>
      <c r="R58" s="103" t="s">
        <v>51</v>
      </c>
      <c r="S58" s="103" t="s">
        <v>52</v>
      </c>
      <c r="T58" s="105" t="s">
        <v>433</v>
      </c>
      <c r="U58" s="105" t="s">
        <v>439</v>
      </c>
      <c r="V58" s="105" t="s">
        <v>441</v>
      </c>
      <c r="W58" s="105" t="s">
        <v>444</v>
      </c>
      <c r="X58" s="103" t="s">
        <v>450</v>
      </c>
      <c r="Y58" s="105" t="s">
        <v>452</v>
      </c>
      <c r="Z58" s="105">
        <v>20</v>
      </c>
      <c r="AA58" s="105">
        <v>98</v>
      </c>
      <c r="AB58" s="105" t="s">
        <v>461</v>
      </c>
      <c r="AC58" s="105">
        <v>98</v>
      </c>
      <c r="AD58" s="105">
        <v>98</v>
      </c>
      <c r="AE58" s="103" t="s">
        <v>492</v>
      </c>
      <c r="AF58" s="103" t="s">
        <v>494</v>
      </c>
      <c r="AG58" s="98" t="s">
        <v>497</v>
      </c>
      <c r="AH58" s="105" t="s">
        <v>500</v>
      </c>
      <c r="AI58" s="105" t="s">
        <v>500</v>
      </c>
      <c r="AJ58" s="105">
        <v>24</v>
      </c>
      <c r="AK58" s="105" t="s">
        <v>68</v>
      </c>
      <c r="AL58" s="105" t="s">
        <v>75</v>
      </c>
      <c r="AM58" s="98">
        <v>1</v>
      </c>
      <c r="AN58" s="101">
        <v>0</v>
      </c>
      <c r="AO58" s="101">
        <v>0</v>
      </c>
      <c r="AP58" s="98">
        <v>1</v>
      </c>
      <c r="AQ58" s="98">
        <v>0</v>
      </c>
      <c r="AR58" s="98">
        <v>0</v>
      </c>
      <c r="AS58" s="98">
        <v>0</v>
      </c>
      <c r="AT58" s="98" t="s">
        <v>63</v>
      </c>
      <c r="AU58" s="109">
        <f>AV58-K58</f>
        <v>0.12916666666666671</v>
      </c>
      <c r="AV58" s="107">
        <v>0.58333333333333337</v>
      </c>
      <c r="AW58" s="110" t="s">
        <v>514</v>
      </c>
      <c r="AX58" s="111">
        <v>45</v>
      </c>
      <c r="AY58" s="127">
        <v>43633</v>
      </c>
      <c r="AZ58" s="111" t="s">
        <v>527</v>
      </c>
      <c r="BA58" s="101" t="s">
        <v>56</v>
      </c>
      <c r="BB58" s="101" t="s">
        <v>57</v>
      </c>
      <c r="BC58" s="98">
        <v>1</v>
      </c>
      <c r="BD58" s="113" t="s">
        <v>598</v>
      </c>
      <c r="BF58" s="98"/>
      <c r="BG58" s="101" t="s">
        <v>58</v>
      </c>
      <c r="BH58" s="101" t="s">
        <v>59</v>
      </c>
      <c r="BK58" s="101"/>
      <c r="BL58" s="98" t="s">
        <v>465</v>
      </c>
      <c r="BM58" s="98">
        <v>1</v>
      </c>
      <c r="BN58" s="101">
        <v>1</v>
      </c>
      <c r="BO58" s="101">
        <v>3</v>
      </c>
      <c r="BP58" s="101">
        <v>1</v>
      </c>
      <c r="BQ58" s="101">
        <v>1</v>
      </c>
      <c r="BR58" s="101">
        <v>0</v>
      </c>
      <c r="BS58" s="101">
        <v>0</v>
      </c>
      <c r="BT58" s="101">
        <v>0</v>
      </c>
      <c r="BU58" s="101">
        <v>1</v>
      </c>
      <c r="BV58" s="101">
        <v>1</v>
      </c>
      <c r="BW58" s="101">
        <v>0</v>
      </c>
      <c r="BX58" s="101">
        <v>0</v>
      </c>
      <c r="BY58" s="101">
        <v>0</v>
      </c>
      <c r="BZ58" s="101">
        <v>0</v>
      </c>
      <c r="CA58" s="101">
        <v>0</v>
      </c>
      <c r="CB58" s="101" t="s">
        <v>895</v>
      </c>
      <c r="CC58" s="98">
        <v>0</v>
      </c>
      <c r="CD58" s="98">
        <v>105</v>
      </c>
      <c r="CE58" s="98" t="s">
        <v>565</v>
      </c>
      <c r="CF58" s="98">
        <v>0.32500000000000001</v>
      </c>
      <c r="CG58" s="98">
        <v>278</v>
      </c>
      <c r="CH58" s="98" t="s">
        <v>626</v>
      </c>
      <c r="CI58" s="98">
        <v>88.2</v>
      </c>
      <c r="CJ58" s="98">
        <v>6.3</v>
      </c>
      <c r="CK58" s="98">
        <v>3.6</v>
      </c>
      <c r="CL58" s="98">
        <v>1.3</v>
      </c>
      <c r="CM58" s="98">
        <v>0.6</v>
      </c>
      <c r="CN58" s="114">
        <v>0.88</v>
      </c>
      <c r="CO58" s="98">
        <v>56</v>
      </c>
      <c r="CP58" s="115">
        <f t="shared" si="2"/>
        <v>8.7055837563451774</v>
      </c>
      <c r="CQ58" s="98">
        <v>0</v>
      </c>
      <c r="CW58" s="98">
        <v>56</v>
      </c>
      <c r="CX58" s="98">
        <v>78</v>
      </c>
      <c r="CZ58" s="98">
        <v>6.4</v>
      </c>
      <c r="DA58" s="98">
        <v>96</v>
      </c>
      <c r="DB58" s="98">
        <v>14.4</v>
      </c>
      <c r="DC58" s="98">
        <v>3.2</v>
      </c>
      <c r="DD58" s="98">
        <v>11.2</v>
      </c>
      <c r="DE58" s="98">
        <v>36</v>
      </c>
      <c r="DF58" s="98">
        <v>26</v>
      </c>
      <c r="DG58" s="98">
        <v>87</v>
      </c>
      <c r="DJ58" s="98">
        <v>5.4</v>
      </c>
      <c r="DK58" s="98">
        <v>38</v>
      </c>
      <c r="DL58" s="98">
        <v>1</v>
      </c>
      <c r="DM58" s="98">
        <v>1</v>
      </c>
      <c r="DN58" s="98">
        <v>2</v>
      </c>
      <c r="DO58" s="98">
        <v>1</v>
      </c>
      <c r="DP58" s="98">
        <v>1</v>
      </c>
      <c r="DU58" s="98">
        <f t="shared" si="0"/>
        <v>6</v>
      </c>
      <c r="DV58" s="98">
        <v>2</v>
      </c>
      <c r="DW58" s="98">
        <v>1</v>
      </c>
      <c r="DX58" s="98">
        <v>1</v>
      </c>
      <c r="DY58" s="98">
        <v>0</v>
      </c>
      <c r="DZ58" s="98">
        <v>2</v>
      </c>
      <c r="EA58" s="116">
        <v>0</v>
      </c>
      <c r="EB58" s="98">
        <v>2</v>
      </c>
      <c r="EC58" s="116">
        <v>0</v>
      </c>
      <c r="ED58" s="98">
        <f t="shared" si="1"/>
        <v>8</v>
      </c>
      <c r="EF58" s="105"/>
      <c r="EG58" s="105"/>
      <c r="EH58" s="105"/>
      <c r="EI58" s="105"/>
      <c r="EJ58" s="105"/>
      <c r="EK58" s="105"/>
      <c r="EL58" s="105"/>
      <c r="EN58" s="105"/>
    </row>
    <row r="59" spans="1:144" ht="29.25" customHeight="1" x14ac:dyDescent="0.2">
      <c r="A59" s="101" t="s">
        <v>412</v>
      </c>
      <c r="B59" s="123">
        <v>5832</v>
      </c>
      <c r="C59" s="124" t="s">
        <v>299</v>
      </c>
      <c r="D59" s="123">
        <v>3720</v>
      </c>
      <c r="E59" s="125">
        <v>17187</v>
      </c>
      <c r="F59" s="120">
        <v>72</v>
      </c>
      <c r="G59" s="154">
        <v>1</v>
      </c>
      <c r="H59" s="126">
        <v>43634</v>
      </c>
      <c r="I59" s="126">
        <v>43635</v>
      </c>
      <c r="J59" s="120">
        <v>1</v>
      </c>
      <c r="K59" s="107">
        <v>0.47569444444444442</v>
      </c>
      <c r="L59" s="124" t="s">
        <v>300</v>
      </c>
      <c r="M59" s="124" t="s">
        <v>130</v>
      </c>
      <c r="N59" s="124" t="s">
        <v>592</v>
      </c>
      <c r="O59" s="124" t="s">
        <v>594</v>
      </c>
      <c r="P59" s="103" t="s">
        <v>49</v>
      </c>
      <c r="Q59" s="92" t="s">
        <v>50</v>
      </c>
      <c r="R59" s="92" t="s">
        <v>81</v>
      </c>
      <c r="S59" s="92" t="s">
        <v>82</v>
      </c>
      <c r="T59" s="105" t="s">
        <v>433</v>
      </c>
      <c r="U59" s="105" t="s">
        <v>438</v>
      </c>
      <c r="V59" s="105" t="s">
        <v>441</v>
      </c>
      <c r="W59" s="105" t="s">
        <v>444</v>
      </c>
      <c r="X59" s="103" t="s">
        <v>450</v>
      </c>
      <c r="Y59" s="105" t="s">
        <v>452</v>
      </c>
      <c r="Z59" s="105">
        <v>18</v>
      </c>
      <c r="AA59" s="105">
        <v>98</v>
      </c>
      <c r="AB59" s="105" t="s">
        <v>457</v>
      </c>
      <c r="AC59" s="105">
        <v>88</v>
      </c>
      <c r="AD59" s="105">
        <v>108</v>
      </c>
      <c r="AE59" s="103" t="s">
        <v>492</v>
      </c>
      <c r="AF59" s="103" t="s">
        <v>494</v>
      </c>
      <c r="AG59" s="98" t="s">
        <v>498</v>
      </c>
      <c r="AH59" s="105" t="s">
        <v>500</v>
      </c>
      <c r="AI59" s="105" t="s">
        <v>500</v>
      </c>
      <c r="AJ59" s="120">
        <v>24</v>
      </c>
      <c r="AK59" s="105" t="s">
        <v>101</v>
      </c>
      <c r="AL59" s="105" t="s">
        <v>75</v>
      </c>
      <c r="AM59" s="98">
        <v>1</v>
      </c>
      <c r="AN59" s="101">
        <v>1</v>
      </c>
      <c r="AO59" s="101">
        <v>0</v>
      </c>
      <c r="AP59" s="98">
        <v>0</v>
      </c>
      <c r="AQ59" s="98">
        <v>0</v>
      </c>
      <c r="AR59" s="98">
        <v>0</v>
      </c>
      <c r="AS59" s="98">
        <v>0</v>
      </c>
      <c r="AT59" s="98" t="s">
        <v>71</v>
      </c>
      <c r="AU59" s="109">
        <f>AV59-K59</f>
        <v>0.17361111111111116</v>
      </c>
      <c r="AV59" s="107">
        <v>0.64930555555555558</v>
      </c>
      <c r="AW59" s="110" t="s">
        <v>515</v>
      </c>
      <c r="AX59" s="111">
        <v>40</v>
      </c>
      <c r="AY59" s="127">
        <v>43634</v>
      </c>
      <c r="AZ59" s="111" t="s">
        <v>527</v>
      </c>
      <c r="BA59" s="101" t="s">
        <v>56</v>
      </c>
      <c r="BB59" s="121" t="s">
        <v>183</v>
      </c>
      <c r="BC59" s="98">
        <v>1</v>
      </c>
      <c r="BD59" s="113" t="s">
        <v>598</v>
      </c>
      <c r="BE59" s="98" t="s">
        <v>83</v>
      </c>
      <c r="BF59" s="98">
        <v>2</v>
      </c>
      <c r="BG59" s="101" t="s">
        <v>58</v>
      </c>
      <c r="BH59" s="101" t="s">
        <v>59</v>
      </c>
      <c r="BK59" s="101"/>
      <c r="BL59" s="98" t="s">
        <v>301</v>
      </c>
      <c r="BM59" s="98">
        <v>1</v>
      </c>
      <c r="BN59" s="98">
        <v>0</v>
      </c>
      <c r="BO59" s="101">
        <v>2</v>
      </c>
      <c r="BP59" s="101">
        <v>1</v>
      </c>
      <c r="BQ59" s="101">
        <v>0</v>
      </c>
      <c r="BR59" s="101">
        <v>0</v>
      </c>
      <c r="BS59" s="101">
        <v>0</v>
      </c>
      <c r="BT59" s="101">
        <v>0</v>
      </c>
      <c r="BU59" s="101">
        <v>0</v>
      </c>
      <c r="BV59" s="101">
        <v>0</v>
      </c>
      <c r="BW59" s="101">
        <v>0</v>
      </c>
      <c r="BX59" s="101">
        <v>0</v>
      </c>
      <c r="BY59" s="101">
        <v>0</v>
      </c>
      <c r="BZ59" s="101">
        <v>0</v>
      </c>
      <c r="CA59" s="101">
        <v>0</v>
      </c>
      <c r="CB59" s="101" t="s">
        <v>896</v>
      </c>
      <c r="CC59" s="98">
        <v>0</v>
      </c>
      <c r="CD59" s="98">
        <v>98</v>
      </c>
      <c r="CE59" s="98" t="s">
        <v>566</v>
      </c>
      <c r="CF59" s="98">
        <v>0.32800000000000001</v>
      </c>
      <c r="CG59" s="98">
        <v>286</v>
      </c>
      <c r="CH59" s="98" t="s">
        <v>96</v>
      </c>
      <c r="CI59" s="98">
        <v>68.400000000000006</v>
      </c>
      <c r="CJ59" s="98">
        <v>16.899999999999999</v>
      </c>
      <c r="CK59" s="101">
        <v>8.9</v>
      </c>
      <c r="CL59" s="98">
        <v>4.5999999999999996</v>
      </c>
      <c r="CM59" s="98">
        <v>1.2</v>
      </c>
      <c r="CN59" s="114">
        <v>0.68</v>
      </c>
      <c r="CO59" s="98">
        <v>50</v>
      </c>
      <c r="CP59" s="115">
        <f t="shared" si="2"/>
        <v>2.4360465116279069</v>
      </c>
      <c r="CQ59" s="98">
        <v>0</v>
      </c>
      <c r="CR59" s="98">
        <v>0</v>
      </c>
      <c r="CS59" s="98">
        <v>0</v>
      </c>
      <c r="CT59" s="98">
        <v>0</v>
      </c>
      <c r="CU59" s="98">
        <v>0</v>
      </c>
      <c r="CV59" s="98">
        <v>0</v>
      </c>
      <c r="CW59" s="98">
        <v>50</v>
      </c>
      <c r="CX59" s="98">
        <v>91</v>
      </c>
      <c r="CZ59" s="98">
        <v>6.4</v>
      </c>
      <c r="DA59" s="98">
        <v>73</v>
      </c>
      <c r="DB59" s="98">
        <v>18.2</v>
      </c>
      <c r="DC59" s="98">
        <v>18.100000000000001</v>
      </c>
      <c r="DD59" s="98">
        <v>10.1</v>
      </c>
      <c r="DE59" s="98">
        <v>11</v>
      </c>
      <c r="DF59" s="98">
        <v>75</v>
      </c>
      <c r="DG59" s="98">
        <v>27</v>
      </c>
      <c r="DJ59" s="98">
        <v>6.7</v>
      </c>
      <c r="DK59" s="98">
        <v>31</v>
      </c>
      <c r="DL59" s="98">
        <v>1</v>
      </c>
      <c r="DM59" s="98">
        <v>0</v>
      </c>
      <c r="DN59" s="98">
        <v>0</v>
      </c>
      <c r="DO59" s="98">
        <v>0</v>
      </c>
      <c r="DP59" s="98">
        <v>0</v>
      </c>
      <c r="DQ59" s="98">
        <v>0</v>
      </c>
      <c r="DR59" s="98">
        <v>0</v>
      </c>
      <c r="DS59" s="98">
        <v>0</v>
      </c>
      <c r="DT59" s="98">
        <v>0</v>
      </c>
      <c r="DU59" s="98">
        <f t="shared" si="0"/>
        <v>1</v>
      </c>
      <c r="DV59" s="98">
        <v>0</v>
      </c>
      <c r="DW59" s="98">
        <v>1</v>
      </c>
      <c r="DX59" s="98">
        <v>0</v>
      </c>
      <c r="DY59" s="98">
        <v>0</v>
      </c>
      <c r="DZ59" s="98">
        <v>0</v>
      </c>
      <c r="EA59" s="100">
        <v>0</v>
      </c>
      <c r="EB59" s="98">
        <v>0</v>
      </c>
      <c r="EC59" s="100">
        <v>0</v>
      </c>
      <c r="ED59" s="98">
        <f t="shared" si="1"/>
        <v>1</v>
      </c>
      <c r="EF59" s="120"/>
      <c r="EG59" s="120"/>
      <c r="EH59" s="120"/>
      <c r="EI59" s="120"/>
      <c r="EJ59" s="120"/>
      <c r="EK59" s="120"/>
      <c r="EL59" s="120"/>
      <c r="EN59" s="120"/>
    </row>
    <row r="60" spans="1:144" ht="29.25" customHeight="1" x14ac:dyDescent="0.2">
      <c r="A60" s="101" t="s">
        <v>413</v>
      </c>
      <c r="B60" s="123">
        <v>5867</v>
      </c>
      <c r="C60" s="124" t="s">
        <v>302</v>
      </c>
      <c r="D60" s="123">
        <v>3741</v>
      </c>
      <c r="E60" s="125">
        <v>17946</v>
      </c>
      <c r="F60" s="120">
        <v>70</v>
      </c>
      <c r="G60" s="120">
        <v>1</v>
      </c>
      <c r="H60" s="126">
        <v>43635</v>
      </c>
      <c r="I60" s="126">
        <v>43640</v>
      </c>
      <c r="J60" s="120">
        <v>5</v>
      </c>
      <c r="K60" s="107">
        <v>0.71944444444444444</v>
      </c>
      <c r="L60" s="124" t="s">
        <v>303</v>
      </c>
      <c r="M60" s="124" t="s">
        <v>130</v>
      </c>
      <c r="N60" s="124" t="s">
        <v>592</v>
      </c>
      <c r="O60" s="124" t="s">
        <v>595</v>
      </c>
      <c r="P60" s="103" t="s">
        <v>67</v>
      </c>
      <c r="Q60" s="92" t="s">
        <v>50</v>
      </c>
      <c r="R60" s="103" t="s">
        <v>51</v>
      </c>
      <c r="S60" s="103" t="s">
        <v>52</v>
      </c>
      <c r="T60" s="105" t="s">
        <v>434</v>
      </c>
      <c r="U60" s="105" t="s">
        <v>437</v>
      </c>
      <c r="V60" s="105" t="s">
        <v>441</v>
      </c>
      <c r="W60" s="105" t="s">
        <v>444</v>
      </c>
      <c r="X60" s="103" t="s">
        <v>450</v>
      </c>
      <c r="Y60" s="105" t="s">
        <v>452</v>
      </c>
      <c r="Z60" s="105">
        <v>16</v>
      </c>
      <c r="AA60" s="105">
        <v>96</v>
      </c>
      <c r="AB60" s="105" t="s">
        <v>457</v>
      </c>
      <c r="AC60" s="105">
        <v>88</v>
      </c>
      <c r="AD60" s="105">
        <v>88</v>
      </c>
      <c r="AE60" s="103" t="s">
        <v>492</v>
      </c>
      <c r="AF60" s="103" t="s">
        <v>494</v>
      </c>
      <c r="AG60" s="98" t="s">
        <v>498</v>
      </c>
      <c r="AH60" s="105" t="s">
        <v>500</v>
      </c>
      <c r="AI60" s="105" t="s">
        <v>500</v>
      </c>
      <c r="AJ60" s="105">
        <v>23</v>
      </c>
      <c r="AK60" s="105" t="s">
        <v>53</v>
      </c>
      <c r="AL60" s="105" t="s">
        <v>75</v>
      </c>
      <c r="AM60" s="98">
        <v>0</v>
      </c>
      <c r="AN60" s="101">
        <v>0</v>
      </c>
      <c r="AO60" s="101">
        <v>0</v>
      </c>
      <c r="AP60" s="98">
        <v>0</v>
      </c>
      <c r="AQ60" s="98">
        <v>0</v>
      </c>
      <c r="AR60" s="98">
        <v>0</v>
      </c>
      <c r="AS60" s="98">
        <v>1</v>
      </c>
      <c r="AT60" s="98" t="s">
        <v>71</v>
      </c>
      <c r="AU60" s="109">
        <f>AV60-K60</f>
        <v>4.0972222222222188E-2</v>
      </c>
      <c r="AV60" s="107">
        <v>0.76041666666666663</v>
      </c>
      <c r="AW60" s="110" t="s">
        <v>672</v>
      </c>
      <c r="AX60" s="111">
        <v>40</v>
      </c>
      <c r="AY60" s="127">
        <v>43635</v>
      </c>
      <c r="AZ60" s="111" t="s">
        <v>527</v>
      </c>
      <c r="BA60" s="101" t="s">
        <v>56</v>
      </c>
      <c r="BB60" s="121" t="s">
        <v>94</v>
      </c>
      <c r="BC60" s="98">
        <v>1</v>
      </c>
      <c r="BD60" s="113" t="s">
        <v>598</v>
      </c>
      <c r="BF60" s="98"/>
      <c r="BG60" s="101" t="s">
        <v>76</v>
      </c>
      <c r="BH60" s="101" t="s">
        <v>59</v>
      </c>
      <c r="BK60" s="101"/>
      <c r="BL60" s="98" t="s">
        <v>70</v>
      </c>
      <c r="BM60" s="98">
        <v>1</v>
      </c>
      <c r="BN60" s="101">
        <v>1</v>
      </c>
      <c r="BO60" s="101">
        <v>2</v>
      </c>
      <c r="BP60" s="101">
        <v>1</v>
      </c>
      <c r="BQ60" s="101">
        <v>1</v>
      </c>
      <c r="BR60" s="101">
        <v>1</v>
      </c>
      <c r="BS60" s="101">
        <v>0</v>
      </c>
      <c r="BT60" s="101">
        <v>0</v>
      </c>
      <c r="BU60" s="101">
        <v>0</v>
      </c>
      <c r="BV60" s="101">
        <v>0</v>
      </c>
      <c r="BW60" s="101">
        <v>0</v>
      </c>
      <c r="BX60" s="101">
        <v>0</v>
      </c>
      <c r="BY60" s="101">
        <v>0</v>
      </c>
      <c r="BZ60" s="101">
        <v>0</v>
      </c>
      <c r="CA60" s="101">
        <v>1</v>
      </c>
      <c r="CB60" s="98" t="s">
        <v>896</v>
      </c>
      <c r="CC60" s="98">
        <v>0</v>
      </c>
      <c r="CD60" s="98">
        <v>92</v>
      </c>
      <c r="CE60" s="98" t="s">
        <v>577</v>
      </c>
      <c r="CF60" s="98">
        <v>0.36199999999999999</v>
      </c>
      <c r="CG60" s="98">
        <v>296</v>
      </c>
      <c r="CH60" s="98" t="s">
        <v>627</v>
      </c>
      <c r="CI60" s="98">
        <v>88.4</v>
      </c>
      <c r="CJ60" s="98">
        <v>6.2</v>
      </c>
      <c r="CK60" s="98">
        <v>2.8</v>
      </c>
      <c r="CL60" s="98">
        <v>1.1000000000000001</v>
      </c>
      <c r="CM60" s="98">
        <v>1.5</v>
      </c>
      <c r="CN60" s="114">
        <v>0.88</v>
      </c>
      <c r="CO60" s="98">
        <v>16</v>
      </c>
      <c r="CP60" s="115">
        <f t="shared" si="2"/>
        <v>2.0729927007299271</v>
      </c>
      <c r="CQ60" s="98">
        <v>0</v>
      </c>
      <c r="CR60" s="98">
        <v>0</v>
      </c>
      <c r="CS60" s="98">
        <v>1</v>
      </c>
      <c r="CT60" s="98">
        <v>1</v>
      </c>
      <c r="CU60" s="98">
        <v>1</v>
      </c>
      <c r="CV60" s="98">
        <v>0</v>
      </c>
      <c r="CW60" s="98">
        <v>16</v>
      </c>
      <c r="CX60" s="98">
        <v>70</v>
      </c>
      <c r="CZ60" s="98">
        <v>5.0999999999999996</v>
      </c>
      <c r="DA60" s="98">
        <v>99</v>
      </c>
      <c r="DB60" s="98">
        <v>17.3</v>
      </c>
      <c r="DC60" s="98">
        <v>9.8000000000000007</v>
      </c>
      <c r="DD60" s="98">
        <v>7.5</v>
      </c>
      <c r="DE60" s="98">
        <v>13</v>
      </c>
      <c r="DF60" s="98">
        <v>46</v>
      </c>
      <c r="DG60" s="98">
        <v>75</v>
      </c>
      <c r="DJ60" s="98">
        <v>5.4</v>
      </c>
      <c r="DK60" s="98">
        <v>78</v>
      </c>
      <c r="DL60" s="98">
        <v>1</v>
      </c>
      <c r="DM60" s="98">
        <v>1</v>
      </c>
      <c r="DN60" s="98">
        <v>0</v>
      </c>
      <c r="DO60" s="98">
        <v>0</v>
      </c>
      <c r="DP60" s="98">
        <v>1</v>
      </c>
      <c r="DQ60" s="98">
        <v>0</v>
      </c>
      <c r="DR60" s="98">
        <v>2</v>
      </c>
      <c r="DS60" s="98">
        <v>1</v>
      </c>
      <c r="DT60" s="98">
        <v>1</v>
      </c>
      <c r="DU60" s="98">
        <f t="shared" si="0"/>
        <v>7</v>
      </c>
      <c r="DV60" s="98">
        <v>2</v>
      </c>
      <c r="DW60" s="98">
        <v>1</v>
      </c>
      <c r="DX60" s="98">
        <v>1</v>
      </c>
      <c r="DY60" s="98">
        <v>1</v>
      </c>
      <c r="DZ60" s="98">
        <v>0</v>
      </c>
      <c r="EA60" s="100">
        <v>0</v>
      </c>
      <c r="EB60" s="98">
        <v>2</v>
      </c>
      <c r="EC60" s="100">
        <v>0</v>
      </c>
      <c r="ED60" s="98">
        <f t="shared" si="1"/>
        <v>7</v>
      </c>
      <c r="EF60" s="105"/>
      <c r="EG60" s="105"/>
      <c r="EH60" s="105"/>
      <c r="EI60" s="105"/>
      <c r="EJ60" s="105"/>
      <c r="EK60" s="105"/>
      <c r="EL60" s="105"/>
      <c r="EN60" s="105"/>
    </row>
    <row r="61" spans="1:144" ht="29.25" customHeight="1" x14ac:dyDescent="0.2">
      <c r="A61" s="101" t="s">
        <v>414</v>
      </c>
      <c r="B61" s="123">
        <v>6239</v>
      </c>
      <c r="C61" s="124" t="s">
        <v>304</v>
      </c>
      <c r="D61" s="123">
        <v>3969</v>
      </c>
      <c r="E61" s="125">
        <v>18616</v>
      </c>
      <c r="F61" s="120">
        <v>69</v>
      </c>
      <c r="G61" s="120">
        <v>0</v>
      </c>
      <c r="H61" s="126">
        <v>43647</v>
      </c>
      <c r="I61" s="126">
        <v>43654</v>
      </c>
      <c r="J61" s="120">
        <v>7</v>
      </c>
      <c r="K61" s="107">
        <v>10.447222222222223</v>
      </c>
      <c r="L61" s="124" t="s">
        <v>305</v>
      </c>
      <c r="M61" s="124" t="s">
        <v>306</v>
      </c>
      <c r="N61" s="124" t="s">
        <v>589</v>
      </c>
      <c r="O61" s="124" t="s">
        <v>130</v>
      </c>
      <c r="P61" s="103" t="s">
        <v>49</v>
      </c>
      <c r="Q61" s="92" t="s">
        <v>50</v>
      </c>
      <c r="R61" s="92" t="s">
        <v>81</v>
      </c>
      <c r="S61" s="92" t="s">
        <v>82</v>
      </c>
      <c r="T61" s="105" t="s">
        <v>433</v>
      </c>
      <c r="U61" s="105" t="s">
        <v>437</v>
      </c>
      <c r="V61" s="105" t="s">
        <v>441</v>
      </c>
      <c r="W61" s="105" t="s">
        <v>444</v>
      </c>
      <c r="X61" s="103" t="s">
        <v>450</v>
      </c>
      <c r="Y61" s="105" t="s">
        <v>452</v>
      </c>
      <c r="Z61" s="105">
        <v>20</v>
      </c>
      <c r="AA61" s="105">
        <v>98</v>
      </c>
      <c r="AB61" s="105" t="s">
        <v>458</v>
      </c>
      <c r="AC61" s="105">
        <v>96</v>
      </c>
      <c r="AD61" s="105">
        <v>96</v>
      </c>
      <c r="AE61" s="103" t="s">
        <v>491</v>
      </c>
      <c r="AF61" s="103" t="s">
        <v>494</v>
      </c>
      <c r="AG61" s="98" t="s">
        <v>498</v>
      </c>
      <c r="AH61" s="105" t="s">
        <v>500</v>
      </c>
      <c r="AI61" s="105" t="s">
        <v>500</v>
      </c>
      <c r="AJ61" s="120">
        <v>21</v>
      </c>
      <c r="AK61" s="105" t="s">
        <v>68</v>
      </c>
      <c r="AL61" s="105" t="s">
        <v>75</v>
      </c>
      <c r="AM61" s="98">
        <v>1</v>
      </c>
      <c r="AN61" s="101">
        <v>0</v>
      </c>
      <c r="AO61" s="101">
        <v>0</v>
      </c>
      <c r="AP61" s="98">
        <v>0</v>
      </c>
      <c r="AQ61" s="98">
        <v>0</v>
      </c>
      <c r="AR61" s="98">
        <v>0</v>
      </c>
      <c r="AS61" s="98">
        <v>0</v>
      </c>
      <c r="AT61" s="130" t="s">
        <v>618</v>
      </c>
      <c r="AU61" s="109">
        <v>0.14652777777777778</v>
      </c>
      <c r="AV61" s="107">
        <v>0.55208333333333337</v>
      </c>
      <c r="AW61" s="110" t="s">
        <v>516</v>
      </c>
      <c r="AX61" s="111">
        <v>45</v>
      </c>
      <c r="AY61" s="127">
        <v>43647</v>
      </c>
      <c r="AZ61" s="111" t="s">
        <v>527</v>
      </c>
      <c r="BA61" s="101" t="s">
        <v>56</v>
      </c>
      <c r="BB61" s="101" t="s">
        <v>57</v>
      </c>
      <c r="BC61" s="98">
        <v>0</v>
      </c>
      <c r="BD61" s="113" t="s">
        <v>598</v>
      </c>
      <c r="BF61" s="98"/>
      <c r="BG61" s="101" t="s">
        <v>58</v>
      </c>
      <c r="BH61" s="101" t="s">
        <v>59</v>
      </c>
      <c r="BK61" s="101"/>
      <c r="BL61" s="98" t="s">
        <v>95</v>
      </c>
      <c r="BM61" s="98">
        <v>1</v>
      </c>
      <c r="BN61" s="98">
        <v>0</v>
      </c>
      <c r="BO61" s="131">
        <v>4</v>
      </c>
      <c r="BP61" s="101">
        <v>1</v>
      </c>
      <c r="BQ61" s="101">
        <v>0</v>
      </c>
      <c r="BR61" s="101">
        <v>0</v>
      </c>
      <c r="BS61" s="101">
        <v>0</v>
      </c>
      <c r="BT61" s="101">
        <v>0</v>
      </c>
      <c r="BU61" s="101">
        <v>0</v>
      </c>
      <c r="BV61" s="101">
        <v>0</v>
      </c>
      <c r="BW61" s="101">
        <v>0</v>
      </c>
      <c r="BX61" s="101">
        <v>0</v>
      </c>
      <c r="BY61" s="101">
        <v>0</v>
      </c>
      <c r="BZ61" s="101">
        <v>0</v>
      </c>
      <c r="CA61" s="101">
        <v>0</v>
      </c>
      <c r="CB61" s="101" t="s">
        <v>896</v>
      </c>
      <c r="CC61" s="98">
        <v>0</v>
      </c>
      <c r="CD61" s="98">
        <v>104</v>
      </c>
      <c r="CE61" s="98" t="s">
        <v>576</v>
      </c>
      <c r="CF61" s="98">
        <v>0.41099999999999998</v>
      </c>
      <c r="CG61" s="98">
        <v>321</v>
      </c>
      <c r="CH61" s="98" t="s">
        <v>251</v>
      </c>
      <c r="CI61" s="98">
        <v>68.3</v>
      </c>
      <c r="CJ61" s="98">
        <v>17.2</v>
      </c>
      <c r="CK61" s="98">
        <v>8.5</v>
      </c>
      <c r="CL61" s="98">
        <v>4.0999999999999996</v>
      </c>
      <c r="CM61" s="98">
        <v>1.9</v>
      </c>
      <c r="CN61" s="114">
        <v>0.68</v>
      </c>
      <c r="CO61" s="98">
        <v>39</v>
      </c>
      <c r="CP61" s="115">
        <f t="shared" si="2"/>
        <v>1.4715316760224542</v>
      </c>
      <c r="CQ61" s="98">
        <v>0</v>
      </c>
      <c r="CR61" s="98">
        <v>0</v>
      </c>
      <c r="CS61" s="98">
        <v>0</v>
      </c>
      <c r="CT61" s="98">
        <v>0</v>
      </c>
      <c r="CU61" s="98">
        <v>0</v>
      </c>
      <c r="CV61" s="98">
        <v>0</v>
      </c>
      <c r="CW61" s="98">
        <v>39</v>
      </c>
      <c r="CX61" s="98">
        <v>87</v>
      </c>
      <c r="CZ61" s="98">
        <v>3.2</v>
      </c>
      <c r="DA61" s="98">
        <v>76</v>
      </c>
      <c r="DB61" s="98">
        <v>19.2</v>
      </c>
      <c r="DC61" s="98">
        <v>12.7</v>
      </c>
      <c r="DD61" s="98">
        <v>6.5</v>
      </c>
      <c r="DE61" s="98">
        <v>38</v>
      </c>
      <c r="DF61" s="98">
        <v>67</v>
      </c>
      <c r="DG61" s="98">
        <v>87</v>
      </c>
      <c r="DJ61" s="98">
        <v>5.4</v>
      </c>
      <c r="DK61" s="98">
        <v>41</v>
      </c>
      <c r="DL61" s="98">
        <v>1</v>
      </c>
      <c r="DM61" s="98">
        <v>0</v>
      </c>
      <c r="DN61" s="98">
        <v>0</v>
      </c>
      <c r="DO61" s="98">
        <v>0</v>
      </c>
      <c r="DP61" s="98">
        <v>0</v>
      </c>
      <c r="DQ61" s="98">
        <v>0</v>
      </c>
      <c r="DR61" s="98">
        <v>0</v>
      </c>
      <c r="DS61" s="98">
        <v>0</v>
      </c>
      <c r="DT61" s="98">
        <v>0</v>
      </c>
      <c r="DU61" s="98">
        <f t="shared" si="0"/>
        <v>1</v>
      </c>
      <c r="DV61" s="98">
        <v>0</v>
      </c>
      <c r="DW61" s="98">
        <v>1</v>
      </c>
      <c r="DX61" s="98">
        <v>0</v>
      </c>
      <c r="DY61" s="98">
        <v>0</v>
      </c>
      <c r="DZ61" s="98">
        <v>0</v>
      </c>
      <c r="EA61" s="100">
        <v>1</v>
      </c>
      <c r="EB61" s="98">
        <v>0</v>
      </c>
      <c r="EC61" s="100">
        <v>1</v>
      </c>
      <c r="ED61" s="98">
        <f t="shared" si="1"/>
        <v>3</v>
      </c>
      <c r="EF61" s="120"/>
      <c r="EG61" s="120"/>
      <c r="EH61" s="120"/>
      <c r="EI61" s="120"/>
      <c r="EJ61" s="120"/>
      <c r="EK61" s="120"/>
      <c r="EL61" s="120"/>
      <c r="EN61" s="120"/>
    </row>
    <row r="62" spans="1:144" ht="29.25" customHeight="1" x14ac:dyDescent="0.2">
      <c r="A62" s="101" t="s">
        <v>415</v>
      </c>
      <c r="B62" s="123">
        <v>6593</v>
      </c>
      <c r="C62" s="124" t="s">
        <v>307</v>
      </c>
      <c r="D62" s="123">
        <v>4172</v>
      </c>
      <c r="E62" s="125">
        <v>26262</v>
      </c>
      <c r="F62" s="120">
        <v>77</v>
      </c>
      <c r="G62" s="120">
        <v>1</v>
      </c>
      <c r="H62" s="126">
        <v>43657</v>
      </c>
      <c r="I62" s="126">
        <v>43662</v>
      </c>
      <c r="J62" s="120">
        <v>5</v>
      </c>
      <c r="L62" s="124" t="s">
        <v>308</v>
      </c>
      <c r="M62" s="124" t="s">
        <v>309</v>
      </c>
      <c r="N62" s="124" t="s">
        <v>591</v>
      </c>
      <c r="O62" s="124" t="s">
        <v>130</v>
      </c>
      <c r="P62" s="103" t="s">
        <v>196</v>
      </c>
      <c r="Q62" s="92" t="s">
        <v>50</v>
      </c>
      <c r="R62" s="92" t="s">
        <v>310</v>
      </c>
      <c r="S62" s="92" t="s">
        <v>310</v>
      </c>
      <c r="T62" s="105" t="s">
        <v>433</v>
      </c>
      <c r="U62" s="105" t="s">
        <v>439</v>
      </c>
      <c r="V62" s="105" t="s">
        <v>441</v>
      </c>
      <c r="W62" s="105" t="s">
        <v>444</v>
      </c>
      <c r="X62" s="103" t="s">
        <v>450</v>
      </c>
      <c r="Y62" s="105" t="s">
        <v>452</v>
      </c>
      <c r="Z62" s="105">
        <v>18</v>
      </c>
      <c r="AA62" s="105">
        <v>98</v>
      </c>
      <c r="AB62" s="105" t="s">
        <v>459</v>
      </c>
      <c r="AC62" s="105">
        <v>78</v>
      </c>
      <c r="AD62" s="105">
        <v>78</v>
      </c>
      <c r="AE62" s="103" t="s">
        <v>492</v>
      </c>
      <c r="AF62" s="103" t="s">
        <v>494</v>
      </c>
      <c r="AG62" s="98" t="s">
        <v>498</v>
      </c>
      <c r="AH62" s="105" t="s">
        <v>500</v>
      </c>
      <c r="AI62" s="105" t="s">
        <v>500</v>
      </c>
      <c r="AJ62" s="120">
        <v>25</v>
      </c>
      <c r="AK62" s="105" t="s">
        <v>101</v>
      </c>
      <c r="AL62" s="105" t="s">
        <v>75</v>
      </c>
      <c r="AM62" s="98">
        <v>1</v>
      </c>
      <c r="AN62" s="101">
        <v>0</v>
      </c>
      <c r="AO62" s="101">
        <v>0</v>
      </c>
      <c r="AP62" s="98">
        <v>0</v>
      </c>
      <c r="AQ62" s="98">
        <v>0</v>
      </c>
      <c r="AR62" s="98">
        <v>0</v>
      </c>
      <c r="AS62" s="98">
        <v>1</v>
      </c>
      <c r="AT62" s="130" t="s">
        <v>618</v>
      </c>
      <c r="AU62" s="109"/>
      <c r="AY62" s="127"/>
      <c r="BC62" s="98">
        <v>0</v>
      </c>
      <c r="BD62" s="113" t="s">
        <v>598</v>
      </c>
      <c r="BF62" s="98"/>
      <c r="BG62" s="101" t="s">
        <v>58</v>
      </c>
      <c r="BH62" s="101" t="s">
        <v>59</v>
      </c>
      <c r="BI62" s="101" t="s">
        <v>107</v>
      </c>
      <c r="BK62" s="101"/>
      <c r="BL62" s="98" t="s">
        <v>179</v>
      </c>
      <c r="BM62" s="98">
        <v>1</v>
      </c>
      <c r="BN62" s="98">
        <v>0</v>
      </c>
      <c r="BO62" s="131">
        <v>4</v>
      </c>
      <c r="BP62" s="101">
        <v>0</v>
      </c>
      <c r="BQ62" s="101">
        <v>0</v>
      </c>
      <c r="BR62" s="101">
        <v>0</v>
      </c>
      <c r="BS62" s="101">
        <v>0</v>
      </c>
      <c r="BT62" s="101">
        <v>0</v>
      </c>
      <c r="BU62" s="101">
        <v>0</v>
      </c>
      <c r="BV62" s="101">
        <v>0</v>
      </c>
      <c r="BW62" s="101">
        <v>0</v>
      </c>
      <c r="BX62" s="101">
        <v>0</v>
      </c>
      <c r="BY62" s="101">
        <v>0</v>
      </c>
      <c r="BZ62" s="101">
        <v>0</v>
      </c>
      <c r="CA62" s="101">
        <v>0</v>
      </c>
      <c r="CB62" s="101" t="s">
        <v>896</v>
      </c>
      <c r="CC62" s="98">
        <v>0</v>
      </c>
      <c r="CD62" s="98">
        <v>103</v>
      </c>
      <c r="CE62" s="98" t="s">
        <v>569</v>
      </c>
      <c r="CF62" s="98">
        <v>0.308</v>
      </c>
      <c r="CG62" s="98">
        <v>326</v>
      </c>
      <c r="CH62" s="98" t="s">
        <v>221</v>
      </c>
      <c r="CI62" s="98">
        <v>67.2</v>
      </c>
      <c r="CJ62" s="98">
        <v>16.899999999999999</v>
      </c>
      <c r="CK62" s="98">
        <v>8.9</v>
      </c>
      <c r="CL62" s="98">
        <v>4.7</v>
      </c>
      <c r="CM62" s="98">
        <v>2.2999999999999998</v>
      </c>
      <c r="CN62" s="114">
        <v>0.47</v>
      </c>
      <c r="CO62" s="98">
        <v>19</v>
      </c>
      <c r="CP62" s="115">
        <f t="shared" si="2"/>
        <v>0.81784386617100369</v>
      </c>
      <c r="CQ62" s="98">
        <v>0</v>
      </c>
      <c r="CR62" s="98">
        <v>1</v>
      </c>
      <c r="CS62" s="98">
        <v>0</v>
      </c>
      <c r="CT62" s="98">
        <v>0</v>
      </c>
      <c r="CU62" s="98">
        <v>0</v>
      </c>
      <c r="CV62" s="98">
        <v>0</v>
      </c>
      <c r="CW62" s="98">
        <v>19</v>
      </c>
      <c r="CX62" s="98">
        <v>90</v>
      </c>
      <c r="CY62" s="98">
        <v>3.1</v>
      </c>
      <c r="CZ62" s="98">
        <v>7.2</v>
      </c>
      <c r="DA62" s="98">
        <v>98</v>
      </c>
      <c r="DB62" s="98">
        <v>18.2</v>
      </c>
      <c r="DC62" s="98">
        <v>1</v>
      </c>
      <c r="DD62" s="98">
        <v>17.2</v>
      </c>
      <c r="DE62" s="98">
        <v>43</v>
      </c>
      <c r="DF62" s="98">
        <v>36</v>
      </c>
      <c r="DG62" s="98">
        <v>46</v>
      </c>
      <c r="DH62" s="98">
        <v>68</v>
      </c>
      <c r="DI62" s="98">
        <v>38</v>
      </c>
      <c r="DJ62" s="98">
        <v>4.9000000000000004</v>
      </c>
      <c r="DK62" s="98">
        <v>24</v>
      </c>
      <c r="DL62" s="98">
        <v>0</v>
      </c>
      <c r="DM62" s="98">
        <v>0</v>
      </c>
      <c r="DN62" s="98">
        <v>0</v>
      </c>
      <c r="DO62" s="98">
        <v>0</v>
      </c>
      <c r="DP62" s="98">
        <v>0</v>
      </c>
      <c r="DQ62" s="98">
        <v>-3</v>
      </c>
      <c r="DR62" s="98">
        <v>0</v>
      </c>
      <c r="DS62" s="98">
        <v>0</v>
      </c>
      <c r="DT62" s="98">
        <v>0</v>
      </c>
      <c r="DU62" s="98">
        <f t="shared" si="0"/>
        <v>-3</v>
      </c>
      <c r="DV62" s="98">
        <v>0</v>
      </c>
      <c r="DW62" s="98">
        <v>0</v>
      </c>
      <c r="DX62" s="98">
        <v>0</v>
      </c>
      <c r="DY62" s="98">
        <v>0</v>
      </c>
      <c r="DZ62" s="98">
        <v>0</v>
      </c>
      <c r="EA62" s="100">
        <v>1</v>
      </c>
      <c r="EB62" s="98">
        <v>0</v>
      </c>
      <c r="EC62" s="100">
        <v>1</v>
      </c>
      <c r="ED62" s="98">
        <f t="shared" si="1"/>
        <v>2</v>
      </c>
      <c r="EF62" s="120"/>
      <c r="EG62" s="120"/>
      <c r="EH62" s="120"/>
      <c r="EI62" s="120"/>
      <c r="EJ62" s="120"/>
      <c r="EK62" s="120"/>
      <c r="EL62" s="120"/>
      <c r="EN62" s="120"/>
    </row>
    <row r="63" spans="1:144" ht="29.25" customHeight="1" x14ac:dyDescent="0.2">
      <c r="A63" s="101" t="s">
        <v>416</v>
      </c>
      <c r="B63" s="123">
        <v>6902</v>
      </c>
      <c r="C63" s="124" t="s">
        <v>311</v>
      </c>
      <c r="D63" s="123">
        <v>4353</v>
      </c>
      <c r="E63" s="125">
        <v>18962</v>
      </c>
      <c r="F63" s="120">
        <v>68</v>
      </c>
      <c r="G63" s="120">
        <v>0</v>
      </c>
      <c r="H63" s="126">
        <v>43668</v>
      </c>
      <c r="I63" s="126">
        <v>43675</v>
      </c>
      <c r="J63" s="120">
        <v>7</v>
      </c>
      <c r="L63" s="124" t="s">
        <v>312</v>
      </c>
      <c r="M63" s="124" t="s">
        <v>313</v>
      </c>
      <c r="N63" s="124" t="s">
        <v>589</v>
      </c>
      <c r="O63" s="124" t="s">
        <v>130</v>
      </c>
      <c r="P63" s="103" t="s">
        <v>49</v>
      </c>
      <c r="Q63" s="92" t="s">
        <v>50</v>
      </c>
      <c r="R63" s="92" t="s">
        <v>226</v>
      </c>
      <c r="S63" s="92" t="s">
        <v>226</v>
      </c>
      <c r="T63" s="105" t="s">
        <v>433</v>
      </c>
      <c r="U63" s="105" t="s">
        <v>437</v>
      </c>
      <c r="V63" s="105" t="s">
        <v>441</v>
      </c>
      <c r="W63" s="105" t="s">
        <v>444</v>
      </c>
      <c r="X63" s="103" t="s">
        <v>450</v>
      </c>
      <c r="Y63" s="105" t="s">
        <v>452</v>
      </c>
      <c r="Z63" s="105">
        <v>20</v>
      </c>
      <c r="AA63" s="105">
        <v>98</v>
      </c>
      <c r="AB63" s="105" t="s">
        <v>460</v>
      </c>
      <c r="AC63" s="105">
        <v>98</v>
      </c>
      <c r="AD63" s="105">
        <v>98</v>
      </c>
      <c r="AE63" s="103" t="s">
        <v>492</v>
      </c>
      <c r="AF63" s="103" t="s">
        <v>495</v>
      </c>
      <c r="AG63" s="98" t="s">
        <v>498</v>
      </c>
      <c r="AH63" s="105" t="s">
        <v>500</v>
      </c>
      <c r="AI63" s="105" t="s">
        <v>500</v>
      </c>
      <c r="AJ63" s="120">
        <v>26</v>
      </c>
      <c r="AK63" s="105" t="s">
        <v>53</v>
      </c>
      <c r="AL63" s="105" t="s">
        <v>75</v>
      </c>
      <c r="AM63" s="98">
        <v>0</v>
      </c>
      <c r="AN63" s="101">
        <v>0</v>
      </c>
      <c r="AO63" s="101">
        <v>0</v>
      </c>
      <c r="AP63" s="98">
        <v>0</v>
      </c>
      <c r="AQ63" s="98">
        <v>1</v>
      </c>
      <c r="AR63" s="98">
        <v>0</v>
      </c>
      <c r="AS63" s="98">
        <v>0</v>
      </c>
      <c r="AT63" s="130" t="s">
        <v>618</v>
      </c>
      <c r="AU63" s="109"/>
      <c r="AY63" s="127"/>
      <c r="BC63" s="98">
        <v>0</v>
      </c>
      <c r="BD63" s="113" t="s">
        <v>598</v>
      </c>
      <c r="BF63" s="98"/>
      <c r="BG63" s="101" t="s">
        <v>58</v>
      </c>
      <c r="BH63" s="101" t="s">
        <v>168</v>
      </c>
      <c r="BI63" s="101" t="s">
        <v>107</v>
      </c>
      <c r="BJ63" s="101" t="s">
        <v>284</v>
      </c>
      <c r="BK63" s="101"/>
      <c r="BL63" s="98" t="s">
        <v>184</v>
      </c>
      <c r="BM63" s="98">
        <v>1</v>
      </c>
      <c r="BN63" s="98">
        <v>0</v>
      </c>
      <c r="BO63" s="131">
        <v>4</v>
      </c>
      <c r="BP63" s="101">
        <v>0</v>
      </c>
      <c r="BQ63" s="101">
        <v>0</v>
      </c>
      <c r="BR63" s="101">
        <v>0</v>
      </c>
      <c r="BS63" s="101">
        <v>1</v>
      </c>
      <c r="BT63" s="101">
        <v>0</v>
      </c>
      <c r="BU63" s="101">
        <v>0</v>
      </c>
      <c r="BV63" s="101">
        <v>0</v>
      </c>
      <c r="BW63" s="101">
        <v>0</v>
      </c>
      <c r="BX63" s="101">
        <v>0</v>
      </c>
      <c r="BY63" s="101">
        <v>0</v>
      </c>
      <c r="BZ63" s="101">
        <v>0</v>
      </c>
      <c r="CA63" s="101">
        <v>0</v>
      </c>
      <c r="CB63" s="101" t="s">
        <v>896</v>
      </c>
      <c r="CC63" s="98">
        <v>0</v>
      </c>
      <c r="CD63" s="98">
        <v>124</v>
      </c>
      <c r="CE63" s="98" t="s">
        <v>570</v>
      </c>
      <c r="CF63" s="98">
        <v>0.315</v>
      </c>
      <c r="CG63" s="98">
        <v>256</v>
      </c>
      <c r="CH63" s="98" t="s">
        <v>298</v>
      </c>
      <c r="CI63" s="98">
        <v>62.3</v>
      </c>
      <c r="CJ63" s="98">
        <v>18.2</v>
      </c>
      <c r="CK63" s="98">
        <v>9.5</v>
      </c>
      <c r="CL63" s="98">
        <v>6.9</v>
      </c>
      <c r="CM63" s="98">
        <v>3.1</v>
      </c>
      <c r="CN63" s="114">
        <v>0.62</v>
      </c>
      <c r="CO63" s="98">
        <v>12</v>
      </c>
      <c r="CP63" s="115">
        <f t="shared" si="2"/>
        <v>0.46682098765432101</v>
      </c>
      <c r="CQ63" s="98">
        <v>0</v>
      </c>
      <c r="CR63" s="98">
        <v>1</v>
      </c>
      <c r="CS63" s="98">
        <v>0</v>
      </c>
      <c r="CT63" s="98">
        <v>0</v>
      </c>
      <c r="CU63" s="98">
        <v>0</v>
      </c>
      <c r="CV63" s="98">
        <v>0</v>
      </c>
      <c r="CW63" s="98">
        <v>12</v>
      </c>
      <c r="CX63" s="98">
        <v>100</v>
      </c>
      <c r="CY63" s="98">
        <v>3.2</v>
      </c>
      <c r="CZ63" s="98">
        <v>8.3000000000000007</v>
      </c>
      <c r="DA63" s="98">
        <v>117</v>
      </c>
      <c r="DB63" s="98">
        <v>16.8</v>
      </c>
      <c r="DC63" s="98">
        <v>12.4</v>
      </c>
      <c r="DD63" s="98">
        <v>4.4000000000000004</v>
      </c>
      <c r="DE63" s="98">
        <v>78</v>
      </c>
      <c r="DF63" s="98">
        <v>44</v>
      </c>
      <c r="DG63" s="98">
        <v>38</v>
      </c>
      <c r="DH63" s="98">
        <v>72</v>
      </c>
      <c r="DI63" s="98">
        <v>32</v>
      </c>
      <c r="DJ63" s="98">
        <v>11.9</v>
      </c>
      <c r="DK63" s="98">
        <v>78</v>
      </c>
      <c r="DL63" s="98">
        <v>0</v>
      </c>
      <c r="DM63" s="98">
        <v>0</v>
      </c>
      <c r="DN63" s="98">
        <v>0</v>
      </c>
      <c r="DO63" s="98">
        <v>0</v>
      </c>
      <c r="DP63" s="98">
        <v>0</v>
      </c>
      <c r="DQ63" s="98">
        <v>-3</v>
      </c>
      <c r="DR63" s="98">
        <v>0</v>
      </c>
      <c r="DS63" s="98">
        <v>0</v>
      </c>
      <c r="DT63" s="98">
        <v>0</v>
      </c>
      <c r="DU63" s="98">
        <f t="shared" si="0"/>
        <v>-3</v>
      </c>
      <c r="DV63" s="98">
        <v>0</v>
      </c>
      <c r="DW63" s="98">
        <v>0</v>
      </c>
      <c r="DX63" s="98">
        <v>0</v>
      </c>
      <c r="DY63" s="98">
        <v>0</v>
      </c>
      <c r="DZ63" s="98">
        <v>0</v>
      </c>
      <c r="EA63" s="100">
        <v>1</v>
      </c>
      <c r="EB63" s="98">
        <v>0</v>
      </c>
      <c r="EC63" s="100">
        <v>1</v>
      </c>
      <c r="ED63" s="98">
        <f t="shared" si="1"/>
        <v>2</v>
      </c>
      <c r="EF63" s="120"/>
      <c r="EG63" s="120"/>
      <c r="EH63" s="120"/>
      <c r="EI63" s="120"/>
      <c r="EJ63" s="120"/>
      <c r="EK63" s="120"/>
      <c r="EL63" s="120"/>
      <c r="EN63" s="120"/>
    </row>
    <row r="64" spans="1:144" ht="29.25" customHeight="1" x14ac:dyDescent="0.2">
      <c r="A64" s="101" t="s">
        <v>417</v>
      </c>
      <c r="B64" s="123">
        <v>7057</v>
      </c>
      <c r="C64" s="124" t="s">
        <v>314</v>
      </c>
      <c r="D64" s="123">
        <v>4434</v>
      </c>
      <c r="E64" s="125">
        <v>12251</v>
      </c>
      <c r="F64" s="120">
        <v>86</v>
      </c>
      <c r="G64" s="120">
        <v>0</v>
      </c>
      <c r="H64" s="126">
        <v>43671</v>
      </c>
      <c r="I64" s="126">
        <v>43677</v>
      </c>
      <c r="J64" s="120">
        <v>6</v>
      </c>
      <c r="K64" s="107">
        <v>0.49513888888888885</v>
      </c>
      <c r="L64" s="124" t="s">
        <v>315</v>
      </c>
      <c r="M64" s="124" t="s">
        <v>130</v>
      </c>
      <c r="N64" s="124" t="s">
        <v>589</v>
      </c>
      <c r="O64" s="124" t="s">
        <v>130</v>
      </c>
      <c r="P64" s="103" t="s">
        <v>67</v>
      </c>
      <c r="Q64" s="92" t="s">
        <v>50</v>
      </c>
      <c r="R64" s="92" t="s">
        <v>81</v>
      </c>
      <c r="S64" s="92" t="s">
        <v>82</v>
      </c>
      <c r="T64" s="105" t="s">
        <v>435</v>
      </c>
      <c r="U64" s="105" t="s">
        <v>437</v>
      </c>
      <c r="V64" s="105" t="s">
        <v>441</v>
      </c>
      <c r="W64" s="105" t="s">
        <v>444</v>
      </c>
      <c r="X64" s="103" t="s">
        <v>450</v>
      </c>
      <c r="Y64" s="105" t="s">
        <v>452</v>
      </c>
      <c r="Z64" s="105">
        <v>21</v>
      </c>
      <c r="AA64" s="105">
        <v>97</v>
      </c>
      <c r="AB64" s="105" t="s">
        <v>461</v>
      </c>
      <c r="AC64" s="105">
        <v>88</v>
      </c>
      <c r="AD64" s="105">
        <v>88</v>
      </c>
      <c r="AE64" s="103" t="s">
        <v>491</v>
      </c>
      <c r="AF64" s="103" t="s">
        <v>494</v>
      </c>
      <c r="AG64" s="98" t="s">
        <v>498</v>
      </c>
      <c r="AH64" s="105" t="s">
        <v>500</v>
      </c>
      <c r="AI64" s="105" t="s">
        <v>500</v>
      </c>
      <c r="AJ64" s="120">
        <v>24</v>
      </c>
      <c r="AK64" s="105" t="s">
        <v>131</v>
      </c>
      <c r="AL64" s="105" t="s">
        <v>54</v>
      </c>
      <c r="AM64" s="98">
        <v>1</v>
      </c>
      <c r="AN64" s="101">
        <v>0</v>
      </c>
      <c r="AO64" s="101">
        <v>0</v>
      </c>
      <c r="AP64" s="98">
        <v>0</v>
      </c>
      <c r="AQ64" s="98">
        <v>0</v>
      </c>
      <c r="AR64" s="98">
        <v>0</v>
      </c>
      <c r="AS64" s="98">
        <v>0</v>
      </c>
      <c r="AT64" s="130" t="s">
        <v>618</v>
      </c>
      <c r="AU64" s="109">
        <f t="shared" ref="AU64:AU73" si="5">AV64-K64</f>
        <v>0.13333333333333336</v>
      </c>
      <c r="AV64" s="107">
        <v>0.62847222222222221</v>
      </c>
      <c r="AW64" s="110" t="s">
        <v>517</v>
      </c>
      <c r="AX64" s="111">
        <v>50</v>
      </c>
      <c r="AY64" s="127">
        <v>43671</v>
      </c>
      <c r="AZ64" s="111" t="s">
        <v>527</v>
      </c>
      <c r="BA64" s="101" t="s">
        <v>56</v>
      </c>
      <c r="BB64" s="101" t="s">
        <v>57</v>
      </c>
      <c r="BC64" s="98">
        <v>0</v>
      </c>
      <c r="BD64" s="113" t="s">
        <v>598</v>
      </c>
      <c r="BF64" s="98"/>
      <c r="BG64" s="101" t="s">
        <v>58</v>
      </c>
      <c r="BH64" s="101" t="s">
        <v>59</v>
      </c>
      <c r="BK64" s="101"/>
      <c r="BL64" s="98" t="s">
        <v>70</v>
      </c>
      <c r="BM64" s="98">
        <v>1</v>
      </c>
      <c r="BN64" s="98">
        <v>0</v>
      </c>
      <c r="BO64" s="131">
        <v>4</v>
      </c>
      <c r="BP64" s="101">
        <v>1</v>
      </c>
      <c r="BQ64" s="101">
        <v>0</v>
      </c>
      <c r="BR64" s="101">
        <v>0</v>
      </c>
      <c r="BS64" s="101">
        <v>0</v>
      </c>
      <c r="BT64" s="101">
        <v>0</v>
      </c>
      <c r="BU64" s="101">
        <v>0</v>
      </c>
      <c r="BV64" s="101">
        <v>0</v>
      </c>
      <c r="BW64" s="101">
        <v>0</v>
      </c>
      <c r="BX64" s="101">
        <v>0</v>
      </c>
      <c r="BY64" s="101">
        <v>0</v>
      </c>
      <c r="BZ64" s="101">
        <v>0</v>
      </c>
      <c r="CA64" s="101">
        <v>0</v>
      </c>
      <c r="CB64" s="101" t="s">
        <v>896</v>
      </c>
      <c r="CC64" s="98">
        <v>0</v>
      </c>
      <c r="CD64" s="98">
        <v>135</v>
      </c>
      <c r="CE64" s="98" t="s">
        <v>571</v>
      </c>
      <c r="CF64" s="98">
        <v>0.30599999999999999</v>
      </c>
      <c r="CG64" s="98">
        <v>198</v>
      </c>
      <c r="CH64" s="98" t="s">
        <v>206</v>
      </c>
      <c r="CI64" s="98">
        <v>69.099999999999994</v>
      </c>
      <c r="CJ64" s="98">
        <v>17.8</v>
      </c>
      <c r="CK64" s="98">
        <v>7.8</v>
      </c>
      <c r="CL64" s="98">
        <v>4.9000000000000004</v>
      </c>
      <c r="CM64" s="98">
        <v>0.4</v>
      </c>
      <c r="CN64" s="114">
        <v>0.69</v>
      </c>
      <c r="CO64" s="98">
        <v>18</v>
      </c>
      <c r="CP64" s="115">
        <f t="shared" si="2"/>
        <v>4.4078947368421053</v>
      </c>
      <c r="CQ64" s="98">
        <v>0</v>
      </c>
      <c r="CR64" s="98">
        <v>0</v>
      </c>
      <c r="CS64" s="98">
        <v>0</v>
      </c>
      <c r="CT64" s="98">
        <v>0</v>
      </c>
      <c r="CU64" s="98">
        <v>0</v>
      </c>
      <c r="CV64" s="98">
        <v>0</v>
      </c>
      <c r="CW64" s="98">
        <v>18</v>
      </c>
      <c r="CX64" s="98">
        <v>92</v>
      </c>
      <c r="CY64" s="98">
        <v>3.2</v>
      </c>
      <c r="CZ64" s="98">
        <v>8.4</v>
      </c>
      <c r="DA64" s="98">
        <v>87</v>
      </c>
      <c r="DB64" s="98">
        <v>14.3</v>
      </c>
      <c r="DC64" s="98">
        <v>11.3</v>
      </c>
      <c r="DD64" s="98">
        <v>3</v>
      </c>
      <c r="DE64" s="98">
        <v>44</v>
      </c>
      <c r="DF64" s="98">
        <v>14</v>
      </c>
      <c r="DG64" s="98">
        <v>76</v>
      </c>
      <c r="DH64" s="98">
        <v>64</v>
      </c>
      <c r="DI64" s="98">
        <v>32</v>
      </c>
      <c r="DJ64" s="98">
        <v>5.7</v>
      </c>
      <c r="DK64" s="98">
        <v>32</v>
      </c>
      <c r="DL64" s="98">
        <v>1</v>
      </c>
      <c r="DM64" s="98">
        <v>0</v>
      </c>
      <c r="DN64" s="98">
        <v>0</v>
      </c>
      <c r="DO64" s="98">
        <v>0</v>
      </c>
      <c r="DP64" s="98">
        <v>0</v>
      </c>
      <c r="DQ64" s="98">
        <v>0</v>
      </c>
      <c r="DR64" s="98">
        <v>0</v>
      </c>
      <c r="DS64" s="98">
        <v>0</v>
      </c>
      <c r="DT64" s="98">
        <v>0</v>
      </c>
      <c r="DU64" s="98">
        <f t="shared" si="0"/>
        <v>1</v>
      </c>
      <c r="DV64" s="98">
        <v>0</v>
      </c>
      <c r="DW64" s="98">
        <v>1</v>
      </c>
      <c r="DX64" s="98">
        <v>0</v>
      </c>
      <c r="DY64" s="98">
        <v>0</v>
      </c>
      <c r="DZ64" s="98">
        <v>0</v>
      </c>
      <c r="EA64" s="100">
        <v>1</v>
      </c>
      <c r="EB64" s="98">
        <v>0</v>
      </c>
      <c r="EC64" s="100">
        <v>1</v>
      </c>
      <c r="ED64" s="98">
        <f t="shared" si="1"/>
        <v>3</v>
      </c>
      <c r="EF64" s="120"/>
      <c r="EG64" s="120"/>
      <c r="EH64" s="120"/>
      <c r="EI64" s="120"/>
      <c r="EJ64" s="120"/>
      <c r="EK64" s="120"/>
      <c r="EL64" s="120"/>
      <c r="EN64" s="120"/>
    </row>
    <row r="65" spans="1:144" ht="29.25" customHeight="1" x14ac:dyDescent="0.2">
      <c r="A65" s="101" t="s">
        <v>418</v>
      </c>
      <c r="B65" s="123">
        <v>7458</v>
      </c>
      <c r="C65" s="124" t="s">
        <v>316</v>
      </c>
      <c r="D65" s="123">
        <v>4666</v>
      </c>
      <c r="E65" s="125">
        <v>15696</v>
      </c>
      <c r="F65" s="120">
        <v>77</v>
      </c>
      <c r="G65" s="120">
        <v>0</v>
      </c>
      <c r="H65" s="126">
        <v>43684</v>
      </c>
      <c r="I65" s="126">
        <v>43689</v>
      </c>
      <c r="J65" s="120">
        <v>5</v>
      </c>
      <c r="K65" s="107">
        <v>0.41666666666666669</v>
      </c>
      <c r="L65" s="124" t="s">
        <v>317</v>
      </c>
      <c r="M65" s="124" t="s">
        <v>318</v>
      </c>
      <c r="N65" s="124" t="s">
        <v>589</v>
      </c>
      <c r="O65" s="124" t="s">
        <v>130</v>
      </c>
      <c r="P65" s="103" t="s">
        <v>49</v>
      </c>
      <c r="Q65" s="92" t="s">
        <v>50</v>
      </c>
      <c r="R65" s="103" t="s">
        <v>51</v>
      </c>
      <c r="S65" s="103" t="s">
        <v>52</v>
      </c>
      <c r="T65" s="105" t="s">
        <v>434</v>
      </c>
      <c r="U65" s="105" t="s">
        <v>438</v>
      </c>
      <c r="V65" s="105" t="s">
        <v>441</v>
      </c>
      <c r="W65" s="105" t="s">
        <v>444</v>
      </c>
      <c r="X65" s="103" t="s">
        <v>450</v>
      </c>
      <c r="Y65" s="105" t="s">
        <v>452</v>
      </c>
      <c r="Z65" s="105">
        <v>19</v>
      </c>
      <c r="AA65" s="105">
        <v>98</v>
      </c>
      <c r="AB65" s="105" t="s">
        <v>461</v>
      </c>
      <c r="AC65" s="105">
        <v>78</v>
      </c>
      <c r="AD65" s="105">
        <v>78</v>
      </c>
      <c r="AE65" s="103" t="s">
        <v>492</v>
      </c>
      <c r="AF65" s="103" t="s">
        <v>494</v>
      </c>
      <c r="AG65" s="98" t="s">
        <v>497</v>
      </c>
      <c r="AH65" s="105" t="s">
        <v>500</v>
      </c>
      <c r="AI65" s="105" t="s">
        <v>500</v>
      </c>
      <c r="AJ65" s="105">
        <v>23</v>
      </c>
      <c r="AK65" s="105" t="s">
        <v>68</v>
      </c>
      <c r="AL65" s="105" t="s">
        <v>75</v>
      </c>
      <c r="AM65" s="98">
        <v>1</v>
      </c>
      <c r="AN65" s="101">
        <v>0</v>
      </c>
      <c r="AO65" s="101">
        <v>0</v>
      </c>
      <c r="AP65" s="98">
        <v>1</v>
      </c>
      <c r="AQ65" s="98">
        <v>0</v>
      </c>
      <c r="AR65" s="98">
        <v>0</v>
      </c>
      <c r="AS65" s="98">
        <v>0</v>
      </c>
      <c r="AT65" s="98" t="s">
        <v>63</v>
      </c>
      <c r="AU65" s="109">
        <f t="shared" si="5"/>
        <v>0.13541666666666669</v>
      </c>
      <c r="AV65" s="107">
        <v>0.55208333333333337</v>
      </c>
      <c r="AW65" s="110" t="s">
        <v>518</v>
      </c>
      <c r="AX65" s="111">
        <v>50</v>
      </c>
      <c r="AY65" s="127">
        <v>43684</v>
      </c>
      <c r="AZ65" s="111" t="s">
        <v>527</v>
      </c>
      <c r="BA65" s="101" t="s">
        <v>56</v>
      </c>
      <c r="BB65" s="101" t="s">
        <v>57</v>
      </c>
      <c r="BC65" s="98">
        <v>0</v>
      </c>
      <c r="BD65" s="113" t="s">
        <v>598</v>
      </c>
      <c r="BF65" s="98"/>
      <c r="BG65" s="101" t="s">
        <v>58</v>
      </c>
      <c r="BH65" s="101" t="s">
        <v>59</v>
      </c>
      <c r="BK65" s="101"/>
      <c r="BL65" s="98" t="s">
        <v>486</v>
      </c>
      <c r="BM65" s="98">
        <v>1</v>
      </c>
      <c r="BN65" s="101">
        <v>1</v>
      </c>
      <c r="BO65" s="101">
        <v>3</v>
      </c>
      <c r="BP65" s="101">
        <v>1</v>
      </c>
      <c r="BQ65" s="101">
        <v>0</v>
      </c>
      <c r="BR65" s="101">
        <v>1</v>
      </c>
      <c r="BS65" s="101">
        <v>0</v>
      </c>
      <c r="BT65" s="101">
        <v>1</v>
      </c>
      <c r="BU65" s="101">
        <v>1</v>
      </c>
      <c r="BV65" s="101">
        <v>0</v>
      </c>
      <c r="BW65" s="101">
        <v>0</v>
      </c>
      <c r="BX65" s="101">
        <v>0</v>
      </c>
      <c r="BY65" s="101">
        <v>0</v>
      </c>
      <c r="BZ65" s="101">
        <v>0</v>
      </c>
      <c r="CA65" s="101">
        <v>0</v>
      </c>
      <c r="CB65" s="98" t="s">
        <v>896</v>
      </c>
      <c r="CC65" s="98">
        <v>0</v>
      </c>
      <c r="CD65" s="98">
        <v>141</v>
      </c>
      <c r="CE65" s="98" t="s">
        <v>569</v>
      </c>
      <c r="CF65" s="98">
        <v>0.39600000000000002</v>
      </c>
      <c r="CH65" s="98" t="s">
        <v>621</v>
      </c>
      <c r="CI65" s="98">
        <v>88.4</v>
      </c>
      <c r="CJ65" s="98">
        <v>4.5</v>
      </c>
      <c r="CK65" s="98">
        <v>3.7</v>
      </c>
      <c r="CL65" s="98">
        <v>3.2</v>
      </c>
      <c r="CM65" s="98">
        <v>0.2</v>
      </c>
      <c r="CN65" s="114">
        <v>0.88</v>
      </c>
      <c r="CO65" s="98">
        <v>14</v>
      </c>
      <c r="CP65" s="115">
        <f t="shared" si="2"/>
        <v>4.8319327731092443</v>
      </c>
      <c r="CQ65" s="98">
        <v>0</v>
      </c>
      <c r="CR65" s="98">
        <v>0</v>
      </c>
      <c r="CS65" s="98">
        <v>1</v>
      </c>
      <c r="CT65" s="98">
        <v>1</v>
      </c>
      <c r="CU65" s="98">
        <v>1</v>
      </c>
      <c r="CV65" s="98">
        <v>0</v>
      </c>
      <c r="CW65" s="98">
        <v>14</v>
      </c>
      <c r="CX65" s="98">
        <v>81</v>
      </c>
      <c r="CY65" s="98">
        <v>3.9</v>
      </c>
      <c r="CZ65" s="98">
        <v>5.3</v>
      </c>
      <c r="DA65" s="98">
        <v>78</v>
      </c>
      <c r="DB65" s="98">
        <v>18.2</v>
      </c>
      <c r="DC65" s="98">
        <v>6.5</v>
      </c>
      <c r="DD65" s="98">
        <v>10.7</v>
      </c>
      <c r="DE65" s="98">
        <v>16</v>
      </c>
      <c r="DF65" s="98">
        <v>44</v>
      </c>
      <c r="DG65" s="98">
        <v>62</v>
      </c>
      <c r="DH65" s="98">
        <v>70</v>
      </c>
      <c r="DI65" s="98">
        <v>36</v>
      </c>
      <c r="DJ65" s="98">
        <v>8.6999999999999993</v>
      </c>
      <c r="DK65" s="98">
        <v>54</v>
      </c>
      <c r="DL65" s="98">
        <v>1</v>
      </c>
      <c r="DM65" s="98">
        <v>0</v>
      </c>
      <c r="DN65" s="98">
        <v>2</v>
      </c>
      <c r="DO65" s="98">
        <v>0</v>
      </c>
      <c r="DP65" s="98">
        <v>1</v>
      </c>
      <c r="DQ65" s="98">
        <v>0</v>
      </c>
      <c r="DR65" s="98">
        <v>2</v>
      </c>
      <c r="DS65" s="98">
        <v>1</v>
      </c>
      <c r="DT65" s="98">
        <v>1</v>
      </c>
      <c r="DU65" s="98">
        <f t="shared" si="0"/>
        <v>8</v>
      </c>
      <c r="DV65" s="98">
        <v>2</v>
      </c>
      <c r="DW65" s="98">
        <v>1</v>
      </c>
      <c r="DX65" s="98">
        <v>0</v>
      </c>
      <c r="DY65" s="98">
        <v>1</v>
      </c>
      <c r="DZ65" s="98">
        <v>2</v>
      </c>
      <c r="EA65" s="100">
        <v>0</v>
      </c>
      <c r="EB65" s="98">
        <v>2</v>
      </c>
      <c r="EC65" s="100">
        <v>0</v>
      </c>
      <c r="ED65" s="98">
        <f t="shared" si="1"/>
        <v>8</v>
      </c>
      <c r="EF65" s="105"/>
      <c r="EG65" s="105"/>
      <c r="EH65" s="105"/>
      <c r="EI65" s="105"/>
      <c r="EJ65" s="105"/>
      <c r="EK65" s="105"/>
      <c r="EL65" s="105"/>
      <c r="EN65" s="105"/>
    </row>
    <row r="66" spans="1:144" ht="29.25" customHeight="1" x14ac:dyDescent="0.2">
      <c r="A66" s="101" t="s">
        <v>419</v>
      </c>
      <c r="B66" s="123">
        <v>7671</v>
      </c>
      <c r="C66" s="124" t="s">
        <v>319</v>
      </c>
      <c r="D66" s="123">
        <v>4779</v>
      </c>
      <c r="E66" s="125">
        <v>19630</v>
      </c>
      <c r="F66" s="120">
        <v>66</v>
      </c>
      <c r="G66" s="120">
        <v>0</v>
      </c>
      <c r="H66" s="126">
        <v>43691</v>
      </c>
      <c r="I66" s="126">
        <v>43694</v>
      </c>
      <c r="J66" s="120">
        <v>3</v>
      </c>
      <c r="K66" s="107">
        <v>0.44236111111111115</v>
      </c>
      <c r="L66" s="124" t="s">
        <v>130</v>
      </c>
      <c r="M66" s="124" t="s">
        <v>130</v>
      </c>
      <c r="N66" s="124" t="s">
        <v>589</v>
      </c>
      <c r="O66" s="124" t="s">
        <v>130</v>
      </c>
      <c r="P66" s="103" t="s">
        <v>49</v>
      </c>
      <c r="Q66" s="92" t="s">
        <v>50</v>
      </c>
      <c r="R66" s="103" t="s">
        <v>51</v>
      </c>
      <c r="S66" s="103" t="s">
        <v>52</v>
      </c>
      <c r="T66" s="105" t="s">
        <v>433</v>
      </c>
      <c r="U66" s="105" t="s">
        <v>439</v>
      </c>
      <c r="V66" s="105" t="s">
        <v>441</v>
      </c>
      <c r="W66" s="105" t="s">
        <v>444</v>
      </c>
      <c r="X66" s="103" t="s">
        <v>450</v>
      </c>
      <c r="Y66" s="105" t="s">
        <v>452</v>
      </c>
      <c r="Z66" s="105">
        <v>17</v>
      </c>
      <c r="AA66" s="105">
        <v>98</v>
      </c>
      <c r="AB66" s="105" t="s">
        <v>462</v>
      </c>
      <c r="AC66" s="105">
        <v>76</v>
      </c>
      <c r="AD66" s="105">
        <v>76</v>
      </c>
      <c r="AE66" s="103" t="s">
        <v>492</v>
      </c>
      <c r="AF66" s="103" t="s">
        <v>494</v>
      </c>
      <c r="AG66" s="98" t="s">
        <v>497</v>
      </c>
      <c r="AH66" s="105" t="s">
        <v>500</v>
      </c>
      <c r="AI66" s="105" t="s">
        <v>500</v>
      </c>
      <c r="AJ66" s="105">
        <v>21</v>
      </c>
      <c r="AK66" s="105" t="s">
        <v>53</v>
      </c>
      <c r="AL66" s="105" t="s">
        <v>75</v>
      </c>
      <c r="AM66" s="98">
        <v>1</v>
      </c>
      <c r="AN66" s="101">
        <v>0</v>
      </c>
      <c r="AO66" s="101">
        <v>1</v>
      </c>
      <c r="AP66" s="98">
        <v>0</v>
      </c>
      <c r="AQ66" s="98">
        <v>0</v>
      </c>
      <c r="AR66" s="98">
        <v>0</v>
      </c>
      <c r="AS66" s="98">
        <v>0</v>
      </c>
      <c r="AT66" s="98" t="s">
        <v>71</v>
      </c>
      <c r="AU66" s="109">
        <f t="shared" si="5"/>
        <v>0.1652777777777778</v>
      </c>
      <c r="AV66" s="107">
        <v>0.60763888888888895</v>
      </c>
      <c r="AW66" s="110" t="s">
        <v>519</v>
      </c>
      <c r="AX66" s="111">
        <v>40</v>
      </c>
      <c r="AY66" s="127">
        <v>43691</v>
      </c>
      <c r="AZ66" s="111" t="s">
        <v>527</v>
      </c>
      <c r="BA66" s="101" t="s">
        <v>56</v>
      </c>
      <c r="BB66" s="101" t="s">
        <v>57</v>
      </c>
      <c r="BC66" s="98">
        <v>1</v>
      </c>
      <c r="BD66" s="113" t="s">
        <v>433</v>
      </c>
      <c r="BF66" s="98"/>
      <c r="BG66" s="101" t="s">
        <v>76</v>
      </c>
      <c r="BH66" s="101" t="s">
        <v>59</v>
      </c>
      <c r="BK66" s="101"/>
      <c r="BL66" s="98" t="s">
        <v>487</v>
      </c>
      <c r="BM66" s="98">
        <v>1</v>
      </c>
      <c r="BN66" s="101">
        <v>1</v>
      </c>
      <c r="BO66" s="101">
        <v>2</v>
      </c>
      <c r="BP66" s="101">
        <v>0</v>
      </c>
      <c r="BQ66" s="101">
        <v>0</v>
      </c>
      <c r="BR66" s="101">
        <v>1</v>
      </c>
      <c r="BS66" s="101">
        <v>0</v>
      </c>
      <c r="BT66" s="101">
        <v>1</v>
      </c>
      <c r="BU66" s="101">
        <v>1</v>
      </c>
      <c r="BV66" s="101">
        <v>0</v>
      </c>
      <c r="BW66" s="101">
        <v>0</v>
      </c>
      <c r="BX66" s="101">
        <v>0</v>
      </c>
      <c r="BY66" s="101">
        <v>0</v>
      </c>
      <c r="BZ66" s="101">
        <v>0</v>
      </c>
      <c r="CA66" s="101">
        <v>0</v>
      </c>
      <c r="CB66" s="98" t="s">
        <v>896</v>
      </c>
      <c r="CC66" s="98">
        <v>0</v>
      </c>
      <c r="CD66" s="98">
        <v>125</v>
      </c>
      <c r="CE66" s="98" t="s">
        <v>572</v>
      </c>
      <c r="CF66" s="98">
        <v>0.35699999999999998</v>
      </c>
      <c r="CH66" s="98" t="s">
        <v>628</v>
      </c>
      <c r="CI66" s="98">
        <v>79.3</v>
      </c>
      <c r="CJ66" s="98">
        <v>9.3000000000000007</v>
      </c>
      <c r="CK66" s="98">
        <v>6.8</v>
      </c>
      <c r="CL66" s="98">
        <v>3.8</v>
      </c>
      <c r="CM66" s="98">
        <v>0.8</v>
      </c>
      <c r="CN66" s="114">
        <v>0.79</v>
      </c>
      <c r="CO66" s="98">
        <v>14</v>
      </c>
      <c r="CP66" s="115">
        <f t="shared" si="2"/>
        <v>1.7194092827004219</v>
      </c>
      <c r="CQ66" s="98">
        <v>0</v>
      </c>
      <c r="CR66" s="98">
        <v>0</v>
      </c>
      <c r="CS66" s="98">
        <v>0</v>
      </c>
      <c r="CT66" s="98">
        <v>0</v>
      </c>
      <c r="CU66" s="98">
        <v>1</v>
      </c>
      <c r="CV66" s="98">
        <v>0</v>
      </c>
      <c r="CW66" s="98">
        <v>14</v>
      </c>
      <c r="CX66" s="98">
        <v>89</v>
      </c>
      <c r="CY66" s="98">
        <v>3.3</v>
      </c>
      <c r="CZ66" s="98">
        <v>6.7</v>
      </c>
      <c r="DA66" s="98">
        <v>85</v>
      </c>
      <c r="DB66" s="98">
        <v>11.2</v>
      </c>
      <c r="DC66" s="98">
        <v>7.2</v>
      </c>
      <c r="DD66" s="98">
        <v>5</v>
      </c>
      <c r="DE66" s="98">
        <v>44</v>
      </c>
      <c r="DF66" s="98">
        <v>14</v>
      </c>
      <c r="DG66" s="98">
        <v>76</v>
      </c>
      <c r="DH66" s="98">
        <v>68</v>
      </c>
      <c r="DI66" s="98">
        <v>34</v>
      </c>
      <c r="DJ66" s="98">
        <v>5.8</v>
      </c>
      <c r="DK66" s="98">
        <v>52</v>
      </c>
      <c r="DL66" s="98">
        <v>0</v>
      </c>
      <c r="DM66" s="98">
        <v>0</v>
      </c>
      <c r="DN66" s="98">
        <v>2</v>
      </c>
      <c r="DO66" s="98">
        <v>0</v>
      </c>
      <c r="DP66" s="98">
        <v>1</v>
      </c>
      <c r="DQ66" s="98">
        <v>0</v>
      </c>
      <c r="DR66" s="98">
        <v>0</v>
      </c>
      <c r="DS66" s="98">
        <v>0</v>
      </c>
      <c r="DT66" s="98">
        <v>1</v>
      </c>
      <c r="DU66" s="98">
        <f t="shared" si="0"/>
        <v>4</v>
      </c>
      <c r="DV66" s="98">
        <v>2</v>
      </c>
      <c r="DW66" s="98">
        <v>0</v>
      </c>
      <c r="DX66" s="98">
        <v>0</v>
      </c>
      <c r="DY66" s="98">
        <v>1</v>
      </c>
      <c r="DZ66" s="98">
        <v>2</v>
      </c>
      <c r="EA66" s="100">
        <v>1</v>
      </c>
      <c r="EB66" s="98">
        <v>2</v>
      </c>
      <c r="EC66" s="100">
        <v>1</v>
      </c>
      <c r="ED66" s="98">
        <f t="shared" si="1"/>
        <v>9</v>
      </c>
      <c r="EF66" s="105"/>
      <c r="EG66" s="105"/>
      <c r="EH66" s="105"/>
      <c r="EI66" s="105"/>
      <c r="EJ66" s="105"/>
      <c r="EK66" s="105"/>
      <c r="EL66" s="105"/>
      <c r="EN66" s="105"/>
    </row>
    <row r="67" spans="1:144" ht="29.25" customHeight="1" x14ac:dyDescent="0.2">
      <c r="A67" s="101" t="s">
        <v>420</v>
      </c>
      <c r="B67" s="123">
        <v>9422</v>
      </c>
      <c r="C67" s="124" t="s">
        <v>193</v>
      </c>
      <c r="D67" s="123">
        <v>5852</v>
      </c>
      <c r="E67" s="125">
        <v>20314</v>
      </c>
      <c r="F67" s="120">
        <v>64</v>
      </c>
      <c r="G67" s="120">
        <v>0</v>
      </c>
      <c r="H67" s="126">
        <v>43746</v>
      </c>
      <c r="I67" s="126">
        <v>43753</v>
      </c>
      <c r="J67" s="120">
        <v>7</v>
      </c>
      <c r="K67" s="107">
        <v>0.65625</v>
      </c>
      <c r="L67" s="124" t="s">
        <v>194</v>
      </c>
      <c r="M67" s="124" t="s">
        <v>195</v>
      </c>
      <c r="N67" s="124" t="s">
        <v>592</v>
      </c>
      <c r="O67" s="124" t="s">
        <v>594</v>
      </c>
      <c r="P67" s="103" t="s">
        <v>67</v>
      </c>
      <c r="Q67" s="92" t="s">
        <v>50</v>
      </c>
      <c r="R67" s="92" t="s">
        <v>81</v>
      </c>
      <c r="S67" s="92" t="s">
        <v>82</v>
      </c>
      <c r="T67" s="105" t="s">
        <v>433</v>
      </c>
      <c r="U67" s="105" t="s">
        <v>437</v>
      </c>
      <c r="V67" s="105" t="s">
        <v>441</v>
      </c>
      <c r="W67" s="105" t="s">
        <v>444</v>
      </c>
      <c r="X67" s="103" t="s">
        <v>450</v>
      </c>
      <c r="Y67" s="105" t="s">
        <v>452</v>
      </c>
      <c r="Z67" s="105">
        <v>16</v>
      </c>
      <c r="AA67" s="105">
        <v>96</v>
      </c>
      <c r="AB67" s="105" t="s">
        <v>456</v>
      </c>
      <c r="AC67" s="105">
        <v>84</v>
      </c>
      <c r="AD67" s="105">
        <v>84</v>
      </c>
      <c r="AE67" s="103" t="s">
        <v>491</v>
      </c>
      <c r="AF67" s="103" t="s">
        <v>494</v>
      </c>
      <c r="AG67" s="98" t="s">
        <v>498</v>
      </c>
      <c r="AH67" s="105" t="s">
        <v>500</v>
      </c>
      <c r="AI67" s="105" t="s">
        <v>500</v>
      </c>
      <c r="AJ67" s="120">
        <v>24</v>
      </c>
      <c r="AK67" s="105" t="s">
        <v>68</v>
      </c>
      <c r="AL67" s="105" t="s">
        <v>54</v>
      </c>
      <c r="AM67" s="98">
        <v>1</v>
      </c>
      <c r="AN67" s="101">
        <v>0</v>
      </c>
      <c r="AO67" s="101">
        <v>0</v>
      </c>
      <c r="AP67" s="98">
        <v>0</v>
      </c>
      <c r="AQ67" s="98">
        <v>0</v>
      </c>
      <c r="AR67" s="98">
        <v>0</v>
      </c>
      <c r="AS67" s="98">
        <v>0</v>
      </c>
      <c r="AT67" s="98" t="s">
        <v>63</v>
      </c>
      <c r="AU67" s="109">
        <f t="shared" si="5"/>
        <v>7.638888888888884E-2</v>
      </c>
      <c r="AV67" s="107">
        <v>0.73263888888888884</v>
      </c>
      <c r="AW67" s="110" t="s">
        <v>520</v>
      </c>
      <c r="AX67" s="111">
        <v>70</v>
      </c>
      <c r="AY67" s="127">
        <v>43746</v>
      </c>
      <c r="AZ67" s="111" t="s">
        <v>527</v>
      </c>
      <c r="BA67" s="101" t="s">
        <v>56</v>
      </c>
      <c r="BB67" s="101" t="s">
        <v>283</v>
      </c>
      <c r="BC67" s="98">
        <v>1</v>
      </c>
      <c r="BD67" s="113" t="s">
        <v>598</v>
      </c>
      <c r="BF67" s="98"/>
      <c r="BG67" s="101" t="s">
        <v>58</v>
      </c>
      <c r="BH67" s="101" t="s">
        <v>59</v>
      </c>
      <c r="BK67" s="101"/>
      <c r="BL67" s="98" t="s">
        <v>488</v>
      </c>
      <c r="BM67" s="98">
        <v>1</v>
      </c>
      <c r="BN67" s="98">
        <v>0</v>
      </c>
      <c r="BO67" s="101">
        <v>3</v>
      </c>
      <c r="BP67" s="101">
        <v>1</v>
      </c>
      <c r="BQ67" s="101">
        <v>0</v>
      </c>
      <c r="BR67" s="101">
        <v>0</v>
      </c>
      <c r="BS67" s="101">
        <v>0</v>
      </c>
      <c r="BT67" s="101">
        <v>0</v>
      </c>
      <c r="BU67" s="101">
        <v>0</v>
      </c>
      <c r="BV67" s="101">
        <v>0</v>
      </c>
      <c r="BW67" s="101">
        <v>0</v>
      </c>
      <c r="BX67" s="101">
        <v>0</v>
      </c>
      <c r="BY67" s="101">
        <v>0</v>
      </c>
      <c r="BZ67" s="101">
        <v>1</v>
      </c>
      <c r="CA67" s="101">
        <v>0</v>
      </c>
      <c r="CB67" s="101" t="s">
        <v>896</v>
      </c>
      <c r="CC67" s="98">
        <v>0</v>
      </c>
      <c r="CD67" s="98">
        <v>128</v>
      </c>
      <c r="CE67" s="98" t="s">
        <v>573</v>
      </c>
      <c r="CF67" s="98">
        <v>0.32100000000000001</v>
      </c>
      <c r="CH67" s="98" t="s">
        <v>629</v>
      </c>
      <c r="CI67" s="98">
        <v>59.1</v>
      </c>
      <c r="CJ67" s="98">
        <v>23.1</v>
      </c>
      <c r="CK67" s="98">
        <v>11.2</v>
      </c>
      <c r="CL67" s="98">
        <v>6.3</v>
      </c>
      <c r="CM67" s="98">
        <v>0.3</v>
      </c>
      <c r="CN67" s="114">
        <v>0.48</v>
      </c>
      <c r="CO67" s="98">
        <v>14</v>
      </c>
      <c r="CP67" s="115">
        <f t="shared" si="2"/>
        <v>4.8159999999999998</v>
      </c>
      <c r="CQ67" s="98">
        <v>0</v>
      </c>
      <c r="CR67" s="98">
        <v>0</v>
      </c>
      <c r="CS67" s="98">
        <v>0</v>
      </c>
      <c r="CT67" s="98">
        <v>0</v>
      </c>
      <c r="CU67" s="98">
        <v>0</v>
      </c>
      <c r="CV67" s="98">
        <v>0</v>
      </c>
      <c r="CW67" s="98">
        <v>14</v>
      </c>
      <c r="CX67" s="98">
        <v>92</v>
      </c>
      <c r="CY67" s="98">
        <v>3.2</v>
      </c>
      <c r="CZ67" s="98">
        <v>5.6</v>
      </c>
      <c r="DA67" s="98">
        <v>75</v>
      </c>
      <c r="DB67" s="98">
        <v>14.8</v>
      </c>
      <c r="DC67" s="98">
        <v>3.2</v>
      </c>
      <c r="DD67" s="98">
        <v>11.6</v>
      </c>
      <c r="DE67" s="98">
        <v>47</v>
      </c>
      <c r="DF67" s="98">
        <v>36</v>
      </c>
      <c r="DG67" s="98">
        <v>37</v>
      </c>
      <c r="DH67" s="98">
        <v>66</v>
      </c>
      <c r="DI67" s="98">
        <v>30</v>
      </c>
      <c r="DJ67" s="98">
        <v>5.0999999999999996</v>
      </c>
      <c r="DK67" s="98">
        <v>67</v>
      </c>
      <c r="DL67" s="98">
        <v>1</v>
      </c>
      <c r="DM67" s="98">
        <v>0</v>
      </c>
      <c r="DN67" s="98">
        <v>0</v>
      </c>
      <c r="DO67" s="98">
        <v>0</v>
      </c>
      <c r="DP67" s="98">
        <v>1</v>
      </c>
      <c r="DQ67" s="98">
        <v>0</v>
      </c>
      <c r="DR67" s="98">
        <v>0</v>
      </c>
      <c r="DS67" s="98">
        <v>0</v>
      </c>
      <c r="DT67" s="98">
        <v>0</v>
      </c>
      <c r="DU67" s="98">
        <f t="shared" ref="DU67:DU80" si="6">SUM(DL67:DT67)</f>
        <v>2</v>
      </c>
      <c r="DV67" s="98">
        <v>0</v>
      </c>
      <c r="DW67" s="98">
        <v>1</v>
      </c>
      <c r="DX67" s="98">
        <v>0</v>
      </c>
      <c r="DY67" s="98">
        <v>0</v>
      </c>
      <c r="DZ67" s="98">
        <v>0</v>
      </c>
      <c r="EA67" s="100">
        <v>1</v>
      </c>
      <c r="EB67" s="98">
        <v>2</v>
      </c>
      <c r="EC67" s="100">
        <v>1</v>
      </c>
      <c r="ED67" s="98">
        <f t="shared" ref="ED67:ED80" si="7">SUM(DV67:EC67)</f>
        <v>5</v>
      </c>
      <c r="EF67" s="120"/>
      <c r="EG67" s="120"/>
      <c r="EH67" s="120"/>
      <c r="EI67" s="120"/>
      <c r="EJ67" s="120"/>
      <c r="EK67" s="120"/>
      <c r="EL67" s="120"/>
      <c r="EN67" s="120"/>
    </row>
    <row r="68" spans="1:144" ht="29.25" customHeight="1" x14ac:dyDescent="0.2">
      <c r="A68" s="101" t="s">
        <v>421</v>
      </c>
      <c r="B68" s="123">
        <v>10026</v>
      </c>
      <c r="C68" s="124" t="s">
        <v>320</v>
      </c>
      <c r="D68" s="123">
        <v>6220</v>
      </c>
      <c r="E68" s="125">
        <v>17037</v>
      </c>
      <c r="F68" s="120">
        <v>73</v>
      </c>
      <c r="G68" s="120">
        <v>0</v>
      </c>
      <c r="H68" s="126">
        <v>43764</v>
      </c>
      <c r="I68" s="126">
        <v>43769</v>
      </c>
      <c r="J68" s="120">
        <v>5</v>
      </c>
      <c r="K68" s="107">
        <v>0.49722222222222223</v>
      </c>
      <c r="L68" s="124" t="s">
        <v>201</v>
      </c>
      <c r="M68" s="124" t="s">
        <v>202</v>
      </c>
      <c r="N68" s="124" t="s">
        <v>589</v>
      </c>
      <c r="O68" s="124" t="s">
        <v>130</v>
      </c>
      <c r="P68" s="103" t="s">
        <v>49</v>
      </c>
      <c r="Q68" s="92" t="s">
        <v>50</v>
      </c>
      <c r="R68" s="92" t="s">
        <v>81</v>
      </c>
      <c r="S68" s="92" t="s">
        <v>82</v>
      </c>
      <c r="T68" s="105" t="s">
        <v>435</v>
      </c>
      <c r="U68" s="105" t="s">
        <v>438</v>
      </c>
      <c r="V68" s="105" t="s">
        <v>441</v>
      </c>
      <c r="W68" s="105" t="s">
        <v>444</v>
      </c>
      <c r="X68" s="103" t="s">
        <v>450</v>
      </c>
      <c r="Y68" s="105" t="s">
        <v>452</v>
      </c>
      <c r="Z68" s="105">
        <v>20</v>
      </c>
      <c r="AA68" s="105">
        <v>98</v>
      </c>
      <c r="AB68" s="105" t="s">
        <v>457</v>
      </c>
      <c r="AC68" s="105">
        <v>68</v>
      </c>
      <c r="AD68" s="105">
        <v>68</v>
      </c>
      <c r="AE68" s="103" t="s">
        <v>491</v>
      </c>
      <c r="AF68" s="103" t="s">
        <v>494</v>
      </c>
      <c r="AG68" s="98" t="s">
        <v>498</v>
      </c>
      <c r="AH68" s="105" t="s">
        <v>500</v>
      </c>
      <c r="AI68" s="105" t="s">
        <v>500</v>
      </c>
      <c r="AJ68" s="120">
        <v>26</v>
      </c>
      <c r="AK68" s="105" t="s">
        <v>101</v>
      </c>
      <c r="AL68" s="105" t="s">
        <v>75</v>
      </c>
      <c r="AM68" s="98">
        <v>0</v>
      </c>
      <c r="AN68" s="101">
        <v>0</v>
      </c>
      <c r="AO68" s="101">
        <v>0</v>
      </c>
      <c r="AP68" s="98">
        <v>1</v>
      </c>
      <c r="AQ68" s="98">
        <v>0</v>
      </c>
      <c r="AR68" s="98">
        <v>0</v>
      </c>
      <c r="AS68" s="98">
        <v>0</v>
      </c>
      <c r="AT68" s="130" t="s">
        <v>618</v>
      </c>
      <c r="AU68" s="109">
        <f t="shared" si="5"/>
        <v>0.16249999999999998</v>
      </c>
      <c r="AV68" s="107">
        <v>0.65972222222222221</v>
      </c>
      <c r="AW68" s="110" t="s">
        <v>521</v>
      </c>
      <c r="AX68" s="111">
        <v>35</v>
      </c>
      <c r="AY68" s="127">
        <v>43764</v>
      </c>
      <c r="AZ68" s="111" t="s">
        <v>527</v>
      </c>
      <c r="BA68" s="101" t="s">
        <v>56</v>
      </c>
      <c r="BB68" s="101" t="s">
        <v>57</v>
      </c>
      <c r="BD68" s="113" t="s">
        <v>598</v>
      </c>
      <c r="BE68" s="98" t="s">
        <v>178</v>
      </c>
      <c r="BF68" s="98">
        <v>2</v>
      </c>
      <c r="BG68" s="101" t="s">
        <v>58</v>
      </c>
      <c r="BH68" s="101" t="s">
        <v>59</v>
      </c>
      <c r="BK68" s="101"/>
      <c r="BL68" s="98" t="s">
        <v>489</v>
      </c>
      <c r="BM68" s="98">
        <v>1</v>
      </c>
      <c r="BN68" s="98">
        <v>0</v>
      </c>
      <c r="BO68" s="131">
        <v>4</v>
      </c>
      <c r="BP68" s="101">
        <v>1</v>
      </c>
      <c r="BQ68" s="101">
        <v>0</v>
      </c>
      <c r="BR68" s="101">
        <v>0</v>
      </c>
      <c r="BS68" s="101">
        <v>0</v>
      </c>
      <c r="BT68" s="101">
        <v>0</v>
      </c>
      <c r="BU68" s="101">
        <v>0</v>
      </c>
      <c r="BV68" s="101">
        <v>0</v>
      </c>
      <c r="BW68" s="101">
        <v>0</v>
      </c>
      <c r="BX68" s="101">
        <v>0</v>
      </c>
      <c r="BY68" s="101">
        <v>0</v>
      </c>
      <c r="BZ68" s="101">
        <v>0</v>
      </c>
      <c r="CA68" s="101">
        <v>0</v>
      </c>
      <c r="CB68" s="101" t="s">
        <v>896</v>
      </c>
      <c r="CC68" s="98">
        <v>0</v>
      </c>
      <c r="CD68" s="98">
        <v>126</v>
      </c>
      <c r="CE68" s="98" t="s">
        <v>561</v>
      </c>
      <c r="CF68" s="98">
        <v>0.377</v>
      </c>
      <c r="CH68" s="98" t="s">
        <v>321</v>
      </c>
      <c r="CI68" s="98">
        <v>63.2</v>
      </c>
      <c r="CJ68" s="98">
        <v>19.5</v>
      </c>
      <c r="CK68" s="98">
        <v>9.5</v>
      </c>
      <c r="CL68" s="98">
        <v>6.5</v>
      </c>
      <c r="CM68" s="98">
        <v>1.3</v>
      </c>
      <c r="CN68" s="114">
        <v>0.63</v>
      </c>
      <c r="CO68" s="98">
        <v>22</v>
      </c>
      <c r="CP68" s="115">
        <f t="shared" ref="CP68:CP79" si="8">((2*CJ68+CO68)/((CL68+CK68)*CM68+1))/2</f>
        <v>1.3990825688073394</v>
      </c>
      <c r="CQ68" s="98">
        <v>0</v>
      </c>
      <c r="CR68" s="98">
        <v>0</v>
      </c>
      <c r="CS68" s="98">
        <v>0</v>
      </c>
      <c r="CT68" s="98">
        <v>0</v>
      </c>
      <c r="CU68" s="98">
        <v>0</v>
      </c>
      <c r="CV68" s="98">
        <v>0</v>
      </c>
      <c r="CW68" s="98">
        <v>22</v>
      </c>
      <c r="CX68" s="98">
        <v>96</v>
      </c>
      <c r="CY68" s="98">
        <v>6.8</v>
      </c>
      <c r="CZ68" s="98">
        <v>10.199999999999999</v>
      </c>
      <c r="DA68" s="98">
        <v>127</v>
      </c>
      <c r="DB68" s="98">
        <v>17.2</v>
      </c>
      <c r="DC68" s="98">
        <v>13</v>
      </c>
      <c r="DD68" s="98">
        <v>4.2</v>
      </c>
      <c r="DE68" s="98">
        <v>56</v>
      </c>
      <c r="DF68" s="98">
        <v>11</v>
      </c>
      <c r="DG68" s="98">
        <v>74</v>
      </c>
      <c r="DH68" s="98">
        <v>76</v>
      </c>
      <c r="DI68" s="98">
        <v>29</v>
      </c>
      <c r="DJ68" s="98">
        <v>12.3</v>
      </c>
      <c r="DK68" s="98">
        <v>21</v>
      </c>
      <c r="DL68" s="98">
        <v>1</v>
      </c>
      <c r="DM68" s="98">
        <v>0</v>
      </c>
      <c r="DN68" s="98">
        <v>0</v>
      </c>
      <c r="DO68" s="98">
        <v>0</v>
      </c>
      <c r="DP68" s="98">
        <v>0</v>
      </c>
      <c r="DQ68" s="98">
        <v>0</v>
      </c>
      <c r="DR68" s="98">
        <v>0</v>
      </c>
      <c r="DS68" s="98">
        <v>0</v>
      </c>
      <c r="DT68" s="98">
        <v>0</v>
      </c>
      <c r="DU68" s="98">
        <f t="shared" si="6"/>
        <v>1</v>
      </c>
      <c r="DV68" s="98">
        <v>0</v>
      </c>
      <c r="DW68" s="98">
        <v>1</v>
      </c>
      <c r="DX68" s="98">
        <v>0</v>
      </c>
      <c r="DY68" s="98">
        <v>0</v>
      </c>
      <c r="DZ68" s="98">
        <v>0</v>
      </c>
      <c r="EA68" s="100">
        <v>1</v>
      </c>
      <c r="EB68" s="98">
        <v>0</v>
      </c>
      <c r="EC68" s="100">
        <v>1</v>
      </c>
      <c r="ED68" s="98">
        <f t="shared" si="7"/>
        <v>3</v>
      </c>
      <c r="EF68" s="120"/>
      <c r="EG68" s="120"/>
      <c r="EH68" s="120"/>
      <c r="EI68" s="120"/>
      <c r="EJ68" s="120"/>
      <c r="EK68" s="120"/>
      <c r="EL68" s="120"/>
      <c r="EN68" s="120"/>
    </row>
    <row r="69" spans="1:144" ht="29.25" customHeight="1" x14ac:dyDescent="0.2">
      <c r="A69" s="101" t="s">
        <v>422</v>
      </c>
      <c r="B69" s="123">
        <v>10062</v>
      </c>
      <c r="C69" s="124" t="s">
        <v>322</v>
      </c>
      <c r="D69" s="123">
        <v>6246</v>
      </c>
      <c r="E69" s="125">
        <v>21639</v>
      </c>
      <c r="F69" s="120">
        <v>60</v>
      </c>
      <c r="G69" s="120">
        <v>0</v>
      </c>
      <c r="H69" s="126">
        <v>43766</v>
      </c>
      <c r="I69" s="126">
        <v>43775</v>
      </c>
      <c r="J69" s="120">
        <v>9</v>
      </c>
      <c r="K69" s="107">
        <v>0.51527777777777783</v>
      </c>
      <c r="L69" s="124" t="s">
        <v>204</v>
      </c>
      <c r="M69" s="124" t="s">
        <v>205</v>
      </c>
      <c r="N69" s="124" t="s">
        <v>589</v>
      </c>
      <c r="O69" s="124" t="s">
        <v>130</v>
      </c>
      <c r="P69" s="103" t="s">
        <v>49</v>
      </c>
      <c r="Q69" s="92" t="s">
        <v>50</v>
      </c>
      <c r="R69" s="103" t="s">
        <v>51</v>
      </c>
      <c r="S69" s="103" t="s">
        <v>52</v>
      </c>
      <c r="T69" s="105" t="s">
        <v>434</v>
      </c>
      <c r="U69" s="105" t="s">
        <v>437</v>
      </c>
      <c r="V69" s="105" t="s">
        <v>441</v>
      </c>
      <c r="W69" s="105" t="s">
        <v>444</v>
      </c>
      <c r="X69" s="103" t="s">
        <v>450</v>
      </c>
      <c r="Y69" s="105" t="s">
        <v>452</v>
      </c>
      <c r="Z69" s="105">
        <v>18</v>
      </c>
      <c r="AA69" s="105">
        <v>98</v>
      </c>
      <c r="AB69" s="105" t="s">
        <v>458</v>
      </c>
      <c r="AC69" s="105">
        <v>98</v>
      </c>
      <c r="AD69" s="105">
        <v>98</v>
      </c>
      <c r="AE69" s="103" t="s">
        <v>492</v>
      </c>
      <c r="AF69" s="103" t="s">
        <v>494</v>
      </c>
      <c r="AG69" s="98" t="s">
        <v>497</v>
      </c>
      <c r="AH69" s="105" t="s">
        <v>500</v>
      </c>
      <c r="AI69" s="105" t="s">
        <v>500</v>
      </c>
      <c r="AJ69" s="105">
        <v>23</v>
      </c>
      <c r="AK69" s="105" t="s">
        <v>53</v>
      </c>
      <c r="AL69" s="105" t="s">
        <v>75</v>
      </c>
      <c r="AM69" s="98">
        <v>1</v>
      </c>
      <c r="AN69" s="101">
        <v>0</v>
      </c>
      <c r="AO69" s="101">
        <v>0</v>
      </c>
      <c r="AP69" s="98">
        <v>0</v>
      </c>
      <c r="AQ69" s="98">
        <v>0</v>
      </c>
      <c r="AR69" s="98">
        <v>0</v>
      </c>
      <c r="AS69" s="98">
        <v>0</v>
      </c>
      <c r="AT69" s="98" t="s">
        <v>71</v>
      </c>
      <c r="AU69" s="109">
        <f t="shared" si="5"/>
        <v>0.17569444444444438</v>
      </c>
      <c r="AV69" s="107">
        <v>0.69097222222222221</v>
      </c>
      <c r="AW69" s="110" t="s">
        <v>509</v>
      </c>
      <c r="AX69" s="111">
        <v>40</v>
      </c>
      <c r="AY69" s="127">
        <v>43766</v>
      </c>
      <c r="AZ69" s="111" t="s">
        <v>527</v>
      </c>
      <c r="BA69" s="101" t="s">
        <v>56</v>
      </c>
      <c r="BB69" s="101" t="s">
        <v>57</v>
      </c>
      <c r="BC69" s="98">
        <v>0</v>
      </c>
      <c r="BD69" s="113" t="s">
        <v>598</v>
      </c>
      <c r="BF69" s="98"/>
      <c r="BG69" s="101" t="s">
        <v>58</v>
      </c>
      <c r="BH69" s="101" t="s">
        <v>59</v>
      </c>
      <c r="BK69" s="101"/>
      <c r="BL69" s="98" t="s">
        <v>212</v>
      </c>
      <c r="BM69" s="98">
        <v>1</v>
      </c>
      <c r="BN69" s="101">
        <v>1</v>
      </c>
      <c r="BO69" s="101">
        <v>2</v>
      </c>
      <c r="BP69" s="101">
        <v>0</v>
      </c>
      <c r="BQ69" s="101">
        <v>0</v>
      </c>
      <c r="BR69" s="101">
        <v>1</v>
      </c>
      <c r="BS69" s="101">
        <v>0</v>
      </c>
      <c r="BT69" s="101">
        <v>0</v>
      </c>
      <c r="BU69" s="101">
        <v>1</v>
      </c>
      <c r="BV69" s="101">
        <v>0</v>
      </c>
      <c r="BW69" s="101">
        <v>0</v>
      </c>
      <c r="BX69" s="101">
        <v>0</v>
      </c>
      <c r="BY69" s="101">
        <v>0</v>
      </c>
      <c r="BZ69" s="101">
        <v>0</v>
      </c>
      <c r="CA69" s="101">
        <v>0</v>
      </c>
      <c r="CB69" s="98" t="s">
        <v>896</v>
      </c>
      <c r="CC69" s="98">
        <v>0</v>
      </c>
      <c r="CD69" s="98">
        <v>114</v>
      </c>
      <c r="CE69" s="98" t="s">
        <v>562</v>
      </c>
      <c r="CF69" s="98">
        <v>0.32500000000000001</v>
      </c>
      <c r="CH69" s="98" t="s">
        <v>630</v>
      </c>
      <c r="CI69" s="98">
        <v>76.2</v>
      </c>
      <c r="CJ69" s="98">
        <v>12.5</v>
      </c>
      <c r="CK69" s="98">
        <v>6.4</v>
      </c>
      <c r="CL69" s="98">
        <v>3.3</v>
      </c>
      <c r="CM69" s="98">
        <v>1.6</v>
      </c>
      <c r="CN69" s="114">
        <v>0.76</v>
      </c>
      <c r="CO69" s="98">
        <v>28</v>
      </c>
      <c r="CP69" s="115">
        <f t="shared" si="8"/>
        <v>1.6041162227602905</v>
      </c>
      <c r="CQ69" s="98">
        <v>0</v>
      </c>
      <c r="CR69" s="98">
        <v>0</v>
      </c>
      <c r="CS69" s="98">
        <v>1</v>
      </c>
      <c r="CT69" s="98">
        <v>1</v>
      </c>
      <c r="CU69" s="98">
        <v>1</v>
      </c>
      <c r="CV69" s="98">
        <v>0</v>
      </c>
      <c r="CW69" s="98">
        <v>28</v>
      </c>
      <c r="CX69" s="98">
        <v>63</v>
      </c>
      <c r="CY69" s="98">
        <v>3</v>
      </c>
      <c r="CZ69" s="98">
        <v>8</v>
      </c>
      <c r="DA69" s="98">
        <v>112</v>
      </c>
      <c r="DB69" s="98">
        <v>19.399999999999999</v>
      </c>
      <c r="DC69" s="98">
        <v>12.8</v>
      </c>
      <c r="DD69" s="98">
        <v>6.6</v>
      </c>
      <c r="DE69" s="98">
        <v>49</v>
      </c>
      <c r="DF69" s="98">
        <v>13</v>
      </c>
      <c r="DG69" s="98">
        <v>67</v>
      </c>
      <c r="DH69" s="98">
        <v>56</v>
      </c>
      <c r="DI69" s="98">
        <v>29</v>
      </c>
      <c r="DJ69" s="98">
        <v>6.2</v>
      </c>
      <c r="DK69" s="98">
        <v>26</v>
      </c>
      <c r="DL69" s="98">
        <v>0</v>
      </c>
      <c r="DM69" s="98">
        <v>0</v>
      </c>
      <c r="DN69" s="98">
        <v>2</v>
      </c>
      <c r="DO69" s="98">
        <v>0</v>
      </c>
      <c r="DP69" s="98">
        <v>1</v>
      </c>
      <c r="DQ69" s="98">
        <v>0</v>
      </c>
      <c r="DR69" s="98">
        <v>2</v>
      </c>
      <c r="DS69" s="98">
        <v>1</v>
      </c>
      <c r="DT69" s="98">
        <v>1</v>
      </c>
      <c r="DU69" s="98">
        <f t="shared" si="6"/>
        <v>7</v>
      </c>
      <c r="DV69" s="98">
        <v>2</v>
      </c>
      <c r="DW69" s="98">
        <v>0</v>
      </c>
      <c r="DX69" s="98">
        <v>0</v>
      </c>
      <c r="DY69" s="98">
        <v>1</v>
      </c>
      <c r="DZ69" s="98">
        <v>2</v>
      </c>
      <c r="EA69" s="100">
        <v>1</v>
      </c>
      <c r="EB69" s="98">
        <v>2</v>
      </c>
      <c r="EC69" s="100">
        <v>1</v>
      </c>
      <c r="ED69" s="98">
        <f t="shared" si="7"/>
        <v>9</v>
      </c>
      <c r="EF69" s="105"/>
      <c r="EG69" s="105"/>
      <c r="EH69" s="105"/>
      <c r="EI69" s="105"/>
      <c r="EJ69" s="105"/>
      <c r="EK69" s="105"/>
      <c r="EL69" s="105"/>
      <c r="EN69" s="105"/>
    </row>
    <row r="70" spans="1:144" ht="29.25" customHeight="1" x14ac:dyDescent="0.2">
      <c r="A70" s="101" t="s">
        <v>423</v>
      </c>
      <c r="B70" s="123">
        <v>11856</v>
      </c>
      <c r="C70" s="124" t="s">
        <v>214</v>
      </c>
      <c r="D70" s="123">
        <v>0</v>
      </c>
      <c r="E70" s="125">
        <v>20131</v>
      </c>
      <c r="F70" s="120">
        <v>64</v>
      </c>
      <c r="G70" s="120">
        <v>0</v>
      </c>
      <c r="H70" s="126">
        <v>43817</v>
      </c>
      <c r="I70" s="126">
        <v>43825</v>
      </c>
      <c r="J70" s="120">
        <v>8</v>
      </c>
      <c r="K70" s="107">
        <v>0.38472222222222219</v>
      </c>
      <c r="L70" s="124" t="s">
        <v>215</v>
      </c>
      <c r="M70" s="124" t="s">
        <v>216</v>
      </c>
      <c r="N70" s="124" t="s">
        <v>592</v>
      </c>
      <c r="O70" s="124" t="s">
        <v>596</v>
      </c>
      <c r="P70" s="103" t="s">
        <v>67</v>
      </c>
      <c r="Q70" s="92" t="s">
        <v>50</v>
      </c>
      <c r="R70" s="92" t="s">
        <v>81</v>
      </c>
      <c r="S70" s="92" t="s">
        <v>82</v>
      </c>
      <c r="T70" s="105" t="s">
        <v>433</v>
      </c>
      <c r="U70" s="105" t="s">
        <v>437</v>
      </c>
      <c r="V70" s="105" t="s">
        <v>441</v>
      </c>
      <c r="W70" s="105" t="s">
        <v>444</v>
      </c>
      <c r="X70" s="103" t="s">
        <v>450</v>
      </c>
      <c r="Y70" s="105" t="s">
        <v>452</v>
      </c>
      <c r="Z70" s="105">
        <v>20</v>
      </c>
      <c r="AA70" s="105">
        <v>98</v>
      </c>
      <c r="AB70" s="105" t="s">
        <v>459</v>
      </c>
      <c r="AC70" s="105">
        <v>88</v>
      </c>
      <c r="AD70" s="105">
        <v>88</v>
      </c>
      <c r="AE70" s="103" t="s">
        <v>491</v>
      </c>
      <c r="AF70" s="103" t="s">
        <v>494</v>
      </c>
      <c r="AG70" s="98" t="s">
        <v>498</v>
      </c>
      <c r="AH70" s="105" t="s">
        <v>500</v>
      </c>
      <c r="AI70" s="105" t="s">
        <v>500</v>
      </c>
      <c r="AJ70" s="120">
        <v>22</v>
      </c>
      <c r="AK70" s="105" t="s">
        <v>101</v>
      </c>
      <c r="AL70" s="105" t="s">
        <v>75</v>
      </c>
      <c r="AM70" s="98">
        <v>1</v>
      </c>
      <c r="AN70" s="101">
        <v>0</v>
      </c>
      <c r="AO70" s="101">
        <v>0</v>
      </c>
      <c r="AP70" s="98">
        <v>0</v>
      </c>
      <c r="AQ70" s="98">
        <v>0</v>
      </c>
      <c r="AR70" s="98">
        <v>0</v>
      </c>
      <c r="AS70" s="98">
        <v>0</v>
      </c>
      <c r="AT70" s="130" t="s">
        <v>618</v>
      </c>
      <c r="AU70" s="109">
        <f t="shared" si="5"/>
        <v>0.2055555555555556</v>
      </c>
      <c r="AV70" s="107">
        <v>0.59027777777777779</v>
      </c>
      <c r="AW70" s="110" t="s">
        <v>673</v>
      </c>
      <c r="AX70" s="111">
        <v>50</v>
      </c>
      <c r="AY70" s="127">
        <v>43817</v>
      </c>
      <c r="AZ70" s="111" t="s">
        <v>527</v>
      </c>
      <c r="BA70" s="101" t="s">
        <v>56</v>
      </c>
      <c r="BB70" s="101" t="s">
        <v>57</v>
      </c>
      <c r="BC70" s="98">
        <v>0</v>
      </c>
      <c r="BD70" s="113" t="s">
        <v>598</v>
      </c>
      <c r="BF70" s="98"/>
      <c r="BG70" s="101" t="s">
        <v>58</v>
      </c>
      <c r="BH70" s="101" t="s">
        <v>59</v>
      </c>
      <c r="BK70" s="101"/>
      <c r="BL70" s="98" t="s">
        <v>70</v>
      </c>
      <c r="BM70" s="98">
        <v>1</v>
      </c>
      <c r="BN70" s="98">
        <v>0</v>
      </c>
      <c r="BO70" s="131">
        <v>4</v>
      </c>
      <c r="BP70" s="101">
        <v>1</v>
      </c>
      <c r="BQ70" s="101">
        <v>0</v>
      </c>
      <c r="BR70" s="101">
        <v>0</v>
      </c>
      <c r="BS70" s="101">
        <v>0</v>
      </c>
      <c r="BT70" s="101">
        <v>0</v>
      </c>
      <c r="BU70" s="101">
        <v>0</v>
      </c>
      <c r="BV70" s="101">
        <v>0</v>
      </c>
      <c r="BW70" s="101">
        <v>0</v>
      </c>
      <c r="BX70" s="101">
        <v>0</v>
      </c>
      <c r="BY70" s="101">
        <v>0</v>
      </c>
      <c r="BZ70" s="101">
        <v>0</v>
      </c>
      <c r="CA70" s="101">
        <v>0</v>
      </c>
      <c r="CB70" s="101" t="s">
        <v>896</v>
      </c>
      <c r="CC70" s="98">
        <v>0</v>
      </c>
      <c r="CD70" s="98">
        <v>110</v>
      </c>
      <c r="CE70" s="98" t="s">
        <v>563</v>
      </c>
      <c r="CF70" s="98">
        <v>0.32800000000000001</v>
      </c>
      <c r="CH70" s="98" t="s">
        <v>323</v>
      </c>
      <c r="CI70" s="98">
        <v>68.3</v>
      </c>
      <c r="CJ70" s="98">
        <v>17.899999999999999</v>
      </c>
      <c r="CK70" s="98">
        <v>7.8</v>
      </c>
      <c r="CL70" s="98">
        <v>3.7</v>
      </c>
      <c r="CM70" s="98">
        <v>2.2999999999999998</v>
      </c>
      <c r="CN70" s="114">
        <v>0.68</v>
      </c>
      <c r="CO70" s="98">
        <v>12</v>
      </c>
      <c r="CP70" s="115">
        <f t="shared" si="8"/>
        <v>0.87067395264116576</v>
      </c>
      <c r="CQ70" s="98">
        <v>0</v>
      </c>
      <c r="CR70" s="98">
        <v>0</v>
      </c>
      <c r="CS70" s="98">
        <v>0</v>
      </c>
      <c r="CT70" s="98">
        <v>0</v>
      </c>
      <c r="CU70" s="98">
        <v>0</v>
      </c>
      <c r="CV70" s="98">
        <v>0</v>
      </c>
      <c r="CW70" s="98">
        <v>12</v>
      </c>
      <c r="CX70" s="98">
        <v>80</v>
      </c>
      <c r="CY70" s="98">
        <v>3.2</v>
      </c>
      <c r="CZ70" s="98">
        <v>8.4</v>
      </c>
      <c r="DA70" s="98">
        <v>125</v>
      </c>
      <c r="DB70" s="98">
        <v>16.3</v>
      </c>
      <c r="DC70" s="98">
        <v>6.1</v>
      </c>
      <c r="DD70" s="98">
        <v>10.1</v>
      </c>
      <c r="DE70" s="98">
        <v>48</v>
      </c>
      <c r="DF70" s="98">
        <v>38</v>
      </c>
      <c r="DG70" s="98">
        <v>92</v>
      </c>
      <c r="DH70" s="98">
        <v>70</v>
      </c>
      <c r="DI70" s="98">
        <v>30</v>
      </c>
      <c r="DJ70" s="98">
        <v>14</v>
      </c>
      <c r="DK70" s="98">
        <v>19</v>
      </c>
      <c r="DL70" s="98">
        <v>1</v>
      </c>
      <c r="DM70" s="98">
        <v>0</v>
      </c>
      <c r="DN70" s="98">
        <v>0</v>
      </c>
      <c r="DO70" s="98">
        <v>0</v>
      </c>
      <c r="DP70" s="98">
        <v>0</v>
      </c>
      <c r="DQ70" s="98">
        <v>0</v>
      </c>
      <c r="DR70" s="98">
        <v>0</v>
      </c>
      <c r="DS70" s="98">
        <v>0</v>
      </c>
      <c r="DT70" s="98">
        <v>0</v>
      </c>
      <c r="DU70" s="98">
        <f t="shared" si="6"/>
        <v>1</v>
      </c>
      <c r="DV70" s="98">
        <v>0</v>
      </c>
      <c r="DW70" s="98">
        <v>1</v>
      </c>
      <c r="DX70" s="98">
        <v>0</v>
      </c>
      <c r="DY70" s="98">
        <v>0</v>
      </c>
      <c r="DZ70" s="98">
        <v>0</v>
      </c>
      <c r="EA70" s="100">
        <v>1</v>
      </c>
      <c r="EB70" s="98">
        <v>0</v>
      </c>
      <c r="EC70" s="100">
        <v>1</v>
      </c>
      <c r="ED70" s="98">
        <f t="shared" si="7"/>
        <v>3</v>
      </c>
      <c r="EF70" s="120"/>
      <c r="EG70" s="120"/>
      <c r="EH70" s="120"/>
      <c r="EI70" s="120"/>
      <c r="EJ70" s="120"/>
      <c r="EK70" s="120"/>
      <c r="EL70" s="120"/>
      <c r="EN70" s="120"/>
    </row>
    <row r="71" spans="1:144" ht="29.25" customHeight="1" x14ac:dyDescent="0.2">
      <c r="A71" s="101" t="s">
        <v>424</v>
      </c>
      <c r="B71" s="123">
        <v>658</v>
      </c>
      <c r="C71" s="124" t="s">
        <v>324</v>
      </c>
      <c r="D71" s="123">
        <v>460</v>
      </c>
      <c r="E71" s="125">
        <v>20239</v>
      </c>
      <c r="F71" s="120">
        <v>64</v>
      </c>
      <c r="G71" s="120">
        <v>0</v>
      </c>
      <c r="H71" s="126">
        <v>43851</v>
      </c>
      <c r="I71" s="126">
        <v>43859</v>
      </c>
      <c r="J71" s="120">
        <v>8</v>
      </c>
      <c r="K71" s="107">
        <v>0.44861111111111113</v>
      </c>
      <c r="L71" s="124" t="s">
        <v>325</v>
      </c>
      <c r="M71" s="124" t="s">
        <v>326</v>
      </c>
      <c r="N71" s="124" t="s">
        <v>589</v>
      </c>
      <c r="O71" s="124" t="s">
        <v>130</v>
      </c>
      <c r="P71" s="103" t="s">
        <v>49</v>
      </c>
      <c r="Q71" s="92" t="s">
        <v>50</v>
      </c>
      <c r="R71" s="103" t="s">
        <v>51</v>
      </c>
      <c r="S71" s="103" t="s">
        <v>52</v>
      </c>
      <c r="T71" s="105" t="s">
        <v>433</v>
      </c>
      <c r="U71" s="105" t="s">
        <v>439</v>
      </c>
      <c r="V71" s="105" t="s">
        <v>442</v>
      </c>
      <c r="W71" s="105" t="s">
        <v>445</v>
      </c>
      <c r="X71" s="103" t="s">
        <v>451</v>
      </c>
      <c r="Y71" s="105" t="s">
        <v>452</v>
      </c>
      <c r="Z71" s="105">
        <v>21</v>
      </c>
      <c r="AA71" s="105">
        <v>94</v>
      </c>
      <c r="AB71" s="105" t="s">
        <v>457</v>
      </c>
      <c r="AC71" s="105">
        <v>88</v>
      </c>
      <c r="AD71" s="105">
        <v>102</v>
      </c>
      <c r="AE71" s="103" t="s">
        <v>492</v>
      </c>
      <c r="AF71" s="103" t="s">
        <v>494</v>
      </c>
      <c r="AG71" s="98" t="s">
        <v>498</v>
      </c>
      <c r="AH71" s="105" t="s">
        <v>500</v>
      </c>
      <c r="AI71" s="105" t="s">
        <v>500</v>
      </c>
      <c r="AJ71" s="105">
        <v>37</v>
      </c>
      <c r="AK71" s="105" t="s">
        <v>68</v>
      </c>
      <c r="AL71" s="105" t="s">
        <v>75</v>
      </c>
      <c r="AM71" s="98">
        <v>0</v>
      </c>
      <c r="AN71" s="101">
        <v>1</v>
      </c>
      <c r="AO71" s="101">
        <v>0</v>
      </c>
      <c r="AP71" s="98">
        <v>0</v>
      </c>
      <c r="AQ71" s="98">
        <v>0</v>
      </c>
      <c r="AR71" s="98">
        <v>0</v>
      </c>
      <c r="AS71" s="98">
        <v>0</v>
      </c>
      <c r="AT71" s="98" t="s">
        <v>63</v>
      </c>
      <c r="AU71" s="109">
        <f t="shared" si="5"/>
        <v>0.13472222222222224</v>
      </c>
      <c r="AV71" s="107">
        <v>0.58333333333333337</v>
      </c>
      <c r="AW71" s="110" t="s">
        <v>674</v>
      </c>
      <c r="AX71" s="111">
        <v>55</v>
      </c>
      <c r="AY71" s="127">
        <v>43851</v>
      </c>
      <c r="AZ71" s="111" t="s">
        <v>527</v>
      </c>
      <c r="BA71" s="101" t="s">
        <v>56</v>
      </c>
      <c r="BB71" s="101" t="s">
        <v>57</v>
      </c>
      <c r="BC71" s="98">
        <v>0</v>
      </c>
      <c r="BD71" s="113" t="s">
        <v>598</v>
      </c>
      <c r="BF71" s="98"/>
      <c r="BG71" s="101" t="s">
        <v>76</v>
      </c>
      <c r="BH71" s="101" t="s">
        <v>59</v>
      </c>
      <c r="BK71" s="101"/>
      <c r="BL71" s="98" t="s">
        <v>84</v>
      </c>
      <c r="BM71" s="98">
        <v>1</v>
      </c>
      <c r="BN71" s="101">
        <v>1</v>
      </c>
      <c r="BO71" s="101">
        <v>3</v>
      </c>
      <c r="BP71" s="101">
        <v>1</v>
      </c>
      <c r="BQ71" s="101">
        <v>0</v>
      </c>
      <c r="BR71" s="101">
        <v>1</v>
      </c>
      <c r="BS71" s="101">
        <v>0</v>
      </c>
      <c r="BT71" s="101">
        <v>1</v>
      </c>
      <c r="BU71" s="101">
        <v>0</v>
      </c>
      <c r="BV71" s="101">
        <v>0</v>
      </c>
      <c r="BW71" s="101">
        <v>0</v>
      </c>
      <c r="BX71" s="101">
        <v>0</v>
      </c>
      <c r="BY71" s="101">
        <v>0</v>
      </c>
      <c r="BZ71" s="101">
        <v>0</v>
      </c>
      <c r="CA71" s="101">
        <v>0</v>
      </c>
      <c r="CB71" s="98" t="s">
        <v>896</v>
      </c>
      <c r="CC71" s="98">
        <v>0</v>
      </c>
      <c r="CD71" s="98">
        <v>132</v>
      </c>
      <c r="CE71" s="98" t="s">
        <v>574</v>
      </c>
      <c r="CF71" s="98">
        <v>0.36199999999999999</v>
      </c>
      <c r="CH71" s="98" t="s">
        <v>624</v>
      </c>
      <c r="CI71" s="98">
        <v>77.5</v>
      </c>
      <c r="CJ71" s="98">
        <v>10.6</v>
      </c>
      <c r="CK71" s="98">
        <v>6.9</v>
      </c>
      <c r="CL71" s="98">
        <v>3.7</v>
      </c>
      <c r="CM71" s="98">
        <v>1.3</v>
      </c>
      <c r="CN71" s="114">
        <v>0.77</v>
      </c>
      <c r="CO71" s="98">
        <v>16</v>
      </c>
      <c r="CP71" s="115">
        <f t="shared" si="8"/>
        <v>1.2584573748308523</v>
      </c>
      <c r="CQ71" s="98">
        <v>0</v>
      </c>
      <c r="CR71" s="98">
        <v>0</v>
      </c>
      <c r="CS71" s="98">
        <v>1</v>
      </c>
      <c r="CT71" s="98">
        <v>1</v>
      </c>
      <c r="CU71" s="98">
        <v>0</v>
      </c>
      <c r="CV71" s="98">
        <v>1</v>
      </c>
      <c r="CW71" s="98">
        <v>16</v>
      </c>
      <c r="CX71" s="98">
        <v>89</v>
      </c>
      <c r="CY71" s="98">
        <v>3</v>
      </c>
      <c r="CZ71" s="98">
        <v>8.9</v>
      </c>
      <c r="DA71" s="98">
        <v>87</v>
      </c>
      <c r="DB71" s="98">
        <v>14.4</v>
      </c>
      <c r="DC71" s="98">
        <v>9.6</v>
      </c>
      <c r="DD71" s="98">
        <v>4.8</v>
      </c>
      <c r="DE71" s="98">
        <v>24</v>
      </c>
      <c r="DF71" s="98">
        <v>55</v>
      </c>
      <c r="DG71" s="98">
        <v>29</v>
      </c>
      <c r="DH71" s="98">
        <v>68</v>
      </c>
      <c r="DI71" s="98">
        <v>32</v>
      </c>
      <c r="DJ71" s="98">
        <v>5.9</v>
      </c>
      <c r="DK71" s="98">
        <v>43</v>
      </c>
      <c r="DL71" s="98">
        <v>1</v>
      </c>
      <c r="DM71" s="98">
        <v>0</v>
      </c>
      <c r="DN71" s="98">
        <v>0</v>
      </c>
      <c r="DO71" s="98">
        <v>0</v>
      </c>
      <c r="DP71" s="98">
        <v>1</v>
      </c>
      <c r="DQ71" s="98">
        <v>0</v>
      </c>
      <c r="DR71" s="98">
        <v>2</v>
      </c>
      <c r="DS71" s="98">
        <v>1</v>
      </c>
      <c r="DT71" s="98">
        <v>0</v>
      </c>
      <c r="DU71" s="98">
        <f t="shared" si="6"/>
        <v>5</v>
      </c>
      <c r="DV71" s="98">
        <v>2</v>
      </c>
      <c r="DW71" s="98">
        <v>1</v>
      </c>
      <c r="DX71" s="98">
        <v>0</v>
      </c>
      <c r="DY71" s="98">
        <v>1</v>
      </c>
      <c r="DZ71" s="98">
        <v>0</v>
      </c>
      <c r="EA71" s="100">
        <v>0</v>
      </c>
      <c r="EB71" s="98">
        <v>2</v>
      </c>
      <c r="EC71" s="100">
        <v>0</v>
      </c>
      <c r="ED71" s="98">
        <f t="shared" si="7"/>
        <v>6</v>
      </c>
      <c r="EF71" s="105"/>
      <c r="EG71" s="105"/>
      <c r="EH71" s="105"/>
      <c r="EI71" s="105"/>
      <c r="EJ71" s="105"/>
      <c r="EK71" s="105"/>
      <c r="EL71" s="105"/>
      <c r="EN71" s="105"/>
    </row>
    <row r="72" spans="1:144" ht="29.25" customHeight="1" x14ac:dyDescent="0.2">
      <c r="A72" s="101" t="s">
        <v>425</v>
      </c>
      <c r="B72" s="123">
        <v>1539</v>
      </c>
      <c r="C72" s="124" t="s">
        <v>327</v>
      </c>
      <c r="D72" s="123">
        <v>1044</v>
      </c>
      <c r="E72" s="125">
        <v>13798</v>
      </c>
      <c r="F72" s="120">
        <v>83</v>
      </c>
      <c r="G72" s="120">
        <v>0</v>
      </c>
      <c r="H72" s="126">
        <v>43874</v>
      </c>
      <c r="I72" s="126">
        <v>43881</v>
      </c>
      <c r="J72" s="120">
        <v>7</v>
      </c>
      <c r="K72" s="107">
        <v>0.47569444444444442</v>
      </c>
      <c r="L72" s="124" t="s">
        <v>328</v>
      </c>
      <c r="M72" s="124" t="s">
        <v>329</v>
      </c>
      <c r="N72" s="124" t="s">
        <v>591</v>
      </c>
      <c r="O72" s="124" t="s">
        <v>130</v>
      </c>
      <c r="P72" s="103" t="s">
        <v>49</v>
      </c>
      <c r="Q72" s="92" t="s">
        <v>50</v>
      </c>
      <c r="R72" s="92" t="s">
        <v>81</v>
      </c>
      <c r="S72" s="92" t="s">
        <v>82</v>
      </c>
      <c r="T72" s="105" t="s">
        <v>433</v>
      </c>
      <c r="U72" s="105" t="s">
        <v>438</v>
      </c>
      <c r="V72" s="105" t="s">
        <v>441</v>
      </c>
      <c r="W72" s="105" t="s">
        <v>444</v>
      </c>
      <c r="X72" s="103" t="s">
        <v>450</v>
      </c>
      <c r="Y72" s="105" t="s">
        <v>452</v>
      </c>
      <c r="Z72" s="105">
        <v>16</v>
      </c>
      <c r="AA72" s="105">
        <v>98</v>
      </c>
      <c r="AB72" s="105" t="s">
        <v>461</v>
      </c>
      <c r="AC72" s="105">
        <v>60</v>
      </c>
      <c r="AD72" s="105">
        <v>62</v>
      </c>
      <c r="AE72" s="103" t="s">
        <v>491</v>
      </c>
      <c r="AF72" s="103" t="s">
        <v>494</v>
      </c>
      <c r="AG72" s="98" t="s">
        <v>498</v>
      </c>
      <c r="AH72" s="105" t="s">
        <v>500</v>
      </c>
      <c r="AI72" s="105" t="s">
        <v>500</v>
      </c>
      <c r="AJ72" s="120">
        <v>19</v>
      </c>
      <c r="AK72" s="105" t="s">
        <v>101</v>
      </c>
      <c r="AL72" s="105" t="s">
        <v>75</v>
      </c>
      <c r="AM72" s="98">
        <v>0</v>
      </c>
      <c r="AN72" s="101">
        <v>0</v>
      </c>
      <c r="AO72" s="101">
        <v>0</v>
      </c>
      <c r="AP72" s="98">
        <v>1</v>
      </c>
      <c r="AQ72" s="98">
        <v>0</v>
      </c>
      <c r="AR72" s="98">
        <v>0</v>
      </c>
      <c r="AS72" s="98">
        <v>0</v>
      </c>
      <c r="AT72" s="130" t="s">
        <v>618</v>
      </c>
      <c r="AU72" s="109">
        <f t="shared" si="5"/>
        <v>0.17361111111111116</v>
      </c>
      <c r="AV72" s="107">
        <v>0.64930555555555558</v>
      </c>
      <c r="AW72" s="110" t="s">
        <v>515</v>
      </c>
      <c r="AX72" s="111">
        <v>40</v>
      </c>
      <c r="AY72" s="127">
        <v>43874</v>
      </c>
      <c r="AZ72" s="111" t="s">
        <v>527</v>
      </c>
      <c r="BA72" s="101" t="s">
        <v>56</v>
      </c>
      <c r="BB72" s="101" t="s">
        <v>57</v>
      </c>
      <c r="BC72" s="98">
        <v>1</v>
      </c>
      <c r="BD72" s="113" t="s">
        <v>598</v>
      </c>
      <c r="BF72" s="98"/>
      <c r="BG72" s="101" t="s">
        <v>58</v>
      </c>
      <c r="BH72" s="101" t="s">
        <v>59</v>
      </c>
      <c r="BK72" s="101"/>
      <c r="BL72" s="98" t="s">
        <v>220</v>
      </c>
      <c r="BM72" s="98">
        <v>1</v>
      </c>
      <c r="BN72" s="98">
        <v>0</v>
      </c>
      <c r="BO72" s="131">
        <v>4</v>
      </c>
      <c r="BP72" s="101">
        <v>0</v>
      </c>
      <c r="BQ72" s="101">
        <v>0</v>
      </c>
      <c r="BR72" s="101">
        <v>0</v>
      </c>
      <c r="BS72" s="101">
        <v>0</v>
      </c>
      <c r="BT72" s="101">
        <v>0</v>
      </c>
      <c r="BU72" s="101">
        <v>0</v>
      </c>
      <c r="BV72" s="101">
        <v>0</v>
      </c>
      <c r="BW72" s="101">
        <v>0</v>
      </c>
      <c r="BX72" s="101">
        <v>0</v>
      </c>
      <c r="BY72" s="101">
        <v>0</v>
      </c>
      <c r="BZ72" s="101">
        <v>0</v>
      </c>
      <c r="CA72" s="101">
        <v>0</v>
      </c>
      <c r="CB72" s="101" t="s">
        <v>896</v>
      </c>
      <c r="CC72" s="98">
        <v>0</v>
      </c>
      <c r="CD72" s="98">
        <v>96</v>
      </c>
      <c r="CE72" s="98" t="s">
        <v>575</v>
      </c>
      <c r="CF72" s="98">
        <v>0.41099999999999998</v>
      </c>
      <c r="CH72" s="98" t="s">
        <v>151</v>
      </c>
      <c r="CI72" s="98">
        <v>61.2</v>
      </c>
      <c r="CJ72" s="98">
        <v>18.600000000000001</v>
      </c>
      <c r="CK72" s="98">
        <v>9.9</v>
      </c>
      <c r="CL72" s="98">
        <v>8.9</v>
      </c>
      <c r="CM72" s="98">
        <v>1.4</v>
      </c>
      <c r="CN72" s="114">
        <v>0.61</v>
      </c>
      <c r="CO72" s="98">
        <v>14</v>
      </c>
      <c r="CP72" s="115">
        <f t="shared" si="8"/>
        <v>0.93704245973645683</v>
      </c>
      <c r="CQ72" s="98">
        <v>1</v>
      </c>
      <c r="CR72" s="98">
        <v>1</v>
      </c>
      <c r="CS72" s="98">
        <v>0</v>
      </c>
      <c r="CT72" s="98">
        <v>0</v>
      </c>
      <c r="CU72" s="98">
        <v>0</v>
      </c>
      <c r="CV72" s="98">
        <v>0</v>
      </c>
      <c r="CW72" s="98">
        <v>14</v>
      </c>
      <c r="CX72" s="98">
        <v>78</v>
      </c>
      <c r="CY72" s="98">
        <v>2.1</v>
      </c>
      <c r="CZ72" s="98">
        <v>6.4</v>
      </c>
      <c r="DA72" s="98">
        <v>53</v>
      </c>
      <c r="DB72" s="98">
        <v>21.4</v>
      </c>
      <c r="DC72" s="98">
        <v>11.6</v>
      </c>
      <c r="DD72" s="98">
        <v>9.8000000000000007</v>
      </c>
      <c r="DE72" s="98">
        <v>36</v>
      </c>
      <c r="DF72" s="98">
        <v>26</v>
      </c>
      <c r="DG72" s="98">
        <v>24</v>
      </c>
      <c r="DH72" s="98">
        <v>76</v>
      </c>
      <c r="DI72" s="98">
        <v>38</v>
      </c>
      <c r="DJ72" s="98">
        <v>5.8</v>
      </c>
      <c r="DK72" s="98">
        <v>56</v>
      </c>
      <c r="DL72" s="98">
        <v>0</v>
      </c>
      <c r="DM72" s="98">
        <v>0</v>
      </c>
      <c r="DN72" s="98">
        <v>0</v>
      </c>
      <c r="DO72" s="98">
        <v>0</v>
      </c>
      <c r="DP72" s="98">
        <v>0</v>
      </c>
      <c r="DQ72" s="98">
        <v>-3</v>
      </c>
      <c r="DR72" s="98">
        <v>0</v>
      </c>
      <c r="DS72" s="98">
        <v>0</v>
      </c>
      <c r="DT72" s="98">
        <v>0</v>
      </c>
      <c r="DU72" s="98">
        <f t="shared" si="6"/>
        <v>-3</v>
      </c>
      <c r="DV72" s="98">
        <v>0</v>
      </c>
      <c r="DW72" s="98">
        <v>0</v>
      </c>
      <c r="DX72" s="98">
        <v>0</v>
      </c>
      <c r="DY72" s="98">
        <v>0</v>
      </c>
      <c r="DZ72" s="98">
        <v>0</v>
      </c>
      <c r="EA72" s="100">
        <v>1</v>
      </c>
      <c r="EB72" s="98">
        <v>0</v>
      </c>
      <c r="EC72" s="100">
        <v>1</v>
      </c>
      <c r="ED72" s="98">
        <f t="shared" si="7"/>
        <v>2</v>
      </c>
      <c r="EF72" s="120"/>
      <c r="EG72" s="120"/>
      <c r="EH72" s="120"/>
      <c r="EI72" s="120"/>
      <c r="EJ72" s="120"/>
      <c r="EK72" s="120"/>
      <c r="EL72" s="120"/>
      <c r="EN72" s="120"/>
    </row>
    <row r="73" spans="1:144" ht="29.25" customHeight="1" x14ac:dyDescent="0.2">
      <c r="A73" s="101" t="s">
        <v>426</v>
      </c>
      <c r="B73" s="123">
        <v>11909</v>
      </c>
      <c r="C73" s="124" t="s">
        <v>330</v>
      </c>
      <c r="D73" s="123">
        <v>7405</v>
      </c>
      <c r="E73" s="125">
        <v>19179</v>
      </c>
      <c r="F73" s="120">
        <v>67</v>
      </c>
      <c r="G73" s="120">
        <v>0</v>
      </c>
      <c r="H73" s="126">
        <v>43818</v>
      </c>
      <c r="I73" s="126">
        <v>43832</v>
      </c>
      <c r="J73" s="120">
        <v>14</v>
      </c>
      <c r="K73" s="107">
        <v>0.71736111111111101</v>
      </c>
      <c r="L73" s="124" t="s">
        <v>331</v>
      </c>
      <c r="M73" s="124" t="s">
        <v>332</v>
      </c>
      <c r="N73" s="124" t="s">
        <v>591</v>
      </c>
      <c r="O73" s="124" t="s">
        <v>130</v>
      </c>
      <c r="P73" s="103" t="s">
        <v>196</v>
      </c>
      <c r="Q73" s="92" t="s">
        <v>50</v>
      </c>
      <c r="R73" s="92" t="s">
        <v>81</v>
      </c>
      <c r="S73" s="92" t="s">
        <v>82</v>
      </c>
      <c r="T73" s="105" t="s">
        <v>435</v>
      </c>
      <c r="U73" s="105" t="s">
        <v>437</v>
      </c>
      <c r="V73" s="105" t="s">
        <v>441</v>
      </c>
      <c r="W73" s="105" t="s">
        <v>444</v>
      </c>
      <c r="X73" s="103" t="s">
        <v>450</v>
      </c>
      <c r="Y73" s="105" t="s">
        <v>452</v>
      </c>
      <c r="Z73" s="105">
        <v>20</v>
      </c>
      <c r="AA73" s="105">
        <v>98</v>
      </c>
      <c r="AB73" s="105" t="s">
        <v>457</v>
      </c>
      <c r="AC73" s="105">
        <v>100</v>
      </c>
      <c r="AD73" s="105">
        <v>100</v>
      </c>
      <c r="AE73" s="103" t="s">
        <v>491</v>
      </c>
      <c r="AF73" s="103" t="s">
        <v>494</v>
      </c>
      <c r="AG73" s="98" t="s">
        <v>498</v>
      </c>
      <c r="AH73" s="105" t="s">
        <v>500</v>
      </c>
      <c r="AI73" s="105" t="s">
        <v>500</v>
      </c>
      <c r="AJ73" s="120">
        <v>17</v>
      </c>
      <c r="AK73" s="105" t="s">
        <v>53</v>
      </c>
      <c r="AL73" s="105" t="s">
        <v>54</v>
      </c>
      <c r="AM73" s="98">
        <v>0</v>
      </c>
      <c r="AN73" s="101">
        <v>1</v>
      </c>
      <c r="AO73" s="101">
        <v>0</v>
      </c>
      <c r="AP73" s="98">
        <v>0</v>
      </c>
      <c r="AQ73" s="98">
        <v>0</v>
      </c>
      <c r="AR73" s="98">
        <v>0</v>
      </c>
      <c r="AS73" s="98">
        <v>0</v>
      </c>
      <c r="AT73" s="130" t="s">
        <v>618</v>
      </c>
      <c r="AU73" s="109">
        <f t="shared" si="5"/>
        <v>7.4305555555555625E-2</v>
      </c>
      <c r="AV73" s="107">
        <v>0.79166666666666663</v>
      </c>
      <c r="AW73" s="110" t="s">
        <v>522</v>
      </c>
      <c r="AX73" s="111">
        <v>55</v>
      </c>
      <c r="AY73" s="127">
        <v>43818</v>
      </c>
      <c r="AZ73" s="111" t="s">
        <v>527</v>
      </c>
      <c r="BA73" s="101" t="s">
        <v>56</v>
      </c>
      <c r="BB73" s="101" t="s">
        <v>57</v>
      </c>
      <c r="BC73" s="98">
        <v>1</v>
      </c>
      <c r="BD73" s="113" t="s">
        <v>598</v>
      </c>
      <c r="BF73" s="98"/>
      <c r="BG73" s="101" t="s">
        <v>58</v>
      </c>
      <c r="BH73" s="101" t="s">
        <v>59</v>
      </c>
      <c r="BK73" s="101"/>
      <c r="BL73" s="98" t="s">
        <v>477</v>
      </c>
      <c r="BM73" s="98">
        <v>1</v>
      </c>
      <c r="BN73" s="98">
        <v>0</v>
      </c>
      <c r="BO73" s="131">
        <v>4</v>
      </c>
      <c r="BP73" s="101">
        <v>0</v>
      </c>
      <c r="BQ73" s="101">
        <v>0</v>
      </c>
      <c r="BR73" s="101">
        <v>0</v>
      </c>
      <c r="BS73" s="101">
        <v>0</v>
      </c>
      <c r="BT73" s="101">
        <v>0</v>
      </c>
      <c r="BU73" s="101">
        <v>0</v>
      </c>
      <c r="BV73" s="101">
        <v>0</v>
      </c>
      <c r="BW73" s="101">
        <v>0</v>
      </c>
      <c r="BX73" s="101">
        <v>0</v>
      </c>
      <c r="BY73" s="101">
        <v>0</v>
      </c>
      <c r="BZ73" s="101">
        <v>0</v>
      </c>
      <c r="CA73" s="101">
        <v>0</v>
      </c>
      <c r="CB73" s="101" t="s">
        <v>896</v>
      </c>
      <c r="CC73" s="98">
        <v>0</v>
      </c>
      <c r="CD73" s="98">
        <v>89</v>
      </c>
      <c r="CE73" s="98" t="s">
        <v>563</v>
      </c>
      <c r="CF73" s="98">
        <v>0.308</v>
      </c>
      <c r="CH73" s="98" t="s">
        <v>333</v>
      </c>
      <c r="CI73" s="98">
        <v>58.2</v>
      </c>
      <c r="CJ73" s="98">
        <v>21.8</v>
      </c>
      <c r="CK73" s="98">
        <v>9.8000000000000007</v>
      </c>
      <c r="CL73" s="98">
        <v>8.6</v>
      </c>
      <c r="CM73" s="98">
        <v>1.6</v>
      </c>
      <c r="CN73" s="114">
        <v>0.59</v>
      </c>
      <c r="CO73" s="98">
        <v>18</v>
      </c>
      <c r="CP73" s="115">
        <f t="shared" si="8"/>
        <v>1.011826544021025</v>
      </c>
      <c r="CQ73" s="98">
        <v>0</v>
      </c>
      <c r="CR73" s="98">
        <v>0</v>
      </c>
      <c r="CS73" s="98">
        <v>0</v>
      </c>
      <c r="CT73" s="98">
        <v>0</v>
      </c>
      <c r="CU73" s="98">
        <v>0</v>
      </c>
      <c r="CV73" s="98">
        <v>0</v>
      </c>
      <c r="CW73" s="98">
        <v>18</v>
      </c>
      <c r="CX73" s="98">
        <v>74</v>
      </c>
      <c r="CY73" s="98">
        <v>3.4</v>
      </c>
      <c r="CZ73" s="98">
        <v>6.8</v>
      </c>
      <c r="DA73" s="98">
        <v>65</v>
      </c>
      <c r="DB73" s="98">
        <v>21.2</v>
      </c>
      <c r="DC73" s="98">
        <v>18.2</v>
      </c>
      <c r="DD73" s="98">
        <v>3</v>
      </c>
      <c r="DE73" s="98">
        <v>34</v>
      </c>
      <c r="DF73" s="98">
        <v>75</v>
      </c>
      <c r="DG73" s="98">
        <v>63</v>
      </c>
      <c r="DH73" s="98">
        <v>66</v>
      </c>
      <c r="DI73" s="98">
        <v>32</v>
      </c>
      <c r="DJ73" s="98">
        <v>5.5</v>
      </c>
      <c r="DK73" s="98">
        <v>36</v>
      </c>
      <c r="DL73" s="98">
        <v>0</v>
      </c>
      <c r="DM73" s="98">
        <v>0</v>
      </c>
      <c r="DN73" s="98">
        <v>0</v>
      </c>
      <c r="DO73" s="98">
        <v>0</v>
      </c>
      <c r="DP73" s="98">
        <v>0</v>
      </c>
      <c r="DQ73" s="98">
        <v>0</v>
      </c>
      <c r="DR73" s="98">
        <v>0</v>
      </c>
      <c r="DS73" s="98">
        <v>0</v>
      </c>
      <c r="DT73" s="98">
        <v>0</v>
      </c>
      <c r="DU73" s="98">
        <f t="shared" si="6"/>
        <v>0</v>
      </c>
      <c r="DV73" s="98">
        <v>0</v>
      </c>
      <c r="DW73" s="98">
        <v>0</v>
      </c>
      <c r="DX73" s="98">
        <v>0</v>
      </c>
      <c r="DY73" s="98">
        <v>0</v>
      </c>
      <c r="DZ73" s="98">
        <v>0</v>
      </c>
      <c r="EA73" s="100">
        <v>0</v>
      </c>
      <c r="EB73" s="98">
        <v>0</v>
      </c>
      <c r="EC73" s="100">
        <v>0</v>
      </c>
      <c r="ED73" s="98">
        <f t="shared" si="7"/>
        <v>0</v>
      </c>
      <c r="EF73" s="120"/>
      <c r="EG73" s="120"/>
      <c r="EH73" s="120"/>
      <c r="EI73" s="120"/>
      <c r="EJ73" s="120"/>
      <c r="EK73" s="120"/>
      <c r="EL73" s="120"/>
      <c r="EN73" s="120"/>
    </row>
    <row r="74" spans="1:144" ht="29.25" customHeight="1" x14ac:dyDescent="0.2">
      <c r="A74" s="101" t="s">
        <v>427</v>
      </c>
      <c r="B74" s="123">
        <v>1908</v>
      </c>
      <c r="C74" s="124" t="s">
        <v>334</v>
      </c>
      <c r="D74" s="123">
        <v>1307</v>
      </c>
      <c r="E74" s="125">
        <v>20436</v>
      </c>
      <c r="F74" s="120">
        <v>65</v>
      </c>
      <c r="G74" s="120">
        <v>0</v>
      </c>
      <c r="H74" s="126">
        <v>43885</v>
      </c>
      <c r="I74" s="126">
        <v>43897</v>
      </c>
      <c r="J74" s="120">
        <v>12</v>
      </c>
      <c r="K74" s="107">
        <v>10.447916666666666</v>
      </c>
      <c r="L74" s="124" t="s">
        <v>335</v>
      </c>
      <c r="N74" s="101" t="s">
        <v>592</v>
      </c>
      <c r="O74" s="101" t="s">
        <v>595</v>
      </c>
      <c r="P74" s="103" t="s">
        <v>49</v>
      </c>
      <c r="Q74" s="92" t="s">
        <v>50</v>
      </c>
      <c r="R74" s="103" t="s">
        <v>51</v>
      </c>
      <c r="S74" s="103" t="s">
        <v>52</v>
      </c>
      <c r="T74" s="105" t="s">
        <v>434</v>
      </c>
      <c r="U74" s="105" t="s">
        <v>437</v>
      </c>
      <c r="V74" s="105" t="s">
        <v>441</v>
      </c>
      <c r="W74" s="105" t="s">
        <v>444</v>
      </c>
      <c r="X74" s="103" t="s">
        <v>450</v>
      </c>
      <c r="Y74" s="105" t="s">
        <v>453</v>
      </c>
      <c r="Z74" s="105">
        <v>18</v>
      </c>
      <c r="AA74" s="105">
        <v>96</v>
      </c>
      <c r="AB74" s="105" t="s">
        <v>457</v>
      </c>
      <c r="AC74" s="105">
        <v>96</v>
      </c>
      <c r="AD74" s="105">
        <v>96</v>
      </c>
      <c r="AE74" s="103" t="s">
        <v>492</v>
      </c>
      <c r="AF74" s="103" t="s">
        <v>494</v>
      </c>
      <c r="AG74" s="98" t="s">
        <v>497</v>
      </c>
      <c r="AH74" s="105" t="s">
        <v>500</v>
      </c>
      <c r="AI74" s="105" t="s">
        <v>500</v>
      </c>
      <c r="AJ74" s="105">
        <v>26</v>
      </c>
      <c r="AK74" s="105" t="s">
        <v>101</v>
      </c>
      <c r="AL74" s="105" t="s">
        <v>75</v>
      </c>
      <c r="AM74" s="98">
        <v>1</v>
      </c>
      <c r="AN74" s="101">
        <v>0</v>
      </c>
      <c r="AO74" s="101">
        <v>0</v>
      </c>
      <c r="AP74" s="98">
        <v>0</v>
      </c>
      <c r="AQ74" s="98">
        <v>0</v>
      </c>
      <c r="AR74" s="98">
        <v>0</v>
      </c>
      <c r="AS74" s="98">
        <v>0</v>
      </c>
      <c r="AT74" s="98" t="s">
        <v>63</v>
      </c>
      <c r="AU74" s="109">
        <v>0.20138888888888887</v>
      </c>
      <c r="AV74" s="107">
        <v>0.64930555555555558</v>
      </c>
      <c r="AW74" s="110" t="s">
        <v>515</v>
      </c>
      <c r="AX74" s="111">
        <v>40</v>
      </c>
      <c r="AY74" s="127">
        <v>43885</v>
      </c>
      <c r="AZ74" s="111" t="s">
        <v>527</v>
      </c>
      <c r="BA74" s="101" t="s">
        <v>56</v>
      </c>
      <c r="BB74" s="101" t="s">
        <v>57</v>
      </c>
      <c r="BC74" s="98">
        <v>0</v>
      </c>
      <c r="BD74" s="113" t="s">
        <v>598</v>
      </c>
      <c r="BF74" s="98"/>
      <c r="BG74" s="101" t="s">
        <v>58</v>
      </c>
      <c r="BH74" s="101" t="s">
        <v>59</v>
      </c>
      <c r="BK74" s="101"/>
      <c r="BL74" s="98" t="s">
        <v>466</v>
      </c>
      <c r="BM74" s="98">
        <v>1</v>
      </c>
      <c r="BN74" s="101">
        <v>1</v>
      </c>
      <c r="BO74" s="101">
        <v>3</v>
      </c>
      <c r="BP74" s="101">
        <v>0</v>
      </c>
      <c r="BQ74" s="101">
        <v>0</v>
      </c>
      <c r="BR74" s="101">
        <v>1</v>
      </c>
      <c r="BS74" s="101">
        <v>0</v>
      </c>
      <c r="BT74" s="101">
        <v>1</v>
      </c>
      <c r="BU74" s="101">
        <v>1</v>
      </c>
      <c r="BV74" s="101">
        <v>0</v>
      </c>
      <c r="BW74" s="101">
        <v>0</v>
      </c>
      <c r="BX74" s="101">
        <v>0</v>
      </c>
      <c r="BY74" s="101">
        <v>0</v>
      </c>
      <c r="BZ74" s="101">
        <v>0</v>
      </c>
      <c r="CA74" s="101">
        <v>0</v>
      </c>
      <c r="CB74" s="98" t="s">
        <v>896</v>
      </c>
      <c r="CC74" s="98">
        <v>0</v>
      </c>
      <c r="CD74" s="98">
        <v>114</v>
      </c>
      <c r="CE74" s="98" t="s">
        <v>565</v>
      </c>
      <c r="CF74" s="98">
        <v>0.315</v>
      </c>
      <c r="CH74" s="98" t="s">
        <v>613</v>
      </c>
      <c r="CI74" s="98">
        <v>73.099999999999994</v>
      </c>
      <c r="CJ74" s="98">
        <v>10.199999999999999</v>
      </c>
      <c r="CK74" s="98">
        <v>9.6</v>
      </c>
      <c r="CL74" s="98">
        <v>6.3</v>
      </c>
      <c r="CM74" s="98">
        <v>0.8</v>
      </c>
      <c r="CN74" s="114">
        <v>0.73</v>
      </c>
      <c r="CO74" s="98">
        <v>18</v>
      </c>
      <c r="CP74" s="115">
        <f t="shared" si="8"/>
        <v>1.3994169096209914</v>
      </c>
      <c r="CQ74" s="98">
        <v>0</v>
      </c>
      <c r="CR74" s="98">
        <v>0</v>
      </c>
      <c r="CS74" s="98">
        <v>1</v>
      </c>
      <c r="CT74" s="98">
        <v>0</v>
      </c>
      <c r="CU74" s="98">
        <v>0</v>
      </c>
      <c r="CV74" s="98">
        <v>0</v>
      </c>
      <c r="CW74" s="98">
        <v>18</v>
      </c>
      <c r="CX74" s="98">
        <v>82</v>
      </c>
      <c r="CY74" s="98">
        <v>3.6</v>
      </c>
      <c r="CZ74" s="98">
        <v>9.1999999999999993</v>
      </c>
      <c r="DA74" s="98">
        <v>76</v>
      </c>
      <c r="DB74" s="98">
        <v>16</v>
      </c>
      <c r="DC74" s="98">
        <v>11</v>
      </c>
      <c r="DD74" s="98">
        <v>5</v>
      </c>
      <c r="DE74" s="98">
        <v>32</v>
      </c>
      <c r="DF74" s="98">
        <v>46</v>
      </c>
      <c r="DG74" s="98">
        <v>96</v>
      </c>
      <c r="DH74" s="98">
        <v>76</v>
      </c>
      <c r="DI74" s="98">
        <v>36</v>
      </c>
      <c r="DJ74" s="98">
        <v>5.4</v>
      </c>
      <c r="DK74" s="98">
        <v>46</v>
      </c>
      <c r="DL74" s="98">
        <v>0</v>
      </c>
      <c r="DM74" s="98">
        <v>0</v>
      </c>
      <c r="DN74" s="98">
        <v>2</v>
      </c>
      <c r="DO74" s="98">
        <v>0</v>
      </c>
      <c r="DP74" s="98">
        <v>1</v>
      </c>
      <c r="DQ74" s="98">
        <v>0</v>
      </c>
      <c r="DR74" s="98">
        <v>2</v>
      </c>
      <c r="DS74" s="98">
        <v>0</v>
      </c>
      <c r="DT74" s="98">
        <v>0</v>
      </c>
      <c r="DU74" s="98">
        <f t="shared" si="6"/>
        <v>5</v>
      </c>
      <c r="DV74" s="98">
        <v>2</v>
      </c>
      <c r="DW74" s="98">
        <v>0</v>
      </c>
      <c r="DX74" s="98">
        <v>0</v>
      </c>
      <c r="DY74" s="98">
        <v>1</v>
      </c>
      <c r="DZ74" s="98">
        <v>2</v>
      </c>
      <c r="EA74" s="100">
        <v>1</v>
      </c>
      <c r="EB74" s="98">
        <v>2</v>
      </c>
      <c r="EC74" s="100">
        <v>1</v>
      </c>
      <c r="ED74" s="98">
        <f t="shared" si="7"/>
        <v>9</v>
      </c>
      <c r="EF74" s="105"/>
      <c r="EG74" s="105"/>
      <c r="EH74" s="105"/>
      <c r="EI74" s="105"/>
      <c r="EJ74" s="105"/>
      <c r="EK74" s="105"/>
      <c r="EL74" s="105"/>
      <c r="EN74" s="105"/>
    </row>
    <row r="75" spans="1:144" ht="29.25" customHeight="1" x14ac:dyDescent="0.2">
      <c r="A75" s="101" t="s">
        <v>428</v>
      </c>
      <c r="B75" s="123">
        <v>3656</v>
      </c>
      <c r="C75" s="124" t="s">
        <v>336</v>
      </c>
      <c r="D75" s="123">
        <v>2972</v>
      </c>
      <c r="E75" s="125">
        <v>20583</v>
      </c>
      <c r="F75" s="120">
        <v>65</v>
      </c>
      <c r="G75" s="120">
        <v>0</v>
      </c>
      <c r="H75" s="126">
        <v>44369</v>
      </c>
      <c r="I75" s="126">
        <v>44377</v>
      </c>
      <c r="J75" s="120">
        <v>8</v>
      </c>
      <c r="K75" s="107">
        <v>9.5569444444444436</v>
      </c>
      <c r="L75" s="124" t="s">
        <v>337</v>
      </c>
      <c r="M75" s="124" t="s">
        <v>338</v>
      </c>
      <c r="N75" s="124" t="s">
        <v>592</v>
      </c>
      <c r="O75" s="124" t="s">
        <v>595</v>
      </c>
      <c r="P75" s="103" t="s">
        <v>67</v>
      </c>
      <c r="Q75" s="92" t="s">
        <v>50</v>
      </c>
      <c r="R75" s="92" t="s">
        <v>81</v>
      </c>
      <c r="S75" s="92" t="s">
        <v>82</v>
      </c>
      <c r="T75" s="105" t="s">
        <v>435</v>
      </c>
      <c r="U75" s="105" t="s">
        <v>438</v>
      </c>
      <c r="V75" s="105" t="s">
        <v>441</v>
      </c>
      <c r="W75" s="105" t="s">
        <v>444</v>
      </c>
      <c r="X75" s="103" t="s">
        <v>450</v>
      </c>
      <c r="Y75" s="105" t="s">
        <v>452</v>
      </c>
      <c r="Z75" s="105">
        <v>20</v>
      </c>
      <c r="AA75" s="105">
        <v>98</v>
      </c>
      <c r="AB75" s="105" t="s">
        <v>458</v>
      </c>
      <c r="AC75" s="105">
        <v>86</v>
      </c>
      <c r="AD75" s="105">
        <v>86</v>
      </c>
      <c r="AE75" s="103" t="s">
        <v>491</v>
      </c>
      <c r="AF75" s="103" t="s">
        <v>495</v>
      </c>
      <c r="AG75" s="98" t="s">
        <v>498</v>
      </c>
      <c r="AH75" s="105" t="s">
        <v>500</v>
      </c>
      <c r="AI75" s="105" t="s">
        <v>500</v>
      </c>
      <c r="AJ75" s="120">
        <v>28</v>
      </c>
      <c r="AK75" s="105" t="s">
        <v>68</v>
      </c>
      <c r="AL75" s="105" t="s">
        <v>75</v>
      </c>
      <c r="AM75" s="98">
        <v>0</v>
      </c>
      <c r="AN75" s="101">
        <v>0</v>
      </c>
      <c r="AO75" s="101">
        <v>0</v>
      </c>
      <c r="AP75" s="98">
        <v>0</v>
      </c>
      <c r="AQ75" s="98">
        <v>0</v>
      </c>
      <c r="AR75" s="98">
        <v>1</v>
      </c>
      <c r="AS75" s="98">
        <v>0</v>
      </c>
      <c r="AT75" s="130" t="s">
        <v>618</v>
      </c>
      <c r="AU75" s="109">
        <v>0.18263888888888891</v>
      </c>
      <c r="AV75" s="107">
        <v>0.73958333333333337</v>
      </c>
      <c r="AW75" s="110" t="s">
        <v>523</v>
      </c>
      <c r="AX75" s="111">
        <v>55</v>
      </c>
      <c r="AY75" s="127">
        <v>44369</v>
      </c>
      <c r="AZ75" s="111" t="s">
        <v>527</v>
      </c>
      <c r="BA75" s="101" t="s">
        <v>56</v>
      </c>
      <c r="BB75" s="101" t="s">
        <v>283</v>
      </c>
      <c r="BC75" s="98">
        <v>0</v>
      </c>
      <c r="BD75" s="113" t="s">
        <v>598</v>
      </c>
      <c r="BF75" s="98"/>
      <c r="BG75" s="101" t="s">
        <v>58</v>
      </c>
      <c r="BH75" s="101" t="s">
        <v>59</v>
      </c>
      <c r="BI75" s="101" t="s">
        <v>233</v>
      </c>
      <c r="BK75" s="101"/>
      <c r="BL75" s="98" t="s">
        <v>278</v>
      </c>
      <c r="BM75" s="98">
        <v>1</v>
      </c>
      <c r="BN75" s="98">
        <v>0</v>
      </c>
      <c r="BO75" s="131">
        <v>4</v>
      </c>
      <c r="BP75" s="101">
        <v>0</v>
      </c>
      <c r="BQ75" s="101">
        <v>0</v>
      </c>
      <c r="BR75" s="101">
        <v>0</v>
      </c>
      <c r="BS75" s="101">
        <v>0</v>
      </c>
      <c r="BT75" s="101">
        <v>0</v>
      </c>
      <c r="BU75" s="101">
        <v>0</v>
      </c>
      <c r="BV75" s="101">
        <v>0</v>
      </c>
      <c r="BW75" s="101">
        <v>0</v>
      </c>
      <c r="BX75" s="101">
        <v>0</v>
      </c>
      <c r="BY75" s="101">
        <v>0</v>
      </c>
      <c r="BZ75" s="101">
        <v>1</v>
      </c>
      <c r="CA75" s="101">
        <v>0</v>
      </c>
      <c r="CB75" s="101" t="s">
        <v>896</v>
      </c>
      <c r="CC75" s="98">
        <v>0</v>
      </c>
      <c r="CD75" s="98">
        <v>112</v>
      </c>
      <c r="CE75" s="98" t="s">
        <v>566</v>
      </c>
      <c r="CF75" s="98">
        <v>0.30599999999999999</v>
      </c>
      <c r="CH75" s="98" t="s">
        <v>96</v>
      </c>
      <c r="CI75" s="149">
        <v>68.400000000000006</v>
      </c>
      <c r="CJ75" s="149">
        <v>16.2</v>
      </c>
      <c r="CK75" s="149">
        <v>9.1999999999999993</v>
      </c>
      <c r="CL75" s="149">
        <v>6</v>
      </c>
      <c r="CM75" s="149">
        <v>0.2</v>
      </c>
      <c r="CN75" s="152">
        <v>0.68</v>
      </c>
      <c r="CO75" s="98">
        <v>15</v>
      </c>
      <c r="CP75" s="115">
        <f t="shared" si="8"/>
        <v>5.8663366336633658</v>
      </c>
      <c r="CQ75" s="98">
        <v>0</v>
      </c>
      <c r="CR75" s="98">
        <v>0</v>
      </c>
      <c r="CS75" s="98">
        <v>0</v>
      </c>
      <c r="CT75" s="98">
        <v>0</v>
      </c>
      <c r="CU75" s="98">
        <v>0</v>
      </c>
      <c r="CV75" s="98">
        <v>0</v>
      </c>
      <c r="CW75" s="98">
        <v>15</v>
      </c>
      <c r="CX75" s="98">
        <v>82</v>
      </c>
      <c r="CY75" s="98">
        <v>3.8</v>
      </c>
      <c r="CZ75" s="98">
        <v>6.4</v>
      </c>
      <c r="DA75" s="98">
        <v>92</v>
      </c>
      <c r="DB75" s="98">
        <v>19.399999999999999</v>
      </c>
      <c r="DC75" s="98">
        <v>13.6</v>
      </c>
      <c r="DD75" s="98">
        <v>5.8</v>
      </c>
      <c r="DE75" s="98">
        <v>26</v>
      </c>
      <c r="DF75" s="98">
        <v>67</v>
      </c>
      <c r="DG75" s="98">
        <v>20</v>
      </c>
      <c r="DH75" s="98">
        <v>74</v>
      </c>
      <c r="DI75" s="98">
        <v>38</v>
      </c>
      <c r="DJ75" s="98">
        <v>5.0999999999999996</v>
      </c>
      <c r="DK75" s="98">
        <v>35</v>
      </c>
      <c r="DL75" s="98">
        <v>0</v>
      </c>
      <c r="DM75" s="98">
        <v>0</v>
      </c>
      <c r="DN75" s="98">
        <v>0</v>
      </c>
      <c r="DO75" s="98">
        <v>0</v>
      </c>
      <c r="DP75" s="98">
        <v>0</v>
      </c>
      <c r="DQ75" s="98">
        <v>0</v>
      </c>
      <c r="DR75" s="98">
        <v>0</v>
      </c>
      <c r="DS75" s="98">
        <v>0</v>
      </c>
      <c r="DT75" s="98">
        <v>0</v>
      </c>
      <c r="DU75" s="98">
        <f t="shared" si="6"/>
        <v>0</v>
      </c>
      <c r="DV75" s="98">
        <v>0</v>
      </c>
      <c r="DW75" s="98">
        <v>0</v>
      </c>
      <c r="DX75" s="98">
        <v>0</v>
      </c>
      <c r="DY75" s="98">
        <v>0</v>
      </c>
      <c r="DZ75" s="98">
        <v>0</v>
      </c>
      <c r="EA75" s="100">
        <v>1</v>
      </c>
      <c r="EB75" s="98">
        <v>0</v>
      </c>
      <c r="EC75" s="100">
        <v>1</v>
      </c>
      <c r="ED75" s="98">
        <f t="shared" si="7"/>
        <v>2</v>
      </c>
      <c r="EF75" s="120"/>
      <c r="EG75" s="120"/>
      <c r="EH75" s="120"/>
      <c r="EI75" s="120"/>
      <c r="EJ75" s="120"/>
      <c r="EK75" s="120"/>
      <c r="EL75" s="120"/>
      <c r="EN75" s="120"/>
    </row>
    <row r="76" spans="1:144" ht="29.25" customHeight="1" x14ac:dyDescent="0.2">
      <c r="A76" s="101" t="s">
        <v>597</v>
      </c>
      <c r="B76" s="123">
        <v>4165</v>
      </c>
      <c r="C76" s="124" t="s">
        <v>339</v>
      </c>
      <c r="D76" s="123">
        <v>3328</v>
      </c>
      <c r="E76" s="125">
        <v>21955</v>
      </c>
      <c r="F76" s="120">
        <v>61</v>
      </c>
      <c r="G76" s="120">
        <v>0</v>
      </c>
      <c r="H76" s="126">
        <v>44384</v>
      </c>
      <c r="I76" s="126">
        <v>44394</v>
      </c>
      <c r="J76" s="120">
        <v>10</v>
      </c>
      <c r="K76" s="107">
        <v>0.60902777777777783</v>
      </c>
      <c r="L76" s="124" t="s">
        <v>340</v>
      </c>
      <c r="M76" s="124" t="s">
        <v>341</v>
      </c>
      <c r="N76" s="124" t="s">
        <v>590</v>
      </c>
      <c r="O76" s="124" t="s">
        <v>130</v>
      </c>
      <c r="P76" s="103" t="s">
        <v>49</v>
      </c>
      <c r="Q76" s="92" t="s">
        <v>50</v>
      </c>
      <c r="R76" s="103" t="s">
        <v>51</v>
      </c>
      <c r="S76" s="103" t="s">
        <v>52</v>
      </c>
      <c r="T76" s="105" t="s">
        <v>434</v>
      </c>
      <c r="U76" s="105" t="s">
        <v>439</v>
      </c>
      <c r="V76" s="105" t="s">
        <v>441</v>
      </c>
      <c r="W76" s="105" t="s">
        <v>445</v>
      </c>
      <c r="X76" s="103" t="s">
        <v>451</v>
      </c>
      <c r="Y76" s="105" t="s">
        <v>452</v>
      </c>
      <c r="Z76" s="105">
        <v>21</v>
      </c>
      <c r="AA76" s="105">
        <v>93</v>
      </c>
      <c r="AB76" s="105" t="s">
        <v>459</v>
      </c>
      <c r="AC76" s="105">
        <v>78</v>
      </c>
      <c r="AD76" s="105">
        <v>78</v>
      </c>
      <c r="AE76" s="103" t="s">
        <v>492</v>
      </c>
      <c r="AF76" s="103" t="s">
        <v>494</v>
      </c>
      <c r="AG76" s="98" t="s">
        <v>497</v>
      </c>
      <c r="AH76" s="105" t="s">
        <v>500</v>
      </c>
      <c r="AI76" s="105" t="s">
        <v>500</v>
      </c>
      <c r="AJ76" s="105">
        <v>24</v>
      </c>
      <c r="AK76" s="105" t="s">
        <v>68</v>
      </c>
      <c r="AL76" s="105" t="s">
        <v>75</v>
      </c>
      <c r="AM76" s="98">
        <v>0</v>
      </c>
      <c r="AN76" s="101">
        <v>1</v>
      </c>
      <c r="AO76" s="101">
        <v>0</v>
      </c>
      <c r="AP76" s="98">
        <v>0</v>
      </c>
      <c r="AQ76" s="98">
        <v>0</v>
      </c>
      <c r="AR76" s="98">
        <v>0</v>
      </c>
      <c r="AS76" s="98">
        <v>0</v>
      </c>
      <c r="AT76" s="98" t="s">
        <v>63</v>
      </c>
      <c r="AU76" s="109">
        <f>AV76-K76</f>
        <v>9.9305555555555536E-2</v>
      </c>
      <c r="AV76" s="107">
        <v>0.70833333333333337</v>
      </c>
      <c r="AW76" s="110" t="s">
        <v>524</v>
      </c>
      <c r="AX76" s="111">
        <v>55</v>
      </c>
      <c r="AY76" s="127">
        <v>44384</v>
      </c>
      <c r="AZ76" s="111" t="s">
        <v>527</v>
      </c>
      <c r="BA76" s="101" t="s">
        <v>56</v>
      </c>
      <c r="BB76" s="121" t="s">
        <v>183</v>
      </c>
      <c r="BC76" s="98">
        <v>1</v>
      </c>
      <c r="BD76" s="113" t="s">
        <v>598</v>
      </c>
      <c r="BF76" s="98"/>
      <c r="BG76" s="101" t="s">
        <v>58</v>
      </c>
      <c r="BH76" s="101" t="s">
        <v>59</v>
      </c>
      <c r="BK76" s="101"/>
      <c r="BL76" s="98" t="s">
        <v>278</v>
      </c>
      <c r="BM76" s="98">
        <v>1</v>
      </c>
      <c r="BN76" s="101">
        <v>1</v>
      </c>
      <c r="BO76" s="101">
        <v>3</v>
      </c>
      <c r="BP76" s="101">
        <v>0</v>
      </c>
      <c r="BQ76" s="101">
        <v>0</v>
      </c>
      <c r="BR76" s="101">
        <v>1</v>
      </c>
      <c r="BS76" s="101">
        <v>0</v>
      </c>
      <c r="BT76" s="101">
        <v>0</v>
      </c>
      <c r="BU76" s="101">
        <v>1</v>
      </c>
      <c r="BV76" s="101">
        <v>0</v>
      </c>
      <c r="BW76" s="101">
        <v>0</v>
      </c>
      <c r="BX76" s="101">
        <v>0</v>
      </c>
      <c r="BY76" s="101">
        <v>0</v>
      </c>
      <c r="BZ76" s="101">
        <v>0</v>
      </c>
      <c r="CA76" s="101">
        <v>0</v>
      </c>
      <c r="CB76" s="98" t="s">
        <v>896</v>
      </c>
      <c r="CC76" s="98">
        <v>0</v>
      </c>
      <c r="CD76" s="98">
        <v>123</v>
      </c>
      <c r="CE76" s="98" t="s">
        <v>567</v>
      </c>
      <c r="CF76" s="98">
        <v>0.39600000000000002</v>
      </c>
      <c r="CH76" s="98" t="s">
        <v>342</v>
      </c>
      <c r="CI76" s="98">
        <v>72.400000000000006</v>
      </c>
      <c r="CJ76" s="98">
        <v>9.9</v>
      </c>
      <c r="CK76" s="98">
        <v>8.9</v>
      </c>
      <c r="CL76" s="98">
        <v>6.5</v>
      </c>
      <c r="CM76" s="98">
        <v>2.2999999999999998</v>
      </c>
      <c r="CN76" s="114">
        <v>0.72</v>
      </c>
      <c r="CO76" s="98">
        <v>10</v>
      </c>
      <c r="CP76" s="115">
        <f t="shared" si="8"/>
        <v>0.40911587040087871</v>
      </c>
      <c r="CQ76" s="98">
        <v>0</v>
      </c>
      <c r="CR76" s="98">
        <v>0</v>
      </c>
      <c r="CS76" s="98">
        <v>1</v>
      </c>
      <c r="CT76" s="98">
        <v>1</v>
      </c>
      <c r="CU76" s="98">
        <v>1</v>
      </c>
      <c r="CV76" s="98">
        <v>0</v>
      </c>
      <c r="CW76" s="98">
        <v>10</v>
      </c>
      <c r="CX76" s="98">
        <v>92</v>
      </c>
      <c r="CY76" s="98">
        <v>3.8</v>
      </c>
      <c r="CZ76" s="98">
        <v>6.8</v>
      </c>
      <c r="DA76" s="98">
        <v>78</v>
      </c>
      <c r="DB76" s="98">
        <v>13.8</v>
      </c>
      <c r="DC76" s="98">
        <v>3</v>
      </c>
      <c r="DD76" s="98">
        <v>10.8</v>
      </c>
      <c r="DE76" s="98">
        <v>36</v>
      </c>
      <c r="DF76" s="98">
        <v>36</v>
      </c>
      <c r="DG76" s="98">
        <v>64</v>
      </c>
      <c r="DH76" s="98">
        <v>68</v>
      </c>
      <c r="DI76" s="98">
        <v>32</v>
      </c>
      <c r="DJ76" s="98">
        <v>5.3</v>
      </c>
      <c r="DK76" s="98">
        <v>44</v>
      </c>
      <c r="DL76" s="98">
        <v>0</v>
      </c>
      <c r="DM76" s="98">
        <v>0</v>
      </c>
      <c r="DN76" s="98">
        <v>2</v>
      </c>
      <c r="DO76" s="98">
        <v>0</v>
      </c>
      <c r="DP76" s="98">
        <v>0</v>
      </c>
      <c r="DQ76" s="98">
        <v>0</v>
      </c>
      <c r="DR76" s="98">
        <v>2</v>
      </c>
      <c r="DS76" s="98">
        <v>1</v>
      </c>
      <c r="DT76" s="98">
        <v>1</v>
      </c>
      <c r="DU76" s="98">
        <f t="shared" si="6"/>
        <v>6</v>
      </c>
      <c r="DV76" s="98">
        <v>2</v>
      </c>
      <c r="DW76" s="98">
        <v>0</v>
      </c>
      <c r="DX76" s="98">
        <v>0</v>
      </c>
      <c r="DY76" s="98">
        <v>1</v>
      </c>
      <c r="DZ76" s="98">
        <v>2</v>
      </c>
      <c r="EA76" s="100">
        <v>1</v>
      </c>
      <c r="EB76" s="98">
        <v>0</v>
      </c>
      <c r="EC76" s="100">
        <v>1</v>
      </c>
      <c r="ED76" s="98">
        <f t="shared" si="7"/>
        <v>7</v>
      </c>
      <c r="EF76" s="105"/>
      <c r="EG76" s="105"/>
      <c r="EH76" s="105"/>
      <c r="EI76" s="105"/>
      <c r="EJ76" s="105"/>
      <c r="EK76" s="105"/>
      <c r="EL76" s="105"/>
      <c r="EN76" s="105"/>
    </row>
    <row r="77" spans="1:144" ht="29.25" customHeight="1" x14ac:dyDescent="0.2">
      <c r="A77" s="101" t="s">
        <v>429</v>
      </c>
      <c r="B77" s="123">
        <v>5649</v>
      </c>
      <c r="C77" s="124" t="s">
        <v>343</v>
      </c>
      <c r="D77" s="123">
        <v>4262</v>
      </c>
      <c r="E77" s="125">
        <v>13601</v>
      </c>
      <c r="F77" s="120">
        <v>84</v>
      </c>
      <c r="G77" s="120">
        <v>0</v>
      </c>
      <c r="H77" s="126">
        <v>44432</v>
      </c>
      <c r="I77" s="126">
        <v>44442</v>
      </c>
      <c r="J77" s="120">
        <v>10</v>
      </c>
      <c r="L77" s="124" t="s">
        <v>344</v>
      </c>
      <c r="M77" s="124" t="s">
        <v>345</v>
      </c>
      <c r="N77" s="124" t="s">
        <v>592</v>
      </c>
      <c r="O77" s="124" t="s">
        <v>595</v>
      </c>
      <c r="P77" s="103" t="s">
        <v>49</v>
      </c>
      <c r="Q77" s="92" t="s">
        <v>50</v>
      </c>
      <c r="R77" s="92" t="s">
        <v>100</v>
      </c>
      <c r="S77" s="92" t="s">
        <v>100</v>
      </c>
      <c r="T77" s="105" t="s">
        <v>433</v>
      </c>
      <c r="U77" s="105" t="s">
        <v>437</v>
      </c>
      <c r="V77" s="105" t="s">
        <v>441</v>
      </c>
      <c r="W77" s="105" t="s">
        <v>446</v>
      </c>
      <c r="X77" s="103" t="s">
        <v>450</v>
      </c>
      <c r="Y77" s="105" t="s">
        <v>452</v>
      </c>
      <c r="Z77" s="105">
        <v>19</v>
      </c>
      <c r="AA77" s="105">
        <v>98</v>
      </c>
      <c r="AB77" s="105" t="s">
        <v>460</v>
      </c>
      <c r="AC77" s="105">
        <v>80</v>
      </c>
      <c r="AD77" s="105">
        <v>80</v>
      </c>
      <c r="AE77" s="103" t="s">
        <v>492</v>
      </c>
      <c r="AF77" s="103" t="s">
        <v>495</v>
      </c>
      <c r="AG77" s="98" t="s">
        <v>498</v>
      </c>
      <c r="AH77" s="105" t="s">
        <v>500</v>
      </c>
      <c r="AI77" s="105" t="s">
        <v>500</v>
      </c>
      <c r="AJ77" s="120">
        <v>21</v>
      </c>
      <c r="AK77" s="105" t="s">
        <v>101</v>
      </c>
      <c r="AL77" s="105" t="s">
        <v>54</v>
      </c>
      <c r="AM77" s="98">
        <v>1</v>
      </c>
      <c r="AN77" s="101">
        <v>0</v>
      </c>
      <c r="AO77" s="101">
        <v>0</v>
      </c>
      <c r="AP77" s="98">
        <v>0</v>
      </c>
      <c r="AQ77" s="98">
        <v>0</v>
      </c>
      <c r="AR77" s="98">
        <v>0</v>
      </c>
      <c r="AS77" s="98">
        <v>0</v>
      </c>
      <c r="AT77" s="130" t="s">
        <v>618</v>
      </c>
      <c r="AU77" s="109"/>
      <c r="AY77" s="127">
        <v>44432</v>
      </c>
      <c r="AZ77" s="111" t="s">
        <v>527</v>
      </c>
      <c r="BC77" s="98">
        <v>0</v>
      </c>
      <c r="BD77" s="113" t="s">
        <v>598</v>
      </c>
      <c r="BF77" s="98"/>
      <c r="BG77" s="101" t="s">
        <v>58</v>
      </c>
      <c r="BH77" s="101" t="s">
        <v>59</v>
      </c>
      <c r="BK77" s="101"/>
      <c r="BL77" s="98" t="s">
        <v>346</v>
      </c>
      <c r="BM77" s="98">
        <v>1</v>
      </c>
      <c r="BN77" s="98">
        <v>1</v>
      </c>
      <c r="BO77" s="131">
        <v>4</v>
      </c>
      <c r="BP77" s="101">
        <v>1</v>
      </c>
      <c r="BQ77" s="101">
        <v>0</v>
      </c>
      <c r="BR77" s="101">
        <v>0</v>
      </c>
      <c r="BS77" s="101">
        <v>0</v>
      </c>
      <c r="BT77" s="101">
        <v>0</v>
      </c>
      <c r="BU77" s="101">
        <v>0</v>
      </c>
      <c r="BV77" s="101">
        <v>1</v>
      </c>
      <c r="BW77" s="101">
        <v>0</v>
      </c>
      <c r="BX77" s="101">
        <v>0</v>
      </c>
      <c r="BY77" s="101">
        <v>0</v>
      </c>
      <c r="BZ77" s="101">
        <v>0</v>
      </c>
      <c r="CA77" s="101">
        <v>0</v>
      </c>
      <c r="CB77" s="101" t="s">
        <v>896</v>
      </c>
      <c r="CC77" s="98">
        <v>0</v>
      </c>
      <c r="CD77" s="98">
        <v>115</v>
      </c>
      <c r="CE77" s="98" t="s">
        <v>578</v>
      </c>
      <c r="CF77" s="98">
        <v>0.35699999999999998</v>
      </c>
      <c r="CH77" s="98" t="s">
        <v>347</v>
      </c>
      <c r="CI77" s="98">
        <v>65.400000000000006</v>
      </c>
      <c r="CJ77" s="98">
        <v>13.5</v>
      </c>
      <c r="CK77" s="98">
        <v>11.9</v>
      </c>
      <c r="CL77" s="98">
        <v>8.6999999999999993</v>
      </c>
      <c r="CM77" s="98">
        <v>0.5</v>
      </c>
      <c r="CN77" s="114">
        <v>0.65</v>
      </c>
      <c r="CO77" s="98">
        <v>10</v>
      </c>
      <c r="CP77" s="115">
        <f t="shared" si="8"/>
        <v>1.6371681415929202</v>
      </c>
      <c r="CQ77" s="98">
        <v>1</v>
      </c>
      <c r="CR77" s="98">
        <v>1</v>
      </c>
      <c r="CS77" s="98">
        <v>0</v>
      </c>
      <c r="CT77" s="98">
        <v>0</v>
      </c>
      <c r="CU77" s="98">
        <v>0</v>
      </c>
      <c r="CV77" s="98">
        <v>0</v>
      </c>
      <c r="CW77" s="98">
        <v>10</v>
      </c>
      <c r="CX77" s="98">
        <v>96</v>
      </c>
      <c r="CY77" s="98">
        <v>2.4</v>
      </c>
      <c r="CZ77" s="98">
        <v>5.8</v>
      </c>
      <c r="DA77" s="98">
        <v>68</v>
      </c>
      <c r="DB77" s="98">
        <v>31.6</v>
      </c>
      <c r="DC77" s="98">
        <v>12.4</v>
      </c>
      <c r="DD77" s="98">
        <v>9.1999999999999993</v>
      </c>
      <c r="DE77" s="98">
        <v>69</v>
      </c>
      <c r="DF77" s="98">
        <v>44</v>
      </c>
      <c r="DG77" s="98">
        <v>526</v>
      </c>
      <c r="DH77" s="98">
        <v>70</v>
      </c>
      <c r="DI77" s="98">
        <v>32</v>
      </c>
      <c r="DJ77" s="98">
        <v>5.2</v>
      </c>
      <c r="DK77" s="98">
        <v>234</v>
      </c>
      <c r="DL77" s="98">
        <v>1</v>
      </c>
      <c r="DM77" s="98">
        <v>0</v>
      </c>
      <c r="DN77" s="98">
        <v>0</v>
      </c>
      <c r="DO77" s="98">
        <v>1</v>
      </c>
      <c r="DP77" s="98">
        <v>1</v>
      </c>
      <c r="DQ77" s="98">
        <v>-3</v>
      </c>
      <c r="DR77" s="98">
        <v>0</v>
      </c>
      <c r="DS77" s="98">
        <v>0</v>
      </c>
      <c r="DT77" s="98">
        <v>0</v>
      </c>
      <c r="DU77" s="98">
        <f t="shared" si="6"/>
        <v>0</v>
      </c>
      <c r="DV77" s="98">
        <v>2</v>
      </c>
      <c r="DW77" s="98">
        <v>1</v>
      </c>
      <c r="DX77" s="98">
        <v>0</v>
      </c>
      <c r="DY77" s="98">
        <v>0</v>
      </c>
      <c r="DZ77" s="98">
        <v>0</v>
      </c>
      <c r="EA77" s="100">
        <v>1</v>
      </c>
      <c r="EB77" s="98">
        <v>2</v>
      </c>
      <c r="EC77" s="100">
        <v>1</v>
      </c>
      <c r="ED77" s="98">
        <f t="shared" si="7"/>
        <v>7</v>
      </c>
      <c r="EF77" s="120"/>
      <c r="EG77" s="120"/>
      <c r="EH77" s="120"/>
      <c r="EI77" s="120"/>
      <c r="EJ77" s="120"/>
      <c r="EK77" s="120"/>
      <c r="EL77" s="120"/>
      <c r="EN77" s="120"/>
    </row>
    <row r="78" spans="1:144" ht="29.25" customHeight="1" x14ac:dyDescent="0.2">
      <c r="A78" s="101" t="s">
        <v>430</v>
      </c>
      <c r="B78" s="123">
        <v>6401</v>
      </c>
      <c r="C78" s="124" t="s">
        <v>348</v>
      </c>
      <c r="D78" s="123">
        <v>4831</v>
      </c>
      <c r="E78" s="125">
        <v>19488</v>
      </c>
      <c r="F78" s="120">
        <v>68</v>
      </c>
      <c r="G78" s="120">
        <v>0</v>
      </c>
      <c r="H78" s="126">
        <v>44456</v>
      </c>
      <c r="I78" s="126">
        <v>44463</v>
      </c>
      <c r="J78" s="120">
        <v>7</v>
      </c>
      <c r="K78" s="107">
        <v>0.42430555555555555</v>
      </c>
      <c r="L78" s="124" t="s">
        <v>349</v>
      </c>
      <c r="M78" s="124" t="s">
        <v>350</v>
      </c>
      <c r="N78" s="124" t="s">
        <v>589</v>
      </c>
      <c r="O78" s="124" t="s">
        <v>130</v>
      </c>
      <c r="P78" s="103" t="s">
        <v>67</v>
      </c>
      <c r="Q78" s="92" t="s">
        <v>50</v>
      </c>
      <c r="R78" s="92" t="s">
        <v>81</v>
      </c>
      <c r="S78" s="92" t="s">
        <v>82</v>
      </c>
      <c r="T78" s="105" t="s">
        <v>434</v>
      </c>
      <c r="U78" s="105" t="s">
        <v>438</v>
      </c>
      <c r="V78" s="105" t="s">
        <v>441</v>
      </c>
      <c r="W78" s="105" t="s">
        <v>445</v>
      </c>
      <c r="X78" s="103" t="s">
        <v>451</v>
      </c>
      <c r="Y78" s="105" t="s">
        <v>452</v>
      </c>
      <c r="Z78" s="105">
        <v>20</v>
      </c>
      <c r="AA78" s="105">
        <v>92</v>
      </c>
      <c r="AB78" s="105" t="s">
        <v>457</v>
      </c>
      <c r="AC78" s="105">
        <v>84</v>
      </c>
      <c r="AD78" s="105">
        <v>96</v>
      </c>
      <c r="AE78" s="103" t="s">
        <v>491</v>
      </c>
      <c r="AF78" s="103" t="s">
        <v>494</v>
      </c>
      <c r="AG78" s="98" t="s">
        <v>497</v>
      </c>
      <c r="AH78" s="105" t="s">
        <v>500</v>
      </c>
      <c r="AI78" s="105" t="s">
        <v>500</v>
      </c>
      <c r="AJ78" s="105">
        <v>23</v>
      </c>
      <c r="AK78" s="105" t="s">
        <v>68</v>
      </c>
      <c r="AL78" s="105" t="s">
        <v>75</v>
      </c>
      <c r="AM78" s="98">
        <v>0</v>
      </c>
      <c r="AN78" s="101">
        <v>1</v>
      </c>
      <c r="AO78" s="101">
        <v>0</v>
      </c>
      <c r="AP78" s="98">
        <v>0</v>
      </c>
      <c r="AQ78" s="98">
        <v>0</v>
      </c>
      <c r="AR78" s="98">
        <v>0</v>
      </c>
      <c r="AS78" s="98">
        <v>0</v>
      </c>
      <c r="AT78" s="98" t="s">
        <v>63</v>
      </c>
      <c r="AU78" s="109">
        <f>AV78-K78</f>
        <v>0.19027777777777782</v>
      </c>
      <c r="AV78" s="107">
        <v>0.61458333333333337</v>
      </c>
      <c r="AW78" s="110" t="s">
        <v>525</v>
      </c>
      <c r="AX78" s="111">
        <v>30</v>
      </c>
      <c r="AY78" s="127">
        <v>44456</v>
      </c>
      <c r="AZ78" s="111" t="s">
        <v>527</v>
      </c>
      <c r="BA78" s="101" t="s">
        <v>351</v>
      </c>
      <c r="BB78" s="101" t="s">
        <v>57</v>
      </c>
      <c r="BC78" s="98">
        <v>1</v>
      </c>
      <c r="BD78" s="113" t="s">
        <v>598</v>
      </c>
      <c r="BF78" s="101" t="s">
        <v>76</v>
      </c>
      <c r="BG78" s="101" t="s">
        <v>59</v>
      </c>
      <c r="BK78" s="98" t="s">
        <v>84</v>
      </c>
      <c r="BL78" s="98" t="s">
        <v>62</v>
      </c>
      <c r="BM78" s="101">
        <v>1</v>
      </c>
      <c r="BN78" s="101" t="s">
        <v>63</v>
      </c>
      <c r="BO78" s="98">
        <v>0</v>
      </c>
      <c r="BP78" s="101">
        <v>0</v>
      </c>
      <c r="BQ78" s="101">
        <v>1</v>
      </c>
      <c r="BR78" s="101">
        <v>0</v>
      </c>
      <c r="BS78" s="101">
        <v>0</v>
      </c>
      <c r="BT78" s="101">
        <v>1</v>
      </c>
      <c r="BU78" s="101">
        <v>0</v>
      </c>
      <c r="BV78" s="101">
        <v>0</v>
      </c>
      <c r="BW78" s="101">
        <v>0</v>
      </c>
      <c r="BX78" s="101">
        <v>0</v>
      </c>
      <c r="BY78" s="101">
        <v>0</v>
      </c>
      <c r="BZ78" s="101">
        <v>0</v>
      </c>
      <c r="CA78" s="101">
        <v>0</v>
      </c>
      <c r="CB78" s="98" t="s">
        <v>896</v>
      </c>
      <c r="CC78" s="98">
        <v>1</v>
      </c>
      <c r="CD78" s="98" t="s">
        <v>569</v>
      </c>
      <c r="CE78" s="98">
        <v>0.32100000000000001</v>
      </c>
      <c r="CG78" s="98" t="s">
        <v>333</v>
      </c>
      <c r="CH78" s="98">
        <v>62.3</v>
      </c>
      <c r="CI78" s="98">
        <v>16.2</v>
      </c>
      <c r="CJ78" s="98">
        <v>10.3</v>
      </c>
      <c r="CK78" s="98">
        <v>9.3000000000000007</v>
      </c>
      <c r="CL78" s="98">
        <v>1.9</v>
      </c>
      <c r="CM78" s="114">
        <v>0.62</v>
      </c>
      <c r="CN78" s="98">
        <v>12</v>
      </c>
      <c r="CO78" s="114"/>
      <c r="CP78" s="115">
        <f t="shared" si="8"/>
        <v>1.296576032225579</v>
      </c>
      <c r="CQ78" s="98">
        <v>0</v>
      </c>
      <c r="CR78" s="98">
        <v>0</v>
      </c>
      <c r="CS78" s="98">
        <v>0</v>
      </c>
      <c r="CT78" s="98">
        <v>1</v>
      </c>
      <c r="CU78" s="98">
        <v>0</v>
      </c>
      <c r="CV78" s="98">
        <v>12</v>
      </c>
      <c r="CW78" s="98">
        <v>92</v>
      </c>
      <c r="CX78" s="98">
        <v>4.0999999999999996</v>
      </c>
      <c r="CY78" s="98">
        <v>4.5</v>
      </c>
      <c r="CZ78" s="98">
        <v>56</v>
      </c>
      <c r="DA78" s="98">
        <v>20.399999999999999</v>
      </c>
      <c r="DB78" s="98">
        <v>14.6</v>
      </c>
      <c r="DC78" s="98">
        <v>5.8</v>
      </c>
      <c r="DD78" s="98">
        <v>23</v>
      </c>
      <c r="DE78" s="98">
        <v>14</v>
      </c>
      <c r="DF78" s="98">
        <v>21</v>
      </c>
      <c r="DG78" s="98">
        <v>67</v>
      </c>
      <c r="DH78" s="98">
        <v>34</v>
      </c>
      <c r="DI78" s="98">
        <v>5.6</v>
      </c>
      <c r="DJ78" s="98">
        <v>132</v>
      </c>
      <c r="DK78" s="98">
        <v>4</v>
      </c>
      <c r="DL78" s="98">
        <v>0</v>
      </c>
      <c r="DM78" s="98">
        <v>1</v>
      </c>
      <c r="DN78" s="98">
        <v>0</v>
      </c>
      <c r="DO78" s="101">
        <v>0</v>
      </c>
      <c r="DP78" s="98">
        <v>0</v>
      </c>
      <c r="DQ78" s="98">
        <v>0</v>
      </c>
      <c r="DR78" s="98">
        <v>0</v>
      </c>
      <c r="DS78" s="98">
        <v>1</v>
      </c>
      <c r="DT78" s="98">
        <v>0</v>
      </c>
      <c r="DU78" s="98">
        <f t="shared" si="6"/>
        <v>2</v>
      </c>
      <c r="DV78" s="98" t="s">
        <v>63</v>
      </c>
      <c r="DW78" s="98">
        <v>0</v>
      </c>
      <c r="DX78" s="98">
        <v>1</v>
      </c>
      <c r="DY78" s="98">
        <v>0</v>
      </c>
      <c r="DZ78" s="98">
        <v>0</v>
      </c>
      <c r="EA78" s="100">
        <v>0</v>
      </c>
      <c r="EB78" s="98">
        <v>0</v>
      </c>
      <c r="EC78" s="100">
        <v>0</v>
      </c>
      <c r="ED78" s="98">
        <f t="shared" si="7"/>
        <v>1</v>
      </c>
      <c r="EF78" s="120"/>
      <c r="EG78" s="120"/>
      <c r="EH78" s="120"/>
      <c r="EI78" s="120"/>
      <c r="EJ78" s="120"/>
      <c r="EK78" s="120"/>
      <c r="EL78" s="120"/>
      <c r="EN78" s="105"/>
    </row>
    <row r="79" spans="1:144" ht="29.25" customHeight="1" x14ac:dyDescent="0.2">
      <c r="A79" s="101" t="s">
        <v>431</v>
      </c>
      <c r="B79" s="123">
        <v>4628</v>
      </c>
      <c r="C79" s="124" t="s">
        <v>352</v>
      </c>
      <c r="D79" s="123">
        <v>3617</v>
      </c>
      <c r="E79" s="125">
        <v>15653</v>
      </c>
      <c r="F79" s="120">
        <v>79</v>
      </c>
      <c r="G79" s="120">
        <v>0</v>
      </c>
      <c r="H79" s="126">
        <v>44398</v>
      </c>
      <c r="I79" s="126">
        <v>44403</v>
      </c>
      <c r="J79" s="120">
        <v>5</v>
      </c>
      <c r="L79" s="124" t="s">
        <v>353</v>
      </c>
      <c r="N79" s="101" t="s">
        <v>590</v>
      </c>
      <c r="O79" s="101" t="s">
        <v>130</v>
      </c>
      <c r="P79" s="103" t="s">
        <v>196</v>
      </c>
      <c r="Q79" s="92" t="s">
        <v>50</v>
      </c>
      <c r="R79" s="92" t="s">
        <v>226</v>
      </c>
      <c r="S79" s="92" t="s">
        <v>226</v>
      </c>
      <c r="T79" s="105" t="s">
        <v>433</v>
      </c>
      <c r="U79" s="105" t="s">
        <v>439</v>
      </c>
      <c r="V79" s="105" t="s">
        <v>441</v>
      </c>
      <c r="W79" s="105" t="s">
        <v>444</v>
      </c>
      <c r="X79" s="103" t="s">
        <v>450</v>
      </c>
      <c r="Y79" s="105" t="s">
        <v>452</v>
      </c>
      <c r="Z79" s="105">
        <v>16</v>
      </c>
      <c r="AA79" s="105">
        <v>96</v>
      </c>
      <c r="AB79" s="105" t="s">
        <v>461</v>
      </c>
      <c r="AC79" s="105">
        <v>78</v>
      </c>
      <c r="AD79" s="105">
        <v>78</v>
      </c>
      <c r="AE79" s="103" t="s">
        <v>492</v>
      </c>
      <c r="AF79" s="103" t="s">
        <v>495</v>
      </c>
      <c r="AG79" s="98" t="s">
        <v>498</v>
      </c>
      <c r="AH79" s="105" t="s">
        <v>500</v>
      </c>
      <c r="AI79" s="105" t="s">
        <v>500</v>
      </c>
      <c r="AJ79" s="120">
        <v>21</v>
      </c>
      <c r="AK79" s="105" t="s">
        <v>101</v>
      </c>
      <c r="AL79" s="105" t="s">
        <v>75</v>
      </c>
      <c r="AM79" s="98">
        <v>0</v>
      </c>
      <c r="AN79" s="101">
        <v>0</v>
      </c>
      <c r="AO79" s="101">
        <v>1</v>
      </c>
      <c r="AP79" s="98">
        <v>0</v>
      </c>
      <c r="AQ79" s="98">
        <v>0</v>
      </c>
      <c r="AR79" s="98">
        <v>0</v>
      </c>
      <c r="AS79" s="98">
        <v>0</v>
      </c>
      <c r="AT79" s="130" t="s">
        <v>618</v>
      </c>
      <c r="AU79" s="109"/>
      <c r="AY79" s="127"/>
      <c r="BC79" s="98">
        <v>0</v>
      </c>
      <c r="BD79" s="113" t="s">
        <v>598</v>
      </c>
      <c r="BF79" s="101" t="s">
        <v>58</v>
      </c>
      <c r="BG79" s="101" t="s">
        <v>168</v>
      </c>
      <c r="BH79" s="101" t="s">
        <v>107</v>
      </c>
      <c r="BI79" s="101" t="s">
        <v>284</v>
      </c>
      <c r="BK79" s="98" t="s">
        <v>278</v>
      </c>
      <c r="BL79" s="98" t="s">
        <v>62</v>
      </c>
      <c r="BM79" s="98">
        <v>0</v>
      </c>
      <c r="BN79" s="131" t="s">
        <v>618</v>
      </c>
      <c r="BO79" s="98">
        <v>0</v>
      </c>
      <c r="BP79" s="101">
        <v>0</v>
      </c>
      <c r="BQ79" s="101">
        <v>0</v>
      </c>
      <c r="BR79" s="101">
        <v>1</v>
      </c>
      <c r="BS79" s="101">
        <v>1</v>
      </c>
      <c r="BT79" s="101">
        <v>0</v>
      </c>
      <c r="BU79" s="101">
        <v>0</v>
      </c>
      <c r="BV79" s="101">
        <v>0</v>
      </c>
      <c r="BW79" s="101">
        <v>0</v>
      </c>
      <c r="BX79" s="101">
        <v>0</v>
      </c>
      <c r="BY79" s="101">
        <v>0</v>
      </c>
      <c r="BZ79" s="101">
        <v>0</v>
      </c>
      <c r="CA79" s="101">
        <v>0</v>
      </c>
      <c r="CB79" s="101" t="s">
        <v>896</v>
      </c>
      <c r="CC79" s="98">
        <v>1</v>
      </c>
      <c r="CD79" s="98" t="s">
        <v>570</v>
      </c>
      <c r="CE79" s="98">
        <v>0.308</v>
      </c>
      <c r="CG79" s="98" t="s">
        <v>96</v>
      </c>
      <c r="CH79" s="98">
        <v>63.4</v>
      </c>
      <c r="CI79" s="98">
        <v>19.5</v>
      </c>
      <c r="CJ79" s="98">
        <v>9.5</v>
      </c>
      <c r="CK79" s="98">
        <v>6.5</v>
      </c>
      <c r="CL79" s="98">
        <v>1.1000000000000001</v>
      </c>
      <c r="CM79" s="114">
        <v>0.63</v>
      </c>
      <c r="CN79" s="98">
        <v>16</v>
      </c>
      <c r="CO79" s="114"/>
      <c r="CP79" s="115">
        <f t="shared" si="8"/>
        <v>1.6413268832066346</v>
      </c>
      <c r="CQ79" s="98">
        <v>1</v>
      </c>
      <c r="CR79" s="98">
        <v>0</v>
      </c>
      <c r="CS79" s="98">
        <v>0</v>
      </c>
      <c r="CT79" s="98">
        <v>0</v>
      </c>
      <c r="CU79" s="98">
        <v>0</v>
      </c>
      <c r="CV79" s="98">
        <v>16</v>
      </c>
      <c r="CW79" s="98">
        <v>97</v>
      </c>
      <c r="CX79" s="98">
        <v>3.3</v>
      </c>
      <c r="CY79" s="98">
        <v>6.2</v>
      </c>
      <c r="CZ79" s="98">
        <v>58</v>
      </c>
      <c r="DA79" s="98">
        <v>14.4</v>
      </c>
      <c r="DB79" s="98">
        <v>3.2</v>
      </c>
      <c r="DC79" s="98">
        <v>11.2</v>
      </c>
      <c r="DD79" s="98">
        <v>36</v>
      </c>
      <c r="DE79" s="98">
        <v>34</v>
      </c>
      <c r="DF79" s="98">
        <v>36</v>
      </c>
      <c r="DG79" s="98">
        <v>68</v>
      </c>
      <c r="DH79" s="98">
        <v>33</v>
      </c>
      <c r="DI79" s="98">
        <v>9.6999999999999993</v>
      </c>
      <c r="DJ79" s="98">
        <v>36</v>
      </c>
      <c r="DK79" s="98">
        <v>2</v>
      </c>
      <c r="DL79" s="98">
        <v>0</v>
      </c>
      <c r="DM79" s="98">
        <v>0</v>
      </c>
      <c r="DN79" s="98">
        <v>0</v>
      </c>
      <c r="DO79" s="101">
        <v>0</v>
      </c>
      <c r="DP79" s="98">
        <v>0</v>
      </c>
      <c r="DQ79" s="98">
        <v>0</v>
      </c>
      <c r="DR79" s="98">
        <v>0</v>
      </c>
      <c r="DS79" s="98">
        <v>0</v>
      </c>
      <c r="DT79" s="98">
        <v>0</v>
      </c>
      <c r="DU79" s="98">
        <f t="shared" si="6"/>
        <v>0</v>
      </c>
      <c r="DV79" s="130" t="s">
        <v>618</v>
      </c>
      <c r="DW79" s="98">
        <v>0</v>
      </c>
      <c r="DX79" s="98">
        <v>0</v>
      </c>
      <c r="DY79" s="101">
        <v>1</v>
      </c>
      <c r="DZ79" s="98">
        <v>0</v>
      </c>
      <c r="EA79" s="116">
        <v>1</v>
      </c>
      <c r="EB79" s="98">
        <v>0</v>
      </c>
      <c r="EC79" s="116">
        <v>1</v>
      </c>
      <c r="ED79" s="98">
        <f t="shared" si="7"/>
        <v>3</v>
      </c>
      <c r="EF79" s="120"/>
      <c r="EG79" s="120"/>
      <c r="EH79" s="120"/>
      <c r="EI79" s="120"/>
      <c r="EJ79" s="120"/>
      <c r="EK79" s="120"/>
      <c r="EL79" s="120"/>
      <c r="EN79" s="120"/>
    </row>
    <row r="80" spans="1:144" ht="29.25" customHeight="1" x14ac:dyDescent="0.2">
      <c r="Q80" s="98"/>
      <c r="R80" s="98"/>
      <c r="AB80" s="105"/>
      <c r="AC80" s="105"/>
      <c r="AD80" s="105"/>
      <c r="AE80" s="103"/>
      <c r="AF80" s="103"/>
      <c r="AG80" s="103"/>
      <c r="AH80" s="105"/>
      <c r="AI80" s="105"/>
      <c r="AL80" s="101"/>
      <c r="AU80" s="109"/>
      <c r="BB80" s="98"/>
      <c r="BF80" s="98"/>
      <c r="BH80" s="98"/>
      <c r="BI80" s="98"/>
      <c r="BP80" s="101"/>
      <c r="BQ80" s="101"/>
      <c r="BR80" s="101"/>
      <c r="BT80" s="101"/>
      <c r="BU80" s="101"/>
      <c r="CB80" s="101"/>
      <c r="CC80" s="101"/>
      <c r="CG80" s="101"/>
      <c r="CH80" s="101"/>
      <c r="CI80" s="101"/>
      <c r="CJ80" s="101"/>
      <c r="CK80" s="101"/>
      <c r="CL80" s="101"/>
      <c r="CM80" s="101"/>
      <c r="CO80" s="101"/>
      <c r="CP80" s="115"/>
      <c r="CQ80" s="101"/>
      <c r="CR80" s="101"/>
      <c r="CS80" s="101"/>
      <c r="CT80" s="101"/>
      <c r="CU80" s="101"/>
      <c r="DK80" s="101"/>
      <c r="DL80" s="101"/>
      <c r="DM80" s="101"/>
      <c r="DN80" s="101"/>
      <c r="DP80" s="101"/>
      <c r="DQ80" s="101"/>
      <c r="DR80" s="101"/>
      <c r="DS80" s="101"/>
      <c r="DT80" s="101"/>
      <c r="DW80" s="101"/>
      <c r="DX80" s="101"/>
      <c r="DY80" s="101"/>
      <c r="EB80" s="101"/>
      <c r="EC80" s="100"/>
    </row>
    <row r="81" spans="17:133" ht="29.25" customHeight="1" x14ac:dyDescent="0.2">
      <c r="Q81" s="98"/>
      <c r="R81" s="98"/>
      <c r="AA81" s="142"/>
      <c r="AB81" s="105"/>
      <c r="AC81" s="105"/>
      <c r="AD81" s="105"/>
      <c r="AE81" s="103"/>
      <c r="AF81" s="103"/>
      <c r="AG81" s="103"/>
      <c r="AH81" s="105"/>
      <c r="AI81" s="105"/>
      <c r="AL81" s="101"/>
      <c r="AU81" s="109"/>
      <c r="BB81" s="98"/>
      <c r="BF81" s="98"/>
      <c r="BH81" s="98"/>
      <c r="BI81" s="98"/>
      <c r="BK81" s="101"/>
      <c r="BL81" s="101"/>
      <c r="BP81" s="101"/>
      <c r="BQ81" s="101"/>
      <c r="BR81" s="101"/>
      <c r="BT81" s="101"/>
      <c r="BU81" s="101"/>
      <c r="CB81" s="101"/>
      <c r="CC81" s="101"/>
      <c r="CG81" s="101"/>
      <c r="CH81" s="101"/>
      <c r="CI81" s="101"/>
      <c r="CJ81" s="101"/>
      <c r="CK81" s="101"/>
      <c r="CL81" s="101"/>
      <c r="CM81" s="101"/>
      <c r="CO81" s="101"/>
      <c r="CP81" s="115"/>
      <c r="CQ81" s="101"/>
      <c r="CR81" s="101"/>
      <c r="CS81" s="101"/>
      <c r="CT81" s="101"/>
      <c r="CU81" s="101"/>
      <c r="DK81" s="155"/>
      <c r="DL81" s="101"/>
      <c r="DM81" s="101"/>
      <c r="DN81" s="101"/>
      <c r="DP81" s="101"/>
      <c r="DQ81" s="101"/>
      <c r="DR81" s="101"/>
      <c r="DS81" s="101"/>
      <c r="DT81" s="101"/>
      <c r="DW81" s="101"/>
      <c r="DX81" s="101"/>
      <c r="DY81" s="101"/>
      <c r="EB81" s="101"/>
      <c r="EC81" s="100"/>
    </row>
    <row r="82" spans="17:133" ht="29.25" customHeight="1" x14ac:dyDescent="0.2">
      <c r="Q82" s="98"/>
      <c r="R82" s="98"/>
      <c r="AB82" s="105"/>
      <c r="AC82" s="105"/>
      <c r="AD82" s="105"/>
      <c r="AE82" s="103"/>
      <c r="AF82" s="103"/>
      <c r="AG82" s="103"/>
      <c r="AH82" s="105"/>
      <c r="AI82" s="105"/>
      <c r="AL82" s="101"/>
      <c r="AU82" s="109"/>
      <c r="BB82" s="98"/>
      <c r="BF82" s="98"/>
      <c r="BH82" s="98"/>
      <c r="BI82" s="98"/>
      <c r="BK82" s="101"/>
      <c r="BL82" s="101"/>
      <c r="BP82" s="101"/>
      <c r="BQ82" s="101"/>
      <c r="BR82" s="101"/>
      <c r="BT82" s="101"/>
      <c r="BU82" s="101"/>
      <c r="CB82" s="101"/>
      <c r="CC82" s="101"/>
      <c r="CG82" s="101"/>
      <c r="CH82" s="101"/>
      <c r="CI82" s="101"/>
      <c r="CJ82" s="101"/>
      <c r="CK82" s="101"/>
      <c r="CL82" s="101"/>
      <c r="CM82" s="101"/>
      <c r="CO82" s="101"/>
      <c r="CP82" s="115"/>
      <c r="CQ82" s="101"/>
      <c r="CR82" s="101"/>
      <c r="CS82" s="101"/>
      <c r="CT82" s="101"/>
      <c r="CU82" s="101"/>
      <c r="DK82" s="101"/>
      <c r="DL82" s="101"/>
      <c r="DM82" s="101"/>
      <c r="DN82" s="101"/>
      <c r="DP82" s="101"/>
      <c r="DQ82" s="101"/>
      <c r="DR82" s="101"/>
      <c r="DS82" s="101"/>
      <c r="DT82" s="101"/>
      <c r="DW82" s="101"/>
      <c r="DX82" s="101"/>
      <c r="DY82" s="101"/>
      <c r="EB82" s="101"/>
      <c r="EC82" s="100"/>
    </row>
    <row r="83" spans="17:133" ht="29.25" customHeight="1" x14ac:dyDescent="0.2">
      <c r="Q83" s="98"/>
      <c r="R83" s="98"/>
      <c r="AB83" s="105"/>
      <c r="AC83" s="105"/>
      <c r="AD83" s="105"/>
      <c r="AE83" s="103"/>
      <c r="AF83" s="103"/>
      <c r="AG83" s="103"/>
      <c r="AH83" s="105"/>
      <c r="AI83" s="105"/>
      <c r="AL83" s="101"/>
      <c r="AU83" s="109"/>
      <c r="BB83" s="98"/>
      <c r="BF83" s="98"/>
      <c r="BH83" s="98"/>
      <c r="BI83" s="98"/>
      <c r="BK83" s="101"/>
      <c r="BL83" s="101"/>
      <c r="BP83" s="101"/>
      <c r="BQ83" s="101"/>
      <c r="BR83" s="101"/>
      <c r="BT83" s="101"/>
      <c r="BU83" s="101"/>
      <c r="CB83" s="101"/>
      <c r="CC83" s="101"/>
      <c r="CG83" s="101"/>
      <c r="CH83" s="101"/>
      <c r="CI83" s="101"/>
      <c r="CJ83" s="101"/>
      <c r="CK83" s="101"/>
      <c r="CL83" s="101"/>
      <c r="CM83" s="101"/>
      <c r="CO83" s="101"/>
      <c r="CP83" s="115"/>
      <c r="CQ83" s="101"/>
      <c r="CR83" s="101"/>
      <c r="CS83" s="101"/>
      <c r="CT83" s="101"/>
      <c r="CU83" s="101"/>
      <c r="DK83" s="101"/>
      <c r="DL83" s="101"/>
      <c r="DM83" s="101"/>
      <c r="DN83" s="101"/>
      <c r="DP83" s="101"/>
      <c r="DQ83" s="101"/>
      <c r="DR83" s="101"/>
      <c r="DS83" s="101"/>
      <c r="DT83" s="101"/>
      <c r="DW83" s="101"/>
      <c r="DX83" s="101"/>
      <c r="DY83" s="101"/>
      <c r="EB83" s="101"/>
      <c r="EC83" s="100"/>
    </row>
    <row r="84" spans="17:133" ht="29.25" customHeight="1" x14ac:dyDescent="0.2">
      <c r="Q84" s="98"/>
      <c r="R84" s="98"/>
      <c r="AB84" s="105"/>
      <c r="AC84" s="105"/>
      <c r="AD84" s="105"/>
      <c r="AE84" s="103"/>
      <c r="AF84" s="103"/>
      <c r="AG84" s="103"/>
      <c r="AH84" s="105"/>
      <c r="AI84" s="105"/>
      <c r="AL84" s="101"/>
      <c r="AU84" s="109"/>
      <c r="BB84" s="98"/>
      <c r="BF84" s="98"/>
      <c r="BH84" s="98"/>
      <c r="BI84" s="98"/>
      <c r="BK84" s="101"/>
      <c r="BL84" s="101"/>
      <c r="BP84" s="101"/>
      <c r="BQ84" s="101"/>
      <c r="BR84" s="101"/>
      <c r="BT84" s="101"/>
      <c r="BU84" s="101"/>
      <c r="CB84" s="101"/>
      <c r="CC84" s="101"/>
      <c r="CD84" s="101"/>
      <c r="CE84" s="101"/>
      <c r="CF84" s="101"/>
      <c r="CG84" s="101"/>
      <c r="CH84" s="101"/>
      <c r="CI84" s="101"/>
      <c r="CJ84" s="101"/>
      <c r="CK84" s="101"/>
      <c r="CL84" s="101"/>
      <c r="CM84" s="101"/>
      <c r="CO84" s="101"/>
      <c r="CP84" s="115"/>
      <c r="CQ84" s="101"/>
      <c r="CR84" s="101"/>
      <c r="CS84" s="101"/>
      <c r="CT84" s="101"/>
      <c r="CU84" s="101"/>
      <c r="DK84" s="101"/>
      <c r="DL84" s="101"/>
      <c r="DM84" s="101"/>
      <c r="DN84" s="101"/>
      <c r="DP84" s="101"/>
      <c r="DQ84" s="101"/>
      <c r="DR84" s="101"/>
      <c r="DS84" s="101"/>
      <c r="DT84" s="101"/>
      <c r="DW84" s="101"/>
      <c r="DX84" s="101"/>
      <c r="DY84" s="101"/>
      <c r="EB84" s="101"/>
      <c r="EC84" s="100"/>
    </row>
    <row r="85" spans="17:133" ht="29.25" customHeight="1" x14ac:dyDescent="0.2">
      <c r="Q85" s="98"/>
      <c r="R85" s="98"/>
      <c r="AB85" s="105"/>
      <c r="AC85" s="105"/>
      <c r="AD85" s="105"/>
      <c r="AE85" s="103"/>
      <c r="AF85" s="103"/>
      <c r="AG85" s="103"/>
      <c r="AH85" s="105"/>
      <c r="AI85" s="105"/>
      <c r="AL85" s="101"/>
      <c r="AU85" s="109"/>
      <c r="BB85" s="98"/>
      <c r="BF85" s="98"/>
      <c r="BH85" s="98"/>
      <c r="BI85" s="98"/>
      <c r="BK85" s="101"/>
      <c r="BL85" s="101"/>
      <c r="BP85" s="101"/>
      <c r="BQ85" s="101"/>
      <c r="BR85" s="101"/>
      <c r="BT85" s="101"/>
      <c r="BU85" s="101"/>
      <c r="CB85" s="101"/>
      <c r="CC85" s="101"/>
      <c r="CD85" s="101"/>
      <c r="CE85" s="101"/>
      <c r="CF85" s="101"/>
      <c r="CG85" s="101"/>
      <c r="CH85" s="101"/>
      <c r="CI85" s="101"/>
      <c r="CJ85" s="101"/>
      <c r="CK85" s="101"/>
      <c r="CL85" s="101"/>
      <c r="CM85" s="101"/>
      <c r="CO85" s="101"/>
      <c r="CP85" s="115"/>
      <c r="CQ85" s="101"/>
      <c r="CR85" s="101"/>
      <c r="CS85" s="101"/>
      <c r="CT85" s="101"/>
      <c r="CU85" s="101"/>
      <c r="DK85" s="101"/>
      <c r="DL85" s="101"/>
      <c r="DM85" s="101"/>
      <c r="DN85" s="101"/>
      <c r="DP85" s="101"/>
      <c r="DQ85" s="101"/>
      <c r="DR85" s="101"/>
      <c r="DS85" s="101"/>
      <c r="DT85" s="101"/>
      <c r="DW85" s="101"/>
      <c r="DX85" s="101"/>
      <c r="DY85" s="101"/>
      <c r="EB85" s="101"/>
      <c r="EC85" s="100"/>
    </row>
    <row r="86" spans="17:133" ht="29.25" customHeight="1" x14ac:dyDescent="0.2">
      <c r="Q86" s="98"/>
      <c r="R86" s="98"/>
      <c r="AB86" s="105"/>
      <c r="AC86" s="105"/>
      <c r="AD86" s="105"/>
      <c r="AE86" s="103"/>
      <c r="AF86" s="103"/>
      <c r="AG86" s="103"/>
      <c r="AH86" s="105"/>
      <c r="AI86" s="105"/>
      <c r="AL86" s="101"/>
      <c r="AU86" s="109"/>
      <c r="BB86" s="98"/>
      <c r="BF86" s="98"/>
      <c r="BH86" s="98"/>
      <c r="BI86" s="98"/>
      <c r="BK86" s="101"/>
      <c r="BL86" s="101"/>
      <c r="BP86" s="101"/>
      <c r="BQ86" s="101"/>
      <c r="BR86" s="101"/>
      <c r="BT86" s="101"/>
      <c r="BU86" s="101"/>
      <c r="CB86" s="101"/>
      <c r="CC86" s="101"/>
      <c r="CD86" s="101"/>
      <c r="CE86" s="101"/>
      <c r="CF86" s="101"/>
      <c r="CG86" s="101"/>
      <c r="CH86" s="101"/>
      <c r="CI86" s="101"/>
      <c r="CJ86" s="101"/>
      <c r="CK86" s="101"/>
      <c r="CL86" s="101"/>
      <c r="CM86" s="101"/>
      <c r="CO86" s="101"/>
      <c r="CP86" s="115"/>
      <c r="CQ86" s="101"/>
      <c r="CR86" s="101"/>
      <c r="CS86" s="101"/>
      <c r="CT86" s="101"/>
      <c r="CU86" s="101"/>
      <c r="DK86" s="101"/>
      <c r="DL86" s="101"/>
      <c r="DM86" s="101"/>
      <c r="DN86" s="101"/>
      <c r="DP86" s="101"/>
      <c r="DQ86" s="101"/>
      <c r="DR86" s="101"/>
      <c r="DS86" s="101"/>
      <c r="DT86" s="101"/>
      <c r="DW86" s="101"/>
      <c r="DX86" s="101"/>
      <c r="DY86" s="101"/>
      <c r="EB86" s="101"/>
      <c r="EC86" s="100"/>
    </row>
    <row r="87" spans="17:133" ht="29.25" customHeight="1" x14ac:dyDescent="0.2">
      <c r="Q87" s="98"/>
      <c r="R87" s="98"/>
      <c r="AB87" s="105"/>
      <c r="AC87" s="105"/>
      <c r="AD87" s="105"/>
      <c r="AE87" s="103"/>
      <c r="AF87" s="103"/>
      <c r="AG87" s="103"/>
      <c r="AH87" s="105"/>
      <c r="AI87" s="105"/>
      <c r="AL87" s="101"/>
      <c r="AU87" s="109"/>
      <c r="BB87" s="98"/>
      <c r="BF87" s="98"/>
      <c r="BH87" s="98"/>
      <c r="BI87" s="98"/>
      <c r="BK87" s="101"/>
      <c r="BL87" s="101"/>
      <c r="BP87" s="101"/>
      <c r="BQ87" s="101"/>
      <c r="BR87" s="101"/>
      <c r="BT87" s="101"/>
      <c r="BU87" s="101"/>
      <c r="CB87" s="101"/>
      <c r="CC87" s="101"/>
      <c r="CD87" s="101"/>
      <c r="CE87" s="101"/>
      <c r="CF87" s="101"/>
      <c r="CG87" s="101"/>
      <c r="CH87" s="101"/>
      <c r="CI87" s="101"/>
      <c r="CJ87" s="101"/>
      <c r="CK87" s="101"/>
      <c r="CL87" s="101"/>
      <c r="CM87" s="101"/>
      <c r="CO87" s="101"/>
      <c r="CP87" s="115"/>
      <c r="CQ87" s="101"/>
      <c r="CR87" s="101"/>
      <c r="CS87" s="101"/>
      <c r="CT87" s="101"/>
      <c r="CU87" s="101"/>
      <c r="DK87" s="101"/>
      <c r="DL87" s="101"/>
      <c r="DM87" s="101"/>
      <c r="DN87" s="101"/>
      <c r="DP87" s="101"/>
      <c r="DQ87" s="101"/>
      <c r="DR87" s="101"/>
      <c r="DS87" s="101"/>
      <c r="DT87" s="101"/>
      <c r="DW87" s="101"/>
      <c r="DX87" s="101"/>
      <c r="DY87" s="101"/>
      <c r="EB87" s="101"/>
      <c r="EC87" s="100"/>
    </row>
    <row r="88" spans="17:133" ht="29.25" customHeight="1" x14ac:dyDescent="0.2">
      <c r="Q88" s="98"/>
      <c r="R88" s="98"/>
      <c r="AC88" s="105"/>
      <c r="AD88" s="105"/>
      <c r="AE88" s="103"/>
      <c r="AF88" s="103"/>
      <c r="AG88" s="103"/>
      <c r="AH88" s="105"/>
      <c r="AI88" s="105"/>
      <c r="AL88" s="101"/>
      <c r="AU88" s="109"/>
      <c r="BB88" s="98"/>
      <c r="BF88" s="98"/>
      <c r="BH88" s="98"/>
      <c r="BI88" s="98"/>
      <c r="BK88" s="101"/>
      <c r="BL88" s="101"/>
      <c r="BP88" s="101"/>
      <c r="BQ88" s="101"/>
      <c r="BR88" s="101"/>
      <c r="BT88" s="101"/>
      <c r="BU88" s="101"/>
      <c r="CB88" s="101"/>
      <c r="CC88" s="101"/>
      <c r="CD88" s="101"/>
      <c r="CE88" s="101"/>
      <c r="CF88" s="101"/>
      <c r="CG88" s="101"/>
      <c r="CH88" s="101"/>
      <c r="CI88" s="101"/>
      <c r="CJ88" s="101"/>
      <c r="CK88" s="101"/>
      <c r="CL88" s="101"/>
      <c r="CM88" s="101"/>
      <c r="CO88" s="101"/>
      <c r="CP88" s="115"/>
      <c r="CQ88" s="101"/>
      <c r="CR88" s="101"/>
      <c r="CS88" s="101"/>
      <c r="CT88" s="101"/>
      <c r="CU88" s="101"/>
      <c r="DK88" s="101"/>
      <c r="DL88" s="101"/>
      <c r="DM88" s="101"/>
      <c r="DN88" s="101"/>
      <c r="DP88" s="101"/>
      <c r="DQ88" s="101"/>
      <c r="DR88" s="101"/>
      <c r="DS88" s="101"/>
      <c r="DT88" s="101"/>
      <c r="DW88" s="101"/>
      <c r="DX88" s="101"/>
      <c r="DY88" s="101"/>
      <c r="EB88" s="101"/>
      <c r="EC88" s="100"/>
    </row>
    <row r="89" spans="17:133" ht="29.25" customHeight="1" x14ac:dyDescent="0.2">
      <c r="Q89" s="98"/>
      <c r="R89" s="98"/>
      <c r="AC89" s="105"/>
      <c r="AD89" s="105"/>
      <c r="AE89" s="103"/>
      <c r="AF89" s="103"/>
      <c r="AG89" s="103"/>
      <c r="AH89" s="105"/>
      <c r="AI89" s="105"/>
      <c r="AL89" s="101"/>
      <c r="AU89" s="109"/>
      <c r="BB89" s="98"/>
      <c r="BF89" s="98"/>
      <c r="BH89" s="98"/>
      <c r="BI89" s="98"/>
      <c r="BK89" s="101"/>
      <c r="BL89" s="101"/>
      <c r="BP89" s="101"/>
      <c r="BQ89" s="101"/>
      <c r="BR89" s="101"/>
      <c r="BT89" s="101"/>
      <c r="BU89" s="101"/>
      <c r="CB89" s="101"/>
      <c r="CC89" s="101"/>
      <c r="CD89" s="101"/>
      <c r="CE89" s="101"/>
      <c r="CF89" s="101"/>
      <c r="CG89" s="101"/>
      <c r="CH89" s="101"/>
      <c r="CI89" s="101"/>
      <c r="CJ89" s="101"/>
      <c r="CK89" s="101"/>
      <c r="CL89" s="101"/>
      <c r="CM89" s="101"/>
      <c r="CO89" s="101"/>
      <c r="CP89" s="115"/>
      <c r="CQ89" s="101"/>
      <c r="CR89" s="101"/>
      <c r="CS89" s="101"/>
      <c r="CT89" s="101"/>
      <c r="CU89" s="101"/>
      <c r="DK89" s="101"/>
      <c r="DL89" s="101"/>
      <c r="DM89" s="101"/>
      <c r="DN89" s="101"/>
      <c r="DP89" s="101"/>
      <c r="DQ89" s="101"/>
      <c r="DR89" s="101"/>
      <c r="DS89" s="101"/>
      <c r="DT89" s="101"/>
      <c r="DW89" s="101"/>
      <c r="DX89" s="101"/>
      <c r="DY89" s="101"/>
      <c r="EB89" s="101"/>
      <c r="EC89" s="100"/>
    </row>
    <row r="90" spans="17:133" ht="29.25" customHeight="1" x14ac:dyDescent="0.2">
      <c r="Q90" s="98"/>
      <c r="R90" s="98"/>
      <c r="AL90" s="101"/>
      <c r="AU90" s="109"/>
      <c r="BB90" s="98"/>
      <c r="BF90" s="98"/>
      <c r="BH90" s="98"/>
      <c r="BI90" s="98"/>
      <c r="BK90" s="101"/>
      <c r="BL90" s="101"/>
      <c r="BP90" s="101"/>
      <c r="BQ90" s="101"/>
      <c r="BR90" s="101"/>
      <c r="BT90" s="101"/>
      <c r="BU90" s="101"/>
      <c r="CB90" s="101"/>
      <c r="CC90" s="101"/>
      <c r="CD90" s="101"/>
      <c r="CE90" s="101"/>
      <c r="CF90" s="101"/>
      <c r="CG90" s="101"/>
      <c r="CH90" s="101"/>
      <c r="CI90" s="101"/>
      <c r="CJ90" s="101"/>
      <c r="CK90" s="101"/>
      <c r="CL90" s="101"/>
      <c r="CM90" s="101"/>
      <c r="CO90" s="101"/>
      <c r="CP90" s="115"/>
      <c r="CQ90" s="101"/>
      <c r="CR90" s="101"/>
      <c r="CS90" s="101"/>
      <c r="CT90" s="101"/>
      <c r="CU90" s="101"/>
      <c r="DK90" s="101"/>
      <c r="DL90" s="101"/>
      <c r="DM90" s="101"/>
      <c r="DN90" s="101"/>
      <c r="DP90" s="101"/>
      <c r="DQ90" s="101"/>
      <c r="DR90" s="101"/>
      <c r="DS90" s="101"/>
      <c r="DT90" s="101"/>
      <c r="DW90" s="101"/>
      <c r="DX90" s="101"/>
      <c r="DY90" s="101"/>
      <c r="EB90" s="101"/>
      <c r="EC90" s="100"/>
    </row>
    <row r="91" spans="17:133" ht="29.25" customHeight="1" x14ac:dyDescent="0.2">
      <c r="Q91" s="98"/>
      <c r="R91" s="98"/>
      <c r="AL91" s="101"/>
      <c r="AU91" s="109"/>
      <c r="BB91" s="98"/>
      <c r="BF91" s="98"/>
      <c r="BH91" s="98"/>
      <c r="BI91" s="98"/>
      <c r="BK91" s="101"/>
      <c r="BL91" s="101"/>
      <c r="BP91" s="101"/>
      <c r="BQ91" s="101"/>
      <c r="BR91" s="101"/>
      <c r="BT91" s="101"/>
      <c r="BU91" s="101"/>
      <c r="CB91" s="101"/>
      <c r="CC91" s="101"/>
      <c r="CD91" s="101"/>
      <c r="CE91" s="101"/>
      <c r="CF91" s="101"/>
      <c r="CG91" s="101"/>
      <c r="CH91" s="101"/>
      <c r="CI91" s="101"/>
      <c r="CJ91" s="101"/>
      <c r="CK91" s="101"/>
      <c r="CL91" s="101"/>
      <c r="CM91" s="101"/>
      <c r="CO91" s="101"/>
      <c r="CP91" s="115"/>
      <c r="CQ91" s="101"/>
      <c r="CR91" s="101"/>
      <c r="CS91" s="101"/>
      <c r="CT91" s="101"/>
      <c r="CU91" s="101"/>
      <c r="DK91" s="101"/>
      <c r="DL91" s="101"/>
      <c r="DM91" s="101"/>
      <c r="DN91" s="101"/>
      <c r="DP91" s="101"/>
      <c r="DQ91" s="101"/>
      <c r="DR91" s="101"/>
      <c r="DS91" s="101"/>
      <c r="DT91" s="101"/>
      <c r="DW91" s="101"/>
      <c r="DX91" s="101"/>
      <c r="DY91" s="101"/>
      <c r="EB91" s="101"/>
      <c r="EC91" s="100"/>
    </row>
    <row r="92" spans="17:133" ht="29.25" customHeight="1" x14ac:dyDescent="0.2">
      <c r="Q92" s="98"/>
      <c r="R92" s="98"/>
      <c r="AL92" s="101"/>
      <c r="AU92" s="109"/>
      <c r="BB92" s="98"/>
      <c r="BF92" s="98"/>
      <c r="BH92" s="98"/>
      <c r="BI92" s="98"/>
      <c r="BK92" s="101"/>
      <c r="BL92" s="101"/>
      <c r="BP92" s="101"/>
      <c r="BQ92" s="101"/>
      <c r="BR92" s="101"/>
      <c r="BT92" s="101"/>
      <c r="BU92" s="101"/>
      <c r="CB92" s="101"/>
      <c r="CC92" s="101"/>
      <c r="CD92" s="101"/>
      <c r="CE92" s="101"/>
      <c r="CF92" s="101"/>
      <c r="CG92" s="101"/>
      <c r="CH92" s="101"/>
      <c r="CI92" s="101"/>
      <c r="CJ92" s="101"/>
      <c r="CK92" s="101"/>
      <c r="CL92" s="101"/>
      <c r="CM92" s="101"/>
      <c r="CO92" s="101"/>
      <c r="CP92" s="115"/>
      <c r="CQ92" s="101"/>
      <c r="CR92" s="101"/>
      <c r="CS92" s="101"/>
      <c r="CT92" s="101"/>
      <c r="CU92" s="101"/>
      <c r="DK92" s="101"/>
      <c r="DL92" s="101"/>
      <c r="DM92" s="101"/>
      <c r="DN92" s="101"/>
      <c r="DP92" s="101"/>
      <c r="DQ92" s="101"/>
      <c r="DR92" s="101"/>
      <c r="DS92" s="101"/>
      <c r="DT92" s="101"/>
      <c r="DW92" s="101"/>
      <c r="DX92" s="101"/>
      <c r="DY92" s="101"/>
      <c r="EB92" s="101"/>
      <c r="EC92" s="100"/>
    </row>
    <row r="93" spans="17:133" ht="29.25" customHeight="1" x14ac:dyDescent="0.2">
      <c r="Q93" s="98"/>
      <c r="R93" s="98"/>
      <c r="AL93" s="101"/>
      <c r="AU93" s="109"/>
      <c r="AW93" s="111"/>
      <c r="BB93" s="98"/>
      <c r="BF93" s="98"/>
      <c r="BH93" s="98"/>
      <c r="BI93" s="98"/>
      <c r="BK93" s="101"/>
      <c r="BL93" s="101"/>
      <c r="BP93" s="101"/>
      <c r="BQ93" s="101"/>
      <c r="BR93" s="101"/>
      <c r="BT93" s="101"/>
      <c r="BU93" s="101"/>
      <c r="CB93" s="101"/>
      <c r="CC93" s="101"/>
      <c r="CD93" s="101"/>
      <c r="CE93" s="101"/>
      <c r="CF93" s="101"/>
      <c r="CG93" s="101"/>
      <c r="CH93" s="101"/>
      <c r="CI93" s="101"/>
      <c r="CJ93" s="101"/>
      <c r="CK93" s="101"/>
      <c r="CL93" s="101"/>
      <c r="CM93" s="101"/>
      <c r="CO93" s="101"/>
      <c r="CP93" s="115"/>
      <c r="CQ93" s="101"/>
      <c r="CR93" s="101"/>
      <c r="CS93" s="101"/>
      <c r="CT93" s="101"/>
      <c r="CU93" s="101"/>
      <c r="DK93" s="101"/>
      <c r="DL93" s="101"/>
      <c r="DM93" s="101"/>
      <c r="DN93" s="101"/>
      <c r="DP93" s="101"/>
      <c r="DQ93" s="101"/>
      <c r="DR93" s="101"/>
      <c r="DS93" s="101"/>
      <c r="DT93" s="101"/>
      <c r="DW93" s="101"/>
      <c r="DX93" s="101"/>
      <c r="DY93" s="101"/>
      <c r="EB93" s="101"/>
      <c r="EC93" s="100"/>
    </row>
    <row r="94" spans="17:133" ht="29.25" customHeight="1" x14ac:dyDescent="0.2">
      <c r="Q94" s="98"/>
      <c r="R94" s="98"/>
      <c r="AL94" s="101"/>
      <c r="AU94" s="109"/>
      <c r="BB94" s="98"/>
      <c r="BF94" s="98"/>
      <c r="BH94" s="98"/>
      <c r="BI94" s="98"/>
      <c r="BK94" s="101"/>
      <c r="BL94" s="101"/>
      <c r="BP94" s="101"/>
      <c r="BQ94" s="101"/>
      <c r="BR94" s="101"/>
      <c r="BT94" s="101"/>
      <c r="BU94" s="101"/>
      <c r="CB94" s="101"/>
      <c r="CC94" s="101"/>
      <c r="CD94" s="101"/>
      <c r="CE94" s="101"/>
      <c r="CF94" s="101"/>
      <c r="CG94" s="101"/>
      <c r="CH94" s="101"/>
      <c r="CI94" s="101"/>
      <c r="CJ94" s="101"/>
      <c r="CK94" s="101"/>
      <c r="CL94" s="101"/>
      <c r="CM94" s="101"/>
      <c r="CO94" s="101"/>
      <c r="CP94" s="115"/>
      <c r="CQ94" s="101"/>
      <c r="CR94" s="101"/>
      <c r="CS94" s="101"/>
      <c r="CT94" s="101"/>
      <c r="CU94" s="101"/>
      <c r="DK94" s="101"/>
      <c r="DL94" s="101"/>
      <c r="DM94" s="101"/>
      <c r="DN94" s="101"/>
      <c r="DP94" s="101"/>
      <c r="DQ94" s="101"/>
      <c r="DR94" s="101"/>
      <c r="DS94" s="101"/>
      <c r="DT94" s="101"/>
      <c r="DW94" s="101"/>
      <c r="DX94" s="101"/>
      <c r="DY94" s="101"/>
      <c r="EB94" s="101"/>
      <c r="EC94" s="100"/>
    </row>
    <row r="95" spans="17:133" ht="29.25" customHeight="1" x14ac:dyDescent="0.2">
      <c r="Q95" s="98"/>
      <c r="R95" s="98"/>
      <c r="AL95" s="101"/>
      <c r="AU95" s="109"/>
      <c r="BB95" s="98"/>
      <c r="BF95" s="98"/>
      <c r="BH95" s="98"/>
      <c r="BI95" s="98"/>
      <c r="BK95" s="101"/>
      <c r="BL95" s="101"/>
      <c r="BP95" s="101"/>
      <c r="BQ95" s="101"/>
      <c r="BR95" s="101"/>
      <c r="BT95" s="101"/>
      <c r="BU95" s="101"/>
      <c r="CB95" s="101"/>
      <c r="CC95" s="101"/>
      <c r="CD95" s="101"/>
      <c r="CE95" s="101"/>
      <c r="CF95" s="101"/>
      <c r="CG95" s="101"/>
      <c r="CH95" s="101"/>
      <c r="CI95" s="101"/>
      <c r="CJ95" s="101"/>
      <c r="CK95" s="101"/>
      <c r="CL95" s="101"/>
      <c r="CM95" s="101"/>
      <c r="CO95" s="101"/>
      <c r="CP95" s="115"/>
      <c r="CQ95" s="101"/>
      <c r="CR95" s="101"/>
      <c r="CS95" s="101"/>
      <c r="CT95" s="101"/>
      <c r="CU95" s="101"/>
      <c r="DK95" s="101"/>
      <c r="DL95" s="101"/>
      <c r="DM95" s="101"/>
      <c r="DN95" s="101"/>
      <c r="DP95" s="101"/>
      <c r="DQ95" s="101"/>
      <c r="DR95" s="101"/>
      <c r="DS95" s="101"/>
      <c r="DT95" s="101"/>
      <c r="DW95" s="101"/>
      <c r="DX95" s="101"/>
      <c r="DY95" s="101"/>
      <c r="EB95" s="101"/>
      <c r="EC95" s="116"/>
    </row>
    <row r="96" spans="17:133" ht="29.25" customHeight="1" x14ac:dyDescent="0.2">
      <c r="Q96" s="98"/>
      <c r="R96" s="98"/>
      <c r="AL96" s="101"/>
      <c r="AU96" s="109"/>
      <c r="BB96" s="98"/>
      <c r="BF96" s="98"/>
      <c r="BH96" s="98"/>
      <c r="BI96" s="98"/>
      <c r="BK96" s="101"/>
      <c r="BL96" s="101"/>
      <c r="BP96" s="101"/>
      <c r="BQ96" s="101"/>
      <c r="BR96" s="101"/>
      <c r="BT96" s="101"/>
      <c r="BU96" s="101"/>
      <c r="CB96" s="101"/>
      <c r="CC96" s="101"/>
      <c r="CD96" s="101"/>
      <c r="CE96" s="101"/>
      <c r="CF96" s="101"/>
      <c r="CG96" s="101"/>
      <c r="CH96" s="101"/>
      <c r="CI96" s="101"/>
      <c r="CJ96" s="101"/>
      <c r="CK96" s="101"/>
      <c r="CL96" s="101"/>
      <c r="CM96" s="101"/>
      <c r="CO96" s="101"/>
      <c r="CP96" s="115"/>
      <c r="CQ96" s="101"/>
      <c r="CR96" s="101"/>
      <c r="CS96" s="101"/>
      <c r="CT96" s="101"/>
      <c r="CU96" s="101"/>
      <c r="DK96" s="101"/>
      <c r="DL96" s="101"/>
      <c r="DM96" s="101"/>
      <c r="DN96" s="101"/>
      <c r="DP96" s="101"/>
      <c r="DQ96" s="101"/>
      <c r="DR96" s="101"/>
      <c r="DS96" s="101"/>
      <c r="DT96" s="101"/>
      <c r="DW96" s="101"/>
      <c r="DX96" s="101"/>
      <c r="DY96" s="101"/>
      <c r="EB96" s="101"/>
      <c r="EC96" s="100"/>
    </row>
    <row r="97" spans="17:133" ht="29.25" customHeight="1" x14ac:dyDescent="0.2">
      <c r="Q97" s="98"/>
      <c r="R97" s="98"/>
      <c r="AL97" s="101"/>
      <c r="AU97" s="109"/>
      <c r="BB97" s="98"/>
      <c r="BF97" s="98"/>
      <c r="BH97" s="98"/>
      <c r="BI97" s="98"/>
      <c r="BK97" s="101"/>
      <c r="BL97" s="101"/>
      <c r="BP97" s="101"/>
      <c r="BQ97" s="101"/>
      <c r="BR97" s="101"/>
      <c r="BT97" s="101"/>
      <c r="BU97" s="101"/>
      <c r="CB97" s="101"/>
      <c r="CC97" s="101"/>
      <c r="CD97" s="101"/>
      <c r="CE97" s="101"/>
      <c r="CF97" s="101"/>
      <c r="CG97" s="101"/>
      <c r="CH97" s="101"/>
      <c r="CI97" s="101"/>
      <c r="CJ97" s="101"/>
      <c r="CK97" s="101"/>
      <c r="CL97" s="101"/>
      <c r="CM97" s="101"/>
      <c r="CN97" s="101"/>
      <c r="CO97" s="101"/>
      <c r="CP97" s="115"/>
      <c r="CQ97" s="101"/>
      <c r="CR97" s="101"/>
      <c r="CS97" s="101"/>
      <c r="CT97" s="101"/>
      <c r="CU97" s="101"/>
      <c r="CW97" s="101"/>
      <c r="DK97" s="101"/>
      <c r="DL97" s="101"/>
      <c r="DM97" s="101"/>
      <c r="DN97" s="101"/>
      <c r="DP97" s="101"/>
      <c r="DQ97" s="101"/>
      <c r="DR97" s="101"/>
      <c r="DS97" s="101"/>
      <c r="DT97" s="101"/>
      <c r="DW97" s="101"/>
      <c r="DX97" s="101"/>
      <c r="DY97" s="101"/>
      <c r="EB97" s="101"/>
      <c r="EC97" s="100"/>
    </row>
    <row r="98" spans="17:133" ht="29.25" customHeight="1" x14ac:dyDescent="0.2">
      <c r="Q98" s="98"/>
      <c r="R98" s="98"/>
      <c r="AL98" s="101"/>
      <c r="AU98" s="109"/>
      <c r="BB98" s="98"/>
      <c r="BF98" s="98"/>
      <c r="BH98" s="98"/>
      <c r="BI98" s="98"/>
      <c r="BK98" s="101"/>
      <c r="BL98" s="101"/>
      <c r="BP98" s="101"/>
      <c r="BQ98" s="101"/>
      <c r="BR98" s="101"/>
      <c r="BT98" s="101"/>
      <c r="BU98" s="101"/>
      <c r="CB98" s="101"/>
      <c r="CC98" s="101"/>
      <c r="CD98" s="101"/>
      <c r="CE98" s="101"/>
      <c r="CF98" s="101"/>
      <c r="CG98" s="101"/>
      <c r="CH98" s="101"/>
      <c r="CI98" s="101"/>
      <c r="CJ98" s="101"/>
      <c r="CK98" s="101"/>
      <c r="CL98" s="101"/>
      <c r="CM98" s="101"/>
      <c r="CN98" s="101"/>
      <c r="CO98" s="101"/>
      <c r="CP98" s="115"/>
      <c r="CQ98" s="101"/>
      <c r="CR98" s="101"/>
      <c r="CS98" s="101"/>
      <c r="CT98" s="101"/>
      <c r="CU98" s="101"/>
      <c r="CW98" s="101"/>
      <c r="DK98" s="101"/>
      <c r="DL98" s="101"/>
      <c r="DM98" s="101"/>
      <c r="DN98" s="101"/>
      <c r="DP98" s="101"/>
      <c r="DQ98" s="101"/>
      <c r="DR98" s="101"/>
      <c r="DS98" s="101"/>
      <c r="DT98" s="101"/>
      <c r="DW98" s="101"/>
      <c r="DX98" s="101"/>
      <c r="DY98" s="101"/>
      <c r="EB98" s="101"/>
      <c r="EC98" s="100"/>
    </row>
    <row r="99" spans="17:133" ht="29.25" customHeight="1" x14ac:dyDescent="0.2">
      <c r="Q99" s="98"/>
      <c r="R99" s="98"/>
      <c r="AL99" s="101"/>
      <c r="AU99" s="109"/>
      <c r="BB99" s="98"/>
      <c r="BF99" s="98"/>
      <c r="BH99" s="98"/>
      <c r="BI99" s="98"/>
      <c r="BK99" s="101"/>
      <c r="BL99" s="101"/>
      <c r="BP99" s="101"/>
      <c r="BQ99" s="101"/>
      <c r="BR99" s="101"/>
      <c r="BT99" s="101"/>
      <c r="BU99" s="101"/>
      <c r="CB99" s="101"/>
      <c r="CC99" s="101"/>
      <c r="CD99" s="101"/>
      <c r="CE99" s="101"/>
      <c r="CF99" s="101"/>
      <c r="CG99" s="101"/>
      <c r="CH99" s="101"/>
      <c r="CI99" s="101"/>
      <c r="CJ99" s="101"/>
      <c r="CK99" s="101"/>
      <c r="CL99" s="101"/>
      <c r="CM99" s="101"/>
      <c r="CN99" s="101"/>
      <c r="CO99" s="101"/>
      <c r="CP99" s="115"/>
      <c r="CQ99" s="101"/>
      <c r="CR99" s="101"/>
      <c r="CS99" s="101"/>
      <c r="CT99" s="101"/>
      <c r="CU99" s="101"/>
      <c r="CW99" s="101"/>
      <c r="DK99" s="101"/>
      <c r="DL99" s="101"/>
      <c r="DM99" s="101"/>
      <c r="DN99" s="101"/>
      <c r="DP99" s="101"/>
      <c r="DQ99" s="101"/>
      <c r="DR99" s="101"/>
      <c r="DS99" s="101"/>
      <c r="DT99" s="101"/>
      <c r="DW99" s="101"/>
      <c r="DX99" s="101"/>
      <c r="DY99" s="101"/>
      <c r="EB99" s="101"/>
      <c r="EC99" s="100"/>
    </row>
    <row r="100" spans="17:133" ht="29.25" customHeight="1" x14ac:dyDescent="0.2">
      <c r="Q100" s="98"/>
      <c r="R100" s="98"/>
      <c r="AU100" s="109"/>
      <c r="BF100" s="98"/>
      <c r="BG100" s="98"/>
      <c r="BI100" s="98"/>
      <c r="BJ100" s="98"/>
      <c r="BK100" s="101"/>
      <c r="BL100" s="101"/>
      <c r="BP100" s="101"/>
      <c r="BQ100" s="101"/>
      <c r="BR100" s="101"/>
      <c r="BT100" s="101"/>
      <c r="BU100" s="101"/>
      <c r="CB100" s="101"/>
      <c r="CC100" s="101"/>
      <c r="CD100" s="101"/>
      <c r="CE100" s="101"/>
      <c r="CF100" s="101"/>
      <c r="CG100" s="101"/>
      <c r="CH100" s="101"/>
      <c r="CI100" s="101"/>
      <c r="CJ100" s="101"/>
      <c r="CK100" s="101"/>
      <c r="CL100" s="101"/>
      <c r="CM100" s="101"/>
      <c r="CN100" s="101"/>
      <c r="CO100" s="101"/>
      <c r="CP100" s="115"/>
      <c r="CQ100" s="101"/>
      <c r="CR100" s="101"/>
      <c r="CS100" s="101"/>
      <c r="CT100" s="101"/>
      <c r="CU100" s="101"/>
      <c r="CW100" s="101"/>
      <c r="DK100" s="101"/>
      <c r="DL100" s="101"/>
      <c r="DM100" s="101"/>
      <c r="DN100" s="101"/>
      <c r="DP100" s="101"/>
      <c r="DQ100" s="101"/>
      <c r="DR100" s="101"/>
      <c r="DS100" s="101"/>
      <c r="DT100" s="101"/>
      <c r="DW100" s="101"/>
      <c r="DX100" s="101"/>
      <c r="DY100" s="101"/>
      <c r="EB100" s="101"/>
      <c r="EC100" s="100"/>
    </row>
    <row r="101" spans="17:133" ht="29.25" customHeight="1" x14ac:dyDescent="0.2">
      <c r="Q101" s="98"/>
      <c r="R101" s="98"/>
      <c r="AU101" s="109"/>
      <c r="BF101" s="98"/>
      <c r="BG101" s="98"/>
      <c r="BI101" s="98"/>
      <c r="BJ101" s="98"/>
      <c r="BK101" s="101"/>
      <c r="BL101" s="101"/>
      <c r="BP101" s="101"/>
      <c r="BQ101" s="101"/>
      <c r="BR101" s="101"/>
      <c r="BT101" s="101"/>
      <c r="BU101" s="101"/>
      <c r="CB101" s="101"/>
      <c r="CC101" s="101"/>
      <c r="CD101" s="101"/>
      <c r="CE101" s="101"/>
      <c r="CF101" s="101"/>
      <c r="CG101" s="101"/>
      <c r="CH101" s="101"/>
      <c r="CI101" s="101"/>
      <c r="CJ101" s="101"/>
      <c r="CK101" s="101"/>
      <c r="CL101" s="101"/>
      <c r="CM101" s="101"/>
      <c r="CN101" s="101"/>
      <c r="CO101" s="101"/>
      <c r="CP101" s="115"/>
      <c r="CQ101" s="101"/>
      <c r="CR101" s="101"/>
      <c r="CS101" s="101"/>
      <c r="CT101" s="101"/>
      <c r="CU101" s="101"/>
      <c r="CW101" s="101"/>
      <c r="DK101" s="101"/>
      <c r="DL101" s="101"/>
      <c r="DM101" s="101"/>
      <c r="DN101" s="101"/>
      <c r="DP101" s="101"/>
      <c r="DQ101" s="101"/>
      <c r="DR101" s="101"/>
      <c r="DS101" s="101"/>
      <c r="DT101" s="101"/>
      <c r="DW101" s="101"/>
      <c r="DX101" s="101"/>
      <c r="DY101" s="101"/>
      <c r="EB101" s="101"/>
      <c r="EC101" s="100"/>
    </row>
    <row r="102" spans="17:133" ht="29.25" customHeight="1" x14ac:dyDescent="0.2">
      <c r="Q102" s="98"/>
      <c r="R102" s="98"/>
      <c r="AU102" s="109"/>
      <c r="BF102" s="98"/>
      <c r="BG102" s="98"/>
      <c r="BI102" s="98"/>
      <c r="BJ102" s="98"/>
      <c r="BK102" s="101"/>
      <c r="BL102" s="101"/>
      <c r="BP102" s="101"/>
      <c r="BQ102" s="101"/>
      <c r="BR102" s="101"/>
      <c r="BT102" s="101"/>
      <c r="BU102" s="101"/>
      <c r="CB102" s="101"/>
      <c r="CC102" s="101"/>
      <c r="CD102" s="101"/>
      <c r="CE102" s="101"/>
      <c r="CF102" s="101"/>
      <c r="CG102" s="101"/>
      <c r="CH102" s="101"/>
      <c r="CI102" s="101"/>
      <c r="CJ102" s="101"/>
      <c r="CK102" s="101"/>
      <c r="CL102" s="101"/>
      <c r="CM102" s="101"/>
      <c r="CN102" s="101"/>
      <c r="CO102" s="101"/>
      <c r="CP102" s="115"/>
      <c r="CQ102" s="101"/>
      <c r="CR102" s="101"/>
      <c r="CS102" s="101"/>
      <c r="CT102" s="101"/>
      <c r="CU102" s="101"/>
      <c r="CW102" s="101"/>
      <c r="DK102" s="101"/>
      <c r="DL102" s="101"/>
      <c r="DM102" s="101"/>
      <c r="DN102" s="101"/>
      <c r="DP102" s="101"/>
      <c r="DQ102" s="101"/>
      <c r="DR102" s="101"/>
      <c r="DS102" s="101"/>
      <c r="DT102" s="101"/>
      <c r="DW102" s="101"/>
      <c r="DX102" s="101"/>
      <c r="DY102" s="101"/>
      <c r="EB102" s="101"/>
      <c r="EC102" s="100"/>
    </row>
    <row r="103" spans="17:133" ht="29.25" customHeight="1" x14ac:dyDescent="0.2">
      <c r="Q103" s="98"/>
      <c r="R103" s="98"/>
      <c r="AU103" s="109"/>
      <c r="BF103" s="98"/>
      <c r="BG103" s="98"/>
      <c r="BI103" s="98"/>
      <c r="BJ103" s="98"/>
      <c r="BK103" s="101"/>
      <c r="BL103" s="101"/>
      <c r="BP103" s="101"/>
      <c r="BQ103" s="101"/>
      <c r="BR103" s="101"/>
      <c r="BT103" s="101"/>
      <c r="BU103" s="101"/>
      <c r="CB103" s="101"/>
      <c r="CC103" s="101"/>
      <c r="CD103" s="101"/>
      <c r="CE103" s="101"/>
      <c r="CF103" s="101"/>
      <c r="CG103" s="101"/>
      <c r="CH103" s="101"/>
      <c r="CI103" s="101"/>
      <c r="CJ103" s="101"/>
      <c r="CK103" s="101"/>
      <c r="CL103" s="101"/>
      <c r="CM103" s="101"/>
      <c r="CN103" s="101"/>
      <c r="CO103" s="101"/>
      <c r="CP103" s="115"/>
      <c r="CQ103" s="101"/>
      <c r="CR103" s="101"/>
      <c r="CS103" s="101"/>
      <c r="CT103" s="101"/>
      <c r="CU103" s="101"/>
      <c r="CW103" s="101"/>
      <c r="DK103" s="101"/>
      <c r="DL103" s="101"/>
      <c r="DM103" s="101"/>
      <c r="DN103" s="101"/>
      <c r="DP103" s="101"/>
      <c r="DQ103" s="101"/>
      <c r="DR103" s="101"/>
      <c r="DS103" s="101"/>
      <c r="DT103" s="101"/>
      <c r="DW103" s="101"/>
      <c r="DX103" s="101"/>
      <c r="DY103" s="101"/>
      <c r="EB103" s="101"/>
      <c r="EC103" s="100"/>
    </row>
    <row r="104" spans="17:133" ht="29.25" customHeight="1" x14ac:dyDescent="0.2">
      <c r="Q104" s="98"/>
      <c r="R104" s="98"/>
      <c r="AU104" s="109"/>
      <c r="BF104" s="98"/>
      <c r="BG104" s="98"/>
      <c r="BI104" s="98"/>
      <c r="BJ104" s="98"/>
      <c r="BK104" s="101"/>
      <c r="BL104" s="101"/>
      <c r="BP104" s="101"/>
      <c r="BQ104" s="101"/>
      <c r="BR104" s="101"/>
      <c r="BT104" s="101"/>
      <c r="BU104" s="101"/>
      <c r="CB104" s="101"/>
      <c r="CC104" s="101"/>
      <c r="CD104" s="101"/>
      <c r="CE104" s="101"/>
      <c r="CF104" s="101"/>
      <c r="CG104" s="101"/>
      <c r="CH104" s="101"/>
      <c r="CI104" s="101"/>
      <c r="CJ104" s="101"/>
      <c r="CK104" s="101"/>
      <c r="CL104" s="101"/>
      <c r="CM104" s="101"/>
      <c r="CN104" s="101"/>
      <c r="CO104" s="101"/>
      <c r="CP104" s="115"/>
      <c r="CQ104" s="101"/>
      <c r="CR104" s="101"/>
      <c r="CS104" s="101"/>
      <c r="CT104" s="101"/>
      <c r="CU104" s="101"/>
      <c r="CW104" s="101"/>
      <c r="DK104" s="101"/>
      <c r="DL104" s="101"/>
      <c r="DM104" s="101"/>
      <c r="DN104" s="101"/>
      <c r="DP104" s="101"/>
      <c r="DQ104" s="101"/>
      <c r="DR104" s="101"/>
      <c r="DS104" s="101"/>
      <c r="DT104" s="101"/>
      <c r="DW104" s="101"/>
      <c r="DX104" s="101"/>
      <c r="DY104" s="101"/>
      <c r="EB104" s="101"/>
      <c r="EC104" s="100"/>
    </row>
    <row r="105" spans="17:133" ht="29.25" customHeight="1" x14ac:dyDescent="0.2">
      <c r="Q105" s="98"/>
      <c r="R105" s="98"/>
      <c r="AU105" s="109"/>
      <c r="BF105" s="98"/>
      <c r="BG105" s="98"/>
      <c r="BI105" s="98"/>
      <c r="BJ105" s="98"/>
      <c r="BK105" s="101"/>
      <c r="BL105" s="101"/>
      <c r="BP105" s="101"/>
      <c r="BQ105" s="101"/>
      <c r="BR105" s="101"/>
      <c r="BT105" s="101"/>
      <c r="BU105" s="101"/>
      <c r="CB105" s="101"/>
      <c r="CC105" s="101"/>
      <c r="CD105" s="101"/>
      <c r="CE105" s="101"/>
      <c r="CF105" s="101"/>
      <c r="CG105" s="101"/>
      <c r="CH105" s="101"/>
      <c r="CI105" s="101"/>
      <c r="CJ105" s="101"/>
      <c r="CK105" s="101"/>
      <c r="CL105" s="101"/>
      <c r="CM105" s="101"/>
      <c r="CN105" s="101"/>
      <c r="CO105" s="101"/>
      <c r="CP105" s="115"/>
      <c r="CQ105" s="101"/>
      <c r="CR105" s="101"/>
      <c r="CS105" s="101"/>
      <c r="CT105" s="101"/>
      <c r="CU105" s="101"/>
      <c r="CW105" s="101"/>
      <c r="DK105" s="101"/>
      <c r="DL105" s="101"/>
      <c r="DM105" s="101"/>
      <c r="DN105" s="101"/>
      <c r="DP105" s="101"/>
      <c r="DQ105" s="101"/>
      <c r="DR105" s="101"/>
      <c r="DS105" s="101"/>
      <c r="DT105" s="101"/>
      <c r="DW105" s="101"/>
      <c r="DX105" s="101"/>
      <c r="DY105" s="101"/>
      <c r="EB105" s="101"/>
      <c r="EC105" s="100"/>
    </row>
    <row r="106" spans="17:133" ht="29.25" customHeight="1" x14ac:dyDescent="0.2">
      <c r="Q106" s="98"/>
      <c r="R106" s="98"/>
      <c r="AU106" s="109"/>
      <c r="BF106" s="98"/>
      <c r="BG106" s="98"/>
      <c r="BI106" s="98"/>
      <c r="BJ106" s="98"/>
      <c r="BK106" s="101"/>
      <c r="BL106" s="101"/>
      <c r="BP106" s="101"/>
      <c r="BQ106" s="101"/>
      <c r="BR106" s="101"/>
      <c r="BT106" s="101"/>
      <c r="BU106" s="101"/>
      <c r="CB106" s="101"/>
      <c r="CC106" s="101"/>
      <c r="CD106" s="101"/>
      <c r="CE106" s="101"/>
      <c r="CF106" s="101"/>
      <c r="CG106" s="101"/>
      <c r="CH106" s="101"/>
      <c r="CI106" s="101"/>
      <c r="CJ106" s="101"/>
      <c r="CK106" s="101"/>
      <c r="CL106" s="101"/>
      <c r="CM106" s="101"/>
      <c r="CN106" s="101"/>
      <c r="CO106" s="101"/>
      <c r="CP106" s="115"/>
      <c r="CQ106" s="101"/>
      <c r="CR106" s="101"/>
      <c r="CS106" s="101"/>
      <c r="CT106" s="101"/>
      <c r="CU106" s="101"/>
      <c r="CW106" s="101"/>
      <c r="DK106" s="101"/>
      <c r="DL106" s="101"/>
      <c r="DM106" s="101"/>
      <c r="DN106" s="101"/>
      <c r="DP106" s="101"/>
      <c r="DQ106" s="101"/>
      <c r="DR106" s="101"/>
      <c r="DS106" s="101"/>
      <c r="DT106" s="101"/>
      <c r="DW106" s="101"/>
      <c r="DX106" s="101"/>
      <c r="DY106" s="101"/>
      <c r="EB106" s="101"/>
      <c r="EC106" s="100"/>
    </row>
    <row r="107" spans="17:133" ht="29.25" customHeight="1" x14ac:dyDescent="0.2">
      <c r="Q107" s="98"/>
      <c r="R107" s="98"/>
      <c r="AU107" s="109"/>
      <c r="BF107" s="98"/>
      <c r="BG107" s="98"/>
      <c r="BI107" s="98"/>
      <c r="BJ107" s="98"/>
      <c r="BK107" s="101"/>
      <c r="BL107" s="101"/>
      <c r="BP107" s="101"/>
      <c r="BQ107" s="101"/>
      <c r="BR107" s="101"/>
      <c r="BT107" s="101"/>
      <c r="BU107" s="101"/>
      <c r="CB107" s="101"/>
      <c r="CC107" s="101"/>
      <c r="CD107" s="101"/>
      <c r="CE107" s="101"/>
      <c r="CF107" s="101"/>
      <c r="CG107" s="101"/>
      <c r="CH107" s="101"/>
      <c r="CI107" s="101"/>
      <c r="CJ107" s="101"/>
      <c r="CK107" s="101"/>
      <c r="CL107" s="101"/>
      <c r="CM107" s="101"/>
      <c r="CN107" s="101"/>
      <c r="CO107" s="101"/>
      <c r="CP107" s="115"/>
      <c r="CQ107" s="101"/>
      <c r="CR107" s="101"/>
      <c r="CS107" s="101"/>
      <c r="CT107" s="101"/>
      <c r="CU107" s="101"/>
      <c r="CW107" s="101"/>
      <c r="DK107" s="101"/>
      <c r="DL107" s="101"/>
      <c r="DM107" s="101"/>
      <c r="DN107" s="101"/>
      <c r="DP107" s="101"/>
      <c r="DQ107" s="101"/>
      <c r="DR107" s="101"/>
      <c r="DS107" s="101"/>
      <c r="DT107" s="101"/>
      <c r="DW107" s="101"/>
      <c r="DX107" s="101"/>
      <c r="DY107" s="101"/>
      <c r="EB107" s="101"/>
      <c r="EC107" s="100"/>
    </row>
    <row r="108" spans="17:133" ht="29.25" customHeight="1" x14ac:dyDescent="0.2">
      <c r="Q108" s="98"/>
      <c r="R108" s="98"/>
      <c r="AU108" s="109"/>
      <c r="BF108" s="98"/>
      <c r="BG108" s="98"/>
      <c r="BI108" s="98"/>
      <c r="BJ108" s="98"/>
      <c r="BK108" s="101"/>
      <c r="BL108" s="101"/>
      <c r="BP108" s="101"/>
      <c r="BQ108" s="101"/>
      <c r="BR108" s="101"/>
      <c r="BT108" s="101"/>
      <c r="BU108" s="101"/>
      <c r="CB108" s="101"/>
      <c r="CC108" s="101"/>
      <c r="CD108" s="101"/>
      <c r="CE108" s="101"/>
      <c r="CF108" s="101"/>
      <c r="CG108" s="101"/>
      <c r="CH108" s="101"/>
      <c r="CI108" s="101"/>
      <c r="CJ108" s="101"/>
      <c r="CK108" s="101"/>
      <c r="CL108" s="101"/>
      <c r="CM108" s="101"/>
      <c r="CN108" s="101"/>
      <c r="CO108" s="101"/>
      <c r="CP108" s="115"/>
      <c r="CQ108" s="101"/>
      <c r="CR108" s="101"/>
      <c r="CS108" s="101"/>
      <c r="CT108" s="101"/>
      <c r="CU108" s="101"/>
      <c r="CW108" s="101"/>
      <c r="DK108" s="101"/>
      <c r="DL108" s="101"/>
      <c r="DM108" s="101"/>
      <c r="DN108" s="101"/>
      <c r="DP108" s="101"/>
      <c r="DQ108" s="101"/>
      <c r="DR108" s="101"/>
      <c r="DS108" s="101"/>
      <c r="DT108" s="101"/>
      <c r="DW108" s="101"/>
      <c r="DX108" s="101"/>
      <c r="DY108" s="101"/>
      <c r="EB108" s="101"/>
      <c r="EC108" s="100"/>
    </row>
    <row r="109" spans="17:133" ht="29.25" customHeight="1" x14ac:dyDescent="0.2">
      <c r="Q109" s="98"/>
      <c r="R109" s="98"/>
      <c r="AU109" s="109"/>
      <c r="BF109" s="98"/>
      <c r="BG109" s="98"/>
      <c r="BI109" s="98"/>
      <c r="BJ109" s="98"/>
      <c r="BK109" s="101"/>
      <c r="BL109" s="101"/>
      <c r="BP109" s="101"/>
      <c r="BQ109" s="101"/>
      <c r="BR109" s="101"/>
      <c r="BT109" s="101"/>
      <c r="BU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15"/>
      <c r="CQ109" s="101"/>
      <c r="CR109" s="101"/>
      <c r="CS109" s="101"/>
      <c r="CT109" s="101"/>
      <c r="CU109" s="101"/>
      <c r="CW109" s="101"/>
      <c r="DK109" s="101"/>
      <c r="DL109" s="101"/>
      <c r="DM109" s="101"/>
      <c r="DN109" s="101"/>
      <c r="DP109" s="101"/>
      <c r="DQ109" s="101"/>
      <c r="DR109" s="101"/>
      <c r="DS109" s="101"/>
      <c r="DT109" s="101"/>
      <c r="DW109" s="101"/>
      <c r="DX109" s="101"/>
      <c r="DY109" s="101"/>
      <c r="EB109" s="101"/>
      <c r="EC109" s="100"/>
    </row>
    <row r="110" spans="17:133" ht="29.25" customHeight="1" x14ac:dyDescent="0.2">
      <c r="Q110" s="98"/>
      <c r="R110" s="98"/>
      <c r="AU110" s="109"/>
      <c r="BF110" s="98"/>
      <c r="BG110" s="98"/>
      <c r="BI110" s="98"/>
      <c r="BJ110" s="98"/>
      <c r="BK110" s="101"/>
      <c r="BL110" s="101"/>
      <c r="BP110" s="101"/>
      <c r="BQ110" s="101"/>
      <c r="BR110" s="101"/>
      <c r="BT110" s="101"/>
      <c r="BU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15"/>
      <c r="CQ110" s="101"/>
      <c r="CR110" s="101"/>
      <c r="CS110" s="101"/>
      <c r="CT110" s="101"/>
      <c r="CU110" s="101"/>
      <c r="CW110" s="101"/>
      <c r="DK110" s="101"/>
      <c r="DL110" s="101"/>
      <c r="DM110" s="101"/>
      <c r="DN110" s="101"/>
      <c r="DP110" s="101"/>
      <c r="DQ110" s="101"/>
      <c r="DR110" s="101"/>
      <c r="DS110" s="101"/>
      <c r="DT110" s="101"/>
      <c r="DW110" s="101"/>
      <c r="DX110" s="101"/>
      <c r="DY110" s="101"/>
      <c r="EB110" s="101"/>
      <c r="EC110" s="100"/>
    </row>
    <row r="111" spans="17:133" ht="29.25" customHeight="1" x14ac:dyDescent="0.2">
      <c r="Q111" s="98"/>
      <c r="R111" s="98"/>
      <c r="AU111" s="109"/>
      <c r="BF111" s="98"/>
      <c r="BG111" s="98"/>
      <c r="BI111" s="98"/>
      <c r="BJ111" s="98"/>
      <c r="BK111" s="101"/>
      <c r="BL111" s="101"/>
      <c r="BP111" s="101"/>
      <c r="BQ111" s="101"/>
      <c r="BR111" s="101"/>
      <c r="BT111" s="101"/>
      <c r="BU111" s="101"/>
      <c r="CB111" s="101"/>
      <c r="CC111" s="101"/>
      <c r="CD111" s="101"/>
      <c r="CE111" s="101"/>
      <c r="CF111" s="101"/>
      <c r="CG111" s="101"/>
      <c r="CH111" s="101"/>
      <c r="CI111" s="101"/>
      <c r="CJ111" s="101"/>
      <c r="CK111" s="101"/>
      <c r="CL111" s="101"/>
      <c r="CM111" s="101"/>
      <c r="CN111" s="101"/>
      <c r="CO111" s="101"/>
      <c r="CP111" s="115"/>
      <c r="CQ111" s="101"/>
      <c r="CR111" s="101"/>
      <c r="CS111" s="101"/>
      <c r="CT111" s="101"/>
      <c r="CU111" s="101"/>
      <c r="CW111" s="101"/>
      <c r="DK111" s="101"/>
      <c r="DL111" s="101"/>
      <c r="DM111" s="101"/>
      <c r="DN111" s="101"/>
      <c r="DP111" s="101"/>
      <c r="DQ111" s="101"/>
      <c r="DR111" s="101"/>
      <c r="DS111" s="101"/>
      <c r="DT111" s="101"/>
      <c r="DW111" s="101"/>
      <c r="DX111" s="101"/>
      <c r="DY111" s="101"/>
      <c r="EB111" s="101"/>
      <c r="EC111" s="100"/>
    </row>
    <row r="112" spans="17:133" ht="29.25" customHeight="1" x14ac:dyDescent="0.2">
      <c r="Q112" s="98"/>
      <c r="R112" s="98"/>
      <c r="AU112" s="109"/>
      <c r="BF112" s="98"/>
      <c r="BG112" s="98"/>
      <c r="BI112" s="98"/>
      <c r="BJ112" s="98"/>
      <c r="BK112" s="101"/>
      <c r="BL112" s="101"/>
      <c r="BP112" s="101"/>
      <c r="BQ112" s="101"/>
      <c r="BR112" s="101"/>
      <c r="BT112" s="101"/>
      <c r="BU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15"/>
      <c r="CQ112" s="101"/>
      <c r="CR112" s="101"/>
      <c r="CS112" s="101"/>
      <c r="CT112" s="101"/>
      <c r="CU112" s="101"/>
      <c r="CW112" s="101"/>
      <c r="DK112" s="101"/>
      <c r="DL112" s="101"/>
      <c r="DM112" s="101"/>
      <c r="DN112" s="101"/>
      <c r="DP112" s="101"/>
      <c r="DQ112" s="101"/>
      <c r="DR112" s="101"/>
      <c r="DS112" s="101"/>
      <c r="DT112" s="101"/>
      <c r="DW112" s="101"/>
      <c r="DX112" s="101"/>
      <c r="DY112" s="101"/>
      <c r="EB112" s="101"/>
      <c r="EC112" s="100"/>
    </row>
    <row r="113" spans="17:133" ht="29.25" customHeight="1" x14ac:dyDescent="0.2">
      <c r="Q113" s="98"/>
      <c r="R113" s="98"/>
      <c r="AU113" s="109"/>
      <c r="BF113" s="98"/>
      <c r="BG113" s="98"/>
      <c r="BI113" s="98"/>
      <c r="BJ113" s="98"/>
      <c r="BK113" s="101"/>
      <c r="BL113" s="101"/>
      <c r="BP113" s="101"/>
      <c r="BQ113" s="101"/>
      <c r="BR113" s="101"/>
      <c r="BT113" s="101"/>
      <c r="BU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15"/>
      <c r="CQ113" s="101"/>
      <c r="CR113" s="101"/>
      <c r="CS113" s="101"/>
      <c r="CT113" s="101"/>
      <c r="CU113" s="101"/>
      <c r="CW113" s="101"/>
      <c r="DK113" s="101"/>
      <c r="DL113" s="101"/>
      <c r="DM113" s="101"/>
      <c r="DN113" s="101"/>
      <c r="DP113" s="101"/>
      <c r="DQ113" s="101"/>
      <c r="DR113" s="101"/>
      <c r="DS113" s="101"/>
      <c r="DT113" s="101"/>
      <c r="DW113" s="101"/>
      <c r="DX113" s="101"/>
      <c r="DY113" s="101"/>
      <c r="EB113" s="101"/>
      <c r="EC113" s="100"/>
    </row>
    <row r="114" spans="17:133" ht="29.25" customHeight="1" x14ac:dyDescent="0.2">
      <c r="Q114" s="98"/>
      <c r="R114" s="98"/>
      <c r="AU114" s="109"/>
      <c r="BF114" s="98"/>
      <c r="BG114" s="98"/>
      <c r="BI114" s="98"/>
      <c r="BJ114" s="98"/>
      <c r="BK114" s="101"/>
      <c r="BL114" s="101"/>
      <c r="BP114" s="101"/>
      <c r="BQ114" s="101"/>
      <c r="BR114" s="101"/>
      <c r="BT114" s="101"/>
      <c r="BU114" s="101"/>
      <c r="CB114" s="101"/>
      <c r="CC114" s="101"/>
      <c r="CD114" s="101"/>
      <c r="CE114" s="101"/>
      <c r="CF114" s="101"/>
      <c r="CG114" s="101"/>
      <c r="CH114" s="101"/>
      <c r="CI114" s="101"/>
      <c r="CJ114" s="101"/>
      <c r="CK114" s="101"/>
      <c r="CL114" s="101"/>
      <c r="CM114" s="101"/>
      <c r="CN114" s="101"/>
      <c r="CO114" s="101"/>
      <c r="CP114" s="115"/>
      <c r="CQ114" s="101"/>
      <c r="CR114" s="101"/>
      <c r="CS114" s="101"/>
      <c r="CT114" s="101"/>
      <c r="CU114" s="101"/>
      <c r="CW114" s="101"/>
      <c r="DK114" s="101"/>
      <c r="DL114" s="101"/>
      <c r="DM114" s="101"/>
      <c r="DN114" s="101"/>
      <c r="DP114" s="101"/>
      <c r="DQ114" s="101"/>
      <c r="DR114" s="101"/>
      <c r="DS114" s="101"/>
      <c r="DT114" s="101"/>
      <c r="DW114" s="101"/>
      <c r="DX114" s="101"/>
      <c r="DY114" s="101"/>
      <c r="EB114" s="101"/>
      <c r="EC114" s="100"/>
    </row>
    <row r="115" spans="17:133" ht="29.25" customHeight="1" x14ac:dyDescent="0.2">
      <c r="Q115" s="98"/>
      <c r="R115" s="98"/>
      <c r="AU115" s="109"/>
      <c r="BF115" s="98"/>
      <c r="BG115" s="98"/>
      <c r="BI115" s="98"/>
      <c r="BJ115" s="98"/>
      <c r="BK115" s="101"/>
      <c r="BL115" s="101"/>
      <c r="BP115" s="101"/>
      <c r="BQ115" s="101"/>
      <c r="BR115" s="101"/>
      <c r="BT115" s="101"/>
      <c r="BU115" s="101"/>
      <c r="CB115" s="101"/>
      <c r="CC115" s="101"/>
      <c r="CD115" s="101"/>
      <c r="CE115" s="101"/>
      <c r="CF115" s="101"/>
      <c r="CG115" s="101"/>
      <c r="CH115" s="101"/>
      <c r="CI115" s="101"/>
      <c r="CJ115" s="101"/>
      <c r="CK115" s="101"/>
      <c r="CL115" s="101"/>
      <c r="CM115" s="101"/>
      <c r="CN115" s="101"/>
      <c r="CO115" s="101"/>
      <c r="CP115" s="115"/>
      <c r="CQ115" s="101"/>
      <c r="CR115" s="101"/>
      <c r="CS115" s="101"/>
      <c r="CT115" s="101"/>
      <c r="CU115" s="101"/>
      <c r="CW115" s="101"/>
      <c r="DK115" s="101"/>
      <c r="DL115" s="101"/>
      <c r="DM115" s="101"/>
      <c r="DN115" s="101"/>
      <c r="DP115" s="101"/>
      <c r="DQ115" s="101"/>
      <c r="DR115" s="101"/>
      <c r="DS115" s="101"/>
      <c r="DT115" s="101"/>
      <c r="DW115" s="101"/>
      <c r="DX115" s="101"/>
      <c r="DY115" s="101"/>
      <c r="EB115" s="101"/>
      <c r="EC115" s="100"/>
    </row>
    <row r="116" spans="17:133" ht="29.25" customHeight="1" x14ac:dyDescent="0.2">
      <c r="Q116" s="98"/>
      <c r="R116" s="98"/>
      <c r="AU116" s="109"/>
      <c r="BF116" s="98"/>
      <c r="BG116" s="98"/>
      <c r="BI116" s="98"/>
      <c r="BJ116" s="98"/>
      <c r="BK116" s="101"/>
      <c r="BL116" s="101"/>
      <c r="BP116" s="101"/>
      <c r="BQ116" s="101"/>
      <c r="BR116" s="101"/>
      <c r="BT116" s="101"/>
      <c r="BU116" s="101"/>
      <c r="CB116" s="101"/>
      <c r="CC116" s="101"/>
      <c r="CD116" s="101"/>
      <c r="CE116" s="101"/>
      <c r="CF116" s="101"/>
      <c r="CG116" s="101"/>
      <c r="CH116" s="101"/>
      <c r="CI116" s="101"/>
      <c r="CJ116" s="101"/>
      <c r="CK116" s="101"/>
      <c r="CL116" s="101"/>
      <c r="CM116" s="101"/>
      <c r="CN116" s="101"/>
      <c r="CO116" s="101"/>
      <c r="CP116" s="115"/>
      <c r="CQ116" s="101"/>
      <c r="CR116" s="101"/>
      <c r="CS116" s="101"/>
      <c r="CT116" s="101"/>
      <c r="CU116" s="101"/>
      <c r="CW116" s="101"/>
      <c r="DK116" s="101"/>
      <c r="DL116" s="101"/>
      <c r="DM116" s="101"/>
      <c r="DN116" s="101"/>
      <c r="DP116" s="101"/>
      <c r="DQ116" s="101"/>
      <c r="DR116" s="101"/>
      <c r="DS116" s="101"/>
      <c r="DT116" s="101"/>
      <c r="DW116" s="101"/>
      <c r="DX116" s="101"/>
      <c r="DY116" s="101"/>
      <c r="EB116" s="101"/>
      <c r="EC116" s="100"/>
    </row>
    <row r="117" spans="17:133" ht="29.25" customHeight="1" x14ac:dyDescent="0.2">
      <c r="Q117" s="98"/>
      <c r="R117" s="98"/>
      <c r="AU117" s="109"/>
      <c r="BF117" s="98"/>
      <c r="BG117" s="98"/>
      <c r="BI117" s="98"/>
      <c r="BJ117" s="98"/>
      <c r="BK117" s="101"/>
      <c r="BL117" s="101"/>
      <c r="BP117" s="101"/>
      <c r="BQ117" s="101"/>
      <c r="BR117" s="101"/>
      <c r="BT117" s="101"/>
      <c r="BU117" s="101"/>
      <c r="CB117" s="101"/>
      <c r="CC117" s="101"/>
      <c r="CD117" s="101"/>
      <c r="CE117" s="101"/>
      <c r="CF117" s="101"/>
      <c r="CG117" s="101"/>
      <c r="CH117" s="101"/>
      <c r="CI117" s="101"/>
      <c r="CJ117" s="101"/>
      <c r="CK117" s="101"/>
      <c r="CL117" s="101"/>
      <c r="CM117" s="101"/>
      <c r="CN117" s="101"/>
      <c r="CO117" s="101"/>
      <c r="CP117" s="115"/>
      <c r="CQ117" s="101"/>
      <c r="CR117" s="101"/>
      <c r="CS117" s="101"/>
      <c r="CT117" s="101"/>
      <c r="CU117" s="101"/>
      <c r="CW117" s="101"/>
      <c r="DK117" s="101"/>
      <c r="DL117" s="101"/>
      <c r="DM117" s="101"/>
      <c r="DN117" s="101"/>
      <c r="DP117" s="101"/>
      <c r="DQ117" s="101"/>
      <c r="DR117" s="101"/>
      <c r="DS117" s="101"/>
      <c r="DT117" s="101"/>
      <c r="DW117" s="101"/>
      <c r="DX117" s="101"/>
      <c r="DY117" s="101"/>
      <c r="EB117" s="101"/>
      <c r="EC117" s="116"/>
    </row>
    <row r="118" spans="17:133" ht="29.25" customHeight="1" x14ac:dyDescent="0.2">
      <c r="Q118" s="98"/>
      <c r="R118" s="98"/>
      <c r="AU118" s="109"/>
      <c r="BF118" s="98"/>
      <c r="BG118" s="98"/>
      <c r="BI118" s="98"/>
      <c r="BJ118" s="98"/>
      <c r="BK118" s="101"/>
      <c r="BL118" s="101"/>
      <c r="BP118" s="101"/>
      <c r="BQ118" s="101"/>
      <c r="BR118" s="101"/>
      <c r="BT118" s="101"/>
      <c r="BU118" s="101"/>
      <c r="CB118" s="101"/>
      <c r="CC118" s="101"/>
      <c r="CD118" s="101"/>
      <c r="CE118" s="101"/>
      <c r="CF118" s="101"/>
      <c r="CG118" s="101"/>
      <c r="CH118" s="101"/>
      <c r="CI118" s="101"/>
      <c r="CJ118" s="101"/>
      <c r="CK118" s="101"/>
      <c r="CL118" s="101"/>
      <c r="CM118" s="101"/>
      <c r="CN118" s="101"/>
      <c r="CO118" s="101"/>
      <c r="CP118" s="115"/>
      <c r="CQ118" s="101"/>
      <c r="CR118" s="101"/>
      <c r="CS118" s="101"/>
      <c r="CT118" s="101"/>
      <c r="CU118" s="101"/>
      <c r="CW118" s="101"/>
      <c r="DK118" s="101"/>
      <c r="DL118" s="101"/>
      <c r="DM118" s="101"/>
      <c r="DN118" s="101"/>
      <c r="DP118" s="101"/>
      <c r="DQ118" s="101"/>
      <c r="DR118" s="101"/>
      <c r="DS118" s="101"/>
      <c r="DT118" s="101"/>
      <c r="DW118" s="101"/>
      <c r="DX118" s="101"/>
      <c r="DY118" s="101"/>
      <c r="EB118" s="101"/>
      <c r="EC118" s="100"/>
    </row>
    <row r="119" spans="17:133" ht="29.25" customHeight="1" x14ac:dyDescent="0.2">
      <c r="Q119" s="98"/>
      <c r="R119" s="98"/>
      <c r="AU119" s="109"/>
      <c r="BF119" s="98"/>
      <c r="BG119" s="98"/>
      <c r="BI119" s="98"/>
      <c r="BJ119" s="98"/>
      <c r="BK119" s="101"/>
      <c r="BL119" s="101"/>
      <c r="BP119" s="101"/>
      <c r="BQ119" s="101"/>
      <c r="BR119" s="101"/>
      <c r="BT119" s="101"/>
      <c r="BU119" s="101"/>
      <c r="CB119" s="101"/>
      <c r="CC119" s="101"/>
      <c r="CD119" s="101"/>
      <c r="CE119" s="101"/>
      <c r="CF119" s="101"/>
      <c r="CG119" s="101"/>
      <c r="CH119" s="101"/>
      <c r="CI119" s="101"/>
      <c r="CJ119" s="101"/>
      <c r="CK119" s="101"/>
      <c r="CL119" s="101"/>
      <c r="CM119" s="101"/>
      <c r="CN119" s="101"/>
      <c r="CO119" s="101"/>
      <c r="CP119" s="115"/>
      <c r="CQ119" s="101"/>
      <c r="CR119" s="101"/>
      <c r="CS119" s="101"/>
      <c r="CT119" s="101"/>
      <c r="CU119" s="101"/>
      <c r="CW119" s="101"/>
      <c r="DK119" s="101"/>
      <c r="DL119" s="101"/>
      <c r="DM119" s="101"/>
      <c r="DN119" s="101"/>
      <c r="DP119" s="101"/>
      <c r="DQ119" s="101"/>
      <c r="DR119" s="101"/>
      <c r="DS119" s="101"/>
      <c r="DT119" s="101"/>
      <c r="DW119" s="101"/>
      <c r="DX119" s="101"/>
      <c r="DY119" s="101"/>
      <c r="EB119" s="101"/>
      <c r="EC119" s="100"/>
    </row>
    <row r="120" spans="17:133" ht="29.25" customHeight="1" x14ac:dyDescent="0.2">
      <c r="Q120" s="98"/>
      <c r="R120" s="98"/>
      <c r="AU120" s="109"/>
      <c r="BF120" s="98"/>
      <c r="BG120" s="98"/>
      <c r="BI120" s="98"/>
      <c r="BJ120" s="98"/>
      <c r="BK120" s="101"/>
      <c r="BL120" s="101"/>
      <c r="BP120" s="101"/>
      <c r="BQ120" s="101"/>
      <c r="BR120" s="101"/>
      <c r="BT120" s="101"/>
      <c r="BU120" s="101"/>
      <c r="CB120" s="101"/>
      <c r="CC120" s="101"/>
      <c r="CD120" s="101"/>
      <c r="CE120" s="101"/>
      <c r="CF120" s="101"/>
      <c r="CG120" s="101"/>
      <c r="CH120" s="101"/>
      <c r="CI120" s="101"/>
      <c r="CJ120" s="101"/>
      <c r="CK120" s="101"/>
      <c r="CL120" s="101"/>
      <c r="CM120" s="101"/>
      <c r="CN120" s="101"/>
      <c r="CO120" s="101"/>
      <c r="CP120" s="115"/>
      <c r="CQ120" s="101"/>
      <c r="CR120" s="101"/>
      <c r="CS120" s="101"/>
      <c r="CT120" s="101"/>
      <c r="CU120" s="101"/>
      <c r="CW120" s="101"/>
      <c r="DK120" s="101"/>
      <c r="DL120" s="101"/>
      <c r="DM120" s="101"/>
      <c r="DN120" s="101"/>
      <c r="DP120" s="101"/>
      <c r="DQ120" s="101"/>
      <c r="DR120" s="101"/>
      <c r="DS120" s="101"/>
      <c r="DT120" s="101"/>
      <c r="DW120" s="101"/>
      <c r="DX120" s="101"/>
      <c r="DY120" s="101"/>
      <c r="EB120" s="101"/>
      <c r="EC120" s="100"/>
    </row>
    <row r="121" spans="17:133" ht="29.25" customHeight="1" x14ac:dyDescent="0.2">
      <c r="Q121" s="98"/>
      <c r="R121" s="98"/>
      <c r="AU121" s="109"/>
      <c r="BF121" s="98"/>
      <c r="BG121" s="98"/>
      <c r="BI121" s="98"/>
      <c r="BJ121" s="98"/>
      <c r="BK121" s="101"/>
      <c r="BL121" s="101"/>
      <c r="BP121" s="101"/>
      <c r="BQ121" s="101"/>
      <c r="BR121" s="101"/>
      <c r="BT121" s="101"/>
      <c r="BU121" s="101"/>
      <c r="CB121" s="101"/>
      <c r="CC121" s="101"/>
      <c r="CD121" s="101"/>
      <c r="CE121" s="101"/>
      <c r="CF121" s="101"/>
      <c r="CG121" s="101"/>
      <c r="CH121" s="101"/>
      <c r="CI121" s="101"/>
      <c r="CJ121" s="101"/>
      <c r="CK121" s="101"/>
      <c r="CL121" s="101"/>
      <c r="CM121" s="101"/>
      <c r="CN121" s="101"/>
      <c r="CO121" s="101"/>
      <c r="CP121" s="115"/>
      <c r="CQ121" s="101"/>
      <c r="CR121" s="101"/>
      <c r="CS121" s="101"/>
      <c r="CT121" s="101"/>
      <c r="CU121" s="101"/>
      <c r="CW121" s="101"/>
      <c r="DK121" s="101"/>
      <c r="DL121" s="101"/>
      <c r="DM121" s="101"/>
      <c r="DN121" s="101"/>
      <c r="DP121" s="101"/>
      <c r="DQ121" s="101"/>
      <c r="DR121" s="101"/>
      <c r="DS121" s="101"/>
      <c r="DT121" s="101"/>
      <c r="DW121" s="101"/>
      <c r="DX121" s="101"/>
      <c r="DY121" s="101"/>
      <c r="EB121" s="101"/>
      <c r="EC121" s="100"/>
    </row>
    <row r="122" spans="17:133" ht="29.25" customHeight="1" x14ac:dyDescent="0.2">
      <c r="Q122" s="98"/>
      <c r="R122" s="98"/>
      <c r="AU122" s="109"/>
      <c r="BF122" s="98"/>
      <c r="BG122" s="98"/>
      <c r="BI122" s="98"/>
      <c r="BJ122" s="98"/>
      <c r="BK122" s="101"/>
      <c r="BL122" s="101"/>
      <c r="BP122" s="101"/>
      <c r="BQ122" s="101"/>
      <c r="BR122" s="101"/>
      <c r="BT122" s="101"/>
      <c r="BU122" s="101"/>
      <c r="CB122" s="101"/>
      <c r="CC122" s="101"/>
      <c r="CD122" s="101"/>
      <c r="CE122" s="101"/>
      <c r="CF122" s="101"/>
      <c r="CG122" s="101"/>
      <c r="CH122" s="101"/>
      <c r="CI122" s="101"/>
      <c r="CJ122" s="101"/>
      <c r="CK122" s="101"/>
      <c r="CL122" s="101"/>
      <c r="CM122" s="101"/>
      <c r="CN122" s="101"/>
      <c r="CO122" s="101"/>
      <c r="CP122" s="115"/>
      <c r="CQ122" s="101"/>
      <c r="CR122" s="101"/>
      <c r="CS122" s="101"/>
      <c r="CT122" s="101"/>
      <c r="CU122" s="101"/>
      <c r="CW122" s="101"/>
      <c r="DK122" s="101"/>
      <c r="DL122" s="101"/>
      <c r="DM122" s="101"/>
      <c r="DN122" s="101"/>
      <c r="DP122" s="101"/>
      <c r="DQ122" s="101"/>
      <c r="DR122" s="101"/>
      <c r="DS122" s="101"/>
      <c r="DT122" s="101"/>
      <c r="DW122" s="101"/>
      <c r="DX122" s="101"/>
      <c r="DY122" s="101"/>
      <c r="EB122" s="101"/>
      <c r="EC122" s="100"/>
    </row>
    <row r="123" spans="17:133" ht="29.25" customHeight="1" x14ac:dyDescent="0.2">
      <c r="Q123" s="98"/>
      <c r="R123" s="98"/>
      <c r="AU123" s="109"/>
      <c r="BF123" s="98"/>
      <c r="BG123" s="98"/>
      <c r="BI123" s="98"/>
      <c r="BJ123" s="98"/>
      <c r="BK123" s="101"/>
      <c r="BL123" s="101"/>
      <c r="BP123" s="101"/>
      <c r="BQ123" s="101"/>
      <c r="BR123" s="101"/>
      <c r="BT123" s="101"/>
      <c r="BU123" s="101"/>
      <c r="CB123" s="101"/>
      <c r="CC123" s="101"/>
      <c r="CD123" s="101"/>
      <c r="CE123" s="101"/>
      <c r="CF123" s="101"/>
      <c r="CG123" s="101"/>
      <c r="CH123" s="101"/>
      <c r="CI123" s="101"/>
      <c r="CJ123" s="101"/>
      <c r="CK123" s="101"/>
      <c r="CL123" s="101"/>
      <c r="CM123" s="101"/>
      <c r="CN123" s="101"/>
      <c r="CO123" s="101"/>
      <c r="CP123" s="115"/>
      <c r="CQ123" s="101"/>
      <c r="CR123" s="101"/>
      <c r="CS123" s="101"/>
      <c r="CT123" s="101"/>
      <c r="CU123" s="101"/>
      <c r="CW123" s="101"/>
      <c r="DK123" s="101"/>
      <c r="DL123" s="101"/>
      <c r="DM123" s="101"/>
      <c r="DN123" s="101"/>
      <c r="DP123" s="101"/>
      <c r="DQ123" s="101"/>
      <c r="DR123" s="101"/>
      <c r="DS123" s="101"/>
      <c r="DT123" s="101"/>
      <c r="DW123" s="101"/>
      <c r="DX123" s="101"/>
      <c r="DY123" s="101"/>
      <c r="EB123" s="101"/>
      <c r="EC123" s="100"/>
    </row>
    <row r="124" spans="17:133" ht="29.25" customHeight="1" x14ac:dyDescent="0.2">
      <c r="Q124" s="98"/>
      <c r="R124" s="98"/>
      <c r="AU124" s="109"/>
      <c r="BF124" s="98"/>
      <c r="BG124" s="98"/>
      <c r="BI124" s="98"/>
      <c r="BJ124" s="98"/>
      <c r="BK124" s="101"/>
      <c r="BL124" s="101"/>
      <c r="BP124" s="101"/>
      <c r="BQ124" s="101"/>
      <c r="BR124" s="101"/>
      <c r="BT124" s="101"/>
      <c r="BU124" s="101"/>
      <c r="CB124" s="101"/>
      <c r="CC124" s="101"/>
      <c r="CD124" s="101"/>
      <c r="CE124" s="101"/>
      <c r="CF124" s="101"/>
      <c r="CG124" s="101"/>
      <c r="CH124" s="101"/>
      <c r="CI124" s="101"/>
      <c r="CJ124" s="101"/>
      <c r="CK124" s="101"/>
      <c r="CL124" s="101"/>
      <c r="CM124" s="101"/>
      <c r="CN124" s="101"/>
      <c r="CO124" s="101"/>
      <c r="CP124" s="115"/>
      <c r="CQ124" s="101"/>
      <c r="CR124" s="101"/>
      <c r="CS124" s="101"/>
      <c r="CT124" s="101"/>
      <c r="CU124" s="101"/>
      <c r="CW124" s="101"/>
      <c r="DK124" s="101"/>
      <c r="DL124" s="101"/>
      <c r="DM124" s="101"/>
      <c r="DN124" s="101"/>
      <c r="DP124" s="101"/>
      <c r="DQ124" s="101"/>
      <c r="DR124" s="101"/>
      <c r="DS124" s="101"/>
      <c r="DT124" s="101"/>
      <c r="DW124" s="101"/>
      <c r="DX124" s="101"/>
      <c r="DY124" s="101"/>
      <c r="EB124" s="101"/>
      <c r="EC124" s="100"/>
    </row>
    <row r="125" spans="17:133" ht="29.25" customHeight="1" x14ac:dyDescent="0.2">
      <c r="Q125" s="98"/>
      <c r="R125" s="98"/>
      <c r="AU125" s="109"/>
      <c r="BF125" s="98"/>
      <c r="BG125" s="98"/>
      <c r="BI125" s="98"/>
      <c r="BJ125" s="98"/>
      <c r="BK125" s="101"/>
      <c r="BL125" s="101"/>
      <c r="BP125" s="101"/>
      <c r="BQ125" s="101"/>
      <c r="BR125" s="101"/>
      <c r="BT125" s="101"/>
      <c r="BU125" s="101"/>
      <c r="CB125" s="101"/>
      <c r="CC125" s="101"/>
      <c r="CD125" s="101"/>
      <c r="CE125" s="101"/>
      <c r="CF125" s="101"/>
      <c r="CG125" s="101"/>
      <c r="CH125" s="101"/>
      <c r="CI125" s="101"/>
      <c r="CJ125" s="101"/>
      <c r="CK125" s="101"/>
      <c r="CL125" s="101"/>
      <c r="CM125" s="101"/>
      <c r="CN125" s="101"/>
      <c r="CO125" s="101"/>
      <c r="CP125" s="115"/>
      <c r="CQ125" s="101"/>
      <c r="CR125" s="101"/>
      <c r="CS125" s="101"/>
      <c r="CT125" s="101"/>
      <c r="CU125" s="101"/>
      <c r="CW125" s="101"/>
      <c r="DK125" s="101"/>
      <c r="DL125" s="101"/>
      <c r="DM125" s="101"/>
      <c r="DN125" s="101"/>
      <c r="DP125" s="101"/>
      <c r="DQ125" s="101"/>
      <c r="DR125" s="101"/>
      <c r="DS125" s="101"/>
      <c r="DT125" s="101"/>
      <c r="DW125" s="101"/>
      <c r="DX125" s="101"/>
      <c r="DY125" s="101"/>
      <c r="EB125" s="101"/>
      <c r="EC125" s="100"/>
    </row>
    <row r="126" spans="17:133" ht="29.25" customHeight="1" x14ac:dyDescent="0.2">
      <c r="Q126" s="98"/>
      <c r="R126" s="98"/>
      <c r="AU126" s="109"/>
      <c r="BF126" s="98"/>
      <c r="BG126" s="98"/>
      <c r="BI126" s="98"/>
      <c r="BJ126" s="98"/>
      <c r="BK126" s="101"/>
      <c r="BL126" s="101"/>
      <c r="BP126" s="101"/>
      <c r="BQ126" s="101"/>
      <c r="BR126" s="101"/>
      <c r="BT126" s="101"/>
      <c r="BU126" s="101"/>
      <c r="CB126" s="101"/>
      <c r="CC126" s="101"/>
      <c r="CD126" s="101"/>
      <c r="CE126" s="101"/>
      <c r="CF126" s="101"/>
      <c r="CG126" s="101"/>
      <c r="CH126" s="101"/>
      <c r="CI126" s="101"/>
      <c r="CJ126" s="101"/>
      <c r="CK126" s="101"/>
      <c r="CL126" s="101"/>
      <c r="CM126" s="101"/>
      <c r="CN126" s="101"/>
      <c r="CO126" s="101"/>
      <c r="CP126" s="115"/>
      <c r="CQ126" s="101"/>
      <c r="CR126" s="101"/>
      <c r="CS126" s="101"/>
      <c r="CT126" s="101"/>
      <c r="CU126" s="101"/>
      <c r="CW126" s="101"/>
      <c r="DK126" s="101"/>
      <c r="DL126" s="101"/>
      <c r="DM126" s="101"/>
      <c r="DN126" s="101"/>
      <c r="DP126" s="101"/>
      <c r="DQ126" s="101"/>
      <c r="DR126" s="101"/>
      <c r="DS126" s="101"/>
      <c r="DT126" s="101"/>
      <c r="DW126" s="101"/>
      <c r="DX126" s="101"/>
      <c r="DY126" s="101"/>
      <c r="EB126" s="101"/>
      <c r="EC126" s="100"/>
    </row>
    <row r="127" spans="17:133" ht="29.25" customHeight="1" x14ac:dyDescent="0.2">
      <c r="Q127" s="98"/>
      <c r="R127" s="98"/>
      <c r="AU127" s="109"/>
      <c r="BF127" s="98"/>
      <c r="BG127" s="98"/>
      <c r="BI127" s="98"/>
      <c r="BJ127" s="98"/>
      <c r="BK127" s="101"/>
      <c r="BL127" s="101"/>
      <c r="BP127" s="101"/>
      <c r="BQ127" s="101"/>
      <c r="BR127" s="101"/>
      <c r="BT127" s="101"/>
      <c r="BU127" s="101"/>
      <c r="CB127" s="101"/>
      <c r="CC127" s="101"/>
      <c r="CD127" s="101"/>
      <c r="CE127" s="101"/>
      <c r="CF127" s="101"/>
      <c r="CG127" s="101"/>
      <c r="CH127" s="101"/>
      <c r="CI127" s="101"/>
      <c r="CJ127" s="101"/>
      <c r="CK127" s="101"/>
      <c r="CL127" s="101"/>
      <c r="CM127" s="101"/>
      <c r="CN127" s="101"/>
      <c r="CO127" s="101"/>
      <c r="CP127" s="115"/>
      <c r="CQ127" s="101"/>
      <c r="CR127" s="101"/>
      <c r="CS127" s="101"/>
      <c r="CT127" s="101"/>
      <c r="CU127" s="101"/>
      <c r="CW127" s="101"/>
      <c r="DK127" s="101"/>
      <c r="DL127" s="101"/>
      <c r="DM127" s="101"/>
      <c r="DN127" s="101"/>
      <c r="DP127" s="101"/>
      <c r="DQ127" s="101"/>
      <c r="DR127" s="101"/>
      <c r="DS127" s="101"/>
      <c r="DT127" s="101"/>
      <c r="DW127" s="101"/>
      <c r="DX127" s="101"/>
      <c r="DY127" s="101"/>
      <c r="EB127" s="101"/>
      <c r="EC127" s="100"/>
    </row>
    <row r="128" spans="17:133" ht="29.25" customHeight="1" x14ac:dyDescent="0.2">
      <c r="Q128" s="98"/>
      <c r="R128" s="98"/>
      <c r="AU128" s="109"/>
      <c r="BF128" s="98"/>
      <c r="BG128" s="98"/>
      <c r="BI128" s="98"/>
      <c r="BJ128" s="98"/>
      <c r="BK128" s="101"/>
      <c r="BL128" s="101"/>
      <c r="BP128" s="101"/>
      <c r="BQ128" s="101"/>
      <c r="BR128" s="101"/>
      <c r="BT128" s="101"/>
      <c r="BU128" s="101"/>
      <c r="CB128" s="101"/>
      <c r="CC128" s="101"/>
      <c r="CD128" s="101"/>
      <c r="CE128" s="101"/>
      <c r="CF128" s="101"/>
      <c r="CG128" s="101"/>
      <c r="CH128" s="101"/>
      <c r="CI128" s="101"/>
      <c r="CJ128" s="101"/>
      <c r="CK128" s="101"/>
      <c r="CL128" s="101"/>
      <c r="CM128" s="101"/>
      <c r="CN128" s="101"/>
      <c r="CO128" s="101"/>
      <c r="CP128" s="115"/>
      <c r="CQ128" s="101"/>
      <c r="CR128" s="101"/>
      <c r="CS128" s="101"/>
      <c r="CT128" s="101"/>
      <c r="CU128" s="101"/>
      <c r="CW128" s="101"/>
      <c r="DK128" s="101"/>
      <c r="DL128" s="101"/>
      <c r="DM128" s="101"/>
      <c r="DN128" s="101"/>
      <c r="DP128" s="101"/>
      <c r="DQ128" s="101"/>
      <c r="DR128" s="101"/>
      <c r="DS128" s="101"/>
      <c r="DT128" s="101"/>
      <c r="DW128" s="101"/>
      <c r="DX128" s="101"/>
      <c r="DY128" s="101"/>
      <c r="EB128" s="101"/>
      <c r="EC128" s="100"/>
    </row>
    <row r="129" spans="11:133" ht="29.25" customHeight="1" x14ac:dyDescent="0.2">
      <c r="Q129" s="98"/>
      <c r="R129" s="98"/>
      <c r="AU129" s="109"/>
      <c r="BF129" s="98"/>
      <c r="BG129" s="98"/>
      <c r="BI129" s="98"/>
      <c r="BJ129" s="98"/>
      <c r="BK129" s="101"/>
      <c r="BL129" s="101"/>
      <c r="BP129" s="101"/>
      <c r="BQ129" s="101"/>
      <c r="BR129" s="101"/>
      <c r="BT129" s="101"/>
      <c r="BU129" s="101"/>
      <c r="CB129" s="101"/>
      <c r="CC129" s="101"/>
      <c r="CD129" s="101"/>
      <c r="CE129" s="101"/>
      <c r="CF129" s="101"/>
      <c r="CG129" s="101"/>
      <c r="CH129" s="101"/>
      <c r="CI129" s="101"/>
      <c r="CJ129" s="101"/>
      <c r="CK129" s="101"/>
      <c r="CL129" s="101"/>
      <c r="CM129" s="101"/>
      <c r="CN129" s="101"/>
      <c r="CO129" s="101"/>
      <c r="CP129" s="115"/>
      <c r="CQ129" s="101"/>
      <c r="CR129" s="101"/>
      <c r="CS129" s="101"/>
      <c r="CT129" s="101"/>
      <c r="CU129" s="101"/>
      <c r="CW129" s="101"/>
      <c r="DK129" s="101"/>
      <c r="DL129" s="101"/>
      <c r="DM129" s="101"/>
      <c r="DN129" s="101"/>
      <c r="DP129" s="101"/>
      <c r="DQ129" s="101"/>
      <c r="DR129" s="101"/>
      <c r="DS129" s="101"/>
      <c r="DT129" s="101"/>
      <c r="DW129" s="101"/>
      <c r="DX129" s="101"/>
      <c r="DY129" s="101"/>
      <c r="EB129" s="101"/>
      <c r="EC129" s="100"/>
    </row>
    <row r="130" spans="11:133" ht="29.25" customHeight="1" x14ac:dyDescent="0.2">
      <c r="Q130" s="98"/>
      <c r="R130" s="98"/>
      <c r="AU130" s="109"/>
      <c r="BF130" s="98"/>
      <c r="BG130" s="98"/>
      <c r="BI130" s="98"/>
      <c r="BJ130" s="98"/>
      <c r="BK130" s="101"/>
      <c r="BL130" s="101"/>
      <c r="BP130" s="101"/>
      <c r="BQ130" s="101"/>
      <c r="BR130" s="101"/>
      <c r="BT130" s="101"/>
      <c r="BU130" s="101"/>
      <c r="CB130" s="101"/>
      <c r="CC130" s="101"/>
      <c r="CD130" s="101"/>
      <c r="CE130" s="101"/>
      <c r="CF130" s="101"/>
      <c r="CG130" s="101"/>
      <c r="CH130" s="101"/>
      <c r="CI130" s="101"/>
      <c r="CJ130" s="101"/>
      <c r="CK130" s="101"/>
      <c r="CL130" s="101"/>
      <c r="CM130" s="101"/>
      <c r="CN130" s="101"/>
      <c r="CO130" s="101"/>
      <c r="CP130" s="115"/>
      <c r="CQ130" s="101"/>
      <c r="CR130" s="101"/>
      <c r="CS130" s="101"/>
      <c r="CT130" s="101"/>
      <c r="CU130" s="101"/>
      <c r="CW130" s="101"/>
      <c r="DK130" s="101"/>
      <c r="DL130" s="101"/>
      <c r="DM130" s="101"/>
      <c r="DN130" s="101"/>
      <c r="DP130" s="101"/>
      <c r="DQ130" s="101"/>
      <c r="DR130" s="101"/>
      <c r="DS130" s="101"/>
      <c r="DT130" s="101"/>
      <c r="DW130" s="101"/>
      <c r="DX130" s="101"/>
      <c r="DY130" s="101"/>
      <c r="EB130" s="101"/>
      <c r="EC130" s="100"/>
    </row>
    <row r="131" spans="11:133" ht="29.25" customHeight="1" x14ac:dyDescent="0.2">
      <c r="Q131" s="98"/>
      <c r="R131" s="98"/>
      <c r="AU131" s="109"/>
      <c r="BF131" s="98"/>
      <c r="BG131" s="98"/>
      <c r="BI131" s="98"/>
      <c r="BJ131" s="98"/>
      <c r="BK131" s="101"/>
      <c r="BL131" s="101"/>
      <c r="BP131" s="101"/>
      <c r="BQ131" s="101"/>
      <c r="BR131" s="101"/>
      <c r="BT131" s="101"/>
      <c r="BU131" s="101"/>
      <c r="CB131" s="101"/>
      <c r="CC131" s="101"/>
      <c r="CD131" s="101"/>
      <c r="CE131" s="101"/>
      <c r="CF131" s="101"/>
      <c r="CG131" s="101"/>
      <c r="CH131" s="101"/>
      <c r="CI131" s="101"/>
      <c r="CJ131" s="101"/>
      <c r="CK131" s="101"/>
      <c r="CL131" s="101"/>
      <c r="CM131" s="101"/>
      <c r="CN131" s="101"/>
      <c r="CO131" s="101"/>
      <c r="CP131" s="115"/>
      <c r="CQ131" s="101"/>
      <c r="CR131" s="101"/>
      <c r="CS131" s="101"/>
      <c r="CT131" s="101"/>
      <c r="CU131" s="101"/>
      <c r="CW131" s="101"/>
      <c r="DK131" s="101"/>
      <c r="DL131" s="101"/>
      <c r="DM131" s="101"/>
      <c r="DN131" s="101"/>
      <c r="DP131" s="101"/>
      <c r="DQ131" s="101"/>
      <c r="DR131" s="101"/>
      <c r="DS131" s="101"/>
      <c r="DT131" s="101"/>
      <c r="DW131" s="101"/>
      <c r="DX131" s="101"/>
      <c r="DY131" s="101"/>
      <c r="EB131" s="101"/>
      <c r="EC131" s="100"/>
    </row>
    <row r="132" spans="11:133" ht="29.25" customHeight="1" x14ac:dyDescent="0.2">
      <c r="Q132" s="98"/>
      <c r="R132" s="98"/>
      <c r="AU132" s="109"/>
      <c r="BF132" s="98"/>
      <c r="BG132" s="98"/>
      <c r="BI132" s="98"/>
      <c r="BJ132" s="98"/>
      <c r="BK132" s="101"/>
      <c r="BL132" s="101"/>
      <c r="BP132" s="101"/>
      <c r="BQ132" s="101"/>
      <c r="BR132" s="101"/>
      <c r="BT132" s="101"/>
      <c r="BU132" s="101"/>
      <c r="CB132" s="101"/>
      <c r="CC132" s="101"/>
      <c r="CD132" s="101"/>
      <c r="CE132" s="101"/>
      <c r="CF132" s="101"/>
      <c r="CG132" s="101"/>
      <c r="CH132" s="101"/>
      <c r="CI132" s="101"/>
      <c r="CJ132" s="101"/>
      <c r="CK132" s="101"/>
      <c r="CL132" s="101"/>
      <c r="CM132" s="101"/>
      <c r="CN132" s="101"/>
      <c r="CO132" s="101"/>
      <c r="CP132" s="115"/>
      <c r="CQ132" s="101"/>
      <c r="CR132" s="101"/>
      <c r="CS132" s="101"/>
      <c r="CT132" s="101"/>
      <c r="CU132" s="101"/>
      <c r="CW132" s="101"/>
      <c r="DK132" s="101"/>
      <c r="DL132" s="101"/>
      <c r="DM132" s="101"/>
      <c r="DN132" s="101"/>
      <c r="DP132" s="101"/>
      <c r="DQ132" s="101"/>
      <c r="DR132" s="101"/>
      <c r="DS132" s="101"/>
      <c r="DT132" s="101"/>
      <c r="DW132" s="101"/>
      <c r="DX132" s="101"/>
      <c r="DY132" s="101"/>
      <c r="EB132" s="101"/>
      <c r="EC132" s="100"/>
    </row>
    <row r="133" spans="11:133" ht="29.25" customHeight="1" x14ac:dyDescent="0.2">
      <c r="Q133" s="98"/>
      <c r="R133" s="98"/>
      <c r="AU133" s="109"/>
      <c r="BF133" s="98"/>
      <c r="BG133" s="98"/>
      <c r="BI133" s="98"/>
      <c r="BJ133" s="98"/>
      <c r="BK133" s="101"/>
      <c r="BL133" s="101"/>
      <c r="BP133" s="101"/>
      <c r="BQ133" s="101"/>
      <c r="BR133" s="101"/>
      <c r="BT133" s="101"/>
      <c r="BU133" s="101"/>
      <c r="CB133" s="101"/>
      <c r="CC133" s="101"/>
      <c r="CD133" s="101"/>
      <c r="CE133" s="101"/>
      <c r="CF133" s="101"/>
      <c r="CG133" s="101"/>
      <c r="CH133" s="101"/>
      <c r="CI133" s="101"/>
      <c r="CJ133" s="101"/>
      <c r="CK133" s="101"/>
      <c r="CL133" s="101"/>
      <c r="CM133" s="101"/>
      <c r="CN133" s="101"/>
      <c r="CO133" s="101"/>
      <c r="CP133" s="115"/>
      <c r="CQ133" s="101"/>
      <c r="CR133" s="101"/>
      <c r="CS133" s="101"/>
      <c r="CT133" s="101"/>
      <c r="CU133" s="101"/>
      <c r="CW133" s="101"/>
      <c r="DK133" s="101"/>
      <c r="DL133" s="101"/>
      <c r="DM133" s="101"/>
      <c r="DN133" s="101"/>
      <c r="DP133" s="101"/>
      <c r="DQ133" s="101"/>
      <c r="DR133" s="101"/>
      <c r="DS133" s="101"/>
      <c r="DT133" s="101"/>
      <c r="DW133" s="101"/>
      <c r="DX133" s="101"/>
      <c r="DY133" s="101"/>
      <c r="EB133" s="101"/>
      <c r="EC133" s="100"/>
    </row>
    <row r="134" spans="11:133" ht="29.25" customHeight="1" x14ac:dyDescent="0.2">
      <c r="Q134" s="98"/>
      <c r="R134" s="98"/>
      <c r="AU134" s="109"/>
      <c r="BF134" s="98"/>
      <c r="BG134" s="98"/>
      <c r="BI134" s="98"/>
      <c r="BJ134" s="98"/>
      <c r="BK134" s="101"/>
      <c r="BL134" s="101"/>
      <c r="BP134" s="101"/>
      <c r="BQ134" s="101"/>
      <c r="BR134" s="101"/>
      <c r="BT134" s="101"/>
      <c r="BU134" s="101"/>
      <c r="CB134" s="101"/>
      <c r="CC134" s="101"/>
      <c r="CD134" s="101"/>
      <c r="CE134" s="101"/>
      <c r="CF134" s="101"/>
      <c r="CG134" s="101"/>
      <c r="CH134" s="101"/>
      <c r="CI134" s="101"/>
      <c r="CJ134" s="101"/>
      <c r="CK134" s="101"/>
      <c r="CL134" s="101"/>
      <c r="CM134" s="101"/>
      <c r="CN134" s="101"/>
      <c r="CO134" s="101"/>
      <c r="CP134" s="115"/>
      <c r="CQ134" s="101"/>
      <c r="CR134" s="101"/>
      <c r="CS134" s="101"/>
      <c r="CT134" s="101"/>
      <c r="CU134" s="101"/>
      <c r="CW134" s="101"/>
      <c r="DK134" s="101"/>
      <c r="DL134" s="101"/>
      <c r="DM134" s="101"/>
      <c r="DN134" s="101"/>
      <c r="DP134" s="101"/>
      <c r="DQ134" s="101"/>
      <c r="DR134" s="101"/>
      <c r="DS134" s="101"/>
      <c r="DT134" s="101"/>
      <c r="DW134" s="101"/>
      <c r="DX134" s="101"/>
      <c r="DY134" s="101"/>
      <c r="EB134" s="101"/>
      <c r="EC134" s="100"/>
    </row>
    <row r="135" spans="11:133" ht="29.25" customHeight="1" x14ac:dyDescent="0.2">
      <c r="Q135" s="98"/>
      <c r="R135" s="98"/>
      <c r="AU135" s="109"/>
      <c r="BF135" s="98"/>
      <c r="BG135" s="98"/>
      <c r="BI135" s="98"/>
      <c r="BJ135" s="98"/>
      <c r="BK135" s="101"/>
      <c r="BL135" s="101"/>
      <c r="BP135" s="101"/>
      <c r="BQ135" s="101"/>
      <c r="BR135" s="101"/>
      <c r="BT135" s="101"/>
      <c r="BU135" s="101"/>
      <c r="CB135" s="101"/>
      <c r="CC135" s="101"/>
      <c r="CD135" s="101"/>
      <c r="CE135" s="101"/>
      <c r="CF135" s="101"/>
      <c r="CG135" s="101"/>
      <c r="CH135" s="101"/>
      <c r="CI135" s="101"/>
      <c r="CJ135" s="101"/>
      <c r="CK135" s="101"/>
      <c r="CL135" s="101"/>
      <c r="CM135" s="101"/>
      <c r="CN135" s="101"/>
      <c r="CO135" s="101"/>
      <c r="CP135" s="115"/>
      <c r="CQ135" s="101"/>
      <c r="CR135" s="101"/>
      <c r="CS135" s="101"/>
      <c r="CT135" s="101"/>
      <c r="CU135" s="101"/>
      <c r="CW135" s="101"/>
      <c r="DK135" s="101"/>
      <c r="DL135" s="101"/>
      <c r="DM135" s="101"/>
      <c r="DN135" s="101"/>
      <c r="DP135" s="101"/>
      <c r="DQ135" s="101"/>
      <c r="DR135" s="101"/>
      <c r="DS135" s="101"/>
      <c r="DT135" s="101"/>
      <c r="DW135" s="101"/>
      <c r="DX135" s="101"/>
      <c r="DY135" s="101"/>
      <c r="EB135" s="101"/>
      <c r="EC135" s="100"/>
    </row>
    <row r="136" spans="11:133" ht="29.25" customHeight="1" x14ac:dyDescent="0.2">
      <c r="Q136" s="98"/>
      <c r="R136" s="98"/>
      <c r="AU136" s="109"/>
      <c r="BF136" s="98"/>
      <c r="BG136" s="98"/>
      <c r="BI136" s="98"/>
      <c r="BJ136" s="98"/>
      <c r="BK136" s="101"/>
      <c r="BL136" s="101"/>
      <c r="BP136" s="101"/>
      <c r="BQ136" s="101"/>
      <c r="BR136" s="101"/>
      <c r="BT136" s="101"/>
      <c r="BU136" s="101"/>
      <c r="CB136" s="101"/>
      <c r="CC136" s="101"/>
      <c r="CD136" s="101"/>
      <c r="CE136" s="101"/>
      <c r="CF136" s="101"/>
      <c r="CG136" s="101"/>
      <c r="CH136" s="101"/>
      <c r="CI136" s="101"/>
      <c r="CJ136" s="101"/>
      <c r="CK136" s="101"/>
      <c r="CL136" s="101"/>
      <c r="CM136" s="101"/>
      <c r="CN136" s="101"/>
      <c r="CO136" s="101"/>
      <c r="CP136" s="115"/>
      <c r="CQ136" s="101"/>
      <c r="CR136" s="101"/>
      <c r="CS136" s="101"/>
      <c r="CT136" s="101"/>
      <c r="CU136" s="101"/>
      <c r="CW136" s="101"/>
      <c r="DK136" s="101"/>
      <c r="DL136" s="101"/>
      <c r="DM136" s="101"/>
      <c r="DN136" s="101"/>
      <c r="DP136" s="101"/>
      <c r="DQ136" s="101"/>
      <c r="DR136" s="101"/>
      <c r="DS136" s="101"/>
      <c r="DT136" s="101"/>
      <c r="DW136" s="101"/>
      <c r="DX136" s="101"/>
      <c r="DY136" s="101"/>
      <c r="EB136" s="101"/>
      <c r="EC136" s="100"/>
    </row>
    <row r="137" spans="11:133" ht="29.25" customHeight="1" x14ac:dyDescent="0.2">
      <c r="Q137" s="98"/>
      <c r="R137" s="98"/>
      <c r="AU137" s="109"/>
      <c r="BF137" s="98"/>
      <c r="BG137" s="98"/>
      <c r="BI137" s="98"/>
      <c r="BJ137" s="98"/>
      <c r="BK137" s="101"/>
      <c r="BL137" s="101"/>
      <c r="BP137" s="101"/>
      <c r="BQ137" s="101"/>
      <c r="BR137" s="101"/>
      <c r="BT137" s="101"/>
      <c r="BU137" s="101"/>
      <c r="CB137" s="101"/>
      <c r="CC137" s="101"/>
      <c r="CD137" s="101"/>
      <c r="CE137" s="101"/>
      <c r="CF137" s="101"/>
      <c r="CG137" s="101"/>
      <c r="CH137" s="101"/>
      <c r="CI137" s="101"/>
      <c r="CJ137" s="101"/>
      <c r="CK137" s="101"/>
      <c r="CL137" s="101"/>
      <c r="CM137" s="101"/>
      <c r="CN137" s="101"/>
      <c r="CO137" s="101"/>
      <c r="CP137" s="115"/>
      <c r="CQ137" s="101"/>
      <c r="CR137" s="101"/>
      <c r="CS137" s="101"/>
      <c r="CT137" s="101"/>
      <c r="CU137" s="101"/>
      <c r="CW137" s="101"/>
      <c r="DK137" s="101"/>
      <c r="DL137" s="101"/>
      <c r="DM137" s="101"/>
      <c r="DN137" s="101"/>
      <c r="DP137" s="101"/>
      <c r="DQ137" s="101"/>
      <c r="DR137" s="101"/>
      <c r="DS137" s="101"/>
      <c r="DT137" s="101"/>
      <c r="DW137" s="101"/>
      <c r="DX137" s="101"/>
      <c r="DY137" s="101"/>
      <c r="EB137" s="101"/>
      <c r="EC137" s="100"/>
    </row>
    <row r="138" spans="11:133" ht="29.25" customHeight="1" x14ac:dyDescent="0.2">
      <c r="Q138" s="98"/>
      <c r="R138" s="98"/>
      <c r="AU138" s="109"/>
      <c r="BF138" s="98"/>
      <c r="BG138" s="98"/>
      <c r="BI138" s="98"/>
      <c r="BJ138" s="98"/>
      <c r="BK138" s="101"/>
      <c r="BL138" s="101"/>
      <c r="BP138" s="101"/>
      <c r="BQ138" s="101"/>
      <c r="BR138" s="101"/>
      <c r="BT138" s="101"/>
      <c r="BU138" s="101"/>
      <c r="CB138" s="101"/>
      <c r="CC138" s="101"/>
      <c r="CD138" s="101"/>
      <c r="CE138" s="101"/>
      <c r="CF138" s="101"/>
      <c r="CG138" s="101"/>
      <c r="CH138" s="101"/>
      <c r="CI138" s="101"/>
      <c r="CJ138" s="101"/>
      <c r="CK138" s="101"/>
      <c r="CL138" s="101"/>
      <c r="CM138" s="101"/>
      <c r="CN138" s="101"/>
      <c r="CO138" s="101"/>
      <c r="CP138" s="115"/>
      <c r="CQ138" s="101"/>
      <c r="CR138" s="101"/>
      <c r="CS138" s="101"/>
      <c r="CT138" s="101"/>
      <c r="CU138" s="101"/>
      <c r="CW138" s="101"/>
      <c r="DK138" s="101"/>
      <c r="DL138" s="101"/>
      <c r="DM138" s="101"/>
      <c r="DN138" s="101"/>
      <c r="DP138" s="101"/>
      <c r="DQ138" s="101"/>
      <c r="DR138" s="101"/>
      <c r="DS138" s="101"/>
      <c r="DT138" s="101"/>
      <c r="DW138" s="101"/>
      <c r="DX138" s="101"/>
      <c r="DY138" s="101"/>
      <c r="EB138" s="101"/>
      <c r="EC138" s="116"/>
    </row>
    <row r="139" spans="11:133" ht="29.25" customHeight="1" x14ac:dyDescent="0.2">
      <c r="Q139" s="98"/>
      <c r="R139" s="98"/>
      <c r="AU139" s="109"/>
      <c r="BF139" s="98"/>
      <c r="BG139" s="98"/>
      <c r="BI139" s="98"/>
      <c r="BJ139" s="98"/>
      <c r="BK139" s="101"/>
      <c r="BL139" s="101"/>
      <c r="BP139" s="101"/>
      <c r="BQ139" s="101"/>
      <c r="BR139" s="101"/>
      <c r="BT139" s="101"/>
      <c r="BU139" s="101"/>
      <c r="CB139" s="101"/>
      <c r="CC139" s="101"/>
      <c r="CD139" s="101"/>
      <c r="CE139" s="101"/>
      <c r="CF139" s="101"/>
      <c r="CG139" s="101"/>
      <c r="CH139" s="101"/>
      <c r="CI139" s="101"/>
      <c r="CJ139" s="101"/>
      <c r="CK139" s="101"/>
      <c r="CL139" s="101"/>
      <c r="CM139" s="101"/>
      <c r="CN139" s="101"/>
      <c r="CO139" s="101"/>
      <c r="CP139" s="115"/>
      <c r="CQ139" s="101"/>
      <c r="CR139" s="101"/>
      <c r="CS139" s="101"/>
      <c r="CT139" s="101"/>
      <c r="CU139" s="101"/>
      <c r="CW139" s="101"/>
      <c r="DK139" s="101"/>
      <c r="DL139" s="101"/>
      <c r="DM139" s="101"/>
      <c r="DN139" s="101"/>
      <c r="DP139" s="101"/>
      <c r="DQ139" s="101"/>
      <c r="DR139" s="101"/>
      <c r="DS139" s="101"/>
      <c r="DT139" s="101"/>
      <c r="DW139" s="101"/>
      <c r="DX139" s="101"/>
      <c r="DY139" s="101"/>
      <c r="EB139" s="101"/>
      <c r="EC139" s="100"/>
    </row>
    <row r="140" spans="11:133" ht="29.25" customHeight="1" x14ac:dyDescent="0.2">
      <c r="K140" s="156"/>
      <c r="Q140" s="98"/>
      <c r="R140" s="98"/>
      <c r="AU140" s="109"/>
      <c r="BF140" s="98"/>
      <c r="BG140" s="98"/>
      <c r="BI140" s="98"/>
      <c r="BJ140" s="98"/>
      <c r="BK140" s="101"/>
      <c r="BL140" s="101"/>
      <c r="BP140" s="101"/>
      <c r="BQ140" s="101"/>
      <c r="BR140" s="101"/>
      <c r="BT140" s="101"/>
      <c r="BU140" s="101"/>
      <c r="CB140" s="101"/>
      <c r="CC140" s="101"/>
      <c r="CD140" s="101"/>
      <c r="CE140" s="101"/>
      <c r="CF140" s="101"/>
      <c r="CG140" s="101"/>
      <c r="CH140" s="101"/>
      <c r="CI140" s="101"/>
      <c r="CJ140" s="101"/>
      <c r="CK140" s="101"/>
      <c r="CL140" s="101"/>
      <c r="CM140" s="101"/>
      <c r="CN140" s="101"/>
      <c r="CO140" s="101"/>
      <c r="CP140" s="115"/>
      <c r="CQ140" s="101"/>
      <c r="CR140" s="101"/>
      <c r="CS140" s="101"/>
      <c r="CT140" s="101"/>
      <c r="CU140" s="101"/>
      <c r="CW140" s="101"/>
      <c r="DK140" s="101"/>
      <c r="DL140" s="101"/>
      <c r="DM140" s="101"/>
      <c r="DN140" s="101"/>
      <c r="DP140" s="101"/>
      <c r="DQ140" s="101"/>
      <c r="DR140" s="101"/>
      <c r="DS140" s="101"/>
      <c r="DT140" s="101"/>
      <c r="DW140" s="101"/>
      <c r="DX140" s="101"/>
      <c r="DY140" s="101"/>
      <c r="EB140" s="101"/>
      <c r="EC140" s="100"/>
    </row>
    <row r="141" spans="11:133" ht="29.25" customHeight="1" x14ac:dyDescent="0.2">
      <c r="Q141" s="98"/>
      <c r="R141" s="98"/>
      <c r="AU141" s="109"/>
      <c r="BF141" s="98"/>
      <c r="BG141" s="98"/>
      <c r="BI141" s="98"/>
      <c r="BJ141" s="98"/>
      <c r="BK141" s="101"/>
      <c r="BL141" s="101"/>
      <c r="BP141" s="101"/>
      <c r="BQ141" s="101"/>
      <c r="BR141" s="101"/>
      <c r="BT141" s="101"/>
      <c r="BU141" s="101"/>
      <c r="CB141" s="101"/>
      <c r="CC141" s="101"/>
      <c r="CD141" s="101"/>
      <c r="CE141" s="101"/>
      <c r="CF141" s="101"/>
      <c r="CG141" s="101"/>
      <c r="CH141" s="101"/>
      <c r="CI141" s="101"/>
      <c r="CJ141" s="101"/>
      <c r="CK141" s="101"/>
      <c r="CL141" s="101"/>
      <c r="CM141" s="101"/>
      <c r="CN141" s="101"/>
      <c r="CO141" s="101"/>
      <c r="CP141" s="115"/>
      <c r="CQ141" s="101"/>
      <c r="CR141" s="101"/>
      <c r="CS141" s="101"/>
      <c r="CT141" s="101"/>
      <c r="CU141" s="101"/>
      <c r="CW141" s="101"/>
      <c r="DK141" s="101"/>
      <c r="DL141" s="101"/>
      <c r="DM141" s="101"/>
      <c r="DN141" s="101"/>
      <c r="DP141" s="101"/>
      <c r="DQ141" s="101"/>
      <c r="DR141" s="101"/>
      <c r="DS141" s="101"/>
      <c r="DT141" s="101"/>
      <c r="DW141" s="101"/>
      <c r="DX141" s="101"/>
      <c r="DY141" s="101"/>
      <c r="EB141" s="101"/>
      <c r="EC141" s="100"/>
    </row>
    <row r="142" spans="11:133" ht="29.25" customHeight="1" x14ac:dyDescent="0.2">
      <c r="Q142" s="98"/>
      <c r="R142" s="98"/>
      <c r="AU142" s="109"/>
      <c r="BF142" s="98"/>
      <c r="BG142" s="98"/>
      <c r="BI142" s="98"/>
      <c r="BJ142" s="98"/>
      <c r="BK142" s="101"/>
      <c r="BL142" s="101"/>
      <c r="BP142" s="101"/>
      <c r="BQ142" s="101"/>
      <c r="BR142" s="101"/>
      <c r="BT142" s="101"/>
      <c r="BU142" s="101"/>
      <c r="CB142" s="101"/>
      <c r="CC142" s="101"/>
      <c r="CD142" s="101"/>
      <c r="CE142" s="101"/>
      <c r="CF142" s="101"/>
      <c r="CG142" s="101"/>
      <c r="CH142" s="101"/>
      <c r="CI142" s="101"/>
      <c r="CJ142" s="101"/>
      <c r="CK142" s="101"/>
      <c r="CL142" s="101"/>
      <c r="CM142" s="101"/>
      <c r="CN142" s="101"/>
      <c r="CO142" s="101"/>
      <c r="CP142" s="115"/>
      <c r="CQ142" s="101"/>
      <c r="CR142" s="101"/>
      <c r="CS142" s="101"/>
      <c r="CT142" s="101"/>
      <c r="CU142" s="101"/>
      <c r="CW142" s="101"/>
      <c r="DK142" s="101"/>
      <c r="DL142" s="101"/>
      <c r="DM142" s="101"/>
      <c r="DN142" s="101"/>
      <c r="DP142" s="101"/>
      <c r="DQ142" s="101"/>
      <c r="DR142" s="101"/>
      <c r="DS142" s="101"/>
      <c r="DT142" s="101"/>
      <c r="DW142" s="101"/>
      <c r="DX142" s="101"/>
      <c r="DY142" s="101"/>
      <c r="EB142" s="101"/>
      <c r="EC142" s="100"/>
    </row>
    <row r="143" spans="11:133" ht="29.25" customHeight="1" x14ac:dyDescent="0.2">
      <c r="Q143" s="98"/>
      <c r="R143" s="98"/>
      <c r="AU143" s="109"/>
      <c r="BF143" s="98"/>
      <c r="BG143" s="98"/>
      <c r="BI143" s="98"/>
      <c r="BJ143" s="98"/>
      <c r="BK143" s="101"/>
      <c r="BL143" s="101"/>
      <c r="BP143" s="101"/>
      <c r="BQ143" s="101"/>
      <c r="BR143" s="101"/>
      <c r="BT143" s="101"/>
      <c r="BU143" s="101"/>
      <c r="CB143" s="101"/>
      <c r="CC143" s="101"/>
      <c r="CD143" s="101"/>
      <c r="CE143" s="101"/>
      <c r="CF143" s="101"/>
      <c r="CG143" s="101"/>
      <c r="CH143" s="101"/>
      <c r="CI143" s="101"/>
      <c r="CJ143" s="101"/>
      <c r="CK143" s="101"/>
      <c r="CL143" s="101"/>
      <c r="CM143" s="101"/>
      <c r="CN143" s="101"/>
      <c r="CO143" s="101"/>
      <c r="CP143" s="115"/>
      <c r="CQ143" s="101"/>
      <c r="CR143" s="101"/>
      <c r="CS143" s="101"/>
      <c r="CT143" s="101"/>
      <c r="CU143" s="101"/>
      <c r="CW143" s="101"/>
      <c r="DK143" s="101"/>
      <c r="DL143" s="101"/>
      <c r="DM143" s="101"/>
      <c r="DN143" s="101"/>
      <c r="DP143" s="101"/>
      <c r="DQ143" s="101"/>
      <c r="DR143" s="101"/>
      <c r="DS143" s="101"/>
      <c r="DT143" s="101"/>
      <c r="DW143" s="101"/>
      <c r="DX143" s="101"/>
      <c r="DY143" s="101"/>
      <c r="EB143" s="101"/>
      <c r="EC143" s="100"/>
    </row>
    <row r="144" spans="11:133" ht="29.25" customHeight="1" x14ac:dyDescent="0.2">
      <c r="Q144" s="98"/>
      <c r="R144" s="98"/>
      <c r="AU144" s="109"/>
      <c r="BF144" s="98"/>
      <c r="BG144" s="98"/>
      <c r="BI144" s="98"/>
      <c r="BJ144" s="98"/>
      <c r="BK144" s="101"/>
      <c r="BL144" s="101"/>
      <c r="BP144" s="101"/>
      <c r="BQ144" s="101"/>
      <c r="BR144" s="101"/>
      <c r="BT144" s="101"/>
      <c r="BU144" s="101"/>
      <c r="CB144" s="101"/>
      <c r="CC144" s="101"/>
      <c r="CD144" s="101"/>
      <c r="CE144" s="101"/>
      <c r="CF144" s="101"/>
      <c r="CG144" s="101"/>
      <c r="CH144" s="101"/>
      <c r="CI144" s="101"/>
      <c r="CJ144" s="101"/>
      <c r="CK144" s="101"/>
      <c r="CL144" s="101"/>
      <c r="CM144" s="101"/>
      <c r="CN144" s="101"/>
      <c r="CO144" s="101"/>
      <c r="CP144" s="115"/>
      <c r="CQ144" s="101"/>
      <c r="CR144" s="101"/>
      <c r="CS144" s="101"/>
      <c r="CT144" s="101"/>
      <c r="CU144" s="101"/>
      <c r="CW144" s="101"/>
      <c r="DK144" s="101"/>
      <c r="DL144" s="101"/>
      <c r="DM144" s="101"/>
      <c r="DN144" s="101"/>
      <c r="DP144" s="101"/>
      <c r="DQ144" s="101"/>
      <c r="DR144" s="101"/>
      <c r="DS144" s="101"/>
      <c r="DT144" s="101"/>
      <c r="DW144" s="101"/>
      <c r="DX144" s="101"/>
      <c r="DY144" s="101"/>
      <c r="EB144" s="101"/>
      <c r="EC144" s="100"/>
    </row>
    <row r="145" spans="17:133" ht="29.25" customHeight="1" x14ac:dyDescent="0.2">
      <c r="Q145" s="98"/>
      <c r="R145" s="98"/>
      <c r="AU145" s="109"/>
      <c r="BF145" s="98"/>
      <c r="BG145" s="98"/>
      <c r="BI145" s="98"/>
      <c r="BJ145" s="98"/>
      <c r="BK145" s="101"/>
      <c r="BL145" s="101"/>
      <c r="BP145" s="101"/>
      <c r="BQ145" s="101"/>
      <c r="BR145" s="101"/>
      <c r="BT145" s="101"/>
      <c r="BU145" s="101"/>
      <c r="CB145" s="101"/>
      <c r="CC145" s="101"/>
      <c r="CD145" s="101"/>
      <c r="CE145" s="101"/>
      <c r="CF145" s="101"/>
      <c r="CG145" s="101"/>
      <c r="CH145" s="101"/>
      <c r="CI145" s="101"/>
      <c r="CJ145" s="101"/>
      <c r="CK145" s="101"/>
      <c r="CL145" s="101"/>
      <c r="CM145" s="101"/>
      <c r="CN145" s="101"/>
      <c r="CO145" s="101"/>
      <c r="CP145" s="115"/>
      <c r="CQ145" s="101"/>
      <c r="CR145" s="101"/>
      <c r="CS145" s="101"/>
      <c r="CT145" s="101"/>
      <c r="CU145" s="101"/>
      <c r="CW145" s="101"/>
      <c r="DK145" s="101"/>
      <c r="DL145" s="101"/>
      <c r="DM145" s="101"/>
      <c r="DN145" s="101"/>
      <c r="DP145" s="101"/>
      <c r="DQ145" s="101"/>
      <c r="DR145" s="101"/>
      <c r="DS145" s="101"/>
      <c r="DT145" s="101"/>
      <c r="DW145" s="101"/>
      <c r="DX145" s="101"/>
      <c r="DY145" s="101"/>
      <c r="EB145" s="101"/>
      <c r="EC145" s="100"/>
    </row>
    <row r="146" spans="17:133" ht="29.25" customHeight="1" x14ac:dyDescent="0.2">
      <c r="Q146" s="98"/>
      <c r="R146" s="98"/>
      <c r="AU146" s="109"/>
      <c r="BF146" s="98"/>
      <c r="BG146" s="98"/>
      <c r="BI146" s="98"/>
      <c r="BJ146" s="98"/>
      <c r="BK146" s="101"/>
      <c r="BL146" s="101"/>
      <c r="BP146" s="101"/>
      <c r="BQ146" s="101"/>
      <c r="BR146" s="101"/>
      <c r="BT146" s="101"/>
      <c r="BU146" s="101"/>
      <c r="CB146" s="101"/>
      <c r="CC146" s="101"/>
      <c r="CD146" s="101"/>
      <c r="CE146" s="101"/>
      <c r="CF146" s="101"/>
      <c r="CG146" s="101"/>
      <c r="CH146" s="101"/>
      <c r="CI146" s="101"/>
      <c r="CJ146" s="101"/>
      <c r="CK146" s="101"/>
      <c r="CL146" s="101"/>
      <c r="CM146" s="101"/>
      <c r="CN146" s="101"/>
      <c r="CO146" s="101"/>
      <c r="CP146" s="115"/>
      <c r="CQ146" s="101"/>
      <c r="CR146" s="101"/>
      <c r="CS146" s="101"/>
      <c r="CT146" s="101"/>
      <c r="CU146" s="101"/>
      <c r="CW146" s="101"/>
      <c r="DK146" s="101"/>
      <c r="DL146" s="101"/>
      <c r="DM146" s="101"/>
      <c r="DN146" s="101"/>
      <c r="DP146" s="101"/>
      <c r="DQ146" s="101"/>
      <c r="DR146" s="101"/>
      <c r="DS146" s="101"/>
      <c r="DT146" s="101"/>
      <c r="DW146" s="101"/>
      <c r="DX146" s="101"/>
      <c r="DY146" s="101"/>
      <c r="EB146" s="101"/>
      <c r="EC146" s="100"/>
    </row>
    <row r="147" spans="17:133" ht="29.25" customHeight="1" x14ac:dyDescent="0.2">
      <c r="Q147" s="98"/>
      <c r="R147" s="98"/>
      <c r="AU147" s="109"/>
      <c r="BF147" s="98"/>
      <c r="BG147" s="98"/>
      <c r="BI147" s="98"/>
      <c r="BJ147" s="98"/>
      <c r="BK147" s="101"/>
      <c r="BL147" s="101"/>
      <c r="BP147" s="101"/>
      <c r="BQ147" s="101"/>
      <c r="BR147" s="101"/>
      <c r="BT147" s="101"/>
      <c r="BU147" s="101"/>
      <c r="CB147" s="101"/>
      <c r="CC147" s="101"/>
      <c r="CD147" s="101"/>
      <c r="CE147" s="101"/>
      <c r="CF147" s="101"/>
      <c r="CG147" s="101"/>
      <c r="CH147" s="101"/>
      <c r="CI147" s="101"/>
      <c r="CJ147" s="101"/>
      <c r="CK147" s="101"/>
      <c r="CL147" s="101"/>
      <c r="CM147" s="101"/>
      <c r="CN147" s="101"/>
      <c r="CO147" s="101"/>
      <c r="CP147" s="115"/>
      <c r="CQ147" s="101"/>
      <c r="CR147" s="101"/>
      <c r="CS147" s="101"/>
      <c r="CT147" s="101"/>
      <c r="CU147" s="101"/>
      <c r="CW147" s="101"/>
      <c r="DK147" s="101"/>
      <c r="DL147" s="101"/>
      <c r="DM147" s="101"/>
      <c r="DN147" s="101"/>
      <c r="DP147" s="101"/>
      <c r="DQ147" s="101"/>
      <c r="DR147" s="101"/>
      <c r="DS147" s="101"/>
      <c r="DT147" s="101"/>
      <c r="DW147" s="101"/>
      <c r="DX147" s="101"/>
      <c r="DY147" s="101"/>
      <c r="EB147" s="101"/>
      <c r="EC147" s="100"/>
    </row>
    <row r="148" spans="17:133" ht="29.25" customHeight="1" x14ac:dyDescent="0.2">
      <c r="Q148" s="98"/>
      <c r="R148" s="98"/>
      <c r="AU148" s="109"/>
      <c r="BF148" s="98"/>
      <c r="BG148" s="98"/>
      <c r="BI148" s="98"/>
      <c r="BJ148" s="98"/>
      <c r="BK148" s="101"/>
      <c r="BL148" s="101"/>
      <c r="BP148" s="101"/>
      <c r="BQ148" s="101"/>
      <c r="BR148" s="101"/>
      <c r="BT148" s="101"/>
      <c r="BU148" s="101"/>
      <c r="CB148" s="101"/>
      <c r="CC148" s="101"/>
      <c r="CD148" s="101"/>
      <c r="CE148" s="101"/>
      <c r="CF148" s="101"/>
      <c r="CG148" s="101"/>
      <c r="CH148" s="101"/>
      <c r="CI148" s="101"/>
      <c r="CJ148" s="101"/>
      <c r="CK148" s="101"/>
      <c r="CL148" s="101"/>
      <c r="CM148" s="101"/>
      <c r="CN148" s="101"/>
      <c r="CO148" s="101"/>
      <c r="CP148" s="115"/>
      <c r="CQ148" s="101"/>
      <c r="CR148" s="101"/>
      <c r="CS148" s="101"/>
      <c r="CT148" s="101"/>
      <c r="CU148" s="101"/>
      <c r="CW148" s="101"/>
      <c r="DK148" s="101"/>
      <c r="DL148" s="101"/>
      <c r="DM148" s="101"/>
      <c r="DN148" s="101"/>
      <c r="DP148" s="101"/>
      <c r="DQ148" s="101"/>
      <c r="DR148" s="101"/>
      <c r="DS148" s="101"/>
      <c r="DT148" s="101"/>
      <c r="DW148" s="101"/>
      <c r="DX148" s="101"/>
      <c r="DY148" s="101"/>
      <c r="EB148" s="101"/>
      <c r="EC148" s="100"/>
    </row>
    <row r="149" spans="17:133" ht="29.25" customHeight="1" x14ac:dyDescent="0.2">
      <c r="Q149" s="98"/>
      <c r="R149" s="98"/>
      <c r="AU149" s="109"/>
      <c r="BF149" s="98"/>
      <c r="BG149" s="98"/>
      <c r="BI149" s="98"/>
      <c r="BJ149" s="98"/>
      <c r="BK149" s="101"/>
      <c r="BL149" s="101"/>
      <c r="BP149" s="101"/>
      <c r="BQ149" s="101"/>
      <c r="BR149" s="101"/>
      <c r="BT149" s="101"/>
      <c r="BU149" s="101"/>
      <c r="CB149" s="101"/>
      <c r="CC149" s="101"/>
      <c r="CD149" s="101"/>
      <c r="CE149" s="101"/>
      <c r="CF149" s="101"/>
      <c r="CG149" s="101"/>
      <c r="CH149" s="101"/>
      <c r="CI149" s="101"/>
      <c r="CJ149" s="101"/>
      <c r="CK149" s="101"/>
      <c r="CL149" s="101"/>
      <c r="CM149" s="101"/>
      <c r="CN149" s="101"/>
      <c r="CO149" s="101"/>
      <c r="CP149" s="115"/>
      <c r="CQ149" s="101"/>
      <c r="CR149" s="101"/>
      <c r="CS149" s="101"/>
      <c r="CT149" s="101"/>
      <c r="CU149" s="101"/>
      <c r="CW149" s="101"/>
      <c r="DK149" s="101"/>
      <c r="DL149" s="101"/>
      <c r="DM149" s="101"/>
      <c r="DN149" s="101"/>
      <c r="DP149" s="101"/>
      <c r="DQ149" s="101"/>
      <c r="DR149" s="101"/>
      <c r="DS149" s="101"/>
      <c r="DT149" s="101"/>
      <c r="DW149" s="101"/>
      <c r="DX149" s="101"/>
      <c r="DY149" s="101"/>
      <c r="EB149" s="101"/>
      <c r="EC149" s="100"/>
    </row>
    <row r="150" spans="17:133" ht="29.25" customHeight="1" x14ac:dyDescent="0.2">
      <c r="Q150" s="98"/>
      <c r="R150" s="98"/>
      <c r="AU150" s="109"/>
      <c r="BF150" s="98"/>
      <c r="BG150" s="98"/>
      <c r="BI150" s="98"/>
      <c r="BJ150" s="98"/>
      <c r="BK150" s="101"/>
      <c r="BL150" s="101"/>
      <c r="BP150" s="101"/>
      <c r="BQ150" s="101"/>
      <c r="BR150" s="101"/>
      <c r="BT150" s="101"/>
      <c r="BU150" s="101"/>
      <c r="CB150" s="101"/>
      <c r="CC150" s="101"/>
      <c r="CD150" s="101"/>
      <c r="CE150" s="101"/>
      <c r="CF150" s="101"/>
      <c r="CG150" s="101"/>
      <c r="CH150" s="101"/>
      <c r="CI150" s="101"/>
      <c r="CJ150" s="101"/>
      <c r="CK150" s="101"/>
      <c r="CL150" s="101"/>
      <c r="CM150" s="101"/>
      <c r="CN150" s="101"/>
      <c r="CO150" s="101"/>
      <c r="CP150" s="115"/>
      <c r="CQ150" s="101"/>
      <c r="CR150" s="101"/>
      <c r="CS150" s="101"/>
      <c r="CT150" s="101"/>
      <c r="CU150" s="101"/>
      <c r="CW150" s="101"/>
      <c r="DK150" s="101"/>
      <c r="DL150" s="101"/>
      <c r="DM150" s="101"/>
      <c r="DN150" s="101"/>
      <c r="DP150" s="101"/>
      <c r="DQ150" s="101"/>
      <c r="DR150" s="101"/>
      <c r="DS150" s="101"/>
      <c r="DT150" s="101"/>
      <c r="DW150" s="101"/>
      <c r="DX150" s="101"/>
      <c r="DY150" s="101"/>
      <c r="EB150" s="101"/>
      <c r="EC150" s="100"/>
    </row>
    <row r="151" spans="17:133" ht="29.25" customHeight="1" x14ac:dyDescent="0.2">
      <c r="Q151" s="98"/>
      <c r="R151" s="98"/>
      <c r="AU151" s="109"/>
      <c r="BF151" s="98"/>
      <c r="BG151" s="98"/>
      <c r="BI151" s="98"/>
      <c r="BJ151" s="98"/>
      <c r="BK151" s="101"/>
      <c r="BL151" s="101"/>
      <c r="BP151" s="101"/>
      <c r="BQ151" s="101"/>
      <c r="BR151" s="101"/>
      <c r="BT151" s="101"/>
      <c r="BU151" s="101"/>
      <c r="CB151" s="101"/>
      <c r="CC151" s="101"/>
      <c r="CD151" s="101"/>
      <c r="CE151" s="101"/>
      <c r="CF151" s="101"/>
      <c r="CG151" s="101"/>
      <c r="CH151" s="101"/>
      <c r="CI151" s="101"/>
      <c r="CJ151" s="101"/>
      <c r="CK151" s="101"/>
      <c r="CL151" s="101"/>
      <c r="CM151" s="101"/>
      <c r="CN151" s="101"/>
      <c r="CO151" s="101"/>
      <c r="CP151" s="115"/>
      <c r="CQ151" s="101"/>
      <c r="CR151" s="101"/>
      <c r="CS151" s="101"/>
      <c r="CT151" s="101"/>
      <c r="CU151" s="101"/>
      <c r="CW151" s="101"/>
      <c r="DK151" s="101"/>
      <c r="DL151" s="101"/>
      <c r="DM151" s="101"/>
      <c r="DN151" s="101"/>
      <c r="DP151" s="101"/>
      <c r="DQ151" s="101"/>
      <c r="DR151" s="101"/>
      <c r="DS151" s="101"/>
      <c r="DT151" s="101"/>
      <c r="DW151" s="101"/>
      <c r="DX151" s="101"/>
      <c r="DY151" s="101"/>
      <c r="EB151" s="101"/>
      <c r="EC151" s="100"/>
    </row>
    <row r="152" spans="17:133" ht="29.25" customHeight="1" x14ac:dyDescent="0.2">
      <c r="Q152" s="98"/>
      <c r="R152" s="98"/>
      <c r="AU152" s="109"/>
      <c r="BF152" s="98"/>
      <c r="BG152" s="98"/>
      <c r="BI152" s="98"/>
      <c r="BJ152" s="98"/>
      <c r="BK152" s="101"/>
      <c r="BL152" s="101"/>
      <c r="BP152" s="101"/>
      <c r="BQ152" s="101"/>
      <c r="BR152" s="101"/>
      <c r="BT152" s="101"/>
      <c r="BU152" s="101"/>
      <c r="CB152" s="101"/>
      <c r="CC152" s="101"/>
      <c r="CD152" s="101"/>
      <c r="CE152" s="101"/>
      <c r="CF152" s="101"/>
      <c r="CG152" s="101"/>
      <c r="CH152" s="101"/>
      <c r="CI152" s="101"/>
      <c r="CJ152" s="101"/>
      <c r="CK152" s="101"/>
      <c r="CL152" s="101"/>
      <c r="CM152" s="101"/>
      <c r="CN152" s="101"/>
      <c r="CO152" s="101"/>
      <c r="CP152" s="115"/>
      <c r="CQ152" s="101"/>
      <c r="CR152" s="101"/>
      <c r="CS152" s="101"/>
      <c r="CT152" s="101"/>
      <c r="CU152" s="101"/>
      <c r="CW152" s="101"/>
      <c r="DK152" s="101"/>
      <c r="DL152" s="101"/>
      <c r="DM152" s="101"/>
      <c r="DN152" s="101"/>
      <c r="DP152" s="101"/>
      <c r="DQ152" s="101"/>
      <c r="DR152" s="101"/>
      <c r="DS152" s="101"/>
      <c r="DT152" s="101"/>
      <c r="DW152" s="101"/>
      <c r="DX152" s="101"/>
      <c r="DY152" s="101"/>
      <c r="EB152" s="101"/>
      <c r="EC152" s="100"/>
    </row>
    <row r="153" spans="17:133" ht="29.25" customHeight="1" x14ac:dyDescent="0.2">
      <c r="Q153" s="98"/>
      <c r="R153" s="98"/>
      <c r="AU153" s="109"/>
      <c r="BF153" s="98"/>
      <c r="BG153" s="98"/>
      <c r="BI153" s="98"/>
      <c r="BJ153" s="98"/>
      <c r="BK153" s="101"/>
      <c r="BL153" s="101"/>
      <c r="BP153" s="101"/>
      <c r="BQ153" s="101"/>
      <c r="BR153" s="101"/>
      <c r="BT153" s="101"/>
      <c r="BU153" s="101"/>
      <c r="CB153" s="101"/>
      <c r="CC153" s="101"/>
      <c r="CD153" s="101"/>
      <c r="CE153" s="101"/>
      <c r="CF153" s="101"/>
      <c r="CG153" s="101"/>
      <c r="CH153" s="101"/>
      <c r="CI153" s="101"/>
      <c r="CJ153" s="101"/>
      <c r="CK153" s="101"/>
      <c r="CL153" s="101"/>
      <c r="CM153" s="101"/>
      <c r="CN153" s="101"/>
      <c r="CO153" s="101"/>
      <c r="CP153" s="115"/>
      <c r="CQ153" s="101"/>
      <c r="CR153" s="101"/>
      <c r="CS153" s="101"/>
      <c r="CT153" s="101"/>
      <c r="CU153" s="101"/>
      <c r="CW153" s="101"/>
      <c r="DK153" s="101"/>
      <c r="DL153" s="101"/>
      <c r="DM153" s="101"/>
      <c r="DN153" s="101"/>
      <c r="DP153" s="101"/>
      <c r="DQ153" s="101"/>
      <c r="DR153" s="101"/>
      <c r="DS153" s="101"/>
      <c r="DT153" s="101"/>
      <c r="DW153" s="101"/>
      <c r="DX153" s="101"/>
      <c r="DY153" s="101"/>
      <c r="EB153" s="101"/>
      <c r="EC153" s="100"/>
    </row>
    <row r="154" spans="17:133" ht="29.25" customHeight="1" x14ac:dyDescent="0.2">
      <c r="Q154" s="98"/>
      <c r="R154" s="98"/>
      <c r="AU154" s="109"/>
      <c r="BF154" s="98"/>
      <c r="BG154" s="98"/>
      <c r="BI154" s="98"/>
      <c r="BJ154" s="98"/>
      <c r="BK154" s="101"/>
      <c r="BL154" s="101"/>
      <c r="BP154" s="101"/>
      <c r="BQ154" s="101"/>
      <c r="BR154" s="101"/>
      <c r="BT154" s="101"/>
      <c r="BU154" s="101"/>
      <c r="CB154" s="101"/>
      <c r="CC154" s="101"/>
      <c r="CD154" s="101"/>
      <c r="CE154" s="101"/>
      <c r="CF154" s="101"/>
      <c r="CG154" s="101"/>
      <c r="CH154" s="101"/>
      <c r="CI154" s="101"/>
      <c r="CJ154" s="101"/>
      <c r="CK154" s="101"/>
      <c r="CL154" s="101"/>
      <c r="CM154" s="101"/>
      <c r="CN154" s="101"/>
      <c r="CO154" s="101"/>
      <c r="CP154" s="115"/>
      <c r="CQ154" s="101"/>
      <c r="CR154" s="101"/>
      <c r="CS154" s="101"/>
      <c r="CT154" s="101"/>
      <c r="CU154" s="101"/>
      <c r="CW154" s="101"/>
      <c r="DK154" s="101"/>
      <c r="DL154" s="101"/>
      <c r="DM154" s="101"/>
      <c r="DN154" s="101"/>
      <c r="DP154" s="101"/>
      <c r="DQ154" s="101"/>
      <c r="DR154" s="101"/>
      <c r="DS154" s="101"/>
      <c r="DT154" s="101"/>
      <c r="DW154" s="101"/>
      <c r="DX154" s="101"/>
      <c r="DY154" s="101"/>
      <c r="EB154" s="101"/>
      <c r="EC154" s="116"/>
    </row>
    <row r="155" spans="17:133" ht="29.25" customHeight="1" x14ac:dyDescent="0.2">
      <c r="Q155" s="98"/>
      <c r="R155" s="98"/>
      <c r="AU155" s="109"/>
      <c r="BF155" s="98"/>
      <c r="BG155" s="98"/>
      <c r="BI155" s="98"/>
      <c r="BJ155" s="98"/>
      <c r="BK155" s="101"/>
      <c r="BL155" s="101"/>
      <c r="BP155" s="101"/>
      <c r="BQ155" s="101"/>
      <c r="BR155" s="101"/>
      <c r="BT155" s="101"/>
      <c r="BU155" s="101"/>
      <c r="CB155" s="101"/>
      <c r="CC155" s="101"/>
      <c r="CD155" s="101"/>
      <c r="CE155" s="101"/>
      <c r="CF155" s="101"/>
      <c r="CG155" s="101"/>
      <c r="CH155" s="101"/>
      <c r="CI155" s="101"/>
      <c r="CJ155" s="101"/>
      <c r="CK155" s="101"/>
      <c r="CL155" s="101"/>
      <c r="CM155" s="101"/>
      <c r="CN155" s="101"/>
      <c r="CO155" s="101"/>
      <c r="CP155" s="115"/>
      <c r="CQ155" s="101"/>
      <c r="CR155" s="101"/>
      <c r="CS155" s="101"/>
      <c r="CT155" s="101"/>
      <c r="CU155" s="101"/>
      <c r="CW155" s="101"/>
      <c r="DK155" s="101"/>
      <c r="DL155" s="101"/>
      <c r="DM155" s="101"/>
      <c r="DN155" s="101"/>
      <c r="DP155" s="101"/>
      <c r="DQ155" s="101"/>
      <c r="DR155" s="101"/>
      <c r="DS155" s="101"/>
      <c r="DT155" s="101"/>
      <c r="DW155" s="101"/>
      <c r="DX155" s="101"/>
      <c r="DY155" s="101"/>
      <c r="EB155" s="101"/>
      <c r="EC155" s="100"/>
    </row>
    <row r="156" spans="17:133" ht="29.25" customHeight="1" x14ac:dyDescent="0.2">
      <c r="Q156" s="98"/>
      <c r="R156" s="98"/>
      <c r="AU156" s="109"/>
      <c r="BF156" s="98"/>
      <c r="BG156" s="98"/>
      <c r="BI156" s="98"/>
      <c r="BJ156" s="98"/>
      <c r="BK156" s="101"/>
      <c r="BL156" s="101"/>
      <c r="BP156" s="101"/>
      <c r="BQ156" s="101"/>
      <c r="BR156" s="101"/>
      <c r="BT156" s="101"/>
      <c r="BU156" s="101"/>
      <c r="CB156" s="101"/>
      <c r="CC156" s="101"/>
      <c r="CD156" s="101"/>
      <c r="CE156" s="101"/>
      <c r="CF156" s="101"/>
      <c r="CG156" s="101"/>
      <c r="CH156" s="101"/>
      <c r="CI156" s="101"/>
      <c r="CJ156" s="101"/>
      <c r="CK156" s="101"/>
      <c r="CL156" s="101"/>
      <c r="CM156" s="101"/>
      <c r="CN156" s="101"/>
      <c r="CO156" s="101"/>
      <c r="CP156" s="115"/>
      <c r="CQ156" s="101"/>
      <c r="CR156" s="101"/>
      <c r="CS156" s="101"/>
      <c r="CT156" s="101"/>
      <c r="CU156" s="101"/>
      <c r="CW156" s="101"/>
      <c r="DK156" s="101"/>
      <c r="DL156" s="101"/>
      <c r="DM156" s="101"/>
      <c r="DN156" s="101"/>
      <c r="DP156" s="101"/>
      <c r="DQ156" s="101"/>
      <c r="DR156" s="101"/>
      <c r="DS156" s="101"/>
      <c r="DT156" s="101"/>
      <c r="DW156" s="101"/>
      <c r="DX156" s="101"/>
      <c r="DY156" s="101"/>
      <c r="EB156" s="101"/>
      <c r="EC156" s="100"/>
    </row>
    <row r="157" spans="17:133" ht="29.25" customHeight="1" x14ac:dyDescent="0.2">
      <c r="Q157" s="98"/>
      <c r="R157" s="98"/>
      <c r="AU157" s="109"/>
      <c r="BF157" s="98"/>
      <c r="BG157" s="98"/>
      <c r="BI157" s="98"/>
      <c r="BJ157" s="98"/>
      <c r="BK157" s="101"/>
      <c r="BL157" s="101"/>
      <c r="BP157" s="101"/>
      <c r="BQ157" s="101"/>
      <c r="BR157" s="101"/>
      <c r="BT157" s="101"/>
      <c r="BU157" s="101"/>
      <c r="CB157" s="101"/>
      <c r="CC157" s="101"/>
      <c r="CD157" s="101"/>
      <c r="CE157" s="101"/>
      <c r="CF157" s="101"/>
      <c r="CG157" s="101"/>
      <c r="CH157" s="101"/>
      <c r="CI157" s="101"/>
      <c r="CJ157" s="101"/>
      <c r="CK157" s="101"/>
      <c r="CL157" s="101"/>
      <c r="CM157" s="101"/>
      <c r="CN157" s="101"/>
      <c r="CO157" s="101"/>
      <c r="CP157" s="115"/>
      <c r="CQ157" s="101"/>
      <c r="CR157" s="101"/>
      <c r="CS157" s="101"/>
      <c r="CT157" s="101"/>
      <c r="CU157" s="101"/>
      <c r="CW157" s="101"/>
      <c r="DK157" s="101"/>
      <c r="DL157" s="101"/>
      <c r="DM157" s="101"/>
      <c r="DN157" s="101"/>
      <c r="DP157" s="101"/>
      <c r="DQ157" s="101"/>
      <c r="DR157" s="101"/>
      <c r="DS157" s="101"/>
      <c r="DT157" s="101"/>
      <c r="DW157" s="101"/>
      <c r="DX157" s="101"/>
      <c r="DY157" s="101"/>
      <c r="EB157" s="101"/>
      <c r="EC157" s="100"/>
    </row>
    <row r="158" spans="17:133" ht="29.25" customHeight="1" x14ac:dyDescent="0.2">
      <c r="Q158" s="98"/>
      <c r="R158" s="98"/>
      <c r="AU158" s="109"/>
      <c r="BF158" s="98"/>
      <c r="BG158" s="98"/>
      <c r="BI158" s="98"/>
      <c r="BJ158" s="98"/>
      <c r="BK158" s="101"/>
      <c r="BL158" s="101"/>
      <c r="BP158" s="101"/>
      <c r="BQ158" s="101"/>
      <c r="BR158" s="101"/>
      <c r="BT158" s="101"/>
      <c r="BU158" s="101"/>
      <c r="CB158" s="101"/>
      <c r="CC158" s="101"/>
      <c r="CD158" s="101"/>
      <c r="CE158" s="101"/>
      <c r="CF158" s="101"/>
      <c r="CG158" s="101"/>
      <c r="CH158" s="101"/>
      <c r="CI158" s="101"/>
      <c r="CJ158" s="101"/>
      <c r="CK158" s="101"/>
      <c r="CL158" s="101"/>
      <c r="CM158" s="101"/>
      <c r="CN158" s="101"/>
      <c r="CO158" s="101"/>
      <c r="CP158" s="115"/>
      <c r="CQ158" s="101"/>
      <c r="CR158" s="101"/>
      <c r="CS158" s="101"/>
      <c r="CT158" s="101"/>
      <c r="CU158" s="101"/>
      <c r="CW158" s="101"/>
      <c r="DK158" s="101"/>
      <c r="DL158" s="101"/>
      <c r="DM158" s="101"/>
      <c r="DN158" s="101"/>
      <c r="DP158" s="101"/>
      <c r="DQ158" s="101"/>
      <c r="DR158" s="101"/>
      <c r="DS158" s="101"/>
      <c r="DT158" s="101"/>
      <c r="DW158" s="101"/>
      <c r="DX158" s="101"/>
      <c r="DY158" s="101"/>
      <c r="EB158" s="101"/>
      <c r="EC158" s="100"/>
    </row>
    <row r="159" spans="17:133" ht="29.25" customHeight="1" x14ac:dyDescent="0.2">
      <c r="Q159" s="98"/>
      <c r="R159" s="98"/>
      <c r="AU159" s="109"/>
      <c r="BF159" s="98"/>
      <c r="BG159" s="98"/>
      <c r="BI159" s="98"/>
      <c r="BJ159" s="98"/>
      <c r="BK159" s="101"/>
      <c r="BL159" s="101"/>
      <c r="BP159" s="101"/>
      <c r="BQ159" s="101"/>
      <c r="BR159" s="101"/>
      <c r="BT159" s="101"/>
      <c r="BU159" s="101"/>
      <c r="CB159" s="101"/>
      <c r="CC159" s="101"/>
      <c r="CD159" s="101"/>
      <c r="CE159" s="101"/>
      <c r="CF159" s="101"/>
      <c r="CG159" s="101"/>
      <c r="CH159" s="101"/>
      <c r="CI159" s="101"/>
      <c r="CJ159" s="101"/>
      <c r="CK159" s="101"/>
      <c r="CL159" s="101"/>
      <c r="CM159" s="101"/>
      <c r="CN159" s="101"/>
      <c r="CO159" s="101"/>
      <c r="CP159" s="115"/>
      <c r="CQ159" s="101"/>
      <c r="CR159" s="101"/>
      <c r="CS159" s="101"/>
      <c r="CT159" s="101"/>
      <c r="CU159" s="101"/>
      <c r="CW159" s="101"/>
      <c r="DK159" s="101"/>
      <c r="DL159" s="101"/>
      <c r="DM159" s="101"/>
      <c r="DN159" s="101"/>
      <c r="DP159" s="101"/>
      <c r="DQ159" s="101"/>
      <c r="DR159" s="101"/>
      <c r="DS159" s="101"/>
      <c r="DT159" s="101"/>
      <c r="DW159" s="101"/>
      <c r="DX159" s="101"/>
      <c r="DY159" s="101"/>
      <c r="EB159" s="101"/>
      <c r="EC159" s="100"/>
    </row>
    <row r="160" spans="17:133" ht="29.25" customHeight="1" x14ac:dyDescent="0.2">
      <c r="Q160" s="98"/>
      <c r="R160" s="98"/>
      <c r="AU160" s="109"/>
      <c r="BF160" s="98"/>
      <c r="BG160" s="98"/>
      <c r="BI160" s="98"/>
      <c r="BJ160" s="98"/>
      <c r="BK160" s="101"/>
      <c r="BL160" s="101"/>
      <c r="BP160" s="101"/>
      <c r="BQ160" s="101"/>
      <c r="BR160" s="101"/>
      <c r="BT160" s="101"/>
      <c r="BU160" s="101"/>
      <c r="CB160" s="101"/>
      <c r="CC160" s="101"/>
      <c r="CD160" s="101"/>
      <c r="CE160" s="101"/>
      <c r="CF160" s="101"/>
      <c r="CG160" s="101"/>
      <c r="CH160" s="101"/>
      <c r="CI160" s="101"/>
      <c r="CJ160" s="101"/>
      <c r="CK160" s="101"/>
      <c r="CL160" s="101"/>
      <c r="CM160" s="101"/>
      <c r="CN160" s="101"/>
      <c r="CO160" s="101"/>
      <c r="CP160" s="115"/>
      <c r="CQ160" s="101"/>
      <c r="CR160" s="101"/>
      <c r="CS160" s="101"/>
      <c r="CT160" s="101"/>
      <c r="CU160" s="101"/>
      <c r="CW160" s="101"/>
      <c r="DK160" s="101"/>
      <c r="DL160" s="101"/>
      <c r="DM160" s="101"/>
      <c r="DN160" s="101"/>
      <c r="DP160" s="101"/>
      <c r="DQ160" s="101"/>
      <c r="DR160" s="101"/>
      <c r="DS160" s="101"/>
      <c r="DT160" s="101"/>
      <c r="DW160" s="101"/>
      <c r="DX160" s="101"/>
      <c r="DY160" s="101"/>
      <c r="EB160" s="101"/>
      <c r="EC160" s="100"/>
    </row>
    <row r="161" spans="17:133" ht="29.25" customHeight="1" x14ac:dyDescent="0.2">
      <c r="Q161" s="98"/>
      <c r="R161" s="98"/>
      <c r="AU161" s="109"/>
      <c r="BF161" s="98"/>
      <c r="BG161" s="98"/>
      <c r="BI161" s="98"/>
      <c r="BJ161" s="98"/>
      <c r="BK161" s="101"/>
      <c r="BL161" s="101"/>
      <c r="BP161" s="101"/>
      <c r="BQ161" s="101"/>
      <c r="BR161" s="101"/>
      <c r="BT161" s="101"/>
      <c r="BU161" s="101"/>
      <c r="CB161" s="101"/>
      <c r="CC161" s="101"/>
      <c r="CD161" s="101"/>
      <c r="CE161" s="101"/>
      <c r="CF161" s="101"/>
      <c r="CG161" s="101"/>
      <c r="CH161" s="101"/>
      <c r="CI161" s="101"/>
      <c r="CJ161" s="101"/>
      <c r="CK161" s="101"/>
      <c r="CL161" s="101"/>
      <c r="CM161" s="101"/>
      <c r="CN161" s="101"/>
      <c r="CO161" s="101"/>
      <c r="CP161" s="115"/>
      <c r="CQ161" s="101"/>
      <c r="CR161" s="101"/>
      <c r="CS161" s="101"/>
      <c r="CT161" s="101"/>
      <c r="CU161" s="101"/>
      <c r="CW161" s="101"/>
      <c r="DK161" s="101"/>
      <c r="DL161" s="101"/>
      <c r="DM161" s="101"/>
      <c r="DN161" s="101"/>
      <c r="DP161" s="101"/>
      <c r="DQ161" s="101"/>
      <c r="DR161" s="101"/>
      <c r="DS161" s="101"/>
      <c r="DT161" s="101"/>
      <c r="DW161" s="101"/>
      <c r="DX161" s="101"/>
      <c r="DY161" s="101"/>
      <c r="EB161" s="101"/>
      <c r="EC161" s="100"/>
    </row>
    <row r="162" spans="17:133" ht="29.25" customHeight="1" x14ac:dyDescent="0.2">
      <c r="Q162" s="98"/>
      <c r="R162" s="98"/>
      <c r="AU162" s="109"/>
      <c r="BF162" s="98"/>
      <c r="BG162" s="98"/>
      <c r="BI162" s="98"/>
      <c r="BJ162" s="98"/>
      <c r="BK162" s="101"/>
      <c r="BL162" s="101"/>
      <c r="BP162" s="101"/>
      <c r="BQ162" s="101"/>
      <c r="BR162" s="101"/>
      <c r="BT162" s="101"/>
      <c r="BU162" s="101"/>
      <c r="CB162" s="101"/>
      <c r="CC162" s="101"/>
      <c r="CD162" s="101"/>
      <c r="CE162" s="101"/>
      <c r="CF162" s="101"/>
      <c r="CG162" s="101"/>
      <c r="CH162" s="101"/>
      <c r="CI162" s="101"/>
      <c r="CJ162" s="101"/>
      <c r="CK162" s="101"/>
      <c r="CL162" s="101"/>
      <c r="CM162" s="101"/>
      <c r="CN162" s="101"/>
      <c r="CO162" s="101"/>
      <c r="CP162" s="115"/>
      <c r="CQ162" s="101"/>
      <c r="CR162" s="101"/>
      <c r="CS162" s="101"/>
      <c r="CT162" s="101"/>
      <c r="CU162" s="101"/>
      <c r="CW162" s="101"/>
      <c r="DK162" s="101"/>
      <c r="DL162" s="101"/>
      <c r="DM162" s="101"/>
      <c r="DN162" s="101"/>
      <c r="DP162" s="101"/>
      <c r="DQ162" s="101"/>
      <c r="DR162" s="101"/>
      <c r="DS162" s="101"/>
      <c r="DT162" s="101"/>
      <c r="DW162" s="101"/>
      <c r="DX162" s="101"/>
      <c r="DY162" s="101"/>
      <c r="EB162" s="101"/>
      <c r="EC162" s="100"/>
    </row>
    <row r="163" spans="17:133" ht="29.25" customHeight="1" x14ac:dyDescent="0.2">
      <c r="Q163" s="98"/>
      <c r="R163" s="98"/>
      <c r="AU163" s="109"/>
      <c r="BF163" s="98"/>
      <c r="BG163" s="98"/>
      <c r="BI163" s="98"/>
      <c r="BJ163" s="98"/>
      <c r="BK163" s="101"/>
      <c r="BL163" s="101"/>
      <c r="BP163" s="101"/>
      <c r="BQ163" s="101"/>
      <c r="BR163" s="101"/>
      <c r="BT163" s="101"/>
      <c r="BU163" s="101"/>
      <c r="CB163" s="101"/>
      <c r="CC163" s="101"/>
      <c r="CD163" s="101"/>
      <c r="CE163" s="101"/>
      <c r="CF163" s="101"/>
      <c r="CG163" s="101"/>
      <c r="CH163" s="101"/>
      <c r="CI163" s="101"/>
      <c r="CJ163" s="101"/>
      <c r="CK163" s="101"/>
      <c r="CL163" s="101"/>
      <c r="CM163" s="101"/>
      <c r="CN163" s="101"/>
      <c r="CO163" s="101"/>
      <c r="CP163" s="115"/>
      <c r="CQ163" s="101"/>
      <c r="CR163" s="101"/>
      <c r="CS163" s="101"/>
      <c r="CT163" s="101"/>
      <c r="CU163" s="101"/>
      <c r="CW163" s="101"/>
      <c r="DK163" s="101"/>
      <c r="DL163" s="101"/>
      <c r="DM163" s="101"/>
      <c r="DN163" s="101"/>
      <c r="DP163" s="101"/>
      <c r="DQ163" s="101"/>
      <c r="DR163" s="101"/>
      <c r="DS163" s="101"/>
      <c r="DT163" s="101"/>
      <c r="DW163" s="101"/>
      <c r="DX163" s="101"/>
      <c r="DY163" s="101"/>
      <c r="EB163" s="101"/>
      <c r="EC163" s="100"/>
    </row>
    <row r="164" spans="17:133" ht="29.25" customHeight="1" x14ac:dyDescent="0.2">
      <c r="Q164" s="98"/>
      <c r="R164" s="98"/>
      <c r="AU164" s="109"/>
      <c r="BF164" s="98"/>
      <c r="BG164" s="98"/>
      <c r="BI164" s="98"/>
      <c r="BJ164" s="98"/>
      <c r="BK164" s="101"/>
      <c r="BL164" s="101"/>
      <c r="BP164" s="101"/>
      <c r="BQ164" s="101"/>
      <c r="BR164" s="101"/>
      <c r="BT164" s="101"/>
      <c r="BU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15"/>
      <c r="CQ164" s="101"/>
      <c r="CR164" s="101"/>
      <c r="CS164" s="101"/>
      <c r="CT164" s="101"/>
      <c r="CU164" s="101"/>
      <c r="CW164" s="101"/>
      <c r="DK164" s="101"/>
      <c r="DL164" s="101"/>
      <c r="DM164" s="101"/>
      <c r="DN164" s="101"/>
      <c r="DP164" s="101"/>
      <c r="DQ164" s="101"/>
      <c r="DR164" s="101"/>
      <c r="DS164" s="101"/>
      <c r="DT164" s="101"/>
      <c r="DW164" s="101"/>
      <c r="DX164" s="101"/>
      <c r="DY164" s="101"/>
      <c r="EB164" s="101"/>
      <c r="EC164" s="100"/>
    </row>
    <row r="165" spans="17:133" ht="29.25" customHeight="1" x14ac:dyDescent="0.2">
      <c r="Q165" s="98"/>
      <c r="R165" s="98"/>
      <c r="AU165" s="109"/>
      <c r="BF165" s="98"/>
      <c r="BG165" s="98"/>
      <c r="BI165" s="98"/>
      <c r="BJ165" s="98"/>
      <c r="BK165" s="101"/>
      <c r="BL165" s="101"/>
      <c r="BP165" s="101"/>
      <c r="BQ165" s="101"/>
      <c r="BR165" s="101"/>
      <c r="BT165" s="101"/>
      <c r="BU165" s="101"/>
      <c r="CB165" s="101"/>
      <c r="CC165" s="101"/>
      <c r="CD165" s="101"/>
      <c r="CE165" s="101"/>
      <c r="CF165" s="101"/>
      <c r="CG165" s="101"/>
      <c r="CH165" s="101"/>
      <c r="CI165" s="101"/>
      <c r="CJ165" s="101"/>
      <c r="CK165" s="101"/>
      <c r="CL165" s="101"/>
      <c r="CM165" s="101"/>
      <c r="CN165" s="101"/>
      <c r="CO165" s="101"/>
      <c r="CP165" s="115"/>
      <c r="CQ165" s="101"/>
      <c r="CR165" s="101"/>
      <c r="CS165" s="101"/>
      <c r="CT165" s="101"/>
      <c r="CU165" s="101"/>
      <c r="CW165" s="101"/>
      <c r="DK165" s="101"/>
      <c r="DL165" s="101"/>
      <c r="DM165" s="101"/>
      <c r="DN165" s="101"/>
      <c r="DP165" s="101"/>
      <c r="DQ165" s="101"/>
      <c r="DR165" s="101"/>
      <c r="DS165" s="101"/>
      <c r="DT165" s="101"/>
      <c r="DW165" s="101"/>
      <c r="DX165" s="101"/>
      <c r="DY165" s="101"/>
      <c r="EB165" s="101"/>
      <c r="EC165" s="100"/>
    </row>
    <row r="166" spans="17:133" ht="29.25" customHeight="1" x14ac:dyDescent="0.2">
      <c r="Q166" s="98"/>
      <c r="R166" s="98"/>
      <c r="AU166" s="109"/>
      <c r="BF166" s="98"/>
      <c r="BG166" s="98"/>
      <c r="BI166" s="98"/>
      <c r="BJ166" s="98"/>
      <c r="BK166" s="101"/>
      <c r="BL166" s="101"/>
      <c r="BP166" s="101"/>
      <c r="BQ166" s="101"/>
      <c r="BR166" s="101"/>
      <c r="BT166" s="101"/>
      <c r="BU166" s="101"/>
      <c r="CB166" s="101"/>
      <c r="CC166" s="101"/>
      <c r="CD166" s="101"/>
      <c r="CE166" s="101"/>
      <c r="CF166" s="101"/>
      <c r="CG166" s="101"/>
      <c r="CH166" s="101"/>
      <c r="CI166" s="101"/>
      <c r="CJ166" s="101"/>
      <c r="CK166" s="101"/>
      <c r="CL166" s="101"/>
      <c r="CM166" s="101"/>
      <c r="CN166" s="101"/>
      <c r="CO166" s="101"/>
      <c r="CP166" s="115"/>
      <c r="CQ166" s="101"/>
      <c r="CR166" s="101"/>
      <c r="CS166" s="101"/>
      <c r="CT166" s="101"/>
      <c r="CU166" s="101"/>
      <c r="CW166" s="101"/>
      <c r="DK166" s="101"/>
      <c r="DL166" s="101"/>
      <c r="DM166" s="101"/>
      <c r="DN166" s="101"/>
      <c r="DP166" s="101"/>
      <c r="DQ166" s="101"/>
      <c r="DR166" s="101"/>
      <c r="DS166" s="101"/>
      <c r="DT166" s="101"/>
      <c r="DW166" s="101"/>
      <c r="DX166" s="101"/>
      <c r="DY166" s="101"/>
      <c r="EB166" s="101"/>
      <c r="EC166" s="100"/>
    </row>
    <row r="167" spans="17:133" ht="29.25" customHeight="1" x14ac:dyDescent="0.2">
      <c r="Q167" s="98"/>
      <c r="R167" s="98"/>
      <c r="AU167" s="109"/>
      <c r="BF167" s="98"/>
      <c r="BG167" s="98"/>
      <c r="BI167" s="98"/>
      <c r="BJ167" s="98"/>
      <c r="BK167" s="101"/>
      <c r="BL167" s="101"/>
      <c r="BP167" s="101"/>
      <c r="BQ167" s="101"/>
      <c r="BR167" s="101"/>
      <c r="BT167" s="101"/>
      <c r="BU167" s="101"/>
      <c r="CB167" s="101"/>
      <c r="CC167" s="101"/>
      <c r="CD167" s="101"/>
      <c r="CE167" s="101"/>
      <c r="CF167" s="101"/>
      <c r="CG167" s="101"/>
      <c r="CH167" s="101"/>
      <c r="CI167" s="101"/>
      <c r="CJ167" s="101"/>
      <c r="CK167" s="101"/>
      <c r="CL167" s="101"/>
      <c r="CM167" s="101"/>
      <c r="CN167" s="101"/>
      <c r="CO167" s="101"/>
      <c r="CP167" s="115"/>
      <c r="CQ167" s="101"/>
      <c r="CR167" s="101"/>
      <c r="CS167" s="101"/>
      <c r="CT167" s="101"/>
      <c r="CU167" s="101"/>
      <c r="CW167" s="101"/>
      <c r="DK167" s="101"/>
      <c r="DL167" s="101"/>
      <c r="DM167" s="101"/>
      <c r="DN167" s="101"/>
      <c r="DP167" s="101"/>
      <c r="DQ167" s="101"/>
      <c r="DR167" s="101"/>
      <c r="DS167" s="101"/>
      <c r="DT167" s="101"/>
      <c r="DW167" s="101"/>
      <c r="DX167" s="101"/>
      <c r="DY167" s="101"/>
      <c r="EB167" s="101"/>
      <c r="EC167" s="100"/>
    </row>
    <row r="168" spans="17:133" ht="29.25" customHeight="1" x14ac:dyDescent="0.2">
      <c r="Q168" s="98"/>
      <c r="R168" s="98"/>
      <c r="AU168" s="109"/>
      <c r="BF168" s="98"/>
      <c r="BG168" s="98"/>
      <c r="BI168" s="98"/>
      <c r="BJ168" s="98"/>
      <c r="BK168" s="101"/>
      <c r="BL168" s="101"/>
      <c r="BP168" s="101"/>
      <c r="BQ168" s="101"/>
      <c r="BR168" s="101"/>
      <c r="BT168" s="101"/>
      <c r="BU168" s="101"/>
      <c r="CB168" s="101"/>
      <c r="CC168" s="101"/>
      <c r="CD168" s="101"/>
      <c r="CE168" s="101"/>
      <c r="CF168" s="101"/>
      <c r="CG168" s="101"/>
      <c r="CH168" s="101"/>
      <c r="CI168" s="101"/>
      <c r="CJ168" s="101"/>
      <c r="CK168" s="101"/>
      <c r="CL168" s="101"/>
      <c r="CM168" s="101"/>
      <c r="CN168" s="101"/>
      <c r="CO168" s="101"/>
      <c r="CP168" s="115"/>
      <c r="CQ168" s="101"/>
      <c r="CR168" s="101"/>
      <c r="CS168" s="101"/>
      <c r="CT168" s="101"/>
      <c r="CU168" s="101"/>
      <c r="CW168" s="101"/>
      <c r="DK168" s="101"/>
      <c r="DL168" s="101"/>
      <c r="DM168" s="101"/>
      <c r="DN168" s="101"/>
      <c r="DP168" s="101"/>
      <c r="DQ168" s="101"/>
      <c r="DR168" s="101"/>
      <c r="DS168" s="101"/>
      <c r="DT168" s="101"/>
      <c r="DW168" s="101"/>
      <c r="DX168" s="101"/>
      <c r="DY168" s="101"/>
      <c r="EB168" s="101"/>
      <c r="EC168" s="100"/>
    </row>
    <row r="169" spans="17:133" ht="29.25" customHeight="1" x14ac:dyDescent="0.2">
      <c r="Q169" s="98"/>
      <c r="R169" s="98"/>
      <c r="AU169" s="109"/>
      <c r="BF169" s="98"/>
      <c r="BG169" s="98"/>
      <c r="BI169" s="98"/>
      <c r="BJ169" s="98"/>
      <c r="BK169" s="101"/>
      <c r="BL169" s="101"/>
      <c r="BP169" s="101"/>
      <c r="BQ169" s="101"/>
      <c r="BR169" s="101"/>
      <c r="BT169" s="101"/>
      <c r="BU169" s="101"/>
      <c r="CB169" s="101"/>
      <c r="CC169" s="101"/>
      <c r="CD169" s="101"/>
      <c r="CE169" s="101"/>
      <c r="CF169" s="101"/>
      <c r="CG169" s="101"/>
      <c r="CH169" s="101"/>
      <c r="CI169" s="101"/>
      <c r="CJ169" s="101"/>
      <c r="CK169" s="101"/>
      <c r="CL169" s="101"/>
      <c r="CM169" s="101"/>
      <c r="CN169" s="101"/>
      <c r="CO169" s="101"/>
      <c r="CP169" s="115"/>
      <c r="CQ169" s="101"/>
      <c r="CR169" s="101"/>
      <c r="CS169" s="101"/>
      <c r="CT169" s="101"/>
      <c r="CU169" s="101"/>
      <c r="CW169" s="101"/>
      <c r="DK169" s="101"/>
      <c r="DL169" s="101"/>
      <c r="DM169" s="101"/>
      <c r="DN169" s="101"/>
      <c r="DP169" s="101"/>
      <c r="DQ169" s="101"/>
      <c r="DR169" s="101"/>
      <c r="DS169" s="101"/>
      <c r="DT169" s="101"/>
      <c r="DW169" s="101"/>
      <c r="DX169" s="101"/>
      <c r="DY169" s="101"/>
      <c r="EB169" s="101"/>
      <c r="EC169" s="100"/>
    </row>
    <row r="170" spans="17:133" ht="29.25" customHeight="1" x14ac:dyDescent="0.2">
      <c r="Q170" s="98"/>
      <c r="R170" s="98"/>
      <c r="AU170" s="109"/>
      <c r="BF170" s="98"/>
      <c r="BG170" s="98"/>
      <c r="BI170" s="98"/>
      <c r="BJ170" s="98"/>
      <c r="BK170" s="101"/>
      <c r="BL170" s="101"/>
      <c r="BP170" s="101"/>
      <c r="BQ170" s="101"/>
      <c r="BR170" s="101"/>
      <c r="BT170" s="101"/>
      <c r="BU170" s="101"/>
      <c r="CB170" s="101"/>
      <c r="CC170" s="101"/>
      <c r="CD170" s="101"/>
      <c r="CE170" s="101"/>
      <c r="CF170" s="101"/>
      <c r="CG170" s="101"/>
      <c r="CH170" s="101"/>
      <c r="CI170" s="101"/>
      <c r="CJ170" s="101"/>
      <c r="CK170" s="101"/>
      <c r="CL170" s="101"/>
      <c r="CM170" s="101"/>
      <c r="CN170" s="101"/>
      <c r="CO170" s="101"/>
      <c r="CP170" s="115"/>
      <c r="CQ170" s="101"/>
      <c r="CR170" s="101"/>
      <c r="CS170" s="101"/>
      <c r="CT170" s="101"/>
      <c r="CU170" s="101"/>
      <c r="CW170" s="101"/>
      <c r="DK170" s="101"/>
      <c r="DL170" s="101"/>
      <c r="DM170" s="101"/>
      <c r="DN170" s="101"/>
      <c r="DP170" s="101"/>
      <c r="DQ170" s="101"/>
      <c r="DR170" s="101"/>
      <c r="DS170" s="101"/>
      <c r="DT170" s="101"/>
      <c r="DW170" s="101"/>
      <c r="DX170" s="101"/>
      <c r="DY170" s="101"/>
      <c r="EB170" s="101"/>
      <c r="EC170" s="100"/>
    </row>
    <row r="171" spans="17:133" ht="29.25" customHeight="1" x14ac:dyDescent="0.2">
      <c r="Q171" s="98"/>
      <c r="R171" s="98"/>
      <c r="AU171" s="109"/>
      <c r="BF171" s="98"/>
      <c r="BG171" s="98"/>
      <c r="BI171" s="98"/>
      <c r="BJ171" s="98"/>
      <c r="BK171" s="101"/>
      <c r="BL171" s="101"/>
      <c r="BP171" s="101"/>
      <c r="BQ171" s="101"/>
      <c r="BR171" s="101"/>
      <c r="BT171" s="101"/>
      <c r="BU171" s="101"/>
      <c r="CB171" s="101"/>
      <c r="CC171" s="101"/>
      <c r="CD171" s="101"/>
      <c r="CE171" s="101"/>
      <c r="CF171" s="101"/>
      <c r="CG171" s="101"/>
      <c r="CH171" s="101"/>
      <c r="CI171" s="101"/>
      <c r="CJ171" s="101"/>
      <c r="CK171" s="101"/>
      <c r="CL171" s="101"/>
      <c r="CM171" s="101"/>
      <c r="CN171" s="101"/>
      <c r="CO171" s="101"/>
      <c r="CP171" s="115"/>
      <c r="CQ171" s="101"/>
      <c r="CR171" s="101"/>
      <c r="CS171" s="101"/>
      <c r="CT171" s="101"/>
      <c r="CU171" s="101"/>
      <c r="CW171" s="101"/>
      <c r="DK171" s="101"/>
      <c r="DL171" s="101"/>
      <c r="DM171" s="101"/>
      <c r="DN171" s="101"/>
      <c r="DP171" s="101"/>
      <c r="DQ171" s="101"/>
      <c r="DR171" s="101"/>
      <c r="DS171" s="101"/>
      <c r="DT171" s="101"/>
      <c r="DW171" s="101"/>
      <c r="DX171" s="101"/>
      <c r="DY171" s="101"/>
      <c r="EB171" s="101"/>
      <c r="EC171" s="100"/>
    </row>
    <row r="172" spans="17:133" ht="29.25" customHeight="1" x14ac:dyDescent="0.2">
      <c r="Q172" s="98"/>
      <c r="R172" s="98"/>
      <c r="AU172" s="109"/>
      <c r="BF172" s="98"/>
      <c r="BG172" s="98"/>
      <c r="BI172" s="98"/>
      <c r="BJ172" s="98"/>
      <c r="BK172" s="101"/>
      <c r="BL172" s="101"/>
      <c r="BP172" s="101"/>
      <c r="BQ172" s="101"/>
      <c r="BR172" s="101"/>
      <c r="BT172" s="101"/>
      <c r="BU172" s="101"/>
      <c r="CB172" s="101"/>
      <c r="CC172" s="101"/>
      <c r="CD172" s="101"/>
      <c r="CE172" s="101"/>
      <c r="CF172" s="101"/>
      <c r="CG172" s="101"/>
      <c r="CH172" s="101"/>
      <c r="CI172" s="101"/>
      <c r="CJ172" s="101"/>
      <c r="CK172" s="101"/>
      <c r="CL172" s="101"/>
      <c r="CM172" s="101"/>
      <c r="CN172" s="101"/>
      <c r="CO172" s="101"/>
      <c r="CP172" s="115"/>
      <c r="CQ172" s="101"/>
      <c r="CR172" s="101"/>
      <c r="CS172" s="101"/>
      <c r="CT172" s="101"/>
      <c r="CU172" s="101"/>
      <c r="CW172" s="101"/>
      <c r="DK172" s="101"/>
      <c r="DL172" s="101"/>
      <c r="DM172" s="101"/>
      <c r="DN172" s="101"/>
      <c r="DP172" s="101"/>
      <c r="DQ172" s="101"/>
      <c r="DR172" s="101"/>
      <c r="DS172" s="101"/>
      <c r="DT172" s="101"/>
      <c r="DW172" s="101"/>
      <c r="DX172" s="101"/>
      <c r="DY172" s="101"/>
      <c r="EB172" s="101"/>
      <c r="EC172" s="100"/>
    </row>
    <row r="173" spans="17:133" ht="29.25" customHeight="1" x14ac:dyDescent="0.2">
      <c r="Q173" s="98"/>
      <c r="R173" s="98"/>
      <c r="AU173" s="109"/>
      <c r="BF173" s="98"/>
      <c r="BG173" s="98"/>
      <c r="BI173" s="98"/>
      <c r="BJ173" s="98"/>
      <c r="BK173" s="101"/>
      <c r="BL173" s="101"/>
      <c r="BP173" s="101"/>
      <c r="BQ173" s="101"/>
      <c r="BR173" s="101"/>
      <c r="BT173" s="101"/>
      <c r="BU173" s="101"/>
      <c r="CB173" s="101"/>
      <c r="CC173" s="101"/>
      <c r="CD173" s="101"/>
      <c r="CE173" s="101"/>
      <c r="CF173" s="101"/>
      <c r="CG173" s="101"/>
      <c r="CH173" s="101"/>
      <c r="CI173" s="101"/>
      <c r="CJ173" s="101"/>
      <c r="CK173" s="101"/>
      <c r="CL173" s="101"/>
      <c r="CM173" s="101"/>
      <c r="CN173" s="101"/>
      <c r="CO173" s="101"/>
      <c r="CP173" s="115"/>
      <c r="CQ173" s="101"/>
      <c r="CR173" s="101"/>
      <c r="CS173" s="101"/>
      <c r="CT173" s="101"/>
      <c r="CU173" s="101"/>
      <c r="CW173" s="101"/>
      <c r="DK173" s="101"/>
      <c r="DL173" s="101"/>
      <c r="DM173" s="101"/>
      <c r="DN173" s="101"/>
      <c r="DP173" s="101"/>
      <c r="DQ173" s="101"/>
      <c r="DR173" s="101"/>
      <c r="DS173" s="101"/>
      <c r="DT173" s="101"/>
      <c r="DW173" s="101"/>
      <c r="DX173" s="101"/>
      <c r="DY173" s="101"/>
      <c r="EB173" s="101"/>
      <c r="EC173" s="100"/>
    </row>
    <row r="174" spans="17:133" ht="29.25" customHeight="1" x14ac:dyDescent="0.2">
      <c r="Q174" s="98"/>
      <c r="R174" s="98"/>
      <c r="AU174" s="109"/>
      <c r="BF174" s="98"/>
      <c r="BG174" s="98"/>
      <c r="BI174" s="98"/>
      <c r="BJ174" s="98"/>
      <c r="BK174" s="101"/>
      <c r="BL174" s="101"/>
      <c r="BP174" s="101"/>
      <c r="BQ174" s="101"/>
      <c r="BR174" s="101"/>
      <c r="BT174" s="101"/>
      <c r="BU174" s="101"/>
      <c r="CB174" s="101"/>
      <c r="CC174" s="101"/>
      <c r="CD174" s="101"/>
      <c r="CE174" s="101"/>
      <c r="CF174" s="101"/>
      <c r="CG174" s="101"/>
      <c r="CH174" s="101"/>
      <c r="CI174" s="101"/>
      <c r="CJ174" s="101"/>
      <c r="CK174" s="101"/>
      <c r="CL174" s="101"/>
      <c r="CM174" s="101"/>
      <c r="CN174" s="101"/>
      <c r="CO174" s="101"/>
      <c r="CP174" s="115"/>
      <c r="CQ174" s="101"/>
      <c r="CR174" s="101"/>
      <c r="CS174" s="101"/>
      <c r="CT174" s="101"/>
      <c r="CU174" s="101"/>
      <c r="CW174" s="101"/>
      <c r="DK174" s="101"/>
      <c r="DL174" s="101"/>
      <c r="DM174" s="101"/>
      <c r="DN174" s="101"/>
      <c r="DP174" s="101"/>
      <c r="DQ174" s="101"/>
      <c r="DR174" s="101"/>
      <c r="DS174" s="101"/>
      <c r="DT174" s="101"/>
      <c r="DW174" s="101"/>
      <c r="DX174" s="101"/>
      <c r="DY174" s="101"/>
      <c r="EB174" s="101"/>
      <c r="EC174" s="100"/>
    </row>
    <row r="175" spans="17:133" ht="29.25" customHeight="1" x14ac:dyDescent="0.2">
      <c r="Q175" s="98"/>
      <c r="R175" s="98"/>
      <c r="AU175" s="109"/>
      <c r="BF175" s="98"/>
      <c r="BG175" s="98"/>
      <c r="BI175" s="98"/>
      <c r="BJ175" s="98"/>
      <c r="BK175" s="101"/>
      <c r="BL175" s="101"/>
      <c r="BP175" s="101"/>
      <c r="BQ175" s="101"/>
      <c r="BR175" s="101"/>
      <c r="BT175" s="101"/>
      <c r="BU175" s="101"/>
      <c r="CB175" s="101"/>
      <c r="CC175" s="101"/>
      <c r="CD175" s="101"/>
      <c r="CE175" s="101"/>
      <c r="CF175" s="101"/>
      <c r="CG175" s="101"/>
      <c r="CH175" s="101"/>
      <c r="CI175" s="101"/>
      <c r="CJ175" s="101"/>
      <c r="CK175" s="101"/>
      <c r="CL175" s="101"/>
      <c r="CM175" s="101"/>
      <c r="CN175" s="101"/>
      <c r="CO175" s="101"/>
      <c r="CP175" s="115"/>
      <c r="CQ175" s="101"/>
      <c r="CR175" s="101"/>
      <c r="CS175" s="101"/>
      <c r="CT175" s="101"/>
      <c r="CU175" s="101"/>
      <c r="CW175" s="101"/>
      <c r="DK175" s="101"/>
      <c r="DL175" s="101"/>
      <c r="DM175" s="101"/>
      <c r="DN175" s="101"/>
      <c r="DP175" s="101"/>
      <c r="DQ175" s="101"/>
      <c r="DR175" s="101"/>
      <c r="DS175" s="101"/>
      <c r="DT175" s="101"/>
      <c r="DW175" s="101"/>
      <c r="DX175" s="101"/>
      <c r="DY175" s="101"/>
      <c r="EB175" s="101"/>
      <c r="EC175" s="100"/>
    </row>
    <row r="176" spans="17:133" ht="29.25" customHeight="1" x14ac:dyDescent="0.2">
      <c r="Q176" s="98"/>
      <c r="R176" s="98"/>
      <c r="AU176" s="109"/>
      <c r="BF176" s="98"/>
      <c r="BG176" s="98"/>
      <c r="BI176" s="98"/>
      <c r="BJ176" s="98"/>
      <c r="BK176" s="101"/>
      <c r="BL176" s="101"/>
      <c r="BP176" s="101"/>
      <c r="BQ176" s="101"/>
      <c r="BR176" s="101"/>
      <c r="BT176" s="101"/>
      <c r="BU176" s="101"/>
      <c r="CB176" s="101"/>
      <c r="CC176" s="101"/>
      <c r="CD176" s="101"/>
      <c r="CE176" s="101"/>
      <c r="CF176" s="101"/>
      <c r="CG176" s="101"/>
      <c r="CH176" s="101"/>
      <c r="CI176" s="101"/>
      <c r="CJ176" s="101"/>
      <c r="CK176" s="101"/>
      <c r="CL176" s="101"/>
      <c r="CM176" s="101"/>
      <c r="CN176" s="101"/>
      <c r="CO176" s="101"/>
      <c r="CP176" s="115"/>
      <c r="CQ176" s="101"/>
      <c r="CR176" s="101"/>
      <c r="CS176" s="101"/>
      <c r="CT176" s="101"/>
      <c r="CU176" s="101"/>
      <c r="CW176" s="101"/>
      <c r="DK176" s="101"/>
      <c r="DL176" s="101"/>
      <c r="DM176" s="101"/>
      <c r="DN176" s="101"/>
      <c r="DP176" s="101"/>
      <c r="DQ176" s="101"/>
      <c r="DR176" s="101"/>
      <c r="DS176" s="101"/>
      <c r="DT176" s="101"/>
      <c r="DW176" s="101"/>
      <c r="DX176" s="101"/>
      <c r="DY176" s="101"/>
      <c r="EB176" s="101"/>
      <c r="EC176" s="116"/>
    </row>
    <row r="177" spans="17:133" ht="29.25" customHeight="1" x14ac:dyDescent="0.2">
      <c r="Q177" s="98"/>
      <c r="R177" s="98"/>
      <c r="AU177" s="109"/>
      <c r="BF177" s="98"/>
      <c r="BG177" s="98"/>
      <c r="BI177" s="98"/>
      <c r="BJ177" s="98"/>
      <c r="BK177" s="101"/>
      <c r="BL177" s="101"/>
      <c r="BP177" s="101"/>
      <c r="BQ177" s="101"/>
      <c r="BR177" s="101"/>
      <c r="BT177" s="101"/>
      <c r="BU177" s="101"/>
      <c r="CB177" s="101"/>
      <c r="CC177" s="101"/>
      <c r="CD177" s="101"/>
      <c r="CE177" s="101"/>
      <c r="CF177" s="101"/>
      <c r="CG177" s="101"/>
      <c r="CH177" s="101"/>
      <c r="CI177" s="101"/>
      <c r="CJ177" s="101"/>
      <c r="CK177" s="101"/>
      <c r="CL177" s="101"/>
      <c r="CM177" s="101"/>
      <c r="CN177" s="101"/>
      <c r="CO177" s="101"/>
      <c r="CP177" s="115"/>
      <c r="CQ177" s="101"/>
      <c r="CR177" s="101"/>
      <c r="CS177" s="101"/>
      <c r="CT177" s="101"/>
      <c r="CU177" s="101"/>
      <c r="CW177" s="101"/>
      <c r="DK177" s="101"/>
      <c r="DL177" s="101"/>
      <c r="DM177" s="101"/>
      <c r="DN177" s="101"/>
      <c r="DP177" s="101"/>
      <c r="DQ177" s="101"/>
      <c r="DR177" s="101"/>
      <c r="DS177" s="101"/>
      <c r="DT177" s="101"/>
      <c r="DW177" s="101"/>
      <c r="DX177" s="101"/>
      <c r="DY177" s="101"/>
      <c r="EB177" s="101"/>
      <c r="EC177" s="100"/>
    </row>
    <row r="178" spans="17:133" ht="29.25" customHeight="1" x14ac:dyDescent="0.2">
      <c r="Q178" s="98"/>
      <c r="R178" s="98"/>
      <c r="AU178" s="109"/>
      <c r="BF178" s="98"/>
      <c r="BG178" s="98"/>
      <c r="BI178" s="98"/>
      <c r="BJ178" s="98"/>
      <c r="BK178" s="101"/>
      <c r="BL178" s="101"/>
      <c r="BP178" s="101"/>
      <c r="BQ178" s="101"/>
      <c r="BR178" s="101"/>
      <c r="BT178" s="101"/>
      <c r="BU178" s="101"/>
      <c r="CB178" s="101"/>
      <c r="CC178" s="101"/>
      <c r="CD178" s="101"/>
      <c r="CE178" s="101"/>
      <c r="CF178" s="101"/>
      <c r="CG178" s="101"/>
      <c r="CH178" s="101"/>
      <c r="CI178" s="101"/>
      <c r="CJ178" s="101"/>
      <c r="CK178" s="101"/>
      <c r="CL178" s="101"/>
      <c r="CM178" s="101"/>
      <c r="CN178" s="101"/>
      <c r="CO178" s="101"/>
      <c r="CP178" s="115"/>
      <c r="CQ178" s="101"/>
      <c r="CR178" s="101"/>
      <c r="CS178" s="101"/>
      <c r="CT178" s="101"/>
      <c r="CU178" s="101"/>
      <c r="CW178" s="101"/>
      <c r="DK178" s="101"/>
      <c r="DL178" s="101"/>
      <c r="DM178" s="101"/>
      <c r="DN178" s="101"/>
      <c r="DP178" s="101"/>
      <c r="DQ178" s="101"/>
      <c r="DR178" s="101"/>
      <c r="DS178" s="101"/>
      <c r="DT178" s="101"/>
      <c r="DW178" s="101"/>
      <c r="DX178" s="101"/>
      <c r="DY178" s="101"/>
      <c r="EB178" s="101"/>
      <c r="EC178" s="100"/>
    </row>
    <row r="179" spans="17:133" ht="29.25" customHeight="1" x14ac:dyDescent="0.2">
      <c r="Q179" s="98"/>
      <c r="R179" s="98"/>
      <c r="AU179" s="109"/>
      <c r="BF179" s="98"/>
      <c r="BG179" s="98"/>
      <c r="BI179" s="98"/>
      <c r="BJ179" s="98"/>
      <c r="BK179" s="101"/>
      <c r="BL179" s="101"/>
      <c r="BP179" s="101"/>
      <c r="BQ179" s="101"/>
      <c r="BR179" s="101"/>
      <c r="BT179" s="101"/>
      <c r="BU179" s="101"/>
      <c r="CB179" s="101"/>
      <c r="CC179" s="101"/>
      <c r="CD179" s="101"/>
      <c r="CE179" s="101"/>
      <c r="CF179" s="101"/>
      <c r="CG179" s="101"/>
      <c r="CH179" s="101"/>
      <c r="CI179" s="101"/>
      <c r="CJ179" s="101"/>
      <c r="CK179" s="101"/>
      <c r="CL179" s="101"/>
      <c r="CM179" s="101"/>
      <c r="CN179" s="101"/>
      <c r="CO179" s="101"/>
      <c r="CP179" s="115"/>
      <c r="CQ179" s="101"/>
      <c r="CR179" s="101"/>
      <c r="CS179" s="101"/>
      <c r="CT179" s="101"/>
      <c r="CU179" s="101"/>
      <c r="CW179" s="101"/>
      <c r="DK179" s="101"/>
      <c r="DL179" s="101"/>
      <c r="DM179" s="101"/>
      <c r="DN179" s="101"/>
      <c r="DP179" s="101"/>
      <c r="DQ179" s="101"/>
      <c r="DR179" s="101"/>
      <c r="DS179" s="101"/>
      <c r="DT179" s="101"/>
      <c r="DW179" s="101"/>
      <c r="DX179" s="101"/>
      <c r="DY179" s="101"/>
      <c r="EB179" s="101"/>
      <c r="EC179" s="100"/>
    </row>
    <row r="180" spans="17:133" ht="29.25" customHeight="1" x14ac:dyDescent="0.2">
      <c r="Q180" s="98"/>
      <c r="R180" s="98"/>
      <c r="AU180" s="109"/>
      <c r="BF180" s="98"/>
      <c r="BG180" s="98"/>
      <c r="BI180" s="98"/>
      <c r="BJ180" s="98"/>
      <c r="BK180" s="101"/>
      <c r="BL180" s="101"/>
      <c r="BP180" s="101"/>
      <c r="BQ180" s="101"/>
      <c r="BR180" s="101"/>
      <c r="BT180" s="101"/>
      <c r="BU180" s="101"/>
      <c r="CB180" s="101"/>
      <c r="CC180" s="101"/>
      <c r="CD180" s="101"/>
      <c r="CE180" s="101"/>
      <c r="CF180" s="101"/>
      <c r="CG180" s="101"/>
      <c r="CH180" s="101"/>
      <c r="CI180" s="101"/>
      <c r="CJ180" s="101"/>
      <c r="CK180" s="101"/>
      <c r="CL180" s="101"/>
      <c r="CM180" s="101"/>
      <c r="CN180" s="101"/>
      <c r="CO180" s="101"/>
      <c r="CP180" s="115"/>
      <c r="CQ180" s="101"/>
      <c r="CR180" s="101"/>
      <c r="CS180" s="101"/>
      <c r="CT180" s="101"/>
      <c r="CU180" s="101"/>
      <c r="CW180" s="101"/>
      <c r="DK180" s="101"/>
      <c r="DL180" s="101"/>
      <c r="DM180" s="101"/>
      <c r="DN180" s="101"/>
      <c r="DP180" s="101"/>
      <c r="DQ180" s="101"/>
      <c r="DR180" s="101"/>
      <c r="DS180" s="101"/>
      <c r="DT180" s="101"/>
      <c r="DW180" s="101"/>
      <c r="DX180" s="101"/>
      <c r="DY180" s="101"/>
      <c r="EB180" s="101"/>
      <c r="EC180" s="100"/>
    </row>
    <row r="181" spans="17:133" ht="29.25" customHeight="1" x14ac:dyDescent="0.2">
      <c r="Q181" s="98"/>
      <c r="R181" s="98"/>
      <c r="AU181" s="109"/>
      <c r="BF181" s="98"/>
      <c r="BG181" s="98"/>
      <c r="BI181" s="98"/>
      <c r="BJ181" s="98"/>
      <c r="BK181" s="101"/>
      <c r="BL181" s="101"/>
      <c r="BP181" s="101"/>
      <c r="BQ181" s="101"/>
      <c r="BR181" s="101"/>
      <c r="BT181" s="101"/>
      <c r="BU181" s="101"/>
      <c r="CB181" s="101"/>
      <c r="CC181" s="101"/>
      <c r="CD181" s="101"/>
      <c r="CE181" s="101"/>
      <c r="CF181" s="101"/>
      <c r="CG181" s="101"/>
      <c r="CH181" s="101"/>
      <c r="CI181" s="101"/>
      <c r="CJ181" s="101"/>
      <c r="CK181" s="101"/>
      <c r="CL181" s="101"/>
      <c r="CM181" s="101"/>
      <c r="CN181" s="101"/>
      <c r="CO181" s="101"/>
      <c r="CP181" s="115"/>
      <c r="CQ181" s="101"/>
      <c r="CR181" s="101"/>
      <c r="CS181" s="101"/>
      <c r="CT181" s="101"/>
      <c r="CU181" s="101"/>
      <c r="CW181" s="101"/>
      <c r="DK181" s="101"/>
      <c r="DL181" s="101"/>
      <c r="DM181" s="101"/>
      <c r="DN181" s="101"/>
      <c r="DP181" s="101"/>
      <c r="DQ181" s="101"/>
      <c r="DR181" s="101"/>
      <c r="DS181" s="101"/>
      <c r="DT181" s="101"/>
      <c r="DW181" s="101"/>
      <c r="DX181" s="101"/>
      <c r="DY181" s="101"/>
      <c r="EB181" s="101"/>
      <c r="EC181" s="100"/>
    </row>
    <row r="182" spans="17:133" ht="29.25" customHeight="1" x14ac:dyDescent="0.2">
      <c r="Q182" s="98"/>
      <c r="R182" s="98"/>
      <c r="AU182" s="109"/>
      <c r="BF182" s="98"/>
      <c r="BG182" s="98"/>
      <c r="BI182" s="98"/>
      <c r="BJ182" s="98"/>
      <c r="BK182" s="101"/>
      <c r="BL182" s="101"/>
      <c r="BP182" s="101"/>
      <c r="BQ182" s="101"/>
      <c r="BR182" s="101"/>
      <c r="BT182" s="101"/>
      <c r="BU182" s="101"/>
      <c r="CB182" s="101"/>
      <c r="CC182" s="101"/>
      <c r="CD182" s="101"/>
      <c r="CE182" s="101"/>
      <c r="CF182" s="101"/>
      <c r="CG182" s="101"/>
      <c r="CH182" s="101"/>
      <c r="CI182" s="101"/>
      <c r="CJ182" s="101"/>
      <c r="CK182" s="101"/>
      <c r="CL182" s="101"/>
      <c r="CM182" s="101"/>
      <c r="CN182" s="101"/>
      <c r="CO182" s="101"/>
      <c r="CP182" s="115"/>
      <c r="CQ182" s="101"/>
      <c r="CR182" s="101"/>
      <c r="CS182" s="101"/>
      <c r="CT182" s="101"/>
      <c r="CU182" s="101"/>
      <c r="CW182" s="101"/>
      <c r="DK182" s="101"/>
      <c r="DL182" s="101"/>
      <c r="DM182" s="101"/>
      <c r="DN182" s="101"/>
      <c r="DP182" s="101"/>
      <c r="DQ182" s="101"/>
      <c r="DR182" s="101"/>
      <c r="DS182" s="101"/>
      <c r="DT182" s="101"/>
      <c r="DW182" s="101"/>
      <c r="DX182" s="101"/>
      <c r="DY182" s="101"/>
      <c r="EB182" s="101"/>
      <c r="EC182" s="100"/>
    </row>
    <row r="183" spans="17:133" ht="29.25" customHeight="1" x14ac:dyDescent="0.2">
      <c r="Q183" s="98"/>
      <c r="R183" s="98"/>
      <c r="AU183" s="109"/>
      <c r="BF183" s="98"/>
      <c r="BG183" s="98"/>
      <c r="BI183" s="98"/>
      <c r="BJ183" s="98"/>
      <c r="BK183" s="101"/>
      <c r="BL183" s="101"/>
      <c r="BP183" s="101"/>
      <c r="BQ183" s="101"/>
      <c r="BR183" s="101"/>
      <c r="BT183" s="101"/>
      <c r="BU183" s="101"/>
      <c r="CB183" s="101"/>
      <c r="CC183" s="101"/>
      <c r="CD183" s="101"/>
      <c r="CE183" s="101"/>
      <c r="CF183" s="101"/>
      <c r="CG183" s="101"/>
      <c r="CH183" s="101"/>
      <c r="CI183" s="101"/>
      <c r="CJ183" s="101"/>
      <c r="CK183" s="101"/>
      <c r="CL183" s="101"/>
      <c r="CM183" s="101"/>
      <c r="CN183" s="101"/>
      <c r="CO183" s="101"/>
      <c r="CP183" s="115"/>
      <c r="CQ183" s="101"/>
      <c r="CR183" s="101"/>
      <c r="CS183" s="101"/>
      <c r="CT183" s="101"/>
      <c r="CU183" s="101"/>
      <c r="CW183" s="101"/>
      <c r="DK183" s="101"/>
      <c r="DL183" s="101"/>
      <c r="DM183" s="101"/>
      <c r="DN183" s="101"/>
      <c r="DP183" s="101"/>
      <c r="DQ183" s="101"/>
      <c r="DR183" s="101"/>
      <c r="DS183" s="101"/>
      <c r="DT183" s="101"/>
      <c r="DW183" s="101"/>
      <c r="DX183" s="101"/>
      <c r="DY183" s="101"/>
      <c r="EB183" s="101"/>
      <c r="EC183" s="100"/>
    </row>
    <row r="184" spans="17:133" ht="29.25" customHeight="1" x14ac:dyDescent="0.2">
      <c r="Q184" s="98"/>
      <c r="R184" s="98"/>
      <c r="AU184" s="109"/>
      <c r="AW184" s="111"/>
      <c r="BF184" s="98"/>
      <c r="BG184" s="98"/>
      <c r="BI184" s="98"/>
      <c r="BJ184" s="98"/>
      <c r="BK184" s="101"/>
      <c r="BL184" s="101"/>
      <c r="BP184" s="101"/>
      <c r="BQ184" s="101"/>
      <c r="BR184" s="101"/>
      <c r="BT184" s="101"/>
      <c r="BU184" s="101"/>
      <c r="CB184" s="101"/>
      <c r="CC184" s="101"/>
      <c r="CD184" s="101"/>
      <c r="CE184" s="101"/>
      <c r="CF184" s="101"/>
      <c r="CG184" s="101"/>
      <c r="CH184" s="101"/>
      <c r="CI184" s="101"/>
      <c r="CJ184" s="101"/>
      <c r="CK184" s="101"/>
      <c r="CL184" s="101"/>
      <c r="CM184" s="101"/>
      <c r="CN184" s="101"/>
      <c r="CO184" s="101"/>
      <c r="CP184" s="115"/>
      <c r="CQ184" s="101"/>
      <c r="CR184" s="101"/>
      <c r="CS184" s="101"/>
      <c r="CT184" s="101"/>
      <c r="CU184" s="101"/>
      <c r="CW184" s="101"/>
      <c r="DK184" s="101"/>
      <c r="DL184" s="101"/>
      <c r="DM184" s="101"/>
      <c r="DN184" s="101"/>
      <c r="DP184" s="101"/>
      <c r="DQ184" s="101"/>
      <c r="DR184" s="101"/>
      <c r="DS184" s="101"/>
      <c r="DT184" s="101"/>
      <c r="DW184" s="101"/>
      <c r="DX184" s="101"/>
      <c r="DY184" s="101"/>
      <c r="EB184" s="101"/>
      <c r="EC184" s="100"/>
    </row>
    <row r="185" spans="17:133" ht="29.25" customHeight="1" x14ac:dyDescent="0.2">
      <c r="Q185" s="98"/>
      <c r="R185" s="98"/>
      <c r="AU185" s="109"/>
      <c r="BF185" s="98"/>
      <c r="BG185" s="98"/>
      <c r="BI185" s="98"/>
      <c r="BJ185" s="98"/>
      <c r="BK185" s="101"/>
      <c r="BL185" s="101"/>
      <c r="BP185" s="101"/>
      <c r="BQ185" s="101"/>
      <c r="BR185" s="101"/>
      <c r="BT185" s="101"/>
      <c r="BU185" s="101"/>
      <c r="CB185" s="101"/>
      <c r="CC185" s="101"/>
      <c r="CD185" s="101"/>
      <c r="CE185" s="101"/>
      <c r="CF185" s="101"/>
      <c r="CG185" s="101"/>
      <c r="CH185" s="101"/>
      <c r="CI185" s="101"/>
      <c r="CJ185" s="101"/>
      <c r="CK185" s="101"/>
      <c r="CL185" s="101"/>
      <c r="CM185" s="101"/>
      <c r="CN185" s="101"/>
      <c r="CO185" s="101"/>
      <c r="CP185" s="115"/>
      <c r="CQ185" s="101"/>
      <c r="CR185" s="101"/>
      <c r="CS185" s="101"/>
      <c r="CT185" s="101"/>
      <c r="CU185" s="101"/>
      <c r="CW185" s="101"/>
      <c r="DK185" s="101"/>
      <c r="DL185" s="101"/>
      <c r="DM185" s="101"/>
      <c r="DN185" s="101"/>
      <c r="DP185" s="101"/>
      <c r="DQ185" s="101"/>
      <c r="DR185" s="101"/>
      <c r="DS185" s="101"/>
      <c r="DT185" s="101"/>
      <c r="DW185" s="101"/>
      <c r="DX185" s="101"/>
      <c r="DY185" s="101"/>
      <c r="EB185" s="101"/>
      <c r="EC185" s="100"/>
    </row>
    <row r="186" spans="17:133" ht="29.25" customHeight="1" x14ac:dyDescent="0.2">
      <c r="Q186" s="98"/>
      <c r="R186" s="98"/>
      <c r="AU186" s="109"/>
      <c r="BF186" s="98"/>
      <c r="BG186" s="98"/>
      <c r="BI186" s="98"/>
      <c r="BJ186" s="98"/>
      <c r="BK186" s="101"/>
      <c r="BL186" s="101"/>
      <c r="BP186" s="101"/>
      <c r="BQ186" s="101"/>
      <c r="BR186" s="101"/>
      <c r="BT186" s="101"/>
      <c r="BU186" s="101"/>
      <c r="CB186" s="101"/>
      <c r="CC186" s="101"/>
      <c r="CD186" s="101"/>
      <c r="CE186" s="101"/>
      <c r="CF186" s="101"/>
      <c r="CG186" s="101"/>
      <c r="CH186" s="101"/>
      <c r="CI186" s="101"/>
      <c r="CJ186" s="101"/>
      <c r="CK186" s="101"/>
      <c r="CL186" s="101"/>
      <c r="CM186" s="101"/>
      <c r="CN186" s="101"/>
      <c r="CO186" s="101"/>
      <c r="CP186" s="115"/>
      <c r="CQ186" s="101"/>
      <c r="CR186" s="101"/>
      <c r="CS186" s="101"/>
      <c r="CT186" s="101"/>
      <c r="CU186" s="101"/>
      <c r="CW186" s="101"/>
      <c r="DK186" s="101"/>
      <c r="DL186" s="101"/>
      <c r="DM186" s="101"/>
      <c r="DN186" s="101"/>
      <c r="DP186" s="101"/>
      <c r="DQ186" s="101"/>
      <c r="DR186" s="101"/>
      <c r="DS186" s="101"/>
      <c r="DT186" s="101"/>
      <c r="DW186" s="101"/>
      <c r="DX186" s="101"/>
      <c r="DY186" s="101"/>
      <c r="EB186" s="101"/>
      <c r="EC186" s="100"/>
    </row>
    <row r="187" spans="17:133" ht="29.25" customHeight="1" x14ac:dyDescent="0.2">
      <c r="Q187" s="98"/>
      <c r="R187" s="98"/>
      <c r="AU187" s="109"/>
      <c r="BF187" s="98"/>
      <c r="BG187" s="98"/>
      <c r="BI187" s="98"/>
      <c r="BJ187" s="98"/>
      <c r="BK187" s="101"/>
      <c r="BL187" s="101"/>
      <c r="BP187" s="101"/>
      <c r="BQ187" s="101"/>
      <c r="BR187" s="101"/>
      <c r="BT187" s="101"/>
      <c r="BU187" s="101"/>
      <c r="CB187" s="101"/>
      <c r="CC187" s="101"/>
      <c r="CD187" s="101"/>
      <c r="CE187" s="101"/>
      <c r="CF187" s="101"/>
      <c r="CG187" s="101"/>
      <c r="CH187" s="101"/>
      <c r="CI187" s="101"/>
      <c r="CJ187" s="101"/>
      <c r="CK187" s="101"/>
      <c r="CL187" s="101"/>
      <c r="CM187" s="101"/>
      <c r="CN187" s="101"/>
      <c r="CO187" s="101"/>
      <c r="CP187" s="115"/>
      <c r="CQ187" s="101"/>
      <c r="CR187" s="101"/>
      <c r="CS187" s="101"/>
      <c r="CT187" s="101"/>
      <c r="CU187" s="101"/>
      <c r="CW187" s="101"/>
      <c r="DK187" s="101"/>
      <c r="DL187" s="101"/>
      <c r="DM187" s="101"/>
      <c r="DN187" s="101"/>
      <c r="DP187" s="101"/>
      <c r="DQ187" s="101"/>
      <c r="DR187" s="101"/>
      <c r="DS187" s="101"/>
      <c r="DT187" s="101"/>
      <c r="DW187" s="101"/>
      <c r="DX187" s="101"/>
      <c r="DY187" s="101"/>
      <c r="EB187" s="101"/>
      <c r="EC187" s="100"/>
    </row>
    <row r="188" spans="17:133" ht="29.25" customHeight="1" x14ac:dyDescent="0.2">
      <c r="Q188" s="98"/>
      <c r="R188" s="98"/>
      <c r="AU188" s="109"/>
      <c r="BF188" s="98"/>
      <c r="BG188" s="98"/>
      <c r="BI188" s="98"/>
      <c r="BJ188" s="98"/>
      <c r="BK188" s="101"/>
      <c r="BL188" s="101"/>
      <c r="BP188" s="101"/>
      <c r="BQ188" s="101"/>
      <c r="BR188" s="101"/>
      <c r="BT188" s="101"/>
      <c r="BU188" s="101"/>
      <c r="CB188" s="101"/>
      <c r="CC188" s="101"/>
      <c r="CD188" s="101"/>
      <c r="CE188" s="101"/>
      <c r="CF188" s="101"/>
      <c r="CG188" s="101"/>
      <c r="CH188" s="101"/>
      <c r="CI188" s="101"/>
      <c r="CJ188" s="101"/>
      <c r="CK188" s="101"/>
      <c r="CL188" s="101"/>
      <c r="CM188" s="101"/>
      <c r="CN188" s="101"/>
      <c r="CO188" s="101"/>
      <c r="CP188" s="115"/>
      <c r="CQ188" s="101"/>
      <c r="CR188" s="101"/>
      <c r="CS188" s="101"/>
      <c r="CT188" s="101"/>
      <c r="CU188" s="101"/>
      <c r="CW188" s="101"/>
      <c r="DK188" s="101"/>
      <c r="DL188" s="101"/>
      <c r="DM188" s="101"/>
      <c r="DN188" s="101"/>
      <c r="DP188" s="101"/>
      <c r="DQ188" s="101"/>
      <c r="DR188" s="101"/>
      <c r="DS188" s="101"/>
      <c r="DT188" s="101"/>
      <c r="DW188" s="101"/>
      <c r="DX188" s="101"/>
      <c r="DY188" s="101"/>
      <c r="EB188" s="101"/>
      <c r="EC188" s="100"/>
    </row>
    <row r="189" spans="17:133" ht="29.25" customHeight="1" x14ac:dyDescent="0.2">
      <c r="Q189" s="98"/>
      <c r="R189" s="98"/>
      <c r="AU189" s="109"/>
      <c r="BF189" s="98"/>
      <c r="BG189" s="98"/>
      <c r="BI189" s="98"/>
      <c r="BJ189" s="98"/>
      <c r="BK189" s="101"/>
      <c r="BL189" s="101"/>
      <c r="BP189" s="101"/>
      <c r="BQ189" s="101"/>
      <c r="BR189" s="101"/>
      <c r="BT189" s="101"/>
      <c r="BU189" s="101"/>
      <c r="CB189" s="101"/>
      <c r="CC189" s="101"/>
      <c r="CD189" s="101"/>
      <c r="CE189" s="101"/>
      <c r="CF189" s="101"/>
      <c r="CG189" s="101"/>
      <c r="CH189" s="101"/>
      <c r="CI189" s="101"/>
      <c r="CJ189" s="101"/>
      <c r="CK189" s="101"/>
      <c r="CL189" s="101"/>
      <c r="CM189" s="101"/>
      <c r="CN189" s="101"/>
      <c r="CO189" s="101"/>
      <c r="CP189" s="115"/>
      <c r="CQ189" s="101"/>
      <c r="CR189" s="101"/>
      <c r="CS189" s="101"/>
      <c r="CT189" s="101"/>
      <c r="CU189" s="101"/>
      <c r="CW189" s="101"/>
      <c r="DK189" s="101"/>
      <c r="DL189" s="101"/>
      <c r="DM189" s="101"/>
      <c r="DN189" s="101"/>
      <c r="DP189" s="101"/>
      <c r="DQ189" s="101"/>
      <c r="DR189" s="101"/>
      <c r="DS189" s="101"/>
      <c r="DT189" s="101"/>
      <c r="DW189" s="101"/>
      <c r="DX189" s="101"/>
      <c r="DY189" s="101"/>
      <c r="EB189" s="101"/>
      <c r="EC189" s="100"/>
    </row>
    <row r="190" spans="17:133" ht="29.25" customHeight="1" x14ac:dyDescent="0.2">
      <c r="Q190" s="98"/>
      <c r="R190" s="98"/>
      <c r="AU190" s="109"/>
      <c r="BF190" s="98"/>
      <c r="BG190" s="98"/>
      <c r="BI190" s="98"/>
      <c r="BJ190" s="98"/>
      <c r="BK190" s="101"/>
      <c r="BL190" s="101"/>
      <c r="BP190" s="101"/>
      <c r="BQ190" s="101"/>
      <c r="BR190" s="101"/>
      <c r="BT190" s="101"/>
      <c r="BU190" s="101"/>
      <c r="CB190" s="101"/>
      <c r="CC190" s="101"/>
      <c r="CD190" s="101"/>
      <c r="CE190" s="101"/>
      <c r="CF190" s="101"/>
      <c r="CG190" s="101"/>
      <c r="CH190" s="101"/>
      <c r="CI190" s="101"/>
      <c r="CJ190" s="101"/>
      <c r="CK190" s="101"/>
      <c r="CL190" s="101"/>
      <c r="CM190" s="101"/>
      <c r="CN190" s="101"/>
      <c r="CO190" s="101"/>
      <c r="CP190" s="115"/>
      <c r="CQ190" s="101"/>
      <c r="CR190" s="101"/>
      <c r="CS190" s="101"/>
      <c r="CT190" s="101"/>
      <c r="CU190" s="101"/>
      <c r="CW190" s="101"/>
      <c r="DK190" s="101"/>
      <c r="DL190" s="101"/>
      <c r="DM190" s="101"/>
      <c r="DN190" s="101"/>
      <c r="DP190" s="101"/>
      <c r="DQ190" s="101"/>
      <c r="DR190" s="101"/>
      <c r="DS190" s="101"/>
      <c r="DT190" s="101"/>
      <c r="DW190" s="101"/>
      <c r="DX190" s="101"/>
      <c r="DY190" s="101"/>
      <c r="EB190" s="101"/>
      <c r="EC190" s="100"/>
    </row>
    <row r="191" spans="17:133" ht="29.25" customHeight="1" x14ac:dyDescent="0.2">
      <c r="Q191" s="98"/>
      <c r="R191" s="98"/>
      <c r="AU191" s="109"/>
      <c r="BF191" s="98"/>
      <c r="BG191" s="98"/>
      <c r="BI191" s="98"/>
      <c r="BJ191" s="98"/>
      <c r="BK191" s="101"/>
      <c r="BL191" s="101"/>
      <c r="BP191" s="101"/>
      <c r="BQ191" s="101"/>
      <c r="BR191" s="101"/>
      <c r="BT191" s="101"/>
      <c r="BU191" s="101"/>
      <c r="CB191" s="101"/>
      <c r="CC191" s="101"/>
      <c r="CD191" s="101"/>
      <c r="CE191" s="101"/>
      <c r="CF191" s="101"/>
      <c r="CG191" s="101"/>
      <c r="CH191" s="101"/>
      <c r="CI191" s="101"/>
      <c r="CJ191" s="101"/>
      <c r="CK191" s="101"/>
      <c r="CL191" s="101"/>
      <c r="CM191" s="101"/>
      <c r="CN191" s="101"/>
      <c r="CO191" s="101"/>
      <c r="CP191" s="115"/>
      <c r="CQ191" s="101"/>
      <c r="CR191" s="101"/>
      <c r="CS191" s="101"/>
      <c r="CT191" s="101"/>
      <c r="CU191" s="101"/>
      <c r="CW191" s="101"/>
      <c r="DK191" s="101"/>
      <c r="DL191" s="101"/>
      <c r="DM191" s="101"/>
      <c r="DN191" s="101"/>
      <c r="DP191" s="101"/>
      <c r="DQ191" s="101"/>
      <c r="DR191" s="101"/>
      <c r="DS191" s="101"/>
      <c r="DT191" s="101"/>
      <c r="DW191" s="101"/>
      <c r="DX191" s="101"/>
      <c r="DY191" s="101"/>
      <c r="EB191" s="101"/>
      <c r="EC191" s="100"/>
    </row>
    <row r="192" spans="17:133" ht="29.25" customHeight="1" x14ac:dyDescent="0.2">
      <c r="Q192" s="98"/>
      <c r="R192" s="98"/>
      <c r="AU192" s="109"/>
      <c r="BF192" s="98"/>
      <c r="BG192" s="98"/>
      <c r="BI192" s="98"/>
      <c r="BJ192" s="98"/>
      <c r="BK192" s="101"/>
      <c r="BL192" s="101"/>
      <c r="BP192" s="101"/>
      <c r="BQ192" s="101"/>
      <c r="BR192" s="101"/>
      <c r="BT192" s="101"/>
      <c r="BU192" s="101"/>
      <c r="CB192" s="101"/>
      <c r="CC192" s="101"/>
      <c r="CD192" s="101"/>
      <c r="CE192" s="101"/>
      <c r="CF192" s="101"/>
      <c r="CG192" s="101"/>
      <c r="CH192" s="101"/>
      <c r="CI192" s="101"/>
      <c r="CJ192" s="101"/>
      <c r="CK192" s="101"/>
      <c r="CL192" s="101"/>
      <c r="CM192" s="101"/>
      <c r="CN192" s="101"/>
      <c r="CO192" s="101"/>
      <c r="CP192" s="115"/>
      <c r="CQ192" s="101"/>
      <c r="CR192" s="101"/>
      <c r="CS192" s="101"/>
      <c r="CT192" s="101"/>
      <c r="CU192" s="101"/>
      <c r="CW192" s="101"/>
      <c r="DK192" s="101"/>
      <c r="DL192" s="101"/>
      <c r="DM192" s="101"/>
      <c r="DN192" s="101"/>
      <c r="DP192" s="101"/>
      <c r="DQ192" s="101"/>
      <c r="DR192" s="101"/>
      <c r="DS192" s="101"/>
      <c r="DT192" s="101"/>
      <c r="DW192" s="101"/>
      <c r="DX192" s="101"/>
      <c r="DY192" s="101"/>
      <c r="EB192" s="101"/>
      <c r="EC192" s="100"/>
    </row>
    <row r="193" spans="17:133" ht="29.25" customHeight="1" x14ac:dyDescent="0.2">
      <c r="Q193" s="98"/>
      <c r="R193" s="98"/>
      <c r="AU193" s="109"/>
      <c r="BF193" s="98"/>
      <c r="BG193" s="98"/>
      <c r="BI193" s="98"/>
      <c r="BJ193" s="98"/>
      <c r="BK193" s="101"/>
      <c r="BL193" s="101"/>
      <c r="BP193" s="101"/>
      <c r="BQ193" s="101"/>
      <c r="BR193" s="101"/>
      <c r="BT193" s="101"/>
      <c r="BU193" s="101"/>
      <c r="CB193" s="101"/>
      <c r="CC193" s="101"/>
      <c r="CD193" s="101"/>
      <c r="CE193" s="101"/>
      <c r="CF193" s="101"/>
      <c r="CG193" s="101"/>
      <c r="CH193" s="101"/>
      <c r="CI193" s="101"/>
      <c r="CJ193" s="101"/>
      <c r="CK193" s="101"/>
      <c r="CL193" s="101"/>
      <c r="CM193" s="101"/>
      <c r="CN193" s="101"/>
      <c r="CO193" s="101"/>
      <c r="CP193" s="115"/>
      <c r="CQ193" s="101"/>
      <c r="CR193" s="101"/>
      <c r="CS193" s="101"/>
      <c r="CT193" s="101"/>
      <c r="CU193" s="101"/>
      <c r="CW193" s="101"/>
      <c r="DK193" s="101"/>
      <c r="DL193" s="101"/>
      <c r="DM193" s="101"/>
      <c r="DN193" s="101"/>
      <c r="DP193" s="101"/>
      <c r="DQ193" s="101"/>
      <c r="DR193" s="101"/>
      <c r="DS193" s="101"/>
      <c r="DT193" s="101"/>
      <c r="DW193" s="101"/>
      <c r="DX193" s="101"/>
      <c r="DY193" s="101"/>
      <c r="EB193" s="101"/>
      <c r="EC193" s="100"/>
    </row>
    <row r="194" spans="17:133" ht="29.25" customHeight="1" x14ac:dyDescent="0.2">
      <c r="Q194" s="98"/>
      <c r="R194" s="98"/>
      <c r="AU194" s="109"/>
      <c r="BF194" s="98"/>
      <c r="BG194" s="98"/>
      <c r="BI194" s="98"/>
      <c r="BJ194" s="98"/>
      <c r="BK194" s="101"/>
      <c r="BL194" s="101"/>
      <c r="BP194" s="101"/>
      <c r="BQ194" s="101"/>
      <c r="BR194" s="101"/>
      <c r="BT194" s="101"/>
      <c r="BU194" s="101"/>
      <c r="CB194" s="101"/>
      <c r="CC194" s="101"/>
      <c r="CD194" s="101"/>
      <c r="CE194" s="101"/>
      <c r="CF194" s="101"/>
      <c r="CG194" s="101"/>
      <c r="CH194" s="101"/>
      <c r="CI194" s="101"/>
      <c r="CJ194" s="101"/>
      <c r="CK194" s="101"/>
      <c r="CL194" s="101"/>
      <c r="CM194" s="101"/>
      <c r="CN194" s="101"/>
      <c r="CO194" s="101"/>
      <c r="CP194" s="115"/>
      <c r="CQ194" s="101"/>
      <c r="CR194" s="101"/>
      <c r="CS194" s="101"/>
      <c r="CT194" s="101"/>
      <c r="CU194" s="101"/>
      <c r="CW194" s="101"/>
      <c r="DK194" s="101"/>
      <c r="DL194" s="101"/>
      <c r="DM194" s="101"/>
      <c r="DN194" s="101"/>
      <c r="DP194" s="101"/>
      <c r="DQ194" s="101"/>
      <c r="DR194" s="101"/>
      <c r="DS194" s="101"/>
      <c r="DT194" s="101"/>
      <c r="DW194" s="101"/>
      <c r="DX194" s="101"/>
      <c r="DY194" s="101"/>
      <c r="EB194" s="101"/>
      <c r="EC194" s="100"/>
    </row>
    <row r="195" spans="17:133" ht="29.25" customHeight="1" x14ac:dyDescent="0.2">
      <c r="Q195" s="98"/>
      <c r="R195" s="98"/>
      <c r="AU195" s="109"/>
      <c r="BF195" s="98"/>
      <c r="BG195" s="98"/>
      <c r="BI195" s="98"/>
      <c r="BJ195" s="98"/>
      <c r="BK195" s="101"/>
      <c r="BL195" s="101"/>
      <c r="BP195" s="101"/>
      <c r="BQ195" s="101"/>
      <c r="BR195" s="101"/>
      <c r="BT195" s="101"/>
      <c r="BU195" s="101"/>
      <c r="CB195" s="101"/>
      <c r="CC195" s="101"/>
      <c r="CD195" s="101"/>
      <c r="CE195" s="101"/>
      <c r="CF195" s="101"/>
      <c r="CG195" s="101"/>
      <c r="CH195" s="101"/>
      <c r="CI195" s="101"/>
      <c r="CJ195" s="101"/>
      <c r="CK195" s="101"/>
      <c r="CL195" s="101"/>
      <c r="CM195" s="101"/>
      <c r="CN195" s="101"/>
      <c r="CO195" s="101"/>
      <c r="CP195" s="115"/>
      <c r="CQ195" s="101"/>
      <c r="CR195" s="101"/>
      <c r="CS195" s="101"/>
      <c r="CT195" s="101"/>
      <c r="CU195" s="101"/>
      <c r="CW195" s="101"/>
      <c r="DK195" s="101"/>
      <c r="DL195" s="101"/>
      <c r="DM195" s="101"/>
      <c r="DN195" s="101"/>
      <c r="DP195" s="101"/>
      <c r="DQ195" s="101"/>
      <c r="DR195" s="101"/>
      <c r="DS195" s="101"/>
      <c r="DT195" s="101"/>
      <c r="DW195" s="101"/>
      <c r="DX195" s="101"/>
      <c r="DY195" s="101"/>
      <c r="EB195" s="101"/>
      <c r="EC195" s="100"/>
    </row>
    <row r="196" spans="17:133" ht="29.25" customHeight="1" x14ac:dyDescent="0.2">
      <c r="Q196" s="98"/>
      <c r="R196" s="98"/>
      <c r="AU196" s="109"/>
      <c r="BF196" s="98"/>
      <c r="BG196" s="98"/>
      <c r="BI196" s="98"/>
      <c r="BJ196" s="98"/>
      <c r="BK196" s="101"/>
      <c r="BL196" s="101"/>
      <c r="BP196" s="101"/>
      <c r="BQ196" s="101"/>
      <c r="BR196" s="101"/>
      <c r="BT196" s="101"/>
      <c r="BU196" s="101"/>
      <c r="CB196" s="101"/>
      <c r="CC196" s="101"/>
      <c r="CD196" s="101"/>
      <c r="CE196" s="101"/>
      <c r="CF196" s="101"/>
      <c r="CG196" s="101"/>
      <c r="CH196" s="101"/>
      <c r="CI196" s="101"/>
      <c r="CJ196" s="101"/>
      <c r="CK196" s="101"/>
      <c r="CL196" s="101"/>
      <c r="CM196" s="101"/>
      <c r="CN196" s="101"/>
      <c r="CO196" s="101"/>
      <c r="CP196" s="115"/>
      <c r="CQ196" s="101"/>
      <c r="CR196" s="101"/>
      <c r="CS196" s="101"/>
      <c r="CT196" s="101"/>
      <c r="CU196" s="101"/>
      <c r="CW196" s="101"/>
      <c r="DK196" s="101"/>
      <c r="DL196" s="101"/>
      <c r="DM196" s="101"/>
      <c r="DN196" s="101"/>
      <c r="DP196" s="101"/>
      <c r="DQ196" s="101"/>
      <c r="DR196" s="101"/>
      <c r="DS196" s="101"/>
      <c r="DT196" s="101"/>
      <c r="DW196" s="101"/>
      <c r="DX196" s="101"/>
      <c r="DY196" s="101"/>
      <c r="EB196" s="101"/>
      <c r="EC196" s="100"/>
    </row>
    <row r="197" spans="17:133" ht="29.25" customHeight="1" x14ac:dyDescent="0.2">
      <c r="Q197" s="98"/>
      <c r="R197" s="98"/>
      <c r="AU197" s="109"/>
      <c r="BF197" s="98"/>
      <c r="BG197" s="98"/>
      <c r="BI197" s="98"/>
      <c r="BJ197" s="98"/>
      <c r="BK197" s="101"/>
      <c r="BL197" s="101"/>
      <c r="BP197" s="101"/>
      <c r="BQ197" s="101"/>
      <c r="BR197" s="101"/>
      <c r="BT197" s="101"/>
      <c r="BU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101"/>
      <c r="CM197" s="101"/>
      <c r="CN197" s="101"/>
      <c r="CO197" s="101"/>
      <c r="CP197" s="115"/>
      <c r="CQ197" s="101"/>
      <c r="CR197" s="101"/>
      <c r="CS197" s="101"/>
      <c r="CT197" s="101"/>
      <c r="CU197" s="101"/>
      <c r="CW197" s="101"/>
      <c r="DK197" s="101"/>
      <c r="DL197" s="101"/>
      <c r="DM197" s="101"/>
      <c r="DN197" s="101"/>
      <c r="DP197" s="101"/>
      <c r="DQ197" s="101"/>
      <c r="DR197" s="101"/>
      <c r="DS197" s="101"/>
      <c r="DT197" s="101"/>
      <c r="DW197" s="101"/>
      <c r="DX197" s="101"/>
      <c r="DY197" s="101"/>
      <c r="EB197" s="101"/>
      <c r="EC197" s="116"/>
    </row>
    <row r="198" spans="17:133" ht="29.25" customHeight="1" x14ac:dyDescent="0.2">
      <c r="Q198" s="98"/>
      <c r="R198" s="98"/>
      <c r="AU198" s="109"/>
      <c r="BF198" s="98"/>
      <c r="BG198" s="98"/>
      <c r="BI198" s="98"/>
      <c r="BJ198" s="98"/>
      <c r="BK198" s="101"/>
      <c r="BL198" s="101"/>
      <c r="BP198" s="101"/>
      <c r="BQ198" s="101"/>
      <c r="BR198" s="101"/>
      <c r="BT198" s="101"/>
      <c r="BU198" s="101"/>
      <c r="CB198" s="101"/>
      <c r="CC198" s="101"/>
      <c r="CD198" s="101"/>
      <c r="CE198" s="101"/>
      <c r="CF198" s="101"/>
      <c r="CG198" s="101"/>
      <c r="CH198" s="101"/>
      <c r="CI198" s="101"/>
      <c r="CJ198" s="101"/>
      <c r="CK198" s="101"/>
      <c r="CL198" s="101"/>
      <c r="CM198" s="101"/>
      <c r="CN198" s="101"/>
      <c r="CO198" s="101"/>
      <c r="CP198" s="115"/>
      <c r="CQ198" s="101"/>
      <c r="CR198" s="101"/>
      <c r="CS198" s="101"/>
      <c r="CT198" s="101"/>
      <c r="CU198" s="101"/>
      <c r="CW198" s="101"/>
      <c r="DK198" s="101"/>
      <c r="DL198" s="101"/>
      <c r="DM198" s="101"/>
      <c r="DN198" s="101"/>
      <c r="DP198" s="101"/>
      <c r="DQ198" s="101"/>
      <c r="DR198" s="101"/>
      <c r="DS198" s="101"/>
      <c r="DT198" s="101"/>
      <c r="DW198" s="101"/>
      <c r="DX198" s="101"/>
      <c r="DY198" s="101"/>
      <c r="EB198" s="101"/>
      <c r="EC198" s="100"/>
    </row>
    <row r="199" spans="17:133" ht="29.25" customHeight="1" x14ac:dyDescent="0.2">
      <c r="Q199" s="98"/>
      <c r="R199" s="98"/>
      <c r="AU199" s="109"/>
      <c r="BF199" s="98"/>
      <c r="BG199" s="98"/>
      <c r="BI199" s="98"/>
      <c r="BJ199" s="98"/>
      <c r="BK199" s="101"/>
      <c r="BL199" s="101"/>
      <c r="BP199" s="101"/>
      <c r="BQ199" s="101"/>
      <c r="BR199" s="101"/>
      <c r="BT199" s="101"/>
      <c r="BU199" s="101"/>
      <c r="CB199" s="101"/>
      <c r="CC199" s="101"/>
      <c r="CD199" s="101"/>
      <c r="CE199" s="101"/>
      <c r="CF199" s="101"/>
      <c r="CG199" s="101"/>
      <c r="CH199" s="101"/>
      <c r="CI199" s="101"/>
      <c r="CJ199" s="101"/>
      <c r="CK199" s="101"/>
      <c r="CL199" s="101"/>
      <c r="CM199" s="101"/>
      <c r="CN199" s="101"/>
      <c r="CO199" s="101"/>
      <c r="CP199" s="115"/>
      <c r="CQ199" s="101"/>
      <c r="CR199" s="101"/>
      <c r="CS199" s="101"/>
      <c r="CT199" s="101"/>
      <c r="CU199" s="101"/>
      <c r="CW199" s="101"/>
      <c r="DK199" s="101"/>
      <c r="DL199" s="101"/>
      <c r="DM199" s="101"/>
      <c r="DN199" s="101"/>
      <c r="DP199" s="101"/>
      <c r="DQ199" s="101"/>
      <c r="DR199" s="101"/>
      <c r="DS199" s="101"/>
      <c r="DT199" s="101"/>
      <c r="DW199" s="101"/>
      <c r="DX199" s="101"/>
      <c r="DY199" s="101"/>
      <c r="EB199" s="101"/>
      <c r="EC199" s="100"/>
    </row>
    <row r="200" spans="17:133" ht="29.25" customHeight="1" x14ac:dyDescent="0.2">
      <c r="Q200" s="98"/>
      <c r="R200" s="98"/>
      <c r="AU200" s="109"/>
      <c r="BF200" s="98"/>
      <c r="BG200" s="98"/>
      <c r="BI200" s="98"/>
      <c r="BJ200" s="98"/>
      <c r="BK200" s="101"/>
      <c r="BL200" s="101"/>
      <c r="BP200" s="101"/>
      <c r="BQ200" s="101"/>
      <c r="BR200" s="101"/>
      <c r="BT200" s="101"/>
      <c r="BU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15"/>
      <c r="CQ200" s="101"/>
      <c r="CR200" s="101"/>
      <c r="CS200" s="101"/>
      <c r="CT200" s="101"/>
      <c r="CU200" s="101"/>
      <c r="CW200" s="101"/>
      <c r="DK200" s="101"/>
      <c r="DL200" s="101"/>
      <c r="DM200" s="101"/>
      <c r="DN200" s="101"/>
      <c r="DP200" s="101"/>
      <c r="DQ200" s="101"/>
      <c r="DR200" s="101"/>
      <c r="DS200" s="101"/>
      <c r="DT200" s="101"/>
      <c r="DW200" s="101"/>
      <c r="DX200" s="101"/>
      <c r="DY200" s="101"/>
      <c r="EB200" s="101"/>
      <c r="EC200" s="100"/>
    </row>
    <row r="201" spans="17:133" ht="29.25" customHeight="1" x14ac:dyDescent="0.2">
      <c r="Q201" s="98"/>
      <c r="R201" s="98"/>
      <c r="AU201" s="109"/>
      <c r="BF201" s="98"/>
      <c r="BG201" s="98"/>
      <c r="BI201" s="98"/>
      <c r="BJ201" s="98"/>
      <c r="BK201" s="101"/>
      <c r="BL201" s="101"/>
      <c r="BP201" s="101"/>
      <c r="BQ201" s="101"/>
      <c r="BR201" s="101"/>
      <c r="BT201" s="101"/>
      <c r="BU201" s="101"/>
      <c r="CB201" s="101"/>
      <c r="CC201" s="101"/>
      <c r="CD201" s="101"/>
      <c r="CE201" s="101"/>
      <c r="CF201" s="101"/>
      <c r="CG201" s="101"/>
      <c r="CH201" s="101"/>
      <c r="CI201" s="101"/>
      <c r="CJ201" s="101"/>
      <c r="CK201" s="101"/>
      <c r="CL201" s="101"/>
      <c r="CM201" s="101"/>
      <c r="CN201" s="101"/>
      <c r="CO201" s="101"/>
      <c r="CP201" s="115"/>
      <c r="CQ201" s="101"/>
      <c r="CR201" s="101"/>
      <c r="CS201" s="101"/>
      <c r="CT201" s="101"/>
      <c r="CU201" s="101"/>
      <c r="CW201" s="101"/>
      <c r="DK201" s="101"/>
      <c r="DL201" s="101"/>
      <c r="DM201" s="101"/>
      <c r="DN201" s="101"/>
      <c r="DP201" s="101"/>
      <c r="DQ201" s="101"/>
      <c r="DR201" s="101"/>
      <c r="DS201" s="101"/>
      <c r="DT201" s="101"/>
      <c r="DW201" s="101"/>
      <c r="DX201" s="101"/>
      <c r="DY201" s="101"/>
      <c r="EB201" s="101"/>
      <c r="EC201" s="100"/>
    </row>
    <row r="202" spans="17:133" ht="29.25" customHeight="1" x14ac:dyDescent="0.2">
      <c r="Q202" s="98"/>
      <c r="R202" s="98"/>
      <c r="AU202" s="109"/>
      <c r="BF202" s="98"/>
      <c r="BG202" s="98"/>
      <c r="BI202" s="98"/>
      <c r="BJ202" s="98"/>
      <c r="BK202" s="101"/>
      <c r="BL202" s="101"/>
      <c r="BP202" s="101"/>
      <c r="BQ202" s="101"/>
      <c r="BR202" s="101"/>
      <c r="BT202" s="101"/>
      <c r="BU202" s="101"/>
      <c r="CB202" s="101"/>
      <c r="CC202" s="101"/>
      <c r="CD202" s="101"/>
      <c r="CE202" s="101"/>
      <c r="CF202" s="101"/>
      <c r="CG202" s="101"/>
      <c r="CH202" s="101"/>
      <c r="CI202" s="101"/>
      <c r="CJ202" s="101"/>
      <c r="CK202" s="101"/>
      <c r="CL202" s="101"/>
      <c r="CM202" s="101"/>
      <c r="CN202" s="101"/>
      <c r="CO202" s="101"/>
      <c r="CP202" s="115"/>
      <c r="CQ202" s="101"/>
      <c r="CR202" s="101"/>
      <c r="CS202" s="101"/>
      <c r="CT202" s="101"/>
      <c r="CU202" s="101"/>
      <c r="CW202" s="101"/>
      <c r="DK202" s="101"/>
      <c r="DL202" s="101"/>
      <c r="DM202" s="101"/>
      <c r="DN202" s="101"/>
      <c r="DP202" s="101"/>
      <c r="DQ202" s="101"/>
      <c r="DR202" s="101"/>
      <c r="DS202" s="101"/>
      <c r="DT202" s="101"/>
      <c r="DW202" s="101"/>
      <c r="DX202" s="101"/>
      <c r="DY202" s="101"/>
      <c r="EB202" s="101"/>
      <c r="EC202" s="100"/>
    </row>
    <row r="203" spans="17:133" ht="29.25" customHeight="1" x14ac:dyDescent="0.2">
      <c r="Q203" s="98"/>
      <c r="R203" s="98"/>
      <c r="AU203" s="109"/>
      <c r="BF203" s="98"/>
      <c r="BG203" s="98"/>
      <c r="BI203" s="98"/>
      <c r="BJ203" s="98"/>
      <c r="BK203" s="101"/>
      <c r="BL203" s="101"/>
      <c r="BP203" s="101"/>
      <c r="BQ203" s="101"/>
      <c r="BR203" s="101"/>
      <c r="BT203" s="101"/>
      <c r="BU203" s="101"/>
      <c r="CB203" s="101"/>
      <c r="CC203" s="101"/>
      <c r="CD203" s="101"/>
      <c r="CE203" s="101"/>
      <c r="CF203" s="101"/>
      <c r="CG203" s="101"/>
      <c r="CH203" s="101"/>
      <c r="CI203" s="101"/>
      <c r="CJ203" s="101"/>
      <c r="CK203" s="101"/>
      <c r="CL203" s="101"/>
      <c r="CM203" s="101"/>
      <c r="CN203" s="101"/>
      <c r="CO203" s="101"/>
      <c r="CP203" s="115"/>
      <c r="CQ203" s="101"/>
      <c r="CR203" s="101"/>
      <c r="CS203" s="101"/>
      <c r="CT203" s="101"/>
      <c r="CU203" s="101"/>
      <c r="CW203" s="101"/>
      <c r="DK203" s="101"/>
      <c r="DL203" s="101"/>
      <c r="DM203" s="101"/>
      <c r="DN203" s="101"/>
      <c r="DP203" s="101"/>
      <c r="DQ203" s="101"/>
      <c r="DR203" s="101"/>
      <c r="DS203" s="101"/>
      <c r="DT203" s="101"/>
      <c r="DW203" s="101"/>
      <c r="DX203" s="101"/>
      <c r="DY203" s="101"/>
      <c r="EB203" s="101"/>
      <c r="EC203" s="100"/>
    </row>
    <row r="204" spans="17:133" ht="29.25" customHeight="1" x14ac:dyDescent="0.2">
      <c r="Q204" s="98"/>
      <c r="R204" s="98"/>
      <c r="AU204" s="109"/>
      <c r="BF204" s="98"/>
      <c r="BG204" s="98"/>
      <c r="BI204" s="98"/>
      <c r="BJ204" s="98"/>
      <c r="BK204" s="101"/>
      <c r="BL204" s="101"/>
      <c r="BP204" s="101"/>
      <c r="BQ204" s="101"/>
      <c r="BR204" s="101"/>
      <c r="BT204" s="101"/>
      <c r="BU204" s="101"/>
      <c r="CB204" s="101"/>
      <c r="CC204" s="101"/>
      <c r="CD204" s="101"/>
      <c r="CE204" s="101"/>
      <c r="CF204" s="101"/>
      <c r="CG204" s="101"/>
      <c r="CH204" s="101"/>
      <c r="CI204" s="101"/>
      <c r="CJ204" s="101"/>
      <c r="CK204" s="101"/>
      <c r="CL204" s="101"/>
      <c r="CM204" s="101"/>
      <c r="CN204" s="101"/>
      <c r="CO204" s="101"/>
      <c r="CP204" s="115"/>
      <c r="CQ204" s="101"/>
      <c r="CR204" s="101"/>
      <c r="CS204" s="101"/>
      <c r="CT204" s="101"/>
      <c r="CU204" s="101"/>
      <c r="CW204" s="101"/>
      <c r="DK204" s="101"/>
      <c r="DL204" s="101"/>
      <c r="DM204" s="101"/>
      <c r="DN204" s="101"/>
      <c r="DP204" s="101"/>
      <c r="DQ204" s="101"/>
      <c r="DR204" s="101"/>
      <c r="DS204" s="101"/>
      <c r="DT204" s="101"/>
      <c r="DW204" s="101"/>
      <c r="DX204" s="101"/>
      <c r="DY204" s="101"/>
      <c r="EB204" s="101"/>
      <c r="EC204" s="100"/>
    </row>
    <row r="205" spans="17:133" ht="29.25" customHeight="1" x14ac:dyDescent="0.2">
      <c r="Q205" s="98"/>
      <c r="R205" s="98"/>
      <c r="AU205" s="109"/>
      <c r="BF205" s="98"/>
      <c r="BG205" s="98"/>
      <c r="BI205" s="98"/>
      <c r="BJ205" s="98"/>
      <c r="BK205" s="101"/>
      <c r="BL205" s="101"/>
      <c r="BP205" s="101"/>
      <c r="BQ205" s="101"/>
      <c r="BR205" s="101"/>
      <c r="BT205" s="101"/>
      <c r="BU205" s="101"/>
      <c r="CB205" s="101"/>
      <c r="CC205" s="101"/>
      <c r="CD205" s="101"/>
      <c r="CE205" s="101"/>
      <c r="CF205" s="101"/>
      <c r="CG205" s="101"/>
      <c r="CH205" s="101"/>
      <c r="CI205" s="101"/>
      <c r="CJ205" s="101"/>
      <c r="CK205" s="101"/>
      <c r="CL205" s="101"/>
      <c r="CM205" s="101"/>
      <c r="CN205" s="101"/>
      <c r="CO205" s="101"/>
      <c r="CP205" s="115"/>
      <c r="CQ205" s="101"/>
      <c r="CR205" s="101"/>
      <c r="CS205" s="101"/>
      <c r="CT205" s="101"/>
      <c r="CU205" s="101"/>
      <c r="CW205" s="101"/>
      <c r="DK205" s="101"/>
      <c r="DL205" s="101"/>
      <c r="DM205" s="101"/>
      <c r="DN205" s="101"/>
      <c r="DP205" s="101"/>
      <c r="DQ205" s="101"/>
      <c r="DR205" s="101"/>
      <c r="DS205" s="101"/>
      <c r="DT205" s="101"/>
      <c r="DW205" s="101"/>
      <c r="DX205" s="101"/>
      <c r="DY205" s="101"/>
      <c r="EB205" s="101"/>
      <c r="EC205" s="100"/>
    </row>
    <row r="206" spans="17:133" ht="29.25" customHeight="1" x14ac:dyDescent="0.2">
      <c r="Q206" s="98"/>
      <c r="R206" s="98"/>
      <c r="AU206" s="109"/>
      <c r="BF206" s="98"/>
      <c r="BG206" s="98"/>
      <c r="BI206" s="98"/>
      <c r="BJ206" s="98"/>
      <c r="BK206" s="101"/>
      <c r="BL206" s="101"/>
      <c r="BP206" s="101"/>
      <c r="BQ206" s="101"/>
      <c r="BR206" s="101"/>
      <c r="BT206" s="101"/>
      <c r="BU206" s="101"/>
      <c r="CB206" s="101"/>
      <c r="CC206" s="101"/>
      <c r="CD206" s="101"/>
      <c r="CE206" s="101"/>
      <c r="CF206" s="101"/>
      <c r="CG206" s="101"/>
      <c r="CH206" s="101"/>
      <c r="CI206" s="101"/>
      <c r="CJ206" s="101"/>
      <c r="CK206" s="101"/>
      <c r="CL206" s="101"/>
      <c r="CM206" s="101"/>
      <c r="CN206" s="101"/>
      <c r="CO206" s="101"/>
      <c r="CP206" s="115"/>
      <c r="CQ206" s="101"/>
      <c r="CR206" s="101"/>
      <c r="CS206" s="101"/>
      <c r="CT206" s="101"/>
      <c r="CU206" s="101"/>
      <c r="CW206" s="101"/>
      <c r="DK206" s="101"/>
      <c r="DL206" s="101"/>
      <c r="DM206" s="101"/>
      <c r="DN206" s="101"/>
      <c r="DP206" s="101"/>
      <c r="DQ206" s="101"/>
      <c r="DR206" s="101"/>
      <c r="DS206" s="101"/>
      <c r="DT206" s="101"/>
      <c r="DW206" s="101"/>
      <c r="DX206" s="101"/>
      <c r="DY206" s="101"/>
      <c r="EB206" s="101"/>
      <c r="EC206" s="100"/>
    </row>
    <row r="207" spans="17:133" ht="29.25" customHeight="1" x14ac:dyDescent="0.2">
      <c r="Q207" s="98"/>
      <c r="R207" s="98"/>
      <c r="AU207" s="109"/>
      <c r="BF207" s="98"/>
      <c r="BG207" s="98"/>
      <c r="BI207" s="98"/>
      <c r="BJ207" s="98"/>
      <c r="BK207" s="101"/>
      <c r="BL207" s="101"/>
      <c r="BP207" s="101"/>
      <c r="BQ207" s="101"/>
      <c r="BR207" s="101"/>
      <c r="BT207" s="101"/>
      <c r="BU207" s="101"/>
      <c r="CB207" s="101"/>
      <c r="CC207" s="101"/>
      <c r="CD207" s="101"/>
      <c r="CE207" s="101"/>
      <c r="CF207" s="101"/>
      <c r="CG207" s="101"/>
      <c r="CH207" s="101"/>
      <c r="CI207" s="101"/>
      <c r="CJ207" s="101"/>
      <c r="CK207" s="101"/>
      <c r="CL207" s="101"/>
      <c r="CM207" s="101"/>
      <c r="CN207" s="101"/>
      <c r="CO207" s="101"/>
      <c r="CP207" s="115"/>
      <c r="CQ207" s="101"/>
      <c r="CR207" s="101"/>
      <c r="CS207" s="101"/>
      <c r="CT207" s="101"/>
      <c r="CU207" s="101"/>
      <c r="CW207" s="101"/>
      <c r="DK207" s="101"/>
      <c r="DL207" s="101"/>
      <c r="DM207" s="101"/>
      <c r="DN207" s="101"/>
      <c r="DP207" s="101"/>
      <c r="DQ207" s="101"/>
      <c r="DR207" s="101"/>
      <c r="DS207" s="101"/>
      <c r="DT207" s="101"/>
      <c r="DW207" s="101"/>
      <c r="DX207" s="101"/>
      <c r="DY207" s="101"/>
      <c r="EB207" s="101"/>
      <c r="EC207" s="100"/>
    </row>
    <row r="208" spans="17:133" ht="29.25" customHeight="1" x14ac:dyDescent="0.2">
      <c r="Q208" s="98"/>
      <c r="R208" s="98"/>
      <c r="AU208" s="109"/>
      <c r="BF208" s="98"/>
      <c r="BG208" s="98"/>
      <c r="BI208" s="98"/>
      <c r="BJ208" s="98"/>
      <c r="BK208" s="101"/>
      <c r="BL208" s="101"/>
      <c r="BP208" s="101"/>
      <c r="BQ208" s="101"/>
      <c r="BR208" s="101"/>
      <c r="BT208" s="101"/>
      <c r="BU208" s="101"/>
      <c r="CB208" s="101"/>
      <c r="CC208" s="101"/>
      <c r="CD208" s="101"/>
      <c r="CE208" s="101"/>
      <c r="CF208" s="101"/>
      <c r="CG208" s="101"/>
      <c r="CH208" s="101"/>
      <c r="CI208" s="101"/>
      <c r="CJ208" s="101"/>
      <c r="CK208" s="101"/>
      <c r="CL208" s="101"/>
      <c r="CM208" s="101"/>
      <c r="CN208" s="101"/>
      <c r="CO208" s="101"/>
      <c r="CP208" s="115"/>
      <c r="CQ208" s="101"/>
      <c r="CR208" s="101"/>
      <c r="CS208" s="101"/>
      <c r="CT208" s="101"/>
      <c r="CU208" s="101"/>
      <c r="CW208" s="101"/>
      <c r="DK208" s="101"/>
      <c r="DL208" s="101"/>
      <c r="DM208" s="101"/>
      <c r="DN208" s="101"/>
      <c r="DP208" s="101"/>
      <c r="DQ208" s="101"/>
      <c r="DR208" s="101"/>
      <c r="DS208" s="101"/>
      <c r="DT208" s="101"/>
      <c r="DW208" s="101"/>
      <c r="DX208" s="101"/>
      <c r="DY208" s="101"/>
      <c r="EB208" s="101"/>
      <c r="EC208" s="100"/>
    </row>
    <row r="209" spans="17:133" ht="29.25" customHeight="1" x14ac:dyDescent="0.2">
      <c r="Q209" s="98"/>
      <c r="R209" s="98"/>
      <c r="AU209" s="109"/>
      <c r="BF209" s="98"/>
      <c r="BG209" s="98"/>
      <c r="BI209" s="98"/>
      <c r="BJ209" s="98"/>
      <c r="BK209" s="101"/>
      <c r="BL209" s="101"/>
      <c r="BP209" s="101"/>
      <c r="BQ209" s="101"/>
      <c r="BR209" s="101"/>
      <c r="BT209" s="101"/>
      <c r="BU209" s="101"/>
      <c r="CB209" s="101"/>
      <c r="CC209" s="101"/>
      <c r="CD209" s="101"/>
      <c r="CE209" s="101"/>
      <c r="CF209" s="101"/>
      <c r="CG209" s="101"/>
      <c r="CH209" s="101"/>
      <c r="CI209" s="101"/>
      <c r="CJ209" s="101"/>
      <c r="CK209" s="101"/>
      <c r="CL209" s="101"/>
      <c r="CM209" s="101"/>
      <c r="CN209" s="101"/>
      <c r="CO209" s="101"/>
      <c r="CP209" s="115"/>
      <c r="CQ209" s="101"/>
      <c r="CR209" s="101"/>
      <c r="CS209" s="101"/>
      <c r="CT209" s="101"/>
      <c r="CU209" s="101"/>
      <c r="CW209" s="101"/>
      <c r="DK209" s="101"/>
      <c r="DL209" s="101"/>
      <c r="DM209" s="101"/>
      <c r="DN209" s="101"/>
      <c r="DP209" s="101"/>
      <c r="DQ209" s="101"/>
      <c r="DR209" s="101"/>
      <c r="DS209" s="101"/>
      <c r="DT209" s="101"/>
      <c r="DW209" s="101"/>
      <c r="DX209" s="101"/>
      <c r="DY209" s="101"/>
      <c r="EB209" s="101"/>
      <c r="EC209" s="100"/>
    </row>
    <row r="210" spans="17:133" ht="29.25" customHeight="1" x14ac:dyDescent="0.2">
      <c r="Q210" s="98"/>
      <c r="R210" s="98"/>
      <c r="AU210" s="109"/>
      <c r="BF210" s="98"/>
      <c r="BG210" s="98"/>
      <c r="BI210" s="98"/>
      <c r="BJ210" s="98"/>
      <c r="BK210" s="101"/>
      <c r="BL210" s="101"/>
      <c r="BP210" s="101"/>
      <c r="BQ210" s="101"/>
      <c r="BR210" s="101"/>
      <c r="BT210" s="101"/>
      <c r="BU210" s="101"/>
      <c r="CB210" s="101"/>
      <c r="CC210" s="101"/>
      <c r="CD210" s="101"/>
      <c r="CE210" s="101"/>
      <c r="CF210" s="101"/>
      <c r="CG210" s="101"/>
      <c r="CH210" s="101"/>
      <c r="CI210" s="101"/>
      <c r="CJ210" s="101"/>
      <c r="CK210" s="101"/>
      <c r="CL210" s="101"/>
      <c r="CM210" s="101"/>
      <c r="CN210" s="101"/>
      <c r="CO210" s="101"/>
      <c r="CP210" s="115"/>
      <c r="CQ210" s="101"/>
      <c r="CR210" s="101"/>
      <c r="CS210" s="101"/>
      <c r="CT210" s="101"/>
      <c r="CU210" s="101"/>
      <c r="CW210" s="101"/>
      <c r="DK210" s="101"/>
      <c r="DL210" s="101"/>
      <c r="DM210" s="101"/>
      <c r="DN210" s="101"/>
      <c r="DP210" s="101"/>
      <c r="DQ210" s="101"/>
      <c r="DR210" s="101"/>
      <c r="DS210" s="101"/>
      <c r="DT210" s="101"/>
      <c r="DW210" s="101"/>
      <c r="DX210" s="101"/>
      <c r="DY210" s="101"/>
      <c r="EB210" s="101"/>
      <c r="EC210" s="100"/>
    </row>
    <row r="211" spans="17:133" ht="29.25" customHeight="1" x14ac:dyDescent="0.2">
      <c r="Q211" s="98"/>
      <c r="R211" s="98"/>
      <c r="AU211" s="109"/>
      <c r="BF211" s="98"/>
      <c r="BG211" s="98"/>
      <c r="BI211" s="98"/>
      <c r="BJ211" s="98"/>
      <c r="BK211" s="101"/>
      <c r="BL211" s="101"/>
      <c r="BP211" s="101"/>
      <c r="BQ211" s="101"/>
      <c r="BR211" s="101"/>
      <c r="BT211" s="101"/>
      <c r="BU211" s="101"/>
      <c r="CB211" s="101"/>
      <c r="CC211" s="101"/>
      <c r="CD211" s="101"/>
      <c r="CE211" s="101"/>
      <c r="CF211" s="101"/>
      <c r="CG211" s="101"/>
      <c r="CH211" s="101"/>
      <c r="CI211" s="101"/>
      <c r="CJ211" s="101"/>
      <c r="CK211" s="101"/>
      <c r="CL211" s="101"/>
      <c r="CM211" s="101"/>
      <c r="CN211" s="101"/>
      <c r="CO211" s="101"/>
      <c r="CP211" s="115"/>
      <c r="CQ211" s="101"/>
      <c r="CR211" s="101"/>
      <c r="CS211" s="101"/>
      <c r="CT211" s="101"/>
      <c r="CU211" s="101"/>
      <c r="CW211" s="101"/>
      <c r="DK211" s="101"/>
      <c r="DL211" s="101"/>
      <c r="DM211" s="101"/>
      <c r="DN211" s="101"/>
      <c r="DP211" s="101"/>
      <c r="DQ211" s="101"/>
      <c r="DR211" s="101"/>
      <c r="DS211" s="101"/>
      <c r="DT211" s="101"/>
      <c r="DW211" s="101"/>
      <c r="DX211" s="101"/>
      <c r="DY211" s="101"/>
      <c r="EB211" s="101"/>
      <c r="EC211" s="100"/>
    </row>
    <row r="212" spans="17:133" ht="29.25" customHeight="1" x14ac:dyDescent="0.2">
      <c r="Q212" s="98"/>
      <c r="R212" s="98"/>
      <c r="AU212" s="109"/>
      <c r="BF212" s="98"/>
      <c r="BG212" s="98"/>
      <c r="BI212" s="98"/>
      <c r="BJ212" s="98"/>
      <c r="BK212" s="101"/>
      <c r="BL212" s="101"/>
      <c r="BP212" s="101"/>
      <c r="BQ212" s="101"/>
      <c r="BR212" s="101"/>
      <c r="BT212" s="101"/>
      <c r="BU212" s="101"/>
      <c r="CB212" s="101"/>
      <c r="CC212" s="101"/>
      <c r="CD212" s="101"/>
      <c r="CE212" s="101"/>
      <c r="CF212" s="101"/>
      <c r="CG212" s="101"/>
      <c r="CH212" s="101"/>
      <c r="CI212" s="101"/>
      <c r="CJ212" s="101"/>
      <c r="CK212" s="101"/>
      <c r="CL212" s="101"/>
      <c r="CM212" s="101"/>
      <c r="CN212" s="101"/>
      <c r="CO212" s="101"/>
      <c r="CP212" s="115"/>
      <c r="CQ212" s="101"/>
      <c r="CR212" s="101"/>
      <c r="CS212" s="101"/>
      <c r="CT212" s="101"/>
      <c r="CU212" s="101"/>
      <c r="CW212" s="101"/>
      <c r="DK212" s="101"/>
      <c r="DL212" s="101"/>
      <c r="DM212" s="101"/>
      <c r="DN212" s="101"/>
      <c r="DP212" s="101"/>
      <c r="DQ212" s="101"/>
      <c r="DR212" s="101"/>
      <c r="DS212" s="101"/>
      <c r="DT212" s="101"/>
      <c r="DW212" s="101"/>
      <c r="DX212" s="101"/>
      <c r="DY212" s="101"/>
      <c r="EB212" s="101"/>
      <c r="EC212" s="100"/>
    </row>
    <row r="213" spans="17:133" ht="29.25" customHeight="1" x14ac:dyDescent="0.2">
      <c r="Q213" s="98"/>
      <c r="R213" s="98"/>
      <c r="AU213" s="109"/>
      <c r="BF213" s="98"/>
      <c r="BG213" s="98"/>
      <c r="BI213" s="98"/>
      <c r="BJ213" s="98"/>
      <c r="BK213" s="101"/>
      <c r="BL213" s="101"/>
      <c r="BP213" s="101"/>
      <c r="BQ213" s="101"/>
      <c r="BR213" s="101"/>
      <c r="BT213" s="101"/>
      <c r="BU213" s="101"/>
      <c r="CB213" s="101"/>
      <c r="CC213" s="101"/>
      <c r="CD213" s="101"/>
      <c r="CE213" s="101"/>
      <c r="CF213" s="101"/>
      <c r="CG213" s="101"/>
      <c r="CH213" s="101"/>
      <c r="CI213" s="101"/>
      <c r="CJ213" s="101"/>
      <c r="CK213" s="101"/>
      <c r="CL213" s="101"/>
      <c r="CM213" s="101"/>
      <c r="CN213" s="101"/>
      <c r="CO213" s="101"/>
      <c r="CP213" s="115"/>
      <c r="CQ213" s="101"/>
      <c r="CR213" s="101"/>
      <c r="CS213" s="101"/>
      <c r="CT213" s="101"/>
      <c r="CU213" s="101"/>
      <c r="CW213" s="101"/>
      <c r="DK213" s="101"/>
      <c r="DL213" s="101"/>
      <c r="DM213" s="101"/>
      <c r="DN213" s="101"/>
      <c r="DP213" s="101"/>
      <c r="DQ213" s="101"/>
      <c r="DR213" s="101"/>
      <c r="DS213" s="101"/>
      <c r="DT213" s="101"/>
      <c r="DW213" s="101"/>
      <c r="DX213" s="101"/>
      <c r="DY213" s="101"/>
      <c r="EB213" s="101"/>
      <c r="EC213" s="100"/>
    </row>
    <row r="214" spans="17:133" ht="29.25" customHeight="1" x14ac:dyDescent="0.2">
      <c r="Q214" s="98"/>
      <c r="R214" s="98"/>
      <c r="AU214" s="109"/>
      <c r="BF214" s="98"/>
      <c r="BG214" s="98"/>
      <c r="BI214" s="98"/>
      <c r="BJ214" s="98"/>
      <c r="BK214" s="101"/>
      <c r="BL214" s="101"/>
      <c r="BP214" s="101"/>
      <c r="BQ214" s="101"/>
      <c r="BR214" s="101"/>
      <c r="BT214" s="101"/>
      <c r="BU214" s="101"/>
      <c r="CB214" s="101"/>
      <c r="CC214" s="101"/>
      <c r="CD214" s="101"/>
      <c r="CE214" s="101"/>
      <c r="CF214" s="101"/>
      <c r="CG214" s="101"/>
      <c r="CH214" s="101"/>
      <c r="CI214" s="101"/>
      <c r="CJ214" s="101"/>
      <c r="CK214" s="101"/>
      <c r="CL214" s="101"/>
      <c r="CM214" s="101"/>
      <c r="CN214" s="101"/>
      <c r="CO214" s="101"/>
      <c r="CP214" s="115"/>
      <c r="CQ214" s="101"/>
      <c r="CR214" s="101"/>
      <c r="CS214" s="101"/>
      <c r="CT214" s="101"/>
      <c r="CU214" s="101"/>
      <c r="CW214" s="101"/>
      <c r="DK214" s="101"/>
      <c r="DL214" s="101"/>
      <c r="DM214" s="101"/>
      <c r="DN214" s="101"/>
      <c r="DP214" s="101"/>
      <c r="DQ214" s="101"/>
      <c r="DR214" s="101"/>
      <c r="DS214" s="101"/>
      <c r="DT214" s="101"/>
      <c r="DW214" s="101"/>
      <c r="DX214" s="101"/>
      <c r="DY214" s="101"/>
      <c r="EB214" s="101"/>
      <c r="EC214" s="100"/>
    </row>
    <row r="215" spans="17:133" ht="29.25" customHeight="1" x14ac:dyDescent="0.2">
      <c r="Q215" s="98"/>
      <c r="R215" s="98"/>
      <c r="AU215" s="109"/>
      <c r="BF215" s="98"/>
      <c r="BG215" s="98"/>
      <c r="BI215" s="98"/>
      <c r="BJ215" s="98"/>
      <c r="BK215" s="101"/>
      <c r="BL215" s="101"/>
      <c r="BP215" s="101"/>
      <c r="BQ215" s="101"/>
      <c r="BR215" s="101"/>
      <c r="BT215" s="101"/>
      <c r="BU215" s="101"/>
      <c r="CB215" s="101"/>
      <c r="CC215" s="101"/>
      <c r="CD215" s="101"/>
      <c r="CE215" s="101"/>
      <c r="CF215" s="101"/>
      <c r="CG215" s="101"/>
      <c r="CH215" s="101"/>
      <c r="CI215" s="101"/>
      <c r="CJ215" s="101"/>
      <c r="CK215" s="101"/>
      <c r="CL215" s="101"/>
      <c r="CM215" s="101"/>
      <c r="CN215" s="101"/>
      <c r="CO215" s="101"/>
      <c r="CP215" s="115"/>
      <c r="CQ215" s="101"/>
      <c r="CR215" s="101"/>
      <c r="CS215" s="101"/>
      <c r="CT215" s="101"/>
      <c r="CU215" s="101"/>
      <c r="CW215" s="101"/>
      <c r="DK215" s="101"/>
      <c r="DL215" s="101"/>
      <c r="DM215" s="101"/>
      <c r="DN215" s="101"/>
      <c r="DP215" s="101"/>
      <c r="DQ215" s="101"/>
      <c r="DR215" s="101"/>
      <c r="DS215" s="101"/>
      <c r="DT215" s="101"/>
      <c r="DW215" s="101"/>
      <c r="DX215" s="101"/>
      <c r="DY215" s="101"/>
      <c r="EB215" s="101"/>
      <c r="EC215" s="100"/>
    </row>
    <row r="216" spans="17:133" ht="29.25" customHeight="1" x14ac:dyDescent="0.2">
      <c r="Q216" s="98"/>
      <c r="R216" s="98"/>
      <c r="AU216" s="109"/>
      <c r="BF216" s="98"/>
      <c r="BG216" s="98"/>
      <c r="BI216" s="98"/>
      <c r="BJ216" s="98"/>
      <c r="BK216" s="101"/>
      <c r="BL216" s="101"/>
      <c r="BP216" s="101"/>
      <c r="BQ216" s="101"/>
      <c r="BR216" s="101"/>
      <c r="BT216" s="101"/>
      <c r="BU216" s="101"/>
      <c r="CB216" s="101"/>
      <c r="CC216" s="101"/>
      <c r="CD216" s="101"/>
      <c r="CE216" s="101"/>
      <c r="CF216" s="101"/>
      <c r="CG216" s="101"/>
      <c r="CH216" s="101"/>
      <c r="CI216" s="101"/>
      <c r="CJ216" s="101"/>
      <c r="CK216" s="101"/>
      <c r="CL216" s="101"/>
      <c r="CM216" s="101"/>
      <c r="CN216" s="101"/>
      <c r="CO216" s="101"/>
      <c r="CP216" s="115"/>
      <c r="CQ216" s="101"/>
      <c r="CR216" s="101"/>
      <c r="CS216" s="101"/>
      <c r="CT216" s="101"/>
      <c r="CU216" s="101"/>
      <c r="CW216" s="101"/>
      <c r="DK216" s="101"/>
      <c r="DL216" s="101"/>
      <c r="DM216" s="101"/>
      <c r="DN216" s="101"/>
      <c r="DP216" s="101"/>
      <c r="DQ216" s="101"/>
      <c r="DR216" s="101"/>
      <c r="DS216" s="101"/>
      <c r="DT216" s="101"/>
      <c r="DW216" s="101"/>
      <c r="DX216" s="101"/>
      <c r="DY216" s="101"/>
      <c r="EB216" s="101"/>
      <c r="EC216" s="100"/>
    </row>
    <row r="217" spans="17:133" ht="29.25" customHeight="1" x14ac:dyDescent="0.2">
      <c r="Q217" s="98"/>
      <c r="R217" s="98"/>
      <c r="AU217" s="109"/>
      <c r="BF217" s="98"/>
      <c r="BG217" s="98"/>
      <c r="BI217" s="98"/>
      <c r="BJ217" s="98"/>
      <c r="BK217" s="101"/>
      <c r="BL217" s="101"/>
      <c r="BP217" s="101"/>
      <c r="BQ217" s="101"/>
      <c r="BR217" s="101"/>
      <c r="BT217" s="101"/>
      <c r="BU217" s="101"/>
      <c r="CB217" s="101"/>
      <c r="CC217" s="101"/>
      <c r="CD217" s="101"/>
      <c r="CE217" s="101"/>
      <c r="CF217" s="101"/>
      <c r="CG217" s="101"/>
      <c r="CH217" s="101"/>
      <c r="CI217" s="101"/>
      <c r="CJ217" s="101"/>
      <c r="CK217" s="101"/>
      <c r="CL217" s="101"/>
      <c r="CM217" s="101"/>
      <c r="CN217" s="101"/>
      <c r="CO217" s="101"/>
      <c r="CP217" s="115"/>
      <c r="CQ217" s="101"/>
      <c r="CR217" s="101"/>
      <c r="CS217" s="101"/>
      <c r="CT217" s="101"/>
      <c r="CU217" s="101"/>
      <c r="CW217" s="101"/>
      <c r="DK217" s="101"/>
      <c r="DL217" s="101"/>
      <c r="DM217" s="101"/>
      <c r="DN217" s="101"/>
      <c r="DP217" s="101"/>
      <c r="DQ217" s="101"/>
      <c r="DR217" s="101"/>
      <c r="DS217" s="101"/>
      <c r="DT217" s="101"/>
      <c r="DW217" s="101"/>
      <c r="DX217" s="101"/>
      <c r="DY217" s="101"/>
      <c r="EB217" s="101"/>
      <c r="EC217" s="100"/>
    </row>
    <row r="218" spans="17:133" ht="29.25" customHeight="1" x14ac:dyDescent="0.2">
      <c r="Q218" s="98"/>
      <c r="R218" s="98"/>
      <c r="AU218" s="109"/>
      <c r="BF218" s="98"/>
      <c r="BG218" s="98"/>
      <c r="BI218" s="98"/>
      <c r="BJ218" s="98"/>
      <c r="BK218" s="101"/>
      <c r="BL218" s="101"/>
      <c r="BP218" s="101"/>
      <c r="BQ218" s="101"/>
      <c r="BR218" s="101"/>
      <c r="BT218" s="101"/>
      <c r="BU218" s="101"/>
      <c r="CB218" s="101"/>
      <c r="CC218" s="101"/>
      <c r="CD218" s="101"/>
      <c r="CE218" s="101"/>
      <c r="CF218" s="101"/>
      <c r="CG218" s="101"/>
      <c r="CH218" s="101"/>
      <c r="CI218" s="101"/>
      <c r="CJ218" s="101"/>
      <c r="CK218" s="101"/>
      <c r="CL218" s="101"/>
      <c r="CM218" s="101"/>
      <c r="CN218" s="101"/>
      <c r="CO218" s="101"/>
      <c r="CP218" s="115"/>
      <c r="CQ218" s="101"/>
      <c r="CR218" s="101"/>
      <c r="CS218" s="101"/>
      <c r="CT218" s="101"/>
      <c r="CU218" s="101"/>
      <c r="CW218" s="101"/>
      <c r="DK218" s="101"/>
      <c r="DL218" s="101"/>
      <c r="DM218" s="101"/>
      <c r="DN218" s="101"/>
      <c r="DP218" s="101"/>
      <c r="DQ218" s="101"/>
      <c r="DR218" s="101"/>
      <c r="DS218" s="101"/>
      <c r="DT218" s="101"/>
      <c r="DW218" s="101"/>
      <c r="DX218" s="101"/>
      <c r="DY218" s="101"/>
      <c r="EB218" s="101"/>
      <c r="EC218" s="100"/>
    </row>
    <row r="219" spans="17:133" ht="29.25" customHeight="1" x14ac:dyDescent="0.2">
      <c r="Q219" s="98"/>
      <c r="R219" s="98"/>
      <c r="AU219" s="109"/>
      <c r="BF219" s="98"/>
      <c r="BG219" s="98"/>
      <c r="BI219" s="98"/>
      <c r="BJ219" s="98"/>
      <c r="BK219" s="101"/>
      <c r="BL219" s="101"/>
      <c r="BP219" s="101"/>
      <c r="BQ219" s="101"/>
      <c r="BR219" s="101"/>
      <c r="BT219" s="101"/>
      <c r="BU219" s="101"/>
      <c r="CB219" s="101"/>
      <c r="CC219" s="101"/>
      <c r="CD219" s="101"/>
      <c r="CE219" s="101"/>
      <c r="CF219" s="101"/>
      <c r="CG219" s="101"/>
      <c r="CH219" s="101"/>
      <c r="CI219" s="101"/>
      <c r="CJ219" s="101"/>
      <c r="CK219" s="101"/>
      <c r="CL219" s="101"/>
      <c r="CM219" s="101"/>
      <c r="CN219" s="101"/>
      <c r="CO219" s="101"/>
      <c r="CP219" s="115"/>
      <c r="CQ219" s="101"/>
      <c r="CR219" s="101"/>
      <c r="CS219" s="101"/>
      <c r="CT219" s="101"/>
      <c r="CU219" s="101"/>
      <c r="CW219" s="101"/>
      <c r="DK219" s="101"/>
      <c r="DL219" s="101"/>
      <c r="DM219" s="101"/>
      <c r="DN219" s="101"/>
      <c r="DP219" s="101"/>
      <c r="DQ219" s="101"/>
      <c r="DR219" s="101"/>
      <c r="DS219" s="101"/>
      <c r="DT219" s="101"/>
      <c r="DW219" s="101"/>
      <c r="DX219" s="101"/>
      <c r="DY219" s="101"/>
      <c r="EB219" s="101"/>
      <c r="EC219" s="100"/>
    </row>
    <row r="220" spans="17:133" ht="29.25" customHeight="1" x14ac:dyDescent="0.2">
      <c r="Q220" s="98"/>
      <c r="R220" s="98"/>
      <c r="AU220" s="109"/>
      <c r="BF220" s="98"/>
      <c r="BG220" s="98"/>
      <c r="BI220" s="98"/>
      <c r="BJ220" s="98"/>
      <c r="BK220" s="101"/>
      <c r="BL220" s="101"/>
      <c r="BP220" s="101"/>
      <c r="BQ220" s="101"/>
      <c r="BR220" s="101"/>
      <c r="BT220" s="101"/>
      <c r="BU220" s="101"/>
      <c r="CB220" s="101"/>
      <c r="CC220" s="101"/>
      <c r="CD220" s="101"/>
      <c r="CE220" s="101"/>
      <c r="CF220" s="101"/>
      <c r="CG220" s="101"/>
      <c r="CH220" s="101"/>
      <c r="CI220" s="101"/>
      <c r="CJ220" s="101"/>
      <c r="CK220" s="101"/>
      <c r="CL220" s="101"/>
      <c r="CM220" s="101"/>
      <c r="CN220" s="101"/>
      <c r="CO220" s="101"/>
      <c r="CP220" s="115"/>
      <c r="CQ220" s="101"/>
      <c r="CR220" s="101"/>
      <c r="CS220" s="101"/>
      <c r="CT220" s="101"/>
      <c r="CU220" s="101"/>
      <c r="CW220" s="101"/>
      <c r="DK220" s="101"/>
      <c r="DL220" s="101"/>
      <c r="DM220" s="101"/>
      <c r="DN220" s="101"/>
      <c r="DP220" s="101"/>
      <c r="DQ220" s="101"/>
      <c r="DR220" s="101"/>
      <c r="DS220" s="101"/>
      <c r="DT220" s="101"/>
      <c r="DW220" s="101"/>
      <c r="DX220" s="101"/>
      <c r="DY220" s="101"/>
      <c r="EB220" s="101"/>
      <c r="EC220" s="100"/>
    </row>
    <row r="221" spans="17:133" ht="29.25" customHeight="1" x14ac:dyDescent="0.2">
      <c r="Q221" s="98"/>
      <c r="R221" s="98"/>
      <c r="AU221" s="109"/>
      <c r="BF221" s="98"/>
      <c r="BG221" s="98"/>
      <c r="BI221" s="98"/>
      <c r="BJ221" s="98"/>
      <c r="BK221" s="101"/>
      <c r="BL221" s="101"/>
      <c r="BP221" s="101"/>
      <c r="BQ221" s="101"/>
      <c r="BR221" s="101"/>
      <c r="BT221" s="101"/>
      <c r="BU221" s="101"/>
      <c r="CB221" s="101"/>
      <c r="CC221" s="101"/>
      <c r="CD221" s="101"/>
      <c r="CE221" s="101"/>
      <c r="CF221" s="101"/>
      <c r="CG221" s="101"/>
      <c r="CH221" s="101"/>
      <c r="CI221" s="101"/>
      <c r="CJ221" s="101"/>
      <c r="CK221" s="101"/>
      <c r="CL221" s="101"/>
      <c r="CM221" s="101"/>
      <c r="CN221" s="101"/>
      <c r="CO221" s="101"/>
      <c r="CP221" s="115"/>
      <c r="CQ221" s="101"/>
      <c r="CR221" s="101"/>
      <c r="CS221" s="101"/>
      <c r="CT221" s="101"/>
      <c r="CU221" s="101"/>
      <c r="CW221" s="101"/>
      <c r="DK221" s="101"/>
      <c r="DL221" s="101"/>
      <c r="DM221" s="101"/>
      <c r="DN221" s="101"/>
      <c r="DP221" s="101"/>
      <c r="DQ221" s="101"/>
      <c r="DR221" s="101"/>
      <c r="DS221" s="101"/>
      <c r="DT221" s="101"/>
      <c r="DW221" s="101"/>
      <c r="DX221" s="101"/>
      <c r="DY221" s="101"/>
      <c r="EB221" s="101"/>
      <c r="EC221" s="100"/>
    </row>
    <row r="222" spans="17:133" ht="29.25" customHeight="1" x14ac:dyDescent="0.2">
      <c r="Q222" s="98"/>
      <c r="R222" s="98"/>
      <c r="AU222" s="109"/>
      <c r="BF222" s="98"/>
      <c r="BG222" s="98"/>
      <c r="BI222" s="98"/>
      <c r="BJ222" s="98"/>
      <c r="BK222" s="101"/>
      <c r="BL222" s="101"/>
      <c r="BP222" s="101"/>
      <c r="BQ222" s="101"/>
      <c r="BR222" s="101"/>
      <c r="BT222" s="101"/>
      <c r="BU222" s="101"/>
      <c r="CB222" s="101"/>
      <c r="CC222" s="101"/>
      <c r="CD222" s="101"/>
      <c r="CE222" s="101"/>
      <c r="CF222" s="101"/>
      <c r="CG222" s="101"/>
      <c r="CH222" s="101"/>
      <c r="CI222" s="101"/>
      <c r="CJ222" s="101"/>
      <c r="CK222" s="101"/>
      <c r="CL222" s="101"/>
      <c r="CM222" s="101"/>
      <c r="CN222" s="101"/>
      <c r="CO222" s="101"/>
      <c r="CP222" s="115"/>
      <c r="CQ222" s="101"/>
      <c r="CR222" s="101"/>
      <c r="CS222" s="101"/>
      <c r="CT222" s="101"/>
      <c r="CU222" s="101"/>
      <c r="CW222" s="101"/>
      <c r="DK222" s="101"/>
      <c r="DL222" s="101"/>
      <c r="DM222" s="101"/>
      <c r="DN222" s="101"/>
      <c r="DP222" s="101"/>
      <c r="DQ222" s="101"/>
      <c r="DR222" s="101"/>
      <c r="DS222" s="101"/>
      <c r="DT222" s="101"/>
      <c r="DW222" s="101"/>
      <c r="DX222" s="101"/>
      <c r="DY222" s="101"/>
      <c r="EB222" s="101"/>
      <c r="EC222" s="116"/>
    </row>
    <row r="223" spans="17:133" ht="29.25" customHeight="1" x14ac:dyDescent="0.2">
      <c r="Q223" s="98"/>
      <c r="R223" s="98"/>
      <c r="AU223" s="109"/>
      <c r="BF223" s="98"/>
      <c r="BG223" s="98"/>
      <c r="BI223" s="98"/>
      <c r="BJ223" s="98"/>
      <c r="BK223" s="101"/>
      <c r="BL223" s="101"/>
      <c r="BP223" s="101"/>
      <c r="BQ223" s="101"/>
      <c r="BR223" s="101"/>
      <c r="BT223" s="101"/>
      <c r="BU223" s="101"/>
      <c r="CB223" s="101"/>
      <c r="CC223" s="101"/>
      <c r="CD223" s="101"/>
      <c r="CE223" s="101"/>
      <c r="CF223" s="101"/>
      <c r="CG223" s="101"/>
      <c r="CH223" s="101"/>
      <c r="CI223" s="101"/>
      <c r="CJ223" s="101"/>
      <c r="CK223" s="101"/>
      <c r="CL223" s="101"/>
      <c r="CM223" s="101"/>
      <c r="CN223" s="101"/>
      <c r="CO223" s="101"/>
      <c r="CP223" s="115"/>
      <c r="CQ223" s="101"/>
      <c r="CR223" s="101"/>
      <c r="CS223" s="101"/>
      <c r="CT223" s="101"/>
      <c r="CU223" s="101"/>
      <c r="CW223" s="101"/>
      <c r="DK223" s="101"/>
      <c r="DL223" s="101"/>
      <c r="DM223" s="101"/>
      <c r="DN223" s="101"/>
      <c r="DP223" s="101"/>
      <c r="DQ223" s="101"/>
      <c r="DR223" s="101"/>
      <c r="DS223" s="101"/>
      <c r="DT223" s="101"/>
      <c r="DW223" s="101"/>
      <c r="DX223" s="101"/>
      <c r="DY223" s="101"/>
      <c r="EB223" s="101"/>
      <c r="EC223" s="100"/>
    </row>
    <row r="224" spans="17:133" ht="29.25" customHeight="1" x14ac:dyDescent="0.2">
      <c r="Q224" s="98"/>
      <c r="R224" s="98"/>
      <c r="AU224" s="109"/>
      <c r="BF224" s="98"/>
      <c r="BG224" s="98"/>
      <c r="BI224" s="98"/>
      <c r="BJ224" s="98"/>
      <c r="BK224" s="101"/>
      <c r="BL224" s="101"/>
      <c r="BP224" s="101"/>
      <c r="BQ224" s="101"/>
      <c r="BR224" s="101"/>
      <c r="BT224" s="101"/>
      <c r="BU224" s="101"/>
      <c r="CB224" s="101"/>
      <c r="CC224" s="101"/>
      <c r="CD224" s="101"/>
      <c r="CE224" s="101"/>
      <c r="CF224" s="101"/>
      <c r="CG224" s="101"/>
      <c r="CH224" s="101"/>
      <c r="CI224" s="101"/>
      <c r="CJ224" s="101"/>
      <c r="CK224" s="101"/>
      <c r="CL224" s="101"/>
      <c r="CM224" s="101"/>
      <c r="CN224" s="101"/>
      <c r="CO224" s="101"/>
      <c r="CP224" s="115"/>
      <c r="CQ224" s="101"/>
      <c r="CR224" s="101"/>
      <c r="CS224" s="101"/>
      <c r="CT224" s="101"/>
      <c r="CU224" s="101"/>
      <c r="CW224" s="101"/>
      <c r="DK224" s="101"/>
      <c r="DL224" s="101"/>
      <c r="DM224" s="101"/>
      <c r="DN224" s="101"/>
      <c r="DP224" s="101"/>
      <c r="DQ224" s="101"/>
      <c r="DR224" s="101"/>
      <c r="DS224" s="101"/>
      <c r="DT224" s="101"/>
      <c r="DW224" s="101"/>
      <c r="DX224" s="101"/>
      <c r="DY224" s="101"/>
      <c r="EB224" s="101"/>
      <c r="EC224" s="100"/>
    </row>
    <row r="225" spans="17:133" ht="29.25" customHeight="1" x14ac:dyDescent="0.2">
      <c r="Q225" s="98"/>
      <c r="R225" s="98"/>
      <c r="AU225" s="109"/>
      <c r="BF225" s="98"/>
      <c r="BG225" s="98"/>
      <c r="BI225" s="98"/>
      <c r="BJ225" s="98"/>
      <c r="BK225" s="101"/>
      <c r="BL225" s="101"/>
      <c r="BP225" s="101"/>
      <c r="BQ225" s="101"/>
      <c r="BR225" s="101"/>
      <c r="BT225" s="101"/>
      <c r="BU225" s="101"/>
      <c r="CB225" s="101"/>
      <c r="CC225" s="101"/>
      <c r="CD225" s="101"/>
      <c r="CE225" s="101"/>
      <c r="CF225" s="101"/>
      <c r="CG225" s="101"/>
      <c r="CH225" s="101"/>
      <c r="CI225" s="101"/>
      <c r="CJ225" s="101"/>
      <c r="CK225" s="101"/>
      <c r="CL225" s="101"/>
      <c r="CM225" s="101"/>
      <c r="CN225" s="101"/>
      <c r="CO225" s="101"/>
      <c r="CP225" s="157"/>
      <c r="CQ225" s="101"/>
      <c r="CR225" s="101"/>
      <c r="CS225" s="101"/>
      <c r="CT225" s="101"/>
      <c r="CU225" s="101"/>
      <c r="CW225" s="101"/>
      <c r="DK225" s="101"/>
      <c r="DL225" s="101"/>
      <c r="DM225" s="101"/>
      <c r="DN225" s="101"/>
      <c r="DP225" s="101"/>
      <c r="DQ225" s="101"/>
      <c r="DR225" s="101"/>
      <c r="DS225" s="101"/>
      <c r="DT225" s="101"/>
      <c r="DW225" s="101"/>
      <c r="DX225" s="101"/>
      <c r="DY225" s="101"/>
      <c r="EB225" s="101"/>
      <c r="EC225" s="100"/>
    </row>
    <row r="226" spans="17:133" ht="29.25" customHeight="1" x14ac:dyDescent="0.2">
      <c r="Q226" s="98"/>
      <c r="R226" s="98"/>
      <c r="BF226" s="98"/>
      <c r="BG226" s="98"/>
      <c r="BI226" s="98"/>
      <c r="BJ226" s="98"/>
      <c r="BK226" s="101"/>
      <c r="BL226" s="101"/>
      <c r="BP226" s="101"/>
      <c r="BQ226" s="101"/>
      <c r="BR226" s="101"/>
      <c r="BT226" s="101"/>
      <c r="BU226" s="101"/>
      <c r="CB226" s="101"/>
      <c r="CC226" s="101"/>
      <c r="CD226" s="101"/>
      <c r="CE226" s="101"/>
      <c r="CF226" s="101"/>
      <c r="CG226" s="101"/>
      <c r="CH226" s="101"/>
      <c r="CI226" s="101"/>
      <c r="CJ226" s="101"/>
      <c r="CK226" s="101"/>
      <c r="CL226" s="101"/>
      <c r="CM226" s="101"/>
      <c r="CN226" s="101"/>
      <c r="CO226" s="101"/>
      <c r="CQ226" s="101"/>
      <c r="CR226" s="101"/>
      <c r="CS226" s="101"/>
      <c r="CT226" s="101"/>
      <c r="CU226" s="101"/>
      <c r="CW226" s="101"/>
      <c r="DK226" s="101"/>
      <c r="DL226" s="101"/>
      <c r="DM226" s="101"/>
      <c r="DN226" s="101"/>
      <c r="DP226" s="101"/>
      <c r="DQ226" s="101"/>
      <c r="DR226" s="101"/>
      <c r="DS226" s="101"/>
      <c r="DT226" s="101"/>
      <c r="DW226" s="101"/>
      <c r="DX226" s="101"/>
      <c r="DY226" s="101"/>
      <c r="EB226" s="101"/>
    </row>
    <row r="227" spans="17:133" ht="29.25" customHeight="1" x14ac:dyDescent="0.2">
      <c r="Q227" s="98"/>
      <c r="R227" s="98"/>
      <c r="BF227" s="98"/>
      <c r="BG227" s="98"/>
      <c r="BI227" s="98"/>
      <c r="BJ227" s="98"/>
      <c r="BK227" s="101"/>
      <c r="BL227" s="101"/>
      <c r="BP227" s="101"/>
      <c r="BQ227" s="101"/>
      <c r="BR227" s="101"/>
      <c r="BT227" s="101"/>
      <c r="BU227" s="101"/>
      <c r="CB227" s="101"/>
      <c r="CC227" s="101"/>
      <c r="CD227" s="101"/>
      <c r="CE227" s="101"/>
      <c r="CF227" s="101"/>
      <c r="CG227" s="101"/>
      <c r="CH227" s="101"/>
      <c r="CI227" s="101"/>
      <c r="CJ227" s="101"/>
      <c r="CK227" s="101"/>
      <c r="CL227" s="101"/>
      <c r="CM227" s="101"/>
      <c r="CN227" s="101"/>
      <c r="CO227" s="101"/>
      <c r="CQ227" s="101"/>
      <c r="CR227" s="101"/>
      <c r="CS227" s="101"/>
      <c r="CT227" s="101"/>
      <c r="CU227" s="101"/>
      <c r="CW227" s="101"/>
      <c r="DK227" s="101"/>
      <c r="DL227" s="101"/>
      <c r="DM227" s="101"/>
      <c r="DN227" s="101"/>
      <c r="DP227" s="101"/>
      <c r="DQ227" s="101"/>
      <c r="DR227" s="101"/>
      <c r="DS227" s="101"/>
      <c r="DT227" s="101"/>
      <c r="DW227" s="101"/>
      <c r="DX227" s="101"/>
      <c r="DY227" s="101"/>
      <c r="EB227" s="101"/>
    </row>
    <row r="228" spans="17:133" ht="29.25" customHeight="1" x14ac:dyDescent="0.2">
      <c r="Q228" s="98"/>
      <c r="R228" s="98"/>
      <c r="BF228" s="98"/>
      <c r="BG228" s="98"/>
      <c r="BI228" s="98"/>
      <c r="BJ228" s="98"/>
      <c r="BK228" s="101"/>
      <c r="BL228" s="101"/>
      <c r="BP228" s="101"/>
      <c r="BQ228" s="101"/>
      <c r="BR228" s="101"/>
      <c r="BT228" s="101"/>
      <c r="BU228" s="101"/>
      <c r="CB228" s="101"/>
      <c r="CC228" s="101"/>
      <c r="CD228" s="101"/>
      <c r="CE228" s="101"/>
      <c r="CF228" s="101"/>
      <c r="CG228" s="101"/>
      <c r="CH228" s="101"/>
      <c r="CI228" s="101"/>
      <c r="CJ228" s="101"/>
      <c r="CK228" s="101"/>
      <c r="CL228" s="101"/>
      <c r="CM228" s="101"/>
      <c r="CN228" s="101"/>
      <c r="CO228" s="101"/>
      <c r="CQ228" s="101"/>
      <c r="CR228" s="101"/>
      <c r="CS228" s="101"/>
      <c r="CT228" s="101"/>
      <c r="CU228" s="101"/>
      <c r="CW228" s="101"/>
      <c r="DK228" s="101"/>
      <c r="DL228" s="101"/>
      <c r="DM228" s="101"/>
      <c r="DN228" s="101"/>
      <c r="DP228" s="101"/>
      <c r="DQ228" s="101"/>
      <c r="DR228" s="101"/>
      <c r="DS228" s="101"/>
      <c r="DT228" s="101"/>
      <c r="DW228" s="101"/>
      <c r="DX228" s="101"/>
      <c r="DY228" s="101"/>
      <c r="EB228" s="101"/>
    </row>
    <row r="229" spans="17:133" ht="29.25" customHeight="1" x14ac:dyDescent="0.2">
      <c r="Q229" s="98"/>
      <c r="R229" s="98"/>
      <c r="BF229" s="98"/>
      <c r="BG229" s="98"/>
      <c r="BI229" s="98"/>
      <c r="BJ229" s="98"/>
      <c r="BK229" s="101"/>
      <c r="BL229" s="101"/>
      <c r="BP229" s="101"/>
      <c r="BQ229" s="101"/>
      <c r="BR229" s="101"/>
      <c r="BT229" s="101"/>
      <c r="BU229" s="101"/>
      <c r="CB229" s="101"/>
      <c r="CC229" s="101"/>
      <c r="CD229" s="101"/>
      <c r="CE229" s="101"/>
      <c r="CF229" s="101"/>
      <c r="CG229" s="101"/>
      <c r="CH229" s="101"/>
      <c r="CI229" s="101"/>
      <c r="CJ229" s="101"/>
      <c r="CK229" s="101"/>
      <c r="CL229" s="101"/>
      <c r="CM229" s="101"/>
      <c r="CN229" s="101"/>
      <c r="CO229" s="101"/>
      <c r="CQ229" s="101"/>
      <c r="CR229" s="101"/>
      <c r="CS229" s="101"/>
      <c r="CT229" s="101"/>
      <c r="CU229" s="101"/>
      <c r="CW229" s="101"/>
      <c r="DK229" s="101"/>
      <c r="DL229" s="101"/>
      <c r="DM229" s="101"/>
      <c r="DN229" s="101"/>
      <c r="DP229" s="101"/>
      <c r="DQ229" s="101"/>
      <c r="DR229" s="101"/>
      <c r="DS229" s="101"/>
      <c r="DT229" s="101"/>
      <c r="DW229" s="101"/>
      <c r="DX229" s="101"/>
      <c r="DY229" s="101"/>
      <c r="EB229" s="101"/>
    </row>
    <row r="230" spans="17:133" ht="29.25" customHeight="1" x14ac:dyDescent="0.2">
      <c r="Q230" s="98"/>
      <c r="R230" s="98"/>
      <c r="BF230" s="98"/>
      <c r="BG230" s="98"/>
      <c r="BI230" s="98"/>
      <c r="BJ230" s="98"/>
      <c r="BK230" s="101"/>
      <c r="BL230" s="101"/>
      <c r="BP230" s="101"/>
      <c r="BQ230" s="101"/>
      <c r="BR230" s="101"/>
      <c r="BT230" s="101"/>
      <c r="BU230" s="101"/>
      <c r="CB230" s="101"/>
      <c r="CC230" s="101"/>
      <c r="CD230" s="101"/>
      <c r="CE230" s="101"/>
      <c r="CF230" s="101"/>
      <c r="CG230" s="101"/>
      <c r="CH230" s="101"/>
      <c r="CI230" s="101"/>
      <c r="CJ230" s="101"/>
      <c r="CK230" s="101"/>
      <c r="CL230" s="101"/>
      <c r="CM230" s="101"/>
      <c r="CN230" s="101"/>
      <c r="CO230" s="101"/>
      <c r="CQ230" s="101"/>
      <c r="CR230" s="101"/>
      <c r="CS230" s="101"/>
      <c r="CT230" s="101"/>
      <c r="CU230" s="101"/>
      <c r="CW230" s="101"/>
      <c r="DK230" s="101"/>
      <c r="DL230" s="101"/>
      <c r="DM230" s="101"/>
      <c r="DN230" s="101"/>
      <c r="DP230" s="101"/>
      <c r="DQ230" s="101"/>
      <c r="DR230" s="101"/>
      <c r="DS230" s="101"/>
      <c r="DT230" s="101"/>
      <c r="DW230" s="101"/>
      <c r="DX230" s="101"/>
      <c r="DY230" s="101"/>
      <c r="EB230" s="101"/>
    </row>
    <row r="231" spans="17:133" ht="29.25" customHeight="1" x14ac:dyDescent="0.2">
      <c r="Q231" s="98"/>
      <c r="R231" s="98"/>
      <c r="BF231" s="98"/>
      <c r="BG231" s="98"/>
      <c r="BI231" s="98"/>
      <c r="BJ231" s="98"/>
      <c r="BK231" s="101"/>
      <c r="BL231" s="101"/>
      <c r="BP231" s="101"/>
      <c r="BQ231" s="101"/>
      <c r="BR231" s="101"/>
      <c r="BT231" s="101"/>
      <c r="BU231" s="101"/>
      <c r="CB231" s="101"/>
      <c r="CC231" s="101"/>
      <c r="CD231" s="101"/>
      <c r="CE231" s="101"/>
      <c r="CF231" s="101"/>
      <c r="CG231" s="101"/>
      <c r="CH231" s="101"/>
      <c r="CI231" s="101"/>
      <c r="CJ231" s="101"/>
      <c r="CK231" s="101"/>
      <c r="CL231" s="101"/>
      <c r="CM231" s="101"/>
      <c r="CN231" s="101"/>
      <c r="CO231" s="101"/>
      <c r="CQ231" s="101"/>
      <c r="CR231" s="101"/>
      <c r="CS231" s="101"/>
      <c r="CT231" s="101"/>
      <c r="CU231" s="101"/>
      <c r="CW231" s="101"/>
      <c r="DK231" s="101"/>
      <c r="DL231" s="101"/>
      <c r="DM231" s="101"/>
      <c r="DN231" s="101"/>
      <c r="DP231" s="101"/>
      <c r="DQ231" s="101"/>
      <c r="DR231" s="101"/>
      <c r="DS231" s="101"/>
      <c r="DT231" s="101"/>
      <c r="DW231" s="101"/>
      <c r="DX231" s="101"/>
      <c r="DY231" s="101"/>
      <c r="EB231" s="101"/>
    </row>
    <row r="232" spans="17:133" ht="29.25" customHeight="1" x14ac:dyDescent="0.2">
      <c r="Q232" s="98"/>
      <c r="R232" s="98"/>
      <c r="BF232" s="98"/>
      <c r="BG232" s="98"/>
      <c r="BI232" s="98"/>
      <c r="BJ232" s="98"/>
      <c r="BK232" s="101"/>
      <c r="BL232" s="101"/>
      <c r="BP232" s="101"/>
      <c r="BQ232" s="101"/>
      <c r="BR232" s="101"/>
      <c r="BT232" s="101"/>
      <c r="BU232" s="101"/>
      <c r="CB232" s="101"/>
      <c r="CC232" s="101"/>
      <c r="CD232" s="101"/>
      <c r="CE232" s="101"/>
      <c r="CF232" s="101"/>
      <c r="CG232" s="101"/>
      <c r="CH232" s="101"/>
      <c r="CI232" s="101"/>
      <c r="CJ232" s="101"/>
      <c r="CK232" s="101"/>
      <c r="CL232" s="101"/>
      <c r="CM232" s="101"/>
      <c r="CN232" s="101"/>
      <c r="CO232" s="101"/>
      <c r="CQ232" s="101"/>
      <c r="CR232" s="101"/>
      <c r="CS232" s="101"/>
      <c r="CT232" s="101"/>
      <c r="CU232" s="101"/>
      <c r="CW232" s="101"/>
      <c r="DK232" s="101"/>
      <c r="DL232" s="101"/>
      <c r="DM232" s="101"/>
      <c r="DN232" s="101"/>
      <c r="DP232" s="101"/>
      <c r="DQ232" s="101"/>
      <c r="DR232" s="101"/>
      <c r="DS232" s="101"/>
      <c r="DT232" s="101"/>
      <c r="DW232" s="101"/>
      <c r="DX232" s="101"/>
      <c r="DY232" s="101"/>
      <c r="EB232" s="101"/>
    </row>
    <row r="233" spans="17:133" ht="29.25" customHeight="1" x14ac:dyDescent="0.2">
      <c r="Q233" s="98"/>
      <c r="R233" s="98"/>
      <c r="BF233" s="98"/>
      <c r="BG233" s="98"/>
      <c r="BI233" s="98"/>
      <c r="BJ233" s="98"/>
      <c r="BK233" s="101"/>
      <c r="BL233" s="101"/>
      <c r="BP233" s="101"/>
      <c r="BQ233" s="101"/>
      <c r="BR233" s="101"/>
      <c r="BT233" s="101"/>
      <c r="BU233" s="101"/>
      <c r="CB233" s="101"/>
      <c r="CC233" s="101"/>
      <c r="CD233" s="101"/>
      <c r="CE233" s="101"/>
      <c r="CF233" s="101"/>
      <c r="CG233" s="101"/>
      <c r="CH233" s="101"/>
      <c r="CI233" s="101"/>
      <c r="CJ233" s="101"/>
      <c r="CK233" s="101"/>
      <c r="CL233" s="101"/>
      <c r="CM233" s="101"/>
      <c r="CN233" s="101"/>
      <c r="CO233" s="101"/>
      <c r="CQ233" s="101"/>
      <c r="CR233" s="101"/>
      <c r="CS233" s="101"/>
      <c r="CT233" s="101"/>
      <c r="CU233" s="101"/>
      <c r="CW233" s="101"/>
      <c r="DK233" s="101"/>
      <c r="DL233" s="101"/>
      <c r="DM233" s="101"/>
      <c r="DN233" s="101"/>
      <c r="DP233" s="101"/>
      <c r="DQ233" s="101"/>
      <c r="DR233" s="101"/>
      <c r="DS233" s="101"/>
      <c r="DT233" s="101"/>
      <c r="DW233" s="101"/>
      <c r="DX233" s="101"/>
      <c r="DY233" s="101"/>
      <c r="EB233" s="101"/>
    </row>
    <row r="234" spans="17:133" ht="29.25" customHeight="1" x14ac:dyDescent="0.2">
      <c r="Q234" s="98"/>
      <c r="R234" s="98"/>
      <c r="BF234" s="98"/>
      <c r="BG234" s="98"/>
      <c r="BI234" s="98"/>
      <c r="BJ234" s="98"/>
      <c r="BK234" s="101"/>
      <c r="BL234" s="101"/>
      <c r="BP234" s="101"/>
      <c r="BQ234" s="101"/>
      <c r="BR234" s="101"/>
      <c r="BT234" s="101"/>
      <c r="BU234" s="101"/>
      <c r="CB234" s="101"/>
      <c r="CC234" s="101"/>
      <c r="CD234" s="101"/>
      <c r="CE234" s="101"/>
      <c r="CF234" s="101"/>
      <c r="CG234" s="101"/>
      <c r="CH234" s="101"/>
      <c r="CI234" s="101"/>
      <c r="CJ234" s="101"/>
      <c r="CK234" s="101"/>
      <c r="CL234" s="101"/>
      <c r="CM234" s="101"/>
      <c r="CN234" s="101"/>
      <c r="CO234" s="101"/>
      <c r="CQ234" s="101"/>
      <c r="CR234" s="101"/>
      <c r="CS234" s="101"/>
      <c r="CT234" s="101"/>
      <c r="CU234" s="101"/>
      <c r="CW234" s="101"/>
      <c r="DK234" s="101"/>
      <c r="DL234" s="101"/>
      <c r="DM234" s="101"/>
      <c r="DN234" s="101"/>
      <c r="DP234" s="101"/>
      <c r="DQ234" s="101"/>
      <c r="DR234" s="101"/>
      <c r="DS234" s="101"/>
      <c r="DT234" s="101"/>
      <c r="DW234" s="101"/>
      <c r="DX234" s="101"/>
      <c r="DY234" s="101"/>
      <c r="EB234" s="101"/>
    </row>
    <row r="235" spans="17:133" ht="29.25" customHeight="1" x14ac:dyDescent="0.2">
      <c r="Q235" s="98"/>
      <c r="R235" s="98"/>
      <c r="BF235" s="98"/>
      <c r="BG235" s="98"/>
      <c r="BI235" s="98"/>
      <c r="BJ235" s="98"/>
      <c r="BK235" s="101"/>
      <c r="BL235" s="101"/>
      <c r="BP235" s="101"/>
      <c r="BQ235" s="101"/>
      <c r="BR235" s="101"/>
      <c r="BT235" s="101"/>
      <c r="BU235" s="101"/>
      <c r="CB235" s="101"/>
      <c r="CC235" s="101"/>
      <c r="CD235" s="101"/>
      <c r="CE235" s="101"/>
      <c r="CF235" s="101"/>
      <c r="CG235" s="101"/>
      <c r="CH235" s="101"/>
      <c r="CI235" s="101"/>
      <c r="CJ235" s="101"/>
      <c r="CK235" s="101"/>
      <c r="CL235" s="101"/>
      <c r="CM235" s="101"/>
      <c r="CN235" s="101"/>
      <c r="CO235" s="101"/>
      <c r="CQ235" s="101"/>
      <c r="CR235" s="101"/>
      <c r="CS235" s="101"/>
      <c r="CT235" s="101"/>
      <c r="CU235" s="101"/>
      <c r="CW235" s="101"/>
      <c r="DK235" s="101"/>
      <c r="DL235" s="101"/>
      <c r="DM235" s="101"/>
      <c r="DN235" s="101"/>
      <c r="DP235" s="101"/>
      <c r="DQ235" s="101"/>
      <c r="DR235" s="101"/>
      <c r="DS235" s="101"/>
      <c r="DT235" s="101"/>
      <c r="DW235" s="101"/>
      <c r="DX235" s="101"/>
      <c r="DY235" s="101"/>
      <c r="EB235" s="101"/>
    </row>
    <row r="236" spans="17:133" ht="29.25" customHeight="1" x14ac:dyDescent="0.2">
      <c r="Q236" s="98"/>
      <c r="R236" s="98"/>
      <c r="BF236" s="98"/>
      <c r="BG236" s="98"/>
      <c r="BI236" s="98"/>
      <c r="BJ236" s="98"/>
      <c r="BK236" s="101"/>
      <c r="BL236" s="101"/>
      <c r="BP236" s="101"/>
      <c r="BQ236" s="101"/>
      <c r="BR236" s="101"/>
      <c r="BT236" s="101"/>
      <c r="BU236" s="101"/>
      <c r="CB236" s="101"/>
      <c r="CC236" s="101"/>
      <c r="CD236" s="101"/>
      <c r="CE236" s="101"/>
      <c r="CF236" s="101"/>
      <c r="CG236" s="101"/>
      <c r="CH236" s="101"/>
      <c r="CI236" s="101"/>
      <c r="CJ236" s="101"/>
      <c r="CK236" s="101"/>
      <c r="CL236" s="101"/>
      <c r="CM236" s="101"/>
      <c r="CN236" s="101"/>
      <c r="CO236" s="101"/>
      <c r="CQ236" s="101"/>
      <c r="CR236" s="101"/>
      <c r="CS236" s="101"/>
      <c r="CT236" s="101"/>
      <c r="CU236" s="101"/>
      <c r="CW236" s="101"/>
      <c r="DK236" s="101"/>
      <c r="DL236" s="101"/>
      <c r="DM236" s="101"/>
      <c r="DN236" s="101"/>
      <c r="DP236" s="101"/>
      <c r="DQ236" s="101"/>
      <c r="DR236" s="101"/>
      <c r="DS236" s="101"/>
      <c r="DT236" s="101"/>
      <c r="DW236" s="101"/>
      <c r="DX236" s="101"/>
      <c r="DY236" s="101"/>
      <c r="EB236" s="101"/>
    </row>
    <row r="237" spans="17:133" ht="29.25" customHeight="1" x14ac:dyDescent="0.2">
      <c r="Q237" s="98"/>
      <c r="R237" s="98"/>
      <c r="BF237" s="98"/>
      <c r="BG237" s="98"/>
      <c r="BI237" s="98"/>
      <c r="BJ237" s="98"/>
      <c r="BK237" s="101"/>
      <c r="BL237" s="101"/>
      <c r="BP237" s="101"/>
      <c r="BQ237" s="101"/>
      <c r="BR237" s="101"/>
      <c r="BT237" s="101"/>
      <c r="BU237" s="101"/>
      <c r="CB237" s="101"/>
      <c r="CC237" s="101"/>
      <c r="CD237" s="101"/>
      <c r="CE237" s="101"/>
      <c r="CF237" s="101"/>
      <c r="CG237" s="101"/>
      <c r="CH237" s="101"/>
      <c r="CI237" s="101"/>
      <c r="CJ237" s="101"/>
      <c r="CK237" s="101"/>
      <c r="CL237" s="101"/>
      <c r="CM237" s="101"/>
      <c r="CN237" s="101"/>
      <c r="CO237" s="101"/>
      <c r="CQ237" s="101"/>
      <c r="CR237" s="101"/>
      <c r="CS237" s="101"/>
      <c r="CT237" s="101"/>
      <c r="CU237" s="101"/>
      <c r="CW237" s="101"/>
      <c r="DK237" s="101"/>
      <c r="DL237" s="101"/>
      <c r="DM237" s="101"/>
      <c r="DN237" s="101"/>
      <c r="DP237" s="101"/>
      <c r="DQ237" s="101"/>
      <c r="DR237" s="101"/>
      <c r="DS237" s="101"/>
      <c r="DT237" s="101"/>
      <c r="DW237" s="101"/>
      <c r="DX237" s="101"/>
      <c r="DY237" s="101"/>
      <c r="EB237" s="101"/>
    </row>
    <row r="238" spans="17:133" ht="29.25" customHeight="1" x14ac:dyDescent="0.2">
      <c r="Q238" s="98"/>
      <c r="R238" s="98"/>
      <c r="BF238" s="98"/>
      <c r="BG238" s="98"/>
      <c r="BI238" s="98"/>
      <c r="BJ238" s="98"/>
      <c r="BK238" s="101"/>
      <c r="BL238" s="101"/>
      <c r="BP238" s="101"/>
      <c r="BQ238" s="101"/>
      <c r="BR238" s="101"/>
      <c r="BT238" s="101"/>
      <c r="BU238" s="101"/>
      <c r="CB238" s="101"/>
      <c r="CC238" s="101"/>
      <c r="CD238" s="101"/>
      <c r="CE238" s="101"/>
      <c r="CF238" s="101"/>
      <c r="CG238" s="101"/>
      <c r="CH238" s="101"/>
      <c r="CI238" s="101"/>
      <c r="CJ238" s="101"/>
      <c r="CK238" s="101"/>
      <c r="CL238" s="101"/>
      <c r="CM238" s="101"/>
      <c r="CN238" s="101"/>
      <c r="CO238" s="101"/>
      <c r="CQ238" s="101"/>
      <c r="CR238" s="101"/>
      <c r="CS238" s="101"/>
      <c r="CT238" s="101"/>
      <c r="CU238" s="101"/>
      <c r="CW238" s="101"/>
      <c r="DK238" s="101"/>
      <c r="DL238" s="101"/>
      <c r="DM238" s="101"/>
      <c r="DN238" s="101"/>
      <c r="DP238" s="101"/>
      <c r="DQ238" s="101"/>
      <c r="DR238" s="101"/>
      <c r="DS238" s="101"/>
      <c r="DT238" s="101"/>
      <c r="DW238" s="101"/>
      <c r="DX238" s="101"/>
      <c r="DY238" s="101"/>
      <c r="EB238" s="101"/>
    </row>
    <row r="239" spans="17:133" ht="29.25" customHeight="1" x14ac:dyDescent="0.2">
      <c r="Q239" s="98"/>
      <c r="R239" s="98"/>
      <c r="BF239" s="98"/>
      <c r="BG239" s="98"/>
      <c r="BI239" s="98"/>
      <c r="BJ239" s="98"/>
      <c r="BK239" s="101"/>
      <c r="BL239" s="101"/>
      <c r="BP239" s="101"/>
      <c r="BQ239" s="101"/>
      <c r="BR239" s="101"/>
      <c r="BT239" s="101"/>
      <c r="BU239" s="101"/>
      <c r="CB239" s="101"/>
      <c r="CC239" s="101"/>
      <c r="CD239" s="101"/>
      <c r="CE239" s="101"/>
      <c r="CF239" s="101"/>
      <c r="CG239" s="101"/>
      <c r="CH239" s="101"/>
      <c r="CI239" s="101"/>
      <c r="CJ239" s="101"/>
      <c r="CK239" s="101"/>
      <c r="CL239" s="101"/>
      <c r="CM239" s="101"/>
      <c r="CN239" s="101"/>
      <c r="CO239" s="101"/>
      <c r="CQ239" s="101"/>
      <c r="CR239" s="101"/>
      <c r="CS239" s="101"/>
      <c r="CT239" s="101"/>
      <c r="CU239" s="101"/>
      <c r="CW239" s="101"/>
      <c r="DK239" s="101"/>
      <c r="DL239" s="101"/>
      <c r="DM239" s="101"/>
      <c r="DN239" s="101"/>
      <c r="DP239" s="101"/>
      <c r="DQ239" s="101"/>
      <c r="DR239" s="101"/>
      <c r="DS239" s="101"/>
      <c r="DT239" s="101"/>
      <c r="DW239" s="101"/>
      <c r="DX239" s="101"/>
      <c r="DY239" s="101"/>
      <c r="EB239" s="101"/>
    </row>
    <row r="240" spans="17:133" ht="29.25" customHeight="1" x14ac:dyDescent="0.2">
      <c r="Q240" s="98"/>
      <c r="R240" s="98"/>
      <c r="BF240" s="98"/>
      <c r="BG240" s="98"/>
      <c r="BI240" s="98"/>
      <c r="BJ240" s="98"/>
      <c r="BK240" s="101"/>
      <c r="BL240" s="101"/>
      <c r="BP240" s="101"/>
      <c r="BQ240" s="101"/>
      <c r="BR240" s="101"/>
      <c r="BT240" s="101"/>
      <c r="BU240" s="101"/>
      <c r="CB240" s="101"/>
      <c r="CC240" s="101"/>
      <c r="CD240" s="101"/>
      <c r="CE240" s="101"/>
      <c r="CF240" s="101"/>
      <c r="CG240" s="101"/>
      <c r="CH240" s="101"/>
      <c r="CI240" s="101"/>
      <c r="CJ240" s="101"/>
      <c r="CK240" s="101"/>
      <c r="CL240" s="101"/>
      <c r="CM240" s="101"/>
      <c r="CN240" s="101"/>
      <c r="CO240" s="101"/>
      <c r="CQ240" s="101"/>
      <c r="CR240" s="101"/>
      <c r="CS240" s="101"/>
      <c r="CT240" s="101"/>
      <c r="CU240" s="101"/>
      <c r="CW240" s="101"/>
      <c r="DK240" s="101"/>
      <c r="DL240" s="101"/>
      <c r="DM240" s="101"/>
      <c r="DN240" s="101"/>
      <c r="DP240" s="101"/>
      <c r="DQ240" s="101"/>
      <c r="DR240" s="101"/>
      <c r="DS240" s="101"/>
      <c r="DT240" s="101"/>
      <c r="DW240" s="101"/>
      <c r="DX240" s="101"/>
      <c r="DY240" s="101"/>
      <c r="EB240" s="101"/>
    </row>
    <row r="241" spans="17:132" ht="29.25" customHeight="1" x14ac:dyDescent="0.2">
      <c r="Q241" s="98"/>
      <c r="R241" s="98"/>
      <c r="BF241" s="98"/>
      <c r="BG241" s="98"/>
      <c r="BI241" s="98"/>
      <c r="BJ241" s="98"/>
      <c r="BK241" s="101"/>
      <c r="BL241" s="101"/>
      <c r="BP241" s="101"/>
      <c r="BQ241" s="101"/>
      <c r="BR241" s="101"/>
      <c r="BT241" s="101"/>
      <c r="BU241" s="101"/>
      <c r="CB241" s="101"/>
      <c r="CC241" s="101"/>
      <c r="CD241" s="101"/>
      <c r="CE241" s="101"/>
      <c r="CF241" s="101"/>
      <c r="CG241" s="101"/>
      <c r="CH241" s="101"/>
      <c r="CI241" s="101"/>
      <c r="CJ241" s="101"/>
      <c r="CK241" s="101"/>
      <c r="CL241" s="101"/>
      <c r="CM241" s="101"/>
      <c r="CN241" s="101"/>
      <c r="CO241" s="101"/>
      <c r="CQ241" s="101"/>
      <c r="CR241" s="101"/>
      <c r="CS241" s="101"/>
      <c r="CT241" s="101"/>
      <c r="CU241" s="101"/>
      <c r="CW241" s="101"/>
      <c r="DK241" s="101"/>
      <c r="DL241" s="101"/>
      <c r="DM241" s="101"/>
      <c r="DN241" s="101"/>
      <c r="DP241" s="101"/>
      <c r="DQ241" s="101"/>
      <c r="DR241" s="101"/>
      <c r="DS241" s="101"/>
      <c r="DT241" s="101"/>
      <c r="DW241" s="101"/>
      <c r="DX241" s="101"/>
      <c r="DY241" s="101"/>
      <c r="EB241" s="101"/>
    </row>
    <row r="242" spans="17:132" ht="29.25" customHeight="1" x14ac:dyDescent="0.2">
      <c r="Q242" s="98"/>
      <c r="R242" s="98"/>
      <c r="BF242" s="98"/>
      <c r="BG242" s="98"/>
      <c r="BI242" s="98"/>
      <c r="BJ242" s="98"/>
      <c r="BK242" s="101"/>
      <c r="BL242" s="101"/>
      <c r="BP242" s="101"/>
      <c r="BQ242" s="101"/>
      <c r="BR242" s="101"/>
      <c r="BT242" s="101"/>
      <c r="BU242" s="101"/>
      <c r="CB242" s="101"/>
      <c r="CC242" s="101"/>
      <c r="CD242" s="101"/>
      <c r="CE242" s="101"/>
      <c r="CF242" s="101"/>
      <c r="CG242" s="101"/>
      <c r="CH242" s="101"/>
      <c r="CI242" s="101"/>
      <c r="CJ242" s="101"/>
      <c r="CK242" s="101"/>
      <c r="CL242" s="101"/>
      <c r="CM242" s="101"/>
      <c r="CN242" s="101"/>
      <c r="CO242" s="101"/>
      <c r="CQ242" s="101"/>
      <c r="CR242" s="101"/>
      <c r="CS242" s="101"/>
      <c r="CT242" s="101"/>
      <c r="CU242" s="101"/>
      <c r="CW242" s="101"/>
      <c r="DK242" s="101"/>
      <c r="DL242" s="101"/>
      <c r="DM242" s="101"/>
      <c r="DN242" s="101"/>
      <c r="DP242" s="101"/>
      <c r="DQ242" s="101"/>
      <c r="DR242" s="101"/>
      <c r="DS242" s="101"/>
      <c r="DT242" s="101"/>
      <c r="DW242" s="101"/>
      <c r="DX242" s="101"/>
      <c r="DY242" s="101"/>
      <c r="EB242" s="101"/>
    </row>
    <row r="243" spans="17:132" ht="29.25" customHeight="1" x14ac:dyDescent="0.2">
      <c r="Q243" s="98"/>
      <c r="R243" s="98"/>
      <c r="BF243" s="98"/>
      <c r="BG243" s="98"/>
      <c r="BI243" s="98"/>
      <c r="BJ243" s="98"/>
      <c r="BK243" s="101"/>
      <c r="BL243" s="101"/>
      <c r="BP243" s="101"/>
      <c r="BQ243" s="101"/>
      <c r="BR243" s="101"/>
      <c r="BT243" s="101"/>
      <c r="BU243" s="101"/>
      <c r="CB243" s="101"/>
      <c r="CC243" s="101"/>
      <c r="CD243" s="101"/>
      <c r="CE243" s="101"/>
      <c r="CF243" s="101"/>
      <c r="CG243" s="101"/>
      <c r="CH243" s="101"/>
      <c r="CI243" s="101"/>
      <c r="CJ243" s="101"/>
      <c r="CK243" s="101"/>
      <c r="CL243" s="101"/>
      <c r="CM243" s="101"/>
      <c r="CN243" s="101"/>
      <c r="CO243" s="101"/>
      <c r="CQ243" s="101"/>
      <c r="CR243" s="101"/>
      <c r="CS243" s="101"/>
      <c r="CT243" s="101"/>
      <c r="CU243" s="101"/>
      <c r="CW243" s="101"/>
      <c r="DK243" s="101"/>
      <c r="DL243" s="101"/>
      <c r="DM243" s="101"/>
      <c r="DN243" s="101"/>
      <c r="DP243" s="101"/>
      <c r="DQ243" s="101"/>
      <c r="DR243" s="101"/>
      <c r="DS243" s="101"/>
      <c r="DT243" s="101"/>
      <c r="DW243" s="101"/>
      <c r="DX243" s="101"/>
      <c r="DY243" s="101"/>
      <c r="EB243" s="101"/>
    </row>
    <row r="244" spans="17:132" ht="29.25" customHeight="1" x14ac:dyDescent="0.2">
      <c r="Q244" s="98"/>
      <c r="R244" s="98"/>
      <c r="BF244" s="98"/>
      <c r="BG244" s="98"/>
      <c r="BI244" s="98"/>
      <c r="BJ244" s="98"/>
      <c r="BK244" s="101"/>
      <c r="BL244" s="101"/>
      <c r="BP244" s="101"/>
      <c r="BQ244" s="101"/>
      <c r="BR244" s="101"/>
      <c r="BT244" s="101"/>
      <c r="BU244" s="101"/>
      <c r="CB244" s="101"/>
      <c r="CC244" s="101"/>
      <c r="CD244" s="101"/>
      <c r="CE244" s="101"/>
      <c r="CF244" s="101"/>
      <c r="CG244" s="101"/>
      <c r="CH244" s="101"/>
      <c r="CI244" s="101"/>
      <c r="CJ244" s="101"/>
      <c r="CK244" s="101"/>
      <c r="CL244" s="101"/>
      <c r="CM244" s="101"/>
      <c r="CN244" s="101"/>
      <c r="CO244" s="101"/>
      <c r="CQ244" s="101"/>
      <c r="CR244" s="101"/>
      <c r="CS244" s="101"/>
      <c r="CT244" s="101"/>
      <c r="CU244" s="101"/>
      <c r="CW244" s="101"/>
      <c r="DK244" s="101"/>
      <c r="DL244" s="101"/>
      <c r="DM244" s="101"/>
      <c r="DN244" s="101"/>
      <c r="DP244" s="101"/>
      <c r="DQ244" s="101"/>
      <c r="DR244" s="101"/>
      <c r="DS244" s="101"/>
      <c r="DT244" s="101"/>
      <c r="DW244" s="101"/>
      <c r="DX244" s="101"/>
      <c r="DY244" s="101"/>
      <c r="EB244" s="101"/>
    </row>
    <row r="245" spans="17:132" ht="29.25" customHeight="1" x14ac:dyDescent="0.2">
      <c r="Q245" s="98"/>
      <c r="R245" s="98"/>
      <c r="BF245" s="98"/>
      <c r="BG245" s="98"/>
      <c r="BI245" s="98"/>
      <c r="BJ245" s="98"/>
      <c r="BK245" s="101"/>
      <c r="BL245" s="101"/>
      <c r="BP245" s="101"/>
      <c r="BQ245" s="101"/>
      <c r="BR245" s="101"/>
      <c r="BT245" s="101"/>
      <c r="BU245" s="101"/>
      <c r="CB245" s="101"/>
      <c r="CC245" s="101"/>
      <c r="CD245" s="101"/>
      <c r="CE245" s="101"/>
      <c r="CF245" s="101"/>
      <c r="CG245" s="101"/>
      <c r="CH245" s="101"/>
      <c r="CI245" s="101"/>
      <c r="CJ245" s="101"/>
      <c r="CK245" s="101"/>
      <c r="CL245" s="101"/>
      <c r="CM245" s="101"/>
      <c r="CN245" s="101"/>
      <c r="CO245" s="101"/>
      <c r="CQ245" s="101"/>
      <c r="CR245" s="101"/>
      <c r="CS245" s="101"/>
      <c r="CT245" s="101"/>
      <c r="CU245" s="101"/>
      <c r="CW245" s="101"/>
      <c r="DK245" s="101"/>
      <c r="DL245" s="101"/>
      <c r="DM245" s="101"/>
      <c r="DN245" s="101"/>
      <c r="DP245" s="101"/>
      <c r="DQ245" s="101"/>
      <c r="DR245" s="101"/>
      <c r="DS245" s="101"/>
      <c r="DT245" s="101"/>
      <c r="DW245" s="101"/>
      <c r="DX245" s="101"/>
      <c r="DY245" s="101"/>
      <c r="EB245" s="101"/>
    </row>
    <row r="246" spans="17:132" ht="29.25" customHeight="1" x14ac:dyDescent="0.2">
      <c r="Q246" s="98"/>
      <c r="R246" s="98"/>
      <c r="BF246" s="98"/>
      <c r="BG246" s="98"/>
      <c r="BI246" s="98"/>
      <c r="BJ246" s="98"/>
      <c r="BK246" s="101"/>
      <c r="BL246" s="101"/>
      <c r="BP246" s="101"/>
      <c r="BQ246" s="101"/>
      <c r="BR246" s="101"/>
      <c r="BT246" s="101"/>
      <c r="BU246" s="101"/>
      <c r="CB246" s="101"/>
      <c r="CC246" s="101"/>
      <c r="CD246" s="101"/>
      <c r="CE246" s="101"/>
      <c r="CF246" s="101"/>
      <c r="CG246" s="101"/>
      <c r="CH246" s="101"/>
      <c r="CI246" s="101"/>
      <c r="CJ246" s="101"/>
      <c r="CK246" s="101"/>
      <c r="CL246" s="101"/>
      <c r="CM246" s="101"/>
      <c r="CN246" s="101"/>
      <c r="CO246" s="101"/>
      <c r="CQ246" s="101"/>
      <c r="CR246" s="101"/>
      <c r="CS246" s="101"/>
      <c r="CT246" s="101"/>
      <c r="CU246" s="101"/>
      <c r="CW246" s="101"/>
      <c r="DK246" s="101"/>
      <c r="DL246" s="101"/>
      <c r="DM246" s="101"/>
      <c r="DN246" s="101"/>
      <c r="DP246" s="101"/>
      <c r="DQ246" s="101"/>
      <c r="DR246" s="101"/>
      <c r="DS246" s="101"/>
      <c r="DT246" s="101"/>
      <c r="DW246" s="101"/>
      <c r="DX246" s="101"/>
      <c r="DY246" s="101"/>
      <c r="EB246" s="101"/>
    </row>
    <row r="247" spans="17:132" ht="29.25" customHeight="1" x14ac:dyDescent="0.2">
      <c r="Q247" s="98"/>
      <c r="R247" s="98"/>
      <c r="BF247" s="98"/>
      <c r="BG247" s="98"/>
      <c r="BI247" s="98"/>
      <c r="BJ247" s="98"/>
      <c r="BK247" s="101"/>
      <c r="BL247" s="101"/>
      <c r="BP247" s="101"/>
      <c r="BQ247" s="101"/>
      <c r="BR247" s="101"/>
      <c r="BT247" s="101"/>
      <c r="BU247" s="101"/>
      <c r="CB247" s="101"/>
      <c r="CC247" s="101"/>
      <c r="CD247" s="101"/>
      <c r="CE247" s="101"/>
      <c r="CF247" s="101"/>
      <c r="CG247" s="101"/>
      <c r="CH247" s="101"/>
      <c r="CI247" s="101"/>
      <c r="CJ247" s="101"/>
      <c r="CK247" s="101"/>
      <c r="CL247" s="101"/>
      <c r="CM247" s="101"/>
      <c r="CN247" s="101"/>
      <c r="CO247" s="101"/>
      <c r="CQ247" s="101"/>
      <c r="CR247" s="101"/>
      <c r="CS247" s="101"/>
      <c r="CT247" s="101"/>
      <c r="CU247" s="101"/>
      <c r="CW247" s="101"/>
      <c r="DK247" s="101"/>
      <c r="DL247" s="101"/>
      <c r="DM247" s="101"/>
      <c r="DN247" s="101"/>
      <c r="DP247" s="101"/>
      <c r="DQ247" s="101"/>
      <c r="DR247" s="101"/>
      <c r="DS247" s="101"/>
      <c r="DT247" s="101"/>
      <c r="DW247" s="101"/>
      <c r="DX247" s="101"/>
      <c r="DY247" s="101"/>
      <c r="EB247" s="101"/>
    </row>
    <row r="248" spans="17:132" ht="29.25" customHeight="1" x14ac:dyDescent="0.2">
      <c r="Q248" s="98"/>
      <c r="R248" s="98"/>
      <c r="BF248" s="98"/>
      <c r="BG248" s="98"/>
      <c r="BI248" s="98"/>
      <c r="BJ248" s="98"/>
      <c r="BK248" s="101"/>
      <c r="BL248" s="101"/>
      <c r="BP248" s="101"/>
      <c r="BQ248" s="101"/>
      <c r="BR248" s="101"/>
      <c r="BT248" s="101"/>
      <c r="BU248" s="101"/>
      <c r="CB248" s="101"/>
      <c r="CC248" s="101"/>
      <c r="CD248" s="101"/>
      <c r="CE248" s="101"/>
      <c r="CF248" s="101"/>
      <c r="CG248" s="101"/>
      <c r="CH248" s="101"/>
      <c r="CI248" s="101"/>
      <c r="CJ248" s="101"/>
      <c r="CK248" s="101"/>
      <c r="CL248" s="101"/>
      <c r="CM248" s="101"/>
      <c r="CN248" s="101"/>
      <c r="CO248" s="101"/>
      <c r="CQ248" s="101"/>
      <c r="CR248" s="101"/>
      <c r="CS248" s="101"/>
      <c r="CT248" s="101"/>
      <c r="CU248" s="101"/>
      <c r="CW248" s="101"/>
      <c r="DK248" s="101"/>
      <c r="DL248" s="101"/>
      <c r="DM248" s="101"/>
      <c r="DN248" s="101"/>
      <c r="DP248" s="101"/>
      <c r="DQ248" s="101"/>
      <c r="DR248" s="101"/>
      <c r="DS248" s="101"/>
      <c r="DT248" s="101"/>
      <c r="DW248" s="101"/>
      <c r="DX248" s="101"/>
      <c r="DY248" s="101"/>
      <c r="EB248" s="101"/>
    </row>
    <row r="249" spans="17:132" ht="29.25" customHeight="1" x14ac:dyDescent="0.2">
      <c r="Q249" s="98"/>
      <c r="R249" s="98"/>
      <c r="BF249" s="98"/>
      <c r="BG249" s="98"/>
      <c r="BI249" s="98"/>
      <c r="BJ249" s="98"/>
      <c r="BK249" s="101"/>
      <c r="BL249" s="101"/>
      <c r="BP249" s="101"/>
      <c r="BQ249" s="101"/>
      <c r="BR249" s="101"/>
      <c r="BT249" s="101"/>
      <c r="BU249" s="101"/>
      <c r="CB249" s="101"/>
      <c r="CC249" s="101"/>
      <c r="CD249" s="101"/>
      <c r="CE249" s="101"/>
      <c r="CF249" s="101"/>
      <c r="CG249" s="101"/>
      <c r="CH249" s="101"/>
      <c r="CI249" s="101"/>
      <c r="CJ249" s="101"/>
      <c r="CK249" s="101"/>
      <c r="CL249" s="101"/>
      <c r="CM249" s="101"/>
      <c r="CN249" s="101"/>
      <c r="CO249" s="101"/>
      <c r="CQ249" s="101"/>
      <c r="CR249" s="101"/>
      <c r="CS249" s="101"/>
      <c r="CT249" s="101"/>
      <c r="CU249" s="101"/>
      <c r="CW249" s="101"/>
      <c r="DK249" s="101"/>
      <c r="DL249" s="101"/>
      <c r="DM249" s="101"/>
      <c r="DN249" s="101"/>
      <c r="DP249" s="101"/>
      <c r="DQ249" s="101"/>
      <c r="DR249" s="101"/>
      <c r="DS249" s="101"/>
      <c r="DT249" s="101"/>
      <c r="DW249" s="101"/>
      <c r="DX249" s="101"/>
      <c r="DY249" s="101"/>
      <c r="EB249" s="101"/>
    </row>
    <row r="250" spans="17:132" ht="29.25" customHeight="1" x14ac:dyDescent="0.2">
      <c r="Q250" s="98"/>
      <c r="R250" s="98"/>
      <c r="BF250" s="98"/>
      <c r="BG250" s="98"/>
      <c r="BI250" s="98"/>
      <c r="BJ250" s="98"/>
      <c r="BK250" s="101"/>
      <c r="BL250" s="101"/>
      <c r="BP250" s="101"/>
      <c r="BQ250" s="101"/>
      <c r="BR250" s="101"/>
      <c r="BT250" s="101"/>
      <c r="BU250" s="101"/>
      <c r="CB250" s="101"/>
      <c r="CC250" s="101"/>
      <c r="CD250" s="101"/>
      <c r="CE250" s="101"/>
      <c r="CF250" s="101"/>
      <c r="CG250" s="101"/>
      <c r="CH250" s="101"/>
      <c r="CI250" s="101"/>
      <c r="CJ250" s="101"/>
      <c r="CK250" s="101"/>
      <c r="CL250" s="101"/>
      <c r="CM250" s="101"/>
      <c r="CN250" s="101"/>
      <c r="CO250" s="101"/>
      <c r="CQ250" s="101"/>
      <c r="CR250" s="101"/>
      <c r="CS250" s="101"/>
      <c r="CT250" s="101"/>
      <c r="CU250" s="101"/>
      <c r="CW250" s="101"/>
      <c r="DK250" s="101"/>
      <c r="DL250" s="101"/>
      <c r="DM250" s="101"/>
      <c r="DN250" s="101"/>
      <c r="DP250" s="101"/>
      <c r="DQ250" s="101"/>
      <c r="DR250" s="101"/>
      <c r="DS250" s="101"/>
      <c r="DT250" s="101"/>
      <c r="DW250" s="101"/>
      <c r="DX250" s="101"/>
      <c r="DY250" s="101"/>
      <c r="EB250" s="101"/>
    </row>
    <row r="251" spans="17:132" ht="29.25" customHeight="1" x14ac:dyDescent="0.2">
      <c r="Q251" s="98"/>
      <c r="R251" s="98"/>
      <c r="BF251" s="98"/>
      <c r="BG251" s="98"/>
      <c r="BI251" s="98"/>
      <c r="BJ251" s="98"/>
      <c r="BK251" s="101"/>
      <c r="BL251" s="101"/>
      <c r="BP251" s="101"/>
      <c r="BQ251" s="101"/>
      <c r="BR251" s="101"/>
      <c r="BT251" s="101"/>
      <c r="BU251" s="101"/>
      <c r="CB251" s="101"/>
      <c r="CC251" s="101"/>
      <c r="CD251" s="101"/>
      <c r="CE251" s="101"/>
      <c r="CF251" s="101"/>
      <c r="CG251" s="101"/>
      <c r="CH251" s="101"/>
      <c r="CI251" s="101"/>
      <c r="CJ251" s="101"/>
      <c r="CK251" s="101"/>
      <c r="CL251" s="101"/>
      <c r="CM251" s="101"/>
      <c r="CN251" s="101"/>
      <c r="CO251" s="101"/>
      <c r="CQ251" s="101"/>
      <c r="CR251" s="101"/>
      <c r="CS251" s="101"/>
      <c r="CT251" s="101"/>
      <c r="CU251" s="101"/>
      <c r="CW251" s="101"/>
      <c r="DK251" s="101"/>
      <c r="DL251" s="101"/>
      <c r="DM251" s="101"/>
      <c r="DN251" s="101"/>
      <c r="DP251" s="101"/>
      <c r="DQ251" s="101"/>
      <c r="DR251" s="101"/>
      <c r="DS251" s="101"/>
      <c r="DT251" s="101"/>
      <c r="DW251" s="101"/>
      <c r="DX251" s="101"/>
      <c r="DY251" s="101"/>
      <c r="EB251" s="101"/>
    </row>
    <row r="252" spans="17:132" ht="29.25" customHeight="1" x14ac:dyDescent="0.2">
      <c r="Q252" s="98"/>
      <c r="R252" s="98"/>
      <c r="BF252" s="98"/>
      <c r="BG252" s="98"/>
      <c r="BI252" s="98"/>
      <c r="BJ252" s="98"/>
      <c r="BK252" s="101"/>
      <c r="BL252" s="101"/>
      <c r="BP252" s="101"/>
      <c r="BQ252" s="101"/>
      <c r="BR252" s="101"/>
      <c r="BT252" s="101"/>
      <c r="BU252" s="101"/>
      <c r="CB252" s="101"/>
      <c r="CC252" s="101"/>
      <c r="CD252" s="101"/>
      <c r="CE252" s="101"/>
      <c r="CF252" s="101"/>
      <c r="CG252" s="101"/>
      <c r="CH252" s="101"/>
      <c r="CI252" s="101"/>
      <c r="CJ252" s="101"/>
      <c r="CK252" s="101"/>
      <c r="CL252" s="101"/>
      <c r="CM252" s="101"/>
      <c r="CN252" s="101"/>
      <c r="CO252" s="101"/>
      <c r="CQ252" s="101"/>
      <c r="CR252" s="101"/>
      <c r="CS252" s="101"/>
      <c r="CT252" s="101"/>
      <c r="CU252" s="101"/>
      <c r="CW252" s="101"/>
      <c r="DK252" s="101"/>
      <c r="DL252" s="101"/>
      <c r="DM252" s="101"/>
      <c r="DN252" s="101"/>
      <c r="DP252" s="101"/>
      <c r="DQ252" s="101"/>
      <c r="DR252" s="101"/>
      <c r="DS252" s="101"/>
      <c r="DT252" s="101"/>
      <c r="DW252" s="101"/>
      <c r="DX252" s="101"/>
      <c r="DY252" s="101"/>
      <c r="EB252" s="101"/>
    </row>
    <row r="253" spans="17:132" ht="29.25" customHeight="1" x14ac:dyDescent="0.2">
      <c r="Q253" s="98"/>
      <c r="R253" s="98"/>
      <c r="BF253" s="98"/>
      <c r="BG253" s="98"/>
      <c r="BI253" s="98"/>
      <c r="BJ253" s="98"/>
      <c r="BK253" s="101"/>
      <c r="BL253" s="101"/>
      <c r="BP253" s="101"/>
      <c r="BQ253" s="101"/>
      <c r="BR253" s="101"/>
      <c r="BT253" s="101"/>
      <c r="BU253" s="101"/>
      <c r="CB253" s="101"/>
      <c r="CC253" s="101"/>
      <c r="CD253" s="101"/>
      <c r="CE253" s="101"/>
      <c r="CF253" s="101"/>
      <c r="CG253" s="101"/>
      <c r="CH253" s="101"/>
      <c r="CI253" s="101"/>
      <c r="CJ253" s="101"/>
      <c r="CK253" s="101"/>
      <c r="CL253" s="101"/>
      <c r="CM253" s="101"/>
      <c r="CN253" s="101"/>
      <c r="CO253" s="101"/>
      <c r="CQ253" s="101"/>
      <c r="CR253" s="101"/>
      <c r="CS253" s="101"/>
      <c r="CT253" s="101"/>
      <c r="CU253" s="101"/>
      <c r="CW253" s="101"/>
      <c r="DK253" s="101"/>
      <c r="DL253" s="101"/>
      <c r="DM253" s="101"/>
      <c r="DN253" s="101"/>
      <c r="DP253" s="101"/>
      <c r="DQ253" s="101"/>
      <c r="DR253" s="101"/>
      <c r="DS253" s="101"/>
      <c r="DT253" s="101"/>
      <c r="DW253" s="101"/>
      <c r="DX253" s="101"/>
      <c r="DY253" s="101"/>
      <c r="EB253" s="101"/>
    </row>
    <row r="254" spans="17:132" ht="29.25" customHeight="1" x14ac:dyDescent="0.2">
      <c r="Q254" s="98"/>
      <c r="R254" s="98"/>
      <c r="BF254" s="98"/>
      <c r="BG254" s="98"/>
      <c r="BI254" s="98"/>
      <c r="BJ254" s="98"/>
      <c r="BK254" s="101"/>
      <c r="BL254" s="101"/>
      <c r="BP254" s="101"/>
      <c r="BQ254" s="101"/>
      <c r="BR254" s="101"/>
      <c r="BT254" s="101"/>
      <c r="BU254" s="101"/>
      <c r="CB254" s="101"/>
      <c r="CC254" s="101"/>
      <c r="CD254" s="101"/>
      <c r="CE254" s="101"/>
      <c r="CF254" s="101"/>
      <c r="CG254" s="101"/>
      <c r="CH254" s="101"/>
      <c r="CI254" s="101"/>
      <c r="CJ254" s="101"/>
      <c r="CK254" s="101"/>
      <c r="CL254" s="101"/>
      <c r="CM254" s="101"/>
      <c r="CN254" s="101"/>
      <c r="CO254" s="101"/>
      <c r="CQ254" s="101"/>
      <c r="CR254" s="101"/>
      <c r="CS254" s="101"/>
      <c r="CT254" s="101"/>
      <c r="CU254" s="101"/>
      <c r="CW254" s="101"/>
      <c r="DK254" s="101"/>
      <c r="DL254" s="101"/>
      <c r="DM254" s="101"/>
      <c r="DN254" s="101"/>
      <c r="DP254" s="101"/>
      <c r="DQ254" s="101"/>
      <c r="DR254" s="101"/>
      <c r="DS254" s="101"/>
      <c r="DT254" s="101"/>
      <c r="DW254" s="101"/>
      <c r="DX254" s="101"/>
      <c r="DY254" s="101"/>
      <c r="EB254" s="101"/>
    </row>
    <row r="255" spans="17:132" ht="29.25" customHeight="1" x14ac:dyDescent="0.2">
      <c r="Q255" s="98"/>
      <c r="R255" s="98"/>
      <c r="BF255" s="98"/>
      <c r="BG255" s="98"/>
      <c r="BI255" s="98"/>
      <c r="BJ255" s="98"/>
      <c r="BK255" s="101"/>
      <c r="BL255" s="101"/>
      <c r="BP255" s="101"/>
      <c r="BQ255" s="101"/>
      <c r="BR255" s="101"/>
      <c r="BT255" s="101"/>
      <c r="BU255" s="101"/>
      <c r="CB255" s="101"/>
      <c r="CC255" s="101"/>
      <c r="CD255" s="101"/>
      <c r="CE255" s="101"/>
      <c r="CF255" s="101"/>
      <c r="CG255" s="101"/>
      <c r="CH255" s="101"/>
      <c r="CI255" s="101"/>
      <c r="CJ255" s="101"/>
      <c r="CK255" s="101"/>
      <c r="CL255" s="101"/>
      <c r="CM255" s="101"/>
      <c r="CN255" s="101"/>
      <c r="CO255" s="101"/>
      <c r="CQ255" s="101"/>
      <c r="CR255" s="101"/>
      <c r="CS255" s="101"/>
      <c r="CT255" s="101"/>
      <c r="CU255" s="101"/>
      <c r="CW255" s="101"/>
      <c r="DK255" s="101"/>
      <c r="DL255" s="101"/>
      <c r="DM255" s="101"/>
      <c r="DN255" s="101"/>
      <c r="DP255" s="101"/>
      <c r="DQ255" s="101"/>
      <c r="DR255" s="101"/>
      <c r="DS255" s="101"/>
      <c r="DT255" s="101"/>
      <c r="DW255" s="101"/>
      <c r="DX255" s="101"/>
      <c r="DY255" s="101"/>
      <c r="EB255" s="101"/>
    </row>
    <row r="256" spans="17:132" ht="29.25" customHeight="1" x14ac:dyDescent="0.2">
      <c r="Q256" s="98"/>
      <c r="R256" s="98"/>
      <c r="BF256" s="98"/>
      <c r="BG256" s="98"/>
      <c r="BI256" s="98"/>
      <c r="BJ256" s="98"/>
      <c r="BK256" s="101"/>
      <c r="BL256" s="101"/>
      <c r="BP256" s="101"/>
      <c r="BQ256" s="101"/>
      <c r="BR256" s="101"/>
      <c r="BT256" s="101"/>
      <c r="BU256" s="101"/>
      <c r="CB256" s="101"/>
      <c r="CC256" s="101"/>
      <c r="CD256" s="101"/>
      <c r="CE256" s="101"/>
      <c r="CF256" s="101"/>
      <c r="CG256" s="101"/>
      <c r="CH256" s="101"/>
      <c r="CI256" s="101"/>
      <c r="CJ256" s="101"/>
      <c r="CK256" s="101"/>
      <c r="CL256" s="101"/>
      <c r="CM256" s="101"/>
      <c r="CN256" s="101"/>
      <c r="CO256" s="101"/>
      <c r="CQ256" s="101"/>
      <c r="CR256" s="101"/>
      <c r="CS256" s="101"/>
      <c r="CT256" s="101"/>
      <c r="CU256" s="101"/>
      <c r="CW256" s="101"/>
      <c r="DK256" s="101"/>
      <c r="DL256" s="101"/>
      <c r="DM256" s="101"/>
      <c r="DN256" s="101"/>
      <c r="DP256" s="101"/>
      <c r="DQ256" s="101"/>
      <c r="DR256" s="101"/>
      <c r="DS256" s="101"/>
      <c r="DT256" s="101"/>
      <c r="DW256" s="101"/>
      <c r="DX256" s="101"/>
      <c r="DY256" s="101"/>
      <c r="EB256" s="101"/>
    </row>
    <row r="257" spans="17:132" ht="29.25" customHeight="1" x14ac:dyDescent="0.2">
      <c r="Q257" s="98"/>
      <c r="R257" s="98"/>
      <c r="BF257" s="98"/>
      <c r="BG257" s="98"/>
      <c r="BI257" s="98"/>
      <c r="BJ257" s="98"/>
      <c r="BK257" s="101"/>
      <c r="BL257" s="101"/>
      <c r="BP257" s="101"/>
      <c r="BQ257" s="101"/>
      <c r="BR257" s="101"/>
      <c r="BT257" s="101"/>
      <c r="BU257" s="101"/>
      <c r="CB257" s="101"/>
      <c r="CC257" s="101"/>
      <c r="CD257" s="101"/>
      <c r="CE257" s="101"/>
      <c r="CF257" s="101"/>
      <c r="CG257" s="101"/>
      <c r="CH257" s="101"/>
      <c r="CI257" s="101"/>
      <c r="CJ257" s="101"/>
      <c r="CK257" s="101"/>
      <c r="CL257" s="101"/>
      <c r="CM257" s="101"/>
      <c r="CN257" s="101"/>
      <c r="CO257" s="101"/>
      <c r="CQ257" s="101"/>
      <c r="CR257" s="101"/>
      <c r="CS257" s="101"/>
      <c r="CT257" s="101"/>
      <c r="CU257" s="101"/>
      <c r="CW257" s="101"/>
      <c r="DK257" s="101"/>
      <c r="DL257" s="101"/>
      <c r="DM257" s="101"/>
      <c r="DN257" s="101"/>
      <c r="DP257" s="101"/>
      <c r="DQ257" s="101"/>
      <c r="DR257" s="101"/>
      <c r="DS257" s="101"/>
      <c r="DT257" s="101"/>
      <c r="DW257" s="101"/>
      <c r="DX257" s="101"/>
      <c r="DY257" s="101"/>
      <c r="EB257" s="101"/>
    </row>
    <row r="258" spans="17:132" ht="29.25" customHeight="1" x14ac:dyDescent="0.2">
      <c r="Q258" s="98"/>
      <c r="R258" s="98"/>
      <c r="BF258" s="98"/>
      <c r="BG258" s="98"/>
      <c r="BI258" s="98"/>
      <c r="BJ258" s="98"/>
      <c r="BK258" s="101"/>
      <c r="BL258" s="101"/>
      <c r="BP258" s="101"/>
      <c r="BQ258" s="101"/>
      <c r="BR258" s="101"/>
      <c r="BT258" s="101"/>
      <c r="BU258" s="101"/>
      <c r="CB258" s="101"/>
      <c r="CC258" s="101"/>
      <c r="CD258" s="101"/>
      <c r="CE258" s="101"/>
      <c r="CF258" s="101"/>
      <c r="CG258" s="101"/>
      <c r="CH258" s="101"/>
      <c r="CI258" s="101"/>
      <c r="CJ258" s="101"/>
      <c r="CK258" s="101"/>
      <c r="CL258" s="101"/>
      <c r="CM258" s="101"/>
      <c r="CN258" s="101"/>
      <c r="CO258" s="101"/>
      <c r="CQ258" s="101"/>
      <c r="CR258" s="101"/>
      <c r="CS258" s="101"/>
      <c r="CT258" s="101"/>
      <c r="CU258" s="101"/>
      <c r="CW258" s="101"/>
      <c r="DK258" s="101"/>
      <c r="DL258" s="101"/>
      <c r="DM258" s="101"/>
      <c r="DN258" s="101"/>
      <c r="DP258" s="101"/>
      <c r="DQ258" s="101"/>
      <c r="DR258" s="101"/>
      <c r="DS258" s="101"/>
      <c r="DT258" s="101"/>
      <c r="DW258" s="101"/>
      <c r="DX258" s="101"/>
      <c r="DY258" s="101"/>
      <c r="EB258" s="101"/>
    </row>
    <row r="259" spans="17:132" ht="29.25" customHeight="1" x14ac:dyDescent="0.2">
      <c r="Q259" s="98"/>
      <c r="R259" s="98"/>
      <c r="BF259" s="98"/>
      <c r="BG259" s="98"/>
      <c r="BI259" s="98"/>
      <c r="BJ259" s="98"/>
      <c r="BK259" s="101"/>
      <c r="BL259" s="101"/>
      <c r="BP259" s="101"/>
      <c r="BQ259" s="101"/>
      <c r="BR259" s="101"/>
      <c r="BT259" s="101"/>
      <c r="BU259" s="101"/>
      <c r="CB259" s="101"/>
      <c r="CC259" s="101"/>
      <c r="CD259" s="101"/>
      <c r="CE259" s="101"/>
      <c r="CF259" s="101"/>
      <c r="CG259" s="101"/>
      <c r="CH259" s="101"/>
      <c r="CI259" s="101"/>
      <c r="CJ259" s="101"/>
      <c r="CK259" s="101"/>
      <c r="CL259" s="101"/>
      <c r="CM259" s="101"/>
      <c r="CN259" s="101"/>
      <c r="CO259" s="101"/>
      <c r="CQ259" s="101"/>
      <c r="CR259" s="101"/>
      <c r="CS259" s="101"/>
      <c r="CT259" s="101"/>
      <c r="CU259" s="101"/>
      <c r="CW259" s="101"/>
      <c r="DK259" s="101"/>
      <c r="DL259" s="101"/>
      <c r="DM259" s="101"/>
      <c r="DN259" s="101"/>
      <c r="DP259" s="101"/>
      <c r="DQ259" s="101"/>
      <c r="DR259" s="101"/>
      <c r="DS259" s="101"/>
      <c r="DT259" s="101"/>
      <c r="DW259" s="101"/>
      <c r="DX259" s="101"/>
      <c r="DY259" s="101"/>
      <c r="EB259" s="101"/>
    </row>
    <row r="260" spans="17:132" ht="29.25" customHeight="1" x14ac:dyDescent="0.2">
      <c r="Q260" s="98"/>
      <c r="R260" s="98"/>
      <c r="BF260" s="98"/>
      <c r="BG260" s="98"/>
      <c r="BI260" s="98"/>
      <c r="BJ260" s="98"/>
      <c r="BK260" s="101"/>
      <c r="BL260" s="101"/>
      <c r="BP260" s="101"/>
      <c r="BQ260" s="101"/>
      <c r="BR260" s="101"/>
      <c r="BT260" s="101"/>
      <c r="BU260" s="101"/>
      <c r="CB260" s="101"/>
      <c r="CC260" s="101"/>
      <c r="CD260" s="101"/>
      <c r="CE260" s="101"/>
      <c r="CF260" s="101"/>
      <c r="CG260" s="101"/>
      <c r="CH260" s="101"/>
      <c r="CI260" s="101"/>
      <c r="CJ260" s="101"/>
      <c r="CK260" s="101"/>
      <c r="CL260" s="101"/>
      <c r="CM260" s="101"/>
      <c r="CN260" s="101"/>
      <c r="CO260" s="101"/>
      <c r="CQ260" s="101"/>
      <c r="CR260" s="101"/>
      <c r="CS260" s="101"/>
      <c r="CT260" s="101"/>
      <c r="CU260" s="101"/>
      <c r="CW260" s="101"/>
      <c r="DK260" s="101"/>
      <c r="DL260" s="101"/>
      <c r="DM260" s="101"/>
      <c r="DN260" s="101"/>
      <c r="DP260" s="101"/>
      <c r="DQ260" s="101"/>
      <c r="DR260" s="101"/>
      <c r="DS260" s="101"/>
      <c r="DT260" s="101"/>
      <c r="DW260" s="101"/>
      <c r="DX260" s="101"/>
      <c r="DY260" s="101"/>
      <c r="EB260" s="101"/>
    </row>
    <row r="261" spans="17:132" ht="29.25" customHeight="1" x14ac:dyDescent="0.2">
      <c r="Q261" s="98"/>
      <c r="R261" s="98"/>
      <c r="BF261" s="98"/>
      <c r="BG261" s="98"/>
      <c r="BI261" s="98"/>
      <c r="BJ261" s="98"/>
      <c r="BK261" s="101"/>
      <c r="BL261" s="101"/>
      <c r="BP261" s="101"/>
      <c r="BQ261" s="101"/>
      <c r="BR261" s="101"/>
      <c r="BT261" s="101"/>
      <c r="BU261" s="101"/>
      <c r="CB261" s="101"/>
      <c r="CC261" s="101"/>
      <c r="CD261" s="101"/>
      <c r="CE261" s="101"/>
      <c r="CF261" s="101"/>
      <c r="CG261" s="101"/>
      <c r="CH261" s="101"/>
      <c r="CI261" s="101"/>
      <c r="CJ261" s="101"/>
      <c r="CK261" s="101"/>
      <c r="CL261" s="101"/>
      <c r="CM261" s="101"/>
      <c r="CN261" s="101"/>
      <c r="CO261" s="101"/>
      <c r="CQ261" s="101"/>
      <c r="CR261" s="101"/>
      <c r="CS261" s="101"/>
      <c r="CT261" s="101"/>
      <c r="CU261" s="101"/>
      <c r="CW261" s="101"/>
      <c r="DK261" s="101"/>
      <c r="DL261" s="101"/>
      <c r="DM261" s="101"/>
      <c r="DN261" s="101"/>
      <c r="DP261" s="101"/>
      <c r="DQ261" s="101"/>
      <c r="DR261" s="101"/>
      <c r="DS261" s="101"/>
      <c r="DT261" s="101"/>
      <c r="DW261" s="101"/>
      <c r="DX261" s="101"/>
      <c r="DY261" s="101"/>
      <c r="EB261" s="101"/>
    </row>
    <row r="262" spans="17:132" ht="29.25" customHeight="1" x14ac:dyDescent="0.2">
      <c r="Q262" s="98"/>
      <c r="R262" s="98"/>
      <c r="BF262" s="98"/>
      <c r="BG262" s="98"/>
      <c r="BI262" s="98"/>
      <c r="BJ262" s="98"/>
      <c r="BK262" s="101"/>
      <c r="BL262" s="101"/>
      <c r="BP262" s="101"/>
      <c r="BQ262" s="101"/>
      <c r="BR262" s="101"/>
      <c r="BT262" s="101"/>
      <c r="BU262" s="101"/>
      <c r="CB262" s="101"/>
      <c r="CC262" s="101"/>
      <c r="CD262" s="101"/>
      <c r="CE262" s="101"/>
      <c r="CF262" s="101"/>
      <c r="CG262" s="101"/>
      <c r="CH262" s="101"/>
      <c r="CI262" s="101"/>
      <c r="CJ262" s="101"/>
      <c r="CK262" s="101"/>
      <c r="CL262" s="101"/>
      <c r="CM262" s="101"/>
      <c r="CN262" s="101"/>
      <c r="CO262" s="101"/>
      <c r="CQ262" s="101"/>
      <c r="CR262" s="101"/>
      <c r="CS262" s="101"/>
      <c r="CT262" s="101"/>
      <c r="CU262" s="101"/>
      <c r="CW262" s="101"/>
      <c r="DK262" s="101"/>
      <c r="DL262" s="101"/>
      <c r="DM262" s="101"/>
      <c r="DN262" s="101"/>
      <c r="DP262" s="101"/>
      <c r="DQ262" s="101"/>
      <c r="DR262" s="101"/>
      <c r="DS262" s="101"/>
      <c r="DT262" s="101"/>
      <c r="DW262" s="101"/>
      <c r="DX262" s="101"/>
      <c r="DY262" s="101"/>
      <c r="EB262" s="101"/>
    </row>
    <row r="263" spans="17:132" ht="29.25" customHeight="1" x14ac:dyDescent="0.2">
      <c r="Q263" s="98"/>
      <c r="R263" s="98"/>
      <c r="BF263" s="98"/>
      <c r="BG263" s="98"/>
      <c r="BI263" s="98"/>
      <c r="BJ263" s="98"/>
      <c r="BK263" s="101"/>
      <c r="BL263" s="101"/>
      <c r="BP263" s="101"/>
      <c r="BQ263" s="101"/>
      <c r="BR263" s="101"/>
      <c r="BT263" s="101"/>
      <c r="BU263" s="101"/>
      <c r="CB263" s="101"/>
      <c r="CC263" s="101"/>
      <c r="CD263" s="101"/>
      <c r="CE263" s="101"/>
      <c r="CF263" s="101"/>
      <c r="CG263" s="101"/>
      <c r="CH263" s="101"/>
      <c r="CI263" s="101"/>
      <c r="CJ263" s="101"/>
      <c r="CK263" s="101"/>
      <c r="CL263" s="101"/>
      <c r="CM263" s="101"/>
      <c r="CN263" s="101"/>
      <c r="CO263" s="101"/>
      <c r="CQ263" s="101"/>
      <c r="CR263" s="101"/>
      <c r="CS263" s="101"/>
      <c r="CT263" s="101"/>
      <c r="CU263" s="101"/>
      <c r="CW263" s="101"/>
      <c r="DK263" s="101"/>
      <c r="DL263" s="101"/>
      <c r="DM263" s="101"/>
      <c r="DN263" s="101"/>
      <c r="DP263" s="101"/>
      <c r="DQ263" s="101"/>
      <c r="DR263" s="101"/>
      <c r="DS263" s="101"/>
      <c r="DT263" s="101"/>
      <c r="DW263" s="101"/>
      <c r="DX263" s="101"/>
      <c r="DY263" s="101"/>
      <c r="EB263" s="101"/>
    </row>
    <row r="264" spans="17:132" ht="29.25" customHeight="1" x14ac:dyDescent="0.2">
      <c r="Q264" s="98"/>
      <c r="R264" s="98"/>
      <c r="BF264" s="98"/>
      <c r="BG264" s="98"/>
      <c r="BI264" s="98"/>
      <c r="BJ264" s="98"/>
      <c r="BK264" s="101"/>
      <c r="BL264" s="101"/>
      <c r="BP264" s="101"/>
      <c r="BQ264" s="101"/>
      <c r="BR264" s="101"/>
      <c r="BT264" s="101"/>
      <c r="BU264" s="101"/>
      <c r="CB264" s="101"/>
      <c r="CC264" s="101"/>
      <c r="CD264" s="101"/>
      <c r="CE264" s="101"/>
      <c r="CF264" s="101"/>
      <c r="CG264" s="101"/>
      <c r="CH264" s="101"/>
      <c r="CI264" s="101"/>
      <c r="CJ264" s="101"/>
      <c r="CK264" s="101"/>
      <c r="CL264" s="101"/>
      <c r="CM264" s="101"/>
      <c r="CN264" s="101"/>
      <c r="CO264" s="101"/>
      <c r="CQ264" s="101"/>
      <c r="CR264" s="101"/>
      <c r="CS264" s="101"/>
      <c r="CT264" s="101"/>
      <c r="CU264" s="101"/>
      <c r="CW264" s="101"/>
      <c r="DK264" s="101"/>
      <c r="DL264" s="101"/>
      <c r="DM264" s="101"/>
      <c r="DN264" s="101"/>
      <c r="DP264" s="101"/>
      <c r="DQ264" s="101"/>
      <c r="DR264" s="101"/>
      <c r="DS264" s="101"/>
      <c r="DT264" s="101"/>
      <c r="DW264" s="101"/>
      <c r="DX264" s="101"/>
      <c r="DY264" s="101"/>
      <c r="EB264" s="101"/>
    </row>
    <row r="265" spans="17:132" ht="29.25" customHeight="1" x14ac:dyDescent="0.2">
      <c r="Q265" s="98"/>
      <c r="R265" s="98"/>
      <c r="BF265" s="98"/>
      <c r="BG265" s="98"/>
      <c r="BI265" s="98"/>
      <c r="BJ265" s="98"/>
      <c r="BK265" s="101"/>
      <c r="BL265" s="101"/>
      <c r="BP265" s="101"/>
      <c r="BQ265" s="101"/>
      <c r="BR265" s="101"/>
      <c r="BT265" s="101"/>
      <c r="BU265" s="101"/>
      <c r="CB265" s="101"/>
      <c r="CC265" s="101"/>
      <c r="CD265" s="101"/>
      <c r="CE265" s="101"/>
      <c r="CF265" s="101"/>
      <c r="CG265" s="101"/>
      <c r="CH265" s="101"/>
      <c r="CI265" s="101"/>
      <c r="CJ265" s="101"/>
      <c r="CK265" s="101"/>
      <c r="CL265" s="101"/>
      <c r="CM265" s="101"/>
      <c r="CN265" s="101"/>
      <c r="CO265" s="101"/>
      <c r="CQ265" s="101"/>
      <c r="CR265" s="101"/>
      <c r="CS265" s="101"/>
      <c r="CT265" s="101"/>
      <c r="CU265" s="101"/>
      <c r="CW265" s="101"/>
      <c r="DK265" s="101"/>
      <c r="DL265" s="101"/>
      <c r="DM265" s="101"/>
      <c r="DN265" s="101"/>
      <c r="DP265" s="101"/>
      <c r="DQ265" s="101"/>
      <c r="DR265" s="101"/>
      <c r="DS265" s="101"/>
      <c r="DT265" s="101"/>
      <c r="DW265" s="101"/>
      <c r="DX265" s="101"/>
      <c r="DY265" s="101"/>
      <c r="EB265" s="101"/>
    </row>
    <row r="266" spans="17:132" ht="29.25" customHeight="1" x14ac:dyDescent="0.2">
      <c r="Q266" s="98"/>
      <c r="R266" s="98"/>
      <c r="BF266" s="98"/>
      <c r="BG266" s="98"/>
      <c r="BI266" s="98"/>
      <c r="BJ266" s="98"/>
      <c r="BK266" s="101"/>
      <c r="BL266" s="101"/>
      <c r="BP266" s="101"/>
      <c r="BQ266" s="101"/>
      <c r="BR266" s="101"/>
      <c r="BT266" s="101"/>
      <c r="BU266" s="101"/>
      <c r="CB266" s="101"/>
      <c r="CC266" s="101"/>
      <c r="CD266" s="101"/>
      <c r="CE266" s="101"/>
      <c r="CF266" s="101"/>
      <c r="CG266" s="101"/>
      <c r="CH266" s="101"/>
      <c r="CI266" s="101"/>
      <c r="CJ266" s="101"/>
      <c r="CK266" s="101"/>
      <c r="CL266" s="101"/>
      <c r="CM266" s="101"/>
      <c r="CN266" s="101"/>
      <c r="CO266" s="101"/>
      <c r="CQ266" s="101"/>
      <c r="CR266" s="101"/>
      <c r="CS266" s="101"/>
      <c r="CT266" s="101"/>
      <c r="CU266" s="101"/>
      <c r="CW266" s="101"/>
      <c r="DK266" s="101"/>
      <c r="DL266" s="101"/>
      <c r="DM266" s="101"/>
      <c r="DN266" s="101"/>
      <c r="DP266" s="101"/>
      <c r="DQ266" s="101"/>
      <c r="DR266" s="101"/>
      <c r="DS266" s="101"/>
      <c r="DT266" s="101"/>
      <c r="DW266" s="101"/>
      <c r="DX266" s="101"/>
      <c r="DY266" s="101"/>
      <c r="EB266" s="101"/>
    </row>
    <row r="267" spans="17:132" ht="29.25" customHeight="1" x14ac:dyDescent="0.2">
      <c r="Q267" s="98"/>
      <c r="R267" s="98"/>
      <c r="BF267" s="98"/>
      <c r="BG267" s="98"/>
      <c r="BI267" s="98"/>
      <c r="BJ267" s="98"/>
      <c r="BK267" s="101"/>
      <c r="BL267" s="101"/>
      <c r="BP267" s="101"/>
      <c r="BQ267" s="101"/>
      <c r="BR267" s="101"/>
      <c r="BT267" s="101"/>
      <c r="BU267" s="101"/>
      <c r="CB267" s="101"/>
      <c r="CC267" s="101"/>
      <c r="CD267" s="101"/>
      <c r="CE267" s="101"/>
      <c r="CF267" s="101"/>
      <c r="CG267" s="101"/>
      <c r="CH267" s="101"/>
      <c r="CI267" s="101"/>
      <c r="CJ267" s="101"/>
      <c r="CK267" s="101"/>
      <c r="CL267" s="101"/>
      <c r="CM267" s="101"/>
      <c r="CN267" s="101"/>
      <c r="CO267" s="101"/>
      <c r="CQ267" s="101"/>
      <c r="CR267" s="101"/>
      <c r="CS267" s="101"/>
      <c r="CT267" s="101"/>
      <c r="CU267" s="101"/>
      <c r="CW267" s="101"/>
      <c r="DK267" s="101"/>
      <c r="DL267" s="101"/>
      <c r="DM267" s="101"/>
      <c r="DN267" s="101"/>
      <c r="DP267" s="101"/>
      <c r="DQ267" s="101"/>
      <c r="DR267" s="101"/>
      <c r="DS267" s="101"/>
      <c r="DT267" s="101"/>
      <c r="DW267" s="101"/>
      <c r="DX267" s="101"/>
      <c r="DY267" s="101"/>
      <c r="EB267" s="101"/>
    </row>
    <row r="268" spans="17:132" ht="29.25" customHeight="1" x14ac:dyDescent="0.2">
      <c r="Q268" s="98"/>
      <c r="R268" s="98"/>
      <c r="BF268" s="98"/>
      <c r="BG268" s="98"/>
      <c r="BI268" s="98"/>
      <c r="BJ268" s="98"/>
      <c r="BK268" s="101"/>
      <c r="BL268" s="101"/>
      <c r="BP268" s="101"/>
      <c r="BQ268" s="101"/>
      <c r="BR268" s="101"/>
      <c r="BT268" s="101"/>
      <c r="BU268" s="101"/>
      <c r="CB268" s="101"/>
      <c r="CC268" s="101"/>
      <c r="CD268" s="101"/>
      <c r="CE268" s="101"/>
      <c r="CF268" s="101"/>
      <c r="CG268" s="101"/>
      <c r="CH268" s="101"/>
      <c r="CI268" s="101"/>
      <c r="CJ268" s="101"/>
      <c r="CK268" s="101"/>
      <c r="CL268" s="101"/>
      <c r="CM268" s="101"/>
      <c r="CN268" s="101"/>
      <c r="CO268" s="101"/>
      <c r="CQ268" s="101"/>
      <c r="CR268" s="101"/>
      <c r="CS268" s="101"/>
      <c r="CT268" s="101"/>
      <c r="CU268" s="101"/>
      <c r="CW268" s="101"/>
      <c r="DK268" s="101"/>
      <c r="DL268" s="101"/>
      <c r="DM268" s="101"/>
      <c r="DN268" s="101"/>
      <c r="DP268" s="101"/>
      <c r="DQ268" s="101"/>
      <c r="DR268" s="101"/>
      <c r="DS268" s="101"/>
      <c r="DT268" s="101"/>
      <c r="DW268" s="101"/>
      <c r="DX268" s="101"/>
      <c r="DY268" s="101"/>
      <c r="EB268" s="101"/>
    </row>
    <row r="269" spans="17:132" ht="29.25" customHeight="1" x14ac:dyDescent="0.2">
      <c r="Q269" s="98"/>
      <c r="R269" s="98"/>
      <c r="BF269" s="98"/>
      <c r="BG269" s="98"/>
      <c r="BI269" s="98"/>
      <c r="BJ269" s="98"/>
      <c r="BK269" s="101"/>
      <c r="BL269" s="101"/>
      <c r="BP269" s="101"/>
      <c r="BQ269" s="101"/>
      <c r="BR269" s="101"/>
      <c r="BT269" s="101"/>
      <c r="BU269" s="101"/>
      <c r="CB269" s="101"/>
      <c r="CC269" s="101"/>
      <c r="CD269" s="101"/>
      <c r="CE269" s="101"/>
      <c r="CF269" s="101"/>
      <c r="CG269" s="101"/>
      <c r="CH269" s="101"/>
      <c r="CI269" s="101"/>
      <c r="CJ269" s="101"/>
      <c r="CK269" s="101"/>
      <c r="CL269" s="101"/>
      <c r="CM269" s="101"/>
      <c r="CN269" s="101"/>
      <c r="CO269" s="101"/>
      <c r="CQ269" s="101"/>
      <c r="CR269" s="101"/>
      <c r="CS269" s="101"/>
      <c r="CT269" s="101"/>
      <c r="CU269" s="101"/>
      <c r="CW269" s="101"/>
      <c r="DK269" s="101"/>
      <c r="DL269" s="101"/>
      <c r="DM269" s="101"/>
      <c r="DN269" s="101"/>
      <c r="DP269" s="101"/>
      <c r="DQ269" s="101"/>
      <c r="DR269" s="101"/>
      <c r="DS269" s="101"/>
      <c r="DT269" s="101"/>
      <c r="DW269" s="101"/>
      <c r="DX269" s="101"/>
      <c r="DY269" s="101"/>
      <c r="EB269" s="101"/>
    </row>
    <row r="270" spans="17:132" ht="29.25" customHeight="1" x14ac:dyDescent="0.2">
      <c r="Q270" s="98"/>
      <c r="R270" s="98"/>
      <c r="BF270" s="98"/>
      <c r="BG270" s="98"/>
      <c r="BI270" s="98"/>
      <c r="BJ270" s="98"/>
      <c r="BK270" s="101"/>
      <c r="BL270" s="101"/>
      <c r="BP270" s="101"/>
      <c r="BQ270" s="101"/>
      <c r="BR270" s="101"/>
      <c r="BT270" s="101"/>
      <c r="BU270" s="101"/>
      <c r="CB270" s="101"/>
      <c r="CC270" s="101"/>
      <c r="CD270" s="101"/>
      <c r="CE270" s="101"/>
      <c r="CF270" s="101"/>
      <c r="CG270" s="101"/>
      <c r="CH270" s="101"/>
      <c r="CI270" s="101"/>
      <c r="CJ270" s="101"/>
      <c r="CK270" s="101"/>
      <c r="CL270" s="101"/>
      <c r="CM270" s="101"/>
      <c r="CN270" s="101"/>
      <c r="CO270" s="101"/>
      <c r="CQ270" s="101"/>
      <c r="CR270" s="101"/>
      <c r="CS270" s="101"/>
      <c r="CT270" s="101"/>
      <c r="CU270" s="101"/>
      <c r="CW270" s="101"/>
      <c r="DK270" s="101"/>
      <c r="DL270" s="101"/>
      <c r="DM270" s="101"/>
      <c r="DN270" s="101"/>
      <c r="DP270" s="101"/>
      <c r="DQ270" s="101"/>
      <c r="DR270" s="101"/>
      <c r="DS270" s="101"/>
      <c r="DT270" s="101"/>
      <c r="DW270" s="101"/>
      <c r="DX270" s="101"/>
      <c r="DY270" s="101"/>
      <c r="EB270" s="101"/>
    </row>
    <row r="271" spans="17:132" ht="29.25" customHeight="1" x14ac:dyDescent="0.2">
      <c r="Q271" s="98"/>
      <c r="R271" s="98"/>
      <c r="BF271" s="98"/>
      <c r="BG271" s="98"/>
      <c r="BI271" s="98"/>
      <c r="BJ271" s="98"/>
      <c r="BK271" s="101"/>
      <c r="BL271" s="101"/>
      <c r="BP271" s="101"/>
      <c r="BQ271" s="101"/>
      <c r="BR271" s="101"/>
      <c r="BT271" s="101"/>
      <c r="BU271" s="101"/>
      <c r="CB271" s="101"/>
      <c r="CC271" s="101"/>
      <c r="CD271" s="101"/>
      <c r="CE271" s="101"/>
      <c r="CF271" s="101"/>
      <c r="CG271" s="101"/>
      <c r="CH271" s="101"/>
      <c r="CI271" s="101"/>
      <c r="CJ271" s="101"/>
      <c r="CK271" s="101"/>
      <c r="CL271" s="101"/>
      <c r="CM271" s="101"/>
      <c r="CN271" s="101"/>
      <c r="CO271" s="101"/>
      <c r="CQ271" s="101"/>
      <c r="CR271" s="101"/>
      <c r="CS271" s="101"/>
      <c r="CT271" s="101"/>
      <c r="CU271" s="101"/>
      <c r="CW271" s="101"/>
      <c r="DK271" s="101"/>
      <c r="DL271" s="101"/>
      <c r="DM271" s="101"/>
      <c r="DN271" s="101"/>
      <c r="DP271" s="101"/>
      <c r="DQ271" s="101"/>
      <c r="DR271" s="101"/>
      <c r="DS271" s="101"/>
      <c r="DT271" s="101"/>
      <c r="DW271" s="101"/>
      <c r="DX271" s="101"/>
      <c r="DY271" s="101"/>
      <c r="EB271" s="101"/>
    </row>
    <row r="272" spans="17:132" ht="29.25" customHeight="1" x14ac:dyDescent="0.2">
      <c r="Q272" s="98"/>
      <c r="R272" s="98"/>
      <c r="BF272" s="98"/>
      <c r="BG272" s="98"/>
      <c r="BI272" s="98"/>
      <c r="BJ272" s="98"/>
      <c r="BK272" s="101"/>
      <c r="BL272" s="101"/>
      <c r="BP272" s="101"/>
      <c r="BQ272" s="101"/>
      <c r="BR272" s="101"/>
      <c r="BT272" s="101"/>
      <c r="BU272" s="101"/>
      <c r="CB272" s="101"/>
      <c r="CC272" s="101"/>
      <c r="CD272" s="101"/>
      <c r="CE272" s="101"/>
      <c r="CF272" s="101"/>
      <c r="CG272" s="101"/>
      <c r="CH272" s="101"/>
      <c r="CI272" s="101"/>
      <c r="CJ272" s="101"/>
      <c r="CK272" s="101"/>
      <c r="CL272" s="101"/>
      <c r="CM272" s="101"/>
      <c r="CN272" s="101"/>
      <c r="CO272" s="101"/>
      <c r="CQ272" s="101"/>
      <c r="CR272" s="101"/>
      <c r="CS272" s="101"/>
      <c r="CT272" s="101"/>
      <c r="CU272" s="101"/>
      <c r="CW272" s="101"/>
      <c r="DK272" s="101"/>
      <c r="DL272" s="101"/>
      <c r="DM272" s="101"/>
      <c r="DN272" s="101"/>
      <c r="DP272" s="101"/>
      <c r="DQ272" s="101"/>
      <c r="DR272" s="101"/>
      <c r="DS272" s="101"/>
      <c r="DT272" s="101"/>
      <c r="DW272" s="101"/>
      <c r="DX272" s="101"/>
      <c r="DY272" s="101"/>
      <c r="EB272" s="101"/>
    </row>
    <row r="273" spans="17:132" ht="29.25" customHeight="1" x14ac:dyDescent="0.2">
      <c r="Q273" s="98"/>
      <c r="R273" s="98"/>
      <c r="BF273" s="98"/>
      <c r="BG273" s="98"/>
      <c r="BI273" s="98"/>
      <c r="BJ273" s="98"/>
      <c r="BK273" s="101"/>
      <c r="BL273" s="101"/>
      <c r="BP273" s="101"/>
      <c r="BQ273" s="101"/>
      <c r="BR273" s="101"/>
      <c r="BT273" s="101"/>
      <c r="BU273" s="101"/>
      <c r="CB273" s="101"/>
      <c r="CC273" s="101"/>
      <c r="CD273" s="101"/>
      <c r="CE273" s="101"/>
      <c r="CF273" s="101"/>
      <c r="CG273" s="101"/>
      <c r="CH273" s="101"/>
      <c r="CI273" s="101"/>
      <c r="CJ273" s="101"/>
      <c r="CK273" s="101"/>
      <c r="CL273" s="101"/>
      <c r="CM273" s="101"/>
      <c r="CN273" s="101"/>
      <c r="CO273" s="101"/>
      <c r="CQ273" s="101"/>
      <c r="CR273" s="101"/>
      <c r="CS273" s="101"/>
      <c r="CT273" s="101"/>
      <c r="CU273" s="101"/>
      <c r="CW273" s="101"/>
      <c r="DK273" s="101"/>
      <c r="DL273" s="101"/>
      <c r="DM273" s="101"/>
      <c r="DN273" s="101"/>
      <c r="DP273" s="101"/>
      <c r="DQ273" s="101"/>
      <c r="DR273" s="101"/>
      <c r="DS273" s="101"/>
      <c r="DT273" s="101"/>
      <c r="DW273" s="101"/>
      <c r="DX273" s="101"/>
      <c r="DY273" s="101"/>
      <c r="EB273" s="101"/>
    </row>
    <row r="274" spans="17:132" ht="29.25" customHeight="1" x14ac:dyDescent="0.2">
      <c r="Q274" s="98"/>
      <c r="R274" s="98"/>
      <c r="BF274" s="98"/>
      <c r="BG274" s="98"/>
      <c r="BI274" s="98"/>
      <c r="BJ274" s="98"/>
      <c r="BK274" s="101"/>
      <c r="BL274" s="101"/>
      <c r="BP274" s="101"/>
      <c r="BQ274" s="101"/>
      <c r="BR274" s="101"/>
      <c r="BT274" s="101"/>
      <c r="BU274" s="101"/>
      <c r="CB274" s="101"/>
      <c r="CC274" s="101"/>
      <c r="CD274" s="101"/>
      <c r="CE274" s="101"/>
      <c r="CF274" s="101"/>
      <c r="CG274" s="101"/>
      <c r="CH274" s="101"/>
      <c r="CI274" s="101"/>
      <c r="CJ274" s="101"/>
      <c r="CK274" s="101"/>
      <c r="CL274" s="101"/>
      <c r="CM274" s="101"/>
      <c r="CN274" s="101"/>
      <c r="CO274" s="101"/>
      <c r="CQ274" s="101"/>
      <c r="CR274" s="101"/>
      <c r="CS274" s="101"/>
      <c r="CT274" s="101"/>
      <c r="CU274" s="101"/>
      <c r="CW274" s="101"/>
      <c r="DK274" s="101"/>
      <c r="DL274" s="101"/>
      <c r="DM274" s="101"/>
      <c r="DN274" s="101"/>
      <c r="DP274" s="101"/>
      <c r="DQ274" s="101"/>
      <c r="DR274" s="101"/>
      <c r="DS274" s="101"/>
      <c r="DT274" s="101"/>
      <c r="DW274" s="101"/>
      <c r="DX274" s="101"/>
      <c r="DY274" s="101"/>
      <c r="EB274" s="101"/>
    </row>
    <row r="275" spans="17:132" ht="29.25" customHeight="1" x14ac:dyDescent="0.2">
      <c r="Q275" s="98"/>
      <c r="R275" s="98"/>
      <c r="BF275" s="98"/>
      <c r="BG275" s="98"/>
      <c r="BI275" s="98"/>
      <c r="BJ275" s="98"/>
      <c r="BK275" s="101"/>
      <c r="BL275" s="101"/>
      <c r="BP275" s="101"/>
      <c r="BQ275" s="101"/>
      <c r="BR275" s="101"/>
      <c r="BT275" s="101"/>
      <c r="BU275" s="101"/>
      <c r="CB275" s="101"/>
      <c r="CC275" s="101"/>
      <c r="CD275" s="101"/>
      <c r="CE275" s="101"/>
      <c r="CF275" s="101"/>
      <c r="CG275" s="101"/>
      <c r="CH275" s="101"/>
      <c r="CI275" s="101"/>
      <c r="CJ275" s="101"/>
      <c r="CK275" s="101"/>
      <c r="CL275" s="101"/>
      <c r="CM275" s="101"/>
      <c r="CN275" s="101"/>
      <c r="CO275" s="101"/>
      <c r="CQ275" s="101"/>
      <c r="CR275" s="101"/>
      <c r="CS275" s="101"/>
      <c r="CT275" s="101"/>
      <c r="CU275" s="101"/>
      <c r="CW275" s="101"/>
      <c r="DK275" s="101"/>
      <c r="DL275" s="101"/>
      <c r="DM275" s="101"/>
      <c r="DN275" s="101"/>
      <c r="DP275" s="101"/>
      <c r="DQ275" s="101"/>
      <c r="DR275" s="101"/>
      <c r="DS275" s="101"/>
      <c r="DT275" s="101"/>
      <c r="DW275" s="101"/>
      <c r="DX275" s="101"/>
      <c r="DY275" s="101"/>
      <c r="EB275" s="101"/>
    </row>
    <row r="276" spans="17:132" ht="29.25" customHeight="1" x14ac:dyDescent="0.2">
      <c r="Q276" s="98"/>
      <c r="R276" s="98"/>
      <c r="BF276" s="98"/>
      <c r="BG276" s="98"/>
      <c r="BI276" s="98"/>
      <c r="BJ276" s="98"/>
      <c r="BK276" s="101"/>
      <c r="BL276" s="101"/>
      <c r="BP276" s="101"/>
      <c r="BQ276" s="101"/>
      <c r="BR276" s="101"/>
      <c r="BT276" s="101"/>
      <c r="BU276" s="101"/>
      <c r="CB276" s="101"/>
      <c r="CC276" s="101"/>
      <c r="CD276" s="101"/>
      <c r="CE276" s="101"/>
      <c r="CF276" s="101"/>
      <c r="CG276" s="101"/>
      <c r="CH276" s="101"/>
      <c r="CI276" s="101"/>
      <c r="CJ276" s="101"/>
      <c r="CK276" s="101"/>
      <c r="CL276" s="101"/>
      <c r="CM276" s="101"/>
      <c r="CN276" s="101"/>
      <c r="CO276" s="101"/>
      <c r="CQ276" s="101"/>
      <c r="CR276" s="101"/>
      <c r="CS276" s="101"/>
      <c r="CT276" s="101"/>
      <c r="CU276" s="101"/>
      <c r="CW276" s="101"/>
      <c r="DK276" s="101"/>
      <c r="DL276" s="101"/>
      <c r="DM276" s="101"/>
      <c r="DN276" s="101"/>
      <c r="DP276" s="101"/>
      <c r="DQ276" s="101"/>
      <c r="DR276" s="101"/>
      <c r="DS276" s="101"/>
      <c r="DT276" s="101"/>
      <c r="DW276" s="101"/>
      <c r="DX276" s="101"/>
      <c r="DY276" s="101"/>
      <c r="EB276" s="101"/>
    </row>
    <row r="277" spans="17:132" ht="29.25" customHeight="1" x14ac:dyDescent="0.2">
      <c r="Q277" s="98"/>
      <c r="R277" s="98"/>
      <c r="BF277" s="98"/>
      <c r="BG277" s="98"/>
      <c r="BI277" s="98"/>
      <c r="BJ277" s="98"/>
      <c r="BK277" s="101"/>
      <c r="BL277" s="101"/>
      <c r="BP277" s="101"/>
      <c r="BQ277" s="101"/>
      <c r="BR277" s="101"/>
      <c r="BT277" s="101"/>
      <c r="BU277" s="101"/>
      <c r="CB277" s="101"/>
      <c r="CC277" s="101"/>
      <c r="CD277" s="101"/>
      <c r="CE277" s="101"/>
      <c r="CF277" s="101"/>
      <c r="CG277" s="101"/>
      <c r="CH277" s="101"/>
      <c r="CI277" s="101"/>
      <c r="CJ277" s="101"/>
      <c r="CK277" s="101"/>
      <c r="CL277" s="101"/>
      <c r="CM277" s="101"/>
      <c r="CN277" s="101"/>
      <c r="CO277" s="101"/>
      <c r="CQ277" s="101"/>
      <c r="CR277" s="101"/>
      <c r="CS277" s="101"/>
      <c r="CT277" s="101"/>
      <c r="CU277" s="101"/>
      <c r="CW277" s="101"/>
      <c r="DK277" s="101"/>
      <c r="DL277" s="101"/>
      <c r="DM277" s="101"/>
      <c r="DN277" s="101"/>
      <c r="DP277" s="101"/>
      <c r="DQ277" s="101"/>
      <c r="DR277" s="101"/>
      <c r="DS277" s="101"/>
      <c r="DT277" s="101"/>
      <c r="DW277" s="101"/>
      <c r="DX277" s="101"/>
      <c r="DY277" s="101"/>
      <c r="EB277" s="101"/>
    </row>
    <row r="278" spans="17:132" ht="29.25" customHeight="1" x14ac:dyDescent="0.2">
      <c r="Q278" s="98"/>
      <c r="R278" s="98"/>
      <c r="BF278" s="98"/>
      <c r="BG278" s="98"/>
      <c r="BI278" s="98"/>
      <c r="BJ278" s="98"/>
      <c r="BK278" s="101"/>
      <c r="BL278" s="101"/>
      <c r="BP278" s="101"/>
      <c r="BQ278" s="101"/>
      <c r="BR278" s="101"/>
      <c r="BT278" s="101"/>
      <c r="BU278" s="101"/>
      <c r="CB278" s="101"/>
      <c r="CC278" s="101"/>
      <c r="CD278" s="101"/>
      <c r="CE278" s="101"/>
      <c r="CF278" s="101"/>
      <c r="CG278" s="101"/>
      <c r="CH278" s="101"/>
      <c r="CI278" s="101"/>
      <c r="CJ278" s="101"/>
      <c r="CK278" s="101"/>
      <c r="CL278" s="101"/>
      <c r="CM278" s="101"/>
      <c r="CN278" s="101"/>
      <c r="CO278" s="101"/>
      <c r="CQ278" s="101"/>
      <c r="CR278" s="101"/>
      <c r="CS278" s="101"/>
      <c r="CT278" s="101"/>
      <c r="CU278" s="101"/>
      <c r="CW278" s="101"/>
      <c r="DK278" s="101"/>
      <c r="DL278" s="101"/>
      <c r="DM278" s="101"/>
      <c r="DN278" s="101"/>
      <c r="DP278" s="101"/>
      <c r="DQ278" s="101"/>
      <c r="DR278" s="101"/>
      <c r="DS278" s="101"/>
      <c r="DT278" s="101"/>
      <c r="DW278" s="101"/>
      <c r="DX278" s="101"/>
      <c r="DY278" s="101"/>
      <c r="EB278" s="101"/>
    </row>
    <row r="279" spans="17:132" ht="29.25" customHeight="1" x14ac:dyDescent="0.2">
      <c r="Q279" s="98"/>
      <c r="R279" s="98"/>
      <c r="BF279" s="98"/>
      <c r="BG279" s="98"/>
      <c r="BI279" s="98"/>
      <c r="BJ279" s="98"/>
      <c r="BK279" s="101"/>
      <c r="BL279" s="101"/>
      <c r="BP279" s="101"/>
      <c r="BQ279" s="101"/>
      <c r="BR279" s="101"/>
      <c r="BT279" s="101"/>
      <c r="BU279" s="101"/>
      <c r="CB279" s="101"/>
      <c r="CC279" s="101"/>
      <c r="CD279" s="101"/>
      <c r="CE279" s="101"/>
      <c r="CF279" s="101"/>
      <c r="CG279" s="101"/>
      <c r="CH279" s="101"/>
      <c r="CI279" s="101"/>
      <c r="CJ279" s="101"/>
      <c r="CK279" s="101"/>
      <c r="CL279" s="101"/>
      <c r="CM279" s="101"/>
      <c r="CN279" s="101"/>
      <c r="CO279" s="101"/>
      <c r="CQ279" s="101"/>
      <c r="CR279" s="101"/>
      <c r="CS279" s="101"/>
      <c r="CT279" s="101"/>
      <c r="CU279" s="101"/>
      <c r="CW279" s="101"/>
      <c r="DK279" s="101"/>
      <c r="DL279" s="101"/>
      <c r="DM279" s="101"/>
      <c r="DN279" s="101"/>
      <c r="DP279" s="101"/>
      <c r="DQ279" s="101"/>
      <c r="DR279" s="101"/>
      <c r="DS279" s="101"/>
      <c r="DT279" s="101"/>
      <c r="DW279" s="101"/>
      <c r="DX279" s="101"/>
      <c r="DY279" s="101"/>
      <c r="EB279" s="101"/>
    </row>
    <row r="280" spans="17:132" ht="29.25" customHeight="1" x14ac:dyDescent="0.2">
      <c r="Q280" s="98"/>
      <c r="R280" s="98"/>
      <c r="BF280" s="98"/>
      <c r="BG280" s="98"/>
      <c r="BI280" s="98"/>
      <c r="BJ280" s="98"/>
      <c r="BK280" s="101"/>
      <c r="BL280" s="101"/>
      <c r="BP280" s="101"/>
      <c r="BQ280" s="101"/>
      <c r="BR280" s="101"/>
      <c r="BT280" s="101"/>
      <c r="BU280" s="101"/>
      <c r="CB280" s="101"/>
      <c r="CC280" s="101"/>
      <c r="CD280" s="101"/>
      <c r="CE280" s="101"/>
      <c r="CF280" s="101"/>
      <c r="CG280" s="101"/>
      <c r="CH280" s="101"/>
      <c r="CI280" s="101"/>
      <c r="CJ280" s="101"/>
      <c r="CK280" s="101"/>
      <c r="CL280" s="101"/>
      <c r="CM280" s="101"/>
      <c r="CN280" s="101"/>
      <c r="CO280" s="101"/>
      <c r="CQ280" s="101"/>
      <c r="CR280" s="101"/>
      <c r="CS280" s="101"/>
      <c r="CT280" s="101"/>
      <c r="CU280" s="101"/>
      <c r="CW280" s="101"/>
      <c r="DK280" s="101"/>
      <c r="DL280" s="101"/>
      <c r="DM280" s="101"/>
      <c r="DN280" s="101"/>
      <c r="DP280" s="101"/>
      <c r="DQ280" s="101"/>
      <c r="DR280" s="101"/>
      <c r="DS280" s="101"/>
      <c r="DT280" s="101"/>
      <c r="DW280" s="101"/>
      <c r="DX280" s="101"/>
      <c r="DY280" s="101"/>
      <c r="EB280" s="101"/>
    </row>
    <row r="281" spans="17:132" ht="29.25" customHeight="1" x14ac:dyDescent="0.2">
      <c r="Q281" s="98"/>
      <c r="R281" s="98"/>
      <c r="BF281" s="98"/>
      <c r="BG281" s="98"/>
      <c r="BI281" s="98"/>
      <c r="BJ281" s="98"/>
      <c r="BK281" s="101"/>
      <c r="BL281" s="101"/>
      <c r="BP281" s="101"/>
      <c r="BQ281" s="101"/>
      <c r="BR281" s="101"/>
      <c r="BT281" s="101"/>
      <c r="BU281" s="101"/>
      <c r="CB281" s="101"/>
      <c r="CC281" s="101"/>
      <c r="CD281" s="101"/>
      <c r="CE281" s="101"/>
      <c r="CF281" s="101"/>
      <c r="CG281" s="101"/>
      <c r="CH281" s="101"/>
      <c r="CI281" s="101"/>
      <c r="CJ281" s="101"/>
      <c r="CK281" s="101"/>
      <c r="CL281" s="101"/>
      <c r="CM281" s="101"/>
      <c r="CN281" s="101"/>
      <c r="CO281" s="101"/>
      <c r="CQ281" s="101"/>
      <c r="CR281" s="101"/>
      <c r="CS281" s="101"/>
      <c r="CT281" s="101"/>
      <c r="CU281" s="101"/>
      <c r="CW281" s="101"/>
      <c r="DK281" s="101"/>
      <c r="DL281" s="101"/>
      <c r="DM281" s="101"/>
      <c r="DN281" s="101"/>
      <c r="DP281" s="101"/>
      <c r="DQ281" s="101"/>
      <c r="DR281" s="101"/>
      <c r="DS281" s="101"/>
      <c r="DT281" s="101"/>
      <c r="DW281" s="101"/>
      <c r="DX281" s="101"/>
      <c r="DY281" s="101"/>
      <c r="EB281" s="101"/>
    </row>
    <row r="282" spans="17:132" ht="29.25" customHeight="1" x14ac:dyDescent="0.2">
      <c r="Q282" s="98"/>
      <c r="R282" s="98"/>
      <c r="BF282" s="98"/>
      <c r="BG282" s="98"/>
      <c r="BI282" s="98"/>
      <c r="BJ282" s="98"/>
      <c r="BK282" s="101"/>
      <c r="BL282" s="101"/>
      <c r="BP282" s="101"/>
      <c r="BQ282" s="101"/>
      <c r="BR282" s="101"/>
      <c r="BT282" s="101"/>
      <c r="BU282" s="101"/>
      <c r="CB282" s="101"/>
      <c r="CC282" s="101"/>
      <c r="CD282" s="101"/>
      <c r="CE282" s="101"/>
      <c r="CF282" s="101"/>
      <c r="CG282" s="101"/>
      <c r="CH282" s="101"/>
      <c r="CI282" s="101"/>
      <c r="CJ282" s="101"/>
      <c r="CK282" s="101"/>
      <c r="CL282" s="101"/>
      <c r="CM282" s="101"/>
      <c r="CN282" s="101"/>
      <c r="CO282" s="101"/>
      <c r="CQ282" s="101"/>
      <c r="CR282" s="101"/>
      <c r="CS282" s="101"/>
      <c r="CT282" s="101"/>
      <c r="CU282" s="101"/>
      <c r="CW282" s="101"/>
      <c r="DK282" s="101"/>
      <c r="DL282" s="101"/>
      <c r="DM282" s="101"/>
      <c r="DN282" s="101"/>
      <c r="DP282" s="101"/>
      <c r="DQ282" s="101"/>
      <c r="DR282" s="101"/>
      <c r="DS282" s="101"/>
      <c r="DT282" s="101"/>
      <c r="DW282" s="101"/>
      <c r="DX282" s="101"/>
      <c r="DY282" s="101"/>
      <c r="EB282" s="101"/>
    </row>
    <row r="283" spans="17:132" ht="29.25" customHeight="1" x14ac:dyDescent="0.2">
      <c r="Q283" s="98"/>
      <c r="R283" s="98"/>
      <c r="BF283" s="98"/>
      <c r="BG283" s="98"/>
      <c r="BI283" s="98"/>
      <c r="BJ283" s="98"/>
      <c r="BK283" s="101"/>
      <c r="BL283" s="101"/>
      <c r="BP283" s="101"/>
      <c r="BQ283" s="101"/>
      <c r="BR283" s="101"/>
      <c r="BT283" s="101"/>
      <c r="BU283" s="101"/>
      <c r="CB283" s="101"/>
      <c r="CC283" s="101"/>
      <c r="CD283" s="101"/>
      <c r="CE283" s="101"/>
      <c r="CF283" s="101"/>
      <c r="CG283" s="101"/>
      <c r="CH283" s="101"/>
      <c r="CI283" s="101"/>
      <c r="CJ283" s="101"/>
      <c r="CK283" s="101"/>
      <c r="CL283" s="101"/>
      <c r="CM283" s="101"/>
      <c r="CN283" s="101"/>
      <c r="CO283" s="101"/>
      <c r="CQ283" s="101"/>
      <c r="CR283" s="101"/>
      <c r="CS283" s="101"/>
      <c r="CT283" s="101"/>
      <c r="CU283" s="101"/>
      <c r="CW283" s="101"/>
      <c r="DK283" s="101"/>
      <c r="DL283" s="101"/>
      <c r="DM283" s="101"/>
      <c r="DN283" s="101"/>
      <c r="DP283" s="101"/>
      <c r="DQ283" s="101"/>
      <c r="DR283" s="101"/>
      <c r="DS283" s="101"/>
      <c r="DT283" s="101"/>
      <c r="DW283" s="101"/>
      <c r="DX283" s="101"/>
      <c r="DY283" s="101"/>
      <c r="EB283" s="101"/>
    </row>
    <row r="284" spans="17:132" ht="29.25" customHeight="1" x14ac:dyDescent="0.2">
      <c r="Q284" s="98"/>
      <c r="R284" s="98"/>
      <c r="BF284" s="98"/>
      <c r="BG284" s="98"/>
      <c r="BI284" s="98"/>
      <c r="BJ284" s="98"/>
      <c r="BK284" s="101"/>
      <c r="BL284" s="101"/>
      <c r="BP284" s="101"/>
      <c r="BQ284" s="101"/>
      <c r="BR284" s="101"/>
      <c r="BT284" s="101"/>
      <c r="BU284" s="101"/>
      <c r="CB284" s="101"/>
      <c r="CC284" s="101"/>
      <c r="CD284" s="101"/>
      <c r="CE284" s="101"/>
      <c r="CF284" s="101"/>
      <c r="CG284" s="101"/>
      <c r="CH284" s="101"/>
      <c r="CI284" s="101"/>
      <c r="CJ284" s="101"/>
      <c r="CK284" s="101"/>
      <c r="CL284" s="101"/>
      <c r="CM284" s="101"/>
      <c r="CN284" s="101"/>
      <c r="CO284" s="101"/>
      <c r="CQ284" s="101"/>
      <c r="CR284" s="101"/>
      <c r="CS284" s="101"/>
      <c r="CT284" s="101"/>
      <c r="CU284" s="101"/>
      <c r="CW284" s="101"/>
      <c r="DK284" s="101"/>
      <c r="DL284" s="101"/>
      <c r="DM284" s="101"/>
      <c r="DN284" s="101"/>
      <c r="DP284" s="101"/>
      <c r="DQ284" s="101"/>
      <c r="DR284" s="101"/>
      <c r="DS284" s="101"/>
      <c r="DT284" s="101"/>
      <c r="DW284" s="101"/>
      <c r="DX284" s="101"/>
      <c r="DY284" s="101"/>
      <c r="EB284" s="101"/>
    </row>
    <row r="285" spans="17:132" ht="29.25" customHeight="1" x14ac:dyDescent="0.2">
      <c r="Q285" s="98"/>
      <c r="R285" s="98"/>
      <c r="BF285" s="98"/>
      <c r="BG285" s="98"/>
      <c r="BI285" s="98"/>
      <c r="BJ285" s="98"/>
      <c r="BK285" s="101"/>
      <c r="BL285" s="101"/>
      <c r="BP285" s="101"/>
      <c r="BQ285" s="101"/>
      <c r="BR285" s="101"/>
      <c r="BT285" s="101"/>
      <c r="BU285" s="101"/>
      <c r="CB285" s="101"/>
      <c r="CC285" s="101"/>
      <c r="CD285" s="101"/>
      <c r="CE285" s="101"/>
      <c r="CF285" s="101"/>
      <c r="CG285" s="101"/>
      <c r="CH285" s="101"/>
      <c r="CI285" s="101"/>
      <c r="CJ285" s="101"/>
      <c r="CK285" s="101"/>
      <c r="CL285" s="101"/>
      <c r="CM285" s="101"/>
      <c r="CN285" s="101"/>
      <c r="CO285" s="101"/>
      <c r="CQ285" s="101"/>
      <c r="CR285" s="101"/>
      <c r="CS285" s="101"/>
      <c r="CT285" s="101"/>
      <c r="CU285" s="101"/>
      <c r="CW285" s="101"/>
      <c r="DK285" s="101"/>
      <c r="DL285" s="101"/>
      <c r="DM285" s="101"/>
      <c r="DN285" s="101"/>
      <c r="DP285" s="101"/>
      <c r="DQ285" s="101"/>
      <c r="DR285" s="101"/>
      <c r="DS285" s="101"/>
      <c r="DT285" s="101"/>
      <c r="DW285" s="101"/>
      <c r="DX285" s="101"/>
      <c r="DY285" s="101"/>
      <c r="EB285" s="101"/>
    </row>
    <row r="286" spans="17:132" ht="29.25" customHeight="1" x14ac:dyDescent="0.2">
      <c r="Q286" s="98"/>
      <c r="R286" s="98"/>
      <c r="BF286" s="98"/>
      <c r="BG286" s="98"/>
      <c r="BI286" s="98"/>
      <c r="BJ286" s="98"/>
      <c r="BK286" s="101"/>
      <c r="BL286" s="101"/>
      <c r="BP286" s="101"/>
      <c r="BQ286" s="101"/>
      <c r="BR286" s="101"/>
      <c r="BT286" s="101"/>
      <c r="BU286" s="101"/>
      <c r="CB286" s="101"/>
      <c r="CC286" s="101"/>
      <c r="CD286" s="101"/>
      <c r="CE286" s="101"/>
      <c r="CF286" s="101"/>
      <c r="CG286" s="101"/>
      <c r="CH286" s="101"/>
      <c r="CI286" s="101"/>
      <c r="CJ286" s="101"/>
      <c r="CK286" s="101"/>
      <c r="CL286" s="101"/>
      <c r="CM286" s="101"/>
      <c r="CN286" s="101"/>
      <c r="CO286" s="101"/>
      <c r="CQ286" s="101"/>
      <c r="CR286" s="101"/>
      <c r="CS286" s="101"/>
      <c r="CT286" s="101"/>
      <c r="CU286" s="101"/>
      <c r="CW286" s="101"/>
      <c r="DK286" s="101"/>
      <c r="DL286" s="101"/>
      <c r="DM286" s="101"/>
      <c r="DN286" s="101"/>
      <c r="DP286" s="101"/>
      <c r="DQ286" s="101"/>
      <c r="DR286" s="101"/>
      <c r="DS286" s="101"/>
      <c r="DT286" s="101"/>
      <c r="DW286" s="101"/>
      <c r="DX286" s="101"/>
      <c r="DY286" s="101"/>
      <c r="EB286" s="101"/>
    </row>
    <row r="287" spans="17:132" ht="29.25" customHeight="1" x14ac:dyDescent="0.2">
      <c r="Q287" s="98"/>
      <c r="R287" s="98"/>
      <c r="BF287" s="98"/>
      <c r="BG287" s="98"/>
      <c r="BI287" s="98"/>
      <c r="BJ287" s="98"/>
      <c r="BK287" s="101"/>
      <c r="BL287" s="101"/>
      <c r="BP287" s="101"/>
      <c r="BQ287" s="101"/>
      <c r="BR287" s="101"/>
      <c r="BT287" s="101"/>
      <c r="BU287" s="101"/>
      <c r="CB287" s="101"/>
      <c r="CC287" s="101"/>
      <c r="CD287" s="101"/>
      <c r="CE287" s="101"/>
      <c r="CF287" s="101"/>
      <c r="CG287" s="101"/>
      <c r="CH287" s="101"/>
      <c r="CI287" s="101"/>
      <c r="CJ287" s="101"/>
      <c r="CK287" s="101"/>
      <c r="CL287" s="101"/>
      <c r="CM287" s="101"/>
      <c r="CN287" s="101"/>
      <c r="CO287" s="101"/>
      <c r="CQ287" s="101"/>
      <c r="CR287" s="101"/>
      <c r="CS287" s="101"/>
      <c r="CT287" s="101"/>
      <c r="CU287" s="101"/>
      <c r="CW287" s="101"/>
      <c r="DK287" s="101"/>
      <c r="DL287" s="101"/>
      <c r="DM287" s="101"/>
      <c r="DN287" s="101"/>
      <c r="DP287" s="101"/>
      <c r="DQ287" s="101"/>
      <c r="DR287" s="101"/>
      <c r="DS287" s="101"/>
      <c r="DT287" s="101"/>
      <c r="DW287" s="101"/>
      <c r="DX287" s="101"/>
      <c r="DY287" s="101"/>
      <c r="EB287" s="101"/>
    </row>
    <row r="288" spans="17:132" ht="29.25" customHeight="1" x14ac:dyDescent="0.2">
      <c r="Q288" s="98"/>
      <c r="R288" s="98"/>
      <c r="BF288" s="98"/>
      <c r="BG288" s="98"/>
      <c r="BI288" s="98"/>
      <c r="BJ288" s="98"/>
      <c r="BK288" s="101"/>
      <c r="BL288" s="101"/>
      <c r="BP288" s="101"/>
      <c r="BQ288" s="101"/>
      <c r="BR288" s="101"/>
      <c r="BT288" s="101"/>
      <c r="BU288" s="101"/>
      <c r="CB288" s="101"/>
      <c r="CC288" s="101"/>
      <c r="CD288" s="101"/>
      <c r="CE288" s="101"/>
      <c r="CF288" s="101"/>
      <c r="CG288" s="101"/>
      <c r="CH288" s="101"/>
      <c r="CI288" s="101"/>
      <c r="CJ288" s="101"/>
      <c r="CK288" s="101"/>
      <c r="CL288" s="101"/>
      <c r="CM288" s="101"/>
      <c r="CN288" s="101"/>
      <c r="CO288" s="101"/>
      <c r="CQ288" s="101"/>
      <c r="CR288" s="101"/>
      <c r="CS288" s="101"/>
      <c r="CT288" s="101"/>
      <c r="CU288" s="101"/>
      <c r="CW288" s="101"/>
      <c r="DK288" s="101"/>
      <c r="DL288" s="101"/>
      <c r="DM288" s="101"/>
      <c r="DN288" s="101"/>
      <c r="DP288" s="101"/>
      <c r="DQ288" s="101"/>
      <c r="DR288" s="101"/>
      <c r="DS288" s="101"/>
      <c r="DT288" s="101"/>
      <c r="DW288" s="101"/>
      <c r="DX288" s="101"/>
      <c r="DY288" s="101"/>
      <c r="EB288" s="101"/>
    </row>
    <row r="289" spans="17:132" ht="29.25" customHeight="1" x14ac:dyDescent="0.2">
      <c r="Q289" s="98"/>
      <c r="R289" s="98"/>
      <c r="BF289" s="98"/>
      <c r="BG289" s="98"/>
      <c r="BI289" s="98"/>
      <c r="BJ289" s="98"/>
      <c r="BK289" s="101"/>
      <c r="BL289" s="101"/>
      <c r="BP289" s="101"/>
      <c r="BQ289" s="101"/>
      <c r="BR289" s="101"/>
      <c r="BT289" s="101"/>
      <c r="BU289" s="101"/>
      <c r="CB289" s="101"/>
      <c r="CC289" s="101"/>
      <c r="CD289" s="101"/>
      <c r="CE289" s="101"/>
      <c r="CF289" s="101"/>
      <c r="CG289" s="101"/>
      <c r="CH289" s="101"/>
      <c r="CI289" s="101"/>
      <c r="CJ289" s="101"/>
      <c r="CK289" s="101"/>
      <c r="CL289" s="101"/>
      <c r="CM289" s="101"/>
      <c r="CN289" s="101"/>
      <c r="CO289" s="101"/>
      <c r="CQ289" s="101"/>
      <c r="CR289" s="101"/>
      <c r="CS289" s="101"/>
      <c r="CT289" s="101"/>
      <c r="CU289" s="101"/>
      <c r="CW289" s="101"/>
      <c r="DK289" s="101"/>
      <c r="DL289" s="101"/>
      <c r="DM289" s="101"/>
      <c r="DN289" s="101"/>
      <c r="DP289" s="101"/>
      <c r="DQ289" s="101"/>
      <c r="DR289" s="101"/>
      <c r="DS289" s="101"/>
      <c r="DT289" s="101"/>
      <c r="DW289" s="101"/>
      <c r="DX289" s="101"/>
      <c r="DY289" s="101"/>
      <c r="EB289" s="101"/>
    </row>
    <row r="290" spans="17:132" ht="29.25" customHeight="1" x14ac:dyDescent="0.2">
      <c r="Q290" s="98"/>
      <c r="R290" s="98"/>
      <c r="BF290" s="98"/>
      <c r="BG290" s="98"/>
      <c r="BI290" s="98"/>
      <c r="BJ290" s="98"/>
      <c r="BK290" s="101"/>
      <c r="BL290" s="101"/>
      <c r="BP290" s="101"/>
      <c r="BQ290" s="101"/>
      <c r="BR290" s="101"/>
      <c r="BT290" s="101"/>
      <c r="BU290" s="101"/>
      <c r="CB290" s="101"/>
      <c r="CC290" s="101"/>
      <c r="CD290" s="101"/>
      <c r="CE290" s="101"/>
      <c r="CF290" s="101"/>
      <c r="CG290" s="101"/>
      <c r="CH290" s="101"/>
      <c r="CI290" s="101"/>
      <c r="CJ290" s="101"/>
      <c r="CK290" s="101"/>
      <c r="CL290" s="101"/>
      <c r="CM290" s="101"/>
      <c r="CN290" s="101"/>
      <c r="CO290" s="101"/>
      <c r="CQ290" s="101"/>
      <c r="CR290" s="101"/>
      <c r="CS290" s="101"/>
      <c r="CT290" s="101"/>
      <c r="CU290" s="101"/>
      <c r="CW290" s="101"/>
      <c r="DK290" s="101"/>
      <c r="DL290" s="101"/>
      <c r="DM290" s="101"/>
      <c r="DN290" s="101"/>
      <c r="DP290" s="101"/>
      <c r="DQ290" s="101"/>
      <c r="DR290" s="101"/>
      <c r="DS290" s="101"/>
      <c r="DT290" s="101"/>
      <c r="DW290" s="101"/>
      <c r="DX290" s="101"/>
      <c r="DY290" s="101"/>
      <c r="EB290" s="101"/>
    </row>
    <row r="291" spans="17:132" ht="29.25" customHeight="1" x14ac:dyDescent="0.2">
      <c r="Q291" s="98"/>
      <c r="R291" s="98"/>
      <c r="BF291" s="98"/>
      <c r="BG291" s="98"/>
      <c r="BI291" s="98"/>
      <c r="BJ291" s="98"/>
      <c r="BK291" s="101"/>
      <c r="BL291" s="101"/>
      <c r="BP291" s="101"/>
      <c r="BQ291" s="101"/>
      <c r="BR291" s="101"/>
      <c r="BT291" s="101"/>
      <c r="BU291" s="101"/>
      <c r="CB291" s="101"/>
      <c r="CC291" s="101"/>
      <c r="CD291" s="101"/>
      <c r="CE291" s="101"/>
      <c r="CF291" s="101"/>
      <c r="CG291" s="101"/>
      <c r="CH291" s="101"/>
      <c r="CI291" s="101"/>
      <c r="CJ291" s="101"/>
      <c r="CK291" s="101"/>
      <c r="CL291" s="101"/>
      <c r="CM291" s="101"/>
      <c r="CN291" s="101"/>
      <c r="CO291" s="101"/>
      <c r="CQ291" s="101"/>
      <c r="CR291" s="101"/>
      <c r="CS291" s="101"/>
      <c r="CT291" s="101"/>
      <c r="CU291" s="101"/>
      <c r="CW291" s="101"/>
      <c r="DK291" s="101"/>
      <c r="DL291" s="101"/>
      <c r="DM291" s="101"/>
      <c r="DN291" s="101"/>
      <c r="DP291" s="101"/>
      <c r="DQ291" s="101"/>
      <c r="DR291" s="101"/>
      <c r="DS291" s="101"/>
      <c r="DT291" s="101"/>
      <c r="DW291" s="101"/>
      <c r="DX291" s="101"/>
      <c r="DY291" s="101"/>
      <c r="EB291" s="101"/>
    </row>
    <row r="292" spans="17:132" ht="29.25" customHeight="1" x14ac:dyDescent="0.2">
      <c r="Q292" s="98"/>
      <c r="R292" s="98"/>
      <c r="BF292" s="98"/>
      <c r="BG292" s="98"/>
      <c r="BI292" s="98"/>
      <c r="BJ292" s="98"/>
      <c r="BK292" s="101"/>
      <c r="BL292" s="101"/>
      <c r="BP292" s="101"/>
      <c r="BQ292" s="101"/>
      <c r="BR292" s="101"/>
      <c r="BT292" s="101"/>
      <c r="BU292" s="101"/>
      <c r="CB292" s="101"/>
      <c r="CC292" s="101"/>
      <c r="CD292" s="101"/>
      <c r="CE292" s="101"/>
      <c r="CF292" s="101"/>
      <c r="CG292" s="101"/>
      <c r="CH292" s="101"/>
      <c r="CI292" s="101"/>
      <c r="CJ292" s="101"/>
      <c r="CK292" s="101"/>
      <c r="CL292" s="101"/>
      <c r="CM292" s="101"/>
      <c r="CN292" s="101"/>
      <c r="CO292" s="101"/>
      <c r="CQ292" s="101"/>
      <c r="CR292" s="101"/>
      <c r="CS292" s="101"/>
      <c r="CT292" s="101"/>
      <c r="CU292" s="101"/>
      <c r="CW292" s="101"/>
      <c r="DK292" s="101"/>
      <c r="DL292" s="101"/>
      <c r="DM292" s="101"/>
      <c r="DN292" s="101"/>
      <c r="DP292" s="101"/>
      <c r="DQ292" s="101"/>
      <c r="DR292" s="101"/>
      <c r="DS292" s="101"/>
      <c r="DT292" s="101"/>
      <c r="DW292" s="101"/>
      <c r="DX292" s="101"/>
      <c r="DY292" s="101"/>
      <c r="EB292" s="101"/>
    </row>
    <row r="293" spans="17:132" ht="29.25" customHeight="1" x14ac:dyDescent="0.2">
      <c r="Q293" s="98"/>
      <c r="R293" s="98"/>
      <c r="BF293" s="98"/>
      <c r="BG293" s="98"/>
      <c r="BI293" s="98"/>
      <c r="BJ293" s="98"/>
      <c r="BK293" s="101"/>
      <c r="BL293" s="101"/>
      <c r="BP293" s="101"/>
      <c r="BQ293" s="101"/>
      <c r="BR293" s="101"/>
      <c r="BT293" s="101"/>
      <c r="BU293" s="101"/>
      <c r="CB293" s="101"/>
      <c r="CC293" s="101"/>
      <c r="CD293" s="101"/>
      <c r="CE293" s="101"/>
      <c r="CF293" s="101"/>
      <c r="CG293" s="101"/>
      <c r="CH293" s="101"/>
      <c r="CI293" s="101"/>
      <c r="CJ293" s="101"/>
      <c r="CK293" s="101"/>
      <c r="CL293" s="101"/>
      <c r="CM293" s="101"/>
      <c r="CN293" s="101"/>
      <c r="CO293" s="101"/>
      <c r="CQ293" s="101"/>
      <c r="CR293" s="101"/>
      <c r="CS293" s="101"/>
      <c r="CT293" s="101"/>
      <c r="CU293" s="101"/>
      <c r="CW293" s="101"/>
      <c r="DK293" s="101"/>
      <c r="DL293" s="101"/>
      <c r="DM293" s="101"/>
      <c r="DN293" s="101"/>
      <c r="DP293" s="101"/>
      <c r="DQ293" s="101"/>
      <c r="DR293" s="101"/>
      <c r="DS293" s="101"/>
      <c r="DT293" s="101"/>
      <c r="DW293" s="101"/>
      <c r="DX293" s="101"/>
      <c r="DY293" s="101"/>
      <c r="EB293" s="101"/>
    </row>
    <row r="294" spans="17:132" ht="29.25" customHeight="1" x14ac:dyDescent="0.2">
      <c r="Q294" s="98"/>
      <c r="R294" s="98"/>
      <c r="BF294" s="98"/>
      <c r="BG294" s="98"/>
      <c r="BI294" s="98"/>
      <c r="BJ294" s="98"/>
      <c r="BK294" s="101"/>
      <c r="BL294" s="101"/>
      <c r="BP294" s="101"/>
      <c r="BQ294" s="101"/>
      <c r="BR294" s="101"/>
      <c r="BT294" s="101"/>
      <c r="BU294" s="101"/>
      <c r="CB294" s="101"/>
      <c r="CC294" s="101"/>
      <c r="CD294" s="101"/>
      <c r="CE294" s="101"/>
      <c r="CF294" s="101"/>
      <c r="CG294" s="101"/>
      <c r="CH294" s="101"/>
      <c r="CI294" s="101"/>
      <c r="CJ294" s="101"/>
      <c r="CK294" s="101"/>
      <c r="CL294" s="101"/>
      <c r="CM294" s="101"/>
      <c r="CN294" s="101"/>
      <c r="CO294" s="101"/>
      <c r="CQ294" s="101"/>
      <c r="CR294" s="101"/>
      <c r="CS294" s="101"/>
      <c r="CT294" s="101"/>
      <c r="CU294" s="101"/>
      <c r="CW294" s="101"/>
      <c r="DK294" s="101"/>
      <c r="DL294" s="101"/>
      <c r="DM294" s="101"/>
      <c r="DN294" s="101"/>
      <c r="DP294" s="101"/>
      <c r="DQ294" s="101"/>
      <c r="DR294" s="101"/>
      <c r="DS294" s="101"/>
      <c r="DT294" s="101"/>
      <c r="DW294" s="101"/>
      <c r="DX294" s="101"/>
      <c r="DY294" s="101"/>
      <c r="EB294" s="101"/>
    </row>
    <row r="295" spans="17:132" ht="29.25" customHeight="1" x14ac:dyDescent="0.2">
      <c r="Q295" s="98"/>
      <c r="R295" s="98"/>
      <c r="BF295" s="98"/>
      <c r="BG295" s="98"/>
      <c r="BI295" s="98"/>
      <c r="BJ295" s="98"/>
      <c r="BK295" s="101"/>
      <c r="BL295" s="101"/>
      <c r="BP295" s="101"/>
      <c r="BQ295" s="101"/>
      <c r="BR295" s="101"/>
      <c r="BT295" s="101"/>
      <c r="BU295" s="101"/>
      <c r="CB295" s="101"/>
      <c r="CC295" s="101"/>
      <c r="CD295" s="101"/>
      <c r="CE295" s="101"/>
      <c r="CF295" s="101"/>
      <c r="CG295" s="101"/>
      <c r="CH295" s="101"/>
      <c r="CI295" s="101"/>
      <c r="CJ295" s="101"/>
      <c r="CK295" s="101"/>
      <c r="CL295" s="101"/>
      <c r="CM295" s="101"/>
      <c r="CN295" s="101"/>
      <c r="CO295" s="101"/>
      <c r="CQ295" s="101"/>
      <c r="CR295" s="101"/>
      <c r="CS295" s="101"/>
      <c r="CT295" s="101"/>
      <c r="CU295" s="101"/>
      <c r="CW295" s="101"/>
      <c r="DK295" s="101"/>
      <c r="DL295" s="101"/>
      <c r="DM295" s="101"/>
      <c r="DN295" s="101"/>
      <c r="DP295" s="101"/>
      <c r="DQ295" s="101"/>
      <c r="DR295" s="101"/>
      <c r="DS295" s="101"/>
      <c r="DT295" s="101"/>
      <c r="DW295" s="101"/>
      <c r="DX295" s="101"/>
      <c r="DY295" s="101"/>
      <c r="EB295" s="101"/>
    </row>
    <row r="296" spans="17:132" ht="29.25" customHeight="1" x14ac:dyDescent="0.2">
      <c r="Q296" s="98"/>
      <c r="R296" s="98"/>
      <c r="BF296" s="98"/>
      <c r="BG296" s="98"/>
      <c r="BI296" s="98"/>
      <c r="BJ296" s="98"/>
      <c r="BK296" s="101"/>
      <c r="BL296" s="101"/>
      <c r="BP296" s="101"/>
      <c r="BQ296" s="101"/>
      <c r="BR296" s="101"/>
      <c r="BT296" s="101"/>
      <c r="BU296" s="101"/>
      <c r="CB296" s="101"/>
      <c r="CC296" s="101"/>
      <c r="CD296" s="101"/>
      <c r="CE296" s="101"/>
      <c r="CF296" s="101"/>
      <c r="CG296" s="101"/>
      <c r="CH296" s="101"/>
      <c r="CI296" s="101"/>
      <c r="CJ296" s="101"/>
      <c r="CK296" s="101"/>
      <c r="CL296" s="101"/>
      <c r="CM296" s="101"/>
      <c r="CN296" s="101"/>
      <c r="CO296" s="101"/>
      <c r="CQ296" s="101"/>
      <c r="CR296" s="101"/>
      <c r="CS296" s="101"/>
      <c r="CT296" s="101"/>
      <c r="CU296" s="101"/>
      <c r="CW296" s="101"/>
      <c r="DK296" s="101"/>
      <c r="DL296" s="101"/>
      <c r="DM296" s="101"/>
      <c r="DN296" s="101"/>
      <c r="DP296" s="101"/>
      <c r="DQ296" s="101"/>
      <c r="DR296" s="101"/>
      <c r="DS296" s="101"/>
      <c r="DT296" s="101"/>
      <c r="DW296" s="101"/>
      <c r="DX296" s="101"/>
      <c r="DY296" s="101"/>
      <c r="EB296" s="101"/>
    </row>
    <row r="297" spans="17:132" ht="29.25" customHeight="1" x14ac:dyDescent="0.2">
      <c r="Q297" s="98"/>
      <c r="R297" s="98"/>
      <c r="BF297" s="98"/>
      <c r="BG297" s="98"/>
      <c r="BI297" s="98"/>
      <c r="BJ297" s="98"/>
      <c r="BK297" s="101"/>
      <c r="BL297" s="101"/>
      <c r="BP297" s="101"/>
      <c r="BQ297" s="101"/>
      <c r="BR297" s="101"/>
      <c r="BT297" s="101"/>
      <c r="BU297" s="101"/>
      <c r="CB297" s="101"/>
      <c r="CC297" s="101"/>
      <c r="CD297" s="101"/>
      <c r="CE297" s="101"/>
      <c r="CF297" s="101"/>
      <c r="CG297" s="101"/>
      <c r="CH297" s="101"/>
      <c r="CI297" s="101"/>
      <c r="CJ297" s="101"/>
      <c r="CK297" s="101"/>
      <c r="CL297" s="101"/>
      <c r="CM297" s="101"/>
      <c r="CN297" s="101"/>
      <c r="CO297" s="101"/>
      <c r="CQ297" s="101"/>
      <c r="CR297" s="101"/>
      <c r="CS297" s="101"/>
      <c r="CT297" s="101"/>
      <c r="CU297" s="101"/>
      <c r="CW297" s="101"/>
      <c r="DK297" s="101"/>
      <c r="DL297" s="101"/>
      <c r="DM297" s="101"/>
      <c r="DN297" s="101"/>
      <c r="DP297" s="101"/>
      <c r="DQ297" s="101"/>
      <c r="DR297" s="101"/>
      <c r="DS297" s="101"/>
      <c r="DT297" s="101"/>
      <c r="DW297" s="101"/>
      <c r="DX297" s="101"/>
      <c r="DY297" s="101"/>
      <c r="EB297" s="101"/>
    </row>
    <row r="298" spans="17:132" ht="29.25" customHeight="1" x14ac:dyDescent="0.2">
      <c r="Q298" s="98"/>
      <c r="R298" s="98"/>
      <c r="BF298" s="98"/>
      <c r="BG298" s="98"/>
      <c r="BI298" s="98"/>
      <c r="BJ298" s="98"/>
      <c r="BK298" s="101"/>
      <c r="BL298" s="101"/>
      <c r="BP298" s="101"/>
      <c r="BQ298" s="101"/>
      <c r="BR298" s="101"/>
      <c r="BT298" s="101"/>
      <c r="BU298" s="101"/>
      <c r="CB298" s="101"/>
      <c r="CC298" s="101"/>
      <c r="CD298" s="101"/>
      <c r="CE298" s="101"/>
      <c r="CF298" s="101"/>
      <c r="CG298" s="101"/>
      <c r="CH298" s="101"/>
      <c r="CI298" s="101"/>
      <c r="CJ298" s="101"/>
      <c r="CK298" s="101"/>
      <c r="CL298" s="101"/>
      <c r="CM298" s="101"/>
      <c r="CN298" s="101"/>
      <c r="CO298" s="101"/>
      <c r="CQ298" s="101"/>
      <c r="CR298" s="101"/>
      <c r="CS298" s="101"/>
      <c r="CT298" s="101"/>
      <c r="CU298" s="101"/>
      <c r="CW298" s="101"/>
      <c r="DK298" s="101"/>
      <c r="DL298" s="101"/>
      <c r="DM298" s="101"/>
      <c r="DN298" s="101"/>
      <c r="DP298" s="101"/>
      <c r="DQ298" s="101"/>
      <c r="DR298" s="101"/>
      <c r="DS298" s="101"/>
      <c r="DT298" s="101"/>
      <c r="DW298" s="101"/>
      <c r="DX298" s="101"/>
      <c r="DY298" s="101"/>
      <c r="EB298" s="101"/>
    </row>
    <row r="299" spans="17:132" ht="29.25" customHeight="1" x14ac:dyDescent="0.2">
      <c r="Q299" s="98"/>
      <c r="R299" s="98"/>
      <c r="BF299" s="98"/>
      <c r="BG299" s="98"/>
      <c r="BI299" s="98"/>
      <c r="BJ299" s="98"/>
      <c r="BK299" s="101"/>
      <c r="BL299" s="101"/>
      <c r="BP299" s="101"/>
      <c r="BQ299" s="101"/>
      <c r="BR299" s="101"/>
      <c r="BT299" s="101"/>
      <c r="BU299" s="101"/>
      <c r="CB299" s="101"/>
      <c r="CC299" s="101"/>
      <c r="CD299" s="101"/>
      <c r="CE299" s="101"/>
      <c r="CF299" s="101"/>
      <c r="CG299" s="101"/>
      <c r="CH299" s="101"/>
      <c r="CI299" s="101"/>
      <c r="CJ299" s="101"/>
      <c r="CK299" s="101"/>
      <c r="CL299" s="101"/>
      <c r="CM299" s="101"/>
      <c r="CN299" s="101"/>
      <c r="CO299" s="101"/>
      <c r="CQ299" s="101"/>
      <c r="CR299" s="101"/>
      <c r="CS299" s="101"/>
      <c r="CT299" s="101"/>
      <c r="CU299" s="101"/>
      <c r="CW299" s="101"/>
      <c r="DK299" s="101"/>
      <c r="DL299" s="101"/>
      <c r="DM299" s="101"/>
      <c r="DN299" s="101"/>
      <c r="DP299" s="101"/>
      <c r="DQ299" s="101"/>
      <c r="DR299" s="101"/>
      <c r="DS299" s="101"/>
      <c r="DT299" s="101"/>
      <c r="DW299" s="101"/>
      <c r="DX299" s="101"/>
      <c r="DY299" s="101"/>
      <c r="EB299" s="101"/>
    </row>
    <row r="300" spans="17:132" ht="29.25" customHeight="1" x14ac:dyDescent="0.2">
      <c r="Q300" s="98"/>
      <c r="R300" s="98"/>
      <c r="BF300" s="98"/>
      <c r="BG300" s="98"/>
      <c r="BI300" s="98"/>
      <c r="BJ300" s="98"/>
      <c r="BK300" s="101"/>
      <c r="BL300" s="101"/>
      <c r="BP300" s="101"/>
      <c r="BQ300" s="101"/>
      <c r="BR300" s="101"/>
      <c r="BT300" s="101"/>
      <c r="BU300" s="101"/>
      <c r="CB300" s="101"/>
      <c r="CC300" s="101"/>
      <c r="CD300" s="101"/>
      <c r="CE300" s="101"/>
      <c r="CF300" s="101"/>
      <c r="CG300" s="101"/>
      <c r="CH300" s="101"/>
      <c r="CI300" s="101"/>
      <c r="CJ300" s="101"/>
      <c r="CK300" s="101"/>
      <c r="CL300" s="101"/>
      <c r="CM300" s="101"/>
      <c r="CN300" s="101"/>
      <c r="CO300" s="101"/>
      <c r="CQ300" s="101"/>
      <c r="CR300" s="101"/>
      <c r="CS300" s="101"/>
      <c r="CT300" s="101"/>
      <c r="CU300" s="101"/>
      <c r="CW300" s="101"/>
      <c r="DK300" s="101"/>
      <c r="DL300" s="101"/>
      <c r="DM300" s="101"/>
      <c r="DN300" s="101"/>
      <c r="DP300" s="101"/>
      <c r="DQ300" s="101"/>
      <c r="DR300" s="101"/>
      <c r="DS300" s="101"/>
      <c r="DT300" s="101"/>
      <c r="DW300" s="101"/>
      <c r="DX300" s="101"/>
      <c r="DY300" s="101"/>
      <c r="EB300" s="101"/>
    </row>
    <row r="301" spans="17:132" ht="29.25" customHeight="1" x14ac:dyDescent="0.2">
      <c r="Q301" s="98"/>
      <c r="R301" s="98"/>
      <c r="BF301" s="98"/>
      <c r="BG301" s="98"/>
      <c r="BI301" s="98"/>
      <c r="BJ301" s="98"/>
      <c r="BK301" s="101"/>
      <c r="BL301" s="101"/>
      <c r="BP301" s="101"/>
      <c r="BQ301" s="101"/>
      <c r="BR301" s="101"/>
      <c r="BT301" s="101"/>
      <c r="BU301" s="101"/>
      <c r="CB301" s="101"/>
      <c r="CC301" s="101"/>
      <c r="CD301" s="101"/>
      <c r="CE301" s="101"/>
      <c r="CF301" s="101"/>
      <c r="CG301" s="101"/>
      <c r="CH301" s="101"/>
      <c r="CI301" s="101"/>
      <c r="CJ301" s="101"/>
      <c r="CK301" s="101"/>
      <c r="CL301" s="101"/>
      <c r="CM301" s="101"/>
      <c r="CN301" s="101"/>
      <c r="CO301" s="101"/>
      <c r="CQ301" s="101"/>
      <c r="CR301" s="101"/>
      <c r="CS301" s="101"/>
      <c r="CT301" s="101"/>
      <c r="CU301" s="101"/>
      <c r="CW301" s="101"/>
      <c r="DK301" s="101"/>
      <c r="DL301" s="101"/>
      <c r="DM301" s="101"/>
      <c r="DN301" s="101"/>
      <c r="DP301" s="101"/>
      <c r="DQ301" s="101"/>
      <c r="DR301" s="101"/>
      <c r="DS301" s="101"/>
      <c r="DT301" s="101"/>
      <c r="DW301" s="101"/>
      <c r="DX301" s="101"/>
      <c r="DY301" s="101"/>
      <c r="EB301" s="101"/>
    </row>
    <row r="302" spans="17:132" ht="29.25" customHeight="1" x14ac:dyDescent="0.2">
      <c r="Q302" s="98"/>
      <c r="R302" s="98"/>
      <c r="BF302" s="98"/>
      <c r="BG302" s="98"/>
      <c r="BI302" s="98"/>
      <c r="BJ302" s="98"/>
      <c r="BK302" s="101"/>
      <c r="BL302" s="101"/>
      <c r="BP302" s="101"/>
      <c r="BQ302" s="101"/>
      <c r="BR302" s="101"/>
      <c r="BT302" s="101"/>
      <c r="BU302" s="101"/>
      <c r="CB302" s="101"/>
      <c r="CC302" s="101"/>
      <c r="CD302" s="101"/>
      <c r="CE302" s="101"/>
      <c r="CF302" s="101"/>
      <c r="CG302" s="101"/>
      <c r="CH302" s="101"/>
      <c r="CI302" s="101"/>
      <c r="CJ302" s="101"/>
      <c r="CK302" s="101"/>
      <c r="CL302" s="101"/>
      <c r="CM302" s="101"/>
      <c r="CN302" s="101"/>
      <c r="CO302" s="101"/>
      <c r="CQ302" s="101"/>
      <c r="CR302" s="101"/>
      <c r="CS302" s="101"/>
      <c r="CT302" s="101"/>
      <c r="CU302" s="101"/>
      <c r="CW302" s="101"/>
      <c r="DK302" s="101"/>
      <c r="DL302" s="101"/>
      <c r="DM302" s="101"/>
      <c r="DN302" s="101"/>
      <c r="DP302" s="101"/>
      <c r="DQ302" s="101"/>
      <c r="DR302" s="101"/>
      <c r="DS302" s="101"/>
      <c r="DT302" s="101"/>
      <c r="DW302" s="101"/>
      <c r="DX302" s="101"/>
      <c r="DY302" s="101"/>
      <c r="EB302" s="101"/>
    </row>
    <row r="303" spans="17:132" ht="29.25" customHeight="1" x14ac:dyDescent="0.2">
      <c r="Q303" s="98"/>
      <c r="R303" s="98"/>
      <c r="BF303" s="98"/>
      <c r="BG303" s="98"/>
      <c r="BI303" s="98"/>
      <c r="BJ303" s="98"/>
      <c r="BK303" s="101"/>
      <c r="BL303" s="101"/>
      <c r="BP303" s="101"/>
      <c r="BQ303" s="101"/>
      <c r="BR303" s="101"/>
      <c r="BT303" s="101"/>
      <c r="BU303" s="101"/>
      <c r="CB303" s="101"/>
      <c r="CC303" s="101"/>
      <c r="CD303" s="101"/>
      <c r="CE303" s="101"/>
      <c r="CF303" s="101"/>
      <c r="CG303" s="101"/>
      <c r="CH303" s="101"/>
      <c r="CI303" s="101"/>
      <c r="CJ303" s="101"/>
      <c r="CK303" s="101"/>
      <c r="CL303" s="101"/>
      <c r="CM303" s="101"/>
      <c r="CN303" s="101"/>
      <c r="CO303" s="101"/>
      <c r="CQ303" s="101"/>
      <c r="CR303" s="101"/>
      <c r="CS303" s="101"/>
      <c r="CT303" s="101"/>
      <c r="CU303" s="101"/>
      <c r="CW303" s="101"/>
      <c r="DK303" s="101"/>
      <c r="DL303" s="101"/>
      <c r="DM303" s="101"/>
      <c r="DN303" s="101"/>
      <c r="DP303" s="101"/>
      <c r="DQ303" s="101"/>
      <c r="DR303" s="101"/>
      <c r="DS303" s="101"/>
      <c r="DT303" s="101"/>
      <c r="DW303" s="101"/>
      <c r="DX303" s="101"/>
      <c r="DY303" s="101"/>
      <c r="EB303" s="101"/>
    </row>
    <row r="304" spans="17:132" ht="29.25" customHeight="1" x14ac:dyDescent="0.2">
      <c r="Q304" s="98"/>
      <c r="R304" s="98"/>
      <c r="BF304" s="98"/>
      <c r="BG304" s="98"/>
      <c r="BI304" s="98"/>
      <c r="BJ304" s="98"/>
      <c r="BK304" s="101"/>
      <c r="BL304" s="101"/>
      <c r="BP304" s="101"/>
      <c r="BQ304" s="101"/>
      <c r="BR304" s="101"/>
      <c r="BT304" s="101"/>
      <c r="BU304" s="101"/>
      <c r="CB304" s="101"/>
      <c r="CC304" s="101"/>
      <c r="CD304" s="101"/>
      <c r="CE304" s="101"/>
      <c r="CF304" s="101"/>
      <c r="CG304" s="101"/>
      <c r="CH304" s="101"/>
      <c r="CI304" s="101"/>
      <c r="CJ304" s="101"/>
      <c r="CK304" s="101"/>
      <c r="CL304" s="101"/>
      <c r="CM304" s="101"/>
      <c r="CN304" s="101"/>
      <c r="CO304" s="101"/>
      <c r="CQ304" s="101"/>
      <c r="CR304" s="101"/>
      <c r="CS304" s="101"/>
      <c r="CT304" s="101"/>
      <c r="CU304" s="101"/>
      <c r="CW304" s="101"/>
      <c r="DK304" s="101"/>
      <c r="DL304" s="101"/>
      <c r="DM304" s="101"/>
      <c r="DN304" s="101"/>
      <c r="DP304" s="101"/>
      <c r="DQ304" s="101"/>
      <c r="DR304" s="101"/>
      <c r="DS304" s="101"/>
      <c r="DT304" s="101"/>
      <c r="DW304" s="101"/>
      <c r="DX304" s="101"/>
      <c r="DY304" s="101"/>
      <c r="EB304" s="101"/>
    </row>
    <row r="305" spans="17:132" ht="29.25" customHeight="1" x14ac:dyDescent="0.2">
      <c r="Q305" s="98"/>
      <c r="R305" s="98"/>
      <c r="BF305" s="98"/>
      <c r="BG305" s="98"/>
      <c r="BI305" s="98"/>
      <c r="BJ305" s="98"/>
      <c r="BK305" s="101"/>
      <c r="BL305" s="101"/>
      <c r="BP305" s="101"/>
      <c r="BQ305" s="101"/>
      <c r="BR305" s="101"/>
      <c r="BT305" s="101"/>
      <c r="BU305" s="101"/>
      <c r="CB305" s="101"/>
      <c r="CC305" s="101"/>
      <c r="CD305" s="101"/>
      <c r="CE305" s="101"/>
      <c r="CF305" s="101"/>
      <c r="CG305" s="101"/>
      <c r="CH305" s="101"/>
      <c r="CI305" s="101"/>
      <c r="CJ305" s="101"/>
      <c r="CK305" s="101"/>
      <c r="CL305" s="101"/>
      <c r="CM305" s="101"/>
      <c r="CN305" s="101"/>
      <c r="CO305" s="101"/>
      <c r="CQ305" s="101"/>
      <c r="CR305" s="101"/>
      <c r="CS305" s="101"/>
      <c r="CT305" s="101"/>
      <c r="CU305" s="101"/>
      <c r="CW305" s="101"/>
      <c r="DK305" s="101"/>
      <c r="DL305" s="101"/>
      <c r="DM305" s="101"/>
      <c r="DN305" s="101"/>
      <c r="DP305" s="101"/>
      <c r="DQ305" s="101"/>
      <c r="DR305" s="101"/>
      <c r="DS305" s="101"/>
      <c r="DT305" s="101"/>
      <c r="DW305" s="101"/>
      <c r="DX305" s="101"/>
      <c r="DY305" s="101"/>
      <c r="EB305" s="101"/>
    </row>
    <row r="306" spans="17:132" ht="29.25" customHeight="1" x14ac:dyDescent="0.2">
      <c r="Q306" s="98"/>
      <c r="R306" s="98"/>
      <c r="BF306" s="98"/>
      <c r="BG306" s="98"/>
      <c r="BI306" s="98"/>
      <c r="BJ306" s="98"/>
      <c r="BK306" s="101"/>
      <c r="BL306" s="101"/>
      <c r="BP306" s="101"/>
      <c r="BQ306" s="101"/>
      <c r="BR306" s="101"/>
      <c r="BT306" s="101"/>
      <c r="BU306" s="101"/>
      <c r="CB306" s="101"/>
      <c r="CC306" s="101"/>
      <c r="CD306" s="101"/>
      <c r="CE306" s="101"/>
      <c r="CF306" s="101"/>
      <c r="CG306" s="101"/>
      <c r="CH306" s="101"/>
      <c r="CI306" s="101"/>
      <c r="CJ306" s="101"/>
      <c r="CK306" s="101"/>
      <c r="CL306" s="101"/>
      <c r="CM306" s="101"/>
      <c r="CN306" s="101"/>
      <c r="CO306" s="101"/>
      <c r="CQ306" s="101"/>
      <c r="CR306" s="101"/>
      <c r="CS306" s="101"/>
      <c r="CT306" s="101"/>
      <c r="CU306" s="101"/>
      <c r="CW306" s="101"/>
      <c r="DK306" s="101"/>
      <c r="DL306" s="101"/>
      <c r="DM306" s="101"/>
      <c r="DN306" s="101"/>
      <c r="DP306" s="101"/>
      <c r="DQ306" s="101"/>
      <c r="DR306" s="101"/>
      <c r="DS306" s="101"/>
      <c r="DT306" s="101"/>
      <c r="DW306" s="101"/>
      <c r="DX306" s="101"/>
      <c r="DY306" s="101"/>
      <c r="EB306" s="101"/>
    </row>
    <row r="307" spans="17:132" ht="29.25" customHeight="1" x14ac:dyDescent="0.2">
      <c r="Q307" s="98"/>
      <c r="R307" s="98"/>
      <c r="BF307" s="98"/>
      <c r="BG307" s="98"/>
      <c r="BI307" s="98"/>
      <c r="BJ307" s="98"/>
      <c r="BK307" s="101"/>
      <c r="BL307" s="101"/>
      <c r="BP307" s="101"/>
      <c r="BQ307" s="101"/>
      <c r="BR307" s="101"/>
      <c r="BT307" s="101"/>
      <c r="BU307" s="101"/>
      <c r="CB307" s="101"/>
      <c r="CC307" s="101"/>
      <c r="CD307" s="101"/>
      <c r="CE307" s="101"/>
      <c r="CF307" s="101"/>
      <c r="CG307" s="101"/>
      <c r="CH307" s="101"/>
      <c r="CI307" s="101"/>
      <c r="CJ307" s="101"/>
      <c r="CK307" s="101"/>
      <c r="CL307" s="101"/>
      <c r="CM307" s="101"/>
      <c r="CN307" s="101"/>
      <c r="CO307" s="101"/>
      <c r="CQ307" s="101"/>
      <c r="CR307" s="101"/>
      <c r="CS307" s="101"/>
      <c r="CT307" s="101"/>
      <c r="CU307" s="101"/>
      <c r="CW307" s="101"/>
      <c r="DK307" s="101"/>
      <c r="DL307" s="101"/>
      <c r="DM307" s="101"/>
      <c r="DN307" s="101"/>
      <c r="DP307" s="101"/>
      <c r="DQ307" s="101"/>
      <c r="DR307" s="101"/>
      <c r="DS307" s="101"/>
      <c r="DT307" s="101"/>
      <c r="DW307" s="101"/>
      <c r="DX307" s="101"/>
      <c r="DY307" s="101"/>
      <c r="EB307" s="101"/>
    </row>
    <row r="308" spans="17:132" ht="29.25" customHeight="1" x14ac:dyDescent="0.2">
      <c r="Q308" s="98"/>
      <c r="R308" s="98"/>
      <c r="BF308" s="98"/>
      <c r="BG308" s="98"/>
      <c r="BI308" s="98"/>
      <c r="BJ308" s="98"/>
      <c r="BK308" s="101"/>
      <c r="BL308" s="101"/>
      <c r="BP308" s="101"/>
      <c r="BQ308" s="101"/>
      <c r="BR308" s="101"/>
      <c r="BT308" s="101"/>
      <c r="BU308" s="101"/>
      <c r="CB308" s="101"/>
      <c r="CC308" s="101"/>
      <c r="CD308" s="101"/>
      <c r="CE308" s="101"/>
      <c r="CF308" s="101"/>
      <c r="CG308" s="101"/>
      <c r="CH308" s="101"/>
      <c r="CI308" s="101"/>
      <c r="CJ308" s="101"/>
      <c r="CK308" s="101"/>
      <c r="CL308" s="101"/>
      <c r="CM308" s="101"/>
      <c r="CN308" s="101"/>
      <c r="CO308" s="101"/>
      <c r="CQ308" s="101"/>
      <c r="CR308" s="101"/>
      <c r="CS308" s="101"/>
      <c r="CT308" s="101"/>
      <c r="CU308" s="101"/>
      <c r="CW308" s="101"/>
      <c r="DK308" s="101"/>
      <c r="DL308" s="101"/>
      <c r="DM308" s="101"/>
      <c r="DN308" s="101"/>
      <c r="DP308" s="101"/>
      <c r="DQ308" s="101"/>
      <c r="DR308" s="101"/>
      <c r="DS308" s="101"/>
      <c r="DT308" s="101"/>
      <c r="DW308" s="101"/>
      <c r="DX308" s="101"/>
      <c r="DY308" s="101"/>
      <c r="EB308" s="101"/>
    </row>
    <row r="309" spans="17:132" ht="29.25" customHeight="1" x14ac:dyDescent="0.2">
      <c r="Q309" s="98"/>
      <c r="R309" s="98"/>
      <c r="BF309" s="98"/>
      <c r="BG309" s="98"/>
      <c r="BI309" s="98"/>
      <c r="BJ309" s="98"/>
      <c r="BK309" s="101"/>
      <c r="BL309" s="101"/>
      <c r="BP309" s="101"/>
      <c r="BQ309" s="101"/>
      <c r="BR309" s="101"/>
      <c r="BT309" s="101"/>
      <c r="BU309" s="101"/>
      <c r="CB309" s="101"/>
      <c r="CC309" s="101"/>
      <c r="CD309" s="101"/>
      <c r="CE309" s="101"/>
      <c r="CF309" s="101"/>
      <c r="CG309" s="101"/>
      <c r="CH309" s="101"/>
      <c r="CI309" s="101"/>
      <c r="CJ309" s="101"/>
      <c r="CK309" s="101"/>
      <c r="CL309" s="101"/>
      <c r="CM309" s="101"/>
      <c r="CN309" s="101"/>
      <c r="CO309" s="101"/>
      <c r="CQ309" s="101"/>
      <c r="CR309" s="101"/>
      <c r="CS309" s="101"/>
      <c r="CT309" s="101"/>
      <c r="CU309" s="101"/>
      <c r="CW309" s="101"/>
      <c r="DK309" s="101"/>
      <c r="DL309" s="101"/>
      <c r="DM309" s="101"/>
      <c r="DN309" s="101"/>
      <c r="DP309" s="101"/>
      <c r="DQ309" s="101"/>
      <c r="DR309" s="101"/>
      <c r="DS309" s="101"/>
      <c r="DT309" s="101"/>
      <c r="DW309" s="101"/>
      <c r="DX309" s="101"/>
      <c r="DY309" s="101"/>
      <c r="EB309" s="101"/>
    </row>
    <row r="310" spans="17:132" ht="29.25" customHeight="1" x14ac:dyDescent="0.2">
      <c r="Q310" s="98"/>
      <c r="R310" s="98"/>
      <c r="BF310" s="98"/>
      <c r="BG310" s="98"/>
      <c r="BI310" s="98"/>
      <c r="BJ310" s="98"/>
      <c r="BK310" s="101"/>
      <c r="BL310" s="101"/>
      <c r="BP310" s="101"/>
      <c r="BQ310" s="101"/>
      <c r="BR310" s="101"/>
      <c r="BT310" s="101"/>
      <c r="BU310" s="101"/>
      <c r="CB310" s="101"/>
      <c r="CC310" s="101"/>
      <c r="CD310" s="101"/>
      <c r="CE310" s="101"/>
      <c r="CF310" s="101"/>
      <c r="CG310" s="101"/>
      <c r="CH310" s="101"/>
      <c r="CI310" s="101"/>
      <c r="CJ310" s="101"/>
      <c r="CK310" s="101"/>
      <c r="CL310" s="101"/>
      <c r="CM310" s="101"/>
      <c r="CN310" s="101"/>
      <c r="CO310" s="101"/>
      <c r="CQ310" s="101"/>
      <c r="CR310" s="101"/>
      <c r="CS310" s="101"/>
      <c r="CT310" s="101"/>
      <c r="CU310" s="101"/>
      <c r="CW310" s="101"/>
      <c r="DK310" s="101"/>
      <c r="DL310" s="101"/>
      <c r="DM310" s="101"/>
      <c r="DN310" s="101"/>
      <c r="DP310" s="101"/>
      <c r="DQ310" s="101"/>
      <c r="DR310" s="101"/>
      <c r="DS310" s="101"/>
      <c r="DT310" s="101"/>
      <c r="DW310" s="101"/>
      <c r="DX310" s="101"/>
      <c r="DY310" s="101"/>
      <c r="EB310" s="101"/>
    </row>
    <row r="311" spans="17:132" ht="29.25" customHeight="1" x14ac:dyDescent="0.2">
      <c r="Q311" s="98"/>
      <c r="R311" s="98"/>
      <c r="BF311" s="98"/>
      <c r="BG311" s="98"/>
      <c r="BI311" s="98"/>
      <c r="BJ311" s="98"/>
      <c r="BK311" s="101"/>
      <c r="BL311" s="101"/>
      <c r="BP311" s="101"/>
      <c r="BQ311" s="101"/>
      <c r="BR311" s="101"/>
      <c r="BT311" s="101"/>
      <c r="BU311" s="101"/>
      <c r="CB311" s="101"/>
      <c r="CC311" s="101"/>
      <c r="CD311" s="101"/>
      <c r="CE311" s="101"/>
      <c r="CF311" s="101"/>
      <c r="CG311" s="101"/>
      <c r="CH311" s="101"/>
      <c r="CI311" s="101"/>
      <c r="CJ311" s="101"/>
      <c r="CK311" s="101"/>
      <c r="CL311" s="101"/>
      <c r="CM311" s="101"/>
      <c r="CN311" s="101"/>
      <c r="CO311" s="101"/>
      <c r="CQ311" s="101"/>
      <c r="CR311" s="101"/>
      <c r="CS311" s="101"/>
      <c r="CT311" s="101"/>
      <c r="CU311" s="101"/>
      <c r="CW311" s="101"/>
      <c r="DK311" s="101"/>
      <c r="DL311" s="101"/>
      <c r="DM311" s="101"/>
      <c r="DN311" s="101"/>
      <c r="DP311" s="101"/>
      <c r="DQ311" s="101"/>
      <c r="DR311" s="101"/>
      <c r="DS311" s="101"/>
      <c r="DT311" s="101"/>
      <c r="DW311" s="101"/>
      <c r="DX311" s="101"/>
      <c r="DY311" s="101"/>
      <c r="EB311" s="101"/>
    </row>
    <row r="312" spans="17:132" ht="29.25" customHeight="1" x14ac:dyDescent="0.2">
      <c r="Q312" s="98"/>
      <c r="R312" s="98"/>
      <c r="BF312" s="98"/>
      <c r="BG312" s="98"/>
      <c r="BI312" s="98"/>
      <c r="BJ312" s="98"/>
      <c r="BK312" s="101"/>
      <c r="BL312" s="101"/>
      <c r="BP312" s="101"/>
      <c r="BQ312" s="101"/>
      <c r="BR312" s="101"/>
      <c r="BT312" s="101"/>
      <c r="BU312" s="101"/>
      <c r="CB312" s="101"/>
      <c r="CC312" s="101"/>
      <c r="CD312" s="101"/>
      <c r="CE312" s="101"/>
      <c r="CF312" s="101"/>
      <c r="CG312" s="101"/>
      <c r="CH312" s="101"/>
      <c r="CI312" s="101"/>
      <c r="CJ312" s="101"/>
      <c r="CK312" s="101"/>
      <c r="CL312" s="101"/>
      <c r="CM312" s="101"/>
      <c r="CN312" s="101"/>
      <c r="CO312" s="101"/>
      <c r="CQ312" s="101"/>
      <c r="CR312" s="101"/>
      <c r="CS312" s="101"/>
      <c r="CT312" s="101"/>
      <c r="CU312" s="101"/>
      <c r="CW312" s="101"/>
      <c r="DK312" s="101"/>
      <c r="DL312" s="101"/>
      <c r="DM312" s="101"/>
      <c r="DN312" s="101"/>
      <c r="DP312" s="101"/>
      <c r="DQ312" s="101"/>
      <c r="DR312" s="101"/>
      <c r="DS312" s="101"/>
      <c r="DT312" s="101"/>
      <c r="DW312" s="101"/>
      <c r="DX312" s="101"/>
      <c r="DY312" s="101"/>
      <c r="EB312" s="101"/>
    </row>
    <row r="313" spans="17:132" ht="29.25" customHeight="1" x14ac:dyDescent="0.2">
      <c r="Q313" s="98"/>
      <c r="R313" s="98"/>
      <c r="BF313" s="98"/>
      <c r="BG313" s="98"/>
      <c r="BI313" s="98"/>
      <c r="BJ313" s="98"/>
      <c r="BK313" s="101"/>
      <c r="BL313" s="101"/>
      <c r="BP313" s="101"/>
      <c r="BQ313" s="101"/>
      <c r="BR313" s="101"/>
      <c r="BT313" s="101"/>
      <c r="BU313" s="101"/>
      <c r="CB313" s="101"/>
      <c r="CC313" s="101"/>
      <c r="CD313" s="101"/>
      <c r="CE313" s="101"/>
      <c r="CF313" s="101"/>
      <c r="CG313" s="101"/>
      <c r="CH313" s="101"/>
      <c r="CI313" s="101"/>
      <c r="CJ313" s="101"/>
      <c r="CK313" s="101"/>
      <c r="CL313" s="101"/>
      <c r="CM313" s="101"/>
      <c r="CN313" s="101"/>
      <c r="CO313" s="101"/>
      <c r="CQ313" s="101"/>
      <c r="CR313" s="101"/>
      <c r="CS313" s="101"/>
      <c r="CT313" s="101"/>
      <c r="CU313" s="101"/>
      <c r="CW313" s="101"/>
      <c r="DK313" s="101"/>
      <c r="DL313" s="101"/>
      <c r="DM313" s="101"/>
      <c r="DN313" s="101"/>
      <c r="DP313" s="101"/>
      <c r="DQ313" s="101"/>
      <c r="DR313" s="101"/>
      <c r="DS313" s="101"/>
      <c r="DT313" s="101"/>
      <c r="DW313" s="101"/>
      <c r="DX313" s="101"/>
      <c r="DY313" s="101"/>
      <c r="EB313" s="101"/>
    </row>
    <row r="314" spans="17:132" ht="29.25" customHeight="1" x14ac:dyDescent="0.2">
      <c r="Q314" s="98"/>
      <c r="R314" s="98"/>
      <c r="BF314" s="98"/>
      <c r="BG314" s="98"/>
      <c r="BI314" s="98"/>
      <c r="BJ314" s="98"/>
      <c r="BK314" s="101"/>
      <c r="BL314" s="101"/>
      <c r="BP314" s="101"/>
      <c r="BQ314" s="101"/>
      <c r="BR314" s="101"/>
      <c r="BT314" s="101"/>
      <c r="BU314" s="101"/>
      <c r="CB314" s="101"/>
      <c r="CC314" s="101"/>
      <c r="CD314" s="101"/>
      <c r="CE314" s="101"/>
      <c r="CF314" s="101"/>
      <c r="CG314" s="101"/>
      <c r="CH314" s="101"/>
      <c r="CI314" s="101"/>
      <c r="CJ314" s="101"/>
      <c r="CK314" s="101"/>
      <c r="CL314" s="101"/>
      <c r="CM314" s="101"/>
      <c r="CN314" s="101"/>
      <c r="CO314" s="101"/>
      <c r="CQ314" s="101"/>
      <c r="CR314" s="101"/>
      <c r="CS314" s="101"/>
      <c r="CT314" s="101"/>
      <c r="CU314" s="101"/>
      <c r="CW314" s="101"/>
      <c r="DK314" s="101"/>
      <c r="DL314" s="101"/>
      <c r="DM314" s="101"/>
      <c r="DN314" s="101"/>
      <c r="DP314" s="101"/>
      <c r="DQ314" s="101"/>
      <c r="DR314" s="101"/>
      <c r="DS314" s="101"/>
      <c r="DT314" s="101"/>
      <c r="DW314" s="101"/>
      <c r="DX314" s="101"/>
      <c r="DY314" s="101"/>
      <c r="EB314" s="101"/>
    </row>
    <row r="315" spans="17:132" ht="29.25" customHeight="1" x14ac:dyDescent="0.2">
      <c r="Q315" s="92"/>
      <c r="BP315" s="101"/>
      <c r="BQ315" s="101"/>
      <c r="BR315" s="101"/>
      <c r="BT315" s="101"/>
      <c r="BU315" s="101"/>
      <c r="CB315" s="101"/>
      <c r="CC315" s="101"/>
      <c r="CD315" s="101"/>
      <c r="CE315" s="101"/>
      <c r="CF315" s="101"/>
      <c r="CG315" s="101"/>
      <c r="CH315" s="101"/>
      <c r="CI315" s="101"/>
      <c r="CJ315" s="101"/>
      <c r="CK315" s="101"/>
      <c r="CL315" s="101"/>
      <c r="CM315" s="101"/>
      <c r="CN315" s="101"/>
      <c r="CO315" s="101"/>
      <c r="CQ315" s="101"/>
      <c r="CR315" s="101"/>
      <c r="CS315" s="101"/>
      <c r="CT315" s="101"/>
      <c r="CU315" s="101"/>
      <c r="CW315" s="101"/>
      <c r="DK315" s="101"/>
      <c r="DL315" s="101"/>
      <c r="DM315" s="101"/>
      <c r="DN315" s="101"/>
      <c r="DP315" s="101"/>
      <c r="DQ315" s="101"/>
      <c r="DR315" s="101"/>
      <c r="DS315" s="101"/>
      <c r="DT315" s="101"/>
      <c r="DW315" s="101"/>
      <c r="DX315" s="101"/>
      <c r="DY315" s="101"/>
      <c r="EB315" s="101"/>
    </row>
    <row r="316" spans="17:132" ht="29.25" customHeight="1" x14ac:dyDescent="0.2">
      <c r="Q316" s="92"/>
      <c r="BP316" s="101"/>
      <c r="BQ316" s="101"/>
      <c r="BR316" s="101"/>
      <c r="BT316" s="101"/>
      <c r="BU316" s="101"/>
      <c r="CB316" s="101"/>
      <c r="CC316" s="101"/>
      <c r="CD316" s="101"/>
      <c r="CE316" s="101"/>
      <c r="CF316" s="101"/>
      <c r="CG316" s="101"/>
      <c r="CH316" s="101"/>
      <c r="CI316" s="101"/>
      <c r="CJ316" s="101"/>
      <c r="CK316" s="101"/>
      <c r="CL316" s="101"/>
      <c r="CM316" s="101"/>
      <c r="CN316" s="101"/>
      <c r="CO316" s="101"/>
      <c r="CQ316" s="101"/>
      <c r="CR316" s="101"/>
      <c r="CS316" s="101"/>
      <c r="CT316" s="101"/>
      <c r="CU316" s="101"/>
      <c r="CW316" s="101"/>
      <c r="DK316" s="101"/>
      <c r="DL316" s="101"/>
      <c r="DM316" s="101"/>
      <c r="DN316" s="101"/>
      <c r="DP316" s="101"/>
      <c r="DQ316" s="101"/>
      <c r="DR316" s="101"/>
      <c r="DS316" s="101"/>
      <c r="DT316" s="101"/>
      <c r="DW316" s="101"/>
      <c r="DX316" s="101"/>
      <c r="DY316" s="101"/>
      <c r="EB316" s="101"/>
    </row>
    <row r="317" spans="17:132" ht="29.25" customHeight="1" x14ac:dyDescent="0.2">
      <c r="Q317" s="92"/>
      <c r="BP317" s="101"/>
      <c r="BQ317" s="101"/>
      <c r="BR317" s="101"/>
      <c r="BT317" s="101"/>
      <c r="BU317" s="101"/>
      <c r="CB317" s="101"/>
      <c r="CC317" s="101"/>
      <c r="CD317" s="101"/>
      <c r="CE317" s="101"/>
      <c r="CF317" s="101"/>
      <c r="CG317" s="101"/>
      <c r="CH317" s="101"/>
      <c r="CI317" s="101"/>
      <c r="CJ317" s="101"/>
      <c r="CK317" s="101"/>
      <c r="CL317" s="101"/>
      <c r="CM317" s="101"/>
      <c r="CN317" s="101"/>
      <c r="CO317" s="101"/>
      <c r="CQ317" s="101"/>
      <c r="CR317" s="101"/>
      <c r="CS317" s="101"/>
      <c r="CT317" s="101"/>
      <c r="CU317" s="101"/>
      <c r="CW317" s="101"/>
      <c r="DK317" s="101"/>
      <c r="DL317" s="101"/>
      <c r="DM317" s="101"/>
      <c r="DN317" s="101"/>
      <c r="DP317" s="101"/>
      <c r="DQ317" s="101"/>
      <c r="DR317" s="101"/>
      <c r="DS317" s="101"/>
      <c r="DT317" s="101"/>
      <c r="DW317" s="101"/>
      <c r="DX317" s="101"/>
      <c r="DY317" s="101"/>
      <c r="EB317" s="101"/>
    </row>
    <row r="318" spans="17:132" ht="29.25" customHeight="1" x14ac:dyDescent="0.2">
      <c r="Q318" s="92"/>
      <c r="BP318" s="101"/>
      <c r="BQ318" s="101"/>
      <c r="BR318" s="101"/>
      <c r="BT318" s="101"/>
      <c r="BU318" s="101"/>
      <c r="CB318" s="101"/>
      <c r="CC318" s="101"/>
      <c r="CD318" s="101"/>
      <c r="CE318" s="101"/>
      <c r="CF318" s="101"/>
      <c r="CG318" s="101"/>
      <c r="CH318" s="101"/>
      <c r="CI318" s="101"/>
      <c r="CJ318" s="101"/>
      <c r="CK318" s="101"/>
      <c r="CL318" s="101"/>
      <c r="CM318" s="101"/>
      <c r="CN318" s="101"/>
      <c r="CO318" s="101"/>
      <c r="CQ318" s="101"/>
      <c r="CR318" s="101"/>
      <c r="CS318" s="101"/>
      <c r="CT318" s="101"/>
      <c r="CU318" s="101"/>
      <c r="CW318" s="101"/>
      <c r="DK318" s="101"/>
      <c r="DL318" s="101"/>
      <c r="DM318" s="101"/>
      <c r="DN318" s="101"/>
      <c r="DP318" s="101"/>
      <c r="DQ318" s="101"/>
      <c r="DR318" s="101"/>
      <c r="DS318" s="101"/>
      <c r="DT318" s="101"/>
      <c r="DW318" s="101"/>
      <c r="DX318" s="101"/>
      <c r="DY318" s="101"/>
      <c r="EB318" s="101"/>
    </row>
    <row r="319" spans="17:132" ht="29.25" customHeight="1" x14ac:dyDescent="0.2">
      <c r="Q319" s="92"/>
      <c r="BP319" s="101"/>
      <c r="BQ319" s="101"/>
      <c r="BR319" s="101"/>
      <c r="BT319" s="101"/>
      <c r="BU319" s="101"/>
      <c r="CB319" s="101"/>
      <c r="CC319" s="101"/>
      <c r="CD319" s="101"/>
      <c r="CE319" s="101"/>
      <c r="CF319" s="101"/>
      <c r="CG319" s="101"/>
      <c r="CH319" s="101"/>
      <c r="CI319" s="101"/>
      <c r="CJ319" s="101"/>
      <c r="CK319" s="101"/>
      <c r="CL319" s="101"/>
      <c r="CM319" s="101"/>
      <c r="CN319" s="101"/>
      <c r="CO319" s="101"/>
      <c r="CQ319" s="101"/>
      <c r="CR319" s="101"/>
      <c r="CS319" s="101"/>
      <c r="CT319" s="101"/>
      <c r="CU319" s="101"/>
      <c r="CW319" s="101"/>
      <c r="DK319" s="101"/>
      <c r="DL319" s="101"/>
      <c r="DM319" s="101"/>
      <c r="DN319" s="101"/>
      <c r="DP319" s="101"/>
      <c r="DQ319" s="101"/>
      <c r="DR319" s="101"/>
      <c r="DS319" s="101"/>
      <c r="DT319" s="101"/>
      <c r="DW319" s="101"/>
      <c r="DX319" s="101"/>
      <c r="DY319" s="101"/>
      <c r="EB319" s="101"/>
    </row>
    <row r="320" spans="17:132" ht="29.25" customHeight="1" x14ac:dyDescent="0.2">
      <c r="Q320" s="92"/>
      <c r="BP320" s="101"/>
      <c r="BQ320" s="101"/>
      <c r="BR320" s="101"/>
      <c r="BT320" s="101"/>
      <c r="BU320" s="101"/>
      <c r="CB320" s="101"/>
      <c r="CC320" s="101"/>
      <c r="CD320" s="101"/>
      <c r="CE320" s="101"/>
      <c r="CF320" s="101"/>
      <c r="CG320" s="101"/>
      <c r="CH320" s="101"/>
      <c r="CI320" s="101"/>
      <c r="CJ320" s="101"/>
      <c r="CK320" s="101"/>
      <c r="CL320" s="101"/>
      <c r="CM320" s="101"/>
      <c r="CN320" s="101"/>
      <c r="CO320" s="101"/>
      <c r="CQ320" s="101"/>
      <c r="CR320" s="101"/>
      <c r="CS320" s="101"/>
      <c r="CT320" s="101"/>
      <c r="CU320" s="101"/>
      <c r="CW320" s="101"/>
      <c r="DK320" s="101"/>
      <c r="DL320" s="101"/>
      <c r="DM320" s="101"/>
      <c r="DN320" s="101"/>
      <c r="DP320" s="101"/>
      <c r="DQ320" s="101"/>
      <c r="DR320" s="101"/>
      <c r="DS320" s="101"/>
      <c r="DT320" s="101"/>
      <c r="DW320" s="101"/>
      <c r="DX320" s="101"/>
      <c r="DY320" s="101"/>
      <c r="EB320" s="101"/>
    </row>
    <row r="321" spans="17:132" ht="29.25" customHeight="1" x14ac:dyDescent="0.2">
      <c r="Q321" s="92"/>
      <c r="BP321" s="101"/>
      <c r="BQ321" s="101"/>
      <c r="BR321" s="101"/>
      <c r="BT321" s="101"/>
      <c r="BU321" s="101"/>
      <c r="CB321" s="101"/>
      <c r="CC321" s="101"/>
      <c r="CD321" s="101"/>
      <c r="CE321" s="101"/>
      <c r="CF321" s="101"/>
      <c r="CG321" s="101"/>
      <c r="CH321" s="101"/>
      <c r="CI321" s="101"/>
      <c r="CJ321" s="101"/>
      <c r="CK321" s="101"/>
      <c r="CL321" s="101"/>
      <c r="CM321" s="101"/>
      <c r="CN321" s="101"/>
      <c r="CO321" s="101"/>
      <c r="CQ321" s="101"/>
      <c r="CR321" s="101"/>
      <c r="CS321" s="101"/>
      <c r="CT321" s="101"/>
      <c r="CU321" s="101"/>
      <c r="CW321" s="101"/>
      <c r="DK321" s="101"/>
      <c r="DL321" s="101"/>
      <c r="DM321" s="101"/>
      <c r="DN321" s="101"/>
      <c r="DP321" s="101"/>
      <c r="DQ321" s="101"/>
      <c r="DR321" s="101"/>
      <c r="DS321" s="101"/>
      <c r="DT321" s="101"/>
      <c r="DW321" s="101"/>
      <c r="DX321" s="101"/>
      <c r="DY321" s="101"/>
      <c r="EB321" s="101"/>
    </row>
    <row r="322" spans="17:132" ht="29.25" customHeight="1" x14ac:dyDescent="0.2">
      <c r="Q322" s="92"/>
      <c r="BP322" s="101"/>
      <c r="BQ322" s="101"/>
      <c r="BR322" s="101"/>
      <c r="BT322" s="101"/>
      <c r="BU322" s="101"/>
      <c r="CB322" s="101"/>
      <c r="CC322" s="101"/>
      <c r="CD322" s="101"/>
      <c r="CE322" s="101"/>
      <c r="CF322" s="101"/>
      <c r="CG322" s="101"/>
      <c r="CH322" s="101"/>
      <c r="CI322" s="101"/>
      <c r="CJ322" s="101"/>
      <c r="CK322" s="101"/>
      <c r="CL322" s="101"/>
      <c r="CM322" s="101"/>
      <c r="CN322" s="101"/>
      <c r="CO322" s="101"/>
      <c r="CQ322" s="101"/>
      <c r="CR322" s="101"/>
      <c r="CS322" s="101"/>
      <c r="CT322" s="101"/>
      <c r="CU322" s="101"/>
      <c r="CW322" s="101"/>
      <c r="DK322" s="101"/>
      <c r="DL322" s="101"/>
      <c r="DM322" s="101"/>
      <c r="DN322" s="101"/>
      <c r="DP322" s="101"/>
      <c r="DQ322" s="101"/>
      <c r="DR322" s="101"/>
      <c r="DS322" s="101"/>
      <c r="DT322" s="101"/>
      <c r="DW322" s="101"/>
      <c r="DX322" s="101"/>
      <c r="DY322" s="101"/>
      <c r="EB322" s="101"/>
    </row>
    <row r="323" spans="17:132" ht="29.25" customHeight="1" x14ac:dyDescent="0.2">
      <c r="Q323" s="92"/>
      <c r="BP323" s="101"/>
      <c r="BQ323" s="101"/>
      <c r="BR323" s="101"/>
      <c r="BT323" s="101"/>
      <c r="BU323" s="101"/>
      <c r="CB323" s="101"/>
      <c r="CC323" s="101"/>
      <c r="CD323" s="101"/>
      <c r="CE323" s="101"/>
      <c r="CF323" s="101"/>
      <c r="CG323" s="101"/>
      <c r="CH323" s="101"/>
      <c r="CI323" s="101"/>
      <c r="CJ323" s="101"/>
      <c r="CK323" s="101"/>
      <c r="CL323" s="101"/>
      <c r="CM323" s="101"/>
      <c r="CN323" s="101"/>
      <c r="CO323" s="101"/>
      <c r="CQ323" s="101"/>
      <c r="CR323" s="101"/>
      <c r="CS323" s="101"/>
      <c r="CT323" s="101"/>
      <c r="CU323" s="101"/>
      <c r="CW323" s="101"/>
      <c r="DK323" s="101"/>
      <c r="DL323" s="101"/>
      <c r="DM323" s="101"/>
      <c r="DN323" s="101"/>
      <c r="DP323" s="101"/>
      <c r="DQ323" s="101"/>
      <c r="DR323" s="101"/>
      <c r="DS323" s="101"/>
      <c r="DT323" s="101"/>
      <c r="DW323" s="101"/>
      <c r="DX323" s="101"/>
      <c r="DY323" s="101"/>
      <c r="EB323" s="101"/>
    </row>
    <row r="324" spans="17:132" ht="29.25" customHeight="1" x14ac:dyDescent="0.2">
      <c r="Q324" s="92"/>
      <c r="BP324" s="101"/>
      <c r="BQ324" s="101"/>
      <c r="BR324" s="101"/>
      <c r="BT324" s="101"/>
      <c r="BU324" s="101"/>
      <c r="CB324" s="101"/>
      <c r="CC324" s="101"/>
      <c r="CD324" s="101"/>
      <c r="CE324" s="101"/>
      <c r="CF324" s="101"/>
      <c r="CG324" s="101"/>
      <c r="CH324" s="101"/>
      <c r="CI324" s="101"/>
      <c r="CJ324" s="101"/>
      <c r="CK324" s="101"/>
      <c r="CL324" s="101"/>
      <c r="CM324" s="101"/>
      <c r="CN324" s="101"/>
      <c r="CO324" s="101"/>
      <c r="CQ324" s="101"/>
      <c r="CR324" s="101"/>
      <c r="CS324" s="101"/>
      <c r="CT324" s="101"/>
      <c r="CU324" s="101"/>
      <c r="CW324" s="101"/>
      <c r="DK324" s="101"/>
      <c r="DL324" s="101"/>
      <c r="DM324" s="101"/>
      <c r="DN324" s="101"/>
      <c r="DP324" s="101"/>
      <c r="DQ324" s="101"/>
      <c r="DR324" s="101"/>
      <c r="DS324" s="101"/>
      <c r="DT324" s="101"/>
      <c r="DW324" s="101"/>
      <c r="DX324" s="101"/>
      <c r="DY324" s="101"/>
      <c r="EB324" s="101"/>
    </row>
    <row r="325" spans="17:132" ht="29.25" customHeight="1" x14ac:dyDescent="0.2">
      <c r="Q325" s="92"/>
      <c r="BP325" s="101"/>
      <c r="BQ325" s="101"/>
      <c r="BR325" s="101"/>
      <c r="BT325" s="101"/>
      <c r="BU325" s="101"/>
      <c r="CB325" s="101"/>
      <c r="CC325" s="101"/>
      <c r="CD325" s="101"/>
      <c r="CE325" s="101"/>
      <c r="CF325" s="101"/>
      <c r="CG325" s="101"/>
      <c r="CH325" s="101"/>
      <c r="CI325" s="101"/>
      <c r="CJ325" s="101"/>
      <c r="CK325" s="101"/>
      <c r="CL325" s="101"/>
      <c r="CM325" s="101"/>
      <c r="CN325" s="101"/>
      <c r="CO325" s="101"/>
      <c r="CQ325" s="101"/>
      <c r="CR325" s="101"/>
      <c r="CS325" s="101"/>
      <c r="CT325" s="101"/>
      <c r="CU325" s="101"/>
      <c r="CW325" s="101"/>
      <c r="DK325" s="101"/>
      <c r="DL325" s="101"/>
      <c r="DM325" s="101"/>
      <c r="DN325" s="101"/>
      <c r="DP325" s="101"/>
      <c r="DQ325" s="101"/>
      <c r="DR325" s="101"/>
      <c r="DS325" s="101"/>
      <c r="DT325" s="101"/>
      <c r="DW325" s="101"/>
      <c r="DX325" s="101"/>
      <c r="DY325" s="101"/>
      <c r="EB325" s="101"/>
    </row>
    <row r="326" spans="17:132" ht="29.25" customHeight="1" x14ac:dyDescent="0.2">
      <c r="Q326" s="92"/>
      <c r="BP326" s="101"/>
      <c r="BQ326" s="101"/>
      <c r="BR326" s="101"/>
      <c r="BT326" s="101"/>
      <c r="BU326" s="101"/>
      <c r="CB326" s="101"/>
      <c r="CC326" s="101"/>
      <c r="CD326" s="101"/>
      <c r="CE326" s="101"/>
      <c r="CF326" s="101"/>
      <c r="CG326" s="101"/>
      <c r="CH326" s="101"/>
      <c r="CI326" s="101"/>
      <c r="CJ326" s="101"/>
      <c r="CK326" s="101"/>
      <c r="CL326" s="101"/>
      <c r="CM326" s="101"/>
      <c r="CN326" s="101"/>
      <c r="CO326" s="101"/>
      <c r="CQ326" s="101"/>
      <c r="CR326" s="101"/>
      <c r="CS326" s="101"/>
      <c r="CT326" s="101"/>
      <c r="CU326" s="101"/>
      <c r="CW326" s="101"/>
      <c r="DK326" s="101"/>
      <c r="DL326" s="101"/>
      <c r="DM326" s="101"/>
      <c r="DN326" s="101"/>
      <c r="DP326" s="101"/>
      <c r="DQ326" s="101"/>
      <c r="DR326" s="101"/>
      <c r="DS326" s="101"/>
      <c r="DT326" s="101"/>
      <c r="DW326" s="101"/>
      <c r="DX326" s="101"/>
      <c r="DY326" s="101"/>
      <c r="EB326" s="101"/>
    </row>
    <row r="327" spans="17:132" ht="29.25" customHeight="1" x14ac:dyDescent="0.2">
      <c r="Q327" s="92"/>
      <c r="BP327" s="101"/>
      <c r="BQ327" s="101"/>
      <c r="BR327" s="101"/>
      <c r="BT327" s="101"/>
      <c r="BU327" s="101"/>
      <c r="CB327" s="101"/>
      <c r="CC327" s="101"/>
      <c r="CD327" s="101"/>
      <c r="CE327" s="101"/>
      <c r="CF327" s="101"/>
      <c r="CG327" s="101"/>
      <c r="CH327" s="101"/>
      <c r="CI327" s="101"/>
      <c r="CJ327" s="101"/>
      <c r="CK327" s="101"/>
      <c r="CL327" s="101"/>
      <c r="CM327" s="101"/>
      <c r="CN327" s="101"/>
      <c r="CO327" s="101"/>
      <c r="CQ327" s="101"/>
      <c r="CR327" s="101"/>
      <c r="CS327" s="101"/>
      <c r="CT327" s="101"/>
      <c r="CU327" s="101"/>
      <c r="CW327" s="101"/>
      <c r="DK327" s="101"/>
      <c r="DL327" s="101"/>
      <c r="DM327" s="101"/>
      <c r="DN327" s="101"/>
      <c r="DP327" s="101"/>
      <c r="DQ327" s="101"/>
      <c r="DR327" s="101"/>
      <c r="DS327" s="101"/>
      <c r="DT327" s="101"/>
      <c r="DW327" s="101"/>
      <c r="DX327" s="101"/>
      <c r="DY327" s="101"/>
      <c r="EB327" s="101"/>
    </row>
    <row r="328" spans="17:132" ht="29.25" customHeight="1" x14ac:dyDescent="0.2">
      <c r="Q328" s="92"/>
      <c r="BP328" s="101"/>
      <c r="BQ328" s="101"/>
      <c r="BR328" s="101"/>
      <c r="BT328" s="101"/>
      <c r="BU328" s="101"/>
      <c r="CB328" s="101"/>
      <c r="CC328" s="101"/>
      <c r="CD328" s="101"/>
      <c r="CE328" s="101"/>
      <c r="CF328" s="101"/>
      <c r="CG328" s="101"/>
      <c r="CH328" s="101"/>
      <c r="CI328" s="101"/>
      <c r="CJ328" s="101"/>
      <c r="CK328" s="101"/>
      <c r="CL328" s="101"/>
      <c r="CM328" s="101"/>
      <c r="CN328" s="101"/>
      <c r="CO328" s="101"/>
      <c r="CQ328" s="101"/>
      <c r="CR328" s="101"/>
      <c r="CS328" s="101"/>
      <c r="CT328" s="101"/>
      <c r="CU328" s="101"/>
      <c r="CW328" s="101"/>
      <c r="DK328" s="101"/>
      <c r="DL328" s="101"/>
      <c r="DM328" s="101"/>
      <c r="DN328" s="101"/>
      <c r="DP328" s="101"/>
      <c r="DQ328" s="101"/>
      <c r="DR328" s="101"/>
      <c r="DS328" s="101"/>
      <c r="DT328" s="101"/>
      <c r="DW328" s="101"/>
      <c r="DX328" s="101"/>
      <c r="DY328" s="101"/>
      <c r="EB328" s="101"/>
    </row>
    <row r="329" spans="17:132" ht="29.25" customHeight="1" x14ac:dyDescent="0.2">
      <c r="Q329" s="92"/>
      <c r="BP329" s="101"/>
      <c r="BQ329" s="101"/>
      <c r="BR329" s="101"/>
      <c r="BT329" s="101"/>
      <c r="BU329" s="101"/>
      <c r="CB329" s="101"/>
      <c r="CC329" s="101"/>
      <c r="CD329" s="101"/>
      <c r="CE329" s="101"/>
      <c r="CF329" s="101"/>
      <c r="CG329" s="101"/>
      <c r="CH329" s="101"/>
      <c r="CI329" s="101"/>
      <c r="CJ329" s="101"/>
      <c r="CK329" s="101"/>
      <c r="CL329" s="101"/>
      <c r="CM329" s="101"/>
      <c r="CN329" s="101"/>
      <c r="CO329" s="101"/>
      <c r="CQ329" s="101"/>
      <c r="CR329" s="101"/>
      <c r="CS329" s="101"/>
      <c r="CT329" s="101"/>
      <c r="CU329" s="101"/>
      <c r="CW329" s="101"/>
      <c r="DK329" s="101"/>
      <c r="DL329" s="101"/>
      <c r="DM329" s="101"/>
      <c r="DN329" s="101"/>
      <c r="DP329" s="101"/>
      <c r="DQ329" s="101"/>
      <c r="DR329" s="101"/>
      <c r="DS329" s="101"/>
      <c r="DT329" s="101"/>
      <c r="DW329" s="101"/>
      <c r="DX329" s="101"/>
      <c r="DY329" s="101"/>
      <c r="EB329" s="101"/>
    </row>
    <row r="330" spans="17:132" ht="29.25" customHeight="1" x14ac:dyDescent="0.2">
      <c r="Q330" s="92"/>
      <c r="BP330" s="101"/>
      <c r="BQ330" s="101"/>
      <c r="BR330" s="101"/>
      <c r="BT330" s="101"/>
      <c r="BU330" s="101"/>
      <c r="CB330" s="101"/>
      <c r="CC330" s="101"/>
      <c r="CD330" s="101"/>
      <c r="CE330" s="101"/>
      <c r="CF330" s="101"/>
      <c r="CG330" s="101"/>
      <c r="CH330" s="101"/>
      <c r="CI330" s="101"/>
      <c r="CJ330" s="101"/>
      <c r="CK330" s="101"/>
      <c r="CL330" s="101"/>
      <c r="CM330" s="101"/>
      <c r="CN330" s="101"/>
      <c r="CO330" s="101"/>
      <c r="CQ330" s="101"/>
      <c r="CR330" s="101"/>
      <c r="CS330" s="101"/>
      <c r="CT330" s="101"/>
      <c r="CU330" s="101"/>
      <c r="CW330" s="101"/>
      <c r="DK330" s="101"/>
      <c r="DL330" s="101"/>
      <c r="DM330" s="101"/>
      <c r="DN330" s="101"/>
      <c r="DP330" s="101"/>
      <c r="DQ330" s="101"/>
      <c r="DR330" s="101"/>
      <c r="DS330" s="101"/>
      <c r="DT330" s="101"/>
      <c r="DW330" s="101"/>
      <c r="DX330" s="101"/>
      <c r="DY330" s="101"/>
      <c r="EB330" s="101"/>
    </row>
    <row r="331" spans="17:132" ht="29.25" customHeight="1" x14ac:dyDescent="0.2">
      <c r="Q331" s="92"/>
      <c r="BP331" s="101"/>
      <c r="BQ331" s="101"/>
      <c r="BR331" s="101"/>
      <c r="BT331" s="101"/>
      <c r="BU331" s="101"/>
      <c r="CB331" s="101"/>
      <c r="CC331" s="101"/>
      <c r="CD331" s="101"/>
      <c r="CE331" s="101"/>
      <c r="CF331" s="101"/>
      <c r="CG331" s="101"/>
      <c r="CH331" s="101"/>
      <c r="CI331" s="101"/>
      <c r="CJ331" s="101"/>
      <c r="CK331" s="101"/>
      <c r="CL331" s="101"/>
      <c r="CM331" s="101"/>
      <c r="CN331" s="101"/>
      <c r="CO331" s="101"/>
      <c r="CQ331" s="101"/>
      <c r="CR331" s="101"/>
      <c r="CS331" s="101"/>
      <c r="CT331" s="101"/>
      <c r="CU331" s="101"/>
      <c r="CW331" s="101"/>
      <c r="DK331" s="101"/>
      <c r="DL331" s="101"/>
      <c r="DM331" s="101"/>
      <c r="DN331" s="101"/>
      <c r="DP331" s="101"/>
      <c r="DQ331" s="101"/>
      <c r="DR331" s="101"/>
      <c r="DS331" s="101"/>
      <c r="DT331" s="101"/>
      <c r="DW331" s="101"/>
      <c r="DX331" s="101"/>
      <c r="DY331" s="101"/>
      <c r="EB331" s="101"/>
    </row>
    <row r="332" spans="17:132" ht="29.25" customHeight="1" x14ac:dyDescent="0.2">
      <c r="Q332" s="92"/>
      <c r="BP332" s="101"/>
      <c r="BQ332" s="101"/>
      <c r="BR332" s="101"/>
      <c r="BT332" s="101"/>
      <c r="BU332" s="101"/>
      <c r="CB332" s="101"/>
      <c r="CC332" s="101"/>
      <c r="CD332" s="101"/>
      <c r="CE332" s="101"/>
      <c r="CF332" s="101"/>
      <c r="CG332" s="101"/>
      <c r="CH332" s="101"/>
      <c r="CI332" s="101"/>
      <c r="CJ332" s="101"/>
      <c r="CK332" s="101"/>
      <c r="CL332" s="101"/>
      <c r="CM332" s="101"/>
      <c r="CN332" s="101"/>
      <c r="CO332" s="101"/>
      <c r="CQ332" s="101"/>
      <c r="CR332" s="101"/>
      <c r="CS332" s="101"/>
      <c r="CT332" s="101"/>
      <c r="CU332" s="101"/>
      <c r="CW332" s="101"/>
      <c r="DK332" s="101"/>
      <c r="DL332" s="101"/>
      <c r="DM332" s="101"/>
      <c r="DN332" s="101"/>
      <c r="DP332" s="101"/>
      <c r="DQ332" s="101"/>
      <c r="DR332" s="101"/>
      <c r="DS332" s="101"/>
      <c r="DT332" s="101"/>
      <c r="DW332" s="101"/>
      <c r="DX332" s="101"/>
      <c r="DY332" s="101"/>
      <c r="EB332" s="101"/>
    </row>
    <row r="333" spans="17:132" ht="29.25" customHeight="1" x14ac:dyDescent="0.2">
      <c r="Q333" s="92"/>
      <c r="BP333" s="101"/>
      <c r="BQ333" s="101"/>
      <c r="BR333" s="101"/>
      <c r="BT333" s="101"/>
      <c r="BU333" s="101"/>
      <c r="CB333" s="101"/>
      <c r="CC333" s="101"/>
      <c r="CD333" s="101"/>
      <c r="CE333" s="101"/>
      <c r="CF333" s="101"/>
      <c r="CG333" s="101"/>
      <c r="CH333" s="101"/>
      <c r="CI333" s="101"/>
      <c r="CJ333" s="101"/>
      <c r="CK333" s="101"/>
      <c r="CL333" s="101"/>
      <c r="CM333" s="101"/>
      <c r="CN333" s="101"/>
      <c r="CO333" s="101"/>
      <c r="CQ333" s="101"/>
      <c r="CR333" s="101"/>
      <c r="CS333" s="101"/>
      <c r="CT333" s="101"/>
      <c r="CU333" s="101"/>
      <c r="CW333" s="101"/>
      <c r="DK333" s="101"/>
      <c r="DL333" s="101"/>
      <c r="DM333" s="101"/>
      <c r="DN333" s="101"/>
      <c r="DP333" s="101"/>
      <c r="DQ333" s="101"/>
      <c r="DR333" s="101"/>
      <c r="DS333" s="101"/>
      <c r="DT333" s="101"/>
      <c r="DW333" s="101"/>
      <c r="DX333" s="101"/>
      <c r="DY333" s="101"/>
      <c r="EB333" s="101"/>
    </row>
    <row r="334" spans="17:132" ht="29.25" customHeight="1" x14ac:dyDescent="0.2">
      <c r="Q334" s="92"/>
      <c r="BP334" s="101"/>
      <c r="BQ334" s="101"/>
      <c r="BR334" s="101"/>
      <c r="BT334" s="101"/>
      <c r="BU334" s="101"/>
      <c r="CB334" s="101"/>
      <c r="CC334" s="101"/>
      <c r="CD334" s="101"/>
      <c r="CE334" s="101"/>
      <c r="CF334" s="101"/>
      <c r="CG334" s="101"/>
      <c r="CH334" s="101"/>
      <c r="CI334" s="101"/>
      <c r="CJ334" s="101"/>
      <c r="CK334" s="101"/>
      <c r="CL334" s="101"/>
      <c r="CM334" s="101"/>
      <c r="CN334" s="101"/>
      <c r="CO334" s="101"/>
      <c r="CQ334" s="101"/>
      <c r="CR334" s="101"/>
      <c r="CS334" s="101"/>
      <c r="CT334" s="101"/>
      <c r="CU334" s="101"/>
      <c r="CW334" s="101"/>
      <c r="DK334" s="101"/>
      <c r="DL334" s="101"/>
      <c r="DM334" s="101"/>
      <c r="DN334" s="101"/>
      <c r="DP334" s="101"/>
      <c r="DQ334" s="101"/>
      <c r="DR334" s="101"/>
      <c r="DS334" s="101"/>
      <c r="DT334" s="101"/>
      <c r="DW334" s="101"/>
      <c r="DX334" s="101"/>
      <c r="DY334" s="101"/>
      <c r="EB334" s="101"/>
    </row>
    <row r="335" spans="17:132" ht="29.25" customHeight="1" x14ac:dyDescent="0.2">
      <c r="Q335" s="92"/>
      <c r="BP335" s="101"/>
      <c r="BQ335" s="101"/>
      <c r="BR335" s="101"/>
      <c r="BT335" s="101"/>
      <c r="BU335" s="101"/>
      <c r="CB335" s="101"/>
      <c r="CC335" s="101"/>
      <c r="CD335" s="101"/>
      <c r="CE335" s="101"/>
      <c r="CF335" s="101"/>
      <c r="CG335" s="101"/>
      <c r="CH335" s="101"/>
      <c r="CI335" s="101"/>
      <c r="CJ335" s="101"/>
      <c r="CK335" s="101"/>
      <c r="CL335" s="101"/>
      <c r="CM335" s="101"/>
      <c r="CN335" s="101"/>
      <c r="CO335" s="101"/>
      <c r="CQ335" s="101"/>
      <c r="CR335" s="101"/>
      <c r="CS335" s="101"/>
      <c r="CT335" s="101"/>
      <c r="CU335" s="101"/>
      <c r="CW335" s="101"/>
      <c r="DK335" s="101"/>
      <c r="DL335" s="101"/>
      <c r="DM335" s="101"/>
      <c r="DN335" s="101"/>
      <c r="DP335" s="101"/>
      <c r="DQ335" s="101"/>
      <c r="DR335" s="101"/>
      <c r="DS335" s="101"/>
      <c r="DT335" s="101"/>
      <c r="DW335" s="101"/>
      <c r="DX335" s="101"/>
      <c r="DY335" s="101"/>
      <c r="EB335" s="101"/>
    </row>
    <row r="336" spans="17:132" ht="29.25" customHeight="1" x14ac:dyDescent="0.2">
      <c r="Q336" s="92"/>
      <c r="BP336" s="101"/>
      <c r="BQ336" s="101"/>
      <c r="BR336" s="101"/>
      <c r="BT336" s="101"/>
      <c r="BU336" s="101"/>
      <c r="CB336" s="101"/>
      <c r="CC336" s="101"/>
      <c r="CD336" s="101"/>
      <c r="CE336" s="101"/>
      <c r="CF336" s="101"/>
      <c r="CG336" s="101"/>
      <c r="CH336" s="101"/>
      <c r="CI336" s="101"/>
      <c r="CJ336" s="101"/>
      <c r="CK336" s="101"/>
      <c r="CL336" s="101"/>
      <c r="CM336" s="101"/>
      <c r="CN336" s="101"/>
      <c r="CO336" s="101"/>
      <c r="CQ336" s="101"/>
      <c r="CR336" s="101"/>
      <c r="CS336" s="101"/>
      <c r="CT336" s="101"/>
      <c r="CU336" s="101"/>
      <c r="CW336" s="101"/>
      <c r="DK336" s="101"/>
      <c r="DL336" s="101"/>
      <c r="DM336" s="101"/>
      <c r="DN336" s="101"/>
      <c r="DP336" s="101"/>
      <c r="DQ336" s="101"/>
      <c r="DR336" s="101"/>
      <c r="DS336" s="101"/>
      <c r="DT336" s="101"/>
      <c r="DW336" s="101"/>
      <c r="DX336" s="101"/>
      <c r="DY336" s="101"/>
      <c r="EB336" s="101"/>
    </row>
    <row r="337" spans="17:132" ht="29.25" customHeight="1" x14ac:dyDescent="0.2">
      <c r="Q337" s="92"/>
      <c r="BP337" s="101"/>
      <c r="BQ337" s="101"/>
      <c r="BR337" s="101"/>
      <c r="BT337" s="101"/>
      <c r="BU337" s="101"/>
      <c r="CB337" s="101"/>
      <c r="CC337" s="101"/>
      <c r="CD337" s="101"/>
      <c r="CE337" s="101"/>
      <c r="CF337" s="101"/>
      <c r="CG337" s="101"/>
      <c r="CH337" s="101"/>
      <c r="CI337" s="101"/>
      <c r="CJ337" s="101"/>
      <c r="CK337" s="101"/>
      <c r="CL337" s="101"/>
      <c r="CM337" s="101"/>
      <c r="CN337" s="101"/>
      <c r="CO337" s="101"/>
      <c r="CQ337" s="101"/>
      <c r="CR337" s="101"/>
      <c r="CS337" s="101"/>
      <c r="CT337" s="101"/>
      <c r="CU337" s="101"/>
      <c r="CW337" s="101"/>
      <c r="DK337" s="101"/>
      <c r="DL337" s="101"/>
      <c r="DM337" s="101"/>
      <c r="DN337" s="101"/>
      <c r="DP337" s="101"/>
      <c r="DQ337" s="101"/>
      <c r="DR337" s="101"/>
      <c r="DS337" s="101"/>
      <c r="DT337" s="101"/>
      <c r="DW337" s="101"/>
      <c r="DX337" s="101"/>
      <c r="DY337" s="101"/>
      <c r="EB337" s="101"/>
    </row>
    <row r="338" spans="17:132" ht="29.25" customHeight="1" x14ac:dyDescent="0.2">
      <c r="Q338" s="92"/>
      <c r="BP338" s="101"/>
      <c r="BQ338" s="101"/>
      <c r="BR338" s="101"/>
      <c r="BT338" s="101"/>
      <c r="BU338" s="101"/>
      <c r="CB338" s="101"/>
      <c r="CC338" s="101"/>
      <c r="CD338" s="101"/>
      <c r="CE338" s="101"/>
      <c r="CF338" s="101"/>
      <c r="CG338" s="101"/>
      <c r="CH338" s="101"/>
      <c r="CI338" s="101"/>
      <c r="CJ338" s="101"/>
      <c r="CK338" s="101"/>
      <c r="CL338" s="101"/>
      <c r="CM338" s="101"/>
      <c r="CN338" s="101"/>
      <c r="CO338" s="101"/>
      <c r="CQ338" s="101"/>
      <c r="CR338" s="101"/>
      <c r="CS338" s="101"/>
      <c r="CT338" s="101"/>
      <c r="CU338" s="101"/>
      <c r="CW338" s="101"/>
      <c r="DK338" s="101"/>
      <c r="DL338" s="101"/>
      <c r="DM338" s="101"/>
      <c r="DN338" s="101"/>
      <c r="DP338" s="101"/>
      <c r="DQ338" s="101"/>
      <c r="DR338" s="101"/>
      <c r="DS338" s="101"/>
      <c r="DT338" s="101"/>
      <c r="DW338" s="101"/>
      <c r="DX338" s="101"/>
      <c r="DY338" s="101"/>
      <c r="EB338" s="101"/>
    </row>
    <row r="339" spans="17:132" ht="29.25" customHeight="1" x14ac:dyDescent="0.2">
      <c r="Q339" s="92"/>
      <c r="BP339" s="101"/>
      <c r="BQ339" s="101"/>
      <c r="BR339" s="101"/>
      <c r="BT339" s="101"/>
      <c r="BU339" s="101"/>
      <c r="CB339" s="101"/>
      <c r="CC339" s="101"/>
      <c r="CD339" s="101"/>
      <c r="CE339" s="101"/>
      <c r="CF339" s="101"/>
      <c r="CG339" s="101"/>
      <c r="CH339" s="101"/>
      <c r="CI339" s="101"/>
      <c r="CJ339" s="101"/>
      <c r="CK339" s="101"/>
      <c r="CL339" s="101"/>
      <c r="CM339" s="101"/>
      <c r="CN339" s="101"/>
      <c r="CO339" s="101"/>
      <c r="CQ339" s="101"/>
      <c r="CR339" s="101"/>
      <c r="CS339" s="101"/>
      <c r="CT339" s="101"/>
      <c r="CU339" s="101"/>
      <c r="CW339" s="101"/>
      <c r="DK339" s="101"/>
      <c r="DL339" s="101"/>
      <c r="DM339" s="101"/>
      <c r="DN339" s="101"/>
      <c r="DP339" s="101"/>
      <c r="DQ339" s="101"/>
      <c r="DR339" s="101"/>
      <c r="DS339" s="101"/>
      <c r="DT339" s="101"/>
      <c r="DW339" s="101"/>
      <c r="DX339" s="101"/>
      <c r="DY339" s="101"/>
      <c r="EB339" s="101"/>
    </row>
    <row r="340" spans="17:132" ht="29.25" customHeight="1" x14ac:dyDescent="0.2">
      <c r="Q340" s="92"/>
      <c r="BP340" s="101"/>
      <c r="BQ340" s="101"/>
      <c r="BR340" s="101"/>
      <c r="BT340" s="101"/>
      <c r="BU340" s="101"/>
      <c r="CB340" s="101"/>
      <c r="CC340" s="101"/>
      <c r="CD340" s="101"/>
      <c r="CE340" s="101"/>
      <c r="CF340" s="101"/>
      <c r="CG340" s="101"/>
      <c r="CH340" s="101"/>
      <c r="CI340" s="101"/>
      <c r="CJ340" s="101"/>
      <c r="CK340" s="101"/>
      <c r="CL340" s="101"/>
      <c r="CM340" s="101"/>
      <c r="CN340" s="101"/>
      <c r="CO340" s="101"/>
      <c r="CQ340" s="101"/>
      <c r="CR340" s="101"/>
      <c r="CS340" s="101"/>
      <c r="CT340" s="101"/>
      <c r="CU340" s="101"/>
      <c r="CW340" s="101"/>
      <c r="DK340" s="101"/>
      <c r="DL340" s="101"/>
      <c r="DM340" s="101"/>
      <c r="DN340" s="101"/>
      <c r="DP340" s="101"/>
      <c r="DQ340" s="101"/>
      <c r="DR340" s="101"/>
      <c r="DS340" s="101"/>
      <c r="DT340" s="101"/>
      <c r="DW340" s="101"/>
      <c r="DX340" s="101"/>
      <c r="DY340" s="101"/>
      <c r="EB340" s="101"/>
    </row>
    <row r="341" spans="17:132" ht="29.25" customHeight="1" x14ac:dyDescent="0.2">
      <c r="Q341" s="92"/>
      <c r="BP341" s="101"/>
      <c r="BQ341" s="101"/>
      <c r="BR341" s="101"/>
      <c r="BT341" s="101"/>
      <c r="BU341" s="101"/>
      <c r="CB341" s="101"/>
      <c r="CC341" s="101"/>
      <c r="CD341" s="101"/>
      <c r="CE341" s="101"/>
      <c r="CF341" s="101"/>
      <c r="CG341" s="101"/>
      <c r="CH341" s="101"/>
      <c r="CI341" s="101"/>
      <c r="CJ341" s="101"/>
      <c r="CK341" s="101"/>
      <c r="CL341" s="101"/>
      <c r="CM341" s="101"/>
      <c r="CN341" s="101"/>
      <c r="CO341" s="101"/>
      <c r="CQ341" s="101"/>
      <c r="CR341" s="101"/>
      <c r="CS341" s="101"/>
      <c r="CT341" s="101"/>
      <c r="CU341" s="101"/>
      <c r="CW341" s="101"/>
      <c r="DK341" s="101"/>
      <c r="DL341" s="101"/>
      <c r="DM341" s="101"/>
      <c r="DN341" s="101"/>
      <c r="DP341" s="101"/>
      <c r="DQ341" s="101"/>
      <c r="DR341" s="101"/>
      <c r="DS341" s="101"/>
      <c r="DT341" s="101"/>
      <c r="DW341" s="101"/>
      <c r="DX341" s="101"/>
      <c r="DY341" s="101"/>
      <c r="EB341" s="101"/>
    </row>
    <row r="342" spans="17:132" ht="29.25" customHeight="1" x14ac:dyDescent="0.2">
      <c r="Q342" s="92"/>
      <c r="BP342" s="101"/>
      <c r="BQ342" s="101"/>
      <c r="BR342" s="101"/>
      <c r="BT342" s="101"/>
      <c r="BU342" s="101"/>
      <c r="CB342" s="101"/>
      <c r="CC342" s="101"/>
      <c r="CD342" s="101"/>
      <c r="CE342" s="101"/>
      <c r="CF342" s="101"/>
      <c r="CG342" s="101"/>
      <c r="CH342" s="101"/>
      <c r="CI342" s="101"/>
      <c r="CJ342" s="101"/>
      <c r="CK342" s="101"/>
      <c r="CL342" s="101"/>
      <c r="CM342" s="101"/>
      <c r="CN342" s="101"/>
      <c r="CO342" s="101"/>
      <c r="CQ342" s="101"/>
      <c r="CR342" s="101"/>
      <c r="CS342" s="101"/>
      <c r="CT342" s="101"/>
      <c r="CU342" s="101"/>
      <c r="CW342" s="101"/>
      <c r="DK342" s="101"/>
      <c r="DL342" s="101"/>
      <c r="DM342" s="101"/>
      <c r="DN342" s="101"/>
      <c r="DP342" s="101"/>
      <c r="DQ342" s="101"/>
      <c r="DR342" s="101"/>
      <c r="DS342" s="101"/>
      <c r="DT342" s="101"/>
      <c r="DW342" s="101"/>
      <c r="DX342" s="101"/>
      <c r="DY342" s="101"/>
      <c r="EB342" s="101"/>
    </row>
    <row r="343" spans="17:132" ht="29.25" customHeight="1" x14ac:dyDescent="0.2">
      <c r="Q343" s="92"/>
      <c r="BP343" s="101"/>
      <c r="BQ343" s="101"/>
      <c r="BR343" s="101"/>
      <c r="BT343" s="101"/>
      <c r="BU343" s="101"/>
      <c r="CB343" s="101"/>
      <c r="CC343" s="101"/>
      <c r="CD343" s="101"/>
      <c r="CE343" s="101"/>
      <c r="CF343" s="101"/>
      <c r="CG343" s="101"/>
      <c r="CH343" s="101"/>
      <c r="CI343" s="101"/>
      <c r="CJ343" s="101"/>
      <c r="CK343" s="101"/>
      <c r="CL343" s="101"/>
      <c r="CM343" s="101"/>
      <c r="CN343" s="101"/>
      <c r="CO343" s="101"/>
      <c r="CQ343" s="101"/>
      <c r="CR343" s="101"/>
      <c r="CS343" s="101"/>
      <c r="CT343" s="101"/>
      <c r="CU343" s="101"/>
      <c r="CW343" s="101"/>
      <c r="DK343" s="101"/>
      <c r="DL343" s="101"/>
      <c r="DM343" s="101"/>
      <c r="DN343" s="101"/>
      <c r="DP343" s="101"/>
      <c r="DQ343" s="101"/>
      <c r="DR343" s="101"/>
      <c r="DS343" s="101"/>
      <c r="DT343" s="101"/>
      <c r="DW343" s="101"/>
      <c r="DX343" s="101"/>
      <c r="DY343" s="101"/>
      <c r="EB343" s="101"/>
    </row>
    <row r="344" spans="17:132" ht="29.25" customHeight="1" x14ac:dyDescent="0.2">
      <c r="Q344" s="92"/>
      <c r="BP344" s="101"/>
      <c r="BQ344" s="101"/>
      <c r="BR344" s="101"/>
      <c r="BT344" s="101"/>
      <c r="BU344" s="101"/>
      <c r="CB344" s="101"/>
      <c r="CC344" s="101"/>
      <c r="CD344" s="101"/>
      <c r="CE344" s="101"/>
      <c r="CF344" s="101"/>
      <c r="CG344" s="101"/>
      <c r="CH344" s="101"/>
      <c r="CI344" s="101"/>
      <c r="CJ344" s="101"/>
      <c r="CK344" s="101"/>
      <c r="CL344" s="101"/>
      <c r="CM344" s="101"/>
      <c r="CN344" s="101"/>
      <c r="CO344" s="101"/>
      <c r="CQ344" s="101"/>
      <c r="CR344" s="101"/>
      <c r="CS344" s="101"/>
      <c r="CT344" s="101"/>
      <c r="CU344" s="101"/>
      <c r="CW344" s="101"/>
      <c r="DK344" s="101"/>
      <c r="DL344" s="101"/>
      <c r="DM344" s="101"/>
      <c r="DN344" s="101"/>
      <c r="DP344" s="101"/>
      <c r="DQ344" s="101"/>
      <c r="DR344" s="101"/>
      <c r="DS344" s="101"/>
      <c r="DT344" s="101"/>
      <c r="DW344" s="101"/>
      <c r="DX344" s="101"/>
      <c r="DY344" s="101"/>
      <c r="EB344" s="101"/>
    </row>
    <row r="345" spans="17:132" ht="29.25" customHeight="1" x14ac:dyDescent="0.2">
      <c r="Q345" s="92"/>
      <c r="BP345" s="101"/>
      <c r="BQ345" s="101"/>
      <c r="BR345" s="101"/>
      <c r="BT345" s="101"/>
      <c r="BU345" s="101"/>
      <c r="CB345" s="101"/>
      <c r="CC345" s="101"/>
      <c r="CD345" s="101"/>
      <c r="CE345" s="101"/>
      <c r="CF345" s="101"/>
      <c r="CG345" s="101"/>
      <c r="CH345" s="101"/>
      <c r="CI345" s="101"/>
      <c r="CJ345" s="101"/>
      <c r="CK345" s="101"/>
      <c r="CL345" s="101"/>
      <c r="CM345" s="101"/>
      <c r="CN345" s="101"/>
      <c r="CO345" s="101"/>
      <c r="CQ345" s="101"/>
      <c r="CR345" s="101"/>
      <c r="CS345" s="101"/>
      <c r="CT345" s="101"/>
      <c r="CU345" s="101"/>
      <c r="CW345" s="101"/>
      <c r="DK345" s="101"/>
      <c r="DL345" s="101"/>
      <c r="DM345" s="101"/>
      <c r="DN345" s="101"/>
      <c r="DP345" s="101"/>
      <c r="DQ345" s="101"/>
      <c r="DR345" s="101"/>
      <c r="DS345" s="101"/>
      <c r="DT345" s="101"/>
      <c r="DW345" s="101"/>
      <c r="DX345" s="101"/>
      <c r="DY345" s="101"/>
      <c r="EB345" s="101"/>
    </row>
    <row r="346" spans="17:132" ht="29.25" customHeight="1" x14ac:dyDescent="0.2">
      <c r="Q346" s="92"/>
      <c r="BP346" s="101"/>
      <c r="BQ346" s="101"/>
      <c r="BR346" s="101"/>
      <c r="BT346" s="101"/>
      <c r="BU346" s="101"/>
      <c r="CB346" s="101"/>
      <c r="CC346" s="101"/>
      <c r="CD346" s="101"/>
      <c r="CE346" s="101"/>
      <c r="CF346" s="101"/>
      <c r="CG346" s="101"/>
      <c r="CH346" s="101"/>
      <c r="CI346" s="101"/>
      <c r="CJ346" s="101"/>
      <c r="CK346" s="101"/>
      <c r="CL346" s="101"/>
      <c r="CM346" s="101"/>
      <c r="CN346" s="101"/>
      <c r="CO346" s="101"/>
      <c r="CQ346" s="101"/>
      <c r="CR346" s="101"/>
      <c r="CS346" s="101"/>
      <c r="CT346" s="101"/>
      <c r="CU346" s="101"/>
      <c r="CW346" s="101"/>
      <c r="DK346" s="101"/>
      <c r="DL346" s="101"/>
      <c r="DM346" s="101"/>
      <c r="DN346" s="101"/>
      <c r="DP346" s="101"/>
      <c r="DQ346" s="101"/>
      <c r="DR346" s="101"/>
      <c r="DS346" s="101"/>
      <c r="DT346" s="101"/>
      <c r="DW346" s="101"/>
      <c r="DX346" s="101"/>
      <c r="DY346" s="101"/>
      <c r="EB346" s="101"/>
    </row>
    <row r="347" spans="17:132" ht="29.25" customHeight="1" x14ac:dyDescent="0.2">
      <c r="Q347" s="92"/>
      <c r="BP347" s="101"/>
      <c r="BQ347" s="101"/>
      <c r="BR347" s="101"/>
      <c r="BT347" s="101"/>
      <c r="BU347" s="101"/>
      <c r="CB347" s="101"/>
      <c r="CC347" s="101"/>
      <c r="CD347" s="101"/>
      <c r="CE347" s="101"/>
      <c r="CF347" s="101"/>
      <c r="CG347" s="101"/>
      <c r="CH347" s="101"/>
      <c r="CI347" s="101"/>
      <c r="CJ347" s="101"/>
      <c r="CK347" s="101"/>
      <c r="CL347" s="101"/>
      <c r="CM347" s="101"/>
      <c r="CN347" s="101"/>
      <c r="CO347" s="101"/>
      <c r="CQ347" s="101"/>
      <c r="CR347" s="101"/>
      <c r="CS347" s="101"/>
      <c r="CT347" s="101"/>
      <c r="CU347" s="101"/>
      <c r="CW347" s="101"/>
      <c r="DK347" s="101"/>
      <c r="DL347" s="101"/>
      <c r="DM347" s="101"/>
      <c r="DN347" s="101"/>
      <c r="DP347" s="101"/>
      <c r="DQ347" s="101"/>
      <c r="DR347" s="101"/>
      <c r="DS347" s="101"/>
      <c r="DT347" s="101"/>
      <c r="DW347" s="101"/>
      <c r="DX347" s="101"/>
      <c r="DY347" s="101"/>
      <c r="EB347" s="101"/>
    </row>
    <row r="348" spans="17:132" ht="29.25" customHeight="1" x14ac:dyDescent="0.2">
      <c r="Q348" s="92"/>
      <c r="BP348" s="101"/>
      <c r="BQ348" s="101"/>
      <c r="BR348" s="101"/>
      <c r="BT348" s="101"/>
      <c r="BU348" s="101"/>
      <c r="CB348" s="101"/>
      <c r="CC348" s="101"/>
      <c r="CD348" s="101"/>
      <c r="CE348" s="101"/>
      <c r="CF348" s="101"/>
      <c r="CG348" s="101"/>
      <c r="CH348" s="101"/>
      <c r="CI348" s="101"/>
      <c r="CJ348" s="101"/>
      <c r="CK348" s="101"/>
      <c r="CL348" s="101"/>
      <c r="CM348" s="101"/>
      <c r="CN348" s="101"/>
      <c r="CO348" s="101"/>
      <c r="CQ348" s="101"/>
      <c r="CR348" s="101"/>
      <c r="CS348" s="101"/>
      <c r="CT348" s="101"/>
      <c r="CU348" s="101"/>
      <c r="CW348" s="101"/>
      <c r="DK348" s="101"/>
      <c r="DL348" s="101"/>
      <c r="DM348" s="101"/>
      <c r="DN348" s="101"/>
      <c r="DP348" s="101"/>
      <c r="DQ348" s="101"/>
      <c r="DR348" s="101"/>
      <c r="DS348" s="101"/>
      <c r="DT348" s="101"/>
      <c r="DW348" s="101"/>
      <c r="DX348" s="101"/>
      <c r="DY348" s="101"/>
      <c r="EB348" s="101"/>
    </row>
    <row r="349" spans="17:132" ht="29.25" customHeight="1" x14ac:dyDescent="0.2">
      <c r="Q349" s="92"/>
      <c r="BP349" s="101"/>
      <c r="BQ349" s="101"/>
      <c r="BR349" s="101"/>
      <c r="BT349" s="101"/>
      <c r="BU349" s="101"/>
      <c r="CB349" s="101"/>
      <c r="CC349" s="101"/>
      <c r="CD349" s="101"/>
      <c r="CE349" s="101"/>
      <c r="CF349" s="101"/>
      <c r="CG349" s="101"/>
      <c r="CH349" s="101"/>
      <c r="CI349" s="101"/>
      <c r="CJ349" s="101"/>
      <c r="CK349" s="101"/>
      <c r="CL349" s="101"/>
      <c r="CM349" s="101"/>
      <c r="CN349" s="101"/>
      <c r="CO349" s="101"/>
      <c r="CQ349" s="101"/>
      <c r="CR349" s="101"/>
      <c r="CS349" s="101"/>
      <c r="CT349" s="101"/>
      <c r="CU349" s="101"/>
      <c r="CW349" s="101"/>
      <c r="DK349" s="101"/>
      <c r="DL349" s="101"/>
      <c r="DM349" s="101"/>
      <c r="DN349" s="101"/>
      <c r="DP349" s="101"/>
      <c r="DQ349" s="101"/>
      <c r="DR349" s="101"/>
      <c r="DS349" s="101"/>
      <c r="DT349" s="101"/>
      <c r="DW349" s="101"/>
      <c r="DX349" s="101"/>
      <c r="DY349" s="101"/>
      <c r="EB349" s="101"/>
    </row>
    <row r="350" spans="17:132" ht="29.25" customHeight="1" x14ac:dyDescent="0.2">
      <c r="Q350" s="92"/>
      <c r="BP350" s="101"/>
      <c r="BQ350" s="101"/>
      <c r="BR350" s="101"/>
      <c r="BT350" s="101"/>
      <c r="BU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01"/>
      <c r="CL350" s="101"/>
      <c r="CM350" s="101"/>
      <c r="CN350" s="101"/>
      <c r="CO350" s="101"/>
      <c r="CQ350" s="101"/>
      <c r="CR350" s="101"/>
      <c r="CS350" s="101"/>
      <c r="CT350" s="101"/>
      <c r="CU350" s="101"/>
      <c r="CW350" s="101"/>
      <c r="DK350" s="101"/>
      <c r="DL350" s="101"/>
      <c r="DM350" s="101"/>
      <c r="DN350" s="101"/>
      <c r="DP350" s="101"/>
      <c r="DQ350" s="101"/>
      <c r="DR350" s="101"/>
      <c r="DS350" s="101"/>
      <c r="DT350" s="101"/>
      <c r="DW350" s="101"/>
      <c r="DX350" s="101"/>
      <c r="DY350" s="101"/>
      <c r="EB350" s="101"/>
    </row>
    <row r="351" spans="17:132" ht="29.25" customHeight="1" x14ac:dyDescent="0.2">
      <c r="Q351" s="92"/>
      <c r="BP351" s="101"/>
      <c r="BQ351" s="101"/>
      <c r="BR351" s="101"/>
      <c r="BT351" s="101"/>
      <c r="BU351" s="101"/>
      <c r="CB351" s="101"/>
      <c r="CC351" s="101"/>
      <c r="CD351" s="101"/>
      <c r="CE351" s="101"/>
      <c r="CF351" s="101"/>
      <c r="CG351" s="101"/>
      <c r="CH351" s="101"/>
      <c r="CI351" s="101"/>
      <c r="CJ351" s="101"/>
      <c r="CK351" s="101"/>
      <c r="CL351" s="101"/>
      <c r="CM351" s="101"/>
      <c r="CN351" s="101"/>
      <c r="CO351" s="101"/>
      <c r="CQ351" s="101"/>
      <c r="CR351" s="101"/>
      <c r="CS351" s="101"/>
      <c r="CT351" s="101"/>
      <c r="CU351" s="101"/>
      <c r="CW351" s="101"/>
      <c r="DK351" s="101"/>
      <c r="DL351" s="101"/>
      <c r="DM351" s="101"/>
      <c r="DN351" s="101"/>
      <c r="DP351" s="101"/>
      <c r="DQ351" s="101"/>
      <c r="DR351" s="101"/>
      <c r="DS351" s="101"/>
      <c r="DT351" s="101"/>
      <c r="DW351" s="101"/>
      <c r="DX351" s="101"/>
      <c r="DY351" s="101"/>
      <c r="EB351" s="101"/>
    </row>
    <row r="352" spans="17:132" ht="29.25" customHeight="1" x14ac:dyDescent="0.2">
      <c r="Q352" s="92"/>
      <c r="BP352" s="101"/>
      <c r="BQ352" s="101"/>
      <c r="BR352" s="101"/>
      <c r="BT352" s="101"/>
      <c r="BU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01"/>
      <c r="CL352" s="101"/>
      <c r="CM352" s="101"/>
      <c r="CN352" s="101"/>
      <c r="CO352" s="101"/>
      <c r="CQ352" s="101"/>
      <c r="CR352" s="101"/>
      <c r="CS352" s="101"/>
      <c r="CT352" s="101"/>
      <c r="CU352" s="101"/>
      <c r="CW352" s="101"/>
      <c r="DK352" s="101"/>
      <c r="DL352" s="101"/>
      <c r="DM352" s="101"/>
      <c r="DN352" s="101"/>
      <c r="DP352" s="101"/>
      <c r="DQ352" s="101"/>
      <c r="DR352" s="101"/>
      <c r="DS352" s="101"/>
      <c r="DT352" s="101"/>
      <c r="DW352" s="101"/>
      <c r="DX352" s="101"/>
      <c r="DY352" s="101"/>
      <c r="EB352" s="101"/>
    </row>
    <row r="353" spans="17:132" ht="29.25" customHeight="1" x14ac:dyDescent="0.2">
      <c r="Q353" s="92"/>
      <c r="BP353" s="101"/>
      <c r="BQ353" s="101"/>
      <c r="BR353" s="101"/>
      <c r="BT353" s="101"/>
      <c r="BU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101"/>
      <c r="CM353" s="101"/>
      <c r="CN353" s="101"/>
      <c r="CO353" s="101"/>
      <c r="CQ353" s="101"/>
      <c r="CR353" s="101"/>
      <c r="CS353" s="101"/>
      <c r="CT353" s="101"/>
      <c r="CU353" s="101"/>
      <c r="CW353" s="101"/>
      <c r="DK353" s="101"/>
      <c r="DL353" s="101"/>
      <c r="DM353" s="101"/>
      <c r="DN353" s="101"/>
      <c r="DP353" s="101"/>
      <c r="DQ353" s="101"/>
      <c r="DR353" s="101"/>
      <c r="DS353" s="101"/>
      <c r="DT353" s="101"/>
      <c r="DW353" s="101"/>
      <c r="DX353" s="101"/>
      <c r="DY353" s="101"/>
      <c r="EB353" s="101"/>
    </row>
    <row r="354" spans="17:132" ht="29.25" customHeight="1" x14ac:dyDescent="0.2">
      <c r="Q354" s="92"/>
      <c r="BP354" s="101"/>
      <c r="BQ354" s="101"/>
      <c r="BR354" s="101"/>
      <c r="BT354" s="101"/>
      <c r="BU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01"/>
      <c r="CL354" s="101"/>
      <c r="CM354" s="101"/>
      <c r="CN354" s="101"/>
      <c r="CO354" s="101"/>
      <c r="CQ354" s="101"/>
      <c r="CR354" s="101"/>
      <c r="CS354" s="101"/>
      <c r="CT354" s="101"/>
      <c r="CU354" s="101"/>
      <c r="CW354" s="101"/>
      <c r="DK354" s="101"/>
      <c r="DL354" s="101"/>
      <c r="DM354" s="101"/>
      <c r="DN354" s="101"/>
      <c r="DP354" s="101"/>
      <c r="DQ354" s="101"/>
      <c r="DR354" s="101"/>
      <c r="DS354" s="101"/>
      <c r="DT354" s="101"/>
      <c r="DW354" s="101"/>
      <c r="DX354" s="101"/>
      <c r="DY354" s="101"/>
      <c r="EB354" s="101"/>
    </row>
    <row r="355" spans="17:132" ht="29.25" customHeight="1" x14ac:dyDescent="0.2">
      <c r="Q355" s="92"/>
      <c r="BP355" s="101"/>
      <c r="BQ355" s="101"/>
      <c r="BR355" s="101"/>
      <c r="BT355" s="101"/>
      <c r="BU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01"/>
      <c r="CL355" s="101"/>
      <c r="CM355" s="101"/>
      <c r="CN355" s="101"/>
      <c r="CO355" s="101"/>
      <c r="CQ355" s="101"/>
      <c r="CR355" s="101"/>
      <c r="CS355" s="101"/>
      <c r="CT355" s="101"/>
      <c r="CU355" s="101"/>
      <c r="CW355" s="101"/>
      <c r="DK355" s="101"/>
      <c r="DL355" s="101"/>
      <c r="DM355" s="101"/>
      <c r="DN355" s="101"/>
      <c r="DP355" s="101"/>
      <c r="DQ355" s="101"/>
      <c r="DR355" s="101"/>
      <c r="DS355" s="101"/>
      <c r="DT355" s="101"/>
      <c r="DW355" s="101"/>
      <c r="DX355" s="101"/>
      <c r="DY355" s="101"/>
      <c r="EB355" s="101"/>
    </row>
    <row r="356" spans="17:132" ht="29.25" customHeight="1" x14ac:dyDescent="0.2">
      <c r="Q356" s="92"/>
      <c r="BP356" s="101"/>
      <c r="BQ356" s="101"/>
      <c r="BR356" s="101"/>
      <c r="BT356" s="101"/>
      <c r="BU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01"/>
      <c r="CL356" s="101"/>
      <c r="CM356" s="101"/>
      <c r="CN356" s="101"/>
      <c r="CO356" s="101"/>
      <c r="CQ356" s="101"/>
      <c r="CR356" s="101"/>
      <c r="CS356" s="101"/>
      <c r="CT356" s="101"/>
      <c r="CU356" s="101"/>
      <c r="CW356" s="101"/>
      <c r="DK356" s="101"/>
      <c r="DL356" s="101"/>
      <c r="DM356" s="101"/>
      <c r="DN356" s="101"/>
      <c r="DP356" s="101"/>
      <c r="DQ356" s="101"/>
      <c r="DR356" s="101"/>
      <c r="DS356" s="101"/>
      <c r="DT356" s="101"/>
      <c r="DW356" s="101"/>
      <c r="DX356" s="101"/>
      <c r="DY356" s="101"/>
      <c r="EB356" s="101"/>
    </row>
    <row r="357" spans="17:132" ht="29.25" customHeight="1" x14ac:dyDescent="0.2">
      <c r="Q357" s="92"/>
      <c r="BP357" s="101"/>
      <c r="BQ357" s="101"/>
      <c r="BR357" s="101"/>
      <c r="BT357" s="101"/>
      <c r="BU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01"/>
      <c r="CL357" s="101"/>
      <c r="CM357" s="101"/>
      <c r="CN357" s="101"/>
      <c r="CO357" s="101"/>
      <c r="CQ357" s="101"/>
      <c r="CR357" s="101"/>
      <c r="CS357" s="101"/>
      <c r="CT357" s="101"/>
      <c r="CU357" s="101"/>
      <c r="CW357" s="101"/>
      <c r="DK357" s="101"/>
      <c r="DL357" s="101"/>
      <c r="DM357" s="101"/>
      <c r="DN357" s="101"/>
      <c r="DP357" s="101"/>
      <c r="DQ357" s="101"/>
      <c r="DR357" s="101"/>
      <c r="DS357" s="101"/>
      <c r="DT357" s="101"/>
      <c r="DW357" s="101"/>
      <c r="DX357" s="101"/>
      <c r="DY357" s="101"/>
      <c r="EB357" s="101"/>
    </row>
    <row r="358" spans="17:132" ht="29.25" customHeight="1" x14ac:dyDescent="0.2">
      <c r="Q358" s="92"/>
      <c r="BP358" s="101"/>
      <c r="BQ358" s="101"/>
      <c r="BR358" s="101"/>
      <c r="BT358" s="101"/>
      <c r="BU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01"/>
      <c r="CL358" s="101"/>
      <c r="CM358" s="101"/>
      <c r="CN358" s="101"/>
      <c r="CO358" s="101"/>
      <c r="CQ358" s="101"/>
      <c r="CR358" s="101"/>
      <c r="CS358" s="101"/>
      <c r="CT358" s="101"/>
      <c r="CU358" s="101"/>
      <c r="CW358" s="101"/>
      <c r="DK358" s="101"/>
      <c r="DL358" s="101"/>
      <c r="DM358" s="101"/>
      <c r="DN358" s="101"/>
      <c r="DP358" s="101"/>
      <c r="DQ358" s="101"/>
      <c r="DR358" s="101"/>
      <c r="DS358" s="101"/>
      <c r="DT358" s="101"/>
      <c r="DW358" s="101"/>
      <c r="DX358" s="101"/>
      <c r="DY358" s="101"/>
      <c r="EB358" s="101"/>
    </row>
    <row r="359" spans="17:132" ht="29.25" customHeight="1" x14ac:dyDescent="0.2">
      <c r="Q359" s="92"/>
      <c r="BP359" s="101"/>
      <c r="BQ359" s="101"/>
      <c r="BR359" s="101"/>
      <c r="BT359" s="101"/>
      <c r="BU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01"/>
      <c r="CL359" s="101"/>
      <c r="CM359" s="101"/>
      <c r="CN359" s="101"/>
      <c r="CO359" s="101"/>
      <c r="CQ359" s="101"/>
      <c r="CR359" s="101"/>
      <c r="CS359" s="101"/>
      <c r="CT359" s="101"/>
      <c r="CU359" s="101"/>
      <c r="CW359" s="101"/>
      <c r="DK359" s="101"/>
      <c r="DL359" s="101"/>
      <c r="DM359" s="101"/>
      <c r="DN359" s="101"/>
      <c r="DP359" s="101"/>
      <c r="DQ359" s="101"/>
      <c r="DR359" s="101"/>
      <c r="DS359" s="101"/>
      <c r="DT359" s="101"/>
      <c r="DW359" s="101"/>
      <c r="DX359" s="101"/>
      <c r="DY359" s="101"/>
      <c r="EB359" s="101"/>
    </row>
    <row r="360" spans="17:132" ht="29.25" customHeight="1" x14ac:dyDescent="0.2">
      <c r="Q360" s="92"/>
      <c r="BP360" s="101"/>
      <c r="BQ360" s="101"/>
      <c r="BR360" s="101"/>
      <c r="BT360" s="101"/>
      <c r="BU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01"/>
      <c r="CL360" s="101"/>
      <c r="CM360" s="101"/>
      <c r="CN360" s="101"/>
      <c r="CO360" s="101"/>
      <c r="CQ360" s="101"/>
      <c r="CR360" s="101"/>
      <c r="CS360" s="101"/>
      <c r="CT360" s="101"/>
      <c r="CU360" s="101"/>
      <c r="CW360" s="101"/>
      <c r="DK360" s="101"/>
      <c r="DL360" s="101"/>
      <c r="DM360" s="101"/>
      <c r="DN360" s="101"/>
      <c r="DP360" s="101"/>
      <c r="DQ360" s="101"/>
      <c r="DR360" s="101"/>
      <c r="DS360" s="101"/>
      <c r="DT360" s="101"/>
      <c r="DW360" s="101"/>
      <c r="DX360" s="101"/>
      <c r="DY360" s="101"/>
      <c r="EB360" s="101"/>
    </row>
    <row r="361" spans="17:132" ht="29.25" customHeight="1" x14ac:dyDescent="0.2">
      <c r="Q361" s="92"/>
      <c r="BP361" s="101"/>
      <c r="BQ361" s="101"/>
      <c r="BR361" s="101"/>
      <c r="BT361" s="101"/>
      <c r="BU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101"/>
      <c r="CM361" s="101"/>
      <c r="CN361" s="101"/>
      <c r="CO361" s="101"/>
      <c r="CQ361" s="101"/>
      <c r="CR361" s="101"/>
      <c r="CS361" s="101"/>
      <c r="CT361" s="101"/>
      <c r="CU361" s="101"/>
      <c r="CW361" s="101"/>
      <c r="DK361" s="101"/>
      <c r="DL361" s="101"/>
      <c r="DM361" s="101"/>
      <c r="DN361" s="101"/>
      <c r="DP361" s="101"/>
      <c r="DQ361" s="101"/>
      <c r="DR361" s="101"/>
      <c r="DS361" s="101"/>
      <c r="DT361" s="101"/>
      <c r="DW361" s="101"/>
      <c r="DX361" s="101"/>
      <c r="DY361" s="101"/>
      <c r="EB361" s="101"/>
    </row>
    <row r="362" spans="17:132" ht="29.25" customHeight="1" x14ac:dyDescent="0.2">
      <c r="Q362" s="92"/>
      <c r="BP362" s="101"/>
      <c r="BQ362" s="101"/>
      <c r="BR362" s="101"/>
      <c r="BT362" s="101"/>
      <c r="BU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01"/>
      <c r="CL362" s="101"/>
      <c r="CM362" s="101"/>
      <c r="CN362" s="101"/>
      <c r="CO362" s="101"/>
      <c r="CQ362" s="101"/>
      <c r="CR362" s="101"/>
      <c r="CS362" s="101"/>
      <c r="CT362" s="101"/>
      <c r="CU362" s="101"/>
      <c r="CW362" s="101"/>
      <c r="DK362" s="101"/>
      <c r="DL362" s="101"/>
      <c r="DM362" s="101"/>
      <c r="DN362" s="101"/>
      <c r="DP362" s="101"/>
      <c r="DQ362" s="101"/>
      <c r="DR362" s="101"/>
      <c r="DS362" s="101"/>
      <c r="DT362" s="101"/>
      <c r="DW362" s="101"/>
      <c r="DX362" s="101"/>
      <c r="DY362" s="101"/>
      <c r="EB362" s="101"/>
    </row>
    <row r="363" spans="17:132" ht="29.25" customHeight="1" x14ac:dyDescent="0.2">
      <c r="Q363" s="92"/>
      <c r="BP363" s="101"/>
      <c r="BQ363" s="101"/>
      <c r="BR363" s="101"/>
      <c r="BT363" s="101"/>
      <c r="BU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01"/>
      <c r="CL363" s="101"/>
      <c r="CM363" s="101"/>
      <c r="CN363" s="101"/>
      <c r="CO363" s="101"/>
      <c r="CQ363" s="101"/>
      <c r="CR363" s="101"/>
      <c r="CS363" s="101"/>
      <c r="CT363" s="101"/>
      <c r="CU363" s="101"/>
      <c r="CW363" s="101"/>
      <c r="DK363" s="101"/>
      <c r="DL363" s="101"/>
      <c r="DM363" s="101"/>
      <c r="DN363" s="101"/>
      <c r="DP363" s="101"/>
      <c r="DQ363" s="101"/>
      <c r="DR363" s="101"/>
      <c r="DS363" s="101"/>
      <c r="DT363" s="101"/>
      <c r="DW363" s="101"/>
      <c r="DX363" s="101"/>
      <c r="DY363" s="101"/>
      <c r="EB363" s="101"/>
    </row>
    <row r="364" spans="17:132" ht="29.25" customHeight="1" x14ac:dyDescent="0.2">
      <c r="Q364" s="92"/>
      <c r="BP364" s="101"/>
      <c r="BQ364" s="101"/>
      <c r="BR364" s="101"/>
      <c r="BT364" s="101"/>
      <c r="BU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01"/>
      <c r="CL364" s="101"/>
      <c r="CM364" s="101"/>
      <c r="CN364" s="101"/>
      <c r="CO364" s="101"/>
      <c r="CQ364" s="101"/>
      <c r="CR364" s="101"/>
      <c r="CS364" s="101"/>
      <c r="CT364" s="101"/>
      <c r="CU364" s="101"/>
      <c r="CW364" s="101"/>
      <c r="DK364" s="101"/>
      <c r="DL364" s="101"/>
      <c r="DM364" s="101"/>
      <c r="DN364" s="101"/>
      <c r="DP364" s="101"/>
      <c r="DQ364" s="101"/>
      <c r="DR364" s="101"/>
      <c r="DS364" s="101"/>
      <c r="DT364" s="101"/>
      <c r="DW364" s="101"/>
      <c r="DX364" s="101"/>
      <c r="DY364" s="101"/>
      <c r="EB364" s="101"/>
    </row>
    <row r="365" spans="17:132" ht="29.25" customHeight="1" x14ac:dyDescent="0.2">
      <c r="Q365" s="92"/>
      <c r="BP365" s="101"/>
      <c r="BQ365" s="101"/>
      <c r="BR365" s="101"/>
      <c r="BT365" s="101"/>
      <c r="BU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01"/>
      <c r="CL365" s="101"/>
      <c r="CM365" s="101"/>
      <c r="CN365" s="101"/>
      <c r="CO365" s="101"/>
      <c r="CQ365" s="101"/>
      <c r="CR365" s="101"/>
      <c r="CS365" s="101"/>
      <c r="CT365" s="101"/>
      <c r="CU365" s="101"/>
      <c r="CW365" s="101"/>
      <c r="DK365" s="101"/>
      <c r="DL365" s="101"/>
      <c r="DM365" s="101"/>
      <c r="DN365" s="101"/>
      <c r="DP365" s="101"/>
      <c r="DQ365" s="101"/>
      <c r="DR365" s="101"/>
      <c r="DS365" s="101"/>
      <c r="DT365" s="101"/>
      <c r="DW365" s="101"/>
      <c r="DX365" s="101"/>
      <c r="DY365" s="101"/>
      <c r="EB365" s="101"/>
    </row>
    <row r="366" spans="17:132" ht="29.25" customHeight="1" x14ac:dyDescent="0.2">
      <c r="Q366" s="92"/>
      <c r="BP366" s="101"/>
      <c r="BQ366" s="101"/>
      <c r="BR366" s="101"/>
      <c r="BT366" s="101"/>
      <c r="BU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01"/>
      <c r="CL366" s="101"/>
      <c r="CM366" s="101"/>
      <c r="CN366" s="101"/>
      <c r="CO366" s="101"/>
      <c r="CQ366" s="101"/>
      <c r="CR366" s="101"/>
      <c r="CS366" s="101"/>
      <c r="CT366" s="101"/>
      <c r="CU366" s="101"/>
      <c r="CW366" s="101"/>
      <c r="DK366" s="101"/>
      <c r="DL366" s="101"/>
      <c r="DM366" s="101"/>
      <c r="DN366" s="101"/>
      <c r="DP366" s="101"/>
      <c r="DQ366" s="101"/>
      <c r="DR366" s="101"/>
      <c r="DS366" s="101"/>
      <c r="DT366" s="101"/>
      <c r="DW366" s="101"/>
      <c r="DX366" s="101"/>
      <c r="DY366" s="101"/>
      <c r="EB366" s="101"/>
    </row>
    <row r="367" spans="17:132" ht="29.25" customHeight="1" x14ac:dyDescent="0.2">
      <c r="Q367" s="92"/>
      <c r="BP367" s="101"/>
      <c r="BQ367" s="101"/>
      <c r="BR367" s="101"/>
      <c r="BT367" s="101"/>
      <c r="BU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01"/>
      <c r="CL367" s="101"/>
      <c r="CM367" s="101"/>
      <c r="CN367" s="101"/>
      <c r="CO367" s="101"/>
      <c r="CQ367" s="101"/>
      <c r="CR367" s="101"/>
      <c r="CS367" s="101"/>
      <c r="CT367" s="101"/>
      <c r="CU367" s="101"/>
      <c r="CW367" s="101"/>
      <c r="DK367" s="101"/>
      <c r="DL367" s="101"/>
      <c r="DM367" s="101"/>
      <c r="DN367" s="101"/>
      <c r="DP367" s="101"/>
      <c r="DQ367" s="101"/>
      <c r="DR367" s="101"/>
      <c r="DS367" s="101"/>
      <c r="DT367" s="101"/>
      <c r="DW367" s="101"/>
      <c r="DX367" s="101"/>
      <c r="DY367" s="101"/>
      <c r="EB367" s="101"/>
    </row>
    <row r="368" spans="17:132" ht="29.25" customHeight="1" x14ac:dyDescent="0.2">
      <c r="Q368" s="92"/>
      <c r="BP368" s="101"/>
      <c r="BQ368" s="101"/>
      <c r="BR368" s="101"/>
      <c r="BT368" s="101"/>
      <c r="BU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01"/>
      <c r="CL368" s="101"/>
      <c r="CM368" s="101"/>
      <c r="CN368" s="101"/>
      <c r="CO368" s="101"/>
      <c r="CQ368" s="101"/>
      <c r="CR368" s="101"/>
      <c r="CS368" s="101"/>
      <c r="CT368" s="101"/>
      <c r="CU368" s="101"/>
      <c r="CW368" s="101"/>
      <c r="DK368" s="101"/>
      <c r="DL368" s="101"/>
      <c r="DM368" s="101"/>
      <c r="DN368" s="101"/>
      <c r="DP368" s="101"/>
      <c r="DQ368" s="101"/>
      <c r="DR368" s="101"/>
      <c r="DS368" s="101"/>
      <c r="DT368" s="101"/>
      <c r="DW368" s="101"/>
      <c r="DX368" s="101"/>
      <c r="DY368" s="101"/>
      <c r="EB368" s="101"/>
    </row>
    <row r="369" spans="17:132" ht="29.25" customHeight="1" x14ac:dyDescent="0.2">
      <c r="Q369" s="92"/>
      <c r="BP369" s="101"/>
      <c r="BQ369" s="101"/>
      <c r="BR369" s="101"/>
      <c r="BT369" s="101"/>
      <c r="BU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01"/>
      <c r="CL369" s="101"/>
      <c r="CM369" s="101"/>
      <c r="CN369" s="101"/>
      <c r="CO369" s="101"/>
      <c r="CQ369" s="101"/>
      <c r="CR369" s="101"/>
      <c r="CS369" s="101"/>
      <c r="CT369" s="101"/>
      <c r="CU369" s="101"/>
      <c r="CW369" s="101"/>
      <c r="DK369" s="101"/>
      <c r="DL369" s="101"/>
      <c r="DM369" s="101"/>
      <c r="DN369" s="101"/>
      <c r="DP369" s="101"/>
      <c r="DQ369" s="101"/>
      <c r="DR369" s="101"/>
      <c r="DS369" s="101"/>
      <c r="DT369" s="101"/>
      <c r="DW369" s="101"/>
      <c r="DX369" s="101"/>
      <c r="DY369" s="101"/>
      <c r="EB369" s="101"/>
    </row>
    <row r="370" spans="17:132" ht="29.25" customHeight="1" x14ac:dyDescent="0.2">
      <c r="Q370" s="92"/>
      <c r="BP370" s="101"/>
      <c r="BQ370" s="101"/>
      <c r="BR370" s="101"/>
      <c r="BT370" s="101"/>
      <c r="BU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101"/>
      <c r="CM370" s="101"/>
      <c r="CN370" s="101"/>
      <c r="CO370" s="101"/>
      <c r="CQ370" s="101"/>
      <c r="CR370" s="101"/>
      <c r="CS370" s="101"/>
      <c r="CT370" s="101"/>
      <c r="CU370" s="101"/>
      <c r="CW370" s="101"/>
      <c r="DK370" s="101"/>
      <c r="DL370" s="101"/>
      <c r="DM370" s="101"/>
      <c r="DN370" s="101"/>
      <c r="DP370" s="101"/>
      <c r="DQ370" s="101"/>
      <c r="DR370" s="101"/>
      <c r="DS370" s="101"/>
      <c r="DT370" s="101"/>
      <c r="DW370" s="101"/>
      <c r="DX370" s="101"/>
      <c r="DY370" s="101"/>
      <c r="EB370" s="101"/>
    </row>
    <row r="371" spans="17:132" ht="29.25" customHeight="1" x14ac:dyDescent="0.2">
      <c r="Q371" s="92"/>
      <c r="BP371" s="101"/>
      <c r="BQ371" s="101"/>
      <c r="BR371" s="101"/>
      <c r="BT371" s="101"/>
      <c r="BU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01"/>
      <c r="CL371" s="101"/>
      <c r="CM371" s="101"/>
      <c r="CN371" s="101"/>
      <c r="CO371" s="101"/>
      <c r="CQ371" s="101"/>
      <c r="CR371" s="101"/>
      <c r="CS371" s="101"/>
      <c r="CT371" s="101"/>
      <c r="CU371" s="101"/>
      <c r="CW371" s="101"/>
      <c r="DK371" s="101"/>
      <c r="DL371" s="101"/>
      <c r="DM371" s="101"/>
      <c r="DN371" s="101"/>
      <c r="DP371" s="101"/>
      <c r="DQ371" s="101"/>
      <c r="DR371" s="101"/>
      <c r="DS371" s="101"/>
      <c r="DT371" s="101"/>
      <c r="DW371" s="101"/>
      <c r="DX371" s="101"/>
      <c r="DY371" s="101"/>
      <c r="EB371" s="101"/>
    </row>
    <row r="372" spans="17:132" ht="29.25" customHeight="1" x14ac:dyDescent="0.2">
      <c r="Q372" s="92"/>
      <c r="BP372" s="101"/>
      <c r="BQ372" s="101"/>
      <c r="BR372" s="101"/>
      <c r="BT372" s="101"/>
      <c r="BU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01"/>
      <c r="CL372" s="101"/>
      <c r="CM372" s="101"/>
      <c r="CN372" s="101"/>
      <c r="CO372" s="101"/>
      <c r="CQ372" s="101"/>
      <c r="CR372" s="101"/>
      <c r="CS372" s="101"/>
      <c r="CT372" s="101"/>
      <c r="CU372" s="101"/>
      <c r="CW372" s="101"/>
      <c r="DK372" s="101"/>
      <c r="DL372" s="101"/>
      <c r="DM372" s="101"/>
      <c r="DN372" s="101"/>
      <c r="DP372" s="101"/>
      <c r="DQ372" s="101"/>
      <c r="DR372" s="101"/>
      <c r="DS372" s="101"/>
      <c r="DT372" s="101"/>
      <c r="DW372" s="101"/>
      <c r="DX372" s="101"/>
      <c r="DY372" s="101"/>
      <c r="EB372" s="101"/>
    </row>
    <row r="373" spans="17:132" ht="29.25" customHeight="1" x14ac:dyDescent="0.2">
      <c r="Q373" s="92"/>
      <c r="BP373" s="101"/>
      <c r="BQ373" s="101"/>
      <c r="BR373" s="101"/>
      <c r="BT373" s="101"/>
      <c r="BU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01"/>
      <c r="CL373" s="101"/>
      <c r="CM373" s="101"/>
      <c r="CN373" s="101"/>
      <c r="CO373" s="101"/>
      <c r="CQ373" s="101"/>
      <c r="CR373" s="101"/>
      <c r="CS373" s="101"/>
      <c r="CT373" s="101"/>
      <c r="CU373" s="101"/>
      <c r="CW373" s="101"/>
      <c r="DK373" s="101"/>
      <c r="DL373" s="101"/>
      <c r="DM373" s="101"/>
      <c r="DN373" s="101"/>
      <c r="DP373" s="101"/>
      <c r="DQ373" s="101"/>
      <c r="DR373" s="101"/>
      <c r="DS373" s="101"/>
      <c r="DT373" s="101"/>
      <c r="DW373" s="101"/>
      <c r="DX373" s="101"/>
      <c r="DY373" s="101"/>
      <c r="EB373" s="101"/>
    </row>
    <row r="374" spans="17:132" ht="29.25" customHeight="1" x14ac:dyDescent="0.2">
      <c r="Q374" s="92"/>
      <c r="BP374" s="101"/>
      <c r="BQ374" s="101"/>
      <c r="BR374" s="101"/>
      <c r="BT374" s="101"/>
      <c r="BU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01"/>
      <c r="CL374" s="101"/>
      <c r="CM374" s="101"/>
      <c r="CN374" s="101"/>
      <c r="CO374" s="101"/>
      <c r="CQ374" s="101"/>
      <c r="CR374" s="101"/>
      <c r="CS374" s="101"/>
      <c r="CT374" s="101"/>
      <c r="CU374" s="101"/>
      <c r="CW374" s="101"/>
      <c r="DK374" s="101"/>
      <c r="DL374" s="101"/>
      <c r="DM374" s="101"/>
      <c r="DN374" s="101"/>
      <c r="DP374" s="101"/>
      <c r="DQ374" s="101"/>
      <c r="DR374" s="101"/>
      <c r="DS374" s="101"/>
      <c r="DT374" s="101"/>
      <c r="DW374" s="101"/>
      <c r="DX374" s="101"/>
      <c r="DY374" s="101"/>
      <c r="EB374" s="101"/>
    </row>
    <row r="375" spans="17:132" ht="29.25" customHeight="1" x14ac:dyDescent="0.2">
      <c r="Q375" s="92"/>
      <c r="BP375" s="101"/>
      <c r="BQ375" s="101"/>
      <c r="BR375" s="101"/>
      <c r="BT375" s="101"/>
      <c r="BU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01"/>
      <c r="CL375" s="101"/>
      <c r="CM375" s="101"/>
      <c r="CN375" s="101"/>
      <c r="CO375" s="101"/>
      <c r="CQ375" s="101"/>
      <c r="CR375" s="101"/>
      <c r="CS375" s="101"/>
      <c r="CT375" s="101"/>
      <c r="CU375" s="101"/>
      <c r="CW375" s="101"/>
      <c r="DK375" s="101"/>
      <c r="DL375" s="101"/>
      <c r="DM375" s="101"/>
      <c r="DN375" s="101"/>
      <c r="DP375" s="101"/>
      <c r="DQ375" s="101"/>
      <c r="DR375" s="101"/>
      <c r="DS375" s="101"/>
      <c r="DT375" s="101"/>
      <c r="DW375" s="101"/>
      <c r="DX375" s="101"/>
      <c r="DY375" s="101"/>
      <c r="EB375" s="101"/>
    </row>
    <row r="376" spans="17:132" ht="29.25" customHeight="1" x14ac:dyDescent="0.2">
      <c r="Q376" s="92"/>
      <c r="BP376" s="101"/>
      <c r="BQ376" s="101"/>
      <c r="BR376" s="101"/>
      <c r="BT376" s="101"/>
      <c r="BU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01"/>
      <c r="CL376" s="101"/>
      <c r="CM376" s="101"/>
      <c r="CN376" s="101"/>
      <c r="CO376" s="101"/>
      <c r="CQ376" s="101"/>
      <c r="CR376" s="101"/>
      <c r="CS376" s="101"/>
      <c r="CT376" s="101"/>
      <c r="CU376" s="101"/>
      <c r="CW376" s="101"/>
      <c r="DK376" s="101"/>
      <c r="DL376" s="101"/>
      <c r="DM376" s="101"/>
      <c r="DN376" s="101"/>
      <c r="DP376" s="101"/>
      <c r="DQ376" s="101"/>
      <c r="DR376" s="101"/>
      <c r="DS376" s="101"/>
      <c r="DT376" s="101"/>
      <c r="DW376" s="101"/>
      <c r="DX376" s="101"/>
      <c r="DY376" s="101"/>
      <c r="EB376" s="101"/>
    </row>
    <row r="377" spans="17:132" ht="29.25" customHeight="1" x14ac:dyDescent="0.2">
      <c r="Q377" s="92"/>
      <c r="BP377" s="101"/>
      <c r="BQ377" s="101"/>
      <c r="BR377" s="101"/>
      <c r="BT377" s="101"/>
      <c r="BU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01"/>
      <c r="CL377" s="101"/>
      <c r="CM377" s="101"/>
      <c r="CN377" s="101"/>
      <c r="CO377" s="101"/>
      <c r="CQ377" s="101"/>
      <c r="CR377" s="101"/>
      <c r="CS377" s="101"/>
      <c r="CT377" s="101"/>
      <c r="CU377" s="101"/>
      <c r="CW377" s="101"/>
      <c r="DK377" s="101"/>
      <c r="DL377" s="101"/>
      <c r="DM377" s="101"/>
      <c r="DN377" s="101"/>
      <c r="DP377" s="101"/>
      <c r="DQ377" s="101"/>
      <c r="DR377" s="101"/>
      <c r="DS377" s="101"/>
      <c r="DT377" s="101"/>
      <c r="DW377" s="101"/>
      <c r="DX377" s="101"/>
      <c r="DY377" s="101"/>
      <c r="EB377" s="101"/>
    </row>
    <row r="378" spans="17:132" ht="29.25" customHeight="1" x14ac:dyDescent="0.2">
      <c r="Q378" s="92"/>
      <c r="BP378" s="101"/>
      <c r="BQ378" s="101"/>
      <c r="BR378" s="101"/>
      <c r="BT378" s="101"/>
      <c r="BU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101"/>
      <c r="CM378" s="101"/>
      <c r="CN378" s="101"/>
      <c r="CO378" s="101"/>
      <c r="CQ378" s="101"/>
      <c r="CR378" s="101"/>
      <c r="CS378" s="101"/>
      <c r="CT378" s="101"/>
      <c r="CU378" s="101"/>
      <c r="CW378" s="101"/>
      <c r="DK378" s="101"/>
      <c r="DL378" s="101"/>
      <c r="DM378" s="101"/>
      <c r="DN378" s="101"/>
      <c r="DP378" s="101"/>
      <c r="DQ378" s="101"/>
      <c r="DR378" s="101"/>
      <c r="DS378" s="101"/>
      <c r="DT378" s="101"/>
      <c r="DW378" s="101"/>
      <c r="DX378" s="101"/>
      <c r="DY378" s="101"/>
      <c r="EB378" s="101"/>
    </row>
    <row r="379" spans="17:132" ht="29.25" customHeight="1" x14ac:dyDescent="0.2">
      <c r="Q379" s="92"/>
      <c r="BP379" s="101"/>
      <c r="BQ379" s="101"/>
      <c r="BR379" s="101"/>
      <c r="BT379" s="101"/>
      <c r="BU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01"/>
      <c r="CL379" s="101"/>
      <c r="CM379" s="101"/>
      <c r="CN379" s="101"/>
      <c r="CO379" s="101"/>
      <c r="CQ379" s="101"/>
      <c r="CR379" s="101"/>
      <c r="CS379" s="101"/>
      <c r="CT379" s="101"/>
      <c r="CU379" s="101"/>
      <c r="CW379" s="101"/>
      <c r="DK379" s="101"/>
      <c r="DL379" s="101"/>
      <c r="DM379" s="101"/>
      <c r="DN379" s="101"/>
      <c r="DP379" s="101"/>
      <c r="DQ379" s="101"/>
      <c r="DR379" s="101"/>
      <c r="DS379" s="101"/>
      <c r="DT379" s="101"/>
      <c r="DW379" s="101"/>
      <c r="DX379" s="101"/>
      <c r="DY379" s="101"/>
      <c r="EB379" s="101"/>
    </row>
    <row r="380" spans="17:132" ht="29.25" customHeight="1" x14ac:dyDescent="0.2">
      <c r="Q380" s="92"/>
      <c r="BP380" s="101"/>
      <c r="BQ380" s="101"/>
      <c r="BR380" s="101"/>
      <c r="BT380" s="101"/>
      <c r="BU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01"/>
      <c r="CL380" s="101"/>
      <c r="CM380" s="101"/>
      <c r="CN380" s="101"/>
      <c r="CO380" s="101"/>
      <c r="CQ380" s="101"/>
      <c r="CR380" s="101"/>
      <c r="CS380" s="101"/>
      <c r="CT380" s="101"/>
      <c r="CU380" s="101"/>
      <c r="CW380" s="101"/>
      <c r="DK380" s="101"/>
      <c r="DL380" s="101"/>
      <c r="DM380" s="101"/>
      <c r="DN380" s="101"/>
      <c r="DP380" s="101"/>
      <c r="DQ380" s="101"/>
      <c r="DR380" s="101"/>
      <c r="DS380" s="101"/>
      <c r="DT380" s="101"/>
      <c r="DW380" s="101"/>
      <c r="DX380" s="101"/>
      <c r="DY380" s="101"/>
      <c r="EB380" s="101"/>
    </row>
    <row r="381" spans="17:132" ht="29.25" customHeight="1" x14ac:dyDescent="0.2">
      <c r="Q381" s="92"/>
      <c r="BP381" s="101"/>
      <c r="BQ381" s="101"/>
      <c r="BR381" s="101"/>
      <c r="BT381" s="101"/>
      <c r="BU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01"/>
      <c r="CL381" s="101"/>
      <c r="CM381" s="101"/>
      <c r="CN381" s="101"/>
      <c r="CO381" s="101"/>
      <c r="CQ381" s="101"/>
      <c r="CR381" s="101"/>
      <c r="CS381" s="101"/>
      <c r="CT381" s="101"/>
      <c r="CU381" s="101"/>
      <c r="CW381" s="101"/>
      <c r="DK381" s="101"/>
      <c r="DL381" s="101"/>
      <c r="DM381" s="101"/>
      <c r="DN381" s="101"/>
      <c r="DP381" s="101"/>
      <c r="DQ381" s="101"/>
      <c r="DR381" s="101"/>
      <c r="DS381" s="101"/>
      <c r="DT381" s="101"/>
      <c r="DW381" s="101"/>
      <c r="DX381" s="101"/>
      <c r="DY381" s="101"/>
      <c r="EB381" s="101"/>
    </row>
    <row r="382" spans="17:132" ht="29.25" customHeight="1" x14ac:dyDescent="0.2">
      <c r="Q382" s="92"/>
      <c r="BP382" s="101"/>
      <c r="BQ382" s="101"/>
      <c r="BR382" s="101"/>
      <c r="BT382" s="101"/>
      <c r="BU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01"/>
      <c r="CL382" s="101"/>
      <c r="CM382" s="101"/>
      <c r="CN382" s="101"/>
      <c r="CO382" s="101"/>
      <c r="CQ382" s="101"/>
      <c r="CR382" s="101"/>
      <c r="CS382" s="101"/>
      <c r="CT382" s="101"/>
      <c r="CU382" s="101"/>
      <c r="CW382" s="101"/>
      <c r="DK382" s="101"/>
      <c r="DL382" s="101"/>
      <c r="DM382" s="101"/>
      <c r="DN382" s="101"/>
      <c r="DP382" s="101"/>
      <c r="DQ382" s="101"/>
      <c r="DR382" s="101"/>
      <c r="DS382" s="101"/>
      <c r="DT382" s="101"/>
      <c r="DW382" s="101"/>
      <c r="DX382" s="101"/>
      <c r="DY382" s="101"/>
      <c r="EB382" s="101"/>
    </row>
    <row r="383" spans="17:132" ht="29.25" customHeight="1" x14ac:dyDescent="0.2">
      <c r="Q383" s="92"/>
      <c r="BP383" s="101"/>
      <c r="BQ383" s="101"/>
      <c r="BR383" s="101"/>
      <c r="BT383" s="101"/>
      <c r="BU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01"/>
      <c r="CL383" s="101"/>
      <c r="CM383" s="101"/>
      <c r="CN383" s="101"/>
      <c r="CO383" s="101"/>
      <c r="CQ383" s="101"/>
      <c r="CR383" s="101"/>
      <c r="CS383" s="101"/>
      <c r="CT383" s="101"/>
      <c r="CU383" s="101"/>
      <c r="CW383" s="101"/>
      <c r="DK383" s="101"/>
      <c r="DL383" s="101"/>
      <c r="DM383" s="101"/>
      <c r="DN383" s="101"/>
      <c r="DP383" s="101"/>
      <c r="DQ383" s="101"/>
      <c r="DR383" s="101"/>
      <c r="DS383" s="101"/>
      <c r="DT383" s="101"/>
      <c r="DW383" s="101"/>
      <c r="DX383" s="101"/>
      <c r="DY383" s="101"/>
      <c r="EB383" s="101"/>
    </row>
    <row r="384" spans="17:132" ht="29.25" customHeight="1" x14ac:dyDescent="0.2">
      <c r="Q384" s="92"/>
      <c r="BP384" s="101"/>
      <c r="BQ384" s="101"/>
      <c r="BR384" s="101"/>
      <c r="BT384" s="101"/>
      <c r="BU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01"/>
      <c r="CL384" s="101"/>
      <c r="CM384" s="101"/>
      <c r="CN384" s="101"/>
      <c r="CO384" s="101"/>
      <c r="CQ384" s="101"/>
      <c r="CR384" s="101"/>
      <c r="CS384" s="101"/>
      <c r="CT384" s="101"/>
      <c r="CU384" s="101"/>
      <c r="CW384" s="101"/>
      <c r="DK384" s="101"/>
      <c r="DL384" s="101"/>
      <c r="DM384" s="101"/>
      <c r="DN384" s="101"/>
      <c r="DP384" s="101"/>
      <c r="DQ384" s="101"/>
      <c r="DR384" s="101"/>
      <c r="DS384" s="101"/>
      <c r="DT384" s="101"/>
      <c r="DW384" s="101"/>
      <c r="DX384" s="101"/>
      <c r="DY384" s="101"/>
      <c r="EB384" s="101"/>
    </row>
    <row r="385" spans="17:132" ht="29.25" customHeight="1" x14ac:dyDescent="0.2">
      <c r="Q385" s="92"/>
      <c r="BP385" s="101"/>
      <c r="BQ385" s="101"/>
      <c r="BR385" s="101"/>
      <c r="BT385" s="101"/>
      <c r="BU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01"/>
      <c r="CL385" s="101"/>
      <c r="CM385" s="101"/>
      <c r="CN385" s="101"/>
      <c r="CO385" s="101"/>
      <c r="CQ385" s="101"/>
      <c r="CR385" s="101"/>
      <c r="CS385" s="101"/>
      <c r="CT385" s="101"/>
      <c r="CU385" s="101"/>
      <c r="CW385" s="101"/>
      <c r="DK385" s="101"/>
      <c r="DL385" s="101"/>
      <c r="DM385" s="101"/>
      <c r="DN385" s="101"/>
      <c r="DP385" s="101"/>
      <c r="DQ385" s="101"/>
      <c r="DR385" s="101"/>
      <c r="DS385" s="101"/>
      <c r="DT385" s="101"/>
      <c r="DW385" s="101"/>
      <c r="DX385" s="101"/>
      <c r="DY385" s="101"/>
      <c r="EB385" s="101"/>
    </row>
    <row r="386" spans="17:132" ht="29.25" customHeight="1" x14ac:dyDescent="0.2">
      <c r="Q386" s="92"/>
      <c r="BP386" s="101"/>
      <c r="BQ386" s="101"/>
      <c r="BR386" s="101"/>
      <c r="BT386" s="101"/>
      <c r="BU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01"/>
      <c r="CL386" s="101"/>
      <c r="CM386" s="101"/>
      <c r="CN386" s="101"/>
      <c r="CO386" s="101"/>
      <c r="CQ386" s="101"/>
      <c r="CR386" s="101"/>
      <c r="CS386" s="101"/>
      <c r="CT386" s="101"/>
      <c r="CU386" s="101"/>
      <c r="CW386" s="101"/>
      <c r="DK386" s="101"/>
      <c r="DL386" s="101"/>
      <c r="DM386" s="101"/>
      <c r="DN386" s="101"/>
      <c r="DP386" s="101"/>
      <c r="DQ386" s="101"/>
      <c r="DR386" s="101"/>
      <c r="DS386" s="101"/>
      <c r="DT386" s="101"/>
      <c r="DW386" s="101"/>
      <c r="DX386" s="101"/>
      <c r="DY386" s="101"/>
      <c r="EB386" s="101"/>
    </row>
    <row r="387" spans="17:132" ht="29.25" customHeight="1" x14ac:dyDescent="0.2">
      <c r="Q387" s="92"/>
      <c r="BP387" s="101"/>
      <c r="BQ387" s="101"/>
      <c r="BR387" s="101"/>
      <c r="BT387" s="101"/>
      <c r="BU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01"/>
      <c r="CL387" s="101"/>
      <c r="CM387" s="101"/>
      <c r="CN387" s="101"/>
      <c r="CO387" s="101"/>
      <c r="CQ387" s="101"/>
      <c r="CR387" s="101"/>
      <c r="CS387" s="101"/>
      <c r="CT387" s="101"/>
      <c r="CU387" s="101"/>
      <c r="CW387" s="101"/>
      <c r="DK387" s="101"/>
      <c r="DL387" s="101"/>
      <c r="DM387" s="101"/>
      <c r="DN387" s="101"/>
      <c r="DP387" s="101"/>
      <c r="DQ387" s="101"/>
      <c r="DR387" s="101"/>
      <c r="DS387" s="101"/>
      <c r="DT387" s="101"/>
      <c r="DW387" s="101"/>
      <c r="DX387" s="101"/>
      <c r="DY387" s="101"/>
      <c r="EB387" s="101"/>
    </row>
    <row r="388" spans="17:132" ht="29.25" customHeight="1" x14ac:dyDescent="0.2">
      <c r="Q388" s="92"/>
      <c r="BP388" s="101"/>
      <c r="BQ388" s="101"/>
      <c r="BR388" s="101"/>
      <c r="BT388" s="101"/>
      <c r="BU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101"/>
      <c r="CM388" s="101"/>
      <c r="CN388" s="101"/>
      <c r="CO388" s="101"/>
      <c r="CQ388" s="101"/>
      <c r="CR388" s="101"/>
      <c r="CS388" s="101"/>
      <c r="CT388" s="101"/>
      <c r="CU388" s="101"/>
      <c r="CW388" s="101"/>
      <c r="DK388" s="101"/>
      <c r="DL388" s="101"/>
      <c r="DM388" s="101"/>
      <c r="DN388" s="101"/>
      <c r="DP388" s="101"/>
      <c r="DQ388" s="101"/>
      <c r="DR388" s="101"/>
      <c r="DS388" s="101"/>
      <c r="DT388" s="101"/>
      <c r="DW388" s="101"/>
      <c r="DX388" s="101"/>
      <c r="DY388" s="101"/>
      <c r="EB388" s="101"/>
    </row>
    <row r="389" spans="17:132" ht="29.25" customHeight="1" x14ac:dyDescent="0.2">
      <c r="Q389" s="92"/>
      <c r="BP389" s="101"/>
      <c r="BQ389" s="101"/>
      <c r="BR389" s="101"/>
      <c r="BT389" s="101"/>
      <c r="BU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01"/>
      <c r="CL389" s="101"/>
      <c r="CM389" s="101"/>
      <c r="CN389" s="101"/>
      <c r="CO389" s="101"/>
      <c r="CQ389" s="101"/>
      <c r="CR389" s="101"/>
      <c r="CS389" s="101"/>
      <c r="CT389" s="101"/>
      <c r="CU389" s="101"/>
      <c r="CW389" s="101"/>
      <c r="DK389" s="101"/>
      <c r="DL389" s="101"/>
      <c r="DM389" s="101"/>
      <c r="DN389" s="101"/>
      <c r="DP389" s="101"/>
      <c r="DQ389" s="101"/>
      <c r="DR389" s="101"/>
      <c r="DS389" s="101"/>
      <c r="DT389" s="101"/>
      <c r="DW389" s="101"/>
      <c r="DX389" s="101"/>
      <c r="DY389" s="101"/>
      <c r="EB389" s="101"/>
    </row>
    <row r="390" spans="17:132" ht="29.25" customHeight="1" x14ac:dyDescent="0.2">
      <c r="Q390" s="92"/>
      <c r="BP390" s="101"/>
      <c r="BQ390" s="101"/>
      <c r="BR390" s="101"/>
      <c r="BT390" s="101"/>
      <c r="BU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01"/>
      <c r="CL390" s="101"/>
      <c r="CM390" s="101"/>
      <c r="CN390" s="101"/>
      <c r="CO390" s="101"/>
      <c r="CQ390" s="101"/>
      <c r="CR390" s="101"/>
      <c r="CS390" s="101"/>
      <c r="CT390" s="101"/>
      <c r="CU390" s="101"/>
      <c r="CW390" s="101"/>
      <c r="DK390" s="101"/>
      <c r="DL390" s="101"/>
      <c r="DM390" s="101"/>
      <c r="DN390" s="101"/>
      <c r="DP390" s="101"/>
      <c r="DQ390" s="101"/>
      <c r="DR390" s="101"/>
      <c r="DS390" s="101"/>
      <c r="DT390" s="101"/>
      <c r="DW390" s="101"/>
      <c r="DX390" s="101"/>
      <c r="DY390" s="101"/>
      <c r="EB390" s="101"/>
    </row>
    <row r="391" spans="17:132" ht="29.25" customHeight="1" x14ac:dyDescent="0.2">
      <c r="Q391" s="92"/>
      <c r="BP391" s="101"/>
      <c r="BQ391" s="101"/>
      <c r="BR391" s="101"/>
      <c r="BT391" s="101"/>
      <c r="BU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01"/>
      <c r="CL391" s="101"/>
      <c r="CM391" s="101"/>
      <c r="CN391" s="101"/>
      <c r="CO391" s="101"/>
      <c r="CQ391" s="101"/>
      <c r="CR391" s="101"/>
      <c r="CS391" s="101"/>
      <c r="CT391" s="101"/>
      <c r="CU391" s="101"/>
      <c r="CW391" s="101"/>
      <c r="DK391" s="101"/>
      <c r="DL391" s="101"/>
      <c r="DM391" s="101"/>
      <c r="DN391" s="101"/>
      <c r="DP391" s="101"/>
      <c r="DQ391" s="101"/>
      <c r="DR391" s="101"/>
      <c r="DS391" s="101"/>
      <c r="DT391" s="101"/>
      <c r="DW391" s="101"/>
      <c r="DX391" s="101"/>
      <c r="DY391" s="101"/>
      <c r="EB391" s="101"/>
    </row>
    <row r="392" spans="17:132" ht="29.25" customHeight="1" x14ac:dyDescent="0.2">
      <c r="Q392" s="92"/>
      <c r="BP392" s="101"/>
      <c r="BQ392" s="101"/>
      <c r="BR392" s="101"/>
      <c r="BT392" s="101"/>
      <c r="BU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01"/>
      <c r="CL392" s="101"/>
      <c r="CM392" s="101"/>
      <c r="CN392" s="101"/>
      <c r="CO392" s="101"/>
      <c r="CQ392" s="101"/>
      <c r="CR392" s="101"/>
      <c r="CS392" s="101"/>
      <c r="CT392" s="101"/>
      <c r="CU392" s="101"/>
      <c r="CW392" s="101"/>
      <c r="DK392" s="101"/>
      <c r="DL392" s="101"/>
      <c r="DM392" s="101"/>
      <c r="DN392" s="101"/>
      <c r="DP392" s="101"/>
      <c r="DQ392" s="101"/>
      <c r="DR392" s="101"/>
      <c r="DS392" s="101"/>
      <c r="DT392" s="101"/>
      <c r="DW392" s="101"/>
      <c r="DX392" s="101"/>
      <c r="DY392" s="101"/>
      <c r="EB392" s="101"/>
    </row>
    <row r="393" spans="17:132" ht="29.25" customHeight="1" x14ac:dyDescent="0.2">
      <c r="Q393" s="92"/>
      <c r="BP393" s="101"/>
      <c r="BQ393" s="101"/>
      <c r="BR393" s="101"/>
      <c r="BT393" s="101"/>
      <c r="BU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01"/>
      <c r="CL393" s="101"/>
      <c r="CM393" s="101"/>
      <c r="CN393" s="101"/>
      <c r="CO393" s="101"/>
      <c r="CQ393" s="101"/>
      <c r="CR393" s="101"/>
      <c r="CS393" s="101"/>
      <c r="CT393" s="101"/>
      <c r="CU393" s="101"/>
      <c r="CW393" s="101"/>
      <c r="DK393" s="101"/>
      <c r="DL393" s="101"/>
      <c r="DM393" s="101"/>
      <c r="DN393" s="101"/>
      <c r="DP393" s="101"/>
      <c r="DQ393" s="101"/>
      <c r="DR393" s="101"/>
      <c r="DS393" s="101"/>
      <c r="DT393" s="101"/>
      <c r="DW393" s="101"/>
      <c r="DX393" s="101"/>
      <c r="DY393" s="101"/>
      <c r="EB393" s="101"/>
    </row>
    <row r="394" spans="17:132" ht="29.25" customHeight="1" x14ac:dyDescent="0.2">
      <c r="Q394" s="92"/>
      <c r="BP394" s="101"/>
      <c r="BQ394" s="101"/>
      <c r="BR394" s="101"/>
      <c r="BT394" s="101"/>
      <c r="BU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01"/>
      <c r="CL394" s="101"/>
      <c r="CM394" s="101"/>
      <c r="CN394" s="101"/>
      <c r="CO394" s="101"/>
      <c r="CQ394" s="101"/>
      <c r="CR394" s="101"/>
      <c r="CS394" s="101"/>
      <c r="CT394" s="101"/>
      <c r="CU394" s="101"/>
      <c r="CW394" s="101"/>
      <c r="DK394" s="101"/>
      <c r="DL394" s="101"/>
      <c r="DM394" s="101"/>
      <c r="DN394" s="101"/>
      <c r="DP394" s="101"/>
      <c r="DQ394" s="101"/>
      <c r="DR394" s="101"/>
      <c r="DS394" s="101"/>
      <c r="DT394" s="101"/>
      <c r="DW394" s="101"/>
      <c r="DX394" s="101"/>
      <c r="DY394" s="101"/>
      <c r="EB394" s="101"/>
    </row>
    <row r="395" spans="17:132" ht="29.25" customHeight="1" x14ac:dyDescent="0.2">
      <c r="Q395" s="92"/>
      <c r="BP395" s="101"/>
      <c r="BQ395" s="101"/>
      <c r="BR395" s="101"/>
      <c r="BT395" s="101"/>
      <c r="BU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01"/>
      <c r="CL395" s="101"/>
      <c r="CM395" s="101"/>
      <c r="CN395" s="101"/>
      <c r="CO395" s="101"/>
      <c r="CQ395" s="101"/>
      <c r="CR395" s="101"/>
      <c r="CS395" s="101"/>
      <c r="CT395" s="101"/>
      <c r="CU395" s="101"/>
      <c r="CW395" s="101"/>
      <c r="DK395" s="101"/>
      <c r="DL395" s="101"/>
      <c r="DM395" s="101"/>
      <c r="DN395" s="101"/>
      <c r="DP395" s="101"/>
      <c r="DQ395" s="101"/>
      <c r="DR395" s="101"/>
      <c r="DS395" s="101"/>
      <c r="DT395" s="101"/>
      <c r="DW395" s="101"/>
      <c r="DX395" s="101"/>
      <c r="DY395" s="101"/>
      <c r="EB395" s="101"/>
    </row>
    <row r="396" spans="17:132" ht="29.25" customHeight="1" x14ac:dyDescent="0.2">
      <c r="Q396" s="92"/>
      <c r="BP396" s="101"/>
      <c r="BQ396" s="101"/>
      <c r="BR396" s="101"/>
      <c r="BT396" s="101"/>
      <c r="BU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01"/>
      <c r="CL396" s="101"/>
      <c r="CM396" s="101"/>
      <c r="CN396" s="101"/>
      <c r="CO396" s="101"/>
      <c r="CQ396" s="101"/>
      <c r="CR396" s="101"/>
      <c r="CS396" s="101"/>
      <c r="CT396" s="101"/>
      <c r="CU396" s="101"/>
      <c r="CW396" s="101"/>
      <c r="DK396" s="101"/>
      <c r="DL396" s="101"/>
      <c r="DM396" s="101"/>
      <c r="DN396" s="101"/>
      <c r="DP396" s="101"/>
      <c r="DQ396" s="101"/>
      <c r="DR396" s="101"/>
      <c r="DS396" s="101"/>
      <c r="DT396" s="101"/>
      <c r="DW396" s="101"/>
      <c r="DX396" s="101"/>
      <c r="DY396" s="101"/>
      <c r="EB396" s="101"/>
    </row>
    <row r="397" spans="17:132" ht="29.25" customHeight="1" x14ac:dyDescent="0.2">
      <c r="Q397" s="92"/>
      <c r="BP397" s="101"/>
      <c r="BQ397" s="101"/>
      <c r="BR397" s="101"/>
      <c r="BT397" s="101"/>
      <c r="BU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01"/>
      <c r="CL397" s="101"/>
      <c r="CM397" s="101"/>
      <c r="CN397" s="101"/>
      <c r="CO397" s="101"/>
      <c r="CQ397" s="101"/>
      <c r="CR397" s="101"/>
      <c r="CS397" s="101"/>
      <c r="CT397" s="101"/>
      <c r="CU397" s="101"/>
      <c r="CW397" s="101"/>
      <c r="DK397" s="101"/>
      <c r="DL397" s="101"/>
      <c r="DM397" s="101"/>
      <c r="DN397" s="101"/>
      <c r="DP397" s="101"/>
      <c r="DQ397" s="101"/>
      <c r="DR397" s="101"/>
      <c r="DS397" s="101"/>
      <c r="DT397" s="101"/>
      <c r="DW397" s="101"/>
      <c r="DX397" s="101"/>
      <c r="DY397" s="101"/>
      <c r="EB397" s="101"/>
    </row>
    <row r="398" spans="17:132" ht="29.25" customHeight="1" x14ac:dyDescent="0.2">
      <c r="Q398" s="92"/>
      <c r="BP398" s="101"/>
      <c r="BQ398" s="101"/>
      <c r="BR398" s="101"/>
      <c r="BT398" s="101"/>
      <c r="BU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101"/>
      <c r="CM398" s="101"/>
      <c r="CN398" s="101"/>
      <c r="CO398" s="101"/>
      <c r="CQ398" s="101"/>
      <c r="CR398" s="101"/>
      <c r="CS398" s="101"/>
      <c r="CT398" s="101"/>
      <c r="CU398" s="101"/>
      <c r="CW398" s="101"/>
      <c r="DK398" s="101"/>
      <c r="DL398" s="101"/>
      <c r="DM398" s="101"/>
      <c r="DN398" s="101"/>
      <c r="DP398" s="101"/>
      <c r="DQ398" s="101"/>
      <c r="DR398" s="101"/>
      <c r="DS398" s="101"/>
      <c r="DT398" s="101"/>
      <c r="DW398" s="101"/>
      <c r="DX398" s="101"/>
      <c r="DY398" s="101"/>
      <c r="EB398" s="101"/>
    </row>
    <row r="399" spans="17:132" ht="29.25" customHeight="1" x14ac:dyDescent="0.2">
      <c r="Q399" s="92"/>
      <c r="BP399" s="101"/>
      <c r="BQ399" s="101"/>
      <c r="BR399" s="101"/>
      <c r="BT399" s="101"/>
      <c r="BU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01"/>
      <c r="CL399" s="101"/>
      <c r="CM399" s="101"/>
      <c r="CN399" s="101"/>
      <c r="CO399" s="101"/>
      <c r="CQ399" s="101"/>
      <c r="CR399" s="101"/>
      <c r="CS399" s="101"/>
      <c r="CT399" s="101"/>
      <c r="CU399" s="101"/>
      <c r="CW399" s="101"/>
      <c r="DK399" s="101"/>
      <c r="DL399" s="101"/>
      <c r="DM399" s="101"/>
      <c r="DN399" s="101"/>
      <c r="DP399" s="101"/>
      <c r="DQ399" s="101"/>
      <c r="DR399" s="101"/>
      <c r="DS399" s="101"/>
      <c r="DT399" s="101"/>
      <c r="DW399" s="101"/>
      <c r="DX399" s="101"/>
      <c r="DY399" s="101"/>
      <c r="EB399" s="101"/>
    </row>
    <row r="400" spans="17:132" ht="29.25" customHeight="1" x14ac:dyDescent="0.2">
      <c r="Q400" s="92"/>
      <c r="BP400" s="101"/>
      <c r="BQ400" s="101"/>
      <c r="BR400" s="101"/>
      <c r="BT400" s="101"/>
      <c r="BU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01"/>
      <c r="CL400" s="101"/>
      <c r="CM400" s="101"/>
      <c r="CN400" s="101"/>
      <c r="CO400" s="101"/>
      <c r="CQ400" s="101"/>
      <c r="CR400" s="101"/>
      <c r="CS400" s="101"/>
      <c r="CT400" s="101"/>
      <c r="CU400" s="101"/>
      <c r="CW400" s="101"/>
      <c r="DK400" s="101"/>
      <c r="DL400" s="101"/>
      <c r="DM400" s="101"/>
      <c r="DN400" s="101"/>
      <c r="DP400" s="101"/>
      <c r="DQ400" s="101"/>
      <c r="DR400" s="101"/>
      <c r="DS400" s="101"/>
      <c r="DT400" s="101"/>
      <c r="DW400" s="101"/>
      <c r="DX400" s="101"/>
      <c r="DY400" s="101"/>
      <c r="EB400" s="101"/>
    </row>
    <row r="401" spans="17:132" ht="29.25" customHeight="1" x14ac:dyDescent="0.2">
      <c r="Q401" s="92"/>
      <c r="BP401" s="101"/>
      <c r="BQ401" s="101"/>
      <c r="BR401" s="101"/>
      <c r="BT401" s="101"/>
      <c r="BU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01"/>
      <c r="CL401" s="101"/>
      <c r="CM401" s="101"/>
      <c r="CN401" s="101"/>
      <c r="CO401" s="101"/>
      <c r="CQ401" s="101"/>
      <c r="CR401" s="101"/>
      <c r="CS401" s="101"/>
      <c r="CT401" s="101"/>
      <c r="CU401" s="101"/>
      <c r="CW401" s="101"/>
      <c r="DK401" s="101"/>
      <c r="DL401" s="101"/>
      <c r="DM401" s="101"/>
      <c r="DN401" s="101"/>
      <c r="DP401" s="101"/>
      <c r="DQ401" s="101"/>
      <c r="DR401" s="101"/>
      <c r="DS401" s="101"/>
      <c r="DT401" s="101"/>
      <c r="DW401" s="101"/>
      <c r="DX401" s="101"/>
      <c r="DY401" s="101"/>
      <c r="EB401" s="101"/>
    </row>
    <row r="402" spans="17:132" ht="29.25" customHeight="1" x14ac:dyDescent="0.2">
      <c r="Q402" s="92"/>
      <c r="BP402" s="101"/>
      <c r="BQ402" s="101"/>
      <c r="BR402" s="101"/>
      <c r="BT402" s="101"/>
      <c r="BU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01"/>
      <c r="CL402" s="101"/>
      <c r="CM402" s="101"/>
      <c r="CN402" s="101"/>
      <c r="CO402" s="101"/>
      <c r="CQ402" s="101"/>
      <c r="CR402" s="101"/>
      <c r="CS402" s="101"/>
      <c r="CT402" s="101"/>
      <c r="CU402" s="101"/>
      <c r="CW402" s="101"/>
      <c r="DK402" s="101"/>
      <c r="DL402" s="101"/>
      <c r="DM402" s="101"/>
      <c r="DN402" s="101"/>
      <c r="DP402" s="101"/>
      <c r="DQ402" s="101"/>
      <c r="DR402" s="101"/>
      <c r="DS402" s="101"/>
      <c r="DT402" s="101"/>
      <c r="DW402" s="101"/>
      <c r="DX402" s="101"/>
      <c r="DY402" s="101"/>
      <c r="EB402" s="101"/>
    </row>
    <row r="403" spans="17:132" ht="29.25" customHeight="1" x14ac:dyDescent="0.2">
      <c r="Q403" s="92"/>
      <c r="BP403" s="101"/>
      <c r="BQ403" s="101"/>
      <c r="BR403" s="101"/>
      <c r="BT403" s="101"/>
      <c r="BU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01"/>
      <c r="CL403" s="101"/>
      <c r="CM403" s="101"/>
      <c r="CN403" s="101"/>
      <c r="CO403" s="101"/>
      <c r="CQ403" s="101"/>
      <c r="CR403" s="101"/>
      <c r="CS403" s="101"/>
      <c r="CT403" s="101"/>
      <c r="CU403" s="101"/>
      <c r="CW403" s="101"/>
      <c r="DK403" s="101"/>
      <c r="DL403" s="101"/>
      <c r="DM403" s="101"/>
      <c r="DN403" s="101"/>
      <c r="DP403" s="101"/>
      <c r="DQ403" s="101"/>
      <c r="DR403" s="101"/>
      <c r="DS403" s="101"/>
      <c r="DT403" s="101"/>
      <c r="DW403" s="101"/>
      <c r="DX403" s="101"/>
      <c r="DY403" s="101"/>
      <c r="EB403" s="101"/>
    </row>
    <row r="404" spans="17:132" ht="29.25" customHeight="1" x14ac:dyDescent="0.2">
      <c r="Q404" s="92"/>
      <c r="BP404" s="101"/>
      <c r="BQ404" s="101"/>
      <c r="BR404" s="101"/>
      <c r="BT404" s="101"/>
      <c r="BU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101"/>
      <c r="CM404" s="101"/>
      <c r="CN404" s="101"/>
      <c r="CO404" s="101"/>
      <c r="CQ404" s="101"/>
      <c r="CR404" s="101"/>
      <c r="CS404" s="101"/>
      <c r="CT404" s="101"/>
      <c r="CU404" s="101"/>
      <c r="CW404" s="101"/>
      <c r="DK404" s="101"/>
      <c r="DL404" s="101"/>
      <c r="DM404" s="101"/>
      <c r="DN404" s="101"/>
      <c r="DP404" s="101"/>
      <c r="DQ404" s="101"/>
      <c r="DR404" s="101"/>
      <c r="DS404" s="101"/>
      <c r="DT404" s="101"/>
      <c r="DW404" s="101"/>
      <c r="DX404" s="101"/>
      <c r="DY404" s="101"/>
      <c r="EB404" s="101"/>
    </row>
    <row r="405" spans="17:132" ht="29.25" customHeight="1" x14ac:dyDescent="0.2">
      <c r="Q405" s="92"/>
      <c r="BP405" s="101"/>
      <c r="BQ405" s="101"/>
      <c r="BR405" s="101"/>
      <c r="BT405" s="101"/>
      <c r="BU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01"/>
      <c r="CL405" s="101"/>
      <c r="CM405" s="101"/>
      <c r="CN405" s="101"/>
      <c r="CO405" s="101"/>
      <c r="CQ405" s="101"/>
      <c r="CR405" s="101"/>
      <c r="CS405" s="101"/>
      <c r="CT405" s="101"/>
      <c r="CU405" s="101"/>
      <c r="CW405" s="101"/>
      <c r="DK405" s="101"/>
      <c r="DL405" s="101"/>
      <c r="DM405" s="101"/>
      <c r="DN405" s="101"/>
      <c r="DP405" s="101"/>
      <c r="DQ405" s="101"/>
      <c r="DR405" s="101"/>
      <c r="DS405" s="101"/>
      <c r="DT405" s="101"/>
      <c r="DW405" s="101"/>
      <c r="DX405" s="101"/>
      <c r="DY405" s="101"/>
      <c r="EB405" s="101"/>
    </row>
    <row r="406" spans="17:132" ht="29.25" customHeight="1" x14ac:dyDescent="0.2">
      <c r="Q406" s="92"/>
      <c r="BP406" s="101"/>
      <c r="BQ406" s="101"/>
      <c r="BR406" s="101"/>
      <c r="BT406" s="101"/>
      <c r="BU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01"/>
      <c r="CL406" s="101"/>
      <c r="CM406" s="101"/>
      <c r="CN406" s="101"/>
      <c r="CO406" s="101"/>
      <c r="CQ406" s="101"/>
      <c r="CR406" s="101"/>
      <c r="CS406" s="101"/>
      <c r="CT406" s="101"/>
      <c r="CU406" s="101"/>
      <c r="CW406" s="101"/>
      <c r="DK406" s="101"/>
      <c r="DL406" s="101"/>
      <c r="DM406" s="101"/>
      <c r="DN406" s="101"/>
      <c r="DP406" s="101"/>
      <c r="DQ406" s="101"/>
      <c r="DR406" s="101"/>
      <c r="DS406" s="101"/>
      <c r="DT406" s="101"/>
      <c r="DW406" s="101"/>
      <c r="DX406" s="101"/>
      <c r="DY406" s="101"/>
      <c r="EB406" s="101"/>
    </row>
    <row r="407" spans="17:132" ht="29.25" customHeight="1" x14ac:dyDescent="0.2">
      <c r="Q407" s="92"/>
      <c r="BP407" s="101"/>
      <c r="BQ407" s="101"/>
      <c r="BR407" s="101"/>
      <c r="BT407" s="101"/>
      <c r="BU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01"/>
      <c r="CL407" s="101"/>
      <c r="CM407" s="101"/>
      <c r="CN407" s="101"/>
      <c r="CO407" s="101"/>
      <c r="CQ407" s="101"/>
      <c r="CR407" s="101"/>
      <c r="CS407" s="101"/>
      <c r="CT407" s="101"/>
      <c r="CU407" s="101"/>
      <c r="CW407" s="101"/>
      <c r="DK407" s="101"/>
      <c r="DL407" s="101"/>
      <c r="DM407" s="101"/>
      <c r="DN407" s="101"/>
      <c r="DP407" s="101"/>
      <c r="DQ407" s="101"/>
      <c r="DR407" s="101"/>
      <c r="DS407" s="101"/>
      <c r="DT407" s="101"/>
      <c r="DW407" s="101"/>
      <c r="DX407" s="101"/>
      <c r="DY407" s="101"/>
      <c r="EB407" s="101"/>
    </row>
    <row r="408" spans="17:132" ht="29.25" customHeight="1" x14ac:dyDescent="0.2">
      <c r="Q408" s="92"/>
      <c r="BP408" s="101"/>
      <c r="BQ408" s="101"/>
      <c r="BR408" s="101"/>
      <c r="BT408" s="101"/>
      <c r="BU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101"/>
      <c r="CM408" s="101"/>
      <c r="CN408" s="101"/>
      <c r="CO408" s="101"/>
      <c r="CQ408" s="101"/>
      <c r="CR408" s="101"/>
      <c r="CS408" s="101"/>
      <c r="CT408" s="101"/>
      <c r="CU408" s="101"/>
      <c r="CW408" s="101"/>
      <c r="DK408" s="101"/>
      <c r="DL408" s="101"/>
      <c r="DM408" s="101"/>
      <c r="DN408" s="101"/>
      <c r="DP408" s="101"/>
      <c r="DQ408" s="101"/>
      <c r="DR408" s="101"/>
      <c r="DS408" s="101"/>
      <c r="DT408" s="101"/>
      <c r="DW408" s="101"/>
      <c r="DX408" s="101"/>
      <c r="DY408" s="101"/>
      <c r="EB408" s="101"/>
    </row>
    <row r="409" spans="17:132" ht="29.25" customHeight="1" x14ac:dyDescent="0.2">
      <c r="Q409" s="92"/>
      <c r="BP409" s="101"/>
      <c r="BQ409" s="101"/>
      <c r="BR409" s="101"/>
      <c r="BT409" s="101"/>
      <c r="BU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01"/>
      <c r="CL409" s="101"/>
      <c r="CM409" s="101"/>
      <c r="CN409" s="101"/>
      <c r="CO409" s="101"/>
      <c r="CQ409" s="101"/>
      <c r="CR409" s="101"/>
      <c r="CS409" s="101"/>
      <c r="CT409" s="101"/>
      <c r="CU409" s="101"/>
      <c r="CW409" s="101"/>
      <c r="DK409" s="101"/>
      <c r="DL409" s="101"/>
      <c r="DM409" s="101"/>
      <c r="DN409" s="101"/>
      <c r="DP409" s="101"/>
      <c r="DQ409" s="101"/>
      <c r="DR409" s="101"/>
      <c r="DS409" s="101"/>
      <c r="DT409" s="101"/>
      <c r="DW409" s="101"/>
      <c r="DX409" s="101"/>
      <c r="DY409" s="101"/>
      <c r="EB409" s="101"/>
    </row>
    <row r="410" spans="17:132" ht="29.25" customHeight="1" x14ac:dyDescent="0.2">
      <c r="Q410" s="92"/>
      <c r="BP410" s="101"/>
      <c r="BQ410" s="101"/>
      <c r="BR410" s="101"/>
      <c r="BT410" s="101"/>
      <c r="BU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01"/>
      <c r="CL410" s="101"/>
      <c r="CM410" s="101"/>
      <c r="CN410" s="101"/>
      <c r="CO410" s="101"/>
      <c r="CQ410" s="101"/>
      <c r="CR410" s="101"/>
      <c r="CS410" s="101"/>
      <c r="CT410" s="101"/>
      <c r="CU410" s="101"/>
      <c r="CW410" s="101"/>
      <c r="DK410" s="101"/>
      <c r="DL410" s="101"/>
      <c r="DM410" s="101"/>
      <c r="DN410" s="101"/>
      <c r="DP410" s="101"/>
      <c r="DQ410" s="101"/>
      <c r="DR410" s="101"/>
      <c r="DS410" s="101"/>
      <c r="DT410" s="101"/>
      <c r="DW410" s="101"/>
      <c r="DX410" s="101"/>
      <c r="DY410" s="101"/>
      <c r="EB410" s="101"/>
    </row>
    <row r="411" spans="17:132" ht="29.25" customHeight="1" x14ac:dyDescent="0.2">
      <c r="Q411" s="92"/>
      <c r="BP411" s="101"/>
      <c r="BQ411" s="101"/>
      <c r="BR411" s="101"/>
      <c r="BT411" s="101"/>
      <c r="BU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01"/>
      <c r="CL411" s="101"/>
      <c r="CM411" s="101"/>
      <c r="CN411" s="101"/>
      <c r="CO411" s="101"/>
      <c r="CQ411" s="101"/>
      <c r="CR411" s="101"/>
      <c r="CS411" s="101"/>
      <c r="CT411" s="101"/>
      <c r="CU411" s="101"/>
      <c r="CW411" s="101"/>
      <c r="DK411" s="101"/>
      <c r="DL411" s="101"/>
      <c r="DM411" s="101"/>
      <c r="DN411" s="101"/>
      <c r="DP411" s="101"/>
      <c r="DQ411" s="101"/>
      <c r="DR411" s="101"/>
      <c r="DS411" s="101"/>
      <c r="DT411" s="101"/>
      <c r="DW411" s="101"/>
      <c r="DX411" s="101"/>
      <c r="DY411" s="101"/>
      <c r="EB411" s="101"/>
    </row>
    <row r="412" spans="17:132" ht="29.25" customHeight="1" x14ac:dyDescent="0.2">
      <c r="Q412" s="92"/>
      <c r="BP412" s="101"/>
      <c r="BQ412" s="101"/>
      <c r="BR412" s="101"/>
      <c r="BT412" s="101"/>
      <c r="BU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01"/>
      <c r="CL412" s="101"/>
      <c r="CM412" s="101"/>
      <c r="CN412" s="101"/>
      <c r="CO412" s="101"/>
      <c r="CQ412" s="101"/>
      <c r="CR412" s="101"/>
      <c r="CS412" s="101"/>
      <c r="CT412" s="101"/>
      <c r="CU412" s="101"/>
      <c r="CW412" s="101"/>
      <c r="DK412" s="101"/>
      <c r="DL412" s="101"/>
      <c r="DM412" s="101"/>
      <c r="DN412" s="101"/>
      <c r="DP412" s="101"/>
      <c r="DQ412" s="101"/>
      <c r="DR412" s="101"/>
      <c r="DS412" s="101"/>
      <c r="DT412" s="101"/>
      <c r="DW412" s="101"/>
      <c r="DX412" s="101"/>
      <c r="DY412" s="101"/>
      <c r="EB412" s="101"/>
    </row>
    <row r="413" spans="17:132" ht="29.25" customHeight="1" x14ac:dyDescent="0.2">
      <c r="Q413" s="92"/>
      <c r="BP413" s="101"/>
      <c r="BQ413" s="101"/>
      <c r="BR413" s="101"/>
      <c r="BT413" s="101"/>
      <c r="BU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01"/>
      <c r="CL413" s="101"/>
      <c r="CM413" s="101"/>
      <c r="CN413" s="101"/>
      <c r="CO413" s="101"/>
      <c r="CQ413" s="101"/>
      <c r="CR413" s="101"/>
      <c r="CS413" s="101"/>
      <c r="CT413" s="101"/>
      <c r="CU413" s="101"/>
      <c r="CW413" s="101"/>
      <c r="DK413" s="101"/>
      <c r="DL413" s="101"/>
      <c r="DM413" s="101"/>
      <c r="DN413" s="101"/>
      <c r="DP413" s="101"/>
      <c r="DQ413" s="101"/>
      <c r="DR413" s="101"/>
      <c r="DS413" s="101"/>
      <c r="DT413" s="101"/>
      <c r="DW413" s="101"/>
      <c r="DX413" s="101"/>
      <c r="DY413" s="101"/>
      <c r="EB413" s="101"/>
    </row>
    <row r="414" spans="17:132" ht="29.25" customHeight="1" x14ac:dyDescent="0.2">
      <c r="Q414" s="92"/>
      <c r="BP414" s="101"/>
      <c r="BQ414" s="101"/>
      <c r="BR414" s="101"/>
      <c r="BT414" s="101"/>
      <c r="BU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01"/>
      <c r="CL414" s="101"/>
      <c r="CM414" s="101"/>
      <c r="CN414" s="101"/>
      <c r="CO414" s="101"/>
      <c r="CQ414" s="101"/>
      <c r="CR414" s="101"/>
      <c r="CS414" s="101"/>
      <c r="CT414" s="101"/>
      <c r="CU414" s="101"/>
      <c r="CW414" s="101"/>
      <c r="DK414" s="101"/>
      <c r="DL414" s="101"/>
      <c r="DM414" s="101"/>
      <c r="DN414" s="101"/>
      <c r="DP414" s="101"/>
      <c r="DQ414" s="101"/>
      <c r="DR414" s="101"/>
      <c r="DS414" s="101"/>
      <c r="DT414" s="101"/>
      <c r="DW414" s="101"/>
      <c r="DX414" s="101"/>
      <c r="DY414" s="101"/>
      <c r="EB414" s="101"/>
    </row>
    <row r="415" spans="17:132" ht="29.25" customHeight="1" x14ac:dyDescent="0.2">
      <c r="Q415" s="92"/>
      <c r="BP415" s="101"/>
      <c r="BQ415" s="101"/>
      <c r="BR415" s="101"/>
      <c r="BT415" s="101"/>
      <c r="BU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01"/>
      <c r="CL415" s="101"/>
      <c r="CM415" s="101"/>
      <c r="CN415" s="101"/>
      <c r="CO415" s="101"/>
      <c r="CQ415" s="101"/>
      <c r="CR415" s="101"/>
      <c r="CS415" s="101"/>
      <c r="CT415" s="101"/>
      <c r="CU415" s="101"/>
      <c r="CW415" s="101"/>
      <c r="DK415" s="101"/>
      <c r="DL415" s="101"/>
      <c r="DM415" s="101"/>
      <c r="DN415" s="101"/>
      <c r="DP415" s="101"/>
      <c r="DQ415" s="101"/>
      <c r="DR415" s="101"/>
      <c r="DS415" s="101"/>
      <c r="DT415" s="101"/>
      <c r="DW415" s="101"/>
      <c r="DX415" s="101"/>
      <c r="DY415" s="101"/>
      <c r="EB415" s="101"/>
    </row>
    <row r="416" spans="17:132" ht="29.25" customHeight="1" x14ac:dyDescent="0.2">
      <c r="Q416" s="92"/>
      <c r="BP416" s="101"/>
      <c r="BQ416" s="101"/>
      <c r="BR416" s="101"/>
      <c r="BT416" s="101"/>
      <c r="BU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01"/>
      <c r="CL416" s="101"/>
      <c r="CM416" s="101"/>
      <c r="CN416" s="101"/>
      <c r="CO416" s="101"/>
      <c r="CQ416" s="101"/>
      <c r="CR416" s="101"/>
      <c r="CS416" s="101"/>
      <c r="CT416" s="101"/>
      <c r="CU416" s="101"/>
      <c r="CW416" s="101"/>
      <c r="DK416" s="101"/>
      <c r="DL416" s="101"/>
      <c r="DM416" s="101"/>
      <c r="DN416" s="101"/>
      <c r="DP416" s="101"/>
      <c r="DQ416" s="101"/>
      <c r="DR416" s="101"/>
      <c r="DS416" s="101"/>
      <c r="DT416" s="101"/>
      <c r="DW416" s="101"/>
      <c r="DX416" s="101"/>
      <c r="DY416" s="101"/>
      <c r="EB416" s="101"/>
    </row>
    <row r="417" spans="17:132" ht="29.25" customHeight="1" x14ac:dyDescent="0.2">
      <c r="Q417" s="92"/>
      <c r="BP417" s="101"/>
      <c r="BQ417" s="101"/>
      <c r="BR417" s="101"/>
      <c r="BT417" s="101"/>
      <c r="BU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01"/>
      <c r="CL417" s="101"/>
      <c r="CM417" s="101"/>
      <c r="CN417" s="101"/>
      <c r="CO417" s="101"/>
      <c r="CQ417" s="101"/>
      <c r="CR417" s="101"/>
      <c r="CS417" s="101"/>
      <c r="CT417" s="101"/>
      <c r="CU417" s="101"/>
      <c r="CW417" s="101"/>
      <c r="DK417" s="101"/>
      <c r="DL417" s="101"/>
      <c r="DM417" s="101"/>
      <c r="DN417" s="101"/>
      <c r="DP417" s="101"/>
      <c r="DQ417" s="101"/>
      <c r="DR417" s="101"/>
      <c r="DS417" s="101"/>
      <c r="DT417" s="101"/>
      <c r="DW417" s="101"/>
      <c r="DX417" s="101"/>
      <c r="DY417" s="101"/>
      <c r="EB417" s="101"/>
    </row>
    <row r="418" spans="17:132" ht="29.25" customHeight="1" x14ac:dyDescent="0.2">
      <c r="Q418" s="92"/>
      <c r="BP418" s="101"/>
      <c r="BQ418" s="101"/>
      <c r="BR418" s="101"/>
      <c r="BT418" s="101"/>
      <c r="BU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101"/>
      <c r="CM418" s="101"/>
      <c r="CN418" s="101"/>
      <c r="CO418" s="101"/>
      <c r="CQ418" s="101"/>
      <c r="CR418" s="101"/>
      <c r="CS418" s="101"/>
      <c r="CT418" s="101"/>
      <c r="CU418" s="101"/>
      <c r="CW418" s="101"/>
      <c r="DK418" s="101"/>
      <c r="DL418" s="101"/>
      <c r="DM418" s="101"/>
      <c r="DN418" s="101"/>
      <c r="DP418" s="101"/>
      <c r="DQ418" s="101"/>
      <c r="DR418" s="101"/>
      <c r="DS418" s="101"/>
      <c r="DT418" s="101"/>
      <c r="DW418" s="101"/>
      <c r="DX418" s="101"/>
      <c r="DY418" s="101"/>
      <c r="EB418" s="101"/>
    </row>
    <row r="419" spans="17:132" ht="29.25" customHeight="1" x14ac:dyDescent="0.2">
      <c r="Q419" s="92"/>
      <c r="BP419" s="101"/>
      <c r="BQ419" s="101"/>
      <c r="BR419" s="101"/>
      <c r="BT419" s="101"/>
      <c r="BU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01"/>
      <c r="CL419" s="101"/>
      <c r="CM419" s="101"/>
      <c r="CN419" s="101"/>
      <c r="CO419" s="101"/>
      <c r="CQ419" s="101"/>
      <c r="CR419" s="101"/>
      <c r="CS419" s="101"/>
      <c r="CT419" s="101"/>
      <c r="CU419" s="101"/>
      <c r="CW419" s="101"/>
      <c r="DK419" s="101"/>
      <c r="DL419" s="101"/>
      <c r="DM419" s="101"/>
      <c r="DN419" s="101"/>
      <c r="DP419" s="101"/>
      <c r="DQ419" s="101"/>
      <c r="DR419" s="101"/>
      <c r="DS419" s="101"/>
      <c r="DT419" s="101"/>
      <c r="DW419" s="101"/>
      <c r="DX419" s="101"/>
      <c r="DY419" s="101"/>
      <c r="EB419" s="101"/>
    </row>
    <row r="420" spans="17:132" ht="29.25" customHeight="1" x14ac:dyDescent="0.2">
      <c r="Q420" s="92"/>
      <c r="BP420" s="101"/>
      <c r="BQ420" s="101"/>
      <c r="BR420" s="101"/>
      <c r="BT420" s="101"/>
      <c r="BU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01"/>
      <c r="CL420" s="101"/>
      <c r="CM420" s="101"/>
      <c r="CN420" s="101"/>
      <c r="CO420" s="101"/>
      <c r="CQ420" s="101"/>
      <c r="CR420" s="101"/>
      <c r="CS420" s="101"/>
      <c r="CT420" s="101"/>
      <c r="CU420" s="101"/>
      <c r="CW420" s="101"/>
      <c r="DK420" s="101"/>
      <c r="DL420" s="101"/>
      <c r="DM420" s="101"/>
      <c r="DN420" s="101"/>
      <c r="DP420" s="101"/>
      <c r="DQ420" s="101"/>
      <c r="DR420" s="101"/>
      <c r="DS420" s="101"/>
      <c r="DT420" s="101"/>
      <c r="DW420" s="101"/>
      <c r="DX420" s="101"/>
      <c r="DY420" s="101"/>
      <c r="EB420" s="101"/>
    </row>
    <row r="421" spans="17:132" ht="29.25" customHeight="1" x14ac:dyDescent="0.2">
      <c r="Q421" s="92"/>
      <c r="BP421" s="101"/>
      <c r="BQ421" s="101"/>
      <c r="BR421" s="101"/>
      <c r="BT421" s="101"/>
      <c r="BU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01"/>
      <c r="CL421" s="101"/>
      <c r="CM421" s="101"/>
      <c r="CN421" s="101"/>
      <c r="CO421" s="101"/>
      <c r="CQ421" s="101"/>
      <c r="CR421" s="101"/>
      <c r="CS421" s="101"/>
      <c r="CT421" s="101"/>
      <c r="CU421" s="101"/>
      <c r="CW421" s="101"/>
      <c r="DK421" s="101"/>
      <c r="DL421" s="101"/>
      <c r="DM421" s="101"/>
      <c r="DN421" s="101"/>
      <c r="DP421" s="101"/>
      <c r="DQ421" s="101"/>
      <c r="DR421" s="101"/>
      <c r="DS421" s="101"/>
      <c r="DT421" s="101"/>
      <c r="DW421" s="101"/>
      <c r="DX421" s="101"/>
      <c r="DY421" s="101"/>
      <c r="EB421" s="101"/>
    </row>
    <row r="422" spans="17:132" ht="29.25" customHeight="1" x14ac:dyDescent="0.2">
      <c r="Q422" s="92"/>
      <c r="BP422" s="101"/>
      <c r="BQ422" s="101"/>
      <c r="BR422" s="101"/>
      <c r="BT422" s="101"/>
      <c r="BU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01"/>
      <c r="CL422" s="101"/>
      <c r="CM422" s="101"/>
      <c r="CN422" s="101"/>
      <c r="CO422" s="101"/>
      <c r="CQ422" s="101"/>
      <c r="CR422" s="101"/>
      <c r="CS422" s="101"/>
      <c r="CT422" s="101"/>
      <c r="CU422" s="101"/>
      <c r="CW422" s="101"/>
      <c r="DK422" s="101"/>
      <c r="DL422" s="101"/>
      <c r="DM422" s="101"/>
      <c r="DN422" s="101"/>
      <c r="DP422" s="101"/>
      <c r="DQ422" s="101"/>
      <c r="DR422" s="101"/>
      <c r="DS422" s="101"/>
      <c r="DT422" s="101"/>
      <c r="DW422" s="101"/>
      <c r="DX422" s="101"/>
      <c r="DY422" s="101"/>
      <c r="EB422" s="101"/>
    </row>
    <row r="423" spans="17:132" ht="29.25" customHeight="1" x14ac:dyDescent="0.2">
      <c r="Q423" s="92"/>
      <c r="BP423" s="101"/>
      <c r="BQ423" s="101"/>
      <c r="BR423" s="101"/>
      <c r="BT423" s="101"/>
      <c r="BU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01"/>
      <c r="CL423" s="101"/>
      <c r="CM423" s="101"/>
      <c r="CN423" s="101"/>
      <c r="CO423" s="101"/>
      <c r="CQ423" s="101"/>
      <c r="CR423" s="101"/>
      <c r="CS423" s="101"/>
      <c r="CT423" s="101"/>
      <c r="CU423" s="101"/>
      <c r="CW423" s="101"/>
      <c r="DK423" s="101"/>
      <c r="DL423" s="101"/>
      <c r="DM423" s="101"/>
      <c r="DN423" s="101"/>
      <c r="DP423" s="101"/>
      <c r="DQ423" s="101"/>
      <c r="DR423" s="101"/>
      <c r="DS423" s="101"/>
      <c r="DT423" s="101"/>
      <c r="DW423" s="101"/>
      <c r="DX423" s="101"/>
      <c r="DY423" s="101"/>
      <c r="EB423" s="101"/>
    </row>
    <row r="424" spans="17:132" ht="29.25" customHeight="1" x14ac:dyDescent="0.2">
      <c r="Q424" s="92"/>
      <c r="BP424" s="101"/>
      <c r="BQ424" s="101"/>
      <c r="BR424" s="101"/>
      <c r="BT424" s="101"/>
      <c r="BU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01"/>
      <c r="CL424" s="101"/>
      <c r="CM424" s="101"/>
      <c r="CN424" s="101"/>
      <c r="CO424" s="101"/>
      <c r="CQ424" s="101"/>
      <c r="CR424" s="101"/>
      <c r="CS424" s="101"/>
      <c r="CT424" s="101"/>
      <c r="CU424" s="101"/>
      <c r="CW424" s="101"/>
      <c r="DK424" s="101"/>
      <c r="DL424" s="101"/>
      <c r="DM424" s="101"/>
      <c r="DN424" s="101"/>
      <c r="DP424" s="101"/>
      <c r="DQ424" s="101"/>
      <c r="DR424" s="101"/>
      <c r="DS424" s="101"/>
      <c r="DT424" s="101"/>
      <c r="DW424" s="101"/>
      <c r="DX424" s="101"/>
      <c r="DY424" s="101"/>
      <c r="EB424" s="101"/>
    </row>
    <row r="425" spans="17:132" ht="29.25" customHeight="1" x14ac:dyDescent="0.2">
      <c r="Q425" s="92"/>
      <c r="BP425" s="101"/>
      <c r="BQ425" s="101"/>
      <c r="BR425" s="101"/>
      <c r="BT425" s="101"/>
      <c r="BU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01"/>
      <c r="CL425" s="101"/>
      <c r="CM425" s="101"/>
      <c r="CN425" s="101"/>
      <c r="CO425" s="101"/>
      <c r="CQ425" s="101"/>
      <c r="CR425" s="101"/>
      <c r="CS425" s="101"/>
      <c r="CT425" s="101"/>
      <c r="CU425" s="101"/>
      <c r="CW425" s="101"/>
      <c r="DK425" s="101"/>
      <c r="DL425" s="101"/>
      <c r="DM425" s="101"/>
      <c r="DN425" s="101"/>
      <c r="DP425" s="101"/>
      <c r="DQ425" s="101"/>
      <c r="DR425" s="101"/>
      <c r="DS425" s="101"/>
      <c r="DT425" s="101"/>
      <c r="DW425" s="101"/>
      <c r="DX425" s="101"/>
      <c r="DY425" s="101"/>
      <c r="EB425" s="101"/>
    </row>
    <row r="426" spans="17:132" ht="29.25" customHeight="1" x14ac:dyDescent="0.2">
      <c r="Q426" s="92"/>
      <c r="BP426" s="101"/>
      <c r="BQ426" s="101"/>
      <c r="BR426" s="101"/>
      <c r="BT426" s="101"/>
      <c r="BU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01"/>
      <c r="CL426" s="101"/>
      <c r="CM426" s="101"/>
      <c r="CN426" s="101"/>
      <c r="CO426" s="101"/>
      <c r="CQ426" s="101"/>
      <c r="CR426" s="101"/>
      <c r="CS426" s="101"/>
      <c r="CT426" s="101"/>
      <c r="CU426" s="101"/>
      <c r="CW426" s="101"/>
      <c r="DK426" s="101"/>
      <c r="DL426" s="101"/>
      <c r="DM426" s="101"/>
      <c r="DN426" s="101"/>
      <c r="DP426" s="101"/>
      <c r="DQ426" s="101"/>
      <c r="DR426" s="101"/>
      <c r="DS426" s="101"/>
      <c r="DT426" s="101"/>
      <c r="DW426" s="101"/>
      <c r="DX426" s="101"/>
      <c r="DY426" s="101"/>
      <c r="EB426" s="101"/>
    </row>
    <row r="427" spans="17:132" ht="29.25" customHeight="1" x14ac:dyDescent="0.2">
      <c r="Q427" s="92"/>
      <c r="BP427" s="101"/>
      <c r="BQ427" s="101"/>
      <c r="BR427" s="101"/>
      <c r="BT427" s="101"/>
      <c r="BU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101"/>
      <c r="CM427" s="101"/>
      <c r="CN427" s="101"/>
      <c r="CO427" s="101"/>
      <c r="CQ427" s="101"/>
      <c r="CR427" s="101"/>
      <c r="CS427" s="101"/>
      <c r="CT427" s="101"/>
      <c r="CU427" s="101"/>
      <c r="CW427" s="101"/>
      <c r="DK427" s="101"/>
      <c r="DL427" s="101"/>
      <c r="DM427" s="101"/>
      <c r="DN427" s="101"/>
      <c r="DP427" s="101"/>
      <c r="DQ427" s="101"/>
      <c r="DR427" s="101"/>
      <c r="DS427" s="101"/>
      <c r="DT427" s="101"/>
      <c r="DW427" s="101"/>
      <c r="DX427" s="101"/>
      <c r="DY427" s="101"/>
      <c r="EB427" s="101"/>
    </row>
    <row r="428" spans="17:132" ht="29.25" customHeight="1" x14ac:dyDescent="0.2">
      <c r="Q428" s="92"/>
      <c r="BP428" s="101"/>
      <c r="BQ428" s="101"/>
      <c r="BR428" s="101"/>
      <c r="BT428" s="101"/>
      <c r="BU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01"/>
      <c r="CL428" s="101"/>
      <c r="CM428" s="101"/>
      <c r="CN428" s="101"/>
      <c r="CO428" s="101"/>
      <c r="CQ428" s="101"/>
      <c r="CR428" s="101"/>
      <c r="CS428" s="101"/>
      <c r="CT428" s="101"/>
      <c r="CU428" s="101"/>
      <c r="CW428" s="101"/>
      <c r="DK428" s="101"/>
      <c r="DL428" s="101"/>
      <c r="DM428" s="101"/>
      <c r="DN428" s="101"/>
      <c r="DP428" s="101"/>
      <c r="DQ428" s="101"/>
      <c r="DR428" s="101"/>
      <c r="DS428" s="101"/>
      <c r="DT428" s="101"/>
      <c r="DW428" s="101"/>
      <c r="DX428" s="101"/>
      <c r="DY428" s="101"/>
      <c r="EB428" s="101"/>
    </row>
    <row r="429" spans="17:132" ht="29.25" customHeight="1" x14ac:dyDescent="0.2">
      <c r="Q429" s="92"/>
      <c r="BP429" s="101"/>
      <c r="BQ429" s="101"/>
      <c r="BR429" s="101"/>
      <c r="BT429" s="101"/>
      <c r="BU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01"/>
      <c r="CL429" s="101"/>
      <c r="CM429" s="101"/>
      <c r="CN429" s="101"/>
      <c r="CO429" s="101"/>
      <c r="CQ429" s="101"/>
      <c r="CR429" s="101"/>
      <c r="CS429" s="101"/>
      <c r="CT429" s="101"/>
      <c r="CU429" s="101"/>
      <c r="CW429" s="101"/>
      <c r="DK429" s="101"/>
      <c r="DL429" s="101"/>
      <c r="DM429" s="101"/>
      <c r="DN429" s="101"/>
      <c r="DP429" s="101"/>
      <c r="DQ429" s="101"/>
      <c r="DR429" s="101"/>
      <c r="DS429" s="101"/>
      <c r="DT429" s="101"/>
      <c r="DW429" s="101"/>
      <c r="DX429" s="101"/>
      <c r="DY429" s="101"/>
      <c r="EB429" s="101"/>
    </row>
    <row r="430" spans="17:132" ht="29.25" customHeight="1" x14ac:dyDescent="0.2">
      <c r="Q430" s="92"/>
      <c r="BP430" s="101"/>
      <c r="BQ430" s="101"/>
      <c r="BR430" s="101"/>
      <c r="BT430" s="101"/>
      <c r="BU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01"/>
      <c r="CL430" s="101"/>
      <c r="CM430" s="101"/>
      <c r="CN430" s="101"/>
      <c r="CO430" s="101"/>
      <c r="CQ430" s="101"/>
      <c r="CR430" s="101"/>
      <c r="CS430" s="101"/>
      <c r="CT430" s="101"/>
      <c r="CU430" s="101"/>
      <c r="CW430" s="101"/>
      <c r="DK430" s="101"/>
      <c r="DL430" s="101"/>
      <c r="DM430" s="101"/>
      <c r="DN430" s="101"/>
      <c r="DP430" s="101"/>
      <c r="DQ430" s="101"/>
      <c r="DR430" s="101"/>
      <c r="DS430" s="101"/>
      <c r="DT430" s="101"/>
      <c r="DW430" s="101"/>
      <c r="DX430" s="101"/>
      <c r="DY430" s="101"/>
      <c r="EB430" s="101"/>
    </row>
    <row r="431" spans="17:132" ht="29.25" customHeight="1" x14ac:dyDescent="0.2">
      <c r="Q431" s="92"/>
      <c r="BP431" s="101"/>
      <c r="BQ431" s="101"/>
      <c r="BR431" s="101"/>
      <c r="BT431" s="101"/>
      <c r="BU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01"/>
      <c r="CL431" s="101"/>
      <c r="CM431" s="101"/>
      <c r="CN431" s="101"/>
      <c r="CO431" s="101"/>
      <c r="CQ431" s="101"/>
      <c r="CR431" s="101"/>
      <c r="CS431" s="101"/>
      <c r="CT431" s="101"/>
      <c r="CU431" s="101"/>
      <c r="CW431" s="101"/>
      <c r="DK431" s="101"/>
      <c r="DL431" s="101"/>
      <c r="DM431" s="101"/>
      <c r="DN431" s="101"/>
      <c r="DP431" s="101"/>
      <c r="DQ431" s="101"/>
      <c r="DR431" s="101"/>
      <c r="DS431" s="101"/>
      <c r="DT431" s="101"/>
      <c r="DW431" s="101"/>
      <c r="DX431" s="101"/>
      <c r="DY431" s="101"/>
      <c r="EB431" s="101"/>
    </row>
    <row r="432" spans="17:132" ht="29.25" customHeight="1" x14ac:dyDescent="0.2">
      <c r="Q432" s="92"/>
      <c r="BP432" s="101"/>
      <c r="BQ432" s="101"/>
      <c r="BR432" s="101"/>
      <c r="BT432" s="101"/>
      <c r="BU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01"/>
      <c r="CL432" s="101"/>
      <c r="CM432" s="101"/>
      <c r="CN432" s="101"/>
      <c r="CO432" s="101"/>
      <c r="CQ432" s="101"/>
      <c r="CR432" s="101"/>
      <c r="CS432" s="101"/>
      <c r="CT432" s="101"/>
      <c r="CU432" s="101"/>
      <c r="CW432" s="101"/>
      <c r="DK432" s="101"/>
      <c r="DL432" s="101"/>
      <c r="DM432" s="101"/>
      <c r="DN432" s="101"/>
      <c r="DP432" s="101"/>
      <c r="DQ432" s="101"/>
      <c r="DR432" s="101"/>
      <c r="DS432" s="101"/>
      <c r="DT432" s="101"/>
      <c r="DW432" s="101"/>
      <c r="DX432" s="101"/>
      <c r="DY432" s="101"/>
      <c r="EB432" s="101"/>
    </row>
    <row r="433" spans="17:132" ht="29.25" customHeight="1" x14ac:dyDescent="0.2">
      <c r="Q433" s="92"/>
      <c r="BP433" s="101"/>
      <c r="BQ433" s="101"/>
      <c r="BR433" s="101"/>
      <c r="BT433" s="101"/>
      <c r="BU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01"/>
      <c r="CL433" s="101"/>
      <c r="CM433" s="101"/>
      <c r="CN433" s="101"/>
      <c r="CO433" s="101"/>
      <c r="CQ433" s="101"/>
      <c r="CR433" s="101"/>
      <c r="CS433" s="101"/>
      <c r="CT433" s="101"/>
      <c r="CU433" s="101"/>
      <c r="CW433" s="101"/>
      <c r="DK433" s="101"/>
      <c r="DL433" s="101"/>
      <c r="DM433" s="101"/>
      <c r="DN433" s="101"/>
      <c r="DP433" s="101"/>
      <c r="DQ433" s="101"/>
      <c r="DR433" s="101"/>
      <c r="DS433" s="101"/>
      <c r="DT433" s="101"/>
      <c r="DW433" s="101"/>
      <c r="DX433" s="101"/>
      <c r="DY433" s="101"/>
      <c r="EB433" s="101"/>
    </row>
    <row r="434" spans="17:132" ht="29.25" customHeight="1" x14ac:dyDescent="0.2">
      <c r="Q434" s="92"/>
      <c r="BP434" s="101"/>
      <c r="BQ434" s="101"/>
      <c r="BR434" s="101"/>
      <c r="BT434" s="101"/>
      <c r="BU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01"/>
      <c r="CL434" s="101"/>
      <c r="CM434" s="101"/>
      <c r="CN434" s="101"/>
      <c r="CO434" s="101"/>
      <c r="CQ434" s="101"/>
      <c r="CR434" s="101"/>
      <c r="CS434" s="101"/>
      <c r="CT434" s="101"/>
      <c r="CU434" s="101"/>
      <c r="CW434" s="101"/>
      <c r="DK434" s="101"/>
      <c r="DL434" s="101"/>
      <c r="DM434" s="101"/>
      <c r="DN434" s="101"/>
      <c r="DP434" s="101"/>
      <c r="DQ434" s="101"/>
      <c r="DR434" s="101"/>
      <c r="DS434" s="101"/>
      <c r="DT434" s="101"/>
      <c r="DW434" s="101"/>
      <c r="DX434" s="101"/>
      <c r="DY434" s="101"/>
      <c r="EB434" s="101"/>
    </row>
    <row r="435" spans="17:132" ht="29.25" customHeight="1" x14ac:dyDescent="0.2">
      <c r="Q435" s="92"/>
      <c r="BP435" s="101"/>
      <c r="BQ435" s="101"/>
      <c r="BR435" s="101"/>
      <c r="BT435" s="101"/>
      <c r="BU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101"/>
      <c r="CM435" s="101"/>
      <c r="CN435" s="101"/>
      <c r="CO435" s="101"/>
      <c r="CQ435" s="101"/>
      <c r="CR435" s="101"/>
      <c r="CS435" s="101"/>
      <c r="CT435" s="101"/>
      <c r="CU435" s="101"/>
      <c r="CW435" s="101"/>
      <c r="DK435" s="101"/>
      <c r="DL435" s="101"/>
      <c r="DM435" s="101"/>
      <c r="DN435" s="101"/>
      <c r="DP435" s="101"/>
      <c r="DQ435" s="101"/>
      <c r="DR435" s="101"/>
      <c r="DS435" s="101"/>
      <c r="DT435" s="101"/>
      <c r="DW435" s="101"/>
      <c r="DX435" s="101"/>
      <c r="DY435" s="101"/>
      <c r="EB435" s="101"/>
    </row>
    <row r="436" spans="17:132" ht="29.25" customHeight="1" x14ac:dyDescent="0.2">
      <c r="Q436" s="92"/>
      <c r="BP436" s="101"/>
      <c r="BQ436" s="101"/>
      <c r="BR436" s="101"/>
      <c r="BT436" s="101"/>
      <c r="BU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01"/>
      <c r="CL436" s="101"/>
      <c r="CM436" s="101"/>
      <c r="CN436" s="101"/>
      <c r="CO436" s="101"/>
      <c r="CQ436" s="101"/>
      <c r="CR436" s="101"/>
      <c r="CS436" s="101"/>
      <c r="CT436" s="101"/>
      <c r="CU436" s="101"/>
      <c r="CW436" s="101"/>
      <c r="DK436" s="101"/>
      <c r="DL436" s="101"/>
      <c r="DM436" s="101"/>
      <c r="DN436" s="101"/>
      <c r="DP436" s="101"/>
      <c r="DQ436" s="101"/>
      <c r="DR436" s="101"/>
      <c r="DS436" s="101"/>
      <c r="DT436" s="101"/>
      <c r="DW436" s="101"/>
      <c r="DX436" s="101"/>
      <c r="DY436" s="101"/>
      <c r="EB436" s="101"/>
    </row>
    <row r="437" spans="17:132" ht="29.25" customHeight="1" x14ac:dyDescent="0.2">
      <c r="Q437" s="92"/>
      <c r="BP437" s="101"/>
      <c r="BQ437" s="101"/>
      <c r="BR437" s="101"/>
      <c r="BT437" s="101"/>
      <c r="BU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01"/>
      <c r="CL437" s="101"/>
      <c r="CM437" s="101"/>
      <c r="CN437" s="101"/>
      <c r="CO437" s="101"/>
      <c r="CQ437" s="101"/>
      <c r="CR437" s="101"/>
      <c r="CS437" s="101"/>
      <c r="CT437" s="101"/>
      <c r="CU437" s="101"/>
      <c r="CW437" s="101"/>
      <c r="DK437" s="101"/>
      <c r="DL437" s="101"/>
      <c r="DM437" s="101"/>
      <c r="DN437" s="101"/>
      <c r="DP437" s="101"/>
      <c r="DQ437" s="101"/>
      <c r="DR437" s="101"/>
      <c r="DS437" s="101"/>
      <c r="DT437" s="101"/>
      <c r="DW437" s="101"/>
      <c r="DX437" s="101"/>
      <c r="DY437" s="101"/>
      <c r="EB437" s="101"/>
    </row>
    <row r="438" spans="17:132" ht="29.25" customHeight="1" x14ac:dyDescent="0.2">
      <c r="Q438" s="92"/>
      <c r="BP438" s="101"/>
      <c r="BQ438" s="101"/>
      <c r="BR438" s="101"/>
      <c r="BT438" s="101"/>
      <c r="BU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01"/>
      <c r="CL438" s="101"/>
      <c r="CM438" s="101"/>
      <c r="CN438" s="101"/>
      <c r="CO438" s="101"/>
      <c r="CQ438" s="101"/>
      <c r="CR438" s="101"/>
      <c r="CS438" s="101"/>
      <c r="CT438" s="101"/>
      <c r="CU438" s="101"/>
      <c r="CW438" s="101"/>
      <c r="DK438" s="101"/>
      <c r="DL438" s="101"/>
      <c r="DM438" s="101"/>
      <c r="DN438" s="101"/>
      <c r="DP438" s="101"/>
      <c r="DQ438" s="101"/>
      <c r="DR438" s="101"/>
      <c r="DS438" s="101"/>
      <c r="DT438" s="101"/>
      <c r="DW438" s="101"/>
      <c r="DX438" s="101"/>
      <c r="DY438" s="101"/>
      <c r="EB438" s="101"/>
    </row>
    <row r="439" spans="17:132" ht="29.25" customHeight="1" x14ac:dyDescent="0.2">
      <c r="Q439" s="92"/>
      <c r="BP439" s="101"/>
      <c r="BQ439" s="101"/>
      <c r="BR439" s="101"/>
      <c r="BT439" s="101"/>
      <c r="BU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01"/>
      <c r="CL439" s="101"/>
      <c r="CM439" s="101"/>
      <c r="CN439" s="101"/>
      <c r="CO439" s="101"/>
      <c r="CQ439" s="101"/>
      <c r="CR439" s="101"/>
      <c r="CS439" s="101"/>
      <c r="CT439" s="101"/>
      <c r="CU439" s="101"/>
      <c r="CW439" s="101"/>
      <c r="DK439" s="101"/>
      <c r="DL439" s="101"/>
      <c r="DM439" s="101"/>
      <c r="DN439" s="101"/>
      <c r="DP439" s="101"/>
      <c r="DQ439" s="101"/>
      <c r="DR439" s="101"/>
      <c r="DS439" s="101"/>
      <c r="DT439" s="101"/>
      <c r="DW439" s="101"/>
      <c r="DX439" s="101"/>
      <c r="DY439" s="101"/>
      <c r="EB439" s="101"/>
    </row>
    <row r="440" spans="17:132" ht="29.25" customHeight="1" x14ac:dyDescent="0.2">
      <c r="Q440" s="92"/>
      <c r="BP440" s="101"/>
      <c r="BQ440" s="101"/>
      <c r="BR440" s="101"/>
      <c r="BT440" s="101"/>
      <c r="BU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01"/>
      <c r="CL440" s="101"/>
      <c r="CM440" s="101"/>
      <c r="CN440" s="101"/>
      <c r="CO440" s="101"/>
      <c r="CQ440" s="101"/>
      <c r="CR440" s="101"/>
      <c r="CS440" s="101"/>
      <c r="CT440" s="101"/>
      <c r="CU440" s="101"/>
      <c r="CW440" s="101"/>
      <c r="DK440" s="101"/>
      <c r="DL440" s="101"/>
      <c r="DM440" s="101"/>
      <c r="DN440" s="101"/>
      <c r="DP440" s="101"/>
      <c r="DQ440" s="101"/>
      <c r="DR440" s="101"/>
      <c r="DS440" s="101"/>
      <c r="DT440" s="101"/>
      <c r="DW440" s="101"/>
      <c r="DX440" s="101"/>
      <c r="DY440" s="101"/>
      <c r="EB440" s="101"/>
    </row>
    <row r="441" spans="17:132" ht="29.25" customHeight="1" x14ac:dyDescent="0.2">
      <c r="Q441" s="92"/>
      <c r="BP441" s="101"/>
      <c r="BQ441" s="101"/>
      <c r="BR441" s="101"/>
      <c r="BT441" s="101"/>
      <c r="BU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01"/>
      <c r="CL441" s="101"/>
      <c r="CM441" s="101"/>
      <c r="CN441" s="101"/>
      <c r="CO441" s="101"/>
      <c r="CQ441" s="101"/>
      <c r="CR441" s="101"/>
      <c r="CS441" s="101"/>
      <c r="CT441" s="101"/>
      <c r="CU441" s="101"/>
      <c r="CW441" s="101"/>
      <c r="DK441" s="101"/>
      <c r="DL441" s="101"/>
      <c r="DM441" s="101"/>
      <c r="DN441" s="101"/>
      <c r="DP441" s="101"/>
      <c r="DQ441" s="101"/>
      <c r="DR441" s="101"/>
      <c r="DS441" s="101"/>
      <c r="DT441" s="101"/>
      <c r="DW441" s="101"/>
      <c r="DX441" s="101"/>
      <c r="DY441" s="101"/>
      <c r="EB441" s="101"/>
    </row>
    <row r="442" spans="17:132" ht="29.25" customHeight="1" x14ac:dyDescent="0.2">
      <c r="Q442" s="92"/>
      <c r="BP442" s="101"/>
      <c r="BQ442" s="101"/>
      <c r="BR442" s="101"/>
      <c r="BT442" s="101"/>
      <c r="BU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01"/>
      <c r="CL442" s="101"/>
      <c r="CM442" s="101"/>
      <c r="CN442" s="101"/>
      <c r="CO442" s="101"/>
      <c r="CQ442" s="101"/>
      <c r="CR442" s="101"/>
      <c r="CS442" s="101"/>
      <c r="CT442" s="101"/>
      <c r="CU442" s="101"/>
      <c r="CW442" s="101"/>
      <c r="DK442" s="101"/>
      <c r="DL442" s="101"/>
      <c r="DM442" s="101"/>
      <c r="DN442" s="101"/>
      <c r="DP442" s="101"/>
      <c r="DQ442" s="101"/>
      <c r="DR442" s="101"/>
      <c r="DS442" s="101"/>
      <c r="DT442" s="101"/>
      <c r="DW442" s="101"/>
      <c r="DX442" s="101"/>
      <c r="DY442" s="101"/>
      <c r="EB442" s="101"/>
    </row>
    <row r="443" spans="17:132" ht="29.25" customHeight="1" x14ac:dyDescent="0.2">
      <c r="Q443" s="92"/>
      <c r="BP443" s="101"/>
      <c r="BQ443" s="101"/>
      <c r="BR443" s="101"/>
      <c r="BT443" s="101"/>
      <c r="BU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01"/>
      <c r="CL443" s="101"/>
      <c r="CM443" s="101"/>
      <c r="CN443" s="101"/>
      <c r="CO443" s="101"/>
      <c r="CQ443" s="101"/>
      <c r="CR443" s="101"/>
      <c r="CS443" s="101"/>
      <c r="CT443" s="101"/>
      <c r="CU443" s="101"/>
      <c r="CW443" s="101"/>
      <c r="DK443" s="101"/>
      <c r="DL443" s="101"/>
      <c r="DM443" s="101"/>
      <c r="DN443" s="101"/>
      <c r="DP443" s="101"/>
      <c r="DQ443" s="101"/>
      <c r="DR443" s="101"/>
      <c r="DS443" s="101"/>
      <c r="DT443" s="101"/>
      <c r="DW443" s="101"/>
      <c r="DX443" s="101"/>
      <c r="DY443" s="101"/>
      <c r="EB443" s="101"/>
    </row>
    <row r="444" spans="17:132" ht="29.25" customHeight="1" x14ac:dyDescent="0.2">
      <c r="Q444" s="92"/>
      <c r="BP444" s="101"/>
      <c r="BQ444" s="101"/>
      <c r="BR444" s="101"/>
      <c r="BT444" s="101"/>
      <c r="BU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101"/>
      <c r="CM444" s="101"/>
      <c r="CN444" s="101"/>
      <c r="CO444" s="101"/>
      <c r="CQ444" s="101"/>
      <c r="CR444" s="101"/>
      <c r="CS444" s="101"/>
      <c r="CT444" s="101"/>
      <c r="CU444" s="101"/>
      <c r="CW444" s="101"/>
      <c r="DK444" s="101"/>
      <c r="DL444" s="101"/>
      <c r="DM444" s="101"/>
      <c r="DN444" s="101"/>
      <c r="DP444" s="101"/>
      <c r="DQ444" s="101"/>
      <c r="DR444" s="101"/>
      <c r="DS444" s="101"/>
      <c r="DT444" s="101"/>
      <c r="DW444" s="101"/>
      <c r="DX444" s="101"/>
      <c r="DY444" s="101"/>
      <c r="EB444" s="101"/>
    </row>
    <row r="445" spans="17:132" ht="29.25" customHeight="1" x14ac:dyDescent="0.2">
      <c r="Q445" s="92"/>
      <c r="BP445" s="101"/>
      <c r="BQ445" s="101"/>
      <c r="BR445" s="101"/>
      <c r="BT445" s="101"/>
      <c r="BU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01"/>
      <c r="CL445" s="101"/>
      <c r="CM445" s="101"/>
      <c r="CN445" s="101"/>
      <c r="CO445" s="101"/>
      <c r="CQ445" s="101"/>
      <c r="CR445" s="101"/>
      <c r="CS445" s="101"/>
      <c r="CT445" s="101"/>
      <c r="CU445" s="101"/>
      <c r="CW445" s="101"/>
      <c r="DK445" s="101"/>
      <c r="DL445" s="101"/>
      <c r="DM445" s="101"/>
      <c r="DN445" s="101"/>
      <c r="DP445" s="101"/>
      <c r="DQ445" s="101"/>
      <c r="DR445" s="101"/>
      <c r="DS445" s="101"/>
      <c r="DT445" s="101"/>
      <c r="DW445" s="101"/>
      <c r="DX445" s="101"/>
      <c r="DY445" s="101"/>
      <c r="EB445" s="101"/>
    </row>
    <row r="446" spans="17:132" ht="29.25" customHeight="1" x14ac:dyDescent="0.2">
      <c r="Q446" s="92"/>
      <c r="BP446" s="101"/>
      <c r="BQ446" s="101"/>
      <c r="BR446" s="101"/>
      <c r="BT446" s="101"/>
      <c r="BU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01"/>
      <c r="CL446" s="101"/>
      <c r="CM446" s="101"/>
      <c r="CN446" s="101"/>
      <c r="CO446" s="101"/>
      <c r="CQ446" s="101"/>
      <c r="CR446" s="101"/>
      <c r="CS446" s="101"/>
      <c r="CT446" s="101"/>
      <c r="CU446" s="101"/>
      <c r="CW446" s="101"/>
      <c r="DK446" s="101"/>
      <c r="DL446" s="101"/>
      <c r="DM446" s="101"/>
      <c r="DN446" s="101"/>
      <c r="DP446" s="101"/>
      <c r="DQ446" s="101"/>
      <c r="DR446" s="101"/>
      <c r="DS446" s="101"/>
      <c r="DT446" s="101"/>
      <c r="DW446" s="101"/>
      <c r="DX446" s="101"/>
      <c r="DY446" s="101"/>
      <c r="EB446" s="101"/>
    </row>
    <row r="447" spans="17:132" ht="29.25" customHeight="1" x14ac:dyDescent="0.2">
      <c r="Q447" s="92"/>
      <c r="BP447" s="101"/>
      <c r="BQ447" s="101"/>
      <c r="BR447" s="101"/>
      <c r="BT447" s="101"/>
      <c r="BU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01"/>
      <c r="CL447" s="101"/>
      <c r="CM447" s="101"/>
      <c r="CN447" s="101"/>
      <c r="CO447" s="101"/>
      <c r="CQ447" s="101"/>
      <c r="CR447" s="101"/>
      <c r="CS447" s="101"/>
      <c r="CT447" s="101"/>
      <c r="CU447" s="101"/>
      <c r="CW447" s="101"/>
      <c r="DK447" s="101"/>
      <c r="DL447" s="101"/>
      <c r="DM447" s="101"/>
      <c r="DN447" s="101"/>
      <c r="DP447" s="101"/>
      <c r="DQ447" s="101"/>
      <c r="DR447" s="101"/>
      <c r="DS447" s="101"/>
      <c r="DT447" s="101"/>
      <c r="DW447" s="101"/>
      <c r="DX447" s="101"/>
      <c r="DY447" s="101"/>
      <c r="EB447" s="101"/>
    </row>
    <row r="448" spans="17:132" ht="29.25" customHeight="1" x14ac:dyDescent="0.2">
      <c r="Q448" s="92"/>
      <c r="BP448" s="101"/>
      <c r="BQ448" s="101"/>
      <c r="BR448" s="101"/>
      <c r="BT448" s="101"/>
      <c r="BU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01"/>
      <c r="CL448" s="101"/>
      <c r="CM448" s="101"/>
      <c r="CN448" s="101"/>
      <c r="CO448" s="101"/>
      <c r="CQ448" s="101"/>
      <c r="CR448" s="101"/>
      <c r="CS448" s="101"/>
      <c r="CT448" s="101"/>
      <c r="CU448" s="101"/>
      <c r="CW448" s="101"/>
      <c r="DK448" s="101"/>
      <c r="DL448" s="101"/>
      <c r="DM448" s="101"/>
      <c r="DN448" s="101"/>
      <c r="DP448" s="101"/>
      <c r="DQ448" s="101"/>
      <c r="DR448" s="101"/>
      <c r="DS448" s="101"/>
      <c r="DT448" s="101"/>
      <c r="DW448" s="101"/>
      <c r="DX448" s="101"/>
      <c r="DY448" s="101"/>
      <c r="EB448" s="101"/>
    </row>
    <row r="449" spans="17:132" ht="29.25" customHeight="1" x14ac:dyDescent="0.2">
      <c r="Q449" s="92"/>
      <c r="BP449" s="101"/>
      <c r="BQ449" s="101"/>
      <c r="BR449" s="101"/>
      <c r="BT449" s="101"/>
      <c r="BU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01"/>
      <c r="CL449" s="101"/>
      <c r="CM449" s="101"/>
      <c r="CN449" s="101"/>
      <c r="CO449" s="101"/>
      <c r="CQ449" s="101"/>
      <c r="CR449" s="101"/>
      <c r="CS449" s="101"/>
      <c r="CT449" s="101"/>
      <c r="CU449" s="101"/>
      <c r="CW449" s="101"/>
      <c r="DK449" s="101"/>
      <c r="DL449" s="101"/>
      <c r="DM449" s="101"/>
      <c r="DN449" s="101"/>
      <c r="DP449" s="101"/>
      <c r="DQ449" s="101"/>
      <c r="DR449" s="101"/>
      <c r="DS449" s="101"/>
      <c r="DT449" s="101"/>
      <c r="DW449" s="101"/>
      <c r="DX449" s="101"/>
      <c r="DY449" s="101"/>
      <c r="EB449" s="101"/>
    </row>
    <row r="450" spans="17:132" ht="29.25" customHeight="1" x14ac:dyDescent="0.2">
      <c r="Q450" s="92"/>
      <c r="BP450" s="101"/>
      <c r="BQ450" s="101"/>
      <c r="BR450" s="101"/>
      <c r="BT450" s="101"/>
      <c r="BU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01"/>
      <c r="CL450" s="101"/>
      <c r="CM450" s="101"/>
      <c r="CN450" s="101"/>
      <c r="CO450" s="101"/>
      <c r="CQ450" s="101"/>
      <c r="CR450" s="101"/>
      <c r="CS450" s="101"/>
      <c r="CT450" s="101"/>
      <c r="CU450" s="101"/>
      <c r="CW450" s="101"/>
      <c r="DK450" s="101"/>
      <c r="DL450" s="101"/>
      <c r="DM450" s="101"/>
      <c r="DN450" s="101"/>
      <c r="DP450" s="101"/>
      <c r="DQ450" s="101"/>
      <c r="DR450" s="101"/>
      <c r="DS450" s="101"/>
      <c r="DT450" s="101"/>
      <c r="DW450" s="101"/>
      <c r="DX450" s="101"/>
      <c r="DY450" s="101"/>
      <c r="EB450" s="101"/>
    </row>
    <row r="451" spans="17:132" ht="29.25" customHeight="1" x14ac:dyDescent="0.2">
      <c r="Q451" s="92"/>
      <c r="BP451" s="101"/>
      <c r="BQ451" s="101"/>
      <c r="BR451" s="101"/>
      <c r="BT451" s="101"/>
      <c r="BU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01"/>
      <c r="CL451" s="101"/>
      <c r="CM451" s="101"/>
      <c r="CN451" s="101"/>
      <c r="CO451" s="101"/>
      <c r="CQ451" s="101"/>
      <c r="CR451" s="101"/>
      <c r="CS451" s="101"/>
      <c r="CT451" s="101"/>
      <c r="CU451" s="101"/>
      <c r="CW451" s="101"/>
      <c r="DK451" s="101"/>
      <c r="DL451" s="101"/>
      <c r="DM451" s="101"/>
      <c r="DN451" s="101"/>
      <c r="DP451" s="101"/>
      <c r="DQ451" s="101"/>
      <c r="DR451" s="101"/>
      <c r="DS451" s="101"/>
      <c r="DT451" s="101"/>
      <c r="DW451" s="101"/>
      <c r="DX451" s="101"/>
      <c r="DY451" s="101"/>
      <c r="EB451" s="101"/>
    </row>
    <row r="452" spans="17:132" ht="29.25" customHeight="1" x14ac:dyDescent="0.2">
      <c r="Q452" s="92"/>
      <c r="BP452" s="101"/>
      <c r="BQ452" s="101"/>
      <c r="BR452" s="101"/>
      <c r="BT452" s="101"/>
      <c r="BU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01"/>
      <c r="CL452" s="101"/>
      <c r="CM452" s="101"/>
      <c r="CN452" s="101"/>
      <c r="CO452" s="101"/>
      <c r="CQ452" s="101"/>
      <c r="CR452" s="101"/>
      <c r="CS452" s="101"/>
      <c r="CT452" s="101"/>
      <c r="CU452" s="101"/>
      <c r="CW452" s="101"/>
      <c r="DK452" s="101"/>
      <c r="DL452" s="101"/>
      <c r="DM452" s="101"/>
      <c r="DN452" s="101"/>
      <c r="DP452" s="101"/>
      <c r="DQ452" s="101"/>
      <c r="DR452" s="101"/>
      <c r="DS452" s="101"/>
      <c r="DT452" s="101"/>
      <c r="DW452" s="101"/>
      <c r="DX452" s="101"/>
      <c r="DY452" s="101"/>
      <c r="EB452" s="101"/>
    </row>
    <row r="453" spans="17:132" ht="29.25" customHeight="1" x14ac:dyDescent="0.2">
      <c r="Q453" s="92"/>
      <c r="BP453" s="101"/>
      <c r="BQ453" s="101"/>
      <c r="BR453" s="101"/>
      <c r="BT453" s="101"/>
      <c r="BU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101"/>
      <c r="CM453" s="101"/>
      <c r="CN453" s="101"/>
      <c r="CO453" s="101"/>
      <c r="CQ453" s="101"/>
      <c r="CR453" s="101"/>
      <c r="CS453" s="101"/>
      <c r="CT453" s="101"/>
      <c r="CU453" s="101"/>
      <c r="CW453" s="101"/>
      <c r="DK453" s="101"/>
      <c r="DL453" s="101"/>
      <c r="DM453" s="101"/>
      <c r="DN453" s="101"/>
      <c r="DP453" s="101"/>
      <c r="DQ453" s="101"/>
      <c r="DR453" s="101"/>
      <c r="DS453" s="101"/>
      <c r="DT453" s="101"/>
      <c r="DW453" s="101"/>
      <c r="DX453" s="101"/>
      <c r="DY453" s="101"/>
      <c r="EB453" s="101"/>
    </row>
    <row r="454" spans="17:132" ht="29.25" customHeight="1" x14ac:dyDescent="0.2">
      <c r="Q454" s="92"/>
      <c r="BP454" s="101"/>
      <c r="BQ454" s="101"/>
      <c r="BR454" s="101"/>
      <c r="BT454" s="101"/>
      <c r="BU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01"/>
      <c r="CL454" s="101"/>
      <c r="CM454" s="101"/>
      <c r="CN454" s="101"/>
      <c r="CO454" s="101"/>
      <c r="CQ454" s="101"/>
      <c r="CR454" s="101"/>
      <c r="CS454" s="101"/>
      <c r="CT454" s="101"/>
      <c r="CU454" s="101"/>
      <c r="CW454" s="101"/>
      <c r="DK454" s="101"/>
      <c r="DL454" s="101"/>
      <c r="DM454" s="101"/>
      <c r="DN454" s="101"/>
      <c r="DP454" s="101"/>
      <c r="DQ454" s="101"/>
      <c r="DR454" s="101"/>
      <c r="DS454" s="101"/>
      <c r="DT454" s="101"/>
      <c r="DW454" s="101"/>
      <c r="DX454" s="101"/>
      <c r="DY454" s="101"/>
      <c r="EB454" s="101"/>
    </row>
    <row r="455" spans="17:132" ht="29.25" customHeight="1" x14ac:dyDescent="0.2">
      <c r="Q455" s="92"/>
      <c r="BP455" s="101"/>
      <c r="BQ455" s="101"/>
      <c r="BR455" s="101"/>
      <c r="BT455" s="101"/>
      <c r="BU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101"/>
      <c r="CM455" s="101"/>
      <c r="CN455" s="101"/>
      <c r="CO455" s="101"/>
      <c r="CQ455" s="101"/>
      <c r="CR455" s="101"/>
      <c r="CS455" s="101"/>
      <c r="CT455" s="101"/>
      <c r="CU455" s="101"/>
      <c r="CW455" s="101"/>
      <c r="DK455" s="101"/>
      <c r="DL455" s="101"/>
      <c r="DM455" s="101"/>
      <c r="DN455" s="101"/>
      <c r="DP455" s="101"/>
      <c r="DQ455" s="101"/>
      <c r="DR455" s="101"/>
      <c r="DS455" s="101"/>
      <c r="DT455" s="101"/>
      <c r="DW455" s="101"/>
      <c r="DX455" s="101"/>
      <c r="DY455" s="101"/>
      <c r="EB455" s="101"/>
    </row>
    <row r="456" spans="17:132" ht="29.25" customHeight="1" x14ac:dyDescent="0.2">
      <c r="Q456" s="92"/>
      <c r="BP456" s="101"/>
      <c r="BQ456" s="101"/>
      <c r="BR456" s="101"/>
      <c r="BT456" s="101"/>
      <c r="BU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01"/>
      <c r="CL456" s="101"/>
      <c r="CM456" s="101"/>
      <c r="CN456" s="101"/>
      <c r="CO456" s="101"/>
      <c r="CQ456" s="101"/>
      <c r="CR456" s="101"/>
      <c r="CS456" s="101"/>
      <c r="CT456" s="101"/>
      <c r="CU456" s="101"/>
      <c r="CW456" s="101"/>
      <c r="DK456" s="101"/>
      <c r="DL456" s="101"/>
      <c r="DM456" s="101"/>
      <c r="DN456" s="101"/>
      <c r="DP456" s="101"/>
      <c r="DQ456" s="101"/>
      <c r="DR456" s="101"/>
      <c r="DS456" s="101"/>
      <c r="DT456" s="101"/>
      <c r="DW456" s="101"/>
      <c r="DX456" s="101"/>
      <c r="DY456" s="101"/>
      <c r="EB456" s="101"/>
    </row>
    <row r="457" spans="17:132" ht="29.25" customHeight="1" x14ac:dyDescent="0.2">
      <c r="Q457" s="92"/>
      <c r="BP457" s="101"/>
      <c r="BQ457" s="101"/>
      <c r="BR457" s="101"/>
      <c r="BT457" s="101"/>
      <c r="BU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01"/>
      <c r="CL457" s="101"/>
      <c r="CM457" s="101"/>
      <c r="CN457" s="101"/>
      <c r="CO457" s="101"/>
      <c r="CQ457" s="101"/>
      <c r="CR457" s="101"/>
      <c r="CS457" s="101"/>
      <c r="CT457" s="101"/>
      <c r="CU457" s="101"/>
      <c r="CW457" s="101"/>
      <c r="DK457" s="101"/>
      <c r="DL457" s="101"/>
      <c r="DM457" s="101"/>
      <c r="DN457" s="101"/>
      <c r="DP457" s="101"/>
      <c r="DQ457" s="101"/>
      <c r="DR457" s="101"/>
      <c r="DS457" s="101"/>
      <c r="DT457" s="101"/>
      <c r="DW457" s="101"/>
      <c r="DX457" s="101"/>
      <c r="DY457" s="101"/>
      <c r="EB457" s="101"/>
    </row>
    <row r="458" spans="17:132" ht="29.25" customHeight="1" x14ac:dyDescent="0.2">
      <c r="Q458" s="92"/>
      <c r="BP458" s="101"/>
      <c r="BQ458" s="101"/>
      <c r="BR458" s="101"/>
      <c r="BT458" s="101"/>
      <c r="BU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01"/>
      <c r="CL458" s="101"/>
      <c r="CM458" s="101"/>
      <c r="CN458" s="101"/>
      <c r="CO458" s="101"/>
      <c r="CQ458" s="101"/>
      <c r="CR458" s="101"/>
      <c r="CS458" s="101"/>
      <c r="CT458" s="101"/>
      <c r="CU458" s="101"/>
      <c r="CW458" s="101"/>
      <c r="DK458" s="101"/>
      <c r="DL458" s="101"/>
      <c r="DM458" s="101"/>
      <c r="DN458" s="101"/>
      <c r="DP458" s="101"/>
      <c r="DQ458" s="101"/>
      <c r="DR458" s="101"/>
      <c r="DS458" s="101"/>
      <c r="DT458" s="101"/>
      <c r="DW458" s="101"/>
      <c r="DX458" s="101"/>
      <c r="DY458" s="101"/>
      <c r="EB458" s="101"/>
    </row>
    <row r="459" spans="17:132" ht="29.25" customHeight="1" x14ac:dyDescent="0.2">
      <c r="Q459" s="92"/>
      <c r="BP459" s="101"/>
      <c r="BQ459" s="101"/>
      <c r="BR459" s="101"/>
      <c r="BT459" s="101"/>
      <c r="BU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01"/>
      <c r="CL459" s="101"/>
      <c r="CM459" s="101"/>
      <c r="CN459" s="101"/>
      <c r="CO459" s="101"/>
      <c r="CQ459" s="101"/>
      <c r="CR459" s="101"/>
      <c r="CS459" s="101"/>
      <c r="CT459" s="101"/>
      <c r="CU459" s="101"/>
      <c r="CW459" s="101"/>
      <c r="DK459" s="101"/>
      <c r="DL459" s="101"/>
      <c r="DM459" s="101"/>
      <c r="DN459" s="101"/>
      <c r="DP459" s="101"/>
      <c r="DQ459" s="101"/>
      <c r="DR459" s="101"/>
      <c r="DS459" s="101"/>
      <c r="DT459" s="101"/>
      <c r="DW459" s="101"/>
      <c r="DX459" s="101"/>
      <c r="DY459" s="101"/>
      <c r="EB459" s="101"/>
    </row>
    <row r="460" spans="17:132" ht="29.25" customHeight="1" x14ac:dyDescent="0.2">
      <c r="Q460" s="92"/>
      <c r="BP460" s="101"/>
      <c r="BQ460" s="101"/>
      <c r="BR460" s="101"/>
      <c r="BT460" s="101"/>
      <c r="BU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01"/>
      <c r="CL460" s="101"/>
      <c r="CM460" s="101"/>
      <c r="CN460" s="101"/>
      <c r="CO460" s="101"/>
      <c r="CQ460" s="101"/>
      <c r="CR460" s="101"/>
      <c r="CS460" s="101"/>
      <c r="CT460" s="101"/>
      <c r="CU460" s="101"/>
      <c r="CW460" s="101"/>
      <c r="DK460" s="101"/>
      <c r="DL460" s="101"/>
      <c r="DM460" s="101"/>
      <c r="DN460" s="101"/>
      <c r="DP460" s="101"/>
      <c r="DQ460" s="101"/>
      <c r="DR460" s="101"/>
      <c r="DS460" s="101"/>
      <c r="DT460" s="101"/>
      <c r="DW460" s="101"/>
      <c r="DX460" s="101"/>
      <c r="DY460" s="101"/>
      <c r="EB460" s="101"/>
    </row>
    <row r="461" spans="17:132" ht="29.25" customHeight="1" x14ac:dyDescent="0.2">
      <c r="Q461" s="92"/>
      <c r="BP461" s="101"/>
      <c r="BQ461" s="101"/>
      <c r="BR461" s="101"/>
      <c r="BT461" s="101"/>
      <c r="BU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101"/>
      <c r="CM461" s="101"/>
      <c r="CN461" s="101"/>
      <c r="CO461" s="101"/>
      <c r="CQ461" s="101"/>
      <c r="CR461" s="101"/>
      <c r="CS461" s="101"/>
      <c r="CT461" s="101"/>
      <c r="CU461" s="101"/>
      <c r="CW461" s="101"/>
      <c r="DK461" s="101"/>
      <c r="DL461" s="101"/>
      <c r="DM461" s="101"/>
      <c r="DN461" s="101"/>
      <c r="DP461" s="101"/>
      <c r="DQ461" s="101"/>
      <c r="DR461" s="101"/>
      <c r="DS461" s="101"/>
      <c r="DT461" s="101"/>
      <c r="DW461" s="101"/>
      <c r="DX461" s="101"/>
      <c r="DY461" s="101"/>
      <c r="EB461" s="101"/>
    </row>
    <row r="462" spans="17:132" ht="29.25" customHeight="1" x14ac:dyDescent="0.2">
      <c r="Q462" s="92"/>
      <c r="BP462" s="101"/>
      <c r="BQ462" s="101"/>
      <c r="BR462" s="101"/>
      <c r="BT462" s="101"/>
      <c r="BU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01"/>
      <c r="CL462" s="101"/>
      <c r="CM462" s="101"/>
      <c r="CN462" s="101"/>
      <c r="CO462" s="101"/>
      <c r="CQ462" s="101"/>
      <c r="CR462" s="101"/>
      <c r="CS462" s="101"/>
      <c r="CT462" s="101"/>
      <c r="CU462" s="101"/>
      <c r="CW462" s="101"/>
      <c r="DK462" s="101"/>
      <c r="DL462" s="101"/>
      <c r="DM462" s="101"/>
      <c r="DN462" s="101"/>
      <c r="DP462" s="101"/>
      <c r="DQ462" s="101"/>
      <c r="DR462" s="101"/>
      <c r="DS462" s="101"/>
      <c r="DT462" s="101"/>
      <c r="DW462" s="101"/>
      <c r="DX462" s="101"/>
      <c r="DY462" s="101"/>
      <c r="EB462" s="101"/>
    </row>
    <row r="463" spans="17:132" ht="29.25" customHeight="1" x14ac:dyDescent="0.2">
      <c r="Q463" s="92"/>
      <c r="BP463" s="101"/>
      <c r="BQ463" s="101"/>
      <c r="BR463" s="101"/>
      <c r="BT463" s="101"/>
      <c r="BU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01"/>
      <c r="CL463" s="101"/>
      <c r="CM463" s="101"/>
      <c r="CN463" s="101"/>
      <c r="CO463" s="101"/>
      <c r="CQ463" s="101"/>
      <c r="CR463" s="101"/>
      <c r="CS463" s="101"/>
      <c r="CT463" s="101"/>
      <c r="CU463" s="101"/>
      <c r="CW463" s="101"/>
      <c r="DK463" s="101"/>
      <c r="DL463" s="101"/>
      <c r="DM463" s="101"/>
      <c r="DN463" s="101"/>
      <c r="DP463" s="101"/>
      <c r="DQ463" s="101"/>
      <c r="DR463" s="101"/>
      <c r="DS463" s="101"/>
      <c r="DT463" s="101"/>
      <c r="DW463" s="101"/>
      <c r="DX463" s="101"/>
      <c r="DY463" s="101"/>
      <c r="EB463" s="101"/>
    </row>
    <row r="464" spans="17:132" ht="29.25" customHeight="1" x14ac:dyDescent="0.2">
      <c r="Q464" s="92"/>
      <c r="BP464" s="101"/>
      <c r="BQ464" s="101"/>
      <c r="BR464" s="101"/>
      <c r="BT464" s="101"/>
      <c r="BU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01"/>
      <c r="CL464" s="101"/>
      <c r="CM464" s="101"/>
      <c r="CN464" s="101"/>
      <c r="CO464" s="101"/>
      <c r="CQ464" s="101"/>
      <c r="CR464" s="101"/>
      <c r="CS464" s="101"/>
      <c r="CT464" s="101"/>
      <c r="CU464" s="101"/>
      <c r="CW464" s="101"/>
      <c r="DK464" s="101"/>
      <c r="DL464" s="101"/>
      <c r="DM464" s="101"/>
      <c r="DN464" s="101"/>
      <c r="DP464" s="101"/>
      <c r="DQ464" s="101"/>
      <c r="DR464" s="101"/>
      <c r="DS464" s="101"/>
      <c r="DT464" s="101"/>
      <c r="DW464" s="101"/>
      <c r="DX464" s="101"/>
      <c r="DY464" s="101"/>
      <c r="EB464" s="101"/>
    </row>
    <row r="465" spans="17:132" ht="29.25" customHeight="1" x14ac:dyDescent="0.2">
      <c r="Q465" s="92"/>
      <c r="BP465" s="101"/>
      <c r="BQ465" s="101"/>
      <c r="BR465" s="101"/>
      <c r="BT465" s="101"/>
      <c r="BU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01"/>
      <c r="CL465" s="101"/>
      <c r="CM465" s="101"/>
      <c r="CN465" s="101"/>
      <c r="CO465" s="101"/>
      <c r="CQ465" s="101"/>
      <c r="CR465" s="101"/>
      <c r="CS465" s="101"/>
      <c r="CT465" s="101"/>
      <c r="CU465" s="101"/>
      <c r="CW465" s="101"/>
      <c r="DK465" s="101"/>
      <c r="DL465" s="101"/>
      <c r="DM465" s="101"/>
      <c r="DN465" s="101"/>
      <c r="DP465" s="101"/>
      <c r="DQ465" s="101"/>
      <c r="DR465" s="101"/>
      <c r="DS465" s="101"/>
      <c r="DT465" s="101"/>
      <c r="DW465" s="101"/>
      <c r="DX465" s="101"/>
      <c r="DY465" s="101"/>
      <c r="EB465" s="101"/>
    </row>
    <row r="466" spans="17:132" ht="29.25" customHeight="1" x14ac:dyDescent="0.2">
      <c r="Q466" s="92"/>
      <c r="BP466" s="101"/>
      <c r="BQ466" s="101"/>
      <c r="BR466" s="101"/>
      <c r="BT466" s="101"/>
      <c r="BU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01"/>
      <c r="CL466" s="101"/>
      <c r="CM466" s="101"/>
      <c r="CN466" s="101"/>
      <c r="CO466" s="101"/>
      <c r="CQ466" s="101"/>
      <c r="CR466" s="101"/>
      <c r="CS466" s="101"/>
      <c r="CT466" s="101"/>
      <c r="CU466" s="101"/>
      <c r="CW466" s="101"/>
      <c r="DK466" s="101"/>
      <c r="DL466" s="101"/>
      <c r="DM466" s="101"/>
      <c r="DN466" s="101"/>
      <c r="DP466" s="101"/>
      <c r="DQ466" s="101"/>
      <c r="DR466" s="101"/>
      <c r="DS466" s="101"/>
      <c r="DT466" s="101"/>
      <c r="DW466" s="101"/>
      <c r="DX466" s="101"/>
      <c r="DY466" s="101"/>
      <c r="EB466" s="101"/>
    </row>
    <row r="467" spans="17:132" ht="29.25" customHeight="1" x14ac:dyDescent="0.2">
      <c r="Q467" s="92"/>
      <c r="BP467" s="101"/>
      <c r="BQ467" s="101"/>
      <c r="BR467" s="101"/>
      <c r="BT467" s="101"/>
      <c r="BU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01"/>
      <c r="CL467" s="101"/>
      <c r="CM467" s="101"/>
      <c r="CN467" s="101"/>
      <c r="CO467" s="101"/>
      <c r="CQ467" s="101"/>
      <c r="CR467" s="101"/>
      <c r="CS467" s="101"/>
      <c r="CT467" s="101"/>
      <c r="CU467" s="101"/>
      <c r="CW467" s="101"/>
      <c r="DK467" s="101"/>
      <c r="DL467" s="101"/>
      <c r="DM467" s="101"/>
      <c r="DN467" s="101"/>
      <c r="DP467" s="101"/>
      <c r="DQ467" s="101"/>
      <c r="DR467" s="101"/>
      <c r="DS467" s="101"/>
      <c r="DT467" s="101"/>
      <c r="DW467" s="101"/>
      <c r="DX467" s="101"/>
      <c r="DY467" s="101"/>
      <c r="EB467" s="101"/>
    </row>
    <row r="468" spans="17:132" ht="29.25" customHeight="1" x14ac:dyDescent="0.2">
      <c r="Q468" s="92"/>
      <c r="BP468" s="101"/>
      <c r="BQ468" s="101"/>
      <c r="BR468" s="101"/>
      <c r="BT468" s="101"/>
      <c r="BU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01"/>
      <c r="CL468" s="101"/>
      <c r="CM468" s="101"/>
      <c r="CN468" s="101"/>
      <c r="CO468" s="101"/>
      <c r="CQ468" s="101"/>
      <c r="CR468" s="101"/>
      <c r="CS468" s="101"/>
      <c r="CT468" s="101"/>
      <c r="CU468" s="101"/>
      <c r="CW468" s="101"/>
      <c r="DK468" s="101"/>
      <c r="DL468" s="101"/>
      <c r="DM468" s="101"/>
      <c r="DN468" s="101"/>
      <c r="DP468" s="101"/>
      <c r="DQ468" s="101"/>
      <c r="DR468" s="101"/>
      <c r="DS468" s="101"/>
      <c r="DT468" s="101"/>
      <c r="DW468" s="101"/>
      <c r="DX468" s="101"/>
      <c r="DY468" s="101"/>
      <c r="EB468" s="101"/>
    </row>
    <row r="469" spans="17:132" ht="29.25" customHeight="1" x14ac:dyDescent="0.2">
      <c r="Q469" s="92"/>
      <c r="BP469" s="101"/>
      <c r="BQ469" s="101"/>
      <c r="BR469" s="101"/>
      <c r="BT469" s="101"/>
      <c r="BU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101"/>
      <c r="CM469" s="101"/>
      <c r="CN469" s="101"/>
      <c r="CO469" s="101"/>
      <c r="CQ469" s="101"/>
      <c r="CR469" s="101"/>
      <c r="CS469" s="101"/>
      <c r="CT469" s="101"/>
      <c r="CU469" s="101"/>
      <c r="CW469" s="101"/>
      <c r="DK469" s="101"/>
      <c r="DL469" s="101"/>
      <c r="DM469" s="101"/>
      <c r="DN469" s="101"/>
      <c r="DP469" s="101"/>
      <c r="DQ469" s="101"/>
      <c r="DR469" s="101"/>
      <c r="DS469" s="101"/>
      <c r="DT469" s="101"/>
      <c r="DW469" s="101"/>
      <c r="DX469" s="101"/>
      <c r="DY469" s="101"/>
      <c r="EB469" s="101"/>
    </row>
    <row r="470" spans="17:132" ht="29.25" customHeight="1" x14ac:dyDescent="0.2">
      <c r="Q470" s="92"/>
      <c r="BP470" s="101"/>
      <c r="BQ470" s="101"/>
      <c r="BR470" s="101"/>
      <c r="BT470" s="101"/>
      <c r="BU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01"/>
      <c r="CL470" s="101"/>
      <c r="CM470" s="101"/>
      <c r="CN470" s="101"/>
      <c r="CO470" s="101"/>
      <c r="CQ470" s="101"/>
      <c r="CR470" s="101"/>
      <c r="CS470" s="101"/>
      <c r="CT470" s="101"/>
      <c r="CU470" s="101"/>
      <c r="CW470" s="101"/>
      <c r="DK470" s="101"/>
      <c r="DL470" s="101"/>
      <c r="DM470" s="101"/>
      <c r="DN470" s="101"/>
      <c r="DP470" s="101"/>
      <c r="DQ470" s="101"/>
      <c r="DR470" s="101"/>
      <c r="DS470" s="101"/>
      <c r="DT470" s="101"/>
      <c r="DW470" s="101"/>
      <c r="DX470" s="101"/>
      <c r="DY470" s="101"/>
      <c r="EB470" s="101"/>
    </row>
    <row r="471" spans="17:132" ht="29.25" customHeight="1" x14ac:dyDescent="0.2">
      <c r="Q471" s="92"/>
      <c r="BP471" s="101"/>
      <c r="BQ471" s="101"/>
      <c r="BR471" s="101"/>
      <c r="BT471" s="101"/>
      <c r="BU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01"/>
      <c r="CL471" s="101"/>
      <c r="CM471" s="101"/>
      <c r="CN471" s="101"/>
      <c r="CO471" s="101"/>
      <c r="CQ471" s="101"/>
      <c r="CR471" s="101"/>
      <c r="CS471" s="101"/>
      <c r="CT471" s="101"/>
      <c r="CU471" s="101"/>
      <c r="CW471" s="101"/>
      <c r="DK471" s="101"/>
      <c r="DL471" s="101"/>
      <c r="DM471" s="101"/>
      <c r="DN471" s="101"/>
      <c r="DP471" s="101"/>
      <c r="DQ471" s="101"/>
      <c r="DR471" s="101"/>
      <c r="DS471" s="101"/>
      <c r="DT471" s="101"/>
      <c r="DW471" s="101"/>
      <c r="DX471" s="101"/>
      <c r="DY471" s="101"/>
      <c r="EB471" s="101"/>
    </row>
    <row r="472" spans="17:132" ht="29.25" customHeight="1" x14ac:dyDescent="0.2">
      <c r="Q472" s="92"/>
      <c r="BP472" s="101"/>
      <c r="BQ472" s="101"/>
      <c r="BR472" s="101"/>
      <c r="BT472" s="101"/>
      <c r="BU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01"/>
      <c r="CL472" s="101"/>
      <c r="CM472" s="101"/>
      <c r="CN472" s="101"/>
      <c r="CO472" s="101"/>
      <c r="CQ472" s="101"/>
      <c r="CR472" s="101"/>
      <c r="CS472" s="101"/>
      <c r="CT472" s="101"/>
      <c r="CU472" s="101"/>
      <c r="CW472" s="101"/>
      <c r="DK472" s="101"/>
      <c r="DL472" s="101"/>
      <c r="DM472" s="101"/>
      <c r="DN472" s="101"/>
      <c r="DP472" s="101"/>
      <c r="DQ472" s="101"/>
      <c r="DR472" s="101"/>
      <c r="DS472" s="101"/>
      <c r="DT472" s="101"/>
      <c r="DW472" s="101"/>
      <c r="DX472" s="101"/>
      <c r="DY472" s="101"/>
      <c r="EB472" s="101"/>
    </row>
    <row r="473" spans="17:132" ht="29.25" customHeight="1" x14ac:dyDescent="0.2">
      <c r="Q473" s="92"/>
      <c r="BP473" s="101"/>
      <c r="BQ473" s="101"/>
      <c r="BR473" s="101"/>
      <c r="BT473" s="101"/>
      <c r="BU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01"/>
      <c r="CL473" s="101"/>
      <c r="CM473" s="101"/>
      <c r="CN473" s="101"/>
      <c r="CO473" s="101"/>
      <c r="CQ473" s="101"/>
      <c r="CR473" s="101"/>
      <c r="CS473" s="101"/>
      <c r="CT473" s="101"/>
      <c r="CU473" s="101"/>
      <c r="CW473" s="101"/>
      <c r="DK473" s="101"/>
      <c r="DL473" s="101"/>
      <c r="DM473" s="101"/>
      <c r="DN473" s="101"/>
      <c r="DP473" s="101"/>
      <c r="DQ473" s="101"/>
      <c r="DR473" s="101"/>
      <c r="DS473" s="101"/>
      <c r="DT473" s="101"/>
      <c r="DW473" s="101"/>
      <c r="DX473" s="101"/>
      <c r="DY473" s="101"/>
      <c r="EB473" s="101"/>
    </row>
    <row r="474" spans="17:132" ht="29.25" customHeight="1" x14ac:dyDescent="0.2">
      <c r="Q474" s="92"/>
      <c r="BP474" s="101"/>
      <c r="BQ474" s="101"/>
      <c r="BR474" s="101"/>
      <c r="BT474" s="101"/>
      <c r="BU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01"/>
      <c r="CL474" s="101"/>
      <c r="CM474" s="101"/>
      <c r="CN474" s="101"/>
      <c r="CO474" s="101"/>
      <c r="CQ474" s="101"/>
      <c r="CR474" s="101"/>
      <c r="CS474" s="101"/>
      <c r="CT474" s="101"/>
      <c r="CU474" s="101"/>
      <c r="CW474" s="101"/>
      <c r="DK474" s="101"/>
      <c r="DL474" s="101"/>
      <c r="DM474" s="101"/>
      <c r="DN474" s="101"/>
      <c r="DP474" s="101"/>
      <c r="DQ474" s="101"/>
      <c r="DR474" s="101"/>
      <c r="DS474" s="101"/>
      <c r="DT474" s="101"/>
      <c r="DW474" s="101"/>
      <c r="DX474" s="101"/>
      <c r="DY474" s="101"/>
      <c r="EB474" s="101"/>
    </row>
    <row r="475" spans="17:132" ht="29.25" customHeight="1" x14ac:dyDescent="0.2">
      <c r="Q475" s="92"/>
      <c r="BP475" s="101"/>
      <c r="BQ475" s="101"/>
      <c r="BR475" s="101"/>
      <c r="BT475" s="101"/>
      <c r="BU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01"/>
      <c r="CL475" s="101"/>
      <c r="CM475" s="101"/>
      <c r="CN475" s="101"/>
      <c r="CO475" s="101"/>
      <c r="CQ475" s="101"/>
      <c r="CR475" s="101"/>
      <c r="CS475" s="101"/>
      <c r="CT475" s="101"/>
      <c r="CU475" s="101"/>
      <c r="CW475" s="101"/>
      <c r="DK475" s="101"/>
      <c r="DL475" s="101"/>
      <c r="DM475" s="101"/>
      <c r="DN475" s="101"/>
      <c r="DP475" s="101"/>
      <c r="DQ475" s="101"/>
      <c r="DR475" s="101"/>
      <c r="DS475" s="101"/>
      <c r="DT475" s="101"/>
      <c r="DW475" s="101"/>
      <c r="DX475" s="101"/>
      <c r="DY475" s="101"/>
      <c r="EB475" s="101"/>
    </row>
    <row r="476" spans="17:132" ht="29.25" customHeight="1" x14ac:dyDescent="0.2">
      <c r="Q476" s="92"/>
      <c r="BP476" s="101"/>
      <c r="BQ476" s="101"/>
      <c r="BR476" s="101"/>
      <c r="BT476" s="101"/>
      <c r="BU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01"/>
      <c r="CL476" s="101"/>
      <c r="CM476" s="101"/>
      <c r="CN476" s="101"/>
      <c r="CO476" s="101"/>
      <c r="CQ476" s="101"/>
      <c r="CR476" s="101"/>
      <c r="CS476" s="101"/>
      <c r="CT476" s="101"/>
      <c r="CU476" s="101"/>
      <c r="CW476" s="101"/>
      <c r="DK476" s="101"/>
      <c r="DL476" s="101"/>
      <c r="DM476" s="101"/>
      <c r="DN476" s="101"/>
      <c r="DP476" s="101"/>
      <c r="DQ476" s="101"/>
      <c r="DR476" s="101"/>
      <c r="DS476" s="101"/>
      <c r="DT476" s="101"/>
      <c r="DW476" s="101"/>
      <c r="DX476" s="101"/>
      <c r="DY476" s="101"/>
      <c r="EB476" s="101"/>
    </row>
    <row r="477" spans="17:132" ht="29.25" customHeight="1" x14ac:dyDescent="0.2">
      <c r="Q477" s="92"/>
      <c r="BP477" s="101"/>
      <c r="BQ477" s="101"/>
      <c r="BR477" s="101"/>
      <c r="BT477" s="101"/>
      <c r="BU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101"/>
      <c r="CM477" s="101"/>
      <c r="CN477" s="101"/>
      <c r="CO477" s="101"/>
      <c r="CQ477" s="101"/>
      <c r="CR477" s="101"/>
      <c r="CS477" s="101"/>
      <c r="CT477" s="101"/>
      <c r="CU477" s="101"/>
      <c r="CW477" s="101"/>
      <c r="DK477" s="101"/>
      <c r="DL477" s="101"/>
      <c r="DM477" s="101"/>
      <c r="DN477" s="101"/>
      <c r="DP477" s="101"/>
      <c r="DQ477" s="101"/>
      <c r="DR477" s="101"/>
      <c r="DS477" s="101"/>
      <c r="DT477" s="101"/>
      <c r="DW477" s="101"/>
      <c r="DX477" s="101"/>
      <c r="DY477" s="101"/>
      <c r="EB477" s="101"/>
    </row>
    <row r="478" spans="17:132" ht="29.25" customHeight="1" x14ac:dyDescent="0.2">
      <c r="Q478" s="92"/>
      <c r="BP478" s="101"/>
      <c r="BQ478" s="101"/>
      <c r="BR478" s="101"/>
      <c r="BT478" s="101"/>
      <c r="BU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01"/>
      <c r="CL478" s="101"/>
      <c r="CM478" s="101"/>
      <c r="CN478" s="101"/>
      <c r="CO478" s="101"/>
      <c r="CQ478" s="101"/>
      <c r="CR478" s="101"/>
      <c r="CS478" s="101"/>
      <c r="CT478" s="101"/>
      <c r="CU478" s="101"/>
      <c r="CW478" s="101"/>
      <c r="DK478" s="101"/>
      <c r="DL478" s="101"/>
      <c r="DM478" s="101"/>
      <c r="DN478" s="101"/>
      <c r="DP478" s="101"/>
      <c r="DQ478" s="101"/>
      <c r="DR478" s="101"/>
      <c r="DS478" s="101"/>
      <c r="DT478" s="101"/>
      <c r="DW478" s="101"/>
      <c r="DX478" s="101"/>
      <c r="DY478" s="101"/>
      <c r="EB478" s="101"/>
    </row>
    <row r="479" spans="17:132" ht="29.25" customHeight="1" x14ac:dyDescent="0.2">
      <c r="Q479" s="92"/>
      <c r="BP479" s="101"/>
      <c r="BQ479" s="101"/>
      <c r="BR479" s="101"/>
      <c r="BT479" s="101"/>
      <c r="BU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01"/>
      <c r="CL479" s="101"/>
      <c r="CM479" s="101"/>
      <c r="CN479" s="101"/>
      <c r="CO479" s="101"/>
      <c r="CQ479" s="101"/>
      <c r="CR479" s="101"/>
      <c r="CS479" s="101"/>
      <c r="CT479" s="101"/>
      <c r="CU479" s="101"/>
      <c r="CW479" s="101"/>
      <c r="DK479" s="101"/>
      <c r="DL479" s="101"/>
      <c r="DM479" s="101"/>
      <c r="DN479" s="101"/>
      <c r="DP479" s="101"/>
      <c r="DQ479" s="101"/>
      <c r="DR479" s="101"/>
      <c r="DS479" s="101"/>
      <c r="DT479" s="101"/>
      <c r="DW479" s="101"/>
      <c r="DX479" s="101"/>
      <c r="DY479" s="101"/>
      <c r="EB479" s="101"/>
    </row>
    <row r="480" spans="17:132" ht="29.25" customHeight="1" x14ac:dyDescent="0.2">
      <c r="Q480" s="92"/>
      <c r="BP480" s="101"/>
      <c r="BQ480" s="101"/>
      <c r="BR480" s="101"/>
      <c r="BT480" s="101"/>
      <c r="BU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01"/>
      <c r="CL480" s="101"/>
      <c r="CM480" s="101"/>
      <c r="CN480" s="101"/>
      <c r="CO480" s="101"/>
      <c r="CQ480" s="101"/>
      <c r="CR480" s="101"/>
      <c r="CS480" s="101"/>
      <c r="CT480" s="101"/>
      <c r="CU480" s="101"/>
      <c r="CW480" s="101"/>
      <c r="DK480" s="101"/>
      <c r="DL480" s="101"/>
      <c r="DM480" s="101"/>
      <c r="DN480" s="101"/>
      <c r="DP480" s="101"/>
      <c r="DQ480" s="101"/>
      <c r="DR480" s="101"/>
      <c r="DS480" s="101"/>
      <c r="DT480" s="101"/>
      <c r="DW480" s="101"/>
      <c r="DX480" s="101"/>
      <c r="DY480" s="101"/>
      <c r="EB480" s="101"/>
    </row>
    <row r="481" spans="17:132" ht="29.25" customHeight="1" x14ac:dyDescent="0.2">
      <c r="Q481" s="92"/>
      <c r="BP481" s="101"/>
      <c r="BQ481" s="101"/>
      <c r="BR481" s="101"/>
      <c r="BT481" s="101"/>
      <c r="BU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01"/>
      <c r="CL481" s="101"/>
      <c r="CM481" s="101"/>
      <c r="CN481" s="101"/>
      <c r="CO481" s="101"/>
      <c r="CQ481" s="101"/>
      <c r="CR481" s="101"/>
      <c r="CS481" s="101"/>
      <c r="CT481" s="101"/>
      <c r="CU481" s="101"/>
      <c r="CW481" s="101"/>
      <c r="DK481" s="101"/>
      <c r="DL481" s="101"/>
      <c r="DM481" s="101"/>
      <c r="DN481" s="101"/>
      <c r="DP481" s="101"/>
      <c r="DQ481" s="101"/>
      <c r="DR481" s="101"/>
      <c r="DS481" s="101"/>
      <c r="DT481" s="101"/>
      <c r="DW481" s="101"/>
      <c r="DX481" s="101"/>
      <c r="DY481" s="101"/>
      <c r="EB481" s="101"/>
    </row>
    <row r="482" spans="17:132" ht="29.25" customHeight="1" x14ac:dyDescent="0.2">
      <c r="Q482" s="92"/>
      <c r="BP482" s="101"/>
      <c r="BQ482" s="101"/>
      <c r="BR482" s="101"/>
      <c r="BT482" s="101"/>
      <c r="BU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01"/>
      <c r="CL482" s="101"/>
      <c r="CM482" s="101"/>
      <c r="CN482" s="101"/>
      <c r="CO482" s="101"/>
      <c r="CQ482" s="101"/>
      <c r="CR482" s="101"/>
      <c r="CS482" s="101"/>
      <c r="CT482" s="101"/>
      <c r="CU482" s="101"/>
      <c r="CW482" s="101"/>
      <c r="DK482" s="101"/>
      <c r="DL482" s="101"/>
      <c r="DM482" s="101"/>
      <c r="DN482" s="101"/>
      <c r="DP482" s="101"/>
      <c r="DQ482" s="101"/>
      <c r="DR482" s="101"/>
      <c r="DS482" s="101"/>
      <c r="DT482" s="101"/>
      <c r="DW482" s="101"/>
      <c r="DX482" s="101"/>
      <c r="DY482" s="101"/>
      <c r="EB482" s="101"/>
    </row>
    <row r="483" spans="17:132" ht="29.25" customHeight="1" x14ac:dyDescent="0.2">
      <c r="Q483" s="92"/>
      <c r="BP483" s="101"/>
      <c r="BQ483" s="101"/>
      <c r="BR483" s="101"/>
      <c r="BT483" s="101"/>
      <c r="BU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01"/>
      <c r="CL483" s="101"/>
      <c r="CM483" s="101"/>
      <c r="CN483" s="101"/>
      <c r="CO483" s="101"/>
      <c r="CQ483" s="101"/>
      <c r="CR483" s="101"/>
      <c r="CS483" s="101"/>
      <c r="CT483" s="101"/>
      <c r="CU483" s="101"/>
      <c r="CW483" s="101"/>
      <c r="DK483" s="101"/>
      <c r="DL483" s="101"/>
      <c r="DM483" s="101"/>
      <c r="DN483" s="101"/>
      <c r="DP483" s="101"/>
      <c r="DQ483" s="101"/>
      <c r="DR483" s="101"/>
      <c r="DS483" s="101"/>
      <c r="DT483" s="101"/>
      <c r="DW483" s="101"/>
      <c r="DX483" s="101"/>
      <c r="DY483" s="101"/>
      <c r="EB483" s="101"/>
    </row>
    <row r="484" spans="17:132" ht="29.25" customHeight="1" x14ac:dyDescent="0.2">
      <c r="Q484" s="92"/>
      <c r="BP484" s="101"/>
      <c r="BQ484" s="101"/>
      <c r="BR484" s="101"/>
      <c r="BT484" s="101"/>
      <c r="BU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01"/>
      <c r="CL484" s="101"/>
      <c r="CM484" s="101"/>
      <c r="CN484" s="101"/>
      <c r="CO484" s="101"/>
      <c r="CQ484" s="101"/>
      <c r="CR484" s="101"/>
      <c r="CS484" s="101"/>
      <c r="CT484" s="101"/>
      <c r="CU484" s="101"/>
      <c r="CW484" s="101"/>
      <c r="DK484" s="101"/>
      <c r="DL484" s="101"/>
      <c r="DM484" s="101"/>
      <c r="DN484" s="101"/>
      <c r="DP484" s="101"/>
      <c r="DQ484" s="101"/>
      <c r="DR484" s="101"/>
      <c r="DS484" s="101"/>
      <c r="DT484" s="101"/>
      <c r="DW484" s="101"/>
      <c r="DX484" s="101"/>
      <c r="DY484" s="101"/>
      <c r="EB484" s="101"/>
    </row>
    <row r="485" spans="17:132" ht="29.25" customHeight="1" x14ac:dyDescent="0.2">
      <c r="Q485" s="92"/>
      <c r="BP485" s="101"/>
      <c r="BQ485" s="101"/>
      <c r="BR485" s="101"/>
      <c r="BT485" s="101"/>
      <c r="BU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01"/>
      <c r="CL485" s="101"/>
      <c r="CM485" s="101"/>
      <c r="CN485" s="101"/>
      <c r="CO485" s="101"/>
      <c r="CQ485" s="101"/>
      <c r="CR485" s="101"/>
      <c r="CS485" s="101"/>
      <c r="CT485" s="101"/>
      <c r="CU485" s="101"/>
      <c r="CW485" s="101"/>
      <c r="DK485" s="101"/>
      <c r="DL485" s="101"/>
      <c r="DM485" s="101"/>
      <c r="DN485" s="101"/>
      <c r="DP485" s="101"/>
      <c r="DQ485" s="101"/>
      <c r="DR485" s="101"/>
      <c r="DS485" s="101"/>
      <c r="DT485" s="101"/>
      <c r="DW485" s="101"/>
      <c r="DX485" s="101"/>
      <c r="DY485" s="101"/>
      <c r="EB485" s="101"/>
    </row>
    <row r="486" spans="17:132" ht="29.25" customHeight="1" x14ac:dyDescent="0.2">
      <c r="Q486" s="92"/>
      <c r="BP486" s="101"/>
      <c r="BQ486" s="101"/>
      <c r="BR486" s="101"/>
      <c r="BT486" s="101"/>
      <c r="BU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01"/>
      <c r="CL486" s="101"/>
      <c r="CM486" s="101"/>
      <c r="CN486" s="101"/>
      <c r="CO486" s="101"/>
      <c r="CQ486" s="101"/>
      <c r="CR486" s="101"/>
      <c r="CS486" s="101"/>
      <c r="CT486" s="101"/>
      <c r="CU486" s="101"/>
      <c r="CW486" s="101"/>
      <c r="DK486" s="101"/>
      <c r="DL486" s="101"/>
      <c r="DM486" s="101"/>
      <c r="DN486" s="101"/>
      <c r="DP486" s="101"/>
      <c r="DQ486" s="101"/>
      <c r="DR486" s="101"/>
      <c r="DS486" s="101"/>
      <c r="DT486" s="101"/>
      <c r="DW486" s="101"/>
      <c r="DX486" s="101"/>
      <c r="DY486" s="101"/>
      <c r="EB486" s="101"/>
    </row>
    <row r="487" spans="17:132" ht="29.25" customHeight="1" x14ac:dyDescent="0.2">
      <c r="Q487" s="92"/>
      <c r="BP487" s="101"/>
      <c r="BQ487" s="101"/>
      <c r="BR487" s="101"/>
      <c r="BT487" s="101"/>
      <c r="BU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101"/>
      <c r="CM487" s="101"/>
      <c r="CN487" s="101"/>
      <c r="CO487" s="101"/>
      <c r="CQ487" s="101"/>
      <c r="CR487" s="101"/>
      <c r="CS487" s="101"/>
      <c r="CT487" s="101"/>
      <c r="CU487" s="101"/>
      <c r="CW487" s="101"/>
      <c r="DK487" s="101"/>
      <c r="DL487" s="101"/>
      <c r="DM487" s="101"/>
      <c r="DN487" s="101"/>
      <c r="DP487" s="101"/>
      <c r="DQ487" s="101"/>
      <c r="DR487" s="101"/>
      <c r="DS487" s="101"/>
      <c r="DT487" s="101"/>
      <c r="DW487" s="101"/>
      <c r="DX487" s="101"/>
      <c r="DY487" s="101"/>
      <c r="EB487" s="101"/>
    </row>
    <row r="488" spans="17:132" ht="29.25" customHeight="1" x14ac:dyDescent="0.2">
      <c r="Q488" s="92"/>
      <c r="BP488" s="101"/>
      <c r="BQ488" s="101"/>
      <c r="BR488" s="101"/>
      <c r="BT488" s="101"/>
      <c r="BU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01"/>
      <c r="CL488" s="101"/>
      <c r="CM488" s="101"/>
      <c r="CN488" s="101"/>
      <c r="CO488" s="101"/>
      <c r="CQ488" s="101"/>
      <c r="CR488" s="101"/>
      <c r="CS488" s="101"/>
      <c r="CT488" s="101"/>
      <c r="CU488" s="101"/>
      <c r="CW488" s="101"/>
      <c r="DK488" s="101"/>
      <c r="DL488" s="101"/>
      <c r="DM488" s="101"/>
      <c r="DN488" s="101"/>
      <c r="DP488" s="101"/>
      <c r="DQ488" s="101"/>
      <c r="DR488" s="101"/>
      <c r="DS488" s="101"/>
      <c r="DT488" s="101"/>
      <c r="DW488" s="101"/>
      <c r="DX488" s="101"/>
      <c r="DY488" s="101"/>
      <c r="EB488" s="101"/>
    </row>
    <row r="489" spans="17:132" ht="29.25" customHeight="1" x14ac:dyDescent="0.2">
      <c r="Q489" s="92"/>
      <c r="BP489" s="101"/>
      <c r="BQ489" s="101"/>
      <c r="BR489" s="101"/>
      <c r="BT489" s="101"/>
      <c r="BU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01"/>
      <c r="CL489" s="101"/>
      <c r="CM489" s="101"/>
      <c r="CN489" s="101"/>
      <c r="CO489" s="101"/>
      <c r="CQ489" s="101"/>
      <c r="CR489" s="101"/>
      <c r="CS489" s="101"/>
      <c r="CT489" s="101"/>
      <c r="CU489" s="101"/>
      <c r="CW489" s="101"/>
      <c r="DK489" s="101"/>
      <c r="DL489" s="101"/>
      <c r="DM489" s="101"/>
      <c r="DN489" s="101"/>
      <c r="DP489" s="101"/>
      <c r="DQ489" s="101"/>
      <c r="DR489" s="101"/>
      <c r="DS489" s="101"/>
      <c r="DT489" s="101"/>
      <c r="DW489" s="101"/>
      <c r="DX489" s="101"/>
      <c r="DY489" s="101"/>
      <c r="EB489" s="101"/>
    </row>
    <row r="490" spans="17:132" ht="29.25" customHeight="1" x14ac:dyDescent="0.2">
      <c r="Q490" s="92"/>
      <c r="BP490" s="101"/>
      <c r="BQ490" s="101"/>
      <c r="BR490" s="101"/>
      <c r="BT490" s="101"/>
      <c r="BU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01"/>
      <c r="CL490" s="101"/>
      <c r="CM490" s="101"/>
      <c r="CN490" s="101"/>
      <c r="CO490" s="101"/>
      <c r="CQ490" s="101"/>
      <c r="CR490" s="101"/>
      <c r="CS490" s="101"/>
      <c r="CT490" s="101"/>
      <c r="CU490" s="101"/>
      <c r="CW490" s="101"/>
      <c r="DK490" s="101"/>
      <c r="DL490" s="101"/>
      <c r="DM490" s="101"/>
      <c r="DN490" s="101"/>
      <c r="DP490" s="101"/>
      <c r="DQ490" s="101"/>
      <c r="DR490" s="101"/>
      <c r="DS490" s="101"/>
      <c r="DT490" s="101"/>
      <c r="DW490" s="101"/>
      <c r="DX490" s="101"/>
      <c r="DY490" s="101"/>
      <c r="EB490" s="101"/>
    </row>
    <row r="491" spans="17:132" ht="29.25" customHeight="1" x14ac:dyDescent="0.2">
      <c r="Q491" s="92"/>
      <c r="BP491" s="101"/>
      <c r="BQ491" s="101"/>
      <c r="BR491" s="101"/>
      <c r="BT491" s="101"/>
      <c r="BU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01"/>
      <c r="CL491" s="101"/>
      <c r="CM491" s="101"/>
      <c r="CN491" s="101"/>
      <c r="CO491" s="101"/>
      <c r="CQ491" s="101"/>
      <c r="CR491" s="101"/>
      <c r="CS491" s="101"/>
      <c r="CT491" s="101"/>
      <c r="CU491" s="101"/>
      <c r="CW491" s="101"/>
      <c r="DK491" s="101"/>
      <c r="DL491" s="101"/>
      <c r="DM491" s="101"/>
      <c r="DN491" s="101"/>
      <c r="DP491" s="101"/>
      <c r="DQ491" s="101"/>
      <c r="DR491" s="101"/>
      <c r="DS491" s="101"/>
      <c r="DT491" s="101"/>
      <c r="DW491" s="101"/>
      <c r="DX491" s="101"/>
      <c r="DY491" s="101"/>
      <c r="EB491" s="101"/>
    </row>
    <row r="492" spans="17:132" ht="29.25" customHeight="1" x14ac:dyDescent="0.2">
      <c r="Q492" s="92"/>
      <c r="BP492" s="101"/>
      <c r="BQ492" s="101"/>
      <c r="BR492" s="101"/>
      <c r="BT492" s="101"/>
      <c r="BU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01"/>
      <c r="CL492" s="101"/>
      <c r="CM492" s="101"/>
      <c r="CN492" s="101"/>
      <c r="CO492" s="101"/>
      <c r="CQ492" s="101"/>
      <c r="CR492" s="101"/>
      <c r="CS492" s="101"/>
      <c r="CT492" s="101"/>
      <c r="CU492" s="101"/>
      <c r="CW492" s="101"/>
      <c r="DK492" s="101"/>
      <c r="DL492" s="101"/>
      <c r="DM492" s="101"/>
      <c r="DN492" s="101"/>
      <c r="DP492" s="101"/>
      <c r="DQ492" s="101"/>
      <c r="DR492" s="101"/>
      <c r="DS492" s="101"/>
      <c r="DT492" s="101"/>
      <c r="DW492" s="101"/>
      <c r="DX492" s="101"/>
      <c r="DY492" s="101"/>
      <c r="EB492" s="101"/>
    </row>
    <row r="493" spans="17:132" ht="29.25" customHeight="1" x14ac:dyDescent="0.2">
      <c r="Q493" s="92"/>
      <c r="BP493" s="101"/>
      <c r="BQ493" s="101"/>
      <c r="BR493" s="101"/>
      <c r="BT493" s="101"/>
      <c r="BU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01"/>
      <c r="CL493" s="101"/>
      <c r="CM493" s="101"/>
      <c r="CN493" s="101"/>
      <c r="CO493" s="101"/>
      <c r="CQ493" s="101"/>
      <c r="CR493" s="101"/>
      <c r="CS493" s="101"/>
      <c r="CT493" s="101"/>
      <c r="CU493" s="101"/>
      <c r="CW493" s="101"/>
      <c r="DK493" s="101"/>
      <c r="DL493" s="101"/>
      <c r="DM493" s="101"/>
      <c r="DN493" s="101"/>
      <c r="DP493" s="101"/>
      <c r="DQ493" s="101"/>
      <c r="DR493" s="101"/>
      <c r="DS493" s="101"/>
      <c r="DT493" s="101"/>
      <c r="DW493" s="101"/>
      <c r="DX493" s="101"/>
      <c r="DY493" s="101"/>
      <c r="EB493" s="101"/>
    </row>
    <row r="494" spans="17:132" ht="29.25" customHeight="1" x14ac:dyDescent="0.2">
      <c r="Q494" s="92"/>
      <c r="BP494" s="101"/>
      <c r="BQ494" s="101"/>
      <c r="BR494" s="101"/>
      <c r="BT494" s="101"/>
      <c r="BU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01"/>
      <c r="CL494" s="101"/>
      <c r="CM494" s="101"/>
      <c r="CN494" s="101"/>
      <c r="CO494" s="101"/>
      <c r="CQ494" s="101"/>
      <c r="CR494" s="101"/>
      <c r="CS494" s="101"/>
      <c r="CT494" s="101"/>
      <c r="CU494" s="101"/>
      <c r="CW494" s="101"/>
      <c r="DK494" s="101"/>
      <c r="DL494" s="101"/>
      <c r="DM494" s="101"/>
      <c r="DN494" s="101"/>
      <c r="DP494" s="101"/>
      <c r="DQ494" s="101"/>
      <c r="DR494" s="101"/>
      <c r="DS494" s="101"/>
      <c r="DT494" s="101"/>
      <c r="DW494" s="101"/>
      <c r="DX494" s="101"/>
      <c r="DY494" s="101"/>
      <c r="EB494" s="101"/>
    </row>
    <row r="495" spans="17:132" ht="29.25" customHeight="1" x14ac:dyDescent="0.2">
      <c r="Q495" s="92"/>
      <c r="BP495" s="101"/>
      <c r="BQ495" s="101"/>
      <c r="BR495" s="101"/>
      <c r="BT495" s="101"/>
      <c r="BU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101"/>
      <c r="CM495" s="101"/>
      <c r="CN495" s="101"/>
      <c r="CO495" s="101"/>
      <c r="CQ495" s="101"/>
      <c r="CR495" s="101"/>
      <c r="CS495" s="101"/>
      <c r="CT495" s="101"/>
      <c r="CU495" s="101"/>
      <c r="CW495" s="101"/>
      <c r="DK495" s="101"/>
      <c r="DL495" s="101"/>
      <c r="DM495" s="101"/>
      <c r="DN495" s="101"/>
      <c r="DP495" s="101"/>
      <c r="DQ495" s="101"/>
      <c r="DR495" s="101"/>
      <c r="DS495" s="101"/>
      <c r="DT495" s="101"/>
      <c r="DW495" s="101"/>
      <c r="DX495" s="101"/>
      <c r="DY495" s="101"/>
      <c r="EB495" s="101"/>
    </row>
    <row r="496" spans="17:132" ht="29.25" customHeight="1" x14ac:dyDescent="0.2">
      <c r="Q496" s="92"/>
      <c r="BP496" s="101"/>
      <c r="BQ496" s="101"/>
      <c r="BR496" s="101"/>
      <c r="BT496" s="101"/>
      <c r="BU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01"/>
      <c r="CL496" s="101"/>
      <c r="CM496" s="101"/>
      <c r="CN496" s="101"/>
      <c r="CO496" s="101"/>
      <c r="CQ496" s="101"/>
      <c r="CR496" s="101"/>
      <c r="CS496" s="101"/>
      <c r="CT496" s="101"/>
      <c r="CU496" s="101"/>
      <c r="CW496" s="101"/>
      <c r="DK496" s="101"/>
      <c r="DL496" s="101"/>
      <c r="DM496" s="101"/>
      <c r="DN496" s="101"/>
      <c r="DP496" s="101"/>
      <c r="DQ496" s="101"/>
      <c r="DR496" s="101"/>
      <c r="DS496" s="101"/>
      <c r="DT496" s="101"/>
      <c r="DW496" s="101"/>
      <c r="DX496" s="101"/>
      <c r="DY496" s="101"/>
      <c r="EB496" s="101"/>
    </row>
    <row r="497" spans="17:132" ht="29.25" customHeight="1" x14ac:dyDescent="0.2">
      <c r="Q497" s="92"/>
      <c r="BP497" s="101"/>
      <c r="BQ497" s="101"/>
      <c r="BR497" s="101"/>
      <c r="BT497" s="101"/>
      <c r="BU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01"/>
      <c r="CL497" s="101"/>
      <c r="CM497" s="101"/>
      <c r="CN497" s="101"/>
      <c r="CO497" s="101"/>
      <c r="CQ497" s="101"/>
      <c r="CR497" s="101"/>
      <c r="CS497" s="101"/>
      <c r="CT497" s="101"/>
      <c r="CU497" s="101"/>
      <c r="CW497" s="101"/>
      <c r="DK497" s="101"/>
      <c r="DL497" s="101"/>
      <c r="DM497" s="101"/>
      <c r="DN497" s="101"/>
      <c r="DP497" s="101"/>
      <c r="DQ497" s="101"/>
      <c r="DR497" s="101"/>
      <c r="DS497" s="101"/>
      <c r="DT497" s="101"/>
      <c r="DW497" s="101"/>
      <c r="DX497" s="101"/>
      <c r="DY497" s="101"/>
      <c r="EB497" s="101"/>
    </row>
    <row r="498" spans="17:132" ht="29.25" customHeight="1" x14ac:dyDescent="0.2">
      <c r="Q498" s="92"/>
      <c r="BP498" s="101"/>
      <c r="BQ498" s="101"/>
      <c r="BR498" s="101"/>
      <c r="BT498" s="101"/>
      <c r="BU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01"/>
      <c r="CL498" s="101"/>
      <c r="CM498" s="101"/>
      <c r="CN498" s="101"/>
      <c r="CO498" s="101"/>
      <c r="CQ498" s="101"/>
      <c r="CR498" s="101"/>
      <c r="CS498" s="101"/>
      <c r="CT498" s="101"/>
      <c r="CU498" s="101"/>
      <c r="CW498" s="101"/>
      <c r="DK498" s="101"/>
      <c r="DL498" s="101"/>
      <c r="DM498" s="101"/>
      <c r="DN498" s="101"/>
      <c r="DP498" s="101"/>
      <c r="DQ498" s="101"/>
      <c r="DR498" s="101"/>
      <c r="DS498" s="101"/>
      <c r="DT498" s="101"/>
      <c r="DW498" s="101"/>
      <c r="DX498" s="101"/>
      <c r="DY498" s="101"/>
      <c r="EB498" s="101"/>
    </row>
    <row r="499" spans="17:132" ht="29.25" customHeight="1" x14ac:dyDescent="0.2">
      <c r="Q499" s="92"/>
      <c r="BP499" s="101"/>
      <c r="BQ499" s="101"/>
      <c r="BR499" s="101"/>
      <c r="BT499" s="101"/>
      <c r="BU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01"/>
      <c r="CL499" s="101"/>
      <c r="CM499" s="101"/>
      <c r="CN499" s="101"/>
      <c r="CO499" s="101"/>
      <c r="CQ499" s="101"/>
      <c r="CR499" s="101"/>
      <c r="CS499" s="101"/>
      <c r="CT499" s="101"/>
      <c r="CU499" s="101"/>
      <c r="CW499" s="101"/>
      <c r="DK499" s="101"/>
      <c r="DL499" s="101"/>
      <c r="DM499" s="101"/>
      <c r="DN499" s="101"/>
      <c r="DP499" s="101"/>
      <c r="DQ499" s="101"/>
      <c r="DR499" s="101"/>
      <c r="DS499" s="101"/>
      <c r="DT499" s="101"/>
      <c r="DW499" s="101"/>
      <c r="DX499" s="101"/>
      <c r="DY499" s="101"/>
      <c r="EB499" s="101"/>
    </row>
    <row r="500" spans="17:132" ht="29.25" customHeight="1" x14ac:dyDescent="0.2">
      <c r="Q500" s="92"/>
      <c r="BP500" s="101"/>
      <c r="BQ500" s="101"/>
      <c r="BR500" s="101"/>
      <c r="BT500" s="101"/>
      <c r="BU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01"/>
      <c r="CL500" s="101"/>
      <c r="CM500" s="101"/>
      <c r="CN500" s="101"/>
      <c r="CO500" s="101"/>
      <c r="CQ500" s="101"/>
      <c r="CR500" s="101"/>
      <c r="CS500" s="101"/>
      <c r="CT500" s="101"/>
      <c r="CU500" s="101"/>
      <c r="CW500" s="101"/>
      <c r="DK500" s="101"/>
      <c r="DL500" s="101"/>
      <c r="DM500" s="101"/>
      <c r="DN500" s="101"/>
      <c r="DP500" s="101"/>
      <c r="DQ500" s="101"/>
      <c r="DR500" s="101"/>
      <c r="DS500" s="101"/>
      <c r="DT500" s="101"/>
      <c r="DW500" s="101"/>
      <c r="DX500" s="101"/>
      <c r="DY500" s="101"/>
      <c r="EB500" s="101"/>
    </row>
    <row r="501" spans="17:132" ht="29.25" customHeight="1" x14ac:dyDescent="0.2">
      <c r="Q501" s="92"/>
      <c r="BP501" s="101"/>
      <c r="BQ501" s="101"/>
      <c r="BR501" s="101"/>
      <c r="BT501" s="101"/>
      <c r="BU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01"/>
      <c r="CL501" s="101"/>
      <c r="CM501" s="101"/>
      <c r="CN501" s="101"/>
      <c r="CO501" s="101"/>
      <c r="CQ501" s="101"/>
      <c r="CR501" s="101"/>
      <c r="CS501" s="101"/>
      <c r="CT501" s="101"/>
      <c r="CU501" s="101"/>
      <c r="CW501" s="101"/>
      <c r="DK501" s="101"/>
      <c r="DL501" s="101"/>
      <c r="DM501" s="101"/>
      <c r="DN501" s="101"/>
      <c r="DP501" s="101"/>
      <c r="DQ501" s="101"/>
      <c r="DR501" s="101"/>
      <c r="DS501" s="101"/>
      <c r="DT501" s="101"/>
      <c r="DW501" s="101"/>
      <c r="DX501" s="101"/>
      <c r="DY501" s="101"/>
      <c r="EB501" s="101"/>
    </row>
    <row r="502" spans="17:132" ht="29.25" customHeight="1" x14ac:dyDescent="0.2">
      <c r="Q502" s="92"/>
      <c r="BP502" s="101"/>
      <c r="BQ502" s="101"/>
      <c r="BR502" s="101"/>
      <c r="BT502" s="101"/>
      <c r="BU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01"/>
      <c r="CL502" s="101"/>
      <c r="CM502" s="101"/>
      <c r="CN502" s="101"/>
      <c r="CO502" s="101"/>
      <c r="CQ502" s="101"/>
      <c r="CR502" s="101"/>
      <c r="CS502" s="101"/>
      <c r="CT502" s="101"/>
      <c r="CU502" s="101"/>
      <c r="CW502" s="101"/>
      <c r="DK502" s="101"/>
      <c r="DL502" s="101"/>
      <c r="DM502" s="101"/>
      <c r="DN502" s="101"/>
      <c r="DP502" s="101"/>
      <c r="DQ502" s="101"/>
      <c r="DR502" s="101"/>
      <c r="DS502" s="101"/>
      <c r="DT502" s="101"/>
      <c r="DW502" s="101"/>
      <c r="DX502" s="101"/>
      <c r="DY502" s="101"/>
      <c r="EB502" s="101"/>
    </row>
    <row r="503" spans="17:132" ht="29.25" customHeight="1" x14ac:dyDescent="0.2">
      <c r="Q503" s="92"/>
      <c r="BP503" s="101"/>
      <c r="BQ503" s="101"/>
      <c r="BR503" s="101"/>
      <c r="BT503" s="101"/>
      <c r="BU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01"/>
      <c r="CL503" s="101"/>
      <c r="CM503" s="101"/>
      <c r="CN503" s="101"/>
      <c r="CO503" s="101"/>
      <c r="CQ503" s="101"/>
      <c r="CR503" s="101"/>
      <c r="CS503" s="101"/>
      <c r="CT503" s="101"/>
      <c r="CU503" s="101"/>
      <c r="CW503" s="101"/>
      <c r="DK503" s="101"/>
      <c r="DL503" s="101"/>
      <c r="DM503" s="101"/>
      <c r="DN503" s="101"/>
      <c r="DP503" s="101"/>
      <c r="DQ503" s="101"/>
      <c r="DR503" s="101"/>
      <c r="DS503" s="101"/>
      <c r="DT503" s="101"/>
      <c r="DW503" s="101"/>
      <c r="DX503" s="101"/>
      <c r="DY503" s="101"/>
      <c r="EB503" s="101"/>
    </row>
    <row r="504" spans="17:132" ht="29.25" customHeight="1" x14ac:dyDescent="0.2">
      <c r="Q504" s="92"/>
      <c r="BP504" s="101"/>
      <c r="BQ504" s="101"/>
      <c r="BR504" s="101"/>
      <c r="BT504" s="101"/>
      <c r="BU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101"/>
      <c r="CM504" s="101"/>
      <c r="CN504" s="101"/>
      <c r="CO504" s="101"/>
      <c r="CQ504" s="101"/>
      <c r="CR504" s="101"/>
      <c r="CS504" s="101"/>
      <c r="CT504" s="101"/>
      <c r="CU504" s="101"/>
      <c r="CW504" s="101"/>
      <c r="DK504" s="101"/>
      <c r="DL504" s="101"/>
      <c r="DM504" s="101"/>
      <c r="DN504" s="101"/>
      <c r="DP504" s="101"/>
      <c r="DQ504" s="101"/>
      <c r="DR504" s="101"/>
      <c r="DS504" s="101"/>
      <c r="DT504" s="101"/>
      <c r="DW504" s="101"/>
      <c r="DX504" s="101"/>
      <c r="DY504" s="101"/>
      <c r="EB504" s="101"/>
    </row>
    <row r="505" spans="17:132" ht="29.25" customHeight="1" x14ac:dyDescent="0.2">
      <c r="Q505" s="92"/>
      <c r="BP505" s="101"/>
      <c r="BQ505" s="101"/>
      <c r="BR505" s="101"/>
      <c r="BT505" s="101"/>
      <c r="BU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01"/>
      <c r="CL505" s="101"/>
      <c r="CM505" s="101"/>
      <c r="CN505" s="101"/>
      <c r="CO505" s="101"/>
      <c r="CQ505" s="101"/>
      <c r="CR505" s="101"/>
      <c r="CS505" s="101"/>
      <c r="CT505" s="101"/>
      <c r="CU505" s="101"/>
      <c r="CW505" s="101"/>
      <c r="DK505" s="101"/>
      <c r="DL505" s="101"/>
      <c r="DM505" s="101"/>
      <c r="DN505" s="101"/>
      <c r="DP505" s="101"/>
      <c r="DQ505" s="101"/>
      <c r="DR505" s="101"/>
      <c r="DS505" s="101"/>
      <c r="DT505" s="101"/>
      <c r="DW505" s="101"/>
      <c r="DX505" s="101"/>
      <c r="DY505" s="101"/>
      <c r="EB505" s="101"/>
    </row>
    <row r="506" spans="17:132" ht="29.25" customHeight="1" x14ac:dyDescent="0.2">
      <c r="Q506" s="92"/>
      <c r="BP506" s="101"/>
      <c r="BQ506" s="101"/>
      <c r="BR506" s="101"/>
      <c r="BT506" s="101"/>
      <c r="BU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01"/>
      <c r="CL506" s="101"/>
      <c r="CM506" s="101"/>
      <c r="CN506" s="101"/>
      <c r="CO506" s="101"/>
      <c r="CQ506" s="101"/>
      <c r="CR506" s="101"/>
      <c r="CS506" s="101"/>
      <c r="CT506" s="101"/>
      <c r="CU506" s="101"/>
      <c r="CW506" s="101"/>
      <c r="DK506" s="101"/>
      <c r="DL506" s="101"/>
      <c r="DM506" s="101"/>
      <c r="DN506" s="101"/>
      <c r="DP506" s="101"/>
      <c r="DQ506" s="101"/>
      <c r="DR506" s="101"/>
      <c r="DS506" s="101"/>
      <c r="DT506" s="101"/>
      <c r="DW506" s="101"/>
      <c r="DX506" s="101"/>
      <c r="DY506" s="101"/>
      <c r="EB506" s="101"/>
    </row>
    <row r="507" spans="17:132" ht="29.25" customHeight="1" x14ac:dyDescent="0.2">
      <c r="Q507" s="92"/>
      <c r="BP507" s="101"/>
      <c r="BQ507" s="101"/>
      <c r="BR507" s="101"/>
      <c r="BT507" s="101"/>
      <c r="BU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01"/>
      <c r="CL507" s="101"/>
      <c r="CM507" s="101"/>
      <c r="CN507" s="101"/>
      <c r="CO507" s="101"/>
      <c r="CQ507" s="101"/>
      <c r="CR507" s="101"/>
      <c r="CS507" s="101"/>
      <c r="CT507" s="101"/>
      <c r="CU507" s="101"/>
      <c r="CW507" s="101"/>
      <c r="DK507" s="101"/>
      <c r="DL507" s="101"/>
      <c r="DM507" s="101"/>
      <c r="DN507" s="101"/>
      <c r="DP507" s="101"/>
      <c r="DQ507" s="101"/>
      <c r="DR507" s="101"/>
      <c r="DS507" s="101"/>
      <c r="DT507" s="101"/>
      <c r="DW507" s="101"/>
      <c r="DX507" s="101"/>
      <c r="DY507" s="101"/>
      <c r="EB507" s="101"/>
    </row>
    <row r="508" spans="17:132" ht="29.25" customHeight="1" x14ac:dyDescent="0.2">
      <c r="Q508" s="92"/>
      <c r="BP508" s="101"/>
      <c r="BQ508" s="101"/>
      <c r="BR508" s="101"/>
      <c r="BT508" s="101"/>
      <c r="BU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01"/>
      <c r="CL508" s="101"/>
      <c r="CM508" s="101"/>
      <c r="CN508" s="101"/>
      <c r="CO508" s="101"/>
      <c r="CQ508" s="101"/>
      <c r="CR508" s="101"/>
      <c r="CS508" s="101"/>
      <c r="CT508" s="101"/>
      <c r="CU508" s="101"/>
      <c r="CW508" s="101"/>
      <c r="DK508" s="101"/>
      <c r="DL508" s="101"/>
      <c r="DM508" s="101"/>
      <c r="DN508" s="101"/>
      <c r="DP508" s="101"/>
      <c r="DQ508" s="101"/>
      <c r="DR508" s="101"/>
      <c r="DS508" s="101"/>
      <c r="DT508" s="101"/>
      <c r="DW508" s="101"/>
      <c r="DX508" s="101"/>
      <c r="DY508" s="101"/>
      <c r="EB508" s="101"/>
    </row>
    <row r="509" spans="17:132" ht="29.25" customHeight="1" x14ac:dyDescent="0.2">
      <c r="Q509" s="92"/>
      <c r="BP509" s="101"/>
      <c r="BQ509" s="101"/>
      <c r="BR509" s="101"/>
      <c r="BT509" s="101"/>
      <c r="BU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01"/>
      <c r="CL509" s="101"/>
      <c r="CM509" s="101"/>
      <c r="CN509" s="101"/>
      <c r="CO509" s="101"/>
      <c r="CQ509" s="101"/>
      <c r="CR509" s="101"/>
      <c r="CS509" s="101"/>
      <c r="CT509" s="101"/>
      <c r="CU509" s="101"/>
      <c r="CW509" s="101"/>
      <c r="DK509" s="101"/>
      <c r="DL509" s="101"/>
      <c r="DM509" s="101"/>
      <c r="DN509" s="101"/>
      <c r="DP509" s="101"/>
      <c r="DQ509" s="101"/>
      <c r="DR509" s="101"/>
      <c r="DS509" s="101"/>
      <c r="DT509" s="101"/>
      <c r="DW509" s="101"/>
      <c r="DX509" s="101"/>
      <c r="DY509" s="101"/>
      <c r="EB509" s="101"/>
    </row>
    <row r="510" spans="17:132" ht="29.25" customHeight="1" x14ac:dyDescent="0.2">
      <c r="Q510" s="92"/>
      <c r="BP510" s="101"/>
      <c r="BQ510" s="101"/>
      <c r="BR510" s="101"/>
      <c r="BT510" s="101"/>
      <c r="BU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01"/>
      <c r="CL510" s="101"/>
      <c r="CM510" s="101"/>
      <c r="CN510" s="101"/>
      <c r="CO510" s="101"/>
      <c r="CQ510" s="101"/>
      <c r="CR510" s="101"/>
      <c r="CS510" s="101"/>
      <c r="CT510" s="101"/>
      <c r="CU510" s="101"/>
      <c r="CW510" s="101"/>
      <c r="DK510" s="101"/>
      <c r="DL510" s="101"/>
      <c r="DM510" s="101"/>
      <c r="DN510" s="101"/>
      <c r="DP510" s="101"/>
      <c r="DQ510" s="101"/>
      <c r="DR510" s="101"/>
      <c r="DS510" s="101"/>
      <c r="DT510" s="101"/>
      <c r="DW510" s="101"/>
      <c r="DX510" s="101"/>
      <c r="DY510" s="101"/>
      <c r="EB510" s="101"/>
    </row>
    <row r="511" spans="17:132" ht="29.25" customHeight="1" x14ac:dyDescent="0.2">
      <c r="Q511" s="92"/>
      <c r="BP511" s="101"/>
      <c r="BQ511" s="101"/>
      <c r="BR511" s="101"/>
      <c r="BT511" s="101"/>
      <c r="BU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01"/>
      <c r="CL511" s="101"/>
      <c r="CM511" s="101"/>
      <c r="CN511" s="101"/>
      <c r="CO511" s="101"/>
      <c r="CQ511" s="101"/>
      <c r="CR511" s="101"/>
      <c r="CS511" s="101"/>
      <c r="CT511" s="101"/>
      <c r="CU511" s="101"/>
      <c r="CW511" s="101"/>
      <c r="DK511" s="101"/>
      <c r="DL511" s="101"/>
      <c r="DM511" s="101"/>
      <c r="DN511" s="101"/>
      <c r="DP511" s="101"/>
      <c r="DQ511" s="101"/>
      <c r="DR511" s="101"/>
      <c r="DS511" s="101"/>
      <c r="DT511" s="101"/>
      <c r="DW511" s="101"/>
      <c r="DX511" s="101"/>
      <c r="DY511" s="101"/>
      <c r="EB511" s="101"/>
    </row>
    <row r="512" spans="17:132" ht="29.25" customHeight="1" x14ac:dyDescent="0.2">
      <c r="Q512" s="92"/>
      <c r="BP512" s="101"/>
      <c r="BQ512" s="101"/>
      <c r="BR512" s="101"/>
      <c r="BT512" s="101"/>
      <c r="BU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01"/>
      <c r="CL512" s="101"/>
      <c r="CM512" s="101"/>
      <c r="CN512" s="101"/>
      <c r="CO512" s="101"/>
      <c r="CQ512" s="101"/>
      <c r="CR512" s="101"/>
      <c r="CS512" s="101"/>
      <c r="CT512" s="101"/>
      <c r="CU512" s="101"/>
      <c r="CW512" s="101"/>
      <c r="DK512" s="101"/>
      <c r="DL512" s="101"/>
      <c r="DM512" s="101"/>
      <c r="DN512" s="101"/>
      <c r="DP512" s="101"/>
      <c r="DQ512" s="101"/>
      <c r="DR512" s="101"/>
      <c r="DS512" s="101"/>
      <c r="DT512" s="101"/>
      <c r="DW512" s="101"/>
      <c r="DX512" s="101"/>
      <c r="DY512" s="101"/>
      <c r="EB512" s="101"/>
    </row>
    <row r="513" spans="17:132" ht="29.25" customHeight="1" x14ac:dyDescent="0.2">
      <c r="Q513" s="92"/>
      <c r="BP513" s="101"/>
      <c r="BQ513" s="101"/>
      <c r="BR513" s="101"/>
      <c r="BT513" s="101"/>
      <c r="BU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101"/>
      <c r="CM513" s="101"/>
      <c r="CN513" s="101"/>
      <c r="CO513" s="101"/>
      <c r="CQ513" s="101"/>
      <c r="CR513" s="101"/>
      <c r="CS513" s="101"/>
      <c r="CT513" s="101"/>
      <c r="CU513" s="101"/>
      <c r="CW513" s="101"/>
      <c r="DK513" s="101"/>
      <c r="DL513" s="101"/>
      <c r="DM513" s="101"/>
      <c r="DN513" s="101"/>
      <c r="DP513" s="101"/>
      <c r="DQ513" s="101"/>
      <c r="DR513" s="101"/>
      <c r="DS513" s="101"/>
      <c r="DT513" s="101"/>
      <c r="DW513" s="101"/>
      <c r="DX513" s="101"/>
      <c r="DY513" s="101"/>
      <c r="EB513" s="101"/>
    </row>
    <row r="514" spans="17:132" ht="29.25" customHeight="1" x14ac:dyDescent="0.2">
      <c r="Q514" s="92"/>
      <c r="BP514" s="101"/>
      <c r="BQ514" s="101"/>
      <c r="BR514" s="101"/>
      <c r="BT514" s="101"/>
      <c r="BU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01"/>
      <c r="CL514" s="101"/>
      <c r="CM514" s="101"/>
      <c r="CN514" s="101"/>
      <c r="CO514" s="101"/>
      <c r="CQ514" s="101"/>
      <c r="CR514" s="101"/>
      <c r="CS514" s="101"/>
      <c r="CT514" s="101"/>
      <c r="CU514" s="101"/>
      <c r="CW514" s="101"/>
      <c r="DK514" s="101"/>
      <c r="DL514" s="101"/>
      <c r="DM514" s="101"/>
      <c r="DN514" s="101"/>
      <c r="DP514" s="101"/>
      <c r="DQ514" s="101"/>
      <c r="DR514" s="101"/>
      <c r="DS514" s="101"/>
      <c r="DT514" s="101"/>
      <c r="DW514" s="101"/>
      <c r="DX514" s="101"/>
      <c r="DY514" s="101"/>
      <c r="EB514" s="101"/>
    </row>
    <row r="515" spans="17:132" ht="29.25" customHeight="1" x14ac:dyDescent="0.2">
      <c r="Q515" s="92"/>
      <c r="BP515" s="101"/>
      <c r="BQ515" s="101"/>
      <c r="BR515" s="101"/>
      <c r="BT515" s="101"/>
      <c r="BU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01"/>
      <c r="CL515" s="101"/>
      <c r="CM515" s="101"/>
      <c r="CN515" s="101"/>
      <c r="CO515" s="101"/>
      <c r="CQ515" s="101"/>
      <c r="CR515" s="101"/>
      <c r="CS515" s="101"/>
      <c r="CT515" s="101"/>
      <c r="CU515" s="101"/>
      <c r="CW515" s="101"/>
      <c r="DK515" s="101"/>
      <c r="DL515" s="101"/>
      <c r="DM515" s="101"/>
      <c r="DN515" s="101"/>
      <c r="DP515" s="101"/>
      <c r="DQ515" s="101"/>
      <c r="DR515" s="101"/>
      <c r="DS515" s="101"/>
      <c r="DT515" s="101"/>
      <c r="DW515" s="101"/>
      <c r="DX515" s="101"/>
      <c r="DY515" s="101"/>
      <c r="EB515" s="101"/>
    </row>
    <row r="516" spans="17:132" ht="29.25" customHeight="1" x14ac:dyDescent="0.2">
      <c r="Q516" s="92"/>
      <c r="BP516" s="101"/>
      <c r="BQ516" s="101"/>
      <c r="BR516" s="101"/>
      <c r="BT516" s="101"/>
      <c r="BU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01"/>
      <c r="CL516" s="101"/>
      <c r="CM516" s="101"/>
      <c r="CN516" s="101"/>
      <c r="CO516" s="101"/>
      <c r="CQ516" s="101"/>
      <c r="CR516" s="101"/>
      <c r="CS516" s="101"/>
      <c r="CT516" s="101"/>
      <c r="CU516" s="101"/>
      <c r="CW516" s="101"/>
      <c r="DK516" s="101"/>
      <c r="DL516" s="101"/>
      <c r="DM516" s="101"/>
      <c r="DN516" s="101"/>
      <c r="DP516" s="101"/>
      <c r="DQ516" s="101"/>
      <c r="DR516" s="101"/>
      <c r="DS516" s="101"/>
      <c r="DT516" s="101"/>
      <c r="DW516" s="101"/>
      <c r="DX516" s="101"/>
      <c r="DY516" s="101"/>
      <c r="EB516" s="101"/>
    </row>
    <row r="517" spans="17:132" ht="29.25" customHeight="1" x14ac:dyDescent="0.2">
      <c r="Q517" s="92"/>
      <c r="BP517" s="101"/>
      <c r="BQ517" s="101"/>
      <c r="BR517" s="101"/>
      <c r="BT517" s="101"/>
      <c r="BU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01"/>
      <c r="CL517" s="101"/>
      <c r="CM517" s="101"/>
      <c r="CN517" s="101"/>
      <c r="CO517" s="101"/>
      <c r="CQ517" s="101"/>
      <c r="CR517" s="101"/>
      <c r="CS517" s="101"/>
      <c r="CT517" s="101"/>
      <c r="CU517" s="101"/>
      <c r="CW517" s="101"/>
      <c r="DK517" s="101"/>
      <c r="DL517" s="101"/>
      <c r="DM517" s="101"/>
      <c r="DN517" s="101"/>
      <c r="DP517" s="101"/>
      <c r="DQ517" s="101"/>
      <c r="DR517" s="101"/>
      <c r="DS517" s="101"/>
      <c r="DT517" s="101"/>
      <c r="DW517" s="101"/>
      <c r="DX517" s="101"/>
      <c r="DY517" s="101"/>
      <c r="EB517" s="101"/>
    </row>
    <row r="518" spans="17:132" ht="29.25" customHeight="1" x14ac:dyDescent="0.2">
      <c r="Q518" s="92"/>
      <c r="BP518" s="101"/>
      <c r="BQ518" s="101"/>
      <c r="BR518" s="101"/>
      <c r="BT518" s="101"/>
      <c r="BU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01"/>
      <c r="CL518" s="101"/>
      <c r="CM518" s="101"/>
      <c r="CN518" s="101"/>
      <c r="CO518" s="101"/>
      <c r="CQ518" s="101"/>
      <c r="CR518" s="101"/>
      <c r="CS518" s="101"/>
      <c r="CT518" s="101"/>
      <c r="CU518" s="101"/>
      <c r="CW518" s="101"/>
      <c r="DK518" s="101"/>
      <c r="DL518" s="101"/>
      <c r="DM518" s="101"/>
      <c r="DN518" s="101"/>
      <c r="DP518" s="101"/>
      <c r="DQ518" s="101"/>
      <c r="DR518" s="101"/>
      <c r="DS518" s="101"/>
      <c r="DT518" s="101"/>
      <c r="DW518" s="101"/>
      <c r="DX518" s="101"/>
      <c r="DY518" s="101"/>
      <c r="EB518" s="101"/>
    </row>
    <row r="519" spans="17:132" ht="29.25" customHeight="1" x14ac:dyDescent="0.2">
      <c r="Q519" s="92"/>
      <c r="BP519" s="101"/>
      <c r="BQ519" s="101"/>
      <c r="BR519" s="101"/>
      <c r="BT519" s="101"/>
      <c r="BU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01"/>
      <c r="CL519" s="101"/>
      <c r="CM519" s="101"/>
      <c r="CN519" s="101"/>
      <c r="CO519" s="101"/>
      <c r="CQ519" s="101"/>
      <c r="CR519" s="101"/>
      <c r="CS519" s="101"/>
      <c r="CT519" s="101"/>
      <c r="CU519" s="101"/>
      <c r="CW519" s="101"/>
      <c r="DK519" s="101"/>
      <c r="DL519" s="101"/>
      <c r="DM519" s="101"/>
      <c r="DN519" s="101"/>
      <c r="DP519" s="101"/>
      <c r="DQ519" s="101"/>
      <c r="DR519" s="101"/>
      <c r="DS519" s="101"/>
      <c r="DT519" s="101"/>
      <c r="DW519" s="101"/>
      <c r="DX519" s="101"/>
      <c r="DY519" s="101"/>
      <c r="EB519" s="101"/>
    </row>
    <row r="520" spans="17:132" ht="29.25" customHeight="1" x14ac:dyDescent="0.2">
      <c r="Q520" s="92"/>
      <c r="BP520" s="101"/>
      <c r="BQ520" s="101"/>
      <c r="BR520" s="101"/>
      <c r="BT520" s="101"/>
      <c r="BU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01"/>
      <c r="CL520" s="101"/>
      <c r="CM520" s="101"/>
      <c r="CN520" s="101"/>
      <c r="CO520" s="101"/>
      <c r="CQ520" s="101"/>
      <c r="CR520" s="101"/>
      <c r="CS520" s="101"/>
      <c r="CT520" s="101"/>
      <c r="CU520" s="101"/>
      <c r="CW520" s="101"/>
      <c r="DK520" s="101"/>
      <c r="DL520" s="101"/>
      <c r="DM520" s="101"/>
      <c r="DN520" s="101"/>
      <c r="DP520" s="101"/>
      <c r="DQ520" s="101"/>
      <c r="DR520" s="101"/>
      <c r="DS520" s="101"/>
      <c r="DT520" s="101"/>
      <c r="DW520" s="101"/>
      <c r="DX520" s="101"/>
      <c r="DY520" s="101"/>
      <c r="EB520" s="101"/>
    </row>
    <row r="521" spans="17:132" ht="29.25" customHeight="1" x14ac:dyDescent="0.2">
      <c r="Q521" s="92"/>
      <c r="BP521" s="101"/>
      <c r="BQ521" s="101"/>
      <c r="BR521" s="101"/>
      <c r="BT521" s="101"/>
      <c r="BU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01"/>
      <c r="CL521" s="101"/>
      <c r="CM521" s="101"/>
      <c r="CN521" s="101"/>
      <c r="CO521" s="101"/>
      <c r="CQ521" s="101"/>
      <c r="CR521" s="101"/>
      <c r="CS521" s="101"/>
      <c r="CT521" s="101"/>
      <c r="CU521" s="101"/>
      <c r="CW521" s="101"/>
      <c r="DK521" s="101"/>
      <c r="DL521" s="101"/>
      <c r="DM521" s="101"/>
      <c r="DN521" s="101"/>
      <c r="DP521" s="101"/>
      <c r="DQ521" s="101"/>
      <c r="DR521" s="101"/>
      <c r="DS521" s="101"/>
      <c r="DT521" s="101"/>
      <c r="DW521" s="101"/>
      <c r="DX521" s="101"/>
      <c r="DY521" s="101"/>
      <c r="EB521" s="101"/>
    </row>
    <row r="522" spans="17:132" ht="29.25" customHeight="1" x14ac:dyDescent="0.2">
      <c r="Q522" s="92"/>
      <c r="BP522" s="101"/>
      <c r="BQ522" s="101"/>
      <c r="BR522" s="101"/>
      <c r="BT522" s="101"/>
      <c r="BU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101"/>
      <c r="CM522" s="101"/>
      <c r="CN522" s="101"/>
      <c r="CO522" s="101"/>
      <c r="CQ522" s="101"/>
      <c r="CR522" s="101"/>
      <c r="CS522" s="101"/>
      <c r="CT522" s="101"/>
      <c r="CU522" s="101"/>
      <c r="CW522" s="101"/>
      <c r="DK522" s="101"/>
      <c r="DL522" s="101"/>
      <c r="DM522" s="101"/>
      <c r="DN522" s="101"/>
      <c r="DP522" s="101"/>
      <c r="DQ522" s="101"/>
      <c r="DR522" s="101"/>
      <c r="DS522" s="101"/>
      <c r="DT522" s="101"/>
      <c r="DW522" s="101"/>
      <c r="DX522" s="101"/>
      <c r="DY522" s="101"/>
      <c r="EB522" s="101"/>
    </row>
    <row r="523" spans="17:132" ht="29.25" customHeight="1" x14ac:dyDescent="0.2">
      <c r="Q523" s="92"/>
      <c r="BP523" s="101"/>
      <c r="BQ523" s="101"/>
      <c r="BR523" s="101"/>
      <c r="BT523" s="101"/>
      <c r="BU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01"/>
      <c r="CL523" s="101"/>
      <c r="CM523" s="101"/>
      <c r="CN523" s="101"/>
      <c r="CO523" s="101"/>
      <c r="CQ523" s="101"/>
      <c r="CR523" s="101"/>
      <c r="CS523" s="101"/>
      <c r="CT523" s="101"/>
      <c r="CU523" s="101"/>
      <c r="CW523" s="101"/>
      <c r="DK523" s="101"/>
      <c r="DL523" s="101"/>
      <c r="DM523" s="101"/>
      <c r="DN523" s="101"/>
      <c r="DP523" s="101"/>
      <c r="DQ523" s="101"/>
      <c r="DR523" s="101"/>
      <c r="DS523" s="101"/>
      <c r="DT523" s="101"/>
      <c r="DW523" s="101"/>
      <c r="DX523" s="101"/>
      <c r="DY523" s="101"/>
      <c r="EB523" s="101"/>
    </row>
    <row r="524" spans="17:132" ht="29.25" customHeight="1" x14ac:dyDescent="0.2">
      <c r="Q524" s="92"/>
      <c r="BP524" s="101"/>
      <c r="BQ524" s="101"/>
      <c r="BR524" s="101"/>
      <c r="BT524" s="101"/>
      <c r="BU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01"/>
      <c r="CL524" s="101"/>
      <c r="CM524" s="101"/>
      <c r="CN524" s="101"/>
      <c r="CO524" s="101"/>
      <c r="CQ524" s="101"/>
      <c r="CR524" s="101"/>
      <c r="CS524" s="101"/>
      <c r="CT524" s="101"/>
      <c r="CU524" s="101"/>
      <c r="CW524" s="101"/>
      <c r="DK524" s="101"/>
      <c r="DL524" s="101"/>
      <c r="DM524" s="101"/>
      <c r="DN524" s="101"/>
      <c r="DP524" s="101"/>
      <c r="DQ524" s="101"/>
      <c r="DR524" s="101"/>
      <c r="DS524" s="101"/>
      <c r="DT524" s="101"/>
      <c r="DW524" s="101"/>
      <c r="DX524" s="101"/>
      <c r="DY524" s="101"/>
      <c r="EB524" s="101"/>
    </row>
    <row r="525" spans="17:132" ht="29.25" customHeight="1" x14ac:dyDescent="0.2">
      <c r="Q525" s="92"/>
      <c r="BP525" s="101"/>
      <c r="BQ525" s="101"/>
      <c r="BR525" s="101"/>
      <c r="BT525" s="101"/>
      <c r="BU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01"/>
      <c r="CL525" s="101"/>
      <c r="CM525" s="101"/>
      <c r="CN525" s="101"/>
      <c r="CO525" s="101"/>
      <c r="CQ525" s="101"/>
      <c r="CR525" s="101"/>
      <c r="CS525" s="101"/>
      <c r="CT525" s="101"/>
      <c r="CU525" s="101"/>
      <c r="CW525" s="101"/>
      <c r="DK525" s="101"/>
      <c r="DL525" s="101"/>
      <c r="DM525" s="101"/>
      <c r="DN525" s="101"/>
      <c r="DP525" s="101"/>
      <c r="DQ525" s="101"/>
      <c r="DR525" s="101"/>
      <c r="DS525" s="101"/>
      <c r="DT525" s="101"/>
      <c r="DW525" s="101"/>
      <c r="DX525" s="101"/>
      <c r="DY525" s="101"/>
      <c r="EB525" s="101"/>
    </row>
    <row r="526" spans="17:132" ht="29.25" customHeight="1" x14ac:dyDescent="0.2">
      <c r="Q526" s="92"/>
      <c r="BP526" s="101"/>
      <c r="BQ526" s="101"/>
      <c r="BR526" s="101"/>
      <c r="BT526" s="101"/>
      <c r="BU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01"/>
      <c r="CL526" s="101"/>
      <c r="CM526" s="101"/>
      <c r="CN526" s="101"/>
      <c r="CO526" s="101"/>
      <c r="CQ526" s="101"/>
      <c r="CR526" s="101"/>
      <c r="CS526" s="101"/>
      <c r="CT526" s="101"/>
      <c r="CU526" s="101"/>
      <c r="CW526" s="101"/>
      <c r="DK526" s="101"/>
      <c r="DL526" s="101"/>
      <c r="DM526" s="101"/>
      <c r="DN526" s="101"/>
      <c r="DP526" s="101"/>
      <c r="DQ526" s="101"/>
      <c r="DR526" s="101"/>
      <c r="DS526" s="101"/>
      <c r="DT526" s="101"/>
      <c r="DW526" s="101"/>
      <c r="DX526" s="101"/>
      <c r="DY526" s="101"/>
      <c r="EB526" s="101"/>
    </row>
    <row r="527" spans="17:132" ht="29.25" customHeight="1" x14ac:dyDescent="0.2">
      <c r="Q527" s="92"/>
      <c r="BP527" s="101"/>
      <c r="BQ527" s="101"/>
      <c r="BR527" s="101"/>
      <c r="BT527" s="101"/>
      <c r="BU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01"/>
      <c r="CL527" s="101"/>
      <c r="CM527" s="101"/>
      <c r="CN527" s="101"/>
      <c r="CO527" s="101"/>
      <c r="CQ527" s="101"/>
      <c r="CR527" s="101"/>
      <c r="CS527" s="101"/>
      <c r="CT527" s="101"/>
      <c r="CU527" s="101"/>
      <c r="CW527" s="101"/>
      <c r="DK527" s="101"/>
      <c r="DL527" s="101"/>
      <c r="DM527" s="101"/>
      <c r="DN527" s="101"/>
      <c r="DP527" s="101"/>
      <c r="DQ527" s="101"/>
      <c r="DR527" s="101"/>
      <c r="DS527" s="101"/>
      <c r="DT527" s="101"/>
      <c r="DW527" s="101"/>
      <c r="DX527" s="101"/>
      <c r="DY527" s="101"/>
      <c r="EB527" s="101"/>
    </row>
    <row r="528" spans="17:132" ht="29.25" customHeight="1" x14ac:dyDescent="0.2">
      <c r="Q528" s="92"/>
      <c r="BP528" s="101"/>
      <c r="BQ528" s="101"/>
      <c r="BR528" s="101"/>
      <c r="BT528" s="101"/>
      <c r="BU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01"/>
      <c r="CL528" s="101"/>
      <c r="CM528" s="101"/>
      <c r="CN528" s="101"/>
      <c r="CO528" s="101"/>
      <c r="CQ528" s="101"/>
      <c r="CR528" s="101"/>
      <c r="CS528" s="101"/>
      <c r="CT528" s="101"/>
      <c r="CU528" s="101"/>
      <c r="CW528" s="101"/>
      <c r="DK528" s="101"/>
      <c r="DL528" s="101"/>
      <c r="DM528" s="101"/>
      <c r="DN528" s="101"/>
      <c r="DP528" s="101"/>
      <c r="DQ528" s="101"/>
      <c r="DR528" s="101"/>
      <c r="DS528" s="101"/>
      <c r="DT528" s="101"/>
      <c r="DW528" s="101"/>
      <c r="DX528" s="101"/>
      <c r="DY528" s="101"/>
      <c r="EB528" s="101"/>
    </row>
    <row r="529" spans="17:132" ht="29.25" customHeight="1" x14ac:dyDescent="0.2">
      <c r="Q529" s="92"/>
      <c r="BP529" s="101"/>
      <c r="BQ529" s="101"/>
      <c r="BR529" s="101"/>
      <c r="BT529" s="101"/>
      <c r="BU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01"/>
      <c r="CL529" s="101"/>
      <c r="CM529" s="101"/>
      <c r="CN529" s="101"/>
      <c r="CO529" s="101"/>
      <c r="CQ529" s="101"/>
      <c r="CR529" s="101"/>
      <c r="CS529" s="101"/>
      <c r="CT529" s="101"/>
      <c r="CU529" s="101"/>
      <c r="CW529" s="101"/>
      <c r="DK529" s="101"/>
      <c r="DL529" s="101"/>
      <c r="DM529" s="101"/>
      <c r="DN529" s="101"/>
      <c r="DP529" s="101"/>
      <c r="DQ529" s="101"/>
      <c r="DR529" s="101"/>
      <c r="DS529" s="101"/>
      <c r="DT529" s="101"/>
      <c r="DW529" s="101"/>
      <c r="DX529" s="101"/>
      <c r="DY529" s="101"/>
      <c r="EB529" s="101"/>
    </row>
    <row r="530" spans="17:132" ht="29.25" customHeight="1" x14ac:dyDescent="0.2">
      <c r="Q530" s="92"/>
      <c r="BP530" s="101"/>
      <c r="BQ530" s="101"/>
      <c r="BR530" s="101"/>
      <c r="BT530" s="101"/>
      <c r="BU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101"/>
      <c r="CM530" s="101"/>
      <c r="CN530" s="101"/>
      <c r="CO530" s="101"/>
      <c r="CQ530" s="101"/>
      <c r="CR530" s="101"/>
      <c r="CS530" s="101"/>
      <c r="CT530" s="101"/>
      <c r="CU530" s="101"/>
      <c r="CW530" s="101"/>
      <c r="DK530" s="101"/>
      <c r="DL530" s="101"/>
      <c r="DM530" s="101"/>
      <c r="DN530" s="101"/>
      <c r="DP530" s="101"/>
      <c r="DQ530" s="101"/>
      <c r="DR530" s="101"/>
      <c r="DS530" s="101"/>
      <c r="DT530" s="101"/>
      <c r="DW530" s="101"/>
      <c r="DX530" s="101"/>
      <c r="DY530" s="101"/>
      <c r="EB530" s="101"/>
    </row>
    <row r="531" spans="17:132" ht="29.25" customHeight="1" x14ac:dyDescent="0.2">
      <c r="Q531" s="92"/>
      <c r="BP531" s="101"/>
      <c r="BQ531" s="101"/>
      <c r="BR531" s="101"/>
      <c r="BT531" s="101"/>
      <c r="BU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101"/>
      <c r="CM531" s="101"/>
      <c r="CN531" s="101"/>
      <c r="CO531" s="101"/>
      <c r="CQ531" s="101"/>
      <c r="CR531" s="101"/>
      <c r="CS531" s="101"/>
      <c r="CT531" s="101"/>
      <c r="CU531" s="101"/>
      <c r="CW531" s="101"/>
      <c r="DK531" s="101"/>
      <c r="DL531" s="101"/>
      <c r="DM531" s="101"/>
      <c r="DN531" s="101"/>
      <c r="DP531" s="101"/>
      <c r="DQ531" s="101"/>
      <c r="DR531" s="101"/>
      <c r="DS531" s="101"/>
      <c r="DT531" s="101"/>
      <c r="DW531" s="101"/>
      <c r="DX531" s="101"/>
      <c r="DY531" s="101"/>
      <c r="EB531" s="101"/>
    </row>
    <row r="532" spans="17:132" ht="29.25" customHeight="1" x14ac:dyDescent="0.2">
      <c r="Q532" s="92"/>
      <c r="CE532" s="101"/>
      <c r="CF532" s="101"/>
      <c r="CG532" s="101"/>
      <c r="CJ532" s="101"/>
      <c r="CK532" s="101"/>
      <c r="CL532" s="101"/>
      <c r="CM532" s="101"/>
      <c r="CN532" s="101"/>
      <c r="CQ532" s="101"/>
      <c r="CR532" s="101"/>
      <c r="CS532" s="101"/>
      <c r="CT532" s="101"/>
      <c r="CU532" s="101"/>
      <c r="CW532" s="101"/>
      <c r="DK532" s="101"/>
      <c r="DQ532" s="101"/>
      <c r="DR532" s="101"/>
      <c r="DS532" s="101"/>
      <c r="DT532" s="101"/>
    </row>
    <row r="533" spans="17:132" ht="29.25" customHeight="1" x14ac:dyDescent="0.2">
      <c r="Q533" s="92"/>
      <c r="CE533" s="101"/>
      <c r="CF533" s="101"/>
      <c r="CG533" s="101"/>
      <c r="CJ533" s="101"/>
      <c r="CK533" s="101"/>
      <c r="CL533" s="101"/>
      <c r="CM533" s="101"/>
      <c r="CN533" s="101"/>
      <c r="CQ533" s="101"/>
      <c r="CR533" s="101"/>
      <c r="CS533" s="101"/>
      <c r="CT533" s="101"/>
      <c r="CU533" s="101"/>
      <c r="CW533" s="101"/>
      <c r="DK533" s="101"/>
      <c r="DQ533" s="101"/>
      <c r="DR533" s="101"/>
      <c r="DS533" s="101"/>
      <c r="DT533" s="101"/>
    </row>
    <row r="534" spans="17:132" ht="29.25" customHeight="1" x14ac:dyDescent="0.2">
      <c r="Q534" s="92"/>
      <c r="CE534" s="101"/>
      <c r="CF534" s="101"/>
      <c r="CG534" s="101"/>
      <c r="CJ534" s="101"/>
      <c r="CK534" s="101"/>
      <c r="CL534" s="101"/>
      <c r="CM534" s="101"/>
      <c r="CN534" s="101"/>
      <c r="CQ534" s="101"/>
      <c r="CR534" s="101"/>
      <c r="CS534" s="101"/>
      <c r="CT534" s="101"/>
      <c r="CU534" s="101"/>
      <c r="CW534" s="101"/>
      <c r="DK534" s="101"/>
      <c r="DQ534" s="101"/>
      <c r="DR534" s="101"/>
      <c r="DS534" s="101"/>
      <c r="DT534" s="101"/>
    </row>
    <row r="535" spans="17:132" ht="29.25" customHeight="1" x14ac:dyDescent="0.2">
      <c r="Q535" s="92"/>
      <c r="CE535" s="101"/>
      <c r="CF535" s="101"/>
      <c r="CG535" s="101"/>
      <c r="CJ535" s="101"/>
      <c r="CK535" s="101"/>
      <c r="CL535" s="101"/>
      <c r="CM535" s="101"/>
      <c r="CN535" s="101"/>
      <c r="CQ535" s="101"/>
      <c r="CR535" s="101"/>
      <c r="CS535" s="101"/>
      <c r="CT535" s="101"/>
      <c r="CU535" s="101"/>
      <c r="CW535" s="101"/>
      <c r="DK535" s="101"/>
      <c r="DQ535" s="101"/>
      <c r="DR535" s="101"/>
      <c r="DS535" s="101"/>
      <c r="DT535" s="101"/>
    </row>
    <row r="536" spans="17:132" ht="29.25" customHeight="1" x14ac:dyDescent="0.2">
      <c r="Q536" s="92"/>
      <c r="CE536" s="101"/>
      <c r="CF536" s="101"/>
      <c r="CG536" s="101"/>
      <c r="CJ536" s="101"/>
      <c r="CK536" s="101"/>
      <c r="CL536" s="101"/>
      <c r="CM536" s="101"/>
      <c r="CN536" s="101"/>
      <c r="CQ536" s="101"/>
      <c r="CR536" s="101"/>
      <c r="CS536" s="101"/>
      <c r="CT536" s="101"/>
      <c r="CU536" s="101"/>
      <c r="CW536" s="101"/>
      <c r="DK536" s="101"/>
      <c r="DQ536" s="101"/>
      <c r="DR536" s="101"/>
      <c r="DS536" s="101"/>
      <c r="DT536" s="101"/>
    </row>
    <row r="537" spans="17:132" ht="29.25" customHeight="1" x14ac:dyDescent="0.2">
      <c r="Q537" s="92"/>
      <c r="CE537" s="101"/>
      <c r="CF537" s="101"/>
      <c r="CG537" s="101"/>
      <c r="CJ537" s="101"/>
      <c r="CK537" s="101"/>
      <c r="CL537" s="101"/>
      <c r="CM537" s="101"/>
      <c r="CN537" s="101"/>
      <c r="CQ537" s="101"/>
      <c r="CR537" s="101"/>
      <c r="CS537" s="101"/>
      <c r="CT537" s="101"/>
      <c r="CU537" s="101"/>
      <c r="CW537" s="101"/>
      <c r="DK537" s="101"/>
      <c r="DQ537" s="101"/>
      <c r="DR537" s="101"/>
      <c r="DS537" s="101"/>
      <c r="DT537" s="101"/>
    </row>
    <row r="538" spans="17:132" ht="29.25" customHeight="1" x14ac:dyDescent="0.2">
      <c r="Q538" s="92"/>
      <c r="CE538" s="101"/>
      <c r="CF538" s="101"/>
      <c r="CG538" s="101"/>
      <c r="CJ538" s="101"/>
      <c r="CK538" s="101"/>
      <c r="CL538" s="101"/>
      <c r="CM538" s="101"/>
      <c r="CN538" s="101"/>
      <c r="CQ538" s="101"/>
      <c r="CR538" s="101"/>
      <c r="CS538" s="101"/>
      <c r="CT538" s="101"/>
      <c r="CU538" s="101"/>
      <c r="CW538" s="101"/>
      <c r="DK538" s="101"/>
      <c r="DQ538" s="101"/>
      <c r="DR538" s="101"/>
      <c r="DS538" s="101"/>
      <c r="DT538" s="101"/>
    </row>
    <row r="539" spans="17:132" ht="29.25" customHeight="1" x14ac:dyDescent="0.2">
      <c r="Q539" s="92"/>
      <c r="CE539" s="101"/>
      <c r="CF539" s="101"/>
      <c r="CG539" s="101"/>
      <c r="CJ539" s="101"/>
      <c r="CK539" s="101"/>
      <c r="CL539" s="101"/>
      <c r="CM539" s="101"/>
      <c r="CN539" s="101"/>
      <c r="CQ539" s="101"/>
      <c r="CR539" s="101"/>
      <c r="CS539" s="101"/>
      <c r="CT539" s="101"/>
      <c r="CU539" s="101"/>
      <c r="CW539" s="101"/>
      <c r="DK539" s="101"/>
      <c r="DQ539" s="101"/>
      <c r="DR539" s="101"/>
      <c r="DS539" s="101"/>
      <c r="DT539" s="101"/>
    </row>
    <row r="540" spans="17:132" ht="29.25" customHeight="1" x14ac:dyDescent="0.2">
      <c r="Q540" s="92"/>
      <c r="CE540" s="101"/>
      <c r="CF540" s="101"/>
      <c r="CG540" s="101"/>
      <c r="CJ540" s="101"/>
      <c r="CK540" s="101"/>
      <c r="CL540" s="101"/>
      <c r="CM540" s="101"/>
      <c r="CN540" s="101"/>
      <c r="CQ540" s="101"/>
      <c r="CR540" s="101"/>
      <c r="CS540" s="101"/>
      <c r="CT540" s="101"/>
      <c r="CU540" s="101"/>
      <c r="CW540" s="101"/>
      <c r="DK540" s="101"/>
      <c r="DQ540" s="101"/>
      <c r="DR540" s="101"/>
      <c r="DS540" s="101"/>
      <c r="DT540" s="101"/>
    </row>
    <row r="541" spans="17:132" ht="29.25" customHeight="1" x14ac:dyDescent="0.2">
      <c r="Q541" s="92"/>
      <c r="CE541" s="101"/>
      <c r="CF541" s="101"/>
      <c r="CG541" s="101"/>
      <c r="CJ541" s="101"/>
      <c r="CK541" s="101"/>
      <c r="CL541" s="101"/>
      <c r="CM541" s="101"/>
      <c r="CN541" s="101"/>
      <c r="CQ541" s="101"/>
      <c r="CR541" s="101"/>
      <c r="CS541" s="101"/>
      <c r="CT541" s="101"/>
      <c r="CU541" s="101"/>
      <c r="CW541" s="101"/>
      <c r="DK541" s="101"/>
      <c r="DQ541" s="101"/>
      <c r="DR541" s="101"/>
      <c r="DS541" s="101"/>
      <c r="DT541" s="101"/>
    </row>
    <row r="542" spans="17:132" ht="29.25" customHeight="1" x14ac:dyDescent="0.2">
      <c r="Q542" s="92"/>
      <c r="CE542" s="101"/>
      <c r="CF542" s="101"/>
      <c r="CG542" s="101"/>
      <c r="CJ542" s="101"/>
      <c r="CK542" s="101"/>
      <c r="CL542" s="101"/>
      <c r="CM542" s="101"/>
      <c r="CN542" s="101"/>
      <c r="CQ542" s="101"/>
      <c r="CR542" s="101"/>
      <c r="CS542" s="101"/>
      <c r="CT542" s="101"/>
      <c r="CU542" s="101"/>
      <c r="CW542" s="101"/>
      <c r="DK542" s="101"/>
      <c r="DQ542" s="101"/>
      <c r="DR542" s="101"/>
      <c r="DS542" s="101"/>
      <c r="DT542" s="101"/>
    </row>
    <row r="543" spans="17:132" ht="29.25" customHeight="1" x14ac:dyDescent="0.2">
      <c r="Q543" s="92"/>
      <c r="CE543" s="101"/>
      <c r="CF543" s="101"/>
      <c r="CG543" s="101"/>
      <c r="CJ543" s="101"/>
      <c r="CK543" s="101"/>
      <c r="CL543" s="101"/>
      <c r="CM543" s="101"/>
      <c r="CN543" s="101"/>
      <c r="CQ543" s="101"/>
      <c r="CR543" s="101"/>
      <c r="CS543" s="101"/>
      <c r="CT543" s="101"/>
      <c r="CU543" s="101"/>
      <c r="CW543" s="101"/>
      <c r="DK543" s="101"/>
      <c r="DQ543" s="101"/>
      <c r="DR543" s="101"/>
      <c r="DS543" s="101"/>
      <c r="DT543" s="101"/>
    </row>
    <row r="544" spans="17:132" ht="29.25" customHeight="1" x14ac:dyDescent="0.2">
      <c r="Q544" s="92"/>
      <c r="CE544" s="101"/>
      <c r="CF544" s="101"/>
      <c r="CG544" s="101"/>
      <c r="CJ544" s="101"/>
      <c r="CK544" s="101"/>
      <c r="CL544" s="101"/>
      <c r="CM544" s="101"/>
      <c r="CN544" s="101"/>
      <c r="CQ544" s="101"/>
      <c r="CR544" s="101"/>
      <c r="CS544" s="101"/>
      <c r="CT544" s="101"/>
      <c r="CU544" s="101"/>
      <c r="CW544" s="101"/>
      <c r="DK544" s="101"/>
      <c r="DQ544" s="101"/>
      <c r="DR544" s="101"/>
      <c r="DS544" s="101"/>
      <c r="DT544" s="101"/>
    </row>
    <row r="545" spans="17:124" ht="29.25" customHeight="1" x14ac:dyDescent="0.2">
      <c r="Q545" s="92"/>
      <c r="CE545" s="101"/>
      <c r="CF545" s="101"/>
      <c r="CG545" s="101"/>
      <c r="CJ545" s="101"/>
      <c r="CK545" s="101"/>
      <c r="CL545" s="101"/>
      <c r="CM545" s="101"/>
      <c r="CN545" s="101"/>
      <c r="CQ545" s="101"/>
      <c r="CR545" s="101"/>
      <c r="CS545" s="101"/>
      <c r="CT545" s="101"/>
      <c r="CU545" s="101"/>
      <c r="CW545" s="101"/>
      <c r="DK545" s="101"/>
      <c r="DQ545" s="101"/>
      <c r="DR545" s="101"/>
      <c r="DS545" s="101"/>
      <c r="DT545" s="101"/>
    </row>
    <row r="546" spans="17:124" ht="29.25" customHeight="1" x14ac:dyDescent="0.2">
      <c r="Q546" s="92"/>
      <c r="CE546" s="101"/>
      <c r="CF546" s="101"/>
      <c r="CG546" s="101"/>
      <c r="CJ546" s="101"/>
      <c r="CK546" s="101"/>
      <c r="CL546" s="101"/>
      <c r="CM546" s="101"/>
      <c r="CN546" s="101"/>
      <c r="CQ546" s="101"/>
      <c r="CR546" s="101"/>
      <c r="CS546" s="101"/>
      <c r="CT546" s="101"/>
      <c r="CU546" s="101"/>
      <c r="CW546" s="101"/>
      <c r="DK546" s="101"/>
      <c r="DQ546" s="101"/>
      <c r="DR546" s="101"/>
      <c r="DS546" s="101"/>
      <c r="DT546" s="101"/>
    </row>
    <row r="547" spans="17:124" ht="29.25" customHeight="1" x14ac:dyDescent="0.2">
      <c r="Q547" s="92"/>
      <c r="CE547" s="101"/>
      <c r="CF547" s="101"/>
      <c r="CG547" s="101"/>
      <c r="CJ547" s="101"/>
      <c r="CK547" s="101"/>
      <c r="CL547" s="101"/>
      <c r="CM547" s="101"/>
      <c r="CN547" s="101"/>
      <c r="CQ547" s="101"/>
      <c r="CR547" s="101"/>
      <c r="CS547" s="101"/>
      <c r="CT547" s="101"/>
      <c r="CU547" s="101"/>
      <c r="CW547" s="101"/>
      <c r="DK547" s="101"/>
      <c r="DQ547" s="101"/>
      <c r="DR547" s="101"/>
      <c r="DS547" s="101"/>
      <c r="DT547" s="101"/>
    </row>
    <row r="548" spans="17:124" ht="29.25" customHeight="1" x14ac:dyDescent="0.2">
      <c r="Q548" s="92"/>
      <c r="CE548" s="101"/>
      <c r="CF548" s="101"/>
      <c r="CG548" s="101"/>
      <c r="CJ548" s="101"/>
      <c r="CK548" s="101"/>
      <c r="CL548" s="101"/>
      <c r="CM548" s="101"/>
      <c r="CN548" s="101"/>
      <c r="CQ548" s="101"/>
      <c r="CR548" s="101"/>
      <c r="CS548" s="101"/>
      <c r="CT548" s="101"/>
      <c r="CU548" s="101"/>
      <c r="CW548" s="101"/>
      <c r="DK548" s="101"/>
      <c r="DQ548" s="101"/>
      <c r="DR548" s="101"/>
      <c r="DS548" s="101"/>
      <c r="DT548" s="101"/>
    </row>
    <row r="549" spans="17:124" ht="29.25" customHeight="1" x14ac:dyDescent="0.2">
      <c r="Q549" s="92"/>
      <c r="CE549" s="101"/>
      <c r="CF549" s="101"/>
      <c r="CG549" s="101"/>
      <c r="CJ549" s="101"/>
      <c r="CK549" s="101"/>
      <c r="CL549" s="101"/>
      <c r="CM549" s="101"/>
      <c r="CN549" s="101"/>
      <c r="CQ549" s="101"/>
      <c r="CR549" s="101"/>
      <c r="CS549" s="101"/>
      <c r="CT549" s="101"/>
      <c r="CU549" s="101"/>
      <c r="CW549" s="101"/>
      <c r="DK549" s="101"/>
      <c r="DQ549" s="101"/>
      <c r="DR549" s="101"/>
      <c r="DS549" s="101"/>
      <c r="DT549" s="101"/>
    </row>
    <row r="550" spans="17:124" ht="29.25" customHeight="1" x14ac:dyDescent="0.2">
      <c r="Q550" s="92"/>
      <c r="CE550" s="101"/>
      <c r="CF550" s="101"/>
      <c r="CG550" s="101"/>
      <c r="CJ550" s="101"/>
      <c r="CK550" s="101"/>
      <c r="CL550" s="101"/>
      <c r="CM550" s="101"/>
      <c r="CN550" s="101"/>
      <c r="CQ550" s="101"/>
      <c r="CR550" s="101"/>
      <c r="CS550" s="101"/>
      <c r="CT550" s="101"/>
      <c r="CU550" s="101"/>
      <c r="CW550" s="101"/>
      <c r="DK550" s="101"/>
      <c r="DQ550" s="101"/>
      <c r="DR550" s="101"/>
      <c r="DS550" s="101"/>
      <c r="DT550" s="101"/>
    </row>
    <row r="551" spans="17:124" ht="29.25" customHeight="1" x14ac:dyDescent="0.2">
      <c r="Q551" s="92"/>
      <c r="CE551" s="101"/>
      <c r="CF551" s="101"/>
      <c r="CG551" s="101"/>
      <c r="CJ551" s="101"/>
      <c r="CK551" s="101"/>
      <c r="CL551" s="101"/>
      <c r="CM551" s="101"/>
      <c r="CN551" s="101"/>
      <c r="CQ551" s="101"/>
      <c r="CR551" s="101"/>
      <c r="CS551" s="101"/>
      <c r="CT551" s="101"/>
      <c r="CU551" s="101"/>
      <c r="CW551" s="101"/>
      <c r="DK551" s="101"/>
      <c r="DQ551" s="101"/>
      <c r="DR551" s="101"/>
      <c r="DS551" s="101"/>
      <c r="DT551" s="101"/>
    </row>
    <row r="552" spans="17:124" ht="29.25" customHeight="1" x14ac:dyDescent="0.2">
      <c r="Q552" s="92"/>
      <c r="CE552" s="101"/>
      <c r="CF552" s="101"/>
      <c r="CG552" s="101"/>
      <c r="CJ552" s="101"/>
      <c r="CK552" s="101"/>
      <c r="CL552" s="101"/>
      <c r="CM552" s="101"/>
      <c r="CN552" s="101"/>
      <c r="CQ552" s="101"/>
      <c r="CR552" s="101"/>
      <c r="CS552" s="101"/>
      <c r="CT552" s="101"/>
      <c r="CU552" s="101"/>
      <c r="CW552" s="101"/>
      <c r="DK552" s="101"/>
      <c r="DQ552" s="101"/>
      <c r="DR552" s="101"/>
      <c r="DS552" s="101"/>
      <c r="DT552" s="101"/>
    </row>
    <row r="553" spans="17:124" ht="29.25" customHeight="1" x14ac:dyDescent="0.2">
      <c r="Q553" s="92"/>
      <c r="CE553" s="101"/>
      <c r="CF553" s="101"/>
      <c r="CG553" s="101"/>
      <c r="CJ553" s="101"/>
      <c r="CK553" s="101"/>
      <c r="CL553" s="101"/>
      <c r="CM553" s="101"/>
      <c r="CN553" s="101"/>
      <c r="CQ553" s="101"/>
      <c r="CR553" s="101"/>
      <c r="CS553" s="101"/>
      <c r="CT553" s="101"/>
      <c r="CU553" s="101"/>
      <c r="CW553" s="101"/>
      <c r="DK553" s="101"/>
      <c r="DQ553" s="101"/>
      <c r="DR553" s="101"/>
      <c r="DS553" s="101"/>
      <c r="DT553" s="101"/>
    </row>
    <row r="554" spans="17:124" ht="29.25" customHeight="1" x14ac:dyDescent="0.2">
      <c r="Q554" s="92"/>
      <c r="CE554" s="101"/>
      <c r="CF554" s="101"/>
      <c r="CG554" s="101"/>
      <c r="CJ554" s="101"/>
      <c r="CK554" s="101"/>
      <c r="CL554" s="101"/>
      <c r="CM554" s="101"/>
      <c r="CN554" s="101"/>
      <c r="CQ554" s="101"/>
      <c r="CR554" s="101"/>
      <c r="CS554" s="101"/>
      <c r="CT554" s="101"/>
      <c r="CU554" s="101"/>
      <c r="CW554" s="101"/>
      <c r="DK554" s="101"/>
      <c r="DQ554" s="101"/>
      <c r="DR554" s="101"/>
      <c r="DS554" s="101"/>
      <c r="DT554" s="101"/>
    </row>
    <row r="555" spans="17:124" ht="29.25" customHeight="1" x14ac:dyDescent="0.2">
      <c r="Q555" s="92"/>
      <c r="CE555" s="101"/>
      <c r="CF555" s="101"/>
      <c r="CG555" s="101"/>
      <c r="CJ555" s="101"/>
      <c r="CK555" s="101"/>
      <c r="CL555" s="101"/>
      <c r="CM555" s="101"/>
      <c r="CN555" s="101"/>
      <c r="CQ555" s="101"/>
      <c r="CR555" s="101"/>
      <c r="CS555" s="101"/>
      <c r="CT555" s="101"/>
      <c r="CU555" s="101"/>
      <c r="CW555" s="101"/>
      <c r="DK555" s="101"/>
      <c r="DQ555" s="101"/>
      <c r="DR555" s="101"/>
      <c r="DS555" s="101"/>
      <c r="DT555" s="101"/>
    </row>
    <row r="556" spans="17:124" ht="29.25" customHeight="1" x14ac:dyDescent="0.2">
      <c r="Q556" s="92"/>
      <c r="CE556" s="101"/>
      <c r="CF556" s="101"/>
      <c r="CG556" s="101"/>
      <c r="CJ556" s="101"/>
      <c r="CK556" s="101"/>
      <c r="CL556" s="101"/>
      <c r="CM556" s="101"/>
      <c r="CN556" s="101"/>
      <c r="CQ556" s="101"/>
      <c r="CR556" s="101"/>
      <c r="CS556" s="101"/>
      <c r="CT556" s="101"/>
      <c r="CU556" s="101"/>
      <c r="CW556" s="101"/>
      <c r="DK556" s="101"/>
      <c r="DQ556" s="101"/>
      <c r="DR556" s="101"/>
      <c r="DS556" s="101"/>
      <c r="DT556" s="101"/>
    </row>
    <row r="557" spans="17:124" ht="29.25" customHeight="1" x14ac:dyDescent="0.2">
      <c r="Q557" s="92"/>
      <c r="CE557" s="101"/>
      <c r="CF557" s="101"/>
      <c r="CG557" s="101"/>
      <c r="CJ557" s="101"/>
      <c r="CK557" s="101"/>
      <c r="CL557" s="101"/>
      <c r="CM557" s="101"/>
      <c r="CN557" s="101"/>
      <c r="CQ557" s="101"/>
      <c r="CR557" s="101"/>
      <c r="CS557" s="101"/>
      <c r="CT557" s="101"/>
      <c r="CU557" s="101"/>
      <c r="CW557" s="101"/>
      <c r="DK557" s="101"/>
      <c r="DQ557" s="101"/>
      <c r="DR557" s="101"/>
      <c r="DS557" s="101"/>
      <c r="DT557" s="101"/>
    </row>
    <row r="558" spans="17:124" ht="29.25" customHeight="1" x14ac:dyDescent="0.2">
      <c r="Q558" s="92"/>
      <c r="CE558" s="101"/>
      <c r="CF558" s="101"/>
      <c r="CG558" s="101"/>
      <c r="CJ558" s="101"/>
      <c r="CK558" s="101"/>
      <c r="CL558" s="101"/>
      <c r="CM558" s="101"/>
      <c r="CN558" s="101"/>
      <c r="CQ558" s="101"/>
      <c r="CR558" s="101"/>
      <c r="CS558" s="101"/>
      <c r="CT558" s="101"/>
      <c r="CU558" s="101"/>
      <c r="CW558" s="101"/>
      <c r="DK558" s="101"/>
      <c r="DQ558" s="101"/>
      <c r="DR558" s="101"/>
      <c r="DS558" s="101"/>
      <c r="DT558" s="101"/>
    </row>
    <row r="559" spans="17:124" ht="29.25" customHeight="1" x14ac:dyDescent="0.2">
      <c r="Q559" s="92"/>
      <c r="CE559" s="101"/>
      <c r="CF559" s="101"/>
      <c r="CG559" s="101"/>
      <c r="CJ559" s="101"/>
      <c r="CK559" s="101"/>
      <c r="CL559" s="101"/>
      <c r="CM559" s="101"/>
      <c r="CN559" s="101"/>
      <c r="CQ559" s="101"/>
      <c r="CR559" s="101"/>
      <c r="CS559" s="101"/>
      <c r="CT559" s="101"/>
      <c r="CU559" s="101"/>
      <c r="CW559" s="101"/>
      <c r="DK559" s="101"/>
      <c r="DQ559" s="101"/>
      <c r="DR559" s="101"/>
      <c r="DS559" s="101"/>
      <c r="DT559" s="101"/>
    </row>
    <row r="560" spans="17:124" ht="29.25" customHeight="1" x14ac:dyDescent="0.2">
      <c r="Q560" s="92"/>
      <c r="CE560" s="101"/>
      <c r="CF560" s="101"/>
      <c r="CG560" s="101"/>
      <c r="CJ560" s="101"/>
      <c r="CK560" s="101"/>
      <c r="CL560" s="101"/>
      <c r="CM560" s="101"/>
      <c r="CN560" s="101"/>
      <c r="CQ560" s="101"/>
      <c r="CR560" s="101"/>
      <c r="CS560" s="101"/>
      <c r="CT560" s="101"/>
      <c r="CU560" s="101"/>
      <c r="CW560" s="101"/>
      <c r="DK560" s="101"/>
      <c r="DQ560" s="101"/>
      <c r="DR560" s="101"/>
      <c r="DS560" s="101"/>
      <c r="DT560" s="101"/>
    </row>
    <row r="561" spans="17:124" ht="29.25" customHeight="1" x14ac:dyDescent="0.2">
      <c r="Q561" s="92"/>
      <c r="CE561" s="101"/>
      <c r="CF561" s="101"/>
      <c r="CG561" s="101"/>
      <c r="CJ561" s="101"/>
      <c r="CK561" s="101"/>
      <c r="CL561" s="101"/>
      <c r="CM561" s="101"/>
      <c r="CN561" s="101"/>
      <c r="CQ561" s="101"/>
      <c r="CR561" s="101"/>
      <c r="CS561" s="101"/>
      <c r="CT561" s="101"/>
      <c r="CU561" s="101"/>
      <c r="CW561" s="101"/>
      <c r="DK561" s="101"/>
      <c r="DQ561" s="101"/>
      <c r="DR561" s="101"/>
      <c r="DS561" s="101"/>
      <c r="DT561" s="101"/>
    </row>
    <row r="562" spans="17:124" ht="29.25" customHeight="1" x14ac:dyDescent="0.2">
      <c r="Q562" s="92"/>
      <c r="CE562" s="101"/>
      <c r="CF562" s="101"/>
      <c r="CG562" s="101"/>
      <c r="CJ562" s="101"/>
      <c r="CK562" s="101"/>
      <c r="CL562" s="101"/>
      <c r="CM562" s="101"/>
      <c r="CN562" s="101"/>
      <c r="CQ562" s="101"/>
      <c r="CR562" s="101"/>
      <c r="CS562" s="101"/>
      <c r="CT562" s="101"/>
      <c r="CU562" s="101"/>
      <c r="CW562" s="101"/>
      <c r="DK562" s="101"/>
      <c r="DQ562" s="101"/>
      <c r="DR562" s="101"/>
      <c r="DS562" s="101"/>
      <c r="DT562" s="101"/>
    </row>
    <row r="563" spans="17:124" ht="29.25" customHeight="1" x14ac:dyDescent="0.2">
      <c r="Q563" s="92"/>
      <c r="CE563" s="101"/>
      <c r="CF563" s="101"/>
      <c r="CG563" s="101"/>
      <c r="CJ563" s="101"/>
      <c r="CK563" s="101"/>
      <c r="CL563" s="101"/>
      <c r="CM563" s="101"/>
      <c r="CN563" s="101"/>
      <c r="CQ563" s="101"/>
      <c r="CR563" s="101"/>
      <c r="CS563" s="101"/>
      <c r="CT563" s="101"/>
      <c r="CU563" s="101"/>
      <c r="CW563" s="101"/>
      <c r="DK563" s="101"/>
      <c r="DQ563" s="101"/>
      <c r="DR563" s="101"/>
      <c r="DS563" s="101"/>
      <c r="DT563" s="101"/>
    </row>
    <row r="564" spans="17:124" ht="29.25" customHeight="1" x14ac:dyDescent="0.2">
      <c r="Q564" s="92"/>
      <c r="CE564" s="101"/>
      <c r="CF564" s="101"/>
      <c r="CG564" s="101"/>
      <c r="CJ564" s="101"/>
      <c r="CK564" s="101"/>
      <c r="CL564" s="101"/>
      <c r="CM564" s="101"/>
      <c r="CN564" s="101"/>
      <c r="CQ564" s="101"/>
      <c r="CR564" s="101"/>
      <c r="CS564" s="101"/>
      <c r="CT564" s="101"/>
      <c r="CU564" s="101"/>
      <c r="CW564" s="101"/>
      <c r="DK564" s="101"/>
      <c r="DQ564" s="101"/>
      <c r="DR564" s="101"/>
      <c r="DS564" s="101"/>
      <c r="DT564" s="101"/>
    </row>
    <row r="565" spans="17:124" ht="29.25" customHeight="1" x14ac:dyDescent="0.2">
      <c r="Q565" s="92"/>
      <c r="CE565" s="101"/>
      <c r="CF565" s="101"/>
      <c r="CG565" s="101"/>
      <c r="CJ565" s="101"/>
      <c r="CK565" s="101"/>
      <c r="CL565" s="101"/>
      <c r="CM565" s="101"/>
      <c r="CN565" s="101"/>
      <c r="CQ565" s="101"/>
      <c r="CR565" s="101"/>
      <c r="CS565" s="101"/>
      <c r="CT565" s="101"/>
      <c r="CU565" s="101"/>
      <c r="CW565" s="101"/>
      <c r="DK565" s="101"/>
      <c r="DQ565" s="101"/>
      <c r="DR565" s="101"/>
      <c r="DS565" s="101"/>
      <c r="DT565" s="101"/>
    </row>
    <row r="566" spans="17:124" ht="29.25" customHeight="1" x14ac:dyDescent="0.2">
      <c r="Q566" s="92"/>
      <c r="CE566" s="101"/>
      <c r="CF566" s="101"/>
      <c r="CG566" s="101"/>
      <c r="CJ566" s="101"/>
      <c r="CK566" s="101"/>
      <c r="CL566" s="101"/>
      <c r="CM566" s="101"/>
      <c r="CN566" s="101"/>
      <c r="CQ566" s="101"/>
      <c r="CR566" s="101"/>
      <c r="CS566" s="101"/>
      <c r="CT566" s="101"/>
      <c r="CU566" s="101"/>
      <c r="CW566" s="101"/>
      <c r="DK566" s="101"/>
      <c r="DQ566" s="101"/>
      <c r="DR566" s="101"/>
      <c r="DS566" s="101"/>
      <c r="DT566" s="101"/>
    </row>
    <row r="567" spans="17:124" ht="29.25" customHeight="1" x14ac:dyDescent="0.2">
      <c r="Q567" s="92"/>
      <c r="CE567" s="101"/>
      <c r="CF567" s="101"/>
      <c r="CG567" s="101"/>
      <c r="CJ567" s="101"/>
      <c r="CK567" s="101"/>
      <c r="CL567" s="101"/>
      <c r="CM567" s="101"/>
      <c r="CN567" s="101"/>
      <c r="CQ567" s="101"/>
      <c r="CR567" s="101"/>
      <c r="CS567" s="101"/>
      <c r="CT567" s="101"/>
      <c r="CU567" s="101"/>
      <c r="CW567" s="101"/>
      <c r="DK567" s="101"/>
      <c r="DQ567" s="101"/>
      <c r="DR567" s="101"/>
      <c r="DS567" s="101"/>
      <c r="DT567" s="101"/>
    </row>
    <row r="568" spans="17:124" ht="29.25" customHeight="1" x14ac:dyDescent="0.2">
      <c r="Q568" s="92"/>
      <c r="CE568" s="101"/>
      <c r="CF568" s="101"/>
      <c r="CG568" s="101"/>
      <c r="CJ568" s="101"/>
      <c r="CK568" s="101"/>
      <c r="CL568" s="101"/>
      <c r="CM568" s="101"/>
      <c r="CN568" s="101"/>
      <c r="CQ568" s="101"/>
      <c r="CR568" s="101"/>
      <c r="CS568" s="101"/>
      <c r="CT568" s="101"/>
      <c r="CU568" s="101"/>
      <c r="CW568" s="101"/>
      <c r="DK568" s="101"/>
      <c r="DQ568" s="101"/>
      <c r="DR568" s="101"/>
      <c r="DS568" s="101"/>
      <c r="DT568" s="101"/>
    </row>
    <row r="569" spans="17:124" ht="29.25" customHeight="1" x14ac:dyDescent="0.2">
      <c r="Q569" s="92"/>
      <c r="CE569" s="101"/>
      <c r="CF569" s="101"/>
      <c r="CG569" s="101"/>
      <c r="CJ569" s="101"/>
      <c r="CK569" s="101"/>
      <c r="CL569" s="101"/>
      <c r="CM569" s="101"/>
      <c r="CN569" s="101"/>
      <c r="CQ569" s="101"/>
      <c r="CR569" s="101"/>
      <c r="CS569" s="101"/>
      <c r="CT569" s="101"/>
      <c r="CU569" s="101"/>
      <c r="CW569" s="101"/>
      <c r="DK569" s="101"/>
      <c r="DQ569" s="101"/>
      <c r="DR569" s="101"/>
      <c r="DS569" s="101"/>
      <c r="DT569" s="101"/>
    </row>
    <row r="570" spans="17:124" ht="29.25" customHeight="1" x14ac:dyDescent="0.2">
      <c r="Q570" s="92"/>
      <c r="CE570" s="101"/>
      <c r="CF570" s="101"/>
      <c r="CG570" s="101"/>
      <c r="CJ570" s="101"/>
      <c r="CK570" s="101"/>
      <c r="CL570" s="101"/>
      <c r="CM570" s="101"/>
      <c r="CN570" s="101"/>
      <c r="CQ570" s="101"/>
      <c r="CR570" s="101"/>
      <c r="CS570" s="101"/>
      <c r="CT570" s="101"/>
      <c r="CU570" s="101"/>
      <c r="CW570" s="101"/>
      <c r="DK570" s="101"/>
      <c r="DQ570" s="101"/>
      <c r="DR570" s="101"/>
      <c r="DS570" s="101"/>
      <c r="DT570" s="101"/>
    </row>
    <row r="571" spans="17:124" ht="29.25" customHeight="1" x14ac:dyDescent="0.2">
      <c r="Q571" s="92"/>
      <c r="CE571" s="101"/>
      <c r="CF571" s="101"/>
      <c r="CG571" s="101"/>
      <c r="CJ571" s="101"/>
      <c r="CK571" s="101"/>
      <c r="CL571" s="101"/>
      <c r="CM571" s="101"/>
      <c r="CN571" s="101"/>
      <c r="CQ571" s="101"/>
      <c r="CR571" s="101"/>
      <c r="CS571" s="101"/>
      <c r="CT571" s="101"/>
      <c r="CU571" s="101"/>
      <c r="CW571" s="101"/>
      <c r="DK571" s="101"/>
      <c r="DQ571" s="101"/>
      <c r="DR571" s="101"/>
      <c r="DS571" s="101"/>
      <c r="DT571" s="101"/>
    </row>
    <row r="572" spans="17:124" ht="29.25" customHeight="1" x14ac:dyDescent="0.2">
      <c r="Q572" s="92"/>
      <c r="CE572" s="101"/>
      <c r="CF572" s="101"/>
      <c r="CG572" s="101"/>
      <c r="CJ572" s="101"/>
      <c r="CK572" s="101"/>
      <c r="CL572" s="101"/>
      <c r="CM572" s="101"/>
      <c r="CN572" s="101"/>
      <c r="CQ572" s="101"/>
      <c r="CR572" s="101"/>
      <c r="CS572" s="101"/>
      <c r="CT572" s="101"/>
      <c r="CU572" s="101"/>
      <c r="CW572" s="101"/>
      <c r="DK572" s="101"/>
      <c r="DQ572" s="101"/>
      <c r="DR572" s="101"/>
      <c r="DS572" s="101"/>
      <c r="DT572" s="101"/>
    </row>
    <row r="573" spans="17:124" ht="29.25" customHeight="1" x14ac:dyDescent="0.2">
      <c r="Q573" s="92"/>
      <c r="CE573" s="101"/>
      <c r="CF573" s="101"/>
      <c r="CG573" s="101"/>
      <c r="CJ573" s="101"/>
      <c r="CK573" s="101"/>
      <c r="CL573" s="101"/>
      <c r="CM573" s="101"/>
      <c r="CN573" s="101"/>
      <c r="CQ573" s="101"/>
      <c r="CR573" s="101"/>
      <c r="CS573" s="101"/>
      <c r="CT573" s="101"/>
      <c r="CU573" s="101"/>
      <c r="CW573" s="101"/>
      <c r="DK573" s="101"/>
      <c r="DQ573" s="101"/>
      <c r="DR573" s="101"/>
      <c r="DS573" s="101"/>
      <c r="DT573" s="101"/>
    </row>
    <row r="574" spans="17:124" ht="29.25" customHeight="1" x14ac:dyDescent="0.2">
      <c r="Q574" s="92" t="s">
        <v>50</v>
      </c>
      <c r="CE574" s="101"/>
      <c r="CF574" s="101"/>
      <c r="CG574" s="101"/>
      <c r="CJ574" s="101"/>
      <c r="CK574" s="101"/>
      <c r="CL574" s="101"/>
      <c r="CM574" s="101"/>
      <c r="CN574" s="101"/>
      <c r="CQ574" s="101"/>
      <c r="CR574" s="101"/>
      <c r="CS574" s="101"/>
      <c r="CT574" s="101"/>
      <c r="CU574" s="101"/>
      <c r="CW574" s="101"/>
      <c r="DK574" s="101"/>
      <c r="DQ574" s="101"/>
      <c r="DR574" s="101"/>
      <c r="DS574" s="101"/>
      <c r="DT574" s="101"/>
    </row>
    <row r="575" spans="17:124" ht="29.25" customHeight="1" x14ac:dyDescent="0.2">
      <c r="Q575" s="92" t="s">
        <v>50</v>
      </c>
      <c r="CE575" s="101"/>
      <c r="CF575" s="101"/>
      <c r="CG575" s="101"/>
      <c r="CJ575" s="101"/>
      <c r="CK575" s="101"/>
      <c r="CL575" s="101"/>
      <c r="CM575" s="101"/>
      <c r="CN575" s="101"/>
      <c r="CQ575" s="101"/>
      <c r="CR575" s="101"/>
      <c r="CS575" s="101"/>
      <c r="CT575" s="101"/>
      <c r="CU575" s="101"/>
      <c r="CW575" s="101"/>
      <c r="DK575" s="101"/>
      <c r="DQ575" s="101"/>
      <c r="DR575" s="101"/>
      <c r="DS575" s="101"/>
      <c r="DT575" s="101"/>
    </row>
    <row r="576" spans="17:124" ht="29.25" customHeight="1" x14ac:dyDescent="0.2">
      <c r="Q576" s="92" t="s">
        <v>50</v>
      </c>
      <c r="CE576" s="101"/>
      <c r="CF576" s="101"/>
      <c r="CG576" s="101"/>
      <c r="CJ576" s="101"/>
      <c r="CK576" s="101"/>
      <c r="CL576" s="101"/>
      <c r="CM576" s="101"/>
      <c r="CN576" s="101"/>
      <c r="CQ576" s="101"/>
      <c r="CR576" s="101"/>
      <c r="CS576" s="101"/>
      <c r="CT576" s="101"/>
      <c r="CU576" s="101"/>
      <c r="CW576" s="101"/>
      <c r="DK576" s="101"/>
      <c r="DQ576" s="101"/>
      <c r="DR576" s="101"/>
      <c r="DS576" s="101"/>
      <c r="DT576" s="101"/>
    </row>
    <row r="577" spans="17:124" ht="29.25" customHeight="1" x14ac:dyDescent="0.2">
      <c r="Q577" s="92" t="s">
        <v>50</v>
      </c>
      <c r="CE577" s="101"/>
      <c r="CF577" s="101"/>
      <c r="CG577" s="101"/>
      <c r="CJ577" s="101"/>
      <c r="CK577" s="101"/>
      <c r="CL577" s="101"/>
      <c r="CM577" s="101"/>
      <c r="CN577" s="101"/>
      <c r="CQ577" s="101"/>
      <c r="CR577" s="101"/>
      <c r="CS577" s="101"/>
      <c r="CT577" s="101"/>
      <c r="CU577" s="101"/>
      <c r="CW577" s="101"/>
      <c r="DK577" s="101"/>
      <c r="DQ577" s="101"/>
      <c r="DR577" s="101"/>
      <c r="DS577" s="101"/>
      <c r="DT577" s="101"/>
    </row>
    <row r="578" spans="17:124" ht="29.25" customHeight="1" x14ac:dyDescent="0.2">
      <c r="Q578" s="92" t="s">
        <v>50</v>
      </c>
      <c r="CE578" s="101"/>
      <c r="CF578" s="101"/>
      <c r="CG578" s="101"/>
      <c r="CJ578" s="101"/>
      <c r="CK578" s="101"/>
      <c r="CL578" s="101"/>
      <c r="CM578" s="101"/>
      <c r="CN578" s="101"/>
      <c r="CQ578" s="101"/>
      <c r="CR578" s="101"/>
      <c r="CS578" s="101"/>
      <c r="CT578" s="101"/>
      <c r="CU578" s="101"/>
      <c r="CW578" s="101"/>
      <c r="DK578" s="101"/>
      <c r="DQ578" s="101"/>
      <c r="DR578" s="101"/>
      <c r="DS578" s="101"/>
      <c r="DT578" s="101"/>
    </row>
    <row r="579" spans="17:124" ht="29.25" customHeight="1" x14ac:dyDescent="0.2">
      <c r="Q579" s="92" t="s">
        <v>50</v>
      </c>
      <c r="CE579" s="101"/>
      <c r="CF579" s="101"/>
      <c r="CG579" s="101"/>
      <c r="CJ579" s="101"/>
      <c r="CK579" s="101"/>
      <c r="CL579" s="101"/>
      <c r="CM579" s="101"/>
      <c r="CN579" s="101"/>
      <c r="CQ579" s="101"/>
      <c r="CR579" s="101"/>
      <c r="CS579" s="101"/>
      <c r="CT579" s="101"/>
      <c r="CU579" s="101"/>
      <c r="CW579" s="101"/>
      <c r="DK579" s="101"/>
      <c r="DQ579" s="101"/>
      <c r="DR579" s="101"/>
      <c r="DS579" s="101"/>
      <c r="DT579" s="101"/>
    </row>
    <row r="580" spans="17:124" ht="29.25" customHeight="1" x14ac:dyDescent="0.2">
      <c r="Q580" s="92" t="s">
        <v>50</v>
      </c>
      <c r="CE580" s="101"/>
      <c r="CF580" s="101"/>
      <c r="CG580" s="101"/>
      <c r="CJ580" s="101"/>
      <c r="CK580" s="101"/>
      <c r="CL580" s="101"/>
      <c r="CM580" s="101"/>
      <c r="CN580" s="101"/>
      <c r="CQ580" s="101"/>
      <c r="CR580" s="101"/>
      <c r="CS580" s="101"/>
      <c r="CT580" s="101"/>
      <c r="CU580" s="101"/>
      <c r="CW580" s="101"/>
      <c r="DK580" s="101"/>
      <c r="DQ580" s="101"/>
      <c r="DR580" s="101"/>
      <c r="DS580" s="101"/>
      <c r="DT580" s="101"/>
    </row>
    <row r="581" spans="17:124" ht="29.25" customHeight="1" x14ac:dyDescent="0.2">
      <c r="Q581" s="92" t="s">
        <v>50</v>
      </c>
      <c r="CE581" s="101"/>
      <c r="CF581" s="101"/>
      <c r="CG581" s="101"/>
      <c r="CJ581" s="101"/>
      <c r="CK581" s="101"/>
      <c r="CL581" s="101"/>
      <c r="CM581" s="101"/>
      <c r="CN581" s="101"/>
      <c r="CQ581" s="101"/>
      <c r="CR581" s="101"/>
      <c r="CS581" s="101"/>
      <c r="CT581" s="101"/>
      <c r="CU581" s="101"/>
      <c r="CW581" s="101"/>
      <c r="DK581" s="101"/>
      <c r="DQ581" s="101"/>
      <c r="DR581" s="101"/>
      <c r="DS581" s="101"/>
      <c r="DT581" s="101"/>
    </row>
    <row r="582" spans="17:124" ht="29.25" customHeight="1" x14ac:dyDescent="0.2">
      <c r="Q582" s="92" t="s">
        <v>50</v>
      </c>
      <c r="CE582" s="101"/>
      <c r="CF582" s="101"/>
      <c r="CG582" s="101"/>
      <c r="CJ582" s="101"/>
      <c r="CK582" s="101"/>
      <c r="CL582" s="101"/>
      <c r="CM582" s="101"/>
      <c r="CN582" s="101"/>
      <c r="CQ582" s="101"/>
      <c r="CR582" s="101"/>
      <c r="CS582" s="101"/>
      <c r="CT582" s="101"/>
      <c r="CU582" s="101"/>
      <c r="CW582" s="101"/>
      <c r="DK582" s="101"/>
      <c r="DQ582" s="101"/>
      <c r="DR582" s="101"/>
      <c r="DS582" s="101"/>
      <c r="DT582" s="101"/>
    </row>
    <row r="583" spans="17:124" ht="29.25" customHeight="1" x14ac:dyDescent="0.2">
      <c r="Q583" s="92" t="s">
        <v>50</v>
      </c>
      <c r="CE583" s="101"/>
      <c r="CF583" s="101"/>
      <c r="CG583" s="101"/>
      <c r="CJ583" s="101"/>
      <c r="CK583" s="101"/>
      <c r="CL583" s="101"/>
      <c r="CM583" s="101"/>
      <c r="CN583" s="101"/>
      <c r="CQ583" s="101"/>
      <c r="CR583" s="101"/>
      <c r="CS583" s="101"/>
      <c r="CT583" s="101"/>
      <c r="CU583" s="101"/>
      <c r="CW583" s="101"/>
      <c r="DK583" s="101"/>
      <c r="DQ583" s="101"/>
      <c r="DR583" s="101"/>
      <c r="DS583" s="101"/>
      <c r="DT583" s="101"/>
    </row>
    <row r="584" spans="17:124" ht="29.25" customHeight="1" x14ac:dyDescent="0.2">
      <c r="Q584" s="92" t="s">
        <v>50</v>
      </c>
      <c r="CE584" s="101"/>
      <c r="CF584" s="101"/>
      <c r="CG584" s="101"/>
      <c r="CJ584" s="101"/>
      <c r="CK584" s="101"/>
      <c r="CL584" s="101"/>
      <c r="CM584" s="101"/>
      <c r="CN584" s="101"/>
      <c r="CQ584" s="101"/>
      <c r="CR584" s="101"/>
      <c r="CS584" s="101"/>
      <c r="CT584" s="101"/>
      <c r="CU584" s="101"/>
      <c r="CW584" s="101"/>
      <c r="DK584" s="101"/>
      <c r="DQ584" s="101"/>
      <c r="DR584" s="101"/>
      <c r="DS584" s="101"/>
      <c r="DT584" s="101"/>
    </row>
    <row r="585" spans="17:124" ht="29.25" customHeight="1" x14ac:dyDescent="0.2">
      <c r="Q585" s="92" t="s">
        <v>50</v>
      </c>
      <c r="CE585" s="101"/>
      <c r="CF585" s="101"/>
      <c r="CG585" s="101"/>
      <c r="CJ585" s="101"/>
      <c r="CK585" s="101"/>
      <c r="CL585" s="101"/>
      <c r="CM585" s="101"/>
      <c r="CN585" s="101"/>
      <c r="CQ585" s="101"/>
      <c r="CR585" s="101"/>
      <c r="CS585" s="101"/>
      <c r="CT585" s="101"/>
      <c r="CU585" s="101"/>
      <c r="CW585" s="101"/>
      <c r="DK585" s="101"/>
      <c r="DQ585" s="101"/>
      <c r="DR585" s="101"/>
      <c r="DS585" s="101"/>
      <c r="DT585" s="101"/>
    </row>
    <row r="586" spans="17:124" ht="29.25" customHeight="1" x14ac:dyDescent="0.2">
      <c r="Q586" s="92" t="s">
        <v>50</v>
      </c>
      <c r="CE586" s="101"/>
      <c r="CF586" s="101"/>
      <c r="CG586" s="101"/>
      <c r="CJ586" s="101"/>
      <c r="CK586" s="101"/>
      <c r="CL586" s="101"/>
      <c r="CM586" s="101"/>
      <c r="CN586" s="101"/>
      <c r="CQ586" s="101"/>
      <c r="CR586" s="101"/>
      <c r="CS586" s="101"/>
      <c r="CT586" s="101"/>
      <c r="CU586" s="101"/>
      <c r="CW586" s="101"/>
      <c r="DK586" s="101"/>
      <c r="DQ586" s="101"/>
      <c r="DR586" s="101"/>
      <c r="DS586" s="101"/>
      <c r="DT586" s="101"/>
    </row>
    <row r="587" spans="17:124" ht="29.25" customHeight="1" x14ac:dyDescent="0.2">
      <c r="Q587" s="92" t="s">
        <v>50</v>
      </c>
      <c r="CE587" s="101"/>
      <c r="CF587" s="101"/>
      <c r="CG587" s="101"/>
      <c r="CJ587" s="101"/>
      <c r="CK587" s="101"/>
      <c r="CL587" s="101"/>
      <c r="CM587" s="101"/>
      <c r="CN587" s="101"/>
      <c r="CQ587" s="101"/>
      <c r="CR587" s="101"/>
      <c r="CS587" s="101"/>
      <c r="CT587" s="101"/>
      <c r="CU587" s="101"/>
      <c r="CW587" s="101"/>
      <c r="DK587" s="101"/>
      <c r="DQ587" s="101"/>
      <c r="DR587" s="101"/>
      <c r="DS587" s="101"/>
      <c r="DT587" s="101"/>
    </row>
    <row r="588" spans="17:124" ht="29.25" customHeight="1" x14ac:dyDescent="0.2">
      <c r="Q588" s="92" t="s">
        <v>50</v>
      </c>
      <c r="CE588" s="101"/>
      <c r="CF588" s="101"/>
      <c r="CG588" s="101"/>
      <c r="CJ588" s="101"/>
      <c r="CK588" s="101"/>
      <c r="CL588" s="101"/>
      <c r="CM588" s="101"/>
      <c r="CN588" s="101"/>
      <c r="CQ588" s="101"/>
      <c r="CR588" s="101"/>
      <c r="CS588" s="101"/>
      <c r="CT588" s="101"/>
      <c r="CU588" s="101"/>
      <c r="CW588" s="101"/>
      <c r="DK588" s="101"/>
      <c r="DQ588" s="101"/>
      <c r="DR588" s="101"/>
      <c r="DS588" s="101"/>
      <c r="DT588" s="101"/>
    </row>
    <row r="589" spans="17:124" ht="29.25" customHeight="1" x14ac:dyDescent="0.2">
      <c r="Q589" s="92" t="s">
        <v>50</v>
      </c>
      <c r="CE589" s="101"/>
      <c r="CF589" s="101"/>
      <c r="CG589" s="101"/>
      <c r="CJ589" s="101"/>
      <c r="CK589" s="101"/>
      <c r="CL589" s="101"/>
      <c r="CM589" s="101"/>
      <c r="CN589" s="101"/>
      <c r="CQ589" s="101"/>
      <c r="CR589" s="101"/>
      <c r="CS589" s="101"/>
      <c r="CT589" s="101"/>
      <c r="CU589" s="101"/>
      <c r="CW589" s="101"/>
      <c r="DK589" s="101"/>
      <c r="DQ589" s="101"/>
      <c r="DR589" s="101"/>
      <c r="DS589" s="101"/>
      <c r="DT589" s="101"/>
    </row>
    <row r="590" spans="17:124" ht="29.25" customHeight="1" x14ac:dyDescent="0.2">
      <c r="Q590" s="92" t="s">
        <v>50</v>
      </c>
      <c r="CE590" s="101"/>
      <c r="CF590" s="101"/>
      <c r="CG590" s="101"/>
      <c r="CJ590" s="101"/>
      <c r="CK590" s="101"/>
      <c r="CL590" s="101"/>
      <c r="CM590" s="101"/>
      <c r="CN590" s="101"/>
      <c r="CQ590" s="101"/>
      <c r="CR590" s="101"/>
      <c r="CS590" s="101"/>
      <c r="CT590" s="101"/>
      <c r="CU590" s="101"/>
      <c r="CW590" s="101"/>
      <c r="DK590" s="101"/>
      <c r="DQ590" s="101"/>
      <c r="DR590" s="101"/>
      <c r="DS590" s="101"/>
      <c r="DT590" s="101"/>
    </row>
    <row r="591" spans="17:124" ht="29.25" customHeight="1" x14ac:dyDescent="0.2">
      <c r="Q591" s="92" t="s">
        <v>50</v>
      </c>
      <c r="CE591" s="101"/>
      <c r="CF591" s="101"/>
      <c r="CG591" s="101"/>
      <c r="CJ591" s="101"/>
      <c r="CK591" s="101"/>
      <c r="CL591" s="101"/>
      <c r="CM591" s="101"/>
      <c r="CN591" s="101"/>
      <c r="CQ591" s="101"/>
      <c r="CR591" s="101"/>
      <c r="CS591" s="101"/>
      <c r="CT591" s="101"/>
      <c r="CU591" s="101"/>
      <c r="CW591" s="101"/>
      <c r="DK591" s="101"/>
      <c r="DQ591" s="101"/>
      <c r="DR591" s="101"/>
      <c r="DS591" s="101"/>
      <c r="DT591" s="101"/>
    </row>
    <row r="592" spans="17:124" ht="29.25" customHeight="1" x14ac:dyDescent="0.2">
      <c r="Q592" s="92" t="s">
        <v>50</v>
      </c>
      <c r="CE592" s="101"/>
      <c r="CF592" s="101"/>
      <c r="CG592" s="101"/>
      <c r="CJ592" s="101"/>
      <c r="CK592" s="101"/>
      <c r="CL592" s="101"/>
      <c r="CM592" s="101"/>
      <c r="CN592" s="101"/>
      <c r="CQ592" s="101"/>
      <c r="CR592" s="101"/>
      <c r="CS592" s="101"/>
      <c r="CT592" s="101"/>
      <c r="CU592" s="101"/>
      <c r="CW592" s="101"/>
      <c r="DK592" s="101"/>
      <c r="DQ592" s="101"/>
      <c r="DR592" s="101"/>
      <c r="DS592" s="101"/>
      <c r="DT592" s="101"/>
    </row>
    <row r="593" spans="17:124" ht="29.25" customHeight="1" x14ac:dyDescent="0.2">
      <c r="Q593" s="92" t="s">
        <v>50</v>
      </c>
      <c r="CE593" s="101"/>
      <c r="CF593" s="101"/>
      <c r="CG593" s="101"/>
      <c r="CJ593" s="101"/>
      <c r="CK593" s="101"/>
      <c r="CL593" s="101"/>
      <c r="CM593" s="101"/>
      <c r="CN593" s="101"/>
      <c r="CQ593" s="101"/>
      <c r="CR593" s="101"/>
      <c r="CS593" s="101"/>
      <c r="CT593" s="101"/>
      <c r="CU593" s="101"/>
      <c r="CW593" s="101"/>
      <c r="DK593" s="101"/>
      <c r="DQ593" s="101"/>
      <c r="DR593" s="101"/>
      <c r="DS593" s="101"/>
      <c r="DT593" s="101"/>
    </row>
    <row r="594" spans="17:124" ht="29.25" customHeight="1" x14ac:dyDescent="0.2">
      <c r="Q594" s="92" t="s">
        <v>50</v>
      </c>
      <c r="CE594" s="101"/>
      <c r="CF594" s="101"/>
      <c r="CG594" s="101"/>
      <c r="CJ594" s="101"/>
      <c r="CK594" s="101"/>
      <c r="CL594" s="101"/>
      <c r="CM594" s="101"/>
      <c r="CN594" s="101"/>
      <c r="CQ594" s="101"/>
      <c r="CR594" s="101"/>
      <c r="CS594" s="101"/>
      <c r="CT594" s="101"/>
      <c r="CU594" s="101"/>
      <c r="CW594" s="101"/>
      <c r="DK594" s="101"/>
      <c r="DQ594" s="101"/>
      <c r="DR594" s="101"/>
      <c r="DS594" s="101"/>
      <c r="DT594" s="101"/>
    </row>
    <row r="595" spans="17:124" ht="29.25" customHeight="1" x14ac:dyDescent="0.2">
      <c r="Q595" s="92" t="s">
        <v>50</v>
      </c>
      <c r="CE595" s="101"/>
      <c r="CF595" s="101"/>
      <c r="CG595" s="101"/>
      <c r="CJ595" s="101"/>
      <c r="CK595" s="101"/>
      <c r="CL595" s="101"/>
      <c r="CM595" s="101"/>
      <c r="CN595" s="101"/>
      <c r="CQ595" s="101"/>
      <c r="CR595" s="101"/>
      <c r="CS595" s="101"/>
      <c r="CT595" s="101"/>
      <c r="CU595" s="101"/>
      <c r="CW595" s="101"/>
      <c r="DK595" s="101"/>
      <c r="DQ595" s="101"/>
      <c r="DR595" s="101"/>
      <c r="DS595" s="101"/>
      <c r="DT595" s="101"/>
    </row>
    <row r="596" spans="17:124" ht="29.25" customHeight="1" x14ac:dyDescent="0.2">
      <c r="Q596" s="92" t="s">
        <v>50</v>
      </c>
      <c r="CE596" s="101"/>
      <c r="CF596" s="101"/>
      <c r="CG596" s="101"/>
      <c r="CJ596" s="101"/>
      <c r="CK596" s="101"/>
      <c r="CL596" s="101"/>
      <c r="CM596" s="101"/>
      <c r="CN596" s="101"/>
      <c r="CQ596" s="101"/>
      <c r="CR596" s="101"/>
      <c r="CS596" s="101"/>
      <c r="CT596" s="101"/>
      <c r="CU596" s="101"/>
      <c r="CW596" s="101"/>
      <c r="DK596" s="101"/>
      <c r="DQ596" s="101"/>
      <c r="DR596" s="101"/>
      <c r="DS596" s="101"/>
      <c r="DT596" s="101"/>
    </row>
    <row r="597" spans="17:124" ht="29.25" customHeight="1" x14ac:dyDescent="0.2">
      <c r="Q597" s="92" t="s">
        <v>50</v>
      </c>
      <c r="CE597" s="101"/>
      <c r="CF597" s="101"/>
      <c r="CG597" s="101"/>
      <c r="CJ597" s="101"/>
      <c r="CK597" s="101"/>
      <c r="CL597" s="101"/>
      <c r="CM597" s="101"/>
      <c r="CN597" s="101"/>
      <c r="CQ597" s="101"/>
      <c r="CR597" s="101"/>
      <c r="CS597" s="101"/>
      <c r="CT597" s="101"/>
      <c r="CU597" s="101"/>
      <c r="CW597" s="101"/>
      <c r="DK597" s="101"/>
      <c r="DQ597" s="101"/>
      <c r="DR597" s="101"/>
      <c r="DS597" s="101"/>
      <c r="DT597" s="101"/>
    </row>
    <row r="598" spans="17:124" ht="29.25" customHeight="1" x14ac:dyDescent="0.2">
      <c r="Q598" s="92" t="s">
        <v>50</v>
      </c>
      <c r="CE598" s="101"/>
      <c r="CF598" s="101"/>
      <c r="CG598" s="101"/>
      <c r="CJ598" s="101"/>
      <c r="CK598" s="101"/>
      <c r="CL598" s="101"/>
      <c r="CM598" s="101"/>
      <c r="CN598" s="101"/>
      <c r="CQ598" s="101"/>
      <c r="CR598" s="101"/>
      <c r="CS598" s="101"/>
      <c r="CT598" s="101"/>
      <c r="CU598" s="101"/>
      <c r="CW598" s="101"/>
      <c r="DK598" s="101"/>
      <c r="DQ598" s="101"/>
      <c r="DR598" s="101"/>
      <c r="DS598" s="101"/>
      <c r="DT598" s="101"/>
    </row>
    <row r="599" spans="17:124" ht="29.25" customHeight="1" x14ac:dyDescent="0.2">
      <c r="Q599" s="92" t="s">
        <v>50</v>
      </c>
      <c r="CE599" s="101"/>
      <c r="CF599" s="101"/>
      <c r="CG599" s="101"/>
      <c r="CJ599" s="101"/>
      <c r="CK599" s="101"/>
      <c r="CL599" s="101"/>
      <c r="CM599" s="101"/>
      <c r="CN599" s="101"/>
      <c r="CQ599" s="101"/>
      <c r="CR599" s="101"/>
      <c r="CS599" s="101"/>
      <c r="CT599" s="101"/>
      <c r="CU599" s="101"/>
      <c r="CW599" s="101"/>
      <c r="DK599" s="101"/>
      <c r="DQ599" s="101"/>
      <c r="DR599" s="101"/>
      <c r="DS599" s="101"/>
      <c r="DT599" s="101"/>
    </row>
    <row r="600" spans="17:124" ht="29.25" customHeight="1" x14ac:dyDescent="0.2">
      <c r="Q600" s="92" t="s">
        <v>50</v>
      </c>
      <c r="CE600" s="101"/>
      <c r="CF600" s="101"/>
      <c r="CG600" s="101"/>
      <c r="CJ600" s="101"/>
      <c r="CK600" s="101"/>
      <c r="CL600" s="101"/>
      <c r="CM600" s="101"/>
      <c r="CN600" s="101"/>
      <c r="CQ600" s="101"/>
      <c r="CR600" s="101"/>
      <c r="CS600" s="101"/>
      <c r="CT600" s="101"/>
      <c r="CU600" s="101"/>
      <c r="CW600" s="101"/>
      <c r="DK600" s="101"/>
      <c r="DQ600" s="101"/>
      <c r="DR600" s="101"/>
      <c r="DS600" s="101"/>
      <c r="DT600" s="101"/>
    </row>
    <row r="601" spans="17:124" ht="29.25" customHeight="1" x14ac:dyDescent="0.2">
      <c r="Q601" s="92" t="s">
        <v>50</v>
      </c>
      <c r="CE601" s="101"/>
      <c r="CF601" s="101"/>
      <c r="CG601" s="101"/>
      <c r="CJ601" s="101"/>
      <c r="CK601" s="101"/>
      <c r="CL601" s="101"/>
      <c r="CM601" s="101"/>
      <c r="CN601" s="101"/>
      <c r="CQ601" s="101"/>
      <c r="CR601" s="101"/>
      <c r="CS601" s="101"/>
      <c r="CT601" s="101"/>
      <c r="CU601" s="101"/>
      <c r="CW601" s="101"/>
      <c r="DK601" s="101"/>
      <c r="DQ601" s="101"/>
      <c r="DR601" s="101"/>
      <c r="DS601" s="101"/>
      <c r="DT601" s="101"/>
    </row>
    <row r="602" spans="17:124" ht="29.25" customHeight="1" x14ac:dyDescent="0.2">
      <c r="Q602" s="92" t="s">
        <v>50</v>
      </c>
      <c r="CE602" s="101"/>
      <c r="CF602" s="101"/>
      <c r="CG602" s="101"/>
      <c r="CJ602" s="101"/>
      <c r="CK602" s="101"/>
      <c r="CL602" s="101"/>
      <c r="CM602" s="101"/>
      <c r="CN602" s="101"/>
      <c r="CQ602" s="101"/>
      <c r="CR602" s="101"/>
      <c r="CS602" s="101"/>
      <c r="CT602" s="101"/>
      <c r="CU602" s="101"/>
      <c r="CW602" s="101"/>
      <c r="DK602" s="101"/>
      <c r="DQ602" s="101"/>
      <c r="DR602" s="101"/>
      <c r="DS602" s="101"/>
      <c r="DT602" s="101"/>
    </row>
    <row r="603" spans="17:124" ht="29.25" customHeight="1" x14ac:dyDescent="0.2">
      <c r="Q603" s="92" t="s">
        <v>50</v>
      </c>
      <c r="CE603" s="101"/>
      <c r="CF603" s="101"/>
      <c r="CG603" s="101"/>
      <c r="CJ603" s="101"/>
      <c r="CK603" s="101"/>
      <c r="CL603" s="101"/>
      <c r="CM603" s="101"/>
      <c r="CN603" s="101"/>
      <c r="CQ603" s="101"/>
      <c r="CR603" s="101"/>
      <c r="CS603" s="101"/>
      <c r="CT603" s="101"/>
      <c r="CU603" s="101"/>
      <c r="CW603" s="101"/>
      <c r="DK603" s="101"/>
      <c r="DQ603" s="101"/>
      <c r="DR603" s="101"/>
      <c r="DS603" s="101"/>
      <c r="DT603" s="101"/>
    </row>
    <row r="604" spans="17:124" ht="29.25" customHeight="1" x14ac:dyDescent="0.2">
      <c r="Q604" s="92" t="s">
        <v>50</v>
      </c>
      <c r="CE604" s="101"/>
      <c r="CF604" s="101"/>
      <c r="CG604" s="101"/>
      <c r="CJ604" s="101"/>
      <c r="CK604" s="101"/>
      <c r="CL604" s="101"/>
      <c r="CM604" s="101"/>
      <c r="CN604" s="101"/>
      <c r="CQ604" s="101"/>
      <c r="CR604" s="101"/>
      <c r="CS604" s="101"/>
      <c r="CT604" s="101"/>
      <c r="CU604" s="101"/>
      <c r="CW604" s="101"/>
      <c r="DK604" s="101"/>
      <c r="DQ604" s="101"/>
      <c r="DR604" s="101"/>
      <c r="DS604" s="101"/>
      <c r="DT604" s="101"/>
    </row>
    <row r="605" spans="17:124" ht="29.25" customHeight="1" x14ac:dyDescent="0.2">
      <c r="Q605" s="92" t="s">
        <v>50</v>
      </c>
      <c r="CE605" s="101"/>
      <c r="CF605" s="101"/>
      <c r="CG605" s="101"/>
      <c r="CJ605" s="101"/>
      <c r="CK605" s="101"/>
      <c r="CL605" s="101"/>
      <c r="CM605" s="101"/>
      <c r="CN605" s="101"/>
      <c r="CQ605" s="101"/>
      <c r="CR605" s="101"/>
      <c r="CS605" s="101"/>
      <c r="CT605" s="101"/>
      <c r="CU605" s="101"/>
      <c r="CW605" s="101"/>
      <c r="DK605" s="101"/>
      <c r="DQ605" s="101"/>
      <c r="DR605" s="101"/>
      <c r="DS605" s="101"/>
      <c r="DT605" s="101"/>
    </row>
    <row r="606" spans="17:124" ht="29.25" customHeight="1" x14ac:dyDescent="0.2">
      <c r="Q606" s="92" t="s">
        <v>50</v>
      </c>
      <c r="CE606" s="101"/>
      <c r="CF606" s="101"/>
      <c r="CG606" s="101"/>
      <c r="CJ606" s="101"/>
      <c r="CK606" s="101"/>
      <c r="CL606" s="101"/>
      <c r="CM606" s="101"/>
      <c r="CN606" s="101"/>
      <c r="CQ606" s="101"/>
      <c r="CR606" s="101"/>
      <c r="CS606" s="101"/>
      <c r="CT606" s="101"/>
      <c r="CU606" s="101"/>
      <c r="CW606" s="101"/>
      <c r="DK606" s="101"/>
      <c r="DQ606" s="101"/>
      <c r="DR606" s="101"/>
      <c r="DS606" s="101"/>
      <c r="DT606" s="101"/>
    </row>
    <row r="607" spans="17:124" ht="29.25" customHeight="1" x14ac:dyDescent="0.2">
      <c r="Q607" s="92" t="s">
        <v>50</v>
      </c>
      <c r="CE607" s="101"/>
      <c r="CF607" s="101"/>
      <c r="CG607" s="101"/>
      <c r="CJ607" s="101"/>
      <c r="CK607" s="101"/>
      <c r="CL607" s="101"/>
      <c r="CM607" s="101"/>
      <c r="CN607" s="101"/>
      <c r="CQ607" s="101"/>
      <c r="CR607" s="101"/>
      <c r="CS607" s="101"/>
      <c r="CT607" s="101"/>
      <c r="CU607" s="101"/>
      <c r="CW607" s="101"/>
      <c r="DK607" s="101"/>
      <c r="DQ607" s="101"/>
      <c r="DR607" s="101"/>
      <c r="DS607" s="101"/>
      <c r="DT607" s="101"/>
    </row>
    <row r="608" spans="17:124" ht="29.25" customHeight="1" x14ac:dyDescent="0.2">
      <c r="Q608" s="92" t="s">
        <v>50</v>
      </c>
      <c r="CE608" s="101"/>
      <c r="CF608" s="101"/>
      <c r="CG608" s="101"/>
      <c r="CJ608" s="101"/>
      <c r="CK608" s="101"/>
      <c r="CL608" s="101"/>
      <c r="CM608" s="101"/>
      <c r="CN608" s="101"/>
      <c r="CQ608" s="101"/>
      <c r="CR608" s="101"/>
      <c r="CS608" s="101"/>
      <c r="CT608" s="101"/>
      <c r="CU608" s="101"/>
      <c r="CW608" s="101"/>
      <c r="DK608" s="101"/>
      <c r="DQ608" s="101"/>
      <c r="DR608" s="101"/>
      <c r="DS608" s="101"/>
      <c r="DT608" s="101"/>
    </row>
    <row r="609" spans="17:124" ht="29.25" customHeight="1" x14ac:dyDescent="0.2">
      <c r="Q609" s="92" t="s">
        <v>50</v>
      </c>
      <c r="CE609" s="101"/>
      <c r="CF609" s="101"/>
      <c r="CG609" s="101"/>
      <c r="CJ609" s="101"/>
      <c r="CK609" s="101"/>
      <c r="CL609" s="101"/>
      <c r="CM609" s="101"/>
      <c r="CN609" s="101"/>
      <c r="CQ609" s="101"/>
      <c r="CR609" s="101"/>
      <c r="CS609" s="101"/>
      <c r="CT609" s="101"/>
      <c r="CU609" s="101"/>
      <c r="CW609" s="101"/>
      <c r="DK609" s="101"/>
      <c r="DQ609" s="101"/>
      <c r="DR609" s="101"/>
      <c r="DS609" s="101"/>
      <c r="DT609" s="101"/>
    </row>
    <row r="610" spans="17:124" ht="29.25" customHeight="1" x14ac:dyDescent="0.2">
      <c r="Q610" s="92" t="s">
        <v>50</v>
      </c>
      <c r="CE610" s="101"/>
      <c r="CF610" s="101"/>
      <c r="CG610" s="101"/>
      <c r="CJ610" s="101"/>
      <c r="CK610" s="101"/>
      <c r="CL610" s="101"/>
      <c r="CM610" s="101"/>
      <c r="CN610" s="101"/>
      <c r="CQ610" s="101"/>
      <c r="CR610" s="101"/>
      <c r="CS610" s="101"/>
      <c r="CT610" s="101"/>
      <c r="CU610" s="101"/>
      <c r="CW610" s="101"/>
      <c r="DK610" s="101"/>
      <c r="DQ610" s="101"/>
      <c r="DR610" s="101"/>
      <c r="DS610" s="101"/>
      <c r="DT610" s="101"/>
    </row>
    <row r="611" spans="17:124" ht="29.25" customHeight="1" x14ac:dyDescent="0.2">
      <c r="Q611" s="92" t="s">
        <v>50</v>
      </c>
      <c r="CE611" s="101"/>
      <c r="CF611" s="101"/>
      <c r="CG611" s="101"/>
      <c r="CJ611" s="101"/>
      <c r="CK611" s="101"/>
      <c r="CL611" s="101"/>
      <c r="CM611" s="101"/>
      <c r="CN611" s="101"/>
      <c r="CQ611" s="101"/>
      <c r="CR611" s="101"/>
      <c r="CS611" s="101"/>
      <c r="CT611" s="101"/>
      <c r="CU611" s="101"/>
      <c r="CW611" s="101"/>
      <c r="DK611" s="101"/>
      <c r="DQ611" s="101"/>
      <c r="DR611" s="101"/>
      <c r="DS611" s="101"/>
      <c r="DT611" s="101"/>
    </row>
    <row r="612" spans="17:124" ht="29.25" customHeight="1" x14ac:dyDescent="0.2">
      <c r="Q612" s="92" t="s">
        <v>50</v>
      </c>
      <c r="CE612" s="101"/>
      <c r="CF612" s="101"/>
      <c r="CG612" s="101"/>
      <c r="CJ612" s="101"/>
      <c r="CK612" s="101"/>
      <c r="CL612" s="101"/>
      <c r="CM612" s="101"/>
      <c r="CN612" s="101"/>
      <c r="CQ612" s="101"/>
      <c r="CR612" s="101"/>
      <c r="CS612" s="101"/>
      <c r="CT612" s="101"/>
      <c r="CU612" s="101"/>
      <c r="CW612" s="101"/>
      <c r="DK612" s="101"/>
      <c r="DQ612" s="101"/>
      <c r="DR612" s="101"/>
      <c r="DS612" s="101"/>
      <c r="DT612" s="101"/>
    </row>
    <row r="613" spans="17:124" ht="29.25" customHeight="1" x14ac:dyDescent="0.2">
      <c r="Q613" s="92" t="s">
        <v>50</v>
      </c>
      <c r="CE613" s="101"/>
      <c r="CF613" s="101"/>
      <c r="CG613" s="101"/>
      <c r="CJ613" s="101"/>
      <c r="CK613" s="101"/>
      <c r="CL613" s="101"/>
      <c r="CM613" s="101"/>
      <c r="CN613" s="101"/>
      <c r="CQ613" s="101"/>
      <c r="CR613" s="101"/>
      <c r="CS613" s="101"/>
      <c r="CT613" s="101"/>
      <c r="CU613" s="101"/>
      <c r="CW613" s="101"/>
      <c r="DK613" s="101"/>
      <c r="DQ613" s="101"/>
      <c r="DR613" s="101"/>
      <c r="DS613" s="101"/>
      <c r="DT613" s="101"/>
    </row>
    <row r="614" spans="17:124" ht="29.25" customHeight="1" x14ac:dyDescent="0.2">
      <c r="Q614" s="92" t="s">
        <v>50</v>
      </c>
      <c r="CE614" s="101"/>
      <c r="CF614" s="101"/>
      <c r="CG614" s="101"/>
      <c r="CJ614" s="101"/>
      <c r="CK614" s="101"/>
      <c r="CL614" s="101"/>
      <c r="CM614" s="101"/>
      <c r="CN614" s="101"/>
      <c r="CQ614" s="101"/>
      <c r="CR614" s="101"/>
      <c r="CS614" s="101"/>
      <c r="CT614" s="101"/>
      <c r="CU614" s="101"/>
      <c r="CW614" s="101"/>
      <c r="DK614" s="101"/>
      <c r="DQ614" s="101"/>
      <c r="DR614" s="101"/>
      <c r="DS614" s="101"/>
      <c r="DT614" s="101"/>
    </row>
    <row r="615" spans="17:124" ht="29.25" customHeight="1" x14ac:dyDescent="0.2">
      <c r="Q615" s="92" t="s">
        <v>50</v>
      </c>
      <c r="CE615" s="101"/>
      <c r="CF615" s="101"/>
      <c r="CG615" s="101"/>
      <c r="CJ615" s="101"/>
      <c r="CK615" s="101"/>
      <c r="CL615" s="101"/>
      <c r="CM615" s="101"/>
      <c r="CN615" s="101"/>
      <c r="CQ615" s="101"/>
      <c r="CR615" s="101"/>
      <c r="CS615" s="101"/>
      <c r="CT615" s="101"/>
      <c r="CU615" s="101"/>
      <c r="CW615" s="101"/>
      <c r="DK615" s="101"/>
      <c r="DQ615" s="101"/>
      <c r="DR615" s="101"/>
      <c r="DS615" s="101"/>
      <c r="DT615" s="101"/>
    </row>
    <row r="616" spans="17:124" ht="29.25" customHeight="1" x14ac:dyDescent="0.2">
      <c r="Q616" s="92" t="s">
        <v>50</v>
      </c>
      <c r="CE616" s="101"/>
      <c r="CF616" s="101"/>
      <c r="CG616" s="101"/>
      <c r="CJ616" s="101"/>
      <c r="CK616" s="101"/>
      <c r="CL616" s="101"/>
      <c r="CM616" s="101"/>
      <c r="CN616" s="101"/>
      <c r="CQ616" s="101"/>
      <c r="CR616" s="101"/>
      <c r="CS616" s="101"/>
      <c r="CT616" s="101"/>
      <c r="CU616" s="101"/>
      <c r="CW616" s="101"/>
      <c r="DK616" s="101"/>
      <c r="DQ616" s="101"/>
      <c r="DR616" s="101"/>
      <c r="DS616" s="101"/>
      <c r="DT616" s="101"/>
    </row>
    <row r="617" spans="17:124" ht="29.25" customHeight="1" x14ac:dyDescent="0.2">
      <c r="Q617" s="92" t="s">
        <v>50</v>
      </c>
      <c r="CE617" s="101"/>
      <c r="CF617" s="101"/>
      <c r="CG617" s="101"/>
      <c r="CJ617" s="101"/>
      <c r="CK617" s="101"/>
      <c r="CL617" s="101"/>
      <c r="CM617" s="101"/>
      <c r="CN617" s="101"/>
      <c r="CQ617" s="101"/>
      <c r="CR617" s="101"/>
      <c r="CS617" s="101"/>
      <c r="CT617" s="101"/>
      <c r="CU617" s="101"/>
      <c r="CW617" s="101"/>
      <c r="DK617" s="101"/>
      <c r="DQ617" s="101"/>
      <c r="DR617" s="101"/>
      <c r="DS617" s="101"/>
      <c r="DT617" s="101"/>
    </row>
    <row r="618" spans="17:124" ht="29.25" customHeight="1" x14ac:dyDescent="0.2">
      <c r="Q618" s="92" t="s">
        <v>50</v>
      </c>
      <c r="CE618" s="101"/>
      <c r="CF618" s="101"/>
      <c r="CG618" s="101"/>
      <c r="CJ618" s="101"/>
      <c r="CK618" s="101"/>
      <c r="CL618" s="101"/>
      <c r="CM618" s="101"/>
      <c r="CN618" s="101"/>
      <c r="CQ618" s="101"/>
      <c r="CR618" s="101"/>
      <c r="CS618" s="101"/>
      <c r="CT618" s="101"/>
      <c r="CU618" s="101"/>
      <c r="CW618" s="101"/>
      <c r="DK618" s="101"/>
      <c r="DQ618" s="101"/>
      <c r="DR618" s="101"/>
      <c r="DS618" s="101"/>
      <c r="DT618" s="101"/>
    </row>
    <row r="619" spans="17:124" ht="29.25" customHeight="1" x14ac:dyDescent="0.2">
      <c r="Q619" s="92" t="s">
        <v>50</v>
      </c>
      <c r="CE619" s="101"/>
      <c r="CF619" s="101"/>
      <c r="CG619" s="101"/>
      <c r="CJ619" s="101"/>
      <c r="CK619" s="101"/>
      <c r="CL619" s="101"/>
      <c r="CM619" s="101"/>
      <c r="CN619" s="101"/>
      <c r="CQ619" s="101"/>
      <c r="CR619" s="101"/>
      <c r="CS619" s="101"/>
      <c r="CT619" s="101"/>
      <c r="CU619" s="101"/>
      <c r="CW619" s="101"/>
      <c r="DK619" s="101"/>
      <c r="DQ619" s="101"/>
      <c r="DR619" s="101"/>
      <c r="DS619" s="101"/>
      <c r="DT619" s="101"/>
    </row>
    <row r="620" spans="17:124" ht="29.25" customHeight="1" x14ac:dyDescent="0.2">
      <c r="Q620" s="92" t="s">
        <v>50</v>
      </c>
      <c r="CE620" s="101"/>
      <c r="CF620" s="101"/>
      <c r="CG620" s="101"/>
      <c r="CJ620" s="101"/>
      <c r="CK620" s="101"/>
      <c r="CL620" s="101"/>
      <c r="CM620" s="101"/>
      <c r="CN620" s="101"/>
      <c r="CQ620" s="101"/>
      <c r="CR620" s="101"/>
      <c r="CS620" s="101"/>
      <c r="CT620" s="101"/>
      <c r="CU620" s="101"/>
      <c r="CW620" s="101"/>
      <c r="DK620" s="101"/>
      <c r="DQ620" s="101"/>
      <c r="DR620" s="101"/>
      <c r="DS620" s="101"/>
      <c r="DT620" s="101"/>
    </row>
    <row r="621" spans="17:124" ht="29.25" customHeight="1" x14ac:dyDescent="0.2">
      <c r="Q621" s="92" t="s">
        <v>50</v>
      </c>
      <c r="CE621" s="101"/>
      <c r="CF621" s="101"/>
      <c r="CG621" s="101"/>
      <c r="CJ621" s="101"/>
      <c r="CK621" s="101"/>
      <c r="CL621" s="101"/>
      <c r="CM621" s="101"/>
      <c r="CN621" s="101"/>
      <c r="CQ621" s="101"/>
      <c r="CR621" s="101"/>
      <c r="CS621" s="101"/>
      <c r="CT621" s="101"/>
      <c r="CU621" s="101"/>
      <c r="CW621" s="101"/>
      <c r="DK621" s="101"/>
      <c r="DQ621" s="101"/>
      <c r="DR621" s="101"/>
      <c r="DS621" s="101"/>
      <c r="DT621" s="101"/>
    </row>
    <row r="622" spans="17:124" ht="29.25" customHeight="1" x14ac:dyDescent="0.2">
      <c r="Q622" s="92" t="s">
        <v>50</v>
      </c>
      <c r="CE622" s="101"/>
      <c r="CF622" s="101"/>
      <c r="CG622" s="101"/>
      <c r="CJ622" s="101"/>
      <c r="CK622" s="101"/>
      <c r="CL622" s="101"/>
      <c r="CM622" s="101"/>
      <c r="CN622" s="101"/>
      <c r="CQ622" s="101"/>
      <c r="CR622" s="101"/>
      <c r="CS622" s="101"/>
      <c r="CT622" s="101"/>
      <c r="CU622" s="101"/>
      <c r="CW622" s="101"/>
      <c r="DK622" s="101"/>
      <c r="DQ622" s="101"/>
      <c r="DR622" s="101"/>
      <c r="DS622" s="101"/>
      <c r="DT622" s="101"/>
    </row>
    <row r="623" spans="17:124" ht="29.25" customHeight="1" x14ac:dyDescent="0.2">
      <c r="Q623" s="92" t="s">
        <v>50</v>
      </c>
      <c r="CE623" s="101"/>
      <c r="CF623" s="101"/>
      <c r="CG623" s="101"/>
      <c r="CJ623" s="101"/>
      <c r="CK623" s="101"/>
      <c r="CL623" s="101"/>
      <c r="CM623" s="101"/>
      <c r="CN623" s="101"/>
      <c r="CQ623" s="101"/>
      <c r="CR623" s="101"/>
      <c r="CS623" s="101"/>
      <c r="CT623" s="101"/>
      <c r="CU623" s="101"/>
      <c r="CW623" s="101"/>
      <c r="DK623" s="101"/>
      <c r="DQ623" s="101"/>
      <c r="DR623" s="101"/>
      <c r="DS623" s="101"/>
      <c r="DT623" s="101"/>
    </row>
    <row r="624" spans="17:124" ht="29.25" customHeight="1" x14ac:dyDescent="0.2">
      <c r="Q624" s="92" t="s">
        <v>50</v>
      </c>
      <c r="CE624" s="101"/>
      <c r="CF624" s="101"/>
      <c r="CG624" s="101"/>
      <c r="CJ624" s="101"/>
      <c r="CK624" s="101"/>
      <c r="CL624" s="101"/>
      <c r="CM624" s="101"/>
      <c r="CN624" s="101"/>
      <c r="CQ624" s="101"/>
      <c r="CR624" s="101"/>
      <c r="CS624" s="101"/>
      <c r="CT624" s="101"/>
      <c r="CU624" s="101"/>
      <c r="CW624" s="101"/>
      <c r="DK624" s="101"/>
      <c r="DQ624" s="101"/>
      <c r="DR624" s="101"/>
      <c r="DS624" s="101"/>
      <c r="DT624" s="101"/>
    </row>
    <row r="625" spans="17:124" ht="29.25" customHeight="1" x14ac:dyDescent="0.2">
      <c r="Q625" s="92" t="s">
        <v>50</v>
      </c>
      <c r="CE625" s="101"/>
      <c r="CF625" s="101"/>
      <c r="CG625" s="101"/>
      <c r="CJ625" s="101"/>
      <c r="CK625" s="101"/>
      <c r="CL625" s="101"/>
      <c r="CM625" s="101"/>
      <c r="CN625" s="101"/>
      <c r="CQ625" s="101"/>
      <c r="CR625" s="101"/>
      <c r="CS625" s="101"/>
      <c r="CT625" s="101"/>
      <c r="CU625" s="101"/>
      <c r="CW625" s="101"/>
      <c r="DK625" s="101"/>
      <c r="DQ625" s="101"/>
      <c r="DR625" s="101"/>
      <c r="DS625" s="101"/>
      <c r="DT625" s="101"/>
    </row>
    <row r="626" spans="17:124" ht="29.25" customHeight="1" x14ac:dyDescent="0.2">
      <c r="Q626" s="92" t="s">
        <v>50</v>
      </c>
      <c r="CE626" s="101"/>
      <c r="CF626" s="101"/>
      <c r="CG626" s="101"/>
      <c r="CJ626" s="101"/>
      <c r="CK626" s="101"/>
      <c r="CL626" s="101"/>
      <c r="CM626" s="101"/>
      <c r="CN626" s="101"/>
      <c r="CQ626" s="101"/>
      <c r="CR626" s="101"/>
      <c r="CS626" s="101"/>
      <c r="CT626" s="101"/>
      <c r="CU626" s="101"/>
      <c r="CW626" s="101"/>
      <c r="DK626" s="101"/>
      <c r="DQ626" s="101"/>
      <c r="DR626" s="101"/>
      <c r="DS626" s="101"/>
      <c r="DT626" s="101"/>
    </row>
    <row r="627" spans="17:124" ht="29.25" customHeight="1" x14ac:dyDescent="0.2">
      <c r="Q627" s="92" t="s">
        <v>50</v>
      </c>
      <c r="CE627" s="101"/>
      <c r="CF627" s="101"/>
      <c r="CG627" s="101"/>
      <c r="CJ627" s="101"/>
      <c r="CK627" s="101"/>
      <c r="CL627" s="101"/>
      <c r="CM627" s="101"/>
      <c r="CN627" s="101"/>
      <c r="CQ627" s="101"/>
      <c r="CR627" s="101"/>
      <c r="CS627" s="101"/>
      <c r="CT627" s="101"/>
      <c r="CU627" s="101"/>
      <c r="CW627" s="101"/>
      <c r="DK627" s="101"/>
      <c r="DQ627" s="101"/>
      <c r="DR627" s="101"/>
      <c r="DS627" s="101"/>
      <c r="DT627" s="101"/>
    </row>
    <row r="628" spans="17:124" ht="29.25" customHeight="1" x14ac:dyDescent="0.2">
      <c r="Q628" s="92" t="s">
        <v>50</v>
      </c>
      <c r="CE628" s="101"/>
      <c r="CF628" s="101"/>
      <c r="CG628" s="101"/>
      <c r="CJ628" s="101"/>
      <c r="CK628" s="101"/>
      <c r="CL628" s="101"/>
      <c r="CM628" s="101"/>
      <c r="CN628" s="101"/>
      <c r="CQ628" s="101"/>
      <c r="CR628" s="101"/>
      <c r="CS628" s="101"/>
      <c r="CT628" s="101"/>
      <c r="CU628" s="101"/>
      <c r="CW628" s="101"/>
      <c r="DK628" s="101"/>
      <c r="DQ628" s="101"/>
      <c r="DR628" s="101"/>
      <c r="DS628" s="101"/>
      <c r="DT628" s="101"/>
    </row>
    <row r="629" spans="17:124" ht="29.25" customHeight="1" x14ac:dyDescent="0.2">
      <c r="Q629" s="92" t="s">
        <v>50</v>
      </c>
      <c r="CE629" s="101"/>
      <c r="CF629" s="101"/>
      <c r="CG629" s="101"/>
      <c r="CJ629" s="101"/>
      <c r="CK629" s="101"/>
      <c r="CL629" s="101"/>
      <c r="CM629" s="101"/>
      <c r="CN629" s="101"/>
      <c r="CQ629" s="101"/>
      <c r="CR629" s="101"/>
      <c r="CS629" s="101"/>
      <c r="CT629" s="101"/>
      <c r="CU629" s="101"/>
      <c r="CW629" s="101"/>
      <c r="DK629" s="101"/>
      <c r="DQ629" s="101"/>
      <c r="DR629" s="101"/>
      <c r="DS629" s="101"/>
      <c r="DT629" s="101"/>
    </row>
    <row r="630" spans="17:124" ht="29.25" customHeight="1" x14ac:dyDescent="0.2">
      <c r="Q630" s="92" t="s">
        <v>50</v>
      </c>
      <c r="CE630" s="101"/>
      <c r="CF630" s="101"/>
      <c r="CG630" s="101"/>
      <c r="CJ630" s="101"/>
      <c r="CK630" s="101"/>
      <c r="CL630" s="101"/>
      <c r="CM630" s="101"/>
      <c r="CN630" s="101"/>
      <c r="CQ630" s="101"/>
      <c r="CR630" s="101"/>
      <c r="CS630" s="101"/>
      <c r="CT630" s="101"/>
      <c r="CU630" s="101"/>
      <c r="CW630" s="101"/>
      <c r="DK630" s="101"/>
      <c r="DQ630" s="101"/>
      <c r="DR630" s="101"/>
      <c r="DS630" s="101"/>
      <c r="DT630" s="101"/>
    </row>
    <row r="631" spans="17:124" ht="29.25" customHeight="1" x14ac:dyDescent="0.2">
      <c r="Q631" s="92" t="s">
        <v>50</v>
      </c>
      <c r="CE631" s="101"/>
      <c r="CF631" s="101"/>
      <c r="CG631" s="101"/>
      <c r="CJ631" s="101"/>
      <c r="CK631" s="101"/>
      <c r="CL631" s="101"/>
      <c r="CM631" s="101"/>
      <c r="CN631" s="101"/>
      <c r="CQ631" s="101"/>
      <c r="CR631" s="101"/>
      <c r="CS631" s="101"/>
      <c r="CT631" s="101"/>
      <c r="CU631" s="101"/>
      <c r="CW631" s="101"/>
      <c r="DK631" s="101"/>
      <c r="DQ631" s="101"/>
      <c r="DR631" s="101"/>
      <c r="DS631" s="101"/>
      <c r="DT631" s="101"/>
    </row>
    <row r="632" spans="17:124" ht="29.25" customHeight="1" x14ac:dyDescent="0.2">
      <c r="Q632" s="92" t="s">
        <v>50</v>
      </c>
      <c r="CE632" s="101"/>
      <c r="CF632" s="101"/>
      <c r="CG632" s="101"/>
      <c r="CJ632" s="101"/>
      <c r="CK632" s="101"/>
      <c r="CL632" s="101"/>
      <c r="CM632" s="101"/>
      <c r="CN632" s="101"/>
      <c r="CQ632" s="101"/>
      <c r="CR632" s="101"/>
      <c r="CS632" s="101"/>
      <c r="CT632" s="101"/>
      <c r="CU632" s="101"/>
      <c r="CW632" s="101"/>
      <c r="DK632" s="101"/>
      <c r="DQ632" s="101"/>
      <c r="DR632" s="101"/>
      <c r="DS632" s="101"/>
      <c r="DT632" s="101"/>
    </row>
    <row r="633" spans="17:124" ht="29.25" customHeight="1" x14ac:dyDescent="0.2">
      <c r="Q633" s="92" t="s">
        <v>50</v>
      </c>
      <c r="CE633" s="101"/>
      <c r="CF633" s="101"/>
      <c r="CG633" s="101"/>
      <c r="CJ633" s="101"/>
      <c r="CK633" s="101"/>
      <c r="CL633" s="101"/>
      <c r="CM633" s="101"/>
      <c r="CN633" s="101"/>
      <c r="CQ633" s="101"/>
      <c r="CR633" s="101"/>
      <c r="CS633" s="101"/>
      <c r="CT633" s="101"/>
      <c r="CU633" s="101"/>
      <c r="CW633" s="101"/>
      <c r="DK633" s="101"/>
      <c r="DQ633" s="101"/>
      <c r="DR633" s="101"/>
      <c r="DS633" s="101"/>
      <c r="DT633" s="101"/>
    </row>
    <row r="634" spans="17:124" ht="29.25" customHeight="1" x14ac:dyDescent="0.2">
      <c r="Q634" s="92" t="s">
        <v>50</v>
      </c>
      <c r="CE634" s="101"/>
      <c r="CF634" s="101"/>
      <c r="CG634" s="101"/>
      <c r="CJ634" s="101"/>
      <c r="CK634" s="101"/>
      <c r="CL634" s="101"/>
      <c r="CM634" s="101"/>
      <c r="CN634" s="101"/>
      <c r="CQ634" s="101"/>
      <c r="CR634" s="101"/>
      <c r="CS634" s="101"/>
      <c r="CT634" s="101"/>
      <c r="CU634" s="101"/>
      <c r="CW634" s="101"/>
      <c r="DK634" s="101"/>
      <c r="DQ634" s="101"/>
      <c r="DR634" s="101"/>
      <c r="DS634" s="101"/>
      <c r="DT634" s="101"/>
    </row>
    <row r="635" spans="17:124" ht="29.25" customHeight="1" x14ac:dyDescent="0.2">
      <c r="Q635" s="92" t="s">
        <v>50</v>
      </c>
      <c r="CE635" s="101"/>
      <c r="CF635" s="101"/>
      <c r="CG635" s="101"/>
      <c r="CJ635" s="101"/>
      <c r="CK635" s="101"/>
      <c r="CL635" s="101"/>
      <c r="CM635" s="101"/>
      <c r="CN635" s="101"/>
      <c r="CQ635" s="101"/>
      <c r="CR635" s="101"/>
      <c r="CS635" s="101"/>
      <c r="CT635" s="101"/>
      <c r="CU635" s="101"/>
      <c r="CW635" s="101"/>
      <c r="DK635" s="101"/>
      <c r="DQ635" s="101"/>
      <c r="DR635" s="101"/>
      <c r="DS635" s="101"/>
      <c r="DT635" s="101"/>
    </row>
    <row r="636" spans="17:124" ht="29.25" customHeight="1" x14ac:dyDescent="0.2">
      <c r="Q636" s="92" t="s">
        <v>50</v>
      </c>
      <c r="CE636" s="101"/>
      <c r="CF636" s="101"/>
      <c r="CG636" s="101"/>
      <c r="CJ636" s="101"/>
      <c r="CK636" s="101"/>
      <c r="CL636" s="101"/>
      <c r="CM636" s="101"/>
      <c r="CN636" s="101"/>
      <c r="CQ636" s="101"/>
      <c r="CR636" s="101"/>
      <c r="CS636" s="101"/>
      <c r="CT636" s="101"/>
      <c r="CU636" s="101"/>
      <c r="CW636" s="101"/>
      <c r="DK636" s="101"/>
      <c r="DQ636" s="101"/>
      <c r="DR636" s="101"/>
      <c r="DS636" s="101"/>
      <c r="DT636" s="101"/>
    </row>
    <row r="637" spans="17:124" ht="29.25" customHeight="1" x14ac:dyDescent="0.2">
      <c r="Q637" s="92" t="s">
        <v>50</v>
      </c>
      <c r="CE637" s="101"/>
      <c r="CF637" s="101"/>
      <c r="CG637" s="101"/>
      <c r="CJ637" s="101"/>
      <c r="CK637" s="101"/>
      <c r="CL637" s="101"/>
      <c r="CM637" s="101"/>
      <c r="CN637" s="101"/>
      <c r="CQ637" s="101"/>
      <c r="CR637" s="101"/>
      <c r="CS637" s="101"/>
      <c r="CT637" s="101"/>
      <c r="CU637" s="101"/>
      <c r="CW637" s="101"/>
      <c r="DK637" s="101"/>
      <c r="DQ637" s="101"/>
      <c r="DR637" s="101"/>
      <c r="DS637" s="101"/>
      <c r="DT637" s="101"/>
    </row>
    <row r="638" spans="17:124" ht="29.25" customHeight="1" x14ac:dyDescent="0.2">
      <c r="Q638" s="92" t="s">
        <v>50</v>
      </c>
      <c r="CE638" s="101"/>
      <c r="CF638" s="101"/>
      <c r="CG638" s="101"/>
      <c r="CJ638" s="101"/>
      <c r="CK638" s="101"/>
      <c r="CL638" s="101"/>
      <c r="CM638" s="101"/>
      <c r="CN638" s="101"/>
      <c r="CQ638" s="101"/>
      <c r="CR638" s="101"/>
      <c r="CS638" s="101"/>
      <c r="CT638" s="101"/>
      <c r="CU638" s="101"/>
      <c r="CW638" s="101"/>
      <c r="DK638" s="101"/>
      <c r="DQ638" s="101"/>
      <c r="DR638" s="101"/>
      <c r="DS638" s="101"/>
      <c r="DT638" s="101"/>
    </row>
    <row r="639" spans="17:124" ht="29.25" customHeight="1" x14ac:dyDescent="0.2">
      <c r="Q639" s="92" t="s">
        <v>50</v>
      </c>
      <c r="CE639" s="101"/>
      <c r="CF639" s="101"/>
      <c r="CG639" s="101"/>
      <c r="CJ639" s="101"/>
      <c r="CK639" s="101"/>
      <c r="CL639" s="101"/>
      <c r="CM639" s="101"/>
      <c r="CN639" s="101"/>
      <c r="CQ639" s="101"/>
      <c r="CR639" s="101"/>
      <c r="CS639" s="101"/>
      <c r="CT639" s="101"/>
      <c r="CU639" s="101"/>
      <c r="CW639" s="101"/>
      <c r="DK639" s="101"/>
      <c r="DQ639" s="101"/>
      <c r="DR639" s="101"/>
      <c r="DS639" s="101"/>
      <c r="DT639" s="101"/>
    </row>
    <row r="640" spans="17:124" ht="29.25" customHeight="1" x14ac:dyDescent="0.2">
      <c r="Q640" s="92" t="s">
        <v>50</v>
      </c>
      <c r="CE640" s="101"/>
      <c r="CF640" s="101"/>
      <c r="CG640" s="101"/>
      <c r="CJ640" s="101"/>
      <c r="CK640" s="101"/>
      <c r="CL640" s="101"/>
      <c r="CM640" s="101"/>
      <c r="CN640" s="101"/>
      <c r="CQ640" s="101"/>
      <c r="CR640" s="101"/>
      <c r="CS640" s="101"/>
      <c r="CT640" s="101"/>
      <c r="CU640" s="101"/>
      <c r="CW640" s="101"/>
      <c r="DK640" s="101"/>
      <c r="DQ640" s="101"/>
      <c r="DR640" s="101"/>
      <c r="DS640" s="101"/>
      <c r="DT640" s="101"/>
    </row>
    <row r="641" spans="17:124" ht="29.25" customHeight="1" x14ac:dyDescent="0.2">
      <c r="Q641" s="92" t="s">
        <v>50</v>
      </c>
      <c r="CE641" s="101"/>
      <c r="CF641" s="101"/>
      <c r="CG641" s="101"/>
      <c r="CJ641" s="101"/>
      <c r="CK641" s="101"/>
      <c r="CL641" s="101"/>
      <c r="CM641" s="101"/>
      <c r="CN641" s="101"/>
      <c r="CQ641" s="101"/>
      <c r="CR641" s="101"/>
      <c r="CS641" s="101"/>
      <c r="CT641" s="101"/>
      <c r="CU641" s="101"/>
      <c r="CW641" s="101"/>
      <c r="DK641" s="101"/>
      <c r="DQ641" s="101"/>
      <c r="DR641" s="101"/>
      <c r="DS641" s="101"/>
      <c r="DT641" s="101"/>
    </row>
    <row r="642" spans="17:124" ht="29.25" customHeight="1" x14ac:dyDescent="0.2">
      <c r="Q642" s="92" t="s">
        <v>50</v>
      </c>
      <c r="CE642" s="101"/>
      <c r="CF642" s="101"/>
      <c r="CG642" s="101"/>
      <c r="CJ642" s="101"/>
      <c r="CK642" s="101"/>
      <c r="CL642" s="101"/>
      <c r="CM642" s="101"/>
      <c r="CN642" s="101"/>
      <c r="CQ642" s="101"/>
      <c r="CR642" s="101"/>
      <c r="CS642" s="101"/>
      <c r="CT642" s="101"/>
      <c r="CU642" s="101"/>
      <c r="CW642" s="101"/>
      <c r="DK642" s="101"/>
      <c r="DQ642" s="101"/>
      <c r="DR642" s="101"/>
      <c r="DS642" s="101"/>
      <c r="DT642" s="101"/>
    </row>
    <row r="643" spans="17:124" ht="29.25" customHeight="1" x14ac:dyDescent="0.2">
      <c r="Q643" s="92" t="s">
        <v>50</v>
      </c>
      <c r="CE643" s="101"/>
      <c r="CF643" s="101"/>
      <c r="CG643" s="101"/>
      <c r="CJ643" s="101"/>
      <c r="CK643" s="101"/>
      <c r="CL643" s="101"/>
      <c r="CM643" s="101"/>
      <c r="CN643" s="101"/>
      <c r="CQ643" s="101"/>
      <c r="CR643" s="101"/>
      <c r="CS643" s="101"/>
      <c r="CT643" s="101"/>
      <c r="CU643" s="101"/>
      <c r="CW643" s="101"/>
      <c r="DK643" s="101"/>
      <c r="DQ643" s="101"/>
      <c r="DR643" s="101"/>
      <c r="DS643" s="101"/>
      <c r="DT643" s="101"/>
    </row>
    <row r="644" spans="17:124" ht="29.25" customHeight="1" x14ac:dyDescent="0.2">
      <c r="Q644" s="92" t="s">
        <v>50</v>
      </c>
      <c r="CE644" s="101"/>
      <c r="CF644" s="101"/>
      <c r="CG644" s="101"/>
      <c r="CJ644" s="101"/>
      <c r="CK644" s="101"/>
      <c r="CL644" s="101"/>
      <c r="CM644" s="101"/>
      <c r="CN644" s="101"/>
      <c r="CQ644" s="101"/>
      <c r="CR644" s="101"/>
      <c r="CS644" s="101"/>
      <c r="CT644" s="101"/>
      <c r="CU644" s="101"/>
      <c r="CW644" s="101"/>
      <c r="DK644" s="101"/>
      <c r="DQ644" s="101"/>
      <c r="DR644" s="101"/>
      <c r="DS644" s="101"/>
      <c r="DT644" s="101"/>
    </row>
    <row r="645" spans="17:124" ht="29.25" customHeight="1" x14ac:dyDescent="0.2">
      <c r="Q645" s="92" t="s">
        <v>50</v>
      </c>
      <c r="CE645" s="101"/>
      <c r="CF645" s="101"/>
      <c r="CG645" s="101"/>
      <c r="CJ645" s="101"/>
      <c r="CK645" s="101"/>
      <c r="CL645" s="101"/>
      <c r="CM645" s="101"/>
      <c r="CN645" s="101"/>
      <c r="CQ645" s="101"/>
      <c r="CR645" s="101"/>
      <c r="CS645" s="101"/>
      <c r="CT645" s="101"/>
      <c r="CU645" s="101"/>
      <c r="CW645" s="101"/>
      <c r="DK645" s="101"/>
      <c r="DQ645" s="101"/>
      <c r="DR645" s="101"/>
      <c r="DS645" s="101"/>
      <c r="DT645" s="101"/>
    </row>
    <row r="646" spans="17:124" ht="29.25" customHeight="1" x14ac:dyDescent="0.2">
      <c r="Q646" s="92" t="s">
        <v>50</v>
      </c>
      <c r="CE646" s="101"/>
      <c r="CF646" s="101"/>
      <c r="CG646" s="101"/>
      <c r="CJ646" s="101"/>
      <c r="CK646" s="101"/>
      <c r="CL646" s="101"/>
      <c r="CM646" s="101"/>
      <c r="CN646" s="101"/>
      <c r="CQ646" s="101"/>
      <c r="CR646" s="101"/>
      <c r="CS646" s="101"/>
      <c r="CT646" s="101"/>
      <c r="CU646" s="101"/>
      <c r="CW646" s="101"/>
      <c r="DK646" s="101"/>
      <c r="DQ646" s="101"/>
      <c r="DR646" s="101"/>
      <c r="DS646" s="101"/>
      <c r="DT646" s="101"/>
    </row>
    <row r="647" spans="17:124" ht="29.25" customHeight="1" x14ac:dyDescent="0.2">
      <c r="Q647" s="92" t="s">
        <v>50</v>
      </c>
      <c r="CE647" s="101"/>
      <c r="CF647" s="101"/>
      <c r="CG647" s="101"/>
      <c r="CJ647" s="101"/>
      <c r="CK647" s="101"/>
      <c r="CL647" s="101"/>
      <c r="CM647" s="101"/>
      <c r="CN647" s="101"/>
      <c r="CQ647" s="101"/>
      <c r="CR647" s="101"/>
      <c r="CS647" s="101"/>
      <c r="CT647" s="101"/>
      <c r="CU647" s="101"/>
      <c r="CW647" s="101"/>
      <c r="DK647" s="101"/>
      <c r="DQ647" s="101"/>
      <c r="DR647" s="101"/>
      <c r="DS647" s="101"/>
      <c r="DT647" s="101"/>
    </row>
    <row r="648" spans="17:124" ht="29.25" customHeight="1" x14ac:dyDescent="0.2">
      <c r="Q648" s="92" t="s">
        <v>50</v>
      </c>
      <c r="CE648" s="101"/>
      <c r="CF648" s="101"/>
      <c r="CG648" s="101"/>
      <c r="CJ648" s="101"/>
      <c r="CK648" s="101"/>
      <c r="CL648" s="101"/>
      <c r="CM648" s="101"/>
      <c r="CN648" s="101"/>
      <c r="CQ648" s="101"/>
      <c r="CR648" s="101"/>
      <c r="CS648" s="101"/>
      <c r="CT648" s="101"/>
      <c r="CU648" s="101"/>
      <c r="CW648" s="101"/>
      <c r="DK648" s="101"/>
      <c r="DQ648" s="101"/>
      <c r="DR648" s="101"/>
      <c r="DS648" s="101"/>
      <c r="DT648" s="101"/>
    </row>
    <row r="649" spans="17:124" ht="29.25" customHeight="1" x14ac:dyDescent="0.2">
      <c r="Q649" s="92" t="s">
        <v>50</v>
      </c>
      <c r="CE649" s="101"/>
      <c r="CF649" s="101"/>
      <c r="CG649" s="101"/>
      <c r="CJ649" s="101"/>
      <c r="CK649" s="101"/>
      <c r="CL649" s="101"/>
      <c r="CM649" s="101"/>
      <c r="CN649" s="101"/>
      <c r="CQ649" s="101"/>
      <c r="CR649" s="101"/>
      <c r="CS649" s="101"/>
      <c r="CT649" s="101"/>
      <c r="CU649" s="101"/>
      <c r="CW649" s="101"/>
      <c r="DK649" s="101"/>
      <c r="DQ649" s="101"/>
      <c r="DR649" s="101"/>
      <c r="DS649" s="101"/>
      <c r="DT649" s="101"/>
    </row>
    <row r="650" spans="17:124" ht="29.25" customHeight="1" x14ac:dyDescent="0.2">
      <c r="Q650" s="92" t="s">
        <v>50</v>
      </c>
      <c r="CE650" s="101"/>
      <c r="CF650" s="101"/>
      <c r="CG650" s="101"/>
      <c r="CJ650" s="101"/>
      <c r="CK650" s="101"/>
      <c r="CL650" s="101"/>
      <c r="CM650" s="101"/>
      <c r="CN650" s="101"/>
      <c r="CQ650" s="101"/>
      <c r="CR650" s="101"/>
      <c r="CS650" s="101"/>
      <c r="CT650" s="101"/>
      <c r="CU650" s="101"/>
      <c r="CW650" s="101"/>
      <c r="DK650" s="101"/>
      <c r="DQ650" s="101"/>
      <c r="DR650" s="101"/>
      <c r="DS650" s="101"/>
      <c r="DT650" s="101"/>
    </row>
    <row r="651" spans="17:124" ht="29.25" customHeight="1" x14ac:dyDescent="0.2">
      <c r="Q651" s="92" t="s">
        <v>50</v>
      </c>
      <c r="CE651" s="101"/>
      <c r="CF651" s="101"/>
      <c r="CG651" s="101"/>
      <c r="CJ651" s="101"/>
      <c r="CK651" s="101"/>
      <c r="CL651" s="101"/>
      <c r="CM651" s="101"/>
      <c r="CN651" s="101"/>
      <c r="CQ651" s="101"/>
      <c r="CR651" s="101"/>
      <c r="CS651" s="101"/>
      <c r="CT651" s="101"/>
      <c r="CU651" s="101"/>
      <c r="CW651" s="101"/>
      <c r="DK651" s="101"/>
      <c r="DQ651" s="101"/>
      <c r="DR651" s="101"/>
      <c r="DS651" s="101"/>
      <c r="DT651" s="101"/>
    </row>
    <row r="652" spans="17:124" ht="29.25" customHeight="1" x14ac:dyDescent="0.2">
      <c r="Q652" s="92" t="s">
        <v>50</v>
      </c>
      <c r="CE652" s="101"/>
      <c r="CF652" s="101"/>
      <c r="CG652" s="101"/>
      <c r="CJ652" s="101"/>
      <c r="CK652" s="101"/>
      <c r="CL652" s="101"/>
      <c r="CM652" s="101"/>
      <c r="CN652" s="101"/>
      <c r="CQ652" s="101"/>
      <c r="CR652" s="101"/>
      <c r="CS652" s="101"/>
      <c r="CT652" s="101"/>
      <c r="CU652" s="101"/>
      <c r="CW652" s="101"/>
      <c r="DK652" s="101"/>
      <c r="DQ652" s="101"/>
      <c r="DR652" s="101"/>
      <c r="DS652" s="101"/>
      <c r="DT652" s="101"/>
    </row>
    <row r="653" spans="17:124" ht="29.25" customHeight="1" x14ac:dyDescent="0.2">
      <c r="Q653" s="92" t="s">
        <v>50</v>
      </c>
      <c r="CE653" s="101"/>
      <c r="CF653" s="101"/>
      <c r="CG653" s="101"/>
      <c r="CJ653" s="101"/>
      <c r="CK653" s="101"/>
      <c r="CL653" s="101"/>
      <c r="CM653" s="101"/>
      <c r="CN653" s="101"/>
      <c r="CQ653" s="101"/>
      <c r="CR653" s="101"/>
      <c r="CS653" s="101"/>
      <c r="CT653" s="101"/>
      <c r="CU653" s="101"/>
      <c r="CW653" s="101"/>
      <c r="DK653" s="101"/>
      <c r="DQ653" s="101"/>
      <c r="DR653" s="101"/>
      <c r="DS653" s="101"/>
      <c r="DT653" s="101"/>
    </row>
    <row r="654" spans="17:124" ht="29.25" customHeight="1" x14ac:dyDescent="0.2">
      <c r="Q654" s="92" t="s">
        <v>50</v>
      </c>
      <c r="CE654" s="101"/>
      <c r="CF654" s="101"/>
      <c r="CG654" s="101"/>
      <c r="CJ654" s="101"/>
      <c r="CK654" s="101"/>
      <c r="CL654" s="101"/>
      <c r="CM654" s="101"/>
      <c r="CN654" s="101"/>
      <c r="CQ654" s="101"/>
      <c r="CR654" s="101"/>
      <c r="CS654" s="101"/>
      <c r="CT654" s="101"/>
      <c r="CU654" s="101"/>
      <c r="CW654" s="101"/>
      <c r="DK654" s="101"/>
      <c r="DQ654" s="101"/>
      <c r="DR654" s="101"/>
      <c r="DS654" s="101"/>
      <c r="DT654" s="101"/>
    </row>
    <row r="655" spans="17:124" ht="29.25" customHeight="1" x14ac:dyDescent="0.2">
      <c r="Q655" s="92" t="s">
        <v>50</v>
      </c>
      <c r="CE655" s="101"/>
      <c r="CF655" s="101"/>
      <c r="CG655" s="101"/>
      <c r="CJ655" s="101"/>
      <c r="CK655" s="101"/>
      <c r="CL655" s="101"/>
      <c r="CM655" s="101"/>
      <c r="CN655" s="101"/>
      <c r="CQ655" s="101"/>
      <c r="CR655" s="101"/>
      <c r="CS655" s="101"/>
      <c r="CT655" s="101"/>
      <c r="CU655" s="101"/>
      <c r="CW655" s="101"/>
      <c r="DK655" s="101"/>
      <c r="DQ655" s="101"/>
      <c r="DR655" s="101"/>
      <c r="DS655" s="101"/>
      <c r="DT655" s="101"/>
    </row>
    <row r="656" spans="17:124" ht="29.25" customHeight="1" x14ac:dyDescent="0.2">
      <c r="Q656" s="92" t="s">
        <v>50</v>
      </c>
      <c r="CE656" s="101"/>
      <c r="CF656" s="101"/>
      <c r="CG656" s="101"/>
      <c r="CJ656" s="101"/>
      <c r="CK656" s="101"/>
      <c r="CL656" s="101"/>
      <c r="CM656" s="101"/>
      <c r="CN656" s="101"/>
      <c r="CQ656" s="101"/>
      <c r="CR656" s="101"/>
      <c r="CS656" s="101"/>
      <c r="CT656" s="101"/>
      <c r="CU656" s="101"/>
      <c r="CW656" s="101"/>
      <c r="DK656" s="101"/>
      <c r="DQ656" s="101"/>
      <c r="DR656" s="101"/>
      <c r="DS656" s="101"/>
      <c r="DT656" s="101"/>
    </row>
    <row r="657" spans="17:124" ht="29.25" customHeight="1" x14ac:dyDescent="0.2">
      <c r="Q657" s="92" t="s">
        <v>50</v>
      </c>
      <c r="CE657" s="101"/>
      <c r="CF657" s="101"/>
      <c r="CG657" s="101"/>
      <c r="CJ657" s="101"/>
      <c r="CK657" s="101"/>
      <c r="CL657" s="101"/>
      <c r="CM657" s="101"/>
      <c r="CN657" s="101"/>
      <c r="CQ657" s="101"/>
      <c r="CR657" s="101"/>
      <c r="CS657" s="101"/>
      <c r="CT657" s="101"/>
      <c r="CU657" s="101"/>
      <c r="CW657" s="101"/>
      <c r="DK657" s="101"/>
      <c r="DQ657" s="101"/>
      <c r="DR657" s="101"/>
      <c r="DS657" s="101"/>
      <c r="DT657" s="101"/>
    </row>
    <row r="658" spans="17:124" ht="29.25" customHeight="1" x14ac:dyDescent="0.2">
      <c r="Q658" s="92" t="s">
        <v>50</v>
      </c>
      <c r="CE658" s="101"/>
      <c r="CF658" s="101"/>
      <c r="CG658" s="101"/>
      <c r="CJ658" s="101"/>
      <c r="CK658" s="101"/>
      <c r="CL658" s="101"/>
      <c r="CM658" s="101"/>
      <c r="CN658" s="101"/>
      <c r="CQ658" s="101"/>
      <c r="CR658" s="101"/>
      <c r="CS658" s="101"/>
      <c r="CT658" s="101"/>
      <c r="CU658" s="101"/>
      <c r="CW658" s="101"/>
      <c r="DK658" s="101"/>
      <c r="DQ658" s="101"/>
      <c r="DR658" s="101"/>
      <c r="DS658" s="101"/>
      <c r="DT658" s="101"/>
    </row>
    <row r="659" spans="17:124" ht="29.25" customHeight="1" x14ac:dyDescent="0.2">
      <c r="Q659" s="92" t="s">
        <v>50</v>
      </c>
      <c r="CE659" s="101"/>
      <c r="CF659" s="101"/>
      <c r="CG659" s="101"/>
      <c r="CJ659" s="101"/>
      <c r="CK659" s="101"/>
      <c r="CL659" s="101"/>
      <c r="CM659" s="101"/>
      <c r="CN659" s="101"/>
      <c r="CQ659" s="101"/>
      <c r="CR659" s="101"/>
      <c r="CS659" s="101"/>
      <c r="CT659" s="101"/>
      <c r="CU659" s="101"/>
      <c r="CW659" s="101"/>
      <c r="DK659" s="101"/>
      <c r="DQ659" s="101"/>
      <c r="DR659" s="101"/>
      <c r="DS659" s="101"/>
      <c r="DT659" s="101"/>
    </row>
    <row r="660" spans="17:124" ht="29.25" customHeight="1" x14ac:dyDescent="0.2">
      <c r="Q660" s="92" t="s">
        <v>50</v>
      </c>
      <c r="CE660" s="101"/>
      <c r="CF660" s="101"/>
      <c r="CG660" s="101"/>
      <c r="CJ660" s="101"/>
      <c r="CK660" s="101"/>
      <c r="CL660" s="101"/>
      <c r="CM660" s="101"/>
      <c r="CN660" s="101"/>
      <c r="CQ660" s="101"/>
      <c r="CR660" s="101"/>
      <c r="CS660" s="101"/>
      <c r="CT660" s="101"/>
      <c r="CU660" s="101"/>
      <c r="CW660" s="101"/>
      <c r="DK660" s="101"/>
      <c r="DQ660" s="101"/>
      <c r="DR660" s="101"/>
      <c r="DS660" s="101"/>
      <c r="DT660" s="101"/>
    </row>
    <row r="661" spans="17:124" ht="29.25" customHeight="1" x14ac:dyDescent="0.2">
      <c r="Q661" s="92" t="s">
        <v>50</v>
      </c>
      <c r="CE661" s="101"/>
      <c r="CF661" s="101"/>
      <c r="CG661" s="101"/>
      <c r="CJ661" s="101"/>
      <c r="CK661" s="101"/>
      <c r="CL661" s="101"/>
      <c r="CM661" s="101"/>
      <c r="CN661" s="101"/>
      <c r="CQ661" s="101"/>
      <c r="CR661" s="101"/>
      <c r="CS661" s="101"/>
      <c r="CT661" s="101"/>
      <c r="CU661" s="101"/>
      <c r="CW661" s="101"/>
      <c r="DK661" s="101"/>
      <c r="DQ661" s="101"/>
      <c r="DR661" s="101"/>
      <c r="DS661" s="101"/>
      <c r="DT661" s="101"/>
    </row>
    <row r="662" spans="17:124" ht="29.25" customHeight="1" x14ac:dyDescent="0.2">
      <c r="Q662" s="92" t="s">
        <v>50</v>
      </c>
      <c r="CE662" s="101"/>
      <c r="CF662" s="101"/>
      <c r="CG662" s="101"/>
      <c r="CJ662" s="101"/>
      <c r="CK662" s="101"/>
      <c r="CL662" s="101"/>
      <c r="CM662" s="101"/>
      <c r="CN662" s="101"/>
      <c r="CQ662" s="101"/>
      <c r="CR662" s="101"/>
      <c r="CS662" s="101"/>
      <c r="CT662" s="101"/>
      <c r="CU662" s="101"/>
      <c r="CW662" s="101"/>
      <c r="DK662" s="101"/>
      <c r="DQ662" s="101"/>
      <c r="DR662" s="101"/>
      <c r="DS662" s="101"/>
      <c r="DT662" s="101"/>
    </row>
    <row r="663" spans="17:124" ht="29.25" customHeight="1" x14ac:dyDescent="0.2">
      <c r="Q663" s="92" t="s">
        <v>50</v>
      </c>
      <c r="CE663" s="101"/>
      <c r="CF663" s="101"/>
      <c r="CG663" s="101"/>
      <c r="CJ663" s="101"/>
      <c r="CK663" s="101"/>
      <c r="CL663" s="101"/>
      <c r="CM663" s="101"/>
      <c r="CN663" s="101"/>
      <c r="CQ663" s="101"/>
      <c r="CR663" s="101"/>
      <c r="CS663" s="101"/>
      <c r="CT663" s="101"/>
      <c r="CU663" s="101"/>
      <c r="CW663" s="101"/>
      <c r="DK663" s="101"/>
      <c r="DQ663" s="101"/>
      <c r="DR663" s="101"/>
      <c r="DS663" s="101"/>
      <c r="DT663" s="101"/>
    </row>
    <row r="664" spans="17:124" ht="29.25" customHeight="1" x14ac:dyDescent="0.2">
      <c r="Q664" s="92" t="s">
        <v>50</v>
      </c>
      <c r="CE664" s="101"/>
      <c r="CF664" s="101"/>
      <c r="CG664" s="101"/>
      <c r="CJ664" s="101"/>
      <c r="CK664" s="101"/>
      <c r="CL664" s="101"/>
      <c r="CM664" s="101"/>
      <c r="CN664" s="101"/>
      <c r="CQ664" s="101"/>
      <c r="CR664" s="101"/>
      <c r="CS664" s="101"/>
      <c r="CT664" s="101"/>
      <c r="CU664" s="101"/>
      <c r="CW664" s="101"/>
      <c r="DK664" s="101"/>
      <c r="DQ664" s="101"/>
      <c r="DR664" s="101"/>
      <c r="DS664" s="101"/>
      <c r="DT664" s="101"/>
    </row>
    <row r="665" spans="17:124" ht="29.25" customHeight="1" x14ac:dyDescent="0.2">
      <c r="Q665" s="92" t="s">
        <v>50</v>
      </c>
      <c r="CE665" s="101"/>
      <c r="CF665" s="101"/>
      <c r="CG665" s="101"/>
      <c r="CJ665" s="101"/>
      <c r="CK665" s="101"/>
      <c r="CL665" s="101"/>
      <c r="CM665" s="101"/>
      <c r="CN665" s="101"/>
      <c r="CQ665" s="101"/>
      <c r="CR665" s="101"/>
      <c r="CS665" s="101"/>
      <c r="CT665" s="101"/>
      <c r="CU665" s="101"/>
      <c r="CW665" s="101"/>
      <c r="DK665" s="101"/>
      <c r="DQ665" s="101"/>
      <c r="DR665" s="101"/>
      <c r="DS665" s="101"/>
      <c r="DT665" s="101"/>
    </row>
    <row r="666" spans="17:124" ht="29.25" customHeight="1" x14ac:dyDescent="0.2">
      <c r="Q666" s="92" t="s">
        <v>50</v>
      </c>
      <c r="CE666" s="101"/>
      <c r="CF666" s="101"/>
      <c r="CG666" s="101"/>
      <c r="CJ666" s="101"/>
      <c r="CK666" s="101"/>
      <c r="CL666" s="101"/>
      <c r="CM666" s="101"/>
      <c r="CN666" s="101"/>
      <c r="CQ666" s="101"/>
      <c r="CR666" s="101"/>
      <c r="CS666" s="101"/>
      <c r="CT666" s="101"/>
      <c r="CU666" s="101"/>
      <c r="CW666" s="101"/>
      <c r="DK666" s="101"/>
      <c r="DQ666" s="101"/>
      <c r="DR666" s="101"/>
      <c r="DS666" s="101"/>
      <c r="DT666" s="101"/>
    </row>
    <row r="667" spans="17:124" ht="29.25" customHeight="1" x14ac:dyDescent="0.2">
      <c r="Q667" s="92" t="s">
        <v>50</v>
      </c>
      <c r="CE667" s="101"/>
      <c r="CF667" s="101"/>
      <c r="CG667" s="101"/>
      <c r="CJ667" s="101"/>
      <c r="CK667" s="101"/>
      <c r="CL667" s="101"/>
      <c r="CM667" s="101"/>
      <c r="CN667" s="101"/>
      <c r="CQ667" s="101"/>
      <c r="CR667" s="101"/>
      <c r="CS667" s="101"/>
      <c r="CT667" s="101"/>
      <c r="CU667" s="101"/>
      <c r="CW667" s="101"/>
      <c r="DK667" s="101"/>
      <c r="DQ667" s="101"/>
      <c r="DR667" s="101"/>
      <c r="DS667" s="101"/>
      <c r="DT667" s="101"/>
    </row>
    <row r="668" spans="17:124" ht="29.25" customHeight="1" x14ac:dyDescent="0.2">
      <c r="Q668" s="92" t="s">
        <v>50</v>
      </c>
      <c r="CE668" s="101"/>
      <c r="CF668" s="101"/>
      <c r="CG668" s="101"/>
      <c r="CJ668" s="101"/>
      <c r="CK668" s="101"/>
      <c r="CL668" s="101"/>
      <c r="CM668" s="101"/>
      <c r="CN668" s="101"/>
      <c r="CQ668" s="101"/>
      <c r="CR668" s="101"/>
      <c r="CS668" s="101"/>
      <c r="CT668" s="101"/>
      <c r="CU668" s="101"/>
      <c r="CW668" s="101"/>
      <c r="DK668" s="101"/>
      <c r="DQ668" s="101"/>
      <c r="DR668" s="101"/>
      <c r="DS668" s="101"/>
      <c r="DT668" s="101"/>
    </row>
    <row r="669" spans="17:124" ht="29.25" customHeight="1" x14ac:dyDescent="0.2">
      <c r="Q669" s="92" t="s">
        <v>50</v>
      </c>
      <c r="CE669" s="101"/>
      <c r="CF669" s="101"/>
      <c r="CG669" s="101"/>
      <c r="CJ669" s="101"/>
      <c r="CK669" s="101"/>
      <c r="CL669" s="101"/>
      <c r="CM669" s="101"/>
      <c r="CN669" s="101"/>
      <c r="CQ669" s="101"/>
      <c r="CR669" s="101"/>
      <c r="CS669" s="101"/>
      <c r="CT669" s="101"/>
      <c r="CU669" s="101"/>
      <c r="CW669" s="101"/>
      <c r="DK669" s="101"/>
      <c r="DQ669" s="101"/>
      <c r="DR669" s="101"/>
      <c r="DS669" s="101"/>
      <c r="DT669" s="101"/>
    </row>
    <row r="670" spans="17:124" ht="29.25" customHeight="1" x14ac:dyDescent="0.2">
      <c r="Q670" s="92" t="s">
        <v>50</v>
      </c>
      <c r="CE670" s="101"/>
      <c r="CF670" s="101"/>
      <c r="CG670" s="101"/>
      <c r="CJ670" s="101"/>
      <c r="CK670" s="101"/>
      <c r="CL670" s="101"/>
      <c r="CM670" s="101"/>
      <c r="CN670" s="101"/>
      <c r="CQ670" s="101"/>
      <c r="CR670" s="101"/>
      <c r="CS670" s="101"/>
      <c r="CT670" s="101"/>
      <c r="CU670" s="101"/>
      <c r="CW670" s="101"/>
      <c r="DK670" s="101"/>
      <c r="DQ670" s="101"/>
      <c r="DR670" s="101"/>
      <c r="DS670" s="101"/>
      <c r="DT670" s="101"/>
    </row>
    <row r="671" spans="17:124" ht="29.25" customHeight="1" x14ac:dyDescent="0.2">
      <c r="Q671" s="92" t="s">
        <v>50</v>
      </c>
      <c r="CE671" s="101"/>
      <c r="CF671" s="101"/>
      <c r="CG671" s="101"/>
      <c r="CJ671" s="101"/>
      <c r="CK671" s="101"/>
      <c r="CL671" s="101"/>
      <c r="CM671" s="101"/>
      <c r="CN671" s="101"/>
      <c r="CQ671" s="101"/>
      <c r="CR671" s="101"/>
      <c r="CS671" s="101"/>
      <c r="CT671" s="101"/>
      <c r="CU671" s="101"/>
      <c r="CW671" s="101"/>
      <c r="DK671" s="101"/>
      <c r="DQ671" s="101"/>
      <c r="DR671" s="101"/>
      <c r="DS671" s="101"/>
      <c r="DT671" s="101"/>
    </row>
    <row r="672" spans="17:124" ht="29.25" customHeight="1" x14ac:dyDescent="0.2">
      <c r="Q672" s="92" t="s">
        <v>50</v>
      </c>
      <c r="CE672" s="101"/>
      <c r="CF672" s="101"/>
      <c r="CG672" s="101"/>
      <c r="CJ672" s="101"/>
      <c r="CK672" s="101"/>
      <c r="CL672" s="101"/>
      <c r="CM672" s="101"/>
      <c r="CN672" s="101"/>
      <c r="CQ672" s="101"/>
      <c r="CR672" s="101"/>
      <c r="CS672" s="101"/>
      <c r="CT672" s="101"/>
      <c r="CU672" s="101"/>
      <c r="CW672" s="101"/>
      <c r="DK672" s="101"/>
      <c r="DQ672" s="101"/>
      <c r="DR672" s="101"/>
      <c r="DS672" s="101"/>
      <c r="DT672" s="101"/>
    </row>
    <row r="673" spans="17:132" ht="29.25" customHeight="1" x14ac:dyDescent="0.2">
      <c r="Q673" s="92" t="s">
        <v>50</v>
      </c>
      <c r="CE673" s="101"/>
      <c r="CF673" s="101"/>
      <c r="CG673" s="101"/>
      <c r="CJ673" s="101"/>
      <c r="CK673" s="101"/>
      <c r="CL673" s="101"/>
      <c r="CM673" s="101"/>
      <c r="CN673" s="101"/>
      <c r="CQ673" s="101"/>
      <c r="CR673" s="101"/>
      <c r="CS673" s="101"/>
      <c r="CT673" s="101"/>
      <c r="CU673" s="101"/>
      <c r="CW673" s="101"/>
      <c r="DK673" s="101"/>
      <c r="DQ673" s="101"/>
      <c r="DR673" s="101"/>
      <c r="DS673" s="101"/>
      <c r="DT673" s="101"/>
    </row>
    <row r="674" spans="17:132" ht="29.25" customHeight="1" x14ac:dyDescent="0.2">
      <c r="Q674" s="92" t="s">
        <v>50</v>
      </c>
      <c r="CE674" s="101"/>
      <c r="CF674" s="101"/>
      <c r="CG674" s="101"/>
      <c r="CJ674" s="101"/>
      <c r="CK674" s="101"/>
      <c r="CL674" s="101"/>
      <c r="CM674" s="101"/>
      <c r="CN674" s="101"/>
      <c r="CQ674" s="101"/>
      <c r="CR674" s="101"/>
      <c r="CS674" s="101"/>
      <c r="CT674" s="101"/>
      <c r="CU674" s="101"/>
      <c r="CW674" s="101"/>
      <c r="DK674" s="101"/>
      <c r="DQ674" s="101"/>
      <c r="DR674" s="101"/>
      <c r="DS674" s="101"/>
      <c r="DT674" s="101"/>
    </row>
    <row r="675" spans="17:132" ht="29.25" customHeight="1" x14ac:dyDescent="0.2">
      <c r="Q675" s="92" t="s">
        <v>50</v>
      </c>
      <c r="CE675" s="101"/>
      <c r="CF675" s="101"/>
      <c r="CG675" s="101"/>
      <c r="CJ675" s="101"/>
      <c r="CK675" s="101"/>
      <c r="CL675" s="101"/>
      <c r="CM675" s="101"/>
      <c r="CN675" s="101"/>
      <c r="CQ675" s="101"/>
      <c r="CR675" s="101"/>
      <c r="CS675" s="101"/>
      <c r="CT675" s="101"/>
      <c r="CU675" s="101"/>
      <c r="CW675" s="101"/>
      <c r="DK675" s="101"/>
      <c r="DQ675" s="101"/>
      <c r="DR675" s="101"/>
      <c r="DS675" s="101"/>
      <c r="DT675" s="101"/>
    </row>
    <row r="676" spans="17:132" ht="29.25" customHeight="1" x14ac:dyDescent="0.2">
      <c r="Q676" s="92" t="s">
        <v>50</v>
      </c>
      <c r="CE676" s="101"/>
      <c r="CF676" s="101"/>
      <c r="CG676" s="101"/>
      <c r="CJ676" s="101"/>
      <c r="CK676" s="101"/>
      <c r="CL676" s="101"/>
      <c r="CM676" s="101"/>
      <c r="CN676" s="101"/>
      <c r="CQ676" s="101"/>
      <c r="CR676" s="101"/>
      <c r="CS676" s="101"/>
      <c r="CT676" s="101"/>
      <c r="CU676" s="101"/>
      <c r="CW676" s="101"/>
      <c r="DK676" s="101"/>
      <c r="DQ676" s="101"/>
      <c r="DR676" s="101"/>
      <c r="DS676" s="101"/>
      <c r="DT676" s="101"/>
    </row>
    <row r="677" spans="17:132" ht="29.25" customHeight="1" x14ac:dyDescent="0.2">
      <c r="Q677" s="92" t="s">
        <v>50</v>
      </c>
      <c r="CE677" s="101"/>
      <c r="CF677" s="101"/>
      <c r="CG677" s="101"/>
      <c r="CJ677" s="101"/>
      <c r="CK677" s="101"/>
      <c r="CL677" s="101"/>
      <c r="CM677" s="101"/>
      <c r="CN677" s="101"/>
      <c r="CQ677" s="101"/>
      <c r="CR677" s="101"/>
      <c r="CS677" s="101"/>
      <c r="CT677" s="101"/>
      <c r="CU677" s="101"/>
      <c r="CW677" s="101"/>
      <c r="DK677" s="101"/>
      <c r="DQ677" s="101"/>
      <c r="DR677" s="101"/>
      <c r="DS677" s="101"/>
      <c r="DT677" s="101"/>
    </row>
    <row r="678" spans="17:132" ht="29.25" customHeight="1" x14ac:dyDescent="0.2">
      <c r="Q678" s="92" t="s">
        <v>50</v>
      </c>
      <c r="CE678" s="101"/>
      <c r="CF678" s="101"/>
      <c r="CG678" s="101"/>
      <c r="CJ678" s="101"/>
      <c r="CK678" s="101"/>
      <c r="CL678" s="101"/>
      <c r="CM678" s="101"/>
      <c r="CN678" s="101"/>
      <c r="CQ678" s="101"/>
      <c r="CR678" s="101"/>
      <c r="CS678" s="101"/>
      <c r="CT678" s="101"/>
      <c r="CU678" s="101"/>
      <c r="CW678" s="101"/>
      <c r="DK678" s="101"/>
      <c r="DQ678" s="101"/>
      <c r="DR678" s="101"/>
      <c r="DS678" s="101"/>
      <c r="DT678" s="101"/>
    </row>
    <row r="679" spans="17:132" ht="29.25" customHeight="1" x14ac:dyDescent="0.2">
      <c r="Q679" s="92" t="s">
        <v>50</v>
      </c>
      <c r="CE679" s="101"/>
      <c r="CF679" s="101"/>
      <c r="CG679" s="101"/>
      <c r="CJ679" s="101"/>
      <c r="CK679" s="101"/>
      <c r="CL679" s="101"/>
      <c r="CM679" s="101"/>
      <c r="CN679" s="101"/>
      <c r="CQ679" s="101"/>
      <c r="CR679" s="101"/>
      <c r="CS679" s="101"/>
      <c r="CT679" s="101"/>
      <c r="CU679" s="101"/>
      <c r="CW679" s="101"/>
      <c r="DK679" s="101"/>
      <c r="DQ679" s="101"/>
      <c r="DR679" s="101"/>
      <c r="DS679" s="101"/>
      <c r="DT679" s="101"/>
    </row>
    <row r="680" spans="17:132" ht="29.25" customHeight="1" x14ac:dyDescent="0.2">
      <c r="Q680" s="92" t="s">
        <v>50</v>
      </c>
      <c r="CE680" s="101"/>
      <c r="CF680" s="101"/>
      <c r="CG680" s="101"/>
      <c r="CJ680" s="101"/>
      <c r="CK680" s="101"/>
      <c r="CL680" s="101"/>
      <c r="CM680" s="101"/>
      <c r="CN680" s="101"/>
      <c r="CQ680" s="101"/>
      <c r="CR680" s="101"/>
      <c r="CS680" s="101"/>
      <c r="CT680" s="101"/>
      <c r="CU680" s="101"/>
      <c r="CW680" s="101"/>
      <c r="DK680" s="101"/>
      <c r="DQ680" s="101"/>
      <c r="DR680" s="101"/>
      <c r="DS680" s="101"/>
      <c r="DT680" s="101"/>
    </row>
    <row r="681" spans="17:132" ht="29.25" customHeight="1" x14ac:dyDescent="0.2">
      <c r="Q681" s="92" t="s">
        <v>50</v>
      </c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Q681" s="101"/>
      <c r="CR681" s="101"/>
      <c r="CS681" s="101"/>
      <c r="CT681" s="101"/>
      <c r="CU681" s="101"/>
      <c r="CW681" s="101"/>
      <c r="DK681" s="101"/>
      <c r="DP681" s="101"/>
      <c r="DQ681" s="101"/>
      <c r="DR681" s="101"/>
      <c r="DS681" s="101"/>
      <c r="DT681" s="101"/>
      <c r="EB681" s="101"/>
    </row>
    <row r="682" spans="17:132" ht="29.25" customHeight="1" x14ac:dyDescent="0.2">
      <c r="Q682" s="92" t="s">
        <v>50</v>
      </c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Q682" s="101"/>
      <c r="CR682" s="101"/>
      <c r="CS682" s="101"/>
      <c r="CT682" s="101"/>
      <c r="CU682" s="101"/>
      <c r="CW682" s="101"/>
      <c r="DK682" s="101"/>
      <c r="DP682" s="101"/>
      <c r="DQ682" s="101"/>
      <c r="DR682" s="101"/>
      <c r="DS682" s="101"/>
      <c r="DT682" s="101"/>
      <c r="EB682" s="101"/>
    </row>
    <row r="683" spans="17:132" ht="29.25" customHeight="1" x14ac:dyDescent="0.2">
      <c r="Q683" s="92" t="s">
        <v>50</v>
      </c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Q683" s="101"/>
      <c r="CR683" s="101"/>
      <c r="CS683" s="101"/>
      <c r="CT683" s="101"/>
      <c r="CU683" s="101"/>
      <c r="CW683" s="101"/>
      <c r="DK683" s="101"/>
      <c r="DP683" s="101"/>
      <c r="DQ683" s="101"/>
      <c r="DR683" s="101"/>
      <c r="DS683" s="101"/>
      <c r="DT683" s="101"/>
      <c r="EB683" s="101"/>
    </row>
    <row r="684" spans="17:132" ht="29.25" customHeight="1" x14ac:dyDescent="0.2">
      <c r="Q684" s="92" t="s">
        <v>50</v>
      </c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Q684" s="101"/>
      <c r="CR684" s="101"/>
      <c r="CS684" s="101"/>
      <c r="CT684" s="101"/>
      <c r="CU684" s="101"/>
      <c r="CW684" s="101"/>
      <c r="DK684" s="101"/>
      <c r="DP684" s="101"/>
      <c r="DQ684" s="101"/>
      <c r="DR684" s="101"/>
      <c r="DS684" s="101"/>
      <c r="DT684" s="101"/>
      <c r="EB684" s="101"/>
    </row>
    <row r="685" spans="17:132" ht="29.25" customHeight="1" x14ac:dyDescent="0.2">
      <c r="Q685" s="92" t="s">
        <v>50</v>
      </c>
      <c r="CE685" s="101"/>
      <c r="CF685" s="101"/>
      <c r="CG685" s="101"/>
      <c r="CH685" s="101"/>
      <c r="CI685" s="101"/>
      <c r="CJ685" s="101"/>
      <c r="CK685" s="101"/>
      <c r="CL685" s="101"/>
      <c r="CM685" s="101"/>
      <c r="CN685" s="101"/>
      <c r="CQ685" s="101"/>
      <c r="CR685" s="101"/>
      <c r="CS685" s="101"/>
      <c r="CT685" s="101"/>
      <c r="CU685" s="101"/>
      <c r="CW685" s="101"/>
      <c r="DK685" s="101"/>
      <c r="DP685" s="101"/>
      <c r="DQ685" s="101"/>
      <c r="DR685" s="101"/>
      <c r="DS685" s="101"/>
      <c r="DT685" s="101"/>
      <c r="EB685" s="101"/>
    </row>
    <row r="686" spans="17:132" ht="29.25" customHeight="1" x14ac:dyDescent="0.2">
      <c r="Q686" s="92" t="s">
        <v>50</v>
      </c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Q686" s="101"/>
      <c r="CR686" s="101"/>
      <c r="CS686" s="101"/>
      <c r="CT686" s="101"/>
      <c r="CU686" s="101"/>
      <c r="CW686" s="101"/>
      <c r="DK686" s="101"/>
      <c r="DP686" s="101"/>
      <c r="DQ686" s="101"/>
      <c r="DR686" s="101"/>
      <c r="DS686" s="101"/>
      <c r="DT686" s="101"/>
      <c r="EB686" s="101"/>
    </row>
    <row r="687" spans="17:132" ht="29.25" customHeight="1" x14ac:dyDescent="0.2">
      <c r="Q687" s="92" t="s">
        <v>50</v>
      </c>
      <c r="CE687" s="101"/>
      <c r="CF687" s="101"/>
      <c r="CG687" s="101"/>
      <c r="CH687" s="101"/>
      <c r="CI687" s="101"/>
      <c r="CJ687" s="101"/>
      <c r="CK687" s="101"/>
      <c r="CL687" s="101"/>
      <c r="CM687" s="101"/>
      <c r="CN687" s="101"/>
      <c r="CQ687" s="101"/>
      <c r="CR687" s="101"/>
      <c r="CS687" s="101"/>
      <c r="CT687" s="101"/>
      <c r="CU687" s="101"/>
      <c r="CW687" s="101"/>
      <c r="DK687" s="101"/>
      <c r="DP687" s="101"/>
      <c r="DQ687" s="101"/>
      <c r="DR687" s="101"/>
      <c r="DS687" s="101"/>
      <c r="DT687" s="101"/>
      <c r="EB687" s="101"/>
    </row>
    <row r="688" spans="17:132" ht="29.25" customHeight="1" x14ac:dyDescent="0.2">
      <c r="Q688" s="92" t="s">
        <v>50</v>
      </c>
      <c r="CE688" s="101"/>
      <c r="CF688" s="101"/>
      <c r="CG688" s="101"/>
      <c r="CH688" s="101"/>
      <c r="CI688" s="101"/>
      <c r="CJ688" s="101"/>
      <c r="CK688" s="101"/>
      <c r="CL688" s="101"/>
      <c r="CM688" s="101"/>
      <c r="CN688" s="101"/>
      <c r="CQ688" s="101"/>
      <c r="CR688" s="101"/>
      <c r="CS688" s="101"/>
      <c r="CT688" s="101"/>
      <c r="CU688" s="101"/>
      <c r="CW688" s="101"/>
      <c r="DK688" s="101"/>
      <c r="DP688" s="101"/>
      <c r="DQ688" s="101"/>
      <c r="DR688" s="101"/>
      <c r="DS688" s="101"/>
      <c r="DT688" s="101"/>
      <c r="EB688" s="101"/>
    </row>
    <row r="689" spans="17:132" ht="29.25" customHeight="1" x14ac:dyDescent="0.2">
      <c r="Q689" s="92" t="s">
        <v>50</v>
      </c>
      <c r="CE689" s="101"/>
      <c r="CF689" s="101"/>
      <c r="CG689" s="101"/>
      <c r="CH689" s="101"/>
      <c r="CI689" s="101"/>
      <c r="CJ689" s="101"/>
      <c r="CK689" s="101"/>
      <c r="CL689" s="101"/>
      <c r="CM689" s="101"/>
      <c r="CN689" s="101"/>
      <c r="CQ689" s="101"/>
      <c r="CR689" s="101"/>
      <c r="CS689" s="101"/>
      <c r="CT689" s="101"/>
      <c r="CU689" s="101"/>
      <c r="CW689" s="101"/>
      <c r="DK689" s="101"/>
      <c r="DP689" s="101"/>
      <c r="DQ689" s="101"/>
      <c r="DR689" s="101"/>
      <c r="DS689" s="101"/>
      <c r="DT689" s="101"/>
      <c r="EB689" s="101"/>
    </row>
    <row r="690" spans="17:132" ht="29.25" customHeight="1" x14ac:dyDescent="0.2">
      <c r="Q690" s="92" t="s">
        <v>50</v>
      </c>
      <c r="CE690" s="101"/>
      <c r="CF690" s="101"/>
      <c r="CG690" s="101"/>
      <c r="CH690" s="101"/>
      <c r="CI690" s="101"/>
      <c r="CJ690" s="101"/>
      <c r="CK690" s="101"/>
      <c r="CL690" s="101"/>
      <c r="CM690" s="101"/>
      <c r="CN690" s="101"/>
      <c r="CQ690" s="101"/>
      <c r="CR690" s="101"/>
      <c r="CS690" s="101"/>
      <c r="CT690" s="101"/>
      <c r="CU690" s="101"/>
      <c r="CW690" s="101"/>
      <c r="DK690" s="101"/>
      <c r="DP690" s="101"/>
      <c r="DQ690" s="101"/>
      <c r="DR690" s="101"/>
      <c r="DS690" s="101"/>
      <c r="DT690" s="101"/>
      <c r="EB690" s="101"/>
    </row>
    <row r="691" spans="17:132" ht="29.25" customHeight="1" x14ac:dyDescent="0.2">
      <c r="Q691" s="92" t="s">
        <v>50</v>
      </c>
      <c r="CE691" s="101"/>
      <c r="CF691" s="101"/>
      <c r="CG691" s="101"/>
      <c r="CH691" s="101"/>
      <c r="CI691" s="101"/>
      <c r="CJ691" s="101"/>
      <c r="CK691" s="101"/>
      <c r="CL691" s="101"/>
      <c r="CM691" s="101"/>
      <c r="CN691" s="101"/>
      <c r="CQ691" s="101"/>
      <c r="CR691" s="101"/>
      <c r="CS691" s="101"/>
      <c r="CT691" s="101"/>
      <c r="CU691" s="101"/>
      <c r="CW691" s="101"/>
      <c r="DK691" s="101"/>
      <c r="DP691" s="101"/>
      <c r="DQ691" s="101"/>
      <c r="DR691" s="101"/>
      <c r="DS691" s="101"/>
      <c r="DT691" s="101"/>
      <c r="EB691" s="101"/>
    </row>
    <row r="692" spans="17:132" ht="29.25" customHeight="1" x14ac:dyDescent="0.2">
      <c r="Q692" s="92" t="s">
        <v>50</v>
      </c>
      <c r="CE692" s="101"/>
      <c r="CF692" s="101"/>
      <c r="CG692" s="101"/>
      <c r="CH692" s="101"/>
      <c r="CI692" s="101"/>
      <c r="CJ692" s="101"/>
      <c r="CK692" s="101"/>
      <c r="CL692" s="101"/>
      <c r="CM692" s="101"/>
      <c r="CN692" s="101"/>
      <c r="CQ692" s="101"/>
      <c r="CR692" s="101"/>
      <c r="CS692" s="101"/>
      <c r="CT692" s="101"/>
      <c r="CU692" s="101"/>
      <c r="CW692" s="101"/>
      <c r="DK692" s="101"/>
      <c r="DP692" s="101"/>
      <c r="DQ692" s="101"/>
      <c r="DR692" s="101"/>
      <c r="DS692" s="101"/>
      <c r="DT692" s="101"/>
      <c r="EB692" s="101"/>
    </row>
    <row r="693" spans="17:132" ht="29.25" customHeight="1" x14ac:dyDescent="0.2">
      <c r="Q693" s="92" t="s">
        <v>50</v>
      </c>
      <c r="CE693" s="101"/>
      <c r="CF693" s="101"/>
      <c r="CG693" s="101"/>
      <c r="CH693" s="101"/>
      <c r="CI693" s="101"/>
      <c r="CJ693" s="101"/>
      <c r="CK693" s="101"/>
      <c r="CL693" s="101"/>
      <c r="CM693" s="101"/>
      <c r="CN693" s="101"/>
      <c r="CQ693" s="101"/>
      <c r="CR693" s="101"/>
      <c r="CS693" s="101"/>
      <c r="CT693" s="101"/>
      <c r="CU693" s="101"/>
      <c r="CW693" s="101"/>
      <c r="DK693" s="101"/>
      <c r="DP693" s="101"/>
      <c r="DQ693" s="101"/>
      <c r="DR693" s="101"/>
      <c r="DS693" s="101"/>
      <c r="DT693" s="101"/>
      <c r="EB693" s="101"/>
    </row>
    <row r="694" spans="17:132" ht="29.25" customHeight="1" x14ac:dyDescent="0.2">
      <c r="Q694" s="92" t="s">
        <v>50</v>
      </c>
      <c r="CE694" s="101"/>
      <c r="CF694" s="101"/>
      <c r="CG694" s="101"/>
      <c r="CH694" s="101"/>
      <c r="CI694" s="101"/>
      <c r="CJ694" s="101"/>
      <c r="CK694" s="101"/>
      <c r="CL694" s="101"/>
      <c r="CM694" s="101"/>
      <c r="CN694" s="101"/>
      <c r="CQ694" s="101"/>
      <c r="CR694" s="101"/>
      <c r="CS694" s="101"/>
      <c r="CT694" s="101"/>
      <c r="CU694" s="101"/>
      <c r="CW694" s="101"/>
      <c r="DK694" s="101"/>
      <c r="DP694" s="101"/>
      <c r="DQ694" s="101"/>
      <c r="DR694" s="101"/>
      <c r="DS694" s="101"/>
      <c r="DT694" s="101"/>
      <c r="EB694" s="101"/>
    </row>
    <row r="695" spans="17:132" ht="29.25" customHeight="1" x14ac:dyDescent="0.2">
      <c r="Q695" s="92" t="s">
        <v>50</v>
      </c>
      <c r="CE695" s="101"/>
      <c r="CF695" s="101"/>
      <c r="CG695" s="101"/>
      <c r="CH695" s="101"/>
      <c r="CI695" s="101"/>
      <c r="CJ695" s="101"/>
      <c r="CK695" s="101"/>
      <c r="CL695" s="101"/>
      <c r="CM695" s="101"/>
      <c r="CN695" s="101"/>
      <c r="CQ695" s="101"/>
      <c r="CR695" s="101"/>
      <c r="CS695" s="101"/>
      <c r="CT695" s="101"/>
      <c r="CU695" s="101"/>
      <c r="CW695" s="101"/>
      <c r="DK695" s="101"/>
      <c r="DP695" s="101"/>
      <c r="DQ695" s="101"/>
      <c r="DR695" s="101"/>
      <c r="DS695" s="101"/>
      <c r="DT695" s="101"/>
      <c r="EB695" s="101"/>
    </row>
    <row r="696" spans="17:132" ht="29.25" customHeight="1" x14ac:dyDescent="0.2">
      <c r="Q696" s="92" t="s">
        <v>50</v>
      </c>
      <c r="CE696" s="101"/>
      <c r="CF696" s="101"/>
      <c r="CG696" s="101"/>
      <c r="CH696" s="101"/>
      <c r="CI696" s="101"/>
      <c r="CJ696" s="101"/>
      <c r="CK696" s="101"/>
      <c r="CL696" s="101"/>
      <c r="CM696" s="101"/>
      <c r="CN696" s="101"/>
      <c r="CQ696" s="101"/>
      <c r="CR696" s="101"/>
      <c r="CS696" s="101"/>
      <c r="CT696" s="101"/>
      <c r="CU696" s="101"/>
      <c r="CW696" s="101"/>
      <c r="DK696" s="101"/>
      <c r="DP696" s="101"/>
      <c r="DQ696" s="101"/>
      <c r="DR696" s="101"/>
      <c r="DS696" s="101"/>
      <c r="DT696" s="101"/>
      <c r="EB696" s="101"/>
    </row>
    <row r="697" spans="17:132" ht="29.25" customHeight="1" x14ac:dyDescent="0.2">
      <c r="Q697" s="92" t="s">
        <v>50</v>
      </c>
      <c r="CE697" s="101"/>
      <c r="CF697" s="101"/>
      <c r="CG697" s="101"/>
      <c r="CH697" s="101"/>
      <c r="CI697" s="101"/>
      <c r="CJ697" s="101"/>
      <c r="CK697" s="101"/>
      <c r="CL697" s="101"/>
      <c r="CM697" s="101"/>
      <c r="CN697" s="101"/>
      <c r="CQ697" s="101"/>
      <c r="CR697" s="101"/>
      <c r="CS697" s="101"/>
      <c r="CT697" s="101"/>
      <c r="CU697" s="101"/>
      <c r="CW697" s="101"/>
      <c r="DK697" s="101"/>
      <c r="DP697" s="101"/>
      <c r="DQ697" s="101"/>
      <c r="DR697" s="101"/>
      <c r="DS697" s="101"/>
      <c r="DT697" s="101"/>
      <c r="EB697" s="101"/>
    </row>
    <row r="698" spans="17:132" ht="29.25" customHeight="1" x14ac:dyDescent="0.2">
      <c r="Q698" s="92" t="s">
        <v>50</v>
      </c>
      <c r="CE698" s="101"/>
      <c r="CF698" s="101"/>
      <c r="CG698" s="101"/>
      <c r="CH698" s="101"/>
      <c r="CI698" s="101"/>
      <c r="CJ698" s="101"/>
      <c r="CK698" s="101"/>
      <c r="CL698" s="101"/>
      <c r="CM698" s="101"/>
      <c r="CN698" s="101"/>
      <c r="CQ698" s="101"/>
      <c r="CR698" s="101"/>
      <c r="CS698" s="101"/>
      <c r="CT698" s="101"/>
      <c r="CU698" s="101"/>
      <c r="CW698" s="101"/>
      <c r="DK698" s="101"/>
      <c r="DP698" s="101"/>
      <c r="DQ698" s="101"/>
      <c r="DR698" s="101"/>
      <c r="DS698" s="101"/>
      <c r="DT698" s="101"/>
      <c r="EB698" s="101"/>
    </row>
    <row r="699" spans="17:132" ht="29.25" customHeight="1" x14ac:dyDescent="0.2">
      <c r="Q699" s="92" t="s">
        <v>50</v>
      </c>
      <c r="CE699" s="101"/>
      <c r="CF699" s="101"/>
      <c r="CG699" s="101"/>
      <c r="CH699" s="101"/>
      <c r="CI699" s="101"/>
      <c r="CJ699" s="101"/>
      <c r="CK699" s="101"/>
      <c r="CL699" s="101"/>
      <c r="CM699" s="101"/>
      <c r="CN699" s="101"/>
      <c r="CQ699" s="101"/>
      <c r="CR699" s="101"/>
      <c r="CS699" s="101"/>
      <c r="CT699" s="101"/>
      <c r="CU699" s="101"/>
      <c r="CW699" s="101"/>
      <c r="DK699" s="101"/>
      <c r="DP699" s="101"/>
      <c r="DQ699" s="101"/>
      <c r="DR699" s="101"/>
      <c r="DS699" s="101"/>
      <c r="DT699" s="101"/>
      <c r="EB699" s="101"/>
    </row>
    <row r="700" spans="17:132" ht="29.25" customHeight="1" x14ac:dyDescent="0.2">
      <c r="Q700" s="92" t="s">
        <v>50</v>
      </c>
      <c r="CE700" s="101"/>
      <c r="CF700" s="101"/>
      <c r="CG700" s="101"/>
      <c r="CH700" s="101"/>
      <c r="CI700" s="101"/>
      <c r="CJ700" s="101"/>
      <c r="CK700" s="101"/>
      <c r="CL700" s="101"/>
      <c r="CM700" s="101"/>
      <c r="CN700" s="101"/>
      <c r="CQ700" s="101"/>
      <c r="CR700" s="101"/>
      <c r="CS700" s="101"/>
      <c r="CT700" s="101"/>
      <c r="CU700" s="101"/>
      <c r="CW700" s="101"/>
      <c r="DK700" s="101"/>
      <c r="DP700" s="101"/>
      <c r="DQ700" s="101"/>
      <c r="DR700" s="101"/>
      <c r="DS700" s="101"/>
      <c r="DT700" s="101"/>
      <c r="EB700" s="101"/>
    </row>
    <row r="701" spans="17:132" ht="29.25" customHeight="1" x14ac:dyDescent="0.2">
      <c r="Q701" s="92" t="s">
        <v>50</v>
      </c>
      <c r="CE701" s="101"/>
      <c r="CF701" s="101"/>
      <c r="CG701" s="101"/>
      <c r="CH701" s="101"/>
      <c r="CI701" s="101"/>
      <c r="CJ701" s="101"/>
      <c r="CK701" s="101"/>
      <c r="CL701" s="101"/>
      <c r="CM701" s="101"/>
      <c r="CN701" s="101"/>
      <c r="CQ701" s="101"/>
      <c r="CR701" s="101"/>
      <c r="CS701" s="101"/>
      <c r="CT701" s="101"/>
      <c r="CU701" s="101"/>
      <c r="CW701" s="101"/>
      <c r="DK701" s="101"/>
      <c r="DP701" s="101"/>
      <c r="DQ701" s="101"/>
      <c r="DR701" s="101"/>
      <c r="DS701" s="101"/>
      <c r="DT701" s="101"/>
      <c r="EB701" s="101"/>
    </row>
    <row r="702" spans="17:132" ht="29.25" customHeight="1" x14ac:dyDescent="0.2">
      <c r="Q702" s="92" t="s">
        <v>50</v>
      </c>
      <c r="CE702" s="101"/>
      <c r="CF702" s="101"/>
      <c r="CG702" s="101"/>
      <c r="CH702" s="101"/>
      <c r="CI702" s="101"/>
      <c r="CJ702" s="101"/>
      <c r="CK702" s="101"/>
      <c r="CL702" s="101"/>
      <c r="CM702" s="101"/>
      <c r="CN702" s="101"/>
      <c r="CQ702" s="101"/>
      <c r="CR702" s="101"/>
      <c r="CS702" s="101"/>
      <c r="CT702" s="101"/>
      <c r="CU702" s="101"/>
      <c r="CW702" s="101"/>
      <c r="DK702" s="101"/>
      <c r="DP702" s="101"/>
      <c r="DQ702" s="101"/>
      <c r="DR702" s="101"/>
      <c r="DS702" s="101"/>
      <c r="DT702" s="101"/>
      <c r="EB702" s="101"/>
    </row>
    <row r="703" spans="17:132" ht="29.25" customHeight="1" x14ac:dyDescent="0.2">
      <c r="Q703" s="92" t="s">
        <v>50</v>
      </c>
      <c r="CE703" s="101"/>
      <c r="CF703" s="101"/>
      <c r="CG703" s="101"/>
      <c r="CH703" s="101"/>
      <c r="CI703" s="101"/>
      <c r="CJ703" s="101"/>
      <c r="CK703" s="101"/>
      <c r="CL703" s="101"/>
      <c r="CM703" s="101"/>
      <c r="CN703" s="101"/>
      <c r="CQ703" s="101"/>
      <c r="CR703" s="101"/>
      <c r="CS703" s="101"/>
      <c r="CT703" s="101"/>
      <c r="CU703" s="101"/>
      <c r="CW703" s="101"/>
      <c r="DK703" s="101"/>
      <c r="DP703" s="101"/>
      <c r="DQ703" s="101"/>
      <c r="DR703" s="101"/>
      <c r="DS703" s="101"/>
      <c r="DT703" s="101"/>
      <c r="EB703" s="101"/>
    </row>
    <row r="704" spans="17:132" ht="29.25" customHeight="1" x14ac:dyDescent="0.2">
      <c r="Q704" s="92" t="s">
        <v>50</v>
      </c>
      <c r="CE704" s="101"/>
      <c r="CF704" s="101"/>
      <c r="CG704" s="101"/>
      <c r="CH704" s="101"/>
      <c r="CI704" s="101"/>
      <c r="CJ704" s="101"/>
      <c r="CK704" s="101"/>
      <c r="CL704" s="101"/>
      <c r="CM704" s="101"/>
      <c r="CN704" s="101"/>
      <c r="CQ704" s="101"/>
      <c r="CR704" s="101"/>
      <c r="CS704" s="101"/>
      <c r="CT704" s="101"/>
      <c r="CU704" s="101"/>
      <c r="CW704" s="101"/>
      <c r="DK704" s="101"/>
      <c r="DP704" s="101"/>
      <c r="DQ704" s="101"/>
      <c r="DR704" s="101"/>
      <c r="DS704" s="101"/>
      <c r="DT704" s="101"/>
      <c r="EB704" s="101"/>
    </row>
    <row r="705" spans="17:132" ht="29.25" customHeight="1" x14ac:dyDescent="0.2">
      <c r="Q705" s="92" t="s">
        <v>50</v>
      </c>
      <c r="CE705" s="101"/>
      <c r="CF705" s="101"/>
      <c r="CG705" s="101"/>
      <c r="CH705" s="101"/>
      <c r="CI705" s="101"/>
      <c r="CJ705" s="101"/>
      <c r="CK705" s="101"/>
      <c r="CL705" s="101"/>
      <c r="CM705" s="101"/>
      <c r="CN705" s="101"/>
      <c r="CQ705" s="101"/>
      <c r="CR705" s="101"/>
      <c r="CS705" s="101"/>
      <c r="CT705" s="101"/>
      <c r="CU705" s="101"/>
      <c r="CW705" s="101"/>
      <c r="DK705" s="101"/>
      <c r="DP705" s="101"/>
      <c r="DQ705" s="101"/>
      <c r="DR705" s="101"/>
      <c r="DS705" s="101"/>
      <c r="DT705" s="101"/>
      <c r="EB705" s="101"/>
    </row>
    <row r="706" spans="17:132" ht="29.25" customHeight="1" x14ac:dyDescent="0.2">
      <c r="Q706" s="92" t="s">
        <v>50</v>
      </c>
      <c r="CE706" s="101"/>
      <c r="CF706" s="101"/>
      <c r="CG706" s="101"/>
      <c r="CH706" s="101"/>
      <c r="CI706" s="101"/>
      <c r="CJ706" s="101"/>
      <c r="CK706" s="101"/>
      <c r="CL706" s="101"/>
      <c r="CM706" s="101"/>
      <c r="CN706" s="101"/>
      <c r="CQ706" s="101"/>
      <c r="CR706" s="101"/>
      <c r="CS706" s="101"/>
      <c r="CT706" s="101"/>
      <c r="CU706" s="101"/>
      <c r="CW706" s="101"/>
      <c r="DK706" s="101"/>
      <c r="DP706" s="101"/>
      <c r="DQ706" s="101"/>
      <c r="DR706" s="101"/>
      <c r="DS706" s="101"/>
      <c r="DT706" s="101"/>
      <c r="EB706" s="101"/>
    </row>
    <row r="707" spans="17:132" ht="29.25" customHeight="1" x14ac:dyDescent="0.2">
      <c r="Q707" s="92" t="s">
        <v>50</v>
      </c>
      <c r="CE707" s="101"/>
      <c r="CF707" s="101"/>
      <c r="CG707" s="101"/>
      <c r="CH707" s="101"/>
      <c r="CI707" s="101"/>
      <c r="CJ707" s="101"/>
      <c r="CK707" s="101"/>
      <c r="CL707" s="101"/>
      <c r="CM707" s="101"/>
      <c r="CN707" s="101"/>
      <c r="CQ707" s="101"/>
      <c r="CR707" s="101"/>
      <c r="CS707" s="101"/>
      <c r="CT707" s="101"/>
      <c r="CU707" s="101"/>
      <c r="CW707" s="101"/>
      <c r="DK707" s="101"/>
      <c r="DP707" s="101"/>
      <c r="DQ707" s="101"/>
      <c r="DR707" s="101"/>
      <c r="DS707" s="101"/>
      <c r="DT707" s="101"/>
      <c r="EB707" s="101"/>
    </row>
    <row r="708" spans="17:132" ht="29.25" customHeight="1" x14ac:dyDescent="0.2">
      <c r="Q708" s="92" t="s">
        <v>50</v>
      </c>
      <c r="CE708" s="101"/>
      <c r="CF708" s="101"/>
      <c r="CG708" s="101"/>
      <c r="CH708" s="101"/>
      <c r="CI708" s="101"/>
      <c r="CJ708" s="101"/>
      <c r="CK708" s="101"/>
      <c r="CL708" s="101"/>
      <c r="CM708" s="101"/>
      <c r="CN708" s="101"/>
      <c r="CQ708" s="101"/>
      <c r="CR708" s="101"/>
      <c r="CS708" s="101"/>
      <c r="CT708" s="101"/>
      <c r="CU708" s="101"/>
      <c r="CW708" s="101"/>
      <c r="DK708" s="101"/>
      <c r="DP708" s="101"/>
      <c r="DQ708" s="101"/>
      <c r="DR708" s="101"/>
      <c r="DS708" s="101"/>
      <c r="DT708" s="101"/>
      <c r="EB708" s="101"/>
    </row>
    <row r="709" spans="17:132" ht="29.25" customHeight="1" x14ac:dyDescent="0.2">
      <c r="Q709" s="92" t="s">
        <v>50</v>
      </c>
      <c r="CE709" s="101"/>
      <c r="CF709" s="101"/>
      <c r="CG709" s="101"/>
      <c r="CH709" s="101"/>
      <c r="CI709" s="101"/>
      <c r="CJ709" s="101"/>
      <c r="CK709" s="101"/>
      <c r="CL709" s="101"/>
      <c r="CM709" s="101"/>
      <c r="CN709" s="101"/>
      <c r="CQ709" s="101"/>
      <c r="CR709" s="101"/>
      <c r="CS709" s="101"/>
      <c r="CT709" s="101"/>
      <c r="CU709" s="101"/>
      <c r="CW709" s="101"/>
      <c r="DK709" s="101"/>
      <c r="DP709" s="101"/>
      <c r="DQ709" s="101"/>
      <c r="DR709" s="101"/>
      <c r="DS709" s="101"/>
      <c r="DT709" s="101"/>
      <c r="EB709" s="101"/>
    </row>
    <row r="710" spans="17:132" ht="29.25" customHeight="1" x14ac:dyDescent="0.2">
      <c r="Q710" s="92" t="s">
        <v>50</v>
      </c>
      <c r="CE710" s="101"/>
      <c r="CF710" s="101"/>
      <c r="CG710" s="101"/>
      <c r="CH710" s="101"/>
      <c r="CI710" s="101"/>
      <c r="CJ710" s="101"/>
      <c r="CK710" s="101"/>
      <c r="CL710" s="101"/>
      <c r="CM710" s="101"/>
      <c r="CN710" s="101"/>
      <c r="CQ710" s="101"/>
      <c r="CR710" s="101"/>
      <c r="CS710" s="101"/>
      <c r="CT710" s="101"/>
      <c r="CU710" s="101"/>
      <c r="CW710" s="101"/>
      <c r="DK710" s="101"/>
      <c r="DP710" s="101"/>
      <c r="DQ710" s="101"/>
      <c r="DR710" s="101"/>
      <c r="DS710" s="101"/>
      <c r="DT710" s="101"/>
      <c r="EB710" s="101"/>
    </row>
    <row r="711" spans="17:132" ht="29.25" customHeight="1" x14ac:dyDescent="0.2">
      <c r="Q711" s="92" t="s">
        <v>50</v>
      </c>
      <c r="CE711" s="101"/>
      <c r="CF711" s="101"/>
      <c r="CG711" s="101"/>
      <c r="CH711" s="101"/>
      <c r="CI711" s="101"/>
      <c r="CJ711" s="101"/>
      <c r="CK711" s="101"/>
      <c r="CL711" s="101"/>
      <c r="CM711" s="101"/>
      <c r="CN711" s="101"/>
      <c r="CQ711" s="101"/>
      <c r="CR711" s="101"/>
      <c r="CS711" s="101"/>
      <c r="CT711" s="101"/>
      <c r="CU711" s="101"/>
      <c r="CW711" s="101"/>
      <c r="DK711" s="101"/>
      <c r="DP711" s="101"/>
      <c r="DQ711" s="101"/>
      <c r="DR711" s="101"/>
      <c r="DS711" s="101"/>
      <c r="DT711" s="101"/>
      <c r="EB711" s="101"/>
    </row>
    <row r="712" spans="17:132" ht="29.25" customHeight="1" x14ac:dyDescent="0.2">
      <c r="Q712" s="92" t="s">
        <v>50</v>
      </c>
      <c r="CE712" s="101"/>
      <c r="CF712" s="101"/>
      <c r="CG712" s="101"/>
      <c r="CH712" s="101"/>
      <c r="CI712" s="101"/>
      <c r="CJ712" s="101"/>
      <c r="CK712" s="101"/>
      <c r="CL712" s="101"/>
      <c r="CM712" s="101"/>
      <c r="CN712" s="101"/>
      <c r="CQ712" s="101"/>
      <c r="CR712" s="101"/>
      <c r="CS712" s="101"/>
      <c r="CT712" s="101"/>
      <c r="CU712" s="101"/>
      <c r="CW712" s="101"/>
      <c r="DK712" s="101"/>
      <c r="DP712" s="101"/>
      <c r="DQ712" s="101"/>
      <c r="DR712" s="101"/>
      <c r="DS712" s="101"/>
      <c r="DT712" s="101"/>
      <c r="EB712" s="101"/>
    </row>
    <row r="713" spans="17:132" ht="29.25" customHeight="1" x14ac:dyDescent="0.2">
      <c r="Q713" s="92" t="s">
        <v>50</v>
      </c>
      <c r="CE713" s="101"/>
      <c r="CF713" s="101"/>
      <c r="CG713" s="101"/>
      <c r="CH713" s="101"/>
      <c r="CI713" s="101"/>
      <c r="CJ713" s="101"/>
      <c r="CK713" s="101"/>
      <c r="CL713" s="101"/>
      <c r="CM713" s="101"/>
      <c r="CN713" s="101"/>
      <c r="CQ713" s="101"/>
      <c r="CR713" s="101"/>
      <c r="CS713" s="101"/>
      <c r="CT713" s="101"/>
      <c r="CU713" s="101"/>
      <c r="CW713" s="101"/>
      <c r="DK713" s="101"/>
      <c r="DP713" s="101"/>
      <c r="DQ713" s="101"/>
      <c r="DR713" s="101"/>
      <c r="DS713" s="101"/>
      <c r="DT713" s="101"/>
      <c r="EB713" s="101"/>
    </row>
    <row r="714" spans="17:132" ht="29.25" customHeight="1" x14ac:dyDescent="0.2">
      <c r="Q714" s="92" t="s">
        <v>50</v>
      </c>
      <c r="CE714" s="101"/>
      <c r="CF714" s="101"/>
      <c r="CG714" s="101"/>
      <c r="CH714" s="101"/>
      <c r="CI714" s="101"/>
      <c r="CJ714" s="101"/>
      <c r="CK714" s="101"/>
      <c r="CL714" s="101"/>
      <c r="CM714" s="101"/>
      <c r="CN714" s="101"/>
      <c r="CQ714" s="101"/>
      <c r="CR714" s="101"/>
      <c r="CS714" s="101"/>
      <c r="CT714" s="101"/>
      <c r="CU714" s="101"/>
      <c r="CW714" s="101"/>
      <c r="DK714" s="101"/>
      <c r="DP714" s="101"/>
      <c r="DQ714" s="101"/>
      <c r="DR714" s="101"/>
      <c r="DS714" s="101"/>
      <c r="DT714" s="101"/>
      <c r="EB714" s="101"/>
    </row>
    <row r="715" spans="17:132" ht="29.25" customHeight="1" x14ac:dyDescent="0.2">
      <c r="Q715" s="92" t="s">
        <v>50</v>
      </c>
      <c r="CE715" s="101"/>
      <c r="CF715" s="101"/>
      <c r="CG715" s="101"/>
      <c r="CH715" s="101"/>
      <c r="CI715" s="101"/>
      <c r="CJ715" s="101"/>
      <c r="CK715" s="101"/>
      <c r="CL715" s="101"/>
      <c r="CM715" s="101"/>
      <c r="CN715" s="101"/>
      <c r="CQ715" s="101"/>
      <c r="CR715" s="101"/>
      <c r="CS715" s="101"/>
      <c r="CT715" s="101"/>
      <c r="CU715" s="101"/>
      <c r="CW715" s="101"/>
      <c r="DK715" s="101"/>
      <c r="DP715" s="101"/>
      <c r="DQ715" s="101"/>
      <c r="DR715" s="101"/>
      <c r="DS715" s="101"/>
      <c r="DT715" s="101"/>
      <c r="EB715" s="101"/>
    </row>
    <row r="716" spans="17:132" ht="29.25" customHeight="1" x14ac:dyDescent="0.2">
      <c r="Q716" s="92" t="s">
        <v>50</v>
      </c>
      <c r="CE716" s="101"/>
      <c r="CF716" s="101"/>
      <c r="CG716" s="101"/>
      <c r="CH716" s="101"/>
      <c r="CI716" s="101"/>
      <c r="CJ716" s="101"/>
      <c r="CK716" s="101"/>
      <c r="CL716" s="101"/>
      <c r="CM716" s="101"/>
      <c r="CN716" s="101"/>
      <c r="CQ716" s="101"/>
      <c r="CR716" s="101"/>
      <c r="CS716" s="101"/>
      <c r="CT716" s="101"/>
      <c r="CU716" s="101"/>
      <c r="CW716" s="101"/>
      <c r="DK716" s="101"/>
      <c r="DP716" s="101"/>
      <c r="DQ716" s="101"/>
      <c r="DR716" s="101"/>
      <c r="DS716" s="101"/>
      <c r="DT716" s="101"/>
      <c r="EB716" s="101"/>
    </row>
    <row r="717" spans="17:132" ht="29.25" customHeight="1" x14ac:dyDescent="0.2">
      <c r="Q717" s="92" t="s">
        <v>50</v>
      </c>
      <c r="CE717" s="101"/>
      <c r="CF717" s="101"/>
      <c r="CG717" s="101"/>
      <c r="CH717" s="101"/>
      <c r="CI717" s="101"/>
      <c r="CJ717" s="101"/>
      <c r="CK717" s="101"/>
      <c r="CL717" s="101"/>
      <c r="CM717" s="101"/>
      <c r="CN717" s="101"/>
      <c r="CQ717" s="101"/>
      <c r="CR717" s="101"/>
      <c r="CS717" s="101"/>
      <c r="CT717" s="101"/>
      <c r="CU717" s="101"/>
      <c r="CW717" s="101"/>
      <c r="DK717" s="101"/>
      <c r="DP717" s="101"/>
      <c r="DQ717" s="101"/>
      <c r="DR717" s="101"/>
      <c r="DS717" s="101"/>
      <c r="DT717" s="101"/>
      <c r="EB717" s="101"/>
    </row>
    <row r="718" spans="17:132" ht="29.25" customHeight="1" x14ac:dyDescent="0.2">
      <c r="Q718" s="92" t="s">
        <v>50</v>
      </c>
      <c r="CE718" s="101"/>
      <c r="CF718" s="101"/>
      <c r="CG718" s="101"/>
      <c r="CH718" s="101"/>
      <c r="CI718" s="101"/>
      <c r="CJ718" s="101"/>
      <c r="CK718" s="101"/>
      <c r="CL718" s="101"/>
      <c r="CM718" s="101"/>
      <c r="CN718" s="101"/>
      <c r="CQ718" s="101"/>
      <c r="CR718" s="101"/>
      <c r="CS718" s="101"/>
      <c r="CT718" s="101"/>
      <c r="CU718" s="101"/>
      <c r="CW718" s="101"/>
      <c r="DK718" s="101"/>
      <c r="DP718" s="101"/>
      <c r="DQ718" s="101"/>
      <c r="DR718" s="101"/>
      <c r="DS718" s="101"/>
      <c r="DT718" s="101"/>
      <c r="EB718" s="101"/>
    </row>
    <row r="719" spans="17:132" ht="29.25" customHeight="1" x14ac:dyDescent="0.2">
      <c r="Q719" s="92" t="s">
        <v>50</v>
      </c>
      <c r="CE719" s="101"/>
      <c r="CF719" s="101"/>
      <c r="CG719" s="101"/>
      <c r="CH719" s="101"/>
      <c r="CI719" s="101"/>
      <c r="CJ719" s="101"/>
      <c r="CK719" s="101"/>
      <c r="CL719" s="101"/>
      <c r="CM719" s="101"/>
      <c r="CN719" s="101"/>
      <c r="CQ719" s="101"/>
      <c r="CR719" s="101"/>
      <c r="CS719" s="101"/>
      <c r="CT719" s="101"/>
      <c r="CU719" s="101"/>
      <c r="CW719" s="101"/>
      <c r="DK719" s="101"/>
      <c r="DP719" s="101"/>
      <c r="DQ719" s="101"/>
      <c r="DR719" s="101"/>
      <c r="DS719" s="101"/>
      <c r="DT719" s="101"/>
      <c r="EB719" s="101"/>
    </row>
    <row r="720" spans="17:132" ht="29.25" customHeight="1" x14ac:dyDescent="0.2">
      <c r="Q720" s="92" t="s">
        <v>50</v>
      </c>
      <c r="CE720" s="101"/>
      <c r="CF720" s="101"/>
      <c r="CG720" s="101"/>
      <c r="CH720" s="101"/>
      <c r="CI720" s="101"/>
      <c r="CJ720" s="101"/>
      <c r="CK720" s="101"/>
      <c r="CL720" s="101"/>
      <c r="CM720" s="101"/>
      <c r="CN720" s="101"/>
      <c r="CQ720" s="101"/>
      <c r="CR720" s="101"/>
      <c r="CS720" s="101"/>
      <c r="CT720" s="101"/>
      <c r="CU720" s="101"/>
      <c r="CW720" s="101"/>
      <c r="DK720" s="101"/>
      <c r="DP720" s="101"/>
      <c r="DQ720" s="101"/>
      <c r="DR720" s="101"/>
      <c r="DS720" s="101"/>
      <c r="DT720" s="101"/>
      <c r="EB720" s="101"/>
    </row>
    <row r="721" spans="17:132" ht="29.25" customHeight="1" x14ac:dyDescent="0.2">
      <c r="Q721" s="92" t="s">
        <v>50</v>
      </c>
      <c r="CE721" s="101"/>
      <c r="CF721" s="101"/>
      <c r="CG721" s="101"/>
      <c r="CH721" s="101"/>
      <c r="CI721" s="101"/>
      <c r="CJ721" s="101"/>
      <c r="CK721" s="101"/>
      <c r="CL721" s="101"/>
      <c r="CM721" s="101"/>
      <c r="CN721" s="101"/>
      <c r="CQ721" s="101"/>
      <c r="CR721" s="101"/>
      <c r="CS721" s="101"/>
      <c r="CT721" s="101"/>
      <c r="CU721" s="101"/>
      <c r="CW721" s="101"/>
      <c r="DK721" s="101"/>
      <c r="DP721" s="101"/>
      <c r="DQ721" s="101"/>
      <c r="DR721" s="101"/>
      <c r="DS721" s="101"/>
      <c r="DT721" s="101"/>
      <c r="EB721" s="101"/>
    </row>
    <row r="722" spans="17:132" ht="29.25" customHeight="1" x14ac:dyDescent="0.2">
      <c r="Q722" s="92" t="s">
        <v>50</v>
      </c>
      <c r="CE722" s="101"/>
      <c r="CF722" s="101"/>
      <c r="CG722" s="101"/>
      <c r="CH722" s="101"/>
      <c r="CI722" s="101"/>
      <c r="CJ722" s="101"/>
      <c r="CK722" s="101"/>
      <c r="CL722" s="101"/>
      <c r="CM722" s="101"/>
      <c r="CN722" s="101"/>
      <c r="CQ722" s="101"/>
      <c r="CR722" s="101"/>
      <c r="CS722" s="101"/>
      <c r="CT722" s="101"/>
      <c r="CU722" s="101"/>
      <c r="CW722" s="101"/>
      <c r="DK722" s="101"/>
      <c r="DP722" s="101"/>
      <c r="DQ722" s="101"/>
      <c r="DR722" s="101"/>
      <c r="DS722" s="101"/>
      <c r="DT722" s="101"/>
      <c r="EB722" s="101"/>
    </row>
    <row r="723" spans="17:132" ht="29.25" customHeight="1" x14ac:dyDescent="0.2">
      <c r="Q723" s="92" t="s">
        <v>50</v>
      </c>
      <c r="CE723" s="101"/>
      <c r="CF723" s="101"/>
      <c r="CG723" s="101"/>
      <c r="CH723" s="101"/>
      <c r="CI723" s="101"/>
      <c r="CJ723" s="101"/>
      <c r="CK723" s="101"/>
      <c r="CL723" s="101"/>
      <c r="CM723" s="101"/>
      <c r="CN723" s="101"/>
      <c r="CQ723" s="101"/>
      <c r="CR723" s="101"/>
      <c r="CS723" s="101"/>
      <c r="CT723" s="101"/>
      <c r="CU723" s="101"/>
      <c r="CW723" s="101"/>
      <c r="DK723" s="101"/>
      <c r="DP723" s="101"/>
      <c r="DQ723" s="101"/>
      <c r="DR723" s="101"/>
      <c r="DS723" s="101"/>
      <c r="DT723" s="101"/>
      <c r="EB723" s="101"/>
    </row>
    <row r="724" spans="17:132" ht="29.25" customHeight="1" x14ac:dyDescent="0.2">
      <c r="Q724" s="92" t="s">
        <v>50</v>
      </c>
      <c r="CE724" s="101"/>
      <c r="CF724" s="101"/>
      <c r="CG724" s="101"/>
      <c r="CH724" s="101"/>
      <c r="CI724" s="101"/>
      <c r="CJ724" s="101"/>
      <c r="CK724" s="101"/>
      <c r="CL724" s="101"/>
      <c r="CM724" s="101"/>
      <c r="CN724" s="101"/>
      <c r="CQ724" s="101"/>
      <c r="CR724" s="101"/>
      <c r="CS724" s="101"/>
      <c r="CT724" s="101"/>
      <c r="CU724" s="101"/>
      <c r="CW724" s="101"/>
      <c r="DK724" s="101"/>
      <c r="DP724" s="101"/>
      <c r="DQ724" s="101"/>
      <c r="DR724" s="101"/>
      <c r="DS724" s="101"/>
      <c r="DT724" s="101"/>
      <c r="EB724" s="101"/>
    </row>
    <row r="725" spans="17:132" ht="29.25" customHeight="1" x14ac:dyDescent="0.2">
      <c r="Q725" s="92" t="s">
        <v>50</v>
      </c>
      <c r="CE725" s="101"/>
      <c r="CF725" s="101"/>
      <c r="CG725" s="101"/>
      <c r="CH725" s="101"/>
      <c r="CI725" s="101"/>
      <c r="CJ725" s="101"/>
      <c r="CK725" s="101"/>
      <c r="CL725" s="101"/>
      <c r="CM725" s="101"/>
      <c r="CN725" s="101"/>
      <c r="CQ725" s="101"/>
      <c r="CR725" s="101"/>
      <c r="CS725" s="101"/>
      <c r="CT725" s="101"/>
      <c r="CU725" s="101"/>
      <c r="CW725" s="101"/>
      <c r="DK725" s="101"/>
      <c r="DP725" s="101"/>
      <c r="DQ725" s="101"/>
      <c r="DR725" s="101"/>
      <c r="DS725" s="101"/>
      <c r="DT725" s="101"/>
      <c r="EB725" s="101"/>
    </row>
    <row r="726" spans="17:132" ht="29.25" customHeight="1" x14ac:dyDescent="0.2">
      <c r="Q726" s="92" t="s">
        <v>50</v>
      </c>
      <c r="CE726" s="101"/>
      <c r="CF726" s="101"/>
      <c r="CG726" s="101"/>
      <c r="CH726" s="101"/>
      <c r="CI726" s="101"/>
      <c r="CJ726" s="101"/>
      <c r="CK726" s="101"/>
      <c r="CL726" s="101"/>
      <c r="CM726" s="101"/>
      <c r="CN726" s="101"/>
      <c r="CQ726" s="101"/>
      <c r="CR726" s="101"/>
      <c r="CS726" s="101"/>
      <c r="CT726" s="101"/>
      <c r="CU726" s="101"/>
      <c r="CW726" s="101"/>
      <c r="DK726" s="101"/>
      <c r="DP726" s="101"/>
      <c r="DQ726" s="101"/>
      <c r="DR726" s="101"/>
      <c r="DS726" s="101"/>
      <c r="DT726" s="101"/>
      <c r="EB726" s="101"/>
    </row>
    <row r="727" spans="17:132" ht="29.25" customHeight="1" x14ac:dyDescent="0.2">
      <c r="Q727" s="92" t="s">
        <v>50</v>
      </c>
      <c r="CE727" s="101"/>
      <c r="CF727" s="101"/>
      <c r="CG727" s="101"/>
      <c r="CH727" s="101"/>
      <c r="CI727" s="101"/>
      <c r="CJ727" s="101"/>
      <c r="CK727" s="101"/>
      <c r="CL727" s="101"/>
      <c r="CM727" s="101"/>
      <c r="CN727" s="101"/>
      <c r="CQ727" s="101"/>
      <c r="CR727" s="101"/>
      <c r="CS727" s="101"/>
      <c r="CT727" s="101"/>
      <c r="CU727" s="101"/>
      <c r="CW727" s="101"/>
      <c r="DK727" s="101"/>
      <c r="DP727" s="101"/>
      <c r="DQ727" s="101"/>
      <c r="DR727" s="101"/>
      <c r="DS727" s="101"/>
      <c r="DT727" s="101"/>
      <c r="EB727" s="101"/>
    </row>
    <row r="728" spans="17:132" ht="29.25" customHeight="1" x14ac:dyDescent="0.2">
      <c r="Q728" s="92" t="s">
        <v>50</v>
      </c>
      <c r="CE728" s="101"/>
      <c r="CF728" s="101"/>
      <c r="CG728" s="101"/>
      <c r="CH728" s="101"/>
      <c r="CI728" s="101"/>
      <c r="CJ728" s="101"/>
      <c r="CK728" s="101"/>
      <c r="CL728" s="101"/>
      <c r="CM728" s="101"/>
      <c r="CN728" s="101"/>
      <c r="CQ728" s="101"/>
      <c r="CR728" s="101"/>
      <c r="CS728" s="101"/>
      <c r="CT728" s="101"/>
      <c r="CU728" s="101"/>
      <c r="CW728" s="101"/>
      <c r="DK728" s="101"/>
      <c r="DP728" s="101"/>
      <c r="DQ728" s="101"/>
      <c r="DR728" s="101"/>
      <c r="DS728" s="101"/>
      <c r="DT728" s="101"/>
      <c r="EB728" s="101"/>
    </row>
    <row r="729" spans="17:132" ht="29.25" customHeight="1" x14ac:dyDescent="0.2">
      <c r="Q729" s="92" t="s">
        <v>50</v>
      </c>
      <c r="CE729" s="101"/>
      <c r="CF729" s="101"/>
      <c r="CG729" s="101"/>
      <c r="CH729" s="101"/>
      <c r="CI729" s="101"/>
      <c r="CJ729" s="101"/>
      <c r="CK729" s="101"/>
      <c r="CL729" s="101"/>
      <c r="CM729" s="101"/>
      <c r="CN729" s="101"/>
      <c r="CQ729" s="101"/>
      <c r="CR729" s="101"/>
      <c r="CS729" s="101"/>
      <c r="CT729" s="101"/>
      <c r="CU729" s="101"/>
      <c r="CW729" s="101"/>
      <c r="DK729" s="101"/>
      <c r="DP729" s="101"/>
      <c r="DQ729" s="101"/>
      <c r="DR729" s="101"/>
      <c r="DS729" s="101"/>
      <c r="DT729" s="101"/>
      <c r="EB729" s="101"/>
    </row>
    <row r="730" spans="17:132" ht="29.25" customHeight="1" x14ac:dyDescent="0.2">
      <c r="Q730" s="92" t="s">
        <v>50</v>
      </c>
      <c r="CE730" s="101"/>
      <c r="CF730" s="101"/>
      <c r="CG730" s="101"/>
      <c r="CH730" s="101"/>
      <c r="CI730" s="101"/>
      <c r="CJ730" s="101"/>
      <c r="CK730" s="101"/>
      <c r="CL730" s="101"/>
      <c r="CM730" s="101"/>
      <c r="CN730" s="101"/>
      <c r="CQ730" s="101"/>
      <c r="CR730" s="101"/>
      <c r="CS730" s="101"/>
      <c r="CT730" s="101"/>
      <c r="CU730" s="101"/>
      <c r="CW730" s="101"/>
      <c r="DK730" s="101"/>
      <c r="DP730" s="101"/>
      <c r="DQ730" s="101"/>
      <c r="DR730" s="101"/>
      <c r="DS730" s="101"/>
      <c r="DT730" s="101"/>
      <c r="EB730" s="101"/>
    </row>
    <row r="731" spans="17:132" ht="29.25" customHeight="1" x14ac:dyDescent="0.2">
      <c r="Q731" s="92" t="s">
        <v>50</v>
      </c>
      <c r="CE731" s="101"/>
      <c r="CF731" s="101"/>
      <c r="CG731" s="101"/>
      <c r="CH731" s="101"/>
      <c r="CI731" s="101"/>
      <c r="CJ731" s="101"/>
      <c r="CK731" s="101"/>
      <c r="CL731" s="101"/>
      <c r="CM731" s="101"/>
      <c r="CN731" s="101"/>
      <c r="CQ731" s="101"/>
      <c r="CR731" s="101"/>
      <c r="CS731" s="101"/>
      <c r="CT731" s="101"/>
      <c r="CU731" s="101"/>
      <c r="CW731" s="101"/>
      <c r="DK731" s="101"/>
      <c r="DP731" s="101"/>
      <c r="DQ731" s="101"/>
      <c r="DR731" s="101"/>
      <c r="DS731" s="101"/>
      <c r="DT731" s="101"/>
      <c r="EB731" s="101"/>
    </row>
    <row r="732" spans="17:132" ht="29.25" customHeight="1" x14ac:dyDescent="0.2">
      <c r="Q732" s="92" t="s">
        <v>50</v>
      </c>
      <c r="CE732" s="101"/>
      <c r="CF732" s="101"/>
      <c r="CG732" s="101"/>
      <c r="CH732" s="101"/>
      <c r="CI732" s="101"/>
      <c r="CJ732" s="101"/>
      <c r="CK732" s="101"/>
      <c r="CL732" s="101"/>
      <c r="CM732" s="101"/>
      <c r="CN732" s="101"/>
      <c r="CQ732" s="101"/>
      <c r="CR732" s="101"/>
      <c r="CS732" s="101"/>
      <c r="CT732" s="101"/>
      <c r="CU732" s="101"/>
      <c r="CW732" s="101"/>
      <c r="DK732" s="101"/>
      <c r="DP732" s="101"/>
      <c r="DQ732" s="101"/>
      <c r="DR732" s="101"/>
      <c r="DS732" s="101"/>
      <c r="DT732" s="101"/>
      <c r="EB732" s="101"/>
    </row>
    <row r="733" spans="17:132" ht="29.25" customHeight="1" x14ac:dyDescent="0.2">
      <c r="Q733" s="92" t="s">
        <v>50</v>
      </c>
      <c r="CE733" s="101"/>
      <c r="CF733" s="101"/>
      <c r="CG733" s="101"/>
      <c r="CH733" s="101"/>
      <c r="CI733" s="101"/>
      <c r="CJ733" s="101"/>
      <c r="CK733" s="101"/>
      <c r="CL733" s="101"/>
      <c r="CM733" s="101"/>
      <c r="CN733" s="101"/>
      <c r="CQ733" s="101"/>
      <c r="CR733" s="101"/>
      <c r="CS733" s="101"/>
      <c r="CT733" s="101"/>
      <c r="CU733" s="101"/>
      <c r="CW733" s="101"/>
      <c r="DK733" s="101"/>
      <c r="DP733" s="101"/>
      <c r="DQ733" s="101"/>
      <c r="DR733" s="101"/>
      <c r="DS733" s="101"/>
      <c r="DT733" s="101"/>
      <c r="EB733" s="101"/>
    </row>
    <row r="734" spans="17:132" ht="29.25" customHeight="1" x14ac:dyDescent="0.2">
      <c r="Q734" s="92" t="s">
        <v>50</v>
      </c>
      <c r="CE734" s="101"/>
      <c r="CF734" s="101"/>
      <c r="CG734" s="101"/>
      <c r="CH734" s="101"/>
      <c r="CI734" s="101"/>
      <c r="CJ734" s="101"/>
      <c r="CK734" s="101"/>
      <c r="CL734" s="101"/>
      <c r="CM734" s="101"/>
      <c r="CN734" s="101"/>
      <c r="CQ734" s="101"/>
      <c r="CR734" s="101"/>
      <c r="CS734" s="101"/>
      <c r="CT734" s="101"/>
      <c r="CU734" s="101"/>
      <c r="CW734" s="101"/>
      <c r="DK734" s="101"/>
      <c r="DP734" s="101"/>
      <c r="DQ734" s="101"/>
      <c r="DR734" s="101"/>
      <c r="DS734" s="101"/>
      <c r="DT734" s="101"/>
      <c r="EB734" s="101"/>
    </row>
    <row r="735" spans="17:132" ht="29.25" customHeight="1" x14ac:dyDescent="0.2">
      <c r="Q735" s="92" t="s">
        <v>50</v>
      </c>
      <c r="CE735" s="101"/>
      <c r="CF735" s="101"/>
      <c r="CG735" s="101"/>
      <c r="CH735" s="101"/>
      <c r="CI735" s="101"/>
      <c r="CJ735" s="101"/>
      <c r="CK735" s="101"/>
      <c r="CL735" s="101"/>
      <c r="CM735" s="101"/>
      <c r="CN735" s="101"/>
      <c r="CQ735" s="101"/>
      <c r="CR735" s="101"/>
      <c r="CS735" s="101"/>
      <c r="CT735" s="101"/>
      <c r="CU735" s="101"/>
      <c r="CW735" s="101"/>
      <c r="DK735" s="101"/>
      <c r="DP735" s="101"/>
      <c r="DQ735" s="101"/>
      <c r="DR735" s="101"/>
      <c r="DS735" s="101"/>
      <c r="DT735" s="101"/>
      <c r="EB735" s="101"/>
    </row>
    <row r="736" spans="17:132" ht="29.25" customHeight="1" x14ac:dyDescent="0.2">
      <c r="Q736" s="92" t="s">
        <v>50</v>
      </c>
      <c r="CE736" s="101"/>
      <c r="CF736" s="101"/>
      <c r="CG736" s="101"/>
      <c r="CH736" s="101"/>
      <c r="CI736" s="101"/>
      <c r="CJ736" s="101"/>
      <c r="CK736" s="101"/>
      <c r="CL736" s="101"/>
      <c r="CM736" s="101"/>
      <c r="CN736" s="101"/>
      <c r="CQ736" s="101"/>
      <c r="CR736" s="101"/>
      <c r="CS736" s="101"/>
      <c r="CT736" s="101"/>
      <c r="CU736" s="101"/>
      <c r="CW736" s="101"/>
      <c r="DK736" s="101"/>
      <c r="DP736" s="101"/>
      <c r="DQ736" s="101"/>
      <c r="DR736" s="101"/>
      <c r="DS736" s="101"/>
      <c r="DT736" s="101"/>
      <c r="EB736" s="101"/>
    </row>
    <row r="737" spans="17:132" ht="29.25" customHeight="1" x14ac:dyDescent="0.2">
      <c r="Q737" s="92" t="s">
        <v>50</v>
      </c>
      <c r="CE737" s="101"/>
      <c r="CF737" s="101"/>
      <c r="CG737" s="101"/>
      <c r="CH737" s="101"/>
      <c r="CI737" s="101"/>
      <c r="CJ737" s="101"/>
      <c r="CK737" s="101"/>
      <c r="CL737" s="101"/>
      <c r="CM737" s="101"/>
      <c r="CN737" s="101"/>
      <c r="CQ737" s="101"/>
      <c r="CR737" s="101"/>
      <c r="CS737" s="101"/>
      <c r="CT737" s="101"/>
      <c r="CU737" s="101"/>
      <c r="CW737" s="101"/>
      <c r="DK737" s="101"/>
      <c r="DP737" s="101"/>
      <c r="DQ737" s="101"/>
      <c r="DR737" s="101"/>
      <c r="DS737" s="101"/>
      <c r="DT737" s="101"/>
      <c r="EB737" s="101"/>
    </row>
    <row r="738" spans="17:132" ht="29.25" customHeight="1" x14ac:dyDescent="0.2">
      <c r="Q738" s="92" t="s">
        <v>50</v>
      </c>
      <c r="CE738" s="101"/>
      <c r="CF738" s="101"/>
      <c r="CG738" s="101"/>
      <c r="CH738" s="101"/>
      <c r="CI738" s="101"/>
      <c r="CJ738" s="101"/>
      <c r="CK738" s="101"/>
      <c r="CL738" s="101"/>
      <c r="CM738" s="101"/>
      <c r="CN738" s="101"/>
      <c r="CQ738" s="101"/>
      <c r="CR738" s="101"/>
      <c r="CS738" s="101"/>
      <c r="CT738" s="101"/>
      <c r="CU738" s="101"/>
      <c r="CW738" s="101"/>
      <c r="DK738" s="101"/>
      <c r="DP738" s="101"/>
      <c r="DQ738" s="101"/>
      <c r="DR738" s="101"/>
      <c r="DS738" s="101"/>
      <c r="DT738" s="101"/>
      <c r="EB738" s="101"/>
    </row>
    <row r="739" spans="17:132" ht="29.25" customHeight="1" x14ac:dyDescent="0.2">
      <c r="Q739" s="92" t="s">
        <v>50</v>
      </c>
      <c r="CE739" s="101"/>
      <c r="CF739" s="101"/>
      <c r="CG739" s="101"/>
      <c r="CH739" s="101"/>
      <c r="CI739" s="101"/>
      <c r="CJ739" s="101"/>
      <c r="CK739" s="101"/>
      <c r="CL739" s="101"/>
      <c r="CM739" s="101"/>
      <c r="CN739" s="101"/>
      <c r="CQ739" s="101"/>
      <c r="CR739" s="101"/>
      <c r="CS739" s="101"/>
      <c r="CT739" s="101"/>
      <c r="CU739" s="101"/>
      <c r="CW739" s="101"/>
      <c r="DK739" s="101"/>
      <c r="DP739" s="101"/>
      <c r="DQ739" s="101"/>
      <c r="DR739" s="101"/>
      <c r="DS739" s="101"/>
      <c r="DT739" s="101"/>
      <c r="EB739" s="101"/>
    </row>
    <row r="740" spans="17:132" ht="29.25" customHeight="1" x14ac:dyDescent="0.2">
      <c r="Q740" s="92" t="s">
        <v>50</v>
      </c>
      <c r="CE740" s="101"/>
      <c r="CF740" s="101"/>
      <c r="CG740" s="101"/>
      <c r="CH740" s="101"/>
      <c r="CI740" s="101"/>
      <c r="CJ740" s="101"/>
      <c r="CK740" s="101"/>
      <c r="CL740" s="101"/>
      <c r="CM740" s="101"/>
      <c r="CN740" s="101"/>
      <c r="CQ740" s="101"/>
      <c r="CR740" s="101"/>
      <c r="CS740" s="101"/>
      <c r="CT740" s="101"/>
      <c r="CU740" s="101"/>
      <c r="CW740" s="101"/>
      <c r="DK740" s="101"/>
      <c r="DP740" s="101"/>
      <c r="DQ740" s="101"/>
      <c r="DR740" s="101"/>
      <c r="DS740" s="101"/>
      <c r="DT740" s="101"/>
      <c r="EB740" s="101"/>
    </row>
    <row r="741" spans="17:132" ht="29.25" customHeight="1" x14ac:dyDescent="0.2">
      <c r="Q741" s="92" t="s">
        <v>50</v>
      </c>
      <c r="CE741" s="101"/>
      <c r="CF741" s="101"/>
      <c r="CG741" s="101"/>
      <c r="CH741" s="101"/>
      <c r="CI741" s="101"/>
      <c r="CJ741" s="101"/>
      <c r="CK741" s="101"/>
      <c r="CL741" s="101"/>
      <c r="CM741" s="101"/>
      <c r="CN741" s="101"/>
      <c r="CQ741" s="101"/>
      <c r="CR741" s="101"/>
      <c r="CS741" s="101"/>
      <c r="CT741" s="101"/>
      <c r="CU741" s="101"/>
      <c r="CW741" s="101"/>
      <c r="DK741" s="101"/>
      <c r="DP741" s="101"/>
      <c r="DQ741" s="101"/>
      <c r="DR741" s="101"/>
      <c r="DS741" s="101"/>
      <c r="DT741" s="101"/>
      <c r="EB741" s="101"/>
    </row>
    <row r="742" spans="17:132" ht="29.25" customHeight="1" x14ac:dyDescent="0.2">
      <c r="Q742" s="92" t="s">
        <v>50</v>
      </c>
      <c r="CE742" s="101"/>
      <c r="CF742" s="101"/>
      <c r="CG742" s="101"/>
      <c r="CH742" s="101"/>
      <c r="CI742" s="101"/>
      <c r="CJ742" s="101"/>
      <c r="CK742" s="101"/>
      <c r="CL742" s="101"/>
      <c r="CM742" s="101"/>
      <c r="CN742" s="101"/>
      <c r="CQ742" s="101"/>
      <c r="CR742" s="101"/>
      <c r="CS742" s="101"/>
      <c r="CT742" s="101"/>
      <c r="CU742" s="101"/>
      <c r="CW742" s="101"/>
      <c r="DK742" s="101"/>
      <c r="DP742" s="101"/>
      <c r="DQ742" s="101"/>
      <c r="DR742" s="101"/>
      <c r="DS742" s="101"/>
      <c r="DT742" s="101"/>
      <c r="EB742" s="101"/>
    </row>
    <row r="743" spans="17:132" ht="29.25" customHeight="1" x14ac:dyDescent="0.2">
      <c r="Q743" s="92" t="s">
        <v>50</v>
      </c>
      <c r="CE743" s="101"/>
      <c r="CF743" s="101"/>
      <c r="CG743" s="101"/>
      <c r="CH743" s="101"/>
      <c r="CI743" s="101"/>
      <c r="CJ743" s="101"/>
      <c r="CK743" s="101"/>
      <c r="CL743" s="101"/>
      <c r="CM743" s="101"/>
      <c r="CN743" s="101"/>
      <c r="CQ743" s="101"/>
      <c r="CR743" s="101"/>
      <c r="CS743" s="101"/>
      <c r="CT743" s="101"/>
      <c r="CU743" s="101"/>
      <c r="CW743" s="101"/>
      <c r="DK743" s="101"/>
      <c r="DP743" s="101"/>
      <c r="DQ743" s="101"/>
      <c r="DR743" s="101"/>
      <c r="DS743" s="101"/>
      <c r="DT743" s="101"/>
      <c r="EB743" s="101"/>
    </row>
    <row r="744" spans="17:132" ht="29.25" customHeight="1" x14ac:dyDescent="0.2">
      <c r="Q744" s="92" t="s">
        <v>50</v>
      </c>
      <c r="CE744" s="101"/>
      <c r="CF744" s="101"/>
      <c r="CG744" s="101"/>
      <c r="CH744" s="101"/>
      <c r="CI744" s="101"/>
      <c r="CJ744" s="101"/>
      <c r="CK744" s="101"/>
      <c r="CL744" s="101"/>
      <c r="CM744" s="101"/>
      <c r="CN744" s="101"/>
      <c r="CQ744" s="101"/>
      <c r="CR744" s="101"/>
      <c r="CS744" s="101"/>
      <c r="CT744" s="101"/>
      <c r="CU744" s="101"/>
      <c r="CW744" s="101"/>
      <c r="DK744" s="101"/>
      <c r="DP744" s="101"/>
      <c r="DQ744" s="101"/>
      <c r="DR744" s="101"/>
      <c r="DS744" s="101"/>
      <c r="DT744" s="101"/>
      <c r="EB744" s="101"/>
    </row>
    <row r="745" spans="17:132" ht="29.25" customHeight="1" x14ac:dyDescent="0.2">
      <c r="Q745" s="92" t="s">
        <v>50</v>
      </c>
      <c r="CE745" s="101"/>
      <c r="CF745" s="101"/>
      <c r="CG745" s="101"/>
      <c r="CH745" s="101"/>
      <c r="CI745" s="101"/>
      <c r="CJ745" s="101"/>
      <c r="CK745" s="101"/>
      <c r="CL745" s="101"/>
      <c r="CM745" s="101"/>
      <c r="CN745" s="101"/>
      <c r="CQ745" s="101"/>
      <c r="CR745" s="101"/>
      <c r="CS745" s="101"/>
      <c r="CT745" s="101"/>
      <c r="CU745" s="101"/>
      <c r="CW745" s="101"/>
      <c r="DK745" s="101"/>
      <c r="DP745" s="101"/>
      <c r="DQ745" s="101"/>
      <c r="DR745" s="101"/>
      <c r="DS745" s="101"/>
      <c r="DT745" s="101"/>
      <c r="EB745" s="101"/>
    </row>
    <row r="746" spans="17:132" ht="29.25" customHeight="1" x14ac:dyDescent="0.2">
      <c r="Q746" s="92" t="s">
        <v>50</v>
      </c>
      <c r="CE746" s="101"/>
      <c r="CF746" s="101"/>
      <c r="CG746" s="101"/>
      <c r="CH746" s="101"/>
      <c r="CI746" s="101"/>
      <c r="CJ746" s="101"/>
      <c r="CK746" s="101"/>
      <c r="CL746" s="101"/>
      <c r="CM746" s="101"/>
      <c r="CN746" s="101"/>
      <c r="CQ746" s="101"/>
      <c r="CR746" s="101"/>
      <c r="CS746" s="101"/>
      <c r="CT746" s="101"/>
      <c r="CU746" s="101"/>
      <c r="CW746" s="101"/>
      <c r="DK746" s="101"/>
      <c r="DP746" s="101"/>
      <c r="DQ746" s="101"/>
      <c r="DR746" s="101"/>
      <c r="DS746" s="101"/>
      <c r="DT746" s="101"/>
      <c r="EB746" s="101"/>
    </row>
    <row r="747" spans="17:132" ht="29.25" customHeight="1" x14ac:dyDescent="0.2">
      <c r="Q747" s="92" t="s">
        <v>50</v>
      </c>
      <c r="CE747" s="101"/>
      <c r="CF747" s="101"/>
      <c r="CG747" s="101"/>
      <c r="CH747" s="101"/>
      <c r="CI747" s="101"/>
      <c r="CJ747" s="101"/>
      <c r="CK747" s="101"/>
      <c r="CL747" s="101"/>
      <c r="CM747" s="101"/>
      <c r="CN747" s="101"/>
      <c r="CQ747" s="101"/>
      <c r="CR747" s="101"/>
      <c r="CS747" s="101"/>
      <c r="CT747" s="101"/>
      <c r="CU747" s="101"/>
      <c r="CW747" s="101"/>
      <c r="DK747" s="101"/>
      <c r="DP747" s="101"/>
      <c r="DQ747" s="101"/>
      <c r="DR747" s="101"/>
      <c r="DS747" s="101"/>
      <c r="DT747" s="101"/>
      <c r="EB747" s="101"/>
    </row>
    <row r="748" spans="17:132" ht="29.25" customHeight="1" x14ac:dyDescent="0.2">
      <c r="Q748" s="92" t="s">
        <v>50</v>
      </c>
      <c r="CE748" s="101"/>
      <c r="CF748" s="101"/>
      <c r="CG748" s="101"/>
      <c r="CH748" s="101"/>
      <c r="CI748" s="101"/>
      <c r="CJ748" s="101"/>
      <c r="CK748" s="101"/>
      <c r="CL748" s="101"/>
      <c r="CM748" s="101"/>
      <c r="CN748" s="101"/>
      <c r="CQ748" s="101"/>
      <c r="CR748" s="101"/>
      <c r="CS748" s="101"/>
      <c r="CT748" s="101"/>
      <c r="CU748" s="101"/>
      <c r="CW748" s="101"/>
      <c r="DK748" s="101"/>
      <c r="DP748" s="101"/>
      <c r="DQ748" s="101"/>
      <c r="DR748" s="101"/>
      <c r="DS748" s="101"/>
      <c r="DT748" s="101"/>
      <c r="EB748" s="101"/>
    </row>
    <row r="749" spans="17:132" ht="29.25" customHeight="1" x14ac:dyDescent="0.2">
      <c r="Q749" s="92" t="s">
        <v>50</v>
      </c>
      <c r="CE749" s="101"/>
      <c r="CF749" s="101"/>
      <c r="CG749" s="101"/>
      <c r="CH749" s="101"/>
      <c r="CI749" s="101"/>
      <c r="CJ749" s="101"/>
      <c r="CK749" s="101"/>
      <c r="CL749" s="101"/>
      <c r="CM749" s="101"/>
      <c r="CN749" s="101"/>
      <c r="CQ749" s="101"/>
      <c r="CR749" s="101"/>
      <c r="CS749" s="101"/>
      <c r="CT749" s="101"/>
      <c r="CU749" s="101"/>
      <c r="CW749" s="101"/>
      <c r="DK749" s="101"/>
      <c r="DP749" s="101"/>
      <c r="DQ749" s="101"/>
      <c r="DR749" s="101"/>
      <c r="DS749" s="101"/>
      <c r="DT749" s="101"/>
      <c r="EB749" s="101"/>
    </row>
    <row r="750" spans="17:132" ht="29.25" customHeight="1" x14ac:dyDescent="0.2">
      <c r="Q750" s="92" t="s">
        <v>50</v>
      </c>
      <c r="CE750" s="101"/>
      <c r="CF750" s="101"/>
      <c r="CG750" s="101"/>
      <c r="CH750" s="101"/>
      <c r="CI750" s="101"/>
      <c r="CJ750" s="101"/>
      <c r="CK750" s="101"/>
      <c r="CL750" s="101"/>
      <c r="CM750" s="101"/>
      <c r="CN750" s="101"/>
      <c r="CQ750" s="101"/>
      <c r="CR750" s="101"/>
      <c r="CS750" s="101"/>
      <c r="CT750" s="101"/>
      <c r="CU750" s="101"/>
      <c r="CW750" s="101"/>
      <c r="DK750" s="101"/>
      <c r="DP750" s="101"/>
      <c r="DQ750" s="101"/>
      <c r="DR750" s="101"/>
      <c r="DS750" s="101"/>
      <c r="DT750" s="101"/>
      <c r="EB750" s="101"/>
    </row>
    <row r="751" spans="17:132" ht="29.25" customHeight="1" x14ac:dyDescent="0.2">
      <c r="Q751" s="92" t="s">
        <v>50</v>
      </c>
      <c r="CE751" s="101"/>
      <c r="CF751" s="101"/>
      <c r="CG751" s="101"/>
      <c r="CH751" s="101"/>
      <c r="CI751" s="101"/>
      <c r="CJ751" s="101"/>
      <c r="CK751" s="101"/>
      <c r="CL751" s="101"/>
      <c r="CM751" s="101"/>
      <c r="CN751" s="101"/>
      <c r="CQ751" s="101"/>
      <c r="CR751" s="101"/>
      <c r="CS751" s="101"/>
      <c r="CT751" s="101"/>
      <c r="CU751" s="101"/>
      <c r="CW751" s="101"/>
      <c r="DK751" s="101"/>
      <c r="DP751" s="101"/>
      <c r="DQ751" s="101"/>
      <c r="DR751" s="101"/>
      <c r="DS751" s="101"/>
      <c r="DT751" s="101"/>
      <c r="EB751" s="101"/>
    </row>
    <row r="752" spans="17:132" ht="29.25" customHeight="1" x14ac:dyDescent="0.2">
      <c r="Q752" s="92" t="s">
        <v>50</v>
      </c>
      <c r="CE752" s="101"/>
      <c r="CF752" s="101"/>
      <c r="CG752" s="101"/>
      <c r="CH752" s="101"/>
      <c r="CI752" s="101"/>
      <c r="CJ752" s="101"/>
      <c r="CK752" s="101"/>
      <c r="CL752" s="101"/>
      <c r="CM752" s="101"/>
      <c r="CN752" s="101"/>
      <c r="CQ752" s="101"/>
      <c r="CR752" s="101"/>
      <c r="CS752" s="101"/>
      <c r="CT752" s="101"/>
      <c r="CU752" s="101"/>
      <c r="CW752" s="101"/>
      <c r="DK752" s="101"/>
      <c r="DP752" s="101"/>
      <c r="DQ752" s="101"/>
      <c r="DR752" s="101"/>
      <c r="DS752" s="101"/>
      <c r="DT752" s="101"/>
      <c r="EB752" s="101"/>
    </row>
    <row r="753" spans="17:132" ht="29.25" customHeight="1" x14ac:dyDescent="0.2">
      <c r="Q753" s="92" t="s">
        <v>50</v>
      </c>
      <c r="CE753" s="101"/>
      <c r="CF753" s="101"/>
      <c r="CG753" s="101"/>
      <c r="CH753" s="101"/>
      <c r="CI753" s="101"/>
      <c r="CJ753" s="101"/>
      <c r="CK753" s="101"/>
      <c r="CL753" s="101"/>
      <c r="CM753" s="101"/>
      <c r="CN753" s="101"/>
      <c r="CQ753" s="101"/>
      <c r="CR753" s="101"/>
      <c r="CS753" s="101"/>
      <c r="CT753" s="101"/>
      <c r="CU753" s="101"/>
      <c r="CW753" s="101"/>
      <c r="DK753" s="101"/>
      <c r="DP753" s="101"/>
      <c r="DQ753" s="101"/>
      <c r="DR753" s="101"/>
      <c r="DS753" s="101"/>
      <c r="DT753" s="101"/>
      <c r="EB753" s="101"/>
    </row>
    <row r="754" spans="17:132" ht="29.25" customHeight="1" x14ac:dyDescent="0.2">
      <c r="Q754" s="92" t="s">
        <v>50</v>
      </c>
      <c r="CE754" s="101"/>
      <c r="CF754" s="101"/>
      <c r="CG754" s="101"/>
      <c r="CH754" s="101"/>
      <c r="CI754" s="101"/>
      <c r="CJ754" s="101"/>
      <c r="CK754" s="101"/>
      <c r="CL754" s="101"/>
      <c r="CM754" s="101"/>
      <c r="CN754" s="101"/>
      <c r="CQ754" s="101"/>
      <c r="CR754" s="101"/>
      <c r="CS754" s="101"/>
      <c r="CT754" s="101"/>
      <c r="CU754" s="101"/>
      <c r="CW754" s="101"/>
      <c r="DK754" s="101"/>
      <c r="DP754" s="101"/>
      <c r="DQ754" s="101"/>
      <c r="DR754" s="101"/>
      <c r="DS754" s="101"/>
      <c r="DT754" s="101"/>
      <c r="EB754" s="101"/>
    </row>
    <row r="755" spans="17:132" ht="29.25" customHeight="1" x14ac:dyDescent="0.2">
      <c r="Q755" s="92" t="s">
        <v>50</v>
      </c>
      <c r="CE755" s="101"/>
      <c r="CF755" s="101"/>
      <c r="CG755" s="101"/>
      <c r="CH755" s="101"/>
      <c r="CI755" s="101"/>
      <c r="CJ755" s="101"/>
      <c r="CK755" s="101"/>
      <c r="CL755" s="101"/>
      <c r="CM755" s="101"/>
      <c r="CN755" s="101"/>
      <c r="CQ755" s="101"/>
      <c r="CR755" s="101"/>
      <c r="CS755" s="101"/>
      <c r="CT755" s="101"/>
      <c r="CU755" s="101"/>
      <c r="CW755" s="101"/>
      <c r="DK755" s="101"/>
      <c r="DP755" s="101"/>
      <c r="DQ755" s="101"/>
      <c r="DR755" s="101"/>
      <c r="DS755" s="101"/>
      <c r="DT755" s="101"/>
      <c r="EB755" s="101"/>
    </row>
    <row r="756" spans="17:132" ht="29.25" customHeight="1" x14ac:dyDescent="0.2">
      <c r="Q756" s="92" t="s">
        <v>50</v>
      </c>
      <c r="CE756" s="101"/>
      <c r="CF756" s="101"/>
      <c r="CG756" s="101"/>
      <c r="CH756" s="101"/>
      <c r="CI756" s="101"/>
      <c r="CJ756" s="101"/>
      <c r="CK756" s="101"/>
      <c r="CL756" s="101"/>
      <c r="CM756" s="101"/>
      <c r="CN756" s="101"/>
      <c r="CQ756" s="101"/>
      <c r="CR756" s="101"/>
      <c r="CS756" s="101"/>
      <c r="CT756" s="101"/>
      <c r="CU756" s="101"/>
      <c r="CW756" s="101"/>
      <c r="DK756" s="101"/>
      <c r="DP756" s="101"/>
      <c r="DQ756" s="101"/>
      <c r="DR756" s="101"/>
      <c r="DS756" s="101"/>
      <c r="DT756" s="101"/>
      <c r="EB756" s="101"/>
    </row>
    <row r="757" spans="17:132" ht="29.25" customHeight="1" x14ac:dyDescent="0.2">
      <c r="Q757" s="92" t="s">
        <v>50</v>
      </c>
      <c r="CE757" s="101"/>
      <c r="CF757" s="101"/>
      <c r="CG757" s="101"/>
      <c r="CH757" s="101"/>
      <c r="CI757" s="101"/>
      <c r="CJ757" s="101"/>
      <c r="CK757" s="101"/>
      <c r="CL757" s="101"/>
      <c r="CM757" s="101"/>
      <c r="CN757" s="101"/>
      <c r="CQ757" s="101"/>
      <c r="CR757" s="101"/>
      <c r="CS757" s="101"/>
      <c r="CT757" s="101"/>
      <c r="CU757" s="101"/>
      <c r="CW757" s="101"/>
      <c r="DK757" s="101"/>
      <c r="DP757" s="101"/>
      <c r="DQ757" s="101"/>
      <c r="DR757" s="101"/>
      <c r="DS757" s="101"/>
      <c r="DT757" s="101"/>
      <c r="EB757" s="101"/>
    </row>
    <row r="758" spans="17:132" ht="29.25" customHeight="1" x14ac:dyDescent="0.2">
      <c r="Q758" s="92" t="s">
        <v>50</v>
      </c>
      <c r="CE758" s="101"/>
      <c r="CF758" s="101"/>
      <c r="CG758" s="101"/>
      <c r="CH758" s="101"/>
      <c r="CI758" s="101"/>
      <c r="CJ758" s="101"/>
      <c r="CK758" s="101"/>
      <c r="CL758" s="101"/>
      <c r="CM758" s="101"/>
      <c r="CN758" s="101"/>
      <c r="CQ758" s="101"/>
      <c r="CR758" s="101"/>
      <c r="CS758" s="101"/>
      <c r="CT758" s="101"/>
      <c r="CU758" s="101"/>
      <c r="CW758" s="101"/>
      <c r="DK758" s="101"/>
      <c r="DP758" s="101"/>
      <c r="DQ758" s="101"/>
      <c r="DR758" s="101"/>
      <c r="DS758" s="101"/>
      <c r="DT758" s="101"/>
      <c r="EB758" s="101"/>
    </row>
    <row r="759" spans="17:132" ht="29.25" customHeight="1" x14ac:dyDescent="0.2">
      <c r="Q759" s="92" t="s">
        <v>50</v>
      </c>
      <c r="CE759" s="101"/>
      <c r="CF759" s="101"/>
      <c r="CG759" s="101"/>
      <c r="CH759" s="101"/>
      <c r="CI759" s="101"/>
      <c r="CJ759" s="101"/>
      <c r="CK759" s="101"/>
      <c r="CL759" s="101"/>
      <c r="CM759" s="101"/>
      <c r="CN759" s="101"/>
      <c r="CQ759" s="101"/>
      <c r="CR759" s="101"/>
      <c r="CS759" s="101"/>
      <c r="CT759" s="101"/>
      <c r="CU759" s="101"/>
      <c r="CW759" s="101"/>
      <c r="DK759" s="101"/>
      <c r="DP759" s="101"/>
      <c r="DQ759" s="101"/>
      <c r="DR759" s="101"/>
      <c r="DS759" s="101"/>
      <c r="DT759" s="101"/>
      <c r="EB759" s="101"/>
    </row>
    <row r="760" spans="17:132" ht="29.25" customHeight="1" x14ac:dyDescent="0.2">
      <c r="Q760" s="92" t="s">
        <v>50</v>
      </c>
      <c r="CE760" s="101"/>
      <c r="CF760" s="101"/>
      <c r="CG760" s="101"/>
      <c r="CH760" s="101"/>
      <c r="CI760" s="101"/>
      <c r="CJ760" s="101"/>
      <c r="CK760" s="101"/>
      <c r="CL760" s="101"/>
      <c r="CM760" s="101"/>
      <c r="CN760" s="101"/>
      <c r="CQ760" s="101"/>
      <c r="CR760" s="101"/>
      <c r="CS760" s="101"/>
      <c r="CT760" s="101"/>
      <c r="CU760" s="101"/>
      <c r="CW760" s="101"/>
      <c r="DK760" s="101"/>
      <c r="DP760" s="101"/>
      <c r="DQ760" s="101"/>
      <c r="DR760" s="101"/>
      <c r="DS760" s="101"/>
      <c r="DT760" s="101"/>
      <c r="EB760" s="101"/>
    </row>
    <row r="761" spans="17:132" ht="29.25" customHeight="1" x14ac:dyDescent="0.2">
      <c r="Q761" s="92" t="s">
        <v>50</v>
      </c>
      <c r="CE761" s="101"/>
      <c r="CF761" s="101"/>
      <c r="CG761" s="101"/>
      <c r="CH761" s="101"/>
      <c r="CI761" s="101"/>
      <c r="CJ761" s="101"/>
      <c r="CK761" s="101"/>
      <c r="CL761" s="101"/>
      <c r="CM761" s="101"/>
      <c r="CN761" s="101"/>
      <c r="CQ761" s="101"/>
      <c r="CR761" s="101"/>
      <c r="CS761" s="101"/>
      <c r="CT761" s="101"/>
      <c r="CU761" s="101"/>
      <c r="CW761" s="101"/>
      <c r="DK761" s="101"/>
      <c r="DP761" s="101"/>
      <c r="DQ761" s="101"/>
      <c r="DR761" s="101"/>
      <c r="DS761" s="101"/>
      <c r="DT761" s="101"/>
      <c r="EB761" s="101"/>
    </row>
    <row r="762" spans="17:132" ht="29.25" customHeight="1" x14ac:dyDescent="0.2">
      <c r="Q762" s="92" t="s">
        <v>50</v>
      </c>
      <c r="CE762" s="101"/>
      <c r="CF762" s="101"/>
      <c r="CG762" s="101"/>
      <c r="CH762" s="101"/>
      <c r="CI762" s="101"/>
      <c r="CJ762" s="101"/>
      <c r="CK762" s="101"/>
      <c r="CL762" s="101"/>
      <c r="CM762" s="101"/>
      <c r="CN762" s="101"/>
      <c r="CQ762" s="101"/>
      <c r="CR762" s="101"/>
      <c r="CS762" s="101"/>
      <c r="CT762" s="101"/>
      <c r="CU762" s="101"/>
      <c r="CW762" s="101"/>
      <c r="DK762" s="101"/>
      <c r="DP762" s="101"/>
      <c r="DQ762" s="101"/>
      <c r="DR762" s="101"/>
      <c r="DS762" s="101"/>
      <c r="DT762" s="101"/>
      <c r="EB762" s="101"/>
    </row>
    <row r="763" spans="17:132" ht="29.25" customHeight="1" x14ac:dyDescent="0.2">
      <c r="Q763" s="92" t="s">
        <v>50</v>
      </c>
      <c r="CE763" s="101"/>
      <c r="CF763" s="101"/>
      <c r="CG763" s="101"/>
      <c r="CH763" s="101"/>
      <c r="CI763" s="101"/>
      <c r="CJ763" s="101"/>
      <c r="CK763" s="101"/>
      <c r="CL763" s="101"/>
      <c r="CM763" s="101"/>
      <c r="CN763" s="101"/>
      <c r="CQ763" s="101"/>
      <c r="CR763" s="101"/>
      <c r="CS763" s="101"/>
      <c r="CT763" s="101"/>
      <c r="CU763" s="101"/>
      <c r="CW763" s="101"/>
      <c r="DK763" s="101"/>
      <c r="DP763" s="101"/>
      <c r="DQ763" s="101"/>
      <c r="DR763" s="101"/>
      <c r="DS763" s="101"/>
      <c r="DT763" s="101"/>
      <c r="EB763" s="101"/>
    </row>
    <row r="764" spans="17:132" ht="29.25" customHeight="1" x14ac:dyDescent="0.2">
      <c r="Q764" s="92" t="s">
        <v>50</v>
      </c>
      <c r="CE764" s="101"/>
      <c r="CF764" s="101"/>
      <c r="CG764" s="101"/>
      <c r="CH764" s="101"/>
      <c r="CI764" s="101"/>
      <c r="CJ764" s="101"/>
      <c r="CK764" s="101"/>
      <c r="CL764" s="101"/>
      <c r="CM764" s="101"/>
      <c r="CN764" s="101"/>
      <c r="CQ764" s="101"/>
      <c r="CR764" s="101"/>
      <c r="CS764" s="101"/>
      <c r="CT764" s="101"/>
      <c r="CU764" s="101"/>
      <c r="CW764" s="101"/>
      <c r="DK764" s="101"/>
      <c r="DP764" s="101"/>
      <c r="DQ764" s="101"/>
      <c r="DR764" s="101"/>
      <c r="DS764" s="101"/>
      <c r="DT764" s="101"/>
      <c r="EB764" s="101"/>
    </row>
    <row r="765" spans="17:132" ht="29.25" customHeight="1" x14ac:dyDescent="0.2">
      <c r="Q765" s="92" t="s">
        <v>50</v>
      </c>
      <c r="CE765" s="101"/>
      <c r="CF765" s="101"/>
      <c r="CG765" s="101"/>
      <c r="CH765" s="101"/>
      <c r="CI765" s="101"/>
      <c r="CJ765" s="101"/>
      <c r="CK765" s="101"/>
      <c r="CL765" s="101"/>
      <c r="CM765" s="101"/>
      <c r="CN765" s="101"/>
      <c r="CQ765" s="101"/>
      <c r="CR765" s="101"/>
      <c r="CS765" s="101"/>
      <c r="CT765" s="101"/>
      <c r="CU765" s="101"/>
      <c r="CW765" s="101"/>
      <c r="DK765" s="101"/>
      <c r="DP765" s="101"/>
      <c r="DQ765" s="101"/>
      <c r="DR765" s="101"/>
      <c r="DS765" s="101"/>
      <c r="DT765" s="101"/>
      <c r="EB765" s="101"/>
    </row>
    <row r="766" spans="17:132" ht="29.25" customHeight="1" x14ac:dyDescent="0.2">
      <c r="Q766" s="92" t="s">
        <v>50</v>
      </c>
      <c r="CE766" s="101"/>
      <c r="CF766" s="101"/>
      <c r="CG766" s="101"/>
      <c r="CH766" s="101"/>
      <c r="CI766" s="101"/>
      <c r="CJ766" s="101"/>
      <c r="CK766" s="101"/>
      <c r="CL766" s="101"/>
      <c r="CM766" s="101"/>
      <c r="CN766" s="101"/>
      <c r="CQ766" s="101"/>
      <c r="CR766" s="101"/>
      <c r="CS766" s="101"/>
      <c r="CT766" s="101"/>
      <c r="CU766" s="101"/>
      <c r="CW766" s="101"/>
      <c r="DK766" s="101"/>
      <c r="DP766" s="101"/>
      <c r="DQ766" s="101"/>
      <c r="DR766" s="101"/>
      <c r="DS766" s="101"/>
      <c r="DT766" s="101"/>
      <c r="EB766" s="101"/>
    </row>
    <row r="767" spans="17:132" ht="29.25" customHeight="1" x14ac:dyDescent="0.2">
      <c r="Q767" s="92" t="s">
        <v>50</v>
      </c>
      <c r="CE767" s="101"/>
      <c r="CF767" s="101"/>
      <c r="CG767" s="101"/>
      <c r="CH767" s="101"/>
      <c r="CI767" s="101"/>
      <c r="CJ767" s="101"/>
      <c r="CK767" s="101"/>
      <c r="CL767" s="101"/>
      <c r="CM767" s="101"/>
      <c r="CN767" s="101"/>
      <c r="CQ767" s="101"/>
      <c r="CR767" s="101"/>
      <c r="CS767" s="101"/>
      <c r="CT767" s="101"/>
      <c r="CU767" s="101"/>
      <c r="CW767" s="101"/>
      <c r="DK767" s="101"/>
      <c r="DP767" s="101"/>
      <c r="DQ767" s="101"/>
      <c r="DR767" s="101"/>
      <c r="DS767" s="101"/>
      <c r="DT767" s="101"/>
      <c r="EB767" s="101"/>
    </row>
    <row r="768" spans="17:132" ht="29.25" customHeight="1" x14ac:dyDescent="0.2">
      <c r="Q768" s="92" t="s">
        <v>50</v>
      </c>
      <c r="CE768" s="101"/>
      <c r="CF768" s="101"/>
      <c r="CG768" s="101"/>
      <c r="CH768" s="101"/>
      <c r="CI768" s="101"/>
      <c r="CJ768" s="101"/>
      <c r="CK768" s="101"/>
      <c r="CL768" s="101"/>
      <c r="CM768" s="101"/>
      <c r="CN768" s="101"/>
      <c r="CQ768" s="101"/>
      <c r="CR768" s="101"/>
      <c r="CS768" s="101"/>
      <c r="CT768" s="101"/>
      <c r="CU768" s="101"/>
      <c r="CW768" s="101"/>
      <c r="DK768" s="101"/>
      <c r="DP768" s="101"/>
      <c r="DQ768" s="101"/>
      <c r="DR768" s="101"/>
      <c r="DS768" s="101"/>
      <c r="DT768" s="101"/>
      <c r="EB768" s="101"/>
    </row>
    <row r="769" spans="17:132" ht="29.25" customHeight="1" x14ac:dyDescent="0.2">
      <c r="Q769" s="92" t="s">
        <v>50</v>
      </c>
      <c r="CE769" s="101"/>
      <c r="CF769" s="101"/>
      <c r="CG769" s="101"/>
      <c r="CH769" s="101"/>
      <c r="CI769" s="101"/>
      <c r="CJ769" s="101"/>
      <c r="CK769" s="101"/>
      <c r="CL769" s="101"/>
      <c r="CM769" s="101"/>
      <c r="CN769" s="101"/>
      <c r="CQ769" s="101"/>
      <c r="CR769" s="101"/>
      <c r="CS769" s="101"/>
      <c r="CT769" s="101"/>
      <c r="CU769" s="101"/>
      <c r="CW769" s="101"/>
      <c r="DK769" s="101"/>
      <c r="DP769" s="101"/>
      <c r="DQ769" s="101"/>
      <c r="DR769" s="101"/>
      <c r="DS769" s="101"/>
      <c r="DT769" s="101"/>
      <c r="EB769" s="101"/>
    </row>
    <row r="770" spans="17:132" ht="29.25" customHeight="1" x14ac:dyDescent="0.2">
      <c r="Q770" s="92" t="s">
        <v>50</v>
      </c>
      <c r="CE770" s="101"/>
      <c r="CF770" s="101"/>
      <c r="CG770" s="101"/>
      <c r="CH770" s="101"/>
      <c r="CI770" s="101"/>
      <c r="CJ770" s="101"/>
      <c r="CK770" s="101"/>
      <c r="CL770" s="101"/>
      <c r="CM770" s="101"/>
      <c r="CN770" s="101"/>
      <c r="CQ770" s="101"/>
      <c r="CR770" s="101"/>
      <c r="CS770" s="101"/>
      <c r="CT770" s="101"/>
      <c r="CU770" s="101"/>
      <c r="CW770" s="101"/>
      <c r="DK770" s="101"/>
      <c r="DP770" s="101"/>
      <c r="DQ770" s="101"/>
      <c r="DR770" s="101"/>
      <c r="DS770" s="101"/>
      <c r="DT770" s="101"/>
      <c r="EB770" s="101"/>
    </row>
    <row r="771" spans="17:132" ht="29.25" customHeight="1" x14ac:dyDescent="0.2">
      <c r="Q771" s="92" t="s">
        <v>50</v>
      </c>
      <c r="CE771" s="101"/>
      <c r="CF771" s="101"/>
      <c r="CG771" s="101"/>
      <c r="CH771" s="101"/>
      <c r="CI771" s="101"/>
      <c r="CJ771" s="101"/>
      <c r="CK771" s="101"/>
      <c r="CL771" s="101"/>
      <c r="CM771" s="101"/>
      <c r="CN771" s="101"/>
      <c r="CQ771" s="101"/>
      <c r="CR771" s="101"/>
      <c r="CS771" s="101"/>
      <c r="CT771" s="101"/>
      <c r="CU771" s="101"/>
      <c r="CW771" s="101"/>
      <c r="DK771" s="101"/>
      <c r="DP771" s="101"/>
      <c r="DQ771" s="101"/>
      <c r="DR771" s="101"/>
      <c r="DS771" s="101"/>
      <c r="DT771" s="101"/>
      <c r="EB771" s="101"/>
    </row>
    <row r="772" spans="17:132" ht="29.25" customHeight="1" x14ac:dyDescent="0.2">
      <c r="Q772" s="92" t="s">
        <v>50</v>
      </c>
      <c r="CE772" s="101"/>
      <c r="CF772" s="101"/>
      <c r="CG772" s="101"/>
      <c r="CH772" s="101"/>
      <c r="CI772" s="101"/>
      <c r="CJ772" s="101"/>
      <c r="CK772" s="101"/>
      <c r="CL772" s="101"/>
      <c r="CM772" s="101"/>
      <c r="CN772" s="101"/>
      <c r="CQ772" s="101"/>
      <c r="CR772" s="101"/>
      <c r="CS772" s="101"/>
      <c r="CT772" s="101"/>
      <c r="CU772" s="101"/>
      <c r="CW772" s="101"/>
      <c r="DK772" s="101"/>
      <c r="DP772" s="101"/>
      <c r="DQ772" s="101"/>
      <c r="DR772" s="101"/>
      <c r="DS772" s="101"/>
      <c r="DT772" s="101"/>
      <c r="EB772" s="101"/>
    </row>
    <row r="773" spans="17:132" ht="29.25" customHeight="1" x14ac:dyDescent="0.2">
      <c r="Q773" s="92" t="s">
        <v>50</v>
      </c>
      <c r="CE773" s="101"/>
      <c r="CF773" s="101"/>
      <c r="CG773" s="101"/>
      <c r="CH773" s="101"/>
      <c r="CI773" s="101"/>
      <c r="CJ773" s="101"/>
      <c r="CK773" s="101"/>
      <c r="CL773" s="101"/>
      <c r="CM773" s="101"/>
      <c r="CN773" s="101"/>
      <c r="CQ773" s="101"/>
      <c r="CR773" s="101"/>
      <c r="CS773" s="101"/>
      <c r="CT773" s="101"/>
      <c r="CU773" s="101"/>
      <c r="CW773" s="101"/>
      <c r="DK773" s="101"/>
      <c r="DP773" s="101"/>
      <c r="DQ773" s="101"/>
      <c r="DR773" s="101"/>
      <c r="DS773" s="101"/>
      <c r="DT773" s="101"/>
      <c r="EB773" s="101"/>
    </row>
    <row r="774" spans="17:132" ht="29.25" customHeight="1" x14ac:dyDescent="0.2">
      <c r="Q774" s="92" t="s">
        <v>50</v>
      </c>
      <c r="CE774" s="101"/>
      <c r="CF774" s="101"/>
      <c r="CG774" s="101"/>
      <c r="CH774" s="101"/>
      <c r="CI774" s="101"/>
      <c r="CJ774" s="101"/>
      <c r="CK774" s="101"/>
      <c r="CL774" s="101"/>
      <c r="CM774" s="101"/>
      <c r="CN774" s="101"/>
      <c r="CQ774" s="101"/>
      <c r="CR774" s="101"/>
      <c r="CS774" s="101"/>
      <c r="CT774" s="101"/>
      <c r="CU774" s="101"/>
      <c r="CW774" s="101"/>
      <c r="DK774" s="101"/>
      <c r="DP774" s="101"/>
      <c r="DQ774" s="101"/>
      <c r="DR774" s="101"/>
      <c r="DS774" s="101"/>
      <c r="DT774" s="101"/>
      <c r="EB774" s="101"/>
    </row>
    <row r="775" spans="17:132" ht="29.25" customHeight="1" x14ac:dyDescent="0.2">
      <c r="Q775" s="92" t="s">
        <v>50</v>
      </c>
      <c r="CE775" s="101"/>
      <c r="CF775" s="101"/>
      <c r="CG775" s="101"/>
      <c r="CH775" s="101"/>
      <c r="CI775" s="101"/>
      <c r="CJ775" s="101"/>
      <c r="CK775" s="101"/>
      <c r="CL775" s="101"/>
      <c r="CM775" s="101"/>
      <c r="CN775" s="101"/>
      <c r="CQ775" s="101"/>
      <c r="CR775" s="101"/>
      <c r="CS775" s="101"/>
      <c r="CT775" s="101"/>
      <c r="CU775" s="101"/>
      <c r="CW775" s="101"/>
      <c r="DK775" s="101"/>
      <c r="DP775" s="101"/>
      <c r="DQ775" s="101"/>
      <c r="DR775" s="101"/>
      <c r="DS775" s="101"/>
      <c r="DT775" s="101"/>
      <c r="EB775" s="101"/>
    </row>
    <row r="776" spans="17:132" ht="29.25" customHeight="1" x14ac:dyDescent="0.2">
      <c r="Q776" s="92" t="s">
        <v>50</v>
      </c>
      <c r="CE776" s="101"/>
      <c r="CF776" s="101"/>
      <c r="CG776" s="101"/>
      <c r="CH776" s="101"/>
      <c r="CI776" s="101"/>
      <c r="CJ776" s="101"/>
      <c r="CK776" s="101"/>
      <c r="CL776" s="101"/>
      <c r="CM776" s="101"/>
      <c r="CN776" s="101"/>
      <c r="CQ776" s="101"/>
      <c r="CR776" s="101"/>
      <c r="CS776" s="101"/>
      <c r="CT776" s="101"/>
      <c r="CU776" s="101"/>
      <c r="CW776" s="101"/>
      <c r="DK776" s="101"/>
      <c r="DP776" s="101"/>
      <c r="DQ776" s="101"/>
      <c r="DR776" s="101"/>
      <c r="DS776" s="101"/>
      <c r="DT776" s="101"/>
      <c r="EB776" s="101"/>
    </row>
    <row r="777" spans="17:132" ht="29.25" customHeight="1" x14ac:dyDescent="0.2">
      <c r="Q777" s="92" t="s">
        <v>50</v>
      </c>
      <c r="CE777" s="101"/>
      <c r="CF777" s="101"/>
      <c r="CG777" s="101"/>
      <c r="CH777" s="101"/>
      <c r="CI777" s="101"/>
      <c r="CJ777" s="101"/>
      <c r="CK777" s="101"/>
      <c r="CL777" s="101"/>
      <c r="CM777" s="101"/>
      <c r="CN777" s="101"/>
      <c r="CQ777" s="101"/>
      <c r="CR777" s="101"/>
      <c r="CS777" s="101"/>
      <c r="CT777" s="101"/>
      <c r="CU777" s="101"/>
      <c r="CW777" s="101"/>
      <c r="DK777" s="101"/>
      <c r="DP777" s="101"/>
      <c r="DQ777" s="101"/>
      <c r="DR777" s="101"/>
      <c r="DS777" s="101"/>
      <c r="DT777" s="101"/>
      <c r="EB777" s="101"/>
    </row>
    <row r="778" spans="17:132" ht="29.25" customHeight="1" x14ac:dyDescent="0.2">
      <c r="Q778" s="92" t="s">
        <v>50</v>
      </c>
      <c r="CE778" s="101"/>
      <c r="CF778" s="101"/>
      <c r="CG778" s="101"/>
      <c r="CH778" s="101"/>
      <c r="CI778" s="101"/>
      <c r="CJ778" s="101"/>
      <c r="CK778" s="101"/>
      <c r="CL778" s="101"/>
      <c r="CM778" s="101"/>
      <c r="CN778" s="101"/>
      <c r="CQ778" s="101"/>
      <c r="CR778" s="101"/>
      <c r="CS778" s="101"/>
      <c r="CT778" s="101"/>
      <c r="CU778" s="101"/>
      <c r="CW778" s="101"/>
      <c r="DK778" s="101"/>
      <c r="DP778" s="101"/>
      <c r="DQ778" s="101"/>
      <c r="DR778" s="101"/>
      <c r="DS778" s="101"/>
      <c r="DT778" s="101"/>
      <c r="EB778" s="101"/>
    </row>
    <row r="779" spans="17:132" ht="29.25" customHeight="1" x14ac:dyDescent="0.2">
      <c r="Q779" s="92" t="s">
        <v>50</v>
      </c>
      <c r="CE779" s="101"/>
      <c r="CF779" s="101"/>
      <c r="CG779" s="101"/>
      <c r="CH779" s="101"/>
      <c r="CI779" s="101"/>
      <c r="CJ779" s="101"/>
      <c r="CK779" s="101"/>
      <c r="CL779" s="101"/>
      <c r="CM779" s="101"/>
      <c r="CN779" s="101"/>
      <c r="CQ779" s="101"/>
      <c r="CR779" s="101"/>
      <c r="CS779" s="101"/>
      <c r="CT779" s="101"/>
      <c r="CU779" s="101"/>
      <c r="CW779" s="101"/>
      <c r="DK779" s="101"/>
      <c r="DP779" s="101"/>
      <c r="DQ779" s="101"/>
      <c r="DR779" s="101"/>
      <c r="DS779" s="101"/>
      <c r="DT779" s="101"/>
      <c r="EB779" s="101"/>
    </row>
    <row r="780" spans="17:132" ht="29.25" customHeight="1" x14ac:dyDescent="0.2">
      <c r="Q780" s="92" t="s">
        <v>50</v>
      </c>
      <c r="CE780" s="101"/>
      <c r="CF780" s="101"/>
      <c r="CG780" s="101"/>
      <c r="CH780" s="101"/>
      <c r="CI780" s="101"/>
      <c r="CJ780" s="101"/>
      <c r="CK780" s="101"/>
      <c r="CL780" s="101"/>
      <c r="CM780" s="101"/>
      <c r="CN780" s="101"/>
      <c r="CQ780" s="101"/>
      <c r="CR780" s="101"/>
      <c r="CS780" s="101"/>
      <c r="CT780" s="101"/>
      <c r="CU780" s="101"/>
      <c r="CW780" s="101"/>
      <c r="DK780" s="101"/>
      <c r="DP780" s="101"/>
      <c r="DQ780" s="101"/>
      <c r="DR780" s="101"/>
      <c r="DS780" s="101"/>
      <c r="DT780" s="101"/>
      <c r="EB780" s="101"/>
    </row>
    <row r="781" spans="17:132" ht="29.25" customHeight="1" x14ac:dyDescent="0.2">
      <c r="Q781" s="92" t="s">
        <v>50</v>
      </c>
      <c r="CE781" s="101"/>
      <c r="CF781" s="101"/>
      <c r="CG781" s="101"/>
      <c r="CH781" s="101"/>
      <c r="CI781" s="101"/>
      <c r="CJ781" s="101"/>
      <c r="CK781" s="101"/>
      <c r="CL781" s="101"/>
      <c r="CM781" s="101"/>
      <c r="CN781" s="101"/>
      <c r="CQ781" s="101"/>
      <c r="CR781" s="101"/>
      <c r="CS781" s="101"/>
      <c r="CT781" s="101"/>
      <c r="CU781" s="101"/>
      <c r="CW781" s="101"/>
      <c r="DK781" s="101"/>
      <c r="DP781" s="101"/>
      <c r="DQ781" s="101"/>
      <c r="DR781" s="101"/>
      <c r="DS781" s="101"/>
      <c r="DT781" s="101"/>
      <c r="EB781" s="101"/>
    </row>
    <row r="782" spans="17:132" ht="29.25" customHeight="1" x14ac:dyDescent="0.2">
      <c r="Q782" s="92" t="s">
        <v>50</v>
      </c>
      <c r="CE782" s="101"/>
      <c r="CF782" s="101"/>
      <c r="CG782" s="101"/>
      <c r="CH782" s="101"/>
      <c r="CI782" s="101"/>
      <c r="CJ782" s="101"/>
      <c r="CK782" s="101"/>
      <c r="CL782" s="101"/>
      <c r="CM782" s="101"/>
      <c r="CN782" s="101"/>
      <c r="CQ782" s="101"/>
      <c r="CR782" s="101"/>
      <c r="CS782" s="101"/>
      <c r="CT782" s="101"/>
      <c r="CU782" s="101"/>
      <c r="CW782" s="101"/>
      <c r="DK782" s="101"/>
      <c r="DP782" s="101"/>
      <c r="DQ782" s="101"/>
      <c r="DR782" s="101"/>
      <c r="DS782" s="101"/>
      <c r="DT782" s="101"/>
      <c r="EB782" s="101"/>
    </row>
    <row r="783" spans="17:132" ht="29.25" customHeight="1" x14ac:dyDescent="0.2">
      <c r="Q783" s="92" t="s">
        <v>50</v>
      </c>
      <c r="CE783" s="101"/>
      <c r="CF783" s="101"/>
      <c r="CG783" s="101"/>
      <c r="CH783" s="101"/>
      <c r="CI783" s="101"/>
      <c r="CJ783" s="101"/>
      <c r="CK783" s="101"/>
      <c r="CL783" s="101"/>
      <c r="CM783" s="101"/>
      <c r="CN783" s="101"/>
      <c r="CQ783" s="101"/>
      <c r="CR783" s="101"/>
      <c r="CS783" s="101"/>
      <c r="CT783" s="101"/>
      <c r="CU783" s="101"/>
      <c r="CW783" s="101"/>
      <c r="DK783" s="101"/>
      <c r="DP783" s="101"/>
      <c r="DQ783" s="101"/>
      <c r="DR783" s="101"/>
      <c r="DS783" s="101"/>
      <c r="DT783" s="101"/>
      <c r="EB783" s="101"/>
    </row>
    <row r="784" spans="17:132" ht="29.25" customHeight="1" x14ac:dyDescent="0.2">
      <c r="Q784" s="92" t="s">
        <v>50</v>
      </c>
      <c r="CE784" s="101"/>
      <c r="CF784" s="101"/>
      <c r="CG784" s="101"/>
      <c r="CH784" s="101"/>
      <c r="CI784" s="101"/>
      <c r="CJ784" s="101"/>
      <c r="CK784" s="101"/>
      <c r="CL784" s="101"/>
      <c r="CM784" s="101"/>
      <c r="CN784" s="101"/>
      <c r="CQ784" s="101"/>
      <c r="CR784" s="101"/>
      <c r="CS784" s="101"/>
      <c r="CT784" s="101"/>
      <c r="CU784" s="101"/>
      <c r="CW784" s="101"/>
      <c r="DK784" s="101"/>
      <c r="DP784" s="101"/>
      <c r="DQ784" s="101"/>
      <c r="DR784" s="101"/>
      <c r="DS784" s="101"/>
      <c r="DT784" s="101"/>
      <c r="EB784" s="101"/>
    </row>
    <row r="785" spans="17:132" ht="29.25" customHeight="1" x14ac:dyDescent="0.2">
      <c r="Q785" s="92" t="s">
        <v>50</v>
      </c>
      <c r="CE785" s="101"/>
      <c r="CF785" s="101"/>
      <c r="CG785" s="101"/>
      <c r="CH785" s="101"/>
      <c r="CI785" s="101"/>
      <c r="CJ785" s="101"/>
      <c r="CK785" s="101"/>
      <c r="CL785" s="101"/>
      <c r="CM785" s="101"/>
      <c r="CN785" s="101"/>
      <c r="CQ785" s="101"/>
      <c r="CR785" s="101"/>
      <c r="CS785" s="101"/>
      <c r="CT785" s="101"/>
      <c r="CU785" s="101"/>
      <c r="CW785" s="101"/>
      <c r="DK785" s="101"/>
      <c r="DP785" s="101"/>
      <c r="DQ785" s="101"/>
      <c r="DR785" s="101"/>
      <c r="DS785" s="101"/>
      <c r="DT785" s="101"/>
      <c r="EB785" s="101"/>
    </row>
    <row r="786" spans="17:132" ht="29.25" customHeight="1" x14ac:dyDescent="0.2">
      <c r="Q786" s="92" t="s">
        <v>50</v>
      </c>
      <c r="CE786" s="101"/>
      <c r="CF786" s="101"/>
      <c r="CG786" s="101"/>
      <c r="CH786" s="101"/>
      <c r="CI786" s="101"/>
      <c r="CJ786" s="101"/>
      <c r="CK786" s="101"/>
      <c r="CL786" s="101"/>
      <c r="CM786" s="101"/>
      <c r="CN786" s="101"/>
      <c r="CQ786" s="101"/>
      <c r="CR786" s="101"/>
      <c r="CS786" s="101"/>
      <c r="CT786" s="101"/>
      <c r="CU786" s="101"/>
      <c r="CW786" s="101"/>
      <c r="DK786" s="101"/>
      <c r="DP786" s="101"/>
      <c r="DQ786" s="101"/>
      <c r="DR786" s="101"/>
      <c r="DS786" s="101"/>
      <c r="DT786" s="101"/>
      <c r="EB786" s="101"/>
    </row>
    <row r="787" spans="17:132" ht="29.25" customHeight="1" x14ac:dyDescent="0.2">
      <c r="Q787" s="92" t="s">
        <v>50</v>
      </c>
      <c r="CE787" s="101"/>
      <c r="CF787" s="101"/>
      <c r="CG787" s="101"/>
      <c r="CH787" s="101"/>
      <c r="CI787" s="101"/>
      <c r="CJ787" s="101"/>
      <c r="CK787" s="101"/>
      <c r="CL787" s="101"/>
      <c r="CM787" s="101"/>
      <c r="CN787" s="101"/>
      <c r="CQ787" s="101"/>
      <c r="CR787" s="101"/>
      <c r="CS787" s="101"/>
      <c r="CT787" s="101"/>
      <c r="CU787" s="101"/>
      <c r="CW787" s="101"/>
      <c r="DK787" s="101"/>
      <c r="DP787" s="101"/>
      <c r="DQ787" s="101"/>
      <c r="DR787" s="101"/>
      <c r="DS787" s="101"/>
      <c r="DT787" s="101"/>
      <c r="EB787" s="101"/>
    </row>
    <row r="788" spans="17:132" ht="29.25" customHeight="1" x14ac:dyDescent="0.2">
      <c r="Q788" s="92" t="s">
        <v>50</v>
      </c>
      <c r="CE788" s="101"/>
      <c r="CF788" s="101"/>
      <c r="CG788" s="101"/>
      <c r="CH788" s="101"/>
      <c r="CI788" s="101"/>
      <c r="CJ788" s="101"/>
      <c r="CK788" s="101"/>
      <c r="CL788" s="101"/>
      <c r="CM788" s="101"/>
      <c r="CN788" s="101"/>
      <c r="CQ788" s="101"/>
      <c r="CR788" s="101"/>
      <c r="CS788" s="101"/>
      <c r="CT788" s="101"/>
      <c r="CU788" s="101"/>
      <c r="CW788" s="101"/>
      <c r="DK788" s="101"/>
      <c r="DP788" s="101"/>
      <c r="DQ788" s="101"/>
      <c r="DR788" s="101"/>
      <c r="DS788" s="101"/>
      <c r="DT788" s="101"/>
      <c r="EB788" s="101"/>
    </row>
    <row r="789" spans="17:132" ht="29.25" customHeight="1" x14ac:dyDescent="0.2">
      <c r="Q789" s="92" t="s">
        <v>50</v>
      </c>
      <c r="CE789" s="101"/>
      <c r="CF789" s="101"/>
      <c r="CG789" s="101"/>
      <c r="CH789" s="101"/>
      <c r="CI789" s="101"/>
      <c r="CJ789" s="101"/>
      <c r="CK789" s="101"/>
      <c r="CL789" s="101"/>
      <c r="CM789" s="101"/>
      <c r="CN789" s="101"/>
      <c r="CQ789" s="101"/>
      <c r="CR789" s="101"/>
      <c r="CS789" s="101"/>
      <c r="CT789" s="101"/>
      <c r="CU789" s="101"/>
      <c r="CW789" s="101"/>
      <c r="DK789" s="101"/>
      <c r="DP789" s="101"/>
      <c r="DQ789" s="101"/>
      <c r="DR789" s="101"/>
      <c r="DS789" s="101"/>
      <c r="DT789" s="101"/>
      <c r="EB789" s="101"/>
    </row>
    <row r="790" spans="17:132" ht="29.25" customHeight="1" x14ac:dyDescent="0.2">
      <c r="Q790" s="92" t="s">
        <v>50</v>
      </c>
      <c r="CE790" s="101"/>
      <c r="CF790" s="101"/>
      <c r="CG790" s="101"/>
      <c r="CH790" s="101"/>
      <c r="CI790" s="101"/>
      <c r="CJ790" s="101"/>
      <c r="CK790" s="101"/>
      <c r="CL790" s="101"/>
      <c r="CM790" s="101"/>
      <c r="CN790" s="101"/>
      <c r="CQ790" s="101"/>
      <c r="CR790" s="101"/>
      <c r="CS790" s="101"/>
      <c r="CT790" s="101"/>
      <c r="CU790" s="101"/>
      <c r="CW790" s="101"/>
      <c r="DK790" s="101"/>
      <c r="DP790" s="101"/>
      <c r="DQ790" s="101"/>
      <c r="DR790" s="101"/>
      <c r="DS790" s="101"/>
      <c r="DT790" s="101"/>
      <c r="EB790" s="101"/>
    </row>
    <row r="791" spans="17:132" ht="29.25" customHeight="1" x14ac:dyDescent="0.2">
      <c r="Q791" s="92" t="s">
        <v>50</v>
      </c>
      <c r="CE791" s="101"/>
      <c r="CF791" s="101"/>
      <c r="CG791" s="101"/>
      <c r="CH791" s="101"/>
      <c r="CI791" s="101"/>
      <c r="CJ791" s="101"/>
      <c r="CK791" s="101"/>
      <c r="CL791" s="101"/>
      <c r="CM791" s="101"/>
      <c r="CN791" s="101"/>
      <c r="CQ791" s="101"/>
      <c r="CR791" s="101"/>
      <c r="CS791" s="101"/>
      <c r="CT791" s="101"/>
      <c r="CU791" s="101"/>
      <c r="CW791" s="101"/>
      <c r="DK791" s="101"/>
      <c r="DP791" s="101"/>
      <c r="DQ791" s="101"/>
      <c r="DR791" s="101"/>
      <c r="DS791" s="101"/>
      <c r="DT791" s="101"/>
      <c r="EB791" s="101"/>
    </row>
    <row r="792" spans="17:132" ht="29.25" customHeight="1" x14ac:dyDescent="0.2">
      <c r="Q792" s="92" t="s">
        <v>50</v>
      </c>
      <c r="CE792" s="101"/>
      <c r="CF792" s="101"/>
      <c r="CG792" s="101"/>
      <c r="CH792" s="101"/>
      <c r="CI792" s="101"/>
      <c r="CJ792" s="101"/>
      <c r="CK792" s="101"/>
      <c r="CL792" s="101"/>
      <c r="CM792" s="101"/>
      <c r="CN792" s="101"/>
      <c r="CQ792" s="101"/>
      <c r="CR792" s="101"/>
      <c r="CS792" s="101"/>
      <c r="CT792" s="101"/>
      <c r="CU792" s="101"/>
      <c r="CW792" s="101"/>
      <c r="DK792" s="101"/>
      <c r="DP792" s="101"/>
      <c r="DQ792" s="101"/>
      <c r="DR792" s="101"/>
      <c r="DS792" s="101"/>
      <c r="DT792" s="101"/>
      <c r="EB792" s="101"/>
    </row>
    <row r="793" spans="17:132" ht="29.25" customHeight="1" x14ac:dyDescent="0.2">
      <c r="Q793" s="92" t="s">
        <v>50</v>
      </c>
      <c r="CE793" s="101"/>
      <c r="CF793" s="101"/>
      <c r="CG793" s="101"/>
      <c r="CH793" s="101"/>
      <c r="CI793" s="101"/>
      <c r="CJ793" s="101"/>
      <c r="CK793" s="101"/>
      <c r="CL793" s="101"/>
      <c r="CM793" s="101"/>
      <c r="CN793" s="101"/>
      <c r="CQ793" s="101"/>
      <c r="CR793" s="101"/>
      <c r="CS793" s="101"/>
      <c r="CT793" s="101"/>
      <c r="CU793" s="101"/>
      <c r="CW793" s="101"/>
      <c r="DK793" s="101"/>
      <c r="DP793" s="101"/>
      <c r="DQ793" s="101"/>
      <c r="DR793" s="101"/>
      <c r="DS793" s="101"/>
      <c r="DT793" s="101"/>
      <c r="EB793" s="101"/>
    </row>
    <row r="794" spans="17:132" ht="29.25" customHeight="1" x14ac:dyDescent="0.2">
      <c r="Q794" s="92" t="s">
        <v>50</v>
      </c>
      <c r="CE794" s="101"/>
      <c r="CF794" s="101"/>
      <c r="CG794" s="101"/>
      <c r="CH794" s="101"/>
      <c r="CI794" s="101"/>
      <c r="CJ794" s="101"/>
      <c r="CK794" s="101"/>
      <c r="CL794" s="101"/>
      <c r="CM794" s="101"/>
      <c r="CN794" s="101"/>
      <c r="CQ794" s="101"/>
      <c r="CR794" s="101"/>
      <c r="CS794" s="101"/>
      <c r="CT794" s="101"/>
      <c r="CU794" s="101"/>
      <c r="CW794" s="101"/>
      <c r="DK794" s="101"/>
      <c r="DP794" s="101"/>
      <c r="DQ794" s="101"/>
      <c r="DR794" s="101"/>
      <c r="DS794" s="101"/>
      <c r="DT794" s="101"/>
      <c r="EB794" s="101"/>
    </row>
    <row r="795" spans="17:132" ht="29.25" customHeight="1" x14ac:dyDescent="0.2">
      <c r="Q795" s="92" t="s">
        <v>50</v>
      </c>
      <c r="CE795" s="101"/>
      <c r="CF795" s="101"/>
      <c r="CG795" s="101"/>
      <c r="CH795" s="101"/>
      <c r="CI795" s="101"/>
      <c r="CJ795" s="101"/>
      <c r="CK795" s="101"/>
      <c r="CL795" s="101"/>
      <c r="CM795" s="101"/>
      <c r="CN795" s="101"/>
      <c r="CQ795" s="101"/>
      <c r="CR795" s="101"/>
      <c r="CS795" s="101"/>
      <c r="CT795" s="101"/>
      <c r="CU795" s="101"/>
      <c r="CW795" s="101"/>
      <c r="DK795" s="101"/>
      <c r="DP795" s="101"/>
      <c r="DQ795" s="101"/>
      <c r="DR795" s="101"/>
      <c r="DS795" s="101"/>
      <c r="DT795" s="101"/>
      <c r="EB795" s="101"/>
    </row>
    <row r="796" spans="17:132" ht="29.25" customHeight="1" x14ac:dyDescent="0.2">
      <c r="Q796" s="92" t="s">
        <v>50</v>
      </c>
    </row>
    <row r="797" spans="17:132" ht="29.25" customHeight="1" x14ac:dyDescent="0.2">
      <c r="Q797" s="92" t="s">
        <v>50</v>
      </c>
    </row>
    <row r="798" spans="17:132" ht="29.25" customHeight="1" x14ac:dyDescent="0.2">
      <c r="Q798" s="92" t="s">
        <v>50</v>
      </c>
    </row>
    <row r="799" spans="17:132" ht="29.25" customHeight="1" x14ac:dyDescent="0.2">
      <c r="Q799" s="92" t="s">
        <v>50</v>
      </c>
    </row>
    <row r="800" spans="17:132" ht="29.25" customHeight="1" x14ac:dyDescent="0.2">
      <c r="Q800" s="92" t="s">
        <v>50</v>
      </c>
    </row>
    <row r="801" spans="17:17" ht="29.25" customHeight="1" x14ac:dyDescent="0.2">
      <c r="Q801" s="92" t="s">
        <v>50</v>
      </c>
    </row>
    <row r="802" spans="17:17" ht="29.25" customHeight="1" x14ac:dyDescent="0.2">
      <c r="Q802" s="92" t="s">
        <v>50</v>
      </c>
    </row>
    <row r="803" spans="17:17" ht="29.25" customHeight="1" x14ac:dyDescent="0.2">
      <c r="Q803" s="92" t="s">
        <v>50</v>
      </c>
    </row>
    <row r="804" spans="17:17" ht="29.25" customHeight="1" x14ac:dyDescent="0.2">
      <c r="Q804" s="92" t="s">
        <v>50</v>
      </c>
    </row>
    <row r="805" spans="17:17" ht="29.25" customHeight="1" x14ac:dyDescent="0.2">
      <c r="Q805" s="92" t="s">
        <v>50</v>
      </c>
    </row>
    <row r="806" spans="17:17" ht="29.25" customHeight="1" x14ac:dyDescent="0.2">
      <c r="Q806" s="92" t="s">
        <v>50</v>
      </c>
    </row>
    <row r="807" spans="17:17" ht="29.25" customHeight="1" x14ac:dyDescent="0.2">
      <c r="Q807" s="92" t="s">
        <v>50</v>
      </c>
    </row>
    <row r="808" spans="17:17" ht="29.25" customHeight="1" x14ac:dyDescent="0.2">
      <c r="Q808" s="92" t="s">
        <v>50</v>
      </c>
    </row>
    <row r="809" spans="17:17" ht="29.25" customHeight="1" x14ac:dyDescent="0.2">
      <c r="Q809" s="92" t="s">
        <v>50</v>
      </c>
    </row>
    <row r="810" spans="17:17" ht="29.25" customHeight="1" x14ac:dyDescent="0.2">
      <c r="Q810" s="92" t="s">
        <v>50</v>
      </c>
    </row>
    <row r="811" spans="17:17" ht="29.25" customHeight="1" x14ac:dyDescent="0.2">
      <c r="Q811" s="92" t="s">
        <v>50</v>
      </c>
    </row>
    <row r="812" spans="17:17" ht="29.25" customHeight="1" x14ac:dyDescent="0.2">
      <c r="Q812" s="92" t="s">
        <v>50</v>
      </c>
    </row>
    <row r="813" spans="17:17" ht="29.25" customHeight="1" x14ac:dyDescent="0.2">
      <c r="Q813" s="92" t="s">
        <v>50</v>
      </c>
    </row>
    <row r="814" spans="17:17" ht="29.25" customHeight="1" x14ac:dyDescent="0.2">
      <c r="Q814" s="92" t="s">
        <v>50</v>
      </c>
    </row>
    <row r="815" spans="17:17" ht="29.25" customHeight="1" x14ac:dyDescent="0.2">
      <c r="Q815" s="92" t="s">
        <v>50</v>
      </c>
    </row>
    <row r="816" spans="17:17" ht="29.25" customHeight="1" x14ac:dyDescent="0.2">
      <c r="Q816" s="92" t="s">
        <v>50</v>
      </c>
    </row>
    <row r="817" spans="17:17" ht="29.25" customHeight="1" x14ac:dyDescent="0.2">
      <c r="Q817" s="92" t="s">
        <v>50</v>
      </c>
    </row>
    <row r="818" spans="17:17" ht="29.25" customHeight="1" x14ac:dyDescent="0.2">
      <c r="Q818" s="92" t="s">
        <v>50</v>
      </c>
    </row>
    <row r="819" spans="17:17" ht="29.25" customHeight="1" x14ac:dyDescent="0.2">
      <c r="Q819" s="92" t="s">
        <v>50</v>
      </c>
    </row>
    <row r="820" spans="17:17" ht="29.25" customHeight="1" x14ac:dyDescent="0.2">
      <c r="Q820" s="92" t="s">
        <v>50</v>
      </c>
    </row>
    <row r="821" spans="17:17" ht="29.25" customHeight="1" x14ac:dyDescent="0.2">
      <c r="Q821" s="92" t="s">
        <v>50</v>
      </c>
    </row>
    <row r="822" spans="17:17" ht="29.25" customHeight="1" x14ac:dyDescent="0.2">
      <c r="Q822" s="92" t="s">
        <v>50</v>
      </c>
    </row>
    <row r="823" spans="17:17" ht="29.25" customHeight="1" x14ac:dyDescent="0.2">
      <c r="Q823" s="92" t="s">
        <v>50</v>
      </c>
    </row>
    <row r="824" spans="17:17" ht="29.25" customHeight="1" x14ac:dyDescent="0.2">
      <c r="Q824" s="92" t="s">
        <v>50</v>
      </c>
    </row>
    <row r="825" spans="17:17" ht="29.25" customHeight="1" x14ac:dyDescent="0.2">
      <c r="Q825" s="92" t="s">
        <v>50</v>
      </c>
    </row>
    <row r="826" spans="17:17" ht="29.25" customHeight="1" x14ac:dyDescent="0.2">
      <c r="Q826" s="92" t="s">
        <v>50</v>
      </c>
    </row>
    <row r="827" spans="17:17" ht="29.25" customHeight="1" x14ac:dyDescent="0.2">
      <c r="Q827" s="92" t="s">
        <v>50</v>
      </c>
    </row>
    <row r="828" spans="17:17" ht="29.25" customHeight="1" x14ac:dyDescent="0.2">
      <c r="Q828" s="92" t="s">
        <v>50</v>
      </c>
    </row>
    <row r="829" spans="17:17" ht="29.25" customHeight="1" x14ac:dyDescent="0.2">
      <c r="Q829" s="92" t="s">
        <v>50</v>
      </c>
    </row>
    <row r="830" spans="17:17" ht="29.25" customHeight="1" x14ac:dyDescent="0.2">
      <c r="Q830" s="92" t="s">
        <v>50</v>
      </c>
    </row>
    <row r="831" spans="17:17" ht="29.25" customHeight="1" x14ac:dyDescent="0.2">
      <c r="Q831" s="92" t="s">
        <v>50</v>
      </c>
    </row>
    <row r="832" spans="17:17" ht="29.25" customHeight="1" x14ac:dyDescent="0.2">
      <c r="Q832" s="92" t="s">
        <v>50</v>
      </c>
    </row>
    <row r="833" spans="17:17" ht="29.25" customHeight="1" x14ac:dyDescent="0.2">
      <c r="Q833" s="92" t="s">
        <v>50</v>
      </c>
    </row>
    <row r="834" spans="17:17" ht="29.25" customHeight="1" x14ac:dyDescent="0.2">
      <c r="Q834" s="92" t="s">
        <v>50</v>
      </c>
    </row>
    <row r="835" spans="17:17" ht="29.25" customHeight="1" x14ac:dyDescent="0.2">
      <c r="Q835" s="92" t="s">
        <v>50</v>
      </c>
    </row>
    <row r="836" spans="17:17" ht="29.25" customHeight="1" x14ac:dyDescent="0.2">
      <c r="Q836" s="92" t="s">
        <v>50</v>
      </c>
    </row>
    <row r="837" spans="17:17" ht="29.25" customHeight="1" x14ac:dyDescent="0.2">
      <c r="Q837" s="92" t="s">
        <v>50</v>
      </c>
    </row>
    <row r="838" spans="17:17" ht="29.25" customHeight="1" x14ac:dyDescent="0.2">
      <c r="Q838" s="92" t="s">
        <v>50</v>
      </c>
    </row>
    <row r="839" spans="17:17" ht="29.25" customHeight="1" x14ac:dyDescent="0.2">
      <c r="Q839" s="92" t="s">
        <v>50</v>
      </c>
    </row>
    <row r="840" spans="17:17" ht="29.25" customHeight="1" x14ac:dyDescent="0.2">
      <c r="Q840" s="92" t="s">
        <v>50</v>
      </c>
    </row>
    <row r="841" spans="17:17" ht="29.25" customHeight="1" x14ac:dyDescent="0.2">
      <c r="Q841" s="92" t="s">
        <v>50</v>
      </c>
    </row>
    <row r="842" spans="17:17" ht="29.25" customHeight="1" x14ac:dyDescent="0.2">
      <c r="Q842" s="92" t="s">
        <v>50</v>
      </c>
    </row>
    <row r="843" spans="17:17" ht="29.25" customHeight="1" x14ac:dyDescent="0.2">
      <c r="Q843" s="92" t="s">
        <v>50</v>
      </c>
    </row>
    <row r="844" spans="17:17" ht="29.25" customHeight="1" x14ac:dyDescent="0.2">
      <c r="Q844" s="92" t="s">
        <v>50</v>
      </c>
    </row>
    <row r="845" spans="17:17" ht="29.25" customHeight="1" x14ac:dyDescent="0.2">
      <c r="Q845" s="92" t="s">
        <v>50</v>
      </c>
    </row>
    <row r="846" spans="17:17" ht="29.25" customHeight="1" x14ac:dyDescent="0.2">
      <c r="Q846" s="92" t="s">
        <v>50</v>
      </c>
    </row>
    <row r="847" spans="17:17" ht="29.25" customHeight="1" x14ac:dyDescent="0.2">
      <c r="Q847" s="92" t="s">
        <v>50</v>
      </c>
    </row>
    <row r="848" spans="17:17" ht="29.25" customHeight="1" x14ac:dyDescent="0.2">
      <c r="Q848" s="92" t="s">
        <v>50</v>
      </c>
    </row>
    <row r="849" spans="17:17" ht="29.25" customHeight="1" x14ac:dyDescent="0.2">
      <c r="Q849" s="92" t="s">
        <v>50</v>
      </c>
    </row>
    <row r="850" spans="17:17" ht="29.25" customHeight="1" x14ac:dyDescent="0.2">
      <c r="Q850" s="92" t="s">
        <v>50</v>
      </c>
    </row>
    <row r="851" spans="17:17" ht="29.25" customHeight="1" x14ac:dyDescent="0.2">
      <c r="Q851" s="92" t="s">
        <v>50</v>
      </c>
    </row>
    <row r="852" spans="17:17" ht="29.25" customHeight="1" x14ac:dyDescent="0.2">
      <c r="Q852" s="92" t="s">
        <v>50</v>
      </c>
    </row>
    <row r="853" spans="17:17" ht="29.25" customHeight="1" x14ac:dyDescent="0.2">
      <c r="Q853" s="92" t="s">
        <v>50</v>
      </c>
    </row>
    <row r="854" spans="17:17" ht="29.25" customHeight="1" x14ac:dyDescent="0.2">
      <c r="Q854" s="92" t="s">
        <v>50</v>
      </c>
    </row>
    <row r="855" spans="17:17" ht="29.25" customHeight="1" x14ac:dyDescent="0.2">
      <c r="Q855" s="92" t="s">
        <v>50</v>
      </c>
    </row>
    <row r="856" spans="17:17" ht="29.25" customHeight="1" x14ac:dyDescent="0.2">
      <c r="Q856" s="92" t="s">
        <v>50</v>
      </c>
    </row>
    <row r="857" spans="17:17" ht="29.25" customHeight="1" x14ac:dyDescent="0.2">
      <c r="Q857" s="92" t="s">
        <v>50</v>
      </c>
    </row>
    <row r="858" spans="17:17" ht="29.25" customHeight="1" x14ac:dyDescent="0.2">
      <c r="Q858" s="92" t="s">
        <v>50</v>
      </c>
    </row>
    <row r="859" spans="17:17" ht="29.25" customHeight="1" x14ac:dyDescent="0.2">
      <c r="Q859" s="92" t="s">
        <v>50</v>
      </c>
    </row>
    <row r="860" spans="17:17" ht="29.25" customHeight="1" x14ac:dyDescent="0.2">
      <c r="Q860" s="92" t="s">
        <v>50</v>
      </c>
    </row>
    <row r="861" spans="17:17" ht="29.25" customHeight="1" x14ac:dyDescent="0.2">
      <c r="Q861" s="92" t="s">
        <v>50</v>
      </c>
    </row>
    <row r="862" spans="17:17" ht="29.25" customHeight="1" x14ac:dyDescent="0.2">
      <c r="Q862" s="92" t="s">
        <v>50</v>
      </c>
    </row>
    <row r="863" spans="17:17" ht="29.25" customHeight="1" x14ac:dyDescent="0.2">
      <c r="Q863" s="92" t="s">
        <v>50</v>
      </c>
    </row>
    <row r="864" spans="17:17" ht="29.25" customHeight="1" x14ac:dyDescent="0.2">
      <c r="Q864" s="92" t="s">
        <v>50</v>
      </c>
    </row>
    <row r="865" spans="17:17" ht="29.25" customHeight="1" x14ac:dyDescent="0.2">
      <c r="Q865" s="92" t="s">
        <v>50</v>
      </c>
    </row>
    <row r="866" spans="17:17" ht="29.25" customHeight="1" x14ac:dyDescent="0.2">
      <c r="Q866" s="92" t="s">
        <v>50</v>
      </c>
    </row>
    <row r="867" spans="17:17" ht="29.25" customHeight="1" x14ac:dyDescent="0.2">
      <c r="Q867" s="92" t="s">
        <v>50</v>
      </c>
    </row>
    <row r="868" spans="17:17" ht="29.25" customHeight="1" x14ac:dyDescent="0.2">
      <c r="Q868" s="92" t="s">
        <v>50</v>
      </c>
    </row>
    <row r="869" spans="17:17" ht="29.25" customHeight="1" x14ac:dyDescent="0.2">
      <c r="Q869" s="92" t="s">
        <v>50</v>
      </c>
    </row>
    <row r="870" spans="17:17" ht="29.25" customHeight="1" x14ac:dyDescent="0.2">
      <c r="Q870" s="92" t="s">
        <v>50</v>
      </c>
    </row>
    <row r="871" spans="17:17" ht="29.25" customHeight="1" x14ac:dyDescent="0.2">
      <c r="Q871" s="92" t="s">
        <v>50</v>
      </c>
    </row>
    <row r="872" spans="17:17" ht="29.25" customHeight="1" x14ac:dyDescent="0.2">
      <c r="Q872" s="92" t="s">
        <v>50</v>
      </c>
    </row>
    <row r="873" spans="17:17" ht="29.25" customHeight="1" x14ac:dyDescent="0.2">
      <c r="Q873" s="92" t="s">
        <v>50</v>
      </c>
    </row>
    <row r="874" spans="17:17" ht="29.25" customHeight="1" x14ac:dyDescent="0.2">
      <c r="Q874" s="92" t="s">
        <v>50</v>
      </c>
    </row>
    <row r="875" spans="17:17" ht="29.25" customHeight="1" x14ac:dyDescent="0.2">
      <c r="Q875" s="92" t="s">
        <v>50</v>
      </c>
    </row>
    <row r="876" spans="17:17" ht="29.25" customHeight="1" x14ac:dyDescent="0.2">
      <c r="Q876" s="92" t="s">
        <v>50</v>
      </c>
    </row>
    <row r="877" spans="17:17" ht="29.25" customHeight="1" x14ac:dyDescent="0.2">
      <c r="Q877" s="92" t="s">
        <v>50</v>
      </c>
    </row>
    <row r="878" spans="17:17" ht="29.25" customHeight="1" x14ac:dyDescent="0.2">
      <c r="Q878" s="92" t="s">
        <v>50</v>
      </c>
    </row>
    <row r="879" spans="17:17" ht="29.25" customHeight="1" x14ac:dyDescent="0.2">
      <c r="Q879" s="92" t="s">
        <v>50</v>
      </c>
    </row>
    <row r="880" spans="17:17" ht="29.25" customHeight="1" x14ac:dyDescent="0.2">
      <c r="Q880" s="92" t="s">
        <v>50</v>
      </c>
    </row>
    <row r="881" spans="17:17" ht="29.25" customHeight="1" x14ac:dyDescent="0.2">
      <c r="Q881" s="92" t="s">
        <v>50</v>
      </c>
    </row>
    <row r="882" spans="17:17" ht="29.25" customHeight="1" x14ac:dyDescent="0.2">
      <c r="Q882" s="92" t="s">
        <v>50</v>
      </c>
    </row>
    <row r="883" spans="17:17" ht="29.25" customHeight="1" x14ac:dyDescent="0.2">
      <c r="Q883" s="92" t="s">
        <v>50</v>
      </c>
    </row>
    <row r="884" spans="17:17" ht="29.25" customHeight="1" x14ac:dyDescent="0.2">
      <c r="Q884" s="92" t="s">
        <v>50</v>
      </c>
    </row>
    <row r="885" spans="17:17" ht="29.25" customHeight="1" x14ac:dyDescent="0.2">
      <c r="Q885" s="92" t="s">
        <v>50</v>
      </c>
    </row>
    <row r="886" spans="17:17" ht="29.25" customHeight="1" x14ac:dyDescent="0.2">
      <c r="Q886" s="92" t="s">
        <v>50</v>
      </c>
    </row>
    <row r="887" spans="17:17" ht="29.25" customHeight="1" x14ac:dyDescent="0.2">
      <c r="Q887" s="92" t="s">
        <v>50</v>
      </c>
    </row>
    <row r="888" spans="17:17" ht="29.25" customHeight="1" x14ac:dyDescent="0.2">
      <c r="Q888" s="92" t="s">
        <v>50</v>
      </c>
    </row>
    <row r="889" spans="17:17" ht="29.25" customHeight="1" x14ac:dyDescent="0.2">
      <c r="Q889" s="92" t="s">
        <v>50</v>
      </c>
    </row>
    <row r="890" spans="17:17" ht="29.25" customHeight="1" x14ac:dyDescent="0.2">
      <c r="Q890" s="92" t="s">
        <v>50</v>
      </c>
    </row>
    <row r="891" spans="17:17" ht="29.25" customHeight="1" x14ac:dyDescent="0.2">
      <c r="Q891" s="92" t="s">
        <v>50</v>
      </c>
    </row>
    <row r="892" spans="17:17" ht="29.25" customHeight="1" x14ac:dyDescent="0.2">
      <c r="Q892" s="92" t="s">
        <v>50</v>
      </c>
    </row>
    <row r="893" spans="17:17" ht="29.25" customHeight="1" x14ac:dyDescent="0.2">
      <c r="Q893" s="92" t="s">
        <v>50</v>
      </c>
    </row>
    <row r="894" spans="17:17" ht="29.25" customHeight="1" x14ac:dyDescent="0.2">
      <c r="Q894" s="92" t="s">
        <v>50</v>
      </c>
    </row>
    <row r="895" spans="17:17" ht="29.25" customHeight="1" x14ac:dyDescent="0.2">
      <c r="Q895" s="92" t="s">
        <v>50</v>
      </c>
    </row>
    <row r="896" spans="17:17" ht="29.25" customHeight="1" x14ac:dyDescent="0.2">
      <c r="Q896" s="92" t="s">
        <v>50</v>
      </c>
    </row>
    <row r="897" spans="17:17" ht="29.25" customHeight="1" x14ac:dyDescent="0.2">
      <c r="Q897" s="92" t="s">
        <v>50</v>
      </c>
    </row>
    <row r="898" spans="17:17" ht="29.25" customHeight="1" x14ac:dyDescent="0.2">
      <c r="Q898" s="92" t="s">
        <v>50</v>
      </c>
    </row>
    <row r="899" spans="17:17" ht="29.25" customHeight="1" x14ac:dyDescent="0.2">
      <c r="Q899" s="92" t="s">
        <v>50</v>
      </c>
    </row>
    <row r="900" spans="17:17" ht="29.25" customHeight="1" x14ac:dyDescent="0.2">
      <c r="Q900" s="92" t="s">
        <v>50</v>
      </c>
    </row>
    <row r="901" spans="17:17" ht="29.25" customHeight="1" x14ac:dyDescent="0.2">
      <c r="Q901" s="92" t="s">
        <v>50</v>
      </c>
    </row>
    <row r="902" spans="17:17" ht="29.25" customHeight="1" x14ac:dyDescent="0.2">
      <c r="Q902" s="92" t="s">
        <v>50</v>
      </c>
    </row>
    <row r="903" spans="17:17" ht="29.25" customHeight="1" x14ac:dyDescent="0.2">
      <c r="Q903" s="92" t="s">
        <v>50</v>
      </c>
    </row>
    <row r="904" spans="17:17" ht="29.25" customHeight="1" x14ac:dyDescent="0.2">
      <c r="Q904" s="92" t="s">
        <v>50</v>
      </c>
    </row>
    <row r="905" spans="17:17" ht="29.25" customHeight="1" x14ac:dyDescent="0.2">
      <c r="Q905" s="92" t="s">
        <v>50</v>
      </c>
    </row>
    <row r="906" spans="17:17" ht="29.25" customHeight="1" x14ac:dyDescent="0.2">
      <c r="Q906" s="92" t="s">
        <v>50</v>
      </c>
    </row>
    <row r="907" spans="17:17" ht="29.25" customHeight="1" x14ac:dyDescent="0.2">
      <c r="Q907" s="92" t="s">
        <v>50</v>
      </c>
    </row>
    <row r="908" spans="17:17" ht="29.25" customHeight="1" x14ac:dyDescent="0.2">
      <c r="Q908" s="92" t="s">
        <v>50</v>
      </c>
    </row>
    <row r="909" spans="17:17" ht="29.25" customHeight="1" x14ac:dyDescent="0.2">
      <c r="Q909" s="92" t="s">
        <v>50</v>
      </c>
    </row>
    <row r="910" spans="17:17" ht="29.25" customHeight="1" x14ac:dyDescent="0.2">
      <c r="Q910" s="92" t="s">
        <v>50</v>
      </c>
    </row>
    <row r="911" spans="17:17" ht="29.25" customHeight="1" x14ac:dyDescent="0.2">
      <c r="Q911" s="92" t="s">
        <v>50</v>
      </c>
    </row>
    <row r="912" spans="17:17" ht="29.25" customHeight="1" x14ac:dyDescent="0.2">
      <c r="Q912" s="92" t="s">
        <v>50</v>
      </c>
    </row>
    <row r="913" spans="17:63" ht="29.25" customHeight="1" x14ac:dyDescent="0.2">
      <c r="Q913" s="92" t="s">
        <v>50</v>
      </c>
    </row>
    <row r="914" spans="17:63" ht="29.25" customHeight="1" x14ac:dyDescent="0.2">
      <c r="Q914" s="92" t="s">
        <v>50</v>
      </c>
    </row>
    <row r="915" spans="17:63" ht="29.25" customHeight="1" x14ac:dyDescent="0.2">
      <c r="Q915" s="92" t="s">
        <v>50</v>
      </c>
    </row>
    <row r="916" spans="17:63" ht="29.25" customHeight="1" x14ac:dyDescent="0.2">
      <c r="Q916" s="92" t="s">
        <v>50</v>
      </c>
    </row>
    <row r="917" spans="17:63" ht="29.25" customHeight="1" x14ac:dyDescent="0.2">
      <c r="Q917" s="92" t="s">
        <v>50</v>
      </c>
      <c r="BK917" s="98" t="s">
        <v>70</v>
      </c>
    </row>
    <row r="918" spans="17:63" ht="29.25" customHeight="1" x14ac:dyDescent="0.2">
      <c r="Q918" s="92" t="s">
        <v>50</v>
      </c>
      <c r="BK918" s="98" t="s">
        <v>70</v>
      </c>
    </row>
    <row r="919" spans="17:63" ht="29.25" customHeight="1" x14ac:dyDescent="0.2">
      <c r="Q919" s="92" t="s">
        <v>50</v>
      </c>
      <c r="BK919" s="98" t="s">
        <v>70</v>
      </c>
    </row>
    <row r="920" spans="17:63" ht="29.25" customHeight="1" x14ac:dyDescent="0.2">
      <c r="Q920" s="92" t="s">
        <v>50</v>
      </c>
      <c r="BK920" s="98" t="s">
        <v>70</v>
      </c>
    </row>
    <row r="921" spans="17:63" ht="29.25" customHeight="1" x14ac:dyDescent="0.2">
      <c r="Q921" s="92" t="s">
        <v>50</v>
      </c>
      <c r="BK921" s="98" t="s">
        <v>70</v>
      </c>
    </row>
    <row r="922" spans="17:63" ht="29.25" customHeight="1" x14ac:dyDescent="0.2">
      <c r="Q922" s="92" t="s">
        <v>50</v>
      </c>
      <c r="BK922" s="98" t="s">
        <v>70</v>
      </c>
    </row>
    <row r="923" spans="17:63" ht="29.25" customHeight="1" x14ac:dyDescent="0.2">
      <c r="Q923" s="92" t="s">
        <v>50</v>
      </c>
      <c r="BK923" s="98" t="s">
        <v>70</v>
      </c>
    </row>
    <row r="924" spans="17:63" ht="29.25" customHeight="1" x14ac:dyDescent="0.2">
      <c r="Q924" s="92" t="s">
        <v>50</v>
      </c>
      <c r="BK924" s="98" t="s">
        <v>70</v>
      </c>
    </row>
    <row r="925" spans="17:63" ht="29.25" customHeight="1" x14ac:dyDescent="0.2">
      <c r="Q925" s="92" t="s">
        <v>50</v>
      </c>
      <c r="BK925" s="98" t="s">
        <v>70</v>
      </c>
    </row>
    <row r="926" spans="17:63" ht="29.25" customHeight="1" x14ac:dyDescent="0.2">
      <c r="Q926" s="92" t="s">
        <v>50</v>
      </c>
      <c r="BK926" s="98" t="s">
        <v>70</v>
      </c>
    </row>
    <row r="927" spans="17:63" ht="29.25" customHeight="1" x14ac:dyDescent="0.2">
      <c r="Q927" s="92" t="s">
        <v>50</v>
      </c>
      <c r="BK927" s="98" t="s">
        <v>70</v>
      </c>
    </row>
    <row r="928" spans="17:63" ht="29.25" customHeight="1" x14ac:dyDescent="0.2">
      <c r="Q928" s="92" t="s">
        <v>50</v>
      </c>
      <c r="BK928" s="98" t="s">
        <v>70</v>
      </c>
    </row>
    <row r="929" spans="17:63" ht="29.25" customHeight="1" x14ac:dyDescent="0.2">
      <c r="Q929" s="92" t="s">
        <v>50</v>
      </c>
      <c r="BK929" s="98" t="s">
        <v>70</v>
      </c>
    </row>
    <row r="930" spans="17:63" ht="29.25" customHeight="1" x14ac:dyDescent="0.2">
      <c r="Q930" s="92" t="s">
        <v>50</v>
      </c>
      <c r="BK930" s="98" t="s">
        <v>70</v>
      </c>
    </row>
    <row r="931" spans="17:63" ht="29.25" customHeight="1" x14ac:dyDescent="0.2">
      <c r="Q931" s="92" t="s">
        <v>50</v>
      </c>
      <c r="BK931" s="98" t="s">
        <v>70</v>
      </c>
    </row>
    <row r="932" spans="17:63" ht="29.25" customHeight="1" x14ac:dyDescent="0.2">
      <c r="Q932" s="92" t="s">
        <v>50</v>
      </c>
      <c r="BK932" s="98" t="s">
        <v>70</v>
      </c>
    </row>
    <row r="933" spans="17:63" ht="29.25" customHeight="1" x14ac:dyDescent="0.2">
      <c r="Q933" s="92" t="s">
        <v>50</v>
      </c>
      <c r="BK933" s="98" t="s">
        <v>70</v>
      </c>
    </row>
    <row r="934" spans="17:63" ht="29.25" customHeight="1" x14ac:dyDescent="0.2">
      <c r="Q934" s="92" t="s">
        <v>50</v>
      </c>
      <c r="BK934" s="98" t="s">
        <v>70</v>
      </c>
    </row>
    <row r="935" spans="17:63" ht="29.25" customHeight="1" x14ac:dyDescent="0.2">
      <c r="Q935" s="92" t="s">
        <v>50</v>
      </c>
      <c r="BK935" s="98" t="s">
        <v>70</v>
      </c>
    </row>
    <row r="936" spans="17:63" ht="29.25" customHeight="1" x14ac:dyDescent="0.2">
      <c r="Q936" s="92" t="s">
        <v>50</v>
      </c>
      <c r="BK936" s="98" t="s">
        <v>70</v>
      </c>
    </row>
    <row r="937" spans="17:63" ht="29.25" customHeight="1" x14ac:dyDescent="0.2">
      <c r="Q937" s="92" t="s">
        <v>50</v>
      </c>
      <c r="BK937" s="98" t="s">
        <v>70</v>
      </c>
    </row>
    <row r="938" spans="17:63" ht="29.25" customHeight="1" x14ac:dyDescent="0.2">
      <c r="Q938" s="92" t="s">
        <v>50</v>
      </c>
      <c r="BK938" s="98" t="s">
        <v>70</v>
      </c>
    </row>
    <row r="939" spans="17:63" ht="29.25" customHeight="1" x14ac:dyDescent="0.2">
      <c r="Q939" s="92" t="s">
        <v>50</v>
      </c>
      <c r="BK939" s="98" t="s">
        <v>70</v>
      </c>
    </row>
    <row r="940" spans="17:63" ht="29.25" customHeight="1" x14ac:dyDescent="0.2">
      <c r="Q940" s="92" t="s">
        <v>50</v>
      </c>
      <c r="BK940" s="98" t="s">
        <v>70</v>
      </c>
    </row>
    <row r="941" spans="17:63" ht="29.25" customHeight="1" x14ac:dyDescent="0.2">
      <c r="Q941" s="92" t="s">
        <v>50</v>
      </c>
      <c r="BK941" s="98" t="s">
        <v>70</v>
      </c>
    </row>
    <row r="942" spans="17:63" ht="29.25" customHeight="1" x14ac:dyDescent="0.2">
      <c r="Q942" s="92" t="s">
        <v>50</v>
      </c>
      <c r="BK942" s="98" t="s">
        <v>70</v>
      </c>
    </row>
    <row r="943" spans="17:63" ht="29.25" customHeight="1" x14ac:dyDescent="0.2">
      <c r="Q943" s="92" t="s">
        <v>50</v>
      </c>
      <c r="BK943" s="98" t="s">
        <v>70</v>
      </c>
    </row>
    <row r="944" spans="17:63" ht="29.25" customHeight="1" x14ac:dyDescent="0.2">
      <c r="Q944" s="92" t="s">
        <v>50</v>
      </c>
      <c r="BK944" s="98" t="s">
        <v>70</v>
      </c>
    </row>
    <row r="945" spans="17:63" ht="29.25" customHeight="1" x14ac:dyDescent="0.2">
      <c r="Q945" s="92" t="s">
        <v>50</v>
      </c>
      <c r="BK945" s="98" t="s">
        <v>70</v>
      </c>
    </row>
    <row r="946" spans="17:63" ht="29.25" customHeight="1" x14ac:dyDescent="0.2">
      <c r="Q946" s="92" t="s">
        <v>50</v>
      </c>
      <c r="BK946" s="98" t="s">
        <v>70</v>
      </c>
    </row>
    <row r="947" spans="17:63" ht="29.25" customHeight="1" x14ac:dyDescent="0.2">
      <c r="Q947" s="92" t="s">
        <v>50</v>
      </c>
      <c r="BK947" s="98" t="s">
        <v>70</v>
      </c>
    </row>
    <row r="948" spans="17:63" ht="29.25" customHeight="1" x14ac:dyDescent="0.2">
      <c r="Q948" s="92" t="s">
        <v>50</v>
      </c>
      <c r="BK948" s="98" t="s">
        <v>70</v>
      </c>
    </row>
    <row r="949" spans="17:63" ht="29.25" customHeight="1" x14ac:dyDescent="0.2">
      <c r="Q949" s="92" t="s">
        <v>50</v>
      </c>
      <c r="BK949" s="98" t="s">
        <v>70</v>
      </c>
    </row>
    <row r="950" spans="17:63" ht="29.25" customHeight="1" x14ac:dyDescent="0.2">
      <c r="Q950" s="92" t="s">
        <v>50</v>
      </c>
      <c r="BK950" s="98" t="s">
        <v>70</v>
      </c>
    </row>
    <row r="951" spans="17:63" ht="29.25" customHeight="1" x14ac:dyDescent="0.2">
      <c r="Q951" s="92" t="s">
        <v>50</v>
      </c>
      <c r="BK951" s="98" t="s">
        <v>70</v>
      </c>
    </row>
    <row r="952" spans="17:63" ht="29.25" customHeight="1" x14ac:dyDescent="0.2">
      <c r="Q952" s="92" t="s">
        <v>50</v>
      </c>
      <c r="BK952" s="98" t="s">
        <v>70</v>
      </c>
    </row>
    <row r="953" spans="17:63" ht="29.25" customHeight="1" x14ac:dyDescent="0.2">
      <c r="Q953" s="92" t="s">
        <v>50</v>
      </c>
      <c r="BK953" s="98" t="s">
        <v>70</v>
      </c>
    </row>
    <row r="954" spans="17:63" ht="29.25" customHeight="1" x14ac:dyDescent="0.2">
      <c r="Q954" s="92" t="s">
        <v>50</v>
      </c>
      <c r="BK954" s="98" t="s">
        <v>70</v>
      </c>
    </row>
    <row r="955" spans="17:63" ht="29.25" customHeight="1" x14ac:dyDescent="0.2">
      <c r="Q955" s="92" t="s">
        <v>50</v>
      </c>
      <c r="BK955" s="98" t="s">
        <v>70</v>
      </c>
    </row>
    <row r="956" spans="17:63" ht="29.25" customHeight="1" x14ac:dyDescent="0.2">
      <c r="Q956" s="92" t="s">
        <v>50</v>
      </c>
      <c r="BK956" s="98" t="s">
        <v>70</v>
      </c>
    </row>
    <row r="957" spans="17:63" ht="29.25" customHeight="1" x14ac:dyDescent="0.2">
      <c r="Q957" s="92" t="s">
        <v>50</v>
      </c>
      <c r="BK957" s="98" t="s">
        <v>70</v>
      </c>
    </row>
    <row r="958" spans="17:63" ht="29.25" customHeight="1" x14ac:dyDescent="0.2">
      <c r="Q958" s="92" t="s">
        <v>50</v>
      </c>
      <c r="BK958" s="98" t="s">
        <v>70</v>
      </c>
    </row>
    <row r="959" spans="17:63" ht="29.25" customHeight="1" x14ac:dyDescent="0.2">
      <c r="Q959" s="92" t="s">
        <v>50</v>
      </c>
      <c r="BK959" s="98" t="s">
        <v>70</v>
      </c>
    </row>
    <row r="960" spans="17:63" ht="29.25" customHeight="1" x14ac:dyDescent="0.2">
      <c r="Q960" s="92" t="s">
        <v>50</v>
      </c>
      <c r="BK960" s="98" t="s">
        <v>70</v>
      </c>
    </row>
    <row r="961" spans="17:63" ht="29.25" customHeight="1" x14ac:dyDescent="0.2">
      <c r="Q961" s="92" t="s">
        <v>50</v>
      </c>
      <c r="BK961" s="98" t="s">
        <v>70</v>
      </c>
    </row>
    <row r="962" spans="17:63" ht="29.25" customHeight="1" x14ac:dyDescent="0.2">
      <c r="Q962" s="92" t="s">
        <v>50</v>
      </c>
      <c r="BK962" s="98" t="s">
        <v>70</v>
      </c>
    </row>
    <row r="963" spans="17:63" ht="29.25" customHeight="1" x14ac:dyDescent="0.2">
      <c r="Q963" s="92" t="s">
        <v>50</v>
      </c>
      <c r="BK963" s="98" t="s">
        <v>70</v>
      </c>
    </row>
    <row r="964" spans="17:63" ht="29.25" customHeight="1" x14ac:dyDescent="0.2">
      <c r="Q964" s="92" t="s">
        <v>50</v>
      </c>
      <c r="BK964" s="98" t="s">
        <v>70</v>
      </c>
    </row>
    <row r="965" spans="17:63" ht="29.25" customHeight="1" x14ac:dyDescent="0.2">
      <c r="Q965" s="92" t="s">
        <v>50</v>
      </c>
      <c r="BK965" s="98" t="s">
        <v>70</v>
      </c>
    </row>
    <row r="966" spans="17:63" ht="29.25" customHeight="1" x14ac:dyDescent="0.2">
      <c r="Q966" s="92" t="s">
        <v>50</v>
      </c>
      <c r="BK966" s="98" t="s">
        <v>70</v>
      </c>
    </row>
    <row r="967" spans="17:63" ht="29.25" customHeight="1" x14ac:dyDescent="0.2">
      <c r="Q967" s="92" t="s">
        <v>50</v>
      </c>
      <c r="BK967" s="98" t="s">
        <v>70</v>
      </c>
    </row>
    <row r="968" spans="17:63" ht="29.25" customHeight="1" x14ac:dyDescent="0.2">
      <c r="Q968" s="92" t="s">
        <v>50</v>
      </c>
      <c r="BK968" s="98" t="s">
        <v>70</v>
      </c>
    </row>
    <row r="969" spans="17:63" ht="29.25" customHeight="1" x14ac:dyDescent="0.2">
      <c r="Q969" s="92" t="s">
        <v>50</v>
      </c>
      <c r="BK969" s="98" t="s">
        <v>70</v>
      </c>
    </row>
    <row r="970" spans="17:63" ht="29.25" customHeight="1" x14ac:dyDescent="0.2">
      <c r="Q970" s="92" t="s">
        <v>50</v>
      </c>
      <c r="BK970" s="98" t="s">
        <v>70</v>
      </c>
    </row>
    <row r="971" spans="17:63" ht="29.25" customHeight="1" x14ac:dyDescent="0.2">
      <c r="Q971" s="92" t="s">
        <v>50</v>
      </c>
      <c r="BK971" s="98" t="s">
        <v>70</v>
      </c>
    </row>
    <row r="972" spans="17:63" ht="29.25" customHeight="1" x14ac:dyDescent="0.2">
      <c r="Q972" s="92" t="s">
        <v>50</v>
      </c>
      <c r="BK972" s="98" t="s">
        <v>70</v>
      </c>
    </row>
    <row r="973" spans="17:63" ht="29.25" customHeight="1" x14ac:dyDescent="0.2">
      <c r="Q973" s="92" t="s">
        <v>50</v>
      </c>
      <c r="BK973" s="98" t="s">
        <v>70</v>
      </c>
    </row>
    <row r="974" spans="17:63" ht="29.25" customHeight="1" x14ac:dyDescent="0.2">
      <c r="Q974" s="92" t="s">
        <v>50</v>
      </c>
      <c r="BK974" s="98" t="s">
        <v>70</v>
      </c>
    </row>
    <row r="975" spans="17:63" ht="29.25" customHeight="1" x14ac:dyDescent="0.2">
      <c r="Q975" s="92" t="s">
        <v>50</v>
      </c>
      <c r="BK975" s="98" t="s">
        <v>70</v>
      </c>
    </row>
    <row r="976" spans="17:63" ht="29.25" customHeight="1" x14ac:dyDescent="0.2">
      <c r="Q976" s="92" t="s">
        <v>50</v>
      </c>
      <c r="BK976" s="98" t="s">
        <v>70</v>
      </c>
    </row>
    <row r="977" spans="17:63" ht="29.25" customHeight="1" x14ac:dyDescent="0.2">
      <c r="Q977" s="92" t="s">
        <v>50</v>
      </c>
      <c r="BK977" s="98" t="s">
        <v>70</v>
      </c>
    </row>
    <row r="978" spans="17:63" ht="29.25" customHeight="1" x14ac:dyDescent="0.2">
      <c r="Q978" s="92" t="s">
        <v>50</v>
      </c>
      <c r="BK978" s="98" t="s">
        <v>70</v>
      </c>
    </row>
    <row r="979" spans="17:63" ht="29.25" customHeight="1" x14ac:dyDescent="0.2">
      <c r="Q979" s="92" t="s">
        <v>50</v>
      </c>
      <c r="BK979" s="98" t="s">
        <v>70</v>
      </c>
    </row>
    <row r="980" spans="17:63" ht="29.25" customHeight="1" x14ac:dyDescent="0.2">
      <c r="Q980" s="92" t="s">
        <v>50</v>
      </c>
      <c r="BK980" s="98" t="s">
        <v>70</v>
      </c>
    </row>
    <row r="981" spans="17:63" ht="29.25" customHeight="1" x14ac:dyDescent="0.2">
      <c r="Q981" s="92" t="s">
        <v>50</v>
      </c>
      <c r="BK981" s="98" t="s">
        <v>70</v>
      </c>
    </row>
    <row r="982" spans="17:63" ht="29.25" customHeight="1" x14ac:dyDescent="0.2">
      <c r="Q982" s="92" t="s">
        <v>50</v>
      </c>
      <c r="BK982" s="98" t="s">
        <v>70</v>
      </c>
    </row>
    <row r="983" spans="17:63" ht="29.25" customHeight="1" x14ac:dyDescent="0.2">
      <c r="Q983" s="92" t="s">
        <v>50</v>
      </c>
      <c r="BK983" s="98" t="s">
        <v>70</v>
      </c>
    </row>
    <row r="984" spans="17:63" ht="29.25" customHeight="1" x14ac:dyDescent="0.2">
      <c r="Q984" s="92" t="s">
        <v>50</v>
      </c>
      <c r="BK984" s="98" t="s">
        <v>70</v>
      </c>
    </row>
    <row r="985" spans="17:63" ht="29.25" customHeight="1" x14ac:dyDescent="0.2">
      <c r="Q985" s="92" t="s">
        <v>50</v>
      </c>
      <c r="BK985" s="98" t="s">
        <v>70</v>
      </c>
    </row>
    <row r="986" spans="17:63" ht="29.25" customHeight="1" x14ac:dyDescent="0.2">
      <c r="Q986" s="92" t="s">
        <v>50</v>
      </c>
      <c r="BK986" s="98" t="s">
        <v>70</v>
      </c>
    </row>
    <row r="987" spans="17:63" ht="29.25" customHeight="1" x14ac:dyDescent="0.2">
      <c r="Q987" s="92" t="s">
        <v>50</v>
      </c>
      <c r="BK987" s="98" t="s">
        <v>70</v>
      </c>
    </row>
    <row r="988" spans="17:63" ht="29.25" customHeight="1" x14ac:dyDescent="0.2">
      <c r="Q988" s="92" t="s">
        <v>50</v>
      </c>
      <c r="BK988" s="98" t="s">
        <v>70</v>
      </c>
    </row>
    <row r="989" spans="17:63" ht="29.25" customHeight="1" x14ac:dyDescent="0.2">
      <c r="Q989" s="92" t="s">
        <v>50</v>
      </c>
      <c r="BK989" s="98" t="s">
        <v>70</v>
      </c>
    </row>
    <row r="990" spans="17:63" ht="29.25" customHeight="1" x14ac:dyDescent="0.2">
      <c r="Q990" s="92" t="s">
        <v>50</v>
      </c>
      <c r="BK990" s="98" t="s">
        <v>70</v>
      </c>
    </row>
    <row r="991" spans="17:63" ht="29.25" customHeight="1" x14ac:dyDescent="0.2">
      <c r="Q991" s="92" t="s">
        <v>50</v>
      </c>
      <c r="BK991" s="98" t="s">
        <v>70</v>
      </c>
    </row>
    <row r="992" spans="17:63" ht="29.25" customHeight="1" x14ac:dyDescent="0.2">
      <c r="Q992" s="92" t="s">
        <v>50</v>
      </c>
      <c r="BK992" s="98" t="s">
        <v>70</v>
      </c>
    </row>
    <row r="993" spans="17:63" ht="29.25" customHeight="1" x14ac:dyDescent="0.2">
      <c r="Q993" s="92" t="s">
        <v>50</v>
      </c>
      <c r="BK993" s="98" t="s">
        <v>70</v>
      </c>
    </row>
    <row r="994" spans="17:63" ht="29.25" customHeight="1" x14ac:dyDescent="0.2">
      <c r="Q994" s="92" t="s">
        <v>50</v>
      </c>
      <c r="BK994" s="98" t="s">
        <v>70</v>
      </c>
    </row>
    <row r="995" spans="17:63" ht="29.25" customHeight="1" x14ac:dyDescent="0.2">
      <c r="Q995" s="92" t="s">
        <v>50</v>
      </c>
      <c r="BK995" s="98" t="s">
        <v>70</v>
      </c>
    </row>
    <row r="996" spans="17:63" ht="29.25" customHeight="1" x14ac:dyDescent="0.2">
      <c r="Q996" s="92" t="s">
        <v>50</v>
      </c>
      <c r="BK996" s="98" t="s">
        <v>70</v>
      </c>
    </row>
    <row r="997" spans="17:63" ht="29.25" customHeight="1" x14ac:dyDescent="0.2">
      <c r="Q997" s="92" t="s">
        <v>50</v>
      </c>
      <c r="BK997" s="98" t="s">
        <v>70</v>
      </c>
    </row>
    <row r="998" spans="17:63" ht="29.25" customHeight="1" x14ac:dyDescent="0.2">
      <c r="Q998" s="92" t="s">
        <v>50</v>
      </c>
      <c r="BK998" s="98" t="s">
        <v>70</v>
      </c>
    </row>
    <row r="999" spans="17:63" ht="29.25" customHeight="1" x14ac:dyDescent="0.2">
      <c r="Q999" s="92" t="s">
        <v>50</v>
      </c>
      <c r="BK999" s="98" t="s">
        <v>70</v>
      </c>
    </row>
    <row r="1000" spans="17:63" ht="29.25" customHeight="1" x14ac:dyDescent="0.2">
      <c r="Q1000" s="92" t="s">
        <v>50</v>
      </c>
      <c r="BK1000" s="98" t="s">
        <v>70</v>
      </c>
    </row>
    <row r="1001" spans="17:63" ht="29.25" customHeight="1" x14ac:dyDescent="0.2">
      <c r="Q1001" s="92" t="s">
        <v>50</v>
      </c>
      <c r="BK1001" s="98" t="s">
        <v>70</v>
      </c>
    </row>
    <row r="1002" spans="17:63" ht="29.25" customHeight="1" x14ac:dyDescent="0.2">
      <c r="Q1002" s="92" t="s">
        <v>50</v>
      </c>
      <c r="BK1002" s="98" t="s">
        <v>70</v>
      </c>
    </row>
    <row r="1003" spans="17:63" ht="29.25" customHeight="1" x14ac:dyDescent="0.2">
      <c r="Q1003" s="92" t="s">
        <v>50</v>
      </c>
      <c r="BK1003" s="98" t="s">
        <v>70</v>
      </c>
    </row>
    <row r="1004" spans="17:63" ht="29.25" customHeight="1" x14ac:dyDescent="0.2">
      <c r="Q1004" s="92" t="s">
        <v>50</v>
      </c>
      <c r="BK1004" s="98" t="s">
        <v>70</v>
      </c>
    </row>
    <row r="1005" spans="17:63" ht="29.25" customHeight="1" x14ac:dyDescent="0.2">
      <c r="Q1005" s="92" t="s">
        <v>50</v>
      </c>
      <c r="BK1005" s="98" t="s">
        <v>70</v>
      </c>
    </row>
    <row r="1006" spans="17:63" ht="29.25" customHeight="1" x14ac:dyDescent="0.2">
      <c r="Q1006" s="92" t="s">
        <v>50</v>
      </c>
      <c r="BK1006" s="98" t="s">
        <v>70</v>
      </c>
    </row>
    <row r="1007" spans="17:63" ht="29.25" customHeight="1" x14ac:dyDescent="0.2">
      <c r="Q1007" s="92" t="s">
        <v>50</v>
      </c>
      <c r="BK1007" s="98" t="s">
        <v>70</v>
      </c>
    </row>
    <row r="1008" spans="17:63" ht="29.25" customHeight="1" x14ac:dyDescent="0.2">
      <c r="Q1008" s="92" t="s">
        <v>50</v>
      </c>
      <c r="BK1008" s="98" t="s">
        <v>70</v>
      </c>
    </row>
    <row r="1009" spans="17:63" ht="29.25" customHeight="1" x14ac:dyDescent="0.2">
      <c r="Q1009" s="92" t="s">
        <v>50</v>
      </c>
      <c r="BK1009" s="98" t="s">
        <v>70</v>
      </c>
    </row>
    <row r="1010" spans="17:63" ht="29.25" customHeight="1" x14ac:dyDescent="0.2">
      <c r="Q1010" s="92" t="s">
        <v>50</v>
      </c>
      <c r="BK1010" s="98" t="s">
        <v>70</v>
      </c>
    </row>
    <row r="1011" spans="17:63" ht="29.25" customHeight="1" x14ac:dyDescent="0.2">
      <c r="Q1011" s="92" t="s">
        <v>50</v>
      </c>
      <c r="BK1011" s="98" t="s">
        <v>70</v>
      </c>
    </row>
    <row r="1012" spans="17:63" ht="29.25" customHeight="1" x14ac:dyDescent="0.2">
      <c r="Q1012" s="92" t="s">
        <v>50</v>
      </c>
      <c r="BK1012" s="98" t="s">
        <v>70</v>
      </c>
    </row>
    <row r="1013" spans="17:63" ht="29.25" customHeight="1" x14ac:dyDescent="0.2">
      <c r="Q1013" s="92" t="s">
        <v>50</v>
      </c>
      <c r="BK1013" s="98" t="s">
        <v>70</v>
      </c>
    </row>
    <row r="1014" spans="17:63" ht="29.25" customHeight="1" x14ac:dyDescent="0.2">
      <c r="Q1014" s="92" t="s">
        <v>50</v>
      </c>
      <c r="BK1014" s="98" t="s">
        <v>70</v>
      </c>
    </row>
    <row r="1015" spans="17:63" ht="29.25" customHeight="1" x14ac:dyDescent="0.2">
      <c r="Q1015" s="92" t="s">
        <v>50</v>
      </c>
      <c r="BK1015" s="98" t="s">
        <v>70</v>
      </c>
    </row>
    <row r="1016" spans="17:63" ht="29.25" customHeight="1" x14ac:dyDescent="0.2">
      <c r="Q1016" s="92" t="s">
        <v>50</v>
      </c>
      <c r="BK1016" s="98" t="s">
        <v>70</v>
      </c>
    </row>
    <row r="1017" spans="17:63" ht="29.25" customHeight="1" x14ac:dyDescent="0.2">
      <c r="Q1017" s="92" t="s">
        <v>50</v>
      </c>
      <c r="BK1017" s="98" t="s">
        <v>70</v>
      </c>
    </row>
    <row r="1018" spans="17:63" ht="29.25" customHeight="1" x14ac:dyDescent="0.2">
      <c r="Q1018" s="92" t="s">
        <v>50</v>
      </c>
      <c r="BK1018" s="98" t="s">
        <v>70</v>
      </c>
    </row>
    <row r="1019" spans="17:63" ht="29.25" customHeight="1" x14ac:dyDescent="0.2">
      <c r="Q1019" s="92" t="s">
        <v>50</v>
      </c>
      <c r="BK1019" s="98" t="s">
        <v>70</v>
      </c>
    </row>
    <row r="1020" spans="17:63" ht="29.25" customHeight="1" x14ac:dyDescent="0.2">
      <c r="Q1020" s="92" t="s">
        <v>50</v>
      </c>
      <c r="BK1020" s="98" t="s">
        <v>70</v>
      </c>
    </row>
    <row r="1021" spans="17:63" ht="29.25" customHeight="1" x14ac:dyDescent="0.2">
      <c r="Q1021" s="92" t="s">
        <v>50</v>
      </c>
      <c r="BK1021" s="98" t="s">
        <v>70</v>
      </c>
    </row>
    <row r="1022" spans="17:63" ht="29.25" customHeight="1" x14ac:dyDescent="0.2">
      <c r="Q1022" s="92" t="s">
        <v>50</v>
      </c>
      <c r="BK1022" s="98" t="s">
        <v>70</v>
      </c>
    </row>
    <row r="1023" spans="17:63" ht="29.25" customHeight="1" x14ac:dyDescent="0.2">
      <c r="Q1023" s="92" t="s">
        <v>50</v>
      </c>
      <c r="BK1023" s="98" t="s">
        <v>70</v>
      </c>
    </row>
    <row r="1024" spans="17:63" ht="29.25" customHeight="1" x14ac:dyDescent="0.2">
      <c r="Q1024" s="92" t="s">
        <v>50</v>
      </c>
      <c r="BK1024" s="98" t="s">
        <v>70</v>
      </c>
    </row>
    <row r="1025" spans="17:63" ht="29.25" customHeight="1" x14ac:dyDescent="0.2">
      <c r="Q1025" s="92" t="s">
        <v>50</v>
      </c>
      <c r="BK1025" s="98" t="s">
        <v>70</v>
      </c>
    </row>
    <row r="1026" spans="17:63" ht="29.25" customHeight="1" x14ac:dyDescent="0.2">
      <c r="Q1026" s="92" t="s">
        <v>50</v>
      </c>
      <c r="BK1026" s="98" t="s">
        <v>70</v>
      </c>
    </row>
    <row r="1027" spans="17:63" ht="29.25" customHeight="1" x14ac:dyDescent="0.2">
      <c r="Q1027" s="92" t="s">
        <v>50</v>
      </c>
      <c r="BK1027" s="98" t="s">
        <v>70</v>
      </c>
    </row>
    <row r="1028" spans="17:63" ht="29.25" customHeight="1" x14ac:dyDescent="0.2">
      <c r="Q1028" s="92" t="s">
        <v>50</v>
      </c>
      <c r="BK1028" s="98" t="s">
        <v>70</v>
      </c>
    </row>
    <row r="1029" spans="17:63" ht="29.25" customHeight="1" x14ac:dyDescent="0.2">
      <c r="Q1029" s="92" t="s">
        <v>50</v>
      </c>
      <c r="BK1029" s="98" t="s">
        <v>70</v>
      </c>
    </row>
    <row r="1030" spans="17:63" ht="29.25" customHeight="1" x14ac:dyDescent="0.2">
      <c r="Q1030" s="92" t="s">
        <v>50</v>
      </c>
      <c r="BK1030" s="98" t="s">
        <v>70</v>
      </c>
    </row>
    <row r="1031" spans="17:63" ht="29.25" customHeight="1" x14ac:dyDescent="0.2">
      <c r="Q1031" s="92" t="s">
        <v>50</v>
      </c>
      <c r="BK1031" s="98" t="s">
        <v>70</v>
      </c>
    </row>
    <row r="1032" spans="17:63" ht="29.25" customHeight="1" x14ac:dyDescent="0.2">
      <c r="Q1032" s="92" t="s">
        <v>50</v>
      </c>
      <c r="BK1032" s="98" t="s">
        <v>70</v>
      </c>
    </row>
    <row r="1033" spans="17:63" ht="29.25" customHeight="1" x14ac:dyDescent="0.2">
      <c r="Q1033" s="92" t="s">
        <v>50</v>
      </c>
      <c r="BK1033" s="98" t="s">
        <v>70</v>
      </c>
    </row>
    <row r="1034" spans="17:63" ht="29.25" customHeight="1" x14ac:dyDescent="0.2">
      <c r="Q1034" s="92" t="s">
        <v>50</v>
      </c>
      <c r="BK1034" s="98" t="s">
        <v>70</v>
      </c>
    </row>
    <row r="1035" spans="17:63" ht="29.25" customHeight="1" x14ac:dyDescent="0.2">
      <c r="Q1035" s="92" t="s">
        <v>50</v>
      </c>
      <c r="BK1035" s="98" t="s">
        <v>70</v>
      </c>
    </row>
    <row r="1036" spans="17:63" ht="29.25" customHeight="1" x14ac:dyDescent="0.2">
      <c r="Q1036" s="92" t="s">
        <v>50</v>
      </c>
      <c r="BK1036" s="98" t="s">
        <v>70</v>
      </c>
    </row>
    <row r="1037" spans="17:63" ht="29.25" customHeight="1" x14ac:dyDescent="0.2">
      <c r="Q1037" s="92" t="s">
        <v>50</v>
      </c>
      <c r="BK1037" s="98" t="s">
        <v>70</v>
      </c>
    </row>
    <row r="1038" spans="17:63" ht="29.25" customHeight="1" x14ac:dyDescent="0.2">
      <c r="Q1038" s="92" t="s">
        <v>50</v>
      </c>
      <c r="BK1038" s="98" t="s">
        <v>70</v>
      </c>
    </row>
    <row r="1039" spans="17:63" ht="29.25" customHeight="1" x14ac:dyDescent="0.2">
      <c r="Q1039" s="92" t="s">
        <v>50</v>
      </c>
      <c r="BK1039" s="98" t="s">
        <v>70</v>
      </c>
    </row>
    <row r="1040" spans="17:63" ht="29.25" customHeight="1" x14ac:dyDescent="0.2">
      <c r="Q1040" s="92" t="s">
        <v>50</v>
      </c>
      <c r="BK1040" s="98" t="s">
        <v>70</v>
      </c>
    </row>
    <row r="1041" spans="17:63" ht="29.25" customHeight="1" x14ac:dyDescent="0.2">
      <c r="Q1041" s="92" t="s">
        <v>50</v>
      </c>
      <c r="BK1041" s="98" t="s">
        <v>70</v>
      </c>
    </row>
    <row r="1042" spans="17:63" ht="29.25" customHeight="1" x14ac:dyDescent="0.2">
      <c r="Q1042" s="92" t="s">
        <v>50</v>
      </c>
      <c r="BK1042" s="98" t="s">
        <v>70</v>
      </c>
    </row>
    <row r="1043" spans="17:63" ht="29.25" customHeight="1" x14ac:dyDescent="0.2">
      <c r="Q1043" s="92" t="s">
        <v>50</v>
      </c>
      <c r="BK1043" s="98" t="s">
        <v>70</v>
      </c>
    </row>
    <row r="1044" spans="17:63" ht="29.25" customHeight="1" x14ac:dyDescent="0.2">
      <c r="Q1044" s="92" t="s">
        <v>50</v>
      </c>
      <c r="BK1044" s="98" t="s">
        <v>70</v>
      </c>
    </row>
    <row r="1045" spans="17:63" ht="29.25" customHeight="1" x14ac:dyDescent="0.2">
      <c r="Q1045" s="92" t="s">
        <v>50</v>
      </c>
      <c r="BK1045" s="98" t="s">
        <v>70</v>
      </c>
    </row>
    <row r="1046" spans="17:63" ht="29.25" customHeight="1" x14ac:dyDescent="0.2">
      <c r="Q1046" s="92" t="s">
        <v>50</v>
      </c>
      <c r="BK1046" s="98" t="s">
        <v>70</v>
      </c>
    </row>
    <row r="1047" spans="17:63" ht="29.25" customHeight="1" x14ac:dyDescent="0.2">
      <c r="Q1047" s="92" t="s">
        <v>50</v>
      </c>
      <c r="BK1047" s="98" t="s">
        <v>70</v>
      </c>
    </row>
    <row r="1048" spans="17:63" ht="29.25" customHeight="1" x14ac:dyDescent="0.2">
      <c r="Q1048" s="92" t="s">
        <v>50</v>
      </c>
      <c r="BK1048" s="98" t="s">
        <v>70</v>
      </c>
    </row>
    <row r="1049" spans="17:63" ht="29.25" customHeight="1" x14ac:dyDescent="0.2">
      <c r="Q1049" s="92" t="s">
        <v>50</v>
      </c>
      <c r="BK1049" s="98" t="s">
        <v>70</v>
      </c>
    </row>
    <row r="1050" spans="17:63" ht="29.25" customHeight="1" x14ac:dyDescent="0.2">
      <c r="Q1050" s="92" t="s">
        <v>50</v>
      </c>
      <c r="BK1050" s="98" t="s">
        <v>70</v>
      </c>
    </row>
    <row r="1051" spans="17:63" ht="29.25" customHeight="1" x14ac:dyDescent="0.2">
      <c r="Q1051" s="92" t="s">
        <v>50</v>
      </c>
      <c r="BK1051" s="98" t="s">
        <v>70</v>
      </c>
    </row>
    <row r="1052" spans="17:63" ht="29.25" customHeight="1" x14ac:dyDescent="0.2">
      <c r="Q1052" s="92" t="s">
        <v>50</v>
      </c>
      <c r="BK1052" s="98" t="s">
        <v>70</v>
      </c>
    </row>
    <row r="1053" spans="17:63" ht="29.25" customHeight="1" x14ac:dyDescent="0.2">
      <c r="Q1053" s="92" t="s">
        <v>50</v>
      </c>
      <c r="BK1053" s="98" t="s">
        <v>70</v>
      </c>
    </row>
    <row r="1054" spans="17:63" ht="29.25" customHeight="1" x14ac:dyDescent="0.2">
      <c r="Q1054" s="92" t="s">
        <v>50</v>
      </c>
      <c r="BK1054" s="98" t="s">
        <v>70</v>
      </c>
    </row>
    <row r="1055" spans="17:63" ht="29.25" customHeight="1" x14ac:dyDescent="0.2">
      <c r="Q1055" s="92" t="s">
        <v>50</v>
      </c>
      <c r="BK1055" s="98" t="s">
        <v>70</v>
      </c>
    </row>
    <row r="1056" spans="17:63" ht="29.25" customHeight="1" x14ac:dyDescent="0.2">
      <c r="Q1056" s="92" t="s">
        <v>50</v>
      </c>
      <c r="BK1056" s="98" t="s">
        <v>70</v>
      </c>
    </row>
    <row r="1057" spans="17:63" ht="29.25" customHeight="1" x14ac:dyDescent="0.2">
      <c r="Q1057" s="92" t="s">
        <v>50</v>
      </c>
      <c r="BK1057" s="98" t="s">
        <v>70</v>
      </c>
    </row>
    <row r="1058" spans="17:63" ht="29.25" customHeight="1" x14ac:dyDescent="0.2">
      <c r="Q1058" s="92" t="s">
        <v>50</v>
      </c>
      <c r="BK1058" s="98" t="s">
        <v>70</v>
      </c>
    </row>
    <row r="1059" spans="17:63" ht="29.25" customHeight="1" x14ac:dyDescent="0.2">
      <c r="Q1059" s="92" t="s">
        <v>50</v>
      </c>
      <c r="BK1059" s="98" t="s">
        <v>70</v>
      </c>
    </row>
    <row r="1060" spans="17:63" ht="29.25" customHeight="1" x14ac:dyDescent="0.2">
      <c r="Q1060" s="92" t="s">
        <v>50</v>
      </c>
      <c r="BK1060" s="98" t="s">
        <v>70</v>
      </c>
    </row>
    <row r="1061" spans="17:63" ht="29.25" customHeight="1" x14ac:dyDescent="0.2">
      <c r="Q1061" s="92" t="s">
        <v>50</v>
      </c>
      <c r="BK1061" s="98" t="s">
        <v>70</v>
      </c>
    </row>
    <row r="1062" spans="17:63" ht="29.25" customHeight="1" x14ac:dyDescent="0.2">
      <c r="Q1062" s="92" t="s">
        <v>50</v>
      </c>
      <c r="BK1062" s="98" t="s">
        <v>70</v>
      </c>
    </row>
    <row r="1063" spans="17:63" ht="29.25" customHeight="1" x14ac:dyDescent="0.2">
      <c r="Q1063" s="92" t="s">
        <v>50</v>
      </c>
      <c r="BK1063" s="98" t="s">
        <v>70</v>
      </c>
    </row>
    <row r="1064" spans="17:63" ht="29.25" customHeight="1" x14ac:dyDescent="0.2">
      <c r="Q1064" s="92" t="s">
        <v>50</v>
      </c>
      <c r="BK1064" s="98" t="s">
        <v>70</v>
      </c>
    </row>
    <row r="1065" spans="17:63" ht="29.25" customHeight="1" x14ac:dyDescent="0.2">
      <c r="Q1065" s="92" t="s">
        <v>50</v>
      </c>
      <c r="BK1065" s="98" t="s">
        <v>70</v>
      </c>
    </row>
    <row r="1066" spans="17:63" ht="29.25" customHeight="1" x14ac:dyDescent="0.2">
      <c r="Q1066" s="92" t="s">
        <v>50</v>
      </c>
      <c r="BK1066" s="98" t="s">
        <v>70</v>
      </c>
    </row>
    <row r="1067" spans="17:63" ht="29.25" customHeight="1" x14ac:dyDescent="0.2">
      <c r="Q1067" s="92" t="s">
        <v>50</v>
      </c>
      <c r="BK1067" s="98" t="s">
        <v>70</v>
      </c>
    </row>
    <row r="1068" spans="17:63" ht="29.25" customHeight="1" x14ac:dyDescent="0.2">
      <c r="Q1068" s="92" t="s">
        <v>50</v>
      </c>
      <c r="BK1068" s="98" t="s">
        <v>70</v>
      </c>
    </row>
    <row r="1069" spans="17:63" ht="29.25" customHeight="1" x14ac:dyDescent="0.2">
      <c r="Q1069" s="92" t="s">
        <v>50</v>
      </c>
      <c r="BK1069" s="98" t="s">
        <v>70</v>
      </c>
    </row>
    <row r="1070" spans="17:63" ht="29.25" customHeight="1" x14ac:dyDescent="0.2">
      <c r="Q1070" s="92" t="s">
        <v>50</v>
      </c>
      <c r="BK1070" s="98" t="s">
        <v>70</v>
      </c>
    </row>
    <row r="1071" spans="17:63" ht="29.25" customHeight="1" x14ac:dyDescent="0.2">
      <c r="Q1071" s="92" t="s">
        <v>50</v>
      </c>
      <c r="BK1071" s="98" t="s">
        <v>70</v>
      </c>
    </row>
    <row r="1072" spans="17:63" ht="29.25" customHeight="1" x14ac:dyDescent="0.2">
      <c r="Q1072" s="92" t="s">
        <v>50</v>
      </c>
      <c r="BK1072" s="98" t="s">
        <v>70</v>
      </c>
    </row>
    <row r="1073" spans="17:63" ht="29.25" customHeight="1" x14ac:dyDescent="0.2">
      <c r="Q1073" s="92" t="s">
        <v>50</v>
      </c>
      <c r="BK1073" s="98" t="s">
        <v>70</v>
      </c>
    </row>
    <row r="1074" spans="17:63" ht="29.25" customHeight="1" x14ac:dyDescent="0.2">
      <c r="Q1074" s="92" t="s">
        <v>50</v>
      </c>
      <c r="BK1074" s="98" t="s">
        <v>70</v>
      </c>
    </row>
    <row r="1075" spans="17:63" ht="29.25" customHeight="1" x14ac:dyDescent="0.2">
      <c r="Q1075" s="92" t="s">
        <v>50</v>
      </c>
      <c r="BK1075" s="98" t="s">
        <v>70</v>
      </c>
    </row>
    <row r="1076" spans="17:63" ht="29.25" customHeight="1" x14ac:dyDescent="0.2">
      <c r="Q1076" s="92" t="s">
        <v>50</v>
      </c>
      <c r="BK1076" s="98" t="s">
        <v>70</v>
      </c>
    </row>
    <row r="1077" spans="17:63" ht="29.25" customHeight="1" x14ac:dyDescent="0.2">
      <c r="Q1077" s="92" t="s">
        <v>50</v>
      </c>
      <c r="BK1077" s="98" t="s">
        <v>70</v>
      </c>
    </row>
    <row r="1078" spans="17:63" ht="29.25" customHeight="1" x14ac:dyDescent="0.2">
      <c r="Q1078" s="92" t="s">
        <v>50</v>
      </c>
      <c r="BK1078" s="98" t="s">
        <v>70</v>
      </c>
    </row>
    <row r="1079" spans="17:63" ht="29.25" customHeight="1" x14ac:dyDescent="0.2">
      <c r="Q1079" s="92" t="s">
        <v>50</v>
      </c>
      <c r="BK1079" s="98" t="s">
        <v>70</v>
      </c>
    </row>
    <row r="1080" spans="17:63" ht="29.25" customHeight="1" x14ac:dyDescent="0.2">
      <c r="Q1080" s="92" t="s">
        <v>50</v>
      </c>
      <c r="BK1080" s="98" t="s">
        <v>70</v>
      </c>
    </row>
    <row r="1081" spans="17:63" ht="29.25" customHeight="1" x14ac:dyDescent="0.2">
      <c r="Q1081" s="92" t="s">
        <v>50</v>
      </c>
      <c r="BK1081" s="98" t="s">
        <v>70</v>
      </c>
    </row>
    <row r="1082" spans="17:63" ht="29.25" customHeight="1" x14ac:dyDescent="0.2">
      <c r="Q1082" s="92" t="s">
        <v>50</v>
      </c>
      <c r="BK1082" s="98" t="s">
        <v>70</v>
      </c>
    </row>
    <row r="1083" spans="17:63" ht="29.25" customHeight="1" x14ac:dyDescent="0.2">
      <c r="Q1083" s="92" t="s">
        <v>50</v>
      </c>
      <c r="BK1083" s="98" t="s">
        <v>70</v>
      </c>
    </row>
    <row r="1084" spans="17:63" ht="29.25" customHeight="1" x14ac:dyDescent="0.2">
      <c r="Q1084" s="92" t="s">
        <v>50</v>
      </c>
      <c r="BK1084" s="98" t="s">
        <v>70</v>
      </c>
    </row>
    <row r="1085" spans="17:63" ht="29.25" customHeight="1" x14ac:dyDescent="0.2">
      <c r="Q1085" s="92" t="s">
        <v>50</v>
      </c>
      <c r="BK1085" s="98" t="s">
        <v>70</v>
      </c>
    </row>
    <row r="1086" spans="17:63" ht="29.25" customHeight="1" x14ac:dyDescent="0.2">
      <c r="Q1086" s="92" t="s">
        <v>50</v>
      </c>
      <c r="BK1086" s="98" t="s">
        <v>70</v>
      </c>
    </row>
    <row r="1087" spans="17:63" ht="29.25" customHeight="1" x14ac:dyDescent="0.2">
      <c r="Q1087" s="92" t="s">
        <v>50</v>
      </c>
      <c r="BK1087" s="98" t="s">
        <v>70</v>
      </c>
    </row>
    <row r="1088" spans="17:63" ht="29.25" customHeight="1" x14ac:dyDescent="0.2">
      <c r="Q1088" s="92" t="s">
        <v>50</v>
      </c>
      <c r="BK1088" s="98" t="s">
        <v>70</v>
      </c>
    </row>
    <row r="1089" spans="17:63" ht="29.25" customHeight="1" x14ac:dyDescent="0.2">
      <c r="Q1089" s="92" t="s">
        <v>50</v>
      </c>
      <c r="BK1089" s="98" t="s">
        <v>70</v>
      </c>
    </row>
    <row r="1090" spans="17:63" ht="29.25" customHeight="1" x14ac:dyDescent="0.2">
      <c r="Q1090" s="92" t="s">
        <v>50</v>
      </c>
      <c r="BK1090" s="98" t="s">
        <v>70</v>
      </c>
    </row>
    <row r="1091" spans="17:63" ht="29.25" customHeight="1" x14ac:dyDescent="0.2">
      <c r="Q1091" s="92" t="s">
        <v>50</v>
      </c>
      <c r="BK1091" s="98" t="s">
        <v>70</v>
      </c>
    </row>
    <row r="1092" spans="17:63" ht="29.25" customHeight="1" x14ac:dyDescent="0.2">
      <c r="Q1092" s="92" t="s">
        <v>50</v>
      </c>
      <c r="BK1092" s="98" t="s">
        <v>70</v>
      </c>
    </row>
    <row r="1093" spans="17:63" ht="29.25" customHeight="1" x14ac:dyDescent="0.2">
      <c r="Q1093" s="92" t="s">
        <v>50</v>
      </c>
      <c r="BK1093" s="98" t="s">
        <v>70</v>
      </c>
    </row>
    <row r="1094" spans="17:63" ht="29.25" customHeight="1" x14ac:dyDescent="0.2">
      <c r="Q1094" s="92" t="s">
        <v>50</v>
      </c>
      <c r="BK1094" s="98" t="s">
        <v>70</v>
      </c>
    </row>
    <row r="1095" spans="17:63" ht="29.25" customHeight="1" x14ac:dyDescent="0.2">
      <c r="Q1095" s="92" t="s">
        <v>50</v>
      </c>
      <c r="BK1095" s="98" t="s">
        <v>70</v>
      </c>
    </row>
    <row r="1096" spans="17:63" ht="29.25" customHeight="1" x14ac:dyDescent="0.2">
      <c r="Q1096" s="92" t="s">
        <v>50</v>
      </c>
      <c r="BK1096" s="98" t="s">
        <v>70</v>
      </c>
    </row>
    <row r="1097" spans="17:63" ht="29.25" customHeight="1" x14ac:dyDescent="0.2">
      <c r="Q1097" s="92" t="s">
        <v>50</v>
      </c>
      <c r="BK1097" s="98" t="s">
        <v>70</v>
      </c>
    </row>
    <row r="1098" spans="17:63" ht="29.25" customHeight="1" x14ac:dyDescent="0.2">
      <c r="Q1098" s="92" t="s">
        <v>50</v>
      </c>
      <c r="BK1098" s="98" t="s">
        <v>70</v>
      </c>
    </row>
    <row r="1099" spans="17:63" ht="29.25" customHeight="1" x14ac:dyDescent="0.2">
      <c r="Q1099" s="92" t="s">
        <v>50</v>
      </c>
      <c r="BK1099" s="98" t="s">
        <v>70</v>
      </c>
    </row>
    <row r="1100" spans="17:63" ht="29.25" customHeight="1" x14ac:dyDescent="0.2">
      <c r="Q1100" s="92" t="s">
        <v>50</v>
      </c>
      <c r="BK1100" s="98" t="s">
        <v>70</v>
      </c>
    </row>
    <row r="1101" spans="17:63" ht="29.25" customHeight="1" x14ac:dyDescent="0.2">
      <c r="Q1101" s="92" t="s">
        <v>50</v>
      </c>
      <c r="BK1101" s="98" t="s">
        <v>70</v>
      </c>
    </row>
    <row r="1102" spans="17:63" ht="29.25" customHeight="1" x14ac:dyDescent="0.2">
      <c r="Q1102" s="92" t="s">
        <v>50</v>
      </c>
      <c r="BK1102" s="98" t="s">
        <v>70</v>
      </c>
    </row>
    <row r="1103" spans="17:63" ht="29.25" customHeight="1" x14ac:dyDescent="0.2">
      <c r="Q1103" s="92" t="s">
        <v>50</v>
      </c>
      <c r="BK1103" s="98" t="s">
        <v>70</v>
      </c>
    </row>
    <row r="1104" spans="17:63" ht="29.25" customHeight="1" x14ac:dyDescent="0.2">
      <c r="Q1104" s="92" t="s">
        <v>50</v>
      </c>
      <c r="BK1104" s="98" t="s">
        <v>70</v>
      </c>
    </row>
    <row r="1105" spans="17:63" ht="29.25" customHeight="1" x14ac:dyDescent="0.2">
      <c r="Q1105" s="92" t="s">
        <v>50</v>
      </c>
      <c r="BK1105" s="98" t="s">
        <v>70</v>
      </c>
    </row>
    <row r="1106" spans="17:63" ht="29.25" customHeight="1" x14ac:dyDescent="0.2">
      <c r="Q1106" s="92" t="s">
        <v>50</v>
      </c>
      <c r="BK1106" s="98" t="s">
        <v>70</v>
      </c>
    </row>
    <row r="1107" spans="17:63" ht="29.25" customHeight="1" x14ac:dyDescent="0.2">
      <c r="Q1107" s="92" t="s">
        <v>50</v>
      </c>
      <c r="BK1107" s="98" t="s">
        <v>70</v>
      </c>
    </row>
    <row r="1108" spans="17:63" ht="29.25" customHeight="1" x14ac:dyDescent="0.2">
      <c r="Q1108" s="92" t="s">
        <v>50</v>
      </c>
      <c r="BK1108" s="98" t="s">
        <v>70</v>
      </c>
    </row>
    <row r="1109" spans="17:63" ht="29.25" customHeight="1" x14ac:dyDescent="0.2">
      <c r="Q1109" s="92" t="s">
        <v>50</v>
      </c>
      <c r="BK1109" s="98" t="s">
        <v>70</v>
      </c>
    </row>
    <row r="1110" spans="17:63" ht="29.25" customHeight="1" x14ac:dyDescent="0.2">
      <c r="Q1110" s="92" t="s">
        <v>50</v>
      </c>
      <c r="BK1110" s="98" t="s">
        <v>70</v>
      </c>
    </row>
    <row r="1111" spans="17:63" ht="29.25" customHeight="1" x14ac:dyDescent="0.2">
      <c r="Q1111" s="92" t="s">
        <v>50</v>
      </c>
      <c r="BK1111" s="98" t="s">
        <v>70</v>
      </c>
    </row>
    <row r="1112" spans="17:63" ht="29.25" customHeight="1" x14ac:dyDescent="0.2">
      <c r="Q1112" s="92" t="s">
        <v>50</v>
      </c>
      <c r="BK1112" s="98" t="s">
        <v>70</v>
      </c>
    </row>
    <row r="1113" spans="17:63" ht="29.25" customHeight="1" x14ac:dyDescent="0.2">
      <c r="Q1113" s="92" t="s">
        <v>50</v>
      </c>
      <c r="BK1113" s="98" t="s">
        <v>70</v>
      </c>
    </row>
    <row r="1114" spans="17:63" ht="29.25" customHeight="1" x14ac:dyDescent="0.2">
      <c r="Q1114" s="92" t="s">
        <v>50</v>
      </c>
      <c r="BK1114" s="98" t="s">
        <v>70</v>
      </c>
    </row>
    <row r="1115" spans="17:63" ht="29.25" customHeight="1" x14ac:dyDescent="0.2">
      <c r="Q1115" s="92" t="s">
        <v>50</v>
      </c>
      <c r="BK1115" s="98" t="s">
        <v>70</v>
      </c>
    </row>
    <row r="1116" spans="17:63" ht="29.25" customHeight="1" x14ac:dyDescent="0.2">
      <c r="Q1116" s="92" t="s">
        <v>50</v>
      </c>
      <c r="BK1116" s="98" t="s">
        <v>70</v>
      </c>
    </row>
    <row r="1117" spans="17:63" ht="29.25" customHeight="1" x14ac:dyDescent="0.2">
      <c r="Q1117" s="92" t="s">
        <v>50</v>
      </c>
      <c r="BK1117" s="98" t="s">
        <v>70</v>
      </c>
    </row>
    <row r="1118" spans="17:63" ht="29.25" customHeight="1" x14ac:dyDescent="0.2">
      <c r="Q1118" s="92" t="s">
        <v>50</v>
      </c>
      <c r="BK1118" s="98" t="s">
        <v>70</v>
      </c>
    </row>
    <row r="1119" spans="17:63" ht="29.25" customHeight="1" x14ac:dyDescent="0.2">
      <c r="Q1119" s="92" t="s">
        <v>50</v>
      </c>
      <c r="BK1119" s="98" t="s">
        <v>70</v>
      </c>
    </row>
    <row r="1120" spans="17:63" ht="29.25" customHeight="1" x14ac:dyDescent="0.2">
      <c r="Q1120" s="92" t="s">
        <v>50</v>
      </c>
      <c r="BK1120" s="98" t="s">
        <v>70</v>
      </c>
    </row>
    <row r="1121" spans="17:63" ht="29.25" customHeight="1" x14ac:dyDescent="0.2">
      <c r="Q1121" s="92" t="s">
        <v>50</v>
      </c>
      <c r="BK1121" s="98" t="s">
        <v>70</v>
      </c>
    </row>
    <row r="1122" spans="17:63" ht="29.25" customHeight="1" x14ac:dyDescent="0.2">
      <c r="Q1122" s="92" t="s">
        <v>50</v>
      </c>
      <c r="BK1122" s="98" t="s">
        <v>70</v>
      </c>
    </row>
    <row r="1123" spans="17:63" ht="29.25" customHeight="1" x14ac:dyDescent="0.2">
      <c r="Q1123" s="92" t="s">
        <v>50</v>
      </c>
      <c r="BK1123" s="98" t="s">
        <v>70</v>
      </c>
    </row>
    <row r="1124" spans="17:63" ht="29.25" customHeight="1" x14ac:dyDescent="0.2">
      <c r="Q1124" s="92" t="s">
        <v>50</v>
      </c>
      <c r="BK1124" s="98" t="s">
        <v>70</v>
      </c>
    </row>
    <row r="1125" spans="17:63" ht="29.25" customHeight="1" x14ac:dyDescent="0.2">
      <c r="Q1125" s="92" t="s">
        <v>50</v>
      </c>
      <c r="BK1125" s="98" t="s">
        <v>70</v>
      </c>
    </row>
    <row r="1126" spans="17:63" ht="29.25" customHeight="1" x14ac:dyDescent="0.2">
      <c r="Q1126" s="92" t="s">
        <v>50</v>
      </c>
      <c r="BK1126" s="98" t="s">
        <v>70</v>
      </c>
    </row>
    <row r="1127" spans="17:63" ht="29.25" customHeight="1" x14ac:dyDescent="0.2">
      <c r="Q1127" s="92" t="s">
        <v>50</v>
      </c>
      <c r="BK1127" s="98" t="s">
        <v>70</v>
      </c>
    </row>
    <row r="1128" spans="17:63" ht="29.25" customHeight="1" x14ac:dyDescent="0.2">
      <c r="Q1128" s="92" t="s">
        <v>50</v>
      </c>
      <c r="BK1128" s="98" t="s">
        <v>70</v>
      </c>
    </row>
    <row r="1129" spans="17:63" ht="29.25" customHeight="1" x14ac:dyDescent="0.2">
      <c r="Q1129" s="92" t="s">
        <v>50</v>
      </c>
      <c r="BK1129" s="98" t="s">
        <v>70</v>
      </c>
    </row>
    <row r="1130" spans="17:63" ht="29.25" customHeight="1" x14ac:dyDescent="0.2">
      <c r="Q1130" s="92" t="s">
        <v>50</v>
      </c>
      <c r="BK1130" s="98" t="s">
        <v>70</v>
      </c>
    </row>
    <row r="1131" spans="17:63" ht="29.25" customHeight="1" x14ac:dyDescent="0.2">
      <c r="Q1131" s="92" t="s">
        <v>50</v>
      </c>
      <c r="BK1131" s="98" t="s">
        <v>70</v>
      </c>
    </row>
    <row r="1132" spans="17:63" ht="29.25" customHeight="1" x14ac:dyDescent="0.2">
      <c r="Q1132" s="92" t="s">
        <v>50</v>
      </c>
      <c r="BK1132" s="98" t="s">
        <v>70</v>
      </c>
    </row>
    <row r="1133" spans="17:63" ht="29.25" customHeight="1" x14ac:dyDescent="0.2">
      <c r="Q1133" s="92" t="s">
        <v>50</v>
      </c>
      <c r="BK1133" s="98" t="s">
        <v>70</v>
      </c>
    </row>
    <row r="1134" spans="17:63" ht="29.25" customHeight="1" x14ac:dyDescent="0.2">
      <c r="Q1134" s="92" t="s">
        <v>50</v>
      </c>
      <c r="BK1134" s="98" t="s">
        <v>70</v>
      </c>
    </row>
    <row r="1135" spans="17:63" ht="29.25" customHeight="1" x14ac:dyDescent="0.2">
      <c r="Q1135" s="92" t="s">
        <v>50</v>
      </c>
      <c r="BK1135" s="98" t="s">
        <v>70</v>
      </c>
    </row>
    <row r="1136" spans="17:63" ht="29.25" customHeight="1" x14ac:dyDescent="0.2">
      <c r="Q1136" s="92" t="s">
        <v>50</v>
      </c>
      <c r="BK1136" s="98" t="s">
        <v>70</v>
      </c>
    </row>
    <row r="1137" spans="17:63" ht="29.25" customHeight="1" x14ac:dyDescent="0.2">
      <c r="Q1137" s="92" t="s">
        <v>50</v>
      </c>
      <c r="BK1137" s="98" t="s">
        <v>70</v>
      </c>
    </row>
    <row r="1138" spans="17:63" ht="29.25" customHeight="1" x14ac:dyDescent="0.2">
      <c r="Q1138" s="92" t="s">
        <v>50</v>
      </c>
      <c r="BK1138" s="98" t="s">
        <v>70</v>
      </c>
    </row>
    <row r="1139" spans="17:63" ht="29.25" customHeight="1" x14ac:dyDescent="0.2">
      <c r="Q1139" s="92" t="s">
        <v>50</v>
      </c>
      <c r="BK1139" s="98" t="s">
        <v>70</v>
      </c>
    </row>
    <row r="1140" spans="17:63" ht="29.25" customHeight="1" x14ac:dyDescent="0.2">
      <c r="Q1140" s="92" t="s">
        <v>50</v>
      </c>
      <c r="BK1140" s="98" t="s">
        <v>70</v>
      </c>
    </row>
    <row r="1141" spans="17:63" ht="29.25" customHeight="1" x14ac:dyDescent="0.2">
      <c r="Q1141" s="92" t="s">
        <v>50</v>
      </c>
      <c r="BK1141" s="98" t="s">
        <v>70</v>
      </c>
    </row>
    <row r="1142" spans="17:63" ht="29.25" customHeight="1" x14ac:dyDescent="0.2">
      <c r="Q1142" s="92" t="s">
        <v>50</v>
      </c>
      <c r="BK1142" s="98" t="s">
        <v>70</v>
      </c>
    </row>
    <row r="1143" spans="17:63" ht="29.25" customHeight="1" x14ac:dyDescent="0.2">
      <c r="Q1143" s="92" t="s">
        <v>50</v>
      </c>
      <c r="BK1143" s="98" t="s">
        <v>70</v>
      </c>
    </row>
    <row r="1144" spans="17:63" ht="29.25" customHeight="1" x14ac:dyDescent="0.2">
      <c r="Q1144" s="92" t="s">
        <v>50</v>
      </c>
      <c r="BK1144" s="98" t="s">
        <v>70</v>
      </c>
    </row>
    <row r="1145" spans="17:63" ht="29.25" customHeight="1" x14ac:dyDescent="0.2">
      <c r="Q1145" s="92" t="s">
        <v>50</v>
      </c>
      <c r="BK1145" s="98" t="s">
        <v>70</v>
      </c>
    </row>
    <row r="1146" spans="17:63" ht="29.25" customHeight="1" x14ac:dyDescent="0.2">
      <c r="Q1146" s="92" t="s">
        <v>50</v>
      </c>
      <c r="BK1146" s="98" t="s">
        <v>70</v>
      </c>
    </row>
    <row r="1147" spans="17:63" ht="29.25" customHeight="1" x14ac:dyDescent="0.2">
      <c r="Q1147" s="92" t="s">
        <v>50</v>
      </c>
      <c r="BK1147" s="98" t="s">
        <v>70</v>
      </c>
    </row>
    <row r="1148" spans="17:63" ht="29.25" customHeight="1" x14ac:dyDescent="0.2">
      <c r="Q1148" s="92" t="s">
        <v>50</v>
      </c>
      <c r="BK1148" s="98" t="s">
        <v>70</v>
      </c>
    </row>
    <row r="1149" spans="17:63" ht="29.25" customHeight="1" x14ac:dyDescent="0.2">
      <c r="Q1149" s="92" t="s">
        <v>50</v>
      </c>
      <c r="BK1149" s="98" t="s">
        <v>70</v>
      </c>
    </row>
    <row r="1150" spans="17:63" ht="29.25" customHeight="1" x14ac:dyDescent="0.2">
      <c r="Q1150" s="92" t="s">
        <v>50</v>
      </c>
      <c r="BK1150" s="98" t="s">
        <v>70</v>
      </c>
    </row>
    <row r="1151" spans="17:63" ht="29.25" customHeight="1" x14ac:dyDescent="0.2">
      <c r="Q1151" s="92" t="s">
        <v>50</v>
      </c>
      <c r="BK1151" s="98" t="s">
        <v>70</v>
      </c>
    </row>
    <row r="1152" spans="17:63" ht="29.25" customHeight="1" x14ac:dyDescent="0.2">
      <c r="Q1152" s="92" t="s">
        <v>50</v>
      </c>
      <c r="BK1152" s="98" t="s">
        <v>70</v>
      </c>
    </row>
    <row r="1153" spans="17:63" ht="29.25" customHeight="1" x14ac:dyDescent="0.2">
      <c r="Q1153" s="92" t="s">
        <v>50</v>
      </c>
      <c r="BK1153" s="98" t="s">
        <v>70</v>
      </c>
    </row>
    <row r="1154" spans="17:63" ht="29.25" customHeight="1" x14ac:dyDescent="0.2">
      <c r="Q1154" s="92" t="s">
        <v>50</v>
      </c>
      <c r="BF1154" s="101" t="s">
        <v>58</v>
      </c>
      <c r="BK1154" s="98" t="s">
        <v>70</v>
      </c>
    </row>
    <row r="1155" spans="17:63" ht="29.25" customHeight="1" x14ac:dyDescent="0.2">
      <c r="Q1155" s="92" t="s">
        <v>50</v>
      </c>
      <c r="BF1155" s="101" t="s">
        <v>58</v>
      </c>
      <c r="BK1155" s="98" t="s">
        <v>70</v>
      </c>
    </row>
    <row r="1156" spans="17:63" ht="29.25" customHeight="1" x14ac:dyDescent="0.2">
      <c r="Q1156" s="92" t="s">
        <v>50</v>
      </c>
      <c r="BF1156" s="101" t="s">
        <v>58</v>
      </c>
      <c r="BK1156" s="98" t="s">
        <v>70</v>
      </c>
    </row>
    <row r="1157" spans="17:63" ht="29.25" customHeight="1" x14ac:dyDescent="0.2">
      <c r="Q1157" s="92" t="s">
        <v>50</v>
      </c>
      <c r="BF1157" s="101" t="s">
        <v>58</v>
      </c>
      <c r="BK1157" s="98" t="s">
        <v>70</v>
      </c>
    </row>
    <row r="1158" spans="17:63" ht="29.25" customHeight="1" x14ac:dyDescent="0.2">
      <c r="Q1158" s="92" t="s">
        <v>50</v>
      </c>
      <c r="BF1158" s="101" t="s">
        <v>58</v>
      </c>
      <c r="BK1158" s="98" t="s">
        <v>70</v>
      </c>
    </row>
    <row r="1159" spans="17:63" ht="29.25" customHeight="1" x14ac:dyDescent="0.2">
      <c r="Q1159" s="92" t="s">
        <v>50</v>
      </c>
      <c r="BF1159" s="101" t="s">
        <v>58</v>
      </c>
      <c r="BK1159" s="98" t="s">
        <v>70</v>
      </c>
    </row>
    <row r="1160" spans="17:63" ht="29.25" customHeight="1" x14ac:dyDescent="0.2">
      <c r="Q1160" s="92" t="s">
        <v>50</v>
      </c>
      <c r="BF1160" s="101" t="s">
        <v>58</v>
      </c>
      <c r="BK1160" s="98" t="s">
        <v>70</v>
      </c>
    </row>
    <row r="1161" spans="17:63" ht="29.25" customHeight="1" x14ac:dyDescent="0.2">
      <c r="Q1161" s="92" t="s">
        <v>50</v>
      </c>
      <c r="BF1161" s="101" t="s">
        <v>58</v>
      </c>
      <c r="BK1161" s="98" t="s">
        <v>70</v>
      </c>
    </row>
    <row r="1162" spans="17:63" ht="29.25" customHeight="1" x14ac:dyDescent="0.2">
      <c r="Q1162" s="92" t="s">
        <v>50</v>
      </c>
      <c r="BF1162" s="101" t="s">
        <v>58</v>
      </c>
      <c r="BK1162" s="98" t="s">
        <v>70</v>
      </c>
    </row>
    <row r="1163" spans="17:63" ht="29.25" customHeight="1" x14ac:dyDescent="0.2">
      <c r="Q1163" s="92" t="s">
        <v>50</v>
      </c>
      <c r="BF1163" s="101" t="s">
        <v>58</v>
      </c>
      <c r="BK1163" s="98" t="s">
        <v>70</v>
      </c>
    </row>
    <row r="1164" spans="17:63" ht="29.25" customHeight="1" x14ac:dyDescent="0.2">
      <c r="Q1164" s="92" t="s">
        <v>50</v>
      </c>
      <c r="BF1164" s="101" t="s">
        <v>58</v>
      </c>
      <c r="BK1164" s="98" t="s">
        <v>70</v>
      </c>
    </row>
    <row r="1165" spans="17:63" ht="29.25" customHeight="1" x14ac:dyDescent="0.2">
      <c r="Q1165" s="92" t="s">
        <v>50</v>
      </c>
      <c r="BF1165" s="101" t="s">
        <v>58</v>
      </c>
      <c r="BK1165" s="98" t="s">
        <v>70</v>
      </c>
    </row>
    <row r="1166" spans="17:63" ht="29.25" customHeight="1" x14ac:dyDescent="0.2">
      <c r="Q1166" s="92" t="s">
        <v>50</v>
      </c>
      <c r="BF1166" s="101" t="s">
        <v>58</v>
      </c>
      <c r="BK1166" s="98" t="s">
        <v>70</v>
      </c>
    </row>
    <row r="1167" spans="17:63" ht="29.25" customHeight="1" x14ac:dyDescent="0.2">
      <c r="Q1167" s="92" t="s">
        <v>50</v>
      </c>
      <c r="BF1167" s="101" t="s">
        <v>58</v>
      </c>
      <c r="BK1167" s="98" t="s">
        <v>70</v>
      </c>
    </row>
    <row r="1168" spans="17:63" ht="29.25" customHeight="1" x14ac:dyDescent="0.2">
      <c r="Q1168" s="92" t="s">
        <v>50</v>
      </c>
      <c r="BF1168" s="101" t="s">
        <v>58</v>
      </c>
      <c r="BK1168" s="98" t="s">
        <v>70</v>
      </c>
    </row>
    <row r="1169" spans="17:63" ht="29.25" customHeight="1" x14ac:dyDescent="0.2">
      <c r="Q1169" s="92" t="s">
        <v>50</v>
      </c>
      <c r="BF1169" s="101" t="s">
        <v>58</v>
      </c>
      <c r="BK1169" s="98" t="s">
        <v>70</v>
      </c>
    </row>
    <row r="1170" spans="17:63" ht="29.25" customHeight="1" x14ac:dyDescent="0.2">
      <c r="Q1170" s="92" t="s">
        <v>50</v>
      </c>
      <c r="BF1170" s="101" t="s">
        <v>58</v>
      </c>
      <c r="BK1170" s="98" t="s">
        <v>70</v>
      </c>
    </row>
    <row r="1171" spans="17:63" ht="29.25" customHeight="1" x14ac:dyDescent="0.2">
      <c r="Q1171" s="92" t="s">
        <v>50</v>
      </c>
      <c r="BF1171" s="101" t="s">
        <v>58</v>
      </c>
      <c r="BK1171" s="98" t="s">
        <v>70</v>
      </c>
    </row>
    <row r="1172" spans="17:63" ht="29.25" customHeight="1" x14ac:dyDescent="0.2">
      <c r="Q1172" s="92" t="s">
        <v>50</v>
      </c>
      <c r="BF1172" s="101" t="s">
        <v>58</v>
      </c>
      <c r="BK1172" s="98" t="s">
        <v>70</v>
      </c>
    </row>
    <row r="1173" spans="17:63" ht="29.25" customHeight="1" x14ac:dyDescent="0.2">
      <c r="Q1173" s="92" t="s">
        <v>50</v>
      </c>
      <c r="BF1173" s="101" t="s">
        <v>58</v>
      </c>
      <c r="BK1173" s="98" t="s">
        <v>70</v>
      </c>
    </row>
    <row r="1174" spans="17:63" ht="29.25" customHeight="1" x14ac:dyDescent="0.2">
      <c r="Q1174" s="92" t="s">
        <v>50</v>
      </c>
      <c r="BF1174" s="101" t="s">
        <v>58</v>
      </c>
      <c r="BK1174" s="98" t="s">
        <v>70</v>
      </c>
    </row>
    <row r="1175" spans="17:63" ht="29.25" customHeight="1" x14ac:dyDescent="0.2">
      <c r="Q1175" s="92" t="s">
        <v>50</v>
      </c>
      <c r="BF1175" s="101" t="s">
        <v>58</v>
      </c>
      <c r="BK1175" s="98" t="s">
        <v>70</v>
      </c>
    </row>
    <row r="1176" spans="17:63" ht="29.25" customHeight="1" x14ac:dyDescent="0.2">
      <c r="Q1176" s="92" t="s">
        <v>50</v>
      </c>
      <c r="BF1176" s="101" t="s">
        <v>58</v>
      </c>
      <c r="BK1176" s="98" t="s">
        <v>70</v>
      </c>
    </row>
    <row r="1177" spans="17:63" ht="29.25" customHeight="1" x14ac:dyDescent="0.2">
      <c r="Q1177" s="92" t="s">
        <v>50</v>
      </c>
      <c r="BF1177" s="101" t="s">
        <v>58</v>
      </c>
      <c r="BK1177" s="98" t="s">
        <v>70</v>
      </c>
    </row>
    <row r="1178" spans="17:63" ht="29.25" customHeight="1" x14ac:dyDescent="0.2">
      <c r="Q1178" s="92" t="s">
        <v>50</v>
      </c>
      <c r="BF1178" s="101" t="s">
        <v>58</v>
      </c>
      <c r="BK1178" s="98" t="s">
        <v>70</v>
      </c>
    </row>
    <row r="1179" spans="17:63" ht="29.25" customHeight="1" x14ac:dyDescent="0.2">
      <c r="Q1179" s="92" t="s">
        <v>50</v>
      </c>
      <c r="BF1179" s="101" t="s">
        <v>58</v>
      </c>
      <c r="BK1179" s="98" t="s">
        <v>70</v>
      </c>
    </row>
    <row r="1180" spans="17:63" ht="29.25" customHeight="1" x14ac:dyDescent="0.2">
      <c r="Q1180" s="92" t="s">
        <v>50</v>
      </c>
      <c r="BF1180" s="101" t="s">
        <v>58</v>
      </c>
      <c r="BK1180" s="98" t="s">
        <v>70</v>
      </c>
    </row>
    <row r="1181" spans="17:63" ht="29.25" customHeight="1" x14ac:dyDescent="0.2">
      <c r="Q1181" s="92" t="s">
        <v>50</v>
      </c>
      <c r="BF1181" s="101" t="s">
        <v>58</v>
      </c>
      <c r="BK1181" s="98" t="s">
        <v>70</v>
      </c>
    </row>
    <row r="1182" spans="17:63" ht="29.25" customHeight="1" x14ac:dyDescent="0.2">
      <c r="Q1182" s="92" t="s">
        <v>50</v>
      </c>
      <c r="BF1182" s="101" t="s">
        <v>58</v>
      </c>
      <c r="BK1182" s="98" t="s">
        <v>70</v>
      </c>
    </row>
    <row r="1183" spans="17:63" ht="29.25" customHeight="1" x14ac:dyDescent="0.2">
      <c r="Q1183" s="92" t="s">
        <v>50</v>
      </c>
      <c r="BF1183" s="101" t="s">
        <v>58</v>
      </c>
      <c r="BK1183" s="98" t="s">
        <v>70</v>
      </c>
    </row>
    <row r="1184" spans="17:63" ht="29.25" customHeight="1" x14ac:dyDescent="0.2">
      <c r="Q1184" s="92" t="s">
        <v>50</v>
      </c>
      <c r="BF1184" s="101" t="s">
        <v>58</v>
      </c>
      <c r="BK1184" s="98" t="s">
        <v>70</v>
      </c>
    </row>
    <row r="1185" spans="17:63" ht="29.25" customHeight="1" x14ac:dyDescent="0.2">
      <c r="Q1185" s="92" t="s">
        <v>50</v>
      </c>
      <c r="BF1185" s="101" t="s">
        <v>58</v>
      </c>
      <c r="BK1185" s="98" t="s">
        <v>70</v>
      </c>
    </row>
    <row r="1186" spans="17:63" ht="29.25" customHeight="1" x14ac:dyDescent="0.2">
      <c r="Q1186" s="92" t="s">
        <v>50</v>
      </c>
      <c r="BF1186" s="101" t="s">
        <v>58</v>
      </c>
      <c r="BK1186" s="98" t="s">
        <v>70</v>
      </c>
    </row>
    <row r="1187" spans="17:63" ht="29.25" customHeight="1" x14ac:dyDescent="0.2">
      <c r="Q1187" s="92" t="s">
        <v>50</v>
      </c>
      <c r="BF1187" s="101" t="s">
        <v>58</v>
      </c>
      <c r="BK1187" s="98" t="s">
        <v>70</v>
      </c>
    </row>
    <row r="1188" spans="17:63" ht="29.25" customHeight="1" x14ac:dyDescent="0.2">
      <c r="Q1188" s="92" t="s">
        <v>50</v>
      </c>
      <c r="BF1188" s="101" t="s">
        <v>58</v>
      </c>
      <c r="BK1188" s="98" t="s">
        <v>70</v>
      </c>
    </row>
    <row r="1189" spans="17:63" ht="29.25" customHeight="1" x14ac:dyDescent="0.2">
      <c r="Q1189" s="92" t="s">
        <v>50</v>
      </c>
      <c r="BF1189" s="101" t="s">
        <v>58</v>
      </c>
      <c r="BK1189" s="98" t="s">
        <v>70</v>
      </c>
    </row>
    <row r="1190" spans="17:63" ht="29.25" customHeight="1" x14ac:dyDescent="0.2">
      <c r="Q1190" s="92" t="s">
        <v>50</v>
      </c>
      <c r="BF1190" s="101" t="s">
        <v>58</v>
      </c>
      <c r="BK1190" s="98" t="s">
        <v>70</v>
      </c>
    </row>
    <row r="1191" spans="17:63" ht="29.25" customHeight="1" x14ac:dyDescent="0.2">
      <c r="Q1191" s="92" t="s">
        <v>50</v>
      </c>
      <c r="BF1191" s="101" t="s">
        <v>58</v>
      </c>
      <c r="BK1191" s="98" t="s">
        <v>70</v>
      </c>
    </row>
    <row r="1192" spans="17:63" ht="29.25" customHeight="1" x14ac:dyDescent="0.2">
      <c r="Q1192" s="92" t="s">
        <v>50</v>
      </c>
      <c r="BF1192" s="101" t="s">
        <v>58</v>
      </c>
      <c r="BK1192" s="98" t="s">
        <v>70</v>
      </c>
    </row>
    <row r="1193" spans="17:63" ht="29.25" customHeight="1" x14ac:dyDescent="0.2">
      <c r="Q1193" s="92" t="s">
        <v>50</v>
      </c>
      <c r="BF1193" s="101" t="s">
        <v>58</v>
      </c>
      <c r="BK1193" s="98" t="s">
        <v>70</v>
      </c>
    </row>
    <row r="1194" spans="17:63" ht="29.25" customHeight="1" x14ac:dyDescent="0.2">
      <c r="Q1194" s="92" t="s">
        <v>50</v>
      </c>
      <c r="BF1194" s="101" t="s">
        <v>58</v>
      </c>
      <c r="BK1194" s="98" t="s">
        <v>70</v>
      </c>
    </row>
    <row r="1195" spans="17:63" ht="29.25" customHeight="1" x14ac:dyDescent="0.2">
      <c r="Q1195" s="92" t="s">
        <v>50</v>
      </c>
      <c r="BF1195" s="101" t="s">
        <v>58</v>
      </c>
      <c r="BK1195" s="98" t="s">
        <v>70</v>
      </c>
    </row>
    <row r="1196" spans="17:63" ht="29.25" customHeight="1" x14ac:dyDescent="0.2">
      <c r="Q1196" s="92" t="s">
        <v>50</v>
      </c>
      <c r="BF1196" s="101" t="s">
        <v>58</v>
      </c>
      <c r="BK1196" s="98" t="s">
        <v>70</v>
      </c>
    </row>
    <row r="1197" spans="17:63" ht="29.25" customHeight="1" x14ac:dyDescent="0.2">
      <c r="Q1197" s="92" t="s">
        <v>50</v>
      </c>
      <c r="BF1197" s="101" t="s">
        <v>58</v>
      </c>
      <c r="BK1197" s="98" t="s">
        <v>70</v>
      </c>
    </row>
    <row r="1198" spans="17:63" ht="29.25" customHeight="1" x14ac:dyDescent="0.2">
      <c r="Q1198" s="92" t="s">
        <v>50</v>
      </c>
      <c r="BF1198" s="101" t="s">
        <v>58</v>
      </c>
      <c r="BK1198" s="98" t="s">
        <v>70</v>
      </c>
    </row>
    <row r="1199" spans="17:63" ht="29.25" customHeight="1" x14ac:dyDescent="0.2">
      <c r="Q1199" s="92" t="s">
        <v>50</v>
      </c>
      <c r="BF1199" s="101" t="s">
        <v>58</v>
      </c>
      <c r="BK1199" s="98" t="s">
        <v>70</v>
      </c>
    </row>
    <row r="1200" spans="17:63" ht="29.25" customHeight="1" x14ac:dyDescent="0.2">
      <c r="Q1200" s="92" t="s">
        <v>50</v>
      </c>
      <c r="BF1200" s="101" t="s">
        <v>58</v>
      </c>
      <c r="BK1200" s="98" t="s">
        <v>70</v>
      </c>
    </row>
    <row r="1201" spans="17:63" ht="29.25" customHeight="1" x14ac:dyDescent="0.2">
      <c r="Q1201" s="92" t="s">
        <v>50</v>
      </c>
      <c r="BF1201" s="101" t="s">
        <v>58</v>
      </c>
      <c r="BK1201" s="98" t="s">
        <v>70</v>
      </c>
    </row>
    <row r="1202" spans="17:63" ht="29.25" customHeight="1" x14ac:dyDescent="0.2">
      <c r="Q1202" s="92" t="s">
        <v>50</v>
      </c>
      <c r="BF1202" s="101" t="s">
        <v>58</v>
      </c>
      <c r="BK1202" s="98" t="s">
        <v>70</v>
      </c>
    </row>
    <row r="1203" spans="17:63" ht="29.25" customHeight="1" x14ac:dyDescent="0.2">
      <c r="Q1203" s="92" t="s">
        <v>50</v>
      </c>
      <c r="BF1203" s="101" t="s">
        <v>58</v>
      </c>
      <c r="BK1203" s="98" t="s">
        <v>70</v>
      </c>
    </row>
    <row r="1204" spans="17:63" ht="29.25" customHeight="1" x14ac:dyDescent="0.2">
      <c r="Q1204" s="92" t="s">
        <v>50</v>
      </c>
      <c r="BF1204" s="101" t="s">
        <v>58</v>
      </c>
      <c r="BK1204" s="98" t="s">
        <v>70</v>
      </c>
    </row>
    <row r="1205" spans="17:63" ht="29.25" customHeight="1" x14ac:dyDescent="0.2">
      <c r="Q1205" s="92" t="s">
        <v>50</v>
      </c>
      <c r="BF1205" s="101" t="s">
        <v>58</v>
      </c>
      <c r="BK1205" s="98" t="s">
        <v>70</v>
      </c>
    </row>
    <row r="1206" spans="17:63" ht="29.25" customHeight="1" x14ac:dyDescent="0.2">
      <c r="Q1206" s="92" t="s">
        <v>50</v>
      </c>
      <c r="BF1206" s="101" t="s">
        <v>58</v>
      </c>
      <c r="BK1206" s="98" t="s">
        <v>70</v>
      </c>
    </row>
    <row r="1207" spans="17:63" ht="29.25" customHeight="1" x14ac:dyDescent="0.2">
      <c r="Q1207" s="92" t="s">
        <v>50</v>
      </c>
      <c r="BF1207" s="101" t="s">
        <v>58</v>
      </c>
      <c r="BK1207" s="98" t="s">
        <v>70</v>
      </c>
    </row>
    <row r="1208" spans="17:63" ht="29.25" customHeight="1" x14ac:dyDescent="0.2">
      <c r="Q1208" s="92" t="s">
        <v>50</v>
      </c>
      <c r="BF1208" s="101" t="s">
        <v>58</v>
      </c>
      <c r="BK1208" s="98" t="s">
        <v>70</v>
      </c>
    </row>
    <row r="1209" spans="17:63" ht="29.25" customHeight="1" x14ac:dyDescent="0.2">
      <c r="Q1209" s="92" t="s">
        <v>50</v>
      </c>
      <c r="BF1209" s="101" t="s">
        <v>58</v>
      </c>
      <c r="BK1209" s="98" t="s">
        <v>70</v>
      </c>
    </row>
    <row r="1210" spans="17:63" ht="29.25" customHeight="1" x14ac:dyDescent="0.2">
      <c r="Q1210" s="92" t="s">
        <v>50</v>
      </c>
      <c r="BF1210" s="101" t="s">
        <v>58</v>
      </c>
      <c r="BK1210" s="98" t="s">
        <v>70</v>
      </c>
    </row>
    <row r="1211" spans="17:63" ht="29.25" customHeight="1" x14ac:dyDescent="0.2">
      <c r="Q1211" s="92" t="s">
        <v>50</v>
      </c>
      <c r="BF1211" s="101" t="s">
        <v>58</v>
      </c>
      <c r="BK1211" s="98" t="s">
        <v>70</v>
      </c>
    </row>
    <row r="1212" spans="17:63" ht="29.25" customHeight="1" x14ac:dyDescent="0.2">
      <c r="Q1212" s="92" t="s">
        <v>50</v>
      </c>
      <c r="BF1212" s="101" t="s">
        <v>58</v>
      </c>
      <c r="BK1212" s="98" t="s">
        <v>70</v>
      </c>
    </row>
    <row r="1213" spans="17:63" ht="29.25" customHeight="1" x14ac:dyDescent="0.2">
      <c r="Q1213" s="92" t="s">
        <v>50</v>
      </c>
      <c r="BF1213" s="101" t="s">
        <v>58</v>
      </c>
      <c r="BK1213" s="98" t="s">
        <v>70</v>
      </c>
    </row>
    <row r="1214" spans="17:63" ht="29.25" customHeight="1" x14ac:dyDescent="0.2">
      <c r="Q1214" s="92" t="s">
        <v>50</v>
      </c>
      <c r="BF1214" s="101" t="s">
        <v>58</v>
      </c>
      <c r="BK1214" s="98" t="s">
        <v>70</v>
      </c>
    </row>
    <row r="1215" spans="17:63" ht="29.25" customHeight="1" x14ac:dyDescent="0.2">
      <c r="Q1215" s="92" t="s">
        <v>50</v>
      </c>
      <c r="BF1215" s="101" t="s">
        <v>58</v>
      </c>
      <c r="BK1215" s="98" t="s">
        <v>70</v>
      </c>
    </row>
    <row r="1216" spans="17:63" ht="29.25" customHeight="1" x14ac:dyDescent="0.2">
      <c r="Q1216" s="92" t="s">
        <v>50</v>
      </c>
      <c r="BF1216" s="101" t="s">
        <v>58</v>
      </c>
      <c r="BK1216" s="98" t="s">
        <v>70</v>
      </c>
    </row>
    <row r="1217" spans="17:63" ht="29.25" customHeight="1" x14ac:dyDescent="0.2">
      <c r="Q1217" s="92" t="s">
        <v>50</v>
      </c>
      <c r="BF1217" s="101" t="s">
        <v>58</v>
      </c>
      <c r="BK1217" s="98" t="s">
        <v>70</v>
      </c>
    </row>
    <row r="1218" spans="17:63" ht="29.25" customHeight="1" x14ac:dyDescent="0.2">
      <c r="Q1218" s="92" t="s">
        <v>50</v>
      </c>
      <c r="BF1218" s="101" t="s">
        <v>58</v>
      </c>
      <c r="BK1218" s="98" t="s">
        <v>70</v>
      </c>
    </row>
    <row r="1219" spans="17:63" ht="29.25" customHeight="1" x14ac:dyDescent="0.2">
      <c r="Q1219" s="92" t="s">
        <v>50</v>
      </c>
      <c r="BF1219" s="101" t="s">
        <v>58</v>
      </c>
      <c r="BK1219" s="98" t="s">
        <v>70</v>
      </c>
    </row>
    <row r="1220" spans="17:63" ht="29.25" customHeight="1" x14ac:dyDescent="0.2">
      <c r="Q1220" s="92" t="s">
        <v>50</v>
      </c>
      <c r="BF1220" s="101" t="s">
        <v>58</v>
      </c>
      <c r="BK1220" s="98" t="s">
        <v>70</v>
      </c>
    </row>
    <row r="1221" spans="17:63" ht="29.25" customHeight="1" x14ac:dyDescent="0.2">
      <c r="Q1221" s="92" t="s">
        <v>50</v>
      </c>
      <c r="BF1221" s="101" t="s">
        <v>58</v>
      </c>
      <c r="BK1221" s="98" t="s">
        <v>70</v>
      </c>
    </row>
    <row r="1222" spans="17:63" ht="29.25" customHeight="1" x14ac:dyDescent="0.2">
      <c r="Q1222" s="92" t="s">
        <v>50</v>
      </c>
      <c r="BF1222" s="101" t="s">
        <v>58</v>
      </c>
      <c r="BK1222" s="98" t="s">
        <v>70</v>
      </c>
    </row>
    <row r="1223" spans="17:63" ht="29.25" customHeight="1" x14ac:dyDescent="0.2">
      <c r="Q1223" s="92" t="s">
        <v>50</v>
      </c>
      <c r="BF1223" s="101" t="s">
        <v>58</v>
      </c>
      <c r="BK1223" s="98" t="s">
        <v>70</v>
      </c>
    </row>
    <row r="1224" spans="17:63" ht="29.25" customHeight="1" x14ac:dyDescent="0.2">
      <c r="Q1224" s="92" t="s">
        <v>50</v>
      </c>
      <c r="BF1224" s="101" t="s">
        <v>58</v>
      </c>
      <c r="BK1224" s="98" t="s">
        <v>70</v>
      </c>
    </row>
    <row r="1225" spans="17:63" ht="29.25" customHeight="1" x14ac:dyDescent="0.2">
      <c r="Q1225" s="92" t="s">
        <v>50</v>
      </c>
      <c r="BF1225" s="101" t="s">
        <v>58</v>
      </c>
      <c r="BK1225" s="98" t="s">
        <v>70</v>
      </c>
    </row>
    <row r="1226" spans="17:63" ht="29.25" customHeight="1" x14ac:dyDescent="0.2">
      <c r="Q1226" s="92" t="s">
        <v>50</v>
      </c>
      <c r="BF1226" s="101" t="s">
        <v>58</v>
      </c>
      <c r="BK1226" s="98" t="s">
        <v>70</v>
      </c>
    </row>
    <row r="1227" spans="17:63" ht="29.25" customHeight="1" x14ac:dyDescent="0.2">
      <c r="Q1227" s="92" t="s">
        <v>50</v>
      </c>
      <c r="BF1227" s="101" t="s">
        <v>58</v>
      </c>
      <c r="BK1227" s="98" t="s">
        <v>70</v>
      </c>
    </row>
    <row r="1228" spans="17:63" ht="29.25" customHeight="1" x14ac:dyDescent="0.2">
      <c r="Q1228" s="92" t="s">
        <v>50</v>
      </c>
      <c r="BF1228" s="101" t="s">
        <v>58</v>
      </c>
      <c r="BK1228" s="98" t="s">
        <v>70</v>
      </c>
    </row>
    <row r="1229" spans="17:63" ht="29.25" customHeight="1" x14ac:dyDescent="0.2">
      <c r="Q1229" s="92" t="s">
        <v>50</v>
      </c>
      <c r="BF1229" s="101" t="s">
        <v>58</v>
      </c>
      <c r="BK1229" s="98" t="s">
        <v>70</v>
      </c>
    </row>
    <row r="1230" spans="17:63" ht="29.25" customHeight="1" x14ac:dyDescent="0.2">
      <c r="Q1230" s="92" t="s">
        <v>50</v>
      </c>
      <c r="BF1230" s="101" t="s">
        <v>58</v>
      </c>
      <c r="BK1230" s="98" t="s">
        <v>70</v>
      </c>
    </row>
    <row r="1231" spans="17:63" ht="29.25" customHeight="1" x14ac:dyDescent="0.2">
      <c r="Q1231" s="92" t="s">
        <v>50</v>
      </c>
      <c r="BF1231" s="101" t="s">
        <v>58</v>
      </c>
      <c r="BK1231" s="98" t="s">
        <v>70</v>
      </c>
    </row>
    <row r="1232" spans="17:63" ht="29.25" customHeight="1" x14ac:dyDescent="0.2">
      <c r="Q1232" s="92" t="s">
        <v>50</v>
      </c>
      <c r="BF1232" s="101" t="s">
        <v>58</v>
      </c>
      <c r="BK1232" s="98" t="s">
        <v>70</v>
      </c>
    </row>
    <row r="1233" spans="17:63" ht="29.25" customHeight="1" x14ac:dyDescent="0.2">
      <c r="Q1233" s="92" t="s">
        <v>50</v>
      </c>
      <c r="BF1233" s="101" t="s">
        <v>58</v>
      </c>
      <c r="BK1233" s="98" t="s">
        <v>70</v>
      </c>
    </row>
    <row r="1234" spans="17:63" ht="29.25" customHeight="1" x14ac:dyDescent="0.2">
      <c r="Q1234" s="92" t="s">
        <v>50</v>
      </c>
      <c r="BF1234" s="101" t="s">
        <v>58</v>
      </c>
      <c r="BK1234" s="98" t="s">
        <v>70</v>
      </c>
    </row>
    <row r="1235" spans="17:63" ht="29.25" customHeight="1" x14ac:dyDescent="0.2">
      <c r="Q1235" s="92" t="s">
        <v>50</v>
      </c>
      <c r="BF1235" s="101" t="s">
        <v>58</v>
      </c>
      <c r="BK1235" s="98" t="s">
        <v>70</v>
      </c>
    </row>
    <row r="1236" spans="17:63" ht="29.25" customHeight="1" x14ac:dyDescent="0.2">
      <c r="Q1236" s="92" t="s">
        <v>50</v>
      </c>
      <c r="BF1236" s="101" t="s">
        <v>58</v>
      </c>
      <c r="BK1236" s="98" t="s">
        <v>70</v>
      </c>
    </row>
    <row r="1237" spans="17:63" ht="29.25" customHeight="1" x14ac:dyDescent="0.2">
      <c r="Q1237" s="92" t="s">
        <v>50</v>
      </c>
      <c r="BF1237" s="101" t="s">
        <v>58</v>
      </c>
      <c r="BK1237" s="98" t="s">
        <v>70</v>
      </c>
    </row>
    <row r="1238" spans="17:63" ht="29.25" customHeight="1" x14ac:dyDescent="0.2">
      <c r="Q1238" s="92" t="s">
        <v>50</v>
      </c>
      <c r="BF1238" s="101" t="s">
        <v>58</v>
      </c>
      <c r="BK1238" s="98" t="s">
        <v>70</v>
      </c>
    </row>
    <row r="1239" spans="17:63" ht="29.25" customHeight="1" x14ac:dyDescent="0.2">
      <c r="Q1239" s="92" t="s">
        <v>50</v>
      </c>
      <c r="BF1239" s="101" t="s">
        <v>58</v>
      </c>
      <c r="BK1239" s="98" t="s">
        <v>70</v>
      </c>
    </row>
    <row r="1240" spans="17:63" ht="29.25" customHeight="1" x14ac:dyDescent="0.2">
      <c r="Q1240" s="92" t="s">
        <v>50</v>
      </c>
      <c r="BF1240" s="101" t="s">
        <v>58</v>
      </c>
      <c r="BK1240" s="98" t="s">
        <v>70</v>
      </c>
    </row>
    <row r="1241" spans="17:63" ht="29.25" customHeight="1" x14ac:dyDescent="0.2">
      <c r="Q1241" s="92" t="s">
        <v>50</v>
      </c>
      <c r="BF1241" s="101" t="s">
        <v>58</v>
      </c>
      <c r="BK1241" s="98" t="s">
        <v>70</v>
      </c>
    </row>
    <row r="1242" spans="17:63" ht="29.25" customHeight="1" x14ac:dyDescent="0.2">
      <c r="Q1242" s="92" t="s">
        <v>50</v>
      </c>
      <c r="BF1242" s="101" t="s">
        <v>58</v>
      </c>
      <c r="BK1242" s="98" t="s">
        <v>70</v>
      </c>
    </row>
    <row r="1243" spans="17:63" ht="29.25" customHeight="1" x14ac:dyDescent="0.2">
      <c r="Q1243" s="92" t="s">
        <v>50</v>
      </c>
      <c r="BF1243" s="101" t="s">
        <v>58</v>
      </c>
      <c r="BK1243" s="98" t="s">
        <v>70</v>
      </c>
    </row>
    <row r="1244" spans="17:63" ht="29.25" customHeight="1" x14ac:dyDescent="0.2">
      <c r="Q1244" s="92" t="s">
        <v>50</v>
      </c>
      <c r="BF1244" s="101" t="s">
        <v>58</v>
      </c>
      <c r="BK1244" s="98" t="s">
        <v>70</v>
      </c>
    </row>
    <row r="1245" spans="17:63" ht="29.25" customHeight="1" x14ac:dyDescent="0.2">
      <c r="Q1245" s="92" t="s">
        <v>50</v>
      </c>
      <c r="BF1245" s="101" t="s">
        <v>58</v>
      </c>
      <c r="BK1245" s="98" t="s">
        <v>70</v>
      </c>
    </row>
    <row r="1246" spans="17:63" ht="29.25" customHeight="1" x14ac:dyDescent="0.2">
      <c r="Q1246" s="92" t="s">
        <v>50</v>
      </c>
      <c r="BF1246" s="101" t="s">
        <v>58</v>
      </c>
      <c r="BK1246" s="98" t="s">
        <v>70</v>
      </c>
    </row>
    <row r="1247" spans="17:63" ht="29.25" customHeight="1" x14ac:dyDescent="0.2">
      <c r="Q1247" s="92" t="s">
        <v>50</v>
      </c>
      <c r="BF1247" s="101" t="s">
        <v>58</v>
      </c>
      <c r="BK1247" s="98" t="s">
        <v>70</v>
      </c>
    </row>
    <row r="1248" spans="17:63" ht="29.25" customHeight="1" x14ac:dyDescent="0.2">
      <c r="Q1248" s="92" t="s">
        <v>50</v>
      </c>
      <c r="BF1248" s="101" t="s">
        <v>58</v>
      </c>
      <c r="BK1248" s="98" t="s">
        <v>70</v>
      </c>
    </row>
    <row r="1249" spans="17:63" ht="29.25" customHeight="1" x14ac:dyDescent="0.2">
      <c r="Q1249" s="92" t="s">
        <v>50</v>
      </c>
      <c r="BF1249" s="101" t="s">
        <v>58</v>
      </c>
      <c r="BK1249" s="98" t="s">
        <v>70</v>
      </c>
    </row>
    <row r="1250" spans="17:63" ht="29.25" customHeight="1" x14ac:dyDescent="0.2">
      <c r="Q1250" s="92" t="s">
        <v>50</v>
      </c>
      <c r="BF1250" s="101" t="s">
        <v>58</v>
      </c>
      <c r="BK1250" s="98" t="s">
        <v>70</v>
      </c>
    </row>
    <row r="1251" spans="17:63" ht="29.25" customHeight="1" x14ac:dyDescent="0.2">
      <c r="Q1251" s="92" t="s">
        <v>50</v>
      </c>
      <c r="BF1251" s="101" t="s">
        <v>58</v>
      </c>
      <c r="BK1251" s="98" t="s">
        <v>70</v>
      </c>
    </row>
    <row r="1252" spans="17:63" ht="29.25" customHeight="1" x14ac:dyDescent="0.2">
      <c r="Q1252" s="92" t="s">
        <v>50</v>
      </c>
      <c r="BF1252" s="101" t="s">
        <v>58</v>
      </c>
      <c r="BK1252" s="98" t="s">
        <v>70</v>
      </c>
    </row>
    <row r="1253" spans="17:63" ht="29.25" customHeight="1" x14ac:dyDescent="0.2">
      <c r="Q1253" s="92" t="s">
        <v>50</v>
      </c>
      <c r="BF1253" s="101" t="s">
        <v>58</v>
      </c>
      <c r="BK1253" s="98" t="s">
        <v>70</v>
      </c>
    </row>
    <row r="1254" spans="17:63" ht="29.25" customHeight="1" x14ac:dyDescent="0.2">
      <c r="Q1254" s="92" t="s">
        <v>50</v>
      </c>
      <c r="BF1254" s="101" t="s">
        <v>58</v>
      </c>
      <c r="BK1254" s="98" t="s">
        <v>70</v>
      </c>
    </row>
    <row r="1255" spans="17:63" ht="29.25" customHeight="1" x14ac:dyDescent="0.2">
      <c r="Q1255" s="92" t="s">
        <v>50</v>
      </c>
      <c r="BF1255" s="101" t="s">
        <v>58</v>
      </c>
      <c r="BK1255" s="98" t="s">
        <v>70</v>
      </c>
    </row>
    <row r="1256" spans="17:63" ht="29.25" customHeight="1" x14ac:dyDescent="0.2">
      <c r="Q1256" s="92" t="s">
        <v>50</v>
      </c>
      <c r="BF1256" s="101" t="s">
        <v>58</v>
      </c>
      <c r="BK1256" s="98" t="s">
        <v>70</v>
      </c>
    </row>
    <row r="1257" spans="17:63" ht="29.25" customHeight="1" x14ac:dyDescent="0.2">
      <c r="Q1257" s="92" t="s">
        <v>50</v>
      </c>
      <c r="BF1257" s="101" t="s">
        <v>58</v>
      </c>
      <c r="BK1257" s="98" t="s">
        <v>70</v>
      </c>
    </row>
    <row r="1258" spans="17:63" ht="29.25" customHeight="1" x14ac:dyDescent="0.2">
      <c r="Q1258" s="92" t="s">
        <v>50</v>
      </c>
      <c r="BF1258" s="101" t="s">
        <v>58</v>
      </c>
      <c r="BK1258" s="98" t="s">
        <v>70</v>
      </c>
    </row>
    <row r="1259" spans="17:63" ht="29.25" customHeight="1" x14ac:dyDescent="0.2">
      <c r="Q1259" s="92" t="s">
        <v>50</v>
      </c>
      <c r="BF1259" s="101" t="s">
        <v>58</v>
      </c>
      <c r="BK1259" s="98" t="s">
        <v>70</v>
      </c>
    </row>
    <row r="1260" spans="17:63" ht="29.25" customHeight="1" x14ac:dyDescent="0.2">
      <c r="Q1260" s="92" t="s">
        <v>50</v>
      </c>
      <c r="BF1260" s="101" t="s">
        <v>58</v>
      </c>
      <c r="BK1260" s="98" t="s">
        <v>70</v>
      </c>
    </row>
    <row r="1261" spans="17:63" ht="29.25" customHeight="1" x14ac:dyDescent="0.2">
      <c r="Q1261" s="92" t="s">
        <v>50</v>
      </c>
      <c r="BF1261" s="101" t="s">
        <v>58</v>
      </c>
      <c r="BK1261" s="98" t="s">
        <v>70</v>
      </c>
    </row>
    <row r="1262" spans="17:63" ht="29.25" customHeight="1" x14ac:dyDescent="0.2">
      <c r="Q1262" s="92" t="s">
        <v>50</v>
      </c>
      <c r="BF1262" s="101" t="s">
        <v>58</v>
      </c>
      <c r="BK1262" s="98" t="s">
        <v>70</v>
      </c>
    </row>
    <row r="1263" spans="17:63" ht="29.25" customHeight="1" x14ac:dyDescent="0.2">
      <c r="Q1263" s="92" t="s">
        <v>50</v>
      </c>
      <c r="BF1263" s="101" t="s">
        <v>58</v>
      </c>
      <c r="BK1263" s="98" t="s">
        <v>70</v>
      </c>
    </row>
    <row r="1264" spans="17:63" ht="29.25" customHeight="1" x14ac:dyDescent="0.2">
      <c r="Q1264" s="92" t="s">
        <v>50</v>
      </c>
      <c r="BF1264" s="101" t="s">
        <v>58</v>
      </c>
      <c r="BK1264" s="98" t="s">
        <v>70</v>
      </c>
    </row>
    <row r="1265" spans="17:63" ht="29.25" customHeight="1" x14ac:dyDescent="0.2">
      <c r="Q1265" s="92" t="s">
        <v>50</v>
      </c>
      <c r="BF1265" s="101" t="s">
        <v>58</v>
      </c>
      <c r="BK1265" s="98" t="s">
        <v>70</v>
      </c>
    </row>
    <row r="1266" spans="17:63" ht="29.25" customHeight="1" x14ac:dyDescent="0.2">
      <c r="Q1266" s="92" t="s">
        <v>50</v>
      </c>
      <c r="BF1266" s="101" t="s">
        <v>58</v>
      </c>
      <c r="BK1266" s="98" t="s">
        <v>70</v>
      </c>
    </row>
    <row r="1267" spans="17:63" ht="29.25" customHeight="1" x14ac:dyDescent="0.2">
      <c r="Q1267" s="92" t="s">
        <v>50</v>
      </c>
      <c r="BF1267" s="101" t="s">
        <v>58</v>
      </c>
      <c r="BK1267" s="98" t="s">
        <v>70</v>
      </c>
    </row>
    <row r="1268" spans="17:63" ht="29.25" customHeight="1" x14ac:dyDescent="0.2">
      <c r="Q1268" s="92" t="s">
        <v>50</v>
      </c>
      <c r="BF1268" s="101" t="s">
        <v>58</v>
      </c>
      <c r="BK1268" s="98" t="s">
        <v>70</v>
      </c>
    </row>
    <row r="1269" spans="17:63" ht="29.25" customHeight="1" x14ac:dyDescent="0.2">
      <c r="Q1269" s="92" t="s">
        <v>50</v>
      </c>
      <c r="BF1269" s="101" t="s">
        <v>58</v>
      </c>
      <c r="BK1269" s="98" t="s">
        <v>70</v>
      </c>
    </row>
    <row r="1270" spans="17:63" ht="29.25" customHeight="1" x14ac:dyDescent="0.2">
      <c r="Q1270" s="92" t="s">
        <v>50</v>
      </c>
      <c r="BF1270" s="101" t="s">
        <v>58</v>
      </c>
      <c r="BK1270" s="98" t="s">
        <v>70</v>
      </c>
    </row>
    <row r="1271" spans="17:63" ht="29.25" customHeight="1" x14ac:dyDescent="0.2">
      <c r="Q1271" s="92" t="s">
        <v>50</v>
      </c>
      <c r="BF1271" s="101" t="s">
        <v>58</v>
      </c>
      <c r="BK1271" s="98" t="s">
        <v>70</v>
      </c>
    </row>
    <row r="1272" spans="17:63" ht="29.25" customHeight="1" x14ac:dyDescent="0.2">
      <c r="Q1272" s="92" t="s">
        <v>50</v>
      </c>
      <c r="BF1272" s="101" t="s">
        <v>58</v>
      </c>
      <c r="BK1272" s="98" t="s">
        <v>70</v>
      </c>
    </row>
    <row r="1273" spans="17:63" ht="29.25" customHeight="1" x14ac:dyDescent="0.2">
      <c r="Q1273" s="92" t="s">
        <v>50</v>
      </c>
      <c r="BF1273" s="101" t="s">
        <v>58</v>
      </c>
      <c r="BK1273" s="98" t="s">
        <v>70</v>
      </c>
    </row>
    <row r="1274" spans="17:63" ht="29.25" customHeight="1" x14ac:dyDescent="0.2">
      <c r="Q1274" s="92" t="s">
        <v>50</v>
      </c>
      <c r="BF1274" s="101" t="s">
        <v>58</v>
      </c>
      <c r="BK1274" s="98" t="s">
        <v>70</v>
      </c>
    </row>
    <row r="1275" spans="17:63" ht="29.25" customHeight="1" x14ac:dyDescent="0.2">
      <c r="Q1275" s="92" t="s">
        <v>50</v>
      </c>
      <c r="BF1275" s="101" t="s">
        <v>58</v>
      </c>
      <c r="BK1275" s="98" t="s">
        <v>70</v>
      </c>
    </row>
    <row r="1276" spans="17:63" ht="29.25" customHeight="1" x14ac:dyDescent="0.2">
      <c r="Q1276" s="92" t="s">
        <v>50</v>
      </c>
      <c r="BF1276" s="101" t="s">
        <v>58</v>
      </c>
      <c r="BK1276" s="98" t="s">
        <v>70</v>
      </c>
    </row>
    <row r="1277" spans="17:63" ht="29.25" customHeight="1" x14ac:dyDescent="0.2">
      <c r="Q1277" s="92" t="s">
        <v>50</v>
      </c>
      <c r="BF1277" s="101" t="s">
        <v>58</v>
      </c>
      <c r="BK1277" s="98" t="s">
        <v>70</v>
      </c>
    </row>
    <row r="1278" spans="17:63" ht="29.25" customHeight="1" x14ac:dyDescent="0.2">
      <c r="Q1278" s="92" t="s">
        <v>50</v>
      </c>
      <c r="BF1278" s="101" t="s">
        <v>58</v>
      </c>
      <c r="BK1278" s="98" t="s">
        <v>70</v>
      </c>
    </row>
    <row r="1279" spans="17:63" ht="29.25" customHeight="1" x14ac:dyDescent="0.2">
      <c r="Q1279" s="92" t="s">
        <v>50</v>
      </c>
      <c r="BF1279" s="101" t="s">
        <v>58</v>
      </c>
      <c r="BK1279" s="98" t="s">
        <v>70</v>
      </c>
    </row>
    <row r="1280" spans="17:63" ht="29.25" customHeight="1" x14ac:dyDescent="0.2">
      <c r="Q1280" s="92" t="s">
        <v>50</v>
      </c>
      <c r="BF1280" s="101" t="s">
        <v>58</v>
      </c>
      <c r="BK1280" s="98" t="s">
        <v>70</v>
      </c>
    </row>
    <row r="1281" spans="17:63" ht="29.25" customHeight="1" x14ac:dyDescent="0.2">
      <c r="Q1281" s="92" t="s">
        <v>50</v>
      </c>
      <c r="BF1281" s="101" t="s">
        <v>58</v>
      </c>
      <c r="BK1281" s="98" t="s">
        <v>70</v>
      </c>
    </row>
    <row r="1282" spans="17:63" ht="29.25" customHeight="1" x14ac:dyDescent="0.2">
      <c r="Q1282" s="92" t="s">
        <v>50</v>
      </c>
      <c r="BF1282" s="101" t="s">
        <v>58</v>
      </c>
      <c r="BK1282" s="98" t="s">
        <v>70</v>
      </c>
    </row>
    <row r="1283" spans="17:63" ht="29.25" customHeight="1" x14ac:dyDescent="0.2">
      <c r="Q1283" s="92" t="s">
        <v>50</v>
      </c>
      <c r="BF1283" s="101" t="s">
        <v>58</v>
      </c>
      <c r="BK1283" s="98" t="s">
        <v>70</v>
      </c>
    </row>
    <row r="1284" spans="17:63" ht="29.25" customHeight="1" x14ac:dyDescent="0.2">
      <c r="Q1284" s="92" t="s">
        <v>50</v>
      </c>
      <c r="BF1284" s="101" t="s">
        <v>58</v>
      </c>
      <c r="BK1284" s="98" t="s">
        <v>70</v>
      </c>
    </row>
    <row r="1285" spans="17:63" ht="29.25" customHeight="1" x14ac:dyDescent="0.2">
      <c r="Q1285" s="92" t="s">
        <v>50</v>
      </c>
      <c r="BF1285" s="101" t="s">
        <v>58</v>
      </c>
      <c r="BK1285" s="98" t="s">
        <v>70</v>
      </c>
    </row>
    <row r="1286" spans="17:63" ht="29.25" customHeight="1" x14ac:dyDescent="0.2">
      <c r="Q1286" s="92" t="s">
        <v>50</v>
      </c>
      <c r="BF1286" s="101" t="s">
        <v>58</v>
      </c>
      <c r="BK1286" s="98" t="s">
        <v>70</v>
      </c>
    </row>
    <row r="1287" spans="17:63" ht="29.25" customHeight="1" x14ac:dyDescent="0.2">
      <c r="Q1287" s="92" t="s">
        <v>50</v>
      </c>
      <c r="BF1287" s="101" t="s">
        <v>58</v>
      </c>
      <c r="BK1287" s="98" t="s">
        <v>70</v>
      </c>
    </row>
    <row r="1288" spans="17:63" ht="29.25" customHeight="1" x14ac:dyDescent="0.2">
      <c r="Q1288" s="92" t="s">
        <v>50</v>
      </c>
      <c r="BF1288" s="101" t="s">
        <v>58</v>
      </c>
      <c r="BK1288" s="98" t="s">
        <v>70</v>
      </c>
    </row>
    <row r="1289" spans="17:63" ht="29.25" customHeight="1" x14ac:dyDescent="0.2">
      <c r="Q1289" s="92" t="s">
        <v>50</v>
      </c>
      <c r="BF1289" s="101" t="s">
        <v>58</v>
      </c>
      <c r="BK1289" s="98" t="s">
        <v>70</v>
      </c>
    </row>
    <row r="1290" spans="17:63" ht="29.25" customHeight="1" x14ac:dyDescent="0.2">
      <c r="Q1290" s="92" t="s">
        <v>50</v>
      </c>
      <c r="BF1290" s="101" t="s">
        <v>58</v>
      </c>
      <c r="BK1290" s="98" t="s">
        <v>70</v>
      </c>
    </row>
    <row r="1291" spans="17:63" ht="29.25" customHeight="1" x14ac:dyDescent="0.2">
      <c r="Q1291" s="92" t="s">
        <v>50</v>
      </c>
      <c r="BF1291" s="101" t="s">
        <v>58</v>
      </c>
      <c r="BK1291" s="98" t="s">
        <v>70</v>
      </c>
    </row>
    <row r="1292" spans="17:63" ht="29.25" customHeight="1" x14ac:dyDescent="0.2">
      <c r="Q1292" s="92" t="s">
        <v>50</v>
      </c>
      <c r="BF1292" s="101" t="s">
        <v>58</v>
      </c>
      <c r="BK1292" s="98" t="s">
        <v>70</v>
      </c>
    </row>
    <row r="1293" spans="17:63" ht="29.25" customHeight="1" x14ac:dyDescent="0.2">
      <c r="Q1293" s="92" t="s">
        <v>50</v>
      </c>
      <c r="BF1293" s="101" t="s">
        <v>58</v>
      </c>
      <c r="BK1293" s="98" t="s">
        <v>70</v>
      </c>
    </row>
    <row r="1294" spans="17:63" ht="29.25" customHeight="1" x14ac:dyDescent="0.2">
      <c r="Q1294" s="92" t="s">
        <v>50</v>
      </c>
      <c r="BF1294" s="101" t="s">
        <v>58</v>
      </c>
      <c r="BK1294" s="98" t="s">
        <v>70</v>
      </c>
    </row>
    <row r="1295" spans="17:63" ht="29.25" customHeight="1" x14ac:dyDescent="0.2">
      <c r="Q1295" s="92" t="s">
        <v>50</v>
      </c>
      <c r="BF1295" s="101" t="s">
        <v>58</v>
      </c>
      <c r="BK1295" s="98" t="s">
        <v>70</v>
      </c>
    </row>
    <row r="1296" spans="17:63" ht="29.25" customHeight="1" x14ac:dyDescent="0.2">
      <c r="Q1296" s="92" t="s">
        <v>50</v>
      </c>
      <c r="BF1296" s="101" t="s">
        <v>58</v>
      </c>
      <c r="BK1296" s="98" t="s">
        <v>70</v>
      </c>
    </row>
    <row r="1297" spans="17:63" ht="29.25" customHeight="1" x14ac:dyDescent="0.2">
      <c r="Q1297" s="92" t="s">
        <v>50</v>
      </c>
      <c r="BF1297" s="101" t="s">
        <v>58</v>
      </c>
      <c r="BK1297" s="98" t="s">
        <v>70</v>
      </c>
    </row>
    <row r="1298" spans="17:63" ht="29.25" customHeight="1" x14ac:dyDescent="0.2">
      <c r="Q1298" s="92" t="s">
        <v>50</v>
      </c>
      <c r="BF1298" s="101" t="s">
        <v>58</v>
      </c>
      <c r="BK1298" s="98" t="s">
        <v>70</v>
      </c>
    </row>
    <row r="1299" spans="17:63" ht="29.25" customHeight="1" x14ac:dyDescent="0.2">
      <c r="Q1299" s="92" t="s">
        <v>50</v>
      </c>
      <c r="BF1299" s="101" t="s">
        <v>58</v>
      </c>
      <c r="BK1299" s="98" t="s">
        <v>70</v>
      </c>
    </row>
    <row r="1300" spans="17:63" ht="29.25" customHeight="1" x14ac:dyDescent="0.2">
      <c r="Q1300" s="92" t="s">
        <v>50</v>
      </c>
      <c r="BF1300" s="101" t="s">
        <v>58</v>
      </c>
      <c r="BK1300" s="98" t="s">
        <v>70</v>
      </c>
    </row>
    <row r="1301" spans="17:63" ht="29.25" customHeight="1" x14ac:dyDescent="0.2">
      <c r="Q1301" s="92" t="s">
        <v>50</v>
      </c>
      <c r="BF1301" s="101" t="s">
        <v>58</v>
      </c>
      <c r="BK1301" s="98" t="s">
        <v>70</v>
      </c>
    </row>
    <row r="1302" spans="17:63" ht="29.25" customHeight="1" x14ac:dyDescent="0.2">
      <c r="Q1302" s="92" t="s">
        <v>50</v>
      </c>
      <c r="BF1302" s="101" t="s">
        <v>58</v>
      </c>
      <c r="BK1302" s="98" t="s">
        <v>70</v>
      </c>
    </row>
    <row r="1303" spans="17:63" ht="29.25" customHeight="1" x14ac:dyDescent="0.2">
      <c r="Q1303" s="92" t="s">
        <v>50</v>
      </c>
      <c r="BF1303" s="101" t="s">
        <v>58</v>
      </c>
      <c r="BK1303" s="98" t="s">
        <v>70</v>
      </c>
    </row>
    <row r="1304" spans="17:63" ht="29.25" customHeight="1" x14ac:dyDescent="0.2">
      <c r="Q1304" s="92" t="s">
        <v>50</v>
      </c>
      <c r="BF1304" s="101" t="s">
        <v>58</v>
      </c>
      <c r="BK1304" s="98" t="s">
        <v>70</v>
      </c>
    </row>
    <row r="1305" spans="17:63" ht="29.25" customHeight="1" x14ac:dyDescent="0.2">
      <c r="Q1305" s="92" t="s">
        <v>50</v>
      </c>
      <c r="BF1305" s="101" t="s">
        <v>58</v>
      </c>
      <c r="BK1305" s="98" t="s">
        <v>70</v>
      </c>
    </row>
    <row r="1306" spans="17:63" ht="29.25" customHeight="1" x14ac:dyDescent="0.2">
      <c r="Q1306" s="92" t="s">
        <v>50</v>
      </c>
      <c r="BF1306" s="101" t="s">
        <v>58</v>
      </c>
      <c r="BK1306" s="98" t="s">
        <v>70</v>
      </c>
    </row>
    <row r="1307" spans="17:63" ht="29.25" customHeight="1" x14ac:dyDescent="0.2">
      <c r="Q1307" s="92" t="s">
        <v>50</v>
      </c>
      <c r="BF1307" s="101" t="s">
        <v>58</v>
      </c>
      <c r="BK1307" s="98" t="s">
        <v>70</v>
      </c>
    </row>
    <row r="1308" spans="17:63" ht="29.25" customHeight="1" x14ac:dyDescent="0.2">
      <c r="Q1308" s="92" t="s">
        <v>50</v>
      </c>
      <c r="BF1308" s="101" t="s">
        <v>58</v>
      </c>
      <c r="BK1308" s="98" t="s">
        <v>70</v>
      </c>
    </row>
    <row r="1309" spans="17:63" ht="29.25" customHeight="1" x14ac:dyDescent="0.2">
      <c r="Q1309" s="92" t="s">
        <v>50</v>
      </c>
      <c r="BF1309" s="101" t="s">
        <v>58</v>
      </c>
      <c r="BK1309" s="98" t="s">
        <v>70</v>
      </c>
    </row>
    <row r="1310" spans="17:63" ht="29.25" customHeight="1" x14ac:dyDescent="0.2">
      <c r="Q1310" s="92" t="s">
        <v>50</v>
      </c>
      <c r="BF1310" s="101" t="s">
        <v>58</v>
      </c>
      <c r="BK1310" s="98" t="s">
        <v>70</v>
      </c>
    </row>
    <row r="1311" spans="17:63" ht="29.25" customHeight="1" x14ac:dyDescent="0.2">
      <c r="Q1311" s="92" t="s">
        <v>50</v>
      </c>
      <c r="BF1311" s="101" t="s">
        <v>58</v>
      </c>
      <c r="BK1311" s="98" t="s">
        <v>70</v>
      </c>
    </row>
    <row r="1312" spans="17:63" ht="29.25" customHeight="1" x14ac:dyDescent="0.2">
      <c r="Q1312" s="92" t="s">
        <v>50</v>
      </c>
      <c r="BF1312" s="101" t="s">
        <v>58</v>
      </c>
      <c r="BK1312" s="98" t="s">
        <v>70</v>
      </c>
    </row>
    <row r="1313" spans="17:63" ht="29.25" customHeight="1" x14ac:dyDescent="0.2">
      <c r="Q1313" s="92" t="s">
        <v>50</v>
      </c>
      <c r="BF1313" s="101" t="s">
        <v>58</v>
      </c>
      <c r="BK1313" s="98" t="s">
        <v>70</v>
      </c>
    </row>
    <row r="1314" spans="17:63" ht="29.25" customHeight="1" x14ac:dyDescent="0.2">
      <c r="Q1314" s="92" t="s">
        <v>50</v>
      </c>
      <c r="BF1314" s="101" t="s">
        <v>58</v>
      </c>
      <c r="BK1314" s="98" t="s">
        <v>70</v>
      </c>
    </row>
    <row r="1315" spans="17:63" ht="29.25" customHeight="1" x14ac:dyDescent="0.2">
      <c r="Q1315" s="92" t="s">
        <v>50</v>
      </c>
      <c r="BF1315" s="101" t="s">
        <v>58</v>
      </c>
      <c r="BK1315" s="98" t="s">
        <v>70</v>
      </c>
    </row>
    <row r="1316" spans="17:63" ht="29.25" customHeight="1" x14ac:dyDescent="0.2">
      <c r="Q1316" s="92" t="s">
        <v>50</v>
      </c>
      <c r="BF1316" s="101" t="s">
        <v>58</v>
      </c>
      <c r="BK1316" s="98" t="s">
        <v>70</v>
      </c>
    </row>
    <row r="1317" spans="17:63" ht="29.25" customHeight="1" x14ac:dyDescent="0.2">
      <c r="Q1317" s="92" t="s">
        <v>50</v>
      </c>
      <c r="BF1317" s="101" t="s">
        <v>58</v>
      </c>
      <c r="BK1317" s="98" t="s">
        <v>70</v>
      </c>
    </row>
    <row r="1318" spans="17:63" ht="29.25" customHeight="1" x14ac:dyDescent="0.2">
      <c r="Q1318" s="92" t="s">
        <v>50</v>
      </c>
      <c r="BF1318" s="101" t="s">
        <v>58</v>
      </c>
      <c r="BK1318" s="98" t="s">
        <v>70</v>
      </c>
    </row>
    <row r="1319" spans="17:63" ht="29.25" customHeight="1" x14ac:dyDescent="0.2">
      <c r="Q1319" s="92" t="s">
        <v>50</v>
      </c>
      <c r="BF1319" s="101" t="s">
        <v>58</v>
      </c>
      <c r="BK1319" s="98" t="s">
        <v>70</v>
      </c>
    </row>
    <row r="1320" spans="17:63" ht="29.25" customHeight="1" x14ac:dyDescent="0.2">
      <c r="Q1320" s="92" t="s">
        <v>50</v>
      </c>
      <c r="BF1320" s="101" t="s">
        <v>58</v>
      </c>
      <c r="BK1320" s="98" t="s">
        <v>70</v>
      </c>
    </row>
    <row r="1321" spans="17:63" ht="29.25" customHeight="1" x14ac:dyDescent="0.2">
      <c r="Q1321" s="92" t="s">
        <v>50</v>
      </c>
      <c r="BF1321" s="101" t="s">
        <v>58</v>
      </c>
      <c r="BK1321" s="98" t="s">
        <v>70</v>
      </c>
    </row>
    <row r="1322" spans="17:63" ht="29.25" customHeight="1" x14ac:dyDescent="0.2">
      <c r="Q1322" s="92" t="s">
        <v>50</v>
      </c>
      <c r="BF1322" s="101" t="s">
        <v>58</v>
      </c>
      <c r="BK1322" s="98" t="s">
        <v>70</v>
      </c>
    </row>
    <row r="1323" spans="17:63" ht="29.25" customHeight="1" x14ac:dyDescent="0.2">
      <c r="Q1323" s="92" t="s">
        <v>50</v>
      </c>
      <c r="BF1323" s="101" t="s">
        <v>58</v>
      </c>
      <c r="BK1323" s="98" t="s">
        <v>70</v>
      </c>
    </row>
    <row r="1324" spans="17:63" ht="29.25" customHeight="1" x14ac:dyDescent="0.2">
      <c r="Q1324" s="92" t="s">
        <v>50</v>
      </c>
      <c r="BF1324" s="101" t="s">
        <v>58</v>
      </c>
      <c r="BK1324" s="98" t="s">
        <v>70</v>
      </c>
    </row>
    <row r="1325" spans="17:63" ht="29.25" customHeight="1" x14ac:dyDescent="0.2">
      <c r="Q1325" s="92" t="s">
        <v>50</v>
      </c>
      <c r="BF1325" s="101" t="s">
        <v>58</v>
      </c>
      <c r="BK1325" s="98" t="s">
        <v>70</v>
      </c>
    </row>
    <row r="1326" spans="17:63" ht="29.25" customHeight="1" x14ac:dyDescent="0.2">
      <c r="Q1326" s="92" t="s">
        <v>50</v>
      </c>
      <c r="BF1326" s="101" t="s">
        <v>58</v>
      </c>
      <c r="BK1326" s="98" t="s">
        <v>70</v>
      </c>
    </row>
    <row r="1327" spans="17:63" ht="29.25" customHeight="1" x14ac:dyDescent="0.2">
      <c r="Q1327" s="92" t="s">
        <v>50</v>
      </c>
      <c r="BF1327" s="101" t="s">
        <v>58</v>
      </c>
      <c r="BK1327" s="98" t="s">
        <v>70</v>
      </c>
    </row>
    <row r="1328" spans="17:63" ht="29.25" customHeight="1" x14ac:dyDescent="0.2">
      <c r="Q1328" s="92" t="s">
        <v>50</v>
      </c>
      <c r="BF1328" s="101" t="s">
        <v>58</v>
      </c>
      <c r="BK1328" s="98" t="s">
        <v>70</v>
      </c>
    </row>
    <row r="1329" spans="17:63" ht="29.25" customHeight="1" x14ac:dyDescent="0.2">
      <c r="Q1329" s="92" t="s">
        <v>50</v>
      </c>
      <c r="BF1329" s="101" t="s">
        <v>58</v>
      </c>
      <c r="BK1329" s="98" t="s">
        <v>70</v>
      </c>
    </row>
    <row r="1330" spans="17:63" ht="29.25" customHeight="1" x14ac:dyDescent="0.2">
      <c r="Q1330" s="92" t="s">
        <v>50</v>
      </c>
      <c r="BF1330" s="101" t="s">
        <v>58</v>
      </c>
      <c r="BK1330" s="98" t="s">
        <v>70</v>
      </c>
    </row>
    <row r="1331" spans="17:63" ht="29.25" customHeight="1" x14ac:dyDescent="0.2">
      <c r="Q1331" s="92" t="s">
        <v>50</v>
      </c>
      <c r="BF1331" s="101" t="s">
        <v>58</v>
      </c>
      <c r="BK1331" s="98" t="s">
        <v>70</v>
      </c>
    </row>
    <row r="1332" spans="17:63" ht="29.25" customHeight="1" x14ac:dyDescent="0.2">
      <c r="Q1332" s="92" t="s">
        <v>50</v>
      </c>
      <c r="BF1332" s="101" t="s">
        <v>58</v>
      </c>
      <c r="BK1332" s="98" t="s">
        <v>70</v>
      </c>
    </row>
    <row r="1333" spans="17:63" ht="29.25" customHeight="1" x14ac:dyDescent="0.2">
      <c r="Q1333" s="92" t="s">
        <v>50</v>
      </c>
      <c r="BF1333" s="101" t="s">
        <v>58</v>
      </c>
      <c r="BK1333" s="98" t="s">
        <v>70</v>
      </c>
    </row>
    <row r="1334" spans="17:63" ht="29.25" customHeight="1" x14ac:dyDescent="0.2">
      <c r="Q1334" s="92" t="s">
        <v>50</v>
      </c>
      <c r="BF1334" s="101" t="s">
        <v>58</v>
      </c>
      <c r="BK1334" s="98" t="s">
        <v>70</v>
      </c>
    </row>
    <row r="1335" spans="17:63" ht="29.25" customHeight="1" x14ac:dyDescent="0.2">
      <c r="Q1335" s="92" t="s">
        <v>50</v>
      </c>
      <c r="BF1335" s="101" t="s">
        <v>58</v>
      </c>
      <c r="BK1335" s="98" t="s">
        <v>70</v>
      </c>
    </row>
    <row r="1336" spans="17:63" ht="29.25" customHeight="1" x14ac:dyDescent="0.2">
      <c r="Q1336" s="92" t="s">
        <v>50</v>
      </c>
      <c r="BF1336" s="101" t="s">
        <v>58</v>
      </c>
      <c r="BK1336" s="98" t="s">
        <v>70</v>
      </c>
    </row>
    <row r="1337" spans="17:63" ht="29.25" customHeight="1" x14ac:dyDescent="0.2">
      <c r="Q1337" s="92" t="s">
        <v>50</v>
      </c>
      <c r="BF1337" s="101" t="s">
        <v>58</v>
      </c>
      <c r="BK1337" s="98" t="s">
        <v>70</v>
      </c>
    </row>
    <row r="1338" spans="17:63" ht="29.25" customHeight="1" x14ac:dyDescent="0.2">
      <c r="Q1338" s="92" t="s">
        <v>50</v>
      </c>
      <c r="BF1338" s="101" t="s">
        <v>58</v>
      </c>
      <c r="BK1338" s="98" t="s">
        <v>70</v>
      </c>
    </row>
    <row r="1339" spans="17:63" ht="29.25" customHeight="1" x14ac:dyDescent="0.2">
      <c r="Q1339" s="92" t="s">
        <v>50</v>
      </c>
      <c r="BF1339" s="101" t="s">
        <v>58</v>
      </c>
      <c r="BK1339" s="98" t="s">
        <v>70</v>
      </c>
    </row>
    <row r="1340" spans="17:63" ht="29.25" customHeight="1" x14ac:dyDescent="0.2">
      <c r="Q1340" s="92" t="s">
        <v>50</v>
      </c>
      <c r="BF1340" s="101" t="s">
        <v>58</v>
      </c>
      <c r="BK1340" s="98" t="s">
        <v>70</v>
      </c>
    </row>
    <row r="1341" spans="17:63" ht="29.25" customHeight="1" x14ac:dyDescent="0.2">
      <c r="Q1341" s="92" t="s">
        <v>50</v>
      </c>
      <c r="BF1341" s="101" t="s">
        <v>58</v>
      </c>
      <c r="BK1341" s="98" t="s">
        <v>70</v>
      </c>
    </row>
    <row r="1342" spans="17:63" ht="29.25" customHeight="1" x14ac:dyDescent="0.2">
      <c r="Q1342" s="92" t="s">
        <v>50</v>
      </c>
      <c r="BF1342" s="101" t="s">
        <v>58</v>
      </c>
      <c r="BK1342" s="98" t="s">
        <v>70</v>
      </c>
    </row>
    <row r="1343" spans="17:63" ht="29.25" customHeight="1" x14ac:dyDescent="0.2">
      <c r="Q1343" s="92" t="s">
        <v>50</v>
      </c>
      <c r="BF1343" s="101" t="s">
        <v>58</v>
      </c>
      <c r="BK1343" s="98" t="s">
        <v>70</v>
      </c>
    </row>
    <row r="1344" spans="17:63" ht="29.25" customHeight="1" x14ac:dyDescent="0.2">
      <c r="Q1344" s="92" t="s">
        <v>50</v>
      </c>
      <c r="BF1344" s="101" t="s">
        <v>58</v>
      </c>
      <c r="BK1344" s="98" t="s">
        <v>70</v>
      </c>
    </row>
    <row r="1345" spans="17:63" ht="29.25" customHeight="1" x14ac:dyDescent="0.2">
      <c r="Q1345" s="92" t="s">
        <v>50</v>
      </c>
      <c r="BF1345" s="101" t="s">
        <v>58</v>
      </c>
      <c r="BK1345" s="98" t="s">
        <v>70</v>
      </c>
    </row>
    <row r="1346" spans="17:63" ht="29.25" customHeight="1" x14ac:dyDescent="0.2">
      <c r="Q1346" s="92" t="s">
        <v>50</v>
      </c>
      <c r="BF1346" s="101" t="s">
        <v>58</v>
      </c>
      <c r="BK1346" s="98" t="s">
        <v>70</v>
      </c>
    </row>
    <row r="1347" spans="17:63" ht="29.25" customHeight="1" x14ac:dyDescent="0.2">
      <c r="Q1347" s="92" t="s">
        <v>50</v>
      </c>
      <c r="BF1347" s="101" t="s">
        <v>58</v>
      </c>
      <c r="BK1347" s="98" t="s">
        <v>70</v>
      </c>
    </row>
    <row r="1348" spans="17:63" ht="29.25" customHeight="1" x14ac:dyDescent="0.2">
      <c r="Q1348" s="92" t="s">
        <v>50</v>
      </c>
      <c r="BF1348" s="101" t="s">
        <v>58</v>
      </c>
      <c r="BK1348" s="98" t="s">
        <v>70</v>
      </c>
    </row>
    <row r="1349" spans="17:63" ht="29.25" customHeight="1" x14ac:dyDescent="0.2">
      <c r="Q1349" s="92" t="s">
        <v>50</v>
      </c>
      <c r="BF1349" s="101" t="s">
        <v>58</v>
      </c>
      <c r="BK1349" s="98" t="s">
        <v>70</v>
      </c>
    </row>
    <row r="1350" spans="17:63" ht="29.25" customHeight="1" x14ac:dyDescent="0.2">
      <c r="Q1350" s="92" t="s">
        <v>50</v>
      </c>
      <c r="BF1350" s="101" t="s">
        <v>58</v>
      </c>
      <c r="BK1350" s="98" t="s">
        <v>70</v>
      </c>
    </row>
    <row r="1351" spans="17:63" ht="29.25" customHeight="1" x14ac:dyDescent="0.2">
      <c r="Q1351" s="92" t="s">
        <v>50</v>
      </c>
      <c r="BF1351" s="101" t="s">
        <v>58</v>
      </c>
      <c r="BK1351" s="98" t="s">
        <v>70</v>
      </c>
    </row>
    <row r="1352" spans="17:63" ht="29.25" customHeight="1" x14ac:dyDescent="0.2">
      <c r="Q1352" s="92" t="s">
        <v>50</v>
      </c>
      <c r="BF1352" s="101" t="s">
        <v>58</v>
      </c>
      <c r="BK1352" s="98" t="s">
        <v>70</v>
      </c>
    </row>
    <row r="1353" spans="17:63" ht="29.25" customHeight="1" x14ac:dyDescent="0.2">
      <c r="Q1353" s="92" t="s">
        <v>50</v>
      </c>
      <c r="BF1353" s="101" t="s">
        <v>58</v>
      </c>
      <c r="BK1353" s="98" t="s">
        <v>70</v>
      </c>
    </row>
    <row r="1354" spans="17:63" ht="29.25" customHeight="1" x14ac:dyDescent="0.2">
      <c r="Q1354" s="92" t="s">
        <v>50</v>
      </c>
      <c r="BF1354" s="101" t="s">
        <v>58</v>
      </c>
      <c r="BK1354" s="98" t="s">
        <v>70</v>
      </c>
    </row>
    <row r="1355" spans="17:63" ht="29.25" customHeight="1" x14ac:dyDescent="0.2">
      <c r="Q1355" s="92" t="s">
        <v>50</v>
      </c>
      <c r="BF1355" s="101" t="s">
        <v>58</v>
      </c>
      <c r="BK1355" s="98" t="s">
        <v>70</v>
      </c>
    </row>
    <row r="1356" spans="17:63" ht="29.25" customHeight="1" x14ac:dyDescent="0.2">
      <c r="Q1356" s="92" t="s">
        <v>50</v>
      </c>
      <c r="BF1356" s="101" t="s">
        <v>58</v>
      </c>
      <c r="BK1356" s="98" t="s">
        <v>70</v>
      </c>
    </row>
    <row r="1357" spans="17:63" ht="29.25" customHeight="1" x14ac:dyDescent="0.2">
      <c r="Q1357" s="92" t="s">
        <v>50</v>
      </c>
      <c r="BF1357" s="101" t="s">
        <v>58</v>
      </c>
      <c r="BK1357" s="98" t="s">
        <v>70</v>
      </c>
    </row>
    <row r="1358" spans="17:63" ht="29.25" customHeight="1" x14ac:dyDescent="0.2">
      <c r="Q1358" s="92" t="s">
        <v>50</v>
      </c>
      <c r="BF1358" s="101" t="s">
        <v>58</v>
      </c>
      <c r="BK1358" s="98" t="s">
        <v>70</v>
      </c>
    </row>
    <row r="1359" spans="17:63" ht="29.25" customHeight="1" x14ac:dyDescent="0.2">
      <c r="Q1359" s="92" t="s">
        <v>50</v>
      </c>
      <c r="BF1359" s="101" t="s">
        <v>58</v>
      </c>
      <c r="BK1359" s="98" t="s">
        <v>70</v>
      </c>
    </row>
    <row r="1360" spans="17:63" ht="29.25" customHeight="1" x14ac:dyDescent="0.2">
      <c r="Q1360" s="92" t="s">
        <v>50</v>
      </c>
      <c r="BF1360" s="101" t="s">
        <v>58</v>
      </c>
      <c r="BK1360" s="98" t="s">
        <v>70</v>
      </c>
    </row>
    <row r="1361" spans="17:63" ht="29.25" customHeight="1" x14ac:dyDescent="0.2">
      <c r="Q1361" s="92" t="s">
        <v>50</v>
      </c>
      <c r="BF1361" s="101" t="s">
        <v>58</v>
      </c>
      <c r="BK1361" s="98" t="s">
        <v>70</v>
      </c>
    </row>
    <row r="1362" spans="17:63" ht="29.25" customHeight="1" x14ac:dyDescent="0.2">
      <c r="Q1362" s="92" t="s">
        <v>50</v>
      </c>
      <c r="BF1362" s="101" t="s">
        <v>58</v>
      </c>
      <c r="BK1362" s="98" t="s">
        <v>70</v>
      </c>
    </row>
    <row r="1363" spans="17:63" ht="29.25" customHeight="1" x14ac:dyDescent="0.2">
      <c r="Q1363" s="92" t="s">
        <v>50</v>
      </c>
      <c r="BF1363" s="101" t="s">
        <v>58</v>
      </c>
      <c r="BK1363" s="98" t="s">
        <v>70</v>
      </c>
    </row>
    <row r="1364" spans="17:63" ht="29.25" customHeight="1" x14ac:dyDescent="0.2">
      <c r="Q1364" s="92" t="s">
        <v>50</v>
      </c>
      <c r="BF1364" s="101" t="s">
        <v>58</v>
      </c>
      <c r="BK1364" s="98" t="s">
        <v>70</v>
      </c>
    </row>
    <row r="1365" spans="17:63" ht="29.25" customHeight="1" x14ac:dyDescent="0.2">
      <c r="Q1365" s="92" t="s">
        <v>50</v>
      </c>
      <c r="BF1365" s="101" t="s">
        <v>58</v>
      </c>
      <c r="BK1365" s="98" t="s">
        <v>70</v>
      </c>
    </row>
    <row r="1366" spans="17:63" ht="29.25" customHeight="1" x14ac:dyDescent="0.2">
      <c r="Q1366" s="92" t="s">
        <v>50</v>
      </c>
      <c r="BF1366" s="101" t="s">
        <v>58</v>
      </c>
      <c r="BK1366" s="98" t="s">
        <v>70</v>
      </c>
    </row>
    <row r="1367" spans="17:63" ht="29.25" customHeight="1" x14ac:dyDescent="0.2">
      <c r="Q1367" s="92" t="s">
        <v>50</v>
      </c>
      <c r="BF1367" s="101" t="s">
        <v>58</v>
      </c>
      <c r="BK1367" s="98" t="s">
        <v>70</v>
      </c>
    </row>
    <row r="1368" spans="17:63" ht="29.25" customHeight="1" x14ac:dyDescent="0.2">
      <c r="Q1368" s="92" t="s">
        <v>50</v>
      </c>
      <c r="BF1368" s="101" t="s">
        <v>58</v>
      </c>
      <c r="BK1368" s="98" t="s">
        <v>70</v>
      </c>
    </row>
    <row r="1369" spans="17:63" ht="29.25" customHeight="1" x14ac:dyDescent="0.2">
      <c r="Q1369" s="92" t="s">
        <v>50</v>
      </c>
      <c r="BF1369" s="101" t="s">
        <v>58</v>
      </c>
      <c r="BK1369" s="98" t="s">
        <v>70</v>
      </c>
    </row>
    <row r="1370" spans="17:63" ht="29.25" customHeight="1" x14ac:dyDescent="0.2">
      <c r="Q1370" s="92" t="s">
        <v>50</v>
      </c>
      <c r="BF1370" s="101" t="s">
        <v>58</v>
      </c>
      <c r="BK1370" s="98" t="s">
        <v>70</v>
      </c>
    </row>
    <row r="1371" spans="17:63" ht="29.25" customHeight="1" x14ac:dyDescent="0.2">
      <c r="Q1371" s="92" t="s">
        <v>50</v>
      </c>
      <c r="BF1371" s="101" t="s">
        <v>58</v>
      </c>
      <c r="BK1371" s="98" t="s">
        <v>70</v>
      </c>
    </row>
    <row r="1372" spans="17:63" ht="29.25" customHeight="1" x14ac:dyDescent="0.2">
      <c r="Q1372" s="92" t="s">
        <v>50</v>
      </c>
      <c r="BF1372" s="101" t="s">
        <v>58</v>
      </c>
      <c r="BK1372" s="98" t="s">
        <v>70</v>
      </c>
    </row>
    <row r="1373" spans="17:63" ht="29.25" customHeight="1" x14ac:dyDescent="0.2">
      <c r="Q1373" s="92" t="s">
        <v>50</v>
      </c>
      <c r="BF1373" s="101" t="s">
        <v>58</v>
      </c>
      <c r="BK1373" s="98" t="s">
        <v>70</v>
      </c>
    </row>
    <row r="1374" spans="17:63" ht="29.25" customHeight="1" x14ac:dyDescent="0.2">
      <c r="Q1374" s="92" t="s">
        <v>50</v>
      </c>
      <c r="BF1374" s="101" t="s">
        <v>58</v>
      </c>
      <c r="BK1374" s="98" t="s">
        <v>70</v>
      </c>
    </row>
    <row r="1375" spans="17:63" ht="29.25" customHeight="1" x14ac:dyDescent="0.2">
      <c r="Q1375" s="92" t="s">
        <v>50</v>
      </c>
      <c r="BF1375" s="101" t="s">
        <v>58</v>
      </c>
      <c r="BK1375" s="98" t="s">
        <v>70</v>
      </c>
    </row>
    <row r="1376" spans="17:63" ht="29.25" customHeight="1" x14ac:dyDescent="0.2">
      <c r="Q1376" s="92" t="s">
        <v>50</v>
      </c>
      <c r="BF1376" s="101" t="s">
        <v>58</v>
      </c>
      <c r="BK1376" s="98" t="s">
        <v>70</v>
      </c>
    </row>
    <row r="1377" spans="17:63" ht="29.25" customHeight="1" x14ac:dyDescent="0.2">
      <c r="Q1377" s="92" t="s">
        <v>50</v>
      </c>
      <c r="BF1377" s="101" t="s">
        <v>58</v>
      </c>
      <c r="BK1377" s="98" t="s">
        <v>70</v>
      </c>
    </row>
    <row r="1378" spans="17:63" ht="29.25" customHeight="1" x14ac:dyDescent="0.2">
      <c r="Q1378" s="92" t="s">
        <v>50</v>
      </c>
      <c r="BF1378" s="101" t="s">
        <v>58</v>
      </c>
      <c r="BK1378" s="98" t="s">
        <v>70</v>
      </c>
    </row>
    <row r="1379" spans="17:63" ht="29.25" customHeight="1" x14ac:dyDescent="0.2">
      <c r="Q1379" s="92" t="s">
        <v>50</v>
      </c>
      <c r="BF1379" s="101" t="s">
        <v>58</v>
      </c>
      <c r="BK1379" s="98" t="s">
        <v>70</v>
      </c>
    </row>
    <row r="1380" spans="17:63" ht="29.25" customHeight="1" x14ac:dyDescent="0.2">
      <c r="Q1380" s="92" t="s">
        <v>50</v>
      </c>
      <c r="BF1380" s="101" t="s">
        <v>58</v>
      </c>
      <c r="BK1380" s="98" t="s">
        <v>70</v>
      </c>
    </row>
    <row r="1381" spans="17:63" ht="29.25" customHeight="1" x14ac:dyDescent="0.2">
      <c r="Q1381" s="92" t="s">
        <v>50</v>
      </c>
      <c r="BF1381" s="101" t="s">
        <v>58</v>
      </c>
      <c r="BK1381" s="98" t="s">
        <v>70</v>
      </c>
    </row>
    <row r="1382" spans="17:63" ht="29.25" customHeight="1" x14ac:dyDescent="0.2">
      <c r="Q1382" s="92" t="s">
        <v>50</v>
      </c>
      <c r="BF1382" s="101" t="s">
        <v>58</v>
      </c>
      <c r="BK1382" s="98" t="s">
        <v>70</v>
      </c>
    </row>
    <row r="1383" spans="17:63" ht="29.25" customHeight="1" x14ac:dyDescent="0.2">
      <c r="Q1383" s="92" t="s">
        <v>50</v>
      </c>
      <c r="BF1383" s="101" t="s">
        <v>58</v>
      </c>
      <c r="BK1383" s="98" t="s">
        <v>70</v>
      </c>
    </row>
    <row r="1384" spans="17:63" ht="29.25" customHeight="1" x14ac:dyDescent="0.2">
      <c r="Q1384" s="92" t="s">
        <v>50</v>
      </c>
      <c r="BF1384" s="101" t="s">
        <v>58</v>
      </c>
      <c r="BK1384" s="98" t="s">
        <v>70</v>
      </c>
    </row>
    <row r="1385" spans="17:63" ht="29.25" customHeight="1" x14ac:dyDescent="0.2">
      <c r="Q1385" s="92" t="s">
        <v>50</v>
      </c>
      <c r="BF1385" s="101" t="s">
        <v>58</v>
      </c>
      <c r="BK1385" s="98" t="s">
        <v>70</v>
      </c>
    </row>
    <row r="1386" spans="17:63" ht="29.25" customHeight="1" x14ac:dyDescent="0.2">
      <c r="Q1386" s="92" t="s">
        <v>50</v>
      </c>
      <c r="BF1386" s="101" t="s">
        <v>58</v>
      </c>
      <c r="BK1386" s="98" t="s">
        <v>70</v>
      </c>
    </row>
    <row r="1387" spans="17:63" ht="29.25" customHeight="1" x14ac:dyDescent="0.2">
      <c r="Q1387" s="92" t="s">
        <v>50</v>
      </c>
      <c r="BF1387" s="101" t="s">
        <v>58</v>
      </c>
      <c r="BK1387" s="98" t="s">
        <v>70</v>
      </c>
    </row>
    <row r="1388" spans="17:63" ht="29.25" customHeight="1" x14ac:dyDescent="0.2">
      <c r="Q1388" s="92" t="s">
        <v>50</v>
      </c>
      <c r="BF1388" s="101" t="s">
        <v>58</v>
      </c>
      <c r="BK1388" s="98" t="s">
        <v>70</v>
      </c>
    </row>
    <row r="1389" spans="17:63" ht="29.25" customHeight="1" x14ac:dyDescent="0.2">
      <c r="Q1389" s="92" t="s">
        <v>50</v>
      </c>
      <c r="BF1389" s="101" t="s">
        <v>58</v>
      </c>
      <c r="BK1389" s="98" t="s">
        <v>70</v>
      </c>
    </row>
    <row r="1390" spans="17:63" ht="29.25" customHeight="1" x14ac:dyDescent="0.2">
      <c r="Q1390" s="92" t="s">
        <v>50</v>
      </c>
      <c r="BF1390" s="101" t="s">
        <v>58</v>
      </c>
      <c r="BK1390" s="98" t="s">
        <v>70</v>
      </c>
    </row>
    <row r="1391" spans="17:63" ht="29.25" customHeight="1" x14ac:dyDescent="0.2">
      <c r="Q1391" s="92" t="s">
        <v>50</v>
      </c>
      <c r="BF1391" s="101" t="s">
        <v>58</v>
      </c>
      <c r="BK1391" s="98" t="s">
        <v>70</v>
      </c>
    </row>
    <row r="1392" spans="17:63" ht="29.25" customHeight="1" x14ac:dyDescent="0.2">
      <c r="Q1392" s="92" t="s">
        <v>50</v>
      </c>
      <c r="BF1392" s="101" t="s">
        <v>58</v>
      </c>
      <c r="BK1392" s="98" t="s">
        <v>70</v>
      </c>
    </row>
    <row r="1393" spans="17:63" ht="29.25" customHeight="1" x14ac:dyDescent="0.2">
      <c r="Q1393" s="92" t="s">
        <v>50</v>
      </c>
      <c r="BF1393" s="101" t="s">
        <v>58</v>
      </c>
      <c r="BK1393" s="98" t="s">
        <v>70</v>
      </c>
    </row>
    <row r="1394" spans="17:63" ht="29.25" customHeight="1" x14ac:dyDescent="0.2">
      <c r="Q1394" s="92" t="s">
        <v>50</v>
      </c>
      <c r="BF1394" s="101" t="s">
        <v>58</v>
      </c>
      <c r="BK1394" s="98" t="s">
        <v>70</v>
      </c>
    </row>
    <row r="1395" spans="17:63" ht="29.25" customHeight="1" x14ac:dyDescent="0.2">
      <c r="Q1395" s="92" t="s">
        <v>50</v>
      </c>
      <c r="BF1395" s="101" t="s">
        <v>58</v>
      </c>
      <c r="BK1395" s="98" t="s">
        <v>70</v>
      </c>
    </row>
    <row r="1396" spans="17:63" ht="29.25" customHeight="1" x14ac:dyDescent="0.2">
      <c r="Q1396" s="92" t="s">
        <v>50</v>
      </c>
      <c r="BF1396" s="101" t="s">
        <v>58</v>
      </c>
      <c r="BK1396" s="98" t="s">
        <v>70</v>
      </c>
    </row>
    <row r="1397" spans="17:63" ht="29.25" customHeight="1" x14ac:dyDescent="0.2">
      <c r="Q1397" s="92" t="s">
        <v>50</v>
      </c>
      <c r="BF1397" s="101" t="s">
        <v>58</v>
      </c>
      <c r="BK1397" s="98" t="s">
        <v>70</v>
      </c>
    </row>
    <row r="1398" spans="17:63" ht="29.25" customHeight="1" x14ac:dyDescent="0.2">
      <c r="Q1398" s="92" t="s">
        <v>50</v>
      </c>
      <c r="BF1398" s="101" t="s">
        <v>58</v>
      </c>
      <c r="BK1398" s="98" t="s">
        <v>70</v>
      </c>
    </row>
    <row r="1399" spans="17:63" ht="29.25" customHeight="1" x14ac:dyDescent="0.2">
      <c r="Q1399" s="92" t="s">
        <v>50</v>
      </c>
      <c r="BF1399" s="101" t="s">
        <v>58</v>
      </c>
      <c r="BK1399" s="98" t="s">
        <v>70</v>
      </c>
    </row>
    <row r="1400" spans="17:63" ht="29.25" customHeight="1" x14ac:dyDescent="0.2">
      <c r="Q1400" s="92" t="s">
        <v>50</v>
      </c>
      <c r="BF1400" s="101" t="s">
        <v>58</v>
      </c>
      <c r="BK1400" s="98" t="s">
        <v>70</v>
      </c>
    </row>
    <row r="1401" spans="17:63" ht="29.25" customHeight="1" x14ac:dyDescent="0.2">
      <c r="Q1401" s="92" t="s">
        <v>50</v>
      </c>
      <c r="BF1401" s="101" t="s">
        <v>58</v>
      </c>
      <c r="BK1401" s="98" t="s">
        <v>70</v>
      </c>
    </row>
    <row r="1402" spans="17:63" ht="29.25" customHeight="1" x14ac:dyDescent="0.2">
      <c r="Q1402" s="92" t="s">
        <v>50</v>
      </c>
      <c r="BF1402" s="101" t="s">
        <v>58</v>
      </c>
      <c r="BK1402" s="98" t="s">
        <v>70</v>
      </c>
    </row>
    <row r="1403" spans="17:63" ht="29.25" customHeight="1" x14ac:dyDescent="0.2">
      <c r="Q1403" s="92" t="s">
        <v>50</v>
      </c>
      <c r="BF1403" s="101" t="s">
        <v>58</v>
      </c>
      <c r="BK1403" s="98" t="s">
        <v>70</v>
      </c>
    </row>
    <row r="1404" spans="17:63" ht="29.25" customHeight="1" x14ac:dyDescent="0.2">
      <c r="Q1404" s="92" t="s">
        <v>50</v>
      </c>
      <c r="BF1404" s="101" t="s">
        <v>58</v>
      </c>
      <c r="BK1404" s="98" t="s">
        <v>70</v>
      </c>
    </row>
    <row r="1405" spans="17:63" ht="29.25" customHeight="1" x14ac:dyDescent="0.2">
      <c r="Q1405" s="92" t="s">
        <v>50</v>
      </c>
      <c r="BF1405" s="101" t="s">
        <v>58</v>
      </c>
      <c r="BK1405" s="98" t="s">
        <v>70</v>
      </c>
    </row>
    <row r="1406" spans="17:63" ht="29.25" customHeight="1" x14ac:dyDescent="0.2">
      <c r="Q1406" s="92" t="s">
        <v>50</v>
      </c>
      <c r="BF1406" s="101" t="s">
        <v>58</v>
      </c>
      <c r="BK1406" s="98" t="s">
        <v>70</v>
      </c>
    </row>
    <row r="1407" spans="17:63" ht="29.25" customHeight="1" x14ac:dyDescent="0.2">
      <c r="Q1407" s="92" t="s">
        <v>50</v>
      </c>
      <c r="BF1407" s="101" t="s">
        <v>58</v>
      </c>
      <c r="BK1407" s="98" t="s">
        <v>70</v>
      </c>
    </row>
    <row r="1408" spans="17:63" ht="29.25" customHeight="1" x14ac:dyDescent="0.2">
      <c r="Q1408" s="92" t="s">
        <v>50</v>
      </c>
      <c r="BF1408" s="101" t="s">
        <v>58</v>
      </c>
      <c r="BK1408" s="98" t="s">
        <v>70</v>
      </c>
    </row>
    <row r="1409" spans="17:63" ht="29.25" customHeight="1" x14ac:dyDescent="0.2">
      <c r="Q1409" s="92" t="s">
        <v>50</v>
      </c>
      <c r="BF1409" s="101" t="s">
        <v>58</v>
      </c>
      <c r="BK1409" s="98" t="s">
        <v>70</v>
      </c>
    </row>
    <row r="1410" spans="17:63" ht="29.25" customHeight="1" x14ac:dyDescent="0.2">
      <c r="Q1410" s="92" t="s">
        <v>50</v>
      </c>
      <c r="BF1410" s="101" t="s">
        <v>58</v>
      </c>
      <c r="BK1410" s="98" t="s">
        <v>70</v>
      </c>
    </row>
    <row r="1411" spans="17:63" ht="29.25" customHeight="1" x14ac:dyDescent="0.2">
      <c r="Q1411" s="92" t="s">
        <v>50</v>
      </c>
      <c r="BF1411" s="101" t="s">
        <v>58</v>
      </c>
      <c r="BK1411" s="98" t="s">
        <v>70</v>
      </c>
    </row>
    <row r="1412" spans="17:63" ht="29.25" customHeight="1" x14ac:dyDescent="0.2">
      <c r="Q1412" s="92" t="s">
        <v>50</v>
      </c>
      <c r="BF1412" s="101" t="s">
        <v>58</v>
      </c>
      <c r="BK1412" s="98" t="s">
        <v>70</v>
      </c>
    </row>
    <row r="1413" spans="17:63" ht="29.25" customHeight="1" x14ac:dyDescent="0.2">
      <c r="Q1413" s="92" t="s">
        <v>50</v>
      </c>
      <c r="BF1413" s="101" t="s">
        <v>58</v>
      </c>
      <c r="BK1413" s="98" t="s">
        <v>70</v>
      </c>
    </row>
    <row r="1414" spans="17:63" ht="29.25" customHeight="1" x14ac:dyDescent="0.2">
      <c r="Q1414" s="92" t="s">
        <v>50</v>
      </c>
      <c r="BF1414" s="101" t="s">
        <v>58</v>
      </c>
      <c r="BK1414" s="98" t="s">
        <v>70</v>
      </c>
    </row>
    <row r="1415" spans="17:63" ht="29.25" customHeight="1" x14ac:dyDescent="0.2">
      <c r="Q1415" s="92" t="s">
        <v>50</v>
      </c>
      <c r="BF1415" s="101" t="s">
        <v>58</v>
      </c>
      <c r="BK1415" s="98" t="s">
        <v>70</v>
      </c>
    </row>
    <row r="1416" spans="17:63" ht="29.25" customHeight="1" x14ac:dyDescent="0.2">
      <c r="Q1416" s="92" t="s">
        <v>50</v>
      </c>
      <c r="BF1416" s="101" t="s">
        <v>58</v>
      </c>
      <c r="BK1416" s="98" t="s">
        <v>70</v>
      </c>
    </row>
    <row r="1417" spans="17:63" ht="29.25" customHeight="1" x14ac:dyDescent="0.2">
      <c r="Q1417" s="92" t="s">
        <v>50</v>
      </c>
      <c r="BF1417" s="101" t="s">
        <v>58</v>
      </c>
      <c r="BK1417" s="98" t="s">
        <v>70</v>
      </c>
    </row>
    <row r="1418" spans="17:63" ht="29.25" customHeight="1" x14ac:dyDescent="0.2">
      <c r="Q1418" s="92" t="s">
        <v>50</v>
      </c>
      <c r="BF1418" s="101" t="s">
        <v>58</v>
      </c>
      <c r="BK1418" s="98" t="s">
        <v>70</v>
      </c>
    </row>
    <row r="1419" spans="17:63" ht="29.25" customHeight="1" x14ac:dyDescent="0.2">
      <c r="Q1419" s="92" t="s">
        <v>50</v>
      </c>
      <c r="BF1419" s="101" t="s">
        <v>58</v>
      </c>
      <c r="BK1419" s="98" t="s">
        <v>70</v>
      </c>
    </row>
    <row r="1420" spans="17:63" ht="29.25" customHeight="1" x14ac:dyDescent="0.2">
      <c r="Q1420" s="92" t="s">
        <v>50</v>
      </c>
      <c r="BF1420" s="101" t="s">
        <v>58</v>
      </c>
      <c r="BK1420" s="98" t="s">
        <v>70</v>
      </c>
    </row>
    <row r="1421" spans="17:63" ht="29.25" customHeight="1" x14ac:dyDescent="0.2">
      <c r="Q1421" s="92" t="s">
        <v>50</v>
      </c>
      <c r="BF1421" s="101" t="s">
        <v>58</v>
      </c>
      <c r="BK1421" s="98" t="s">
        <v>70</v>
      </c>
    </row>
    <row r="1422" spans="17:63" ht="29.25" customHeight="1" x14ac:dyDescent="0.2">
      <c r="Q1422" s="92" t="s">
        <v>50</v>
      </c>
      <c r="BF1422" s="101" t="s">
        <v>58</v>
      </c>
      <c r="BK1422" s="98" t="s">
        <v>70</v>
      </c>
    </row>
    <row r="1423" spans="17:63" ht="29.25" customHeight="1" x14ac:dyDescent="0.2">
      <c r="Q1423" s="92" t="s">
        <v>50</v>
      </c>
      <c r="BF1423" s="101" t="s">
        <v>58</v>
      </c>
      <c r="BK1423" s="98" t="s">
        <v>70</v>
      </c>
    </row>
    <row r="1424" spans="17:63" ht="29.25" customHeight="1" x14ac:dyDescent="0.2">
      <c r="Q1424" s="92" t="s">
        <v>50</v>
      </c>
      <c r="BF1424" s="101" t="s">
        <v>58</v>
      </c>
      <c r="BK1424" s="98" t="s">
        <v>70</v>
      </c>
    </row>
    <row r="1425" spans="17:63" ht="29.25" customHeight="1" x14ac:dyDescent="0.2">
      <c r="Q1425" s="92" t="s">
        <v>50</v>
      </c>
      <c r="BF1425" s="101" t="s">
        <v>58</v>
      </c>
      <c r="BK1425" s="98" t="s">
        <v>70</v>
      </c>
    </row>
    <row r="1426" spans="17:63" ht="29.25" customHeight="1" x14ac:dyDescent="0.2">
      <c r="Q1426" s="92" t="s">
        <v>50</v>
      </c>
      <c r="BF1426" s="101" t="s">
        <v>58</v>
      </c>
      <c r="BK1426" s="98" t="s">
        <v>70</v>
      </c>
    </row>
    <row r="1427" spans="17:63" ht="29.25" customHeight="1" x14ac:dyDescent="0.2">
      <c r="Q1427" s="92" t="s">
        <v>50</v>
      </c>
      <c r="BF1427" s="101" t="s">
        <v>58</v>
      </c>
      <c r="BK1427" s="98" t="s">
        <v>70</v>
      </c>
    </row>
    <row r="1428" spans="17:63" ht="29.25" customHeight="1" x14ac:dyDescent="0.2">
      <c r="Q1428" s="92" t="s">
        <v>50</v>
      </c>
      <c r="BF1428" s="101" t="s">
        <v>58</v>
      </c>
      <c r="BK1428" s="98" t="s">
        <v>70</v>
      </c>
    </row>
    <row r="1429" spans="17:63" ht="29.25" customHeight="1" x14ac:dyDescent="0.2">
      <c r="Q1429" s="92" t="s">
        <v>50</v>
      </c>
      <c r="BF1429" s="101" t="s">
        <v>58</v>
      </c>
      <c r="BK1429" s="98" t="s">
        <v>70</v>
      </c>
    </row>
    <row r="1430" spans="17:63" ht="29.25" customHeight="1" x14ac:dyDescent="0.2">
      <c r="Q1430" s="92" t="s">
        <v>50</v>
      </c>
      <c r="BF1430" s="101" t="s">
        <v>58</v>
      </c>
      <c r="BK1430" s="98" t="s">
        <v>70</v>
      </c>
    </row>
    <row r="1431" spans="17:63" ht="29.25" customHeight="1" x14ac:dyDescent="0.2">
      <c r="Q1431" s="92" t="s">
        <v>50</v>
      </c>
      <c r="BF1431" s="101" t="s">
        <v>58</v>
      </c>
      <c r="BK1431" s="98" t="s">
        <v>70</v>
      </c>
    </row>
    <row r="1432" spans="17:63" ht="29.25" customHeight="1" x14ac:dyDescent="0.2">
      <c r="Q1432" s="92" t="s">
        <v>50</v>
      </c>
      <c r="BF1432" s="101" t="s">
        <v>58</v>
      </c>
      <c r="BK1432" s="98" t="s">
        <v>70</v>
      </c>
    </row>
    <row r="1433" spans="17:63" ht="29.25" customHeight="1" x14ac:dyDescent="0.2">
      <c r="Q1433" s="92" t="s">
        <v>50</v>
      </c>
      <c r="BF1433" s="101" t="s">
        <v>58</v>
      </c>
      <c r="BK1433" s="98" t="s">
        <v>70</v>
      </c>
    </row>
    <row r="1434" spans="17:63" ht="29.25" customHeight="1" x14ac:dyDescent="0.2">
      <c r="Q1434" s="92" t="s">
        <v>50</v>
      </c>
      <c r="BF1434" s="101" t="s">
        <v>58</v>
      </c>
      <c r="BK1434" s="98" t="s">
        <v>70</v>
      </c>
    </row>
    <row r="1435" spans="17:63" ht="29.25" customHeight="1" x14ac:dyDescent="0.2">
      <c r="Q1435" s="92" t="s">
        <v>50</v>
      </c>
      <c r="BF1435" s="101" t="s">
        <v>58</v>
      </c>
      <c r="BK1435" s="98" t="s">
        <v>70</v>
      </c>
    </row>
    <row r="1436" spans="17:63" ht="29.25" customHeight="1" x14ac:dyDescent="0.2">
      <c r="Q1436" s="92" t="s">
        <v>50</v>
      </c>
      <c r="BF1436" s="101" t="s">
        <v>58</v>
      </c>
      <c r="BK1436" s="98" t="s">
        <v>70</v>
      </c>
    </row>
    <row r="1437" spans="17:63" ht="29.25" customHeight="1" x14ac:dyDescent="0.2">
      <c r="Q1437" s="92" t="s">
        <v>50</v>
      </c>
      <c r="BF1437" s="101" t="s">
        <v>58</v>
      </c>
      <c r="BK1437" s="98" t="s">
        <v>70</v>
      </c>
    </row>
    <row r="1438" spans="17:63" ht="29.25" customHeight="1" x14ac:dyDescent="0.2">
      <c r="Q1438" s="92" t="s">
        <v>50</v>
      </c>
      <c r="BF1438" s="101" t="s">
        <v>58</v>
      </c>
      <c r="BK1438" s="98" t="s">
        <v>70</v>
      </c>
    </row>
    <row r="1439" spans="17:63" ht="29.25" customHeight="1" x14ac:dyDescent="0.2">
      <c r="Q1439" s="92" t="s">
        <v>50</v>
      </c>
      <c r="BF1439" s="101" t="s">
        <v>58</v>
      </c>
      <c r="BK1439" s="98" t="s">
        <v>70</v>
      </c>
    </row>
    <row r="1440" spans="17:63" ht="29.25" customHeight="1" x14ac:dyDescent="0.2">
      <c r="Q1440" s="92" t="s">
        <v>50</v>
      </c>
      <c r="BF1440" s="101" t="s">
        <v>58</v>
      </c>
      <c r="BK1440" s="98" t="s">
        <v>70</v>
      </c>
    </row>
    <row r="1441" spans="17:63" ht="29.25" customHeight="1" x14ac:dyDescent="0.2">
      <c r="Q1441" s="92" t="s">
        <v>50</v>
      </c>
      <c r="BF1441" s="101" t="s">
        <v>58</v>
      </c>
      <c r="BK1441" s="98" t="s">
        <v>70</v>
      </c>
    </row>
    <row r="1442" spans="17:63" ht="29.25" customHeight="1" x14ac:dyDescent="0.2">
      <c r="Q1442" s="92" t="s">
        <v>50</v>
      </c>
      <c r="BF1442" s="101" t="s">
        <v>58</v>
      </c>
      <c r="BK1442" s="98" t="s">
        <v>70</v>
      </c>
    </row>
    <row r="1443" spans="17:63" ht="29.25" customHeight="1" x14ac:dyDescent="0.2">
      <c r="Q1443" s="92" t="s">
        <v>50</v>
      </c>
      <c r="BF1443" s="101" t="s">
        <v>58</v>
      </c>
      <c r="BK1443" s="98" t="s">
        <v>70</v>
      </c>
    </row>
    <row r="1444" spans="17:63" ht="29.25" customHeight="1" x14ac:dyDescent="0.2">
      <c r="Q1444" s="92" t="s">
        <v>50</v>
      </c>
      <c r="BF1444" s="101" t="s">
        <v>58</v>
      </c>
      <c r="BK1444" s="98" t="s">
        <v>70</v>
      </c>
    </row>
    <row r="1445" spans="17:63" ht="29.25" customHeight="1" x14ac:dyDescent="0.2">
      <c r="Q1445" s="92" t="s">
        <v>50</v>
      </c>
      <c r="BF1445" s="101" t="s">
        <v>58</v>
      </c>
      <c r="BK1445" s="98" t="s">
        <v>70</v>
      </c>
    </row>
    <row r="1446" spans="17:63" ht="29.25" customHeight="1" x14ac:dyDescent="0.2">
      <c r="Q1446" s="92" t="s">
        <v>50</v>
      </c>
      <c r="BF1446" s="101" t="s">
        <v>58</v>
      </c>
      <c r="BK1446" s="98" t="s">
        <v>70</v>
      </c>
    </row>
    <row r="1447" spans="17:63" ht="29.25" customHeight="1" x14ac:dyDescent="0.2">
      <c r="Q1447" s="92" t="s">
        <v>50</v>
      </c>
      <c r="BF1447" s="101" t="s">
        <v>58</v>
      </c>
      <c r="BK1447" s="98" t="s">
        <v>70</v>
      </c>
    </row>
    <row r="1448" spans="17:63" ht="29.25" customHeight="1" x14ac:dyDescent="0.2">
      <c r="Q1448" s="92" t="s">
        <v>50</v>
      </c>
      <c r="BF1448" s="101" t="s">
        <v>58</v>
      </c>
      <c r="BK1448" s="98" t="s">
        <v>70</v>
      </c>
    </row>
    <row r="1449" spans="17:63" ht="29.25" customHeight="1" x14ac:dyDescent="0.2">
      <c r="Q1449" s="92" t="s">
        <v>50</v>
      </c>
      <c r="BF1449" s="101" t="s">
        <v>58</v>
      </c>
      <c r="BK1449" s="98" t="s">
        <v>70</v>
      </c>
    </row>
    <row r="1450" spans="17:63" ht="29.25" customHeight="1" x14ac:dyDescent="0.2">
      <c r="Q1450" s="92" t="s">
        <v>50</v>
      </c>
      <c r="BF1450" s="101" t="s">
        <v>58</v>
      </c>
      <c r="BK1450" s="98" t="s">
        <v>70</v>
      </c>
    </row>
    <row r="1451" spans="17:63" ht="29.25" customHeight="1" x14ac:dyDescent="0.2">
      <c r="Q1451" s="92" t="s">
        <v>50</v>
      </c>
      <c r="BF1451" s="101" t="s">
        <v>58</v>
      </c>
      <c r="BK1451" s="98" t="s">
        <v>70</v>
      </c>
    </row>
    <row r="1452" spans="17:63" ht="29.25" customHeight="1" x14ac:dyDescent="0.2">
      <c r="Q1452" s="92" t="s">
        <v>50</v>
      </c>
      <c r="BF1452" s="101" t="s">
        <v>58</v>
      </c>
      <c r="BK1452" s="98" t="s">
        <v>70</v>
      </c>
    </row>
    <row r="1453" spans="17:63" ht="29.25" customHeight="1" x14ac:dyDescent="0.2">
      <c r="Q1453" s="92" t="s">
        <v>50</v>
      </c>
      <c r="BF1453" s="101" t="s">
        <v>58</v>
      </c>
      <c r="BK1453" s="98" t="s">
        <v>70</v>
      </c>
    </row>
    <row r="1454" spans="17:63" ht="29.25" customHeight="1" x14ac:dyDescent="0.2">
      <c r="Q1454" s="92" t="s">
        <v>50</v>
      </c>
      <c r="BF1454" s="101" t="s">
        <v>58</v>
      </c>
      <c r="BK1454" s="98" t="s">
        <v>70</v>
      </c>
    </row>
    <row r="1455" spans="17:63" ht="29.25" customHeight="1" x14ac:dyDescent="0.2">
      <c r="Q1455" s="92" t="s">
        <v>50</v>
      </c>
      <c r="BF1455" s="101" t="s">
        <v>58</v>
      </c>
      <c r="BK1455" s="98" t="s">
        <v>70</v>
      </c>
    </row>
    <row r="1456" spans="17:63" ht="29.25" customHeight="1" x14ac:dyDescent="0.2">
      <c r="Q1456" s="92" t="s">
        <v>50</v>
      </c>
      <c r="BF1456" s="101" t="s">
        <v>58</v>
      </c>
      <c r="BK1456" s="98" t="s">
        <v>70</v>
      </c>
    </row>
    <row r="1457" spans="17:63" ht="29.25" customHeight="1" x14ac:dyDescent="0.2">
      <c r="Q1457" s="92" t="s">
        <v>50</v>
      </c>
      <c r="BF1457" s="101" t="s">
        <v>58</v>
      </c>
      <c r="BK1457" s="98" t="s">
        <v>70</v>
      </c>
    </row>
    <row r="1458" spans="17:63" ht="29.25" customHeight="1" x14ac:dyDescent="0.2">
      <c r="Q1458" s="92" t="s">
        <v>50</v>
      </c>
      <c r="BF1458" s="101" t="s">
        <v>58</v>
      </c>
      <c r="BK1458" s="98" t="s">
        <v>70</v>
      </c>
    </row>
    <row r="1459" spans="17:63" ht="29.25" customHeight="1" x14ac:dyDescent="0.2">
      <c r="Q1459" s="92" t="s">
        <v>50</v>
      </c>
      <c r="BF1459" s="101" t="s">
        <v>58</v>
      </c>
      <c r="BK1459" s="98" t="s">
        <v>70</v>
      </c>
    </row>
    <row r="1460" spans="17:63" ht="29.25" customHeight="1" x14ac:dyDescent="0.2">
      <c r="Q1460" s="92" t="s">
        <v>50</v>
      </c>
      <c r="BF1460" s="101" t="s">
        <v>58</v>
      </c>
      <c r="BK1460" s="98" t="s">
        <v>70</v>
      </c>
    </row>
    <row r="1461" spans="17:63" ht="29.25" customHeight="1" x14ac:dyDescent="0.2">
      <c r="Q1461" s="92" t="s">
        <v>50</v>
      </c>
      <c r="BF1461" s="101" t="s">
        <v>58</v>
      </c>
      <c r="BK1461" s="98" t="s">
        <v>70</v>
      </c>
    </row>
    <row r="1462" spans="17:63" ht="29.25" customHeight="1" x14ac:dyDescent="0.2">
      <c r="Q1462" s="92" t="s">
        <v>50</v>
      </c>
      <c r="BF1462" s="101" t="s">
        <v>58</v>
      </c>
      <c r="BK1462" s="98" t="s">
        <v>70</v>
      </c>
    </row>
    <row r="1463" spans="17:63" ht="29.25" customHeight="1" x14ac:dyDescent="0.2">
      <c r="Q1463" s="92" t="s">
        <v>50</v>
      </c>
      <c r="BF1463" s="101" t="s">
        <v>58</v>
      </c>
      <c r="BK1463" s="98" t="s">
        <v>70</v>
      </c>
    </row>
    <row r="1464" spans="17:63" ht="29.25" customHeight="1" x14ac:dyDescent="0.2">
      <c r="Q1464" s="92" t="s">
        <v>50</v>
      </c>
      <c r="BF1464" s="101" t="s">
        <v>58</v>
      </c>
      <c r="BK1464" s="98" t="s">
        <v>70</v>
      </c>
    </row>
    <row r="1465" spans="17:63" ht="29.25" customHeight="1" x14ac:dyDescent="0.2">
      <c r="Q1465" s="92" t="s">
        <v>50</v>
      </c>
      <c r="BF1465" s="101" t="s">
        <v>58</v>
      </c>
      <c r="BK1465" s="98" t="s">
        <v>70</v>
      </c>
    </row>
    <row r="1466" spans="17:63" ht="29.25" customHeight="1" x14ac:dyDescent="0.2">
      <c r="Q1466" s="92" t="s">
        <v>50</v>
      </c>
      <c r="BF1466" s="101" t="s">
        <v>58</v>
      </c>
      <c r="BK1466" s="98" t="s">
        <v>70</v>
      </c>
    </row>
    <row r="1467" spans="17:63" ht="29.25" customHeight="1" x14ac:dyDescent="0.2">
      <c r="Q1467" s="92" t="s">
        <v>50</v>
      </c>
      <c r="BF1467" s="101" t="s">
        <v>58</v>
      </c>
      <c r="BK1467" s="98" t="s">
        <v>70</v>
      </c>
    </row>
    <row r="1468" spans="17:63" ht="29.25" customHeight="1" x14ac:dyDescent="0.2">
      <c r="Q1468" s="92" t="s">
        <v>50</v>
      </c>
      <c r="BF1468" s="101" t="s">
        <v>58</v>
      </c>
      <c r="BK1468" s="98" t="s">
        <v>70</v>
      </c>
    </row>
    <row r="1469" spans="17:63" ht="29.25" customHeight="1" x14ac:dyDescent="0.2">
      <c r="Q1469" s="92" t="s">
        <v>50</v>
      </c>
      <c r="BF1469" s="101" t="s">
        <v>58</v>
      </c>
      <c r="BK1469" s="98" t="s">
        <v>70</v>
      </c>
    </row>
    <row r="1470" spans="17:63" ht="29.25" customHeight="1" x14ac:dyDescent="0.2">
      <c r="Q1470" s="92" t="s">
        <v>50</v>
      </c>
      <c r="BF1470" s="101" t="s">
        <v>58</v>
      </c>
      <c r="BK1470" s="98" t="s">
        <v>70</v>
      </c>
    </row>
    <row r="1471" spans="17:63" ht="29.25" customHeight="1" x14ac:dyDescent="0.2">
      <c r="Q1471" s="92" t="s">
        <v>50</v>
      </c>
      <c r="BF1471" s="101" t="s">
        <v>58</v>
      </c>
      <c r="BK1471" s="98" t="s">
        <v>70</v>
      </c>
    </row>
    <row r="1472" spans="17:63" ht="29.25" customHeight="1" x14ac:dyDescent="0.2">
      <c r="Q1472" s="92" t="s">
        <v>50</v>
      </c>
      <c r="BF1472" s="101" t="s">
        <v>58</v>
      </c>
      <c r="BK1472" s="98" t="s">
        <v>70</v>
      </c>
    </row>
    <row r="1473" spans="17:63" ht="29.25" customHeight="1" x14ac:dyDescent="0.2">
      <c r="Q1473" s="92" t="s">
        <v>50</v>
      </c>
      <c r="BF1473" s="101" t="s">
        <v>58</v>
      </c>
      <c r="BK1473" s="98" t="s">
        <v>70</v>
      </c>
    </row>
    <row r="1474" spans="17:63" ht="29.25" customHeight="1" x14ac:dyDescent="0.2">
      <c r="Q1474" s="92" t="s">
        <v>50</v>
      </c>
      <c r="BF1474" s="101" t="s">
        <v>58</v>
      </c>
      <c r="BK1474" s="98" t="s">
        <v>70</v>
      </c>
    </row>
    <row r="1475" spans="17:63" ht="29.25" customHeight="1" x14ac:dyDescent="0.2">
      <c r="Q1475" s="92" t="s">
        <v>50</v>
      </c>
      <c r="BF1475" s="101" t="s">
        <v>58</v>
      </c>
      <c r="BK1475" s="98" t="s">
        <v>70</v>
      </c>
    </row>
    <row r="1476" spans="17:63" ht="29.25" customHeight="1" x14ac:dyDescent="0.2">
      <c r="Q1476" s="92" t="s">
        <v>50</v>
      </c>
      <c r="BF1476" s="101" t="s">
        <v>58</v>
      </c>
      <c r="BK1476" s="98" t="s">
        <v>70</v>
      </c>
    </row>
    <row r="1477" spans="17:63" ht="29.25" customHeight="1" x14ac:dyDescent="0.2">
      <c r="Q1477" s="92" t="s">
        <v>50</v>
      </c>
      <c r="BF1477" s="101" t="s">
        <v>58</v>
      </c>
      <c r="BK1477" s="98" t="s">
        <v>70</v>
      </c>
    </row>
    <row r="1478" spans="17:63" ht="29.25" customHeight="1" x14ac:dyDescent="0.2">
      <c r="Q1478" s="92" t="s">
        <v>50</v>
      </c>
      <c r="BF1478" s="101" t="s">
        <v>58</v>
      </c>
      <c r="BK1478" s="98" t="s">
        <v>70</v>
      </c>
    </row>
    <row r="1479" spans="17:63" ht="29.25" customHeight="1" x14ac:dyDescent="0.2">
      <c r="Q1479" s="92" t="s">
        <v>50</v>
      </c>
      <c r="BF1479" s="101" t="s">
        <v>58</v>
      </c>
      <c r="BK1479" s="98" t="s">
        <v>70</v>
      </c>
    </row>
    <row r="1480" spans="17:63" ht="29.25" customHeight="1" x14ac:dyDescent="0.2">
      <c r="Q1480" s="92" t="s">
        <v>50</v>
      </c>
      <c r="BF1480" s="101" t="s">
        <v>58</v>
      </c>
      <c r="BK1480" s="98" t="s">
        <v>70</v>
      </c>
    </row>
    <row r="1481" spans="17:63" ht="29.25" customHeight="1" x14ac:dyDescent="0.2">
      <c r="Q1481" s="92" t="s">
        <v>50</v>
      </c>
      <c r="BF1481" s="101" t="s">
        <v>58</v>
      </c>
      <c r="BK1481" s="98" t="s">
        <v>70</v>
      </c>
    </row>
    <row r="1482" spans="17:63" ht="29.25" customHeight="1" x14ac:dyDescent="0.2">
      <c r="Q1482" s="92" t="s">
        <v>50</v>
      </c>
      <c r="BF1482" s="101" t="s">
        <v>58</v>
      </c>
      <c r="BK1482" s="98" t="s">
        <v>70</v>
      </c>
    </row>
    <row r="1483" spans="17:63" ht="29.25" customHeight="1" x14ac:dyDescent="0.2">
      <c r="Q1483" s="92" t="s">
        <v>50</v>
      </c>
      <c r="BF1483" s="101" t="s">
        <v>58</v>
      </c>
      <c r="BK1483" s="98" t="s">
        <v>70</v>
      </c>
    </row>
    <row r="1484" spans="17:63" ht="29.25" customHeight="1" x14ac:dyDescent="0.2">
      <c r="Q1484" s="92" t="s">
        <v>50</v>
      </c>
      <c r="BF1484" s="101" t="s">
        <v>58</v>
      </c>
      <c r="BK1484" s="98" t="s">
        <v>70</v>
      </c>
    </row>
    <row r="1485" spans="17:63" ht="29.25" customHeight="1" x14ac:dyDescent="0.2">
      <c r="Q1485" s="92" t="s">
        <v>50</v>
      </c>
      <c r="BF1485" s="101" t="s">
        <v>58</v>
      </c>
      <c r="BK1485" s="98" t="s">
        <v>70</v>
      </c>
    </row>
    <row r="1486" spans="17:63" ht="29.25" customHeight="1" x14ac:dyDescent="0.2">
      <c r="Q1486" s="92" t="s">
        <v>50</v>
      </c>
      <c r="BF1486" s="101" t="s">
        <v>58</v>
      </c>
      <c r="BK1486" s="98" t="s">
        <v>70</v>
      </c>
    </row>
    <row r="1487" spans="17:63" ht="29.25" customHeight="1" x14ac:dyDescent="0.2">
      <c r="Q1487" s="92" t="s">
        <v>50</v>
      </c>
      <c r="BF1487" s="101" t="s">
        <v>58</v>
      </c>
      <c r="BK1487" s="98" t="s">
        <v>70</v>
      </c>
    </row>
    <row r="1488" spans="17:63" ht="29.25" customHeight="1" x14ac:dyDescent="0.2">
      <c r="Q1488" s="92" t="s">
        <v>50</v>
      </c>
      <c r="BF1488" s="101" t="s">
        <v>58</v>
      </c>
      <c r="BK1488" s="98" t="s">
        <v>70</v>
      </c>
    </row>
    <row r="1489" spans="17:63" ht="29.25" customHeight="1" x14ac:dyDescent="0.2">
      <c r="Q1489" s="92" t="s">
        <v>50</v>
      </c>
      <c r="BF1489" s="101" t="s">
        <v>58</v>
      </c>
      <c r="BK1489" s="98" t="s">
        <v>70</v>
      </c>
    </row>
    <row r="1490" spans="17:63" ht="29.25" customHeight="1" x14ac:dyDescent="0.2">
      <c r="Q1490" s="92" t="s">
        <v>50</v>
      </c>
      <c r="BF1490" s="101" t="s">
        <v>58</v>
      </c>
      <c r="BK1490" s="98" t="s">
        <v>70</v>
      </c>
    </row>
    <row r="1491" spans="17:63" ht="29.25" customHeight="1" x14ac:dyDescent="0.2">
      <c r="Q1491" s="92" t="s">
        <v>50</v>
      </c>
      <c r="BF1491" s="101" t="s">
        <v>58</v>
      </c>
      <c r="BK1491" s="98" t="s">
        <v>70</v>
      </c>
    </row>
    <row r="1492" spans="17:63" ht="29.25" customHeight="1" x14ac:dyDescent="0.2">
      <c r="Q1492" s="92" t="s">
        <v>50</v>
      </c>
      <c r="BF1492" s="101" t="s">
        <v>58</v>
      </c>
      <c r="BK1492" s="98" t="s">
        <v>70</v>
      </c>
    </row>
    <row r="1493" spans="17:63" ht="29.25" customHeight="1" x14ac:dyDescent="0.2">
      <c r="Q1493" s="92" t="s">
        <v>50</v>
      </c>
      <c r="BF1493" s="101" t="s">
        <v>58</v>
      </c>
      <c r="BK1493" s="98" t="s">
        <v>70</v>
      </c>
    </row>
    <row r="1494" spans="17:63" ht="29.25" customHeight="1" x14ac:dyDescent="0.2">
      <c r="Q1494" s="92" t="s">
        <v>50</v>
      </c>
      <c r="BF1494" s="101" t="s">
        <v>58</v>
      </c>
      <c r="BK1494" s="98" t="s">
        <v>70</v>
      </c>
    </row>
    <row r="1495" spans="17:63" ht="29.25" customHeight="1" x14ac:dyDescent="0.2">
      <c r="Q1495" s="92" t="s">
        <v>50</v>
      </c>
      <c r="BF1495" s="101" t="s">
        <v>58</v>
      </c>
      <c r="BK1495" s="98" t="s">
        <v>70</v>
      </c>
    </row>
    <row r="1496" spans="17:63" ht="29.25" customHeight="1" x14ac:dyDescent="0.2">
      <c r="Q1496" s="92" t="s">
        <v>50</v>
      </c>
      <c r="BF1496" s="101" t="s">
        <v>58</v>
      </c>
      <c r="BK1496" s="98" t="s">
        <v>70</v>
      </c>
    </row>
    <row r="1497" spans="17:63" ht="29.25" customHeight="1" x14ac:dyDescent="0.2">
      <c r="Q1497" s="92" t="s">
        <v>50</v>
      </c>
      <c r="BF1497" s="101" t="s">
        <v>58</v>
      </c>
      <c r="BK1497" s="98" t="s">
        <v>70</v>
      </c>
    </row>
    <row r="1498" spans="17:63" ht="29.25" customHeight="1" x14ac:dyDescent="0.2">
      <c r="Q1498" s="92" t="s">
        <v>50</v>
      </c>
      <c r="BF1498" s="101" t="s">
        <v>58</v>
      </c>
      <c r="BK1498" s="98" t="s">
        <v>70</v>
      </c>
    </row>
    <row r="1499" spans="17:63" ht="29.25" customHeight="1" x14ac:dyDescent="0.2">
      <c r="Q1499" s="92" t="s">
        <v>50</v>
      </c>
      <c r="BF1499" s="101" t="s">
        <v>58</v>
      </c>
      <c r="BK1499" s="98" t="s">
        <v>70</v>
      </c>
    </row>
    <row r="1500" spans="17:63" ht="29.25" customHeight="1" x14ac:dyDescent="0.2">
      <c r="Q1500" s="92" t="s">
        <v>50</v>
      </c>
      <c r="BF1500" s="101" t="s">
        <v>58</v>
      </c>
      <c r="BK1500" s="98" t="s">
        <v>70</v>
      </c>
    </row>
    <row r="1501" spans="17:63" ht="29.25" customHeight="1" x14ac:dyDescent="0.2">
      <c r="Q1501" s="92" t="s">
        <v>50</v>
      </c>
      <c r="BF1501" s="101" t="s">
        <v>58</v>
      </c>
      <c r="BK1501" s="98" t="s">
        <v>70</v>
      </c>
    </row>
    <row r="1502" spans="17:63" ht="29.25" customHeight="1" x14ac:dyDescent="0.2">
      <c r="Q1502" s="92" t="s">
        <v>50</v>
      </c>
      <c r="BF1502" s="101" t="s">
        <v>58</v>
      </c>
      <c r="BK1502" s="98" t="s">
        <v>70</v>
      </c>
    </row>
    <row r="1503" spans="17:63" ht="29.25" customHeight="1" x14ac:dyDescent="0.2">
      <c r="Q1503" s="92" t="s">
        <v>50</v>
      </c>
      <c r="BF1503" s="101" t="s">
        <v>58</v>
      </c>
      <c r="BK1503" s="98" t="s">
        <v>70</v>
      </c>
    </row>
    <row r="1504" spans="17:63" ht="29.25" customHeight="1" x14ac:dyDescent="0.2">
      <c r="Q1504" s="92" t="s">
        <v>50</v>
      </c>
      <c r="BF1504" s="101" t="s">
        <v>58</v>
      </c>
      <c r="BK1504" s="98" t="s">
        <v>70</v>
      </c>
    </row>
    <row r="1505" spans="17:63" ht="29.25" customHeight="1" x14ac:dyDescent="0.2">
      <c r="Q1505" s="92" t="s">
        <v>50</v>
      </c>
      <c r="BF1505" s="101" t="s">
        <v>58</v>
      </c>
      <c r="BK1505" s="98" t="s">
        <v>70</v>
      </c>
    </row>
    <row r="1506" spans="17:63" ht="29.25" customHeight="1" x14ac:dyDescent="0.2">
      <c r="Q1506" s="92" t="s">
        <v>50</v>
      </c>
      <c r="BF1506" s="101" t="s">
        <v>58</v>
      </c>
      <c r="BK1506" s="98" t="s">
        <v>70</v>
      </c>
    </row>
    <row r="1507" spans="17:63" ht="29.25" customHeight="1" x14ac:dyDescent="0.2">
      <c r="Q1507" s="92" t="s">
        <v>50</v>
      </c>
      <c r="BF1507" s="101" t="s">
        <v>58</v>
      </c>
      <c r="BK1507" s="98" t="s">
        <v>70</v>
      </c>
    </row>
    <row r="1508" spans="17:63" ht="29.25" customHeight="1" x14ac:dyDescent="0.2">
      <c r="Q1508" s="92" t="s">
        <v>50</v>
      </c>
      <c r="BF1508" s="101" t="s">
        <v>58</v>
      </c>
      <c r="BK1508" s="98" t="s">
        <v>70</v>
      </c>
    </row>
    <row r="1509" spans="17:63" ht="29.25" customHeight="1" x14ac:dyDescent="0.2">
      <c r="Q1509" s="92" t="s">
        <v>50</v>
      </c>
      <c r="BF1509" s="101" t="s">
        <v>58</v>
      </c>
      <c r="BK1509" s="98" t="s">
        <v>70</v>
      </c>
    </row>
    <row r="1510" spans="17:63" ht="29.25" customHeight="1" x14ac:dyDescent="0.2">
      <c r="Q1510" s="92" t="s">
        <v>50</v>
      </c>
      <c r="BF1510" s="101" t="s">
        <v>58</v>
      </c>
      <c r="BK1510" s="98" t="s">
        <v>70</v>
      </c>
    </row>
    <row r="1511" spans="17:63" ht="29.25" customHeight="1" x14ac:dyDescent="0.2">
      <c r="Q1511" s="92" t="s">
        <v>50</v>
      </c>
      <c r="BF1511" s="101" t="s">
        <v>58</v>
      </c>
      <c r="BK1511" s="98" t="s">
        <v>70</v>
      </c>
    </row>
    <row r="1512" spans="17:63" ht="29.25" customHeight="1" x14ac:dyDescent="0.2">
      <c r="Q1512" s="92" t="s">
        <v>50</v>
      </c>
      <c r="BF1512" s="101" t="s">
        <v>58</v>
      </c>
      <c r="BK1512" s="98" t="s">
        <v>70</v>
      </c>
    </row>
    <row r="1513" spans="17:63" ht="29.25" customHeight="1" x14ac:dyDescent="0.2">
      <c r="Q1513" s="92" t="s">
        <v>50</v>
      </c>
      <c r="BF1513" s="101" t="s">
        <v>58</v>
      </c>
      <c r="BK1513" s="98" t="s">
        <v>70</v>
      </c>
    </row>
    <row r="1514" spans="17:63" ht="29.25" customHeight="1" x14ac:dyDescent="0.2">
      <c r="Q1514" s="92" t="s">
        <v>50</v>
      </c>
      <c r="BF1514" s="101" t="s">
        <v>58</v>
      </c>
      <c r="BK1514" s="98" t="s">
        <v>70</v>
      </c>
    </row>
    <row r="1515" spans="17:63" ht="29.25" customHeight="1" x14ac:dyDescent="0.2">
      <c r="Q1515" s="92" t="s">
        <v>50</v>
      </c>
      <c r="BF1515" s="101" t="s">
        <v>58</v>
      </c>
      <c r="BK1515" s="98" t="s">
        <v>70</v>
      </c>
    </row>
    <row r="1516" spans="17:63" ht="29.25" customHeight="1" x14ac:dyDescent="0.2">
      <c r="Q1516" s="92" t="s">
        <v>50</v>
      </c>
      <c r="BF1516" s="101" t="s">
        <v>58</v>
      </c>
      <c r="BK1516" s="98" t="s">
        <v>70</v>
      </c>
    </row>
    <row r="1517" spans="17:63" ht="29.25" customHeight="1" x14ac:dyDescent="0.2">
      <c r="Q1517" s="92" t="s">
        <v>50</v>
      </c>
      <c r="BF1517" s="101" t="s">
        <v>58</v>
      </c>
      <c r="BK1517" s="98" t="s">
        <v>70</v>
      </c>
    </row>
    <row r="1518" spans="17:63" ht="29.25" customHeight="1" x14ac:dyDescent="0.2">
      <c r="Q1518" s="92" t="s">
        <v>50</v>
      </c>
      <c r="BF1518" s="101" t="s">
        <v>58</v>
      </c>
      <c r="BK1518" s="98" t="s">
        <v>70</v>
      </c>
    </row>
    <row r="1519" spans="17:63" ht="29.25" customHeight="1" x14ac:dyDescent="0.2">
      <c r="Q1519" s="92" t="s">
        <v>50</v>
      </c>
      <c r="BF1519" s="101" t="s">
        <v>58</v>
      </c>
      <c r="BK1519" s="98" t="s">
        <v>70</v>
      </c>
    </row>
    <row r="1520" spans="17:63" ht="29.25" customHeight="1" x14ac:dyDescent="0.2">
      <c r="Q1520" s="92" t="s">
        <v>50</v>
      </c>
      <c r="BF1520" s="101" t="s">
        <v>58</v>
      </c>
      <c r="BK1520" s="98" t="s">
        <v>70</v>
      </c>
    </row>
    <row r="1521" spans="17:63" ht="29.25" customHeight="1" x14ac:dyDescent="0.2">
      <c r="Q1521" s="92" t="s">
        <v>50</v>
      </c>
      <c r="BF1521" s="101" t="s">
        <v>58</v>
      </c>
      <c r="BK1521" s="98" t="s">
        <v>70</v>
      </c>
    </row>
    <row r="1522" spans="17:63" ht="29.25" customHeight="1" x14ac:dyDescent="0.2">
      <c r="Q1522" s="92" t="s">
        <v>50</v>
      </c>
      <c r="BF1522" s="101" t="s">
        <v>58</v>
      </c>
      <c r="BK1522" s="98" t="s">
        <v>70</v>
      </c>
    </row>
    <row r="1523" spans="17:63" ht="29.25" customHeight="1" x14ac:dyDescent="0.2">
      <c r="Q1523" s="92" t="s">
        <v>50</v>
      </c>
      <c r="BF1523" s="101" t="s">
        <v>58</v>
      </c>
      <c r="BK1523" s="98" t="s">
        <v>70</v>
      </c>
    </row>
    <row r="1524" spans="17:63" ht="29.25" customHeight="1" x14ac:dyDescent="0.2">
      <c r="Q1524" s="92" t="s">
        <v>50</v>
      </c>
      <c r="BF1524" s="101" t="s">
        <v>58</v>
      </c>
      <c r="BK1524" s="98" t="s">
        <v>70</v>
      </c>
    </row>
    <row r="1525" spans="17:63" ht="29.25" customHeight="1" x14ac:dyDescent="0.2">
      <c r="Q1525" s="92" t="s">
        <v>50</v>
      </c>
      <c r="BF1525" s="101" t="s">
        <v>58</v>
      </c>
      <c r="BK1525" s="98" t="s">
        <v>70</v>
      </c>
    </row>
    <row r="1526" spans="17:63" ht="29.25" customHeight="1" x14ac:dyDescent="0.2">
      <c r="Q1526" s="92" t="s">
        <v>50</v>
      </c>
      <c r="BF1526" s="101" t="s">
        <v>58</v>
      </c>
      <c r="BK1526" s="98" t="s">
        <v>70</v>
      </c>
    </row>
    <row r="1527" spans="17:63" ht="29.25" customHeight="1" x14ac:dyDescent="0.2">
      <c r="Q1527" s="92" t="s">
        <v>50</v>
      </c>
      <c r="BF1527" s="101" t="s">
        <v>58</v>
      </c>
      <c r="BK1527" s="98" t="s">
        <v>70</v>
      </c>
    </row>
    <row r="1528" spans="17:63" ht="29.25" customHeight="1" x14ac:dyDescent="0.2">
      <c r="Q1528" s="92" t="s">
        <v>50</v>
      </c>
      <c r="BF1528" s="101" t="s">
        <v>58</v>
      </c>
      <c r="BK1528" s="98" t="s">
        <v>70</v>
      </c>
    </row>
    <row r="1529" spans="17:63" ht="29.25" customHeight="1" x14ac:dyDescent="0.2">
      <c r="Q1529" s="92" t="s">
        <v>50</v>
      </c>
      <c r="BF1529" s="101" t="s">
        <v>58</v>
      </c>
      <c r="BK1529" s="98" t="s">
        <v>70</v>
      </c>
    </row>
    <row r="1530" spans="17:63" ht="29.25" customHeight="1" x14ac:dyDescent="0.2">
      <c r="Q1530" s="92" t="s">
        <v>50</v>
      </c>
      <c r="BF1530" s="101" t="s">
        <v>58</v>
      </c>
      <c r="BK1530" s="98" t="s">
        <v>70</v>
      </c>
    </row>
    <row r="1531" spans="17:63" ht="29.25" customHeight="1" x14ac:dyDescent="0.2">
      <c r="Q1531" s="92" t="s">
        <v>50</v>
      </c>
      <c r="BF1531" s="101" t="s">
        <v>58</v>
      </c>
      <c r="BK1531" s="98" t="s">
        <v>70</v>
      </c>
    </row>
    <row r="1532" spans="17:63" ht="29.25" customHeight="1" x14ac:dyDescent="0.2">
      <c r="Q1532" s="92" t="s">
        <v>50</v>
      </c>
      <c r="BF1532" s="101" t="s">
        <v>58</v>
      </c>
      <c r="BK1532" s="98" t="s">
        <v>70</v>
      </c>
    </row>
    <row r="1533" spans="17:63" ht="29.25" customHeight="1" x14ac:dyDescent="0.2">
      <c r="Q1533" s="92" t="s">
        <v>50</v>
      </c>
      <c r="BF1533" s="101" t="s">
        <v>58</v>
      </c>
      <c r="BK1533" s="98" t="s">
        <v>70</v>
      </c>
    </row>
    <row r="1534" spans="17:63" ht="29.25" customHeight="1" x14ac:dyDescent="0.2">
      <c r="Q1534" s="92" t="s">
        <v>50</v>
      </c>
      <c r="BF1534" s="101" t="s">
        <v>58</v>
      </c>
      <c r="BK1534" s="98" t="s">
        <v>70</v>
      </c>
    </row>
    <row r="1535" spans="17:63" ht="29.25" customHeight="1" x14ac:dyDescent="0.2">
      <c r="Q1535" s="92" t="s">
        <v>50</v>
      </c>
      <c r="BF1535" s="101" t="s">
        <v>58</v>
      </c>
      <c r="BK1535" s="98" t="s">
        <v>70</v>
      </c>
    </row>
    <row r="1536" spans="17:63" ht="29.25" customHeight="1" x14ac:dyDescent="0.2">
      <c r="Q1536" s="92" t="s">
        <v>50</v>
      </c>
      <c r="BF1536" s="101" t="s">
        <v>58</v>
      </c>
      <c r="BK1536" s="98" t="s">
        <v>70</v>
      </c>
    </row>
    <row r="1537" spans="17:63" ht="29.25" customHeight="1" x14ac:dyDescent="0.2">
      <c r="Q1537" s="92" t="s">
        <v>50</v>
      </c>
      <c r="BF1537" s="101" t="s">
        <v>58</v>
      </c>
      <c r="BK1537" s="98" t="s">
        <v>70</v>
      </c>
    </row>
    <row r="1538" spans="17:63" ht="29.25" customHeight="1" x14ac:dyDescent="0.2">
      <c r="Q1538" s="92" t="s">
        <v>50</v>
      </c>
      <c r="BF1538" s="101" t="s">
        <v>58</v>
      </c>
      <c r="BK1538" s="98" t="s">
        <v>70</v>
      </c>
    </row>
    <row r="1539" spans="17:63" ht="29.25" customHeight="1" x14ac:dyDescent="0.2">
      <c r="Q1539" s="92" t="s">
        <v>50</v>
      </c>
      <c r="BF1539" s="101" t="s">
        <v>58</v>
      </c>
      <c r="BK1539" s="98" t="s">
        <v>70</v>
      </c>
    </row>
    <row r="1540" spans="17:63" ht="29.25" customHeight="1" x14ac:dyDescent="0.2">
      <c r="Q1540" s="92" t="s">
        <v>50</v>
      </c>
      <c r="BF1540" s="101" t="s">
        <v>58</v>
      </c>
      <c r="BK1540" s="98" t="s">
        <v>70</v>
      </c>
    </row>
    <row r="1541" spans="17:63" ht="29.25" customHeight="1" x14ac:dyDescent="0.2">
      <c r="Q1541" s="92" t="s">
        <v>50</v>
      </c>
      <c r="BF1541" s="101" t="s">
        <v>58</v>
      </c>
      <c r="BK1541" s="98" t="s">
        <v>70</v>
      </c>
    </row>
    <row r="1542" spans="17:63" ht="29.25" customHeight="1" x14ac:dyDescent="0.2">
      <c r="Q1542" s="92" t="s">
        <v>50</v>
      </c>
      <c r="BF1542" s="101" t="s">
        <v>58</v>
      </c>
      <c r="BK1542" s="98" t="s">
        <v>70</v>
      </c>
    </row>
    <row r="1543" spans="17:63" ht="29.25" customHeight="1" x14ac:dyDescent="0.2">
      <c r="Q1543" s="92" t="s">
        <v>50</v>
      </c>
      <c r="BF1543" s="101" t="s">
        <v>58</v>
      </c>
      <c r="BK1543" s="98" t="s">
        <v>70</v>
      </c>
    </row>
    <row r="1544" spans="17:63" ht="29.25" customHeight="1" x14ac:dyDescent="0.2">
      <c r="Q1544" s="92" t="s">
        <v>50</v>
      </c>
      <c r="BF1544" s="101" t="s">
        <v>58</v>
      </c>
      <c r="BK1544" s="98" t="s">
        <v>70</v>
      </c>
    </row>
    <row r="1545" spans="17:63" ht="29.25" customHeight="1" x14ac:dyDescent="0.2">
      <c r="Q1545" s="92" t="s">
        <v>50</v>
      </c>
      <c r="BF1545" s="101" t="s">
        <v>58</v>
      </c>
      <c r="BK1545" s="98" t="s">
        <v>70</v>
      </c>
    </row>
    <row r="1546" spans="17:63" ht="29.25" customHeight="1" x14ac:dyDescent="0.2">
      <c r="Q1546" s="92" t="s">
        <v>50</v>
      </c>
      <c r="BF1546" s="101" t="s">
        <v>58</v>
      </c>
      <c r="BK1546" s="98" t="s">
        <v>70</v>
      </c>
    </row>
    <row r="1547" spans="17:63" ht="29.25" customHeight="1" x14ac:dyDescent="0.2">
      <c r="Q1547" s="92" t="s">
        <v>50</v>
      </c>
      <c r="BF1547" s="101" t="s">
        <v>58</v>
      </c>
      <c r="BK1547" s="98" t="s">
        <v>70</v>
      </c>
    </row>
    <row r="1548" spans="17:63" ht="29.25" customHeight="1" x14ac:dyDescent="0.2">
      <c r="Q1548" s="92" t="s">
        <v>50</v>
      </c>
      <c r="BF1548" s="101" t="s">
        <v>58</v>
      </c>
      <c r="BK1548" s="98" t="s">
        <v>70</v>
      </c>
    </row>
    <row r="1549" spans="17:63" ht="29.25" customHeight="1" x14ac:dyDescent="0.2">
      <c r="Q1549" s="92" t="s">
        <v>50</v>
      </c>
      <c r="BF1549" s="101" t="s">
        <v>58</v>
      </c>
      <c r="BK1549" s="98" t="s">
        <v>70</v>
      </c>
    </row>
    <row r="1550" spans="17:63" ht="29.25" customHeight="1" x14ac:dyDescent="0.2">
      <c r="Q1550" s="92" t="s">
        <v>50</v>
      </c>
      <c r="BF1550" s="101" t="s">
        <v>58</v>
      </c>
      <c r="BK1550" s="98" t="s">
        <v>70</v>
      </c>
    </row>
    <row r="1551" spans="17:63" ht="29.25" customHeight="1" x14ac:dyDescent="0.2">
      <c r="Q1551" s="92" t="s">
        <v>50</v>
      </c>
      <c r="BF1551" s="101" t="s">
        <v>58</v>
      </c>
      <c r="BK1551" s="98" t="s">
        <v>70</v>
      </c>
    </row>
    <row r="1552" spans="17:63" ht="29.25" customHeight="1" x14ac:dyDescent="0.2">
      <c r="Q1552" s="92" t="s">
        <v>50</v>
      </c>
      <c r="BF1552" s="101" t="s">
        <v>58</v>
      </c>
      <c r="BK1552" s="98" t="s">
        <v>70</v>
      </c>
    </row>
    <row r="1553" spans="17:63" ht="29.25" customHeight="1" x14ac:dyDescent="0.2">
      <c r="Q1553" s="92" t="s">
        <v>50</v>
      </c>
      <c r="BF1553" s="101" t="s">
        <v>58</v>
      </c>
      <c r="BK1553" s="98" t="s">
        <v>70</v>
      </c>
    </row>
    <row r="1554" spans="17:63" ht="29.25" customHeight="1" x14ac:dyDescent="0.2">
      <c r="Q1554" s="92" t="s">
        <v>50</v>
      </c>
      <c r="BF1554" s="101" t="s">
        <v>58</v>
      </c>
      <c r="BK1554" s="98" t="s">
        <v>70</v>
      </c>
    </row>
    <row r="1555" spans="17:63" ht="29.25" customHeight="1" x14ac:dyDescent="0.2">
      <c r="Q1555" s="92" t="s">
        <v>50</v>
      </c>
      <c r="BF1555" s="101" t="s">
        <v>58</v>
      </c>
      <c r="BK1555" s="98" t="s">
        <v>70</v>
      </c>
    </row>
    <row r="1556" spans="17:63" ht="29.25" customHeight="1" x14ac:dyDescent="0.2">
      <c r="Q1556" s="92" t="s">
        <v>50</v>
      </c>
      <c r="BF1556" s="101" t="s">
        <v>58</v>
      </c>
      <c r="BK1556" s="98" t="s">
        <v>70</v>
      </c>
    </row>
    <row r="1557" spans="17:63" ht="29.25" customHeight="1" x14ac:dyDescent="0.2">
      <c r="Q1557" s="92" t="s">
        <v>50</v>
      </c>
      <c r="BF1557" s="101" t="s">
        <v>58</v>
      </c>
      <c r="BK1557" s="98" t="s">
        <v>70</v>
      </c>
    </row>
    <row r="1558" spans="17:63" ht="29.25" customHeight="1" x14ac:dyDescent="0.2">
      <c r="Q1558" s="92" t="s">
        <v>50</v>
      </c>
      <c r="BF1558" s="101" t="s">
        <v>58</v>
      </c>
      <c r="BK1558" s="98" t="s">
        <v>70</v>
      </c>
    </row>
    <row r="1559" spans="17:63" ht="29.25" customHeight="1" x14ac:dyDescent="0.2">
      <c r="Q1559" s="92" t="s">
        <v>50</v>
      </c>
      <c r="BF1559" s="101" t="s">
        <v>58</v>
      </c>
      <c r="BK1559" s="98" t="s">
        <v>70</v>
      </c>
    </row>
    <row r="1560" spans="17:63" ht="29.25" customHeight="1" x14ac:dyDescent="0.2">
      <c r="Q1560" s="92" t="s">
        <v>50</v>
      </c>
      <c r="BF1560" s="101" t="s">
        <v>58</v>
      </c>
      <c r="BK1560" s="98" t="s">
        <v>70</v>
      </c>
    </row>
    <row r="1561" spans="17:63" ht="29.25" customHeight="1" x14ac:dyDescent="0.2">
      <c r="Q1561" s="92" t="s">
        <v>50</v>
      </c>
      <c r="BF1561" s="101" t="s">
        <v>58</v>
      </c>
      <c r="BK1561" s="98" t="s">
        <v>70</v>
      </c>
    </row>
    <row r="1562" spans="17:63" ht="29.25" customHeight="1" x14ac:dyDescent="0.2">
      <c r="Q1562" s="92" t="s">
        <v>50</v>
      </c>
      <c r="BF1562" s="101" t="s">
        <v>58</v>
      </c>
      <c r="BK1562" s="98" t="s">
        <v>70</v>
      </c>
    </row>
    <row r="1563" spans="17:63" ht="29.25" customHeight="1" x14ac:dyDescent="0.2">
      <c r="Q1563" s="92" t="s">
        <v>50</v>
      </c>
      <c r="BF1563" s="101" t="s">
        <v>58</v>
      </c>
      <c r="BK1563" s="98" t="s">
        <v>70</v>
      </c>
    </row>
    <row r="1564" spans="17:63" ht="29.25" customHeight="1" x14ac:dyDescent="0.2">
      <c r="Q1564" s="92" t="s">
        <v>50</v>
      </c>
      <c r="BF1564" s="101" t="s">
        <v>58</v>
      </c>
      <c r="BK1564" s="98" t="s">
        <v>70</v>
      </c>
    </row>
    <row r="1565" spans="17:63" ht="29.25" customHeight="1" x14ac:dyDescent="0.2">
      <c r="Q1565" s="92" t="s">
        <v>50</v>
      </c>
      <c r="BF1565" s="101" t="s">
        <v>58</v>
      </c>
      <c r="BK1565" s="98" t="s">
        <v>70</v>
      </c>
    </row>
    <row r="1566" spans="17:63" ht="29.25" customHeight="1" x14ac:dyDescent="0.2">
      <c r="Q1566" s="92" t="s">
        <v>50</v>
      </c>
      <c r="BF1566" s="101" t="s">
        <v>58</v>
      </c>
      <c r="BK1566" s="98" t="s">
        <v>70</v>
      </c>
    </row>
    <row r="1567" spans="17:63" ht="29.25" customHeight="1" x14ac:dyDescent="0.2">
      <c r="Q1567" s="92" t="s">
        <v>50</v>
      </c>
      <c r="BF1567" s="101" t="s">
        <v>58</v>
      </c>
      <c r="BK1567" s="98" t="s">
        <v>70</v>
      </c>
    </row>
    <row r="1568" spans="17:63" ht="29.25" customHeight="1" x14ac:dyDescent="0.2">
      <c r="Q1568" s="92" t="s">
        <v>50</v>
      </c>
      <c r="BF1568" s="101" t="s">
        <v>58</v>
      </c>
      <c r="BK1568" s="98" t="s">
        <v>70</v>
      </c>
    </row>
    <row r="1569" spans="17:63" ht="29.25" customHeight="1" x14ac:dyDescent="0.2">
      <c r="Q1569" s="92" t="s">
        <v>50</v>
      </c>
      <c r="BF1569" s="101" t="s">
        <v>58</v>
      </c>
      <c r="BK1569" s="98" t="s">
        <v>70</v>
      </c>
    </row>
    <row r="1570" spans="17:63" ht="29.25" customHeight="1" x14ac:dyDescent="0.2">
      <c r="Q1570" s="92" t="s">
        <v>50</v>
      </c>
      <c r="BF1570" s="101" t="s">
        <v>58</v>
      </c>
      <c r="BK1570" s="98" t="s">
        <v>70</v>
      </c>
    </row>
    <row r="1571" spans="17:63" ht="29.25" customHeight="1" x14ac:dyDescent="0.2">
      <c r="Q1571" s="92" t="s">
        <v>50</v>
      </c>
      <c r="BF1571" s="101" t="s">
        <v>58</v>
      </c>
      <c r="BK1571" s="98" t="s">
        <v>70</v>
      </c>
    </row>
    <row r="1572" spans="17:63" ht="29.25" customHeight="1" x14ac:dyDescent="0.2">
      <c r="Q1572" s="92" t="s">
        <v>50</v>
      </c>
      <c r="BF1572" s="101" t="s">
        <v>58</v>
      </c>
      <c r="BK1572" s="98" t="s">
        <v>70</v>
      </c>
    </row>
    <row r="1573" spans="17:63" ht="29.25" customHeight="1" x14ac:dyDescent="0.2">
      <c r="Q1573" s="92" t="s">
        <v>50</v>
      </c>
      <c r="BF1573" s="101" t="s">
        <v>58</v>
      </c>
      <c r="BK1573" s="98" t="s">
        <v>70</v>
      </c>
    </row>
    <row r="1574" spans="17:63" ht="29.25" customHeight="1" x14ac:dyDescent="0.2">
      <c r="Q1574" s="92" t="s">
        <v>50</v>
      </c>
      <c r="BF1574" s="101" t="s">
        <v>58</v>
      </c>
      <c r="BK1574" s="98" t="s">
        <v>70</v>
      </c>
    </row>
    <row r="1575" spans="17:63" ht="29.25" customHeight="1" x14ac:dyDescent="0.2">
      <c r="Q1575" s="92" t="s">
        <v>50</v>
      </c>
      <c r="BF1575" s="101" t="s">
        <v>58</v>
      </c>
      <c r="BK1575" s="98" t="s">
        <v>70</v>
      </c>
    </row>
    <row r="1576" spans="17:63" ht="29.25" customHeight="1" x14ac:dyDescent="0.2">
      <c r="Q1576" s="92" t="s">
        <v>50</v>
      </c>
      <c r="BF1576" s="101" t="s">
        <v>58</v>
      </c>
      <c r="BK1576" s="98" t="s">
        <v>70</v>
      </c>
    </row>
    <row r="1577" spans="17:63" ht="29.25" customHeight="1" x14ac:dyDescent="0.2">
      <c r="Q1577" s="92" t="s">
        <v>50</v>
      </c>
      <c r="BF1577" s="101" t="s">
        <v>58</v>
      </c>
      <c r="BK1577" s="98" t="s">
        <v>70</v>
      </c>
    </row>
    <row r="1578" spans="17:63" ht="29.25" customHeight="1" x14ac:dyDescent="0.2">
      <c r="Q1578" s="92" t="s">
        <v>50</v>
      </c>
      <c r="BF1578" s="101" t="s">
        <v>58</v>
      </c>
      <c r="BK1578" s="98" t="s">
        <v>70</v>
      </c>
    </row>
    <row r="1579" spans="17:63" ht="29.25" customHeight="1" x14ac:dyDescent="0.2">
      <c r="Q1579" s="92" t="s">
        <v>50</v>
      </c>
      <c r="BF1579" s="101" t="s">
        <v>58</v>
      </c>
      <c r="BK1579" s="98" t="s">
        <v>70</v>
      </c>
    </row>
    <row r="1580" spans="17:63" ht="29.25" customHeight="1" x14ac:dyDescent="0.2">
      <c r="Q1580" s="92" t="s">
        <v>50</v>
      </c>
      <c r="BF1580" s="101" t="s">
        <v>58</v>
      </c>
      <c r="BK1580" s="98" t="s">
        <v>70</v>
      </c>
    </row>
    <row r="1581" spans="17:63" ht="29.25" customHeight="1" x14ac:dyDescent="0.2">
      <c r="Q1581" s="92" t="s">
        <v>50</v>
      </c>
      <c r="BF1581" s="101" t="s">
        <v>58</v>
      </c>
      <c r="BK1581" s="98" t="s">
        <v>70</v>
      </c>
    </row>
    <row r="1582" spans="17:63" ht="29.25" customHeight="1" x14ac:dyDescent="0.2">
      <c r="Q1582" s="92" t="s">
        <v>50</v>
      </c>
      <c r="BF1582" s="101" t="s">
        <v>58</v>
      </c>
      <c r="BK1582" s="98" t="s">
        <v>70</v>
      </c>
    </row>
    <row r="1583" spans="17:63" ht="29.25" customHeight="1" x14ac:dyDescent="0.2">
      <c r="Q1583" s="92" t="s">
        <v>50</v>
      </c>
      <c r="BF1583" s="101" t="s">
        <v>58</v>
      </c>
      <c r="BK1583" s="98" t="s">
        <v>70</v>
      </c>
    </row>
    <row r="1584" spans="17:63" ht="29.25" customHeight="1" x14ac:dyDescent="0.2">
      <c r="Q1584" s="92" t="s">
        <v>50</v>
      </c>
      <c r="BF1584" s="101" t="s">
        <v>58</v>
      </c>
      <c r="BK1584" s="98" t="s">
        <v>70</v>
      </c>
    </row>
    <row r="1585" spans="17:63" ht="29.25" customHeight="1" x14ac:dyDescent="0.2">
      <c r="Q1585" s="92" t="s">
        <v>50</v>
      </c>
      <c r="BF1585" s="101" t="s">
        <v>58</v>
      </c>
      <c r="BK1585" s="98" t="s">
        <v>70</v>
      </c>
    </row>
    <row r="1586" spans="17:63" ht="29.25" customHeight="1" x14ac:dyDescent="0.2">
      <c r="Q1586" s="92" t="s">
        <v>50</v>
      </c>
      <c r="BF1586" s="101" t="s">
        <v>58</v>
      </c>
      <c r="BK1586" s="98" t="s">
        <v>70</v>
      </c>
    </row>
    <row r="1587" spans="17:63" ht="29.25" customHeight="1" x14ac:dyDescent="0.2">
      <c r="Q1587" s="92" t="s">
        <v>50</v>
      </c>
      <c r="BF1587" s="101" t="s">
        <v>58</v>
      </c>
      <c r="BK1587" s="98" t="s">
        <v>70</v>
      </c>
    </row>
    <row r="1588" spans="17:63" ht="29.25" customHeight="1" x14ac:dyDescent="0.2">
      <c r="Q1588" s="92" t="s">
        <v>50</v>
      </c>
      <c r="BF1588" s="101" t="s">
        <v>58</v>
      </c>
      <c r="BK1588" s="98" t="s">
        <v>70</v>
      </c>
    </row>
    <row r="1589" spans="17:63" ht="29.25" customHeight="1" x14ac:dyDescent="0.2">
      <c r="Q1589" s="92" t="s">
        <v>50</v>
      </c>
      <c r="BF1589" s="101" t="s">
        <v>58</v>
      </c>
      <c r="BK1589" s="98" t="s">
        <v>70</v>
      </c>
    </row>
    <row r="1590" spans="17:63" ht="29.25" customHeight="1" x14ac:dyDescent="0.2">
      <c r="Q1590" s="92" t="s">
        <v>50</v>
      </c>
      <c r="BF1590" s="101" t="s">
        <v>58</v>
      </c>
      <c r="BK1590" s="98" t="s">
        <v>70</v>
      </c>
    </row>
    <row r="1591" spans="17:63" ht="29.25" customHeight="1" x14ac:dyDescent="0.2">
      <c r="Q1591" s="92" t="s">
        <v>50</v>
      </c>
      <c r="BF1591" s="101" t="s">
        <v>58</v>
      </c>
      <c r="BK1591" s="98" t="s">
        <v>70</v>
      </c>
    </row>
    <row r="1592" spans="17:63" ht="29.25" customHeight="1" x14ac:dyDescent="0.2">
      <c r="Q1592" s="92" t="s">
        <v>50</v>
      </c>
      <c r="BF1592" s="101" t="s">
        <v>58</v>
      </c>
      <c r="BK1592" s="98" t="s">
        <v>70</v>
      </c>
    </row>
    <row r="1593" spans="17:63" ht="29.25" customHeight="1" x14ac:dyDescent="0.2">
      <c r="Q1593" s="92" t="s">
        <v>50</v>
      </c>
      <c r="BF1593" s="101" t="s">
        <v>58</v>
      </c>
      <c r="BK1593" s="98" t="s">
        <v>70</v>
      </c>
    </row>
    <row r="1594" spans="17:63" ht="29.25" customHeight="1" x14ac:dyDescent="0.2">
      <c r="Q1594" s="92" t="s">
        <v>50</v>
      </c>
      <c r="BF1594" s="101" t="s">
        <v>58</v>
      </c>
      <c r="BK1594" s="98" t="s">
        <v>70</v>
      </c>
    </row>
    <row r="1595" spans="17:63" ht="29.25" customHeight="1" x14ac:dyDescent="0.2">
      <c r="Q1595" s="92" t="s">
        <v>50</v>
      </c>
      <c r="BF1595" s="101" t="s">
        <v>58</v>
      </c>
      <c r="BK1595" s="98" t="s">
        <v>70</v>
      </c>
    </row>
    <row r="1596" spans="17:63" ht="29.25" customHeight="1" x14ac:dyDescent="0.2">
      <c r="Q1596" s="92" t="s">
        <v>50</v>
      </c>
      <c r="BF1596" s="101" t="s">
        <v>58</v>
      </c>
      <c r="BK1596" s="98" t="s">
        <v>70</v>
      </c>
    </row>
    <row r="1597" spans="17:63" ht="29.25" customHeight="1" x14ac:dyDescent="0.2">
      <c r="Q1597" s="92" t="s">
        <v>50</v>
      </c>
      <c r="BF1597" s="101" t="s">
        <v>58</v>
      </c>
      <c r="BK1597" s="98" t="s">
        <v>70</v>
      </c>
    </row>
    <row r="1598" spans="17:63" ht="29.25" customHeight="1" x14ac:dyDescent="0.2">
      <c r="Q1598" s="92" t="s">
        <v>50</v>
      </c>
      <c r="BF1598" s="101" t="s">
        <v>58</v>
      </c>
      <c r="BK1598" s="98" t="s">
        <v>70</v>
      </c>
    </row>
    <row r="1599" spans="17:63" ht="29.25" customHeight="1" x14ac:dyDescent="0.2">
      <c r="Q1599" s="92" t="s">
        <v>50</v>
      </c>
      <c r="BF1599" s="101" t="s">
        <v>58</v>
      </c>
      <c r="BK1599" s="98" t="s">
        <v>70</v>
      </c>
    </row>
    <row r="1600" spans="17:63" ht="29.25" customHeight="1" x14ac:dyDescent="0.2">
      <c r="Q1600" s="92" t="s">
        <v>50</v>
      </c>
      <c r="BF1600" s="101" t="s">
        <v>58</v>
      </c>
      <c r="BK1600" s="98" t="s">
        <v>70</v>
      </c>
    </row>
    <row r="1601" spans="17:63" ht="29.25" customHeight="1" x14ac:dyDescent="0.2">
      <c r="Q1601" s="92" t="s">
        <v>50</v>
      </c>
      <c r="BF1601" s="101" t="s">
        <v>58</v>
      </c>
      <c r="BK1601" s="98" t="s">
        <v>70</v>
      </c>
    </row>
    <row r="1602" spans="17:63" ht="29.25" customHeight="1" x14ac:dyDescent="0.2">
      <c r="Q1602" s="92" t="s">
        <v>50</v>
      </c>
      <c r="BF1602" s="101" t="s">
        <v>58</v>
      </c>
      <c r="BK1602" s="98" t="s">
        <v>70</v>
      </c>
    </row>
    <row r="1603" spans="17:63" ht="29.25" customHeight="1" x14ac:dyDescent="0.2">
      <c r="Q1603" s="92" t="s">
        <v>50</v>
      </c>
      <c r="BF1603" s="101" t="s">
        <v>58</v>
      </c>
      <c r="BK1603" s="98" t="s">
        <v>70</v>
      </c>
    </row>
    <row r="1604" spans="17:63" ht="29.25" customHeight="1" x14ac:dyDescent="0.2">
      <c r="Q1604" s="92" t="s">
        <v>50</v>
      </c>
      <c r="BF1604" s="101" t="s">
        <v>58</v>
      </c>
      <c r="BK1604" s="98" t="s">
        <v>70</v>
      </c>
    </row>
    <row r="1605" spans="17:63" ht="29.25" customHeight="1" x14ac:dyDescent="0.2">
      <c r="Q1605" s="92" t="s">
        <v>50</v>
      </c>
      <c r="BF1605" s="101" t="s">
        <v>58</v>
      </c>
      <c r="BK1605" s="98" t="s">
        <v>70</v>
      </c>
    </row>
    <row r="1606" spans="17:63" ht="29.25" customHeight="1" x14ac:dyDescent="0.2">
      <c r="Q1606" s="92" t="s">
        <v>50</v>
      </c>
      <c r="BF1606" s="101" t="s">
        <v>58</v>
      </c>
      <c r="BK1606" s="98" t="s">
        <v>70</v>
      </c>
    </row>
    <row r="1607" spans="17:63" ht="29.25" customHeight="1" x14ac:dyDescent="0.2">
      <c r="Q1607" s="92" t="s">
        <v>50</v>
      </c>
      <c r="BF1607" s="101" t="s">
        <v>58</v>
      </c>
      <c r="BK1607" s="98" t="s">
        <v>70</v>
      </c>
    </row>
    <row r="1608" spans="17:63" ht="29.25" customHeight="1" x14ac:dyDescent="0.2">
      <c r="Q1608" s="92" t="s">
        <v>50</v>
      </c>
      <c r="BF1608" s="101" t="s">
        <v>58</v>
      </c>
      <c r="BK1608" s="98" t="s">
        <v>70</v>
      </c>
    </row>
    <row r="1609" spans="17:63" ht="29.25" customHeight="1" x14ac:dyDescent="0.2">
      <c r="Q1609" s="92" t="s">
        <v>50</v>
      </c>
      <c r="BF1609" s="101" t="s">
        <v>58</v>
      </c>
      <c r="BK1609" s="98" t="s">
        <v>70</v>
      </c>
    </row>
    <row r="1610" spans="17:63" ht="29.25" customHeight="1" x14ac:dyDescent="0.2">
      <c r="Q1610" s="92" t="s">
        <v>50</v>
      </c>
      <c r="BF1610" s="101" t="s">
        <v>58</v>
      </c>
      <c r="BK1610" s="98" t="s">
        <v>70</v>
      </c>
    </row>
    <row r="1611" spans="17:63" ht="29.25" customHeight="1" x14ac:dyDescent="0.2">
      <c r="Q1611" s="92" t="s">
        <v>50</v>
      </c>
      <c r="BF1611" s="101" t="s">
        <v>58</v>
      </c>
      <c r="BK1611" s="98" t="s">
        <v>70</v>
      </c>
    </row>
    <row r="1612" spans="17:63" ht="29.25" customHeight="1" x14ac:dyDescent="0.2">
      <c r="Q1612" s="92" t="s">
        <v>50</v>
      </c>
      <c r="BF1612" s="101" t="s">
        <v>58</v>
      </c>
      <c r="BK1612" s="98" t="s">
        <v>70</v>
      </c>
    </row>
    <row r="1613" spans="17:63" ht="29.25" customHeight="1" x14ac:dyDescent="0.2">
      <c r="Q1613" s="92" t="s">
        <v>50</v>
      </c>
      <c r="BF1613" s="101" t="s">
        <v>58</v>
      </c>
      <c r="BK1613" s="98" t="s">
        <v>70</v>
      </c>
    </row>
    <row r="1614" spans="17:63" ht="29.25" customHeight="1" x14ac:dyDescent="0.2">
      <c r="Q1614" s="92" t="s">
        <v>50</v>
      </c>
      <c r="BF1614" s="101" t="s">
        <v>58</v>
      </c>
      <c r="BK1614" s="98" t="s">
        <v>70</v>
      </c>
    </row>
    <row r="1615" spans="17:63" ht="29.25" customHeight="1" x14ac:dyDescent="0.2">
      <c r="Q1615" s="92" t="s">
        <v>50</v>
      </c>
      <c r="BF1615" s="101" t="s">
        <v>58</v>
      </c>
      <c r="BK1615" s="98" t="s">
        <v>70</v>
      </c>
    </row>
    <row r="1616" spans="17:63" ht="29.25" customHeight="1" x14ac:dyDescent="0.2">
      <c r="Q1616" s="92" t="s">
        <v>50</v>
      </c>
      <c r="BF1616" s="101" t="s">
        <v>58</v>
      </c>
      <c r="BK1616" s="98" t="s">
        <v>70</v>
      </c>
    </row>
    <row r="1617" spans="17:63" ht="29.25" customHeight="1" x14ac:dyDescent="0.2">
      <c r="Q1617" s="92" t="s">
        <v>50</v>
      </c>
      <c r="BF1617" s="101" t="s">
        <v>58</v>
      </c>
      <c r="BK1617" s="98" t="s">
        <v>70</v>
      </c>
    </row>
    <row r="1618" spans="17:63" ht="29.25" customHeight="1" x14ac:dyDescent="0.2">
      <c r="Q1618" s="92" t="s">
        <v>50</v>
      </c>
      <c r="BF1618" s="101" t="s">
        <v>58</v>
      </c>
      <c r="BK1618" s="98" t="s">
        <v>70</v>
      </c>
    </row>
    <row r="1619" spans="17:63" ht="29.25" customHeight="1" x14ac:dyDescent="0.2">
      <c r="Q1619" s="92" t="s">
        <v>50</v>
      </c>
      <c r="BF1619" s="101" t="s">
        <v>58</v>
      </c>
      <c r="BK1619" s="98" t="s">
        <v>70</v>
      </c>
    </row>
    <row r="1620" spans="17:63" ht="29.25" customHeight="1" x14ac:dyDescent="0.2">
      <c r="Q1620" s="92" t="s">
        <v>50</v>
      </c>
      <c r="BF1620" s="101" t="s">
        <v>58</v>
      </c>
      <c r="BK1620" s="98" t="s">
        <v>70</v>
      </c>
    </row>
    <row r="1621" spans="17:63" ht="29.25" customHeight="1" x14ac:dyDescent="0.2">
      <c r="Q1621" s="92" t="s">
        <v>50</v>
      </c>
      <c r="BF1621" s="101" t="s">
        <v>58</v>
      </c>
      <c r="BK1621" s="98" t="s">
        <v>70</v>
      </c>
    </row>
    <row r="1622" spans="17:63" ht="29.25" customHeight="1" x14ac:dyDescent="0.2">
      <c r="Q1622" s="92" t="s">
        <v>50</v>
      </c>
      <c r="BF1622" s="101" t="s">
        <v>58</v>
      </c>
      <c r="BK1622" s="98" t="s">
        <v>70</v>
      </c>
    </row>
    <row r="1623" spans="17:63" ht="29.25" customHeight="1" x14ac:dyDescent="0.2">
      <c r="Q1623" s="92" t="s">
        <v>50</v>
      </c>
      <c r="BF1623" s="101" t="s">
        <v>58</v>
      </c>
      <c r="BK1623" s="98" t="s">
        <v>70</v>
      </c>
    </row>
    <row r="1624" spans="17:63" ht="29.25" customHeight="1" x14ac:dyDescent="0.2">
      <c r="Q1624" s="92" t="s">
        <v>50</v>
      </c>
      <c r="BF1624" s="101" t="s">
        <v>58</v>
      </c>
      <c r="BK1624" s="98" t="s">
        <v>70</v>
      </c>
    </row>
    <row r="1625" spans="17:63" ht="29.25" customHeight="1" x14ac:dyDescent="0.2">
      <c r="Q1625" s="92" t="s">
        <v>50</v>
      </c>
      <c r="BF1625" s="101" t="s">
        <v>58</v>
      </c>
      <c r="BK1625" s="98" t="s">
        <v>70</v>
      </c>
    </row>
    <row r="1626" spans="17:63" ht="29.25" customHeight="1" x14ac:dyDescent="0.2">
      <c r="Q1626" s="92" t="s">
        <v>50</v>
      </c>
      <c r="BF1626" s="101" t="s">
        <v>58</v>
      </c>
      <c r="BK1626" s="98" t="s">
        <v>70</v>
      </c>
    </row>
    <row r="1627" spans="17:63" ht="29.25" customHeight="1" x14ac:dyDescent="0.2">
      <c r="Q1627" s="92" t="s">
        <v>50</v>
      </c>
      <c r="BF1627" s="101" t="s">
        <v>58</v>
      </c>
      <c r="BK1627" s="98" t="s">
        <v>70</v>
      </c>
    </row>
    <row r="1628" spans="17:63" ht="29.25" customHeight="1" x14ac:dyDescent="0.2">
      <c r="Q1628" s="92" t="s">
        <v>50</v>
      </c>
      <c r="BF1628" s="101" t="s">
        <v>58</v>
      </c>
      <c r="BK1628" s="98" t="s">
        <v>70</v>
      </c>
    </row>
    <row r="1629" spans="17:63" ht="29.25" customHeight="1" x14ac:dyDescent="0.2">
      <c r="Q1629" s="92" t="s">
        <v>50</v>
      </c>
      <c r="BF1629" s="101" t="s">
        <v>58</v>
      </c>
      <c r="BK1629" s="98" t="s">
        <v>70</v>
      </c>
    </row>
    <row r="1630" spans="17:63" ht="29.25" customHeight="1" x14ac:dyDescent="0.2">
      <c r="Q1630" s="92" t="s">
        <v>50</v>
      </c>
      <c r="BF1630" s="101" t="s">
        <v>58</v>
      </c>
      <c r="BK1630" s="98" t="s">
        <v>70</v>
      </c>
    </row>
    <row r="1631" spans="17:63" ht="29.25" customHeight="1" x14ac:dyDescent="0.2">
      <c r="Q1631" s="92" t="s">
        <v>50</v>
      </c>
      <c r="BF1631" s="101" t="s">
        <v>58</v>
      </c>
      <c r="BK1631" s="98" t="s">
        <v>70</v>
      </c>
    </row>
    <row r="1632" spans="17:63" ht="29.25" customHeight="1" x14ac:dyDescent="0.2">
      <c r="Q1632" s="92" t="s">
        <v>50</v>
      </c>
      <c r="BF1632" s="101" t="s">
        <v>58</v>
      </c>
      <c r="BK1632" s="98" t="s">
        <v>70</v>
      </c>
    </row>
    <row r="1633" spans="17:63" ht="29.25" customHeight="1" x14ac:dyDescent="0.2">
      <c r="Q1633" s="92" t="s">
        <v>50</v>
      </c>
      <c r="BF1633" s="101" t="s">
        <v>58</v>
      </c>
      <c r="BK1633" s="98" t="s">
        <v>70</v>
      </c>
    </row>
    <row r="1634" spans="17:63" ht="29.25" customHeight="1" x14ac:dyDescent="0.2">
      <c r="Q1634" s="92" t="s">
        <v>50</v>
      </c>
      <c r="BF1634" s="101" t="s">
        <v>58</v>
      </c>
      <c r="BK1634" s="98" t="s">
        <v>70</v>
      </c>
    </row>
    <row r="1635" spans="17:63" ht="29.25" customHeight="1" x14ac:dyDescent="0.2">
      <c r="Q1635" s="92" t="s">
        <v>50</v>
      </c>
      <c r="BF1635" s="101" t="s">
        <v>58</v>
      </c>
      <c r="BK1635" s="98" t="s">
        <v>70</v>
      </c>
    </row>
    <row r="1636" spans="17:63" ht="29.25" customHeight="1" x14ac:dyDescent="0.2">
      <c r="Q1636" s="92" t="s">
        <v>50</v>
      </c>
      <c r="BF1636" s="101" t="s">
        <v>58</v>
      </c>
      <c r="BK1636" s="98" t="s">
        <v>70</v>
      </c>
    </row>
    <row r="1637" spans="17:63" ht="29.25" customHeight="1" x14ac:dyDescent="0.2">
      <c r="Q1637" s="92" t="s">
        <v>50</v>
      </c>
      <c r="BF1637" s="101" t="s">
        <v>58</v>
      </c>
      <c r="BK1637" s="98" t="s">
        <v>70</v>
      </c>
    </row>
    <row r="1638" spans="17:63" ht="29.25" customHeight="1" x14ac:dyDescent="0.2">
      <c r="Q1638" s="92" t="s">
        <v>50</v>
      </c>
      <c r="BF1638" s="101" t="s">
        <v>58</v>
      </c>
      <c r="BK1638" s="98" t="s">
        <v>70</v>
      </c>
    </row>
    <row r="1639" spans="17:63" ht="29.25" customHeight="1" x14ac:dyDescent="0.2">
      <c r="Q1639" s="92" t="s">
        <v>50</v>
      </c>
      <c r="BF1639" s="101" t="s">
        <v>58</v>
      </c>
      <c r="BK1639" s="98" t="s">
        <v>70</v>
      </c>
    </row>
    <row r="1640" spans="17:63" ht="29.25" customHeight="1" x14ac:dyDescent="0.2">
      <c r="Q1640" s="92" t="s">
        <v>50</v>
      </c>
      <c r="BF1640" s="101" t="s">
        <v>58</v>
      </c>
      <c r="BK1640" s="98" t="s">
        <v>70</v>
      </c>
    </row>
    <row r="1641" spans="17:63" ht="29.25" customHeight="1" x14ac:dyDescent="0.2">
      <c r="Q1641" s="92" t="s">
        <v>50</v>
      </c>
      <c r="BF1641" s="101" t="s">
        <v>58</v>
      </c>
      <c r="BK1641" s="98" t="s">
        <v>70</v>
      </c>
    </row>
    <row r="1642" spans="17:63" ht="29.25" customHeight="1" x14ac:dyDescent="0.2">
      <c r="Q1642" s="92" t="s">
        <v>50</v>
      </c>
      <c r="BF1642" s="101" t="s">
        <v>58</v>
      </c>
      <c r="BK1642" s="98" t="s">
        <v>70</v>
      </c>
    </row>
    <row r="1643" spans="17:63" ht="29.25" customHeight="1" x14ac:dyDescent="0.2">
      <c r="Q1643" s="92" t="s">
        <v>50</v>
      </c>
      <c r="BF1643" s="101" t="s">
        <v>58</v>
      </c>
      <c r="BK1643" s="98" t="s">
        <v>70</v>
      </c>
    </row>
    <row r="1644" spans="17:63" ht="29.25" customHeight="1" x14ac:dyDescent="0.2">
      <c r="Q1644" s="92" t="s">
        <v>50</v>
      </c>
      <c r="BF1644" s="101" t="s">
        <v>58</v>
      </c>
      <c r="BK1644" s="98" t="s">
        <v>70</v>
      </c>
    </row>
    <row r="1645" spans="17:63" ht="29.25" customHeight="1" x14ac:dyDescent="0.2">
      <c r="Q1645" s="92" t="s">
        <v>50</v>
      </c>
      <c r="BF1645" s="101" t="s">
        <v>58</v>
      </c>
      <c r="BK1645" s="98" t="s">
        <v>70</v>
      </c>
    </row>
    <row r="1646" spans="17:63" ht="29.25" customHeight="1" x14ac:dyDescent="0.2">
      <c r="Q1646" s="92" t="s">
        <v>50</v>
      </c>
      <c r="BF1646" s="101" t="s">
        <v>58</v>
      </c>
      <c r="BK1646" s="98" t="s">
        <v>70</v>
      </c>
    </row>
    <row r="1647" spans="17:63" ht="29.25" customHeight="1" x14ac:dyDescent="0.2">
      <c r="Q1647" s="92" t="s">
        <v>50</v>
      </c>
      <c r="BF1647" s="101" t="s">
        <v>58</v>
      </c>
      <c r="BK1647" s="98" t="s">
        <v>70</v>
      </c>
    </row>
    <row r="1648" spans="17:63" ht="29.25" customHeight="1" x14ac:dyDescent="0.2">
      <c r="Q1648" s="92" t="s">
        <v>50</v>
      </c>
      <c r="BF1648" s="101" t="s">
        <v>58</v>
      </c>
      <c r="BK1648" s="98" t="s">
        <v>70</v>
      </c>
    </row>
    <row r="1649" spans="17:63" ht="29.25" customHeight="1" x14ac:dyDescent="0.2">
      <c r="Q1649" s="92" t="s">
        <v>50</v>
      </c>
      <c r="BF1649" s="101" t="s">
        <v>58</v>
      </c>
      <c r="BK1649" s="98" t="s">
        <v>70</v>
      </c>
    </row>
    <row r="1650" spans="17:63" ht="29.25" customHeight="1" x14ac:dyDescent="0.2">
      <c r="Q1650" s="92" t="s">
        <v>50</v>
      </c>
      <c r="BF1650" s="101" t="s">
        <v>58</v>
      </c>
      <c r="BK1650" s="98" t="s">
        <v>70</v>
      </c>
    </row>
    <row r="1651" spans="17:63" ht="29.25" customHeight="1" x14ac:dyDescent="0.2">
      <c r="Q1651" s="92" t="s">
        <v>50</v>
      </c>
      <c r="BF1651" s="101" t="s">
        <v>58</v>
      </c>
      <c r="BK1651" s="98" t="s">
        <v>70</v>
      </c>
    </row>
    <row r="1652" spans="17:63" ht="29.25" customHeight="1" x14ac:dyDescent="0.2">
      <c r="Q1652" s="92" t="s">
        <v>50</v>
      </c>
      <c r="BF1652" s="101" t="s">
        <v>58</v>
      </c>
      <c r="BK1652" s="98" t="s">
        <v>70</v>
      </c>
    </row>
    <row r="1653" spans="17:63" ht="29.25" customHeight="1" x14ac:dyDescent="0.2">
      <c r="Q1653" s="92" t="s">
        <v>50</v>
      </c>
      <c r="BF1653" s="101" t="s">
        <v>58</v>
      </c>
      <c r="BK1653" s="98" t="s">
        <v>70</v>
      </c>
    </row>
    <row r="1654" spans="17:63" ht="29.25" customHeight="1" x14ac:dyDescent="0.2">
      <c r="Q1654" s="92" t="s">
        <v>50</v>
      </c>
      <c r="BF1654" s="101" t="s">
        <v>58</v>
      </c>
      <c r="BK1654" s="98" t="s">
        <v>70</v>
      </c>
    </row>
    <row r="1655" spans="17:63" ht="29.25" customHeight="1" x14ac:dyDescent="0.2">
      <c r="Q1655" s="92" t="s">
        <v>50</v>
      </c>
      <c r="BF1655" s="101" t="s">
        <v>58</v>
      </c>
      <c r="BK1655" s="98" t="s">
        <v>70</v>
      </c>
    </row>
    <row r="1656" spans="17:63" ht="29.25" customHeight="1" x14ac:dyDescent="0.2">
      <c r="Q1656" s="92" t="s">
        <v>50</v>
      </c>
      <c r="BF1656" s="101" t="s">
        <v>58</v>
      </c>
      <c r="BK1656" s="98" t="s">
        <v>70</v>
      </c>
    </row>
    <row r="1657" spans="17:63" ht="29.25" customHeight="1" x14ac:dyDescent="0.2">
      <c r="Q1657" s="92" t="s">
        <v>50</v>
      </c>
      <c r="BF1657" s="101" t="s">
        <v>58</v>
      </c>
      <c r="BK1657" s="98" t="s">
        <v>70</v>
      </c>
    </row>
    <row r="1658" spans="17:63" ht="29.25" customHeight="1" x14ac:dyDescent="0.2">
      <c r="Q1658" s="92" t="s">
        <v>50</v>
      </c>
      <c r="BF1658" s="101" t="s">
        <v>58</v>
      </c>
      <c r="BK1658" s="98" t="s">
        <v>70</v>
      </c>
    </row>
    <row r="1659" spans="17:63" ht="29.25" customHeight="1" x14ac:dyDescent="0.2">
      <c r="Q1659" s="92" t="s">
        <v>50</v>
      </c>
      <c r="BF1659" s="101" t="s">
        <v>58</v>
      </c>
      <c r="BK1659" s="98" t="s">
        <v>70</v>
      </c>
    </row>
    <row r="1660" spans="17:63" ht="29.25" customHeight="1" x14ac:dyDescent="0.2">
      <c r="Q1660" s="92" t="s">
        <v>50</v>
      </c>
      <c r="BF1660" s="101" t="s">
        <v>58</v>
      </c>
      <c r="BK1660" s="98" t="s">
        <v>70</v>
      </c>
    </row>
    <row r="1661" spans="17:63" ht="29.25" customHeight="1" x14ac:dyDescent="0.2">
      <c r="Q1661" s="92" t="s">
        <v>50</v>
      </c>
      <c r="BF1661" s="101" t="s">
        <v>58</v>
      </c>
      <c r="BK1661" s="98" t="s">
        <v>70</v>
      </c>
    </row>
    <row r="1662" spans="17:63" ht="29.25" customHeight="1" x14ac:dyDescent="0.2">
      <c r="Q1662" s="92" t="s">
        <v>50</v>
      </c>
      <c r="BF1662" s="101" t="s">
        <v>58</v>
      </c>
      <c r="BK1662" s="98" t="s">
        <v>70</v>
      </c>
    </row>
    <row r="1663" spans="17:63" ht="29.25" customHeight="1" x14ac:dyDescent="0.2">
      <c r="Q1663" s="92" t="s">
        <v>50</v>
      </c>
      <c r="BF1663" s="101" t="s">
        <v>58</v>
      </c>
      <c r="BK1663" s="98" t="s">
        <v>70</v>
      </c>
    </row>
    <row r="1664" spans="17:63" ht="29.25" customHeight="1" x14ac:dyDescent="0.2">
      <c r="Q1664" s="92" t="s">
        <v>50</v>
      </c>
      <c r="BF1664" s="101" t="s">
        <v>58</v>
      </c>
      <c r="BK1664" s="98" t="s">
        <v>70</v>
      </c>
    </row>
    <row r="1665" spans="17:63" ht="29.25" customHeight="1" x14ac:dyDescent="0.2">
      <c r="Q1665" s="92" t="s">
        <v>50</v>
      </c>
      <c r="BF1665" s="101" t="s">
        <v>58</v>
      </c>
      <c r="BK1665" s="98" t="s">
        <v>70</v>
      </c>
    </row>
    <row r="1666" spans="17:63" ht="29.25" customHeight="1" x14ac:dyDescent="0.2">
      <c r="Q1666" s="92" t="s">
        <v>50</v>
      </c>
      <c r="BF1666" s="101" t="s">
        <v>58</v>
      </c>
      <c r="BK1666" s="98" t="s">
        <v>70</v>
      </c>
    </row>
    <row r="1667" spans="17:63" ht="29.25" customHeight="1" x14ac:dyDescent="0.2">
      <c r="Q1667" s="92" t="s">
        <v>50</v>
      </c>
      <c r="BF1667" s="101" t="s">
        <v>58</v>
      </c>
      <c r="BK1667" s="98" t="s">
        <v>70</v>
      </c>
    </row>
    <row r="1668" spans="17:63" ht="29.25" customHeight="1" x14ac:dyDescent="0.2">
      <c r="Q1668" s="92" t="s">
        <v>50</v>
      </c>
      <c r="BF1668" s="101" t="s">
        <v>58</v>
      </c>
      <c r="BK1668" s="98" t="s">
        <v>70</v>
      </c>
    </row>
    <row r="1669" spans="17:63" ht="29.25" customHeight="1" x14ac:dyDescent="0.2">
      <c r="Q1669" s="92" t="s">
        <v>50</v>
      </c>
      <c r="BF1669" s="101" t="s">
        <v>58</v>
      </c>
      <c r="BK1669" s="98" t="s">
        <v>70</v>
      </c>
    </row>
    <row r="1670" spans="17:63" ht="29.25" customHeight="1" x14ac:dyDescent="0.2">
      <c r="Q1670" s="92" t="s">
        <v>50</v>
      </c>
      <c r="BF1670" s="101" t="s">
        <v>58</v>
      </c>
      <c r="BK1670" s="98" t="s">
        <v>70</v>
      </c>
    </row>
    <row r="1671" spans="17:63" ht="29.25" customHeight="1" x14ac:dyDescent="0.2">
      <c r="Q1671" s="92" t="s">
        <v>50</v>
      </c>
      <c r="BF1671" s="101" t="s">
        <v>58</v>
      </c>
      <c r="BK1671" s="98" t="s">
        <v>70</v>
      </c>
    </row>
    <row r="1672" spans="17:63" ht="29.25" customHeight="1" x14ac:dyDescent="0.2">
      <c r="Q1672" s="92" t="s">
        <v>50</v>
      </c>
      <c r="BF1672" s="101" t="s">
        <v>58</v>
      </c>
      <c r="BK1672" s="98" t="s">
        <v>70</v>
      </c>
    </row>
    <row r="1673" spans="17:63" ht="29.25" customHeight="1" x14ac:dyDescent="0.2">
      <c r="Q1673" s="92" t="s">
        <v>50</v>
      </c>
      <c r="BF1673" s="101" t="s">
        <v>58</v>
      </c>
      <c r="BK1673" s="98" t="s">
        <v>70</v>
      </c>
    </row>
    <row r="1674" spans="17:63" ht="29.25" customHeight="1" x14ac:dyDescent="0.2">
      <c r="Q1674" s="92" t="s">
        <v>50</v>
      </c>
      <c r="BF1674" s="101" t="s">
        <v>58</v>
      </c>
      <c r="BK1674" s="98" t="s">
        <v>70</v>
      </c>
    </row>
    <row r="1675" spans="17:63" ht="29.25" customHeight="1" x14ac:dyDescent="0.2">
      <c r="Q1675" s="92" t="s">
        <v>50</v>
      </c>
      <c r="BF1675" s="101" t="s">
        <v>58</v>
      </c>
      <c r="BK1675" s="98" t="s">
        <v>70</v>
      </c>
    </row>
    <row r="1676" spans="17:63" ht="29.25" customHeight="1" x14ac:dyDescent="0.2">
      <c r="Q1676" s="92" t="s">
        <v>50</v>
      </c>
      <c r="BF1676" s="101" t="s">
        <v>58</v>
      </c>
      <c r="BK1676" s="98" t="s">
        <v>70</v>
      </c>
    </row>
    <row r="1677" spans="17:63" ht="29.25" customHeight="1" x14ac:dyDescent="0.2">
      <c r="Q1677" s="92" t="s">
        <v>50</v>
      </c>
      <c r="BF1677" s="101" t="s">
        <v>58</v>
      </c>
      <c r="BK1677" s="98" t="s">
        <v>70</v>
      </c>
    </row>
    <row r="1678" spans="17:63" ht="29.25" customHeight="1" x14ac:dyDescent="0.2">
      <c r="Q1678" s="92" t="s">
        <v>50</v>
      </c>
      <c r="BF1678" s="101" t="s">
        <v>58</v>
      </c>
      <c r="BK1678" s="98" t="s">
        <v>70</v>
      </c>
    </row>
    <row r="1679" spans="17:63" ht="29.25" customHeight="1" x14ac:dyDescent="0.2">
      <c r="Q1679" s="92" t="s">
        <v>50</v>
      </c>
      <c r="BF1679" s="101" t="s">
        <v>58</v>
      </c>
      <c r="BK1679" s="98" t="s">
        <v>70</v>
      </c>
    </row>
    <row r="1680" spans="17:63" ht="29.25" customHeight="1" x14ac:dyDescent="0.2">
      <c r="Q1680" s="92" t="s">
        <v>50</v>
      </c>
      <c r="BF1680" s="101" t="s">
        <v>58</v>
      </c>
      <c r="BK1680" s="98" t="s">
        <v>70</v>
      </c>
    </row>
    <row r="1681" spans="17:63" ht="29.25" customHeight="1" x14ac:dyDescent="0.2">
      <c r="Q1681" s="92" t="s">
        <v>50</v>
      </c>
      <c r="BF1681" s="101" t="s">
        <v>58</v>
      </c>
      <c r="BK1681" s="98" t="s">
        <v>70</v>
      </c>
    </row>
    <row r="1682" spans="17:63" ht="29.25" customHeight="1" x14ac:dyDescent="0.2">
      <c r="Q1682" s="92" t="s">
        <v>50</v>
      </c>
      <c r="BF1682" s="101" t="s">
        <v>58</v>
      </c>
      <c r="BK1682" s="98" t="s">
        <v>70</v>
      </c>
    </row>
    <row r="1683" spans="17:63" ht="29.25" customHeight="1" x14ac:dyDescent="0.2">
      <c r="Q1683" s="92" t="s">
        <v>50</v>
      </c>
      <c r="BF1683" s="101" t="s">
        <v>58</v>
      </c>
      <c r="BK1683" s="98" t="s">
        <v>70</v>
      </c>
    </row>
    <row r="1684" spans="17:63" ht="29.25" customHeight="1" x14ac:dyDescent="0.2">
      <c r="Q1684" s="92" t="s">
        <v>50</v>
      </c>
      <c r="BF1684" s="101" t="s">
        <v>58</v>
      </c>
      <c r="BK1684" s="98" t="s">
        <v>70</v>
      </c>
    </row>
    <row r="1685" spans="17:63" ht="29.25" customHeight="1" x14ac:dyDescent="0.2">
      <c r="Q1685" s="92" t="s">
        <v>50</v>
      </c>
      <c r="BF1685" s="101" t="s">
        <v>58</v>
      </c>
      <c r="BK1685" s="98" t="s">
        <v>70</v>
      </c>
    </row>
    <row r="1686" spans="17:63" ht="29.25" customHeight="1" x14ac:dyDescent="0.2">
      <c r="Q1686" s="92" t="s">
        <v>50</v>
      </c>
      <c r="BF1686" s="101" t="s">
        <v>58</v>
      </c>
      <c r="BK1686" s="98" t="s">
        <v>70</v>
      </c>
    </row>
    <row r="1687" spans="17:63" ht="29.25" customHeight="1" x14ac:dyDescent="0.2">
      <c r="Q1687" s="92" t="s">
        <v>50</v>
      </c>
      <c r="BF1687" s="101" t="s">
        <v>58</v>
      </c>
      <c r="BK1687" s="98" t="s">
        <v>70</v>
      </c>
    </row>
    <row r="1688" spans="17:63" ht="29.25" customHeight="1" x14ac:dyDescent="0.2">
      <c r="Q1688" s="92" t="s">
        <v>50</v>
      </c>
      <c r="BF1688" s="101" t="s">
        <v>58</v>
      </c>
      <c r="BK1688" s="98" t="s">
        <v>70</v>
      </c>
    </row>
    <row r="1689" spans="17:63" ht="29.25" customHeight="1" x14ac:dyDescent="0.2">
      <c r="Q1689" s="92" t="s">
        <v>50</v>
      </c>
      <c r="BF1689" s="101" t="s">
        <v>58</v>
      </c>
      <c r="BK1689" s="98" t="s">
        <v>70</v>
      </c>
    </row>
    <row r="1690" spans="17:63" ht="29.25" customHeight="1" x14ac:dyDescent="0.2">
      <c r="Q1690" s="92" t="s">
        <v>50</v>
      </c>
      <c r="BF1690" s="101" t="s">
        <v>58</v>
      </c>
      <c r="BK1690" s="98" t="s">
        <v>70</v>
      </c>
    </row>
    <row r="1691" spans="17:63" ht="29.25" customHeight="1" x14ac:dyDescent="0.2">
      <c r="Q1691" s="92" t="s">
        <v>50</v>
      </c>
      <c r="BF1691" s="101" t="s">
        <v>58</v>
      </c>
      <c r="BK1691" s="98" t="s">
        <v>70</v>
      </c>
    </row>
    <row r="1692" spans="17:63" ht="29.25" customHeight="1" x14ac:dyDescent="0.2">
      <c r="Q1692" s="92" t="s">
        <v>50</v>
      </c>
      <c r="BF1692" s="101" t="s">
        <v>58</v>
      </c>
      <c r="BK1692" s="98" t="s">
        <v>70</v>
      </c>
    </row>
    <row r="1693" spans="17:63" ht="29.25" customHeight="1" x14ac:dyDescent="0.2">
      <c r="Q1693" s="92" t="s">
        <v>50</v>
      </c>
      <c r="BF1693" s="101" t="s">
        <v>58</v>
      </c>
      <c r="BK1693" s="98" t="s">
        <v>70</v>
      </c>
    </row>
    <row r="1694" spans="17:63" ht="29.25" customHeight="1" x14ac:dyDescent="0.2">
      <c r="Q1694" s="92" t="s">
        <v>50</v>
      </c>
      <c r="BF1694" s="101" t="s">
        <v>58</v>
      </c>
      <c r="BK1694" s="98" t="s">
        <v>70</v>
      </c>
    </row>
    <row r="1695" spans="17:63" ht="29.25" customHeight="1" x14ac:dyDescent="0.2">
      <c r="Q1695" s="92" t="s">
        <v>50</v>
      </c>
      <c r="BF1695" s="101" t="s">
        <v>58</v>
      </c>
      <c r="BK1695" s="98" t="s">
        <v>70</v>
      </c>
    </row>
    <row r="1696" spans="17:63" ht="29.25" customHeight="1" x14ac:dyDescent="0.2">
      <c r="Q1696" s="92" t="s">
        <v>50</v>
      </c>
      <c r="BF1696" s="101" t="s">
        <v>58</v>
      </c>
      <c r="BK1696" s="98" t="s">
        <v>70</v>
      </c>
    </row>
    <row r="1697" spans="17:63" ht="29.25" customHeight="1" x14ac:dyDescent="0.2">
      <c r="Q1697" s="92" t="s">
        <v>50</v>
      </c>
      <c r="BF1697" s="101" t="s">
        <v>58</v>
      </c>
      <c r="BK1697" s="98" t="s">
        <v>70</v>
      </c>
    </row>
    <row r="1698" spans="17:63" ht="29.25" customHeight="1" x14ac:dyDescent="0.2">
      <c r="Q1698" s="92" t="s">
        <v>50</v>
      </c>
      <c r="BF1698" s="101" t="s">
        <v>58</v>
      </c>
      <c r="BK1698" s="98" t="s">
        <v>70</v>
      </c>
    </row>
    <row r="1699" spans="17:63" ht="29.25" customHeight="1" x14ac:dyDescent="0.2">
      <c r="Q1699" s="92" t="s">
        <v>50</v>
      </c>
      <c r="BF1699" s="101" t="s">
        <v>58</v>
      </c>
      <c r="BK1699" s="98" t="s">
        <v>70</v>
      </c>
    </row>
    <row r="1700" spans="17:63" ht="29.25" customHeight="1" x14ac:dyDescent="0.2">
      <c r="Q1700" s="92" t="s">
        <v>50</v>
      </c>
      <c r="BF1700" s="101" t="s">
        <v>58</v>
      </c>
      <c r="BK1700" s="98" t="s">
        <v>70</v>
      </c>
    </row>
    <row r="1701" spans="17:63" ht="29.25" customHeight="1" x14ac:dyDescent="0.2">
      <c r="Q1701" s="92" t="s">
        <v>50</v>
      </c>
      <c r="BF1701" s="101" t="s">
        <v>58</v>
      </c>
      <c r="BK1701" s="98" t="s">
        <v>70</v>
      </c>
    </row>
    <row r="1702" spans="17:63" ht="29.25" customHeight="1" x14ac:dyDescent="0.2">
      <c r="Q1702" s="92" t="s">
        <v>50</v>
      </c>
      <c r="BF1702" s="101" t="s">
        <v>58</v>
      </c>
      <c r="BK1702" s="98" t="s">
        <v>70</v>
      </c>
    </row>
    <row r="1703" spans="17:63" ht="29.25" customHeight="1" x14ac:dyDescent="0.2">
      <c r="Q1703" s="92" t="s">
        <v>50</v>
      </c>
      <c r="BF1703" s="101" t="s">
        <v>58</v>
      </c>
      <c r="BK1703" s="98" t="s">
        <v>70</v>
      </c>
    </row>
    <row r="1704" spans="17:63" ht="29.25" customHeight="1" x14ac:dyDescent="0.2">
      <c r="Q1704" s="92" t="s">
        <v>50</v>
      </c>
      <c r="BF1704" s="101" t="s">
        <v>58</v>
      </c>
      <c r="BK1704" s="98" t="s">
        <v>70</v>
      </c>
    </row>
    <row r="1705" spans="17:63" ht="29.25" customHeight="1" x14ac:dyDescent="0.2">
      <c r="Q1705" s="92" t="s">
        <v>50</v>
      </c>
      <c r="BF1705" s="101" t="s">
        <v>58</v>
      </c>
      <c r="BK1705" s="98" t="s">
        <v>70</v>
      </c>
    </row>
    <row r="1706" spans="17:63" ht="29.25" customHeight="1" x14ac:dyDescent="0.2">
      <c r="Q1706" s="92" t="s">
        <v>50</v>
      </c>
      <c r="BF1706" s="101" t="s">
        <v>58</v>
      </c>
      <c r="BK1706" s="98" t="s">
        <v>70</v>
      </c>
    </row>
    <row r="1707" spans="17:63" ht="29.25" customHeight="1" x14ac:dyDescent="0.2">
      <c r="Q1707" s="92" t="s">
        <v>50</v>
      </c>
      <c r="BF1707" s="101" t="s">
        <v>58</v>
      </c>
      <c r="BK1707" s="98" t="s">
        <v>70</v>
      </c>
    </row>
    <row r="1708" spans="17:63" ht="29.25" customHeight="1" x14ac:dyDescent="0.2">
      <c r="Q1708" s="92" t="s">
        <v>50</v>
      </c>
      <c r="BF1708" s="101" t="s">
        <v>58</v>
      </c>
      <c r="BK1708" s="98" t="s">
        <v>70</v>
      </c>
    </row>
    <row r="1709" spans="17:63" ht="29.25" customHeight="1" x14ac:dyDescent="0.2">
      <c r="Q1709" s="92" t="s">
        <v>50</v>
      </c>
      <c r="BF1709" s="101" t="s">
        <v>58</v>
      </c>
      <c r="BK1709" s="98" t="s">
        <v>70</v>
      </c>
    </row>
    <row r="1710" spans="17:63" ht="29.25" customHeight="1" x14ac:dyDescent="0.2">
      <c r="Q1710" s="92" t="s">
        <v>50</v>
      </c>
      <c r="BF1710" s="101" t="s">
        <v>58</v>
      </c>
      <c r="BK1710" s="98" t="s">
        <v>70</v>
      </c>
    </row>
    <row r="1711" spans="17:63" ht="29.25" customHeight="1" x14ac:dyDescent="0.2">
      <c r="Q1711" s="92" t="s">
        <v>50</v>
      </c>
      <c r="BF1711" s="101" t="s">
        <v>58</v>
      </c>
      <c r="BK1711" s="98" t="s">
        <v>70</v>
      </c>
    </row>
    <row r="1712" spans="17:63" ht="29.25" customHeight="1" x14ac:dyDescent="0.2">
      <c r="Q1712" s="92" t="s">
        <v>50</v>
      </c>
      <c r="BF1712" s="101" t="s">
        <v>58</v>
      </c>
      <c r="BK1712" s="98" t="s">
        <v>70</v>
      </c>
    </row>
    <row r="1713" spans="17:63" ht="29.25" customHeight="1" x14ac:dyDescent="0.2">
      <c r="Q1713" s="92" t="s">
        <v>50</v>
      </c>
      <c r="BF1713" s="101" t="s">
        <v>58</v>
      </c>
      <c r="BK1713" s="98" t="s">
        <v>70</v>
      </c>
    </row>
    <row r="1714" spans="17:63" ht="29.25" customHeight="1" x14ac:dyDescent="0.2">
      <c r="Q1714" s="92" t="s">
        <v>50</v>
      </c>
      <c r="BF1714" s="101" t="s">
        <v>58</v>
      </c>
      <c r="BK1714" s="98" t="s">
        <v>70</v>
      </c>
    </row>
    <row r="1715" spans="17:63" ht="29.25" customHeight="1" x14ac:dyDescent="0.2">
      <c r="Q1715" s="92" t="s">
        <v>50</v>
      </c>
      <c r="BF1715" s="101" t="s">
        <v>58</v>
      </c>
      <c r="BK1715" s="98" t="s">
        <v>70</v>
      </c>
    </row>
    <row r="1716" spans="17:63" ht="29.25" customHeight="1" x14ac:dyDescent="0.2">
      <c r="Q1716" s="92" t="s">
        <v>50</v>
      </c>
      <c r="BF1716" s="101" t="s">
        <v>58</v>
      </c>
      <c r="BK1716" s="98" t="s">
        <v>70</v>
      </c>
    </row>
    <row r="1717" spans="17:63" ht="29.25" customHeight="1" x14ac:dyDescent="0.2">
      <c r="Q1717" s="92" t="s">
        <v>50</v>
      </c>
      <c r="BF1717" s="101" t="s">
        <v>58</v>
      </c>
      <c r="BK1717" s="98" t="s">
        <v>70</v>
      </c>
    </row>
    <row r="1718" spans="17:63" ht="29.25" customHeight="1" x14ac:dyDescent="0.2">
      <c r="Q1718" s="92" t="s">
        <v>50</v>
      </c>
      <c r="BF1718" s="101" t="s">
        <v>58</v>
      </c>
      <c r="BK1718" s="98" t="s">
        <v>70</v>
      </c>
    </row>
    <row r="1719" spans="17:63" ht="29.25" customHeight="1" x14ac:dyDescent="0.2">
      <c r="Q1719" s="92" t="s">
        <v>50</v>
      </c>
      <c r="BF1719" s="101" t="s">
        <v>58</v>
      </c>
      <c r="BK1719" s="98" t="s">
        <v>70</v>
      </c>
    </row>
    <row r="1720" spans="17:63" ht="29.25" customHeight="1" x14ac:dyDescent="0.2">
      <c r="Q1720" s="92" t="s">
        <v>50</v>
      </c>
      <c r="BF1720" s="101" t="s">
        <v>58</v>
      </c>
      <c r="BK1720" s="98" t="s">
        <v>70</v>
      </c>
    </row>
    <row r="1721" spans="17:63" ht="29.25" customHeight="1" x14ac:dyDescent="0.2">
      <c r="Q1721" s="92" t="s">
        <v>50</v>
      </c>
      <c r="BF1721" s="101" t="s">
        <v>58</v>
      </c>
      <c r="BK1721" s="98" t="s">
        <v>70</v>
      </c>
    </row>
    <row r="1722" spans="17:63" ht="29.25" customHeight="1" x14ac:dyDescent="0.2">
      <c r="Q1722" s="92" t="s">
        <v>50</v>
      </c>
      <c r="BF1722" s="101" t="s">
        <v>58</v>
      </c>
      <c r="BK1722" s="98" t="s">
        <v>70</v>
      </c>
    </row>
    <row r="1723" spans="17:63" ht="29.25" customHeight="1" x14ac:dyDescent="0.2">
      <c r="Q1723" s="92" t="s">
        <v>50</v>
      </c>
      <c r="BF1723" s="101" t="s">
        <v>58</v>
      </c>
      <c r="BK1723" s="98" t="s">
        <v>70</v>
      </c>
    </row>
    <row r="1724" spans="17:63" ht="29.25" customHeight="1" x14ac:dyDescent="0.2">
      <c r="Q1724" s="92" t="s">
        <v>50</v>
      </c>
      <c r="BF1724" s="101" t="s">
        <v>58</v>
      </c>
      <c r="BK1724" s="98" t="s">
        <v>70</v>
      </c>
    </row>
    <row r="1725" spans="17:63" ht="29.25" customHeight="1" x14ac:dyDescent="0.2">
      <c r="Q1725" s="92" t="s">
        <v>50</v>
      </c>
      <c r="BF1725" s="101" t="s">
        <v>58</v>
      </c>
      <c r="BK1725" s="98" t="s">
        <v>70</v>
      </c>
    </row>
    <row r="1726" spans="17:63" ht="29.25" customHeight="1" x14ac:dyDescent="0.2">
      <c r="Q1726" s="92" t="s">
        <v>50</v>
      </c>
      <c r="BF1726" s="101" t="s">
        <v>58</v>
      </c>
      <c r="BK1726" s="98" t="s">
        <v>70</v>
      </c>
    </row>
    <row r="1727" spans="17:63" ht="29.25" customHeight="1" x14ac:dyDescent="0.2">
      <c r="Q1727" s="92" t="s">
        <v>50</v>
      </c>
      <c r="BF1727" s="101" t="s">
        <v>58</v>
      </c>
      <c r="BK1727" s="98" t="s">
        <v>70</v>
      </c>
    </row>
    <row r="1728" spans="17:63" ht="29.25" customHeight="1" x14ac:dyDescent="0.2">
      <c r="Q1728" s="92" t="s">
        <v>50</v>
      </c>
      <c r="BF1728" s="101" t="s">
        <v>58</v>
      </c>
      <c r="BK1728" s="98" t="s">
        <v>70</v>
      </c>
    </row>
    <row r="1729" spans="17:63" ht="29.25" customHeight="1" x14ac:dyDescent="0.2">
      <c r="Q1729" s="92" t="s">
        <v>50</v>
      </c>
      <c r="BF1729" s="101" t="s">
        <v>58</v>
      </c>
      <c r="BK1729" s="98" t="s">
        <v>70</v>
      </c>
    </row>
    <row r="1730" spans="17:63" ht="29.25" customHeight="1" x14ac:dyDescent="0.2">
      <c r="Q1730" s="92" t="s">
        <v>50</v>
      </c>
      <c r="BF1730" s="101" t="s">
        <v>58</v>
      </c>
      <c r="BK1730" s="98" t="s">
        <v>70</v>
      </c>
    </row>
    <row r="1731" spans="17:63" ht="29.25" customHeight="1" x14ac:dyDescent="0.2">
      <c r="Q1731" s="92" t="s">
        <v>50</v>
      </c>
      <c r="BF1731" s="101" t="s">
        <v>58</v>
      </c>
      <c r="BK1731" s="98" t="s">
        <v>70</v>
      </c>
    </row>
    <row r="1732" spans="17:63" ht="29.25" customHeight="1" x14ac:dyDescent="0.2">
      <c r="Q1732" s="92" t="s">
        <v>50</v>
      </c>
      <c r="BF1732" s="101" t="s">
        <v>58</v>
      </c>
      <c r="BK1732" s="98" t="s">
        <v>70</v>
      </c>
    </row>
    <row r="1733" spans="17:63" ht="29.25" customHeight="1" x14ac:dyDescent="0.2">
      <c r="Q1733" s="92" t="s">
        <v>50</v>
      </c>
      <c r="BF1733" s="101" t="s">
        <v>58</v>
      </c>
      <c r="BK1733" s="98" t="s">
        <v>70</v>
      </c>
    </row>
    <row r="1734" spans="17:63" ht="29.25" customHeight="1" x14ac:dyDescent="0.2">
      <c r="Q1734" s="92" t="s">
        <v>50</v>
      </c>
      <c r="BF1734" s="101" t="s">
        <v>58</v>
      </c>
      <c r="BK1734" s="98" t="s">
        <v>70</v>
      </c>
    </row>
    <row r="1735" spans="17:63" ht="29.25" customHeight="1" x14ac:dyDescent="0.2">
      <c r="Q1735" s="92" t="s">
        <v>50</v>
      </c>
      <c r="BF1735" s="101" t="s">
        <v>58</v>
      </c>
      <c r="BK1735" s="98" t="s">
        <v>70</v>
      </c>
    </row>
    <row r="1736" spans="17:63" ht="29.25" customHeight="1" x14ac:dyDescent="0.2">
      <c r="Q1736" s="92" t="s">
        <v>50</v>
      </c>
      <c r="BF1736" s="101" t="s">
        <v>58</v>
      </c>
      <c r="BK1736" s="98" t="s">
        <v>70</v>
      </c>
    </row>
    <row r="1737" spans="17:63" ht="29.25" customHeight="1" x14ac:dyDescent="0.2">
      <c r="Q1737" s="92" t="s">
        <v>50</v>
      </c>
      <c r="BF1737" s="101" t="s">
        <v>58</v>
      </c>
      <c r="BK1737" s="98" t="s">
        <v>70</v>
      </c>
    </row>
    <row r="1738" spans="17:63" ht="29.25" customHeight="1" x14ac:dyDescent="0.2">
      <c r="Q1738" s="92" t="s">
        <v>50</v>
      </c>
      <c r="BF1738" s="101" t="s">
        <v>58</v>
      </c>
      <c r="BK1738" s="98" t="s">
        <v>70</v>
      </c>
    </row>
    <row r="1739" spans="17:63" ht="29.25" customHeight="1" x14ac:dyDescent="0.2">
      <c r="Q1739" s="92" t="s">
        <v>50</v>
      </c>
      <c r="BF1739" s="101" t="s">
        <v>58</v>
      </c>
      <c r="BK1739" s="98" t="s">
        <v>70</v>
      </c>
    </row>
    <row r="1740" spans="17:63" ht="29.25" customHeight="1" x14ac:dyDescent="0.2">
      <c r="Q1740" s="92" t="s">
        <v>50</v>
      </c>
      <c r="BF1740" s="101" t="s">
        <v>58</v>
      </c>
      <c r="BK1740" s="98" t="s">
        <v>70</v>
      </c>
    </row>
    <row r="1741" spans="17:63" ht="29.25" customHeight="1" x14ac:dyDescent="0.2">
      <c r="Q1741" s="92" t="s">
        <v>50</v>
      </c>
      <c r="BF1741" s="101" t="s">
        <v>58</v>
      </c>
      <c r="BK1741" s="98" t="s">
        <v>70</v>
      </c>
    </row>
    <row r="1742" spans="17:63" ht="29.25" customHeight="1" x14ac:dyDescent="0.2">
      <c r="Q1742" s="92" t="s">
        <v>50</v>
      </c>
      <c r="BF1742" s="101" t="s">
        <v>58</v>
      </c>
      <c r="BK1742" s="98" t="s">
        <v>70</v>
      </c>
    </row>
    <row r="1743" spans="17:63" ht="29.25" customHeight="1" x14ac:dyDescent="0.2">
      <c r="Q1743" s="92" t="s">
        <v>50</v>
      </c>
      <c r="BF1743" s="101" t="s">
        <v>58</v>
      </c>
      <c r="BK1743" s="98" t="s">
        <v>70</v>
      </c>
    </row>
    <row r="1744" spans="17:63" ht="29.25" customHeight="1" x14ac:dyDescent="0.2">
      <c r="Q1744" s="92" t="s">
        <v>50</v>
      </c>
      <c r="BF1744" s="101" t="s">
        <v>58</v>
      </c>
      <c r="BK1744" s="98" t="s">
        <v>70</v>
      </c>
    </row>
    <row r="1745" spans="17:63" ht="29.25" customHeight="1" x14ac:dyDescent="0.2">
      <c r="Q1745" s="92" t="s">
        <v>50</v>
      </c>
      <c r="BF1745" s="101" t="s">
        <v>58</v>
      </c>
      <c r="BK1745" s="98" t="s">
        <v>70</v>
      </c>
    </row>
    <row r="1746" spans="17:63" ht="29.25" customHeight="1" x14ac:dyDescent="0.2">
      <c r="Q1746" s="92" t="s">
        <v>50</v>
      </c>
      <c r="BF1746" s="101" t="s">
        <v>58</v>
      </c>
      <c r="BK1746" s="98" t="s">
        <v>70</v>
      </c>
    </row>
    <row r="1747" spans="17:63" ht="29.25" customHeight="1" x14ac:dyDescent="0.2">
      <c r="Q1747" s="92" t="s">
        <v>50</v>
      </c>
      <c r="BF1747" s="101" t="s">
        <v>58</v>
      </c>
      <c r="BK1747" s="98" t="s">
        <v>70</v>
      </c>
    </row>
    <row r="1748" spans="17:63" ht="29.25" customHeight="1" x14ac:dyDescent="0.2">
      <c r="Q1748" s="92" t="s">
        <v>50</v>
      </c>
      <c r="BF1748" s="101" t="s">
        <v>58</v>
      </c>
      <c r="BK1748" s="98" t="s">
        <v>70</v>
      </c>
    </row>
    <row r="1749" spans="17:63" ht="29.25" customHeight="1" x14ac:dyDescent="0.2">
      <c r="Q1749" s="92" t="s">
        <v>50</v>
      </c>
      <c r="BF1749" s="101" t="s">
        <v>58</v>
      </c>
      <c r="BK1749" s="98" t="s">
        <v>70</v>
      </c>
    </row>
    <row r="1750" spans="17:63" ht="29.25" customHeight="1" x14ac:dyDescent="0.2">
      <c r="Q1750" s="92" t="s">
        <v>50</v>
      </c>
      <c r="BF1750" s="101" t="s">
        <v>58</v>
      </c>
      <c r="BK1750" s="98" t="s">
        <v>70</v>
      </c>
    </row>
    <row r="1751" spans="17:63" ht="29.25" customHeight="1" x14ac:dyDescent="0.2">
      <c r="Q1751" s="92" t="s">
        <v>50</v>
      </c>
      <c r="BF1751" s="101" t="s">
        <v>58</v>
      </c>
      <c r="BK1751" s="98" t="s">
        <v>70</v>
      </c>
    </row>
    <row r="1752" spans="17:63" ht="29.25" customHeight="1" x14ac:dyDescent="0.2">
      <c r="Q1752" s="92" t="s">
        <v>50</v>
      </c>
      <c r="BF1752" s="101" t="s">
        <v>58</v>
      </c>
      <c r="BK1752" s="98" t="s">
        <v>70</v>
      </c>
    </row>
    <row r="1753" spans="17:63" ht="29.25" customHeight="1" x14ac:dyDescent="0.2">
      <c r="Q1753" s="92" t="s">
        <v>50</v>
      </c>
      <c r="BF1753" s="101" t="s">
        <v>58</v>
      </c>
      <c r="BK1753" s="98" t="s">
        <v>70</v>
      </c>
    </row>
    <row r="1754" spans="17:63" ht="29.25" customHeight="1" x14ac:dyDescent="0.2">
      <c r="Q1754" s="92" t="s">
        <v>50</v>
      </c>
      <c r="BF1754" s="101" t="s">
        <v>58</v>
      </c>
      <c r="BK1754" s="98" t="s">
        <v>70</v>
      </c>
    </row>
    <row r="1755" spans="17:63" ht="29.25" customHeight="1" x14ac:dyDescent="0.2">
      <c r="Q1755" s="92" t="s">
        <v>50</v>
      </c>
      <c r="BF1755" s="101" t="s">
        <v>58</v>
      </c>
      <c r="BK1755" s="98" t="s">
        <v>70</v>
      </c>
    </row>
    <row r="1756" spans="17:63" ht="29.25" customHeight="1" x14ac:dyDescent="0.2">
      <c r="Q1756" s="92" t="s">
        <v>50</v>
      </c>
      <c r="BF1756" s="101" t="s">
        <v>58</v>
      </c>
      <c r="BK1756" s="98" t="s">
        <v>70</v>
      </c>
    </row>
    <row r="1757" spans="17:63" ht="29.25" customHeight="1" x14ac:dyDescent="0.2">
      <c r="Q1757" s="92" t="s">
        <v>50</v>
      </c>
      <c r="BF1757" s="101" t="s">
        <v>58</v>
      </c>
      <c r="BK1757" s="98" t="s">
        <v>70</v>
      </c>
    </row>
    <row r="1758" spans="17:63" ht="29.25" customHeight="1" x14ac:dyDescent="0.2">
      <c r="Q1758" s="92" t="s">
        <v>50</v>
      </c>
      <c r="BF1758" s="101" t="s">
        <v>58</v>
      </c>
      <c r="BK1758" s="98" t="s">
        <v>70</v>
      </c>
    </row>
    <row r="1759" spans="17:63" ht="29.25" customHeight="1" x14ac:dyDescent="0.2">
      <c r="Q1759" s="92" t="s">
        <v>50</v>
      </c>
      <c r="BF1759" s="101" t="s">
        <v>58</v>
      </c>
      <c r="BK1759" s="98" t="s">
        <v>70</v>
      </c>
    </row>
    <row r="1760" spans="17:63" ht="29.25" customHeight="1" x14ac:dyDescent="0.2">
      <c r="Q1760" s="92" t="s">
        <v>50</v>
      </c>
      <c r="BF1760" s="101" t="s">
        <v>58</v>
      </c>
      <c r="BK1760" s="98" t="s">
        <v>70</v>
      </c>
    </row>
    <row r="1761" spans="17:63" ht="29.25" customHeight="1" x14ac:dyDescent="0.2">
      <c r="Q1761" s="92" t="s">
        <v>50</v>
      </c>
      <c r="BF1761" s="101" t="s">
        <v>58</v>
      </c>
      <c r="BK1761" s="98" t="s">
        <v>70</v>
      </c>
    </row>
    <row r="1762" spans="17:63" ht="29.25" customHeight="1" x14ac:dyDescent="0.2">
      <c r="Q1762" s="92" t="s">
        <v>50</v>
      </c>
      <c r="BF1762" s="101" t="s">
        <v>58</v>
      </c>
      <c r="BK1762" s="98" t="s">
        <v>70</v>
      </c>
    </row>
    <row r="1763" spans="17:63" ht="29.25" customHeight="1" x14ac:dyDescent="0.2">
      <c r="Q1763" s="92" t="s">
        <v>50</v>
      </c>
      <c r="BF1763" s="101" t="s">
        <v>58</v>
      </c>
      <c r="BK1763" s="98" t="s">
        <v>70</v>
      </c>
    </row>
    <row r="1764" spans="17:63" ht="29.25" customHeight="1" x14ac:dyDescent="0.2">
      <c r="Q1764" s="92" t="s">
        <v>50</v>
      </c>
      <c r="BF1764" s="101" t="s">
        <v>58</v>
      </c>
      <c r="BK1764" s="98" t="s">
        <v>70</v>
      </c>
    </row>
    <row r="1765" spans="17:63" ht="29.25" customHeight="1" x14ac:dyDescent="0.2">
      <c r="Q1765" s="92" t="s">
        <v>50</v>
      </c>
      <c r="BF1765" s="101" t="s">
        <v>58</v>
      </c>
      <c r="BK1765" s="98" t="s">
        <v>70</v>
      </c>
    </row>
    <row r="1766" spans="17:63" ht="29.25" customHeight="1" x14ac:dyDescent="0.2">
      <c r="Q1766" s="92" t="s">
        <v>50</v>
      </c>
      <c r="BF1766" s="101" t="s">
        <v>58</v>
      </c>
      <c r="BK1766" s="98" t="s">
        <v>70</v>
      </c>
    </row>
    <row r="1767" spans="17:63" ht="29.25" customHeight="1" x14ac:dyDescent="0.2">
      <c r="Q1767" s="92" t="s">
        <v>50</v>
      </c>
      <c r="BF1767" s="101" t="s">
        <v>58</v>
      </c>
      <c r="BK1767" s="98" t="s">
        <v>70</v>
      </c>
    </row>
    <row r="1768" spans="17:63" ht="29.25" customHeight="1" x14ac:dyDescent="0.2">
      <c r="Q1768" s="92" t="s">
        <v>50</v>
      </c>
      <c r="BF1768" s="101" t="s">
        <v>58</v>
      </c>
      <c r="BK1768" s="98" t="s">
        <v>70</v>
      </c>
    </row>
    <row r="1769" spans="17:63" ht="29.25" customHeight="1" x14ac:dyDescent="0.2">
      <c r="Q1769" s="92" t="s">
        <v>50</v>
      </c>
      <c r="BF1769" s="101" t="s">
        <v>58</v>
      </c>
      <c r="BK1769" s="98" t="s">
        <v>70</v>
      </c>
    </row>
    <row r="1770" spans="17:63" ht="29.25" customHeight="1" x14ac:dyDescent="0.2">
      <c r="Q1770" s="92" t="s">
        <v>50</v>
      </c>
      <c r="BF1770" s="101" t="s">
        <v>58</v>
      </c>
      <c r="BK1770" s="98" t="s">
        <v>70</v>
      </c>
    </row>
    <row r="1771" spans="17:63" ht="29.25" customHeight="1" x14ac:dyDescent="0.2">
      <c r="Q1771" s="92" t="s">
        <v>50</v>
      </c>
      <c r="BF1771" s="101" t="s">
        <v>58</v>
      </c>
      <c r="BK1771" s="98" t="s">
        <v>70</v>
      </c>
    </row>
    <row r="1772" spans="17:63" ht="29.25" customHeight="1" x14ac:dyDescent="0.2">
      <c r="Q1772" s="92" t="s">
        <v>50</v>
      </c>
      <c r="BF1772" s="101" t="s">
        <v>58</v>
      </c>
      <c r="BK1772" s="98" t="s">
        <v>70</v>
      </c>
    </row>
    <row r="1773" spans="17:63" ht="29.25" customHeight="1" x14ac:dyDescent="0.2">
      <c r="Q1773" s="92" t="s">
        <v>50</v>
      </c>
      <c r="BF1773" s="101" t="s">
        <v>58</v>
      </c>
      <c r="BK1773" s="98" t="s">
        <v>70</v>
      </c>
    </row>
    <row r="1774" spans="17:63" ht="29.25" customHeight="1" x14ac:dyDescent="0.2">
      <c r="Q1774" s="92" t="s">
        <v>50</v>
      </c>
      <c r="BF1774" s="101" t="s">
        <v>58</v>
      </c>
      <c r="BK1774" s="98" t="s">
        <v>70</v>
      </c>
    </row>
    <row r="1775" spans="17:63" ht="29.25" customHeight="1" x14ac:dyDescent="0.2">
      <c r="Q1775" s="92" t="s">
        <v>50</v>
      </c>
      <c r="BF1775" s="101" t="s">
        <v>58</v>
      </c>
      <c r="BK1775" s="98" t="s">
        <v>70</v>
      </c>
    </row>
    <row r="1776" spans="17:63" ht="29.25" customHeight="1" x14ac:dyDescent="0.2">
      <c r="Q1776" s="92" t="s">
        <v>50</v>
      </c>
      <c r="BF1776" s="101" t="s">
        <v>58</v>
      </c>
      <c r="BK1776" s="98" t="s">
        <v>70</v>
      </c>
    </row>
    <row r="1777" spans="17:63" ht="29.25" customHeight="1" x14ac:dyDescent="0.2">
      <c r="Q1777" s="92" t="s">
        <v>50</v>
      </c>
      <c r="BF1777" s="101" t="s">
        <v>58</v>
      </c>
      <c r="BK1777" s="98" t="s">
        <v>70</v>
      </c>
    </row>
    <row r="1778" spans="17:63" ht="29.25" customHeight="1" x14ac:dyDescent="0.2">
      <c r="Q1778" s="92" t="s">
        <v>50</v>
      </c>
      <c r="BF1778" s="101" t="s">
        <v>58</v>
      </c>
      <c r="BK1778" s="98" t="s">
        <v>70</v>
      </c>
    </row>
    <row r="1779" spans="17:63" ht="29.25" customHeight="1" x14ac:dyDescent="0.2">
      <c r="Q1779" s="92" t="s">
        <v>50</v>
      </c>
      <c r="BF1779" s="101" t="s">
        <v>58</v>
      </c>
      <c r="BK1779" s="98" t="s">
        <v>70</v>
      </c>
    </row>
    <row r="1780" spans="17:63" ht="29.25" customHeight="1" x14ac:dyDescent="0.2">
      <c r="Q1780" s="92" t="s">
        <v>50</v>
      </c>
      <c r="BF1780" s="101" t="s">
        <v>58</v>
      </c>
      <c r="BK1780" s="98" t="s">
        <v>70</v>
      </c>
    </row>
    <row r="1781" spans="17:63" ht="29.25" customHeight="1" x14ac:dyDescent="0.2">
      <c r="Q1781" s="92" t="s">
        <v>50</v>
      </c>
      <c r="BF1781" s="101" t="s">
        <v>58</v>
      </c>
      <c r="BK1781" s="98" t="s">
        <v>70</v>
      </c>
    </row>
    <row r="1782" spans="17:63" ht="29.25" customHeight="1" x14ac:dyDescent="0.2">
      <c r="Q1782" s="92" t="s">
        <v>50</v>
      </c>
      <c r="BF1782" s="101" t="s">
        <v>58</v>
      </c>
      <c r="BK1782" s="98" t="s">
        <v>70</v>
      </c>
    </row>
    <row r="1783" spans="17:63" ht="29.25" customHeight="1" x14ac:dyDescent="0.2">
      <c r="Q1783" s="92" t="s">
        <v>50</v>
      </c>
      <c r="BF1783" s="101" t="s">
        <v>58</v>
      </c>
      <c r="BK1783" s="98" t="s">
        <v>70</v>
      </c>
    </row>
    <row r="1784" spans="17:63" ht="29.25" customHeight="1" x14ac:dyDescent="0.2">
      <c r="Q1784" s="92" t="s">
        <v>50</v>
      </c>
      <c r="BF1784" s="101" t="s">
        <v>58</v>
      </c>
      <c r="BK1784" s="98" t="s">
        <v>70</v>
      </c>
    </row>
    <row r="1785" spans="17:63" ht="29.25" customHeight="1" x14ac:dyDescent="0.2">
      <c r="Q1785" s="92" t="s">
        <v>50</v>
      </c>
      <c r="BF1785" s="101" t="s">
        <v>58</v>
      </c>
      <c r="BK1785" s="98" t="s">
        <v>70</v>
      </c>
    </row>
    <row r="1786" spans="17:63" ht="29.25" customHeight="1" x14ac:dyDescent="0.2">
      <c r="Q1786" s="92" t="s">
        <v>50</v>
      </c>
      <c r="BF1786" s="101" t="s">
        <v>58</v>
      </c>
      <c r="BK1786" s="98" t="s">
        <v>70</v>
      </c>
    </row>
    <row r="1787" spans="17:63" ht="29.25" customHeight="1" x14ac:dyDescent="0.2">
      <c r="Q1787" s="92" t="s">
        <v>50</v>
      </c>
      <c r="BF1787" s="101" t="s">
        <v>58</v>
      </c>
      <c r="BK1787" s="98" t="s">
        <v>70</v>
      </c>
    </row>
    <row r="1788" spans="17:63" ht="29.25" customHeight="1" x14ac:dyDescent="0.2">
      <c r="Q1788" s="92" t="s">
        <v>50</v>
      </c>
      <c r="BF1788" s="101" t="s">
        <v>58</v>
      </c>
      <c r="BK1788" s="98" t="s">
        <v>70</v>
      </c>
    </row>
    <row r="1789" spans="17:63" ht="29.25" customHeight="1" x14ac:dyDescent="0.2">
      <c r="Q1789" s="92" t="s">
        <v>50</v>
      </c>
      <c r="BF1789" s="101" t="s">
        <v>58</v>
      </c>
      <c r="BK1789" s="98" t="s">
        <v>70</v>
      </c>
    </row>
    <row r="1790" spans="17:63" ht="29.25" customHeight="1" x14ac:dyDescent="0.2">
      <c r="Q1790" s="92" t="s">
        <v>50</v>
      </c>
      <c r="BF1790" s="101" t="s">
        <v>58</v>
      </c>
      <c r="BK1790" s="98" t="s">
        <v>70</v>
      </c>
    </row>
    <row r="1791" spans="17:63" ht="29.25" customHeight="1" x14ac:dyDescent="0.2">
      <c r="Q1791" s="92" t="s">
        <v>50</v>
      </c>
      <c r="BF1791" s="101" t="s">
        <v>58</v>
      </c>
      <c r="BK1791" s="98" t="s">
        <v>70</v>
      </c>
    </row>
    <row r="1792" spans="17:63" ht="29.25" customHeight="1" x14ac:dyDescent="0.2">
      <c r="Q1792" s="92" t="s">
        <v>50</v>
      </c>
      <c r="BF1792" s="101" t="s">
        <v>58</v>
      </c>
      <c r="BK1792" s="98" t="s">
        <v>70</v>
      </c>
    </row>
    <row r="1793" spans="17:63" ht="29.25" customHeight="1" x14ac:dyDescent="0.2">
      <c r="Q1793" s="92" t="s">
        <v>50</v>
      </c>
      <c r="BF1793" s="101" t="s">
        <v>58</v>
      </c>
      <c r="BK1793" s="98" t="s">
        <v>70</v>
      </c>
    </row>
    <row r="1794" spans="17:63" ht="29.25" customHeight="1" x14ac:dyDescent="0.2">
      <c r="Q1794" s="92" t="s">
        <v>50</v>
      </c>
      <c r="BF1794" s="101" t="s">
        <v>58</v>
      </c>
      <c r="BK1794" s="98" t="s">
        <v>70</v>
      </c>
    </row>
    <row r="1795" spans="17:63" ht="29.25" customHeight="1" x14ac:dyDescent="0.2">
      <c r="Q1795" s="92" t="s">
        <v>50</v>
      </c>
      <c r="BF1795" s="101" t="s">
        <v>58</v>
      </c>
      <c r="BK1795" s="98" t="s">
        <v>70</v>
      </c>
    </row>
    <row r="1796" spans="17:63" ht="29.25" customHeight="1" x14ac:dyDescent="0.2">
      <c r="Q1796" s="92" t="s">
        <v>50</v>
      </c>
      <c r="BF1796" s="101" t="s">
        <v>58</v>
      </c>
      <c r="BK1796" s="98" t="s">
        <v>70</v>
      </c>
    </row>
    <row r="1797" spans="17:63" ht="29.25" customHeight="1" x14ac:dyDescent="0.2">
      <c r="Q1797" s="92" t="s">
        <v>50</v>
      </c>
      <c r="BF1797" s="101" t="s">
        <v>58</v>
      </c>
      <c r="BK1797" s="98" t="s">
        <v>70</v>
      </c>
    </row>
    <row r="1798" spans="17:63" ht="29.25" customHeight="1" x14ac:dyDescent="0.2">
      <c r="Q1798" s="92" t="s">
        <v>50</v>
      </c>
      <c r="BF1798" s="101" t="s">
        <v>58</v>
      </c>
      <c r="BK1798" s="98" t="s">
        <v>70</v>
      </c>
    </row>
    <row r="1799" spans="17:63" ht="29.25" customHeight="1" x14ac:dyDescent="0.2">
      <c r="Q1799" s="92" t="s">
        <v>50</v>
      </c>
      <c r="BF1799" s="101" t="s">
        <v>58</v>
      </c>
      <c r="BK1799" s="98" t="s">
        <v>70</v>
      </c>
    </row>
    <row r="1800" spans="17:63" ht="29.25" customHeight="1" x14ac:dyDescent="0.2">
      <c r="Q1800" s="92" t="s">
        <v>50</v>
      </c>
      <c r="BF1800" s="101" t="s">
        <v>58</v>
      </c>
      <c r="BK1800" s="98" t="s">
        <v>70</v>
      </c>
    </row>
    <row r="1801" spans="17:63" ht="29.25" customHeight="1" x14ac:dyDescent="0.2">
      <c r="Q1801" s="92" t="s">
        <v>50</v>
      </c>
      <c r="BF1801" s="101" t="s">
        <v>58</v>
      </c>
      <c r="BK1801" s="98" t="s">
        <v>70</v>
      </c>
    </row>
    <row r="1802" spans="17:63" ht="29.25" customHeight="1" x14ac:dyDescent="0.2">
      <c r="Q1802" s="92" t="s">
        <v>50</v>
      </c>
      <c r="BF1802" s="101" t="s">
        <v>58</v>
      </c>
      <c r="BK1802" s="98" t="s">
        <v>70</v>
      </c>
    </row>
    <row r="1803" spans="17:63" ht="29.25" customHeight="1" x14ac:dyDescent="0.2">
      <c r="Q1803" s="92" t="s">
        <v>50</v>
      </c>
      <c r="BF1803" s="101" t="s">
        <v>58</v>
      </c>
      <c r="BK1803" s="98" t="s">
        <v>70</v>
      </c>
    </row>
    <row r="1804" spans="17:63" ht="29.25" customHeight="1" x14ac:dyDescent="0.2">
      <c r="Q1804" s="92" t="s">
        <v>50</v>
      </c>
      <c r="BF1804" s="101" t="s">
        <v>58</v>
      </c>
      <c r="BK1804" s="98" t="s">
        <v>70</v>
      </c>
    </row>
    <row r="1805" spans="17:63" ht="29.25" customHeight="1" x14ac:dyDescent="0.2">
      <c r="Q1805" s="92" t="s">
        <v>50</v>
      </c>
      <c r="BF1805" s="101" t="s">
        <v>58</v>
      </c>
      <c r="BK1805" s="98" t="s">
        <v>70</v>
      </c>
    </row>
    <row r="1806" spans="17:63" ht="29.25" customHeight="1" x14ac:dyDescent="0.2">
      <c r="Q1806" s="92" t="s">
        <v>50</v>
      </c>
      <c r="BF1806" s="101" t="s">
        <v>58</v>
      </c>
      <c r="BK1806" s="98" t="s">
        <v>70</v>
      </c>
    </row>
    <row r="1807" spans="17:63" ht="29.25" customHeight="1" x14ac:dyDescent="0.2">
      <c r="Q1807" s="92" t="s">
        <v>50</v>
      </c>
      <c r="BF1807" s="101" t="s">
        <v>58</v>
      </c>
      <c r="BK1807" s="98" t="s">
        <v>70</v>
      </c>
    </row>
    <row r="1808" spans="17:63" ht="29.25" customHeight="1" x14ac:dyDescent="0.2">
      <c r="Q1808" s="92" t="s">
        <v>50</v>
      </c>
      <c r="BF1808" s="101" t="s">
        <v>58</v>
      </c>
      <c r="BK1808" s="98" t="s">
        <v>70</v>
      </c>
    </row>
    <row r="1809" spans="17:63" ht="29.25" customHeight="1" x14ac:dyDescent="0.2">
      <c r="Q1809" s="92" t="s">
        <v>50</v>
      </c>
      <c r="BF1809" s="101" t="s">
        <v>58</v>
      </c>
      <c r="BK1809" s="98" t="s">
        <v>70</v>
      </c>
    </row>
    <row r="1810" spans="17:63" ht="29.25" customHeight="1" x14ac:dyDescent="0.2">
      <c r="Q1810" s="92" t="s">
        <v>50</v>
      </c>
      <c r="BF1810" s="101" t="s">
        <v>58</v>
      </c>
      <c r="BK1810" s="98" t="s">
        <v>70</v>
      </c>
    </row>
    <row r="1811" spans="17:63" ht="29.25" customHeight="1" x14ac:dyDescent="0.2">
      <c r="Q1811" s="92" t="s">
        <v>50</v>
      </c>
      <c r="BF1811" s="101" t="s">
        <v>58</v>
      </c>
      <c r="BK1811" s="98" t="s">
        <v>70</v>
      </c>
    </row>
    <row r="1812" spans="17:63" ht="29.25" customHeight="1" x14ac:dyDescent="0.2">
      <c r="Q1812" s="92" t="s">
        <v>50</v>
      </c>
      <c r="BF1812" s="101" t="s">
        <v>58</v>
      </c>
      <c r="BK1812" s="98" t="s">
        <v>70</v>
      </c>
    </row>
    <row r="1813" spans="17:63" ht="29.25" customHeight="1" x14ac:dyDescent="0.2">
      <c r="Q1813" s="92" t="s">
        <v>50</v>
      </c>
      <c r="BF1813" s="101" t="s">
        <v>58</v>
      </c>
      <c r="BK1813" s="98" t="s">
        <v>70</v>
      </c>
    </row>
    <row r="1814" spans="17:63" ht="29.25" customHeight="1" x14ac:dyDescent="0.2">
      <c r="Q1814" s="92" t="s">
        <v>50</v>
      </c>
      <c r="BF1814" s="101" t="s">
        <v>58</v>
      </c>
      <c r="BK1814" s="98" t="s">
        <v>70</v>
      </c>
    </row>
    <row r="1815" spans="17:63" ht="29.25" customHeight="1" x14ac:dyDescent="0.2">
      <c r="Q1815" s="92" t="s">
        <v>50</v>
      </c>
      <c r="BF1815" s="101" t="s">
        <v>58</v>
      </c>
      <c r="BK1815" s="98" t="s">
        <v>70</v>
      </c>
    </row>
    <row r="1816" spans="17:63" ht="29.25" customHeight="1" x14ac:dyDescent="0.2">
      <c r="Q1816" s="92" t="s">
        <v>50</v>
      </c>
      <c r="BF1816" s="101" t="s">
        <v>58</v>
      </c>
      <c r="BK1816" s="98" t="s">
        <v>70</v>
      </c>
    </row>
    <row r="1817" spans="17:63" ht="29.25" customHeight="1" x14ac:dyDescent="0.2">
      <c r="Q1817" s="92" t="s">
        <v>50</v>
      </c>
      <c r="BF1817" s="101" t="s">
        <v>58</v>
      </c>
      <c r="BK1817" s="98" t="s">
        <v>70</v>
      </c>
    </row>
    <row r="1818" spans="17:63" ht="29.25" customHeight="1" x14ac:dyDescent="0.2">
      <c r="Q1818" s="92" t="s">
        <v>50</v>
      </c>
      <c r="BF1818" s="101" t="s">
        <v>58</v>
      </c>
      <c r="BK1818" s="98" t="s">
        <v>70</v>
      </c>
    </row>
    <row r="1819" spans="17:63" ht="29.25" customHeight="1" x14ac:dyDescent="0.2">
      <c r="Q1819" s="92" t="s">
        <v>50</v>
      </c>
      <c r="BF1819" s="101" t="s">
        <v>58</v>
      </c>
      <c r="BK1819" s="98" t="s">
        <v>70</v>
      </c>
    </row>
    <row r="1820" spans="17:63" ht="29.25" customHeight="1" x14ac:dyDescent="0.2">
      <c r="Q1820" s="92" t="s">
        <v>50</v>
      </c>
      <c r="BF1820" s="101" t="s">
        <v>58</v>
      </c>
      <c r="BK1820" s="98" t="s">
        <v>70</v>
      </c>
    </row>
    <row r="1821" spans="17:63" ht="29.25" customHeight="1" x14ac:dyDescent="0.2">
      <c r="Q1821" s="92" t="s">
        <v>50</v>
      </c>
      <c r="BF1821" s="101" t="s">
        <v>58</v>
      </c>
      <c r="BK1821" s="98" t="s">
        <v>70</v>
      </c>
    </row>
    <row r="1822" spans="17:63" ht="29.25" customHeight="1" x14ac:dyDescent="0.2">
      <c r="Q1822" s="92" t="s">
        <v>50</v>
      </c>
      <c r="BF1822" s="101" t="s">
        <v>58</v>
      </c>
      <c r="BK1822" s="98" t="s">
        <v>70</v>
      </c>
    </row>
    <row r="1823" spans="17:63" ht="29.25" customHeight="1" x14ac:dyDescent="0.2">
      <c r="Q1823" s="92" t="s">
        <v>50</v>
      </c>
      <c r="BF1823" s="101" t="s">
        <v>58</v>
      </c>
      <c r="BK1823" s="98" t="s">
        <v>70</v>
      </c>
    </row>
    <row r="1824" spans="17:63" ht="29.25" customHeight="1" x14ac:dyDescent="0.2">
      <c r="Q1824" s="92" t="s">
        <v>50</v>
      </c>
      <c r="BF1824" s="101" t="s">
        <v>58</v>
      </c>
      <c r="BK1824" s="98" t="s">
        <v>70</v>
      </c>
    </row>
    <row r="1825" spans="17:63" ht="29.25" customHeight="1" x14ac:dyDescent="0.2">
      <c r="Q1825" s="92" t="s">
        <v>50</v>
      </c>
      <c r="BF1825" s="101" t="s">
        <v>58</v>
      </c>
      <c r="BK1825" s="98" t="s">
        <v>70</v>
      </c>
    </row>
    <row r="1826" spans="17:63" ht="29.25" customHeight="1" x14ac:dyDescent="0.2">
      <c r="Q1826" s="92" t="s">
        <v>50</v>
      </c>
      <c r="BF1826" s="101" t="s">
        <v>58</v>
      </c>
      <c r="BK1826" s="98" t="s">
        <v>70</v>
      </c>
    </row>
    <row r="1827" spans="17:63" ht="29.25" customHeight="1" x14ac:dyDescent="0.2">
      <c r="Q1827" s="92" t="s">
        <v>50</v>
      </c>
      <c r="BF1827" s="101" t="s">
        <v>58</v>
      </c>
      <c r="BK1827" s="98" t="s">
        <v>70</v>
      </c>
    </row>
    <row r="1828" spans="17:63" ht="29.25" customHeight="1" x14ac:dyDescent="0.2">
      <c r="Q1828" s="92" t="s">
        <v>50</v>
      </c>
      <c r="BF1828" s="101" t="s">
        <v>58</v>
      </c>
      <c r="BK1828" s="98" t="s">
        <v>70</v>
      </c>
    </row>
    <row r="1829" spans="17:63" ht="29.25" customHeight="1" x14ac:dyDescent="0.2">
      <c r="Q1829" s="92" t="s">
        <v>50</v>
      </c>
      <c r="BF1829" s="101" t="s">
        <v>58</v>
      </c>
      <c r="BK1829" s="98" t="s">
        <v>70</v>
      </c>
    </row>
    <row r="1830" spans="17:63" ht="29.25" customHeight="1" x14ac:dyDescent="0.2">
      <c r="Q1830" s="92" t="s">
        <v>50</v>
      </c>
      <c r="BF1830" s="101" t="s">
        <v>58</v>
      </c>
      <c r="BK1830" s="98" t="s">
        <v>70</v>
      </c>
    </row>
    <row r="1831" spans="17:63" ht="29.25" customHeight="1" x14ac:dyDescent="0.2">
      <c r="Q1831" s="92" t="s">
        <v>50</v>
      </c>
      <c r="BF1831" s="101" t="s">
        <v>58</v>
      </c>
      <c r="BK1831" s="98" t="s">
        <v>70</v>
      </c>
    </row>
    <row r="1832" spans="17:63" ht="29.25" customHeight="1" x14ac:dyDescent="0.2">
      <c r="Q1832" s="92" t="s">
        <v>50</v>
      </c>
      <c r="BF1832" s="101" t="s">
        <v>58</v>
      </c>
      <c r="BK1832" s="98" t="s">
        <v>70</v>
      </c>
    </row>
    <row r="1833" spans="17:63" ht="29.25" customHeight="1" x14ac:dyDescent="0.2">
      <c r="Q1833" s="92" t="s">
        <v>50</v>
      </c>
      <c r="BF1833" s="101" t="s">
        <v>58</v>
      </c>
      <c r="BK1833" s="98" t="s">
        <v>70</v>
      </c>
    </row>
    <row r="1834" spans="17:63" ht="29.25" customHeight="1" x14ac:dyDescent="0.2">
      <c r="Q1834" s="92" t="s">
        <v>50</v>
      </c>
      <c r="BF1834" s="101" t="s">
        <v>58</v>
      </c>
      <c r="BK1834" s="98" t="s">
        <v>70</v>
      </c>
    </row>
    <row r="1835" spans="17:63" ht="29.25" customHeight="1" x14ac:dyDescent="0.2">
      <c r="Q1835" s="92" t="s">
        <v>50</v>
      </c>
      <c r="BF1835" s="101" t="s">
        <v>58</v>
      </c>
      <c r="BK1835" s="98" t="s">
        <v>70</v>
      </c>
    </row>
    <row r="1836" spans="17:63" ht="29.25" customHeight="1" x14ac:dyDescent="0.2">
      <c r="Q1836" s="92" t="s">
        <v>50</v>
      </c>
      <c r="BF1836" s="101" t="s">
        <v>58</v>
      </c>
      <c r="BK1836" s="98" t="s">
        <v>70</v>
      </c>
    </row>
    <row r="1837" spans="17:63" ht="29.25" customHeight="1" x14ac:dyDescent="0.2">
      <c r="Q1837" s="92" t="s">
        <v>50</v>
      </c>
      <c r="BF1837" s="101" t="s">
        <v>58</v>
      </c>
      <c r="BK1837" s="98" t="s">
        <v>70</v>
      </c>
    </row>
    <row r="1838" spans="17:63" ht="29.25" customHeight="1" x14ac:dyDescent="0.2">
      <c r="Q1838" s="92" t="s">
        <v>50</v>
      </c>
      <c r="BF1838" s="101" t="s">
        <v>58</v>
      </c>
      <c r="BK1838" s="98" t="s">
        <v>70</v>
      </c>
    </row>
    <row r="1839" spans="17:63" ht="29.25" customHeight="1" x14ac:dyDescent="0.2">
      <c r="Q1839" s="92" t="s">
        <v>50</v>
      </c>
      <c r="BF1839" s="101" t="s">
        <v>58</v>
      </c>
      <c r="BK1839" s="98" t="s">
        <v>70</v>
      </c>
    </row>
    <row r="1840" spans="17:63" ht="29.25" customHeight="1" x14ac:dyDescent="0.2">
      <c r="Q1840" s="92" t="s">
        <v>50</v>
      </c>
      <c r="BF1840" s="101" t="s">
        <v>58</v>
      </c>
      <c r="BK1840" s="98" t="s">
        <v>70</v>
      </c>
    </row>
    <row r="1841" spans="17:63" ht="29.25" customHeight="1" x14ac:dyDescent="0.2">
      <c r="Q1841" s="92" t="s">
        <v>50</v>
      </c>
      <c r="BF1841" s="101" t="s">
        <v>58</v>
      </c>
      <c r="BK1841" s="98" t="s">
        <v>70</v>
      </c>
    </row>
    <row r="1842" spans="17:63" ht="29.25" customHeight="1" x14ac:dyDescent="0.2">
      <c r="Q1842" s="92" t="s">
        <v>50</v>
      </c>
      <c r="BF1842" s="101" t="s">
        <v>58</v>
      </c>
      <c r="BK1842" s="98" t="s">
        <v>70</v>
      </c>
    </row>
    <row r="1843" spans="17:63" ht="29.25" customHeight="1" x14ac:dyDescent="0.2">
      <c r="Q1843" s="92" t="s">
        <v>50</v>
      </c>
      <c r="BF1843" s="101" t="s">
        <v>58</v>
      </c>
      <c r="BK1843" s="98" t="s">
        <v>70</v>
      </c>
    </row>
    <row r="1844" spans="17:63" ht="29.25" customHeight="1" x14ac:dyDescent="0.2">
      <c r="Q1844" s="92" t="s">
        <v>50</v>
      </c>
      <c r="BF1844" s="101" t="s">
        <v>58</v>
      </c>
      <c r="BK1844" s="98" t="s">
        <v>70</v>
      </c>
    </row>
    <row r="1845" spans="17:63" ht="29.25" customHeight="1" x14ac:dyDescent="0.2">
      <c r="Q1845" s="92" t="s">
        <v>50</v>
      </c>
      <c r="BF1845" s="101" t="s">
        <v>58</v>
      </c>
      <c r="BK1845" s="98" t="s">
        <v>70</v>
      </c>
    </row>
    <row r="1846" spans="17:63" ht="29.25" customHeight="1" x14ac:dyDescent="0.2">
      <c r="Q1846" s="92" t="s">
        <v>50</v>
      </c>
      <c r="BF1846" s="101" t="s">
        <v>58</v>
      </c>
      <c r="BK1846" s="98" t="s">
        <v>70</v>
      </c>
    </row>
    <row r="1847" spans="17:63" ht="29.25" customHeight="1" x14ac:dyDescent="0.2">
      <c r="Q1847" s="92" t="s">
        <v>50</v>
      </c>
      <c r="BF1847" s="101" t="s">
        <v>58</v>
      </c>
      <c r="BK1847" s="98" t="s">
        <v>70</v>
      </c>
    </row>
    <row r="1848" spans="17:63" ht="29.25" customHeight="1" x14ac:dyDescent="0.2">
      <c r="Q1848" s="92" t="s">
        <v>50</v>
      </c>
      <c r="BF1848" s="101" t="s">
        <v>58</v>
      </c>
      <c r="BK1848" s="98" t="s">
        <v>70</v>
      </c>
    </row>
    <row r="1849" spans="17:63" ht="29.25" customHeight="1" x14ac:dyDescent="0.2">
      <c r="Q1849" s="92" t="s">
        <v>50</v>
      </c>
      <c r="BF1849" s="101" t="s">
        <v>58</v>
      </c>
      <c r="BK1849" s="98" t="s">
        <v>70</v>
      </c>
    </row>
    <row r="1850" spans="17:63" ht="29.25" customHeight="1" x14ac:dyDescent="0.2">
      <c r="Q1850" s="92" t="s">
        <v>50</v>
      </c>
      <c r="BF1850" s="101" t="s">
        <v>58</v>
      </c>
      <c r="BK1850" s="98" t="s">
        <v>70</v>
      </c>
    </row>
    <row r="1851" spans="17:63" ht="29.25" customHeight="1" x14ac:dyDescent="0.2">
      <c r="Q1851" s="92" t="s">
        <v>50</v>
      </c>
      <c r="BF1851" s="101" t="s">
        <v>58</v>
      </c>
      <c r="BK1851" s="98" t="s">
        <v>70</v>
      </c>
    </row>
    <row r="1852" spans="17:63" ht="29.25" customHeight="1" x14ac:dyDescent="0.2">
      <c r="Q1852" s="92" t="s">
        <v>50</v>
      </c>
      <c r="BF1852" s="101" t="s">
        <v>58</v>
      </c>
      <c r="BK1852" s="98" t="s">
        <v>70</v>
      </c>
    </row>
    <row r="1853" spans="17:63" ht="29.25" customHeight="1" x14ac:dyDescent="0.2">
      <c r="Q1853" s="92" t="s">
        <v>50</v>
      </c>
      <c r="BF1853" s="101" t="s">
        <v>58</v>
      </c>
      <c r="BK1853" s="98" t="s">
        <v>70</v>
      </c>
    </row>
    <row r="1854" spans="17:63" ht="29.25" customHeight="1" x14ac:dyDescent="0.2">
      <c r="Q1854" s="92" t="s">
        <v>50</v>
      </c>
      <c r="BF1854" s="101" t="s">
        <v>58</v>
      </c>
      <c r="BK1854" s="98" t="s">
        <v>70</v>
      </c>
    </row>
    <row r="1855" spans="17:63" ht="29.25" customHeight="1" x14ac:dyDescent="0.2">
      <c r="Q1855" s="92" t="s">
        <v>50</v>
      </c>
      <c r="BF1855" s="101" t="s">
        <v>58</v>
      </c>
      <c r="BK1855" s="98" t="s">
        <v>70</v>
      </c>
    </row>
    <row r="1856" spans="17:63" ht="29.25" customHeight="1" x14ac:dyDescent="0.2">
      <c r="Q1856" s="92" t="s">
        <v>50</v>
      </c>
      <c r="BF1856" s="101" t="s">
        <v>58</v>
      </c>
      <c r="BK1856" s="98" t="s">
        <v>70</v>
      </c>
    </row>
    <row r="1857" spans="17:63" ht="29.25" customHeight="1" x14ac:dyDescent="0.2">
      <c r="Q1857" s="92" t="s">
        <v>50</v>
      </c>
      <c r="BF1857" s="101" t="s">
        <v>58</v>
      </c>
      <c r="BK1857" s="98" t="s">
        <v>70</v>
      </c>
    </row>
    <row r="1858" spans="17:63" ht="29.25" customHeight="1" x14ac:dyDescent="0.2">
      <c r="Q1858" s="92" t="s">
        <v>50</v>
      </c>
      <c r="BF1858" s="101" t="s">
        <v>58</v>
      </c>
      <c r="BK1858" s="98" t="s">
        <v>70</v>
      </c>
    </row>
    <row r="1859" spans="17:63" ht="29.25" customHeight="1" x14ac:dyDescent="0.2">
      <c r="Q1859" s="92" t="s">
        <v>50</v>
      </c>
      <c r="BF1859" s="101" t="s">
        <v>58</v>
      </c>
      <c r="BK1859" s="98" t="s">
        <v>70</v>
      </c>
    </row>
    <row r="1860" spans="17:63" ht="29.25" customHeight="1" x14ac:dyDescent="0.2">
      <c r="Q1860" s="92" t="s">
        <v>50</v>
      </c>
      <c r="BF1860" s="101" t="s">
        <v>58</v>
      </c>
      <c r="BK1860" s="98" t="s">
        <v>70</v>
      </c>
    </row>
    <row r="1861" spans="17:63" ht="29.25" customHeight="1" x14ac:dyDescent="0.2">
      <c r="Q1861" s="92" t="s">
        <v>50</v>
      </c>
      <c r="BF1861" s="101" t="s">
        <v>58</v>
      </c>
      <c r="BK1861" s="98" t="s">
        <v>70</v>
      </c>
    </row>
    <row r="1862" spans="17:63" ht="29.25" customHeight="1" x14ac:dyDescent="0.2">
      <c r="Q1862" s="92" t="s">
        <v>50</v>
      </c>
      <c r="BF1862" s="101" t="s">
        <v>58</v>
      </c>
      <c r="BK1862" s="98" t="s">
        <v>70</v>
      </c>
    </row>
    <row r="1863" spans="17:63" ht="29.25" customHeight="1" x14ac:dyDescent="0.2">
      <c r="Q1863" s="92" t="s">
        <v>50</v>
      </c>
      <c r="BF1863" s="101" t="s">
        <v>58</v>
      </c>
      <c r="BK1863" s="98" t="s">
        <v>70</v>
      </c>
    </row>
    <row r="1864" spans="17:63" ht="29.25" customHeight="1" x14ac:dyDescent="0.2">
      <c r="Q1864" s="92" t="s">
        <v>50</v>
      </c>
      <c r="BF1864" s="101" t="s">
        <v>58</v>
      </c>
      <c r="BK1864" s="98" t="s">
        <v>70</v>
      </c>
    </row>
    <row r="1865" spans="17:63" ht="29.25" customHeight="1" x14ac:dyDescent="0.2">
      <c r="Q1865" s="92" t="s">
        <v>50</v>
      </c>
      <c r="BF1865" s="101" t="s">
        <v>58</v>
      </c>
      <c r="BK1865" s="98" t="s">
        <v>70</v>
      </c>
    </row>
    <row r="1866" spans="17:63" ht="29.25" customHeight="1" x14ac:dyDescent="0.2">
      <c r="Q1866" s="92" t="s">
        <v>50</v>
      </c>
      <c r="BF1866" s="101" t="s">
        <v>58</v>
      </c>
      <c r="BK1866" s="98" t="s">
        <v>70</v>
      </c>
    </row>
    <row r="1867" spans="17:63" ht="29.25" customHeight="1" x14ac:dyDescent="0.2">
      <c r="Q1867" s="92" t="s">
        <v>50</v>
      </c>
      <c r="BF1867" s="101" t="s">
        <v>58</v>
      </c>
      <c r="BK1867" s="98" t="s">
        <v>70</v>
      </c>
    </row>
    <row r="1868" spans="17:63" ht="29.25" customHeight="1" x14ac:dyDescent="0.2">
      <c r="Q1868" s="92" t="s">
        <v>50</v>
      </c>
      <c r="BF1868" s="101" t="s">
        <v>58</v>
      </c>
      <c r="BK1868" s="98" t="s">
        <v>70</v>
      </c>
    </row>
    <row r="1869" spans="17:63" ht="29.25" customHeight="1" x14ac:dyDescent="0.2">
      <c r="Q1869" s="92" t="s">
        <v>50</v>
      </c>
      <c r="BF1869" s="101" t="s">
        <v>58</v>
      </c>
      <c r="BK1869" s="98" t="s">
        <v>70</v>
      </c>
    </row>
    <row r="1870" spans="17:63" ht="29.25" customHeight="1" x14ac:dyDescent="0.2">
      <c r="Q1870" s="92" t="s">
        <v>50</v>
      </c>
      <c r="BF1870" s="101" t="s">
        <v>58</v>
      </c>
      <c r="BK1870" s="98" t="s">
        <v>70</v>
      </c>
    </row>
    <row r="1871" spans="17:63" ht="29.25" customHeight="1" x14ac:dyDescent="0.2">
      <c r="Q1871" s="92" t="s">
        <v>50</v>
      </c>
      <c r="BF1871" s="101" t="s">
        <v>58</v>
      </c>
      <c r="BK1871" s="98" t="s">
        <v>70</v>
      </c>
    </row>
    <row r="1872" spans="17:63" ht="29.25" customHeight="1" x14ac:dyDescent="0.2">
      <c r="Q1872" s="92" t="s">
        <v>50</v>
      </c>
      <c r="BF1872" s="101" t="s">
        <v>58</v>
      </c>
      <c r="BK1872" s="98" t="s">
        <v>70</v>
      </c>
    </row>
    <row r="1873" spans="17:63" ht="29.25" customHeight="1" x14ac:dyDescent="0.2">
      <c r="Q1873" s="92" t="s">
        <v>50</v>
      </c>
      <c r="BF1873" s="101" t="s">
        <v>58</v>
      </c>
      <c r="BK1873" s="98" t="s">
        <v>70</v>
      </c>
    </row>
    <row r="1874" spans="17:63" ht="29.25" customHeight="1" x14ac:dyDescent="0.2">
      <c r="Q1874" s="92" t="s">
        <v>50</v>
      </c>
      <c r="BF1874" s="101" t="s">
        <v>58</v>
      </c>
      <c r="BK1874" s="98" t="s">
        <v>70</v>
      </c>
    </row>
    <row r="1875" spans="17:63" ht="29.25" customHeight="1" x14ac:dyDescent="0.2">
      <c r="Q1875" s="92" t="s">
        <v>50</v>
      </c>
      <c r="BF1875" s="101" t="s">
        <v>58</v>
      </c>
      <c r="BK1875" s="98" t="s">
        <v>70</v>
      </c>
    </row>
    <row r="1876" spans="17:63" ht="29.25" customHeight="1" x14ac:dyDescent="0.2">
      <c r="Q1876" s="92" t="s">
        <v>50</v>
      </c>
      <c r="BF1876" s="101" t="s">
        <v>58</v>
      </c>
      <c r="BK1876" s="98" t="s">
        <v>70</v>
      </c>
    </row>
    <row r="1877" spans="17:63" ht="29.25" customHeight="1" x14ac:dyDescent="0.2">
      <c r="Q1877" s="92" t="s">
        <v>50</v>
      </c>
      <c r="BF1877" s="101" t="s">
        <v>58</v>
      </c>
      <c r="BK1877" s="98" t="s">
        <v>70</v>
      </c>
    </row>
    <row r="1878" spans="17:63" ht="29.25" customHeight="1" x14ac:dyDescent="0.2">
      <c r="Q1878" s="92" t="s">
        <v>50</v>
      </c>
      <c r="BF1878" s="101" t="s">
        <v>58</v>
      </c>
      <c r="BK1878" s="98" t="s">
        <v>70</v>
      </c>
    </row>
    <row r="1879" spans="17:63" ht="29.25" customHeight="1" x14ac:dyDescent="0.2">
      <c r="Q1879" s="92" t="s">
        <v>50</v>
      </c>
      <c r="BF1879" s="101" t="s">
        <v>58</v>
      </c>
      <c r="BK1879" s="98" t="s">
        <v>70</v>
      </c>
    </row>
    <row r="1880" spans="17:63" ht="29.25" customHeight="1" x14ac:dyDescent="0.2">
      <c r="Q1880" s="92" t="s">
        <v>50</v>
      </c>
      <c r="BF1880" s="101" t="s">
        <v>58</v>
      </c>
      <c r="BK1880" s="98" t="s">
        <v>70</v>
      </c>
    </row>
    <row r="1881" spans="17:63" ht="29.25" customHeight="1" x14ac:dyDescent="0.2">
      <c r="Q1881" s="92" t="s">
        <v>50</v>
      </c>
      <c r="BF1881" s="101" t="s">
        <v>58</v>
      </c>
      <c r="BK1881" s="98" t="s">
        <v>70</v>
      </c>
    </row>
    <row r="1882" spans="17:63" ht="29.25" customHeight="1" x14ac:dyDescent="0.2">
      <c r="Q1882" s="92" t="s">
        <v>50</v>
      </c>
      <c r="BF1882" s="101" t="s">
        <v>58</v>
      </c>
      <c r="BK1882" s="98" t="s">
        <v>70</v>
      </c>
    </row>
    <row r="1883" spans="17:63" ht="29.25" customHeight="1" x14ac:dyDescent="0.2">
      <c r="Q1883" s="92" t="s">
        <v>50</v>
      </c>
      <c r="BF1883" s="101" t="s">
        <v>58</v>
      </c>
      <c r="BK1883" s="98" t="s">
        <v>70</v>
      </c>
    </row>
    <row r="1884" spans="17:63" ht="29.25" customHeight="1" x14ac:dyDescent="0.2">
      <c r="Q1884" s="92" t="s">
        <v>50</v>
      </c>
      <c r="BF1884" s="101" t="s">
        <v>58</v>
      </c>
      <c r="BK1884" s="98" t="s">
        <v>70</v>
      </c>
    </row>
    <row r="1885" spans="17:63" ht="29.25" customHeight="1" x14ac:dyDescent="0.2">
      <c r="Q1885" s="92" t="s">
        <v>50</v>
      </c>
      <c r="BF1885" s="101" t="s">
        <v>58</v>
      </c>
      <c r="BK1885" s="98" t="s">
        <v>70</v>
      </c>
    </row>
    <row r="1886" spans="17:63" ht="29.25" customHeight="1" x14ac:dyDescent="0.2">
      <c r="Q1886" s="92" t="s">
        <v>50</v>
      </c>
      <c r="BF1886" s="101" t="s">
        <v>58</v>
      </c>
      <c r="BK1886" s="98" t="s">
        <v>70</v>
      </c>
    </row>
    <row r="1887" spans="17:63" ht="29.25" customHeight="1" x14ac:dyDescent="0.2">
      <c r="Q1887" s="92" t="s">
        <v>50</v>
      </c>
      <c r="BF1887" s="101" t="s">
        <v>58</v>
      </c>
      <c r="BK1887" s="98" t="s">
        <v>70</v>
      </c>
    </row>
    <row r="1888" spans="17:63" ht="29.25" customHeight="1" x14ac:dyDescent="0.2">
      <c r="Q1888" s="92" t="s">
        <v>50</v>
      </c>
      <c r="BF1888" s="101" t="s">
        <v>58</v>
      </c>
      <c r="BK1888" s="98" t="s">
        <v>70</v>
      </c>
    </row>
    <row r="1889" spans="17:63" ht="29.25" customHeight="1" x14ac:dyDescent="0.2">
      <c r="Q1889" s="92" t="s">
        <v>50</v>
      </c>
      <c r="BF1889" s="101" t="s">
        <v>58</v>
      </c>
      <c r="BK1889" s="98" t="s">
        <v>70</v>
      </c>
    </row>
    <row r="1890" spans="17:63" ht="29.25" customHeight="1" x14ac:dyDescent="0.2">
      <c r="Q1890" s="92" t="s">
        <v>50</v>
      </c>
      <c r="BF1890" s="101" t="s">
        <v>58</v>
      </c>
      <c r="BK1890" s="98" t="s">
        <v>70</v>
      </c>
    </row>
    <row r="1891" spans="17:63" ht="29.25" customHeight="1" x14ac:dyDescent="0.2">
      <c r="Q1891" s="92" t="s">
        <v>50</v>
      </c>
      <c r="BF1891" s="101" t="s">
        <v>58</v>
      </c>
      <c r="BK1891" s="98" t="s">
        <v>70</v>
      </c>
    </row>
    <row r="1892" spans="17:63" ht="29.25" customHeight="1" x14ac:dyDescent="0.2">
      <c r="Q1892" s="92" t="s">
        <v>50</v>
      </c>
      <c r="BF1892" s="101" t="s">
        <v>58</v>
      </c>
      <c r="BK1892" s="98" t="s">
        <v>70</v>
      </c>
    </row>
    <row r="1893" spans="17:63" ht="29.25" customHeight="1" x14ac:dyDescent="0.2">
      <c r="Q1893" s="92" t="s">
        <v>50</v>
      </c>
      <c r="BF1893" s="101" t="s">
        <v>58</v>
      </c>
      <c r="BK1893" s="98" t="s">
        <v>70</v>
      </c>
    </row>
    <row r="1894" spans="17:63" ht="29.25" customHeight="1" x14ac:dyDescent="0.2">
      <c r="Q1894" s="92" t="s">
        <v>50</v>
      </c>
      <c r="BF1894" s="101" t="s">
        <v>58</v>
      </c>
      <c r="BK1894" s="98" t="s">
        <v>70</v>
      </c>
    </row>
    <row r="1895" spans="17:63" ht="29.25" customHeight="1" x14ac:dyDescent="0.2">
      <c r="Q1895" s="92" t="s">
        <v>50</v>
      </c>
      <c r="BF1895" s="101" t="s">
        <v>58</v>
      </c>
      <c r="BK1895" s="98" t="s">
        <v>70</v>
      </c>
    </row>
    <row r="1896" spans="17:63" ht="29.25" customHeight="1" x14ac:dyDescent="0.2">
      <c r="Q1896" s="92" t="s">
        <v>50</v>
      </c>
      <c r="BF1896" s="101" t="s">
        <v>58</v>
      </c>
      <c r="BK1896" s="98" t="s">
        <v>70</v>
      </c>
    </row>
    <row r="1897" spans="17:63" ht="29.25" customHeight="1" x14ac:dyDescent="0.2">
      <c r="Q1897" s="92" t="s">
        <v>50</v>
      </c>
      <c r="BF1897" s="101" t="s">
        <v>58</v>
      </c>
      <c r="BK1897" s="98" t="s">
        <v>70</v>
      </c>
    </row>
    <row r="1898" spans="17:63" ht="29.25" customHeight="1" x14ac:dyDescent="0.2">
      <c r="Q1898" s="92" t="s">
        <v>50</v>
      </c>
      <c r="BF1898" s="101" t="s">
        <v>58</v>
      </c>
      <c r="BK1898" s="98" t="s">
        <v>70</v>
      </c>
    </row>
    <row r="1899" spans="17:63" ht="29.25" customHeight="1" x14ac:dyDescent="0.2">
      <c r="Q1899" s="92" t="s">
        <v>50</v>
      </c>
      <c r="BF1899" s="101" t="s">
        <v>58</v>
      </c>
      <c r="BK1899" s="98" t="s">
        <v>70</v>
      </c>
    </row>
    <row r="1900" spans="17:63" ht="29.25" customHeight="1" x14ac:dyDescent="0.2">
      <c r="Q1900" s="92" t="s">
        <v>50</v>
      </c>
      <c r="BF1900" s="101" t="s">
        <v>58</v>
      </c>
      <c r="BK1900" s="98" t="s">
        <v>70</v>
      </c>
    </row>
    <row r="1901" spans="17:63" ht="29.25" customHeight="1" x14ac:dyDescent="0.2">
      <c r="Q1901" s="92" t="s">
        <v>50</v>
      </c>
      <c r="BF1901" s="101" t="s">
        <v>58</v>
      </c>
      <c r="BK1901" s="98" t="s">
        <v>70</v>
      </c>
    </row>
    <row r="1902" spans="17:63" ht="29.25" customHeight="1" x14ac:dyDescent="0.2">
      <c r="Q1902" s="92" t="s">
        <v>50</v>
      </c>
      <c r="BF1902" s="101" t="s">
        <v>58</v>
      </c>
      <c r="BK1902" s="98" t="s">
        <v>70</v>
      </c>
    </row>
    <row r="1903" spans="17:63" ht="29.25" customHeight="1" x14ac:dyDescent="0.2">
      <c r="Q1903" s="92" t="s">
        <v>50</v>
      </c>
      <c r="BF1903" s="101" t="s">
        <v>58</v>
      </c>
      <c r="BK1903" s="98" t="s">
        <v>70</v>
      </c>
    </row>
    <row r="1904" spans="17:63" ht="29.25" customHeight="1" x14ac:dyDescent="0.2">
      <c r="Q1904" s="92" t="s">
        <v>50</v>
      </c>
      <c r="BF1904" s="101" t="s">
        <v>58</v>
      </c>
      <c r="BK1904" s="98" t="s">
        <v>70</v>
      </c>
    </row>
    <row r="1905" spans="17:63" ht="29.25" customHeight="1" x14ac:dyDescent="0.2">
      <c r="Q1905" s="92" t="s">
        <v>50</v>
      </c>
      <c r="BF1905" s="101" t="s">
        <v>58</v>
      </c>
      <c r="BK1905" s="98" t="s">
        <v>70</v>
      </c>
    </row>
    <row r="1906" spans="17:63" ht="29.25" customHeight="1" x14ac:dyDescent="0.2">
      <c r="Q1906" s="92" t="s">
        <v>50</v>
      </c>
      <c r="BF1906" s="101" t="s">
        <v>58</v>
      </c>
      <c r="BK1906" s="98" t="s">
        <v>70</v>
      </c>
    </row>
    <row r="1907" spans="17:63" ht="29.25" customHeight="1" x14ac:dyDescent="0.2">
      <c r="Q1907" s="92" t="s">
        <v>50</v>
      </c>
      <c r="BF1907" s="101" t="s">
        <v>58</v>
      </c>
      <c r="BK1907" s="98" t="s">
        <v>70</v>
      </c>
    </row>
    <row r="1908" spans="17:63" ht="29.25" customHeight="1" x14ac:dyDescent="0.2">
      <c r="Q1908" s="92" t="s">
        <v>50</v>
      </c>
      <c r="BF1908" s="101" t="s">
        <v>58</v>
      </c>
      <c r="BK1908" s="98" t="s">
        <v>70</v>
      </c>
    </row>
    <row r="1909" spans="17:63" ht="29.25" customHeight="1" x14ac:dyDescent="0.2">
      <c r="Q1909" s="92" t="s">
        <v>50</v>
      </c>
      <c r="BF1909" s="101" t="s">
        <v>58</v>
      </c>
      <c r="BK1909" s="98" t="s">
        <v>70</v>
      </c>
    </row>
    <row r="1910" spans="17:63" ht="29.25" customHeight="1" x14ac:dyDescent="0.2">
      <c r="Q1910" s="92" t="s">
        <v>50</v>
      </c>
      <c r="BF1910" s="101" t="s">
        <v>58</v>
      </c>
      <c r="BK1910" s="98" t="s">
        <v>70</v>
      </c>
    </row>
    <row r="1911" spans="17:63" ht="29.25" customHeight="1" x14ac:dyDescent="0.2">
      <c r="Q1911" s="92" t="s">
        <v>50</v>
      </c>
      <c r="BF1911" s="101" t="s">
        <v>58</v>
      </c>
      <c r="BK1911" s="98" t="s">
        <v>70</v>
      </c>
    </row>
    <row r="1912" spans="17:63" ht="29.25" customHeight="1" x14ac:dyDescent="0.2">
      <c r="Q1912" s="92" t="s">
        <v>50</v>
      </c>
      <c r="BF1912" s="101" t="s">
        <v>58</v>
      </c>
      <c r="BK1912" s="98" t="s">
        <v>70</v>
      </c>
    </row>
    <row r="1913" spans="17:63" ht="29.25" customHeight="1" x14ac:dyDescent="0.2">
      <c r="Q1913" s="92" t="s">
        <v>50</v>
      </c>
      <c r="BF1913" s="101" t="s">
        <v>58</v>
      </c>
      <c r="BK1913" s="98" t="s">
        <v>70</v>
      </c>
    </row>
    <row r="1914" spans="17:63" ht="29.25" customHeight="1" x14ac:dyDescent="0.2">
      <c r="Q1914" s="92" t="s">
        <v>50</v>
      </c>
      <c r="BF1914" s="101" t="s">
        <v>58</v>
      </c>
      <c r="BK1914" s="98" t="s">
        <v>70</v>
      </c>
    </row>
    <row r="1915" spans="17:63" ht="29.25" customHeight="1" x14ac:dyDescent="0.2">
      <c r="Q1915" s="92" t="s">
        <v>50</v>
      </c>
      <c r="BF1915" s="101" t="s">
        <v>58</v>
      </c>
      <c r="BK1915" s="98" t="s">
        <v>70</v>
      </c>
    </row>
    <row r="1916" spans="17:63" ht="29.25" customHeight="1" x14ac:dyDescent="0.2">
      <c r="Q1916" s="92" t="s">
        <v>50</v>
      </c>
      <c r="BF1916" s="101" t="s">
        <v>58</v>
      </c>
      <c r="BK1916" s="98" t="s">
        <v>70</v>
      </c>
    </row>
    <row r="1917" spans="17:63" ht="29.25" customHeight="1" x14ac:dyDescent="0.2">
      <c r="Q1917" s="92" t="s">
        <v>50</v>
      </c>
      <c r="BF1917" s="101" t="s">
        <v>58</v>
      </c>
      <c r="BK1917" s="98" t="s">
        <v>70</v>
      </c>
    </row>
    <row r="1918" spans="17:63" ht="29.25" customHeight="1" x14ac:dyDescent="0.2">
      <c r="Q1918" s="92" t="s">
        <v>50</v>
      </c>
      <c r="BF1918" s="101" t="s">
        <v>58</v>
      </c>
      <c r="BK1918" s="98" t="s">
        <v>70</v>
      </c>
    </row>
    <row r="1919" spans="17:63" ht="29.25" customHeight="1" x14ac:dyDescent="0.2">
      <c r="Q1919" s="92" t="s">
        <v>50</v>
      </c>
      <c r="BF1919" s="101" t="s">
        <v>58</v>
      </c>
      <c r="BK1919" s="98" t="s">
        <v>70</v>
      </c>
    </row>
    <row r="1920" spans="17:63" ht="29.25" customHeight="1" x14ac:dyDescent="0.2">
      <c r="Q1920" s="92" t="s">
        <v>50</v>
      </c>
      <c r="BF1920" s="101" t="s">
        <v>58</v>
      </c>
      <c r="BK1920" s="98" t="s">
        <v>70</v>
      </c>
    </row>
    <row r="1921" spans="17:63" ht="29.25" customHeight="1" x14ac:dyDescent="0.2">
      <c r="Q1921" s="92" t="s">
        <v>50</v>
      </c>
      <c r="BF1921" s="101" t="s">
        <v>58</v>
      </c>
      <c r="BK1921" s="98" t="s">
        <v>70</v>
      </c>
    </row>
    <row r="1922" spans="17:63" ht="29.25" customHeight="1" x14ac:dyDescent="0.2">
      <c r="Q1922" s="92" t="s">
        <v>50</v>
      </c>
      <c r="BF1922" s="101" t="s">
        <v>58</v>
      </c>
      <c r="BK1922" s="98" t="s">
        <v>70</v>
      </c>
    </row>
    <row r="1923" spans="17:63" ht="29.25" customHeight="1" x14ac:dyDescent="0.2">
      <c r="Q1923" s="92" t="s">
        <v>50</v>
      </c>
      <c r="BF1923" s="101" t="s">
        <v>58</v>
      </c>
      <c r="BK1923" s="98" t="s">
        <v>70</v>
      </c>
    </row>
    <row r="1924" spans="17:63" ht="29.25" customHeight="1" x14ac:dyDescent="0.2">
      <c r="Q1924" s="92" t="s">
        <v>50</v>
      </c>
      <c r="BF1924" s="101" t="s">
        <v>58</v>
      </c>
      <c r="BK1924" s="98" t="s">
        <v>70</v>
      </c>
    </row>
    <row r="1925" spans="17:63" ht="29.25" customHeight="1" x14ac:dyDescent="0.2">
      <c r="Q1925" s="92" t="s">
        <v>50</v>
      </c>
      <c r="BF1925" s="101" t="s">
        <v>58</v>
      </c>
      <c r="BK1925" s="98" t="s">
        <v>70</v>
      </c>
    </row>
    <row r="1926" spans="17:63" ht="29.25" customHeight="1" x14ac:dyDescent="0.2">
      <c r="Q1926" s="92" t="s">
        <v>50</v>
      </c>
      <c r="BF1926" s="101" t="s">
        <v>58</v>
      </c>
      <c r="BK1926" s="98" t="s">
        <v>70</v>
      </c>
    </row>
    <row r="1927" spans="17:63" ht="29.25" customHeight="1" x14ac:dyDescent="0.2">
      <c r="Q1927" s="92" t="s">
        <v>50</v>
      </c>
      <c r="BF1927" s="101" t="s">
        <v>58</v>
      </c>
      <c r="BK1927" s="98" t="s">
        <v>70</v>
      </c>
    </row>
    <row r="1928" spans="17:63" ht="29.25" customHeight="1" x14ac:dyDescent="0.2">
      <c r="Q1928" s="92" t="s">
        <v>50</v>
      </c>
      <c r="BF1928" s="101" t="s">
        <v>58</v>
      </c>
      <c r="BK1928" s="98" t="s">
        <v>70</v>
      </c>
    </row>
    <row r="1929" spans="17:63" ht="29.25" customHeight="1" x14ac:dyDescent="0.2">
      <c r="Q1929" s="92" t="s">
        <v>50</v>
      </c>
      <c r="BF1929" s="101" t="s">
        <v>58</v>
      </c>
      <c r="BK1929" s="98" t="s">
        <v>70</v>
      </c>
    </row>
    <row r="1930" spans="17:63" ht="29.25" customHeight="1" x14ac:dyDescent="0.2">
      <c r="Q1930" s="92" t="s">
        <v>50</v>
      </c>
      <c r="BF1930" s="101" t="s">
        <v>58</v>
      </c>
      <c r="BK1930" s="98" t="s">
        <v>70</v>
      </c>
    </row>
    <row r="1931" spans="17:63" ht="29.25" customHeight="1" x14ac:dyDescent="0.2">
      <c r="Q1931" s="92" t="s">
        <v>50</v>
      </c>
      <c r="BF1931" s="101" t="s">
        <v>58</v>
      </c>
      <c r="BK1931" s="98" t="s">
        <v>70</v>
      </c>
    </row>
    <row r="1932" spans="17:63" ht="29.25" customHeight="1" x14ac:dyDescent="0.2">
      <c r="Q1932" s="92" t="s">
        <v>50</v>
      </c>
      <c r="BF1932" s="101" t="s">
        <v>58</v>
      </c>
      <c r="BK1932" s="98" t="s">
        <v>70</v>
      </c>
    </row>
    <row r="1933" spans="17:63" ht="29.25" customHeight="1" x14ac:dyDescent="0.2">
      <c r="Q1933" s="92" t="s">
        <v>50</v>
      </c>
      <c r="BF1933" s="101" t="s">
        <v>58</v>
      </c>
      <c r="BK1933" s="98" t="s">
        <v>70</v>
      </c>
    </row>
    <row r="1934" spans="17:63" ht="29.25" customHeight="1" x14ac:dyDescent="0.2">
      <c r="Q1934" s="92" t="s">
        <v>50</v>
      </c>
      <c r="BF1934" s="101" t="s">
        <v>58</v>
      </c>
      <c r="BK1934" s="98" t="s">
        <v>70</v>
      </c>
    </row>
    <row r="1935" spans="17:63" ht="29.25" customHeight="1" x14ac:dyDescent="0.2">
      <c r="Q1935" s="92" t="s">
        <v>50</v>
      </c>
      <c r="BF1935" s="101" t="s">
        <v>58</v>
      </c>
      <c r="BK1935" s="98" t="s">
        <v>70</v>
      </c>
    </row>
    <row r="1936" spans="17:63" ht="29.25" customHeight="1" x14ac:dyDescent="0.2">
      <c r="Q1936" s="92" t="s">
        <v>50</v>
      </c>
      <c r="BF1936" s="101" t="s">
        <v>58</v>
      </c>
      <c r="BK1936" s="98" t="s">
        <v>70</v>
      </c>
    </row>
    <row r="1937" spans="17:63" ht="29.25" customHeight="1" x14ac:dyDescent="0.2">
      <c r="Q1937" s="92" t="s">
        <v>50</v>
      </c>
      <c r="BF1937" s="101" t="s">
        <v>58</v>
      </c>
      <c r="BK1937" s="98" t="s">
        <v>70</v>
      </c>
    </row>
    <row r="1938" spans="17:63" ht="29.25" customHeight="1" x14ac:dyDescent="0.2">
      <c r="Q1938" s="92" t="s">
        <v>50</v>
      </c>
      <c r="BF1938" s="101" t="s">
        <v>58</v>
      </c>
      <c r="BK1938" s="98" t="s">
        <v>70</v>
      </c>
    </row>
    <row r="1939" spans="17:63" ht="29.25" customHeight="1" x14ac:dyDescent="0.2">
      <c r="Q1939" s="92" t="s">
        <v>50</v>
      </c>
      <c r="BF1939" s="101" t="s">
        <v>58</v>
      </c>
      <c r="BK1939" s="98" t="s">
        <v>70</v>
      </c>
    </row>
    <row r="1940" spans="17:63" ht="29.25" customHeight="1" x14ac:dyDescent="0.2">
      <c r="Q1940" s="92" t="s">
        <v>50</v>
      </c>
      <c r="BF1940" s="101" t="s">
        <v>58</v>
      </c>
      <c r="BK1940" s="98" t="s">
        <v>70</v>
      </c>
    </row>
    <row r="1941" spans="17:63" ht="29.25" customHeight="1" x14ac:dyDescent="0.2">
      <c r="Q1941" s="92" t="s">
        <v>50</v>
      </c>
      <c r="BF1941" s="101" t="s">
        <v>58</v>
      </c>
      <c r="BK1941" s="98" t="s">
        <v>70</v>
      </c>
    </row>
    <row r="1942" spans="17:63" ht="29.25" customHeight="1" x14ac:dyDescent="0.2">
      <c r="Q1942" s="92" t="s">
        <v>50</v>
      </c>
      <c r="BF1942" s="101" t="s">
        <v>58</v>
      </c>
      <c r="BK1942" s="98" t="s">
        <v>70</v>
      </c>
    </row>
    <row r="1943" spans="17:63" ht="29.25" customHeight="1" x14ac:dyDescent="0.2">
      <c r="Q1943" s="92" t="s">
        <v>50</v>
      </c>
      <c r="BF1943" s="101" t="s">
        <v>58</v>
      </c>
      <c r="BK1943" s="98" t="s">
        <v>70</v>
      </c>
    </row>
    <row r="1944" spans="17:63" ht="29.25" customHeight="1" x14ac:dyDescent="0.2">
      <c r="Q1944" s="92" t="s">
        <v>50</v>
      </c>
      <c r="BF1944" s="101" t="s">
        <v>58</v>
      </c>
      <c r="BK1944" s="98" t="s">
        <v>70</v>
      </c>
    </row>
    <row r="1945" spans="17:63" ht="29.25" customHeight="1" x14ac:dyDescent="0.2">
      <c r="Q1945" s="92" t="s">
        <v>50</v>
      </c>
      <c r="BF1945" s="101" t="s">
        <v>58</v>
      </c>
      <c r="BK1945" s="98" t="s">
        <v>70</v>
      </c>
    </row>
    <row r="1946" spans="17:63" ht="29.25" customHeight="1" x14ac:dyDescent="0.2">
      <c r="Q1946" s="92" t="s">
        <v>50</v>
      </c>
      <c r="BF1946" s="101" t="s">
        <v>58</v>
      </c>
      <c r="BK1946" s="98" t="s">
        <v>70</v>
      </c>
    </row>
    <row r="1947" spans="17:63" ht="29.25" customHeight="1" x14ac:dyDescent="0.2">
      <c r="Q1947" s="92" t="s">
        <v>50</v>
      </c>
      <c r="BF1947" s="101" t="s">
        <v>58</v>
      </c>
      <c r="BK1947" s="98" t="s">
        <v>70</v>
      </c>
    </row>
    <row r="1948" spans="17:63" ht="29.25" customHeight="1" x14ac:dyDescent="0.2">
      <c r="Q1948" s="92" t="s">
        <v>50</v>
      </c>
      <c r="BF1948" s="101" t="s">
        <v>58</v>
      </c>
      <c r="BK1948" s="98" t="s">
        <v>70</v>
      </c>
    </row>
    <row r="1949" spans="17:63" ht="29.25" customHeight="1" x14ac:dyDescent="0.2">
      <c r="Q1949" s="92" t="s">
        <v>50</v>
      </c>
      <c r="BF1949" s="101" t="s">
        <v>58</v>
      </c>
      <c r="BK1949" s="98" t="s">
        <v>70</v>
      </c>
    </row>
    <row r="1950" spans="17:63" ht="29.25" customHeight="1" x14ac:dyDescent="0.2">
      <c r="Q1950" s="92" t="s">
        <v>50</v>
      </c>
      <c r="BF1950" s="101" t="s">
        <v>58</v>
      </c>
      <c r="BK1950" s="98" t="s">
        <v>70</v>
      </c>
    </row>
    <row r="1951" spans="17:63" ht="29.25" customHeight="1" x14ac:dyDescent="0.2">
      <c r="Q1951" s="92" t="s">
        <v>50</v>
      </c>
      <c r="BF1951" s="101" t="s">
        <v>58</v>
      </c>
      <c r="BK1951" s="98" t="s">
        <v>70</v>
      </c>
    </row>
    <row r="1952" spans="17:63" ht="29.25" customHeight="1" x14ac:dyDescent="0.2">
      <c r="Q1952" s="92" t="s">
        <v>50</v>
      </c>
      <c r="BF1952" s="101" t="s">
        <v>58</v>
      </c>
      <c r="BK1952" s="98" t="s">
        <v>70</v>
      </c>
    </row>
    <row r="1953" spans="17:63" ht="29.25" customHeight="1" x14ac:dyDescent="0.2">
      <c r="Q1953" s="92" t="s">
        <v>50</v>
      </c>
      <c r="BF1953" s="101" t="s">
        <v>58</v>
      </c>
      <c r="BK1953" s="98" t="s">
        <v>70</v>
      </c>
    </row>
    <row r="1954" spans="17:63" ht="29.25" customHeight="1" x14ac:dyDescent="0.2">
      <c r="Q1954" s="92" t="s">
        <v>50</v>
      </c>
      <c r="BF1954" s="101" t="s">
        <v>58</v>
      </c>
      <c r="BK1954" s="98" t="s">
        <v>70</v>
      </c>
    </row>
    <row r="1955" spans="17:63" ht="29.25" customHeight="1" x14ac:dyDescent="0.2">
      <c r="Q1955" s="92" t="s">
        <v>50</v>
      </c>
      <c r="BF1955" s="101" t="s">
        <v>58</v>
      </c>
      <c r="BK1955" s="98" t="s">
        <v>70</v>
      </c>
    </row>
    <row r="1956" spans="17:63" ht="29.25" customHeight="1" x14ac:dyDescent="0.2">
      <c r="Q1956" s="92" t="s">
        <v>50</v>
      </c>
      <c r="BF1956" s="101" t="s">
        <v>58</v>
      </c>
      <c r="BK1956" s="98" t="s">
        <v>70</v>
      </c>
    </row>
    <row r="1957" spans="17:63" ht="29.25" customHeight="1" x14ac:dyDescent="0.2">
      <c r="Q1957" s="92" t="s">
        <v>50</v>
      </c>
      <c r="BF1957" s="101" t="s">
        <v>58</v>
      </c>
      <c r="BK1957" s="98" t="s">
        <v>70</v>
      </c>
    </row>
    <row r="1958" spans="17:63" ht="29.25" customHeight="1" x14ac:dyDescent="0.2">
      <c r="Q1958" s="92" t="s">
        <v>50</v>
      </c>
      <c r="BF1958" s="101" t="s">
        <v>58</v>
      </c>
      <c r="BK1958" s="98" t="s">
        <v>70</v>
      </c>
    </row>
    <row r="1959" spans="17:63" ht="29.25" customHeight="1" x14ac:dyDescent="0.2">
      <c r="Q1959" s="92" t="s">
        <v>50</v>
      </c>
      <c r="BF1959" s="101" t="s">
        <v>58</v>
      </c>
      <c r="BK1959" s="98" t="s">
        <v>70</v>
      </c>
    </row>
    <row r="1960" spans="17:63" ht="29.25" customHeight="1" x14ac:dyDescent="0.2">
      <c r="Q1960" s="92" t="s">
        <v>50</v>
      </c>
      <c r="BF1960" s="101" t="s">
        <v>58</v>
      </c>
      <c r="BK1960" s="98" t="s">
        <v>70</v>
      </c>
    </row>
    <row r="1961" spans="17:63" ht="29.25" customHeight="1" x14ac:dyDescent="0.2">
      <c r="Q1961" s="92" t="s">
        <v>50</v>
      </c>
      <c r="BF1961" s="101" t="s">
        <v>58</v>
      </c>
      <c r="BK1961" s="98" t="s">
        <v>70</v>
      </c>
    </row>
    <row r="1962" spans="17:63" ht="29.25" customHeight="1" x14ac:dyDescent="0.2">
      <c r="Q1962" s="92" t="s">
        <v>50</v>
      </c>
      <c r="BF1962" s="101" t="s">
        <v>58</v>
      </c>
      <c r="BK1962" s="98" t="s">
        <v>70</v>
      </c>
    </row>
    <row r="1963" spans="17:63" ht="29.25" customHeight="1" x14ac:dyDescent="0.2">
      <c r="Q1963" s="92" t="s">
        <v>50</v>
      </c>
      <c r="BF1963" s="101" t="s">
        <v>58</v>
      </c>
      <c r="BK1963" s="98" t="s">
        <v>70</v>
      </c>
    </row>
    <row r="1964" spans="17:63" ht="29.25" customHeight="1" x14ac:dyDescent="0.2">
      <c r="Q1964" s="92" t="s">
        <v>50</v>
      </c>
      <c r="BF1964" s="101" t="s">
        <v>58</v>
      </c>
      <c r="BK1964" s="98" t="s">
        <v>70</v>
      </c>
    </row>
    <row r="1965" spans="17:63" ht="29.25" customHeight="1" x14ac:dyDescent="0.2">
      <c r="Q1965" s="92" t="s">
        <v>50</v>
      </c>
      <c r="BF1965" s="101" t="s">
        <v>58</v>
      </c>
      <c r="BK1965" s="98" t="s">
        <v>70</v>
      </c>
    </row>
    <row r="1966" spans="17:63" ht="29.25" customHeight="1" x14ac:dyDescent="0.2">
      <c r="Q1966" s="92" t="s">
        <v>50</v>
      </c>
      <c r="BF1966" s="101" t="s">
        <v>58</v>
      </c>
      <c r="BK1966" s="98" t="s">
        <v>70</v>
      </c>
    </row>
    <row r="1967" spans="17:63" ht="29.25" customHeight="1" x14ac:dyDescent="0.2">
      <c r="Q1967" s="92" t="s">
        <v>50</v>
      </c>
      <c r="BF1967" s="101" t="s">
        <v>58</v>
      </c>
      <c r="BK1967" s="98" t="s">
        <v>70</v>
      </c>
    </row>
    <row r="1968" spans="17:63" ht="29.25" customHeight="1" x14ac:dyDescent="0.2">
      <c r="Q1968" s="92" t="s">
        <v>50</v>
      </c>
      <c r="BF1968" s="101" t="s">
        <v>58</v>
      </c>
      <c r="BK1968" s="98" t="s">
        <v>70</v>
      </c>
    </row>
    <row r="1969" spans="17:63" ht="29.25" customHeight="1" x14ac:dyDescent="0.2">
      <c r="Q1969" s="92" t="s">
        <v>50</v>
      </c>
      <c r="BF1969" s="101" t="s">
        <v>58</v>
      </c>
      <c r="BK1969" s="98" t="s">
        <v>70</v>
      </c>
    </row>
    <row r="1970" spans="17:63" ht="29.25" customHeight="1" x14ac:dyDescent="0.2">
      <c r="Q1970" s="92" t="s">
        <v>50</v>
      </c>
      <c r="BF1970" s="101" t="s">
        <v>58</v>
      </c>
      <c r="BK1970" s="98" t="s">
        <v>70</v>
      </c>
    </row>
    <row r="1971" spans="17:63" ht="29.25" customHeight="1" x14ac:dyDescent="0.2">
      <c r="Q1971" s="92" t="s">
        <v>50</v>
      </c>
      <c r="BF1971" s="101" t="s">
        <v>58</v>
      </c>
      <c r="BK1971" s="98" t="s">
        <v>70</v>
      </c>
    </row>
    <row r="1972" spans="17:63" ht="29.25" customHeight="1" x14ac:dyDescent="0.2">
      <c r="Q1972" s="92" t="s">
        <v>50</v>
      </c>
      <c r="BF1972" s="101" t="s">
        <v>58</v>
      </c>
      <c r="BK1972" s="98" t="s">
        <v>70</v>
      </c>
    </row>
    <row r="1973" spans="17:63" ht="29.25" customHeight="1" x14ac:dyDescent="0.2">
      <c r="Q1973" s="92" t="s">
        <v>50</v>
      </c>
      <c r="BF1973" s="101" t="s">
        <v>58</v>
      </c>
      <c r="BK1973" s="98" t="s">
        <v>70</v>
      </c>
    </row>
    <row r="1974" spans="17:63" ht="29.25" customHeight="1" x14ac:dyDescent="0.2">
      <c r="Q1974" s="92" t="s">
        <v>50</v>
      </c>
      <c r="BF1974" s="101" t="s">
        <v>58</v>
      </c>
      <c r="BK1974" s="98" t="s">
        <v>70</v>
      </c>
    </row>
    <row r="1975" spans="17:63" ht="29.25" customHeight="1" x14ac:dyDescent="0.2">
      <c r="Q1975" s="92" t="s">
        <v>50</v>
      </c>
      <c r="BF1975" s="101" t="s">
        <v>58</v>
      </c>
      <c r="BK1975" s="98" t="s">
        <v>70</v>
      </c>
    </row>
    <row r="1976" spans="17:63" ht="29.25" customHeight="1" x14ac:dyDescent="0.2">
      <c r="Q1976" s="92" t="s">
        <v>50</v>
      </c>
      <c r="BF1976" s="101" t="s">
        <v>58</v>
      </c>
      <c r="BK1976" s="98" t="s">
        <v>70</v>
      </c>
    </row>
    <row r="1977" spans="17:63" ht="29.25" customHeight="1" x14ac:dyDescent="0.2">
      <c r="Q1977" s="92" t="s">
        <v>50</v>
      </c>
      <c r="BF1977" s="101" t="s">
        <v>58</v>
      </c>
      <c r="BK1977" s="98" t="s">
        <v>70</v>
      </c>
    </row>
    <row r="1978" spans="17:63" ht="29.25" customHeight="1" x14ac:dyDescent="0.2">
      <c r="Q1978" s="92" t="s">
        <v>50</v>
      </c>
      <c r="BF1978" s="101" t="s">
        <v>58</v>
      </c>
      <c r="BK1978" s="98" t="s">
        <v>70</v>
      </c>
    </row>
    <row r="1979" spans="17:63" ht="29.25" customHeight="1" x14ac:dyDescent="0.2">
      <c r="Q1979" s="92" t="s">
        <v>50</v>
      </c>
      <c r="BF1979" s="101" t="s">
        <v>58</v>
      </c>
      <c r="BK1979" s="98" t="s">
        <v>70</v>
      </c>
    </row>
    <row r="1980" spans="17:63" ht="29.25" customHeight="1" x14ac:dyDescent="0.2">
      <c r="Q1980" s="92" t="s">
        <v>50</v>
      </c>
      <c r="BF1980" s="101" t="s">
        <v>58</v>
      </c>
      <c r="BK1980" s="98" t="s">
        <v>70</v>
      </c>
    </row>
    <row r="1981" spans="17:63" ht="29.25" customHeight="1" x14ac:dyDescent="0.2">
      <c r="Q1981" s="92" t="s">
        <v>50</v>
      </c>
      <c r="BF1981" s="101" t="s">
        <v>58</v>
      </c>
      <c r="BK1981" s="98" t="s">
        <v>70</v>
      </c>
    </row>
    <row r="1982" spans="17:63" ht="29.25" customHeight="1" x14ac:dyDescent="0.2">
      <c r="Q1982" s="92" t="s">
        <v>50</v>
      </c>
      <c r="BF1982" s="101" t="s">
        <v>58</v>
      </c>
      <c r="BK1982" s="98" t="s">
        <v>70</v>
      </c>
    </row>
    <row r="1983" spans="17:63" ht="29.25" customHeight="1" x14ac:dyDescent="0.2">
      <c r="Q1983" s="92" t="s">
        <v>50</v>
      </c>
      <c r="BF1983" s="101" t="s">
        <v>58</v>
      </c>
      <c r="BK1983" s="98" t="s">
        <v>70</v>
      </c>
    </row>
    <row r="1984" spans="17:63" ht="29.25" customHeight="1" x14ac:dyDescent="0.2">
      <c r="Q1984" s="92" t="s">
        <v>50</v>
      </c>
      <c r="BF1984" s="101" t="s">
        <v>58</v>
      </c>
      <c r="BK1984" s="98" t="s">
        <v>70</v>
      </c>
    </row>
    <row r="1985" spans="17:63" ht="29.25" customHeight="1" x14ac:dyDescent="0.2">
      <c r="Q1985" s="92" t="s">
        <v>50</v>
      </c>
      <c r="BF1985" s="101" t="s">
        <v>58</v>
      </c>
      <c r="BK1985" s="98" t="s">
        <v>70</v>
      </c>
    </row>
    <row r="1986" spans="17:63" ht="29.25" customHeight="1" x14ac:dyDescent="0.2">
      <c r="Q1986" s="92" t="s">
        <v>50</v>
      </c>
      <c r="BF1986" s="101" t="s">
        <v>58</v>
      </c>
      <c r="BK1986" s="98" t="s">
        <v>70</v>
      </c>
    </row>
    <row r="1987" spans="17:63" ht="29.25" customHeight="1" x14ac:dyDescent="0.2">
      <c r="Q1987" s="92" t="s">
        <v>50</v>
      </c>
      <c r="BF1987" s="101" t="s">
        <v>58</v>
      </c>
      <c r="BK1987" s="98" t="s">
        <v>70</v>
      </c>
    </row>
    <row r="1988" spans="17:63" ht="29.25" customHeight="1" x14ac:dyDescent="0.2">
      <c r="Q1988" s="92" t="s">
        <v>50</v>
      </c>
      <c r="BF1988" s="101" t="s">
        <v>58</v>
      </c>
      <c r="BK1988" s="98" t="s">
        <v>70</v>
      </c>
    </row>
    <row r="1989" spans="17:63" ht="29.25" customHeight="1" x14ac:dyDescent="0.2">
      <c r="Q1989" s="92" t="s">
        <v>50</v>
      </c>
      <c r="BF1989" s="101" t="s">
        <v>58</v>
      </c>
      <c r="BK1989" s="98" t="s">
        <v>70</v>
      </c>
    </row>
    <row r="1990" spans="17:63" ht="29.25" customHeight="1" x14ac:dyDescent="0.2">
      <c r="Q1990" s="92" t="s">
        <v>50</v>
      </c>
      <c r="BF1990" s="101" t="s">
        <v>58</v>
      </c>
      <c r="BK1990" s="98" t="s">
        <v>70</v>
      </c>
    </row>
    <row r="1991" spans="17:63" ht="29.25" customHeight="1" x14ac:dyDescent="0.2">
      <c r="Q1991" s="92" t="s">
        <v>50</v>
      </c>
      <c r="BF1991" s="101" t="s">
        <v>58</v>
      </c>
      <c r="BK1991" s="98" t="s">
        <v>70</v>
      </c>
    </row>
    <row r="1992" spans="17:63" ht="29.25" customHeight="1" x14ac:dyDescent="0.2">
      <c r="Q1992" s="92" t="s">
        <v>50</v>
      </c>
      <c r="BF1992" s="101" t="s">
        <v>58</v>
      </c>
      <c r="BK1992" s="98" t="s">
        <v>70</v>
      </c>
    </row>
    <row r="1993" spans="17:63" ht="29.25" customHeight="1" x14ac:dyDescent="0.2">
      <c r="Q1993" s="92" t="s">
        <v>50</v>
      </c>
      <c r="BF1993" s="101" t="s">
        <v>58</v>
      </c>
      <c r="BK1993" s="98" t="s">
        <v>70</v>
      </c>
    </row>
    <row r="1994" spans="17:63" ht="29.25" customHeight="1" x14ac:dyDescent="0.2">
      <c r="Q1994" s="92" t="s">
        <v>50</v>
      </c>
      <c r="BF1994" s="101" t="s">
        <v>58</v>
      </c>
      <c r="BK1994" s="98" t="s">
        <v>70</v>
      </c>
    </row>
    <row r="1995" spans="17:63" ht="29.25" customHeight="1" x14ac:dyDescent="0.2">
      <c r="Q1995" s="92" t="s">
        <v>50</v>
      </c>
      <c r="BF1995" s="101" t="s">
        <v>58</v>
      </c>
      <c r="BK1995" s="98" t="s">
        <v>70</v>
      </c>
    </row>
    <row r="1996" spans="17:63" ht="29.25" customHeight="1" x14ac:dyDescent="0.2">
      <c r="Q1996" s="92" t="s">
        <v>50</v>
      </c>
      <c r="BF1996" s="101" t="s">
        <v>58</v>
      </c>
      <c r="BK1996" s="98" t="s">
        <v>70</v>
      </c>
    </row>
    <row r="1997" spans="17:63" ht="29.25" customHeight="1" x14ac:dyDescent="0.2">
      <c r="Q1997" s="92" t="s">
        <v>50</v>
      </c>
      <c r="BF1997" s="101" t="s">
        <v>58</v>
      </c>
      <c r="BK1997" s="98" t="s">
        <v>70</v>
      </c>
    </row>
    <row r="1998" spans="17:63" ht="29.25" customHeight="1" x14ac:dyDescent="0.2">
      <c r="Q1998" s="92" t="s">
        <v>50</v>
      </c>
      <c r="BF1998" s="101" t="s">
        <v>58</v>
      </c>
      <c r="BK1998" s="98" t="s">
        <v>70</v>
      </c>
    </row>
    <row r="1999" spans="17:63" ht="29.25" customHeight="1" x14ac:dyDescent="0.2">
      <c r="Q1999" s="92" t="s">
        <v>50</v>
      </c>
      <c r="BF1999" s="101" t="s">
        <v>58</v>
      </c>
      <c r="BK1999" s="98" t="s">
        <v>70</v>
      </c>
    </row>
    <row r="2000" spans="17:63" ht="29.25" customHeight="1" x14ac:dyDescent="0.2">
      <c r="Q2000" s="92" t="s">
        <v>50</v>
      </c>
      <c r="BF2000" s="101" t="s">
        <v>58</v>
      </c>
      <c r="BK2000" s="98" t="s">
        <v>70</v>
      </c>
    </row>
    <row r="2001" spans="17:63" ht="29.25" customHeight="1" x14ac:dyDescent="0.2">
      <c r="Q2001" s="92" t="s">
        <v>50</v>
      </c>
      <c r="BF2001" s="101" t="s">
        <v>58</v>
      </c>
      <c r="BK2001" s="98" t="s">
        <v>70</v>
      </c>
    </row>
    <row r="2002" spans="17:63" ht="29.25" customHeight="1" x14ac:dyDescent="0.2">
      <c r="Q2002" s="92" t="s">
        <v>50</v>
      </c>
      <c r="BF2002" s="101" t="s">
        <v>58</v>
      </c>
      <c r="BK2002" s="98" t="s">
        <v>70</v>
      </c>
    </row>
    <row r="2003" spans="17:63" ht="29.25" customHeight="1" x14ac:dyDescent="0.2">
      <c r="Q2003" s="92" t="s">
        <v>50</v>
      </c>
      <c r="BF2003" s="101" t="s">
        <v>58</v>
      </c>
      <c r="BK2003" s="98" t="s">
        <v>70</v>
      </c>
    </row>
    <row r="2004" spans="17:63" ht="29.25" customHeight="1" x14ac:dyDescent="0.2">
      <c r="Q2004" s="92" t="s">
        <v>50</v>
      </c>
      <c r="BF2004" s="101" t="s">
        <v>58</v>
      </c>
      <c r="BK2004" s="98" t="s">
        <v>70</v>
      </c>
    </row>
    <row r="2005" spans="17:63" ht="29.25" customHeight="1" x14ac:dyDescent="0.2">
      <c r="Q2005" s="92" t="s">
        <v>50</v>
      </c>
      <c r="BF2005" s="101" t="s">
        <v>58</v>
      </c>
      <c r="BK2005" s="98" t="s">
        <v>70</v>
      </c>
    </row>
    <row r="2006" spans="17:63" ht="29.25" customHeight="1" x14ac:dyDescent="0.2">
      <c r="Q2006" s="92" t="s">
        <v>50</v>
      </c>
      <c r="BF2006" s="101" t="s">
        <v>58</v>
      </c>
      <c r="BK2006" s="98" t="s">
        <v>70</v>
      </c>
    </row>
    <row r="2007" spans="17:63" ht="29.25" customHeight="1" x14ac:dyDescent="0.2">
      <c r="Q2007" s="92" t="s">
        <v>50</v>
      </c>
      <c r="BF2007" s="101" t="s">
        <v>58</v>
      </c>
      <c r="BK2007" s="98" t="s">
        <v>70</v>
      </c>
    </row>
    <row r="2008" spans="17:63" ht="29.25" customHeight="1" x14ac:dyDescent="0.2">
      <c r="Q2008" s="92" t="s">
        <v>50</v>
      </c>
      <c r="BF2008" s="101" t="s">
        <v>58</v>
      </c>
      <c r="BK2008" s="98" t="s">
        <v>70</v>
      </c>
    </row>
    <row r="2009" spans="17:63" ht="29.25" customHeight="1" x14ac:dyDescent="0.2">
      <c r="Q2009" s="92" t="s">
        <v>50</v>
      </c>
      <c r="BF2009" s="101" t="s">
        <v>58</v>
      </c>
      <c r="BK2009" s="98" t="s">
        <v>70</v>
      </c>
    </row>
    <row r="2010" spans="17:63" ht="29.25" customHeight="1" x14ac:dyDescent="0.2">
      <c r="Q2010" s="92" t="s">
        <v>50</v>
      </c>
      <c r="BF2010" s="101" t="s">
        <v>58</v>
      </c>
      <c r="BK2010" s="98" t="s">
        <v>70</v>
      </c>
    </row>
    <row r="2011" spans="17:63" ht="29.25" customHeight="1" x14ac:dyDescent="0.2">
      <c r="Q2011" s="92" t="s">
        <v>50</v>
      </c>
      <c r="BF2011" s="101" t="s">
        <v>58</v>
      </c>
      <c r="BK2011" s="98" t="s">
        <v>70</v>
      </c>
    </row>
    <row r="2012" spans="17:63" ht="29.25" customHeight="1" x14ac:dyDescent="0.2">
      <c r="Q2012" s="92" t="s">
        <v>50</v>
      </c>
      <c r="BF2012" s="101" t="s">
        <v>58</v>
      </c>
      <c r="BK2012" s="98" t="s">
        <v>70</v>
      </c>
    </row>
    <row r="2013" spans="17:63" ht="29.25" customHeight="1" x14ac:dyDescent="0.2">
      <c r="Q2013" s="92" t="s">
        <v>50</v>
      </c>
      <c r="BF2013" s="101" t="s">
        <v>58</v>
      </c>
      <c r="BK2013" s="98" t="s">
        <v>70</v>
      </c>
    </row>
    <row r="2014" spans="17:63" ht="29.25" customHeight="1" x14ac:dyDescent="0.2">
      <c r="Q2014" s="92" t="s">
        <v>50</v>
      </c>
      <c r="BF2014" s="101" t="s">
        <v>58</v>
      </c>
      <c r="BK2014" s="98" t="s">
        <v>70</v>
      </c>
    </row>
    <row r="2015" spans="17:63" ht="29.25" customHeight="1" x14ac:dyDescent="0.2">
      <c r="Q2015" s="92" t="s">
        <v>50</v>
      </c>
      <c r="BF2015" s="101" t="s">
        <v>58</v>
      </c>
      <c r="BK2015" s="98" t="s">
        <v>70</v>
      </c>
    </row>
    <row r="2016" spans="17:63" ht="29.25" customHeight="1" x14ac:dyDescent="0.2">
      <c r="Q2016" s="92" t="s">
        <v>50</v>
      </c>
      <c r="BF2016" s="101" t="s">
        <v>58</v>
      </c>
      <c r="BK2016" s="98" t="s">
        <v>70</v>
      </c>
    </row>
    <row r="2017" spans="17:63" ht="29.25" customHeight="1" x14ac:dyDescent="0.2">
      <c r="Q2017" s="92" t="s">
        <v>50</v>
      </c>
      <c r="BF2017" s="101" t="s">
        <v>58</v>
      </c>
      <c r="BK2017" s="98" t="s">
        <v>70</v>
      </c>
    </row>
    <row r="2018" spans="17:63" ht="29.25" customHeight="1" x14ac:dyDescent="0.2">
      <c r="Q2018" s="92" t="s">
        <v>50</v>
      </c>
      <c r="BF2018" s="101" t="s">
        <v>58</v>
      </c>
      <c r="BK2018" s="98" t="s">
        <v>70</v>
      </c>
    </row>
    <row r="2019" spans="17:63" ht="29.25" customHeight="1" x14ac:dyDescent="0.2">
      <c r="Q2019" s="92" t="s">
        <v>50</v>
      </c>
      <c r="BF2019" s="101" t="s">
        <v>58</v>
      </c>
      <c r="BK2019" s="98" t="s">
        <v>70</v>
      </c>
    </row>
    <row r="2020" spans="17:63" ht="29.25" customHeight="1" x14ac:dyDescent="0.2">
      <c r="Q2020" s="92" t="s">
        <v>50</v>
      </c>
      <c r="BF2020" s="101" t="s">
        <v>58</v>
      </c>
      <c r="BK2020" s="98" t="s">
        <v>70</v>
      </c>
    </row>
    <row r="2021" spans="17:63" ht="29.25" customHeight="1" x14ac:dyDescent="0.2">
      <c r="Q2021" s="92" t="s">
        <v>50</v>
      </c>
      <c r="BF2021" s="101" t="s">
        <v>58</v>
      </c>
      <c r="BK2021" s="98" t="s">
        <v>70</v>
      </c>
    </row>
    <row r="2022" spans="17:63" ht="29.25" customHeight="1" x14ac:dyDescent="0.2">
      <c r="Q2022" s="92" t="s">
        <v>50</v>
      </c>
      <c r="BF2022" s="101" t="s">
        <v>58</v>
      </c>
      <c r="BK2022" s="98" t="s">
        <v>70</v>
      </c>
    </row>
    <row r="2023" spans="17:63" ht="29.25" customHeight="1" x14ac:dyDescent="0.2">
      <c r="Q2023" s="92" t="s">
        <v>50</v>
      </c>
      <c r="BF2023" s="101" t="s">
        <v>58</v>
      </c>
      <c r="BK2023" s="98" t="s">
        <v>70</v>
      </c>
    </row>
    <row r="2024" spans="17:63" ht="29.25" customHeight="1" x14ac:dyDescent="0.2">
      <c r="Q2024" s="92" t="s">
        <v>50</v>
      </c>
      <c r="BF2024" s="101" t="s">
        <v>58</v>
      </c>
      <c r="BK2024" s="98" t="s">
        <v>70</v>
      </c>
    </row>
    <row r="2025" spans="17:63" ht="29.25" customHeight="1" x14ac:dyDescent="0.2">
      <c r="Q2025" s="92" t="s">
        <v>50</v>
      </c>
      <c r="BF2025" s="101" t="s">
        <v>58</v>
      </c>
      <c r="BK2025" s="98" t="s">
        <v>70</v>
      </c>
    </row>
    <row r="2026" spans="17:63" ht="29.25" customHeight="1" x14ac:dyDescent="0.2">
      <c r="Q2026" s="92" t="s">
        <v>50</v>
      </c>
      <c r="BF2026" s="101" t="s">
        <v>58</v>
      </c>
      <c r="BK2026" s="98" t="s">
        <v>70</v>
      </c>
    </row>
    <row r="2027" spans="17:63" ht="29.25" customHeight="1" x14ac:dyDescent="0.2">
      <c r="Q2027" s="92" t="s">
        <v>50</v>
      </c>
      <c r="BF2027" s="101" t="s">
        <v>58</v>
      </c>
      <c r="BK2027" s="98" t="s">
        <v>70</v>
      </c>
    </row>
    <row r="2028" spans="17:63" ht="29.25" customHeight="1" x14ac:dyDescent="0.2">
      <c r="Q2028" s="92" t="s">
        <v>50</v>
      </c>
      <c r="BF2028" s="101" t="s">
        <v>58</v>
      </c>
      <c r="BK2028" s="98" t="s">
        <v>70</v>
      </c>
    </row>
    <row r="2029" spans="17:63" ht="29.25" customHeight="1" x14ac:dyDescent="0.2">
      <c r="Q2029" s="92" t="s">
        <v>50</v>
      </c>
      <c r="BF2029" s="101" t="s">
        <v>58</v>
      </c>
      <c r="BK2029" s="98" t="s">
        <v>70</v>
      </c>
    </row>
    <row r="2030" spans="17:63" ht="29.25" customHeight="1" x14ac:dyDescent="0.2">
      <c r="Q2030" s="92" t="s">
        <v>50</v>
      </c>
      <c r="BF2030" s="101" t="s">
        <v>58</v>
      </c>
      <c r="BK2030" s="98" t="s">
        <v>70</v>
      </c>
    </row>
    <row r="2031" spans="17:63" ht="29.25" customHeight="1" x14ac:dyDescent="0.2">
      <c r="Q2031" s="92" t="s">
        <v>50</v>
      </c>
      <c r="BF2031" s="101" t="s">
        <v>58</v>
      </c>
      <c r="BK2031" s="98" t="s">
        <v>70</v>
      </c>
    </row>
    <row r="2032" spans="17:63" ht="29.25" customHeight="1" x14ac:dyDescent="0.2">
      <c r="Q2032" s="92" t="s">
        <v>50</v>
      </c>
      <c r="BF2032" s="101" t="s">
        <v>58</v>
      </c>
      <c r="BK2032" s="98" t="s">
        <v>70</v>
      </c>
    </row>
    <row r="2033" spans="17:63" ht="29.25" customHeight="1" x14ac:dyDescent="0.2">
      <c r="Q2033" s="92" t="s">
        <v>50</v>
      </c>
      <c r="BF2033" s="101" t="s">
        <v>58</v>
      </c>
      <c r="BK2033" s="98" t="s">
        <v>70</v>
      </c>
    </row>
    <row r="2034" spans="17:63" ht="29.25" customHeight="1" x14ac:dyDescent="0.2">
      <c r="Q2034" s="92" t="s">
        <v>50</v>
      </c>
      <c r="BF2034" s="101" t="s">
        <v>58</v>
      </c>
      <c r="BK2034" s="98" t="s">
        <v>70</v>
      </c>
    </row>
    <row r="2035" spans="17:63" ht="29.25" customHeight="1" x14ac:dyDescent="0.2">
      <c r="Q2035" s="92" t="s">
        <v>50</v>
      </c>
      <c r="BF2035" s="101" t="s">
        <v>58</v>
      </c>
      <c r="BK2035" s="98" t="s">
        <v>70</v>
      </c>
    </row>
    <row r="2036" spans="17:63" ht="29.25" customHeight="1" x14ac:dyDescent="0.2">
      <c r="Q2036" s="92" t="s">
        <v>50</v>
      </c>
      <c r="BF2036" s="101" t="s">
        <v>58</v>
      </c>
      <c r="BK2036" s="98" t="s">
        <v>70</v>
      </c>
    </row>
    <row r="2037" spans="17:63" ht="29.25" customHeight="1" x14ac:dyDescent="0.2">
      <c r="Q2037" s="92" t="s">
        <v>50</v>
      </c>
      <c r="BF2037" s="101" t="s">
        <v>58</v>
      </c>
      <c r="BK2037" s="98" t="s">
        <v>70</v>
      </c>
    </row>
    <row r="2038" spans="17:63" ht="29.25" customHeight="1" x14ac:dyDescent="0.2">
      <c r="Q2038" s="92" t="s">
        <v>50</v>
      </c>
      <c r="BF2038" s="101" t="s">
        <v>58</v>
      </c>
      <c r="BK2038" s="98" t="s">
        <v>70</v>
      </c>
    </row>
    <row r="2039" spans="17:63" ht="29.25" customHeight="1" x14ac:dyDescent="0.2">
      <c r="Q2039" s="92" t="s">
        <v>50</v>
      </c>
      <c r="BF2039" s="101" t="s">
        <v>58</v>
      </c>
      <c r="BK2039" s="98" t="s">
        <v>70</v>
      </c>
    </row>
    <row r="2040" spans="17:63" ht="29.25" customHeight="1" x14ac:dyDescent="0.2">
      <c r="Q2040" s="92" t="s">
        <v>50</v>
      </c>
      <c r="BF2040" s="101" t="s">
        <v>58</v>
      </c>
      <c r="BK2040" s="98" t="s">
        <v>70</v>
      </c>
    </row>
    <row r="2041" spans="17:63" ht="29.25" customHeight="1" x14ac:dyDescent="0.2">
      <c r="Q2041" s="92" t="s">
        <v>50</v>
      </c>
      <c r="BF2041" s="101" t="s">
        <v>58</v>
      </c>
      <c r="BK2041" s="98" t="s">
        <v>70</v>
      </c>
    </row>
    <row r="2042" spans="17:63" ht="29.25" customHeight="1" x14ac:dyDescent="0.2">
      <c r="Q2042" s="92" t="s">
        <v>50</v>
      </c>
      <c r="BF2042" s="101" t="s">
        <v>58</v>
      </c>
      <c r="BK2042" s="98" t="s">
        <v>70</v>
      </c>
    </row>
    <row r="2043" spans="17:63" ht="29.25" customHeight="1" x14ac:dyDescent="0.2">
      <c r="Q2043" s="92" t="s">
        <v>50</v>
      </c>
      <c r="BF2043" s="101" t="s">
        <v>58</v>
      </c>
      <c r="BK2043" s="98" t="s">
        <v>70</v>
      </c>
    </row>
    <row r="2044" spans="17:63" ht="29.25" customHeight="1" x14ac:dyDescent="0.2">
      <c r="Q2044" s="92" t="s">
        <v>50</v>
      </c>
      <c r="BF2044" s="101" t="s">
        <v>58</v>
      </c>
      <c r="BK2044" s="98" t="s">
        <v>70</v>
      </c>
    </row>
    <row r="2045" spans="17:63" ht="29.25" customHeight="1" x14ac:dyDescent="0.2">
      <c r="Q2045" s="92" t="s">
        <v>50</v>
      </c>
      <c r="BF2045" s="101" t="s">
        <v>58</v>
      </c>
      <c r="BK2045" s="98" t="s">
        <v>70</v>
      </c>
    </row>
    <row r="2046" spans="17:63" ht="29.25" customHeight="1" x14ac:dyDescent="0.2">
      <c r="Q2046" s="92" t="s">
        <v>50</v>
      </c>
      <c r="BF2046" s="101" t="s">
        <v>58</v>
      </c>
      <c r="BK2046" s="98" t="s">
        <v>70</v>
      </c>
    </row>
    <row r="2047" spans="17:63" ht="29.25" customHeight="1" x14ac:dyDescent="0.2">
      <c r="Q2047" s="92" t="s">
        <v>50</v>
      </c>
      <c r="BF2047" s="101" t="s">
        <v>58</v>
      </c>
      <c r="BK2047" s="98" t="s">
        <v>70</v>
      </c>
    </row>
    <row r="2048" spans="17:63" ht="29.25" customHeight="1" x14ac:dyDescent="0.2">
      <c r="Q2048" s="92" t="s">
        <v>50</v>
      </c>
      <c r="BF2048" s="101" t="s">
        <v>58</v>
      </c>
      <c r="BK2048" s="98" t="s">
        <v>70</v>
      </c>
    </row>
    <row r="2049" spans="17:63" ht="29.25" customHeight="1" x14ac:dyDescent="0.2">
      <c r="Q2049" s="92" t="s">
        <v>50</v>
      </c>
      <c r="BF2049" s="101" t="s">
        <v>58</v>
      </c>
      <c r="BK2049" s="98" t="s">
        <v>70</v>
      </c>
    </row>
    <row r="2050" spans="17:63" ht="29.25" customHeight="1" x14ac:dyDescent="0.2">
      <c r="Q2050" s="92" t="s">
        <v>50</v>
      </c>
      <c r="BF2050" s="101" t="s">
        <v>58</v>
      </c>
      <c r="BK2050" s="98" t="s">
        <v>70</v>
      </c>
    </row>
    <row r="2051" spans="17:63" ht="29.25" customHeight="1" x14ac:dyDescent="0.2">
      <c r="Q2051" s="92" t="s">
        <v>50</v>
      </c>
      <c r="BF2051" s="101" t="s">
        <v>58</v>
      </c>
      <c r="BK2051" s="98" t="s">
        <v>70</v>
      </c>
    </row>
    <row r="2052" spans="17:63" ht="29.25" customHeight="1" x14ac:dyDescent="0.2">
      <c r="Q2052" s="92" t="s">
        <v>50</v>
      </c>
      <c r="BF2052" s="101" t="s">
        <v>58</v>
      </c>
      <c r="BK2052" s="98" t="s">
        <v>70</v>
      </c>
    </row>
    <row r="2053" spans="17:63" ht="29.25" customHeight="1" x14ac:dyDescent="0.2">
      <c r="Q2053" s="92" t="s">
        <v>50</v>
      </c>
      <c r="BF2053" s="101" t="s">
        <v>58</v>
      </c>
      <c r="BK2053" s="98" t="s">
        <v>70</v>
      </c>
    </row>
    <row r="2054" spans="17:63" ht="29.25" customHeight="1" x14ac:dyDescent="0.2">
      <c r="Q2054" s="92" t="s">
        <v>50</v>
      </c>
      <c r="BF2054" s="101" t="s">
        <v>58</v>
      </c>
      <c r="BK2054" s="98" t="s">
        <v>70</v>
      </c>
    </row>
    <row r="2055" spans="17:63" ht="29.25" customHeight="1" x14ac:dyDescent="0.2">
      <c r="Q2055" s="92" t="s">
        <v>50</v>
      </c>
      <c r="BF2055" s="101" t="s">
        <v>58</v>
      </c>
      <c r="BK2055" s="98" t="s">
        <v>70</v>
      </c>
    </row>
    <row r="2056" spans="17:63" ht="29.25" customHeight="1" x14ac:dyDescent="0.2">
      <c r="Q2056" s="92" t="s">
        <v>50</v>
      </c>
      <c r="BF2056" s="101" t="s">
        <v>58</v>
      </c>
      <c r="BK2056" s="98" t="s">
        <v>70</v>
      </c>
    </row>
    <row r="2057" spans="17:63" ht="29.25" customHeight="1" x14ac:dyDescent="0.2">
      <c r="Q2057" s="92" t="s">
        <v>50</v>
      </c>
      <c r="BF2057" s="101" t="s">
        <v>58</v>
      </c>
      <c r="BK2057" s="98" t="s">
        <v>70</v>
      </c>
    </row>
    <row r="2058" spans="17:63" ht="29.25" customHeight="1" x14ac:dyDescent="0.2">
      <c r="Q2058" s="92" t="s">
        <v>50</v>
      </c>
      <c r="BF2058" s="101" t="s">
        <v>58</v>
      </c>
      <c r="BK2058" s="98" t="s">
        <v>70</v>
      </c>
    </row>
    <row r="2059" spans="17:63" ht="29.25" customHeight="1" x14ac:dyDescent="0.2">
      <c r="Q2059" s="92" t="s">
        <v>50</v>
      </c>
      <c r="BF2059" s="101" t="s">
        <v>58</v>
      </c>
      <c r="BK2059" s="98" t="s">
        <v>70</v>
      </c>
    </row>
    <row r="2060" spans="17:63" ht="29.25" customHeight="1" x14ac:dyDescent="0.2">
      <c r="Q2060" s="92" t="s">
        <v>50</v>
      </c>
      <c r="BF2060" s="101" t="s">
        <v>58</v>
      </c>
      <c r="BK2060" s="98" t="s">
        <v>70</v>
      </c>
    </row>
    <row r="2061" spans="17:63" ht="29.25" customHeight="1" x14ac:dyDescent="0.2">
      <c r="Q2061" s="92" t="s">
        <v>50</v>
      </c>
      <c r="BF2061" s="101" t="s">
        <v>58</v>
      </c>
      <c r="BK2061" s="98" t="s">
        <v>70</v>
      </c>
    </row>
    <row r="2062" spans="17:63" ht="29.25" customHeight="1" x14ac:dyDescent="0.2">
      <c r="Q2062" s="92" t="s">
        <v>50</v>
      </c>
      <c r="BF2062" s="101" t="s">
        <v>58</v>
      </c>
      <c r="BK2062" s="98" t="s">
        <v>70</v>
      </c>
    </row>
    <row r="2063" spans="17:63" ht="29.25" customHeight="1" x14ac:dyDescent="0.2">
      <c r="Q2063" s="92" t="s">
        <v>50</v>
      </c>
      <c r="BF2063" s="101" t="s">
        <v>58</v>
      </c>
      <c r="BK2063" s="98" t="s">
        <v>70</v>
      </c>
    </row>
    <row r="2064" spans="17:63" ht="29.25" customHeight="1" x14ac:dyDescent="0.2">
      <c r="Q2064" s="92" t="s">
        <v>50</v>
      </c>
      <c r="BF2064" s="101" t="s">
        <v>58</v>
      </c>
      <c r="BK2064" s="98" t="s">
        <v>70</v>
      </c>
    </row>
    <row r="2065" spans="17:63" ht="29.25" customHeight="1" x14ac:dyDescent="0.2">
      <c r="Q2065" s="92" t="s">
        <v>50</v>
      </c>
      <c r="BF2065" s="101" t="s">
        <v>58</v>
      </c>
      <c r="BK2065" s="98" t="s">
        <v>70</v>
      </c>
    </row>
    <row r="2066" spans="17:63" ht="29.25" customHeight="1" x14ac:dyDescent="0.2">
      <c r="Q2066" s="92" t="s">
        <v>50</v>
      </c>
      <c r="BF2066" s="101" t="s">
        <v>58</v>
      </c>
      <c r="BK2066" s="98" t="s">
        <v>70</v>
      </c>
    </row>
    <row r="2067" spans="17:63" ht="29.25" customHeight="1" x14ac:dyDescent="0.2">
      <c r="Q2067" s="92" t="s">
        <v>50</v>
      </c>
      <c r="BF2067" s="101" t="s">
        <v>58</v>
      </c>
      <c r="BK2067" s="98" t="s">
        <v>70</v>
      </c>
    </row>
    <row r="2068" spans="17:63" ht="29.25" customHeight="1" x14ac:dyDescent="0.2">
      <c r="Q2068" s="92" t="s">
        <v>50</v>
      </c>
      <c r="BF2068" s="101" t="s">
        <v>58</v>
      </c>
      <c r="BK2068" s="98" t="s">
        <v>70</v>
      </c>
    </row>
    <row r="2069" spans="17:63" ht="29.25" customHeight="1" x14ac:dyDescent="0.2">
      <c r="Q2069" s="92" t="s">
        <v>50</v>
      </c>
      <c r="BF2069" s="101" t="s">
        <v>58</v>
      </c>
      <c r="BK2069" s="98" t="s">
        <v>70</v>
      </c>
    </row>
    <row r="2070" spans="17:63" ht="29.25" customHeight="1" x14ac:dyDescent="0.2">
      <c r="Q2070" s="92" t="s">
        <v>50</v>
      </c>
      <c r="BF2070" s="101" t="s">
        <v>58</v>
      </c>
      <c r="BK2070" s="98" t="s">
        <v>70</v>
      </c>
    </row>
    <row r="2071" spans="17:63" ht="29.25" customHeight="1" x14ac:dyDescent="0.2">
      <c r="Q2071" s="92" t="s">
        <v>50</v>
      </c>
      <c r="BF2071" s="101" t="s">
        <v>58</v>
      </c>
      <c r="BK2071" s="98" t="s">
        <v>70</v>
      </c>
    </row>
    <row r="2072" spans="17:63" ht="29.25" customHeight="1" x14ac:dyDescent="0.2">
      <c r="Q2072" s="92" t="s">
        <v>50</v>
      </c>
      <c r="BF2072" s="101" t="s">
        <v>58</v>
      </c>
      <c r="BK2072" s="98" t="s">
        <v>70</v>
      </c>
    </row>
    <row r="2073" spans="17:63" ht="29.25" customHeight="1" x14ac:dyDescent="0.2">
      <c r="Q2073" s="92" t="s">
        <v>50</v>
      </c>
      <c r="BF2073" s="101" t="s">
        <v>58</v>
      </c>
      <c r="BK2073" s="98" t="s">
        <v>70</v>
      </c>
    </row>
    <row r="2074" spans="17:63" ht="29.25" customHeight="1" x14ac:dyDescent="0.2">
      <c r="Q2074" s="92" t="s">
        <v>50</v>
      </c>
      <c r="BF2074" s="101" t="s">
        <v>58</v>
      </c>
      <c r="BK2074" s="98" t="s">
        <v>70</v>
      </c>
    </row>
    <row r="2075" spans="17:63" ht="29.25" customHeight="1" x14ac:dyDescent="0.2">
      <c r="Q2075" s="92" t="s">
        <v>50</v>
      </c>
      <c r="BF2075" s="101" t="s">
        <v>58</v>
      </c>
      <c r="BK2075" s="98" t="s">
        <v>70</v>
      </c>
    </row>
    <row r="2076" spans="17:63" ht="29.25" customHeight="1" x14ac:dyDescent="0.2">
      <c r="Q2076" s="92" t="s">
        <v>50</v>
      </c>
      <c r="BF2076" s="101" t="s">
        <v>58</v>
      </c>
      <c r="BK2076" s="98" t="s">
        <v>70</v>
      </c>
    </row>
    <row r="2077" spans="17:63" ht="29.25" customHeight="1" x14ac:dyDescent="0.2">
      <c r="Q2077" s="92" t="s">
        <v>50</v>
      </c>
      <c r="BF2077" s="101" t="s">
        <v>58</v>
      </c>
      <c r="BK2077" s="98" t="s">
        <v>70</v>
      </c>
    </row>
    <row r="2078" spans="17:63" ht="29.25" customHeight="1" x14ac:dyDescent="0.2">
      <c r="Q2078" s="92" t="s">
        <v>50</v>
      </c>
      <c r="BF2078" s="101" t="s">
        <v>58</v>
      </c>
      <c r="BK2078" s="98" t="s">
        <v>70</v>
      </c>
    </row>
    <row r="2079" spans="17:63" ht="29.25" customHeight="1" x14ac:dyDescent="0.2">
      <c r="Q2079" s="92" t="s">
        <v>50</v>
      </c>
      <c r="BF2079" s="101" t="s">
        <v>58</v>
      </c>
      <c r="BK2079" s="98" t="s">
        <v>70</v>
      </c>
    </row>
    <row r="2080" spans="17:63" ht="29.25" customHeight="1" x14ac:dyDescent="0.2">
      <c r="Q2080" s="92" t="s">
        <v>50</v>
      </c>
      <c r="BF2080" s="101" t="s">
        <v>58</v>
      </c>
      <c r="BK2080" s="98" t="s">
        <v>70</v>
      </c>
    </row>
    <row r="2081" spans="17:63" ht="29.25" customHeight="1" x14ac:dyDescent="0.2">
      <c r="Q2081" s="92" t="s">
        <v>50</v>
      </c>
      <c r="BF2081" s="101" t="s">
        <v>58</v>
      </c>
      <c r="BK2081" s="98" t="s">
        <v>70</v>
      </c>
    </row>
    <row r="2082" spans="17:63" ht="29.25" customHeight="1" x14ac:dyDescent="0.2">
      <c r="Q2082" s="92" t="s">
        <v>50</v>
      </c>
      <c r="BF2082" s="101" t="s">
        <v>58</v>
      </c>
      <c r="BK2082" s="98" t="s">
        <v>70</v>
      </c>
    </row>
    <row r="2083" spans="17:63" ht="29.25" customHeight="1" x14ac:dyDescent="0.2">
      <c r="Q2083" s="92" t="s">
        <v>50</v>
      </c>
      <c r="BF2083" s="101" t="s">
        <v>58</v>
      </c>
      <c r="BK2083" s="98" t="s">
        <v>70</v>
      </c>
    </row>
    <row r="2084" spans="17:63" ht="29.25" customHeight="1" x14ac:dyDescent="0.2">
      <c r="Q2084" s="92" t="s">
        <v>50</v>
      </c>
      <c r="BF2084" s="101" t="s">
        <v>58</v>
      </c>
      <c r="BK2084" s="98" t="s">
        <v>70</v>
      </c>
    </row>
    <row r="2085" spans="17:63" ht="29.25" customHeight="1" x14ac:dyDescent="0.2">
      <c r="Q2085" s="92" t="s">
        <v>50</v>
      </c>
      <c r="BF2085" s="101" t="s">
        <v>58</v>
      </c>
      <c r="BK2085" s="98" t="s">
        <v>70</v>
      </c>
    </row>
    <row r="2086" spans="17:63" ht="29.25" customHeight="1" x14ac:dyDescent="0.2">
      <c r="Q2086" s="92" t="s">
        <v>50</v>
      </c>
      <c r="BF2086" s="101" t="s">
        <v>58</v>
      </c>
      <c r="BK2086" s="98" t="s">
        <v>70</v>
      </c>
    </row>
    <row r="2087" spans="17:63" ht="29.25" customHeight="1" x14ac:dyDescent="0.2">
      <c r="Q2087" s="92" t="s">
        <v>50</v>
      </c>
      <c r="BF2087" s="101" t="s">
        <v>58</v>
      </c>
      <c r="BK2087" s="98" t="s">
        <v>70</v>
      </c>
    </row>
    <row r="2088" spans="17:63" ht="29.25" customHeight="1" x14ac:dyDescent="0.2">
      <c r="Q2088" s="92" t="s">
        <v>50</v>
      </c>
      <c r="BF2088" s="101" t="s">
        <v>58</v>
      </c>
      <c r="BK2088" s="98" t="s">
        <v>70</v>
      </c>
    </row>
    <row r="2089" spans="17:63" ht="29.25" customHeight="1" x14ac:dyDescent="0.2">
      <c r="Q2089" s="92" t="s">
        <v>50</v>
      </c>
      <c r="BF2089" s="101" t="s">
        <v>58</v>
      </c>
      <c r="BK2089" s="98" t="s">
        <v>70</v>
      </c>
    </row>
    <row r="2090" spans="17:63" ht="29.25" customHeight="1" x14ac:dyDescent="0.2">
      <c r="Q2090" s="92" t="s">
        <v>50</v>
      </c>
      <c r="BF2090" s="101" t="s">
        <v>58</v>
      </c>
      <c r="BK2090" s="98" t="s">
        <v>70</v>
      </c>
    </row>
    <row r="2091" spans="17:63" ht="29.25" customHeight="1" x14ac:dyDescent="0.2">
      <c r="Q2091" s="92" t="s">
        <v>50</v>
      </c>
      <c r="BF2091" s="101" t="s">
        <v>58</v>
      </c>
      <c r="BK2091" s="98" t="s">
        <v>70</v>
      </c>
    </row>
    <row r="2092" spans="17:63" ht="29.25" customHeight="1" x14ac:dyDescent="0.2">
      <c r="Q2092" s="92" t="s">
        <v>50</v>
      </c>
      <c r="BF2092" s="101" t="s">
        <v>58</v>
      </c>
      <c r="BK2092" s="98" t="s">
        <v>70</v>
      </c>
    </row>
    <row r="2093" spans="17:63" ht="29.25" customHeight="1" x14ac:dyDescent="0.2">
      <c r="Q2093" s="92" t="s">
        <v>50</v>
      </c>
      <c r="BF2093" s="101" t="s">
        <v>58</v>
      </c>
      <c r="BK2093" s="98" t="s">
        <v>70</v>
      </c>
    </row>
    <row r="2094" spans="17:63" ht="29.25" customHeight="1" x14ac:dyDescent="0.2">
      <c r="Q2094" s="92" t="s">
        <v>50</v>
      </c>
      <c r="BF2094" s="101" t="s">
        <v>58</v>
      </c>
      <c r="BK2094" s="98" t="s">
        <v>70</v>
      </c>
    </row>
    <row r="2095" spans="17:63" ht="29.25" customHeight="1" x14ac:dyDescent="0.2">
      <c r="Q2095" s="92" t="s">
        <v>50</v>
      </c>
      <c r="BF2095" s="101" t="s">
        <v>58</v>
      </c>
      <c r="BK2095" s="98" t="s">
        <v>70</v>
      </c>
    </row>
    <row r="2096" spans="17:63" ht="29.25" customHeight="1" x14ac:dyDescent="0.2">
      <c r="Q2096" s="92" t="s">
        <v>50</v>
      </c>
      <c r="BF2096" s="101" t="s">
        <v>58</v>
      </c>
      <c r="BK2096" s="98" t="s">
        <v>70</v>
      </c>
    </row>
    <row r="2097" spans="17:63" ht="29.25" customHeight="1" x14ac:dyDescent="0.2">
      <c r="Q2097" s="92" t="s">
        <v>50</v>
      </c>
      <c r="BF2097" s="101" t="s">
        <v>58</v>
      </c>
      <c r="BK2097" s="98" t="s">
        <v>70</v>
      </c>
    </row>
    <row r="2098" spans="17:63" ht="29.25" customHeight="1" x14ac:dyDescent="0.2">
      <c r="Q2098" s="92" t="s">
        <v>50</v>
      </c>
      <c r="BF2098" s="101" t="s">
        <v>58</v>
      </c>
      <c r="BK2098" s="98" t="s">
        <v>70</v>
      </c>
    </row>
    <row r="2099" spans="17:63" ht="29.25" customHeight="1" x14ac:dyDescent="0.2">
      <c r="Q2099" s="92" t="s">
        <v>50</v>
      </c>
      <c r="BF2099" s="101" t="s">
        <v>58</v>
      </c>
      <c r="BK2099" s="98" t="s">
        <v>70</v>
      </c>
    </row>
    <row r="2100" spans="17:63" ht="29.25" customHeight="1" x14ac:dyDescent="0.2">
      <c r="Q2100" s="92" t="s">
        <v>50</v>
      </c>
      <c r="BF2100" s="101" t="s">
        <v>58</v>
      </c>
      <c r="BK2100" s="98" t="s">
        <v>70</v>
      </c>
    </row>
    <row r="2101" spans="17:63" ht="29.25" customHeight="1" x14ac:dyDescent="0.2">
      <c r="Q2101" s="92" t="s">
        <v>50</v>
      </c>
      <c r="BF2101" s="101" t="s">
        <v>58</v>
      </c>
      <c r="BK2101" s="98" t="s">
        <v>70</v>
      </c>
    </row>
    <row r="2102" spans="17:63" ht="29.25" customHeight="1" x14ac:dyDescent="0.2">
      <c r="Q2102" s="92" t="s">
        <v>50</v>
      </c>
      <c r="BF2102" s="101" t="s">
        <v>58</v>
      </c>
      <c r="BK2102" s="98" t="s">
        <v>70</v>
      </c>
    </row>
    <row r="2103" spans="17:63" ht="29.25" customHeight="1" x14ac:dyDescent="0.2">
      <c r="Q2103" s="92" t="s">
        <v>50</v>
      </c>
      <c r="BF2103" s="101" t="s">
        <v>58</v>
      </c>
      <c r="BK2103" s="98" t="s">
        <v>70</v>
      </c>
    </row>
    <row r="2104" spans="17:63" ht="29.25" customHeight="1" x14ac:dyDescent="0.2">
      <c r="Q2104" s="92" t="s">
        <v>50</v>
      </c>
      <c r="BF2104" s="101" t="s">
        <v>58</v>
      </c>
      <c r="BK2104" s="98" t="s">
        <v>70</v>
      </c>
    </row>
    <row r="2105" spans="17:63" ht="29.25" customHeight="1" x14ac:dyDescent="0.2">
      <c r="Q2105" s="92" t="s">
        <v>50</v>
      </c>
      <c r="BF2105" s="101" t="s">
        <v>58</v>
      </c>
      <c r="BK2105" s="98" t="s">
        <v>70</v>
      </c>
    </row>
    <row r="2106" spans="17:63" ht="29.25" customHeight="1" x14ac:dyDescent="0.2">
      <c r="Q2106" s="92" t="s">
        <v>50</v>
      </c>
      <c r="BF2106" s="101" t="s">
        <v>58</v>
      </c>
      <c r="BK2106" s="98" t="s">
        <v>70</v>
      </c>
    </row>
    <row r="2107" spans="17:63" ht="29.25" customHeight="1" x14ac:dyDescent="0.2">
      <c r="Q2107" s="92" t="s">
        <v>50</v>
      </c>
      <c r="BF2107" s="101" t="s">
        <v>58</v>
      </c>
      <c r="BK2107" s="98" t="s">
        <v>70</v>
      </c>
    </row>
    <row r="2108" spans="17:63" ht="29.25" customHeight="1" x14ac:dyDescent="0.2">
      <c r="Q2108" s="92" t="s">
        <v>50</v>
      </c>
      <c r="BF2108" s="101" t="s">
        <v>58</v>
      </c>
      <c r="BK2108" s="98" t="s">
        <v>70</v>
      </c>
    </row>
    <row r="2109" spans="17:63" ht="29.25" customHeight="1" x14ac:dyDescent="0.2">
      <c r="Q2109" s="92" t="s">
        <v>50</v>
      </c>
      <c r="BF2109" s="101" t="s">
        <v>58</v>
      </c>
      <c r="BK2109" s="98" t="s">
        <v>70</v>
      </c>
    </row>
    <row r="2110" spans="17:63" ht="29.25" customHeight="1" x14ac:dyDescent="0.2">
      <c r="Q2110" s="92" t="s">
        <v>50</v>
      </c>
      <c r="BF2110" s="101" t="s">
        <v>58</v>
      </c>
      <c r="BK2110" s="98" t="s">
        <v>70</v>
      </c>
    </row>
    <row r="2111" spans="17:63" ht="29.25" customHeight="1" x14ac:dyDescent="0.2">
      <c r="Q2111" s="92" t="s">
        <v>50</v>
      </c>
      <c r="BF2111" s="101" t="s">
        <v>58</v>
      </c>
      <c r="BK2111" s="98" t="s">
        <v>70</v>
      </c>
    </row>
    <row r="2112" spans="17:63" ht="29.25" customHeight="1" x14ac:dyDescent="0.2">
      <c r="Q2112" s="92" t="s">
        <v>50</v>
      </c>
      <c r="BF2112" s="101" t="s">
        <v>58</v>
      </c>
      <c r="BK2112" s="98" t="s">
        <v>70</v>
      </c>
    </row>
    <row r="2113" spans="17:63" ht="29.25" customHeight="1" x14ac:dyDescent="0.2">
      <c r="Q2113" s="92" t="s">
        <v>50</v>
      </c>
      <c r="BF2113" s="101" t="s">
        <v>58</v>
      </c>
      <c r="BK2113" s="98" t="s">
        <v>70</v>
      </c>
    </row>
    <row r="2114" spans="17:63" ht="29.25" customHeight="1" x14ac:dyDescent="0.2">
      <c r="Q2114" s="92" t="s">
        <v>50</v>
      </c>
      <c r="BF2114" s="101" t="s">
        <v>58</v>
      </c>
      <c r="BK2114" s="98" t="s">
        <v>70</v>
      </c>
    </row>
    <row r="2115" spans="17:63" ht="29.25" customHeight="1" x14ac:dyDescent="0.2">
      <c r="Q2115" s="92" t="s">
        <v>50</v>
      </c>
      <c r="BF2115" s="101" t="s">
        <v>58</v>
      </c>
      <c r="BK2115" s="98" t="s">
        <v>70</v>
      </c>
    </row>
    <row r="2116" spans="17:63" ht="29.25" customHeight="1" x14ac:dyDescent="0.2">
      <c r="Q2116" s="92" t="s">
        <v>50</v>
      </c>
      <c r="BF2116" s="101" t="s">
        <v>58</v>
      </c>
      <c r="BK2116" s="98" t="s">
        <v>70</v>
      </c>
    </row>
    <row r="2117" spans="17:63" ht="29.25" customHeight="1" x14ac:dyDescent="0.2">
      <c r="Q2117" s="92" t="s">
        <v>50</v>
      </c>
      <c r="BF2117" s="101" t="s">
        <v>58</v>
      </c>
      <c r="BK2117" s="98" t="s">
        <v>70</v>
      </c>
    </row>
    <row r="2118" spans="17:63" ht="29.25" customHeight="1" x14ac:dyDescent="0.2">
      <c r="Q2118" s="92" t="s">
        <v>50</v>
      </c>
      <c r="BF2118" s="101" t="s">
        <v>58</v>
      </c>
      <c r="BK2118" s="98" t="s">
        <v>70</v>
      </c>
    </row>
    <row r="2119" spans="17:63" ht="29.25" customHeight="1" x14ac:dyDescent="0.2">
      <c r="Q2119" s="92" t="s">
        <v>50</v>
      </c>
      <c r="BF2119" s="101" t="s">
        <v>58</v>
      </c>
      <c r="BK2119" s="98" t="s">
        <v>70</v>
      </c>
    </row>
    <row r="2120" spans="17:63" ht="29.25" customHeight="1" x14ac:dyDescent="0.2">
      <c r="Q2120" s="92" t="s">
        <v>50</v>
      </c>
      <c r="BF2120" s="101" t="s">
        <v>58</v>
      </c>
      <c r="BK2120" s="98" t="s">
        <v>70</v>
      </c>
    </row>
    <row r="2121" spans="17:63" ht="29.25" customHeight="1" x14ac:dyDescent="0.2">
      <c r="Q2121" s="92" t="s">
        <v>50</v>
      </c>
      <c r="BF2121" s="101" t="s">
        <v>58</v>
      </c>
      <c r="BK2121" s="98" t="s">
        <v>70</v>
      </c>
    </row>
    <row r="2122" spans="17:63" ht="29.25" customHeight="1" x14ac:dyDescent="0.2">
      <c r="Q2122" s="92" t="s">
        <v>50</v>
      </c>
      <c r="BF2122" s="101" t="s">
        <v>58</v>
      </c>
      <c r="BK2122" s="98" t="s">
        <v>70</v>
      </c>
    </row>
    <row r="2123" spans="17:63" ht="29.25" customHeight="1" x14ac:dyDescent="0.2">
      <c r="Q2123" s="92" t="s">
        <v>50</v>
      </c>
      <c r="BF2123" s="101" t="s">
        <v>58</v>
      </c>
      <c r="BK2123" s="98" t="s">
        <v>70</v>
      </c>
    </row>
    <row r="2124" spans="17:63" ht="29.25" customHeight="1" x14ac:dyDescent="0.2">
      <c r="Q2124" s="92" t="s">
        <v>50</v>
      </c>
      <c r="BF2124" s="101" t="s">
        <v>58</v>
      </c>
      <c r="BK2124" s="98" t="s">
        <v>70</v>
      </c>
    </row>
    <row r="2125" spans="17:63" ht="29.25" customHeight="1" x14ac:dyDescent="0.2">
      <c r="Q2125" s="92" t="s">
        <v>50</v>
      </c>
      <c r="BF2125" s="101" t="s">
        <v>58</v>
      </c>
      <c r="BK2125" s="98" t="s">
        <v>70</v>
      </c>
    </row>
    <row r="2126" spans="17:63" ht="29.25" customHeight="1" x14ac:dyDescent="0.2">
      <c r="Q2126" s="92" t="s">
        <v>50</v>
      </c>
      <c r="BF2126" s="101" t="s">
        <v>58</v>
      </c>
      <c r="BK2126" s="98" t="s">
        <v>70</v>
      </c>
    </row>
    <row r="2127" spans="17:63" ht="29.25" customHeight="1" x14ac:dyDescent="0.2">
      <c r="Q2127" s="92" t="s">
        <v>50</v>
      </c>
      <c r="BF2127" s="101" t="s">
        <v>58</v>
      </c>
      <c r="BK2127" s="98" t="s">
        <v>70</v>
      </c>
    </row>
    <row r="2128" spans="17:63" ht="29.25" customHeight="1" x14ac:dyDescent="0.2">
      <c r="Q2128" s="92" t="s">
        <v>50</v>
      </c>
      <c r="BF2128" s="101" t="s">
        <v>58</v>
      </c>
      <c r="BK2128" s="98" t="s">
        <v>70</v>
      </c>
    </row>
    <row r="2129" spans="17:63" ht="29.25" customHeight="1" x14ac:dyDescent="0.2">
      <c r="Q2129" s="92" t="s">
        <v>50</v>
      </c>
      <c r="BF2129" s="101" t="s">
        <v>58</v>
      </c>
      <c r="BK2129" s="98" t="s">
        <v>70</v>
      </c>
    </row>
    <row r="2130" spans="17:63" ht="29.25" customHeight="1" x14ac:dyDescent="0.2">
      <c r="Q2130" s="92" t="s">
        <v>50</v>
      </c>
      <c r="BF2130" s="101" t="s">
        <v>58</v>
      </c>
      <c r="BK2130" s="98" t="s">
        <v>70</v>
      </c>
    </row>
    <row r="2131" spans="17:63" ht="29.25" customHeight="1" x14ac:dyDescent="0.2">
      <c r="Q2131" s="92" t="s">
        <v>50</v>
      </c>
      <c r="BF2131" s="101" t="s">
        <v>58</v>
      </c>
      <c r="BK2131" s="98" t="s">
        <v>70</v>
      </c>
    </row>
    <row r="2132" spans="17:63" ht="29.25" customHeight="1" x14ac:dyDescent="0.2">
      <c r="Q2132" s="92" t="s">
        <v>50</v>
      </c>
      <c r="BF2132" s="101" t="s">
        <v>58</v>
      </c>
      <c r="BK2132" s="98" t="s">
        <v>70</v>
      </c>
    </row>
    <row r="2133" spans="17:63" ht="29.25" customHeight="1" x14ac:dyDescent="0.2">
      <c r="Q2133" s="92" t="s">
        <v>50</v>
      </c>
      <c r="BF2133" s="101" t="s">
        <v>58</v>
      </c>
      <c r="BK2133" s="98" t="s">
        <v>70</v>
      </c>
    </row>
    <row r="2134" spans="17:63" ht="29.25" customHeight="1" x14ac:dyDescent="0.2">
      <c r="Q2134" s="92" t="s">
        <v>50</v>
      </c>
      <c r="BF2134" s="101" t="s">
        <v>58</v>
      </c>
      <c r="BK2134" s="98" t="s">
        <v>70</v>
      </c>
    </row>
    <row r="2135" spans="17:63" ht="29.25" customHeight="1" x14ac:dyDescent="0.2">
      <c r="Q2135" s="92" t="s">
        <v>50</v>
      </c>
      <c r="BF2135" s="101" t="s">
        <v>58</v>
      </c>
      <c r="BK2135" s="98" t="s">
        <v>70</v>
      </c>
    </row>
    <row r="2136" spans="17:63" ht="29.25" customHeight="1" x14ac:dyDescent="0.2">
      <c r="Q2136" s="92" t="s">
        <v>50</v>
      </c>
      <c r="BF2136" s="101" t="s">
        <v>58</v>
      </c>
      <c r="BK2136" s="98" t="s">
        <v>70</v>
      </c>
    </row>
    <row r="2137" spans="17:63" ht="29.25" customHeight="1" x14ac:dyDescent="0.2">
      <c r="Q2137" s="92" t="s">
        <v>50</v>
      </c>
      <c r="BF2137" s="101" t="s">
        <v>58</v>
      </c>
      <c r="BK2137" s="98" t="s">
        <v>70</v>
      </c>
    </row>
    <row r="2138" spans="17:63" ht="29.25" customHeight="1" x14ac:dyDescent="0.2">
      <c r="Q2138" s="92" t="s">
        <v>50</v>
      </c>
      <c r="BF2138" s="101" t="s">
        <v>58</v>
      </c>
      <c r="BK2138" s="98" t="s">
        <v>70</v>
      </c>
    </row>
    <row r="2139" spans="17:63" ht="29.25" customHeight="1" x14ac:dyDescent="0.2">
      <c r="Q2139" s="92" t="s">
        <v>50</v>
      </c>
      <c r="BF2139" s="101" t="s">
        <v>58</v>
      </c>
      <c r="BK2139" s="98" t="s">
        <v>70</v>
      </c>
    </row>
    <row r="2140" spans="17:63" ht="29.25" customHeight="1" x14ac:dyDescent="0.2">
      <c r="Q2140" s="92" t="s">
        <v>50</v>
      </c>
      <c r="BF2140" s="101" t="s">
        <v>58</v>
      </c>
      <c r="BK2140" s="98" t="s">
        <v>70</v>
      </c>
    </row>
    <row r="2141" spans="17:63" ht="29.25" customHeight="1" x14ac:dyDescent="0.2">
      <c r="Q2141" s="92" t="s">
        <v>50</v>
      </c>
      <c r="BF2141" s="101" t="s">
        <v>58</v>
      </c>
      <c r="BK2141" s="98" t="s">
        <v>70</v>
      </c>
    </row>
    <row r="2142" spans="17:63" ht="29.25" customHeight="1" x14ac:dyDescent="0.2">
      <c r="Q2142" s="92" t="s">
        <v>50</v>
      </c>
      <c r="BF2142" s="101" t="s">
        <v>58</v>
      </c>
      <c r="BK2142" s="98" t="s">
        <v>70</v>
      </c>
    </row>
    <row r="2143" spans="17:63" ht="29.25" customHeight="1" x14ac:dyDescent="0.2">
      <c r="Q2143" s="92" t="s">
        <v>50</v>
      </c>
      <c r="BF2143" s="101" t="s">
        <v>58</v>
      </c>
      <c r="BK2143" s="98" t="s">
        <v>70</v>
      </c>
    </row>
    <row r="2144" spans="17:63" ht="29.25" customHeight="1" x14ac:dyDescent="0.2">
      <c r="Q2144" s="92" t="s">
        <v>50</v>
      </c>
      <c r="BF2144" s="101" t="s">
        <v>58</v>
      </c>
      <c r="BK2144" s="98" t="s">
        <v>70</v>
      </c>
    </row>
    <row r="2145" spans="17:63" ht="29.25" customHeight="1" x14ac:dyDescent="0.2">
      <c r="Q2145" s="92" t="s">
        <v>50</v>
      </c>
      <c r="BF2145" s="101" t="s">
        <v>58</v>
      </c>
      <c r="BK2145" s="98" t="s">
        <v>70</v>
      </c>
    </row>
    <row r="2146" spans="17:63" ht="29.25" customHeight="1" x14ac:dyDescent="0.2">
      <c r="Q2146" s="92" t="s">
        <v>50</v>
      </c>
      <c r="BF2146" s="101" t="s">
        <v>58</v>
      </c>
      <c r="BK2146" s="98" t="s">
        <v>70</v>
      </c>
    </row>
    <row r="2147" spans="17:63" ht="29.25" customHeight="1" x14ac:dyDescent="0.2">
      <c r="Q2147" s="92" t="s">
        <v>50</v>
      </c>
      <c r="BF2147" s="101" t="s">
        <v>58</v>
      </c>
      <c r="BK2147" s="98" t="s">
        <v>70</v>
      </c>
    </row>
    <row r="2148" spans="17:63" ht="29.25" customHeight="1" x14ac:dyDescent="0.2">
      <c r="Q2148" s="92" t="s">
        <v>50</v>
      </c>
      <c r="BF2148" s="101" t="s">
        <v>58</v>
      </c>
      <c r="BK2148" s="98" t="s">
        <v>70</v>
      </c>
    </row>
    <row r="2149" spans="17:63" ht="29.25" customHeight="1" x14ac:dyDescent="0.2">
      <c r="Q2149" s="92" t="s">
        <v>50</v>
      </c>
      <c r="BF2149" s="101" t="s">
        <v>58</v>
      </c>
      <c r="BK2149" s="98" t="s">
        <v>70</v>
      </c>
    </row>
    <row r="2150" spans="17:63" ht="29.25" customHeight="1" x14ac:dyDescent="0.2">
      <c r="Q2150" s="92" t="s">
        <v>50</v>
      </c>
      <c r="BF2150" s="101" t="s">
        <v>58</v>
      </c>
      <c r="BK2150" s="98" t="s">
        <v>70</v>
      </c>
    </row>
    <row r="2151" spans="17:63" ht="29.25" customHeight="1" x14ac:dyDescent="0.2">
      <c r="Q2151" s="92" t="s">
        <v>50</v>
      </c>
      <c r="BF2151" s="101" t="s">
        <v>58</v>
      </c>
      <c r="BK2151" s="98" t="s">
        <v>70</v>
      </c>
    </row>
    <row r="2152" spans="17:63" ht="29.25" customHeight="1" x14ac:dyDescent="0.2">
      <c r="Q2152" s="92" t="s">
        <v>50</v>
      </c>
      <c r="BF2152" s="101" t="s">
        <v>58</v>
      </c>
      <c r="BK2152" s="98" t="s">
        <v>70</v>
      </c>
    </row>
    <row r="2153" spans="17:63" ht="29.25" customHeight="1" x14ac:dyDescent="0.2">
      <c r="Q2153" s="92" t="s">
        <v>50</v>
      </c>
      <c r="BF2153" s="101" t="s">
        <v>58</v>
      </c>
      <c r="BK2153" s="98" t="s">
        <v>70</v>
      </c>
    </row>
    <row r="2154" spans="17:63" ht="29.25" customHeight="1" x14ac:dyDescent="0.2">
      <c r="Q2154" s="92" t="s">
        <v>50</v>
      </c>
      <c r="BF2154" s="101" t="s">
        <v>58</v>
      </c>
      <c r="BK2154" s="98" t="s">
        <v>70</v>
      </c>
    </row>
    <row r="2155" spans="17:63" ht="29.25" customHeight="1" x14ac:dyDescent="0.2">
      <c r="Q2155" s="92" t="s">
        <v>50</v>
      </c>
      <c r="BF2155" s="101" t="s">
        <v>58</v>
      </c>
      <c r="BK2155" s="98" t="s">
        <v>70</v>
      </c>
    </row>
    <row r="2156" spans="17:63" ht="29.25" customHeight="1" x14ac:dyDescent="0.2">
      <c r="Q2156" s="92" t="s">
        <v>50</v>
      </c>
      <c r="BF2156" s="101" t="s">
        <v>58</v>
      </c>
      <c r="BK2156" s="98" t="s">
        <v>70</v>
      </c>
    </row>
    <row r="2157" spans="17:63" ht="29.25" customHeight="1" x14ac:dyDescent="0.2">
      <c r="Q2157" s="92" t="s">
        <v>50</v>
      </c>
      <c r="BF2157" s="101" t="s">
        <v>58</v>
      </c>
      <c r="BK2157" s="98" t="s">
        <v>70</v>
      </c>
    </row>
    <row r="2158" spans="17:63" ht="29.25" customHeight="1" x14ac:dyDescent="0.2">
      <c r="Q2158" s="92" t="s">
        <v>50</v>
      </c>
      <c r="BF2158" s="101" t="s">
        <v>58</v>
      </c>
      <c r="BK2158" s="98" t="s">
        <v>70</v>
      </c>
    </row>
    <row r="2159" spans="17:63" ht="29.25" customHeight="1" x14ac:dyDescent="0.2">
      <c r="Q2159" s="92" t="s">
        <v>50</v>
      </c>
      <c r="BF2159" s="101" t="s">
        <v>58</v>
      </c>
      <c r="BK2159" s="98" t="s">
        <v>70</v>
      </c>
    </row>
    <row r="2160" spans="17:63" ht="29.25" customHeight="1" x14ac:dyDescent="0.2">
      <c r="Q2160" s="92" t="s">
        <v>50</v>
      </c>
      <c r="BF2160" s="101" t="s">
        <v>58</v>
      </c>
      <c r="BK2160" s="98" t="s">
        <v>70</v>
      </c>
    </row>
    <row r="2161" spans="17:63" ht="29.25" customHeight="1" x14ac:dyDescent="0.2">
      <c r="Q2161" s="92" t="s">
        <v>50</v>
      </c>
      <c r="BF2161" s="101" t="s">
        <v>58</v>
      </c>
      <c r="BK2161" s="98" t="s">
        <v>70</v>
      </c>
    </row>
    <row r="2162" spans="17:63" ht="29.25" customHeight="1" x14ac:dyDescent="0.2">
      <c r="Q2162" s="92" t="s">
        <v>50</v>
      </c>
      <c r="BF2162" s="101" t="s">
        <v>58</v>
      </c>
      <c r="BK2162" s="98" t="s">
        <v>70</v>
      </c>
    </row>
    <row r="2163" spans="17:63" ht="29.25" customHeight="1" x14ac:dyDescent="0.2">
      <c r="Q2163" s="92" t="s">
        <v>50</v>
      </c>
      <c r="BF2163" s="101" t="s">
        <v>58</v>
      </c>
      <c r="BK2163" s="98" t="s">
        <v>70</v>
      </c>
    </row>
    <row r="2164" spans="17:63" ht="29.25" customHeight="1" x14ac:dyDescent="0.2">
      <c r="Q2164" s="92" t="s">
        <v>50</v>
      </c>
      <c r="BF2164" s="101" t="s">
        <v>58</v>
      </c>
      <c r="BK2164" s="98" t="s">
        <v>70</v>
      </c>
    </row>
    <row r="2165" spans="17:63" ht="29.25" customHeight="1" x14ac:dyDescent="0.2">
      <c r="Q2165" s="92" t="s">
        <v>50</v>
      </c>
      <c r="BF2165" s="101" t="s">
        <v>58</v>
      </c>
      <c r="BK2165" s="98" t="s">
        <v>70</v>
      </c>
    </row>
    <row r="2166" spans="17:63" ht="29.25" customHeight="1" x14ac:dyDescent="0.2">
      <c r="Q2166" s="92" t="s">
        <v>50</v>
      </c>
      <c r="BF2166" s="101" t="s">
        <v>58</v>
      </c>
      <c r="BK2166" s="98" t="s">
        <v>70</v>
      </c>
    </row>
    <row r="2167" spans="17:63" ht="29.25" customHeight="1" x14ac:dyDescent="0.2">
      <c r="Q2167" s="92" t="s">
        <v>50</v>
      </c>
      <c r="BF2167" s="101" t="s">
        <v>58</v>
      </c>
      <c r="BK2167" s="98" t="s">
        <v>70</v>
      </c>
    </row>
    <row r="2168" spans="17:63" ht="29.25" customHeight="1" x14ac:dyDescent="0.2">
      <c r="Q2168" s="92" t="s">
        <v>50</v>
      </c>
      <c r="BF2168" s="101" t="s">
        <v>58</v>
      </c>
      <c r="BK2168" s="98" t="s">
        <v>70</v>
      </c>
    </row>
    <row r="2169" spans="17:63" ht="29.25" customHeight="1" x14ac:dyDescent="0.2">
      <c r="Q2169" s="92" t="s">
        <v>50</v>
      </c>
      <c r="BF2169" s="101" t="s">
        <v>58</v>
      </c>
      <c r="BK2169" s="98" t="s">
        <v>70</v>
      </c>
    </row>
    <row r="2170" spans="17:63" ht="29.25" customHeight="1" x14ac:dyDescent="0.2">
      <c r="Q2170" s="92" t="s">
        <v>50</v>
      </c>
      <c r="BF2170" s="101" t="s">
        <v>58</v>
      </c>
      <c r="BK2170" s="98" t="s">
        <v>70</v>
      </c>
    </row>
    <row r="2171" spans="17:63" ht="29.25" customHeight="1" x14ac:dyDescent="0.2">
      <c r="Q2171" s="92" t="s">
        <v>50</v>
      </c>
      <c r="BF2171" s="101" t="s">
        <v>58</v>
      </c>
      <c r="BK2171" s="98" t="s">
        <v>70</v>
      </c>
    </row>
    <row r="2172" spans="17:63" ht="29.25" customHeight="1" x14ac:dyDescent="0.2">
      <c r="Q2172" s="92" t="s">
        <v>50</v>
      </c>
      <c r="BF2172" s="101" t="s">
        <v>58</v>
      </c>
      <c r="BK2172" s="98" t="s">
        <v>70</v>
      </c>
    </row>
    <row r="2173" spans="17:63" ht="29.25" customHeight="1" x14ac:dyDescent="0.2">
      <c r="Q2173" s="92" t="s">
        <v>50</v>
      </c>
      <c r="BF2173" s="101" t="s">
        <v>58</v>
      </c>
      <c r="BK2173" s="98" t="s">
        <v>70</v>
      </c>
    </row>
    <row r="2174" spans="17:63" ht="29.25" customHeight="1" x14ac:dyDescent="0.2">
      <c r="Q2174" s="92" t="s">
        <v>50</v>
      </c>
      <c r="BF2174" s="101" t="s">
        <v>58</v>
      </c>
      <c r="BK2174" s="98" t="s">
        <v>70</v>
      </c>
    </row>
    <row r="2175" spans="17:63" ht="29.25" customHeight="1" x14ac:dyDescent="0.2">
      <c r="Q2175" s="92" t="s">
        <v>50</v>
      </c>
      <c r="BF2175" s="101" t="s">
        <v>58</v>
      </c>
      <c r="BK2175" s="98" t="s">
        <v>70</v>
      </c>
    </row>
    <row r="2176" spans="17:63" ht="29.25" customHeight="1" x14ac:dyDescent="0.2">
      <c r="Q2176" s="92" t="s">
        <v>50</v>
      </c>
      <c r="BF2176" s="101" t="s">
        <v>58</v>
      </c>
      <c r="BK2176" s="98" t="s">
        <v>70</v>
      </c>
    </row>
    <row r="2177" spans="17:63" ht="29.25" customHeight="1" x14ac:dyDescent="0.2">
      <c r="Q2177" s="92" t="s">
        <v>50</v>
      </c>
      <c r="BF2177" s="101" t="s">
        <v>58</v>
      </c>
      <c r="BK2177" s="98" t="s">
        <v>70</v>
      </c>
    </row>
    <row r="2178" spans="17:63" ht="29.25" customHeight="1" x14ac:dyDescent="0.2">
      <c r="Q2178" s="92" t="s">
        <v>50</v>
      </c>
      <c r="BF2178" s="101" t="s">
        <v>58</v>
      </c>
      <c r="BK2178" s="98" t="s">
        <v>70</v>
      </c>
    </row>
    <row r="2179" spans="17:63" ht="29.25" customHeight="1" x14ac:dyDescent="0.2">
      <c r="Q2179" s="92" t="s">
        <v>50</v>
      </c>
      <c r="BF2179" s="101" t="s">
        <v>58</v>
      </c>
      <c r="BK2179" s="98" t="s">
        <v>70</v>
      </c>
    </row>
    <row r="2180" spans="17:63" ht="29.25" customHeight="1" x14ac:dyDescent="0.2">
      <c r="Q2180" s="92" t="s">
        <v>50</v>
      </c>
      <c r="BF2180" s="101" t="s">
        <v>58</v>
      </c>
      <c r="BK2180" s="98" t="s">
        <v>70</v>
      </c>
    </row>
    <row r="2181" spans="17:63" ht="29.25" customHeight="1" x14ac:dyDescent="0.2">
      <c r="Q2181" s="92" t="s">
        <v>50</v>
      </c>
      <c r="BF2181" s="101" t="s">
        <v>58</v>
      </c>
      <c r="BK2181" s="98" t="s">
        <v>70</v>
      </c>
    </row>
    <row r="2182" spans="17:63" ht="29.25" customHeight="1" x14ac:dyDescent="0.2">
      <c r="Q2182" s="92" t="s">
        <v>50</v>
      </c>
      <c r="BF2182" s="101" t="s">
        <v>58</v>
      </c>
      <c r="BK2182" s="98" t="s">
        <v>70</v>
      </c>
    </row>
    <row r="2183" spans="17:63" ht="29.25" customHeight="1" x14ac:dyDescent="0.2">
      <c r="Q2183" s="92" t="s">
        <v>50</v>
      </c>
      <c r="BF2183" s="101" t="s">
        <v>58</v>
      </c>
      <c r="BK2183" s="98" t="s">
        <v>70</v>
      </c>
    </row>
    <row r="2184" spans="17:63" ht="29.25" customHeight="1" x14ac:dyDescent="0.2">
      <c r="Q2184" s="92" t="s">
        <v>50</v>
      </c>
      <c r="BF2184" s="101" t="s">
        <v>58</v>
      </c>
      <c r="BK2184" s="98" t="s">
        <v>70</v>
      </c>
    </row>
    <row r="2185" spans="17:63" ht="29.25" customHeight="1" x14ac:dyDescent="0.2">
      <c r="Q2185" s="92" t="s">
        <v>50</v>
      </c>
      <c r="BF2185" s="101" t="s">
        <v>58</v>
      </c>
      <c r="BK2185" s="98" t="s">
        <v>70</v>
      </c>
    </row>
    <row r="2186" spans="17:63" ht="29.25" customHeight="1" x14ac:dyDescent="0.2">
      <c r="Q2186" s="92" t="s">
        <v>50</v>
      </c>
      <c r="BF2186" s="101" t="s">
        <v>58</v>
      </c>
      <c r="BK2186" s="98" t="s">
        <v>70</v>
      </c>
    </row>
    <row r="2187" spans="17:63" ht="29.25" customHeight="1" x14ac:dyDescent="0.2">
      <c r="Q2187" s="92" t="s">
        <v>50</v>
      </c>
      <c r="BF2187" s="101" t="s">
        <v>58</v>
      </c>
      <c r="BK2187" s="98" t="s">
        <v>70</v>
      </c>
    </row>
    <row r="2188" spans="17:63" ht="29.25" customHeight="1" x14ac:dyDescent="0.2">
      <c r="Q2188" s="92" t="s">
        <v>50</v>
      </c>
      <c r="BF2188" s="101" t="s">
        <v>58</v>
      </c>
      <c r="BK2188" s="98" t="s">
        <v>70</v>
      </c>
    </row>
    <row r="2189" spans="17:63" ht="29.25" customHeight="1" x14ac:dyDescent="0.2">
      <c r="Q2189" s="92" t="s">
        <v>50</v>
      </c>
      <c r="BF2189" s="101" t="s">
        <v>58</v>
      </c>
      <c r="BK2189" s="98" t="s">
        <v>70</v>
      </c>
    </row>
    <row r="2190" spans="17:63" ht="29.25" customHeight="1" x14ac:dyDescent="0.2">
      <c r="Q2190" s="92" t="s">
        <v>50</v>
      </c>
      <c r="BF2190" s="101" t="s">
        <v>58</v>
      </c>
      <c r="BK2190" s="98" t="s">
        <v>70</v>
      </c>
    </row>
    <row r="2191" spans="17:63" ht="29.25" customHeight="1" x14ac:dyDescent="0.2">
      <c r="Q2191" s="92" t="s">
        <v>50</v>
      </c>
      <c r="BF2191" s="101" t="s">
        <v>58</v>
      </c>
      <c r="BK2191" s="98" t="s">
        <v>70</v>
      </c>
    </row>
    <row r="2192" spans="17:63" ht="29.25" customHeight="1" x14ac:dyDescent="0.2">
      <c r="Q2192" s="92" t="s">
        <v>50</v>
      </c>
      <c r="BF2192" s="101" t="s">
        <v>58</v>
      </c>
      <c r="BK2192" s="98" t="s">
        <v>70</v>
      </c>
    </row>
    <row r="2193" spans="17:63" ht="29.25" customHeight="1" x14ac:dyDescent="0.2">
      <c r="Q2193" s="92" t="s">
        <v>50</v>
      </c>
      <c r="BF2193" s="101" t="s">
        <v>58</v>
      </c>
      <c r="BK2193" s="98" t="s">
        <v>70</v>
      </c>
    </row>
    <row r="2194" spans="17:63" ht="29.25" customHeight="1" x14ac:dyDescent="0.2">
      <c r="Q2194" s="92" t="s">
        <v>50</v>
      </c>
      <c r="BF2194" s="101" t="s">
        <v>58</v>
      </c>
      <c r="BK2194" s="98" t="s">
        <v>70</v>
      </c>
    </row>
    <row r="2195" spans="17:63" ht="29.25" customHeight="1" x14ac:dyDescent="0.2">
      <c r="Q2195" s="92" t="s">
        <v>50</v>
      </c>
      <c r="BF2195" s="101" t="s">
        <v>58</v>
      </c>
      <c r="BK2195" s="98" t="s">
        <v>70</v>
      </c>
    </row>
    <row r="2196" spans="17:63" ht="29.25" customHeight="1" x14ac:dyDescent="0.2">
      <c r="Q2196" s="92" t="s">
        <v>50</v>
      </c>
      <c r="BF2196" s="101" t="s">
        <v>58</v>
      </c>
      <c r="BK2196" s="98" t="s">
        <v>70</v>
      </c>
    </row>
    <row r="2197" spans="17:63" ht="29.25" customHeight="1" x14ac:dyDescent="0.2">
      <c r="Q2197" s="92" t="s">
        <v>50</v>
      </c>
      <c r="BF2197" s="101" t="s">
        <v>58</v>
      </c>
      <c r="BK2197" s="98" t="s">
        <v>70</v>
      </c>
    </row>
    <row r="2198" spans="17:63" ht="29.25" customHeight="1" x14ac:dyDescent="0.2">
      <c r="Q2198" s="92" t="s">
        <v>50</v>
      </c>
      <c r="BF2198" s="101" t="s">
        <v>58</v>
      </c>
      <c r="BK2198" s="98" t="s">
        <v>70</v>
      </c>
    </row>
    <row r="2199" spans="17:63" ht="29.25" customHeight="1" x14ac:dyDescent="0.2">
      <c r="Q2199" s="92" t="s">
        <v>50</v>
      </c>
      <c r="BF2199" s="101" t="s">
        <v>58</v>
      </c>
      <c r="BK2199" s="98" t="s">
        <v>70</v>
      </c>
    </row>
    <row r="2200" spans="17:63" ht="29.25" customHeight="1" x14ac:dyDescent="0.2">
      <c r="Q2200" s="92" t="s">
        <v>50</v>
      </c>
      <c r="BF2200" s="101" t="s">
        <v>58</v>
      </c>
      <c r="BK2200" s="98" t="s">
        <v>70</v>
      </c>
    </row>
    <row r="2201" spans="17:63" ht="29.25" customHeight="1" x14ac:dyDescent="0.2">
      <c r="Q2201" s="92" t="s">
        <v>50</v>
      </c>
      <c r="BF2201" s="101" t="s">
        <v>58</v>
      </c>
      <c r="BK2201" s="98" t="s">
        <v>70</v>
      </c>
    </row>
    <row r="2202" spans="17:63" ht="29.25" customHeight="1" x14ac:dyDescent="0.2">
      <c r="Q2202" s="92" t="s">
        <v>50</v>
      </c>
      <c r="BF2202" s="101" t="s">
        <v>58</v>
      </c>
      <c r="BK2202" s="98" t="s">
        <v>70</v>
      </c>
    </row>
    <row r="2203" spans="17:63" ht="29.25" customHeight="1" x14ac:dyDescent="0.2">
      <c r="Q2203" s="92" t="s">
        <v>50</v>
      </c>
      <c r="BF2203" s="101" t="s">
        <v>58</v>
      </c>
      <c r="BK2203" s="98" t="s">
        <v>70</v>
      </c>
    </row>
    <row r="2204" spans="17:63" ht="29.25" customHeight="1" x14ac:dyDescent="0.2">
      <c r="Q2204" s="92" t="s">
        <v>50</v>
      </c>
      <c r="BF2204" s="101" t="s">
        <v>58</v>
      </c>
      <c r="BK2204" s="98" t="s">
        <v>70</v>
      </c>
    </row>
    <row r="2205" spans="17:63" ht="29.25" customHeight="1" x14ac:dyDescent="0.2">
      <c r="Q2205" s="92" t="s">
        <v>50</v>
      </c>
      <c r="BF2205" s="101" t="s">
        <v>58</v>
      </c>
      <c r="BK2205" s="98" t="s">
        <v>70</v>
      </c>
    </row>
    <row r="2206" spans="17:63" ht="29.25" customHeight="1" x14ac:dyDescent="0.2">
      <c r="Q2206" s="92" t="s">
        <v>50</v>
      </c>
      <c r="BF2206" s="101" t="s">
        <v>58</v>
      </c>
      <c r="BK2206" s="98" t="s">
        <v>70</v>
      </c>
    </row>
    <row r="2207" spans="17:63" ht="29.25" customHeight="1" x14ac:dyDescent="0.2">
      <c r="Q2207" s="92" t="s">
        <v>50</v>
      </c>
      <c r="BF2207" s="101" t="s">
        <v>58</v>
      </c>
      <c r="BK2207" s="98" t="s">
        <v>70</v>
      </c>
    </row>
    <row r="2208" spans="17:63" ht="29.25" customHeight="1" x14ac:dyDescent="0.2">
      <c r="Q2208" s="92" t="s">
        <v>50</v>
      </c>
      <c r="BF2208" s="101" t="s">
        <v>58</v>
      </c>
      <c r="BK2208" s="98" t="s">
        <v>70</v>
      </c>
    </row>
    <row r="2209" spans="17:63" ht="29.25" customHeight="1" x14ac:dyDescent="0.2">
      <c r="Q2209" s="92" t="s">
        <v>50</v>
      </c>
      <c r="BF2209" s="101" t="s">
        <v>58</v>
      </c>
      <c r="BK2209" s="98" t="s">
        <v>70</v>
      </c>
    </row>
    <row r="2210" spans="17:63" ht="29.25" customHeight="1" x14ac:dyDescent="0.2">
      <c r="Q2210" s="92" t="s">
        <v>50</v>
      </c>
      <c r="BF2210" s="101" t="s">
        <v>58</v>
      </c>
      <c r="BK2210" s="98" t="s">
        <v>70</v>
      </c>
    </row>
    <row r="2211" spans="17:63" ht="29.25" customHeight="1" x14ac:dyDescent="0.2">
      <c r="Q2211" s="92" t="s">
        <v>50</v>
      </c>
      <c r="BF2211" s="101" t="s">
        <v>58</v>
      </c>
      <c r="BK2211" s="98" t="s">
        <v>70</v>
      </c>
    </row>
    <row r="2212" spans="17:63" ht="29.25" customHeight="1" x14ac:dyDescent="0.2">
      <c r="Q2212" s="92" t="s">
        <v>50</v>
      </c>
      <c r="BF2212" s="101" t="s">
        <v>58</v>
      </c>
      <c r="BK2212" s="98" t="s">
        <v>70</v>
      </c>
    </row>
    <row r="2213" spans="17:63" ht="29.25" customHeight="1" x14ac:dyDescent="0.2">
      <c r="Q2213" s="92" t="s">
        <v>50</v>
      </c>
      <c r="BF2213" s="101" t="s">
        <v>58</v>
      </c>
      <c r="BK2213" s="98" t="s">
        <v>70</v>
      </c>
    </row>
    <row r="2214" spans="17:63" ht="29.25" customHeight="1" x14ac:dyDescent="0.2">
      <c r="Q2214" s="92" t="s">
        <v>50</v>
      </c>
      <c r="BF2214" s="101" t="s">
        <v>58</v>
      </c>
      <c r="BK2214" s="98" t="s">
        <v>70</v>
      </c>
    </row>
    <row r="2215" spans="17:63" ht="29.25" customHeight="1" x14ac:dyDescent="0.2">
      <c r="Q2215" s="92" t="s">
        <v>50</v>
      </c>
      <c r="BF2215" s="101" t="s">
        <v>58</v>
      </c>
      <c r="BK2215" s="98" t="s">
        <v>70</v>
      </c>
    </row>
    <row r="2216" spans="17:63" ht="29.25" customHeight="1" x14ac:dyDescent="0.2">
      <c r="Q2216" s="92" t="s">
        <v>50</v>
      </c>
      <c r="BF2216" s="101" t="s">
        <v>58</v>
      </c>
      <c r="BK2216" s="98" t="s">
        <v>70</v>
      </c>
    </row>
    <row r="2217" spans="17:63" ht="29.25" customHeight="1" x14ac:dyDescent="0.2">
      <c r="Q2217" s="92" t="s">
        <v>50</v>
      </c>
      <c r="BF2217" s="101" t="s">
        <v>58</v>
      </c>
      <c r="BK2217" s="98" t="s">
        <v>70</v>
      </c>
    </row>
    <row r="2218" spans="17:63" ht="29.25" customHeight="1" x14ac:dyDescent="0.2">
      <c r="Q2218" s="92" t="s">
        <v>50</v>
      </c>
      <c r="BF2218" s="101" t="s">
        <v>58</v>
      </c>
      <c r="BK2218" s="98" t="s">
        <v>70</v>
      </c>
    </row>
    <row r="2219" spans="17:63" ht="29.25" customHeight="1" x14ac:dyDescent="0.2">
      <c r="Q2219" s="92" t="s">
        <v>50</v>
      </c>
      <c r="BF2219" s="101" t="s">
        <v>58</v>
      </c>
      <c r="BK2219" s="98" t="s">
        <v>70</v>
      </c>
    </row>
    <row r="2220" spans="17:63" ht="29.25" customHeight="1" x14ac:dyDescent="0.2">
      <c r="Q2220" s="92" t="s">
        <v>50</v>
      </c>
      <c r="BF2220" s="101" t="s">
        <v>58</v>
      </c>
      <c r="BK2220" s="98" t="s">
        <v>70</v>
      </c>
    </row>
    <row r="2221" spans="17:63" ht="29.25" customHeight="1" x14ac:dyDescent="0.2">
      <c r="Q2221" s="92" t="s">
        <v>50</v>
      </c>
      <c r="BF2221" s="101" t="s">
        <v>58</v>
      </c>
      <c r="BK2221" s="98" t="s">
        <v>70</v>
      </c>
    </row>
    <row r="2222" spans="17:63" ht="29.25" customHeight="1" x14ac:dyDescent="0.2">
      <c r="Q2222" s="92" t="s">
        <v>50</v>
      </c>
      <c r="BF2222" s="101" t="s">
        <v>58</v>
      </c>
      <c r="BK2222" s="98" t="s">
        <v>70</v>
      </c>
    </row>
    <row r="2223" spans="17:63" ht="29.25" customHeight="1" x14ac:dyDescent="0.2">
      <c r="Q2223" s="92" t="s">
        <v>50</v>
      </c>
      <c r="BF2223" s="101" t="s">
        <v>58</v>
      </c>
      <c r="BK2223" s="98" t="s">
        <v>70</v>
      </c>
    </row>
    <row r="2224" spans="17:63" ht="29.25" customHeight="1" x14ac:dyDescent="0.2">
      <c r="Q2224" s="92" t="s">
        <v>50</v>
      </c>
      <c r="BF2224" s="101" t="s">
        <v>58</v>
      </c>
      <c r="BK2224" s="98" t="s">
        <v>70</v>
      </c>
    </row>
    <row r="2225" spans="17:63" ht="29.25" customHeight="1" x14ac:dyDescent="0.2">
      <c r="Q2225" s="92" t="s">
        <v>50</v>
      </c>
      <c r="BF2225" s="101" t="s">
        <v>58</v>
      </c>
      <c r="BK2225" s="98" t="s">
        <v>70</v>
      </c>
    </row>
    <row r="2226" spans="17:63" ht="29.25" customHeight="1" x14ac:dyDescent="0.2">
      <c r="Q2226" s="92" t="s">
        <v>50</v>
      </c>
      <c r="BF2226" s="101" t="s">
        <v>58</v>
      </c>
      <c r="BK2226" s="98" t="s">
        <v>70</v>
      </c>
    </row>
    <row r="2227" spans="17:63" ht="29.25" customHeight="1" x14ac:dyDescent="0.2">
      <c r="Q2227" s="92" t="s">
        <v>50</v>
      </c>
      <c r="BF2227" s="101" t="s">
        <v>58</v>
      </c>
      <c r="BK2227" s="98" t="s">
        <v>70</v>
      </c>
    </row>
    <row r="2228" spans="17:63" ht="29.25" customHeight="1" x14ac:dyDescent="0.2">
      <c r="Q2228" s="92" t="s">
        <v>50</v>
      </c>
      <c r="BF2228" s="101" t="s">
        <v>58</v>
      </c>
      <c r="BK2228" s="98" t="s">
        <v>70</v>
      </c>
    </row>
    <row r="2229" spans="17:63" ht="29.25" customHeight="1" x14ac:dyDescent="0.2">
      <c r="Q2229" s="92" t="s">
        <v>50</v>
      </c>
      <c r="BF2229" s="101" t="s">
        <v>58</v>
      </c>
      <c r="BK2229" s="98" t="s">
        <v>70</v>
      </c>
    </row>
    <row r="2230" spans="17:63" ht="29.25" customHeight="1" x14ac:dyDescent="0.2">
      <c r="Q2230" s="92" t="s">
        <v>50</v>
      </c>
      <c r="BF2230" s="101" t="s">
        <v>58</v>
      </c>
      <c r="BK2230" s="98" t="s">
        <v>70</v>
      </c>
    </row>
    <row r="2231" spans="17:63" ht="29.25" customHeight="1" x14ac:dyDescent="0.2">
      <c r="Q2231" s="92" t="s">
        <v>50</v>
      </c>
      <c r="BF2231" s="101" t="s">
        <v>58</v>
      </c>
      <c r="BK2231" s="98" t="s">
        <v>70</v>
      </c>
    </row>
    <row r="2232" spans="17:63" ht="29.25" customHeight="1" x14ac:dyDescent="0.2">
      <c r="Q2232" s="92" t="s">
        <v>50</v>
      </c>
      <c r="BF2232" s="101" t="s">
        <v>58</v>
      </c>
      <c r="BK2232" s="98" t="s">
        <v>70</v>
      </c>
    </row>
    <row r="2233" spans="17:63" ht="29.25" customHeight="1" x14ac:dyDescent="0.2">
      <c r="Q2233" s="92" t="s">
        <v>50</v>
      </c>
      <c r="BF2233" s="101" t="s">
        <v>58</v>
      </c>
      <c r="BK2233" s="98" t="s">
        <v>70</v>
      </c>
    </row>
    <row r="2234" spans="17:63" ht="29.25" customHeight="1" x14ac:dyDescent="0.2">
      <c r="Q2234" s="92" t="s">
        <v>50</v>
      </c>
      <c r="BF2234" s="101" t="s">
        <v>58</v>
      </c>
      <c r="BK2234" s="98" t="s">
        <v>70</v>
      </c>
    </row>
    <row r="2235" spans="17:63" ht="29.25" customHeight="1" x14ac:dyDescent="0.2">
      <c r="Q2235" s="92" t="s">
        <v>50</v>
      </c>
      <c r="BF2235" s="101" t="s">
        <v>58</v>
      </c>
      <c r="BK2235" s="98" t="s">
        <v>70</v>
      </c>
    </row>
    <row r="2236" spans="17:63" ht="29.25" customHeight="1" x14ac:dyDescent="0.2">
      <c r="Q2236" s="92" t="s">
        <v>50</v>
      </c>
      <c r="BF2236" s="101" t="s">
        <v>58</v>
      </c>
      <c r="BK2236" s="98" t="s">
        <v>70</v>
      </c>
    </row>
    <row r="2237" spans="17:63" ht="29.25" customHeight="1" x14ac:dyDescent="0.2">
      <c r="Q2237" s="92" t="s">
        <v>50</v>
      </c>
      <c r="BF2237" s="101" t="s">
        <v>58</v>
      </c>
      <c r="BK2237" s="98" t="s">
        <v>70</v>
      </c>
    </row>
    <row r="2238" spans="17:63" ht="29.25" customHeight="1" x14ac:dyDescent="0.2">
      <c r="Q2238" s="92" t="s">
        <v>50</v>
      </c>
      <c r="BF2238" s="101" t="s">
        <v>58</v>
      </c>
      <c r="BK2238" s="98" t="s">
        <v>70</v>
      </c>
    </row>
    <row r="2239" spans="17:63" ht="29.25" customHeight="1" x14ac:dyDescent="0.2">
      <c r="Q2239" s="92" t="s">
        <v>50</v>
      </c>
      <c r="BF2239" s="101" t="s">
        <v>58</v>
      </c>
      <c r="BK2239" s="98" t="s">
        <v>70</v>
      </c>
    </row>
    <row r="2240" spans="17:63" ht="29.25" customHeight="1" x14ac:dyDescent="0.2">
      <c r="Q2240" s="92" t="s">
        <v>50</v>
      </c>
      <c r="BF2240" s="101" t="s">
        <v>58</v>
      </c>
      <c r="BK2240" s="98" t="s">
        <v>70</v>
      </c>
    </row>
    <row r="2241" spans="17:63" ht="29.25" customHeight="1" x14ac:dyDescent="0.2">
      <c r="Q2241" s="92" t="s">
        <v>50</v>
      </c>
      <c r="BF2241" s="101" t="s">
        <v>58</v>
      </c>
      <c r="BK2241" s="98" t="s">
        <v>70</v>
      </c>
    </row>
    <row r="2242" spans="17:63" ht="29.25" customHeight="1" x14ac:dyDescent="0.2">
      <c r="Q2242" s="92" t="s">
        <v>50</v>
      </c>
      <c r="BF2242" s="101" t="s">
        <v>58</v>
      </c>
      <c r="BK2242" s="98" t="s">
        <v>70</v>
      </c>
    </row>
    <row r="2243" spans="17:63" ht="29.25" customHeight="1" x14ac:dyDescent="0.2">
      <c r="Q2243" s="92" t="s">
        <v>50</v>
      </c>
      <c r="BF2243" s="101" t="s">
        <v>58</v>
      </c>
      <c r="BK2243" s="98" t="s">
        <v>70</v>
      </c>
    </row>
    <row r="2244" spans="17:63" ht="29.25" customHeight="1" x14ac:dyDescent="0.2">
      <c r="Q2244" s="92" t="s">
        <v>50</v>
      </c>
      <c r="BF2244" s="101" t="s">
        <v>58</v>
      </c>
      <c r="BK2244" s="98" t="s">
        <v>70</v>
      </c>
    </row>
    <row r="2245" spans="17:63" ht="29.25" customHeight="1" x14ac:dyDescent="0.2">
      <c r="Q2245" s="92" t="s">
        <v>50</v>
      </c>
      <c r="BF2245" s="101" t="s">
        <v>58</v>
      </c>
      <c r="BK2245" s="98" t="s">
        <v>70</v>
      </c>
    </row>
    <row r="2246" spans="17:63" ht="29.25" customHeight="1" x14ac:dyDescent="0.2">
      <c r="Q2246" s="92" t="s">
        <v>50</v>
      </c>
      <c r="BF2246" s="101" t="s">
        <v>58</v>
      </c>
      <c r="BK2246" s="98" t="s">
        <v>70</v>
      </c>
    </row>
    <row r="2247" spans="17:63" ht="29.25" customHeight="1" x14ac:dyDescent="0.2">
      <c r="Q2247" s="92" t="s">
        <v>50</v>
      </c>
      <c r="BF2247" s="101" t="s">
        <v>58</v>
      </c>
      <c r="BK2247" s="98" t="s">
        <v>70</v>
      </c>
    </row>
    <row r="2248" spans="17:63" ht="29.25" customHeight="1" x14ac:dyDescent="0.2">
      <c r="Q2248" s="92" t="s">
        <v>50</v>
      </c>
      <c r="BF2248" s="101" t="s">
        <v>58</v>
      </c>
      <c r="BK2248" s="98" t="s">
        <v>70</v>
      </c>
    </row>
    <row r="2249" spans="17:63" ht="29.25" customHeight="1" x14ac:dyDescent="0.2">
      <c r="Q2249" s="92" t="s">
        <v>50</v>
      </c>
      <c r="BF2249" s="101" t="s">
        <v>58</v>
      </c>
      <c r="BK2249" s="98" t="s">
        <v>70</v>
      </c>
    </row>
    <row r="2250" spans="17:63" ht="29.25" customHeight="1" x14ac:dyDescent="0.2">
      <c r="Q2250" s="92" t="s">
        <v>50</v>
      </c>
      <c r="BF2250" s="101" t="s">
        <v>58</v>
      </c>
      <c r="BK2250" s="98" t="s">
        <v>70</v>
      </c>
    </row>
    <row r="2251" spans="17:63" ht="29.25" customHeight="1" x14ac:dyDescent="0.2">
      <c r="Q2251" s="92" t="s">
        <v>50</v>
      </c>
      <c r="BF2251" s="101" t="s">
        <v>58</v>
      </c>
      <c r="BK2251" s="98" t="s">
        <v>70</v>
      </c>
    </row>
    <row r="2252" spans="17:63" ht="29.25" customHeight="1" x14ac:dyDescent="0.2">
      <c r="Q2252" s="92" t="s">
        <v>50</v>
      </c>
      <c r="BF2252" s="101" t="s">
        <v>58</v>
      </c>
      <c r="BK2252" s="98" t="s">
        <v>70</v>
      </c>
    </row>
    <row r="2253" spans="17:63" ht="29.25" customHeight="1" x14ac:dyDescent="0.2">
      <c r="Q2253" s="92" t="s">
        <v>50</v>
      </c>
      <c r="BF2253" s="101" t="s">
        <v>58</v>
      </c>
      <c r="BK2253" s="98" t="s">
        <v>70</v>
      </c>
    </row>
    <row r="2254" spans="17:63" ht="29.25" customHeight="1" x14ac:dyDescent="0.2">
      <c r="Q2254" s="92" t="s">
        <v>50</v>
      </c>
      <c r="BF2254" s="101" t="s">
        <v>58</v>
      </c>
      <c r="BK2254" s="98" t="s">
        <v>70</v>
      </c>
    </row>
    <row r="2255" spans="17:63" ht="29.25" customHeight="1" x14ac:dyDescent="0.2">
      <c r="Q2255" s="92" t="s">
        <v>50</v>
      </c>
      <c r="BF2255" s="101" t="s">
        <v>58</v>
      </c>
      <c r="BK2255" s="98" t="s">
        <v>70</v>
      </c>
    </row>
    <row r="2256" spans="17:63" ht="29.25" customHeight="1" x14ac:dyDescent="0.2">
      <c r="Q2256" s="92" t="s">
        <v>50</v>
      </c>
      <c r="BF2256" s="101" t="s">
        <v>58</v>
      </c>
      <c r="BK2256" s="98" t="s">
        <v>70</v>
      </c>
    </row>
    <row r="2257" spans="17:63" ht="29.25" customHeight="1" x14ac:dyDescent="0.2">
      <c r="Q2257" s="92" t="s">
        <v>50</v>
      </c>
      <c r="BF2257" s="101" t="s">
        <v>58</v>
      </c>
      <c r="BK2257" s="98" t="s">
        <v>70</v>
      </c>
    </row>
    <row r="2258" spans="17:63" ht="29.25" customHeight="1" x14ac:dyDescent="0.2">
      <c r="Q2258" s="92" t="s">
        <v>50</v>
      </c>
      <c r="BF2258" s="101" t="s">
        <v>58</v>
      </c>
      <c r="BK2258" s="98" t="s">
        <v>70</v>
      </c>
    </row>
    <row r="2259" spans="17:63" ht="29.25" customHeight="1" x14ac:dyDescent="0.2">
      <c r="Q2259" s="92" t="s">
        <v>50</v>
      </c>
      <c r="BF2259" s="101" t="s">
        <v>58</v>
      </c>
      <c r="BK2259" s="98" t="s">
        <v>70</v>
      </c>
    </row>
    <row r="2260" spans="17:63" ht="29.25" customHeight="1" x14ac:dyDescent="0.2">
      <c r="Q2260" s="92" t="s">
        <v>50</v>
      </c>
      <c r="BF2260" s="101" t="s">
        <v>58</v>
      </c>
      <c r="BK2260" s="98" t="s">
        <v>70</v>
      </c>
    </row>
    <row r="2261" spans="17:63" ht="29.25" customHeight="1" x14ac:dyDescent="0.2">
      <c r="Q2261" s="92" t="s">
        <v>50</v>
      </c>
      <c r="BF2261" s="101" t="s">
        <v>58</v>
      </c>
      <c r="BK2261" s="98" t="s">
        <v>70</v>
      </c>
    </row>
    <row r="2262" spans="17:63" ht="29.25" customHeight="1" x14ac:dyDescent="0.2">
      <c r="Q2262" s="92" t="s">
        <v>50</v>
      </c>
      <c r="BF2262" s="101" t="s">
        <v>58</v>
      </c>
      <c r="BK2262" s="98" t="s">
        <v>70</v>
      </c>
    </row>
    <row r="2263" spans="17:63" ht="29.25" customHeight="1" x14ac:dyDescent="0.2">
      <c r="Q2263" s="92" t="s">
        <v>50</v>
      </c>
      <c r="BF2263" s="101" t="s">
        <v>58</v>
      </c>
      <c r="BK2263" s="98" t="s">
        <v>70</v>
      </c>
    </row>
    <row r="2264" spans="17:63" ht="29.25" customHeight="1" x14ac:dyDescent="0.2">
      <c r="Q2264" s="92" t="s">
        <v>50</v>
      </c>
      <c r="BF2264" s="101" t="s">
        <v>58</v>
      </c>
      <c r="BK2264" s="98" t="s">
        <v>70</v>
      </c>
    </row>
    <row r="2265" spans="17:63" ht="29.25" customHeight="1" x14ac:dyDescent="0.2">
      <c r="Q2265" s="92" t="s">
        <v>50</v>
      </c>
      <c r="BF2265" s="101" t="s">
        <v>58</v>
      </c>
      <c r="BK2265" s="98" t="s">
        <v>70</v>
      </c>
    </row>
    <row r="2266" spans="17:63" ht="29.25" customHeight="1" x14ac:dyDescent="0.2">
      <c r="Q2266" s="92" t="s">
        <v>50</v>
      </c>
      <c r="BF2266" s="101" t="s">
        <v>58</v>
      </c>
      <c r="BK2266" s="98" t="s">
        <v>70</v>
      </c>
    </row>
    <row r="2267" spans="17:63" ht="29.25" customHeight="1" x14ac:dyDescent="0.2">
      <c r="Q2267" s="92" t="s">
        <v>50</v>
      </c>
      <c r="BF2267" s="101" t="s">
        <v>58</v>
      </c>
      <c r="BK2267" s="98" t="s">
        <v>70</v>
      </c>
    </row>
    <row r="2268" spans="17:63" ht="29.25" customHeight="1" x14ac:dyDescent="0.2">
      <c r="Q2268" s="92" t="s">
        <v>50</v>
      </c>
      <c r="BF2268" s="101" t="s">
        <v>58</v>
      </c>
      <c r="BK2268" s="98" t="s">
        <v>70</v>
      </c>
    </row>
    <row r="2269" spans="17:63" ht="29.25" customHeight="1" x14ac:dyDescent="0.2">
      <c r="Q2269" s="92" t="s">
        <v>50</v>
      </c>
      <c r="BF2269" s="101" t="s">
        <v>58</v>
      </c>
      <c r="BK2269" s="98" t="s">
        <v>70</v>
      </c>
    </row>
    <row r="2270" spans="17:63" ht="29.25" customHeight="1" x14ac:dyDescent="0.2">
      <c r="Q2270" s="92" t="s">
        <v>50</v>
      </c>
      <c r="BF2270" s="101" t="s">
        <v>58</v>
      </c>
      <c r="BK2270" s="98" t="s">
        <v>70</v>
      </c>
    </row>
    <row r="2271" spans="17:63" ht="29.25" customHeight="1" x14ac:dyDescent="0.2">
      <c r="Q2271" s="92" t="s">
        <v>50</v>
      </c>
      <c r="BF2271" s="101" t="s">
        <v>58</v>
      </c>
      <c r="BK2271" s="98" t="s">
        <v>70</v>
      </c>
    </row>
    <row r="2272" spans="17:63" ht="29.25" customHeight="1" x14ac:dyDescent="0.2">
      <c r="Q2272" s="92" t="s">
        <v>50</v>
      </c>
      <c r="BF2272" s="101" t="s">
        <v>58</v>
      </c>
      <c r="BK2272" s="98" t="s">
        <v>70</v>
      </c>
    </row>
    <row r="2273" spans="17:63" ht="29.25" customHeight="1" x14ac:dyDescent="0.2">
      <c r="Q2273" s="92" t="s">
        <v>50</v>
      </c>
      <c r="BF2273" s="101" t="s">
        <v>58</v>
      </c>
      <c r="BK2273" s="98" t="s">
        <v>70</v>
      </c>
    </row>
    <row r="2274" spans="17:63" ht="29.25" customHeight="1" x14ac:dyDescent="0.2">
      <c r="Q2274" s="92" t="s">
        <v>50</v>
      </c>
      <c r="BF2274" s="101" t="s">
        <v>58</v>
      </c>
      <c r="BK2274" s="98" t="s">
        <v>70</v>
      </c>
    </row>
    <row r="2275" spans="17:63" ht="29.25" customHeight="1" x14ac:dyDescent="0.2">
      <c r="Q2275" s="92" t="s">
        <v>50</v>
      </c>
      <c r="BF2275" s="101" t="s">
        <v>58</v>
      </c>
      <c r="BK2275" s="98" t="s">
        <v>70</v>
      </c>
    </row>
    <row r="2276" spans="17:63" ht="29.25" customHeight="1" x14ac:dyDescent="0.2">
      <c r="Q2276" s="92" t="s">
        <v>50</v>
      </c>
      <c r="BF2276" s="101" t="s">
        <v>58</v>
      </c>
      <c r="BK2276" s="98" t="s">
        <v>70</v>
      </c>
    </row>
    <row r="2277" spans="17:63" ht="29.25" customHeight="1" x14ac:dyDescent="0.2">
      <c r="Q2277" s="92" t="s">
        <v>50</v>
      </c>
      <c r="BF2277" s="101" t="s">
        <v>58</v>
      </c>
      <c r="BK2277" s="98" t="s">
        <v>70</v>
      </c>
    </row>
    <row r="2278" spans="17:63" ht="29.25" customHeight="1" x14ac:dyDescent="0.2">
      <c r="Q2278" s="92" t="s">
        <v>50</v>
      </c>
      <c r="BF2278" s="101" t="s">
        <v>58</v>
      </c>
      <c r="BK2278" s="98" t="s">
        <v>70</v>
      </c>
    </row>
    <row r="2279" spans="17:63" ht="29.25" customHeight="1" x14ac:dyDescent="0.2">
      <c r="Q2279" s="92" t="s">
        <v>50</v>
      </c>
      <c r="BF2279" s="101" t="s">
        <v>58</v>
      </c>
      <c r="BK2279" s="98" t="s">
        <v>70</v>
      </c>
    </row>
    <row r="2280" spans="17:63" ht="29.25" customHeight="1" x14ac:dyDescent="0.2">
      <c r="Q2280" s="92" t="s">
        <v>50</v>
      </c>
      <c r="BF2280" s="101" t="s">
        <v>58</v>
      </c>
      <c r="BK2280" s="98" t="s">
        <v>70</v>
      </c>
    </row>
    <row r="2281" spans="17:63" ht="29.25" customHeight="1" x14ac:dyDescent="0.2">
      <c r="Q2281" s="92" t="s">
        <v>50</v>
      </c>
      <c r="BF2281" s="101" t="s">
        <v>58</v>
      </c>
      <c r="BK2281" s="98" t="s">
        <v>70</v>
      </c>
    </row>
    <row r="2282" spans="17:63" ht="29.25" customHeight="1" x14ac:dyDescent="0.2">
      <c r="Q2282" s="92" t="s">
        <v>50</v>
      </c>
      <c r="BF2282" s="101" t="s">
        <v>58</v>
      </c>
      <c r="BK2282" s="98" t="s">
        <v>70</v>
      </c>
    </row>
    <row r="2283" spans="17:63" ht="29.25" customHeight="1" x14ac:dyDescent="0.2">
      <c r="Q2283" s="92" t="s">
        <v>50</v>
      </c>
      <c r="BF2283" s="101" t="s">
        <v>58</v>
      </c>
      <c r="BK2283" s="98" t="s">
        <v>70</v>
      </c>
    </row>
    <row r="2284" spans="17:63" ht="29.25" customHeight="1" x14ac:dyDescent="0.2">
      <c r="Q2284" s="92" t="s">
        <v>50</v>
      </c>
      <c r="BF2284" s="101" t="s">
        <v>58</v>
      </c>
      <c r="BK2284" s="98" t="s">
        <v>70</v>
      </c>
    </row>
    <row r="2285" spans="17:63" ht="29.25" customHeight="1" x14ac:dyDescent="0.2">
      <c r="Q2285" s="92" t="s">
        <v>50</v>
      </c>
      <c r="BF2285" s="101" t="s">
        <v>58</v>
      </c>
      <c r="BK2285" s="98" t="s">
        <v>70</v>
      </c>
    </row>
    <row r="2286" spans="17:63" ht="29.25" customHeight="1" x14ac:dyDescent="0.2">
      <c r="Q2286" s="92" t="s">
        <v>50</v>
      </c>
      <c r="BF2286" s="101" t="s">
        <v>58</v>
      </c>
      <c r="BK2286" s="98" t="s">
        <v>70</v>
      </c>
    </row>
    <row r="2287" spans="17:63" ht="29.25" customHeight="1" x14ac:dyDescent="0.2">
      <c r="Q2287" s="92" t="s">
        <v>50</v>
      </c>
      <c r="BF2287" s="101" t="s">
        <v>58</v>
      </c>
      <c r="BK2287" s="98" t="s">
        <v>70</v>
      </c>
    </row>
    <row r="2288" spans="17:63" ht="29.25" customHeight="1" x14ac:dyDescent="0.2">
      <c r="Q2288" s="92" t="s">
        <v>50</v>
      </c>
      <c r="BF2288" s="101" t="s">
        <v>58</v>
      </c>
      <c r="BK2288" s="98" t="s">
        <v>70</v>
      </c>
    </row>
    <row r="2289" spans="17:63" ht="29.25" customHeight="1" x14ac:dyDescent="0.2">
      <c r="Q2289" s="92" t="s">
        <v>50</v>
      </c>
      <c r="BF2289" s="101" t="s">
        <v>58</v>
      </c>
      <c r="BK2289" s="98" t="s">
        <v>70</v>
      </c>
    </row>
    <row r="2290" spans="17:63" ht="29.25" customHeight="1" x14ac:dyDescent="0.2">
      <c r="Q2290" s="92" t="s">
        <v>50</v>
      </c>
      <c r="BF2290" s="101" t="s">
        <v>58</v>
      </c>
      <c r="BK2290" s="98" t="s">
        <v>70</v>
      </c>
    </row>
    <row r="2291" spans="17:63" ht="29.25" customHeight="1" x14ac:dyDescent="0.2">
      <c r="Q2291" s="92" t="s">
        <v>50</v>
      </c>
      <c r="BF2291" s="101" t="s">
        <v>58</v>
      </c>
      <c r="BK2291" s="98" t="s">
        <v>70</v>
      </c>
    </row>
    <row r="2292" spans="17:63" ht="29.25" customHeight="1" x14ac:dyDescent="0.2">
      <c r="Q2292" s="92" t="s">
        <v>50</v>
      </c>
      <c r="BF2292" s="101" t="s">
        <v>58</v>
      </c>
      <c r="BK2292" s="98" t="s">
        <v>70</v>
      </c>
    </row>
    <row r="2293" spans="17:63" ht="29.25" customHeight="1" x14ac:dyDescent="0.2">
      <c r="Q2293" s="92" t="s">
        <v>50</v>
      </c>
      <c r="BF2293" s="101" t="s">
        <v>58</v>
      </c>
      <c r="BK2293" s="98" t="s">
        <v>70</v>
      </c>
    </row>
    <row r="2294" spans="17:63" ht="29.25" customHeight="1" x14ac:dyDescent="0.2">
      <c r="Q2294" s="92" t="s">
        <v>50</v>
      </c>
      <c r="BF2294" s="101" t="s">
        <v>58</v>
      </c>
      <c r="BK2294" s="98" t="s">
        <v>70</v>
      </c>
    </row>
    <row r="2295" spans="17:63" ht="29.25" customHeight="1" x14ac:dyDescent="0.2">
      <c r="Q2295" s="92" t="s">
        <v>50</v>
      </c>
      <c r="BF2295" s="101" t="s">
        <v>58</v>
      </c>
      <c r="BK2295" s="98" t="s">
        <v>70</v>
      </c>
    </row>
    <row r="2296" spans="17:63" ht="29.25" customHeight="1" x14ac:dyDescent="0.2">
      <c r="Q2296" s="92" t="s">
        <v>50</v>
      </c>
      <c r="BF2296" s="101" t="s">
        <v>58</v>
      </c>
      <c r="BK2296" s="98" t="s">
        <v>70</v>
      </c>
    </row>
    <row r="2297" spans="17:63" ht="29.25" customHeight="1" x14ac:dyDescent="0.2">
      <c r="Q2297" s="92" t="s">
        <v>50</v>
      </c>
      <c r="BF2297" s="101" t="s">
        <v>58</v>
      </c>
      <c r="BK2297" s="98" t="s">
        <v>70</v>
      </c>
    </row>
    <row r="2298" spans="17:63" ht="29.25" customHeight="1" x14ac:dyDescent="0.2">
      <c r="Q2298" s="92" t="s">
        <v>50</v>
      </c>
      <c r="BF2298" s="101" t="s">
        <v>58</v>
      </c>
      <c r="BK2298" s="98" t="s">
        <v>70</v>
      </c>
    </row>
    <row r="2299" spans="17:63" ht="29.25" customHeight="1" x14ac:dyDescent="0.2">
      <c r="Q2299" s="92" t="s">
        <v>50</v>
      </c>
      <c r="BF2299" s="101" t="s">
        <v>58</v>
      </c>
      <c r="BK2299" s="98" t="s">
        <v>70</v>
      </c>
    </row>
    <row r="2300" spans="17:63" ht="29.25" customHeight="1" x14ac:dyDescent="0.2">
      <c r="Q2300" s="92" t="s">
        <v>50</v>
      </c>
      <c r="BF2300" s="101" t="s">
        <v>58</v>
      </c>
      <c r="BK2300" s="98" t="s">
        <v>70</v>
      </c>
    </row>
    <row r="2301" spans="17:63" ht="29.25" customHeight="1" x14ac:dyDescent="0.2">
      <c r="Q2301" s="92" t="s">
        <v>50</v>
      </c>
      <c r="BF2301" s="101" t="s">
        <v>58</v>
      </c>
      <c r="BK2301" s="98" t="s">
        <v>70</v>
      </c>
    </row>
    <row r="2302" spans="17:63" ht="29.25" customHeight="1" x14ac:dyDescent="0.2">
      <c r="Q2302" s="92" t="s">
        <v>50</v>
      </c>
      <c r="BF2302" s="101" t="s">
        <v>58</v>
      </c>
      <c r="BK2302" s="98" t="s">
        <v>70</v>
      </c>
    </row>
    <row r="2303" spans="17:63" ht="29.25" customHeight="1" x14ac:dyDescent="0.2">
      <c r="Q2303" s="92" t="s">
        <v>50</v>
      </c>
      <c r="BF2303" s="101" t="s">
        <v>58</v>
      </c>
      <c r="BK2303" s="98" t="s">
        <v>70</v>
      </c>
    </row>
    <row r="2304" spans="17:63" ht="29.25" customHeight="1" x14ac:dyDescent="0.2">
      <c r="Q2304" s="92" t="s">
        <v>50</v>
      </c>
      <c r="BF2304" s="101" t="s">
        <v>58</v>
      </c>
      <c r="BK2304" s="98" t="s">
        <v>70</v>
      </c>
    </row>
    <row r="2305" spans="17:63" ht="29.25" customHeight="1" x14ac:dyDescent="0.2">
      <c r="Q2305" s="92" t="s">
        <v>50</v>
      </c>
      <c r="BF2305" s="101" t="s">
        <v>58</v>
      </c>
      <c r="BK2305" s="98" t="s">
        <v>70</v>
      </c>
    </row>
    <row r="2306" spans="17:63" ht="29.25" customHeight="1" x14ac:dyDescent="0.2">
      <c r="Q2306" s="92" t="s">
        <v>50</v>
      </c>
      <c r="BF2306" s="101" t="s">
        <v>58</v>
      </c>
      <c r="BK2306" s="98" t="s">
        <v>70</v>
      </c>
    </row>
    <row r="2307" spans="17:63" ht="29.25" customHeight="1" x14ac:dyDescent="0.2">
      <c r="Q2307" s="92" t="s">
        <v>50</v>
      </c>
      <c r="BF2307" s="101" t="s">
        <v>58</v>
      </c>
      <c r="BK2307" s="98" t="s">
        <v>70</v>
      </c>
    </row>
    <row r="2308" spans="17:63" ht="29.25" customHeight="1" x14ac:dyDescent="0.2">
      <c r="Q2308" s="92" t="s">
        <v>50</v>
      </c>
      <c r="BF2308" s="101" t="s">
        <v>58</v>
      </c>
      <c r="BK2308" s="98" t="s">
        <v>70</v>
      </c>
    </row>
    <row r="2309" spans="17:63" ht="29.25" customHeight="1" x14ac:dyDescent="0.2">
      <c r="Q2309" s="92" t="s">
        <v>50</v>
      </c>
      <c r="BF2309" s="101" t="s">
        <v>58</v>
      </c>
      <c r="BK2309" s="98" t="s">
        <v>70</v>
      </c>
    </row>
    <row r="2310" spans="17:63" ht="29.25" customHeight="1" x14ac:dyDescent="0.2">
      <c r="Q2310" s="92" t="s">
        <v>50</v>
      </c>
      <c r="BF2310" s="101" t="s">
        <v>58</v>
      </c>
      <c r="BK2310" s="98" t="s">
        <v>70</v>
      </c>
    </row>
    <row r="2311" spans="17:63" ht="29.25" customHeight="1" x14ac:dyDescent="0.2">
      <c r="Q2311" s="92" t="s">
        <v>50</v>
      </c>
      <c r="BF2311" s="101" t="s">
        <v>58</v>
      </c>
      <c r="BK2311" s="98" t="s">
        <v>70</v>
      </c>
    </row>
    <row r="2312" spans="17:63" ht="29.25" customHeight="1" x14ac:dyDescent="0.2">
      <c r="Q2312" s="92" t="s">
        <v>50</v>
      </c>
      <c r="BF2312" s="101" t="s">
        <v>58</v>
      </c>
      <c r="BK2312" s="98" t="s">
        <v>70</v>
      </c>
    </row>
    <row r="2313" spans="17:63" ht="29.25" customHeight="1" x14ac:dyDescent="0.2">
      <c r="Q2313" s="92" t="s">
        <v>50</v>
      </c>
      <c r="BF2313" s="101" t="s">
        <v>58</v>
      </c>
      <c r="BK2313" s="98" t="s">
        <v>70</v>
      </c>
    </row>
    <row r="2314" spans="17:63" ht="29.25" customHeight="1" x14ac:dyDescent="0.2">
      <c r="Q2314" s="92" t="s">
        <v>50</v>
      </c>
      <c r="BF2314" s="101" t="s">
        <v>58</v>
      </c>
      <c r="BK2314" s="98" t="s">
        <v>70</v>
      </c>
    </row>
    <row r="2315" spans="17:63" ht="29.25" customHeight="1" x14ac:dyDescent="0.2">
      <c r="Q2315" s="92" t="s">
        <v>50</v>
      </c>
      <c r="BF2315" s="101" t="s">
        <v>58</v>
      </c>
      <c r="BK2315" s="98" t="s">
        <v>70</v>
      </c>
    </row>
    <row r="2316" spans="17:63" ht="29.25" customHeight="1" x14ac:dyDescent="0.2">
      <c r="Q2316" s="92" t="s">
        <v>50</v>
      </c>
      <c r="BF2316" s="101" t="s">
        <v>58</v>
      </c>
      <c r="BK2316" s="98" t="s">
        <v>70</v>
      </c>
    </row>
    <row r="2317" spans="17:63" ht="29.25" customHeight="1" x14ac:dyDescent="0.2">
      <c r="Q2317" s="92" t="s">
        <v>50</v>
      </c>
      <c r="BF2317" s="101" t="s">
        <v>58</v>
      </c>
      <c r="BK2317" s="98" t="s">
        <v>70</v>
      </c>
    </row>
    <row r="2318" spans="17:63" ht="29.25" customHeight="1" x14ac:dyDescent="0.2">
      <c r="Q2318" s="92" t="s">
        <v>50</v>
      </c>
      <c r="BF2318" s="101" t="s">
        <v>58</v>
      </c>
      <c r="BK2318" s="98" t="s">
        <v>70</v>
      </c>
    </row>
    <row r="2319" spans="17:63" ht="29.25" customHeight="1" x14ac:dyDescent="0.2">
      <c r="Q2319" s="92" t="s">
        <v>50</v>
      </c>
      <c r="BF2319" s="101" t="s">
        <v>58</v>
      </c>
      <c r="BK2319" s="98" t="s">
        <v>70</v>
      </c>
    </row>
    <row r="2320" spans="17:63" ht="29.25" customHeight="1" x14ac:dyDescent="0.2">
      <c r="Q2320" s="92" t="s">
        <v>50</v>
      </c>
      <c r="BF2320" s="101" t="s">
        <v>58</v>
      </c>
      <c r="BK2320" s="98" t="s">
        <v>70</v>
      </c>
    </row>
    <row r="2321" spans="17:63" ht="29.25" customHeight="1" x14ac:dyDescent="0.2">
      <c r="Q2321" s="92" t="s">
        <v>50</v>
      </c>
      <c r="BF2321" s="101" t="s">
        <v>58</v>
      </c>
      <c r="BK2321" s="98" t="s">
        <v>70</v>
      </c>
    </row>
    <row r="2322" spans="17:63" ht="29.25" customHeight="1" x14ac:dyDescent="0.2">
      <c r="Q2322" s="92" t="s">
        <v>50</v>
      </c>
      <c r="BF2322" s="101" t="s">
        <v>58</v>
      </c>
      <c r="BK2322" s="98" t="s">
        <v>70</v>
      </c>
    </row>
    <row r="2323" spans="17:63" ht="29.25" customHeight="1" x14ac:dyDescent="0.2">
      <c r="Q2323" s="92" t="s">
        <v>50</v>
      </c>
      <c r="BF2323" s="101" t="s">
        <v>58</v>
      </c>
      <c r="BK2323" s="98" t="s">
        <v>70</v>
      </c>
    </row>
    <row r="2324" spans="17:63" ht="29.25" customHeight="1" x14ac:dyDescent="0.2">
      <c r="Q2324" s="92" t="s">
        <v>50</v>
      </c>
      <c r="BF2324" s="101" t="s">
        <v>58</v>
      </c>
      <c r="BK2324" s="98" t="s">
        <v>70</v>
      </c>
    </row>
    <row r="2325" spans="17:63" ht="29.25" customHeight="1" x14ac:dyDescent="0.2">
      <c r="Q2325" s="92" t="s">
        <v>50</v>
      </c>
      <c r="BF2325" s="101" t="s">
        <v>58</v>
      </c>
      <c r="BK2325" s="98" t="s">
        <v>70</v>
      </c>
    </row>
    <row r="2326" spans="17:63" ht="29.25" customHeight="1" x14ac:dyDescent="0.2">
      <c r="Q2326" s="92" t="s">
        <v>50</v>
      </c>
      <c r="BF2326" s="101" t="s">
        <v>58</v>
      </c>
      <c r="BK2326" s="98" t="s">
        <v>70</v>
      </c>
    </row>
    <row r="2327" spans="17:63" ht="29.25" customHeight="1" x14ac:dyDescent="0.2">
      <c r="Q2327" s="92" t="s">
        <v>50</v>
      </c>
      <c r="BF2327" s="101" t="s">
        <v>58</v>
      </c>
      <c r="BK2327" s="98" t="s">
        <v>70</v>
      </c>
    </row>
    <row r="2328" spans="17:63" ht="29.25" customHeight="1" x14ac:dyDescent="0.2">
      <c r="Q2328" s="92" t="s">
        <v>50</v>
      </c>
      <c r="BF2328" s="101" t="s">
        <v>58</v>
      </c>
      <c r="BK2328" s="98" t="s">
        <v>70</v>
      </c>
    </row>
    <row r="2329" spans="17:63" ht="29.25" customHeight="1" x14ac:dyDescent="0.2">
      <c r="Q2329" s="92" t="s">
        <v>50</v>
      </c>
      <c r="BF2329" s="101" t="s">
        <v>58</v>
      </c>
      <c r="BK2329" s="98" t="s">
        <v>70</v>
      </c>
    </row>
    <row r="2330" spans="17:63" ht="29.25" customHeight="1" x14ac:dyDescent="0.2">
      <c r="Q2330" s="92" t="s">
        <v>50</v>
      </c>
      <c r="BF2330" s="101" t="s">
        <v>58</v>
      </c>
      <c r="BK2330" s="98" t="s">
        <v>70</v>
      </c>
    </row>
    <row r="2331" spans="17:63" ht="29.25" customHeight="1" x14ac:dyDescent="0.2">
      <c r="Q2331" s="92" t="s">
        <v>50</v>
      </c>
      <c r="BF2331" s="101" t="s">
        <v>58</v>
      </c>
      <c r="BK2331" s="98" t="s">
        <v>70</v>
      </c>
    </row>
    <row r="2332" spans="17:63" ht="29.25" customHeight="1" x14ac:dyDescent="0.2">
      <c r="Q2332" s="92" t="s">
        <v>50</v>
      </c>
      <c r="BF2332" s="101" t="s">
        <v>58</v>
      </c>
      <c r="BK2332" s="98" t="s">
        <v>70</v>
      </c>
    </row>
    <row r="2333" spans="17:63" ht="29.25" customHeight="1" x14ac:dyDescent="0.2">
      <c r="Q2333" s="92" t="s">
        <v>50</v>
      </c>
      <c r="BF2333" s="101" t="s">
        <v>58</v>
      </c>
      <c r="BK2333" s="98" t="s">
        <v>70</v>
      </c>
    </row>
    <row r="2334" spans="17:63" ht="29.25" customHeight="1" x14ac:dyDescent="0.2">
      <c r="Q2334" s="92" t="s">
        <v>50</v>
      </c>
      <c r="BF2334" s="101" t="s">
        <v>58</v>
      </c>
      <c r="BK2334" s="98" t="s">
        <v>70</v>
      </c>
    </row>
    <row r="2335" spans="17:63" ht="29.25" customHeight="1" x14ac:dyDescent="0.2">
      <c r="Q2335" s="92" t="s">
        <v>50</v>
      </c>
      <c r="BF2335" s="101" t="s">
        <v>58</v>
      </c>
      <c r="BK2335" s="98" t="s">
        <v>70</v>
      </c>
    </row>
    <row r="2336" spans="17:63" ht="29.25" customHeight="1" x14ac:dyDescent="0.2">
      <c r="Q2336" s="92" t="s">
        <v>50</v>
      </c>
      <c r="BF2336" s="101" t="s">
        <v>58</v>
      </c>
      <c r="BK2336" s="98" t="s">
        <v>70</v>
      </c>
    </row>
    <row r="2337" spans="17:63" ht="29.25" customHeight="1" x14ac:dyDescent="0.2">
      <c r="Q2337" s="92" t="s">
        <v>50</v>
      </c>
      <c r="BF2337" s="101" t="s">
        <v>58</v>
      </c>
      <c r="BK2337" s="98" t="s">
        <v>70</v>
      </c>
    </row>
    <row r="2338" spans="17:63" ht="29.25" customHeight="1" x14ac:dyDescent="0.2">
      <c r="Q2338" s="92" t="s">
        <v>50</v>
      </c>
      <c r="BF2338" s="101" t="s">
        <v>58</v>
      </c>
      <c r="BK2338" s="98" t="s">
        <v>70</v>
      </c>
    </row>
    <row r="2339" spans="17:63" ht="29.25" customHeight="1" x14ac:dyDescent="0.2">
      <c r="Q2339" s="92" t="s">
        <v>50</v>
      </c>
      <c r="BF2339" s="101" t="s">
        <v>58</v>
      </c>
      <c r="BK2339" s="98" t="s">
        <v>70</v>
      </c>
    </row>
    <row r="2340" spans="17:63" ht="29.25" customHeight="1" x14ac:dyDescent="0.2">
      <c r="Q2340" s="92" t="s">
        <v>50</v>
      </c>
      <c r="BF2340" s="101" t="s">
        <v>58</v>
      </c>
      <c r="BK2340" s="98" t="s">
        <v>70</v>
      </c>
    </row>
    <row r="2341" spans="17:63" ht="29.25" customHeight="1" x14ac:dyDescent="0.2">
      <c r="Q2341" s="92" t="s">
        <v>50</v>
      </c>
      <c r="BF2341" s="101" t="s">
        <v>58</v>
      </c>
      <c r="BK2341" s="98" t="s">
        <v>70</v>
      </c>
    </row>
    <row r="2342" spans="17:63" ht="29.25" customHeight="1" x14ac:dyDescent="0.2">
      <c r="Q2342" s="92" t="s">
        <v>50</v>
      </c>
      <c r="BF2342" s="101" t="s">
        <v>58</v>
      </c>
      <c r="BK2342" s="98" t="s">
        <v>70</v>
      </c>
    </row>
    <row r="2343" spans="17:63" ht="29.25" customHeight="1" x14ac:dyDescent="0.2">
      <c r="Q2343" s="92" t="s">
        <v>50</v>
      </c>
      <c r="BF2343" s="101" t="s">
        <v>58</v>
      </c>
      <c r="BK2343" s="98" t="s">
        <v>70</v>
      </c>
    </row>
    <row r="2344" spans="17:63" ht="29.25" customHeight="1" x14ac:dyDescent="0.2">
      <c r="Q2344" s="92" t="s">
        <v>50</v>
      </c>
      <c r="BF2344" s="101" t="s">
        <v>58</v>
      </c>
      <c r="BK2344" s="98" t="s">
        <v>70</v>
      </c>
    </row>
    <row r="2345" spans="17:63" ht="29.25" customHeight="1" x14ac:dyDescent="0.2">
      <c r="Q2345" s="92" t="s">
        <v>50</v>
      </c>
      <c r="BF2345" s="101" t="s">
        <v>58</v>
      </c>
      <c r="BK2345" s="98" t="s">
        <v>70</v>
      </c>
    </row>
    <row r="2346" spans="17:63" ht="29.25" customHeight="1" x14ac:dyDescent="0.2">
      <c r="Q2346" s="92" t="s">
        <v>50</v>
      </c>
      <c r="BF2346" s="101" t="s">
        <v>58</v>
      </c>
      <c r="BK2346" s="98" t="s">
        <v>70</v>
      </c>
    </row>
    <row r="2347" spans="17:63" ht="29.25" customHeight="1" x14ac:dyDescent="0.2">
      <c r="Q2347" s="92" t="s">
        <v>50</v>
      </c>
      <c r="BF2347" s="101" t="s">
        <v>58</v>
      </c>
      <c r="BK2347" s="98" t="s">
        <v>70</v>
      </c>
    </row>
    <row r="2348" spans="17:63" ht="29.25" customHeight="1" x14ac:dyDescent="0.2">
      <c r="Q2348" s="92" t="s">
        <v>50</v>
      </c>
      <c r="BF2348" s="101" t="s">
        <v>58</v>
      </c>
      <c r="BK2348" s="98" t="s">
        <v>70</v>
      </c>
    </row>
    <row r="2349" spans="17:63" ht="29.25" customHeight="1" x14ac:dyDescent="0.2">
      <c r="Q2349" s="92" t="s">
        <v>50</v>
      </c>
      <c r="BF2349" s="101" t="s">
        <v>58</v>
      </c>
      <c r="BK2349" s="98" t="s">
        <v>70</v>
      </c>
    </row>
    <row r="2350" spans="17:63" ht="29.25" customHeight="1" x14ac:dyDescent="0.2">
      <c r="Q2350" s="92" t="s">
        <v>50</v>
      </c>
      <c r="BF2350" s="101" t="s">
        <v>58</v>
      </c>
      <c r="BK2350" s="98" t="s">
        <v>70</v>
      </c>
    </row>
    <row r="2351" spans="17:63" ht="29.25" customHeight="1" x14ac:dyDescent="0.2">
      <c r="Q2351" s="92" t="s">
        <v>50</v>
      </c>
      <c r="BF2351" s="101" t="s">
        <v>58</v>
      </c>
      <c r="BK2351" s="98" t="s">
        <v>70</v>
      </c>
    </row>
    <row r="2352" spans="17:63" ht="29.25" customHeight="1" x14ac:dyDescent="0.2">
      <c r="Q2352" s="92" t="s">
        <v>50</v>
      </c>
      <c r="BF2352" s="101" t="s">
        <v>58</v>
      </c>
      <c r="BK2352" s="98" t="s">
        <v>70</v>
      </c>
    </row>
    <row r="2353" spans="17:63" ht="29.25" customHeight="1" x14ac:dyDescent="0.2">
      <c r="Q2353" s="92" t="s">
        <v>50</v>
      </c>
      <c r="BF2353" s="101" t="s">
        <v>58</v>
      </c>
      <c r="BK2353" s="98" t="s">
        <v>70</v>
      </c>
    </row>
    <row r="2354" spans="17:63" ht="29.25" customHeight="1" x14ac:dyDescent="0.2">
      <c r="Q2354" s="92" t="s">
        <v>50</v>
      </c>
      <c r="BF2354" s="101" t="s">
        <v>58</v>
      </c>
      <c r="BK2354" s="98" t="s">
        <v>70</v>
      </c>
    </row>
    <row r="2355" spans="17:63" ht="29.25" customHeight="1" x14ac:dyDescent="0.2">
      <c r="Q2355" s="92" t="s">
        <v>50</v>
      </c>
      <c r="BF2355" s="101" t="s">
        <v>58</v>
      </c>
      <c r="BK2355" s="98" t="s">
        <v>70</v>
      </c>
    </row>
    <row r="2356" spans="17:63" ht="29.25" customHeight="1" x14ac:dyDescent="0.2">
      <c r="Q2356" s="92" t="s">
        <v>50</v>
      </c>
      <c r="BF2356" s="101" t="s">
        <v>58</v>
      </c>
      <c r="BK2356" s="98" t="s">
        <v>70</v>
      </c>
    </row>
    <row r="2357" spans="17:63" ht="29.25" customHeight="1" x14ac:dyDescent="0.2">
      <c r="Q2357" s="92" t="s">
        <v>50</v>
      </c>
      <c r="BF2357" s="101" t="s">
        <v>58</v>
      </c>
      <c r="BK2357" s="98" t="s">
        <v>70</v>
      </c>
    </row>
    <row r="2358" spans="17:63" ht="29.25" customHeight="1" x14ac:dyDescent="0.2">
      <c r="Q2358" s="92" t="s">
        <v>50</v>
      </c>
      <c r="BF2358" s="101" t="s">
        <v>58</v>
      </c>
      <c r="BK2358" s="98" t="s">
        <v>70</v>
      </c>
    </row>
    <row r="2359" spans="17:63" ht="29.25" customHeight="1" x14ac:dyDescent="0.2">
      <c r="Q2359" s="92" t="s">
        <v>50</v>
      </c>
      <c r="BF2359" s="101" t="s">
        <v>58</v>
      </c>
      <c r="BK2359" s="98" t="s">
        <v>70</v>
      </c>
    </row>
    <row r="2360" spans="17:63" ht="29.25" customHeight="1" x14ac:dyDescent="0.2">
      <c r="Q2360" s="92" t="s">
        <v>50</v>
      </c>
      <c r="BF2360" s="101" t="s">
        <v>58</v>
      </c>
      <c r="BK2360" s="98" t="s">
        <v>70</v>
      </c>
    </row>
    <row r="2361" spans="17:63" ht="29.25" customHeight="1" x14ac:dyDescent="0.2">
      <c r="Q2361" s="92" t="s">
        <v>50</v>
      </c>
      <c r="BF2361" s="101" t="s">
        <v>58</v>
      </c>
      <c r="BK2361" s="98" t="s">
        <v>70</v>
      </c>
    </row>
    <row r="2362" spans="17:63" ht="29.25" customHeight="1" x14ac:dyDescent="0.2">
      <c r="Q2362" s="92" t="s">
        <v>50</v>
      </c>
      <c r="BF2362" s="101" t="s">
        <v>58</v>
      </c>
      <c r="BK2362" s="98" t="s">
        <v>70</v>
      </c>
    </row>
    <row r="2363" spans="17:63" ht="29.25" customHeight="1" x14ac:dyDescent="0.2">
      <c r="Q2363" s="92" t="s">
        <v>50</v>
      </c>
      <c r="BF2363" s="101" t="s">
        <v>58</v>
      </c>
      <c r="BK2363" s="98" t="s">
        <v>70</v>
      </c>
    </row>
    <row r="2364" spans="17:63" ht="29.25" customHeight="1" x14ac:dyDescent="0.2">
      <c r="Q2364" s="92" t="s">
        <v>50</v>
      </c>
      <c r="BF2364" s="101" t="s">
        <v>58</v>
      </c>
      <c r="BK2364" s="98" t="s">
        <v>70</v>
      </c>
    </row>
    <row r="2365" spans="17:63" ht="29.25" customHeight="1" x14ac:dyDescent="0.2">
      <c r="Q2365" s="92" t="s">
        <v>50</v>
      </c>
      <c r="BF2365" s="101" t="s">
        <v>58</v>
      </c>
      <c r="BK2365" s="98" t="s">
        <v>70</v>
      </c>
    </row>
    <row r="2366" spans="17:63" ht="29.25" customHeight="1" x14ac:dyDescent="0.2">
      <c r="Q2366" s="92" t="s">
        <v>50</v>
      </c>
      <c r="BF2366" s="101" t="s">
        <v>58</v>
      </c>
      <c r="BK2366" s="98" t="s">
        <v>70</v>
      </c>
    </row>
    <row r="2367" spans="17:63" ht="29.25" customHeight="1" x14ac:dyDescent="0.2">
      <c r="Q2367" s="92" t="s">
        <v>50</v>
      </c>
      <c r="BF2367" s="101" t="s">
        <v>58</v>
      </c>
      <c r="BK2367" s="98" t="s">
        <v>70</v>
      </c>
    </row>
    <row r="2368" spans="17:63" ht="29.25" customHeight="1" x14ac:dyDescent="0.2">
      <c r="Q2368" s="92" t="s">
        <v>50</v>
      </c>
      <c r="BF2368" s="101" t="s">
        <v>58</v>
      </c>
      <c r="BK2368" s="98" t="s">
        <v>70</v>
      </c>
    </row>
    <row r="2369" spans="17:63" ht="29.25" customHeight="1" x14ac:dyDescent="0.2">
      <c r="Q2369" s="92" t="s">
        <v>50</v>
      </c>
      <c r="BF2369" s="101" t="s">
        <v>58</v>
      </c>
      <c r="BK2369" s="98" t="s">
        <v>70</v>
      </c>
    </row>
    <row r="2370" spans="17:63" ht="29.25" customHeight="1" x14ac:dyDescent="0.2">
      <c r="Q2370" s="92" t="s">
        <v>50</v>
      </c>
      <c r="BF2370" s="101" t="s">
        <v>58</v>
      </c>
      <c r="BK2370" s="98" t="s">
        <v>70</v>
      </c>
    </row>
    <row r="2371" spans="17:63" ht="29.25" customHeight="1" x14ac:dyDescent="0.2">
      <c r="Q2371" s="92" t="s">
        <v>50</v>
      </c>
      <c r="BF2371" s="101" t="s">
        <v>58</v>
      </c>
      <c r="BK2371" s="98" t="s">
        <v>70</v>
      </c>
    </row>
    <row r="2372" spans="17:63" ht="29.25" customHeight="1" x14ac:dyDescent="0.2">
      <c r="Q2372" s="92" t="s">
        <v>50</v>
      </c>
      <c r="BF2372" s="101" t="s">
        <v>58</v>
      </c>
      <c r="BK2372" s="98" t="s">
        <v>70</v>
      </c>
    </row>
    <row r="2373" spans="17:63" ht="29.25" customHeight="1" x14ac:dyDescent="0.2">
      <c r="Q2373" s="92" t="s">
        <v>50</v>
      </c>
      <c r="BF2373" s="101" t="s">
        <v>58</v>
      </c>
      <c r="BK2373" s="98" t="s">
        <v>70</v>
      </c>
    </row>
    <row r="2374" spans="17:63" ht="29.25" customHeight="1" x14ac:dyDescent="0.2">
      <c r="Q2374" s="92" t="s">
        <v>50</v>
      </c>
      <c r="BF2374" s="101" t="s">
        <v>58</v>
      </c>
      <c r="BK2374" s="98" t="s">
        <v>70</v>
      </c>
    </row>
    <row r="2375" spans="17:63" ht="29.25" customHeight="1" x14ac:dyDescent="0.2">
      <c r="Q2375" s="92" t="s">
        <v>50</v>
      </c>
      <c r="BF2375" s="101" t="s">
        <v>58</v>
      </c>
      <c r="BK2375" s="98" t="s">
        <v>70</v>
      </c>
    </row>
    <row r="2376" spans="17:63" ht="29.25" customHeight="1" x14ac:dyDescent="0.2">
      <c r="Q2376" s="92" t="s">
        <v>50</v>
      </c>
      <c r="BF2376" s="101" t="s">
        <v>58</v>
      </c>
      <c r="BK2376" s="98" t="s">
        <v>70</v>
      </c>
    </row>
    <row r="2377" spans="17:63" ht="29.25" customHeight="1" x14ac:dyDescent="0.2">
      <c r="Q2377" s="92" t="s">
        <v>50</v>
      </c>
      <c r="BF2377" s="101" t="s">
        <v>58</v>
      </c>
      <c r="BK2377" s="98" t="s">
        <v>70</v>
      </c>
    </row>
    <row r="2378" spans="17:63" ht="29.25" customHeight="1" x14ac:dyDescent="0.2">
      <c r="Q2378" s="92" t="s">
        <v>50</v>
      </c>
      <c r="BF2378" s="101" t="s">
        <v>58</v>
      </c>
      <c r="BK2378" s="98" t="s">
        <v>70</v>
      </c>
    </row>
    <row r="2379" spans="17:63" ht="29.25" customHeight="1" x14ac:dyDescent="0.2">
      <c r="Q2379" s="92" t="s">
        <v>50</v>
      </c>
      <c r="BF2379" s="101" t="s">
        <v>58</v>
      </c>
      <c r="BK2379" s="98" t="s">
        <v>70</v>
      </c>
    </row>
    <row r="2380" spans="17:63" ht="29.25" customHeight="1" x14ac:dyDescent="0.2">
      <c r="Q2380" s="92" t="s">
        <v>50</v>
      </c>
      <c r="BF2380" s="101" t="s">
        <v>58</v>
      </c>
      <c r="BK2380" s="98" t="s">
        <v>70</v>
      </c>
    </row>
    <row r="2381" spans="17:63" ht="29.25" customHeight="1" x14ac:dyDescent="0.2">
      <c r="Q2381" s="92" t="s">
        <v>50</v>
      </c>
      <c r="BF2381" s="101" t="s">
        <v>58</v>
      </c>
      <c r="BK2381" s="98" t="s">
        <v>70</v>
      </c>
    </row>
    <row r="2382" spans="17:63" ht="29.25" customHeight="1" x14ac:dyDescent="0.2">
      <c r="Q2382" s="92" t="s">
        <v>50</v>
      </c>
      <c r="BF2382" s="101" t="s">
        <v>58</v>
      </c>
      <c r="BK2382" s="98" t="s">
        <v>70</v>
      </c>
    </row>
    <row r="2383" spans="17:63" ht="29.25" customHeight="1" x14ac:dyDescent="0.2">
      <c r="Q2383" s="92" t="s">
        <v>50</v>
      </c>
      <c r="BF2383" s="101" t="s">
        <v>58</v>
      </c>
      <c r="BK2383" s="98" t="s">
        <v>70</v>
      </c>
    </row>
    <row r="2384" spans="17:63" ht="29.25" customHeight="1" x14ac:dyDescent="0.2">
      <c r="Q2384" s="92" t="s">
        <v>50</v>
      </c>
      <c r="BF2384" s="101" t="s">
        <v>58</v>
      </c>
      <c r="BK2384" s="98" t="s">
        <v>70</v>
      </c>
    </row>
    <row r="2385" spans="17:63" ht="29.25" customHeight="1" x14ac:dyDescent="0.2">
      <c r="Q2385" s="92" t="s">
        <v>50</v>
      </c>
      <c r="BF2385" s="101" t="s">
        <v>58</v>
      </c>
      <c r="BK2385" s="98" t="s">
        <v>70</v>
      </c>
    </row>
    <row r="2386" spans="17:63" ht="29.25" customHeight="1" x14ac:dyDescent="0.2">
      <c r="Q2386" s="92" t="s">
        <v>50</v>
      </c>
      <c r="BF2386" s="101" t="s">
        <v>58</v>
      </c>
      <c r="BK2386" s="98" t="s">
        <v>70</v>
      </c>
    </row>
    <row r="2387" spans="17:63" ht="29.25" customHeight="1" x14ac:dyDescent="0.2">
      <c r="Q2387" s="92" t="s">
        <v>50</v>
      </c>
      <c r="BF2387" s="101" t="s">
        <v>58</v>
      </c>
      <c r="BK2387" s="98" t="s">
        <v>70</v>
      </c>
    </row>
    <row r="2388" spans="17:63" ht="29.25" customHeight="1" x14ac:dyDescent="0.2">
      <c r="Q2388" s="92" t="s">
        <v>50</v>
      </c>
      <c r="BF2388" s="101" t="s">
        <v>58</v>
      </c>
      <c r="BK2388" s="98" t="s">
        <v>70</v>
      </c>
    </row>
    <row r="2389" spans="17:63" ht="29.25" customHeight="1" x14ac:dyDescent="0.2">
      <c r="Q2389" s="92" t="s">
        <v>50</v>
      </c>
      <c r="BF2389" s="101" t="s">
        <v>58</v>
      </c>
      <c r="BK2389" s="98" t="s">
        <v>70</v>
      </c>
    </row>
    <row r="2390" spans="17:63" ht="29.25" customHeight="1" x14ac:dyDescent="0.2">
      <c r="Q2390" s="92" t="s">
        <v>50</v>
      </c>
      <c r="BF2390" s="101" t="s">
        <v>58</v>
      </c>
      <c r="BK2390" s="98" t="s">
        <v>70</v>
      </c>
    </row>
    <row r="2391" spans="17:63" ht="29.25" customHeight="1" x14ac:dyDescent="0.2">
      <c r="Q2391" s="92" t="s">
        <v>50</v>
      </c>
      <c r="BF2391" s="101" t="s">
        <v>58</v>
      </c>
      <c r="BK2391" s="98" t="s">
        <v>70</v>
      </c>
    </row>
    <row r="2392" spans="17:63" ht="29.25" customHeight="1" x14ac:dyDescent="0.2">
      <c r="Q2392" s="92" t="s">
        <v>50</v>
      </c>
      <c r="BF2392" s="101" t="s">
        <v>58</v>
      </c>
      <c r="BK2392" s="98" t="s">
        <v>70</v>
      </c>
    </row>
    <row r="2393" spans="17:63" ht="29.25" customHeight="1" x14ac:dyDescent="0.2">
      <c r="Q2393" s="92" t="s">
        <v>50</v>
      </c>
      <c r="BF2393" s="101" t="s">
        <v>58</v>
      </c>
      <c r="BK2393" s="98" t="s">
        <v>70</v>
      </c>
    </row>
    <row r="2394" spans="17:63" ht="29.25" customHeight="1" x14ac:dyDescent="0.2">
      <c r="Q2394" s="92" t="s">
        <v>50</v>
      </c>
      <c r="BF2394" s="101" t="s">
        <v>58</v>
      </c>
      <c r="BK2394" s="98" t="s">
        <v>70</v>
      </c>
    </row>
    <row r="2395" spans="17:63" ht="29.25" customHeight="1" x14ac:dyDescent="0.2">
      <c r="Q2395" s="92" t="s">
        <v>50</v>
      </c>
      <c r="BF2395" s="101" t="s">
        <v>58</v>
      </c>
      <c r="BK2395" s="98" t="s">
        <v>70</v>
      </c>
    </row>
    <row r="2396" spans="17:63" ht="29.25" customHeight="1" x14ac:dyDescent="0.2">
      <c r="Q2396" s="92" t="s">
        <v>50</v>
      </c>
      <c r="BF2396" s="101" t="s">
        <v>58</v>
      </c>
      <c r="BK2396" s="98" t="s">
        <v>70</v>
      </c>
    </row>
    <row r="2397" spans="17:63" ht="29.25" customHeight="1" x14ac:dyDescent="0.2">
      <c r="Q2397" s="92" t="s">
        <v>50</v>
      </c>
      <c r="BF2397" s="101" t="s">
        <v>58</v>
      </c>
      <c r="BK2397" s="98" t="s">
        <v>70</v>
      </c>
    </row>
    <row r="2398" spans="17:63" ht="29.25" customHeight="1" x14ac:dyDescent="0.2">
      <c r="Q2398" s="92" t="s">
        <v>50</v>
      </c>
      <c r="BF2398" s="101" t="s">
        <v>58</v>
      </c>
      <c r="BK2398" s="98" t="s">
        <v>70</v>
      </c>
    </row>
    <row r="2399" spans="17:63" ht="29.25" customHeight="1" x14ac:dyDescent="0.2">
      <c r="Q2399" s="92" t="s">
        <v>50</v>
      </c>
      <c r="BF2399" s="101" t="s">
        <v>58</v>
      </c>
      <c r="BK2399" s="98" t="s">
        <v>70</v>
      </c>
    </row>
    <row r="2400" spans="17:63" ht="29.25" customHeight="1" x14ac:dyDescent="0.2">
      <c r="Q2400" s="92" t="s">
        <v>50</v>
      </c>
      <c r="BF2400" s="101" t="s">
        <v>58</v>
      </c>
      <c r="BK2400" s="98" t="s">
        <v>70</v>
      </c>
    </row>
    <row r="2401" spans="17:63" ht="29.25" customHeight="1" x14ac:dyDescent="0.2">
      <c r="Q2401" s="92" t="s">
        <v>50</v>
      </c>
      <c r="BF2401" s="101" t="s">
        <v>58</v>
      </c>
      <c r="BK2401" s="98" t="s">
        <v>70</v>
      </c>
    </row>
    <row r="2402" spans="17:63" ht="29.25" customHeight="1" x14ac:dyDescent="0.2">
      <c r="Q2402" s="92" t="s">
        <v>50</v>
      </c>
      <c r="BF2402" s="101" t="s">
        <v>58</v>
      </c>
      <c r="BK2402" s="98" t="s">
        <v>70</v>
      </c>
    </row>
    <row r="2403" spans="17:63" ht="29.25" customHeight="1" x14ac:dyDescent="0.2">
      <c r="Q2403" s="92" t="s">
        <v>50</v>
      </c>
      <c r="BF2403" s="101" t="s">
        <v>58</v>
      </c>
      <c r="BK2403" s="98" t="s">
        <v>70</v>
      </c>
    </row>
    <row r="2404" spans="17:63" ht="29.25" customHeight="1" x14ac:dyDescent="0.2">
      <c r="Q2404" s="92" t="s">
        <v>50</v>
      </c>
      <c r="BF2404" s="101" t="s">
        <v>58</v>
      </c>
      <c r="BK2404" s="98" t="s">
        <v>70</v>
      </c>
    </row>
    <row r="2405" spans="17:63" ht="29.25" customHeight="1" x14ac:dyDescent="0.2">
      <c r="Q2405" s="92" t="s">
        <v>50</v>
      </c>
      <c r="BF2405" s="101" t="s">
        <v>58</v>
      </c>
      <c r="BK2405" s="98" t="s">
        <v>70</v>
      </c>
    </row>
    <row r="2406" spans="17:63" ht="29.25" customHeight="1" x14ac:dyDescent="0.2">
      <c r="Q2406" s="92" t="s">
        <v>50</v>
      </c>
      <c r="BF2406" s="101" t="s">
        <v>58</v>
      </c>
      <c r="BK2406" s="98" t="s">
        <v>70</v>
      </c>
    </row>
    <row r="2407" spans="17:63" ht="29.25" customHeight="1" x14ac:dyDescent="0.2">
      <c r="Q2407" s="92" t="s">
        <v>50</v>
      </c>
      <c r="BF2407" s="101" t="s">
        <v>58</v>
      </c>
      <c r="BK2407" s="98" t="s">
        <v>70</v>
      </c>
    </row>
    <row r="2408" spans="17:63" ht="29.25" customHeight="1" x14ac:dyDescent="0.2">
      <c r="Q2408" s="92" t="s">
        <v>50</v>
      </c>
      <c r="BF2408" s="101" t="s">
        <v>58</v>
      </c>
      <c r="BK2408" s="98" t="s">
        <v>70</v>
      </c>
    </row>
    <row r="2409" spans="17:63" ht="29.25" customHeight="1" x14ac:dyDescent="0.2">
      <c r="Q2409" s="92" t="s">
        <v>50</v>
      </c>
      <c r="BF2409" s="101" t="s">
        <v>58</v>
      </c>
      <c r="BK2409" s="98" t="s">
        <v>70</v>
      </c>
    </row>
    <row r="2410" spans="17:63" ht="29.25" customHeight="1" x14ac:dyDescent="0.2">
      <c r="Q2410" s="92" t="s">
        <v>50</v>
      </c>
      <c r="BF2410" s="101" t="s">
        <v>58</v>
      </c>
      <c r="BK2410" s="98" t="s">
        <v>70</v>
      </c>
    </row>
    <row r="2411" spans="17:63" ht="29.25" customHeight="1" x14ac:dyDescent="0.2">
      <c r="Q2411" s="92" t="s">
        <v>50</v>
      </c>
      <c r="BF2411" s="101" t="s">
        <v>58</v>
      </c>
      <c r="BK2411" s="98" t="s">
        <v>70</v>
      </c>
    </row>
    <row r="2412" spans="17:63" ht="29.25" customHeight="1" x14ac:dyDescent="0.2">
      <c r="Q2412" s="92" t="s">
        <v>50</v>
      </c>
      <c r="BF2412" s="101" t="s">
        <v>58</v>
      </c>
      <c r="BK2412" s="98" t="s">
        <v>70</v>
      </c>
    </row>
    <row r="2413" spans="17:63" ht="29.25" customHeight="1" x14ac:dyDescent="0.2">
      <c r="Q2413" s="92" t="s">
        <v>50</v>
      </c>
      <c r="BF2413" s="101" t="s">
        <v>58</v>
      </c>
      <c r="BK2413" s="98" t="s">
        <v>70</v>
      </c>
    </row>
    <row r="2414" spans="17:63" ht="29.25" customHeight="1" x14ac:dyDescent="0.2">
      <c r="Q2414" s="92" t="s">
        <v>50</v>
      </c>
      <c r="BF2414" s="101" t="s">
        <v>58</v>
      </c>
      <c r="BK2414" s="98" t="s">
        <v>70</v>
      </c>
    </row>
    <row r="2415" spans="17:63" ht="29.25" customHeight="1" x14ac:dyDescent="0.2">
      <c r="Q2415" s="92" t="s">
        <v>50</v>
      </c>
      <c r="BF2415" s="101" t="s">
        <v>58</v>
      </c>
      <c r="BK2415" s="98" t="s">
        <v>70</v>
      </c>
    </row>
    <row r="2416" spans="17:63" ht="29.25" customHeight="1" x14ac:dyDescent="0.2">
      <c r="Q2416" s="92" t="s">
        <v>50</v>
      </c>
      <c r="BF2416" s="101" t="s">
        <v>58</v>
      </c>
      <c r="BK2416" s="98" t="s">
        <v>70</v>
      </c>
    </row>
    <row r="2417" spans="17:63" ht="29.25" customHeight="1" x14ac:dyDescent="0.2">
      <c r="Q2417" s="92" t="s">
        <v>50</v>
      </c>
      <c r="BF2417" s="101" t="s">
        <v>58</v>
      </c>
      <c r="BK2417" s="98" t="s">
        <v>70</v>
      </c>
    </row>
    <row r="2418" spans="17:63" ht="29.25" customHeight="1" x14ac:dyDescent="0.2">
      <c r="Q2418" s="92" t="s">
        <v>50</v>
      </c>
      <c r="BF2418" s="101" t="s">
        <v>58</v>
      </c>
      <c r="BK2418" s="98" t="s">
        <v>70</v>
      </c>
    </row>
    <row r="2419" spans="17:63" ht="29.25" customHeight="1" x14ac:dyDescent="0.2">
      <c r="Q2419" s="92" t="s">
        <v>50</v>
      </c>
      <c r="BF2419" s="101" t="s">
        <v>58</v>
      </c>
      <c r="BK2419" s="98" t="s">
        <v>70</v>
      </c>
    </row>
    <row r="2420" spans="17:63" ht="29.25" customHeight="1" x14ac:dyDescent="0.2">
      <c r="Q2420" s="92" t="s">
        <v>50</v>
      </c>
      <c r="BF2420" s="101" t="s">
        <v>58</v>
      </c>
      <c r="BK2420" s="98" t="s">
        <v>70</v>
      </c>
    </row>
    <row r="2421" spans="17:63" ht="29.25" customHeight="1" x14ac:dyDescent="0.2">
      <c r="Q2421" s="92" t="s">
        <v>50</v>
      </c>
      <c r="BF2421" s="101" t="s">
        <v>58</v>
      </c>
      <c r="BK2421" s="98" t="s">
        <v>70</v>
      </c>
    </row>
    <row r="2422" spans="17:63" ht="29.25" customHeight="1" x14ac:dyDescent="0.2">
      <c r="Q2422" s="92" t="s">
        <v>50</v>
      </c>
      <c r="BF2422" s="101" t="s">
        <v>58</v>
      </c>
      <c r="BK2422" s="98" t="s">
        <v>70</v>
      </c>
    </row>
    <row r="2423" spans="17:63" ht="29.25" customHeight="1" x14ac:dyDescent="0.2">
      <c r="Q2423" s="92" t="s">
        <v>50</v>
      </c>
      <c r="BF2423" s="101" t="s">
        <v>58</v>
      </c>
      <c r="BK2423" s="98" t="s">
        <v>70</v>
      </c>
    </row>
    <row r="2424" spans="17:63" ht="29.25" customHeight="1" x14ac:dyDescent="0.2">
      <c r="Q2424" s="92" t="s">
        <v>50</v>
      </c>
      <c r="BF2424" s="101" t="s">
        <v>58</v>
      </c>
      <c r="BK2424" s="98" t="s">
        <v>70</v>
      </c>
    </row>
    <row r="2425" spans="17:63" ht="29.25" customHeight="1" x14ac:dyDescent="0.2">
      <c r="Q2425" s="92" t="s">
        <v>50</v>
      </c>
      <c r="BF2425" s="101" t="s">
        <v>58</v>
      </c>
      <c r="BK2425" s="98" t="s">
        <v>70</v>
      </c>
    </row>
    <row r="2426" spans="17:63" ht="29.25" customHeight="1" x14ac:dyDescent="0.2">
      <c r="Q2426" s="92" t="s">
        <v>50</v>
      </c>
      <c r="BF2426" s="101" t="s">
        <v>58</v>
      </c>
      <c r="BK2426" s="98" t="s">
        <v>70</v>
      </c>
    </row>
    <row r="2427" spans="17:63" ht="29.25" customHeight="1" x14ac:dyDescent="0.2">
      <c r="Q2427" s="92" t="s">
        <v>50</v>
      </c>
      <c r="BF2427" s="101" t="s">
        <v>58</v>
      </c>
      <c r="BK2427" s="98" t="s">
        <v>70</v>
      </c>
    </row>
    <row r="2428" spans="17:63" ht="29.25" customHeight="1" x14ac:dyDescent="0.2">
      <c r="Q2428" s="92" t="s">
        <v>50</v>
      </c>
      <c r="BF2428" s="101" t="s">
        <v>58</v>
      </c>
      <c r="BK2428" s="98" t="s">
        <v>70</v>
      </c>
    </row>
    <row r="2429" spans="17:63" ht="29.25" customHeight="1" x14ac:dyDescent="0.2">
      <c r="Q2429" s="92" t="s">
        <v>50</v>
      </c>
      <c r="BF2429" s="101" t="s">
        <v>58</v>
      </c>
      <c r="BK2429" s="98" t="s">
        <v>70</v>
      </c>
    </row>
    <row r="2430" spans="17:63" ht="29.25" customHeight="1" x14ac:dyDescent="0.2">
      <c r="Q2430" s="92" t="s">
        <v>50</v>
      </c>
      <c r="BF2430" s="101" t="s">
        <v>58</v>
      </c>
      <c r="BK2430" s="98" t="s">
        <v>70</v>
      </c>
    </row>
    <row r="2431" spans="17:63" ht="29.25" customHeight="1" x14ac:dyDescent="0.2">
      <c r="Q2431" s="92" t="s">
        <v>50</v>
      </c>
      <c r="BF2431" s="101" t="s">
        <v>58</v>
      </c>
      <c r="BK2431" s="98" t="s">
        <v>70</v>
      </c>
    </row>
    <row r="2432" spans="17:63" ht="29.25" customHeight="1" x14ac:dyDescent="0.2">
      <c r="Q2432" s="92" t="s">
        <v>50</v>
      </c>
      <c r="BF2432" s="101" t="s">
        <v>58</v>
      </c>
      <c r="BK2432" s="98" t="s">
        <v>70</v>
      </c>
    </row>
    <row r="2433" spans="17:63" ht="29.25" customHeight="1" x14ac:dyDescent="0.2">
      <c r="Q2433" s="92" t="s">
        <v>50</v>
      </c>
      <c r="BF2433" s="101" t="s">
        <v>58</v>
      </c>
      <c r="BK2433" s="98" t="s">
        <v>70</v>
      </c>
    </row>
    <row r="2434" spans="17:63" ht="29.25" customHeight="1" x14ac:dyDescent="0.2">
      <c r="Q2434" s="92" t="s">
        <v>50</v>
      </c>
      <c r="BF2434" s="101" t="s">
        <v>58</v>
      </c>
      <c r="BK2434" s="98" t="s">
        <v>70</v>
      </c>
    </row>
    <row r="2435" spans="17:63" ht="29.25" customHeight="1" x14ac:dyDescent="0.2">
      <c r="Q2435" s="92" t="s">
        <v>50</v>
      </c>
      <c r="BF2435" s="101" t="s">
        <v>58</v>
      </c>
      <c r="BK2435" s="98" t="s">
        <v>70</v>
      </c>
    </row>
    <row r="2436" spans="17:63" ht="29.25" customHeight="1" x14ac:dyDescent="0.2">
      <c r="Q2436" s="92" t="s">
        <v>50</v>
      </c>
      <c r="BF2436" s="101" t="s">
        <v>58</v>
      </c>
      <c r="BK2436" s="98" t="s">
        <v>70</v>
      </c>
    </row>
    <row r="2437" spans="17:63" ht="29.25" customHeight="1" x14ac:dyDescent="0.2">
      <c r="Q2437" s="92" t="s">
        <v>50</v>
      </c>
      <c r="BF2437" s="101" t="s">
        <v>58</v>
      </c>
      <c r="BK2437" s="98" t="s">
        <v>70</v>
      </c>
    </row>
    <row r="2438" spans="17:63" ht="29.25" customHeight="1" x14ac:dyDescent="0.2">
      <c r="Q2438" s="92" t="s">
        <v>50</v>
      </c>
      <c r="BF2438" s="101" t="s">
        <v>58</v>
      </c>
      <c r="BK2438" s="98" t="s">
        <v>70</v>
      </c>
    </row>
    <row r="2439" spans="17:63" ht="29.25" customHeight="1" x14ac:dyDescent="0.2">
      <c r="Q2439" s="92" t="s">
        <v>50</v>
      </c>
      <c r="BF2439" s="101" t="s">
        <v>58</v>
      </c>
      <c r="BK2439" s="98" t="s">
        <v>70</v>
      </c>
    </row>
    <row r="2440" spans="17:63" ht="29.25" customHeight="1" x14ac:dyDescent="0.2">
      <c r="Q2440" s="92" t="s">
        <v>50</v>
      </c>
      <c r="BF2440" s="101" t="s">
        <v>58</v>
      </c>
      <c r="BK2440" s="98" t="s">
        <v>70</v>
      </c>
    </row>
    <row r="2441" spans="17:63" ht="29.25" customHeight="1" x14ac:dyDescent="0.2">
      <c r="Q2441" s="92" t="s">
        <v>50</v>
      </c>
      <c r="BF2441" s="101" t="s">
        <v>58</v>
      </c>
      <c r="BK2441" s="98" t="s">
        <v>70</v>
      </c>
    </row>
    <row r="2442" spans="17:63" ht="29.25" customHeight="1" x14ac:dyDescent="0.2">
      <c r="Q2442" s="92" t="s">
        <v>50</v>
      </c>
      <c r="BF2442" s="101" t="s">
        <v>58</v>
      </c>
      <c r="BK2442" s="98" t="s">
        <v>70</v>
      </c>
    </row>
    <row r="2443" spans="17:63" ht="29.25" customHeight="1" x14ac:dyDescent="0.2">
      <c r="Q2443" s="92" t="s">
        <v>50</v>
      </c>
      <c r="BF2443" s="101" t="s">
        <v>58</v>
      </c>
      <c r="BK2443" s="98" t="s">
        <v>70</v>
      </c>
    </row>
    <row r="2444" spans="17:63" ht="29.25" customHeight="1" x14ac:dyDescent="0.2">
      <c r="Q2444" s="92" t="s">
        <v>50</v>
      </c>
      <c r="BF2444" s="101" t="s">
        <v>58</v>
      </c>
      <c r="BK2444" s="98" t="s">
        <v>70</v>
      </c>
    </row>
    <row r="2445" spans="17:63" ht="29.25" customHeight="1" x14ac:dyDescent="0.2">
      <c r="Q2445" s="92" t="s">
        <v>50</v>
      </c>
      <c r="BF2445" s="101" t="s">
        <v>58</v>
      </c>
      <c r="BK2445" s="98" t="s">
        <v>70</v>
      </c>
    </row>
    <row r="2446" spans="17:63" ht="29.25" customHeight="1" x14ac:dyDescent="0.2">
      <c r="Q2446" s="92" t="s">
        <v>50</v>
      </c>
      <c r="BF2446" s="101" t="s">
        <v>58</v>
      </c>
      <c r="BK2446" s="98" t="s">
        <v>70</v>
      </c>
    </row>
    <row r="2447" spans="17:63" ht="29.25" customHeight="1" x14ac:dyDescent="0.2">
      <c r="Q2447" s="92" t="s">
        <v>50</v>
      </c>
      <c r="BF2447" s="101" t="s">
        <v>58</v>
      </c>
      <c r="BK2447" s="98" t="s">
        <v>70</v>
      </c>
    </row>
    <row r="2448" spans="17:63" ht="29.25" customHeight="1" x14ac:dyDescent="0.2">
      <c r="Q2448" s="92" t="s">
        <v>50</v>
      </c>
      <c r="BF2448" s="101" t="s">
        <v>58</v>
      </c>
      <c r="BK2448" s="98" t="s">
        <v>70</v>
      </c>
    </row>
    <row r="2449" spans="17:63" ht="29.25" customHeight="1" x14ac:dyDescent="0.2">
      <c r="Q2449" s="92" t="s">
        <v>50</v>
      </c>
      <c r="BF2449" s="101" t="s">
        <v>58</v>
      </c>
      <c r="BK2449" s="98" t="s">
        <v>70</v>
      </c>
    </row>
    <row r="2450" spans="17:63" ht="29.25" customHeight="1" x14ac:dyDescent="0.2">
      <c r="Q2450" s="92" t="s">
        <v>50</v>
      </c>
      <c r="BF2450" s="101" t="s">
        <v>58</v>
      </c>
      <c r="BK2450" s="98" t="s">
        <v>70</v>
      </c>
    </row>
    <row r="2451" spans="17:63" ht="29.25" customHeight="1" x14ac:dyDescent="0.2">
      <c r="Q2451" s="92" t="s">
        <v>50</v>
      </c>
      <c r="BF2451" s="101" t="s">
        <v>58</v>
      </c>
      <c r="BK2451" s="98" t="s">
        <v>70</v>
      </c>
    </row>
    <row r="2452" spans="17:63" ht="29.25" customHeight="1" x14ac:dyDescent="0.2">
      <c r="Q2452" s="92" t="s">
        <v>50</v>
      </c>
      <c r="BF2452" s="101" t="s">
        <v>58</v>
      </c>
      <c r="BK2452" s="98" t="s">
        <v>70</v>
      </c>
    </row>
    <row r="2453" spans="17:63" ht="29.25" customHeight="1" x14ac:dyDescent="0.2">
      <c r="Q2453" s="92" t="s">
        <v>50</v>
      </c>
      <c r="BF2453" s="101" t="s">
        <v>58</v>
      </c>
      <c r="BK2453" s="98" t="s">
        <v>70</v>
      </c>
    </row>
    <row r="2454" spans="17:63" ht="29.25" customHeight="1" x14ac:dyDescent="0.2">
      <c r="Q2454" s="92" t="s">
        <v>50</v>
      </c>
      <c r="BF2454" s="101" t="s">
        <v>58</v>
      </c>
      <c r="BK2454" s="98" t="s">
        <v>70</v>
      </c>
    </row>
    <row r="2455" spans="17:63" ht="29.25" customHeight="1" x14ac:dyDescent="0.2">
      <c r="Q2455" s="92" t="s">
        <v>50</v>
      </c>
      <c r="BF2455" s="101" t="s">
        <v>58</v>
      </c>
      <c r="BK2455" s="98" t="s">
        <v>70</v>
      </c>
    </row>
    <row r="2456" spans="17:63" ht="29.25" customHeight="1" x14ac:dyDescent="0.2">
      <c r="Q2456" s="92" t="s">
        <v>50</v>
      </c>
      <c r="BF2456" s="101" t="s">
        <v>58</v>
      </c>
      <c r="BK2456" s="98" t="s">
        <v>70</v>
      </c>
    </row>
    <row r="2457" spans="17:63" ht="29.25" customHeight="1" x14ac:dyDescent="0.2">
      <c r="Q2457" s="92" t="s">
        <v>50</v>
      </c>
      <c r="BF2457" s="101" t="s">
        <v>58</v>
      </c>
      <c r="BK2457" s="98" t="s">
        <v>70</v>
      </c>
    </row>
    <row r="2458" spans="17:63" ht="29.25" customHeight="1" x14ac:dyDescent="0.2">
      <c r="Q2458" s="92" t="s">
        <v>50</v>
      </c>
      <c r="BF2458" s="101" t="s">
        <v>58</v>
      </c>
      <c r="BK2458" s="98" t="s">
        <v>70</v>
      </c>
    </row>
    <row r="2459" spans="17:63" ht="29.25" customHeight="1" x14ac:dyDescent="0.2">
      <c r="Q2459" s="92" t="s">
        <v>50</v>
      </c>
      <c r="BF2459" s="101" t="s">
        <v>58</v>
      </c>
      <c r="BK2459" s="98" t="s">
        <v>70</v>
      </c>
    </row>
    <row r="2460" spans="17:63" ht="29.25" customHeight="1" x14ac:dyDescent="0.2">
      <c r="Q2460" s="92" t="s">
        <v>50</v>
      </c>
      <c r="BF2460" s="101" t="s">
        <v>58</v>
      </c>
      <c r="BK2460" s="98" t="s">
        <v>70</v>
      </c>
    </row>
    <row r="2461" spans="17:63" ht="29.25" customHeight="1" x14ac:dyDescent="0.2">
      <c r="Q2461" s="92" t="s">
        <v>50</v>
      </c>
      <c r="BF2461" s="101" t="s">
        <v>58</v>
      </c>
      <c r="BK2461" s="98" t="s">
        <v>70</v>
      </c>
    </row>
    <row r="2462" spans="17:63" ht="29.25" customHeight="1" x14ac:dyDescent="0.2">
      <c r="Q2462" s="92" t="s">
        <v>50</v>
      </c>
      <c r="BF2462" s="101" t="s">
        <v>58</v>
      </c>
      <c r="BK2462" s="98" t="s">
        <v>70</v>
      </c>
    </row>
    <row r="2463" spans="17:63" ht="29.25" customHeight="1" x14ac:dyDescent="0.2">
      <c r="Q2463" s="92" t="s">
        <v>50</v>
      </c>
      <c r="BF2463" s="101" t="s">
        <v>58</v>
      </c>
      <c r="BK2463" s="98" t="s">
        <v>70</v>
      </c>
    </row>
    <row r="2464" spans="17:63" ht="29.25" customHeight="1" x14ac:dyDescent="0.2">
      <c r="Q2464" s="92" t="s">
        <v>50</v>
      </c>
      <c r="BF2464" s="101" t="s">
        <v>58</v>
      </c>
      <c r="BK2464" s="98" t="s">
        <v>70</v>
      </c>
    </row>
    <row r="2465" spans="17:63" ht="29.25" customHeight="1" x14ac:dyDescent="0.2">
      <c r="Q2465" s="92" t="s">
        <v>50</v>
      </c>
      <c r="BF2465" s="101" t="s">
        <v>58</v>
      </c>
      <c r="BK2465" s="98" t="s">
        <v>70</v>
      </c>
    </row>
    <row r="2466" spans="17:63" ht="29.25" customHeight="1" x14ac:dyDescent="0.2">
      <c r="Q2466" s="92" t="s">
        <v>50</v>
      </c>
      <c r="BF2466" s="101" t="s">
        <v>58</v>
      </c>
      <c r="BK2466" s="98" t="s">
        <v>70</v>
      </c>
    </row>
    <row r="2467" spans="17:63" ht="29.25" customHeight="1" x14ac:dyDescent="0.2">
      <c r="Q2467" s="92" t="s">
        <v>50</v>
      </c>
      <c r="BF2467" s="101" t="s">
        <v>58</v>
      </c>
      <c r="BK2467" s="98" t="s">
        <v>70</v>
      </c>
    </row>
    <row r="2468" spans="17:63" ht="29.25" customHeight="1" x14ac:dyDescent="0.2">
      <c r="Q2468" s="92" t="s">
        <v>50</v>
      </c>
      <c r="BF2468" s="101" t="s">
        <v>58</v>
      </c>
      <c r="BK2468" s="98" t="s">
        <v>70</v>
      </c>
    </row>
    <row r="2469" spans="17:63" ht="29.25" customHeight="1" x14ac:dyDescent="0.2">
      <c r="Q2469" s="92" t="s">
        <v>50</v>
      </c>
      <c r="BF2469" s="101" t="s">
        <v>58</v>
      </c>
      <c r="BK2469" s="98" t="s">
        <v>70</v>
      </c>
    </row>
    <row r="2470" spans="17:63" ht="29.25" customHeight="1" x14ac:dyDescent="0.2">
      <c r="Q2470" s="92" t="s">
        <v>50</v>
      </c>
      <c r="BF2470" s="101" t="s">
        <v>58</v>
      </c>
      <c r="BK2470" s="98" t="s">
        <v>70</v>
      </c>
    </row>
    <row r="2471" spans="17:63" ht="29.25" customHeight="1" x14ac:dyDescent="0.2">
      <c r="Q2471" s="92" t="s">
        <v>50</v>
      </c>
      <c r="BF2471" s="101" t="s">
        <v>58</v>
      </c>
      <c r="BK2471" s="98" t="s">
        <v>70</v>
      </c>
    </row>
    <row r="2472" spans="17:63" ht="29.25" customHeight="1" x14ac:dyDescent="0.2">
      <c r="Q2472" s="92" t="s">
        <v>50</v>
      </c>
      <c r="BF2472" s="101" t="s">
        <v>58</v>
      </c>
      <c r="BK2472" s="98" t="s">
        <v>70</v>
      </c>
    </row>
    <row r="2473" spans="17:63" ht="29.25" customHeight="1" x14ac:dyDescent="0.2">
      <c r="Q2473" s="92" t="s">
        <v>50</v>
      </c>
      <c r="BF2473" s="101" t="s">
        <v>58</v>
      </c>
      <c r="BK2473" s="98" t="s">
        <v>70</v>
      </c>
    </row>
    <row r="2474" spans="17:63" ht="29.25" customHeight="1" x14ac:dyDescent="0.2">
      <c r="Q2474" s="92" t="s">
        <v>50</v>
      </c>
      <c r="BF2474" s="101" t="s">
        <v>58</v>
      </c>
      <c r="BK2474" s="98" t="s">
        <v>70</v>
      </c>
    </row>
    <row r="2475" spans="17:63" ht="29.25" customHeight="1" x14ac:dyDescent="0.2">
      <c r="Q2475" s="92" t="s">
        <v>50</v>
      </c>
      <c r="BF2475" s="101" t="s">
        <v>58</v>
      </c>
      <c r="BK2475" s="98" t="s">
        <v>70</v>
      </c>
    </row>
    <row r="2476" spans="17:63" ht="29.25" customHeight="1" x14ac:dyDescent="0.2">
      <c r="Q2476" s="92" t="s">
        <v>50</v>
      </c>
      <c r="BF2476" s="101" t="s">
        <v>58</v>
      </c>
      <c r="BK2476" s="98" t="s">
        <v>70</v>
      </c>
    </row>
    <row r="2477" spans="17:63" ht="29.25" customHeight="1" x14ac:dyDescent="0.2">
      <c r="Q2477" s="92" t="s">
        <v>50</v>
      </c>
      <c r="BF2477" s="101" t="s">
        <v>58</v>
      </c>
      <c r="BK2477" s="98" t="s">
        <v>70</v>
      </c>
    </row>
    <row r="2478" spans="17:63" ht="29.25" customHeight="1" x14ac:dyDescent="0.2">
      <c r="Q2478" s="92" t="s">
        <v>50</v>
      </c>
      <c r="BF2478" s="101" t="s">
        <v>58</v>
      </c>
      <c r="BK2478" s="98" t="s">
        <v>70</v>
      </c>
    </row>
    <row r="2479" spans="17:63" ht="29.25" customHeight="1" x14ac:dyDescent="0.2">
      <c r="Q2479" s="92" t="s">
        <v>50</v>
      </c>
      <c r="BF2479" s="101" t="s">
        <v>58</v>
      </c>
      <c r="BK2479" s="98" t="s">
        <v>70</v>
      </c>
    </row>
    <row r="2480" spans="17:63" ht="29.25" customHeight="1" x14ac:dyDescent="0.2">
      <c r="Q2480" s="92" t="s">
        <v>50</v>
      </c>
      <c r="BF2480" s="101" t="s">
        <v>58</v>
      </c>
      <c r="BK2480" s="98" t="s">
        <v>70</v>
      </c>
    </row>
    <row r="2481" spans="17:63" ht="29.25" customHeight="1" x14ac:dyDescent="0.2">
      <c r="Q2481" s="92" t="s">
        <v>50</v>
      </c>
      <c r="BF2481" s="101" t="s">
        <v>58</v>
      </c>
      <c r="BK2481" s="98" t="s">
        <v>70</v>
      </c>
    </row>
    <row r="2482" spans="17:63" ht="29.25" customHeight="1" x14ac:dyDescent="0.2">
      <c r="Q2482" s="92" t="s">
        <v>50</v>
      </c>
      <c r="BF2482" s="101" t="s">
        <v>58</v>
      </c>
      <c r="BK2482" s="98" t="s">
        <v>70</v>
      </c>
    </row>
    <row r="2483" spans="17:63" ht="29.25" customHeight="1" x14ac:dyDescent="0.2">
      <c r="Q2483" s="92" t="s">
        <v>50</v>
      </c>
      <c r="BF2483" s="101" t="s">
        <v>58</v>
      </c>
      <c r="BK2483" s="98" t="s">
        <v>70</v>
      </c>
    </row>
    <row r="2484" spans="17:63" ht="29.25" customHeight="1" x14ac:dyDescent="0.2">
      <c r="Q2484" s="92" t="s">
        <v>50</v>
      </c>
      <c r="BF2484" s="101" t="s">
        <v>58</v>
      </c>
      <c r="BK2484" s="98" t="s">
        <v>70</v>
      </c>
    </row>
    <row r="2485" spans="17:63" ht="29.25" customHeight="1" x14ac:dyDescent="0.2">
      <c r="Q2485" s="92" t="s">
        <v>50</v>
      </c>
      <c r="BF2485" s="101" t="s">
        <v>58</v>
      </c>
      <c r="BK2485" s="98" t="s">
        <v>70</v>
      </c>
    </row>
    <row r="2486" spans="17:63" ht="29.25" customHeight="1" x14ac:dyDescent="0.2">
      <c r="Q2486" s="92" t="s">
        <v>50</v>
      </c>
      <c r="BF2486" s="101" t="s">
        <v>58</v>
      </c>
      <c r="BK2486" s="98" t="s">
        <v>70</v>
      </c>
    </row>
    <row r="2487" spans="17:63" ht="29.25" customHeight="1" x14ac:dyDescent="0.2">
      <c r="Q2487" s="92" t="s">
        <v>50</v>
      </c>
      <c r="BF2487" s="101" t="s">
        <v>58</v>
      </c>
      <c r="BK2487" s="98" t="s">
        <v>70</v>
      </c>
    </row>
    <row r="2488" spans="17:63" ht="29.25" customHeight="1" x14ac:dyDescent="0.2">
      <c r="Q2488" s="92" t="s">
        <v>50</v>
      </c>
      <c r="BF2488" s="101" t="s">
        <v>58</v>
      </c>
      <c r="BK2488" s="98" t="s">
        <v>70</v>
      </c>
    </row>
    <row r="2489" spans="17:63" ht="29.25" customHeight="1" x14ac:dyDescent="0.2">
      <c r="Q2489" s="92" t="s">
        <v>50</v>
      </c>
      <c r="BF2489" s="101" t="s">
        <v>58</v>
      </c>
      <c r="BK2489" s="98" t="s">
        <v>70</v>
      </c>
    </row>
    <row r="2490" spans="17:63" ht="29.25" customHeight="1" x14ac:dyDescent="0.2">
      <c r="Q2490" s="92" t="s">
        <v>50</v>
      </c>
      <c r="BF2490" s="101" t="s">
        <v>58</v>
      </c>
      <c r="BK2490" s="98" t="s">
        <v>70</v>
      </c>
    </row>
    <row r="2491" spans="17:63" ht="29.25" customHeight="1" x14ac:dyDescent="0.2">
      <c r="Q2491" s="92" t="s">
        <v>50</v>
      </c>
      <c r="BF2491" s="101" t="s">
        <v>58</v>
      </c>
      <c r="BK2491" s="98" t="s">
        <v>70</v>
      </c>
    </row>
    <row r="2492" spans="17:63" ht="29.25" customHeight="1" x14ac:dyDescent="0.2">
      <c r="Q2492" s="92" t="s">
        <v>50</v>
      </c>
      <c r="BF2492" s="101" t="s">
        <v>58</v>
      </c>
      <c r="BK2492" s="98" t="s">
        <v>70</v>
      </c>
    </row>
    <row r="2493" spans="17:63" ht="29.25" customHeight="1" x14ac:dyDescent="0.2">
      <c r="Q2493" s="92" t="s">
        <v>50</v>
      </c>
      <c r="BF2493" s="101" t="s">
        <v>58</v>
      </c>
      <c r="BK2493" s="98" t="s">
        <v>70</v>
      </c>
    </row>
    <row r="2494" spans="17:63" ht="29.25" customHeight="1" x14ac:dyDescent="0.2">
      <c r="Q2494" s="92" t="s">
        <v>50</v>
      </c>
      <c r="BF2494" s="101" t="s">
        <v>58</v>
      </c>
      <c r="BK2494" s="98" t="s">
        <v>70</v>
      </c>
    </row>
    <row r="2495" spans="17:63" ht="29.25" customHeight="1" x14ac:dyDescent="0.2">
      <c r="Q2495" s="92" t="s">
        <v>50</v>
      </c>
      <c r="BF2495" s="101" t="s">
        <v>58</v>
      </c>
      <c r="BK2495" s="98" t="s">
        <v>70</v>
      </c>
    </row>
    <row r="2496" spans="17:63" ht="29.25" customHeight="1" x14ac:dyDescent="0.2">
      <c r="Q2496" s="92" t="s">
        <v>50</v>
      </c>
      <c r="BF2496" s="101" t="s">
        <v>58</v>
      </c>
      <c r="BK2496" s="98" t="s">
        <v>70</v>
      </c>
    </row>
    <row r="2497" spans="17:63" ht="29.25" customHeight="1" x14ac:dyDescent="0.2">
      <c r="Q2497" s="92" t="s">
        <v>50</v>
      </c>
      <c r="BF2497" s="101" t="s">
        <v>58</v>
      </c>
      <c r="BK2497" s="98" t="s">
        <v>70</v>
      </c>
    </row>
    <row r="2498" spans="17:63" ht="29.25" customHeight="1" x14ac:dyDescent="0.2">
      <c r="Q2498" s="92" t="s">
        <v>50</v>
      </c>
      <c r="BF2498" s="101" t="s">
        <v>58</v>
      </c>
      <c r="BK2498" s="98" t="s">
        <v>70</v>
      </c>
    </row>
    <row r="2499" spans="17:63" ht="29.25" customHeight="1" x14ac:dyDescent="0.2">
      <c r="Q2499" s="92" t="s">
        <v>50</v>
      </c>
      <c r="BF2499" s="101" t="s">
        <v>58</v>
      </c>
      <c r="BK2499" s="98" t="s">
        <v>70</v>
      </c>
    </row>
    <row r="2500" spans="17:63" ht="29.25" customHeight="1" x14ac:dyDescent="0.2">
      <c r="Q2500" s="92" t="s">
        <v>50</v>
      </c>
      <c r="BF2500" s="101" t="s">
        <v>58</v>
      </c>
      <c r="BK2500" s="98" t="s">
        <v>70</v>
      </c>
    </row>
    <row r="2501" spans="17:63" ht="29.25" customHeight="1" x14ac:dyDescent="0.2">
      <c r="Q2501" s="92" t="s">
        <v>50</v>
      </c>
      <c r="BF2501" s="101" t="s">
        <v>58</v>
      </c>
      <c r="BK2501" s="98" t="s">
        <v>70</v>
      </c>
    </row>
    <row r="2502" spans="17:63" ht="29.25" customHeight="1" x14ac:dyDescent="0.2">
      <c r="Q2502" s="92" t="s">
        <v>50</v>
      </c>
      <c r="BF2502" s="101" t="s">
        <v>58</v>
      </c>
      <c r="BK2502" s="98" t="s">
        <v>70</v>
      </c>
    </row>
    <row r="2503" spans="17:63" ht="29.25" customHeight="1" x14ac:dyDescent="0.2">
      <c r="Q2503" s="92" t="s">
        <v>50</v>
      </c>
      <c r="BF2503" s="101" t="s">
        <v>58</v>
      </c>
      <c r="BK2503" s="98" t="s">
        <v>70</v>
      </c>
    </row>
    <row r="2504" spans="17:63" ht="29.25" customHeight="1" x14ac:dyDescent="0.2">
      <c r="Q2504" s="92" t="s">
        <v>50</v>
      </c>
      <c r="BF2504" s="101" t="s">
        <v>58</v>
      </c>
      <c r="BK2504" s="98" t="s">
        <v>70</v>
      </c>
    </row>
    <row r="2505" spans="17:63" ht="29.25" customHeight="1" x14ac:dyDescent="0.2">
      <c r="Q2505" s="92" t="s">
        <v>50</v>
      </c>
      <c r="BF2505" s="101" t="s">
        <v>58</v>
      </c>
      <c r="BK2505" s="98" t="s">
        <v>70</v>
      </c>
    </row>
    <row r="2506" spans="17:63" ht="29.25" customHeight="1" x14ac:dyDescent="0.2">
      <c r="Q2506" s="92" t="s">
        <v>50</v>
      </c>
      <c r="BF2506" s="101" t="s">
        <v>58</v>
      </c>
      <c r="BK2506" s="98" t="s">
        <v>70</v>
      </c>
    </row>
    <row r="2507" spans="17:63" ht="29.25" customHeight="1" x14ac:dyDescent="0.2">
      <c r="Q2507" s="92" t="s">
        <v>50</v>
      </c>
      <c r="BF2507" s="101" t="s">
        <v>58</v>
      </c>
      <c r="BK2507" s="98" t="s">
        <v>70</v>
      </c>
    </row>
    <row r="2508" spans="17:63" ht="29.25" customHeight="1" x14ac:dyDescent="0.2">
      <c r="Q2508" s="92" t="s">
        <v>50</v>
      </c>
      <c r="BF2508" s="101" t="s">
        <v>58</v>
      </c>
      <c r="BK2508" s="98" t="s">
        <v>70</v>
      </c>
    </row>
    <row r="2509" spans="17:63" ht="29.25" customHeight="1" x14ac:dyDescent="0.2">
      <c r="Q2509" s="92" t="s">
        <v>50</v>
      </c>
      <c r="BF2509" s="101" t="s">
        <v>58</v>
      </c>
      <c r="BK2509" s="98" t="s">
        <v>70</v>
      </c>
    </row>
    <row r="2510" spans="17:63" ht="29.25" customHeight="1" x14ac:dyDescent="0.2">
      <c r="Q2510" s="92" t="s">
        <v>50</v>
      </c>
      <c r="BF2510" s="101" t="s">
        <v>58</v>
      </c>
      <c r="BK2510" s="98" t="s">
        <v>70</v>
      </c>
    </row>
    <row r="2511" spans="17:63" ht="29.25" customHeight="1" x14ac:dyDescent="0.2">
      <c r="Q2511" s="92" t="s">
        <v>50</v>
      </c>
      <c r="BF2511" s="101" t="s">
        <v>58</v>
      </c>
      <c r="BK2511" s="98" t="s">
        <v>70</v>
      </c>
    </row>
    <row r="2512" spans="17:63" ht="29.25" customHeight="1" x14ac:dyDescent="0.2">
      <c r="Q2512" s="92" t="s">
        <v>50</v>
      </c>
      <c r="BF2512" s="101" t="s">
        <v>58</v>
      </c>
      <c r="BK2512" s="98" t="s">
        <v>70</v>
      </c>
    </row>
    <row r="2513" spans="17:63" ht="29.25" customHeight="1" x14ac:dyDescent="0.2">
      <c r="Q2513" s="92" t="s">
        <v>50</v>
      </c>
      <c r="BF2513" s="101" t="s">
        <v>58</v>
      </c>
      <c r="BK2513" s="98" t="s">
        <v>70</v>
      </c>
    </row>
    <row r="2514" spans="17:63" ht="29.25" customHeight="1" x14ac:dyDescent="0.2">
      <c r="Q2514" s="92" t="s">
        <v>50</v>
      </c>
      <c r="BF2514" s="101" t="s">
        <v>58</v>
      </c>
      <c r="BK2514" s="98" t="s">
        <v>70</v>
      </c>
    </row>
    <row r="2515" spans="17:63" ht="29.25" customHeight="1" x14ac:dyDescent="0.2">
      <c r="Q2515" s="92" t="s">
        <v>50</v>
      </c>
      <c r="BF2515" s="101" t="s">
        <v>58</v>
      </c>
      <c r="BK2515" s="98" t="s">
        <v>70</v>
      </c>
    </row>
    <row r="2516" spans="17:63" ht="29.25" customHeight="1" x14ac:dyDescent="0.2">
      <c r="Q2516" s="92" t="s">
        <v>50</v>
      </c>
      <c r="BF2516" s="101" t="s">
        <v>58</v>
      </c>
      <c r="BK2516" s="98" t="s">
        <v>70</v>
      </c>
    </row>
    <row r="2517" spans="17:63" ht="29.25" customHeight="1" x14ac:dyDescent="0.2">
      <c r="Q2517" s="92" t="s">
        <v>50</v>
      </c>
      <c r="BF2517" s="101" t="s">
        <v>58</v>
      </c>
      <c r="BK2517" s="98" t="s">
        <v>70</v>
      </c>
    </row>
    <row r="2518" spans="17:63" ht="29.25" customHeight="1" x14ac:dyDescent="0.2">
      <c r="Q2518" s="92" t="s">
        <v>50</v>
      </c>
      <c r="BF2518" s="101" t="s">
        <v>58</v>
      </c>
      <c r="BK2518" s="98" t="s">
        <v>70</v>
      </c>
    </row>
    <row r="2519" spans="17:63" ht="29.25" customHeight="1" x14ac:dyDescent="0.2">
      <c r="Q2519" s="92" t="s">
        <v>50</v>
      </c>
      <c r="BF2519" s="101" t="s">
        <v>58</v>
      </c>
      <c r="BK2519" s="98" t="s">
        <v>70</v>
      </c>
    </row>
    <row r="2520" spans="17:63" ht="29.25" customHeight="1" x14ac:dyDescent="0.2">
      <c r="Q2520" s="92" t="s">
        <v>50</v>
      </c>
      <c r="BF2520" s="101" t="s">
        <v>58</v>
      </c>
      <c r="BK2520" s="98" t="s">
        <v>70</v>
      </c>
    </row>
    <row r="2521" spans="17:63" ht="29.25" customHeight="1" x14ac:dyDescent="0.2">
      <c r="Q2521" s="92" t="s">
        <v>50</v>
      </c>
      <c r="BF2521" s="101" t="s">
        <v>58</v>
      </c>
      <c r="BK2521" s="98" t="s">
        <v>70</v>
      </c>
    </row>
    <row r="2522" spans="17:63" ht="29.25" customHeight="1" x14ac:dyDescent="0.2">
      <c r="Q2522" s="92" t="s">
        <v>50</v>
      </c>
      <c r="BF2522" s="101" t="s">
        <v>58</v>
      </c>
      <c r="BK2522" s="98" t="s">
        <v>70</v>
      </c>
    </row>
    <row r="2523" spans="17:63" ht="29.25" customHeight="1" x14ac:dyDescent="0.2">
      <c r="Q2523" s="92" t="s">
        <v>50</v>
      </c>
      <c r="BF2523" s="101" t="s">
        <v>58</v>
      </c>
      <c r="BK2523" s="98" t="s">
        <v>70</v>
      </c>
    </row>
    <row r="2524" spans="17:63" ht="29.25" customHeight="1" x14ac:dyDescent="0.2">
      <c r="Q2524" s="92" t="s">
        <v>50</v>
      </c>
      <c r="BF2524" s="101" t="s">
        <v>58</v>
      </c>
      <c r="BK2524" s="98" t="s">
        <v>70</v>
      </c>
    </row>
    <row r="2525" spans="17:63" ht="29.25" customHeight="1" x14ac:dyDescent="0.2">
      <c r="Q2525" s="92" t="s">
        <v>50</v>
      </c>
      <c r="BF2525" s="101" t="s">
        <v>58</v>
      </c>
      <c r="BK2525" s="98" t="s">
        <v>70</v>
      </c>
    </row>
    <row r="2526" spans="17:63" ht="29.25" customHeight="1" x14ac:dyDescent="0.2">
      <c r="Q2526" s="92" t="s">
        <v>50</v>
      </c>
      <c r="BF2526" s="101" t="s">
        <v>58</v>
      </c>
      <c r="BK2526" s="98" t="s">
        <v>70</v>
      </c>
    </row>
    <row r="2527" spans="17:63" ht="29.25" customHeight="1" x14ac:dyDescent="0.2">
      <c r="Q2527" s="92" t="s">
        <v>50</v>
      </c>
      <c r="BF2527" s="101" t="s">
        <v>58</v>
      </c>
      <c r="BK2527" s="98" t="s">
        <v>70</v>
      </c>
    </row>
    <row r="2528" spans="17:63" ht="29.25" customHeight="1" x14ac:dyDescent="0.2">
      <c r="Q2528" s="92" t="s">
        <v>50</v>
      </c>
      <c r="BF2528" s="101" t="s">
        <v>58</v>
      </c>
      <c r="BK2528" s="98" t="s">
        <v>70</v>
      </c>
    </row>
    <row r="2529" spans="17:63" ht="29.25" customHeight="1" x14ac:dyDescent="0.2">
      <c r="Q2529" s="92" t="s">
        <v>50</v>
      </c>
      <c r="BF2529" s="101" t="s">
        <v>58</v>
      </c>
      <c r="BK2529" s="98" t="s">
        <v>70</v>
      </c>
    </row>
    <row r="2530" spans="17:63" ht="29.25" customHeight="1" x14ac:dyDescent="0.2">
      <c r="Q2530" s="92" t="s">
        <v>50</v>
      </c>
      <c r="BF2530" s="101" t="s">
        <v>58</v>
      </c>
      <c r="BK2530" s="98" t="s">
        <v>70</v>
      </c>
    </row>
    <row r="2531" spans="17:63" ht="29.25" customHeight="1" x14ac:dyDescent="0.2">
      <c r="Q2531" s="92" t="s">
        <v>50</v>
      </c>
      <c r="BF2531" s="101" t="s">
        <v>58</v>
      </c>
      <c r="BK2531" s="98" t="s">
        <v>70</v>
      </c>
    </row>
    <row r="2532" spans="17:63" ht="29.25" customHeight="1" x14ac:dyDescent="0.2">
      <c r="Q2532" s="92" t="s">
        <v>50</v>
      </c>
      <c r="BF2532" s="101" t="s">
        <v>58</v>
      </c>
      <c r="BK2532" s="98" t="s">
        <v>70</v>
      </c>
    </row>
    <row r="2533" spans="17:63" ht="29.25" customHeight="1" x14ac:dyDescent="0.2">
      <c r="Q2533" s="92" t="s">
        <v>50</v>
      </c>
      <c r="BF2533" s="101" t="s">
        <v>58</v>
      </c>
      <c r="BK2533" s="98" t="s">
        <v>70</v>
      </c>
    </row>
    <row r="2534" spans="17:63" ht="29.25" customHeight="1" x14ac:dyDescent="0.2">
      <c r="Q2534" s="92" t="s">
        <v>50</v>
      </c>
      <c r="BF2534" s="101" t="s">
        <v>58</v>
      </c>
      <c r="BK2534" s="98" t="s">
        <v>70</v>
      </c>
    </row>
    <row r="2535" spans="17:63" ht="29.25" customHeight="1" x14ac:dyDescent="0.2">
      <c r="Q2535" s="92" t="s">
        <v>50</v>
      </c>
      <c r="BF2535" s="101" t="s">
        <v>58</v>
      </c>
      <c r="BK2535" s="98" t="s">
        <v>70</v>
      </c>
    </row>
    <row r="2536" spans="17:63" ht="29.25" customHeight="1" x14ac:dyDescent="0.2">
      <c r="Q2536" s="92" t="s">
        <v>50</v>
      </c>
      <c r="BF2536" s="101" t="s">
        <v>58</v>
      </c>
      <c r="BK2536" s="98" t="s">
        <v>70</v>
      </c>
    </row>
    <row r="2537" spans="17:63" ht="29.25" customHeight="1" x14ac:dyDescent="0.2">
      <c r="Q2537" s="92" t="s">
        <v>50</v>
      </c>
      <c r="BF2537" s="101" t="s">
        <v>58</v>
      </c>
      <c r="BK2537" s="98" t="s">
        <v>70</v>
      </c>
    </row>
    <row r="2538" spans="17:63" ht="29.25" customHeight="1" x14ac:dyDescent="0.2">
      <c r="Q2538" s="92" t="s">
        <v>50</v>
      </c>
      <c r="BF2538" s="101" t="s">
        <v>58</v>
      </c>
      <c r="BK2538" s="98" t="s">
        <v>70</v>
      </c>
    </row>
    <row r="2539" spans="17:63" ht="29.25" customHeight="1" x14ac:dyDescent="0.2">
      <c r="Q2539" s="92" t="s">
        <v>50</v>
      </c>
      <c r="BF2539" s="101" t="s">
        <v>58</v>
      </c>
      <c r="BK2539" s="98" t="s">
        <v>70</v>
      </c>
    </row>
    <row r="2540" spans="17:63" ht="29.25" customHeight="1" x14ac:dyDescent="0.2">
      <c r="Q2540" s="92" t="s">
        <v>50</v>
      </c>
      <c r="BF2540" s="101" t="s">
        <v>58</v>
      </c>
      <c r="BK2540" s="98" t="s">
        <v>70</v>
      </c>
    </row>
    <row r="2541" spans="17:63" ht="29.25" customHeight="1" x14ac:dyDescent="0.2">
      <c r="Q2541" s="92" t="s">
        <v>50</v>
      </c>
      <c r="BF2541" s="101" t="s">
        <v>58</v>
      </c>
      <c r="BK2541" s="98" t="s">
        <v>70</v>
      </c>
    </row>
    <row r="2542" spans="17:63" ht="29.25" customHeight="1" x14ac:dyDescent="0.2">
      <c r="Q2542" s="92" t="s">
        <v>50</v>
      </c>
      <c r="BF2542" s="101" t="s">
        <v>58</v>
      </c>
      <c r="BK2542" s="98" t="s">
        <v>70</v>
      </c>
    </row>
    <row r="2543" spans="17:63" ht="29.25" customHeight="1" x14ac:dyDescent="0.2">
      <c r="Q2543" s="92" t="s">
        <v>50</v>
      </c>
      <c r="BF2543" s="101" t="s">
        <v>58</v>
      </c>
      <c r="BK2543" s="98" t="s">
        <v>70</v>
      </c>
    </row>
    <row r="2544" spans="17:63" ht="29.25" customHeight="1" x14ac:dyDescent="0.2">
      <c r="Q2544" s="92" t="s">
        <v>50</v>
      </c>
      <c r="BF2544" s="101" t="s">
        <v>58</v>
      </c>
      <c r="BK2544" s="98" t="s">
        <v>70</v>
      </c>
    </row>
    <row r="2545" spans="17:63" ht="29.25" customHeight="1" x14ac:dyDescent="0.2">
      <c r="Q2545" s="92" t="s">
        <v>50</v>
      </c>
      <c r="BF2545" s="101" t="s">
        <v>58</v>
      </c>
      <c r="BK2545" s="98" t="s">
        <v>70</v>
      </c>
    </row>
    <row r="2546" spans="17:63" ht="29.25" customHeight="1" x14ac:dyDescent="0.2">
      <c r="Q2546" s="92" t="s">
        <v>50</v>
      </c>
      <c r="BF2546" s="101" t="s">
        <v>58</v>
      </c>
      <c r="BK2546" s="98" t="s">
        <v>70</v>
      </c>
    </row>
    <row r="2547" spans="17:63" ht="29.25" customHeight="1" x14ac:dyDescent="0.2">
      <c r="Q2547" s="92" t="s">
        <v>50</v>
      </c>
      <c r="BF2547" s="101" t="s">
        <v>58</v>
      </c>
      <c r="BK2547" s="98" t="s">
        <v>70</v>
      </c>
    </row>
    <row r="2548" spans="17:63" ht="29.25" customHeight="1" x14ac:dyDescent="0.2">
      <c r="Q2548" s="92" t="s">
        <v>50</v>
      </c>
      <c r="BF2548" s="101" t="s">
        <v>58</v>
      </c>
      <c r="BK2548" s="98" t="s">
        <v>70</v>
      </c>
    </row>
    <row r="2549" spans="17:63" ht="29.25" customHeight="1" x14ac:dyDescent="0.2">
      <c r="Q2549" s="92" t="s">
        <v>50</v>
      </c>
      <c r="BF2549" s="101" t="s">
        <v>58</v>
      </c>
      <c r="BK2549" s="98" t="s">
        <v>70</v>
      </c>
    </row>
    <row r="2550" spans="17:63" ht="29.25" customHeight="1" x14ac:dyDescent="0.2">
      <c r="Q2550" s="92" t="s">
        <v>50</v>
      </c>
      <c r="BF2550" s="101" t="s">
        <v>58</v>
      </c>
      <c r="BK2550" s="98" t="s">
        <v>70</v>
      </c>
    </row>
    <row r="2551" spans="17:63" ht="29.25" customHeight="1" x14ac:dyDescent="0.2">
      <c r="Q2551" s="92" t="s">
        <v>50</v>
      </c>
      <c r="BF2551" s="101" t="s">
        <v>58</v>
      </c>
      <c r="BK2551" s="98" t="s">
        <v>70</v>
      </c>
    </row>
    <row r="2552" spans="17:63" ht="29.25" customHeight="1" x14ac:dyDescent="0.2">
      <c r="Q2552" s="92" t="s">
        <v>50</v>
      </c>
      <c r="BF2552" s="101" t="s">
        <v>58</v>
      </c>
      <c r="BK2552" s="98" t="s">
        <v>70</v>
      </c>
    </row>
    <row r="2553" spans="17:63" ht="29.25" customHeight="1" x14ac:dyDescent="0.2">
      <c r="Q2553" s="92" t="s">
        <v>50</v>
      </c>
      <c r="BF2553" s="101" t="s">
        <v>58</v>
      </c>
      <c r="BK2553" s="98" t="s">
        <v>70</v>
      </c>
    </row>
    <row r="2554" spans="17:63" ht="29.25" customHeight="1" x14ac:dyDescent="0.2">
      <c r="Q2554" s="92" t="s">
        <v>50</v>
      </c>
      <c r="BF2554" s="101" t="s">
        <v>58</v>
      </c>
      <c r="BK2554" s="98" t="s">
        <v>70</v>
      </c>
    </row>
    <row r="2555" spans="17:63" ht="29.25" customHeight="1" x14ac:dyDescent="0.2">
      <c r="Q2555" s="92" t="s">
        <v>50</v>
      </c>
      <c r="BF2555" s="101" t="s">
        <v>58</v>
      </c>
      <c r="BK2555" s="98" t="s">
        <v>70</v>
      </c>
    </row>
    <row r="2556" spans="17:63" ht="29.25" customHeight="1" x14ac:dyDescent="0.2">
      <c r="Q2556" s="92" t="s">
        <v>50</v>
      </c>
      <c r="BF2556" s="101" t="s">
        <v>58</v>
      </c>
      <c r="BK2556" s="98" t="s">
        <v>70</v>
      </c>
    </row>
    <row r="2557" spans="17:63" ht="29.25" customHeight="1" x14ac:dyDescent="0.2">
      <c r="Q2557" s="92" t="s">
        <v>50</v>
      </c>
      <c r="BF2557" s="101" t="s">
        <v>58</v>
      </c>
      <c r="BK2557" s="98" t="s">
        <v>70</v>
      </c>
    </row>
    <row r="2558" spans="17:63" ht="29.25" customHeight="1" x14ac:dyDescent="0.2">
      <c r="Q2558" s="92" t="s">
        <v>50</v>
      </c>
      <c r="BF2558" s="101" t="s">
        <v>58</v>
      </c>
      <c r="BK2558" s="98" t="s">
        <v>70</v>
      </c>
    </row>
    <row r="2559" spans="17:63" ht="29.25" customHeight="1" x14ac:dyDescent="0.2">
      <c r="Q2559" s="92" t="s">
        <v>50</v>
      </c>
      <c r="BF2559" s="101" t="s">
        <v>58</v>
      </c>
      <c r="BK2559" s="98" t="s">
        <v>70</v>
      </c>
    </row>
    <row r="2560" spans="17:63" ht="29.25" customHeight="1" x14ac:dyDescent="0.2">
      <c r="Q2560" s="92" t="s">
        <v>50</v>
      </c>
      <c r="BF2560" s="101" t="s">
        <v>58</v>
      </c>
      <c r="BK2560" s="98" t="s">
        <v>70</v>
      </c>
    </row>
    <row r="2561" spans="17:63" ht="29.25" customHeight="1" x14ac:dyDescent="0.2">
      <c r="Q2561" s="92" t="s">
        <v>50</v>
      </c>
      <c r="BF2561" s="101" t="s">
        <v>58</v>
      </c>
      <c r="BK2561" s="98" t="s">
        <v>70</v>
      </c>
    </row>
    <row r="2562" spans="17:63" ht="29.25" customHeight="1" x14ac:dyDescent="0.2">
      <c r="Q2562" s="92" t="s">
        <v>50</v>
      </c>
      <c r="BF2562" s="101" t="s">
        <v>58</v>
      </c>
      <c r="BK2562" s="98" t="s">
        <v>70</v>
      </c>
    </row>
    <row r="2563" spans="17:63" ht="29.25" customHeight="1" x14ac:dyDescent="0.2">
      <c r="Q2563" s="92" t="s">
        <v>50</v>
      </c>
      <c r="BF2563" s="101" t="s">
        <v>58</v>
      </c>
      <c r="BK2563" s="98" t="s">
        <v>70</v>
      </c>
    </row>
    <row r="2564" spans="17:63" ht="29.25" customHeight="1" x14ac:dyDescent="0.2">
      <c r="Q2564" s="92" t="s">
        <v>50</v>
      </c>
      <c r="BF2564" s="101" t="s">
        <v>58</v>
      </c>
      <c r="BK2564" s="98" t="s">
        <v>70</v>
      </c>
    </row>
    <row r="2565" spans="17:63" ht="29.25" customHeight="1" x14ac:dyDescent="0.2">
      <c r="Q2565" s="92" t="s">
        <v>50</v>
      </c>
      <c r="BF2565" s="101" t="s">
        <v>58</v>
      </c>
      <c r="BK2565" s="98" t="s">
        <v>70</v>
      </c>
    </row>
    <row r="2566" spans="17:63" ht="29.25" customHeight="1" x14ac:dyDescent="0.2">
      <c r="Q2566" s="92" t="s">
        <v>50</v>
      </c>
      <c r="BF2566" s="101" t="s">
        <v>58</v>
      </c>
      <c r="BK2566" s="98" t="s">
        <v>70</v>
      </c>
    </row>
    <row r="2567" spans="17:63" ht="29.25" customHeight="1" x14ac:dyDescent="0.2">
      <c r="Q2567" s="92" t="s">
        <v>50</v>
      </c>
      <c r="BF2567" s="101" t="s">
        <v>58</v>
      </c>
      <c r="BK2567" s="98" t="s">
        <v>70</v>
      </c>
    </row>
    <row r="2568" spans="17:63" ht="29.25" customHeight="1" x14ac:dyDescent="0.2">
      <c r="Q2568" s="92" t="s">
        <v>50</v>
      </c>
      <c r="BF2568" s="101" t="s">
        <v>58</v>
      </c>
      <c r="BK2568" s="98" t="s">
        <v>70</v>
      </c>
    </row>
    <row r="2569" spans="17:63" ht="29.25" customHeight="1" x14ac:dyDescent="0.2">
      <c r="Q2569" s="92" t="s">
        <v>50</v>
      </c>
      <c r="BF2569" s="101" t="s">
        <v>58</v>
      </c>
      <c r="BK2569" s="98" t="s">
        <v>70</v>
      </c>
    </row>
    <row r="2570" spans="17:63" ht="29.25" customHeight="1" x14ac:dyDescent="0.2">
      <c r="Q2570" s="92" t="s">
        <v>50</v>
      </c>
      <c r="BF2570" s="101" t="s">
        <v>58</v>
      </c>
      <c r="BK2570" s="98" t="s">
        <v>70</v>
      </c>
    </row>
    <row r="2571" spans="17:63" ht="29.25" customHeight="1" x14ac:dyDescent="0.2">
      <c r="Q2571" s="92" t="s">
        <v>50</v>
      </c>
      <c r="BF2571" s="101" t="s">
        <v>58</v>
      </c>
      <c r="BK2571" s="98" t="s">
        <v>70</v>
      </c>
    </row>
    <row r="2572" spans="17:63" ht="29.25" customHeight="1" x14ac:dyDescent="0.2">
      <c r="Q2572" s="92" t="s">
        <v>50</v>
      </c>
      <c r="BF2572" s="101" t="s">
        <v>58</v>
      </c>
      <c r="BK2572" s="98" t="s">
        <v>70</v>
      </c>
    </row>
    <row r="2573" spans="17:63" ht="29.25" customHeight="1" x14ac:dyDescent="0.2">
      <c r="Q2573" s="92" t="s">
        <v>50</v>
      </c>
      <c r="BF2573" s="101" t="s">
        <v>58</v>
      </c>
      <c r="BK2573" s="98" t="s">
        <v>70</v>
      </c>
    </row>
    <row r="2574" spans="17:63" ht="29.25" customHeight="1" x14ac:dyDescent="0.2">
      <c r="Q2574" s="92" t="s">
        <v>50</v>
      </c>
      <c r="BF2574" s="101" t="s">
        <v>58</v>
      </c>
      <c r="BK2574" s="98" t="s">
        <v>70</v>
      </c>
    </row>
    <row r="2575" spans="17:63" ht="29.25" customHeight="1" x14ac:dyDescent="0.2">
      <c r="Q2575" s="92" t="s">
        <v>50</v>
      </c>
      <c r="BF2575" s="101" t="s">
        <v>58</v>
      </c>
      <c r="BK2575" s="98" t="s">
        <v>70</v>
      </c>
    </row>
    <row r="2576" spans="17:63" ht="29.25" customHeight="1" x14ac:dyDescent="0.2">
      <c r="Q2576" s="92" t="s">
        <v>50</v>
      </c>
      <c r="BF2576" s="101" t="s">
        <v>58</v>
      </c>
      <c r="BK2576" s="98" t="s">
        <v>70</v>
      </c>
    </row>
    <row r="2577" spans="17:63" ht="29.25" customHeight="1" x14ac:dyDescent="0.2">
      <c r="Q2577" s="92" t="s">
        <v>50</v>
      </c>
      <c r="BF2577" s="101" t="s">
        <v>58</v>
      </c>
      <c r="BK2577" s="98" t="s">
        <v>70</v>
      </c>
    </row>
    <row r="2578" spans="17:63" ht="29.25" customHeight="1" x14ac:dyDescent="0.2">
      <c r="Q2578" s="92" t="s">
        <v>50</v>
      </c>
      <c r="BF2578" s="101" t="s">
        <v>58</v>
      </c>
      <c r="BK2578" s="98" t="s">
        <v>70</v>
      </c>
    </row>
    <row r="2579" spans="17:63" ht="29.25" customHeight="1" x14ac:dyDescent="0.2">
      <c r="Q2579" s="92" t="s">
        <v>50</v>
      </c>
      <c r="BF2579" s="101" t="s">
        <v>58</v>
      </c>
      <c r="BK2579" s="98" t="s">
        <v>70</v>
      </c>
    </row>
    <row r="2580" spans="17:63" ht="29.25" customHeight="1" x14ac:dyDescent="0.2">
      <c r="Q2580" s="92" t="s">
        <v>50</v>
      </c>
      <c r="BF2580" s="101" t="s">
        <v>58</v>
      </c>
      <c r="BK2580" s="98" t="s">
        <v>70</v>
      </c>
    </row>
    <row r="2581" spans="17:63" ht="29.25" customHeight="1" x14ac:dyDescent="0.2">
      <c r="Q2581" s="92" t="s">
        <v>50</v>
      </c>
      <c r="BF2581" s="101" t="s">
        <v>58</v>
      </c>
      <c r="BK2581" s="98" t="s">
        <v>70</v>
      </c>
    </row>
    <row r="2582" spans="17:63" ht="29.25" customHeight="1" x14ac:dyDescent="0.2">
      <c r="Q2582" s="92" t="s">
        <v>50</v>
      </c>
      <c r="BF2582" s="101" t="s">
        <v>58</v>
      </c>
      <c r="BK2582" s="98" t="s">
        <v>70</v>
      </c>
    </row>
    <row r="2583" spans="17:63" ht="29.25" customHeight="1" x14ac:dyDescent="0.2">
      <c r="Q2583" s="92" t="s">
        <v>50</v>
      </c>
      <c r="BF2583" s="101" t="s">
        <v>58</v>
      </c>
      <c r="BK2583" s="98" t="s">
        <v>70</v>
      </c>
    </row>
    <row r="2584" spans="17:63" ht="29.25" customHeight="1" x14ac:dyDescent="0.2">
      <c r="Q2584" s="92" t="s">
        <v>50</v>
      </c>
      <c r="BF2584" s="101" t="s">
        <v>58</v>
      </c>
      <c r="BK2584" s="98" t="s">
        <v>70</v>
      </c>
    </row>
    <row r="2585" spans="17:63" ht="29.25" customHeight="1" x14ac:dyDescent="0.2">
      <c r="Q2585" s="92" t="s">
        <v>50</v>
      </c>
      <c r="BF2585" s="101" t="s">
        <v>58</v>
      </c>
      <c r="BK2585" s="98" t="s">
        <v>70</v>
      </c>
    </row>
    <row r="2586" spans="17:63" ht="29.25" customHeight="1" x14ac:dyDescent="0.2">
      <c r="Q2586" s="92" t="s">
        <v>50</v>
      </c>
      <c r="BF2586" s="101" t="s">
        <v>58</v>
      </c>
      <c r="BK2586" s="98" t="s">
        <v>70</v>
      </c>
    </row>
    <row r="2587" spans="17:63" ht="29.25" customHeight="1" x14ac:dyDescent="0.2">
      <c r="Q2587" s="92" t="s">
        <v>50</v>
      </c>
      <c r="BF2587" s="101" t="s">
        <v>58</v>
      </c>
      <c r="BK2587" s="98" t="s">
        <v>70</v>
      </c>
    </row>
    <row r="2588" spans="17:63" ht="29.25" customHeight="1" x14ac:dyDescent="0.2">
      <c r="Q2588" s="92" t="s">
        <v>50</v>
      </c>
      <c r="BF2588" s="101" t="s">
        <v>58</v>
      </c>
      <c r="BK2588" s="98" t="s">
        <v>70</v>
      </c>
    </row>
    <row r="2589" spans="17:63" ht="29.25" customHeight="1" x14ac:dyDescent="0.2">
      <c r="Q2589" s="92" t="s">
        <v>50</v>
      </c>
      <c r="BF2589" s="101" t="s">
        <v>58</v>
      </c>
      <c r="BK2589" s="98" t="s">
        <v>70</v>
      </c>
    </row>
    <row r="2590" spans="17:63" ht="29.25" customHeight="1" x14ac:dyDescent="0.2">
      <c r="Q2590" s="92" t="s">
        <v>50</v>
      </c>
      <c r="BF2590" s="101" t="s">
        <v>58</v>
      </c>
      <c r="BK2590" s="98" t="s">
        <v>70</v>
      </c>
    </row>
    <row r="2591" spans="17:63" ht="29.25" customHeight="1" x14ac:dyDescent="0.2">
      <c r="Q2591" s="92" t="s">
        <v>50</v>
      </c>
      <c r="BF2591" s="101" t="s">
        <v>58</v>
      </c>
      <c r="BK2591" s="98" t="s">
        <v>70</v>
      </c>
    </row>
    <row r="2592" spans="17:63" ht="29.25" customHeight="1" x14ac:dyDescent="0.2">
      <c r="Q2592" s="92" t="s">
        <v>50</v>
      </c>
      <c r="BF2592" s="101" t="s">
        <v>58</v>
      </c>
      <c r="BK2592" s="98" t="s">
        <v>70</v>
      </c>
    </row>
    <row r="2593" spans="17:63" ht="29.25" customHeight="1" x14ac:dyDescent="0.2">
      <c r="Q2593" s="92" t="s">
        <v>50</v>
      </c>
      <c r="BF2593" s="101" t="s">
        <v>58</v>
      </c>
      <c r="BK2593" s="98" t="s">
        <v>70</v>
      </c>
    </row>
    <row r="2594" spans="17:63" ht="29.25" customHeight="1" x14ac:dyDescent="0.2">
      <c r="Q2594" s="92" t="s">
        <v>50</v>
      </c>
      <c r="BF2594" s="101" t="s">
        <v>58</v>
      </c>
      <c r="BK2594" s="98" t="s">
        <v>70</v>
      </c>
    </row>
    <row r="2595" spans="17:63" ht="29.25" customHeight="1" x14ac:dyDescent="0.2">
      <c r="Q2595" s="92" t="s">
        <v>50</v>
      </c>
      <c r="BF2595" s="101" t="s">
        <v>58</v>
      </c>
      <c r="BK2595" s="98" t="s">
        <v>70</v>
      </c>
    </row>
    <row r="2596" spans="17:63" ht="29.25" customHeight="1" x14ac:dyDescent="0.2">
      <c r="Q2596" s="92" t="s">
        <v>50</v>
      </c>
      <c r="BF2596" s="101" t="s">
        <v>58</v>
      </c>
      <c r="BK2596" s="98" t="s">
        <v>70</v>
      </c>
    </row>
    <row r="2597" spans="17:63" ht="29.25" customHeight="1" x14ac:dyDescent="0.2">
      <c r="Q2597" s="92" t="s">
        <v>50</v>
      </c>
      <c r="BF2597" s="101" t="s">
        <v>58</v>
      </c>
      <c r="BK2597" s="98" t="s">
        <v>70</v>
      </c>
    </row>
    <row r="2598" spans="17:63" ht="29.25" customHeight="1" x14ac:dyDescent="0.2">
      <c r="Q2598" s="92" t="s">
        <v>50</v>
      </c>
      <c r="BF2598" s="101" t="s">
        <v>58</v>
      </c>
      <c r="BK2598" s="98" t="s">
        <v>70</v>
      </c>
    </row>
    <row r="2599" spans="17:63" ht="29.25" customHeight="1" x14ac:dyDescent="0.2">
      <c r="Q2599" s="92" t="s">
        <v>50</v>
      </c>
      <c r="BF2599" s="101" t="s">
        <v>58</v>
      </c>
      <c r="BK2599" s="98" t="s">
        <v>70</v>
      </c>
    </row>
    <row r="2600" spans="17:63" ht="29.25" customHeight="1" x14ac:dyDescent="0.2">
      <c r="Q2600" s="92" t="s">
        <v>50</v>
      </c>
      <c r="BF2600" s="101" t="s">
        <v>58</v>
      </c>
      <c r="BK2600" s="98" t="s">
        <v>70</v>
      </c>
    </row>
    <row r="2601" spans="17:63" ht="29.25" customHeight="1" x14ac:dyDescent="0.2">
      <c r="Q2601" s="92" t="s">
        <v>50</v>
      </c>
      <c r="BF2601" s="101" t="s">
        <v>58</v>
      </c>
      <c r="BK2601" s="98" t="s">
        <v>70</v>
      </c>
    </row>
    <row r="2602" spans="17:63" ht="29.25" customHeight="1" x14ac:dyDescent="0.2">
      <c r="Q2602" s="92" t="s">
        <v>50</v>
      </c>
      <c r="BF2602" s="101" t="s">
        <v>58</v>
      </c>
      <c r="BK2602" s="98" t="s">
        <v>70</v>
      </c>
    </row>
    <row r="2603" spans="17:63" ht="29.25" customHeight="1" x14ac:dyDescent="0.2">
      <c r="Q2603" s="92" t="s">
        <v>50</v>
      </c>
      <c r="BF2603" s="101" t="s">
        <v>58</v>
      </c>
      <c r="BK2603" s="98" t="s">
        <v>70</v>
      </c>
    </row>
    <row r="2604" spans="17:63" ht="29.25" customHeight="1" x14ac:dyDescent="0.2">
      <c r="Q2604" s="92" t="s">
        <v>50</v>
      </c>
      <c r="BF2604" s="101" t="s">
        <v>58</v>
      </c>
      <c r="BK2604" s="98" t="s">
        <v>70</v>
      </c>
    </row>
    <row r="2605" spans="17:63" ht="29.25" customHeight="1" x14ac:dyDescent="0.2">
      <c r="Q2605" s="92" t="s">
        <v>50</v>
      </c>
      <c r="BF2605" s="101" t="s">
        <v>58</v>
      </c>
      <c r="BK2605" s="98" t="s">
        <v>70</v>
      </c>
    </row>
    <row r="2606" spans="17:63" ht="29.25" customHeight="1" x14ac:dyDescent="0.2">
      <c r="Q2606" s="92" t="s">
        <v>50</v>
      </c>
      <c r="BF2606" s="101" t="s">
        <v>58</v>
      </c>
      <c r="BK2606" s="98" t="s">
        <v>70</v>
      </c>
    </row>
    <row r="2607" spans="17:63" ht="29.25" customHeight="1" x14ac:dyDescent="0.2">
      <c r="Q2607" s="92" t="s">
        <v>50</v>
      </c>
      <c r="BF2607" s="101" t="s">
        <v>58</v>
      </c>
      <c r="BK2607" s="98" t="s">
        <v>70</v>
      </c>
    </row>
    <row r="2608" spans="17:63" ht="29.25" customHeight="1" x14ac:dyDescent="0.2">
      <c r="Q2608" s="92" t="s">
        <v>50</v>
      </c>
      <c r="BF2608" s="101" t="s">
        <v>58</v>
      </c>
      <c r="BK2608" s="98" t="s">
        <v>70</v>
      </c>
    </row>
    <row r="2609" spans="17:63" ht="29.25" customHeight="1" x14ac:dyDescent="0.2">
      <c r="Q2609" s="92" t="s">
        <v>50</v>
      </c>
      <c r="BF2609" s="101" t="s">
        <v>58</v>
      </c>
      <c r="BK2609" s="98" t="s">
        <v>70</v>
      </c>
    </row>
    <row r="2610" spans="17:63" ht="29.25" customHeight="1" x14ac:dyDescent="0.2">
      <c r="Q2610" s="92" t="s">
        <v>50</v>
      </c>
      <c r="BF2610" s="101" t="s">
        <v>58</v>
      </c>
      <c r="BK2610" s="98" t="s">
        <v>70</v>
      </c>
    </row>
    <row r="2611" spans="17:63" ht="29.25" customHeight="1" x14ac:dyDescent="0.2">
      <c r="Q2611" s="92" t="s">
        <v>50</v>
      </c>
      <c r="BF2611" s="101" t="s">
        <v>58</v>
      </c>
      <c r="BK2611" s="98" t="s">
        <v>70</v>
      </c>
    </row>
    <row r="2612" spans="17:63" ht="29.25" customHeight="1" x14ac:dyDescent="0.2">
      <c r="Q2612" s="92" t="s">
        <v>50</v>
      </c>
      <c r="BF2612" s="101" t="s">
        <v>58</v>
      </c>
      <c r="BK2612" s="98" t="s">
        <v>70</v>
      </c>
    </row>
    <row r="2613" spans="17:63" ht="29.25" customHeight="1" x14ac:dyDescent="0.2">
      <c r="Q2613" s="92" t="s">
        <v>50</v>
      </c>
      <c r="BF2613" s="101" t="s">
        <v>58</v>
      </c>
      <c r="BK2613" s="98" t="s">
        <v>70</v>
      </c>
    </row>
    <row r="2614" spans="17:63" ht="29.25" customHeight="1" x14ac:dyDescent="0.2">
      <c r="Q2614" s="92" t="s">
        <v>50</v>
      </c>
      <c r="BF2614" s="101" t="s">
        <v>58</v>
      </c>
      <c r="BK2614" s="98" t="s">
        <v>70</v>
      </c>
    </row>
    <row r="2615" spans="17:63" ht="29.25" customHeight="1" x14ac:dyDescent="0.2">
      <c r="Q2615" s="92" t="s">
        <v>50</v>
      </c>
      <c r="BF2615" s="101" t="s">
        <v>58</v>
      </c>
      <c r="BK2615" s="98" t="s">
        <v>70</v>
      </c>
    </row>
    <row r="2616" spans="17:63" ht="29.25" customHeight="1" x14ac:dyDescent="0.2">
      <c r="Q2616" s="92" t="s">
        <v>50</v>
      </c>
      <c r="BF2616" s="101" t="s">
        <v>58</v>
      </c>
      <c r="BK2616" s="98" t="s">
        <v>70</v>
      </c>
    </row>
    <row r="2617" spans="17:63" ht="29.25" customHeight="1" x14ac:dyDescent="0.2">
      <c r="Q2617" s="92" t="s">
        <v>50</v>
      </c>
      <c r="BF2617" s="101" t="s">
        <v>58</v>
      </c>
      <c r="BK2617" s="98" t="s">
        <v>70</v>
      </c>
    </row>
    <row r="2618" spans="17:63" ht="29.25" customHeight="1" x14ac:dyDescent="0.2">
      <c r="Q2618" s="92" t="s">
        <v>50</v>
      </c>
      <c r="BF2618" s="101" t="s">
        <v>58</v>
      </c>
      <c r="BK2618" s="98" t="s">
        <v>70</v>
      </c>
    </row>
    <row r="2619" spans="17:63" ht="29.25" customHeight="1" x14ac:dyDescent="0.2">
      <c r="Q2619" s="92" t="s">
        <v>50</v>
      </c>
      <c r="BF2619" s="101" t="s">
        <v>58</v>
      </c>
      <c r="BK2619" s="98" t="s">
        <v>70</v>
      </c>
    </row>
    <row r="2620" spans="17:63" ht="29.25" customHeight="1" x14ac:dyDescent="0.2">
      <c r="Q2620" s="92" t="s">
        <v>50</v>
      </c>
      <c r="BF2620" s="101" t="s">
        <v>58</v>
      </c>
      <c r="BK2620" s="98" t="s">
        <v>70</v>
      </c>
    </row>
    <row r="2621" spans="17:63" ht="29.25" customHeight="1" x14ac:dyDescent="0.2">
      <c r="Q2621" s="92" t="s">
        <v>50</v>
      </c>
      <c r="BF2621" s="101" t="s">
        <v>58</v>
      </c>
      <c r="BK2621" s="98" t="s">
        <v>70</v>
      </c>
    </row>
    <row r="2622" spans="17:63" ht="29.25" customHeight="1" x14ac:dyDescent="0.2">
      <c r="Q2622" s="92" t="s">
        <v>50</v>
      </c>
      <c r="BF2622" s="101" t="s">
        <v>58</v>
      </c>
      <c r="BK2622" s="98" t="s">
        <v>70</v>
      </c>
    </row>
    <row r="2623" spans="17:63" ht="29.25" customHeight="1" x14ac:dyDescent="0.2">
      <c r="Q2623" s="92" t="s">
        <v>50</v>
      </c>
      <c r="BF2623" s="101" t="s">
        <v>58</v>
      </c>
      <c r="BK2623" s="98" t="s">
        <v>70</v>
      </c>
    </row>
    <row r="2624" spans="17:63" ht="29.25" customHeight="1" x14ac:dyDescent="0.2">
      <c r="Q2624" s="92" t="s">
        <v>50</v>
      </c>
      <c r="BF2624" s="101" t="s">
        <v>58</v>
      </c>
      <c r="BK2624" s="98" t="s">
        <v>70</v>
      </c>
    </row>
    <row r="2625" spans="17:63" ht="29.25" customHeight="1" x14ac:dyDescent="0.2">
      <c r="Q2625" s="92" t="s">
        <v>50</v>
      </c>
      <c r="BF2625" s="101" t="s">
        <v>58</v>
      </c>
      <c r="BK2625" s="98" t="s">
        <v>70</v>
      </c>
    </row>
    <row r="2626" spans="17:63" ht="29.25" customHeight="1" x14ac:dyDescent="0.2">
      <c r="Q2626" s="92" t="s">
        <v>50</v>
      </c>
      <c r="BF2626" s="101" t="s">
        <v>58</v>
      </c>
      <c r="BK2626" s="98" t="s">
        <v>70</v>
      </c>
    </row>
    <row r="2627" spans="17:63" ht="29.25" customHeight="1" x14ac:dyDescent="0.2">
      <c r="Q2627" s="92" t="s">
        <v>50</v>
      </c>
      <c r="BF2627" s="101" t="s">
        <v>58</v>
      </c>
      <c r="BK2627" s="98" t="s">
        <v>70</v>
      </c>
    </row>
    <row r="2628" spans="17:63" ht="29.25" customHeight="1" x14ac:dyDescent="0.2">
      <c r="Q2628" s="92" t="s">
        <v>50</v>
      </c>
      <c r="BF2628" s="101" t="s">
        <v>58</v>
      </c>
      <c r="BK2628" s="98" t="s">
        <v>70</v>
      </c>
    </row>
    <row r="2629" spans="17:63" ht="29.25" customHeight="1" x14ac:dyDescent="0.2">
      <c r="Q2629" s="92" t="s">
        <v>50</v>
      </c>
      <c r="BF2629" s="101" t="s">
        <v>58</v>
      </c>
      <c r="BK2629" s="98" t="s">
        <v>70</v>
      </c>
    </row>
    <row r="2630" spans="17:63" ht="29.25" customHeight="1" x14ac:dyDescent="0.2">
      <c r="Q2630" s="92" t="s">
        <v>50</v>
      </c>
      <c r="BF2630" s="101" t="s">
        <v>58</v>
      </c>
      <c r="BK2630" s="98" t="s">
        <v>70</v>
      </c>
    </row>
    <row r="2631" spans="17:63" ht="29.25" customHeight="1" x14ac:dyDescent="0.2">
      <c r="Q2631" s="92" t="s">
        <v>50</v>
      </c>
      <c r="BF2631" s="101" t="s">
        <v>58</v>
      </c>
      <c r="BK2631" s="98" t="s">
        <v>70</v>
      </c>
    </row>
    <row r="2632" spans="17:63" ht="29.25" customHeight="1" x14ac:dyDescent="0.2">
      <c r="Q2632" s="92" t="s">
        <v>50</v>
      </c>
      <c r="BF2632" s="101" t="s">
        <v>58</v>
      </c>
      <c r="BK2632" s="98" t="s">
        <v>70</v>
      </c>
    </row>
    <row r="2633" spans="17:63" ht="29.25" customHeight="1" x14ac:dyDescent="0.2">
      <c r="Q2633" s="92" t="s">
        <v>50</v>
      </c>
      <c r="BF2633" s="101" t="s">
        <v>58</v>
      </c>
      <c r="BK2633" s="98" t="s">
        <v>70</v>
      </c>
    </row>
    <row r="2634" spans="17:63" ht="29.25" customHeight="1" x14ac:dyDescent="0.2">
      <c r="Q2634" s="92" t="s">
        <v>50</v>
      </c>
      <c r="BF2634" s="101" t="s">
        <v>58</v>
      </c>
      <c r="BK2634" s="98" t="s">
        <v>70</v>
      </c>
    </row>
    <row r="2635" spans="17:63" ht="29.25" customHeight="1" x14ac:dyDescent="0.2">
      <c r="Q2635" s="92" t="s">
        <v>50</v>
      </c>
      <c r="BF2635" s="101" t="s">
        <v>58</v>
      </c>
      <c r="BK2635" s="98" t="s">
        <v>70</v>
      </c>
    </row>
    <row r="2636" spans="17:63" ht="29.25" customHeight="1" x14ac:dyDescent="0.2">
      <c r="Q2636" s="92" t="s">
        <v>50</v>
      </c>
      <c r="BF2636" s="101" t="s">
        <v>58</v>
      </c>
      <c r="BK2636" s="98" t="s">
        <v>70</v>
      </c>
    </row>
    <row r="2637" spans="17:63" ht="29.25" customHeight="1" x14ac:dyDescent="0.2">
      <c r="Q2637" s="92" t="s">
        <v>50</v>
      </c>
      <c r="BF2637" s="101" t="s">
        <v>58</v>
      </c>
      <c r="BK2637" s="98" t="s">
        <v>70</v>
      </c>
    </row>
    <row r="2638" spans="17:63" ht="29.25" customHeight="1" x14ac:dyDescent="0.2">
      <c r="Q2638" s="92" t="s">
        <v>50</v>
      </c>
      <c r="BF2638" s="101" t="s">
        <v>58</v>
      </c>
      <c r="BK2638" s="98" t="s">
        <v>70</v>
      </c>
    </row>
    <row r="2639" spans="17:63" ht="29.25" customHeight="1" x14ac:dyDescent="0.2">
      <c r="Q2639" s="92" t="s">
        <v>50</v>
      </c>
      <c r="BF2639" s="101" t="s">
        <v>58</v>
      </c>
      <c r="BK2639" s="98" t="s">
        <v>70</v>
      </c>
    </row>
    <row r="2640" spans="17:63" ht="29.25" customHeight="1" x14ac:dyDescent="0.2">
      <c r="Q2640" s="92" t="s">
        <v>50</v>
      </c>
      <c r="BF2640" s="101" t="s">
        <v>58</v>
      </c>
      <c r="BK2640" s="98" t="s">
        <v>70</v>
      </c>
    </row>
    <row r="2641" spans="17:63" ht="29.25" customHeight="1" x14ac:dyDescent="0.2">
      <c r="Q2641" s="92" t="s">
        <v>50</v>
      </c>
      <c r="BF2641" s="101" t="s">
        <v>58</v>
      </c>
      <c r="BK2641" s="98" t="s">
        <v>70</v>
      </c>
    </row>
    <row r="2642" spans="17:63" ht="29.25" customHeight="1" x14ac:dyDescent="0.2">
      <c r="Q2642" s="92" t="s">
        <v>50</v>
      </c>
      <c r="BF2642" s="101" t="s">
        <v>58</v>
      </c>
      <c r="BK2642" s="98" t="s">
        <v>70</v>
      </c>
    </row>
    <row r="2643" spans="17:63" ht="29.25" customHeight="1" x14ac:dyDescent="0.2">
      <c r="Q2643" s="92" t="s">
        <v>50</v>
      </c>
      <c r="BF2643" s="101" t="s">
        <v>58</v>
      </c>
      <c r="BK2643" s="98" t="s">
        <v>70</v>
      </c>
    </row>
    <row r="2644" spans="17:63" ht="29.25" customHeight="1" x14ac:dyDescent="0.2">
      <c r="Q2644" s="92" t="s">
        <v>50</v>
      </c>
      <c r="BF2644" s="101" t="s">
        <v>58</v>
      </c>
      <c r="BK2644" s="98" t="s">
        <v>70</v>
      </c>
    </row>
    <row r="2645" spans="17:63" ht="29.25" customHeight="1" x14ac:dyDescent="0.2">
      <c r="Q2645" s="92" t="s">
        <v>50</v>
      </c>
      <c r="BF2645" s="101" t="s">
        <v>58</v>
      </c>
      <c r="BK2645" s="98" t="s">
        <v>70</v>
      </c>
    </row>
    <row r="2646" spans="17:63" ht="29.25" customHeight="1" x14ac:dyDescent="0.2">
      <c r="Q2646" s="92" t="s">
        <v>50</v>
      </c>
      <c r="BF2646" s="101" t="s">
        <v>58</v>
      </c>
      <c r="BK2646" s="98" t="s">
        <v>70</v>
      </c>
    </row>
    <row r="2647" spans="17:63" ht="29.25" customHeight="1" x14ac:dyDescent="0.2">
      <c r="Q2647" s="92" t="s">
        <v>50</v>
      </c>
      <c r="BF2647" s="101" t="s">
        <v>58</v>
      </c>
      <c r="BK2647" s="98" t="s">
        <v>70</v>
      </c>
    </row>
    <row r="2648" spans="17:63" ht="29.25" customHeight="1" x14ac:dyDescent="0.2">
      <c r="Q2648" s="92" t="s">
        <v>50</v>
      </c>
      <c r="BF2648" s="101" t="s">
        <v>58</v>
      </c>
      <c r="BK2648" s="98" t="s">
        <v>70</v>
      </c>
    </row>
    <row r="2649" spans="17:63" ht="29.25" customHeight="1" x14ac:dyDescent="0.2">
      <c r="Q2649" s="92" t="s">
        <v>50</v>
      </c>
      <c r="BF2649" s="101" t="s">
        <v>58</v>
      </c>
      <c r="BK2649" s="98" t="s">
        <v>70</v>
      </c>
    </row>
    <row r="2650" spans="17:63" ht="29.25" customHeight="1" x14ac:dyDescent="0.2">
      <c r="Q2650" s="92" t="s">
        <v>50</v>
      </c>
      <c r="BF2650" s="101" t="s">
        <v>58</v>
      </c>
      <c r="BK2650" s="98" t="s">
        <v>70</v>
      </c>
    </row>
    <row r="2651" spans="17:63" ht="29.25" customHeight="1" x14ac:dyDescent="0.2">
      <c r="Q2651" s="92" t="s">
        <v>50</v>
      </c>
      <c r="BF2651" s="101" t="s">
        <v>58</v>
      </c>
      <c r="BK2651" s="98" t="s">
        <v>70</v>
      </c>
    </row>
    <row r="2652" spans="17:63" ht="29.25" customHeight="1" x14ac:dyDescent="0.2">
      <c r="Q2652" s="92" t="s">
        <v>50</v>
      </c>
      <c r="BF2652" s="101" t="s">
        <v>58</v>
      </c>
      <c r="BK2652" s="98" t="s">
        <v>70</v>
      </c>
    </row>
    <row r="2653" spans="17:63" ht="29.25" customHeight="1" x14ac:dyDescent="0.2">
      <c r="Q2653" s="92" t="s">
        <v>50</v>
      </c>
      <c r="BF2653" s="101" t="s">
        <v>58</v>
      </c>
      <c r="BK2653" s="98" t="s">
        <v>70</v>
      </c>
    </row>
    <row r="2654" spans="17:63" ht="29.25" customHeight="1" x14ac:dyDescent="0.2">
      <c r="Q2654" s="92" t="s">
        <v>50</v>
      </c>
      <c r="BF2654" s="101" t="s">
        <v>58</v>
      </c>
      <c r="BK2654" s="98" t="s">
        <v>70</v>
      </c>
    </row>
    <row r="2655" spans="17:63" ht="29.25" customHeight="1" x14ac:dyDescent="0.2">
      <c r="Q2655" s="92" t="s">
        <v>50</v>
      </c>
      <c r="BF2655" s="101" t="s">
        <v>58</v>
      </c>
      <c r="BK2655" s="98" t="s">
        <v>70</v>
      </c>
    </row>
    <row r="2656" spans="17:63" ht="29.25" customHeight="1" x14ac:dyDescent="0.2">
      <c r="Q2656" s="92" t="s">
        <v>50</v>
      </c>
      <c r="BF2656" s="101" t="s">
        <v>58</v>
      </c>
      <c r="BK2656" s="98" t="s">
        <v>70</v>
      </c>
    </row>
    <row r="2657" spans="17:63" ht="29.25" customHeight="1" x14ac:dyDescent="0.2">
      <c r="Q2657" s="92" t="s">
        <v>50</v>
      </c>
      <c r="BF2657" s="101" t="s">
        <v>58</v>
      </c>
      <c r="BK2657" s="98" t="s">
        <v>70</v>
      </c>
    </row>
    <row r="2658" spans="17:63" ht="29.25" customHeight="1" x14ac:dyDescent="0.2">
      <c r="Q2658" s="92" t="s">
        <v>50</v>
      </c>
      <c r="BF2658" s="101" t="s">
        <v>58</v>
      </c>
      <c r="BK2658" s="98" t="s">
        <v>70</v>
      </c>
    </row>
    <row r="2659" spans="17:63" ht="29.25" customHeight="1" x14ac:dyDescent="0.2">
      <c r="Q2659" s="92" t="s">
        <v>50</v>
      </c>
      <c r="BF2659" s="101" t="s">
        <v>58</v>
      </c>
      <c r="BK2659" s="98" t="s">
        <v>70</v>
      </c>
    </row>
    <row r="2660" spans="17:63" ht="29.25" customHeight="1" x14ac:dyDescent="0.2">
      <c r="Q2660" s="92" t="s">
        <v>50</v>
      </c>
      <c r="BF2660" s="101" t="s">
        <v>58</v>
      </c>
      <c r="BK2660" s="98" t="s">
        <v>70</v>
      </c>
    </row>
    <row r="2661" spans="17:63" ht="29.25" customHeight="1" x14ac:dyDescent="0.2">
      <c r="Q2661" s="92" t="s">
        <v>50</v>
      </c>
      <c r="BF2661" s="101" t="s">
        <v>58</v>
      </c>
      <c r="BK2661" s="98" t="s">
        <v>70</v>
      </c>
    </row>
    <row r="2662" spans="17:63" ht="29.25" customHeight="1" x14ac:dyDescent="0.2">
      <c r="Q2662" s="92" t="s">
        <v>50</v>
      </c>
      <c r="BF2662" s="101" t="s">
        <v>58</v>
      </c>
      <c r="BK2662" s="98" t="s">
        <v>70</v>
      </c>
    </row>
    <row r="2663" spans="17:63" ht="29.25" customHeight="1" x14ac:dyDescent="0.2">
      <c r="Q2663" s="92" t="s">
        <v>50</v>
      </c>
      <c r="BF2663" s="101" t="s">
        <v>58</v>
      </c>
      <c r="BK2663" s="98" t="s">
        <v>70</v>
      </c>
    </row>
    <row r="2664" spans="17:63" ht="29.25" customHeight="1" x14ac:dyDescent="0.2">
      <c r="Q2664" s="92" t="s">
        <v>50</v>
      </c>
      <c r="BF2664" s="101" t="s">
        <v>58</v>
      </c>
      <c r="BK2664" s="98" t="s">
        <v>70</v>
      </c>
    </row>
    <row r="2665" spans="17:63" ht="29.25" customHeight="1" x14ac:dyDescent="0.2">
      <c r="Q2665" s="92" t="s">
        <v>50</v>
      </c>
      <c r="BF2665" s="101" t="s">
        <v>58</v>
      </c>
      <c r="BK2665" s="98" t="s">
        <v>70</v>
      </c>
    </row>
    <row r="2666" spans="17:63" ht="29.25" customHeight="1" x14ac:dyDescent="0.2">
      <c r="Q2666" s="92" t="s">
        <v>50</v>
      </c>
      <c r="BF2666" s="101" t="s">
        <v>58</v>
      </c>
      <c r="BK2666" s="98" t="s">
        <v>70</v>
      </c>
    </row>
    <row r="2667" spans="17:63" ht="29.25" customHeight="1" x14ac:dyDescent="0.2">
      <c r="Q2667" s="92" t="s">
        <v>50</v>
      </c>
      <c r="BF2667" s="101" t="s">
        <v>58</v>
      </c>
      <c r="BK2667" s="98" t="s">
        <v>70</v>
      </c>
    </row>
    <row r="2668" spans="17:63" ht="29.25" customHeight="1" x14ac:dyDescent="0.2">
      <c r="Q2668" s="92" t="s">
        <v>50</v>
      </c>
      <c r="BF2668" s="101" t="s">
        <v>58</v>
      </c>
      <c r="BK2668" s="98" t="s">
        <v>70</v>
      </c>
    </row>
    <row r="2669" spans="17:63" ht="29.25" customHeight="1" x14ac:dyDescent="0.2">
      <c r="Q2669" s="92" t="s">
        <v>50</v>
      </c>
      <c r="BF2669" s="101" t="s">
        <v>58</v>
      </c>
      <c r="BK2669" s="98" t="s">
        <v>70</v>
      </c>
    </row>
    <row r="2670" spans="17:63" ht="29.25" customHeight="1" x14ac:dyDescent="0.2">
      <c r="Q2670" s="92" t="s">
        <v>50</v>
      </c>
      <c r="BF2670" s="101" t="s">
        <v>58</v>
      </c>
      <c r="BK2670" s="98" t="s">
        <v>70</v>
      </c>
    </row>
    <row r="2671" spans="17:63" ht="29.25" customHeight="1" x14ac:dyDescent="0.2">
      <c r="Q2671" s="92" t="s">
        <v>50</v>
      </c>
      <c r="BF2671" s="101" t="s">
        <v>58</v>
      </c>
      <c r="BK2671" s="98" t="s">
        <v>70</v>
      </c>
    </row>
    <row r="2672" spans="17:63" ht="29.25" customHeight="1" x14ac:dyDescent="0.2">
      <c r="Q2672" s="92" t="s">
        <v>50</v>
      </c>
      <c r="BF2672" s="101" t="s">
        <v>58</v>
      </c>
      <c r="BK2672" s="98" t="s">
        <v>70</v>
      </c>
    </row>
    <row r="2673" spans="17:63" ht="29.25" customHeight="1" x14ac:dyDescent="0.2">
      <c r="Q2673" s="92" t="s">
        <v>50</v>
      </c>
      <c r="BF2673" s="101" t="s">
        <v>58</v>
      </c>
      <c r="BK2673" s="98" t="s">
        <v>70</v>
      </c>
    </row>
    <row r="2674" spans="17:63" ht="29.25" customHeight="1" x14ac:dyDescent="0.2">
      <c r="Q2674" s="92" t="s">
        <v>50</v>
      </c>
      <c r="BF2674" s="101" t="s">
        <v>58</v>
      </c>
      <c r="BK2674" s="98" t="s">
        <v>70</v>
      </c>
    </row>
    <row r="2675" spans="17:63" ht="29.25" customHeight="1" x14ac:dyDescent="0.2">
      <c r="Q2675" s="92" t="s">
        <v>50</v>
      </c>
      <c r="BF2675" s="101" t="s">
        <v>58</v>
      </c>
      <c r="BK2675" s="98" t="s">
        <v>70</v>
      </c>
    </row>
    <row r="2676" spans="17:63" ht="29.25" customHeight="1" x14ac:dyDescent="0.2">
      <c r="Q2676" s="92" t="s">
        <v>50</v>
      </c>
      <c r="BF2676" s="101" t="s">
        <v>58</v>
      </c>
      <c r="BK2676" s="98" t="s">
        <v>70</v>
      </c>
    </row>
    <row r="2677" spans="17:63" ht="29.25" customHeight="1" x14ac:dyDescent="0.2">
      <c r="Q2677" s="92" t="s">
        <v>50</v>
      </c>
      <c r="BF2677" s="101" t="s">
        <v>58</v>
      </c>
      <c r="BK2677" s="98" t="s">
        <v>70</v>
      </c>
    </row>
    <row r="2678" spans="17:63" ht="29.25" customHeight="1" x14ac:dyDescent="0.2">
      <c r="Q2678" s="92" t="s">
        <v>50</v>
      </c>
      <c r="BF2678" s="101" t="s">
        <v>58</v>
      </c>
      <c r="BK2678" s="98" t="s">
        <v>70</v>
      </c>
    </row>
    <row r="2679" spans="17:63" ht="29.25" customHeight="1" x14ac:dyDescent="0.2">
      <c r="Q2679" s="92" t="s">
        <v>50</v>
      </c>
      <c r="BF2679" s="101" t="s">
        <v>58</v>
      </c>
      <c r="BK2679" s="98" t="s">
        <v>70</v>
      </c>
    </row>
    <row r="2680" spans="17:63" ht="29.25" customHeight="1" x14ac:dyDescent="0.2">
      <c r="Q2680" s="92" t="s">
        <v>50</v>
      </c>
      <c r="BF2680" s="101" t="s">
        <v>58</v>
      </c>
      <c r="BK2680" s="98" t="s">
        <v>70</v>
      </c>
    </row>
    <row r="2681" spans="17:63" ht="29.25" customHeight="1" x14ac:dyDescent="0.2">
      <c r="Q2681" s="92" t="s">
        <v>50</v>
      </c>
      <c r="BF2681" s="101" t="s">
        <v>58</v>
      </c>
      <c r="BK2681" s="98" t="s">
        <v>70</v>
      </c>
    </row>
    <row r="2682" spans="17:63" ht="29.25" customHeight="1" x14ac:dyDescent="0.2">
      <c r="Q2682" s="92" t="s">
        <v>50</v>
      </c>
      <c r="BF2682" s="101" t="s">
        <v>58</v>
      </c>
      <c r="BK2682" s="98" t="s">
        <v>70</v>
      </c>
    </row>
    <row r="2683" spans="17:63" ht="29.25" customHeight="1" x14ac:dyDescent="0.2">
      <c r="Q2683" s="92" t="s">
        <v>50</v>
      </c>
      <c r="BF2683" s="101" t="s">
        <v>58</v>
      </c>
      <c r="BK2683" s="98" t="s">
        <v>70</v>
      </c>
    </row>
    <row r="2684" spans="17:63" ht="29.25" customHeight="1" x14ac:dyDescent="0.2">
      <c r="Q2684" s="92" t="s">
        <v>50</v>
      </c>
      <c r="BF2684" s="101" t="s">
        <v>58</v>
      </c>
      <c r="BK2684" s="98" t="s">
        <v>70</v>
      </c>
    </row>
    <row r="2685" spans="17:63" ht="29.25" customHeight="1" x14ac:dyDescent="0.2">
      <c r="Q2685" s="92" t="s">
        <v>50</v>
      </c>
      <c r="BF2685" s="101" t="s">
        <v>58</v>
      </c>
      <c r="BK2685" s="98" t="s">
        <v>70</v>
      </c>
    </row>
    <row r="2686" spans="17:63" ht="29.25" customHeight="1" x14ac:dyDescent="0.2">
      <c r="Q2686" s="92" t="s">
        <v>50</v>
      </c>
      <c r="BF2686" s="101" t="s">
        <v>58</v>
      </c>
      <c r="BK2686" s="98" t="s">
        <v>70</v>
      </c>
    </row>
    <row r="2687" spans="17:63" ht="29.25" customHeight="1" x14ac:dyDescent="0.2">
      <c r="Q2687" s="92" t="s">
        <v>50</v>
      </c>
      <c r="BF2687" s="101" t="s">
        <v>58</v>
      </c>
      <c r="BK2687" s="98" t="s">
        <v>70</v>
      </c>
    </row>
    <row r="2688" spans="17:63" ht="29.25" customHeight="1" x14ac:dyDescent="0.2">
      <c r="Q2688" s="92" t="s">
        <v>50</v>
      </c>
      <c r="BF2688" s="101" t="s">
        <v>58</v>
      </c>
      <c r="BK2688" s="98" t="s">
        <v>70</v>
      </c>
    </row>
    <row r="2689" spans="17:63" ht="29.25" customHeight="1" x14ac:dyDescent="0.2">
      <c r="Q2689" s="92" t="s">
        <v>50</v>
      </c>
      <c r="BF2689" s="101" t="s">
        <v>58</v>
      </c>
      <c r="BK2689" s="98" t="s">
        <v>70</v>
      </c>
    </row>
    <row r="2690" spans="17:63" ht="29.25" customHeight="1" x14ac:dyDescent="0.2">
      <c r="Q2690" s="92" t="s">
        <v>50</v>
      </c>
      <c r="BF2690" s="101" t="s">
        <v>58</v>
      </c>
      <c r="BK2690" s="98" t="s">
        <v>70</v>
      </c>
    </row>
    <row r="2691" spans="17:63" ht="29.25" customHeight="1" x14ac:dyDescent="0.2">
      <c r="Q2691" s="92" t="s">
        <v>50</v>
      </c>
      <c r="BF2691" s="101" t="s">
        <v>58</v>
      </c>
      <c r="BK2691" s="98" t="s">
        <v>70</v>
      </c>
    </row>
    <row r="2692" spans="17:63" ht="29.25" customHeight="1" x14ac:dyDescent="0.2">
      <c r="Q2692" s="92" t="s">
        <v>50</v>
      </c>
      <c r="BF2692" s="101" t="s">
        <v>58</v>
      </c>
      <c r="BK2692" s="98" t="s">
        <v>70</v>
      </c>
    </row>
    <row r="2693" spans="17:63" ht="29.25" customHeight="1" x14ac:dyDescent="0.2">
      <c r="Q2693" s="92" t="s">
        <v>50</v>
      </c>
      <c r="BF2693" s="101" t="s">
        <v>58</v>
      </c>
      <c r="BK2693" s="98" t="s">
        <v>70</v>
      </c>
    </row>
    <row r="2694" spans="17:63" ht="29.25" customHeight="1" x14ac:dyDescent="0.2">
      <c r="Q2694" s="92" t="s">
        <v>50</v>
      </c>
      <c r="BF2694" s="101" t="s">
        <v>58</v>
      </c>
      <c r="BK2694" s="98" t="s">
        <v>70</v>
      </c>
    </row>
    <row r="2695" spans="17:63" ht="29.25" customHeight="1" x14ac:dyDescent="0.2">
      <c r="Q2695" s="92" t="s">
        <v>50</v>
      </c>
      <c r="BF2695" s="101" t="s">
        <v>58</v>
      </c>
      <c r="BK2695" s="98" t="s">
        <v>70</v>
      </c>
    </row>
    <row r="2696" spans="17:63" ht="29.25" customHeight="1" x14ac:dyDescent="0.2">
      <c r="Q2696" s="92" t="s">
        <v>50</v>
      </c>
      <c r="BF2696" s="101" t="s">
        <v>58</v>
      </c>
      <c r="BK2696" s="98" t="s">
        <v>70</v>
      </c>
    </row>
    <row r="2697" spans="17:63" ht="29.25" customHeight="1" x14ac:dyDescent="0.2">
      <c r="Q2697" s="92" t="s">
        <v>50</v>
      </c>
      <c r="BF2697" s="101" t="s">
        <v>58</v>
      </c>
      <c r="BK2697" s="98" t="s">
        <v>70</v>
      </c>
    </row>
    <row r="2698" spans="17:63" ht="29.25" customHeight="1" x14ac:dyDescent="0.2">
      <c r="Q2698" s="92" t="s">
        <v>50</v>
      </c>
      <c r="BF2698" s="101" t="s">
        <v>58</v>
      </c>
      <c r="BK2698" s="98" t="s">
        <v>70</v>
      </c>
    </row>
    <row r="2699" spans="17:63" ht="29.25" customHeight="1" x14ac:dyDescent="0.2">
      <c r="Q2699" s="92" t="s">
        <v>50</v>
      </c>
      <c r="BF2699" s="101" t="s">
        <v>58</v>
      </c>
      <c r="BK2699" s="98" t="s">
        <v>70</v>
      </c>
    </row>
    <row r="2700" spans="17:63" ht="29.25" customHeight="1" x14ac:dyDescent="0.2">
      <c r="Q2700" s="92" t="s">
        <v>50</v>
      </c>
      <c r="BF2700" s="101" t="s">
        <v>58</v>
      </c>
      <c r="BK2700" s="98" t="s">
        <v>70</v>
      </c>
    </row>
    <row r="2701" spans="17:63" ht="29.25" customHeight="1" x14ac:dyDescent="0.2">
      <c r="Q2701" s="92" t="s">
        <v>50</v>
      </c>
      <c r="BF2701" s="101" t="s">
        <v>58</v>
      </c>
      <c r="BK2701" s="98" t="s">
        <v>70</v>
      </c>
    </row>
    <row r="2702" spans="17:63" ht="29.25" customHeight="1" x14ac:dyDescent="0.2">
      <c r="Q2702" s="92" t="s">
        <v>50</v>
      </c>
      <c r="BF2702" s="101" t="s">
        <v>58</v>
      </c>
      <c r="BK2702" s="98" t="s">
        <v>70</v>
      </c>
    </row>
    <row r="2703" spans="17:63" ht="29.25" customHeight="1" x14ac:dyDescent="0.2">
      <c r="Q2703" s="92" t="s">
        <v>50</v>
      </c>
      <c r="BF2703" s="101" t="s">
        <v>58</v>
      </c>
      <c r="BK2703" s="98" t="s">
        <v>70</v>
      </c>
    </row>
    <row r="2704" spans="17:63" ht="29.25" customHeight="1" x14ac:dyDescent="0.2">
      <c r="Q2704" s="92" t="s">
        <v>50</v>
      </c>
      <c r="BF2704" s="101" t="s">
        <v>58</v>
      </c>
      <c r="BK2704" s="98" t="s">
        <v>70</v>
      </c>
    </row>
    <row r="2705" spans="17:63" ht="29.25" customHeight="1" x14ac:dyDescent="0.2">
      <c r="Q2705" s="92" t="s">
        <v>50</v>
      </c>
      <c r="BF2705" s="101" t="s">
        <v>58</v>
      </c>
      <c r="BK2705" s="98" t="s">
        <v>70</v>
      </c>
    </row>
    <row r="2706" spans="17:63" ht="29.25" customHeight="1" x14ac:dyDescent="0.2">
      <c r="Q2706" s="92" t="s">
        <v>50</v>
      </c>
      <c r="BF2706" s="101" t="s">
        <v>58</v>
      </c>
      <c r="BK2706" s="98" t="s">
        <v>70</v>
      </c>
    </row>
    <row r="2707" spans="17:63" ht="29.25" customHeight="1" x14ac:dyDescent="0.2">
      <c r="Q2707" s="92" t="s">
        <v>50</v>
      </c>
      <c r="BF2707" s="101" t="s">
        <v>58</v>
      </c>
      <c r="BK2707" s="98" t="s">
        <v>70</v>
      </c>
    </row>
    <row r="2708" spans="17:63" ht="29.25" customHeight="1" x14ac:dyDescent="0.2">
      <c r="Q2708" s="92" t="s">
        <v>50</v>
      </c>
      <c r="BF2708" s="101" t="s">
        <v>58</v>
      </c>
      <c r="BK2708" s="98" t="s">
        <v>70</v>
      </c>
    </row>
    <row r="2709" spans="17:63" ht="29.25" customHeight="1" x14ac:dyDescent="0.2">
      <c r="Q2709" s="92" t="s">
        <v>50</v>
      </c>
      <c r="BF2709" s="101" t="s">
        <v>58</v>
      </c>
      <c r="BK2709" s="98" t="s">
        <v>70</v>
      </c>
    </row>
    <row r="2710" spans="17:63" ht="29.25" customHeight="1" x14ac:dyDescent="0.2">
      <c r="Q2710" s="92" t="s">
        <v>50</v>
      </c>
      <c r="BF2710" s="101" t="s">
        <v>58</v>
      </c>
      <c r="BK2710" s="98" t="s">
        <v>70</v>
      </c>
    </row>
    <row r="2711" spans="17:63" ht="29.25" customHeight="1" x14ac:dyDescent="0.2">
      <c r="Q2711" s="92" t="s">
        <v>50</v>
      </c>
      <c r="BF2711" s="101" t="s">
        <v>58</v>
      </c>
      <c r="BK2711" s="98" t="s">
        <v>70</v>
      </c>
    </row>
    <row r="2712" spans="17:63" ht="29.25" customHeight="1" x14ac:dyDescent="0.2">
      <c r="Q2712" s="92" t="s">
        <v>50</v>
      </c>
      <c r="BF2712" s="101" t="s">
        <v>58</v>
      </c>
      <c r="BK2712" s="98" t="s">
        <v>70</v>
      </c>
    </row>
    <row r="2713" spans="17:63" ht="29.25" customHeight="1" x14ac:dyDescent="0.2">
      <c r="Q2713" s="92" t="s">
        <v>50</v>
      </c>
      <c r="BF2713" s="101" t="s">
        <v>58</v>
      </c>
      <c r="BK2713" s="98" t="s">
        <v>70</v>
      </c>
    </row>
    <row r="2714" spans="17:63" ht="29.25" customHeight="1" x14ac:dyDescent="0.2">
      <c r="Q2714" s="92" t="s">
        <v>50</v>
      </c>
      <c r="BF2714" s="101" t="s">
        <v>58</v>
      </c>
      <c r="BK2714" s="98" t="s">
        <v>70</v>
      </c>
    </row>
    <row r="2715" spans="17:63" ht="29.25" customHeight="1" x14ac:dyDescent="0.2">
      <c r="Q2715" s="92" t="s">
        <v>50</v>
      </c>
      <c r="BF2715" s="101" t="s">
        <v>58</v>
      </c>
      <c r="BK2715" s="98" t="s">
        <v>70</v>
      </c>
    </row>
    <row r="2716" spans="17:63" ht="29.25" customHeight="1" x14ac:dyDescent="0.2">
      <c r="Q2716" s="92" t="s">
        <v>50</v>
      </c>
      <c r="BF2716" s="101" t="s">
        <v>58</v>
      </c>
      <c r="BK2716" s="98" t="s">
        <v>70</v>
      </c>
    </row>
    <row r="2717" spans="17:63" ht="29.25" customHeight="1" x14ac:dyDescent="0.2">
      <c r="Q2717" s="92" t="s">
        <v>50</v>
      </c>
      <c r="BF2717" s="101" t="s">
        <v>58</v>
      </c>
      <c r="BK2717" s="98" t="s">
        <v>70</v>
      </c>
    </row>
    <row r="2718" spans="17:63" ht="29.25" customHeight="1" x14ac:dyDescent="0.2">
      <c r="Q2718" s="92" t="s">
        <v>50</v>
      </c>
      <c r="BF2718" s="101" t="s">
        <v>58</v>
      </c>
      <c r="BK2718" s="98" t="s">
        <v>70</v>
      </c>
    </row>
    <row r="2719" spans="17:63" ht="29.25" customHeight="1" x14ac:dyDescent="0.2">
      <c r="Q2719" s="92" t="s">
        <v>50</v>
      </c>
      <c r="BF2719" s="101" t="s">
        <v>58</v>
      </c>
      <c r="BK2719" s="98" t="s">
        <v>70</v>
      </c>
    </row>
    <row r="2720" spans="17:63" ht="29.25" customHeight="1" x14ac:dyDescent="0.2">
      <c r="Q2720" s="92" t="s">
        <v>50</v>
      </c>
      <c r="BF2720" s="101" t="s">
        <v>58</v>
      </c>
      <c r="BK2720" s="98" t="s">
        <v>70</v>
      </c>
    </row>
    <row r="2721" spans="17:63" ht="29.25" customHeight="1" x14ac:dyDescent="0.2">
      <c r="Q2721" s="92" t="s">
        <v>50</v>
      </c>
      <c r="BF2721" s="101" t="s">
        <v>58</v>
      </c>
      <c r="BK2721" s="98" t="s">
        <v>70</v>
      </c>
    </row>
    <row r="2722" spans="17:63" ht="29.25" customHeight="1" x14ac:dyDescent="0.2">
      <c r="Q2722" s="92" t="s">
        <v>50</v>
      </c>
      <c r="BF2722" s="101" t="s">
        <v>58</v>
      </c>
      <c r="BK2722" s="98" t="s">
        <v>70</v>
      </c>
    </row>
    <row r="2723" spans="17:63" ht="29.25" customHeight="1" x14ac:dyDescent="0.2">
      <c r="Q2723" s="92" t="s">
        <v>50</v>
      </c>
      <c r="BF2723" s="101" t="s">
        <v>58</v>
      </c>
      <c r="BK2723" s="98" t="s">
        <v>70</v>
      </c>
    </row>
    <row r="2724" spans="17:63" ht="29.25" customHeight="1" x14ac:dyDescent="0.2">
      <c r="Q2724" s="92" t="s">
        <v>50</v>
      </c>
      <c r="BF2724" s="101" t="s">
        <v>58</v>
      </c>
      <c r="BK2724" s="98" t="s">
        <v>70</v>
      </c>
    </row>
    <row r="2725" spans="17:63" ht="29.25" customHeight="1" x14ac:dyDescent="0.2">
      <c r="Q2725" s="92" t="s">
        <v>50</v>
      </c>
      <c r="BF2725" s="101" t="s">
        <v>58</v>
      </c>
      <c r="BK2725" s="98" t="s">
        <v>70</v>
      </c>
    </row>
    <row r="2726" spans="17:63" ht="29.25" customHeight="1" x14ac:dyDescent="0.2">
      <c r="Q2726" s="92" t="s">
        <v>50</v>
      </c>
      <c r="BF2726" s="101" t="s">
        <v>58</v>
      </c>
      <c r="BK2726" s="98" t="s">
        <v>70</v>
      </c>
    </row>
    <row r="2727" spans="17:63" ht="29.25" customHeight="1" x14ac:dyDescent="0.2">
      <c r="Q2727" s="92" t="s">
        <v>50</v>
      </c>
      <c r="BF2727" s="101" t="s">
        <v>58</v>
      </c>
      <c r="BK2727" s="98" t="s">
        <v>70</v>
      </c>
    </row>
    <row r="2728" spans="17:63" ht="29.25" customHeight="1" x14ac:dyDescent="0.2">
      <c r="Q2728" s="92" t="s">
        <v>50</v>
      </c>
      <c r="BF2728" s="101" t="s">
        <v>58</v>
      </c>
      <c r="BK2728" s="98" t="s">
        <v>70</v>
      </c>
    </row>
    <row r="2729" spans="17:63" ht="29.25" customHeight="1" x14ac:dyDescent="0.2">
      <c r="Q2729" s="92" t="s">
        <v>50</v>
      </c>
      <c r="BF2729" s="101" t="s">
        <v>58</v>
      </c>
      <c r="BK2729" s="98" t="s">
        <v>70</v>
      </c>
    </row>
    <row r="2730" spans="17:63" ht="29.25" customHeight="1" x14ac:dyDescent="0.2">
      <c r="Q2730" s="92" t="s">
        <v>50</v>
      </c>
      <c r="BF2730" s="101" t="s">
        <v>58</v>
      </c>
      <c r="BK2730" s="98" t="s">
        <v>70</v>
      </c>
    </row>
    <row r="2731" spans="17:63" ht="29.25" customHeight="1" x14ac:dyDescent="0.2">
      <c r="Q2731" s="92" t="s">
        <v>50</v>
      </c>
      <c r="BF2731" s="101" t="s">
        <v>58</v>
      </c>
      <c r="BK2731" s="98" t="s">
        <v>70</v>
      </c>
    </row>
    <row r="2732" spans="17:63" ht="29.25" customHeight="1" x14ac:dyDescent="0.2">
      <c r="Q2732" s="92" t="s">
        <v>50</v>
      </c>
      <c r="BF2732" s="101" t="s">
        <v>58</v>
      </c>
      <c r="BK2732" s="98" t="s">
        <v>70</v>
      </c>
    </row>
    <row r="2733" spans="17:63" ht="29.25" customHeight="1" x14ac:dyDescent="0.2">
      <c r="Q2733" s="92" t="s">
        <v>50</v>
      </c>
      <c r="BF2733" s="101" t="s">
        <v>58</v>
      </c>
      <c r="BK2733" s="98" t="s">
        <v>70</v>
      </c>
    </row>
    <row r="2734" spans="17:63" ht="29.25" customHeight="1" x14ac:dyDescent="0.2">
      <c r="Q2734" s="92" t="s">
        <v>50</v>
      </c>
      <c r="BF2734" s="101" t="s">
        <v>58</v>
      </c>
      <c r="BK2734" s="98" t="s">
        <v>70</v>
      </c>
    </row>
    <row r="2735" spans="17:63" ht="29.25" customHeight="1" x14ac:dyDescent="0.2">
      <c r="Q2735" s="92" t="s">
        <v>50</v>
      </c>
      <c r="BF2735" s="101" t="s">
        <v>58</v>
      </c>
      <c r="BK2735" s="98" t="s">
        <v>70</v>
      </c>
    </row>
    <row r="2736" spans="17:63" ht="29.25" customHeight="1" x14ac:dyDescent="0.2">
      <c r="Q2736" s="92" t="s">
        <v>50</v>
      </c>
      <c r="BF2736" s="101" t="s">
        <v>58</v>
      </c>
      <c r="BK2736" s="98" t="s">
        <v>70</v>
      </c>
    </row>
    <row r="2737" spans="17:63" ht="29.25" customHeight="1" x14ac:dyDescent="0.2">
      <c r="Q2737" s="92" t="s">
        <v>50</v>
      </c>
      <c r="BF2737" s="101" t="s">
        <v>58</v>
      </c>
      <c r="BK2737" s="98" t="s">
        <v>70</v>
      </c>
    </row>
    <row r="2738" spans="17:63" ht="29.25" customHeight="1" x14ac:dyDescent="0.2">
      <c r="Q2738" s="92" t="s">
        <v>50</v>
      </c>
      <c r="BF2738" s="101" t="s">
        <v>58</v>
      </c>
      <c r="BK2738" s="98" t="s">
        <v>70</v>
      </c>
    </row>
    <row r="2739" spans="17:63" ht="29.25" customHeight="1" x14ac:dyDescent="0.2">
      <c r="Q2739" s="92" t="s">
        <v>50</v>
      </c>
      <c r="BF2739" s="101" t="s">
        <v>58</v>
      </c>
      <c r="BK2739" s="98" t="s">
        <v>70</v>
      </c>
    </row>
    <row r="2740" spans="17:63" ht="29.25" customHeight="1" x14ac:dyDescent="0.2">
      <c r="Q2740" s="92" t="s">
        <v>50</v>
      </c>
      <c r="BF2740" s="101" t="s">
        <v>58</v>
      </c>
      <c r="BK2740" s="98" t="s">
        <v>70</v>
      </c>
    </row>
    <row r="2741" spans="17:63" ht="29.25" customHeight="1" x14ac:dyDescent="0.2">
      <c r="Q2741" s="92" t="s">
        <v>50</v>
      </c>
      <c r="BF2741" s="101" t="s">
        <v>58</v>
      </c>
      <c r="BK2741" s="98" t="s">
        <v>70</v>
      </c>
    </row>
    <row r="2742" spans="17:63" ht="29.25" customHeight="1" x14ac:dyDescent="0.2">
      <c r="Q2742" s="92" t="s">
        <v>50</v>
      </c>
      <c r="BF2742" s="101" t="s">
        <v>58</v>
      </c>
      <c r="BK2742" s="98" t="s">
        <v>70</v>
      </c>
    </row>
    <row r="2743" spans="17:63" ht="29.25" customHeight="1" x14ac:dyDescent="0.2">
      <c r="Q2743" s="92" t="s">
        <v>50</v>
      </c>
      <c r="BF2743" s="101" t="s">
        <v>58</v>
      </c>
      <c r="BK2743" s="98" t="s">
        <v>70</v>
      </c>
    </row>
    <row r="2744" spans="17:63" ht="29.25" customHeight="1" x14ac:dyDescent="0.2">
      <c r="Q2744" s="92" t="s">
        <v>50</v>
      </c>
      <c r="BF2744" s="101" t="s">
        <v>58</v>
      </c>
      <c r="BK2744" s="98" t="s">
        <v>70</v>
      </c>
    </row>
    <row r="2745" spans="17:63" ht="29.25" customHeight="1" x14ac:dyDescent="0.2">
      <c r="Q2745" s="92" t="s">
        <v>50</v>
      </c>
      <c r="BF2745" s="101" t="s">
        <v>58</v>
      </c>
      <c r="BK2745" s="98" t="s">
        <v>70</v>
      </c>
    </row>
    <row r="2746" spans="17:63" ht="29.25" customHeight="1" x14ac:dyDescent="0.2">
      <c r="Q2746" s="92" t="s">
        <v>50</v>
      </c>
      <c r="BF2746" s="101" t="s">
        <v>58</v>
      </c>
      <c r="BK2746" s="98" t="s">
        <v>70</v>
      </c>
    </row>
    <row r="2747" spans="17:63" ht="29.25" customHeight="1" x14ac:dyDescent="0.2">
      <c r="Q2747" s="92" t="s">
        <v>50</v>
      </c>
      <c r="BF2747" s="101" t="s">
        <v>58</v>
      </c>
      <c r="BK2747" s="98" t="s">
        <v>70</v>
      </c>
    </row>
    <row r="2748" spans="17:63" ht="29.25" customHeight="1" x14ac:dyDescent="0.2">
      <c r="Q2748" s="92" t="s">
        <v>50</v>
      </c>
      <c r="BF2748" s="101" t="s">
        <v>58</v>
      </c>
      <c r="BK2748" s="98" t="s">
        <v>70</v>
      </c>
    </row>
    <row r="2749" spans="17:63" ht="29.25" customHeight="1" x14ac:dyDescent="0.2">
      <c r="Q2749" s="92" t="s">
        <v>50</v>
      </c>
      <c r="BF2749" s="101" t="s">
        <v>58</v>
      </c>
      <c r="BK2749" s="98" t="s">
        <v>70</v>
      </c>
    </row>
    <row r="2750" spans="17:63" ht="29.25" customHeight="1" x14ac:dyDescent="0.2">
      <c r="Q2750" s="92" t="s">
        <v>50</v>
      </c>
      <c r="BF2750" s="101" t="s">
        <v>58</v>
      </c>
      <c r="BK2750" s="98" t="s">
        <v>70</v>
      </c>
    </row>
    <row r="2751" spans="17:63" ht="29.25" customHeight="1" x14ac:dyDescent="0.2">
      <c r="Q2751" s="92" t="s">
        <v>50</v>
      </c>
      <c r="BF2751" s="101" t="s">
        <v>58</v>
      </c>
      <c r="BK2751" s="98" t="s">
        <v>70</v>
      </c>
    </row>
    <row r="2752" spans="17:63" ht="29.25" customHeight="1" x14ac:dyDescent="0.2">
      <c r="Q2752" s="92" t="s">
        <v>50</v>
      </c>
      <c r="BF2752" s="101" t="s">
        <v>58</v>
      </c>
      <c r="BK2752" s="98" t="s">
        <v>70</v>
      </c>
    </row>
    <row r="2753" spans="17:63" ht="29.25" customHeight="1" x14ac:dyDescent="0.2">
      <c r="Q2753" s="92" t="s">
        <v>50</v>
      </c>
      <c r="BF2753" s="101" t="s">
        <v>58</v>
      </c>
      <c r="BK2753" s="98" t="s">
        <v>70</v>
      </c>
    </row>
    <row r="2754" spans="17:63" ht="29.25" customHeight="1" x14ac:dyDescent="0.2">
      <c r="Q2754" s="92" t="s">
        <v>50</v>
      </c>
      <c r="BF2754" s="101" t="s">
        <v>58</v>
      </c>
      <c r="BK2754" s="98" t="s">
        <v>70</v>
      </c>
    </row>
    <row r="2755" spans="17:63" ht="29.25" customHeight="1" x14ac:dyDescent="0.2">
      <c r="Q2755" s="92" t="s">
        <v>50</v>
      </c>
      <c r="BF2755" s="101" t="s">
        <v>58</v>
      </c>
      <c r="BK2755" s="98" t="s">
        <v>70</v>
      </c>
    </row>
    <row r="2756" spans="17:63" ht="29.25" customHeight="1" x14ac:dyDescent="0.2">
      <c r="Q2756" s="92" t="s">
        <v>50</v>
      </c>
      <c r="BF2756" s="101" t="s">
        <v>58</v>
      </c>
      <c r="BK2756" s="98" t="s">
        <v>70</v>
      </c>
    </row>
    <row r="2757" spans="17:63" ht="29.25" customHeight="1" x14ac:dyDescent="0.2">
      <c r="Q2757" s="92" t="s">
        <v>50</v>
      </c>
      <c r="BF2757" s="101" t="s">
        <v>58</v>
      </c>
      <c r="BK2757" s="98" t="s">
        <v>70</v>
      </c>
    </row>
    <row r="2758" spans="17:63" ht="29.25" customHeight="1" x14ac:dyDescent="0.2">
      <c r="Q2758" s="92" t="s">
        <v>50</v>
      </c>
      <c r="BF2758" s="101" t="s">
        <v>58</v>
      </c>
      <c r="BK2758" s="98" t="s">
        <v>70</v>
      </c>
    </row>
    <row r="2759" spans="17:63" ht="29.25" customHeight="1" x14ac:dyDescent="0.2">
      <c r="Q2759" s="92" t="s">
        <v>50</v>
      </c>
      <c r="BF2759" s="101" t="s">
        <v>58</v>
      </c>
      <c r="BK2759" s="98" t="s">
        <v>70</v>
      </c>
    </row>
    <row r="2760" spans="17:63" ht="29.25" customHeight="1" x14ac:dyDescent="0.2">
      <c r="Q2760" s="92" t="s">
        <v>50</v>
      </c>
      <c r="BF2760" s="101" t="s">
        <v>58</v>
      </c>
      <c r="BK2760" s="98" t="s">
        <v>70</v>
      </c>
    </row>
    <row r="2761" spans="17:63" ht="29.25" customHeight="1" x14ac:dyDescent="0.2">
      <c r="Q2761" s="92" t="s">
        <v>50</v>
      </c>
      <c r="BF2761" s="101" t="s">
        <v>58</v>
      </c>
      <c r="BK2761" s="98" t="s">
        <v>70</v>
      </c>
    </row>
    <row r="2762" spans="17:63" ht="29.25" customHeight="1" x14ac:dyDescent="0.2">
      <c r="Q2762" s="92" t="s">
        <v>50</v>
      </c>
      <c r="BF2762" s="101" t="s">
        <v>58</v>
      </c>
      <c r="BK2762" s="98" t="s">
        <v>70</v>
      </c>
    </row>
    <row r="2763" spans="17:63" ht="29.25" customHeight="1" x14ac:dyDescent="0.2">
      <c r="Q2763" s="92" t="s">
        <v>50</v>
      </c>
      <c r="BF2763" s="101" t="s">
        <v>58</v>
      </c>
      <c r="BK2763" s="98" t="s">
        <v>70</v>
      </c>
    </row>
    <row r="2764" spans="17:63" ht="29.25" customHeight="1" x14ac:dyDescent="0.2">
      <c r="Q2764" s="92" t="s">
        <v>50</v>
      </c>
      <c r="BF2764" s="101" t="s">
        <v>58</v>
      </c>
      <c r="BK2764" s="98" t="s">
        <v>70</v>
      </c>
    </row>
    <row r="2765" spans="17:63" ht="29.25" customHeight="1" x14ac:dyDescent="0.2">
      <c r="Q2765" s="92" t="s">
        <v>50</v>
      </c>
      <c r="BF2765" s="101" t="s">
        <v>58</v>
      </c>
      <c r="BK2765" s="98" t="s">
        <v>70</v>
      </c>
    </row>
    <row r="2766" spans="17:63" ht="29.25" customHeight="1" x14ac:dyDescent="0.2">
      <c r="Q2766" s="92" t="s">
        <v>50</v>
      </c>
      <c r="BF2766" s="101" t="s">
        <v>58</v>
      </c>
      <c r="BK2766" s="98" t="s">
        <v>70</v>
      </c>
    </row>
    <row r="2767" spans="17:63" ht="29.25" customHeight="1" x14ac:dyDescent="0.2">
      <c r="Q2767" s="92" t="s">
        <v>50</v>
      </c>
      <c r="BF2767" s="101" t="s">
        <v>58</v>
      </c>
      <c r="BK2767" s="98" t="s">
        <v>70</v>
      </c>
    </row>
    <row r="2768" spans="17:63" ht="29.25" customHeight="1" x14ac:dyDescent="0.2">
      <c r="Q2768" s="92" t="s">
        <v>50</v>
      </c>
      <c r="BF2768" s="101" t="s">
        <v>58</v>
      </c>
      <c r="BK2768" s="98" t="s">
        <v>70</v>
      </c>
    </row>
    <row r="2769" spans="17:63" ht="29.25" customHeight="1" x14ac:dyDescent="0.2">
      <c r="Q2769" s="92" t="s">
        <v>50</v>
      </c>
      <c r="BF2769" s="101" t="s">
        <v>58</v>
      </c>
      <c r="BK2769" s="98" t="s">
        <v>70</v>
      </c>
    </row>
    <row r="2770" spans="17:63" ht="29.25" customHeight="1" x14ac:dyDescent="0.2">
      <c r="Q2770" s="92" t="s">
        <v>50</v>
      </c>
      <c r="BF2770" s="101" t="s">
        <v>58</v>
      </c>
      <c r="BK2770" s="98" t="s">
        <v>70</v>
      </c>
    </row>
    <row r="2771" spans="17:63" ht="29.25" customHeight="1" x14ac:dyDescent="0.2">
      <c r="Q2771" s="92" t="s">
        <v>50</v>
      </c>
      <c r="BF2771" s="101" t="s">
        <v>58</v>
      </c>
      <c r="BK2771" s="98" t="s">
        <v>70</v>
      </c>
    </row>
    <row r="2772" spans="17:63" ht="29.25" customHeight="1" x14ac:dyDescent="0.2">
      <c r="Q2772" s="92" t="s">
        <v>50</v>
      </c>
      <c r="BF2772" s="101" t="s">
        <v>58</v>
      </c>
      <c r="BK2772" s="98" t="s">
        <v>70</v>
      </c>
    </row>
    <row r="2773" spans="17:63" ht="29.25" customHeight="1" x14ac:dyDescent="0.2">
      <c r="Q2773" s="92" t="s">
        <v>50</v>
      </c>
      <c r="BF2773" s="101" t="s">
        <v>58</v>
      </c>
      <c r="BK2773" s="98" t="s">
        <v>70</v>
      </c>
    </row>
    <row r="2774" spans="17:63" ht="29.25" customHeight="1" x14ac:dyDescent="0.2">
      <c r="Q2774" s="92" t="s">
        <v>50</v>
      </c>
      <c r="BF2774" s="101" t="s">
        <v>58</v>
      </c>
      <c r="BK2774" s="98" t="s">
        <v>70</v>
      </c>
    </row>
    <row r="2775" spans="17:63" ht="29.25" customHeight="1" x14ac:dyDescent="0.2">
      <c r="Q2775" s="92" t="s">
        <v>50</v>
      </c>
      <c r="BF2775" s="101" t="s">
        <v>58</v>
      </c>
      <c r="BK2775" s="98" t="s">
        <v>70</v>
      </c>
    </row>
    <row r="2776" spans="17:63" ht="29.25" customHeight="1" x14ac:dyDescent="0.2">
      <c r="Q2776" s="92" t="s">
        <v>50</v>
      </c>
      <c r="BF2776" s="101" t="s">
        <v>58</v>
      </c>
      <c r="BK2776" s="98" t="s">
        <v>70</v>
      </c>
    </row>
    <row r="2777" spans="17:63" ht="29.25" customHeight="1" x14ac:dyDescent="0.2">
      <c r="Q2777" s="92" t="s">
        <v>50</v>
      </c>
      <c r="BF2777" s="101" t="s">
        <v>58</v>
      </c>
      <c r="BK2777" s="98" t="s">
        <v>70</v>
      </c>
    </row>
    <row r="2778" spans="17:63" ht="29.25" customHeight="1" x14ac:dyDescent="0.2">
      <c r="Q2778" s="92" t="s">
        <v>50</v>
      </c>
      <c r="BF2778" s="101" t="s">
        <v>58</v>
      </c>
      <c r="BK2778" s="98" t="s">
        <v>70</v>
      </c>
    </row>
    <row r="2779" spans="17:63" ht="29.25" customHeight="1" x14ac:dyDescent="0.2">
      <c r="Q2779" s="92" t="s">
        <v>50</v>
      </c>
      <c r="BF2779" s="101" t="s">
        <v>58</v>
      </c>
      <c r="BK2779" s="98" t="s">
        <v>70</v>
      </c>
    </row>
    <row r="2780" spans="17:63" ht="29.25" customHeight="1" x14ac:dyDescent="0.2">
      <c r="Q2780" s="92" t="s">
        <v>50</v>
      </c>
      <c r="BF2780" s="101" t="s">
        <v>58</v>
      </c>
      <c r="BK2780" s="98" t="s">
        <v>70</v>
      </c>
    </row>
    <row r="2781" spans="17:63" ht="29.25" customHeight="1" x14ac:dyDescent="0.2">
      <c r="Q2781" s="92" t="s">
        <v>50</v>
      </c>
      <c r="BF2781" s="101" t="s">
        <v>58</v>
      </c>
      <c r="BK2781" s="98" t="s">
        <v>70</v>
      </c>
    </row>
    <row r="2782" spans="17:63" ht="29.25" customHeight="1" x14ac:dyDescent="0.2">
      <c r="Q2782" s="92" t="s">
        <v>50</v>
      </c>
      <c r="BF2782" s="101" t="s">
        <v>58</v>
      </c>
      <c r="BK2782" s="98" t="s">
        <v>70</v>
      </c>
    </row>
    <row r="2783" spans="17:63" ht="29.25" customHeight="1" x14ac:dyDescent="0.2">
      <c r="Q2783" s="92" t="s">
        <v>50</v>
      </c>
      <c r="BF2783" s="101" t="s">
        <v>58</v>
      </c>
      <c r="BK2783" s="98" t="s">
        <v>70</v>
      </c>
    </row>
    <row r="2784" spans="17:63" ht="29.25" customHeight="1" x14ac:dyDescent="0.2">
      <c r="Q2784" s="92" t="s">
        <v>50</v>
      </c>
      <c r="BF2784" s="101" t="s">
        <v>58</v>
      </c>
      <c r="BK2784" s="98" t="s">
        <v>70</v>
      </c>
    </row>
    <row r="2785" spans="17:63" ht="29.25" customHeight="1" x14ac:dyDescent="0.2">
      <c r="Q2785" s="92" t="s">
        <v>50</v>
      </c>
      <c r="BF2785" s="101" t="s">
        <v>58</v>
      </c>
      <c r="BK2785" s="98" t="s">
        <v>70</v>
      </c>
    </row>
    <row r="2786" spans="17:63" ht="29.25" customHeight="1" x14ac:dyDescent="0.2">
      <c r="Q2786" s="92" t="s">
        <v>50</v>
      </c>
      <c r="BF2786" s="101" t="s">
        <v>58</v>
      </c>
      <c r="BK2786" s="98" t="s">
        <v>70</v>
      </c>
    </row>
    <row r="2787" spans="17:63" ht="29.25" customHeight="1" x14ac:dyDescent="0.2">
      <c r="Q2787" s="92" t="s">
        <v>50</v>
      </c>
      <c r="BF2787" s="101" t="s">
        <v>58</v>
      </c>
      <c r="BK2787" s="98" t="s">
        <v>70</v>
      </c>
    </row>
    <row r="2788" spans="17:63" ht="29.25" customHeight="1" x14ac:dyDescent="0.2">
      <c r="Q2788" s="92" t="s">
        <v>50</v>
      </c>
      <c r="BF2788" s="101" t="s">
        <v>58</v>
      </c>
      <c r="BK2788" s="98" t="s">
        <v>70</v>
      </c>
    </row>
    <row r="2789" spans="17:63" ht="29.25" customHeight="1" x14ac:dyDescent="0.2">
      <c r="Q2789" s="92" t="s">
        <v>50</v>
      </c>
      <c r="BF2789" s="101" t="s">
        <v>58</v>
      </c>
      <c r="BK2789" s="98" t="s">
        <v>70</v>
      </c>
    </row>
    <row r="2790" spans="17:63" ht="29.25" customHeight="1" x14ac:dyDescent="0.2">
      <c r="Q2790" s="92" t="s">
        <v>50</v>
      </c>
      <c r="BF2790" s="101" t="s">
        <v>58</v>
      </c>
      <c r="BK2790" s="98" t="s">
        <v>70</v>
      </c>
    </row>
    <row r="2791" spans="17:63" ht="29.25" customHeight="1" x14ac:dyDescent="0.2">
      <c r="Q2791" s="92" t="s">
        <v>50</v>
      </c>
      <c r="BF2791" s="101" t="s">
        <v>58</v>
      </c>
      <c r="BK2791" s="98" t="s">
        <v>70</v>
      </c>
    </row>
    <row r="2792" spans="17:63" ht="29.25" customHeight="1" x14ac:dyDescent="0.2">
      <c r="Q2792" s="92" t="s">
        <v>50</v>
      </c>
      <c r="BF2792" s="101" t="s">
        <v>58</v>
      </c>
      <c r="BK2792" s="98" t="s">
        <v>70</v>
      </c>
    </row>
    <row r="2793" spans="17:63" ht="29.25" customHeight="1" x14ac:dyDescent="0.2">
      <c r="Q2793" s="92" t="s">
        <v>50</v>
      </c>
      <c r="BF2793" s="101" t="s">
        <v>58</v>
      </c>
      <c r="BK2793" s="98" t="s">
        <v>70</v>
      </c>
    </row>
    <row r="2794" spans="17:63" ht="29.25" customHeight="1" x14ac:dyDescent="0.2">
      <c r="Q2794" s="92" t="s">
        <v>50</v>
      </c>
      <c r="BF2794" s="101" t="s">
        <v>58</v>
      </c>
      <c r="BK2794" s="98" t="s">
        <v>70</v>
      </c>
    </row>
    <row r="2795" spans="17:63" ht="29.25" customHeight="1" x14ac:dyDescent="0.2">
      <c r="Q2795" s="92" t="s">
        <v>50</v>
      </c>
      <c r="BF2795" s="101" t="s">
        <v>58</v>
      </c>
      <c r="BK2795" s="98" t="s">
        <v>70</v>
      </c>
    </row>
    <row r="2796" spans="17:63" ht="29.25" customHeight="1" x14ac:dyDescent="0.2">
      <c r="Q2796" s="92" t="s">
        <v>50</v>
      </c>
      <c r="BF2796" s="101" t="s">
        <v>58</v>
      </c>
      <c r="BK2796" s="98" t="s">
        <v>70</v>
      </c>
    </row>
    <row r="2797" spans="17:63" ht="29.25" customHeight="1" x14ac:dyDescent="0.2">
      <c r="Q2797" s="92" t="s">
        <v>50</v>
      </c>
      <c r="BF2797" s="101" t="s">
        <v>58</v>
      </c>
      <c r="BK2797" s="98" t="s">
        <v>70</v>
      </c>
    </row>
    <row r="2798" spans="17:63" ht="29.25" customHeight="1" x14ac:dyDescent="0.2">
      <c r="Q2798" s="92" t="s">
        <v>50</v>
      </c>
      <c r="BF2798" s="101" t="s">
        <v>58</v>
      </c>
      <c r="BK2798" s="98" t="s">
        <v>70</v>
      </c>
    </row>
    <row r="2799" spans="17:63" ht="29.25" customHeight="1" x14ac:dyDescent="0.2">
      <c r="Q2799" s="92" t="s">
        <v>50</v>
      </c>
      <c r="BF2799" s="101" t="s">
        <v>58</v>
      </c>
      <c r="BK2799" s="98" t="s">
        <v>70</v>
      </c>
    </row>
    <row r="2800" spans="17:63" ht="29.25" customHeight="1" x14ac:dyDescent="0.2">
      <c r="Q2800" s="92" t="s">
        <v>50</v>
      </c>
      <c r="BF2800" s="101" t="s">
        <v>58</v>
      </c>
      <c r="BK2800" s="98" t="s">
        <v>70</v>
      </c>
    </row>
    <row r="2801" spans="17:63" ht="29.25" customHeight="1" x14ac:dyDescent="0.2">
      <c r="Q2801" s="92" t="s">
        <v>50</v>
      </c>
      <c r="BF2801" s="101" t="s">
        <v>58</v>
      </c>
      <c r="BK2801" s="98" t="s">
        <v>70</v>
      </c>
    </row>
    <row r="2802" spans="17:63" ht="29.25" customHeight="1" x14ac:dyDescent="0.2">
      <c r="Q2802" s="92" t="s">
        <v>50</v>
      </c>
      <c r="BF2802" s="101" t="s">
        <v>58</v>
      </c>
      <c r="BK2802" s="98" t="s">
        <v>70</v>
      </c>
    </row>
    <row r="2803" spans="17:63" ht="29.25" customHeight="1" x14ac:dyDescent="0.2">
      <c r="Q2803" s="92" t="s">
        <v>50</v>
      </c>
      <c r="BF2803" s="101" t="s">
        <v>58</v>
      </c>
      <c r="BK2803" s="98" t="s">
        <v>70</v>
      </c>
    </row>
    <row r="2804" spans="17:63" ht="29.25" customHeight="1" x14ac:dyDescent="0.2">
      <c r="Q2804" s="92" t="s">
        <v>50</v>
      </c>
      <c r="BF2804" s="101" t="s">
        <v>58</v>
      </c>
      <c r="BK2804" s="98" t="s">
        <v>70</v>
      </c>
    </row>
    <row r="2805" spans="17:63" ht="29.25" customHeight="1" x14ac:dyDescent="0.2">
      <c r="Q2805" s="92" t="s">
        <v>50</v>
      </c>
      <c r="BF2805" s="101" t="s">
        <v>58</v>
      </c>
      <c r="BK2805" s="98" t="s">
        <v>70</v>
      </c>
    </row>
    <row r="2806" spans="17:63" ht="29.25" customHeight="1" x14ac:dyDescent="0.2">
      <c r="Q2806" s="92" t="s">
        <v>50</v>
      </c>
      <c r="BF2806" s="101" t="s">
        <v>58</v>
      </c>
      <c r="BK2806" s="98" t="s">
        <v>70</v>
      </c>
    </row>
    <row r="2807" spans="17:63" ht="29.25" customHeight="1" x14ac:dyDescent="0.2">
      <c r="Q2807" s="92" t="s">
        <v>50</v>
      </c>
      <c r="BF2807" s="101" t="s">
        <v>58</v>
      </c>
      <c r="BK2807" s="98" t="s">
        <v>70</v>
      </c>
    </row>
    <row r="2808" spans="17:63" ht="29.25" customHeight="1" x14ac:dyDescent="0.2">
      <c r="Q2808" s="92" t="s">
        <v>50</v>
      </c>
      <c r="BF2808" s="101" t="s">
        <v>58</v>
      </c>
      <c r="BK2808" s="98" t="s">
        <v>70</v>
      </c>
    </row>
    <row r="2809" spans="17:63" ht="29.25" customHeight="1" x14ac:dyDescent="0.2">
      <c r="Q2809" s="92" t="s">
        <v>50</v>
      </c>
      <c r="BF2809" s="101" t="s">
        <v>58</v>
      </c>
      <c r="BK2809" s="98" t="s">
        <v>70</v>
      </c>
    </row>
    <row r="2810" spans="17:63" ht="29.25" customHeight="1" x14ac:dyDescent="0.2">
      <c r="Q2810" s="92" t="s">
        <v>50</v>
      </c>
      <c r="BF2810" s="101" t="s">
        <v>58</v>
      </c>
      <c r="BK2810" s="98" t="s">
        <v>70</v>
      </c>
    </row>
    <row r="2811" spans="17:63" ht="29.25" customHeight="1" x14ac:dyDescent="0.2">
      <c r="Q2811" s="92" t="s">
        <v>50</v>
      </c>
      <c r="BF2811" s="101" t="s">
        <v>58</v>
      </c>
      <c r="BK2811" s="98" t="s">
        <v>70</v>
      </c>
    </row>
    <row r="2812" spans="17:63" ht="29.25" customHeight="1" x14ac:dyDescent="0.2">
      <c r="Q2812" s="92" t="s">
        <v>50</v>
      </c>
      <c r="BF2812" s="101" t="s">
        <v>58</v>
      </c>
      <c r="BK2812" s="98" t="s">
        <v>70</v>
      </c>
    </row>
    <row r="2813" spans="17:63" ht="29.25" customHeight="1" x14ac:dyDescent="0.2">
      <c r="Q2813" s="92" t="s">
        <v>50</v>
      </c>
      <c r="BF2813" s="101" t="s">
        <v>58</v>
      </c>
      <c r="BK2813" s="98" t="s">
        <v>70</v>
      </c>
    </row>
    <row r="2814" spans="17:63" ht="29.25" customHeight="1" x14ac:dyDescent="0.2">
      <c r="Q2814" s="92" t="s">
        <v>50</v>
      </c>
      <c r="BF2814" s="101" t="s">
        <v>58</v>
      </c>
      <c r="BK2814" s="98" t="s">
        <v>70</v>
      </c>
    </row>
    <row r="2815" spans="17:63" ht="29.25" customHeight="1" x14ac:dyDescent="0.2">
      <c r="Q2815" s="92" t="s">
        <v>50</v>
      </c>
      <c r="BF2815" s="101" t="s">
        <v>58</v>
      </c>
      <c r="BK2815" s="98" t="s">
        <v>70</v>
      </c>
    </row>
    <row r="2816" spans="17:63" ht="29.25" customHeight="1" x14ac:dyDescent="0.2">
      <c r="Q2816" s="92" t="s">
        <v>50</v>
      </c>
      <c r="BF2816" s="101" t="s">
        <v>58</v>
      </c>
      <c r="BK2816" s="98" t="s">
        <v>70</v>
      </c>
    </row>
    <row r="2817" spans="17:63" ht="29.25" customHeight="1" x14ac:dyDescent="0.2">
      <c r="Q2817" s="92" t="s">
        <v>50</v>
      </c>
      <c r="BF2817" s="101" t="s">
        <v>58</v>
      </c>
      <c r="BK2817" s="98" t="s">
        <v>70</v>
      </c>
    </row>
    <row r="2818" spans="17:63" ht="29.25" customHeight="1" x14ac:dyDescent="0.2">
      <c r="Q2818" s="92" t="s">
        <v>50</v>
      </c>
      <c r="BF2818" s="101" t="s">
        <v>58</v>
      </c>
      <c r="BK2818" s="98" t="s">
        <v>70</v>
      </c>
    </row>
    <row r="2819" spans="17:63" ht="29.25" customHeight="1" x14ac:dyDescent="0.2">
      <c r="Q2819" s="92" t="s">
        <v>50</v>
      </c>
      <c r="BF2819" s="101" t="s">
        <v>58</v>
      </c>
      <c r="BK2819" s="98" t="s">
        <v>70</v>
      </c>
    </row>
    <row r="2820" spans="17:63" ht="29.25" customHeight="1" x14ac:dyDescent="0.2">
      <c r="Q2820" s="92" t="s">
        <v>50</v>
      </c>
      <c r="BF2820" s="101" t="s">
        <v>58</v>
      </c>
      <c r="BK2820" s="98" t="s">
        <v>70</v>
      </c>
    </row>
    <row r="2821" spans="17:63" ht="29.25" customHeight="1" x14ac:dyDescent="0.2">
      <c r="Q2821" s="92" t="s">
        <v>50</v>
      </c>
      <c r="BF2821" s="101" t="s">
        <v>58</v>
      </c>
      <c r="BK2821" s="98" t="s">
        <v>70</v>
      </c>
    </row>
    <row r="2822" spans="17:63" ht="29.25" customHeight="1" x14ac:dyDescent="0.2">
      <c r="Q2822" s="92" t="s">
        <v>50</v>
      </c>
      <c r="BF2822" s="101" t="s">
        <v>58</v>
      </c>
      <c r="BK2822" s="98" t="s">
        <v>70</v>
      </c>
    </row>
    <row r="2823" spans="17:63" ht="29.25" customHeight="1" x14ac:dyDescent="0.2">
      <c r="Q2823" s="92" t="s">
        <v>50</v>
      </c>
      <c r="BF2823" s="101" t="s">
        <v>58</v>
      </c>
      <c r="BK2823" s="98" t="s">
        <v>70</v>
      </c>
    </row>
    <row r="2824" spans="17:63" ht="29.25" customHeight="1" x14ac:dyDescent="0.2">
      <c r="Q2824" s="92" t="s">
        <v>50</v>
      </c>
      <c r="BF2824" s="101" t="s">
        <v>58</v>
      </c>
      <c r="BK2824" s="98" t="s">
        <v>70</v>
      </c>
    </row>
    <row r="2825" spans="17:63" ht="29.25" customHeight="1" x14ac:dyDescent="0.2">
      <c r="Q2825" s="92" t="s">
        <v>50</v>
      </c>
      <c r="BF2825" s="101" t="s">
        <v>58</v>
      </c>
      <c r="BK2825" s="98" t="s">
        <v>70</v>
      </c>
    </row>
    <row r="2826" spans="17:63" ht="29.25" customHeight="1" x14ac:dyDescent="0.2">
      <c r="Q2826" s="92" t="s">
        <v>50</v>
      </c>
      <c r="BF2826" s="101" t="s">
        <v>58</v>
      </c>
      <c r="BK2826" s="98" t="s">
        <v>70</v>
      </c>
    </row>
    <row r="2827" spans="17:63" ht="29.25" customHeight="1" x14ac:dyDescent="0.2">
      <c r="Q2827" s="92" t="s">
        <v>50</v>
      </c>
      <c r="BF2827" s="101" t="s">
        <v>58</v>
      </c>
      <c r="BK2827" s="98" t="s">
        <v>70</v>
      </c>
    </row>
    <row r="2828" spans="17:63" ht="29.25" customHeight="1" x14ac:dyDescent="0.2">
      <c r="Q2828" s="92" t="s">
        <v>50</v>
      </c>
      <c r="BF2828" s="101" t="s">
        <v>58</v>
      </c>
      <c r="BK2828" s="98" t="s">
        <v>70</v>
      </c>
    </row>
    <row r="2829" spans="17:63" ht="29.25" customHeight="1" x14ac:dyDescent="0.2">
      <c r="Q2829" s="92" t="s">
        <v>50</v>
      </c>
      <c r="BF2829" s="101" t="s">
        <v>58</v>
      </c>
      <c r="BK2829" s="98" t="s">
        <v>70</v>
      </c>
    </row>
    <row r="2830" spans="17:63" ht="29.25" customHeight="1" x14ac:dyDescent="0.2">
      <c r="Q2830" s="92" t="s">
        <v>50</v>
      </c>
      <c r="BF2830" s="101" t="s">
        <v>58</v>
      </c>
      <c r="BK2830" s="98" t="s">
        <v>70</v>
      </c>
    </row>
    <row r="2831" spans="17:63" ht="29.25" customHeight="1" x14ac:dyDescent="0.2">
      <c r="Q2831" s="92" t="s">
        <v>50</v>
      </c>
      <c r="BF2831" s="101" t="s">
        <v>58</v>
      </c>
      <c r="BK2831" s="98" t="s">
        <v>70</v>
      </c>
    </row>
    <row r="2832" spans="17:63" ht="29.25" customHeight="1" x14ac:dyDescent="0.2">
      <c r="Q2832" s="92" t="s">
        <v>50</v>
      </c>
      <c r="BF2832" s="101" t="s">
        <v>58</v>
      </c>
      <c r="BK2832" s="98" t="s">
        <v>70</v>
      </c>
    </row>
    <row r="2833" spans="17:63" ht="29.25" customHeight="1" x14ac:dyDescent="0.2">
      <c r="Q2833" s="92" t="s">
        <v>50</v>
      </c>
      <c r="BF2833" s="101" t="s">
        <v>58</v>
      </c>
      <c r="BK2833" s="98" t="s">
        <v>70</v>
      </c>
    </row>
    <row r="2834" spans="17:63" ht="29.25" customHeight="1" x14ac:dyDescent="0.2">
      <c r="Q2834" s="92" t="s">
        <v>50</v>
      </c>
      <c r="BF2834" s="101" t="s">
        <v>58</v>
      </c>
      <c r="BK2834" s="98" t="s">
        <v>70</v>
      </c>
    </row>
    <row r="2835" spans="17:63" ht="29.25" customHeight="1" x14ac:dyDescent="0.2">
      <c r="Q2835" s="92" t="s">
        <v>50</v>
      </c>
      <c r="BF2835" s="101" t="s">
        <v>58</v>
      </c>
      <c r="BK2835" s="98" t="s">
        <v>70</v>
      </c>
    </row>
    <row r="2836" spans="17:63" ht="29.25" customHeight="1" x14ac:dyDescent="0.2">
      <c r="Q2836" s="92" t="s">
        <v>50</v>
      </c>
      <c r="BF2836" s="101" t="s">
        <v>58</v>
      </c>
      <c r="BK2836" s="98" t="s">
        <v>70</v>
      </c>
    </row>
    <row r="2837" spans="17:63" ht="29.25" customHeight="1" x14ac:dyDescent="0.2">
      <c r="Q2837" s="92" t="s">
        <v>50</v>
      </c>
      <c r="BF2837" s="101" t="s">
        <v>58</v>
      </c>
      <c r="BK2837" s="98" t="s">
        <v>70</v>
      </c>
    </row>
    <row r="2838" spans="17:63" ht="29.25" customHeight="1" x14ac:dyDescent="0.2">
      <c r="Q2838" s="92" t="s">
        <v>50</v>
      </c>
      <c r="BF2838" s="101" t="s">
        <v>58</v>
      </c>
      <c r="BK2838" s="98" t="s">
        <v>70</v>
      </c>
    </row>
    <row r="2839" spans="17:63" ht="29.25" customHeight="1" x14ac:dyDescent="0.2">
      <c r="Q2839" s="92" t="s">
        <v>50</v>
      </c>
      <c r="BF2839" s="101" t="s">
        <v>58</v>
      </c>
      <c r="BK2839" s="98" t="s">
        <v>70</v>
      </c>
    </row>
    <row r="2840" spans="17:63" ht="29.25" customHeight="1" x14ac:dyDescent="0.2">
      <c r="Q2840" s="92" t="s">
        <v>50</v>
      </c>
      <c r="BF2840" s="101" t="s">
        <v>58</v>
      </c>
      <c r="BK2840" s="98" t="s">
        <v>70</v>
      </c>
    </row>
    <row r="2841" spans="17:63" ht="29.25" customHeight="1" x14ac:dyDescent="0.2">
      <c r="Q2841" s="92" t="s">
        <v>50</v>
      </c>
      <c r="BF2841" s="101" t="s">
        <v>58</v>
      </c>
      <c r="BK2841" s="98" t="s">
        <v>70</v>
      </c>
    </row>
    <row r="2842" spans="17:63" ht="29.25" customHeight="1" x14ac:dyDescent="0.2">
      <c r="Q2842" s="92" t="s">
        <v>50</v>
      </c>
      <c r="BF2842" s="101" t="s">
        <v>58</v>
      </c>
      <c r="BK2842" s="98" t="s">
        <v>70</v>
      </c>
    </row>
    <row r="2843" spans="17:63" ht="29.25" customHeight="1" x14ac:dyDescent="0.2">
      <c r="Q2843" s="92" t="s">
        <v>50</v>
      </c>
      <c r="BF2843" s="101" t="s">
        <v>58</v>
      </c>
      <c r="BK2843" s="98" t="s">
        <v>70</v>
      </c>
    </row>
    <row r="2844" spans="17:63" ht="29.25" customHeight="1" x14ac:dyDescent="0.2">
      <c r="Q2844" s="92" t="s">
        <v>50</v>
      </c>
      <c r="BF2844" s="101" t="s">
        <v>58</v>
      </c>
      <c r="BK2844" s="98" t="s">
        <v>70</v>
      </c>
    </row>
    <row r="2845" spans="17:63" ht="29.25" customHeight="1" x14ac:dyDescent="0.2">
      <c r="Q2845" s="92" t="s">
        <v>50</v>
      </c>
      <c r="BF2845" s="101" t="s">
        <v>58</v>
      </c>
      <c r="BK2845" s="98" t="s">
        <v>70</v>
      </c>
    </row>
    <row r="2846" spans="17:63" ht="29.25" customHeight="1" x14ac:dyDescent="0.2">
      <c r="Q2846" s="92" t="s">
        <v>50</v>
      </c>
      <c r="BF2846" s="101" t="s">
        <v>58</v>
      </c>
      <c r="BK2846" s="98" t="s">
        <v>70</v>
      </c>
    </row>
    <row r="2847" spans="17:63" ht="29.25" customHeight="1" x14ac:dyDescent="0.2">
      <c r="Q2847" s="92" t="s">
        <v>50</v>
      </c>
      <c r="BF2847" s="101" t="s">
        <v>58</v>
      </c>
      <c r="BK2847" s="98" t="s">
        <v>70</v>
      </c>
    </row>
    <row r="2848" spans="17:63" ht="29.25" customHeight="1" x14ac:dyDescent="0.2">
      <c r="Q2848" s="92" t="s">
        <v>50</v>
      </c>
      <c r="BF2848" s="101" t="s">
        <v>58</v>
      </c>
      <c r="BK2848" s="98" t="s">
        <v>70</v>
      </c>
    </row>
    <row r="2849" spans="17:63" ht="29.25" customHeight="1" x14ac:dyDescent="0.2">
      <c r="Q2849" s="92" t="s">
        <v>50</v>
      </c>
      <c r="BF2849" s="101" t="s">
        <v>58</v>
      </c>
      <c r="BK2849" s="98" t="s">
        <v>70</v>
      </c>
    </row>
    <row r="2850" spans="17:63" ht="29.25" customHeight="1" x14ac:dyDescent="0.2">
      <c r="Q2850" s="92" t="s">
        <v>50</v>
      </c>
      <c r="BF2850" s="101" t="s">
        <v>58</v>
      </c>
      <c r="BK2850" s="98" t="s">
        <v>70</v>
      </c>
    </row>
    <row r="2851" spans="17:63" ht="29.25" customHeight="1" x14ac:dyDescent="0.2">
      <c r="Q2851" s="92" t="s">
        <v>50</v>
      </c>
      <c r="BF2851" s="101" t="s">
        <v>58</v>
      </c>
      <c r="BK2851" s="98" t="s">
        <v>70</v>
      </c>
    </row>
    <row r="2852" spans="17:63" ht="29.25" customHeight="1" x14ac:dyDescent="0.2">
      <c r="Q2852" s="92" t="s">
        <v>50</v>
      </c>
      <c r="BF2852" s="101" t="s">
        <v>58</v>
      </c>
      <c r="BK2852" s="98" t="s">
        <v>70</v>
      </c>
    </row>
    <row r="2853" spans="17:63" ht="29.25" customHeight="1" x14ac:dyDescent="0.2">
      <c r="Q2853" s="92" t="s">
        <v>50</v>
      </c>
      <c r="BF2853" s="101" t="s">
        <v>58</v>
      </c>
      <c r="BK2853" s="98" t="s">
        <v>70</v>
      </c>
    </row>
    <row r="2854" spans="17:63" ht="29.25" customHeight="1" x14ac:dyDescent="0.2">
      <c r="Q2854" s="92" t="s">
        <v>50</v>
      </c>
      <c r="BF2854" s="101" t="s">
        <v>58</v>
      </c>
      <c r="BK2854" s="98" t="s">
        <v>70</v>
      </c>
    </row>
    <row r="2855" spans="17:63" ht="29.25" customHeight="1" x14ac:dyDescent="0.2">
      <c r="Q2855" s="92" t="s">
        <v>50</v>
      </c>
      <c r="BF2855" s="101" t="s">
        <v>58</v>
      </c>
      <c r="BK2855" s="98" t="s">
        <v>70</v>
      </c>
    </row>
    <row r="2856" spans="17:63" ht="29.25" customHeight="1" x14ac:dyDescent="0.2">
      <c r="Q2856" s="92" t="s">
        <v>50</v>
      </c>
      <c r="BF2856" s="101" t="s">
        <v>58</v>
      </c>
      <c r="BK2856" s="98" t="s">
        <v>70</v>
      </c>
    </row>
    <row r="2857" spans="17:63" ht="29.25" customHeight="1" x14ac:dyDescent="0.2">
      <c r="Q2857" s="92" t="s">
        <v>50</v>
      </c>
      <c r="BF2857" s="101" t="s">
        <v>58</v>
      </c>
      <c r="BK2857" s="98" t="s">
        <v>70</v>
      </c>
    </row>
    <row r="2858" spans="17:63" ht="29.25" customHeight="1" x14ac:dyDescent="0.2">
      <c r="Q2858" s="92" t="s">
        <v>50</v>
      </c>
      <c r="BF2858" s="101" t="s">
        <v>58</v>
      </c>
      <c r="BK2858" s="98" t="s">
        <v>70</v>
      </c>
    </row>
    <row r="2859" spans="17:63" ht="29.25" customHeight="1" x14ac:dyDescent="0.2">
      <c r="Q2859" s="92" t="s">
        <v>50</v>
      </c>
      <c r="BF2859" s="101" t="s">
        <v>58</v>
      </c>
      <c r="BK2859" s="98" t="s">
        <v>70</v>
      </c>
    </row>
    <row r="2860" spans="17:63" ht="29.25" customHeight="1" x14ac:dyDescent="0.2">
      <c r="Q2860" s="92" t="s">
        <v>50</v>
      </c>
      <c r="BF2860" s="101" t="s">
        <v>58</v>
      </c>
      <c r="BK2860" s="98" t="s">
        <v>70</v>
      </c>
    </row>
    <row r="2861" spans="17:63" ht="29.25" customHeight="1" x14ac:dyDescent="0.2">
      <c r="Q2861" s="92" t="s">
        <v>50</v>
      </c>
      <c r="BF2861" s="101" t="s">
        <v>58</v>
      </c>
      <c r="BK2861" s="98" t="s">
        <v>70</v>
      </c>
    </row>
    <row r="2862" spans="17:63" ht="29.25" customHeight="1" x14ac:dyDescent="0.2">
      <c r="Q2862" s="92" t="s">
        <v>50</v>
      </c>
      <c r="BF2862" s="101" t="s">
        <v>58</v>
      </c>
      <c r="BK2862" s="98" t="s">
        <v>70</v>
      </c>
    </row>
    <row r="2863" spans="17:63" ht="29.25" customHeight="1" x14ac:dyDescent="0.2">
      <c r="Q2863" s="92" t="s">
        <v>50</v>
      </c>
      <c r="BF2863" s="101" t="s">
        <v>58</v>
      </c>
      <c r="BK2863" s="98" t="s">
        <v>70</v>
      </c>
    </row>
    <row r="2864" spans="17:63" ht="29.25" customHeight="1" x14ac:dyDescent="0.2">
      <c r="Q2864" s="92" t="s">
        <v>50</v>
      </c>
      <c r="BF2864" s="101" t="s">
        <v>58</v>
      </c>
      <c r="BK2864" s="98" t="s">
        <v>70</v>
      </c>
    </row>
    <row r="2865" spans="17:63" ht="29.25" customHeight="1" x14ac:dyDescent="0.2">
      <c r="Q2865" s="92" t="s">
        <v>50</v>
      </c>
      <c r="BF2865" s="101" t="s">
        <v>58</v>
      </c>
      <c r="BK2865" s="98" t="s">
        <v>70</v>
      </c>
    </row>
    <row r="2866" spans="17:63" ht="29.25" customHeight="1" x14ac:dyDescent="0.2">
      <c r="Q2866" s="92" t="s">
        <v>50</v>
      </c>
      <c r="BF2866" s="101" t="s">
        <v>58</v>
      </c>
      <c r="BK2866" s="98" t="s">
        <v>70</v>
      </c>
    </row>
    <row r="2867" spans="17:63" ht="29.25" customHeight="1" x14ac:dyDescent="0.2">
      <c r="Q2867" s="92" t="s">
        <v>50</v>
      </c>
      <c r="BF2867" s="101" t="s">
        <v>58</v>
      </c>
      <c r="BK2867" s="98" t="s">
        <v>70</v>
      </c>
    </row>
    <row r="2868" spans="17:63" ht="29.25" customHeight="1" x14ac:dyDescent="0.2">
      <c r="Q2868" s="92" t="s">
        <v>50</v>
      </c>
      <c r="BF2868" s="101" t="s">
        <v>58</v>
      </c>
      <c r="BK2868" s="98" t="s">
        <v>70</v>
      </c>
    </row>
    <row r="2869" spans="17:63" ht="29.25" customHeight="1" x14ac:dyDescent="0.2">
      <c r="Q2869" s="92" t="s">
        <v>50</v>
      </c>
      <c r="BF2869" s="101" t="s">
        <v>58</v>
      </c>
      <c r="BK2869" s="98" t="s">
        <v>70</v>
      </c>
    </row>
    <row r="2870" spans="17:63" ht="29.25" customHeight="1" x14ac:dyDescent="0.2">
      <c r="Q2870" s="92" t="s">
        <v>50</v>
      </c>
      <c r="BF2870" s="101" t="s">
        <v>58</v>
      </c>
      <c r="BK2870" s="98" t="s">
        <v>70</v>
      </c>
    </row>
    <row r="2871" spans="17:63" ht="29.25" customHeight="1" x14ac:dyDescent="0.2">
      <c r="Q2871" s="92" t="s">
        <v>50</v>
      </c>
      <c r="BF2871" s="101" t="s">
        <v>58</v>
      </c>
      <c r="BK2871" s="98" t="s">
        <v>70</v>
      </c>
    </row>
    <row r="2872" spans="17:63" ht="29.25" customHeight="1" x14ac:dyDescent="0.2">
      <c r="Q2872" s="92" t="s">
        <v>50</v>
      </c>
      <c r="BF2872" s="101" t="s">
        <v>58</v>
      </c>
      <c r="BK2872" s="98" t="s">
        <v>70</v>
      </c>
    </row>
    <row r="2873" spans="17:63" ht="29.25" customHeight="1" x14ac:dyDescent="0.2">
      <c r="Q2873" s="92" t="s">
        <v>50</v>
      </c>
      <c r="BF2873" s="101" t="s">
        <v>58</v>
      </c>
      <c r="BK2873" s="98" t="s">
        <v>70</v>
      </c>
    </row>
    <row r="2874" spans="17:63" ht="29.25" customHeight="1" x14ac:dyDescent="0.2">
      <c r="Q2874" s="92" t="s">
        <v>50</v>
      </c>
      <c r="BF2874" s="101" t="s">
        <v>58</v>
      </c>
      <c r="BK2874" s="98" t="s">
        <v>70</v>
      </c>
    </row>
    <row r="2875" spans="17:63" ht="29.25" customHeight="1" x14ac:dyDescent="0.2">
      <c r="Q2875" s="92" t="s">
        <v>50</v>
      </c>
      <c r="BF2875" s="101" t="s">
        <v>58</v>
      </c>
      <c r="BK2875" s="98" t="s">
        <v>70</v>
      </c>
    </row>
    <row r="2876" spans="17:63" ht="29.25" customHeight="1" x14ac:dyDescent="0.2">
      <c r="Q2876" s="92" t="s">
        <v>50</v>
      </c>
      <c r="BF2876" s="101" t="s">
        <v>58</v>
      </c>
      <c r="BK2876" s="98" t="s">
        <v>70</v>
      </c>
    </row>
    <row r="2877" spans="17:63" ht="29.25" customHeight="1" x14ac:dyDescent="0.2">
      <c r="Q2877" s="92" t="s">
        <v>50</v>
      </c>
      <c r="BF2877" s="101" t="s">
        <v>58</v>
      </c>
      <c r="BK2877" s="98" t="s">
        <v>70</v>
      </c>
    </row>
    <row r="2878" spans="17:63" ht="29.25" customHeight="1" x14ac:dyDescent="0.2">
      <c r="Q2878" s="92" t="s">
        <v>50</v>
      </c>
      <c r="BF2878" s="101" t="s">
        <v>58</v>
      </c>
      <c r="BK2878" s="98" t="s">
        <v>70</v>
      </c>
    </row>
    <row r="2879" spans="17:63" ht="29.25" customHeight="1" x14ac:dyDescent="0.2">
      <c r="Q2879" s="92" t="s">
        <v>50</v>
      </c>
      <c r="BF2879" s="101" t="s">
        <v>58</v>
      </c>
      <c r="BK2879" s="98" t="s">
        <v>70</v>
      </c>
    </row>
    <row r="2880" spans="17:63" ht="29.25" customHeight="1" x14ac:dyDescent="0.2">
      <c r="Q2880" s="92" t="s">
        <v>50</v>
      </c>
      <c r="BF2880" s="101" t="s">
        <v>58</v>
      </c>
      <c r="BK2880" s="98" t="s">
        <v>70</v>
      </c>
    </row>
    <row r="2881" spans="17:63" ht="29.25" customHeight="1" x14ac:dyDescent="0.2">
      <c r="Q2881" s="92" t="s">
        <v>50</v>
      </c>
      <c r="BF2881" s="101" t="s">
        <v>58</v>
      </c>
      <c r="BK2881" s="98" t="s">
        <v>70</v>
      </c>
    </row>
    <row r="2882" spans="17:63" ht="29.25" customHeight="1" x14ac:dyDescent="0.2">
      <c r="Q2882" s="92" t="s">
        <v>50</v>
      </c>
      <c r="BF2882" s="101" t="s">
        <v>58</v>
      </c>
      <c r="BK2882" s="98" t="s">
        <v>70</v>
      </c>
    </row>
    <row r="2883" spans="17:63" ht="29.25" customHeight="1" x14ac:dyDescent="0.2">
      <c r="Q2883" s="92" t="s">
        <v>50</v>
      </c>
      <c r="BF2883" s="101" t="s">
        <v>58</v>
      </c>
      <c r="BK2883" s="98" t="s">
        <v>70</v>
      </c>
    </row>
    <row r="2884" spans="17:63" ht="29.25" customHeight="1" x14ac:dyDescent="0.2">
      <c r="Q2884" s="92" t="s">
        <v>50</v>
      </c>
      <c r="BF2884" s="101" t="s">
        <v>58</v>
      </c>
      <c r="BK2884" s="98" t="s">
        <v>70</v>
      </c>
    </row>
    <row r="2885" spans="17:63" ht="29.25" customHeight="1" x14ac:dyDescent="0.2">
      <c r="Q2885" s="92" t="s">
        <v>50</v>
      </c>
      <c r="BF2885" s="101" t="s">
        <v>58</v>
      </c>
      <c r="BK2885" s="98" t="s">
        <v>70</v>
      </c>
    </row>
    <row r="2886" spans="17:63" ht="29.25" customHeight="1" x14ac:dyDescent="0.2">
      <c r="Q2886" s="92" t="s">
        <v>50</v>
      </c>
      <c r="BF2886" s="101" t="s">
        <v>58</v>
      </c>
      <c r="BK2886" s="98" t="s">
        <v>70</v>
      </c>
    </row>
    <row r="2887" spans="17:63" ht="29.25" customHeight="1" x14ac:dyDescent="0.2">
      <c r="Q2887" s="92" t="s">
        <v>50</v>
      </c>
      <c r="BF2887" s="101" t="s">
        <v>58</v>
      </c>
      <c r="BK2887" s="98" t="s">
        <v>70</v>
      </c>
    </row>
    <row r="2888" spans="17:63" ht="29.25" customHeight="1" x14ac:dyDescent="0.2">
      <c r="Q2888" s="92" t="s">
        <v>50</v>
      </c>
      <c r="BF2888" s="101" t="s">
        <v>58</v>
      </c>
      <c r="BK2888" s="98" t="s">
        <v>70</v>
      </c>
    </row>
    <row r="2889" spans="17:63" ht="29.25" customHeight="1" x14ac:dyDescent="0.2">
      <c r="Q2889" s="92" t="s">
        <v>50</v>
      </c>
      <c r="BF2889" s="101" t="s">
        <v>58</v>
      </c>
      <c r="BK2889" s="98" t="s">
        <v>70</v>
      </c>
    </row>
    <row r="2890" spans="17:63" ht="29.25" customHeight="1" x14ac:dyDescent="0.2">
      <c r="Q2890" s="92" t="s">
        <v>50</v>
      </c>
      <c r="BF2890" s="101" t="s">
        <v>58</v>
      </c>
      <c r="BK2890" s="98" t="s">
        <v>70</v>
      </c>
    </row>
    <row r="2891" spans="17:63" ht="29.25" customHeight="1" x14ac:dyDescent="0.2">
      <c r="Q2891" s="92" t="s">
        <v>50</v>
      </c>
      <c r="BF2891" s="101" t="s">
        <v>58</v>
      </c>
      <c r="BK2891" s="98" t="s">
        <v>70</v>
      </c>
    </row>
    <row r="2892" spans="17:63" ht="29.25" customHeight="1" x14ac:dyDescent="0.2">
      <c r="Q2892" s="92" t="s">
        <v>50</v>
      </c>
      <c r="BF2892" s="101" t="s">
        <v>58</v>
      </c>
      <c r="BK2892" s="98" t="s">
        <v>70</v>
      </c>
    </row>
    <row r="2893" spans="17:63" ht="29.25" customHeight="1" x14ac:dyDescent="0.2">
      <c r="Q2893" s="92" t="s">
        <v>50</v>
      </c>
      <c r="BF2893" s="101" t="s">
        <v>58</v>
      </c>
      <c r="BK2893" s="98" t="s">
        <v>70</v>
      </c>
    </row>
    <row r="2894" spans="17:63" ht="29.25" customHeight="1" x14ac:dyDescent="0.2">
      <c r="Q2894" s="92" t="s">
        <v>50</v>
      </c>
      <c r="BF2894" s="101" t="s">
        <v>58</v>
      </c>
      <c r="BK2894" s="98" t="s">
        <v>70</v>
      </c>
    </row>
    <row r="2895" spans="17:63" ht="29.25" customHeight="1" x14ac:dyDescent="0.2">
      <c r="Q2895" s="92" t="s">
        <v>50</v>
      </c>
      <c r="BF2895" s="101" t="s">
        <v>58</v>
      </c>
      <c r="BK2895" s="98" t="s">
        <v>70</v>
      </c>
    </row>
    <row r="2896" spans="17:63" ht="29.25" customHeight="1" x14ac:dyDescent="0.2">
      <c r="Q2896" s="92" t="s">
        <v>50</v>
      </c>
      <c r="BF2896" s="101" t="s">
        <v>58</v>
      </c>
      <c r="BK2896" s="98" t="s">
        <v>70</v>
      </c>
    </row>
    <row r="2897" spans="17:63" ht="29.25" customHeight="1" x14ac:dyDescent="0.2">
      <c r="Q2897" s="92" t="s">
        <v>50</v>
      </c>
      <c r="BF2897" s="101" t="s">
        <v>58</v>
      </c>
      <c r="BK2897" s="98" t="s">
        <v>70</v>
      </c>
    </row>
    <row r="2898" spans="17:63" ht="29.25" customHeight="1" x14ac:dyDescent="0.2">
      <c r="Q2898" s="92" t="s">
        <v>50</v>
      </c>
      <c r="BF2898" s="101" t="s">
        <v>58</v>
      </c>
      <c r="BK2898" s="98" t="s">
        <v>70</v>
      </c>
    </row>
    <row r="2899" spans="17:63" ht="29.25" customHeight="1" x14ac:dyDescent="0.2">
      <c r="Q2899" s="92" t="s">
        <v>50</v>
      </c>
      <c r="BF2899" s="101" t="s">
        <v>58</v>
      </c>
      <c r="BK2899" s="98" t="s">
        <v>70</v>
      </c>
    </row>
    <row r="2900" spans="17:63" ht="29.25" customHeight="1" x14ac:dyDescent="0.2">
      <c r="Q2900" s="92" t="s">
        <v>50</v>
      </c>
      <c r="BF2900" s="101" t="s">
        <v>58</v>
      </c>
      <c r="BK2900" s="98" t="s">
        <v>70</v>
      </c>
    </row>
    <row r="2901" spans="17:63" ht="29.25" customHeight="1" x14ac:dyDescent="0.2">
      <c r="Q2901" s="92" t="s">
        <v>50</v>
      </c>
      <c r="BF2901" s="101" t="s">
        <v>58</v>
      </c>
      <c r="BK2901" s="98" t="s">
        <v>70</v>
      </c>
    </row>
    <row r="2902" spans="17:63" ht="29.25" customHeight="1" x14ac:dyDescent="0.2">
      <c r="Q2902" s="92" t="s">
        <v>50</v>
      </c>
      <c r="BF2902" s="101" t="s">
        <v>58</v>
      </c>
      <c r="BK2902" s="98" t="s">
        <v>70</v>
      </c>
    </row>
    <row r="2903" spans="17:63" ht="29.25" customHeight="1" x14ac:dyDescent="0.2">
      <c r="Q2903" s="92" t="s">
        <v>50</v>
      </c>
      <c r="BF2903" s="101" t="s">
        <v>58</v>
      </c>
      <c r="BK2903" s="98" t="s">
        <v>70</v>
      </c>
    </row>
    <row r="2904" spans="17:63" ht="29.25" customHeight="1" x14ac:dyDescent="0.2">
      <c r="Q2904" s="92" t="s">
        <v>50</v>
      </c>
      <c r="BF2904" s="101" t="s">
        <v>58</v>
      </c>
      <c r="BK2904" s="98" t="s">
        <v>70</v>
      </c>
    </row>
    <row r="2905" spans="17:63" ht="29.25" customHeight="1" x14ac:dyDescent="0.2">
      <c r="Q2905" s="92" t="s">
        <v>50</v>
      </c>
      <c r="BF2905" s="101" t="s">
        <v>58</v>
      </c>
      <c r="BK2905" s="98" t="s">
        <v>70</v>
      </c>
    </row>
    <row r="2906" spans="17:63" ht="29.25" customHeight="1" x14ac:dyDescent="0.2">
      <c r="Q2906" s="92" t="s">
        <v>50</v>
      </c>
      <c r="BF2906" s="101" t="s">
        <v>58</v>
      </c>
      <c r="BK2906" s="98" t="s">
        <v>70</v>
      </c>
    </row>
    <row r="2907" spans="17:63" ht="29.25" customHeight="1" x14ac:dyDescent="0.2">
      <c r="Q2907" s="92" t="s">
        <v>50</v>
      </c>
      <c r="BF2907" s="101" t="s">
        <v>58</v>
      </c>
      <c r="BK2907" s="98" t="s">
        <v>70</v>
      </c>
    </row>
    <row r="2908" spans="17:63" ht="29.25" customHeight="1" x14ac:dyDescent="0.2">
      <c r="Q2908" s="92" t="s">
        <v>50</v>
      </c>
      <c r="BF2908" s="101" t="s">
        <v>58</v>
      </c>
      <c r="BK2908" s="98" t="s">
        <v>70</v>
      </c>
    </row>
    <row r="2909" spans="17:63" ht="29.25" customHeight="1" x14ac:dyDescent="0.2">
      <c r="Q2909" s="92" t="s">
        <v>50</v>
      </c>
      <c r="BF2909" s="101" t="s">
        <v>58</v>
      </c>
      <c r="BK2909" s="98" t="s">
        <v>70</v>
      </c>
    </row>
    <row r="2910" spans="17:63" ht="29.25" customHeight="1" x14ac:dyDescent="0.2">
      <c r="Q2910" s="92" t="s">
        <v>50</v>
      </c>
      <c r="BF2910" s="101" t="s">
        <v>58</v>
      </c>
      <c r="BK2910" s="98" t="s">
        <v>70</v>
      </c>
    </row>
    <row r="2911" spans="17:63" ht="29.25" customHeight="1" x14ac:dyDescent="0.2">
      <c r="Q2911" s="92" t="s">
        <v>50</v>
      </c>
      <c r="BF2911" s="101" t="s">
        <v>58</v>
      </c>
      <c r="BK2911" s="98" t="s">
        <v>70</v>
      </c>
    </row>
    <row r="2912" spans="17:63" ht="29.25" customHeight="1" x14ac:dyDescent="0.2">
      <c r="Q2912" s="92" t="s">
        <v>50</v>
      </c>
      <c r="BF2912" s="101" t="s">
        <v>58</v>
      </c>
      <c r="BK2912" s="98" t="s">
        <v>70</v>
      </c>
    </row>
    <row r="2913" spans="17:63" ht="29.25" customHeight="1" x14ac:dyDescent="0.2">
      <c r="Q2913" s="92" t="s">
        <v>50</v>
      </c>
      <c r="BF2913" s="101" t="s">
        <v>58</v>
      </c>
      <c r="BK2913" s="98" t="s">
        <v>70</v>
      </c>
    </row>
    <row r="2914" spans="17:63" ht="29.25" customHeight="1" x14ac:dyDescent="0.2">
      <c r="Q2914" s="92" t="s">
        <v>50</v>
      </c>
      <c r="BF2914" s="101" t="s">
        <v>58</v>
      </c>
      <c r="BK2914" s="98" t="s">
        <v>70</v>
      </c>
    </row>
    <row r="2915" spans="17:63" ht="29.25" customHeight="1" x14ac:dyDescent="0.2">
      <c r="Q2915" s="92" t="s">
        <v>50</v>
      </c>
      <c r="BF2915" s="101" t="s">
        <v>58</v>
      </c>
      <c r="BK2915" s="98" t="s">
        <v>70</v>
      </c>
    </row>
    <row r="2916" spans="17:63" ht="29.25" customHeight="1" x14ac:dyDescent="0.2">
      <c r="Q2916" s="92" t="s">
        <v>50</v>
      </c>
      <c r="BF2916" s="101" t="s">
        <v>58</v>
      </c>
      <c r="BK2916" s="98" t="s">
        <v>70</v>
      </c>
    </row>
    <row r="2917" spans="17:63" ht="29.25" customHeight="1" x14ac:dyDescent="0.2">
      <c r="Q2917" s="92" t="s">
        <v>50</v>
      </c>
      <c r="BF2917" s="101" t="s">
        <v>58</v>
      </c>
      <c r="BK2917" s="98" t="s">
        <v>70</v>
      </c>
    </row>
    <row r="2918" spans="17:63" ht="29.25" customHeight="1" x14ac:dyDescent="0.2">
      <c r="Q2918" s="92" t="s">
        <v>50</v>
      </c>
      <c r="BF2918" s="101" t="s">
        <v>58</v>
      </c>
      <c r="BK2918" s="98" t="s">
        <v>70</v>
      </c>
    </row>
    <row r="2919" spans="17:63" ht="29.25" customHeight="1" x14ac:dyDescent="0.2">
      <c r="Q2919" s="92" t="s">
        <v>50</v>
      </c>
      <c r="BF2919" s="101" t="s">
        <v>58</v>
      </c>
      <c r="BK2919" s="98" t="s">
        <v>70</v>
      </c>
    </row>
    <row r="2920" spans="17:63" ht="29.25" customHeight="1" x14ac:dyDescent="0.2">
      <c r="Q2920" s="92" t="s">
        <v>50</v>
      </c>
      <c r="BF2920" s="101" t="s">
        <v>58</v>
      </c>
      <c r="BK2920" s="98" t="s">
        <v>70</v>
      </c>
    </row>
    <row r="2921" spans="17:63" ht="29.25" customHeight="1" x14ac:dyDescent="0.2">
      <c r="Q2921" s="92" t="s">
        <v>50</v>
      </c>
      <c r="BF2921" s="101" t="s">
        <v>58</v>
      </c>
      <c r="BK2921" s="98" t="s">
        <v>70</v>
      </c>
    </row>
    <row r="2922" spans="17:63" ht="29.25" customHeight="1" x14ac:dyDescent="0.2">
      <c r="Q2922" s="92" t="s">
        <v>50</v>
      </c>
      <c r="BF2922" s="101" t="s">
        <v>58</v>
      </c>
      <c r="BK2922" s="98" t="s">
        <v>70</v>
      </c>
    </row>
    <row r="2923" spans="17:63" ht="29.25" customHeight="1" x14ac:dyDescent="0.2">
      <c r="Q2923" s="92" t="s">
        <v>50</v>
      </c>
      <c r="BF2923" s="101" t="s">
        <v>58</v>
      </c>
      <c r="BK2923" s="98" t="s">
        <v>70</v>
      </c>
    </row>
    <row r="2924" spans="17:63" ht="29.25" customHeight="1" x14ac:dyDescent="0.2">
      <c r="Q2924" s="92" t="s">
        <v>50</v>
      </c>
      <c r="BF2924" s="101" t="s">
        <v>58</v>
      </c>
      <c r="BK2924" s="98" t="s">
        <v>70</v>
      </c>
    </row>
    <row r="2925" spans="17:63" ht="29.25" customHeight="1" x14ac:dyDescent="0.2">
      <c r="Q2925" s="92" t="s">
        <v>50</v>
      </c>
      <c r="BF2925" s="101" t="s">
        <v>58</v>
      </c>
      <c r="BK2925" s="98" t="s">
        <v>70</v>
      </c>
    </row>
    <row r="2926" spans="17:63" ht="29.25" customHeight="1" x14ac:dyDescent="0.2">
      <c r="Q2926" s="92" t="s">
        <v>50</v>
      </c>
      <c r="BF2926" s="101" t="s">
        <v>58</v>
      </c>
      <c r="BK2926" s="98" t="s">
        <v>70</v>
      </c>
    </row>
    <row r="2927" spans="17:63" ht="29.25" customHeight="1" x14ac:dyDescent="0.2">
      <c r="Q2927" s="92" t="s">
        <v>50</v>
      </c>
      <c r="BF2927" s="101" t="s">
        <v>58</v>
      </c>
      <c r="BK2927" s="98" t="s">
        <v>70</v>
      </c>
    </row>
    <row r="2928" spans="17:63" ht="29.25" customHeight="1" x14ac:dyDescent="0.2">
      <c r="Q2928" s="92" t="s">
        <v>50</v>
      </c>
      <c r="BF2928" s="101" t="s">
        <v>58</v>
      </c>
      <c r="BK2928" s="98" t="s">
        <v>70</v>
      </c>
    </row>
    <row r="2929" spans="17:63" ht="29.25" customHeight="1" x14ac:dyDescent="0.2">
      <c r="Q2929" s="92" t="s">
        <v>50</v>
      </c>
      <c r="BF2929" s="101" t="s">
        <v>58</v>
      </c>
      <c r="BK2929" s="98" t="s">
        <v>70</v>
      </c>
    </row>
    <row r="2930" spans="17:63" ht="29.25" customHeight="1" x14ac:dyDescent="0.2">
      <c r="Q2930" s="92" t="s">
        <v>50</v>
      </c>
      <c r="BF2930" s="101" t="s">
        <v>58</v>
      </c>
      <c r="BK2930" s="98" t="s">
        <v>70</v>
      </c>
    </row>
    <row r="2931" spans="17:63" ht="29.25" customHeight="1" x14ac:dyDescent="0.2">
      <c r="Q2931" s="92" t="s">
        <v>50</v>
      </c>
      <c r="BF2931" s="101" t="s">
        <v>58</v>
      </c>
      <c r="BK2931" s="98" t="s">
        <v>70</v>
      </c>
    </row>
    <row r="2932" spans="17:63" ht="29.25" customHeight="1" x14ac:dyDescent="0.2">
      <c r="Q2932" s="92" t="s">
        <v>50</v>
      </c>
      <c r="BF2932" s="101" t="s">
        <v>58</v>
      </c>
      <c r="BK2932" s="98" t="s">
        <v>70</v>
      </c>
    </row>
    <row r="2933" spans="17:63" ht="29.25" customHeight="1" x14ac:dyDescent="0.2">
      <c r="Q2933" s="92" t="s">
        <v>50</v>
      </c>
      <c r="BF2933" s="101" t="s">
        <v>58</v>
      </c>
      <c r="BK2933" s="98" t="s">
        <v>70</v>
      </c>
    </row>
    <row r="2934" spans="17:63" ht="29.25" customHeight="1" x14ac:dyDescent="0.2">
      <c r="Q2934" s="92" t="s">
        <v>50</v>
      </c>
      <c r="BF2934" s="101" t="s">
        <v>58</v>
      </c>
      <c r="BK2934" s="98" t="s">
        <v>70</v>
      </c>
    </row>
    <row r="2935" spans="17:63" ht="29.25" customHeight="1" x14ac:dyDescent="0.2">
      <c r="Q2935" s="92" t="s">
        <v>50</v>
      </c>
      <c r="BF2935" s="101" t="s">
        <v>58</v>
      </c>
      <c r="BK2935" s="98" t="s">
        <v>70</v>
      </c>
    </row>
    <row r="2936" spans="17:63" ht="29.25" customHeight="1" x14ac:dyDescent="0.2">
      <c r="Q2936" s="92" t="s">
        <v>50</v>
      </c>
      <c r="BF2936" s="101" t="s">
        <v>58</v>
      </c>
      <c r="BK2936" s="98" t="s">
        <v>70</v>
      </c>
    </row>
    <row r="2937" spans="17:63" ht="29.25" customHeight="1" x14ac:dyDescent="0.2">
      <c r="Q2937" s="92" t="s">
        <v>50</v>
      </c>
      <c r="BF2937" s="101" t="s">
        <v>58</v>
      </c>
      <c r="BK2937" s="98" t="s">
        <v>70</v>
      </c>
    </row>
    <row r="2938" spans="17:63" ht="29.25" customHeight="1" x14ac:dyDescent="0.2">
      <c r="Q2938" s="92" t="s">
        <v>50</v>
      </c>
      <c r="BF2938" s="101" t="s">
        <v>58</v>
      </c>
      <c r="BK2938" s="98" t="s">
        <v>70</v>
      </c>
    </row>
    <row r="2939" spans="17:63" ht="29.25" customHeight="1" x14ac:dyDescent="0.2">
      <c r="Q2939" s="92" t="s">
        <v>50</v>
      </c>
      <c r="BF2939" s="101" t="s">
        <v>58</v>
      </c>
      <c r="BK2939" s="98" t="s">
        <v>70</v>
      </c>
    </row>
    <row r="2940" spans="17:63" ht="29.25" customHeight="1" x14ac:dyDescent="0.2">
      <c r="Q2940" s="92" t="s">
        <v>50</v>
      </c>
      <c r="BF2940" s="101" t="s">
        <v>58</v>
      </c>
      <c r="BK2940" s="98" t="s">
        <v>70</v>
      </c>
    </row>
    <row r="2941" spans="17:63" ht="29.25" customHeight="1" x14ac:dyDescent="0.2">
      <c r="Q2941" s="92" t="s">
        <v>50</v>
      </c>
      <c r="BF2941" s="101" t="s">
        <v>58</v>
      </c>
      <c r="BK2941" s="98" t="s">
        <v>70</v>
      </c>
    </row>
    <row r="2942" spans="17:63" ht="29.25" customHeight="1" x14ac:dyDescent="0.2">
      <c r="Q2942" s="92" t="s">
        <v>50</v>
      </c>
      <c r="BF2942" s="101" t="s">
        <v>58</v>
      </c>
      <c r="BK2942" s="98" t="s">
        <v>70</v>
      </c>
    </row>
    <row r="2943" spans="17:63" ht="29.25" customHeight="1" x14ac:dyDescent="0.2">
      <c r="Q2943" s="92" t="s">
        <v>50</v>
      </c>
      <c r="BF2943" s="101" t="s">
        <v>58</v>
      </c>
      <c r="BK2943" s="98" t="s">
        <v>70</v>
      </c>
    </row>
    <row r="2944" spans="17:63" ht="29.25" customHeight="1" x14ac:dyDescent="0.2">
      <c r="Q2944" s="92" t="s">
        <v>50</v>
      </c>
      <c r="BF2944" s="101" t="s">
        <v>58</v>
      </c>
      <c r="BK2944" s="98" t="s">
        <v>70</v>
      </c>
    </row>
    <row r="2945" spans="17:63" ht="29.25" customHeight="1" x14ac:dyDescent="0.2">
      <c r="Q2945" s="92" t="s">
        <v>50</v>
      </c>
      <c r="BF2945" s="101" t="s">
        <v>58</v>
      </c>
      <c r="BK2945" s="98" t="s">
        <v>70</v>
      </c>
    </row>
    <row r="2946" spans="17:63" ht="29.25" customHeight="1" x14ac:dyDescent="0.2">
      <c r="Q2946" s="92" t="s">
        <v>50</v>
      </c>
      <c r="BF2946" s="101" t="s">
        <v>58</v>
      </c>
      <c r="BK2946" s="98" t="s">
        <v>70</v>
      </c>
    </row>
    <row r="2947" spans="17:63" ht="29.25" customHeight="1" x14ac:dyDescent="0.2">
      <c r="Q2947" s="92" t="s">
        <v>50</v>
      </c>
      <c r="BF2947" s="101" t="s">
        <v>58</v>
      </c>
      <c r="BK2947" s="98" t="s">
        <v>70</v>
      </c>
    </row>
    <row r="2948" spans="17:63" ht="29.25" customHeight="1" x14ac:dyDescent="0.2">
      <c r="Q2948" s="92" t="s">
        <v>50</v>
      </c>
      <c r="BF2948" s="101" t="s">
        <v>58</v>
      </c>
      <c r="BK2948" s="98" t="s">
        <v>70</v>
      </c>
    </row>
    <row r="2949" spans="17:63" ht="29.25" customHeight="1" x14ac:dyDescent="0.2">
      <c r="Q2949" s="92" t="s">
        <v>50</v>
      </c>
      <c r="BF2949" s="101" t="s">
        <v>58</v>
      </c>
      <c r="BK2949" s="98" t="s">
        <v>70</v>
      </c>
    </row>
    <row r="2950" spans="17:63" ht="29.25" customHeight="1" x14ac:dyDescent="0.2">
      <c r="Q2950" s="92" t="s">
        <v>50</v>
      </c>
      <c r="BF2950" s="101" t="s">
        <v>58</v>
      </c>
      <c r="BK2950" s="98" t="s">
        <v>70</v>
      </c>
    </row>
    <row r="2951" spans="17:63" ht="29.25" customHeight="1" x14ac:dyDescent="0.2">
      <c r="Q2951" s="92" t="s">
        <v>50</v>
      </c>
      <c r="BF2951" s="101" t="s">
        <v>58</v>
      </c>
      <c r="BK2951" s="98" t="s">
        <v>70</v>
      </c>
    </row>
    <row r="2952" spans="17:63" ht="29.25" customHeight="1" x14ac:dyDescent="0.2">
      <c r="Q2952" s="92" t="s">
        <v>50</v>
      </c>
      <c r="BF2952" s="101" t="s">
        <v>58</v>
      </c>
      <c r="BK2952" s="98" t="s">
        <v>70</v>
      </c>
    </row>
    <row r="2953" spans="17:63" ht="29.25" customHeight="1" x14ac:dyDescent="0.2">
      <c r="Q2953" s="92" t="s">
        <v>50</v>
      </c>
      <c r="BF2953" s="101" t="s">
        <v>58</v>
      </c>
      <c r="BK2953" s="98" t="s">
        <v>70</v>
      </c>
    </row>
    <row r="2954" spans="17:63" ht="29.25" customHeight="1" x14ac:dyDescent="0.2">
      <c r="Q2954" s="92" t="s">
        <v>50</v>
      </c>
      <c r="BF2954" s="101" t="s">
        <v>58</v>
      </c>
      <c r="BK2954" s="98" t="s">
        <v>70</v>
      </c>
    </row>
    <row r="2955" spans="17:63" ht="29.25" customHeight="1" x14ac:dyDescent="0.2">
      <c r="Q2955" s="92" t="s">
        <v>50</v>
      </c>
      <c r="BF2955" s="101" t="s">
        <v>58</v>
      </c>
      <c r="BK2955" s="98" t="s">
        <v>70</v>
      </c>
    </row>
    <row r="2956" spans="17:63" ht="29.25" customHeight="1" x14ac:dyDescent="0.2">
      <c r="Q2956" s="92" t="s">
        <v>50</v>
      </c>
      <c r="BF2956" s="101" t="s">
        <v>58</v>
      </c>
      <c r="BK2956" s="98" t="s">
        <v>70</v>
      </c>
    </row>
    <row r="2957" spans="17:63" ht="29.25" customHeight="1" x14ac:dyDescent="0.2">
      <c r="Q2957" s="92" t="s">
        <v>50</v>
      </c>
      <c r="BF2957" s="101" t="s">
        <v>58</v>
      </c>
      <c r="BK2957" s="98" t="s">
        <v>70</v>
      </c>
    </row>
    <row r="2958" spans="17:63" ht="29.25" customHeight="1" x14ac:dyDescent="0.2">
      <c r="Q2958" s="92" t="s">
        <v>50</v>
      </c>
      <c r="BF2958" s="101" t="s">
        <v>58</v>
      </c>
      <c r="BK2958" s="98" t="s">
        <v>70</v>
      </c>
    </row>
    <row r="2959" spans="17:63" ht="29.25" customHeight="1" x14ac:dyDescent="0.2">
      <c r="Q2959" s="92" t="s">
        <v>50</v>
      </c>
      <c r="BF2959" s="101" t="s">
        <v>58</v>
      </c>
      <c r="BK2959" s="98" t="s">
        <v>70</v>
      </c>
    </row>
    <row r="2960" spans="17:63" ht="29.25" customHeight="1" x14ac:dyDescent="0.2">
      <c r="Q2960" s="92" t="s">
        <v>50</v>
      </c>
      <c r="BF2960" s="101" t="s">
        <v>58</v>
      </c>
      <c r="BK2960" s="98" t="s">
        <v>70</v>
      </c>
    </row>
    <row r="2961" spans="17:63" ht="29.25" customHeight="1" x14ac:dyDescent="0.2">
      <c r="Q2961" s="92" t="s">
        <v>50</v>
      </c>
      <c r="BF2961" s="101" t="s">
        <v>58</v>
      </c>
      <c r="BK2961" s="98" t="s">
        <v>70</v>
      </c>
    </row>
    <row r="2962" spans="17:63" ht="29.25" customHeight="1" x14ac:dyDescent="0.2">
      <c r="Q2962" s="92" t="s">
        <v>50</v>
      </c>
      <c r="BF2962" s="101" t="s">
        <v>58</v>
      </c>
      <c r="BK2962" s="98" t="s">
        <v>70</v>
      </c>
    </row>
    <row r="2963" spans="17:63" ht="29.25" customHeight="1" x14ac:dyDescent="0.2">
      <c r="Q2963" s="92" t="s">
        <v>50</v>
      </c>
      <c r="BF2963" s="101" t="s">
        <v>58</v>
      </c>
      <c r="BK2963" s="98" t="s">
        <v>70</v>
      </c>
    </row>
    <row r="2964" spans="17:63" ht="29.25" customHeight="1" x14ac:dyDescent="0.2">
      <c r="Q2964" s="92" t="s">
        <v>50</v>
      </c>
      <c r="BF2964" s="101" t="s">
        <v>58</v>
      </c>
      <c r="BK2964" s="98" t="s">
        <v>70</v>
      </c>
    </row>
    <row r="2965" spans="17:63" ht="29.25" customHeight="1" x14ac:dyDescent="0.2">
      <c r="Q2965" s="92" t="s">
        <v>50</v>
      </c>
      <c r="BF2965" s="101" t="s">
        <v>58</v>
      </c>
      <c r="BK2965" s="98" t="s">
        <v>70</v>
      </c>
    </row>
    <row r="2966" spans="17:63" ht="29.25" customHeight="1" x14ac:dyDescent="0.2">
      <c r="Q2966" s="92" t="s">
        <v>50</v>
      </c>
      <c r="BF2966" s="101" t="s">
        <v>58</v>
      </c>
      <c r="BK2966" s="98" t="s">
        <v>70</v>
      </c>
    </row>
    <row r="2967" spans="17:63" ht="29.25" customHeight="1" x14ac:dyDescent="0.2">
      <c r="Q2967" s="92" t="s">
        <v>50</v>
      </c>
      <c r="BF2967" s="101" t="s">
        <v>58</v>
      </c>
      <c r="BK2967" s="98" t="s">
        <v>70</v>
      </c>
    </row>
    <row r="2968" spans="17:63" ht="29.25" customHeight="1" x14ac:dyDescent="0.2">
      <c r="Q2968" s="92" t="s">
        <v>50</v>
      </c>
      <c r="BF2968" s="101" t="s">
        <v>58</v>
      </c>
      <c r="BK2968" s="98" t="s">
        <v>70</v>
      </c>
    </row>
    <row r="2969" spans="17:63" ht="29.25" customHeight="1" x14ac:dyDescent="0.2">
      <c r="Q2969" s="92" t="s">
        <v>50</v>
      </c>
      <c r="BF2969" s="101" t="s">
        <v>58</v>
      </c>
      <c r="BK2969" s="98" t="s">
        <v>70</v>
      </c>
    </row>
    <row r="2970" spans="17:63" ht="29.25" customHeight="1" x14ac:dyDescent="0.2">
      <c r="Q2970" s="92" t="s">
        <v>50</v>
      </c>
      <c r="BF2970" s="101" t="s">
        <v>58</v>
      </c>
      <c r="BK2970" s="98" t="s">
        <v>70</v>
      </c>
    </row>
    <row r="2971" spans="17:63" ht="29.25" customHeight="1" x14ac:dyDescent="0.2">
      <c r="Q2971" s="92" t="s">
        <v>50</v>
      </c>
      <c r="BF2971" s="101" t="s">
        <v>58</v>
      </c>
      <c r="BK2971" s="98" t="s">
        <v>70</v>
      </c>
    </row>
    <row r="2972" spans="17:63" ht="29.25" customHeight="1" x14ac:dyDescent="0.2">
      <c r="Q2972" s="92" t="s">
        <v>50</v>
      </c>
      <c r="BF2972" s="101" t="s">
        <v>58</v>
      </c>
      <c r="BK2972" s="98" t="s">
        <v>70</v>
      </c>
    </row>
    <row r="2973" spans="17:63" ht="29.25" customHeight="1" x14ac:dyDescent="0.2">
      <c r="Q2973" s="92" t="s">
        <v>50</v>
      </c>
      <c r="BF2973" s="101" t="s">
        <v>58</v>
      </c>
      <c r="BK2973" s="98" t="s">
        <v>70</v>
      </c>
    </row>
    <row r="2974" spans="17:63" ht="29.25" customHeight="1" x14ac:dyDescent="0.2">
      <c r="Q2974" s="92" t="s">
        <v>50</v>
      </c>
      <c r="BF2974" s="101" t="s">
        <v>58</v>
      </c>
      <c r="BK2974" s="98" t="s">
        <v>70</v>
      </c>
    </row>
    <row r="2975" spans="17:63" ht="29.25" customHeight="1" x14ac:dyDescent="0.2">
      <c r="Q2975" s="92" t="s">
        <v>50</v>
      </c>
      <c r="BF2975" s="101" t="s">
        <v>58</v>
      </c>
      <c r="BK2975" s="98" t="s">
        <v>70</v>
      </c>
    </row>
    <row r="2976" spans="17:63" ht="29.25" customHeight="1" x14ac:dyDescent="0.2">
      <c r="Q2976" s="92" t="s">
        <v>50</v>
      </c>
      <c r="BF2976" s="101" t="s">
        <v>58</v>
      </c>
      <c r="BK2976" s="98" t="s">
        <v>70</v>
      </c>
    </row>
    <row r="2977" spans="17:63" ht="29.25" customHeight="1" x14ac:dyDescent="0.2">
      <c r="Q2977" s="92" t="s">
        <v>50</v>
      </c>
      <c r="BF2977" s="101" t="s">
        <v>58</v>
      </c>
      <c r="BK2977" s="98" t="s">
        <v>70</v>
      </c>
    </row>
    <row r="2978" spans="17:63" ht="29.25" customHeight="1" x14ac:dyDescent="0.2">
      <c r="Q2978" s="92" t="s">
        <v>50</v>
      </c>
      <c r="BF2978" s="101" t="s">
        <v>58</v>
      </c>
      <c r="BK2978" s="98" t="s">
        <v>70</v>
      </c>
    </row>
    <row r="2979" spans="17:63" ht="29.25" customHeight="1" x14ac:dyDescent="0.2">
      <c r="Q2979" s="92" t="s">
        <v>50</v>
      </c>
      <c r="BF2979" s="101" t="s">
        <v>58</v>
      </c>
      <c r="BK2979" s="98" t="s">
        <v>70</v>
      </c>
    </row>
    <row r="2980" spans="17:63" ht="29.25" customHeight="1" x14ac:dyDescent="0.2">
      <c r="Q2980" s="92" t="s">
        <v>50</v>
      </c>
      <c r="BF2980" s="101" t="s">
        <v>58</v>
      </c>
      <c r="BK2980" s="98" t="s">
        <v>70</v>
      </c>
    </row>
    <row r="2981" spans="17:63" ht="29.25" customHeight="1" x14ac:dyDescent="0.2">
      <c r="Q2981" s="92" t="s">
        <v>50</v>
      </c>
      <c r="BF2981" s="101" t="s">
        <v>58</v>
      </c>
      <c r="BK2981" s="98" t="s">
        <v>70</v>
      </c>
    </row>
    <row r="2982" spans="17:63" ht="29.25" customHeight="1" x14ac:dyDescent="0.2">
      <c r="Q2982" s="92" t="s">
        <v>50</v>
      </c>
      <c r="BF2982" s="101" t="s">
        <v>58</v>
      </c>
      <c r="BK2982" s="98" t="s">
        <v>70</v>
      </c>
    </row>
    <row r="2983" spans="17:63" ht="29.25" customHeight="1" x14ac:dyDescent="0.2">
      <c r="Q2983" s="92" t="s">
        <v>50</v>
      </c>
      <c r="BF2983" s="101" t="s">
        <v>58</v>
      </c>
      <c r="BK2983" s="98" t="s">
        <v>70</v>
      </c>
    </row>
    <row r="2984" spans="17:63" ht="29.25" customHeight="1" x14ac:dyDescent="0.2">
      <c r="Q2984" s="92" t="s">
        <v>50</v>
      </c>
      <c r="BF2984" s="101" t="s">
        <v>58</v>
      </c>
      <c r="BK2984" s="98" t="s">
        <v>70</v>
      </c>
    </row>
    <row r="2985" spans="17:63" ht="29.25" customHeight="1" x14ac:dyDescent="0.2">
      <c r="Q2985" s="92" t="s">
        <v>50</v>
      </c>
      <c r="BF2985" s="101" t="s">
        <v>58</v>
      </c>
      <c r="BK2985" s="98" t="s">
        <v>70</v>
      </c>
    </row>
    <row r="2986" spans="17:63" ht="29.25" customHeight="1" x14ac:dyDescent="0.2">
      <c r="Q2986" s="92" t="s">
        <v>50</v>
      </c>
      <c r="BF2986" s="101" t="s">
        <v>58</v>
      </c>
      <c r="BK2986" s="98" t="s">
        <v>70</v>
      </c>
    </row>
    <row r="2987" spans="17:63" ht="29.25" customHeight="1" x14ac:dyDescent="0.2">
      <c r="Q2987" s="92" t="s">
        <v>50</v>
      </c>
      <c r="BF2987" s="101" t="s">
        <v>58</v>
      </c>
      <c r="BK2987" s="98" t="s">
        <v>70</v>
      </c>
    </row>
    <row r="2988" spans="17:63" ht="29.25" customHeight="1" x14ac:dyDescent="0.2">
      <c r="Q2988" s="92" t="s">
        <v>50</v>
      </c>
      <c r="BF2988" s="101" t="s">
        <v>58</v>
      </c>
      <c r="BK2988" s="98" t="s">
        <v>70</v>
      </c>
    </row>
    <row r="2989" spans="17:63" ht="29.25" customHeight="1" x14ac:dyDescent="0.2">
      <c r="Q2989" s="92" t="s">
        <v>50</v>
      </c>
      <c r="BF2989" s="101" t="s">
        <v>58</v>
      </c>
      <c r="BK2989" s="98" t="s">
        <v>70</v>
      </c>
    </row>
    <row r="2990" spans="17:63" ht="29.25" customHeight="1" x14ac:dyDescent="0.2">
      <c r="Q2990" s="92" t="s">
        <v>50</v>
      </c>
      <c r="BF2990" s="101" t="s">
        <v>58</v>
      </c>
      <c r="BK2990" s="98" t="s">
        <v>70</v>
      </c>
    </row>
    <row r="2991" spans="17:63" ht="29.25" customHeight="1" x14ac:dyDescent="0.2">
      <c r="Q2991" s="92" t="s">
        <v>50</v>
      </c>
      <c r="BF2991" s="101" t="s">
        <v>58</v>
      </c>
      <c r="BK2991" s="98" t="s">
        <v>70</v>
      </c>
    </row>
    <row r="2992" spans="17:63" ht="29.25" customHeight="1" x14ac:dyDescent="0.2">
      <c r="Q2992" s="92" t="s">
        <v>50</v>
      </c>
      <c r="BF2992" s="101" t="s">
        <v>58</v>
      </c>
      <c r="BK2992" s="98" t="s">
        <v>70</v>
      </c>
    </row>
    <row r="2993" spans="17:63" ht="29.25" customHeight="1" x14ac:dyDescent="0.2">
      <c r="Q2993" s="92" t="s">
        <v>50</v>
      </c>
      <c r="BF2993" s="101" t="s">
        <v>58</v>
      </c>
      <c r="BK2993" s="98" t="s">
        <v>70</v>
      </c>
    </row>
    <row r="2994" spans="17:63" ht="29.25" customHeight="1" x14ac:dyDescent="0.2">
      <c r="Q2994" s="92" t="s">
        <v>50</v>
      </c>
      <c r="BF2994" s="101" t="s">
        <v>58</v>
      </c>
      <c r="BK2994" s="98" t="s">
        <v>70</v>
      </c>
    </row>
    <row r="2995" spans="17:63" ht="29.25" customHeight="1" x14ac:dyDescent="0.2">
      <c r="Q2995" s="92" t="s">
        <v>50</v>
      </c>
      <c r="BF2995" s="101" t="s">
        <v>58</v>
      </c>
      <c r="BK2995" s="98" t="s">
        <v>70</v>
      </c>
    </row>
    <row r="2996" spans="17:63" ht="29.25" customHeight="1" x14ac:dyDescent="0.2">
      <c r="Q2996" s="92" t="s">
        <v>50</v>
      </c>
      <c r="BF2996" s="101" t="s">
        <v>58</v>
      </c>
      <c r="BK2996" s="98" t="s">
        <v>70</v>
      </c>
    </row>
    <row r="2997" spans="17:63" ht="29.25" customHeight="1" x14ac:dyDescent="0.2">
      <c r="Q2997" s="92" t="s">
        <v>50</v>
      </c>
      <c r="BF2997" s="101" t="s">
        <v>58</v>
      </c>
      <c r="BK2997" s="98" t="s">
        <v>70</v>
      </c>
    </row>
    <row r="2998" spans="17:63" ht="29.25" customHeight="1" x14ac:dyDescent="0.2">
      <c r="Q2998" s="92" t="s">
        <v>50</v>
      </c>
      <c r="BF2998" s="101" t="s">
        <v>58</v>
      </c>
      <c r="BK2998" s="98" t="s">
        <v>70</v>
      </c>
    </row>
    <row r="2999" spans="17:63" ht="29.25" customHeight="1" x14ac:dyDescent="0.2">
      <c r="Q2999" s="92" t="s">
        <v>50</v>
      </c>
      <c r="BF2999" s="101" t="s">
        <v>58</v>
      </c>
      <c r="BK2999" s="98" t="s">
        <v>70</v>
      </c>
    </row>
    <row r="3000" spans="17:63" ht="29.25" customHeight="1" x14ac:dyDescent="0.2">
      <c r="Q3000" s="92" t="s">
        <v>50</v>
      </c>
      <c r="BF3000" s="101" t="s">
        <v>58</v>
      </c>
      <c r="BK3000" s="98" t="s">
        <v>70</v>
      </c>
    </row>
    <row r="3001" spans="17:63" ht="29.25" customHeight="1" x14ac:dyDescent="0.2">
      <c r="Q3001" s="92" t="s">
        <v>50</v>
      </c>
      <c r="BF3001" s="101" t="s">
        <v>58</v>
      </c>
      <c r="BK3001" s="98" t="s">
        <v>70</v>
      </c>
    </row>
    <row r="3002" spans="17:63" ht="29.25" customHeight="1" x14ac:dyDescent="0.2">
      <c r="Q3002" s="92" t="s">
        <v>50</v>
      </c>
      <c r="BF3002" s="101" t="s">
        <v>58</v>
      </c>
      <c r="BK3002" s="98" t="s">
        <v>70</v>
      </c>
    </row>
    <row r="3003" spans="17:63" ht="29.25" customHeight="1" x14ac:dyDescent="0.2">
      <c r="Q3003" s="92" t="s">
        <v>50</v>
      </c>
      <c r="BF3003" s="101" t="s">
        <v>58</v>
      </c>
      <c r="BK3003" s="98" t="s">
        <v>70</v>
      </c>
    </row>
    <row r="3004" spans="17:63" ht="29.25" customHeight="1" x14ac:dyDescent="0.2">
      <c r="Q3004" s="92" t="s">
        <v>50</v>
      </c>
      <c r="BF3004" s="101" t="s">
        <v>58</v>
      </c>
      <c r="BK3004" s="98" t="s">
        <v>70</v>
      </c>
    </row>
    <row r="3005" spans="17:63" ht="29.25" customHeight="1" x14ac:dyDescent="0.2">
      <c r="Q3005" s="92" t="s">
        <v>50</v>
      </c>
      <c r="BF3005" s="101" t="s">
        <v>58</v>
      </c>
      <c r="BK3005" s="98" t="s">
        <v>70</v>
      </c>
    </row>
    <row r="3006" spans="17:63" ht="29.25" customHeight="1" x14ac:dyDescent="0.2">
      <c r="Q3006" s="92" t="s">
        <v>50</v>
      </c>
      <c r="BF3006" s="101" t="s">
        <v>58</v>
      </c>
      <c r="BK3006" s="98" t="s">
        <v>70</v>
      </c>
    </row>
    <row r="3007" spans="17:63" ht="29.25" customHeight="1" x14ac:dyDescent="0.2">
      <c r="Q3007" s="92" t="s">
        <v>50</v>
      </c>
      <c r="BF3007" s="101" t="s">
        <v>58</v>
      </c>
      <c r="BK3007" s="98" t="s">
        <v>70</v>
      </c>
    </row>
    <row r="3008" spans="17:63" ht="29.25" customHeight="1" x14ac:dyDescent="0.2">
      <c r="Q3008" s="92" t="s">
        <v>50</v>
      </c>
      <c r="BF3008" s="101" t="s">
        <v>58</v>
      </c>
      <c r="BK3008" s="98" t="s">
        <v>70</v>
      </c>
    </row>
    <row r="3009" spans="17:63" ht="29.25" customHeight="1" x14ac:dyDescent="0.2">
      <c r="Q3009" s="92" t="s">
        <v>50</v>
      </c>
      <c r="BF3009" s="101" t="s">
        <v>58</v>
      </c>
      <c r="BK3009" s="98" t="s">
        <v>70</v>
      </c>
    </row>
    <row r="3010" spans="17:63" ht="29.25" customHeight="1" x14ac:dyDescent="0.2">
      <c r="Q3010" s="92" t="s">
        <v>50</v>
      </c>
      <c r="BF3010" s="101" t="s">
        <v>58</v>
      </c>
      <c r="BK3010" s="98" t="s">
        <v>70</v>
      </c>
    </row>
    <row r="3011" spans="17:63" ht="29.25" customHeight="1" x14ac:dyDescent="0.2">
      <c r="Q3011" s="92" t="s">
        <v>50</v>
      </c>
      <c r="BF3011" s="101" t="s">
        <v>58</v>
      </c>
      <c r="BK3011" s="98" t="s">
        <v>70</v>
      </c>
    </row>
    <row r="3012" spans="17:63" ht="29.25" customHeight="1" x14ac:dyDescent="0.2">
      <c r="Q3012" s="92" t="s">
        <v>50</v>
      </c>
      <c r="BF3012" s="101" t="s">
        <v>58</v>
      </c>
      <c r="BK3012" s="98" t="s">
        <v>70</v>
      </c>
    </row>
    <row r="3013" spans="17:63" ht="29.25" customHeight="1" x14ac:dyDescent="0.2">
      <c r="Q3013" s="92" t="s">
        <v>50</v>
      </c>
      <c r="BF3013" s="101" t="s">
        <v>58</v>
      </c>
      <c r="BK3013" s="98" t="s">
        <v>70</v>
      </c>
    </row>
    <row r="3014" spans="17:63" ht="29.25" customHeight="1" x14ac:dyDescent="0.2">
      <c r="Q3014" s="92" t="s">
        <v>50</v>
      </c>
      <c r="BF3014" s="101" t="s">
        <v>58</v>
      </c>
      <c r="BK3014" s="98" t="s">
        <v>70</v>
      </c>
    </row>
    <row r="3015" spans="17:63" ht="29.25" customHeight="1" x14ac:dyDescent="0.2">
      <c r="Q3015" s="92" t="s">
        <v>50</v>
      </c>
      <c r="BF3015" s="101" t="s">
        <v>58</v>
      </c>
      <c r="BK3015" s="98" t="s">
        <v>70</v>
      </c>
    </row>
    <row r="3016" spans="17:63" ht="29.25" customHeight="1" x14ac:dyDescent="0.2">
      <c r="Q3016" s="92" t="s">
        <v>50</v>
      </c>
      <c r="BF3016" s="101" t="s">
        <v>58</v>
      </c>
      <c r="BK3016" s="98" t="s">
        <v>70</v>
      </c>
    </row>
    <row r="3017" spans="17:63" ht="29.25" customHeight="1" x14ac:dyDescent="0.2">
      <c r="Q3017" s="92" t="s">
        <v>50</v>
      </c>
      <c r="BF3017" s="101" t="s">
        <v>58</v>
      </c>
      <c r="BK3017" s="98" t="s">
        <v>70</v>
      </c>
    </row>
    <row r="3018" spans="17:63" ht="29.25" customHeight="1" x14ac:dyDescent="0.2">
      <c r="Q3018" s="92" t="s">
        <v>50</v>
      </c>
      <c r="BF3018" s="101" t="s">
        <v>58</v>
      </c>
      <c r="BK3018" s="98" t="s">
        <v>70</v>
      </c>
    </row>
    <row r="3019" spans="17:63" ht="29.25" customHeight="1" x14ac:dyDescent="0.2">
      <c r="Q3019" s="92" t="s">
        <v>50</v>
      </c>
      <c r="BF3019" s="101" t="s">
        <v>58</v>
      </c>
      <c r="BK3019" s="98" t="s">
        <v>70</v>
      </c>
    </row>
    <row r="3020" spans="17:63" ht="29.25" customHeight="1" x14ac:dyDescent="0.2">
      <c r="Q3020" s="92" t="s">
        <v>50</v>
      </c>
      <c r="BF3020" s="101" t="s">
        <v>58</v>
      </c>
      <c r="BK3020" s="98" t="s">
        <v>70</v>
      </c>
    </row>
    <row r="3021" spans="17:63" ht="29.25" customHeight="1" x14ac:dyDescent="0.2">
      <c r="Q3021" s="92" t="s">
        <v>50</v>
      </c>
      <c r="BF3021" s="101" t="s">
        <v>58</v>
      </c>
      <c r="BK3021" s="98" t="s">
        <v>70</v>
      </c>
    </row>
    <row r="3022" spans="17:63" ht="29.25" customHeight="1" x14ac:dyDescent="0.2">
      <c r="Q3022" s="92" t="s">
        <v>50</v>
      </c>
      <c r="BF3022" s="101" t="s">
        <v>58</v>
      </c>
      <c r="BK3022" s="98" t="s">
        <v>70</v>
      </c>
    </row>
    <row r="3023" spans="17:63" ht="29.25" customHeight="1" x14ac:dyDescent="0.2">
      <c r="Q3023" s="92" t="s">
        <v>50</v>
      </c>
      <c r="BF3023" s="101" t="s">
        <v>58</v>
      </c>
      <c r="BK3023" s="98" t="s">
        <v>70</v>
      </c>
    </row>
    <row r="3024" spans="17:63" ht="29.25" customHeight="1" x14ac:dyDescent="0.2">
      <c r="Q3024" s="92" t="s">
        <v>50</v>
      </c>
      <c r="BF3024" s="101" t="s">
        <v>58</v>
      </c>
      <c r="BK3024" s="98" t="s">
        <v>70</v>
      </c>
    </row>
    <row r="3025" spans="17:63" ht="29.25" customHeight="1" x14ac:dyDescent="0.2">
      <c r="Q3025" s="92" t="s">
        <v>50</v>
      </c>
      <c r="BF3025" s="101" t="s">
        <v>58</v>
      </c>
      <c r="BK3025" s="98" t="s">
        <v>70</v>
      </c>
    </row>
    <row r="3026" spans="17:63" ht="29.25" customHeight="1" x14ac:dyDescent="0.2">
      <c r="Q3026" s="92" t="s">
        <v>50</v>
      </c>
      <c r="BF3026" s="101" t="s">
        <v>58</v>
      </c>
      <c r="BK3026" s="98" t="s">
        <v>70</v>
      </c>
    </row>
    <row r="3027" spans="17:63" ht="29.25" customHeight="1" x14ac:dyDescent="0.2">
      <c r="Q3027" s="92" t="s">
        <v>50</v>
      </c>
      <c r="BF3027" s="101" t="s">
        <v>58</v>
      </c>
      <c r="BK3027" s="98" t="s">
        <v>70</v>
      </c>
    </row>
    <row r="3028" spans="17:63" ht="29.25" customHeight="1" x14ac:dyDescent="0.2">
      <c r="Q3028" s="92" t="s">
        <v>50</v>
      </c>
      <c r="BF3028" s="101" t="s">
        <v>58</v>
      </c>
      <c r="BK3028" s="98" t="s">
        <v>70</v>
      </c>
    </row>
    <row r="3029" spans="17:63" ht="29.25" customHeight="1" x14ac:dyDescent="0.2">
      <c r="Q3029" s="92" t="s">
        <v>50</v>
      </c>
      <c r="BF3029" s="101" t="s">
        <v>58</v>
      </c>
      <c r="BK3029" s="98" t="s">
        <v>70</v>
      </c>
    </row>
    <row r="3030" spans="17:63" ht="29.25" customHeight="1" x14ac:dyDescent="0.2">
      <c r="Q3030" s="92" t="s">
        <v>50</v>
      </c>
      <c r="BF3030" s="101" t="s">
        <v>58</v>
      </c>
      <c r="BK3030" s="98" t="s">
        <v>70</v>
      </c>
    </row>
    <row r="3031" spans="17:63" ht="29.25" customHeight="1" x14ac:dyDescent="0.2">
      <c r="Q3031" s="92" t="s">
        <v>50</v>
      </c>
      <c r="BF3031" s="101" t="s">
        <v>58</v>
      </c>
      <c r="BK3031" s="98" t="s">
        <v>70</v>
      </c>
    </row>
    <row r="3032" spans="17:63" ht="29.25" customHeight="1" x14ac:dyDescent="0.2">
      <c r="Q3032" s="92" t="s">
        <v>50</v>
      </c>
      <c r="BF3032" s="101" t="s">
        <v>58</v>
      </c>
      <c r="BK3032" s="98" t="s">
        <v>70</v>
      </c>
    </row>
    <row r="3033" spans="17:63" ht="29.25" customHeight="1" x14ac:dyDescent="0.2">
      <c r="Q3033" s="92" t="s">
        <v>50</v>
      </c>
      <c r="BF3033" s="101" t="s">
        <v>58</v>
      </c>
      <c r="BK3033" s="98" t="s">
        <v>70</v>
      </c>
    </row>
    <row r="3034" spans="17:63" ht="29.25" customHeight="1" x14ac:dyDescent="0.2">
      <c r="Q3034" s="92" t="s">
        <v>50</v>
      </c>
      <c r="BF3034" s="101" t="s">
        <v>58</v>
      </c>
      <c r="BK3034" s="98" t="s">
        <v>70</v>
      </c>
    </row>
    <row r="3035" spans="17:63" ht="29.25" customHeight="1" x14ac:dyDescent="0.2">
      <c r="Q3035" s="92" t="s">
        <v>50</v>
      </c>
      <c r="BF3035" s="101" t="s">
        <v>58</v>
      </c>
      <c r="BK3035" s="98" t="s">
        <v>70</v>
      </c>
    </row>
    <row r="3036" spans="17:63" ht="29.25" customHeight="1" x14ac:dyDescent="0.2">
      <c r="Q3036" s="92" t="s">
        <v>50</v>
      </c>
      <c r="BF3036" s="101" t="s">
        <v>58</v>
      </c>
      <c r="BK3036" s="98" t="s">
        <v>70</v>
      </c>
    </row>
    <row r="3037" spans="17:63" ht="29.25" customHeight="1" x14ac:dyDescent="0.2">
      <c r="Q3037" s="92" t="s">
        <v>50</v>
      </c>
      <c r="BF3037" s="101" t="s">
        <v>58</v>
      </c>
      <c r="BK3037" s="98" t="s">
        <v>70</v>
      </c>
    </row>
    <row r="3038" spans="17:63" ht="29.25" customHeight="1" x14ac:dyDescent="0.2">
      <c r="Q3038" s="92" t="s">
        <v>50</v>
      </c>
      <c r="BF3038" s="101" t="s">
        <v>58</v>
      </c>
      <c r="BK3038" s="98" t="s">
        <v>70</v>
      </c>
    </row>
    <row r="3039" spans="17:63" ht="29.25" customHeight="1" x14ac:dyDescent="0.2">
      <c r="Q3039" s="92" t="s">
        <v>50</v>
      </c>
      <c r="BF3039" s="101" t="s">
        <v>58</v>
      </c>
      <c r="BK3039" s="98" t="s">
        <v>70</v>
      </c>
    </row>
    <row r="3040" spans="17:63" ht="29.25" customHeight="1" x14ac:dyDescent="0.2">
      <c r="Q3040" s="92" t="s">
        <v>50</v>
      </c>
      <c r="BF3040" s="101" t="s">
        <v>58</v>
      </c>
      <c r="BK3040" s="98" t="s">
        <v>70</v>
      </c>
    </row>
    <row r="3041" spans="17:63" ht="29.25" customHeight="1" x14ac:dyDescent="0.2">
      <c r="Q3041" s="92" t="s">
        <v>50</v>
      </c>
      <c r="BF3041" s="101" t="s">
        <v>58</v>
      </c>
      <c r="BK3041" s="98" t="s">
        <v>70</v>
      </c>
    </row>
    <row r="3042" spans="17:63" ht="29.25" customHeight="1" x14ac:dyDescent="0.2">
      <c r="Q3042" s="92" t="s">
        <v>50</v>
      </c>
      <c r="BF3042" s="101" t="s">
        <v>58</v>
      </c>
      <c r="BK3042" s="98" t="s">
        <v>70</v>
      </c>
    </row>
    <row r="3043" spans="17:63" ht="29.25" customHeight="1" x14ac:dyDescent="0.2">
      <c r="Q3043" s="92" t="s">
        <v>50</v>
      </c>
      <c r="BF3043" s="101" t="s">
        <v>58</v>
      </c>
      <c r="BK3043" s="98" t="s">
        <v>70</v>
      </c>
    </row>
    <row r="3044" spans="17:63" ht="29.25" customHeight="1" x14ac:dyDescent="0.2">
      <c r="Q3044" s="92" t="s">
        <v>50</v>
      </c>
      <c r="BF3044" s="101" t="s">
        <v>58</v>
      </c>
      <c r="BK3044" s="98" t="s">
        <v>70</v>
      </c>
    </row>
    <row r="3045" spans="17:63" ht="29.25" customHeight="1" x14ac:dyDescent="0.2">
      <c r="Q3045" s="92" t="s">
        <v>50</v>
      </c>
      <c r="BF3045" s="101" t="s">
        <v>58</v>
      </c>
      <c r="BK3045" s="98" t="s">
        <v>70</v>
      </c>
    </row>
    <row r="3046" spans="17:63" ht="29.25" customHeight="1" x14ac:dyDescent="0.2">
      <c r="Q3046" s="92" t="s">
        <v>50</v>
      </c>
      <c r="BF3046" s="101" t="s">
        <v>58</v>
      </c>
      <c r="BK3046" s="98" t="s">
        <v>70</v>
      </c>
    </row>
    <row r="3047" spans="17:63" ht="29.25" customHeight="1" x14ac:dyDescent="0.2">
      <c r="Q3047" s="92" t="s">
        <v>50</v>
      </c>
      <c r="BF3047" s="101" t="s">
        <v>58</v>
      </c>
      <c r="BK3047" s="98" t="s">
        <v>70</v>
      </c>
    </row>
    <row r="3048" spans="17:63" ht="29.25" customHeight="1" x14ac:dyDescent="0.2">
      <c r="Q3048" s="92" t="s">
        <v>50</v>
      </c>
      <c r="BF3048" s="101" t="s">
        <v>58</v>
      </c>
      <c r="BK3048" s="98" t="s">
        <v>70</v>
      </c>
    </row>
    <row r="3049" spans="17:63" ht="29.25" customHeight="1" x14ac:dyDescent="0.2">
      <c r="Q3049" s="92" t="s">
        <v>50</v>
      </c>
      <c r="BF3049" s="101" t="s">
        <v>58</v>
      </c>
      <c r="BK3049" s="98" t="s">
        <v>70</v>
      </c>
    </row>
    <row r="3050" spans="17:63" ht="29.25" customHeight="1" x14ac:dyDescent="0.2">
      <c r="Q3050" s="92" t="s">
        <v>50</v>
      </c>
      <c r="BF3050" s="101" t="s">
        <v>58</v>
      </c>
      <c r="BK3050" s="98" t="s">
        <v>70</v>
      </c>
    </row>
    <row r="3051" spans="17:63" ht="29.25" customHeight="1" x14ac:dyDescent="0.2">
      <c r="Q3051" s="92" t="s">
        <v>50</v>
      </c>
      <c r="BF3051" s="101" t="s">
        <v>58</v>
      </c>
      <c r="BK3051" s="98" t="s">
        <v>70</v>
      </c>
    </row>
    <row r="3052" spans="17:63" ht="29.25" customHeight="1" x14ac:dyDescent="0.2">
      <c r="Q3052" s="92" t="s">
        <v>50</v>
      </c>
      <c r="BF3052" s="101" t="s">
        <v>58</v>
      </c>
      <c r="BK3052" s="98" t="s">
        <v>70</v>
      </c>
    </row>
    <row r="3053" spans="17:63" ht="29.25" customHeight="1" x14ac:dyDescent="0.2">
      <c r="Q3053" s="92" t="s">
        <v>50</v>
      </c>
      <c r="BF3053" s="101" t="s">
        <v>58</v>
      </c>
      <c r="BK3053" s="98" t="s">
        <v>70</v>
      </c>
    </row>
    <row r="3054" spans="17:63" ht="29.25" customHeight="1" x14ac:dyDescent="0.2">
      <c r="Q3054" s="92" t="s">
        <v>50</v>
      </c>
      <c r="BF3054" s="101" t="s">
        <v>58</v>
      </c>
      <c r="BK3054" s="98" t="s">
        <v>70</v>
      </c>
    </row>
    <row r="3055" spans="17:63" ht="29.25" customHeight="1" x14ac:dyDescent="0.2">
      <c r="Q3055" s="92" t="s">
        <v>50</v>
      </c>
      <c r="BF3055" s="101" t="s">
        <v>58</v>
      </c>
      <c r="BK3055" s="98" t="s">
        <v>70</v>
      </c>
    </row>
    <row r="3056" spans="17:63" ht="29.25" customHeight="1" x14ac:dyDescent="0.2">
      <c r="Q3056" s="92" t="s">
        <v>50</v>
      </c>
      <c r="BF3056" s="101" t="s">
        <v>58</v>
      </c>
      <c r="BK3056" s="98" t="s">
        <v>70</v>
      </c>
    </row>
    <row r="3057" spans="17:63" ht="29.25" customHeight="1" x14ac:dyDescent="0.2">
      <c r="Q3057" s="92" t="s">
        <v>50</v>
      </c>
      <c r="BF3057" s="101" t="s">
        <v>58</v>
      </c>
      <c r="BK3057" s="98" t="s">
        <v>70</v>
      </c>
    </row>
    <row r="3058" spans="17:63" ht="29.25" customHeight="1" x14ac:dyDescent="0.2">
      <c r="Q3058" s="92" t="s">
        <v>50</v>
      </c>
      <c r="BF3058" s="101" t="s">
        <v>58</v>
      </c>
      <c r="BK3058" s="98" t="s">
        <v>70</v>
      </c>
    </row>
    <row r="3059" spans="17:63" ht="29.25" customHeight="1" x14ac:dyDescent="0.2">
      <c r="Q3059" s="92" t="s">
        <v>50</v>
      </c>
      <c r="BF3059" s="101" t="s">
        <v>58</v>
      </c>
      <c r="BK3059" s="98" t="s">
        <v>70</v>
      </c>
    </row>
    <row r="3060" spans="17:63" ht="29.25" customHeight="1" x14ac:dyDescent="0.2">
      <c r="Q3060" s="92" t="s">
        <v>50</v>
      </c>
      <c r="BF3060" s="101" t="s">
        <v>58</v>
      </c>
      <c r="BK3060" s="98" t="s">
        <v>70</v>
      </c>
    </row>
    <row r="3061" spans="17:63" ht="29.25" customHeight="1" x14ac:dyDescent="0.2">
      <c r="Q3061" s="92" t="s">
        <v>50</v>
      </c>
      <c r="BF3061" s="101" t="s">
        <v>58</v>
      </c>
      <c r="BK3061" s="98" t="s">
        <v>70</v>
      </c>
    </row>
    <row r="3062" spans="17:63" ht="29.25" customHeight="1" x14ac:dyDescent="0.2">
      <c r="Q3062" s="92" t="s">
        <v>50</v>
      </c>
      <c r="BF3062" s="101" t="s">
        <v>58</v>
      </c>
      <c r="BK3062" s="98" t="s">
        <v>70</v>
      </c>
    </row>
    <row r="3063" spans="17:63" ht="29.25" customHeight="1" x14ac:dyDescent="0.2">
      <c r="Q3063" s="92" t="s">
        <v>50</v>
      </c>
      <c r="BF3063" s="101" t="s">
        <v>58</v>
      </c>
      <c r="BK3063" s="98" t="s">
        <v>70</v>
      </c>
    </row>
    <row r="3064" spans="17:63" ht="29.25" customHeight="1" x14ac:dyDescent="0.2">
      <c r="Q3064" s="92" t="s">
        <v>50</v>
      </c>
      <c r="BF3064" s="101" t="s">
        <v>58</v>
      </c>
      <c r="BK3064" s="98" t="s">
        <v>70</v>
      </c>
    </row>
    <row r="3065" spans="17:63" ht="29.25" customHeight="1" x14ac:dyDescent="0.2">
      <c r="Q3065" s="92" t="s">
        <v>50</v>
      </c>
      <c r="BF3065" s="101" t="s">
        <v>58</v>
      </c>
      <c r="BK3065" s="98" t="s">
        <v>70</v>
      </c>
    </row>
    <row r="3066" spans="17:63" ht="29.25" customHeight="1" x14ac:dyDescent="0.2">
      <c r="Q3066" s="92" t="s">
        <v>50</v>
      </c>
      <c r="BF3066" s="101" t="s">
        <v>58</v>
      </c>
      <c r="BK3066" s="98" t="s">
        <v>70</v>
      </c>
    </row>
    <row r="3067" spans="17:63" ht="29.25" customHeight="1" x14ac:dyDescent="0.2">
      <c r="Q3067" s="92" t="s">
        <v>50</v>
      </c>
      <c r="BF3067" s="101" t="s">
        <v>58</v>
      </c>
      <c r="BK3067" s="98" t="s">
        <v>70</v>
      </c>
    </row>
    <row r="3068" spans="17:63" ht="29.25" customHeight="1" x14ac:dyDescent="0.2">
      <c r="Q3068" s="92" t="s">
        <v>50</v>
      </c>
      <c r="BF3068" s="101" t="s">
        <v>58</v>
      </c>
      <c r="BK3068" s="98" t="s">
        <v>70</v>
      </c>
    </row>
    <row r="3069" spans="17:63" ht="29.25" customHeight="1" x14ac:dyDescent="0.2">
      <c r="Q3069" s="92" t="s">
        <v>50</v>
      </c>
      <c r="BF3069" s="101" t="s">
        <v>58</v>
      </c>
      <c r="BK3069" s="98" t="s">
        <v>70</v>
      </c>
    </row>
    <row r="3070" spans="17:63" ht="29.25" customHeight="1" x14ac:dyDescent="0.2">
      <c r="Q3070" s="92" t="s">
        <v>50</v>
      </c>
      <c r="BF3070" s="101" t="s">
        <v>58</v>
      </c>
      <c r="BK3070" s="98" t="s">
        <v>70</v>
      </c>
    </row>
    <row r="3071" spans="17:63" ht="29.25" customHeight="1" x14ac:dyDescent="0.2">
      <c r="Q3071" s="92" t="s">
        <v>50</v>
      </c>
      <c r="BF3071" s="101" t="s">
        <v>58</v>
      </c>
      <c r="BK3071" s="98" t="s">
        <v>70</v>
      </c>
    </row>
    <row r="3072" spans="17:63" ht="29.25" customHeight="1" x14ac:dyDescent="0.2">
      <c r="Q3072" s="92" t="s">
        <v>50</v>
      </c>
      <c r="BF3072" s="101" t="s">
        <v>58</v>
      </c>
      <c r="BK3072" s="98" t="s">
        <v>70</v>
      </c>
    </row>
    <row r="3073" spans="17:63" ht="29.25" customHeight="1" x14ac:dyDescent="0.2">
      <c r="Q3073" s="92" t="s">
        <v>50</v>
      </c>
      <c r="BF3073" s="101" t="s">
        <v>58</v>
      </c>
      <c r="BK3073" s="98" t="s">
        <v>70</v>
      </c>
    </row>
    <row r="3074" spans="17:63" ht="29.25" customHeight="1" x14ac:dyDescent="0.2">
      <c r="Q3074" s="92" t="s">
        <v>50</v>
      </c>
      <c r="BF3074" s="101" t="s">
        <v>58</v>
      </c>
      <c r="BK3074" s="98" t="s">
        <v>70</v>
      </c>
    </row>
    <row r="3075" spans="17:63" ht="29.25" customHeight="1" x14ac:dyDescent="0.2">
      <c r="Q3075" s="92" t="s">
        <v>50</v>
      </c>
      <c r="BF3075" s="101" t="s">
        <v>58</v>
      </c>
      <c r="BK3075" s="98" t="s">
        <v>70</v>
      </c>
    </row>
    <row r="3076" spans="17:63" ht="29.25" customHeight="1" x14ac:dyDescent="0.2">
      <c r="Q3076" s="92" t="s">
        <v>50</v>
      </c>
      <c r="BF3076" s="101" t="s">
        <v>58</v>
      </c>
      <c r="BK3076" s="98" t="s">
        <v>70</v>
      </c>
    </row>
    <row r="3077" spans="17:63" ht="29.25" customHeight="1" x14ac:dyDescent="0.2">
      <c r="Q3077" s="92" t="s">
        <v>50</v>
      </c>
      <c r="BF3077" s="101" t="s">
        <v>58</v>
      </c>
      <c r="BK3077" s="98" t="s">
        <v>70</v>
      </c>
    </row>
    <row r="3078" spans="17:63" ht="29.25" customHeight="1" x14ac:dyDescent="0.2">
      <c r="Q3078" s="92" t="s">
        <v>50</v>
      </c>
      <c r="BF3078" s="101" t="s">
        <v>58</v>
      </c>
      <c r="BK3078" s="98" t="s">
        <v>70</v>
      </c>
    </row>
    <row r="3079" spans="17:63" ht="29.25" customHeight="1" x14ac:dyDescent="0.2">
      <c r="Q3079" s="92" t="s">
        <v>50</v>
      </c>
      <c r="BF3079" s="101" t="s">
        <v>58</v>
      </c>
      <c r="BK3079" s="98" t="s">
        <v>70</v>
      </c>
    </row>
    <row r="3080" spans="17:63" ht="29.25" customHeight="1" x14ac:dyDescent="0.2">
      <c r="Q3080" s="92" t="s">
        <v>50</v>
      </c>
      <c r="BF3080" s="101" t="s">
        <v>58</v>
      </c>
      <c r="BK3080" s="98" t="s">
        <v>70</v>
      </c>
    </row>
    <row r="3081" spans="17:63" ht="29.25" customHeight="1" x14ac:dyDescent="0.2">
      <c r="Q3081" s="92" t="s">
        <v>50</v>
      </c>
      <c r="BF3081" s="101" t="s">
        <v>58</v>
      </c>
      <c r="BK3081" s="98" t="s">
        <v>70</v>
      </c>
    </row>
    <row r="3082" spans="17:63" ht="29.25" customHeight="1" x14ac:dyDescent="0.2">
      <c r="Q3082" s="92" t="s">
        <v>50</v>
      </c>
      <c r="BF3082" s="101" t="s">
        <v>58</v>
      </c>
      <c r="BK3082" s="98" t="s">
        <v>70</v>
      </c>
    </row>
    <row r="3083" spans="17:63" ht="29.25" customHeight="1" x14ac:dyDescent="0.2">
      <c r="Q3083" s="92" t="s">
        <v>50</v>
      </c>
      <c r="BF3083" s="101" t="s">
        <v>58</v>
      </c>
      <c r="BK3083" s="98" t="s">
        <v>70</v>
      </c>
    </row>
    <row r="3084" spans="17:63" ht="29.25" customHeight="1" x14ac:dyDescent="0.2">
      <c r="Q3084" s="92" t="s">
        <v>50</v>
      </c>
      <c r="BF3084" s="101" t="s">
        <v>58</v>
      </c>
      <c r="BK3084" s="98" t="s">
        <v>70</v>
      </c>
    </row>
    <row r="3085" spans="17:63" ht="29.25" customHeight="1" x14ac:dyDescent="0.2">
      <c r="Q3085" s="92" t="s">
        <v>50</v>
      </c>
      <c r="BF3085" s="101" t="s">
        <v>58</v>
      </c>
      <c r="BK3085" s="98" t="s">
        <v>70</v>
      </c>
    </row>
    <row r="3086" spans="17:63" ht="29.25" customHeight="1" x14ac:dyDescent="0.2">
      <c r="Q3086" s="92" t="s">
        <v>50</v>
      </c>
      <c r="BF3086" s="101" t="s">
        <v>58</v>
      </c>
      <c r="BK3086" s="98" t="s">
        <v>70</v>
      </c>
    </row>
    <row r="3087" spans="17:63" ht="29.25" customHeight="1" x14ac:dyDescent="0.2">
      <c r="Q3087" s="92" t="s">
        <v>50</v>
      </c>
      <c r="BF3087" s="101" t="s">
        <v>58</v>
      </c>
      <c r="BK3087" s="98" t="s">
        <v>70</v>
      </c>
    </row>
    <row r="3088" spans="17:63" ht="29.25" customHeight="1" x14ac:dyDescent="0.2">
      <c r="Q3088" s="92" t="s">
        <v>50</v>
      </c>
      <c r="BF3088" s="101" t="s">
        <v>58</v>
      </c>
      <c r="BK3088" s="98" t="s">
        <v>70</v>
      </c>
    </row>
    <row r="3089" spans="17:63" ht="29.25" customHeight="1" x14ac:dyDescent="0.2">
      <c r="Q3089" s="92" t="s">
        <v>50</v>
      </c>
      <c r="BF3089" s="101" t="s">
        <v>58</v>
      </c>
      <c r="BK3089" s="98" t="s">
        <v>70</v>
      </c>
    </row>
    <row r="3090" spans="17:63" ht="29.25" customHeight="1" x14ac:dyDescent="0.2">
      <c r="Q3090" s="92" t="s">
        <v>50</v>
      </c>
      <c r="BF3090" s="101" t="s">
        <v>58</v>
      </c>
      <c r="BK3090" s="98" t="s">
        <v>70</v>
      </c>
    </row>
    <row r="3091" spans="17:63" ht="29.25" customHeight="1" x14ac:dyDescent="0.2">
      <c r="Q3091" s="92" t="s">
        <v>50</v>
      </c>
      <c r="BF3091" s="101" t="s">
        <v>58</v>
      </c>
      <c r="BK3091" s="98" t="s">
        <v>70</v>
      </c>
    </row>
    <row r="3092" spans="17:63" ht="29.25" customHeight="1" x14ac:dyDescent="0.2">
      <c r="Q3092" s="92" t="s">
        <v>50</v>
      </c>
      <c r="BF3092" s="101" t="s">
        <v>58</v>
      </c>
      <c r="BK3092" s="98" t="s">
        <v>70</v>
      </c>
    </row>
    <row r="3093" spans="17:63" ht="29.25" customHeight="1" x14ac:dyDescent="0.2">
      <c r="Q3093" s="92" t="s">
        <v>50</v>
      </c>
      <c r="BF3093" s="101" t="s">
        <v>58</v>
      </c>
      <c r="BK3093" s="98" t="s">
        <v>70</v>
      </c>
    </row>
    <row r="3094" spans="17:63" ht="29.25" customHeight="1" x14ac:dyDescent="0.2">
      <c r="Q3094" s="92" t="s">
        <v>50</v>
      </c>
      <c r="BF3094" s="101" t="s">
        <v>58</v>
      </c>
      <c r="BK3094" s="98" t="s">
        <v>70</v>
      </c>
    </row>
    <row r="3095" spans="17:63" ht="29.25" customHeight="1" x14ac:dyDescent="0.2">
      <c r="Q3095" s="92" t="s">
        <v>50</v>
      </c>
      <c r="BF3095" s="101" t="s">
        <v>58</v>
      </c>
      <c r="BK3095" s="98" t="s">
        <v>70</v>
      </c>
    </row>
    <row r="3096" spans="17:63" ht="29.25" customHeight="1" x14ac:dyDescent="0.2">
      <c r="Q3096" s="92" t="s">
        <v>50</v>
      </c>
      <c r="BF3096" s="101" t="s">
        <v>58</v>
      </c>
      <c r="BK3096" s="98" t="s">
        <v>70</v>
      </c>
    </row>
    <row r="3097" spans="17:63" ht="29.25" customHeight="1" x14ac:dyDescent="0.2">
      <c r="Q3097" s="92" t="s">
        <v>50</v>
      </c>
      <c r="BF3097" s="101" t="s">
        <v>58</v>
      </c>
      <c r="BK3097" s="98" t="s">
        <v>70</v>
      </c>
    </row>
    <row r="3098" spans="17:63" ht="29.25" customHeight="1" x14ac:dyDescent="0.2">
      <c r="Q3098" s="92" t="s">
        <v>50</v>
      </c>
      <c r="BF3098" s="101" t="s">
        <v>58</v>
      </c>
      <c r="BK3098" s="98" t="s">
        <v>70</v>
      </c>
    </row>
    <row r="3099" spans="17:63" ht="29.25" customHeight="1" x14ac:dyDescent="0.2">
      <c r="Q3099" s="92" t="s">
        <v>50</v>
      </c>
      <c r="BF3099" s="101" t="s">
        <v>58</v>
      </c>
      <c r="BK3099" s="98" t="s">
        <v>70</v>
      </c>
    </row>
    <row r="3100" spans="17:63" ht="29.25" customHeight="1" x14ac:dyDescent="0.2">
      <c r="Q3100" s="92" t="s">
        <v>50</v>
      </c>
      <c r="BF3100" s="101" t="s">
        <v>58</v>
      </c>
      <c r="BK3100" s="98" t="s">
        <v>70</v>
      </c>
    </row>
    <row r="3101" spans="17:63" ht="29.25" customHeight="1" x14ac:dyDescent="0.2">
      <c r="Q3101" s="92" t="s">
        <v>50</v>
      </c>
      <c r="BF3101" s="101" t="s">
        <v>58</v>
      </c>
      <c r="BK3101" s="98" t="s">
        <v>70</v>
      </c>
    </row>
    <row r="3102" spans="17:63" ht="29.25" customHeight="1" x14ac:dyDescent="0.2">
      <c r="Q3102" s="92" t="s">
        <v>50</v>
      </c>
      <c r="BF3102" s="101" t="s">
        <v>58</v>
      </c>
      <c r="BK3102" s="98" t="s">
        <v>70</v>
      </c>
    </row>
    <row r="3103" spans="17:63" ht="29.25" customHeight="1" x14ac:dyDescent="0.2">
      <c r="Q3103" s="92" t="s">
        <v>50</v>
      </c>
      <c r="BF3103" s="101" t="s">
        <v>58</v>
      </c>
      <c r="BK3103" s="98" t="s">
        <v>70</v>
      </c>
    </row>
    <row r="3104" spans="17:63" ht="29.25" customHeight="1" x14ac:dyDescent="0.2">
      <c r="Q3104" s="92" t="s">
        <v>50</v>
      </c>
      <c r="BF3104" s="101" t="s">
        <v>58</v>
      </c>
      <c r="BK3104" s="98" t="s">
        <v>70</v>
      </c>
    </row>
    <row r="3105" spans="17:63" ht="29.25" customHeight="1" x14ac:dyDescent="0.2">
      <c r="Q3105" s="92" t="s">
        <v>50</v>
      </c>
      <c r="BF3105" s="101" t="s">
        <v>58</v>
      </c>
      <c r="BK3105" s="98" t="s">
        <v>70</v>
      </c>
    </row>
    <row r="3106" spans="17:63" ht="29.25" customHeight="1" x14ac:dyDescent="0.2">
      <c r="Q3106" s="92" t="s">
        <v>50</v>
      </c>
      <c r="BF3106" s="101" t="s">
        <v>58</v>
      </c>
      <c r="BK3106" s="98" t="s">
        <v>70</v>
      </c>
    </row>
    <row r="3107" spans="17:63" ht="29.25" customHeight="1" x14ac:dyDescent="0.2">
      <c r="Q3107" s="92" t="s">
        <v>50</v>
      </c>
      <c r="BF3107" s="101" t="s">
        <v>58</v>
      </c>
      <c r="BK3107" s="98" t="s">
        <v>70</v>
      </c>
    </row>
    <row r="3108" spans="17:63" ht="29.25" customHeight="1" x14ac:dyDescent="0.2">
      <c r="Q3108" s="92" t="s">
        <v>50</v>
      </c>
      <c r="BF3108" s="101" t="s">
        <v>58</v>
      </c>
      <c r="BK3108" s="98" t="s">
        <v>70</v>
      </c>
    </row>
    <row r="3109" spans="17:63" ht="29.25" customHeight="1" x14ac:dyDescent="0.2">
      <c r="Q3109" s="92" t="s">
        <v>50</v>
      </c>
      <c r="BF3109" s="101" t="s">
        <v>58</v>
      </c>
      <c r="BK3109" s="98" t="s">
        <v>70</v>
      </c>
    </row>
    <row r="3110" spans="17:63" ht="29.25" customHeight="1" x14ac:dyDescent="0.2">
      <c r="Q3110" s="92" t="s">
        <v>50</v>
      </c>
      <c r="BF3110" s="101" t="s">
        <v>58</v>
      </c>
      <c r="BK3110" s="98" t="s">
        <v>70</v>
      </c>
    </row>
    <row r="3111" spans="17:63" ht="29.25" customHeight="1" x14ac:dyDescent="0.2">
      <c r="Q3111" s="92" t="s">
        <v>50</v>
      </c>
      <c r="BF3111" s="101" t="s">
        <v>58</v>
      </c>
      <c r="BK3111" s="98" t="s">
        <v>70</v>
      </c>
    </row>
    <row r="3112" spans="17:63" ht="29.25" customHeight="1" x14ac:dyDescent="0.2">
      <c r="Q3112" s="92" t="s">
        <v>50</v>
      </c>
      <c r="BF3112" s="101" t="s">
        <v>58</v>
      </c>
      <c r="BK3112" s="98" t="s">
        <v>70</v>
      </c>
    </row>
    <row r="3113" spans="17:63" ht="29.25" customHeight="1" x14ac:dyDescent="0.2">
      <c r="Q3113" s="92" t="s">
        <v>50</v>
      </c>
      <c r="BF3113" s="101" t="s">
        <v>58</v>
      </c>
      <c r="BK3113" s="98" t="s">
        <v>70</v>
      </c>
    </row>
    <row r="3114" spans="17:63" ht="29.25" customHeight="1" x14ac:dyDescent="0.2">
      <c r="Q3114" s="92" t="s">
        <v>50</v>
      </c>
      <c r="BF3114" s="101" t="s">
        <v>58</v>
      </c>
      <c r="BK3114" s="98" t="s">
        <v>70</v>
      </c>
    </row>
    <row r="3115" spans="17:63" ht="29.25" customHeight="1" x14ac:dyDescent="0.2">
      <c r="Q3115" s="92" t="s">
        <v>50</v>
      </c>
      <c r="BF3115" s="101" t="s">
        <v>58</v>
      </c>
      <c r="BK3115" s="98" t="s">
        <v>70</v>
      </c>
    </row>
    <row r="3116" spans="17:63" ht="29.25" customHeight="1" x14ac:dyDescent="0.2">
      <c r="Q3116" s="92" t="s">
        <v>50</v>
      </c>
      <c r="BF3116" s="101" t="s">
        <v>58</v>
      </c>
      <c r="BK3116" s="98" t="s">
        <v>70</v>
      </c>
    </row>
    <row r="3117" spans="17:63" ht="29.25" customHeight="1" x14ac:dyDescent="0.2">
      <c r="Q3117" s="92" t="s">
        <v>50</v>
      </c>
      <c r="BF3117" s="101" t="s">
        <v>58</v>
      </c>
      <c r="BK3117" s="98" t="s">
        <v>70</v>
      </c>
    </row>
    <row r="3118" spans="17:63" ht="29.25" customHeight="1" x14ac:dyDescent="0.2">
      <c r="Q3118" s="92" t="s">
        <v>50</v>
      </c>
      <c r="BF3118" s="101" t="s">
        <v>58</v>
      </c>
      <c r="BK3118" s="98" t="s">
        <v>70</v>
      </c>
    </row>
    <row r="3119" spans="17:63" ht="29.25" customHeight="1" x14ac:dyDescent="0.2">
      <c r="Q3119" s="92" t="s">
        <v>50</v>
      </c>
      <c r="BF3119" s="101" t="s">
        <v>58</v>
      </c>
      <c r="BK3119" s="98" t="s">
        <v>70</v>
      </c>
    </row>
    <row r="3120" spans="17:63" ht="29.25" customHeight="1" x14ac:dyDescent="0.2">
      <c r="Q3120" s="92" t="s">
        <v>50</v>
      </c>
      <c r="BF3120" s="101" t="s">
        <v>58</v>
      </c>
      <c r="BK3120" s="98" t="s">
        <v>70</v>
      </c>
    </row>
    <row r="3121" spans="17:63" ht="29.25" customHeight="1" x14ac:dyDescent="0.2">
      <c r="Q3121" s="92" t="s">
        <v>50</v>
      </c>
      <c r="BF3121" s="101" t="s">
        <v>58</v>
      </c>
      <c r="BK3121" s="98" t="s">
        <v>70</v>
      </c>
    </row>
    <row r="3122" spans="17:63" ht="29.25" customHeight="1" x14ac:dyDescent="0.2">
      <c r="Q3122" s="92" t="s">
        <v>50</v>
      </c>
      <c r="BF3122" s="101" t="s">
        <v>58</v>
      </c>
      <c r="BK3122" s="98" t="s">
        <v>70</v>
      </c>
    </row>
    <row r="3123" spans="17:63" ht="29.25" customHeight="1" x14ac:dyDescent="0.2">
      <c r="Q3123" s="92" t="s">
        <v>50</v>
      </c>
      <c r="BF3123" s="101" t="s">
        <v>58</v>
      </c>
      <c r="BK3123" s="98" t="s">
        <v>70</v>
      </c>
    </row>
    <row r="3124" spans="17:63" ht="29.25" customHeight="1" x14ac:dyDescent="0.2">
      <c r="Q3124" s="92" t="s">
        <v>50</v>
      </c>
      <c r="BF3124" s="101" t="s">
        <v>58</v>
      </c>
      <c r="BK3124" s="98" t="s">
        <v>70</v>
      </c>
    </row>
    <row r="3125" spans="17:63" ht="29.25" customHeight="1" x14ac:dyDescent="0.2">
      <c r="Q3125" s="92" t="s">
        <v>50</v>
      </c>
      <c r="BF3125" s="101" t="s">
        <v>58</v>
      </c>
      <c r="BK3125" s="98" t="s">
        <v>70</v>
      </c>
    </row>
    <row r="3126" spans="17:63" ht="29.25" customHeight="1" x14ac:dyDescent="0.2">
      <c r="Q3126" s="92" t="s">
        <v>50</v>
      </c>
      <c r="BF3126" s="101" t="s">
        <v>58</v>
      </c>
      <c r="BK3126" s="98" t="s">
        <v>70</v>
      </c>
    </row>
    <row r="3127" spans="17:63" ht="29.25" customHeight="1" x14ac:dyDescent="0.2">
      <c r="Q3127" s="92" t="s">
        <v>50</v>
      </c>
      <c r="BF3127" s="101" t="s">
        <v>58</v>
      </c>
      <c r="BK3127" s="98" t="s">
        <v>70</v>
      </c>
    </row>
    <row r="3128" spans="17:63" ht="29.25" customHeight="1" x14ac:dyDescent="0.2">
      <c r="Q3128" s="92" t="s">
        <v>50</v>
      </c>
      <c r="BF3128" s="101" t="s">
        <v>58</v>
      </c>
      <c r="BK3128" s="98" t="s">
        <v>70</v>
      </c>
    </row>
    <row r="3129" spans="17:63" ht="29.25" customHeight="1" x14ac:dyDescent="0.2">
      <c r="Q3129" s="92" t="s">
        <v>50</v>
      </c>
      <c r="BF3129" s="101" t="s">
        <v>58</v>
      </c>
      <c r="BK3129" s="98" t="s">
        <v>70</v>
      </c>
    </row>
    <row r="3130" spans="17:63" ht="29.25" customHeight="1" x14ac:dyDescent="0.2">
      <c r="Q3130" s="92" t="s">
        <v>50</v>
      </c>
      <c r="BF3130" s="101" t="s">
        <v>58</v>
      </c>
      <c r="BK3130" s="98" t="s">
        <v>70</v>
      </c>
    </row>
    <row r="3131" spans="17:63" ht="29.25" customHeight="1" x14ac:dyDescent="0.2">
      <c r="Q3131" s="92" t="s">
        <v>50</v>
      </c>
      <c r="BF3131" s="101" t="s">
        <v>58</v>
      </c>
      <c r="BK3131" s="98" t="s">
        <v>70</v>
      </c>
    </row>
    <row r="3132" spans="17:63" ht="29.25" customHeight="1" x14ac:dyDescent="0.2">
      <c r="Q3132" s="92" t="s">
        <v>50</v>
      </c>
      <c r="BF3132" s="101" t="s">
        <v>58</v>
      </c>
      <c r="BK3132" s="98" t="s">
        <v>70</v>
      </c>
    </row>
    <row r="3133" spans="17:63" ht="29.25" customHeight="1" x14ac:dyDescent="0.2">
      <c r="Q3133" s="92" t="s">
        <v>50</v>
      </c>
      <c r="BF3133" s="101" t="s">
        <v>58</v>
      </c>
      <c r="BK3133" s="98" t="s">
        <v>70</v>
      </c>
    </row>
    <row r="3134" spans="17:63" ht="29.25" customHeight="1" x14ac:dyDescent="0.2">
      <c r="Q3134" s="92" t="s">
        <v>50</v>
      </c>
      <c r="BF3134" s="101" t="s">
        <v>58</v>
      </c>
      <c r="BK3134" s="98" t="s">
        <v>70</v>
      </c>
    </row>
    <row r="3135" spans="17:63" ht="29.25" customHeight="1" x14ac:dyDescent="0.2">
      <c r="Q3135" s="92" t="s">
        <v>50</v>
      </c>
      <c r="BF3135" s="101" t="s">
        <v>58</v>
      </c>
      <c r="BK3135" s="98" t="s">
        <v>70</v>
      </c>
    </row>
    <row r="3136" spans="17:63" ht="29.25" customHeight="1" x14ac:dyDescent="0.2">
      <c r="Q3136" s="92" t="s">
        <v>50</v>
      </c>
      <c r="BF3136" s="101" t="s">
        <v>58</v>
      </c>
      <c r="BK3136" s="98" t="s">
        <v>70</v>
      </c>
    </row>
    <row r="3137" spans="17:63" ht="29.25" customHeight="1" x14ac:dyDescent="0.2">
      <c r="Q3137" s="92" t="s">
        <v>50</v>
      </c>
      <c r="BF3137" s="101" t="s">
        <v>58</v>
      </c>
      <c r="BK3137" s="98" t="s">
        <v>70</v>
      </c>
    </row>
    <row r="3138" spans="17:63" ht="29.25" customHeight="1" x14ac:dyDescent="0.2">
      <c r="Q3138" s="92" t="s">
        <v>50</v>
      </c>
      <c r="BF3138" s="101" t="s">
        <v>58</v>
      </c>
      <c r="BK3138" s="98" t="s">
        <v>70</v>
      </c>
    </row>
    <row r="3139" spans="17:63" ht="29.25" customHeight="1" x14ac:dyDescent="0.2">
      <c r="Q3139" s="92" t="s">
        <v>50</v>
      </c>
      <c r="BF3139" s="101" t="s">
        <v>58</v>
      </c>
      <c r="BK3139" s="98" t="s">
        <v>70</v>
      </c>
    </row>
    <row r="3140" spans="17:63" ht="29.25" customHeight="1" x14ac:dyDescent="0.2">
      <c r="Q3140" s="92" t="s">
        <v>50</v>
      </c>
      <c r="BF3140" s="101" t="s">
        <v>58</v>
      </c>
      <c r="BK3140" s="98" t="s">
        <v>70</v>
      </c>
    </row>
    <row r="3141" spans="17:63" ht="29.25" customHeight="1" x14ac:dyDescent="0.2">
      <c r="Q3141" s="92" t="s">
        <v>50</v>
      </c>
      <c r="BF3141" s="101" t="s">
        <v>58</v>
      </c>
      <c r="BK3141" s="98" t="s">
        <v>70</v>
      </c>
    </row>
    <row r="3142" spans="17:63" ht="29.25" customHeight="1" x14ac:dyDescent="0.2">
      <c r="Q3142" s="92" t="s">
        <v>50</v>
      </c>
      <c r="BF3142" s="101" t="s">
        <v>58</v>
      </c>
      <c r="BK3142" s="98" t="s">
        <v>70</v>
      </c>
    </row>
    <row r="3143" spans="17:63" ht="29.25" customHeight="1" x14ac:dyDescent="0.2">
      <c r="Q3143" s="92" t="s">
        <v>50</v>
      </c>
      <c r="BF3143" s="101" t="s">
        <v>58</v>
      </c>
      <c r="BK3143" s="98" t="s">
        <v>70</v>
      </c>
    </row>
    <row r="3144" spans="17:63" ht="29.25" customHeight="1" x14ac:dyDescent="0.2">
      <c r="Q3144" s="92" t="s">
        <v>50</v>
      </c>
      <c r="BF3144" s="101" t="s">
        <v>58</v>
      </c>
      <c r="BK3144" s="98" t="s">
        <v>70</v>
      </c>
    </row>
    <row r="3145" spans="17:63" ht="29.25" customHeight="1" x14ac:dyDescent="0.2">
      <c r="Q3145" s="92" t="s">
        <v>50</v>
      </c>
      <c r="BF3145" s="101" t="s">
        <v>58</v>
      </c>
      <c r="BK3145" s="98" t="s">
        <v>70</v>
      </c>
    </row>
    <row r="3146" spans="17:63" ht="29.25" customHeight="1" x14ac:dyDescent="0.2">
      <c r="Q3146" s="92" t="s">
        <v>50</v>
      </c>
      <c r="BF3146" s="101" t="s">
        <v>58</v>
      </c>
      <c r="BK3146" s="98" t="s">
        <v>70</v>
      </c>
    </row>
    <row r="3147" spans="17:63" ht="29.25" customHeight="1" x14ac:dyDescent="0.2">
      <c r="Q3147" s="92" t="s">
        <v>50</v>
      </c>
      <c r="BF3147" s="101" t="s">
        <v>58</v>
      </c>
      <c r="BK3147" s="98" t="s">
        <v>70</v>
      </c>
    </row>
    <row r="3148" spans="17:63" ht="29.25" customHeight="1" x14ac:dyDescent="0.2">
      <c r="Q3148" s="92" t="s">
        <v>50</v>
      </c>
      <c r="BF3148" s="101" t="s">
        <v>58</v>
      </c>
      <c r="BK3148" s="98" t="s">
        <v>70</v>
      </c>
    </row>
    <row r="3149" spans="17:63" ht="29.25" customHeight="1" x14ac:dyDescent="0.2">
      <c r="Q3149" s="92" t="s">
        <v>50</v>
      </c>
      <c r="BF3149" s="101" t="s">
        <v>58</v>
      </c>
      <c r="BK3149" s="98" t="s">
        <v>70</v>
      </c>
    </row>
    <row r="3150" spans="17:63" ht="29.25" customHeight="1" x14ac:dyDescent="0.2">
      <c r="Q3150" s="92" t="s">
        <v>50</v>
      </c>
      <c r="BF3150" s="101" t="s">
        <v>58</v>
      </c>
      <c r="BK3150" s="98" t="s">
        <v>70</v>
      </c>
    </row>
    <row r="3151" spans="17:63" ht="29.25" customHeight="1" x14ac:dyDescent="0.2">
      <c r="Q3151" s="92" t="s">
        <v>50</v>
      </c>
      <c r="BF3151" s="101" t="s">
        <v>58</v>
      </c>
      <c r="BK3151" s="98" t="s">
        <v>70</v>
      </c>
    </row>
    <row r="3152" spans="17:63" ht="29.25" customHeight="1" x14ac:dyDescent="0.2">
      <c r="Q3152" s="92" t="s">
        <v>50</v>
      </c>
      <c r="BF3152" s="101" t="s">
        <v>58</v>
      </c>
      <c r="BK3152" s="98" t="s">
        <v>70</v>
      </c>
    </row>
    <row r="3153" spans="17:63" ht="29.25" customHeight="1" x14ac:dyDescent="0.2">
      <c r="Q3153" s="92" t="s">
        <v>50</v>
      </c>
      <c r="BF3153" s="101" t="s">
        <v>58</v>
      </c>
      <c r="BK3153" s="98" t="s">
        <v>70</v>
      </c>
    </row>
    <row r="3154" spans="17:63" ht="29.25" customHeight="1" x14ac:dyDescent="0.2">
      <c r="Q3154" s="92" t="s">
        <v>50</v>
      </c>
      <c r="BF3154" s="101" t="s">
        <v>58</v>
      </c>
      <c r="BK3154" s="98" t="s">
        <v>70</v>
      </c>
    </row>
    <row r="3155" spans="17:63" ht="29.25" customHeight="1" x14ac:dyDescent="0.2">
      <c r="Q3155" s="92" t="s">
        <v>50</v>
      </c>
      <c r="BF3155" s="101" t="s">
        <v>58</v>
      </c>
      <c r="BK3155" s="98" t="s">
        <v>70</v>
      </c>
    </row>
    <row r="3156" spans="17:63" ht="29.25" customHeight="1" x14ac:dyDescent="0.2">
      <c r="Q3156" s="92" t="s">
        <v>50</v>
      </c>
      <c r="BF3156" s="101" t="s">
        <v>58</v>
      </c>
      <c r="BK3156" s="98" t="s">
        <v>70</v>
      </c>
    </row>
    <row r="3157" spans="17:63" ht="29.25" customHeight="1" x14ac:dyDescent="0.2">
      <c r="Q3157" s="92" t="s">
        <v>50</v>
      </c>
      <c r="BF3157" s="101" t="s">
        <v>58</v>
      </c>
      <c r="BK3157" s="98" t="s">
        <v>70</v>
      </c>
    </row>
    <row r="3158" spans="17:63" ht="29.25" customHeight="1" x14ac:dyDescent="0.2">
      <c r="Q3158" s="92" t="s">
        <v>50</v>
      </c>
      <c r="BF3158" s="101" t="s">
        <v>58</v>
      </c>
      <c r="BK3158" s="98" t="s">
        <v>70</v>
      </c>
    </row>
    <row r="3159" spans="17:63" ht="29.25" customHeight="1" x14ac:dyDescent="0.2">
      <c r="Q3159" s="92" t="s">
        <v>50</v>
      </c>
      <c r="BF3159" s="101" t="s">
        <v>58</v>
      </c>
      <c r="BK3159" s="98" t="s">
        <v>70</v>
      </c>
    </row>
    <row r="3160" spans="17:63" ht="29.25" customHeight="1" x14ac:dyDescent="0.2">
      <c r="Q3160" s="92" t="s">
        <v>50</v>
      </c>
      <c r="BF3160" s="101" t="s">
        <v>58</v>
      </c>
      <c r="BK3160" s="98" t="s">
        <v>70</v>
      </c>
    </row>
    <row r="3161" spans="17:63" ht="29.25" customHeight="1" x14ac:dyDescent="0.2">
      <c r="Q3161" s="92" t="s">
        <v>50</v>
      </c>
      <c r="BF3161" s="101" t="s">
        <v>58</v>
      </c>
      <c r="BK3161" s="98" t="s">
        <v>70</v>
      </c>
    </row>
    <row r="3162" spans="17:63" ht="29.25" customHeight="1" x14ac:dyDescent="0.2">
      <c r="Q3162" s="92" t="s">
        <v>50</v>
      </c>
      <c r="BF3162" s="101" t="s">
        <v>58</v>
      </c>
      <c r="BK3162" s="98" t="s">
        <v>70</v>
      </c>
    </row>
    <row r="3163" spans="17:63" ht="29.25" customHeight="1" x14ac:dyDescent="0.2">
      <c r="Q3163" s="92" t="s">
        <v>50</v>
      </c>
      <c r="BF3163" s="101" t="s">
        <v>58</v>
      </c>
      <c r="BK3163" s="98" t="s">
        <v>70</v>
      </c>
    </row>
    <row r="3164" spans="17:63" ht="29.25" customHeight="1" x14ac:dyDescent="0.2">
      <c r="Q3164" s="92" t="s">
        <v>50</v>
      </c>
      <c r="BF3164" s="101" t="s">
        <v>58</v>
      </c>
      <c r="BK3164" s="98" t="s">
        <v>70</v>
      </c>
    </row>
    <row r="3165" spans="17:63" ht="29.25" customHeight="1" x14ac:dyDescent="0.2">
      <c r="Q3165" s="92" t="s">
        <v>50</v>
      </c>
      <c r="BF3165" s="101" t="s">
        <v>58</v>
      </c>
      <c r="BK3165" s="98" t="s">
        <v>70</v>
      </c>
    </row>
    <row r="3166" spans="17:63" ht="29.25" customHeight="1" x14ac:dyDescent="0.2">
      <c r="Q3166" s="92" t="s">
        <v>50</v>
      </c>
      <c r="BF3166" s="101" t="s">
        <v>58</v>
      </c>
      <c r="BK3166" s="98" t="s">
        <v>70</v>
      </c>
    </row>
    <row r="3167" spans="17:63" ht="29.25" customHeight="1" x14ac:dyDescent="0.2">
      <c r="Q3167" s="92" t="s">
        <v>50</v>
      </c>
      <c r="BF3167" s="101" t="s">
        <v>58</v>
      </c>
      <c r="BK3167" s="98" t="s">
        <v>70</v>
      </c>
    </row>
    <row r="3168" spans="17:63" ht="29.25" customHeight="1" x14ac:dyDescent="0.2">
      <c r="Q3168" s="92" t="s">
        <v>50</v>
      </c>
      <c r="BF3168" s="101" t="s">
        <v>58</v>
      </c>
      <c r="BK3168" s="98" t="s">
        <v>70</v>
      </c>
    </row>
    <row r="3169" spans="17:63" ht="29.25" customHeight="1" x14ac:dyDescent="0.2">
      <c r="Q3169" s="92" t="s">
        <v>50</v>
      </c>
      <c r="BF3169" s="101" t="s">
        <v>58</v>
      </c>
      <c r="BK3169" s="98" t="s">
        <v>70</v>
      </c>
    </row>
    <row r="3170" spans="17:63" ht="29.25" customHeight="1" x14ac:dyDescent="0.2">
      <c r="Q3170" s="92" t="s">
        <v>50</v>
      </c>
      <c r="BF3170" s="101" t="s">
        <v>58</v>
      </c>
      <c r="BK3170" s="98" t="s">
        <v>70</v>
      </c>
    </row>
    <row r="3171" spans="17:63" ht="29.25" customHeight="1" x14ac:dyDescent="0.2">
      <c r="Q3171" s="92" t="s">
        <v>50</v>
      </c>
      <c r="BF3171" s="101" t="s">
        <v>58</v>
      </c>
      <c r="BK3171" s="98" t="s">
        <v>70</v>
      </c>
    </row>
    <row r="3172" spans="17:63" ht="29.25" customHeight="1" x14ac:dyDescent="0.2">
      <c r="Q3172" s="92" t="s">
        <v>50</v>
      </c>
      <c r="BF3172" s="101" t="s">
        <v>58</v>
      </c>
      <c r="BK3172" s="98" t="s">
        <v>70</v>
      </c>
    </row>
    <row r="3173" spans="17:63" ht="29.25" customHeight="1" x14ac:dyDescent="0.2">
      <c r="Q3173" s="92" t="s">
        <v>50</v>
      </c>
      <c r="BF3173" s="101" t="s">
        <v>58</v>
      </c>
      <c r="BK3173" s="98" t="s">
        <v>70</v>
      </c>
    </row>
    <row r="3174" spans="17:63" ht="29.25" customHeight="1" x14ac:dyDescent="0.2">
      <c r="Q3174" s="92" t="s">
        <v>50</v>
      </c>
      <c r="BF3174" s="101" t="s">
        <v>58</v>
      </c>
      <c r="BK3174" s="98" t="s">
        <v>70</v>
      </c>
    </row>
    <row r="3175" spans="17:63" ht="29.25" customHeight="1" x14ac:dyDescent="0.2">
      <c r="Q3175" s="92" t="s">
        <v>50</v>
      </c>
      <c r="BF3175" s="101" t="s">
        <v>58</v>
      </c>
      <c r="BK3175" s="98" t="s">
        <v>70</v>
      </c>
    </row>
    <row r="3176" spans="17:63" ht="29.25" customHeight="1" x14ac:dyDescent="0.2">
      <c r="Q3176" s="92" t="s">
        <v>50</v>
      </c>
      <c r="BF3176" s="101" t="s">
        <v>58</v>
      </c>
      <c r="BK3176" s="98" t="s">
        <v>70</v>
      </c>
    </row>
    <row r="3177" spans="17:63" ht="29.25" customHeight="1" x14ac:dyDescent="0.2">
      <c r="Q3177" s="92" t="s">
        <v>50</v>
      </c>
      <c r="BF3177" s="101" t="s">
        <v>58</v>
      </c>
      <c r="BK3177" s="98" t="s">
        <v>70</v>
      </c>
    </row>
    <row r="3178" spans="17:63" ht="29.25" customHeight="1" x14ac:dyDescent="0.2">
      <c r="Q3178" s="92" t="s">
        <v>50</v>
      </c>
      <c r="BF3178" s="101" t="s">
        <v>58</v>
      </c>
      <c r="BK3178" s="98" t="s">
        <v>70</v>
      </c>
    </row>
    <row r="3179" spans="17:63" ht="29.25" customHeight="1" x14ac:dyDescent="0.2">
      <c r="Q3179" s="92" t="s">
        <v>50</v>
      </c>
      <c r="BF3179" s="101" t="s">
        <v>58</v>
      </c>
      <c r="BK3179" s="98" t="s">
        <v>70</v>
      </c>
    </row>
    <row r="3180" spans="17:63" ht="29.25" customHeight="1" x14ac:dyDescent="0.2">
      <c r="Q3180" s="92" t="s">
        <v>50</v>
      </c>
      <c r="BF3180" s="101" t="s">
        <v>58</v>
      </c>
      <c r="BK3180" s="98" t="s">
        <v>70</v>
      </c>
    </row>
    <row r="3181" spans="17:63" ht="29.25" customHeight="1" x14ac:dyDescent="0.2">
      <c r="Q3181" s="92" t="s">
        <v>50</v>
      </c>
      <c r="BF3181" s="101" t="s">
        <v>58</v>
      </c>
      <c r="BK3181" s="98" t="s">
        <v>70</v>
      </c>
    </row>
    <row r="3182" spans="17:63" ht="29.25" customHeight="1" x14ac:dyDescent="0.2">
      <c r="Q3182" s="92" t="s">
        <v>50</v>
      </c>
      <c r="BF3182" s="101" t="s">
        <v>58</v>
      </c>
      <c r="BK3182" s="98" t="s">
        <v>70</v>
      </c>
    </row>
    <row r="3183" spans="17:63" ht="29.25" customHeight="1" x14ac:dyDescent="0.2">
      <c r="Q3183" s="92" t="s">
        <v>50</v>
      </c>
      <c r="BF3183" s="101" t="s">
        <v>58</v>
      </c>
      <c r="BK3183" s="98" t="s">
        <v>70</v>
      </c>
    </row>
    <row r="3184" spans="17:63" ht="29.25" customHeight="1" x14ac:dyDescent="0.2">
      <c r="Q3184" s="92" t="s">
        <v>50</v>
      </c>
      <c r="BF3184" s="101" t="s">
        <v>58</v>
      </c>
      <c r="BK3184" s="98" t="s">
        <v>70</v>
      </c>
    </row>
    <row r="3185" spans="17:63" ht="29.25" customHeight="1" x14ac:dyDescent="0.2">
      <c r="Q3185" s="92" t="s">
        <v>50</v>
      </c>
      <c r="BF3185" s="101" t="s">
        <v>58</v>
      </c>
      <c r="BK3185" s="98" t="s">
        <v>70</v>
      </c>
    </row>
    <row r="3186" spans="17:63" ht="29.25" customHeight="1" x14ac:dyDescent="0.2">
      <c r="Q3186" s="92" t="s">
        <v>50</v>
      </c>
      <c r="BF3186" s="101" t="s">
        <v>58</v>
      </c>
      <c r="BK3186" s="98" t="s">
        <v>70</v>
      </c>
    </row>
    <row r="3187" spans="17:63" ht="29.25" customHeight="1" x14ac:dyDescent="0.2">
      <c r="Q3187" s="92" t="s">
        <v>50</v>
      </c>
      <c r="BF3187" s="101" t="s">
        <v>58</v>
      </c>
      <c r="BK3187" s="98" t="s">
        <v>70</v>
      </c>
    </row>
    <row r="3188" spans="17:63" ht="29.25" customHeight="1" x14ac:dyDescent="0.2">
      <c r="Q3188" s="92" t="s">
        <v>50</v>
      </c>
      <c r="BF3188" s="101" t="s">
        <v>58</v>
      </c>
      <c r="BK3188" s="98" t="s">
        <v>70</v>
      </c>
    </row>
    <row r="3189" spans="17:63" ht="29.25" customHeight="1" x14ac:dyDescent="0.2">
      <c r="Q3189" s="92" t="s">
        <v>50</v>
      </c>
      <c r="BF3189" s="101" t="s">
        <v>58</v>
      </c>
      <c r="BK3189" s="98" t="s">
        <v>70</v>
      </c>
    </row>
    <row r="3190" spans="17:63" ht="29.25" customHeight="1" x14ac:dyDescent="0.2">
      <c r="Q3190" s="92" t="s">
        <v>50</v>
      </c>
      <c r="BF3190" s="101" t="s">
        <v>58</v>
      </c>
      <c r="BK3190" s="98" t="s">
        <v>70</v>
      </c>
    </row>
    <row r="3191" spans="17:63" ht="29.25" customHeight="1" x14ac:dyDescent="0.2">
      <c r="Q3191" s="92" t="s">
        <v>50</v>
      </c>
      <c r="BF3191" s="101" t="s">
        <v>58</v>
      </c>
      <c r="BK3191" s="98" t="s">
        <v>70</v>
      </c>
    </row>
    <row r="3192" spans="17:63" ht="29.25" customHeight="1" x14ac:dyDescent="0.2">
      <c r="Q3192" s="92" t="s">
        <v>50</v>
      </c>
      <c r="BF3192" s="101" t="s">
        <v>58</v>
      </c>
      <c r="BK3192" s="98" t="s">
        <v>70</v>
      </c>
    </row>
    <row r="3193" spans="17:63" ht="29.25" customHeight="1" x14ac:dyDescent="0.2">
      <c r="Q3193" s="92" t="s">
        <v>50</v>
      </c>
      <c r="BF3193" s="101" t="s">
        <v>58</v>
      </c>
      <c r="BK3193" s="98" t="s">
        <v>70</v>
      </c>
    </row>
    <row r="3194" spans="17:63" ht="29.25" customHeight="1" x14ac:dyDescent="0.2">
      <c r="Q3194" s="92" t="s">
        <v>50</v>
      </c>
      <c r="BF3194" s="101" t="s">
        <v>58</v>
      </c>
      <c r="BK3194" s="98" t="s">
        <v>70</v>
      </c>
    </row>
    <row r="3195" spans="17:63" ht="29.25" customHeight="1" x14ac:dyDescent="0.2">
      <c r="Q3195" s="92" t="s">
        <v>50</v>
      </c>
      <c r="BF3195" s="101" t="s">
        <v>58</v>
      </c>
      <c r="BK3195" s="98" t="s">
        <v>70</v>
      </c>
    </row>
    <row r="3196" spans="17:63" ht="29.25" customHeight="1" x14ac:dyDescent="0.2">
      <c r="Q3196" s="92" t="s">
        <v>50</v>
      </c>
      <c r="BF3196" s="101" t="s">
        <v>58</v>
      </c>
      <c r="BK3196" s="98" t="s">
        <v>70</v>
      </c>
    </row>
    <row r="3197" spans="17:63" ht="29.25" customHeight="1" x14ac:dyDescent="0.2">
      <c r="Q3197" s="92" t="s">
        <v>50</v>
      </c>
      <c r="BF3197" s="101" t="s">
        <v>58</v>
      </c>
      <c r="BK3197" s="98" t="s">
        <v>70</v>
      </c>
    </row>
    <row r="3198" spans="17:63" ht="29.25" customHeight="1" x14ac:dyDescent="0.2">
      <c r="Q3198" s="92" t="s">
        <v>50</v>
      </c>
      <c r="BF3198" s="101" t="s">
        <v>58</v>
      </c>
      <c r="BK3198" s="98" t="s">
        <v>70</v>
      </c>
    </row>
    <row r="3199" spans="17:63" ht="29.25" customHeight="1" x14ac:dyDescent="0.2">
      <c r="Q3199" s="92" t="s">
        <v>50</v>
      </c>
      <c r="BF3199" s="101" t="s">
        <v>58</v>
      </c>
      <c r="BK3199" s="98" t="s">
        <v>70</v>
      </c>
    </row>
    <row r="3200" spans="17:63" ht="29.25" customHeight="1" x14ac:dyDescent="0.2">
      <c r="Q3200" s="92" t="s">
        <v>50</v>
      </c>
      <c r="BF3200" s="101" t="s">
        <v>58</v>
      </c>
      <c r="BK3200" s="98" t="s">
        <v>70</v>
      </c>
    </row>
    <row r="3201" spans="17:63" ht="29.25" customHeight="1" x14ac:dyDescent="0.2">
      <c r="Q3201" s="92" t="s">
        <v>50</v>
      </c>
      <c r="BF3201" s="101" t="s">
        <v>58</v>
      </c>
      <c r="BK3201" s="98" t="s">
        <v>70</v>
      </c>
    </row>
    <row r="3202" spans="17:63" ht="29.25" customHeight="1" x14ac:dyDescent="0.2">
      <c r="Q3202" s="92" t="s">
        <v>50</v>
      </c>
      <c r="BF3202" s="101" t="s">
        <v>58</v>
      </c>
      <c r="BK3202" s="98" t="s">
        <v>70</v>
      </c>
    </row>
    <row r="3203" spans="17:63" ht="29.25" customHeight="1" x14ac:dyDescent="0.2">
      <c r="Q3203" s="92" t="s">
        <v>50</v>
      </c>
      <c r="BF3203" s="101" t="s">
        <v>58</v>
      </c>
      <c r="BK3203" s="98" t="s">
        <v>70</v>
      </c>
    </row>
    <row r="3204" spans="17:63" ht="29.25" customHeight="1" x14ac:dyDescent="0.2">
      <c r="Q3204" s="92" t="s">
        <v>50</v>
      </c>
      <c r="BF3204" s="101" t="s">
        <v>58</v>
      </c>
      <c r="BK3204" s="98" t="s">
        <v>70</v>
      </c>
    </row>
    <row r="3205" spans="17:63" ht="29.25" customHeight="1" x14ac:dyDescent="0.2">
      <c r="Q3205" s="92" t="s">
        <v>50</v>
      </c>
      <c r="BF3205" s="101" t="s">
        <v>58</v>
      </c>
      <c r="BK3205" s="98" t="s">
        <v>70</v>
      </c>
    </row>
    <row r="3206" spans="17:63" ht="29.25" customHeight="1" x14ac:dyDescent="0.2">
      <c r="Q3206" s="92" t="s">
        <v>50</v>
      </c>
      <c r="BF3206" s="101" t="s">
        <v>58</v>
      </c>
      <c r="BK3206" s="98" t="s">
        <v>70</v>
      </c>
    </row>
    <row r="3207" spans="17:63" ht="29.25" customHeight="1" x14ac:dyDescent="0.2">
      <c r="Q3207" s="92" t="s">
        <v>50</v>
      </c>
      <c r="BF3207" s="101" t="s">
        <v>58</v>
      </c>
      <c r="BK3207" s="98" t="s">
        <v>70</v>
      </c>
    </row>
    <row r="3208" spans="17:63" ht="29.25" customHeight="1" x14ac:dyDescent="0.2">
      <c r="Q3208" s="92" t="s">
        <v>50</v>
      </c>
      <c r="BF3208" s="101" t="s">
        <v>58</v>
      </c>
      <c r="BK3208" s="98" t="s">
        <v>70</v>
      </c>
    </row>
    <row r="3209" spans="17:63" ht="29.25" customHeight="1" x14ac:dyDescent="0.2">
      <c r="Q3209" s="92" t="s">
        <v>50</v>
      </c>
      <c r="BF3209" s="101" t="s">
        <v>58</v>
      </c>
      <c r="BK3209" s="98" t="s">
        <v>70</v>
      </c>
    </row>
    <row r="3210" spans="17:63" ht="29.25" customHeight="1" x14ac:dyDescent="0.2">
      <c r="Q3210" s="92" t="s">
        <v>50</v>
      </c>
      <c r="BF3210" s="101" t="s">
        <v>58</v>
      </c>
      <c r="BK3210" s="98" t="s">
        <v>70</v>
      </c>
    </row>
    <row r="3211" spans="17:63" ht="29.25" customHeight="1" x14ac:dyDescent="0.2">
      <c r="Q3211" s="92" t="s">
        <v>50</v>
      </c>
      <c r="BF3211" s="101" t="s">
        <v>58</v>
      </c>
      <c r="BK3211" s="98" t="s">
        <v>70</v>
      </c>
    </row>
    <row r="3212" spans="17:63" ht="29.25" customHeight="1" x14ac:dyDescent="0.2">
      <c r="Q3212" s="92" t="s">
        <v>50</v>
      </c>
      <c r="BF3212" s="101" t="s">
        <v>58</v>
      </c>
      <c r="BK3212" s="98" t="s">
        <v>70</v>
      </c>
    </row>
    <row r="3213" spans="17:63" ht="29.25" customHeight="1" x14ac:dyDescent="0.2">
      <c r="Q3213" s="92" t="s">
        <v>50</v>
      </c>
      <c r="BF3213" s="101" t="s">
        <v>58</v>
      </c>
      <c r="BK3213" s="98" t="s">
        <v>70</v>
      </c>
    </row>
    <row r="3214" spans="17:63" ht="29.25" customHeight="1" x14ac:dyDescent="0.2">
      <c r="Q3214" s="92" t="s">
        <v>50</v>
      </c>
      <c r="BF3214" s="101" t="s">
        <v>58</v>
      </c>
      <c r="BK3214" s="98" t="s">
        <v>70</v>
      </c>
    </row>
    <row r="3215" spans="17:63" ht="29.25" customHeight="1" x14ac:dyDescent="0.2">
      <c r="Q3215" s="92" t="s">
        <v>50</v>
      </c>
      <c r="BF3215" s="101" t="s">
        <v>58</v>
      </c>
      <c r="BK3215" s="98" t="s">
        <v>70</v>
      </c>
    </row>
    <row r="3216" spans="17:63" ht="29.25" customHeight="1" x14ac:dyDescent="0.2">
      <c r="Q3216" s="92" t="s">
        <v>50</v>
      </c>
      <c r="BF3216" s="101" t="s">
        <v>58</v>
      </c>
      <c r="BK3216" s="98" t="s">
        <v>70</v>
      </c>
    </row>
    <row r="3217" spans="17:63" ht="29.25" customHeight="1" x14ac:dyDescent="0.2">
      <c r="Q3217" s="92" t="s">
        <v>50</v>
      </c>
      <c r="BF3217" s="101" t="s">
        <v>58</v>
      </c>
      <c r="BK3217" s="98" t="s">
        <v>70</v>
      </c>
    </row>
    <row r="3218" spans="17:63" ht="29.25" customHeight="1" x14ac:dyDescent="0.2">
      <c r="Q3218" s="92" t="s">
        <v>50</v>
      </c>
      <c r="BF3218" s="101" t="s">
        <v>58</v>
      </c>
      <c r="BK3218" s="98" t="s">
        <v>70</v>
      </c>
    </row>
    <row r="3219" spans="17:63" ht="29.25" customHeight="1" x14ac:dyDescent="0.2">
      <c r="Q3219" s="92" t="s">
        <v>50</v>
      </c>
      <c r="BF3219" s="101" t="s">
        <v>58</v>
      </c>
      <c r="BK3219" s="98" t="s">
        <v>70</v>
      </c>
    </row>
    <row r="3220" spans="17:63" ht="29.25" customHeight="1" x14ac:dyDescent="0.2">
      <c r="Q3220" s="92" t="s">
        <v>50</v>
      </c>
      <c r="BF3220" s="101" t="s">
        <v>58</v>
      </c>
      <c r="BK3220" s="98" t="s">
        <v>70</v>
      </c>
    </row>
    <row r="3221" spans="17:63" ht="29.25" customHeight="1" x14ac:dyDescent="0.2">
      <c r="Q3221" s="92" t="s">
        <v>50</v>
      </c>
      <c r="BF3221" s="101" t="s">
        <v>58</v>
      </c>
      <c r="BK3221" s="98" t="s">
        <v>70</v>
      </c>
    </row>
    <row r="3222" spans="17:63" ht="29.25" customHeight="1" x14ac:dyDescent="0.2">
      <c r="Q3222" s="92" t="s">
        <v>50</v>
      </c>
      <c r="BF3222" s="101" t="s">
        <v>58</v>
      </c>
      <c r="BK3222" s="98" t="s">
        <v>70</v>
      </c>
    </row>
    <row r="3223" spans="17:63" ht="29.25" customHeight="1" x14ac:dyDescent="0.2">
      <c r="Q3223" s="92" t="s">
        <v>50</v>
      </c>
      <c r="BF3223" s="101" t="s">
        <v>58</v>
      </c>
      <c r="BK3223" s="98" t="s">
        <v>70</v>
      </c>
    </row>
    <row r="3224" spans="17:63" ht="29.25" customHeight="1" x14ac:dyDescent="0.2">
      <c r="Q3224" s="92" t="s">
        <v>50</v>
      </c>
      <c r="BF3224" s="101" t="s">
        <v>58</v>
      </c>
      <c r="BK3224" s="98" t="s">
        <v>70</v>
      </c>
    </row>
    <row r="3225" spans="17:63" ht="29.25" customHeight="1" x14ac:dyDescent="0.2">
      <c r="Q3225" s="92" t="s">
        <v>50</v>
      </c>
      <c r="BF3225" s="101" t="s">
        <v>58</v>
      </c>
      <c r="BK3225" s="98" t="s">
        <v>70</v>
      </c>
    </row>
    <row r="3226" spans="17:63" ht="29.25" customHeight="1" x14ac:dyDescent="0.2">
      <c r="Q3226" s="92" t="s">
        <v>50</v>
      </c>
      <c r="BF3226" s="101" t="s">
        <v>58</v>
      </c>
      <c r="BK3226" s="98" t="s">
        <v>70</v>
      </c>
    </row>
    <row r="3227" spans="17:63" ht="29.25" customHeight="1" x14ac:dyDescent="0.2">
      <c r="Q3227" s="92" t="s">
        <v>50</v>
      </c>
      <c r="BF3227" s="101" t="s">
        <v>58</v>
      </c>
      <c r="BK3227" s="98" t="s">
        <v>70</v>
      </c>
    </row>
    <row r="3228" spans="17:63" ht="29.25" customHeight="1" x14ac:dyDescent="0.2">
      <c r="Q3228" s="92" t="s">
        <v>50</v>
      </c>
      <c r="BF3228" s="101" t="s">
        <v>58</v>
      </c>
      <c r="BK3228" s="98" t="s">
        <v>70</v>
      </c>
    </row>
    <row r="3229" spans="17:63" ht="29.25" customHeight="1" x14ac:dyDescent="0.2">
      <c r="Q3229" s="92" t="s">
        <v>50</v>
      </c>
      <c r="BF3229" s="101" t="s">
        <v>58</v>
      </c>
      <c r="BK3229" s="98" t="s">
        <v>70</v>
      </c>
    </row>
    <row r="3230" spans="17:63" ht="29.25" customHeight="1" x14ac:dyDescent="0.2">
      <c r="Q3230" s="92" t="s">
        <v>50</v>
      </c>
      <c r="BF3230" s="101" t="s">
        <v>58</v>
      </c>
      <c r="BK3230" s="98" t="s">
        <v>70</v>
      </c>
    </row>
    <row r="3231" spans="17:63" ht="29.25" customHeight="1" x14ac:dyDescent="0.2">
      <c r="Q3231" s="92" t="s">
        <v>50</v>
      </c>
      <c r="BF3231" s="101" t="s">
        <v>58</v>
      </c>
      <c r="BK3231" s="98" t="s">
        <v>70</v>
      </c>
    </row>
    <row r="3232" spans="17:63" ht="29.25" customHeight="1" x14ac:dyDescent="0.2">
      <c r="Q3232" s="92" t="s">
        <v>50</v>
      </c>
      <c r="BF3232" s="101" t="s">
        <v>58</v>
      </c>
      <c r="BK3232" s="98" t="s">
        <v>70</v>
      </c>
    </row>
    <row r="3233" spans="17:63" ht="29.25" customHeight="1" x14ac:dyDescent="0.2">
      <c r="Q3233" s="92" t="s">
        <v>50</v>
      </c>
      <c r="BF3233" s="101" t="s">
        <v>58</v>
      </c>
      <c r="BK3233" s="98" t="s">
        <v>70</v>
      </c>
    </row>
    <row r="3234" spans="17:63" ht="29.25" customHeight="1" x14ac:dyDescent="0.2">
      <c r="Q3234" s="92" t="s">
        <v>50</v>
      </c>
      <c r="BF3234" s="101" t="s">
        <v>58</v>
      </c>
      <c r="BK3234" s="98" t="s">
        <v>70</v>
      </c>
    </row>
    <row r="3235" spans="17:63" ht="29.25" customHeight="1" x14ac:dyDescent="0.2">
      <c r="Q3235" s="92" t="s">
        <v>50</v>
      </c>
      <c r="BF3235" s="101" t="s">
        <v>58</v>
      </c>
      <c r="BK3235" s="98" t="s">
        <v>70</v>
      </c>
    </row>
    <row r="3236" spans="17:63" ht="29.25" customHeight="1" x14ac:dyDescent="0.2">
      <c r="Q3236" s="92" t="s">
        <v>50</v>
      </c>
      <c r="BF3236" s="101" t="s">
        <v>58</v>
      </c>
      <c r="BK3236" s="98" t="s">
        <v>70</v>
      </c>
    </row>
    <row r="3237" spans="17:63" ht="29.25" customHeight="1" x14ac:dyDescent="0.2">
      <c r="Q3237" s="92" t="s">
        <v>50</v>
      </c>
      <c r="BF3237" s="101" t="s">
        <v>58</v>
      </c>
      <c r="BK3237" s="98" t="s">
        <v>70</v>
      </c>
    </row>
    <row r="3238" spans="17:63" ht="29.25" customHeight="1" x14ac:dyDescent="0.2">
      <c r="Q3238" s="92" t="s">
        <v>50</v>
      </c>
      <c r="BF3238" s="101" t="s">
        <v>58</v>
      </c>
      <c r="BK3238" s="98" t="s">
        <v>70</v>
      </c>
    </row>
    <row r="3239" spans="17:63" ht="29.25" customHeight="1" x14ac:dyDescent="0.2">
      <c r="Q3239" s="92" t="s">
        <v>50</v>
      </c>
      <c r="BF3239" s="101" t="s">
        <v>58</v>
      </c>
      <c r="BK3239" s="98" t="s">
        <v>70</v>
      </c>
    </row>
    <row r="3240" spans="17:63" ht="29.25" customHeight="1" x14ac:dyDescent="0.2">
      <c r="Q3240" s="92" t="s">
        <v>50</v>
      </c>
      <c r="BF3240" s="101" t="s">
        <v>58</v>
      </c>
      <c r="BK3240" s="98" t="s">
        <v>70</v>
      </c>
    </row>
    <row r="3241" spans="17:63" ht="29.25" customHeight="1" x14ac:dyDescent="0.2">
      <c r="Q3241" s="92" t="s">
        <v>50</v>
      </c>
      <c r="BF3241" s="101" t="s">
        <v>58</v>
      </c>
      <c r="BK3241" s="98" t="s">
        <v>70</v>
      </c>
    </row>
    <row r="3242" spans="17:63" ht="29.25" customHeight="1" x14ac:dyDescent="0.2">
      <c r="Q3242" s="92" t="s">
        <v>50</v>
      </c>
      <c r="BF3242" s="101" t="s">
        <v>58</v>
      </c>
      <c r="BK3242" s="98" t="s">
        <v>70</v>
      </c>
    </row>
    <row r="3243" spans="17:63" ht="29.25" customHeight="1" x14ac:dyDescent="0.2">
      <c r="Q3243" s="92" t="s">
        <v>50</v>
      </c>
      <c r="BF3243" s="101" t="s">
        <v>58</v>
      </c>
      <c r="BK3243" s="98" t="s">
        <v>70</v>
      </c>
    </row>
    <row r="3244" spans="17:63" ht="29.25" customHeight="1" x14ac:dyDescent="0.2">
      <c r="Q3244" s="92" t="s">
        <v>50</v>
      </c>
      <c r="BF3244" s="101" t="s">
        <v>58</v>
      </c>
      <c r="BK3244" s="98" t="s">
        <v>70</v>
      </c>
    </row>
    <row r="3245" spans="17:63" ht="29.25" customHeight="1" x14ac:dyDescent="0.2">
      <c r="Q3245" s="92" t="s">
        <v>50</v>
      </c>
      <c r="BF3245" s="101" t="s">
        <v>58</v>
      </c>
      <c r="BK3245" s="98" t="s">
        <v>70</v>
      </c>
    </row>
    <row r="3246" spans="17:63" ht="29.25" customHeight="1" x14ac:dyDescent="0.2">
      <c r="Q3246" s="92" t="s">
        <v>50</v>
      </c>
      <c r="BF3246" s="101" t="s">
        <v>58</v>
      </c>
      <c r="BK3246" s="98" t="s">
        <v>70</v>
      </c>
    </row>
    <row r="3247" spans="17:63" ht="29.25" customHeight="1" x14ac:dyDescent="0.2">
      <c r="Q3247" s="92" t="s">
        <v>50</v>
      </c>
      <c r="BF3247" s="101" t="s">
        <v>58</v>
      </c>
      <c r="BK3247" s="98" t="s">
        <v>70</v>
      </c>
    </row>
    <row r="3248" spans="17:63" ht="29.25" customHeight="1" x14ac:dyDescent="0.2">
      <c r="Q3248" s="92" t="s">
        <v>50</v>
      </c>
      <c r="BF3248" s="101" t="s">
        <v>58</v>
      </c>
      <c r="BK3248" s="98" t="s">
        <v>70</v>
      </c>
    </row>
    <row r="3249" spans="17:63" ht="29.25" customHeight="1" x14ac:dyDescent="0.2">
      <c r="Q3249" s="92" t="s">
        <v>50</v>
      </c>
      <c r="BF3249" s="101" t="s">
        <v>58</v>
      </c>
      <c r="BK3249" s="98" t="s">
        <v>70</v>
      </c>
    </row>
    <row r="3250" spans="17:63" ht="29.25" customHeight="1" x14ac:dyDescent="0.2">
      <c r="Q3250" s="92" t="s">
        <v>50</v>
      </c>
      <c r="BF3250" s="101" t="s">
        <v>58</v>
      </c>
      <c r="BK3250" s="98" t="s">
        <v>70</v>
      </c>
    </row>
    <row r="3251" spans="17:63" ht="29.25" customHeight="1" x14ac:dyDescent="0.2">
      <c r="Q3251" s="92" t="s">
        <v>50</v>
      </c>
      <c r="BF3251" s="101" t="s">
        <v>58</v>
      </c>
      <c r="BK3251" s="98" t="s">
        <v>70</v>
      </c>
    </row>
    <row r="3252" spans="17:63" ht="29.25" customHeight="1" x14ac:dyDescent="0.2">
      <c r="Q3252" s="92" t="s">
        <v>50</v>
      </c>
      <c r="BF3252" s="101" t="s">
        <v>58</v>
      </c>
      <c r="BK3252" s="98" t="s">
        <v>70</v>
      </c>
    </row>
    <row r="3253" spans="17:63" ht="29.25" customHeight="1" x14ac:dyDescent="0.2">
      <c r="Q3253" s="92" t="s">
        <v>50</v>
      </c>
      <c r="BF3253" s="101" t="s">
        <v>58</v>
      </c>
      <c r="BK3253" s="98" t="s">
        <v>70</v>
      </c>
    </row>
    <row r="3254" spans="17:63" ht="29.25" customHeight="1" x14ac:dyDescent="0.2">
      <c r="Q3254" s="92" t="s">
        <v>50</v>
      </c>
      <c r="BF3254" s="101" t="s">
        <v>58</v>
      </c>
      <c r="BK3254" s="98" t="s">
        <v>70</v>
      </c>
    </row>
    <row r="3255" spans="17:63" ht="29.25" customHeight="1" x14ac:dyDescent="0.2">
      <c r="Q3255" s="92" t="s">
        <v>50</v>
      </c>
      <c r="BF3255" s="101" t="s">
        <v>58</v>
      </c>
      <c r="BK3255" s="98" t="s">
        <v>70</v>
      </c>
    </row>
    <row r="3256" spans="17:63" ht="29.25" customHeight="1" x14ac:dyDescent="0.2">
      <c r="Q3256" s="92" t="s">
        <v>50</v>
      </c>
      <c r="BF3256" s="101" t="s">
        <v>58</v>
      </c>
      <c r="BK3256" s="98" t="s">
        <v>70</v>
      </c>
    </row>
    <row r="3257" spans="17:63" ht="29.25" customHeight="1" x14ac:dyDescent="0.2">
      <c r="Q3257" s="92" t="s">
        <v>50</v>
      </c>
      <c r="BF3257" s="101" t="s">
        <v>58</v>
      </c>
      <c r="BK3257" s="98" t="s">
        <v>70</v>
      </c>
    </row>
    <row r="3258" spans="17:63" ht="29.25" customHeight="1" x14ac:dyDescent="0.2">
      <c r="Q3258" s="92" t="s">
        <v>50</v>
      </c>
      <c r="BF3258" s="101" t="s">
        <v>58</v>
      </c>
      <c r="BK3258" s="98" t="s">
        <v>70</v>
      </c>
    </row>
    <row r="3259" spans="17:63" ht="29.25" customHeight="1" x14ac:dyDescent="0.2">
      <c r="Q3259" s="92" t="s">
        <v>50</v>
      </c>
      <c r="BF3259" s="101" t="s">
        <v>58</v>
      </c>
      <c r="BK3259" s="98" t="s">
        <v>70</v>
      </c>
    </row>
    <row r="3260" spans="17:63" ht="29.25" customHeight="1" x14ac:dyDescent="0.2">
      <c r="Q3260" s="92" t="s">
        <v>50</v>
      </c>
      <c r="BF3260" s="101" t="s">
        <v>58</v>
      </c>
      <c r="BK3260" s="98" t="s">
        <v>70</v>
      </c>
    </row>
    <row r="3261" spans="17:63" ht="29.25" customHeight="1" x14ac:dyDescent="0.2">
      <c r="Q3261" s="92" t="s">
        <v>50</v>
      </c>
      <c r="BF3261" s="101" t="s">
        <v>58</v>
      </c>
      <c r="BK3261" s="98" t="s">
        <v>70</v>
      </c>
    </row>
    <row r="3262" spans="17:63" ht="29.25" customHeight="1" x14ac:dyDescent="0.2">
      <c r="Q3262" s="92" t="s">
        <v>50</v>
      </c>
      <c r="BF3262" s="101" t="s">
        <v>58</v>
      </c>
      <c r="BK3262" s="98" t="s">
        <v>70</v>
      </c>
    </row>
    <row r="3263" spans="17:63" ht="29.25" customHeight="1" x14ac:dyDescent="0.2">
      <c r="Q3263" s="92" t="s">
        <v>50</v>
      </c>
      <c r="BF3263" s="101" t="s">
        <v>58</v>
      </c>
      <c r="BK3263" s="98" t="s">
        <v>70</v>
      </c>
    </row>
    <row r="3264" spans="17:63" ht="29.25" customHeight="1" x14ac:dyDescent="0.2">
      <c r="Q3264" s="92" t="s">
        <v>50</v>
      </c>
      <c r="BF3264" s="101" t="s">
        <v>58</v>
      </c>
      <c r="BK3264" s="98" t="s">
        <v>70</v>
      </c>
    </row>
    <row r="3265" spans="17:63" ht="29.25" customHeight="1" x14ac:dyDescent="0.2">
      <c r="Q3265" s="92" t="s">
        <v>50</v>
      </c>
      <c r="BF3265" s="101" t="s">
        <v>58</v>
      </c>
      <c r="BK3265" s="98" t="s">
        <v>70</v>
      </c>
    </row>
    <row r="3266" spans="17:63" ht="29.25" customHeight="1" x14ac:dyDescent="0.2">
      <c r="Q3266" s="92" t="s">
        <v>50</v>
      </c>
      <c r="BF3266" s="101" t="s">
        <v>58</v>
      </c>
      <c r="BK3266" s="98" t="s">
        <v>70</v>
      </c>
    </row>
    <row r="3267" spans="17:63" ht="29.25" customHeight="1" x14ac:dyDescent="0.2">
      <c r="Q3267" s="92" t="s">
        <v>50</v>
      </c>
      <c r="BF3267" s="101" t="s">
        <v>58</v>
      </c>
      <c r="BK3267" s="98" t="s">
        <v>70</v>
      </c>
    </row>
    <row r="3268" spans="17:63" ht="29.25" customHeight="1" x14ac:dyDescent="0.2">
      <c r="Q3268" s="92" t="s">
        <v>50</v>
      </c>
      <c r="BF3268" s="101" t="s">
        <v>58</v>
      </c>
      <c r="BK3268" s="98" t="s">
        <v>70</v>
      </c>
    </row>
    <row r="3269" spans="17:63" ht="29.25" customHeight="1" x14ac:dyDescent="0.2">
      <c r="Q3269" s="92" t="s">
        <v>50</v>
      </c>
      <c r="BF3269" s="101" t="s">
        <v>58</v>
      </c>
      <c r="BK3269" s="98" t="s">
        <v>70</v>
      </c>
    </row>
    <row r="3270" spans="17:63" ht="29.25" customHeight="1" x14ac:dyDescent="0.2">
      <c r="Q3270" s="92" t="s">
        <v>50</v>
      </c>
      <c r="BF3270" s="101" t="s">
        <v>58</v>
      </c>
      <c r="BK3270" s="98" t="s">
        <v>70</v>
      </c>
    </row>
    <row r="3271" spans="17:63" ht="29.25" customHeight="1" x14ac:dyDescent="0.2">
      <c r="Q3271" s="92" t="s">
        <v>50</v>
      </c>
      <c r="BF3271" s="101" t="s">
        <v>58</v>
      </c>
      <c r="BK3271" s="98" t="s">
        <v>70</v>
      </c>
    </row>
    <row r="3272" spans="17:63" ht="29.25" customHeight="1" x14ac:dyDescent="0.2">
      <c r="Q3272" s="92" t="s">
        <v>50</v>
      </c>
      <c r="BF3272" s="101" t="s">
        <v>58</v>
      </c>
      <c r="BK3272" s="98" t="s">
        <v>70</v>
      </c>
    </row>
    <row r="3273" spans="17:63" ht="29.25" customHeight="1" x14ac:dyDescent="0.2">
      <c r="Q3273" s="92" t="s">
        <v>50</v>
      </c>
      <c r="BF3273" s="101" t="s">
        <v>58</v>
      </c>
      <c r="BK3273" s="98" t="s">
        <v>70</v>
      </c>
    </row>
    <row r="3274" spans="17:63" ht="29.25" customHeight="1" x14ac:dyDescent="0.2">
      <c r="Q3274" s="92" t="s">
        <v>50</v>
      </c>
      <c r="BF3274" s="101" t="s">
        <v>58</v>
      </c>
      <c r="BK3274" s="98" t="s">
        <v>70</v>
      </c>
    </row>
    <row r="3275" spans="17:63" ht="29.25" customHeight="1" x14ac:dyDescent="0.2">
      <c r="Q3275" s="92" t="s">
        <v>50</v>
      </c>
      <c r="BF3275" s="101" t="s">
        <v>58</v>
      </c>
      <c r="BK3275" s="98" t="s">
        <v>70</v>
      </c>
    </row>
    <row r="3276" spans="17:63" ht="29.25" customHeight="1" x14ac:dyDescent="0.2">
      <c r="Q3276" s="92" t="s">
        <v>50</v>
      </c>
      <c r="BF3276" s="101" t="s">
        <v>58</v>
      </c>
      <c r="BK3276" s="98" t="s">
        <v>70</v>
      </c>
    </row>
    <row r="3277" spans="17:63" ht="29.25" customHeight="1" x14ac:dyDescent="0.2">
      <c r="Q3277" s="92" t="s">
        <v>50</v>
      </c>
      <c r="BF3277" s="101" t="s">
        <v>58</v>
      </c>
      <c r="BK3277" s="98" t="s">
        <v>70</v>
      </c>
    </row>
    <row r="3278" spans="17:63" ht="29.25" customHeight="1" x14ac:dyDescent="0.2">
      <c r="Q3278" s="92" t="s">
        <v>50</v>
      </c>
      <c r="BF3278" s="101" t="s">
        <v>58</v>
      </c>
      <c r="BK3278" s="98" t="s">
        <v>70</v>
      </c>
    </row>
    <row r="3279" spans="17:63" ht="29.25" customHeight="1" x14ac:dyDescent="0.2">
      <c r="Q3279" s="92" t="s">
        <v>50</v>
      </c>
      <c r="BF3279" s="101" t="s">
        <v>58</v>
      </c>
      <c r="BK3279" s="98" t="s">
        <v>70</v>
      </c>
    </row>
    <row r="3280" spans="17:63" ht="29.25" customHeight="1" x14ac:dyDescent="0.2">
      <c r="Q3280" s="92" t="s">
        <v>50</v>
      </c>
      <c r="BF3280" s="101" t="s">
        <v>58</v>
      </c>
      <c r="BK3280" s="98" t="s">
        <v>70</v>
      </c>
    </row>
    <row r="3281" spans="17:63" ht="29.25" customHeight="1" x14ac:dyDescent="0.2">
      <c r="Q3281" s="92" t="s">
        <v>50</v>
      </c>
      <c r="BF3281" s="101" t="s">
        <v>58</v>
      </c>
      <c r="BK3281" s="98" t="s">
        <v>70</v>
      </c>
    </row>
    <row r="3282" spans="17:63" ht="29.25" customHeight="1" x14ac:dyDescent="0.2">
      <c r="Q3282" s="92" t="s">
        <v>50</v>
      </c>
      <c r="BF3282" s="101" t="s">
        <v>58</v>
      </c>
      <c r="BK3282" s="98" t="s">
        <v>70</v>
      </c>
    </row>
    <row r="3283" spans="17:63" ht="29.25" customHeight="1" x14ac:dyDescent="0.2">
      <c r="Q3283" s="92" t="s">
        <v>50</v>
      </c>
      <c r="BF3283" s="101" t="s">
        <v>58</v>
      </c>
      <c r="BK3283" s="98" t="s">
        <v>70</v>
      </c>
    </row>
    <row r="3284" spans="17:63" ht="29.25" customHeight="1" x14ac:dyDescent="0.2">
      <c r="Q3284" s="92" t="s">
        <v>50</v>
      </c>
      <c r="BF3284" s="101" t="s">
        <v>58</v>
      </c>
      <c r="BK3284" s="98" t="s">
        <v>70</v>
      </c>
    </row>
    <row r="3285" spans="17:63" ht="29.25" customHeight="1" x14ac:dyDescent="0.2">
      <c r="Q3285" s="92" t="s">
        <v>50</v>
      </c>
      <c r="BF3285" s="101" t="s">
        <v>58</v>
      </c>
      <c r="BK3285" s="98" t="s">
        <v>70</v>
      </c>
    </row>
    <row r="3286" spans="17:63" ht="29.25" customHeight="1" x14ac:dyDescent="0.2">
      <c r="Q3286" s="92" t="s">
        <v>50</v>
      </c>
      <c r="BF3286" s="101" t="s">
        <v>58</v>
      </c>
      <c r="BK3286" s="98" t="s">
        <v>70</v>
      </c>
    </row>
    <row r="3287" spans="17:63" ht="29.25" customHeight="1" x14ac:dyDescent="0.2">
      <c r="Q3287" s="92" t="s">
        <v>50</v>
      </c>
      <c r="BF3287" s="101" t="s">
        <v>58</v>
      </c>
      <c r="BK3287" s="98" t="s">
        <v>70</v>
      </c>
    </row>
    <row r="3288" spans="17:63" ht="29.25" customHeight="1" x14ac:dyDescent="0.2">
      <c r="Q3288" s="92" t="s">
        <v>50</v>
      </c>
      <c r="BF3288" s="101" t="s">
        <v>58</v>
      </c>
      <c r="BK3288" s="98" t="s">
        <v>70</v>
      </c>
    </row>
    <row r="3289" spans="17:63" ht="29.25" customHeight="1" x14ac:dyDescent="0.2">
      <c r="Q3289" s="92" t="s">
        <v>50</v>
      </c>
      <c r="BF3289" s="101" t="s">
        <v>58</v>
      </c>
      <c r="BK3289" s="98" t="s">
        <v>70</v>
      </c>
    </row>
    <row r="3290" spans="17:63" ht="29.25" customHeight="1" x14ac:dyDescent="0.2">
      <c r="Q3290" s="92" t="s">
        <v>50</v>
      </c>
      <c r="BF3290" s="101" t="s">
        <v>58</v>
      </c>
      <c r="BK3290" s="98" t="s">
        <v>70</v>
      </c>
    </row>
    <row r="3291" spans="17:63" ht="29.25" customHeight="1" x14ac:dyDescent="0.2">
      <c r="Q3291" s="92" t="s">
        <v>50</v>
      </c>
      <c r="BF3291" s="101" t="s">
        <v>58</v>
      </c>
      <c r="BK3291" s="98" t="s">
        <v>70</v>
      </c>
    </row>
    <row r="3292" spans="17:63" ht="29.25" customHeight="1" x14ac:dyDescent="0.2">
      <c r="Q3292" s="92" t="s">
        <v>50</v>
      </c>
      <c r="BF3292" s="101" t="s">
        <v>58</v>
      </c>
      <c r="BK3292" s="98" t="s">
        <v>70</v>
      </c>
    </row>
    <row r="3293" spans="17:63" ht="29.25" customHeight="1" x14ac:dyDescent="0.2">
      <c r="Q3293" s="92" t="s">
        <v>50</v>
      </c>
      <c r="BF3293" s="101" t="s">
        <v>58</v>
      </c>
      <c r="BK3293" s="98" t="s">
        <v>70</v>
      </c>
    </row>
    <row r="3294" spans="17:63" ht="29.25" customHeight="1" x14ac:dyDescent="0.2">
      <c r="Q3294" s="92" t="s">
        <v>50</v>
      </c>
      <c r="BF3294" s="101" t="s">
        <v>58</v>
      </c>
      <c r="BK3294" s="98" t="s">
        <v>70</v>
      </c>
    </row>
    <row r="3295" spans="17:63" ht="29.25" customHeight="1" x14ac:dyDescent="0.2">
      <c r="Q3295" s="92" t="s">
        <v>50</v>
      </c>
      <c r="BF3295" s="101" t="s">
        <v>58</v>
      </c>
      <c r="BK3295" s="98" t="s">
        <v>70</v>
      </c>
    </row>
    <row r="3296" spans="17:63" ht="29.25" customHeight="1" x14ac:dyDescent="0.2">
      <c r="Q3296" s="92" t="s">
        <v>50</v>
      </c>
      <c r="BF3296" s="101" t="s">
        <v>58</v>
      </c>
      <c r="BK3296" s="98" t="s">
        <v>70</v>
      </c>
    </row>
    <row r="3297" spans="17:63" ht="29.25" customHeight="1" x14ac:dyDescent="0.2">
      <c r="Q3297" s="92" t="s">
        <v>50</v>
      </c>
      <c r="BF3297" s="101" t="s">
        <v>58</v>
      </c>
      <c r="BK3297" s="98" t="s">
        <v>70</v>
      </c>
    </row>
    <row r="3298" spans="17:63" ht="29.25" customHeight="1" x14ac:dyDescent="0.2">
      <c r="Q3298" s="92" t="s">
        <v>50</v>
      </c>
      <c r="BF3298" s="101" t="s">
        <v>58</v>
      </c>
      <c r="BK3298" s="98" t="s">
        <v>70</v>
      </c>
    </row>
    <row r="3299" spans="17:63" ht="29.25" customHeight="1" x14ac:dyDescent="0.2">
      <c r="Q3299" s="92" t="s">
        <v>50</v>
      </c>
      <c r="BF3299" s="101" t="s">
        <v>58</v>
      </c>
      <c r="BK3299" s="98" t="s">
        <v>70</v>
      </c>
    </row>
    <row r="3300" spans="17:63" ht="29.25" customHeight="1" x14ac:dyDescent="0.2">
      <c r="Q3300" s="92" t="s">
        <v>50</v>
      </c>
      <c r="BF3300" s="101" t="s">
        <v>58</v>
      </c>
      <c r="BK3300" s="98" t="s">
        <v>70</v>
      </c>
    </row>
    <row r="3301" spans="17:63" ht="29.25" customHeight="1" x14ac:dyDescent="0.2">
      <c r="Q3301" s="92" t="s">
        <v>50</v>
      </c>
      <c r="BF3301" s="101" t="s">
        <v>58</v>
      </c>
      <c r="BK3301" s="98" t="s">
        <v>70</v>
      </c>
    </row>
    <row r="3302" spans="17:63" ht="29.25" customHeight="1" x14ac:dyDescent="0.2">
      <c r="Q3302" s="92" t="s">
        <v>50</v>
      </c>
      <c r="BF3302" s="101" t="s">
        <v>58</v>
      </c>
      <c r="BK3302" s="98" t="s">
        <v>70</v>
      </c>
    </row>
    <row r="3303" spans="17:63" ht="29.25" customHeight="1" x14ac:dyDescent="0.2">
      <c r="Q3303" s="92" t="s">
        <v>50</v>
      </c>
      <c r="BF3303" s="101" t="s">
        <v>58</v>
      </c>
      <c r="BK3303" s="98" t="s">
        <v>70</v>
      </c>
    </row>
    <row r="3304" spans="17:63" ht="29.25" customHeight="1" x14ac:dyDescent="0.2">
      <c r="Q3304" s="92" t="s">
        <v>50</v>
      </c>
      <c r="BF3304" s="101" t="s">
        <v>58</v>
      </c>
      <c r="BK3304" s="98" t="s">
        <v>70</v>
      </c>
    </row>
    <row r="3305" spans="17:63" ht="29.25" customHeight="1" x14ac:dyDescent="0.2">
      <c r="Q3305" s="92" t="s">
        <v>50</v>
      </c>
      <c r="BF3305" s="101" t="s">
        <v>58</v>
      </c>
      <c r="BK3305" s="98" t="s">
        <v>70</v>
      </c>
    </row>
    <row r="3306" spans="17:63" ht="29.25" customHeight="1" x14ac:dyDescent="0.2">
      <c r="Q3306" s="92" t="s">
        <v>50</v>
      </c>
      <c r="BF3306" s="101" t="s">
        <v>58</v>
      </c>
      <c r="BK3306" s="98" t="s">
        <v>70</v>
      </c>
    </row>
    <row r="3307" spans="17:63" ht="29.25" customHeight="1" x14ac:dyDescent="0.2">
      <c r="Q3307" s="92" t="s">
        <v>50</v>
      </c>
      <c r="BF3307" s="101" t="s">
        <v>58</v>
      </c>
      <c r="BK3307" s="98" t="s">
        <v>70</v>
      </c>
    </row>
    <row r="3308" spans="17:63" ht="29.25" customHeight="1" x14ac:dyDescent="0.2">
      <c r="Q3308" s="92" t="s">
        <v>50</v>
      </c>
      <c r="BF3308" s="101" t="s">
        <v>58</v>
      </c>
      <c r="BK3308" s="98" t="s">
        <v>70</v>
      </c>
    </row>
    <row r="3309" spans="17:63" ht="29.25" customHeight="1" x14ac:dyDescent="0.2">
      <c r="Q3309" s="92" t="s">
        <v>50</v>
      </c>
      <c r="BF3309" s="101" t="s">
        <v>58</v>
      </c>
      <c r="BK3309" s="98" t="s">
        <v>70</v>
      </c>
    </row>
    <row r="3310" spans="17:63" ht="29.25" customHeight="1" x14ac:dyDescent="0.2">
      <c r="Q3310" s="92" t="s">
        <v>50</v>
      </c>
      <c r="BF3310" s="101" t="s">
        <v>58</v>
      </c>
      <c r="BK3310" s="98" t="s">
        <v>70</v>
      </c>
    </row>
    <row r="3311" spans="17:63" ht="29.25" customHeight="1" x14ac:dyDescent="0.2">
      <c r="Q3311" s="92" t="s">
        <v>50</v>
      </c>
      <c r="BF3311" s="101" t="s">
        <v>58</v>
      </c>
      <c r="BK3311" s="98" t="s">
        <v>70</v>
      </c>
    </row>
    <row r="3312" spans="17:63" ht="29.25" customHeight="1" x14ac:dyDescent="0.2">
      <c r="Q3312" s="92" t="s">
        <v>50</v>
      </c>
      <c r="BF3312" s="101" t="s">
        <v>58</v>
      </c>
      <c r="BK3312" s="98" t="s">
        <v>70</v>
      </c>
    </row>
    <row r="3313" spans="17:63" ht="29.25" customHeight="1" x14ac:dyDescent="0.2">
      <c r="Q3313" s="92" t="s">
        <v>50</v>
      </c>
      <c r="BF3313" s="101" t="s">
        <v>58</v>
      </c>
      <c r="BK3313" s="98" t="s">
        <v>70</v>
      </c>
    </row>
    <row r="3314" spans="17:63" ht="29.25" customHeight="1" x14ac:dyDescent="0.2">
      <c r="Q3314" s="92" t="s">
        <v>50</v>
      </c>
      <c r="BF3314" s="101" t="s">
        <v>58</v>
      </c>
      <c r="BK3314" s="98" t="s">
        <v>70</v>
      </c>
    </row>
    <row r="3315" spans="17:63" ht="29.25" customHeight="1" x14ac:dyDescent="0.2">
      <c r="Q3315" s="92" t="s">
        <v>50</v>
      </c>
      <c r="BF3315" s="101" t="s">
        <v>58</v>
      </c>
      <c r="BK3315" s="98" t="s">
        <v>70</v>
      </c>
    </row>
    <row r="3316" spans="17:63" ht="29.25" customHeight="1" x14ac:dyDescent="0.2">
      <c r="Q3316" s="92" t="s">
        <v>50</v>
      </c>
      <c r="BF3316" s="101" t="s">
        <v>58</v>
      </c>
      <c r="BK3316" s="98" t="s">
        <v>70</v>
      </c>
    </row>
    <row r="3317" spans="17:63" ht="29.25" customHeight="1" x14ac:dyDescent="0.2">
      <c r="Q3317" s="92" t="s">
        <v>50</v>
      </c>
      <c r="BF3317" s="101" t="s">
        <v>58</v>
      </c>
      <c r="BK3317" s="98" t="s">
        <v>70</v>
      </c>
    </row>
    <row r="3318" spans="17:63" ht="29.25" customHeight="1" x14ac:dyDescent="0.2">
      <c r="Q3318" s="92" t="s">
        <v>50</v>
      </c>
      <c r="BF3318" s="101" t="s">
        <v>58</v>
      </c>
      <c r="BK3318" s="98" t="s">
        <v>70</v>
      </c>
    </row>
    <row r="3319" spans="17:63" ht="29.25" customHeight="1" x14ac:dyDescent="0.2">
      <c r="Q3319" s="92" t="s">
        <v>50</v>
      </c>
      <c r="BF3319" s="101" t="s">
        <v>58</v>
      </c>
      <c r="BK3319" s="98" t="s">
        <v>70</v>
      </c>
    </row>
    <row r="3320" spans="17:63" ht="29.25" customHeight="1" x14ac:dyDescent="0.2">
      <c r="Q3320" s="92" t="s">
        <v>50</v>
      </c>
      <c r="BF3320" s="101" t="s">
        <v>58</v>
      </c>
      <c r="BK3320" s="98" t="s">
        <v>70</v>
      </c>
    </row>
    <row r="3321" spans="17:63" ht="29.25" customHeight="1" x14ac:dyDescent="0.2">
      <c r="Q3321" s="92" t="s">
        <v>50</v>
      </c>
      <c r="BF3321" s="101" t="s">
        <v>58</v>
      </c>
      <c r="BK3321" s="98" t="s">
        <v>70</v>
      </c>
    </row>
    <row r="3322" spans="17:63" ht="29.25" customHeight="1" x14ac:dyDescent="0.2">
      <c r="Q3322" s="92" t="s">
        <v>50</v>
      </c>
      <c r="BF3322" s="101" t="s">
        <v>58</v>
      </c>
      <c r="BK3322" s="98" t="s">
        <v>70</v>
      </c>
    </row>
    <row r="3323" spans="17:63" ht="29.25" customHeight="1" x14ac:dyDescent="0.2">
      <c r="Q3323" s="92" t="s">
        <v>50</v>
      </c>
      <c r="BF3323" s="101" t="s">
        <v>58</v>
      </c>
      <c r="BK3323" s="98" t="s">
        <v>70</v>
      </c>
    </row>
    <row r="3324" spans="17:63" ht="29.25" customHeight="1" x14ac:dyDescent="0.2">
      <c r="Q3324" s="92" t="s">
        <v>50</v>
      </c>
      <c r="BF3324" s="101" t="s">
        <v>58</v>
      </c>
      <c r="BK3324" s="98" t="s">
        <v>70</v>
      </c>
    </row>
    <row r="3325" spans="17:63" ht="29.25" customHeight="1" x14ac:dyDescent="0.2">
      <c r="Q3325" s="92" t="s">
        <v>50</v>
      </c>
      <c r="BF3325" s="101" t="s">
        <v>58</v>
      </c>
      <c r="BK3325" s="98" t="s">
        <v>70</v>
      </c>
    </row>
    <row r="3326" spans="17:63" ht="29.25" customHeight="1" x14ac:dyDescent="0.2">
      <c r="Q3326" s="92" t="s">
        <v>50</v>
      </c>
      <c r="BF3326" s="101" t="s">
        <v>58</v>
      </c>
      <c r="BK3326" s="98" t="s">
        <v>70</v>
      </c>
    </row>
    <row r="3327" spans="17:63" ht="29.25" customHeight="1" x14ac:dyDescent="0.2">
      <c r="Q3327" s="92" t="s">
        <v>50</v>
      </c>
      <c r="BF3327" s="101" t="s">
        <v>58</v>
      </c>
      <c r="BK3327" s="98" t="s">
        <v>70</v>
      </c>
    </row>
    <row r="3328" spans="17:63" ht="29.25" customHeight="1" x14ac:dyDescent="0.2">
      <c r="Q3328" s="92" t="s">
        <v>50</v>
      </c>
      <c r="BF3328" s="101" t="s">
        <v>58</v>
      </c>
      <c r="BK3328" s="98" t="s">
        <v>70</v>
      </c>
    </row>
    <row r="3329" spans="17:63" ht="29.25" customHeight="1" x14ac:dyDescent="0.2">
      <c r="Q3329" s="92" t="s">
        <v>50</v>
      </c>
      <c r="BF3329" s="101" t="s">
        <v>58</v>
      </c>
      <c r="BK3329" s="98" t="s">
        <v>70</v>
      </c>
    </row>
    <row r="3330" spans="17:63" ht="29.25" customHeight="1" x14ac:dyDescent="0.2">
      <c r="Q3330" s="92" t="s">
        <v>50</v>
      </c>
      <c r="BF3330" s="101" t="s">
        <v>58</v>
      </c>
      <c r="BK3330" s="98" t="s">
        <v>70</v>
      </c>
    </row>
    <row r="3331" spans="17:63" ht="29.25" customHeight="1" x14ac:dyDescent="0.2">
      <c r="Q3331" s="92" t="s">
        <v>50</v>
      </c>
      <c r="BF3331" s="101" t="s">
        <v>58</v>
      </c>
      <c r="BK3331" s="98" t="s">
        <v>70</v>
      </c>
    </row>
    <row r="3332" spans="17:63" ht="29.25" customHeight="1" x14ac:dyDescent="0.2">
      <c r="Q3332" s="92" t="s">
        <v>50</v>
      </c>
      <c r="BF3332" s="101" t="s">
        <v>58</v>
      </c>
      <c r="BK3332" s="98" t="s">
        <v>70</v>
      </c>
    </row>
    <row r="3333" spans="17:63" ht="29.25" customHeight="1" x14ac:dyDescent="0.2">
      <c r="Q3333" s="92" t="s">
        <v>50</v>
      </c>
      <c r="BF3333" s="101" t="s">
        <v>58</v>
      </c>
      <c r="BK3333" s="98" t="s">
        <v>70</v>
      </c>
    </row>
    <row r="3334" spans="17:63" ht="29.25" customHeight="1" x14ac:dyDescent="0.2">
      <c r="Q3334" s="92" t="s">
        <v>50</v>
      </c>
      <c r="BF3334" s="101" t="s">
        <v>58</v>
      </c>
      <c r="BK3334" s="98" t="s">
        <v>70</v>
      </c>
    </row>
    <row r="3335" spans="17:63" ht="29.25" customHeight="1" x14ac:dyDescent="0.2">
      <c r="Q3335" s="92" t="s">
        <v>50</v>
      </c>
      <c r="BF3335" s="101" t="s">
        <v>58</v>
      </c>
      <c r="BK3335" s="98" t="s">
        <v>70</v>
      </c>
    </row>
    <row r="3336" spans="17:63" ht="29.25" customHeight="1" x14ac:dyDescent="0.2">
      <c r="Q3336" s="92" t="s">
        <v>50</v>
      </c>
      <c r="BF3336" s="101" t="s">
        <v>58</v>
      </c>
      <c r="BK3336" s="98" t="s">
        <v>70</v>
      </c>
    </row>
    <row r="3337" spans="17:63" ht="29.25" customHeight="1" x14ac:dyDescent="0.2">
      <c r="Q3337" s="92" t="s">
        <v>50</v>
      </c>
      <c r="BF3337" s="101" t="s">
        <v>58</v>
      </c>
      <c r="BK3337" s="98" t="s">
        <v>70</v>
      </c>
    </row>
    <row r="3338" spans="17:63" ht="29.25" customHeight="1" x14ac:dyDescent="0.2">
      <c r="Q3338" s="92" t="s">
        <v>50</v>
      </c>
      <c r="BF3338" s="101" t="s">
        <v>58</v>
      </c>
      <c r="BK3338" s="98" t="s">
        <v>70</v>
      </c>
    </row>
    <row r="3339" spans="17:63" ht="29.25" customHeight="1" x14ac:dyDescent="0.2">
      <c r="Q3339" s="92" t="s">
        <v>50</v>
      </c>
      <c r="BF3339" s="101" t="s">
        <v>58</v>
      </c>
      <c r="BK3339" s="98" t="s">
        <v>70</v>
      </c>
    </row>
    <row r="3340" spans="17:63" ht="29.25" customHeight="1" x14ac:dyDescent="0.2">
      <c r="Q3340" s="92" t="s">
        <v>50</v>
      </c>
      <c r="BF3340" s="101" t="s">
        <v>58</v>
      </c>
      <c r="BK3340" s="98" t="s">
        <v>70</v>
      </c>
    </row>
    <row r="3341" spans="17:63" ht="29.25" customHeight="1" x14ac:dyDescent="0.2">
      <c r="Q3341" s="92" t="s">
        <v>50</v>
      </c>
      <c r="BF3341" s="101" t="s">
        <v>58</v>
      </c>
      <c r="BK3341" s="98" t="s">
        <v>70</v>
      </c>
    </row>
    <row r="3342" spans="17:63" ht="29.25" customHeight="1" x14ac:dyDescent="0.2">
      <c r="Q3342" s="92" t="s">
        <v>50</v>
      </c>
      <c r="BF3342" s="101" t="s">
        <v>58</v>
      </c>
      <c r="BK3342" s="98" t="s">
        <v>70</v>
      </c>
    </row>
    <row r="3343" spans="17:63" ht="29.25" customHeight="1" x14ac:dyDescent="0.2">
      <c r="Q3343" s="92" t="s">
        <v>50</v>
      </c>
      <c r="BF3343" s="101" t="s">
        <v>58</v>
      </c>
      <c r="BK3343" s="98" t="s">
        <v>70</v>
      </c>
    </row>
    <row r="3344" spans="17:63" ht="29.25" customHeight="1" x14ac:dyDescent="0.2">
      <c r="Q3344" s="92" t="s">
        <v>50</v>
      </c>
      <c r="BF3344" s="101" t="s">
        <v>58</v>
      </c>
      <c r="BK3344" s="98" t="s">
        <v>70</v>
      </c>
    </row>
    <row r="3345" spans="17:63" ht="29.25" customHeight="1" x14ac:dyDescent="0.2">
      <c r="Q3345" s="92" t="s">
        <v>50</v>
      </c>
      <c r="BF3345" s="101" t="s">
        <v>58</v>
      </c>
      <c r="BK3345" s="98" t="s">
        <v>70</v>
      </c>
    </row>
    <row r="3346" spans="17:63" ht="29.25" customHeight="1" x14ac:dyDescent="0.2">
      <c r="Q3346" s="92" t="s">
        <v>50</v>
      </c>
      <c r="BF3346" s="101" t="s">
        <v>58</v>
      </c>
      <c r="BK3346" s="98" t="s">
        <v>70</v>
      </c>
    </row>
    <row r="3347" spans="17:63" ht="29.25" customHeight="1" x14ac:dyDescent="0.2">
      <c r="Q3347" s="92" t="s">
        <v>50</v>
      </c>
      <c r="BF3347" s="101" t="s">
        <v>58</v>
      </c>
      <c r="BK3347" s="98" t="s">
        <v>70</v>
      </c>
    </row>
    <row r="3348" spans="17:63" ht="29.25" customHeight="1" x14ac:dyDescent="0.2">
      <c r="Q3348" s="92" t="s">
        <v>50</v>
      </c>
      <c r="BF3348" s="101" t="s">
        <v>58</v>
      </c>
      <c r="BK3348" s="98" t="s">
        <v>70</v>
      </c>
    </row>
    <row r="3349" spans="17:63" ht="29.25" customHeight="1" x14ac:dyDescent="0.2">
      <c r="Q3349" s="92" t="s">
        <v>50</v>
      </c>
      <c r="BF3349" s="101" t="s">
        <v>58</v>
      </c>
      <c r="BK3349" s="98" t="s">
        <v>70</v>
      </c>
    </row>
    <row r="3350" spans="17:63" ht="29.25" customHeight="1" x14ac:dyDescent="0.2">
      <c r="Q3350" s="92" t="s">
        <v>50</v>
      </c>
      <c r="BF3350" s="101" t="s">
        <v>58</v>
      </c>
      <c r="BK3350" s="98" t="s">
        <v>70</v>
      </c>
    </row>
    <row r="3351" spans="17:63" ht="29.25" customHeight="1" x14ac:dyDescent="0.2">
      <c r="Q3351" s="92" t="s">
        <v>50</v>
      </c>
      <c r="BF3351" s="101" t="s">
        <v>58</v>
      </c>
      <c r="BK3351" s="98" t="s">
        <v>70</v>
      </c>
    </row>
    <row r="3352" spans="17:63" ht="29.25" customHeight="1" x14ac:dyDescent="0.2">
      <c r="Q3352" s="92" t="s">
        <v>50</v>
      </c>
      <c r="BF3352" s="101" t="s">
        <v>58</v>
      </c>
      <c r="BK3352" s="98" t="s">
        <v>70</v>
      </c>
    </row>
    <row r="3353" spans="17:63" ht="29.25" customHeight="1" x14ac:dyDescent="0.2">
      <c r="Q3353" s="92" t="s">
        <v>50</v>
      </c>
      <c r="BF3353" s="101" t="s">
        <v>58</v>
      </c>
      <c r="BK3353" s="98" t="s">
        <v>70</v>
      </c>
    </row>
    <row r="3354" spans="17:63" ht="29.25" customHeight="1" x14ac:dyDescent="0.2">
      <c r="Q3354" s="92" t="s">
        <v>50</v>
      </c>
      <c r="BF3354" s="101" t="s">
        <v>58</v>
      </c>
      <c r="BK3354" s="98" t="s">
        <v>70</v>
      </c>
    </row>
    <row r="3355" spans="17:63" ht="29.25" customHeight="1" x14ac:dyDescent="0.2">
      <c r="Q3355" s="92" t="s">
        <v>50</v>
      </c>
      <c r="BF3355" s="101" t="s">
        <v>58</v>
      </c>
      <c r="BK3355" s="98" t="s">
        <v>70</v>
      </c>
    </row>
    <row r="3356" spans="17:63" ht="29.25" customHeight="1" x14ac:dyDescent="0.2">
      <c r="Q3356" s="92" t="s">
        <v>50</v>
      </c>
      <c r="BF3356" s="101" t="s">
        <v>58</v>
      </c>
      <c r="BK3356" s="98" t="s">
        <v>70</v>
      </c>
    </row>
    <row r="3357" spans="17:63" ht="29.25" customHeight="1" x14ac:dyDescent="0.2">
      <c r="Q3357" s="92" t="s">
        <v>50</v>
      </c>
      <c r="BF3357" s="101" t="s">
        <v>58</v>
      </c>
      <c r="BK3357" s="98" t="s">
        <v>70</v>
      </c>
    </row>
    <row r="3358" spans="17:63" ht="29.25" customHeight="1" x14ac:dyDescent="0.2">
      <c r="Q3358" s="92" t="s">
        <v>50</v>
      </c>
      <c r="BF3358" s="101" t="s">
        <v>58</v>
      </c>
      <c r="BK3358" s="98" t="s">
        <v>70</v>
      </c>
    </row>
    <row r="3359" spans="17:63" ht="29.25" customHeight="1" x14ac:dyDescent="0.2">
      <c r="Q3359" s="92" t="s">
        <v>50</v>
      </c>
      <c r="BF3359" s="101" t="s">
        <v>58</v>
      </c>
      <c r="BK3359" s="98" t="s">
        <v>70</v>
      </c>
    </row>
    <row r="3360" spans="17:63" ht="29.25" customHeight="1" x14ac:dyDescent="0.2">
      <c r="Q3360" s="92" t="s">
        <v>50</v>
      </c>
      <c r="BF3360" s="101" t="s">
        <v>58</v>
      </c>
      <c r="BK3360" s="98" t="s">
        <v>70</v>
      </c>
    </row>
    <row r="3361" spans="17:63" ht="29.25" customHeight="1" x14ac:dyDescent="0.2">
      <c r="Q3361" s="92" t="s">
        <v>50</v>
      </c>
      <c r="BF3361" s="101" t="s">
        <v>58</v>
      </c>
      <c r="BK3361" s="98" t="s">
        <v>70</v>
      </c>
    </row>
    <row r="3362" spans="17:63" ht="29.25" customHeight="1" x14ac:dyDescent="0.2">
      <c r="Q3362" s="92" t="s">
        <v>50</v>
      </c>
      <c r="BF3362" s="101" t="s">
        <v>58</v>
      </c>
      <c r="BK3362" s="98" t="s">
        <v>70</v>
      </c>
    </row>
    <row r="3363" spans="17:63" ht="29.25" customHeight="1" x14ac:dyDescent="0.2">
      <c r="Q3363" s="92" t="s">
        <v>50</v>
      </c>
      <c r="BF3363" s="101" t="s">
        <v>58</v>
      </c>
      <c r="BK3363" s="98" t="s">
        <v>70</v>
      </c>
    </row>
    <row r="3364" spans="17:63" ht="29.25" customHeight="1" x14ac:dyDescent="0.2">
      <c r="Q3364" s="92" t="s">
        <v>50</v>
      </c>
      <c r="BF3364" s="101" t="s">
        <v>58</v>
      </c>
      <c r="BK3364" s="98" t="s">
        <v>70</v>
      </c>
    </row>
    <row r="3365" spans="17:63" ht="29.25" customHeight="1" x14ac:dyDescent="0.2">
      <c r="Q3365" s="92" t="s">
        <v>50</v>
      </c>
      <c r="BF3365" s="101" t="s">
        <v>58</v>
      </c>
      <c r="BK3365" s="98" t="s">
        <v>70</v>
      </c>
    </row>
    <row r="3366" spans="17:63" ht="29.25" customHeight="1" x14ac:dyDescent="0.2">
      <c r="Q3366" s="92" t="s">
        <v>50</v>
      </c>
      <c r="BF3366" s="101" t="s">
        <v>58</v>
      </c>
      <c r="BK3366" s="98" t="s">
        <v>70</v>
      </c>
    </row>
    <row r="3367" spans="17:63" ht="29.25" customHeight="1" x14ac:dyDescent="0.2">
      <c r="Q3367" s="92" t="s">
        <v>50</v>
      </c>
      <c r="BF3367" s="101" t="s">
        <v>58</v>
      </c>
      <c r="BK3367" s="98" t="s">
        <v>70</v>
      </c>
    </row>
    <row r="3368" spans="17:63" ht="29.25" customHeight="1" x14ac:dyDescent="0.2">
      <c r="Q3368" s="92" t="s">
        <v>50</v>
      </c>
      <c r="BF3368" s="101" t="s">
        <v>58</v>
      </c>
      <c r="BK3368" s="98" t="s">
        <v>70</v>
      </c>
    </row>
    <row r="3369" spans="17:63" ht="29.25" customHeight="1" x14ac:dyDescent="0.2">
      <c r="Q3369" s="92" t="s">
        <v>50</v>
      </c>
      <c r="BF3369" s="101" t="s">
        <v>58</v>
      </c>
      <c r="BK3369" s="98" t="s">
        <v>70</v>
      </c>
    </row>
    <row r="3370" spans="17:63" ht="29.25" customHeight="1" x14ac:dyDescent="0.2">
      <c r="Q3370" s="92" t="s">
        <v>50</v>
      </c>
      <c r="BF3370" s="101" t="s">
        <v>58</v>
      </c>
      <c r="BK3370" s="98" t="s">
        <v>70</v>
      </c>
    </row>
    <row r="3371" spans="17:63" ht="29.25" customHeight="1" x14ac:dyDescent="0.2">
      <c r="Q3371" s="92" t="s">
        <v>50</v>
      </c>
      <c r="BF3371" s="101" t="s">
        <v>58</v>
      </c>
      <c r="BK3371" s="98" t="s">
        <v>70</v>
      </c>
    </row>
    <row r="3372" spans="17:63" ht="29.25" customHeight="1" x14ac:dyDescent="0.2">
      <c r="Q3372" s="92" t="s">
        <v>50</v>
      </c>
      <c r="BF3372" s="101" t="s">
        <v>58</v>
      </c>
      <c r="BK3372" s="98" t="s">
        <v>70</v>
      </c>
    </row>
    <row r="3373" spans="17:63" ht="29.25" customHeight="1" x14ac:dyDescent="0.2">
      <c r="Q3373" s="92" t="s">
        <v>50</v>
      </c>
      <c r="BF3373" s="101" t="s">
        <v>58</v>
      </c>
      <c r="BK3373" s="98" t="s">
        <v>70</v>
      </c>
    </row>
    <row r="3374" spans="17:63" ht="29.25" customHeight="1" x14ac:dyDescent="0.2">
      <c r="Q3374" s="92" t="s">
        <v>50</v>
      </c>
      <c r="BF3374" s="101" t="s">
        <v>58</v>
      </c>
      <c r="BK3374" s="98" t="s">
        <v>70</v>
      </c>
    </row>
    <row r="3375" spans="17:63" ht="29.25" customHeight="1" x14ac:dyDescent="0.2">
      <c r="Q3375" s="92" t="s">
        <v>50</v>
      </c>
      <c r="BF3375" s="101" t="s">
        <v>58</v>
      </c>
      <c r="BK3375" s="98" t="s">
        <v>70</v>
      </c>
    </row>
    <row r="3376" spans="17:63" ht="29.25" customHeight="1" x14ac:dyDescent="0.2">
      <c r="Q3376" s="92" t="s">
        <v>50</v>
      </c>
      <c r="BF3376" s="101" t="s">
        <v>58</v>
      </c>
      <c r="BK3376" s="98" t="s">
        <v>70</v>
      </c>
    </row>
    <row r="3377" spans="17:63" ht="29.25" customHeight="1" x14ac:dyDescent="0.2">
      <c r="Q3377" s="92" t="s">
        <v>50</v>
      </c>
      <c r="BF3377" s="101" t="s">
        <v>58</v>
      </c>
      <c r="BK3377" s="98" t="s">
        <v>70</v>
      </c>
    </row>
    <row r="3378" spans="17:63" ht="29.25" customHeight="1" x14ac:dyDescent="0.2">
      <c r="Q3378" s="92" t="s">
        <v>50</v>
      </c>
      <c r="BF3378" s="101" t="s">
        <v>58</v>
      </c>
      <c r="BK3378" s="98" t="s">
        <v>70</v>
      </c>
    </row>
    <row r="3379" spans="17:63" ht="29.25" customHeight="1" x14ac:dyDescent="0.2">
      <c r="Q3379" s="92" t="s">
        <v>50</v>
      </c>
      <c r="BF3379" s="101" t="s">
        <v>58</v>
      </c>
      <c r="BK3379" s="98" t="s">
        <v>70</v>
      </c>
    </row>
    <row r="3380" spans="17:63" ht="29.25" customHeight="1" x14ac:dyDescent="0.2">
      <c r="Q3380" s="92" t="s">
        <v>50</v>
      </c>
      <c r="BF3380" s="101" t="s">
        <v>58</v>
      </c>
      <c r="BK3380" s="98" t="s">
        <v>70</v>
      </c>
    </row>
    <row r="3381" spans="17:63" ht="29.25" customHeight="1" x14ac:dyDescent="0.2">
      <c r="Q3381" s="92" t="s">
        <v>50</v>
      </c>
      <c r="BF3381" s="101" t="s">
        <v>58</v>
      </c>
      <c r="BK3381" s="98" t="s">
        <v>70</v>
      </c>
    </row>
    <row r="3382" spans="17:63" ht="29.25" customHeight="1" x14ac:dyDescent="0.2">
      <c r="Q3382" s="92" t="s">
        <v>50</v>
      </c>
      <c r="BF3382" s="101" t="s">
        <v>58</v>
      </c>
      <c r="BK3382" s="98" t="s">
        <v>70</v>
      </c>
    </row>
    <row r="3383" spans="17:63" ht="29.25" customHeight="1" x14ac:dyDescent="0.2">
      <c r="Q3383" s="92" t="s">
        <v>50</v>
      </c>
      <c r="BF3383" s="101" t="s">
        <v>58</v>
      </c>
      <c r="BK3383" s="98" t="s">
        <v>70</v>
      </c>
    </row>
    <row r="3384" spans="17:63" ht="29.25" customHeight="1" x14ac:dyDescent="0.2">
      <c r="Q3384" s="92" t="s">
        <v>50</v>
      </c>
      <c r="BF3384" s="101" t="s">
        <v>58</v>
      </c>
      <c r="BK3384" s="98" t="s">
        <v>70</v>
      </c>
    </row>
    <row r="3385" spans="17:63" ht="29.25" customHeight="1" x14ac:dyDescent="0.2">
      <c r="Q3385" s="92" t="s">
        <v>50</v>
      </c>
      <c r="BF3385" s="101" t="s">
        <v>58</v>
      </c>
      <c r="BK3385" s="98" t="s">
        <v>70</v>
      </c>
    </row>
    <row r="3386" spans="17:63" ht="29.25" customHeight="1" x14ac:dyDescent="0.2">
      <c r="Q3386" s="92" t="s">
        <v>50</v>
      </c>
      <c r="BF3386" s="101" t="s">
        <v>58</v>
      </c>
      <c r="BK3386" s="98" t="s">
        <v>70</v>
      </c>
    </row>
    <row r="3387" spans="17:63" ht="29.25" customHeight="1" x14ac:dyDescent="0.2">
      <c r="Q3387" s="92" t="s">
        <v>50</v>
      </c>
      <c r="BF3387" s="101" t="s">
        <v>58</v>
      </c>
      <c r="BK3387" s="98" t="s">
        <v>70</v>
      </c>
    </row>
    <row r="3388" spans="17:63" ht="29.25" customHeight="1" x14ac:dyDescent="0.2">
      <c r="Q3388" s="92" t="s">
        <v>50</v>
      </c>
      <c r="BF3388" s="101" t="s">
        <v>58</v>
      </c>
      <c r="BK3388" s="98" t="s">
        <v>70</v>
      </c>
    </row>
    <row r="3389" spans="17:63" ht="29.25" customHeight="1" x14ac:dyDescent="0.2">
      <c r="Q3389" s="92" t="s">
        <v>50</v>
      </c>
      <c r="BF3389" s="101" t="s">
        <v>58</v>
      </c>
      <c r="BK3389" s="98" t="s">
        <v>70</v>
      </c>
    </row>
    <row r="3390" spans="17:63" ht="29.25" customHeight="1" x14ac:dyDescent="0.2">
      <c r="Q3390" s="92" t="s">
        <v>50</v>
      </c>
      <c r="BF3390" s="101" t="s">
        <v>58</v>
      </c>
      <c r="BK3390" s="98" t="s">
        <v>70</v>
      </c>
    </row>
    <row r="3391" spans="17:63" ht="29.25" customHeight="1" x14ac:dyDescent="0.2">
      <c r="Q3391" s="92" t="s">
        <v>50</v>
      </c>
      <c r="BF3391" s="101" t="s">
        <v>58</v>
      </c>
      <c r="BK3391" s="98" t="s">
        <v>70</v>
      </c>
    </row>
    <row r="3392" spans="17:63" ht="29.25" customHeight="1" x14ac:dyDescent="0.2">
      <c r="Q3392" s="92" t="s">
        <v>50</v>
      </c>
      <c r="BF3392" s="101" t="s">
        <v>58</v>
      </c>
      <c r="BK3392" s="98" t="s">
        <v>70</v>
      </c>
    </row>
    <row r="3393" spans="17:63" ht="29.25" customHeight="1" x14ac:dyDescent="0.2">
      <c r="Q3393" s="92" t="s">
        <v>50</v>
      </c>
      <c r="BF3393" s="101" t="s">
        <v>58</v>
      </c>
      <c r="BK3393" s="98" t="s">
        <v>70</v>
      </c>
    </row>
    <row r="3394" spans="17:63" ht="29.25" customHeight="1" x14ac:dyDescent="0.2">
      <c r="Q3394" s="92" t="s">
        <v>50</v>
      </c>
      <c r="BF3394" s="101" t="s">
        <v>58</v>
      </c>
      <c r="BK3394" s="98" t="s">
        <v>70</v>
      </c>
    </row>
    <row r="3395" spans="17:63" ht="29.25" customHeight="1" x14ac:dyDescent="0.2">
      <c r="Q3395" s="92" t="s">
        <v>50</v>
      </c>
      <c r="BF3395" s="101" t="s">
        <v>58</v>
      </c>
      <c r="BK3395" s="98" t="s">
        <v>70</v>
      </c>
    </row>
    <row r="3396" spans="17:63" ht="29.25" customHeight="1" x14ac:dyDescent="0.2">
      <c r="Q3396" s="92" t="s">
        <v>50</v>
      </c>
      <c r="BF3396" s="101" t="s">
        <v>58</v>
      </c>
      <c r="BK3396" s="98" t="s">
        <v>70</v>
      </c>
    </row>
    <row r="3397" spans="17:63" ht="29.25" customHeight="1" x14ac:dyDescent="0.2">
      <c r="Q3397" s="92" t="s">
        <v>50</v>
      </c>
      <c r="BF3397" s="101" t="s">
        <v>58</v>
      </c>
      <c r="BK3397" s="98" t="s">
        <v>70</v>
      </c>
    </row>
    <row r="3398" spans="17:63" ht="29.25" customHeight="1" x14ac:dyDescent="0.2">
      <c r="Q3398" s="92" t="s">
        <v>50</v>
      </c>
      <c r="BF3398" s="101" t="s">
        <v>58</v>
      </c>
      <c r="BK3398" s="98" t="s">
        <v>70</v>
      </c>
    </row>
    <row r="3399" spans="17:63" ht="29.25" customHeight="1" x14ac:dyDescent="0.2">
      <c r="Q3399" s="92" t="s">
        <v>50</v>
      </c>
      <c r="BF3399" s="101" t="s">
        <v>58</v>
      </c>
      <c r="BK3399" s="98" t="s">
        <v>70</v>
      </c>
    </row>
    <row r="3400" spans="17:63" ht="29.25" customHeight="1" x14ac:dyDescent="0.2">
      <c r="Q3400" s="92" t="s">
        <v>50</v>
      </c>
      <c r="BF3400" s="101" t="s">
        <v>58</v>
      </c>
      <c r="BK3400" s="98" t="s">
        <v>70</v>
      </c>
    </row>
    <row r="3401" spans="17:63" ht="29.25" customHeight="1" x14ac:dyDescent="0.2">
      <c r="Q3401" s="92" t="s">
        <v>50</v>
      </c>
      <c r="BF3401" s="101" t="s">
        <v>58</v>
      </c>
      <c r="BK3401" s="98" t="s">
        <v>70</v>
      </c>
    </row>
    <row r="3402" spans="17:63" ht="29.25" customHeight="1" x14ac:dyDescent="0.2">
      <c r="Q3402" s="92" t="s">
        <v>50</v>
      </c>
      <c r="BF3402" s="101" t="s">
        <v>58</v>
      </c>
      <c r="BK3402" s="98" t="s">
        <v>70</v>
      </c>
    </row>
    <row r="3403" spans="17:63" ht="29.25" customHeight="1" x14ac:dyDescent="0.2">
      <c r="Q3403" s="92" t="s">
        <v>50</v>
      </c>
      <c r="BF3403" s="101" t="s">
        <v>58</v>
      </c>
      <c r="BK3403" s="98" t="s">
        <v>70</v>
      </c>
    </row>
    <row r="3404" spans="17:63" ht="29.25" customHeight="1" x14ac:dyDescent="0.2">
      <c r="Q3404" s="92" t="s">
        <v>50</v>
      </c>
      <c r="BF3404" s="101" t="s">
        <v>58</v>
      </c>
      <c r="BK3404" s="98" t="s">
        <v>70</v>
      </c>
    </row>
    <row r="3405" spans="17:63" ht="29.25" customHeight="1" x14ac:dyDescent="0.2">
      <c r="Q3405" s="92" t="s">
        <v>50</v>
      </c>
      <c r="BF3405" s="101" t="s">
        <v>58</v>
      </c>
      <c r="BK3405" s="98" t="s">
        <v>70</v>
      </c>
    </row>
    <row r="3406" spans="17:63" ht="29.25" customHeight="1" x14ac:dyDescent="0.2">
      <c r="Q3406" s="92" t="s">
        <v>50</v>
      </c>
      <c r="BF3406" s="101" t="s">
        <v>58</v>
      </c>
      <c r="BK3406" s="98" t="s">
        <v>70</v>
      </c>
    </row>
    <row r="3407" spans="17:63" ht="29.25" customHeight="1" x14ac:dyDescent="0.2">
      <c r="Q3407" s="92" t="s">
        <v>50</v>
      </c>
      <c r="BF3407" s="101" t="s">
        <v>58</v>
      </c>
      <c r="BK3407" s="98" t="s">
        <v>70</v>
      </c>
    </row>
    <row r="3408" spans="17:63" ht="29.25" customHeight="1" x14ac:dyDescent="0.2">
      <c r="Q3408" s="92" t="s">
        <v>50</v>
      </c>
      <c r="BF3408" s="101" t="s">
        <v>58</v>
      </c>
      <c r="BK3408" s="98" t="s">
        <v>70</v>
      </c>
    </row>
    <row r="3409" spans="17:63" ht="29.25" customHeight="1" x14ac:dyDescent="0.2">
      <c r="Q3409" s="92" t="s">
        <v>50</v>
      </c>
      <c r="BF3409" s="101" t="s">
        <v>58</v>
      </c>
      <c r="BK3409" s="98" t="s">
        <v>70</v>
      </c>
    </row>
    <row r="3410" spans="17:63" ht="29.25" customHeight="1" x14ac:dyDescent="0.2">
      <c r="Q3410" s="92" t="s">
        <v>50</v>
      </c>
      <c r="BF3410" s="101" t="s">
        <v>58</v>
      </c>
      <c r="BK3410" s="98" t="s">
        <v>70</v>
      </c>
    </row>
    <row r="3411" spans="17:63" ht="29.25" customHeight="1" x14ac:dyDescent="0.2">
      <c r="Q3411" s="92" t="s">
        <v>50</v>
      </c>
      <c r="BF3411" s="101" t="s">
        <v>58</v>
      </c>
      <c r="BK3411" s="98" t="s">
        <v>70</v>
      </c>
    </row>
    <row r="3412" spans="17:63" ht="29.25" customHeight="1" x14ac:dyDescent="0.2">
      <c r="Q3412" s="92" t="s">
        <v>50</v>
      </c>
      <c r="BF3412" s="101" t="s">
        <v>58</v>
      </c>
      <c r="BK3412" s="98" t="s">
        <v>70</v>
      </c>
    </row>
    <row r="3413" spans="17:63" ht="29.25" customHeight="1" x14ac:dyDescent="0.2">
      <c r="Q3413" s="92" t="s">
        <v>50</v>
      </c>
      <c r="BF3413" s="101" t="s">
        <v>58</v>
      </c>
      <c r="BK3413" s="98" t="s">
        <v>70</v>
      </c>
    </row>
    <row r="3414" spans="17:63" ht="29.25" customHeight="1" x14ac:dyDescent="0.2">
      <c r="Q3414" s="92" t="s">
        <v>50</v>
      </c>
      <c r="BF3414" s="101" t="s">
        <v>58</v>
      </c>
      <c r="BK3414" s="98" t="s">
        <v>70</v>
      </c>
    </row>
    <row r="3415" spans="17:63" ht="29.25" customHeight="1" x14ac:dyDescent="0.2">
      <c r="Q3415" s="92" t="s">
        <v>50</v>
      </c>
      <c r="BF3415" s="101" t="s">
        <v>58</v>
      </c>
      <c r="BK3415" s="98" t="s">
        <v>70</v>
      </c>
    </row>
    <row r="3416" spans="17:63" ht="29.25" customHeight="1" x14ac:dyDescent="0.2">
      <c r="Q3416" s="92" t="s">
        <v>50</v>
      </c>
      <c r="BF3416" s="101" t="s">
        <v>58</v>
      </c>
      <c r="BK3416" s="98" t="s">
        <v>70</v>
      </c>
    </row>
    <row r="3417" spans="17:63" ht="29.25" customHeight="1" x14ac:dyDescent="0.2">
      <c r="Q3417" s="92" t="s">
        <v>50</v>
      </c>
      <c r="BF3417" s="101" t="s">
        <v>58</v>
      </c>
      <c r="BK3417" s="98" t="s">
        <v>70</v>
      </c>
    </row>
    <row r="3418" spans="17:63" ht="29.25" customHeight="1" x14ac:dyDescent="0.2">
      <c r="Q3418" s="92" t="s">
        <v>50</v>
      </c>
      <c r="BF3418" s="101" t="s">
        <v>58</v>
      </c>
      <c r="BK3418" s="98" t="s">
        <v>70</v>
      </c>
    </row>
    <row r="3419" spans="17:63" ht="29.25" customHeight="1" x14ac:dyDescent="0.2">
      <c r="Q3419" s="92" t="s">
        <v>50</v>
      </c>
      <c r="BF3419" s="101" t="s">
        <v>58</v>
      </c>
      <c r="BK3419" s="98" t="s">
        <v>70</v>
      </c>
    </row>
    <row r="3420" spans="17:63" ht="29.25" customHeight="1" x14ac:dyDescent="0.2">
      <c r="Q3420" s="92" t="s">
        <v>50</v>
      </c>
      <c r="BF3420" s="101" t="s">
        <v>58</v>
      </c>
      <c r="BK3420" s="98" t="s">
        <v>70</v>
      </c>
    </row>
    <row r="3421" spans="17:63" ht="29.25" customHeight="1" x14ac:dyDescent="0.2">
      <c r="Q3421" s="92" t="s">
        <v>50</v>
      </c>
      <c r="BF3421" s="101" t="s">
        <v>58</v>
      </c>
      <c r="BK3421" s="98" t="s">
        <v>70</v>
      </c>
    </row>
    <row r="3422" spans="17:63" ht="29.25" customHeight="1" x14ac:dyDescent="0.2">
      <c r="Q3422" s="92" t="s">
        <v>50</v>
      </c>
      <c r="BF3422" s="101" t="s">
        <v>58</v>
      </c>
      <c r="BK3422" s="98" t="s">
        <v>70</v>
      </c>
    </row>
    <row r="3423" spans="17:63" ht="29.25" customHeight="1" x14ac:dyDescent="0.2">
      <c r="Q3423" s="92" t="s">
        <v>50</v>
      </c>
      <c r="BF3423" s="101" t="s">
        <v>58</v>
      </c>
      <c r="BK3423" s="98" t="s">
        <v>70</v>
      </c>
    </row>
    <row r="3424" spans="17:63" ht="29.25" customHeight="1" x14ac:dyDescent="0.2">
      <c r="Q3424" s="92" t="s">
        <v>50</v>
      </c>
      <c r="BF3424" s="101" t="s">
        <v>58</v>
      </c>
      <c r="BK3424" s="98" t="s">
        <v>70</v>
      </c>
    </row>
    <row r="3425" spans="17:63" ht="29.25" customHeight="1" x14ac:dyDescent="0.2">
      <c r="Q3425" s="92" t="s">
        <v>50</v>
      </c>
      <c r="BF3425" s="101" t="s">
        <v>58</v>
      </c>
      <c r="BK3425" s="98" t="s">
        <v>70</v>
      </c>
    </row>
    <row r="3426" spans="17:63" ht="29.25" customHeight="1" x14ac:dyDescent="0.2">
      <c r="Q3426" s="92" t="s">
        <v>50</v>
      </c>
      <c r="BF3426" s="101" t="s">
        <v>58</v>
      </c>
      <c r="BK3426" s="98" t="s">
        <v>70</v>
      </c>
    </row>
    <row r="3427" spans="17:63" ht="29.25" customHeight="1" x14ac:dyDescent="0.2">
      <c r="Q3427" s="92" t="s">
        <v>50</v>
      </c>
      <c r="BF3427" s="101" t="s">
        <v>58</v>
      </c>
      <c r="BK3427" s="98" t="s">
        <v>70</v>
      </c>
    </row>
    <row r="3428" spans="17:63" ht="29.25" customHeight="1" x14ac:dyDescent="0.2">
      <c r="Q3428" s="92" t="s">
        <v>50</v>
      </c>
      <c r="BF3428" s="101" t="s">
        <v>58</v>
      </c>
      <c r="BK3428" s="98" t="s">
        <v>70</v>
      </c>
    </row>
    <row r="3429" spans="17:63" ht="29.25" customHeight="1" x14ac:dyDescent="0.2">
      <c r="Q3429" s="92" t="s">
        <v>50</v>
      </c>
      <c r="BF3429" s="101" t="s">
        <v>58</v>
      </c>
      <c r="BK3429" s="98" t="s">
        <v>70</v>
      </c>
    </row>
    <row r="3430" spans="17:63" ht="29.25" customHeight="1" x14ac:dyDescent="0.2">
      <c r="Q3430" s="92" t="s">
        <v>50</v>
      </c>
      <c r="BF3430" s="101" t="s">
        <v>58</v>
      </c>
      <c r="BK3430" s="98" t="s">
        <v>70</v>
      </c>
    </row>
    <row r="3431" spans="17:63" ht="29.25" customHeight="1" x14ac:dyDescent="0.2">
      <c r="Q3431" s="92" t="s">
        <v>50</v>
      </c>
      <c r="BF3431" s="101" t="s">
        <v>58</v>
      </c>
      <c r="BK3431" s="98" t="s">
        <v>70</v>
      </c>
    </row>
    <row r="3432" spans="17:63" ht="29.25" customHeight="1" x14ac:dyDescent="0.2">
      <c r="Q3432" s="92" t="s">
        <v>50</v>
      </c>
      <c r="BF3432" s="101" t="s">
        <v>58</v>
      </c>
      <c r="BK3432" s="98" t="s">
        <v>70</v>
      </c>
    </row>
    <row r="3433" spans="17:63" ht="29.25" customHeight="1" x14ac:dyDescent="0.2">
      <c r="Q3433" s="92" t="s">
        <v>50</v>
      </c>
      <c r="BF3433" s="101" t="s">
        <v>58</v>
      </c>
      <c r="BK3433" s="98" t="s">
        <v>70</v>
      </c>
    </row>
    <row r="3434" spans="17:63" ht="29.25" customHeight="1" x14ac:dyDescent="0.2">
      <c r="Q3434" s="92" t="s">
        <v>50</v>
      </c>
      <c r="BF3434" s="101" t="s">
        <v>58</v>
      </c>
      <c r="BK3434" s="98" t="s">
        <v>70</v>
      </c>
    </row>
    <row r="3435" spans="17:63" ht="29.25" customHeight="1" x14ac:dyDescent="0.2">
      <c r="Q3435" s="92" t="s">
        <v>50</v>
      </c>
      <c r="BF3435" s="101" t="s">
        <v>58</v>
      </c>
      <c r="BK3435" s="98" t="s">
        <v>70</v>
      </c>
    </row>
    <row r="3436" spans="17:63" ht="29.25" customHeight="1" x14ac:dyDescent="0.2">
      <c r="Q3436" s="92" t="s">
        <v>50</v>
      </c>
      <c r="BF3436" s="101" t="s">
        <v>58</v>
      </c>
      <c r="BK3436" s="98" t="s">
        <v>70</v>
      </c>
    </row>
    <row r="3437" spans="17:63" ht="29.25" customHeight="1" x14ac:dyDescent="0.2">
      <c r="Q3437" s="92" t="s">
        <v>50</v>
      </c>
      <c r="BF3437" s="101" t="s">
        <v>58</v>
      </c>
      <c r="BK3437" s="98" t="s">
        <v>70</v>
      </c>
    </row>
    <row r="3438" spans="17:63" ht="29.25" customHeight="1" x14ac:dyDescent="0.2">
      <c r="Q3438" s="92" t="s">
        <v>50</v>
      </c>
      <c r="BF3438" s="101" t="s">
        <v>58</v>
      </c>
      <c r="BK3438" s="98" t="s">
        <v>70</v>
      </c>
    </row>
    <row r="3439" spans="17:63" ht="29.25" customHeight="1" x14ac:dyDescent="0.2">
      <c r="Q3439" s="92" t="s">
        <v>50</v>
      </c>
      <c r="BF3439" s="101" t="s">
        <v>58</v>
      </c>
      <c r="BK3439" s="98" t="s">
        <v>70</v>
      </c>
    </row>
    <row r="3440" spans="17:63" ht="29.25" customHeight="1" x14ac:dyDescent="0.2">
      <c r="Q3440" s="92" t="s">
        <v>50</v>
      </c>
      <c r="BF3440" s="101" t="s">
        <v>58</v>
      </c>
      <c r="BK3440" s="98" t="s">
        <v>70</v>
      </c>
    </row>
    <row r="3441" spans="17:63" ht="29.25" customHeight="1" x14ac:dyDescent="0.2">
      <c r="Q3441" s="92" t="s">
        <v>50</v>
      </c>
      <c r="BF3441" s="101" t="s">
        <v>58</v>
      </c>
      <c r="BK3441" s="98" t="s">
        <v>70</v>
      </c>
    </row>
    <row r="3442" spans="17:63" ht="29.25" customHeight="1" x14ac:dyDescent="0.2">
      <c r="Q3442" s="92" t="s">
        <v>50</v>
      </c>
      <c r="BF3442" s="101" t="s">
        <v>58</v>
      </c>
      <c r="BK3442" s="98" t="s">
        <v>70</v>
      </c>
    </row>
    <row r="3443" spans="17:63" ht="29.25" customHeight="1" x14ac:dyDescent="0.2">
      <c r="Q3443" s="92" t="s">
        <v>50</v>
      </c>
      <c r="BF3443" s="101" t="s">
        <v>58</v>
      </c>
      <c r="BK3443" s="98" t="s">
        <v>70</v>
      </c>
    </row>
    <row r="3444" spans="17:63" ht="29.25" customHeight="1" x14ac:dyDescent="0.2">
      <c r="Q3444" s="92" t="s">
        <v>50</v>
      </c>
      <c r="BF3444" s="101" t="s">
        <v>58</v>
      </c>
      <c r="BK3444" s="98" t="s">
        <v>70</v>
      </c>
    </row>
    <row r="3445" spans="17:63" ht="29.25" customHeight="1" x14ac:dyDescent="0.2">
      <c r="Q3445" s="92" t="s">
        <v>50</v>
      </c>
      <c r="BF3445" s="101" t="s">
        <v>58</v>
      </c>
      <c r="BK3445" s="98" t="s">
        <v>70</v>
      </c>
    </row>
    <row r="3446" spans="17:63" ht="29.25" customHeight="1" x14ac:dyDescent="0.2">
      <c r="Q3446" s="92" t="s">
        <v>50</v>
      </c>
      <c r="BF3446" s="101" t="s">
        <v>58</v>
      </c>
      <c r="BK3446" s="98" t="s">
        <v>70</v>
      </c>
    </row>
    <row r="3447" spans="17:63" ht="29.25" customHeight="1" x14ac:dyDescent="0.2">
      <c r="Q3447" s="92" t="s">
        <v>50</v>
      </c>
      <c r="BF3447" s="101" t="s">
        <v>58</v>
      </c>
      <c r="BK3447" s="98" t="s">
        <v>70</v>
      </c>
    </row>
    <row r="3448" spans="17:63" ht="29.25" customHeight="1" x14ac:dyDescent="0.2">
      <c r="Q3448" s="92" t="s">
        <v>50</v>
      </c>
      <c r="BF3448" s="101" t="s">
        <v>58</v>
      </c>
      <c r="BK3448" s="98" t="s">
        <v>70</v>
      </c>
    </row>
    <row r="3449" spans="17:63" ht="29.25" customHeight="1" x14ac:dyDescent="0.2">
      <c r="Q3449" s="92" t="s">
        <v>50</v>
      </c>
      <c r="BF3449" s="101" t="s">
        <v>58</v>
      </c>
      <c r="BK3449" s="98" t="s">
        <v>70</v>
      </c>
    </row>
    <row r="3450" spans="17:63" ht="29.25" customHeight="1" x14ac:dyDescent="0.2">
      <c r="Q3450" s="92" t="s">
        <v>50</v>
      </c>
      <c r="BF3450" s="101" t="s">
        <v>58</v>
      </c>
      <c r="BK3450" s="98" t="s">
        <v>70</v>
      </c>
    </row>
    <row r="3451" spans="17:63" ht="29.25" customHeight="1" x14ac:dyDescent="0.2">
      <c r="Q3451" s="92" t="s">
        <v>50</v>
      </c>
      <c r="BF3451" s="101" t="s">
        <v>58</v>
      </c>
      <c r="BK3451" s="98" t="s">
        <v>70</v>
      </c>
    </row>
    <row r="3452" spans="17:63" ht="29.25" customHeight="1" x14ac:dyDescent="0.2">
      <c r="Q3452" s="92" t="s">
        <v>50</v>
      </c>
      <c r="BF3452" s="101" t="s">
        <v>58</v>
      </c>
      <c r="BK3452" s="98" t="s">
        <v>70</v>
      </c>
    </row>
    <row r="3453" spans="17:63" ht="29.25" customHeight="1" x14ac:dyDescent="0.2">
      <c r="Q3453" s="92" t="s">
        <v>50</v>
      </c>
      <c r="BF3453" s="101" t="s">
        <v>58</v>
      </c>
      <c r="BK3453" s="98" t="s">
        <v>70</v>
      </c>
    </row>
    <row r="3454" spans="17:63" ht="29.25" customHeight="1" x14ac:dyDescent="0.2">
      <c r="Q3454" s="92" t="s">
        <v>50</v>
      </c>
      <c r="BF3454" s="101" t="s">
        <v>58</v>
      </c>
      <c r="BK3454" s="98" t="s">
        <v>70</v>
      </c>
    </row>
    <row r="3455" spans="17:63" ht="29.25" customHeight="1" x14ac:dyDescent="0.2">
      <c r="Q3455" s="92" t="s">
        <v>50</v>
      </c>
      <c r="BF3455" s="101" t="s">
        <v>58</v>
      </c>
      <c r="BK3455" s="98" t="s">
        <v>70</v>
      </c>
    </row>
    <row r="3456" spans="17:63" ht="29.25" customHeight="1" x14ac:dyDescent="0.2">
      <c r="Q3456" s="92" t="s">
        <v>50</v>
      </c>
      <c r="BF3456" s="101" t="s">
        <v>58</v>
      </c>
      <c r="BK3456" s="98" t="s">
        <v>70</v>
      </c>
    </row>
    <row r="3457" spans="17:63" ht="29.25" customHeight="1" x14ac:dyDescent="0.2">
      <c r="Q3457" s="92" t="s">
        <v>50</v>
      </c>
      <c r="BF3457" s="101" t="s">
        <v>58</v>
      </c>
      <c r="BK3457" s="98" t="s">
        <v>70</v>
      </c>
    </row>
    <row r="3458" spans="17:63" ht="29.25" customHeight="1" x14ac:dyDescent="0.2">
      <c r="Q3458" s="92" t="s">
        <v>50</v>
      </c>
      <c r="BF3458" s="101" t="s">
        <v>58</v>
      </c>
      <c r="BK3458" s="98" t="s">
        <v>70</v>
      </c>
    </row>
    <row r="3459" spans="17:63" ht="29.25" customHeight="1" x14ac:dyDescent="0.2">
      <c r="Q3459" s="92" t="s">
        <v>50</v>
      </c>
      <c r="BF3459" s="101" t="s">
        <v>58</v>
      </c>
      <c r="BK3459" s="98" t="s">
        <v>70</v>
      </c>
    </row>
    <row r="3460" spans="17:63" ht="29.25" customHeight="1" x14ac:dyDescent="0.2">
      <c r="Q3460" s="92" t="s">
        <v>50</v>
      </c>
      <c r="BF3460" s="101" t="s">
        <v>58</v>
      </c>
      <c r="BK3460" s="98" t="s">
        <v>70</v>
      </c>
    </row>
    <row r="3461" spans="17:63" ht="29.25" customHeight="1" x14ac:dyDescent="0.2">
      <c r="Q3461" s="92" t="s">
        <v>50</v>
      </c>
      <c r="BF3461" s="101" t="s">
        <v>58</v>
      </c>
      <c r="BK3461" s="98" t="s">
        <v>70</v>
      </c>
    </row>
    <row r="3462" spans="17:63" ht="29.25" customHeight="1" x14ac:dyDescent="0.2">
      <c r="Q3462" s="92" t="s">
        <v>50</v>
      </c>
      <c r="BF3462" s="101" t="s">
        <v>58</v>
      </c>
      <c r="BK3462" s="98" t="s">
        <v>70</v>
      </c>
    </row>
    <row r="3463" spans="17:63" ht="29.25" customHeight="1" x14ac:dyDescent="0.2">
      <c r="Q3463" s="92" t="s">
        <v>50</v>
      </c>
      <c r="BF3463" s="101" t="s">
        <v>58</v>
      </c>
      <c r="BK3463" s="98" t="s">
        <v>70</v>
      </c>
    </row>
    <row r="3464" spans="17:63" ht="29.25" customHeight="1" x14ac:dyDescent="0.2">
      <c r="Q3464" s="92" t="s">
        <v>50</v>
      </c>
      <c r="BF3464" s="101" t="s">
        <v>58</v>
      </c>
      <c r="BK3464" s="98" t="s">
        <v>70</v>
      </c>
    </row>
    <row r="3465" spans="17:63" ht="29.25" customHeight="1" x14ac:dyDescent="0.2">
      <c r="Q3465" s="92" t="s">
        <v>50</v>
      </c>
      <c r="BF3465" s="101" t="s">
        <v>58</v>
      </c>
      <c r="BK3465" s="98" t="s">
        <v>70</v>
      </c>
    </row>
    <row r="3466" spans="17:63" ht="29.25" customHeight="1" x14ac:dyDescent="0.2">
      <c r="Q3466" s="92" t="s">
        <v>50</v>
      </c>
      <c r="BF3466" s="101" t="s">
        <v>58</v>
      </c>
      <c r="BK3466" s="98" t="s">
        <v>70</v>
      </c>
    </row>
    <row r="3467" spans="17:63" ht="29.25" customHeight="1" x14ac:dyDescent="0.2">
      <c r="Q3467" s="92" t="s">
        <v>50</v>
      </c>
      <c r="BF3467" s="101" t="s">
        <v>58</v>
      </c>
      <c r="BK3467" s="98" t="s">
        <v>70</v>
      </c>
    </row>
    <row r="3468" spans="17:63" ht="29.25" customHeight="1" x14ac:dyDescent="0.2">
      <c r="Q3468" s="92" t="s">
        <v>50</v>
      </c>
      <c r="BF3468" s="101" t="s">
        <v>58</v>
      </c>
      <c r="BK3468" s="98" t="s">
        <v>70</v>
      </c>
    </row>
    <row r="3469" spans="17:63" ht="29.25" customHeight="1" x14ac:dyDescent="0.2">
      <c r="Q3469" s="92" t="s">
        <v>50</v>
      </c>
      <c r="BF3469" s="101" t="s">
        <v>58</v>
      </c>
      <c r="BK3469" s="98" t="s">
        <v>70</v>
      </c>
    </row>
    <row r="3470" spans="17:63" ht="29.25" customHeight="1" x14ac:dyDescent="0.2">
      <c r="Q3470" s="92" t="s">
        <v>50</v>
      </c>
      <c r="BF3470" s="101" t="s">
        <v>58</v>
      </c>
      <c r="BK3470" s="98" t="s">
        <v>70</v>
      </c>
    </row>
    <row r="3471" spans="17:63" ht="29.25" customHeight="1" x14ac:dyDescent="0.2">
      <c r="Q3471" s="92" t="s">
        <v>50</v>
      </c>
      <c r="BF3471" s="101" t="s">
        <v>58</v>
      </c>
      <c r="BK3471" s="98" t="s">
        <v>70</v>
      </c>
    </row>
    <row r="3472" spans="17:63" ht="29.25" customHeight="1" x14ac:dyDescent="0.2">
      <c r="Q3472" s="92" t="s">
        <v>50</v>
      </c>
      <c r="BF3472" s="101" t="s">
        <v>58</v>
      </c>
      <c r="BK3472" s="98" t="s">
        <v>70</v>
      </c>
    </row>
    <row r="3473" spans="17:63" ht="29.25" customHeight="1" x14ac:dyDescent="0.2">
      <c r="Q3473" s="92" t="s">
        <v>50</v>
      </c>
      <c r="BF3473" s="101" t="s">
        <v>58</v>
      </c>
      <c r="BK3473" s="98" t="s">
        <v>70</v>
      </c>
    </row>
    <row r="3474" spans="17:63" ht="29.25" customHeight="1" x14ac:dyDescent="0.2">
      <c r="Q3474" s="92" t="s">
        <v>50</v>
      </c>
      <c r="BF3474" s="101" t="s">
        <v>58</v>
      </c>
      <c r="BK3474" s="98" t="s">
        <v>70</v>
      </c>
    </row>
    <row r="3475" spans="17:63" ht="29.25" customHeight="1" x14ac:dyDescent="0.2">
      <c r="Q3475" s="92" t="s">
        <v>50</v>
      </c>
      <c r="BF3475" s="101" t="s">
        <v>58</v>
      </c>
      <c r="BK3475" s="98" t="s">
        <v>70</v>
      </c>
    </row>
    <row r="3476" spans="17:63" ht="29.25" customHeight="1" x14ac:dyDescent="0.2">
      <c r="Q3476" s="92" t="s">
        <v>50</v>
      </c>
      <c r="BF3476" s="101" t="s">
        <v>58</v>
      </c>
      <c r="BK3476" s="98" t="s">
        <v>70</v>
      </c>
    </row>
    <row r="3477" spans="17:63" ht="29.25" customHeight="1" x14ac:dyDescent="0.2">
      <c r="Q3477" s="92" t="s">
        <v>50</v>
      </c>
      <c r="BF3477" s="101" t="s">
        <v>58</v>
      </c>
      <c r="BK3477" s="98" t="s">
        <v>70</v>
      </c>
    </row>
    <row r="3478" spans="17:63" ht="29.25" customHeight="1" x14ac:dyDescent="0.2">
      <c r="Q3478" s="92" t="s">
        <v>50</v>
      </c>
      <c r="BF3478" s="101" t="s">
        <v>58</v>
      </c>
      <c r="BK3478" s="98" t="s">
        <v>70</v>
      </c>
    </row>
    <row r="3479" spans="17:63" ht="29.25" customHeight="1" x14ac:dyDescent="0.2">
      <c r="Q3479" s="92" t="s">
        <v>50</v>
      </c>
      <c r="BF3479" s="101" t="s">
        <v>58</v>
      </c>
      <c r="BK3479" s="98" t="s">
        <v>70</v>
      </c>
    </row>
    <row r="3480" spans="17:63" ht="29.25" customHeight="1" x14ac:dyDescent="0.2">
      <c r="Q3480" s="92" t="s">
        <v>50</v>
      </c>
      <c r="BF3480" s="101" t="s">
        <v>58</v>
      </c>
      <c r="BK3480" s="98" t="s">
        <v>70</v>
      </c>
    </row>
    <row r="3481" spans="17:63" ht="29.25" customHeight="1" x14ac:dyDescent="0.2">
      <c r="Q3481" s="92" t="s">
        <v>50</v>
      </c>
      <c r="BF3481" s="101" t="s">
        <v>58</v>
      </c>
      <c r="BK3481" s="98" t="s">
        <v>70</v>
      </c>
    </row>
    <row r="3482" spans="17:63" ht="29.25" customHeight="1" x14ac:dyDescent="0.2">
      <c r="Q3482" s="92" t="s">
        <v>50</v>
      </c>
      <c r="BF3482" s="101" t="s">
        <v>58</v>
      </c>
      <c r="BK3482" s="98" t="s">
        <v>70</v>
      </c>
    </row>
    <row r="3483" spans="17:63" ht="29.25" customHeight="1" x14ac:dyDescent="0.2">
      <c r="Q3483" s="92" t="s">
        <v>50</v>
      </c>
      <c r="BF3483" s="101" t="s">
        <v>58</v>
      </c>
      <c r="BK3483" s="98" t="s">
        <v>70</v>
      </c>
    </row>
    <row r="3484" spans="17:63" ht="29.25" customHeight="1" x14ac:dyDescent="0.2">
      <c r="Q3484" s="92" t="s">
        <v>50</v>
      </c>
      <c r="BF3484" s="101" t="s">
        <v>58</v>
      </c>
      <c r="BK3484" s="98" t="s">
        <v>70</v>
      </c>
    </row>
    <row r="3485" spans="17:63" ht="29.25" customHeight="1" x14ac:dyDescent="0.2">
      <c r="Q3485" s="92" t="s">
        <v>50</v>
      </c>
      <c r="BF3485" s="101" t="s">
        <v>58</v>
      </c>
      <c r="BK3485" s="98" t="s">
        <v>70</v>
      </c>
    </row>
    <row r="3486" spans="17:63" ht="29.25" customHeight="1" x14ac:dyDescent="0.2">
      <c r="Q3486" s="92" t="s">
        <v>50</v>
      </c>
      <c r="BF3486" s="101" t="s">
        <v>58</v>
      </c>
      <c r="BK3486" s="98" t="s">
        <v>70</v>
      </c>
    </row>
    <row r="3487" spans="17:63" ht="29.25" customHeight="1" x14ac:dyDescent="0.2">
      <c r="Q3487" s="92" t="s">
        <v>50</v>
      </c>
      <c r="BF3487" s="101" t="s">
        <v>58</v>
      </c>
      <c r="BK3487" s="98" t="s">
        <v>70</v>
      </c>
    </row>
    <row r="3488" spans="17:63" ht="29.25" customHeight="1" x14ac:dyDescent="0.2">
      <c r="Q3488" s="92" t="s">
        <v>50</v>
      </c>
      <c r="BF3488" s="101" t="s">
        <v>58</v>
      </c>
      <c r="BK3488" s="98" t="s">
        <v>70</v>
      </c>
    </row>
    <row r="3489" spans="17:63" ht="29.25" customHeight="1" x14ac:dyDescent="0.2">
      <c r="Q3489" s="92" t="s">
        <v>50</v>
      </c>
      <c r="BF3489" s="101" t="s">
        <v>58</v>
      </c>
      <c r="BK3489" s="98" t="s">
        <v>70</v>
      </c>
    </row>
    <row r="3490" spans="17:63" ht="29.25" customHeight="1" x14ac:dyDescent="0.2">
      <c r="Q3490" s="92" t="s">
        <v>50</v>
      </c>
      <c r="BF3490" s="101" t="s">
        <v>58</v>
      </c>
      <c r="BK3490" s="98" t="s">
        <v>70</v>
      </c>
    </row>
    <row r="3491" spans="17:63" ht="29.25" customHeight="1" x14ac:dyDescent="0.2">
      <c r="Q3491" s="92" t="s">
        <v>50</v>
      </c>
      <c r="BF3491" s="101" t="s">
        <v>58</v>
      </c>
      <c r="BK3491" s="98" t="s">
        <v>70</v>
      </c>
    </row>
    <row r="3492" spans="17:63" ht="29.25" customHeight="1" x14ac:dyDescent="0.2">
      <c r="Q3492" s="92" t="s">
        <v>50</v>
      </c>
      <c r="BF3492" s="101" t="s">
        <v>58</v>
      </c>
      <c r="BK3492" s="98" t="s">
        <v>70</v>
      </c>
    </row>
    <row r="3493" spans="17:63" ht="29.25" customHeight="1" x14ac:dyDescent="0.2">
      <c r="Q3493" s="92" t="s">
        <v>50</v>
      </c>
      <c r="BF3493" s="101" t="s">
        <v>58</v>
      </c>
      <c r="BK3493" s="98" t="s">
        <v>70</v>
      </c>
    </row>
    <row r="3494" spans="17:63" ht="29.25" customHeight="1" x14ac:dyDescent="0.2">
      <c r="Q3494" s="92" t="s">
        <v>50</v>
      </c>
      <c r="BF3494" s="101" t="s">
        <v>58</v>
      </c>
      <c r="BK3494" s="98" t="s">
        <v>70</v>
      </c>
    </row>
    <row r="3495" spans="17:63" ht="29.25" customHeight="1" x14ac:dyDescent="0.2">
      <c r="Q3495" s="92" t="s">
        <v>50</v>
      </c>
      <c r="BF3495" s="101" t="s">
        <v>58</v>
      </c>
      <c r="BK3495" s="98" t="s">
        <v>70</v>
      </c>
    </row>
    <row r="3496" spans="17:63" ht="29.25" customHeight="1" x14ac:dyDescent="0.2">
      <c r="Q3496" s="92" t="s">
        <v>50</v>
      </c>
      <c r="BF3496" s="101" t="s">
        <v>58</v>
      </c>
      <c r="BK3496" s="98" t="s">
        <v>70</v>
      </c>
    </row>
    <row r="3497" spans="17:63" ht="29.25" customHeight="1" x14ac:dyDescent="0.2">
      <c r="Q3497" s="92" t="s">
        <v>50</v>
      </c>
      <c r="BF3497" s="101" t="s">
        <v>58</v>
      </c>
      <c r="BK3497" s="98" t="s">
        <v>70</v>
      </c>
    </row>
    <row r="3498" spans="17:63" ht="29.25" customHeight="1" x14ac:dyDescent="0.2">
      <c r="Q3498" s="92" t="s">
        <v>50</v>
      </c>
      <c r="BF3498" s="101" t="s">
        <v>58</v>
      </c>
      <c r="BK3498" s="98" t="s">
        <v>70</v>
      </c>
    </row>
    <row r="3499" spans="17:63" ht="29.25" customHeight="1" x14ac:dyDescent="0.2">
      <c r="Q3499" s="92" t="s">
        <v>50</v>
      </c>
      <c r="BF3499" s="101" t="s">
        <v>58</v>
      </c>
      <c r="BK3499" s="98" t="s">
        <v>70</v>
      </c>
    </row>
    <row r="3500" spans="17:63" ht="29.25" customHeight="1" x14ac:dyDescent="0.2">
      <c r="Q3500" s="92" t="s">
        <v>50</v>
      </c>
      <c r="BF3500" s="101" t="s">
        <v>58</v>
      </c>
      <c r="BK3500" s="98" t="s">
        <v>70</v>
      </c>
    </row>
    <row r="3501" spans="17:63" ht="29.25" customHeight="1" x14ac:dyDescent="0.2">
      <c r="Q3501" s="92" t="s">
        <v>50</v>
      </c>
      <c r="BF3501" s="101" t="s">
        <v>58</v>
      </c>
      <c r="BK3501" s="98" t="s">
        <v>70</v>
      </c>
    </row>
    <row r="3502" spans="17:63" ht="29.25" customHeight="1" x14ac:dyDescent="0.2">
      <c r="Q3502" s="92" t="s">
        <v>50</v>
      </c>
      <c r="BF3502" s="101" t="s">
        <v>58</v>
      </c>
      <c r="BK3502" s="98" t="s">
        <v>70</v>
      </c>
    </row>
    <row r="3503" spans="17:63" ht="29.25" customHeight="1" x14ac:dyDescent="0.2">
      <c r="Q3503" s="92" t="s">
        <v>50</v>
      </c>
      <c r="BF3503" s="101" t="s">
        <v>58</v>
      </c>
      <c r="BK3503" s="98" t="s">
        <v>70</v>
      </c>
    </row>
    <row r="3504" spans="17:63" ht="29.25" customHeight="1" x14ac:dyDescent="0.2">
      <c r="Q3504" s="92" t="s">
        <v>50</v>
      </c>
      <c r="BF3504" s="101" t="s">
        <v>58</v>
      </c>
      <c r="BK3504" s="98" t="s">
        <v>70</v>
      </c>
    </row>
    <row r="3505" spans="17:63" ht="29.25" customHeight="1" x14ac:dyDescent="0.2">
      <c r="Q3505" s="92" t="s">
        <v>50</v>
      </c>
      <c r="BF3505" s="101" t="s">
        <v>58</v>
      </c>
      <c r="BK3505" s="98" t="s">
        <v>70</v>
      </c>
    </row>
    <row r="3506" spans="17:63" ht="29.25" customHeight="1" x14ac:dyDescent="0.2">
      <c r="Q3506" s="92" t="s">
        <v>50</v>
      </c>
      <c r="BF3506" s="101" t="s">
        <v>58</v>
      </c>
      <c r="BK3506" s="98" t="s">
        <v>70</v>
      </c>
    </row>
    <row r="3507" spans="17:63" ht="29.25" customHeight="1" x14ac:dyDescent="0.2">
      <c r="Q3507" s="92" t="s">
        <v>50</v>
      </c>
      <c r="BF3507" s="101" t="s">
        <v>58</v>
      </c>
      <c r="BK3507" s="98" t="s">
        <v>70</v>
      </c>
    </row>
    <row r="3508" spans="17:63" ht="29.25" customHeight="1" x14ac:dyDescent="0.2">
      <c r="Q3508" s="92" t="s">
        <v>50</v>
      </c>
      <c r="BF3508" s="101" t="s">
        <v>58</v>
      </c>
      <c r="BK3508" s="98" t="s">
        <v>70</v>
      </c>
    </row>
    <row r="3509" spans="17:63" ht="29.25" customHeight="1" x14ac:dyDescent="0.2">
      <c r="Q3509" s="92" t="s">
        <v>50</v>
      </c>
      <c r="BF3509" s="101" t="s">
        <v>58</v>
      </c>
      <c r="BK3509" s="98" t="s">
        <v>70</v>
      </c>
    </row>
    <row r="3510" spans="17:63" ht="29.25" customHeight="1" x14ac:dyDescent="0.2">
      <c r="Q3510" s="92" t="s">
        <v>50</v>
      </c>
      <c r="BF3510" s="101" t="s">
        <v>58</v>
      </c>
      <c r="BK3510" s="98" t="s">
        <v>70</v>
      </c>
    </row>
    <row r="3511" spans="17:63" ht="29.25" customHeight="1" x14ac:dyDescent="0.2">
      <c r="Q3511" s="92" t="s">
        <v>50</v>
      </c>
      <c r="BF3511" s="101" t="s">
        <v>58</v>
      </c>
      <c r="BK3511" s="98" t="s">
        <v>70</v>
      </c>
    </row>
    <row r="3512" spans="17:63" ht="29.25" customHeight="1" x14ac:dyDescent="0.2">
      <c r="Q3512" s="92" t="s">
        <v>50</v>
      </c>
      <c r="BF3512" s="101" t="s">
        <v>58</v>
      </c>
      <c r="BK3512" s="98" t="s">
        <v>70</v>
      </c>
    </row>
    <row r="3513" spans="17:63" ht="29.25" customHeight="1" x14ac:dyDescent="0.2">
      <c r="Q3513" s="92" t="s">
        <v>50</v>
      </c>
      <c r="BF3513" s="101" t="s">
        <v>58</v>
      </c>
      <c r="BK3513" s="98" t="s">
        <v>70</v>
      </c>
    </row>
    <row r="3514" spans="17:63" ht="29.25" customHeight="1" x14ac:dyDescent="0.2">
      <c r="Q3514" s="92" t="s">
        <v>50</v>
      </c>
      <c r="BF3514" s="101" t="s">
        <v>58</v>
      </c>
      <c r="BK3514" s="98" t="s">
        <v>70</v>
      </c>
    </row>
    <row r="3515" spans="17:63" ht="29.25" customHeight="1" x14ac:dyDescent="0.2">
      <c r="Q3515" s="92" t="s">
        <v>50</v>
      </c>
      <c r="BF3515" s="101" t="s">
        <v>58</v>
      </c>
      <c r="BK3515" s="98" t="s">
        <v>70</v>
      </c>
    </row>
    <row r="3516" spans="17:63" ht="29.25" customHeight="1" x14ac:dyDescent="0.2">
      <c r="Q3516" s="92" t="s">
        <v>50</v>
      </c>
      <c r="BF3516" s="101" t="s">
        <v>58</v>
      </c>
      <c r="BK3516" s="98" t="s">
        <v>70</v>
      </c>
    </row>
    <row r="3517" spans="17:63" ht="29.25" customHeight="1" x14ac:dyDescent="0.2">
      <c r="Q3517" s="92" t="s">
        <v>50</v>
      </c>
      <c r="BF3517" s="101" t="s">
        <v>58</v>
      </c>
      <c r="BK3517" s="98" t="s">
        <v>70</v>
      </c>
    </row>
    <row r="3518" spans="17:63" ht="29.25" customHeight="1" x14ac:dyDescent="0.2">
      <c r="Q3518" s="92" t="s">
        <v>50</v>
      </c>
      <c r="BF3518" s="101" t="s">
        <v>58</v>
      </c>
      <c r="BK3518" s="98" t="s">
        <v>70</v>
      </c>
    </row>
    <row r="3519" spans="17:63" ht="29.25" customHeight="1" x14ac:dyDescent="0.2">
      <c r="Q3519" s="92" t="s">
        <v>50</v>
      </c>
      <c r="BF3519" s="101" t="s">
        <v>58</v>
      </c>
      <c r="BK3519" s="98" t="s">
        <v>70</v>
      </c>
    </row>
    <row r="3520" spans="17:63" ht="29.25" customHeight="1" x14ac:dyDescent="0.2">
      <c r="Q3520" s="92" t="s">
        <v>50</v>
      </c>
      <c r="BF3520" s="101" t="s">
        <v>58</v>
      </c>
      <c r="BK3520" s="98" t="s">
        <v>70</v>
      </c>
    </row>
    <row r="3521" spans="17:63" ht="29.25" customHeight="1" x14ac:dyDescent="0.2">
      <c r="Q3521" s="92" t="s">
        <v>50</v>
      </c>
      <c r="BF3521" s="101" t="s">
        <v>58</v>
      </c>
      <c r="BK3521" s="98" t="s">
        <v>70</v>
      </c>
    </row>
    <row r="3522" spans="17:63" ht="29.25" customHeight="1" x14ac:dyDescent="0.2">
      <c r="Q3522" s="92" t="s">
        <v>50</v>
      </c>
      <c r="BF3522" s="101" t="s">
        <v>58</v>
      </c>
      <c r="BK3522" s="98" t="s">
        <v>70</v>
      </c>
    </row>
    <row r="3523" spans="17:63" ht="29.25" customHeight="1" x14ac:dyDescent="0.2">
      <c r="Q3523" s="92" t="s">
        <v>50</v>
      </c>
      <c r="BF3523" s="101" t="s">
        <v>58</v>
      </c>
      <c r="BK3523" s="98" t="s">
        <v>70</v>
      </c>
    </row>
    <row r="3524" spans="17:63" ht="29.25" customHeight="1" x14ac:dyDescent="0.2">
      <c r="Q3524" s="92" t="s">
        <v>50</v>
      </c>
      <c r="BF3524" s="101" t="s">
        <v>58</v>
      </c>
      <c r="BK3524" s="98" t="s">
        <v>70</v>
      </c>
    </row>
    <row r="3525" spans="17:63" ht="29.25" customHeight="1" x14ac:dyDescent="0.2">
      <c r="Q3525" s="92" t="s">
        <v>50</v>
      </c>
      <c r="BF3525" s="101" t="s">
        <v>58</v>
      </c>
      <c r="BK3525" s="98" t="s">
        <v>70</v>
      </c>
    </row>
    <row r="3526" spans="17:63" ht="29.25" customHeight="1" x14ac:dyDescent="0.2">
      <c r="Q3526" s="92" t="s">
        <v>50</v>
      </c>
      <c r="BF3526" s="101" t="s">
        <v>58</v>
      </c>
      <c r="BK3526" s="98" t="s">
        <v>70</v>
      </c>
    </row>
    <row r="3527" spans="17:63" ht="29.25" customHeight="1" x14ac:dyDescent="0.2">
      <c r="Q3527" s="92" t="s">
        <v>50</v>
      </c>
      <c r="BF3527" s="101" t="s">
        <v>58</v>
      </c>
      <c r="BK3527" s="98" t="s">
        <v>70</v>
      </c>
    </row>
    <row r="3528" spans="17:63" ht="29.25" customHeight="1" x14ac:dyDescent="0.2">
      <c r="Q3528" s="92" t="s">
        <v>50</v>
      </c>
      <c r="BF3528" s="101" t="s">
        <v>58</v>
      </c>
      <c r="BK3528" s="98" t="s">
        <v>70</v>
      </c>
    </row>
    <row r="3529" spans="17:63" ht="29.25" customHeight="1" x14ac:dyDescent="0.2">
      <c r="Q3529" s="92" t="s">
        <v>50</v>
      </c>
      <c r="BF3529" s="101" t="s">
        <v>58</v>
      </c>
      <c r="BK3529" s="98" t="s">
        <v>70</v>
      </c>
    </row>
    <row r="3530" spans="17:63" ht="29.25" customHeight="1" x14ac:dyDescent="0.2">
      <c r="Q3530" s="92" t="s">
        <v>50</v>
      </c>
      <c r="BF3530" s="101" t="s">
        <v>58</v>
      </c>
      <c r="BK3530" s="98" t="s">
        <v>70</v>
      </c>
    </row>
    <row r="3531" spans="17:63" ht="29.25" customHeight="1" x14ac:dyDescent="0.2">
      <c r="Q3531" s="92" t="s">
        <v>50</v>
      </c>
      <c r="BF3531" s="101" t="s">
        <v>58</v>
      </c>
      <c r="BK3531" s="98" t="s">
        <v>70</v>
      </c>
    </row>
    <row r="3532" spans="17:63" ht="29.25" customHeight="1" x14ac:dyDescent="0.2">
      <c r="Q3532" s="92" t="s">
        <v>50</v>
      </c>
      <c r="BF3532" s="101" t="s">
        <v>58</v>
      </c>
      <c r="BK3532" s="98" t="s">
        <v>70</v>
      </c>
    </row>
    <row r="3533" spans="17:63" ht="29.25" customHeight="1" x14ac:dyDescent="0.2">
      <c r="Q3533" s="92" t="s">
        <v>50</v>
      </c>
      <c r="BF3533" s="101" t="s">
        <v>58</v>
      </c>
      <c r="BK3533" s="98" t="s">
        <v>70</v>
      </c>
    </row>
    <row r="3534" spans="17:63" ht="29.25" customHeight="1" x14ac:dyDescent="0.2">
      <c r="Q3534" s="92" t="s">
        <v>50</v>
      </c>
      <c r="BF3534" s="101" t="s">
        <v>58</v>
      </c>
      <c r="BK3534" s="98" t="s">
        <v>70</v>
      </c>
    </row>
    <row r="3535" spans="17:63" ht="29.25" customHeight="1" x14ac:dyDescent="0.2">
      <c r="Q3535" s="92" t="s">
        <v>50</v>
      </c>
      <c r="BF3535" s="101" t="s">
        <v>58</v>
      </c>
      <c r="BK3535" s="98" t="s">
        <v>70</v>
      </c>
    </row>
    <row r="3536" spans="17:63" ht="29.25" customHeight="1" x14ac:dyDescent="0.2">
      <c r="Q3536" s="92" t="s">
        <v>50</v>
      </c>
      <c r="BF3536" s="101" t="s">
        <v>58</v>
      </c>
      <c r="BK3536" s="98" t="s">
        <v>70</v>
      </c>
    </row>
    <row r="3537" spans="17:63" ht="29.25" customHeight="1" x14ac:dyDescent="0.2">
      <c r="Q3537" s="92" t="s">
        <v>50</v>
      </c>
      <c r="BF3537" s="101" t="s">
        <v>58</v>
      </c>
      <c r="BK3537" s="98" t="s">
        <v>70</v>
      </c>
    </row>
    <row r="3538" spans="17:63" ht="29.25" customHeight="1" x14ac:dyDescent="0.2">
      <c r="Q3538" s="92" t="s">
        <v>50</v>
      </c>
      <c r="BF3538" s="101" t="s">
        <v>58</v>
      </c>
      <c r="BK3538" s="98" t="s">
        <v>70</v>
      </c>
    </row>
    <row r="3539" spans="17:63" ht="29.25" customHeight="1" x14ac:dyDescent="0.2">
      <c r="Q3539" s="92" t="s">
        <v>50</v>
      </c>
      <c r="BF3539" s="101" t="s">
        <v>58</v>
      </c>
      <c r="BK3539" s="98" t="s">
        <v>70</v>
      </c>
    </row>
    <row r="3540" spans="17:63" ht="29.25" customHeight="1" x14ac:dyDescent="0.2">
      <c r="Q3540" s="92" t="s">
        <v>50</v>
      </c>
      <c r="BF3540" s="101" t="s">
        <v>58</v>
      </c>
      <c r="BK3540" s="98" t="s">
        <v>70</v>
      </c>
    </row>
    <row r="3541" spans="17:63" ht="29.25" customHeight="1" x14ac:dyDescent="0.2">
      <c r="Q3541" s="92" t="s">
        <v>50</v>
      </c>
      <c r="BF3541" s="101" t="s">
        <v>58</v>
      </c>
      <c r="BK3541" s="98" t="s">
        <v>70</v>
      </c>
    </row>
    <row r="3542" spans="17:63" ht="29.25" customHeight="1" x14ac:dyDescent="0.2">
      <c r="Q3542" s="92" t="s">
        <v>50</v>
      </c>
      <c r="BF3542" s="101" t="s">
        <v>58</v>
      </c>
      <c r="BK3542" s="98" t="s">
        <v>70</v>
      </c>
    </row>
    <row r="3543" spans="17:63" ht="29.25" customHeight="1" x14ac:dyDescent="0.2">
      <c r="Q3543" s="92" t="s">
        <v>50</v>
      </c>
      <c r="BF3543" s="101" t="s">
        <v>58</v>
      </c>
      <c r="BK3543" s="98" t="s">
        <v>70</v>
      </c>
    </row>
    <row r="3544" spans="17:63" ht="29.25" customHeight="1" x14ac:dyDescent="0.2">
      <c r="Q3544" s="92" t="s">
        <v>50</v>
      </c>
      <c r="BF3544" s="101" t="s">
        <v>58</v>
      </c>
      <c r="BK3544" s="98" t="s">
        <v>70</v>
      </c>
    </row>
    <row r="3545" spans="17:63" ht="29.25" customHeight="1" x14ac:dyDescent="0.2">
      <c r="Q3545" s="92" t="s">
        <v>50</v>
      </c>
      <c r="BF3545" s="101" t="s">
        <v>58</v>
      </c>
      <c r="BK3545" s="98" t="s">
        <v>70</v>
      </c>
    </row>
    <row r="3546" spans="17:63" ht="29.25" customHeight="1" x14ac:dyDescent="0.2">
      <c r="Q3546" s="92" t="s">
        <v>50</v>
      </c>
      <c r="BF3546" s="101" t="s">
        <v>58</v>
      </c>
      <c r="BK3546" s="98" t="s">
        <v>70</v>
      </c>
    </row>
    <row r="3547" spans="17:63" ht="29.25" customHeight="1" x14ac:dyDescent="0.2">
      <c r="Q3547" s="92" t="s">
        <v>50</v>
      </c>
      <c r="BF3547" s="101" t="s">
        <v>58</v>
      </c>
      <c r="BK3547" s="98" t="s">
        <v>70</v>
      </c>
    </row>
    <row r="3548" spans="17:63" ht="29.25" customHeight="1" x14ac:dyDescent="0.2">
      <c r="Q3548" s="92" t="s">
        <v>50</v>
      </c>
      <c r="BF3548" s="101" t="s">
        <v>58</v>
      </c>
      <c r="BK3548" s="98" t="s">
        <v>70</v>
      </c>
    </row>
    <row r="3549" spans="17:63" ht="29.25" customHeight="1" x14ac:dyDescent="0.2">
      <c r="Q3549" s="92" t="s">
        <v>50</v>
      </c>
      <c r="BF3549" s="101" t="s">
        <v>58</v>
      </c>
      <c r="BK3549" s="98" t="s">
        <v>70</v>
      </c>
    </row>
    <row r="3550" spans="17:63" ht="29.25" customHeight="1" x14ac:dyDescent="0.2">
      <c r="Q3550" s="92" t="s">
        <v>50</v>
      </c>
      <c r="BF3550" s="101" t="s">
        <v>58</v>
      </c>
      <c r="BK3550" s="98" t="s">
        <v>70</v>
      </c>
    </row>
    <row r="3551" spans="17:63" ht="29.25" customHeight="1" x14ac:dyDescent="0.2">
      <c r="Q3551" s="92" t="s">
        <v>50</v>
      </c>
      <c r="BF3551" s="101" t="s">
        <v>58</v>
      </c>
      <c r="BK3551" s="98" t="s">
        <v>70</v>
      </c>
    </row>
    <row r="3552" spans="17:63" ht="29.25" customHeight="1" x14ac:dyDescent="0.2">
      <c r="Q3552" s="92" t="s">
        <v>50</v>
      </c>
      <c r="BF3552" s="101" t="s">
        <v>58</v>
      </c>
      <c r="BK3552" s="98" t="s">
        <v>70</v>
      </c>
    </row>
    <row r="3553" spans="17:63" ht="29.25" customHeight="1" x14ac:dyDescent="0.2">
      <c r="Q3553" s="92" t="s">
        <v>50</v>
      </c>
      <c r="BF3553" s="101" t="s">
        <v>58</v>
      </c>
      <c r="BK3553" s="98" t="s">
        <v>70</v>
      </c>
    </row>
    <row r="3554" spans="17:63" ht="29.25" customHeight="1" x14ac:dyDescent="0.2">
      <c r="Q3554" s="92" t="s">
        <v>50</v>
      </c>
      <c r="BF3554" s="101" t="s">
        <v>58</v>
      </c>
      <c r="BK3554" s="98" t="s">
        <v>70</v>
      </c>
    </row>
    <row r="3555" spans="17:63" ht="29.25" customHeight="1" x14ac:dyDescent="0.2">
      <c r="Q3555" s="92" t="s">
        <v>50</v>
      </c>
      <c r="BF3555" s="101" t="s">
        <v>58</v>
      </c>
      <c r="BK3555" s="98" t="s">
        <v>70</v>
      </c>
    </row>
    <row r="3556" spans="17:63" ht="29.25" customHeight="1" x14ac:dyDescent="0.2">
      <c r="Q3556" s="92" t="s">
        <v>50</v>
      </c>
      <c r="BF3556" s="101" t="s">
        <v>58</v>
      </c>
      <c r="BK3556" s="98" t="s">
        <v>70</v>
      </c>
    </row>
    <row r="3557" spans="17:63" ht="29.25" customHeight="1" x14ac:dyDescent="0.2">
      <c r="Q3557" s="92" t="s">
        <v>50</v>
      </c>
      <c r="BF3557" s="101" t="s">
        <v>58</v>
      </c>
      <c r="BK3557" s="98" t="s">
        <v>70</v>
      </c>
    </row>
    <row r="3558" spans="17:63" ht="29.25" customHeight="1" x14ac:dyDescent="0.2">
      <c r="Q3558" s="92" t="s">
        <v>50</v>
      </c>
      <c r="BF3558" s="101" t="s">
        <v>58</v>
      </c>
      <c r="BK3558" s="98" t="s">
        <v>70</v>
      </c>
    </row>
    <row r="3559" spans="17:63" ht="29.25" customHeight="1" x14ac:dyDescent="0.2">
      <c r="Q3559" s="92" t="s">
        <v>50</v>
      </c>
      <c r="BF3559" s="101" t="s">
        <v>58</v>
      </c>
      <c r="BK3559" s="98" t="s">
        <v>70</v>
      </c>
    </row>
    <row r="3560" spans="17:63" ht="29.25" customHeight="1" x14ac:dyDescent="0.2">
      <c r="Q3560" s="92" t="s">
        <v>50</v>
      </c>
      <c r="BF3560" s="101" t="s">
        <v>58</v>
      </c>
      <c r="BK3560" s="98" t="s">
        <v>70</v>
      </c>
    </row>
    <row r="3561" spans="17:63" ht="29.25" customHeight="1" x14ac:dyDescent="0.2">
      <c r="Q3561" s="92" t="s">
        <v>50</v>
      </c>
      <c r="BF3561" s="101" t="s">
        <v>58</v>
      </c>
      <c r="BK3561" s="98" t="s">
        <v>70</v>
      </c>
    </row>
    <row r="3562" spans="17:63" ht="29.25" customHeight="1" x14ac:dyDescent="0.2">
      <c r="Q3562" s="92" t="s">
        <v>50</v>
      </c>
      <c r="BF3562" s="101" t="s">
        <v>58</v>
      </c>
      <c r="BK3562" s="98" t="s">
        <v>70</v>
      </c>
    </row>
    <row r="3563" spans="17:63" ht="29.25" customHeight="1" x14ac:dyDescent="0.2">
      <c r="Q3563" s="92" t="s">
        <v>50</v>
      </c>
      <c r="BF3563" s="101" t="s">
        <v>58</v>
      </c>
      <c r="BK3563" s="98" t="s">
        <v>70</v>
      </c>
    </row>
    <row r="3564" spans="17:63" ht="29.25" customHeight="1" x14ac:dyDescent="0.2">
      <c r="Q3564" s="92" t="s">
        <v>50</v>
      </c>
      <c r="BF3564" s="101" t="s">
        <v>58</v>
      </c>
      <c r="BK3564" s="98" t="s">
        <v>70</v>
      </c>
    </row>
    <row r="3565" spans="17:63" ht="29.25" customHeight="1" x14ac:dyDescent="0.2">
      <c r="Q3565" s="92" t="s">
        <v>50</v>
      </c>
      <c r="BF3565" s="101" t="s">
        <v>58</v>
      </c>
      <c r="BK3565" s="98" t="s">
        <v>70</v>
      </c>
    </row>
    <row r="3566" spans="17:63" ht="29.25" customHeight="1" x14ac:dyDescent="0.2">
      <c r="Q3566" s="92" t="s">
        <v>50</v>
      </c>
      <c r="BF3566" s="101" t="s">
        <v>58</v>
      </c>
      <c r="BK3566" s="98" t="s">
        <v>70</v>
      </c>
    </row>
    <row r="3567" spans="17:63" ht="29.25" customHeight="1" x14ac:dyDescent="0.2">
      <c r="Q3567" s="92" t="s">
        <v>50</v>
      </c>
      <c r="BF3567" s="101" t="s">
        <v>58</v>
      </c>
      <c r="BK3567" s="98" t="s">
        <v>70</v>
      </c>
    </row>
    <row r="3568" spans="17:63" ht="29.25" customHeight="1" x14ac:dyDescent="0.2">
      <c r="Q3568" s="92" t="s">
        <v>50</v>
      </c>
      <c r="BF3568" s="101" t="s">
        <v>58</v>
      </c>
      <c r="BK3568" s="98" t="s">
        <v>70</v>
      </c>
    </row>
    <row r="3569" spans="17:63" ht="29.25" customHeight="1" x14ac:dyDescent="0.2">
      <c r="Q3569" s="92" t="s">
        <v>50</v>
      </c>
      <c r="BF3569" s="101" t="s">
        <v>58</v>
      </c>
      <c r="BK3569" s="98" t="s">
        <v>70</v>
      </c>
    </row>
    <row r="3570" spans="17:63" ht="29.25" customHeight="1" x14ac:dyDescent="0.2">
      <c r="Q3570" s="92" t="s">
        <v>50</v>
      </c>
      <c r="BF3570" s="101" t="s">
        <v>58</v>
      </c>
      <c r="BK3570" s="98" t="s">
        <v>70</v>
      </c>
    </row>
    <row r="3571" spans="17:63" ht="29.25" customHeight="1" x14ac:dyDescent="0.2">
      <c r="Q3571" s="92" t="s">
        <v>50</v>
      </c>
      <c r="BF3571" s="101" t="s">
        <v>58</v>
      </c>
      <c r="BK3571" s="98" t="s">
        <v>70</v>
      </c>
    </row>
    <row r="3572" spans="17:63" ht="29.25" customHeight="1" x14ac:dyDescent="0.2">
      <c r="Q3572" s="92" t="s">
        <v>50</v>
      </c>
      <c r="BF3572" s="101" t="s">
        <v>58</v>
      </c>
      <c r="BK3572" s="98" t="s">
        <v>70</v>
      </c>
    </row>
    <row r="3573" spans="17:63" ht="29.25" customHeight="1" x14ac:dyDescent="0.2">
      <c r="Q3573" s="92" t="s">
        <v>50</v>
      </c>
      <c r="BF3573" s="101" t="s">
        <v>58</v>
      </c>
      <c r="BK3573" s="98" t="s">
        <v>70</v>
      </c>
    </row>
    <row r="3574" spans="17:63" ht="29.25" customHeight="1" x14ac:dyDescent="0.2">
      <c r="Q3574" s="92" t="s">
        <v>50</v>
      </c>
      <c r="BF3574" s="101" t="s">
        <v>58</v>
      </c>
      <c r="BK3574" s="98" t="s">
        <v>70</v>
      </c>
    </row>
    <row r="3575" spans="17:63" ht="29.25" customHeight="1" x14ac:dyDescent="0.2">
      <c r="Q3575" s="92" t="s">
        <v>50</v>
      </c>
      <c r="BF3575" s="101" t="s">
        <v>58</v>
      </c>
      <c r="BK3575" s="98" t="s">
        <v>70</v>
      </c>
    </row>
    <row r="3576" spans="17:63" ht="29.25" customHeight="1" x14ac:dyDescent="0.2">
      <c r="Q3576" s="92" t="s">
        <v>50</v>
      </c>
      <c r="BF3576" s="101" t="s">
        <v>58</v>
      </c>
      <c r="BK3576" s="98" t="s">
        <v>70</v>
      </c>
    </row>
    <row r="3577" spans="17:63" ht="29.25" customHeight="1" x14ac:dyDescent="0.2">
      <c r="Q3577" s="92" t="s">
        <v>50</v>
      </c>
      <c r="BF3577" s="101" t="s">
        <v>58</v>
      </c>
      <c r="BK3577" s="98" t="s">
        <v>70</v>
      </c>
    </row>
    <row r="3578" spans="17:63" ht="29.25" customHeight="1" x14ac:dyDescent="0.2">
      <c r="Q3578" s="92" t="s">
        <v>50</v>
      </c>
      <c r="BF3578" s="101" t="s">
        <v>58</v>
      </c>
      <c r="BK3578" s="98" t="s">
        <v>70</v>
      </c>
    </row>
    <row r="3579" spans="17:63" ht="29.25" customHeight="1" x14ac:dyDescent="0.2">
      <c r="Q3579" s="92" t="s">
        <v>50</v>
      </c>
      <c r="BF3579" s="101" t="s">
        <v>58</v>
      </c>
      <c r="BK3579" s="98" t="s">
        <v>70</v>
      </c>
    </row>
    <row r="3580" spans="17:63" ht="29.25" customHeight="1" x14ac:dyDescent="0.2">
      <c r="Q3580" s="92" t="s">
        <v>50</v>
      </c>
      <c r="BF3580" s="101" t="s">
        <v>58</v>
      </c>
      <c r="BK3580" s="98" t="s">
        <v>70</v>
      </c>
    </row>
    <row r="3581" spans="17:63" ht="29.25" customHeight="1" x14ac:dyDescent="0.2">
      <c r="Q3581" s="92" t="s">
        <v>50</v>
      </c>
      <c r="BF3581" s="101" t="s">
        <v>58</v>
      </c>
      <c r="BK3581" s="98" t="s">
        <v>70</v>
      </c>
    </row>
    <row r="3582" spans="17:63" ht="29.25" customHeight="1" x14ac:dyDescent="0.2">
      <c r="Q3582" s="92" t="s">
        <v>50</v>
      </c>
      <c r="BF3582" s="101" t="s">
        <v>58</v>
      </c>
      <c r="BK3582" s="98" t="s">
        <v>70</v>
      </c>
    </row>
    <row r="3583" spans="17:63" ht="29.25" customHeight="1" x14ac:dyDescent="0.2">
      <c r="Q3583" s="92" t="s">
        <v>50</v>
      </c>
      <c r="BF3583" s="101" t="s">
        <v>58</v>
      </c>
      <c r="BK3583" s="98" t="s">
        <v>70</v>
      </c>
    </row>
    <row r="3584" spans="17:63" ht="29.25" customHeight="1" x14ac:dyDescent="0.2">
      <c r="Q3584" s="92" t="s">
        <v>50</v>
      </c>
      <c r="BF3584" s="101" t="s">
        <v>58</v>
      </c>
      <c r="BK3584" s="98" t="s">
        <v>70</v>
      </c>
    </row>
    <row r="3585" spans="17:63" ht="29.25" customHeight="1" x14ac:dyDescent="0.2">
      <c r="Q3585" s="92" t="s">
        <v>50</v>
      </c>
      <c r="BF3585" s="101" t="s">
        <v>58</v>
      </c>
      <c r="BK3585" s="98" t="s">
        <v>70</v>
      </c>
    </row>
    <row r="3586" spans="17:63" ht="29.25" customHeight="1" x14ac:dyDescent="0.2">
      <c r="Q3586" s="92" t="s">
        <v>50</v>
      </c>
      <c r="BF3586" s="101" t="s">
        <v>58</v>
      </c>
      <c r="BK3586" s="98" t="s">
        <v>70</v>
      </c>
    </row>
    <row r="3587" spans="17:63" ht="29.25" customHeight="1" x14ac:dyDescent="0.2">
      <c r="Q3587" s="92" t="s">
        <v>50</v>
      </c>
      <c r="BF3587" s="101" t="s">
        <v>58</v>
      </c>
      <c r="BK3587" s="98" t="s">
        <v>70</v>
      </c>
    </row>
    <row r="3588" spans="17:63" ht="29.25" customHeight="1" x14ac:dyDescent="0.2">
      <c r="Q3588" s="92" t="s">
        <v>50</v>
      </c>
      <c r="BF3588" s="101" t="s">
        <v>58</v>
      </c>
      <c r="BK3588" s="98" t="s">
        <v>70</v>
      </c>
    </row>
    <row r="3589" spans="17:63" ht="29.25" customHeight="1" x14ac:dyDescent="0.2">
      <c r="Q3589" s="92" t="s">
        <v>50</v>
      </c>
      <c r="BF3589" s="101" t="s">
        <v>58</v>
      </c>
      <c r="BK3589" s="98" t="s">
        <v>70</v>
      </c>
    </row>
    <row r="3590" spans="17:63" ht="29.25" customHeight="1" x14ac:dyDescent="0.2">
      <c r="Q3590" s="92" t="s">
        <v>50</v>
      </c>
      <c r="BF3590" s="101" t="s">
        <v>58</v>
      </c>
      <c r="BK3590" s="98" t="s">
        <v>70</v>
      </c>
    </row>
    <row r="3591" spans="17:63" ht="29.25" customHeight="1" x14ac:dyDescent="0.2">
      <c r="Q3591" s="92" t="s">
        <v>50</v>
      </c>
      <c r="BF3591" s="101" t="s">
        <v>58</v>
      </c>
      <c r="BK3591" s="98" t="s">
        <v>70</v>
      </c>
    </row>
    <row r="3592" spans="17:63" ht="29.25" customHeight="1" x14ac:dyDescent="0.2">
      <c r="Q3592" s="92" t="s">
        <v>50</v>
      </c>
      <c r="BF3592" s="101" t="s">
        <v>58</v>
      </c>
      <c r="BK3592" s="98" t="s">
        <v>70</v>
      </c>
    </row>
    <row r="3593" spans="17:63" ht="29.25" customHeight="1" x14ac:dyDescent="0.2">
      <c r="Q3593" s="92" t="s">
        <v>50</v>
      </c>
      <c r="BF3593" s="101" t="s">
        <v>58</v>
      </c>
      <c r="BK3593" s="98" t="s">
        <v>70</v>
      </c>
    </row>
    <row r="3594" spans="17:63" ht="29.25" customHeight="1" x14ac:dyDescent="0.2">
      <c r="Q3594" s="92" t="s">
        <v>50</v>
      </c>
      <c r="BF3594" s="101" t="s">
        <v>58</v>
      </c>
      <c r="BK3594" s="98" t="s">
        <v>70</v>
      </c>
    </row>
    <row r="3595" spans="17:63" ht="29.25" customHeight="1" x14ac:dyDescent="0.2">
      <c r="Q3595" s="92" t="s">
        <v>50</v>
      </c>
      <c r="BF3595" s="101" t="s">
        <v>58</v>
      </c>
      <c r="BK3595" s="98" t="s">
        <v>70</v>
      </c>
    </row>
    <row r="3596" spans="17:63" ht="29.25" customHeight="1" x14ac:dyDescent="0.2">
      <c r="Q3596" s="92" t="s">
        <v>50</v>
      </c>
      <c r="BF3596" s="101" t="s">
        <v>58</v>
      </c>
      <c r="BK3596" s="98" t="s">
        <v>70</v>
      </c>
    </row>
    <row r="3597" spans="17:63" ht="29.25" customHeight="1" x14ac:dyDescent="0.2">
      <c r="Q3597" s="92" t="s">
        <v>50</v>
      </c>
      <c r="BF3597" s="101" t="s">
        <v>58</v>
      </c>
      <c r="BK3597" s="98" t="s">
        <v>70</v>
      </c>
    </row>
    <row r="3598" spans="17:63" ht="29.25" customHeight="1" x14ac:dyDescent="0.2">
      <c r="Q3598" s="92" t="s">
        <v>50</v>
      </c>
      <c r="BF3598" s="101" t="s">
        <v>58</v>
      </c>
      <c r="BK3598" s="98" t="s">
        <v>70</v>
      </c>
    </row>
    <row r="3599" spans="17:63" ht="29.25" customHeight="1" x14ac:dyDescent="0.2">
      <c r="Q3599" s="92" t="s">
        <v>50</v>
      </c>
      <c r="BF3599" s="101" t="s">
        <v>58</v>
      </c>
      <c r="BK3599" s="98" t="s">
        <v>70</v>
      </c>
    </row>
    <row r="3600" spans="17:63" ht="29.25" customHeight="1" x14ac:dyDescent="0.2">
      <c r="Q3600" s="92" t="s">
        <v>50</v>
      </c>
      <c r="BF3600" s="101" t="s">
        <v>58</v>
      </c>
      <c r="BK3600" s="98" t="s">
        <v>70</v>
      </c>
    </row>
    <row r="3601" spans="17:63" ht="29.25" customHeight="1" x14ac:dyDescent="0.2">
      <c r="Q3601" s="92" t="s">
        <v>50</v>
      </c>
      <c r="BF3601" s="101" t="s">
        <v>58</v>
      </c>
      <c r="BK3601" s="98" t="s">
        <v>70</v>
      </c>
    </row>
    <row r="3602" spans="17:63" ht="29.25" customHeight="1" x14ac:dyDescent="0.2">
      <c r="Q3602" s="92" t="s">
        <v>50</v>
      </c>
      <c r="BF3602" s="101" t="s">
        <v>58</v>
      </c>
      <c r="BK3602" s="98" t="s">
        <v>70</v>
      </c>
    </row>
    <row r="3603" spans="17:63" ht="29.25" customHeight="1" x14ac:dyDescent="0.2">
      <c r="Q3603" s="92" t="s">
        <v>50</v>
      </c>
      <c r="BF3603" s="101" t="s">
        <v>58</v>
      </c>
      <c r="BK3603" s="98" t="s">
        <v>70</v>
      </c>
    </row>
    <row r="3604" spans="17:63" ht="29.25" customHeight="1" x14ac:dyDescent="0.2">
      <c r="Q3604" s="92" t="s">
        <v>50</v>
      </c>
      <c r="BF3604" s="101" t="s">
        <v>58</v>
      </c>
      <c r="BK3604" s="98" t="s">
        <v>70</v>
      </c>
    </row>
    <row r="3605" spans="17:63" ht="29.25" customHeight="1" x14ac:dyDescent="0.2">
      <c r="Q3605" s="92" t="s">
        <v>50</v>
      </c>
      <c r="BF3605" s="101" t="s">
        <v>58</v>
      </c>
      <c r="BK3605" s="98" t="s">
        <v>70</v>
      </c>
    </row>
    <row r="3606" spans="17:63" ht="29.25" customHeight="1" x14ac:dyDescent="0.2">
      <c r="Q3606" s="92" t="s">
        <v>50</v>
      </c>
      <c r="BF3606" s="101" t="s">
        <v>58</v>
      </c>
      <c r="BK3606" s="98" t="s">
        <v>70</v>
      </c>
    </row>
    <row r="3607" spans="17:63" ht="29.25" customHeight="1" x14ac:dyDescent="0.2">
      <c r="Q3607" s="92" t="s">
        <v>50</v>
      </c>
      <c r="BF3607" s="101" t="s">
        <v>58</v>
      </c>
      <c r="BK3607" s="98" t="s">
        <v>70</v>
      </c>
    </row>
    <row r="3608" spans="17:63" ht="29.25" customHeight="1" x14ac:dyDescent="0.2">
      <c r="Q3608" s="92" t="s">
        <v>50</v>
      </c>
      <c r="BF3608" s="101" t="s">
        <v>58</v>
      </c>
      <c r="BK3608" s="98" t="s">
        <v>70</v>
      </c>
    </row>
    <row r="3609" spans="17:63" ht="29.25" customHeight="1" x14ac:dyDescent="0.2">
      <c r="Q3609" s="92" t="s">
        <v>50</v>
      </c>
      <c r="BF3609" s="101" t="s">
        <v>58</v>
      </c>
      <c r="BK3609" s="98" t="s">
        <v>70</v>
      </c>
    </row>
    <row r="3610" spans="17:63" ht="29.25" customHeight="1" x14ac:dyDescent="0.2">
      <c r="Q3610" s="92" t="s">
        <v>50</v>
      </c>
      <c r="BF3610" s="101" t="s">
        <v>58</v>
      </c>
      <c r="BK3610" s="98" t="s">
        <v>70</v>
      </c>
    </row>
    <row r="3611" spans="17:63" ht="29.25" customHeight="1" x14ac:dyDescent="0.2">
      <c r="Q3611" s="92" t="s">
        <v>50</v>
      </c>
      <c r="BF3611" s="101" t="s">
        <v>58</v>
      </c>
      <c r="BK3611" s="98" t="s">
        <v>70</v>
      </c>
    </row>
    <row r="3612" spans="17:63" ht="29.25" customHeight="1" x14ac:dyDescent="0.2">
      <c r="Q3612" s="92" t="s">
        <v>50</v>
      </c>
      <c r="BF3612" s="101" t="s">
        <v>58</v>
      </c>
      <c r="BK3612" s="98" t="s">
        <v>70</v>
      </c>
    </row>
    <row r="3613" spans="17:63" ht="29.25" customHeight="1" x14ac:dyDescent="0.2">
      <c r="Q3613" s="92" t="s">
        <v>50</v>
      </c>
      <c r="BF3613" s="101" t="s">
        <v>58</v>
      </c>
      <c r="BK3613" s="98" t="s">
        <v>70</v>
      </c>
    </row>
    <row r="3614" spans="17:63" ht="29.25" customHeight="1" x14ac:dyDescent="0.2">
      <c r="Q3614" s="92" t="s">
        <v>50</v>
      </c>
      <c r="BF3614" s="101" t="s">
        <v>58</v>
      </c>
      <c r="BK3614" s="98" t="s">
        <v>70</v>
      </c>
    </row>
    <row r="3615" spans="17:63" ht="29.25" customHeight="1" x14ac:dyDescent="0.2">
      <c r="Q3615" s="92" t="s">
        <v>50</v>
      </c>
      <c r="BF3615" s="101" t="s">
        <v>58</v>
      </c>
      <c r="BK3615" s="98" t="s">
        <v>70</v>
      </c>
    </row>
    <row r="3616" spans="17:63" ht="29.25" customHeight="1" x14ac:dyDescent="0.2">
      <c r="Q3616" s="92" t="s">
        <v>50</v>
      </c>
      <c r="BF3616" s="101" t="s">
        <v>58</v>
      </c>
      <c r="BK3616" s="98" t="s">
        <v>70</v>
      </c>
    </row>
    <row r="3617" spans="17:63" ht="29.25" customHeight="1" x14ac:dyDescent="0.2">
      <c r="Q3617" s="92" t="s">
        <v>50</v>
      </c>
      <c r="BF3617" s="101" t="s">
        <v>58</v>
      </c>
      <c r="BK3617" s="98" t="s">
        <v>70</v>
      </c>
    </row>
    <row r="3618" spans="17:63" ht="29.25" customHeight="1" x14ac:dyDescent="0.2">
      <c r="Q3618" s="92" t="s">
        <v>50</v>
      </c>
      <c r="BF3618" s="101" t="s">
        <v>58</v>
      </c>
      <c r="BK3618" s="98" t="s">
        <v>70</v>
      </c>
    </row>
    <row r="3619" spans="17:63" ht="29.25" customHeight="1" x14ac:dyDescent="0.2">
      <c r="Q3619" s="92" t="s">
        <v>50</v>
      </c>
      <c r="BF3619" s="101" t="s">
        <v>58</v>
      </c>
      <c r="BK3619" s="98" t="s">
        <v>70</v>
      </c>
    </row>
    <row r="3620" spans="17:63" ht="29.25" customHeight="1" x14ac:dyDescent="0.2">
      <c r="Q3620" s="92" t="s">
        <v>50</v>
      </c>
      <c r="BF3620" s="101" t="s">
        <v>58</v>
      </c>
      <c r="BK3620" s="98" t="s">
        <v>70</v>
      </c>
    </row>
    <row r="3621" spans="17:63" ht="29.25" customHeight="1" x14ac:dyDescent="0.2">
      <c r="Q3621" s="92" t="s">
        <v>50</v>
      </c>
      <c r="BF3621" s="101" t="s">
        <v>58</v>
      </c>
      <c r="BK3621" s="98" t="s">
        <v>70</v>
      </c>
    </row>
    <row r="3622" spans="17:63" ht="29.25" customHeight="1" x14ac:dyDescent="0.2">
      <c r="Q3622" s="92" t="s">
        <v>50</v>
      </c>
      <c r="BF3622" s="101" t="s">
        <v>58</v>
      </c>
      <c r="BK3622" s="98" t="s">
        <v>70</v>
      </c>
    </row>
    <row r="3623" spans="17:63" ht="29.25" customHeight="1" x14ac:dyDescent="0.2">
      <c r="Q3623" s="92" t="s">
        <v>50</v>
      </c>
      <c r="BF3623" s="101" t="s">
        <v>58</v>
      </c>
      <c r="BK3623" s="98" t="s">
        <v>70</v>
      </c>
    </row>
    <row r="3624" spans="17:63" ht="29.25" customHeight="1" x14ac:dyDescent="0.2">
      <c r="Q3624" s="92" t="s">
        <v>50</v>
      </c>
      <c r="BF3624" s="101" t="s">
        <v>58</v>
      </c>
      <c r="BK3624" s="98" t="s">
        <v>70</v>
      </c>
    </row>
    <row r="3625" spans="17:63" ht="29.25" customHeight="1" x14ac:dyDescent="0.2">
      <c r="Q3625" s="92" t="s">
        <v>50</v>
      </c>
      <c r="BF3625" s="101" t="s">
        <v>58</v>
      </c>
      <c r="BK3625" s="98" t="s">
        <v>70</v>
      </c>
    </row>
    <row r="3626" spans="17:63" ht="29.25" customHeight="1" x14ac:dyDescent="0.2">
      <c r="Q3626" s="92" t="s">
        <v>50</v>
      </c>
      <c r="BF3626" s="101" t="s">
        <v>58</v>
      </c>
      <c r="BK3626" s="98" t="s">
        <v>70</v>
      </c>
    </row>
    <row r="3627" spans="17:63" ht="29.25" customHeight="1" x14ac:dyDescent="0.2">
      <c r="Q3627" s="92" t="s">
        <v>50</v>
      </c>
      <c r="BF3627" s="101" t="s">
        <v>58</v>
      </c>
      <c r="BK3627" s="98" t="s">
        <v>70</v>
      </c>
    </row>
    <row r="3628" spans="17:63" ht="29.25" customHeight="1" x14ac:dyDescent="0.2">
      <c r="Q3628" s="92" t="s">
        <v>50</v>
      </c>
      <c r="BF3628" s="101" t="s">
        <v>58</v>
      </c>
      <c r="BK3628" s="98" t="s">
        <v>70</v>
      </c>
    </row>
    <row r="3629" spans="17:63" ht="29.25" customHeight="1" x14ac:dyDescent="0.2">
      <c r="Q3629" s="92" t="s">
        <v>50</v>
      </c>
      <c r="BF3629" s="101" t="s">
        <v>58</v>
      </c>
      <c r="BK3629" s="98" t="s">
        <v>70</v>
      </c>
    </row>
    <row r="3630" spans="17:63" ht="29.25" customHeight="1" x14ac:dyDescent="0.2">
      <c r="Q3630" s="92" t="s">
        <v>50</v>
      </c>
      <c r="BF3630" s="101" t="s">
        <v>58</v>
      </c>
      <c r="BK3630" s="98" t="s">
        <v>70</v>
      </c>
    </row>
    <row r="3631" spans="17:63" ht="29.25" customHeight="1" x14ac:dyDescent="0.2">
      <c r="Q3631" s="92" t="s">
        <v>50</v>
      </c>
      <c r="BF3631" s="101" t="s">
        <v>58</v>
      </c>
      <c r="BK3631" s="98" t="s">
        <v>70</v>
      </c>
    </row>
    <row r="3632" spans="17:63" ht="29.25" customHeight="1" x14ac:dyDescent="0.2">
      <c r="Q3632" s="92" t="s">
        <v>50</v>
      </c>
      <c r="BF3632" s="101" t="s">
        <v>58</v>
      </c>
      <c r="BK3632" s="98" t="s">
        <v>70</v>
      </c>
    </row>
    <row r="3633" spans="17:63" ht="29.25" customHeight="1" x14ac:dyDescent="0.2">
      <c r="Q3633" s="92" t="s">
        <v>50</v>
      </c>
      <c r="BF3633" s="101" t="s">
        <v>58</v>
      </c>
      <c r="BK3633" s="98" t="s">
        <v>70</v>
      </c>
    </row>
    <row r="3634" spans="17:63" ht="29.25" customHeight="1" x14ac:dyDescent="0.2">
      <c r="Q3634" s="92" t="s">
        <v>50</v>
      </c>
      <c r="BF3634" s="101" t="s">
        <v>58</v>
      </c>
      <c r="BK3634" s="98" t="s">
        <v>70</v>
      </c>
    </row>
    <row r="3635" spans="17:63" ht="29.25" customHeight="1" x14ac:dyDescent="0.2">
      <c r="Q3635" s="92" t="s">
        <v>50</v>
      </c>
      <c r="BF3635" s="101" t="s">
        <v>58</v>
      </c>
      <c r="BK3635" s="98" t="s">
        <v>70</v>
      </c>
    </row>
    <row r="3636" spans="17:63" ht="29.25" customHeight="1" x14ac:dyDescent="0.2">
      <c r="Q3636" s="92" t="s">
        <v>50</v>
      </c>
      <c r="BF3636" s="101" t="s">
        <v>58</v>
      </c>
      <c r="BK3636" s="98" t="s">
        <v>70</v>
      </c>
    </row>
    <row r="3637" spans="17:63" ht="29.25" customHeight="1" x14ac:dyDescent="0.2">
      <c r="Q3637" s="92" t="s">
        <v>50</v>
      </c>
      <c r="BF3637" s="101" t="s">
        <v>58</v>
      </c>
      <c r="BK3637" s="98" t="s">
        <v>70</v>
      </c>
    </row>
    <row r="3638" spans="17:63" ht="29.25" customHeight="1" x14ac:dyDescent="0.2">
      <c r="Q3638" s="92" t="s">
        <v>50</v>
      </c>
      <c r="BF3638" s="101" t="s">
        <v>58</v>
      </c>
      <c r="BK3638" s="98" t="s">
        <v>70</v>
      </c>
    </row>
    <row r="3639" spans="17:63" ht="29.25" customHeight="1" x14ac:dyDescent="0.2">
      <c r="Q3639" s="92" t="s">
        <v>50</v>
      </c>
      <c r="BF3639" s="101" t="s">
        <v>58</v>
      </c>
      <c r="BK3639" s="98" t="s">
        <v>70</v>
      </c>
    </row>
    <row r="3640" spans="17:63" ht="29.25" customHeight="1" x14ac:dyDescent="0.2">
      <c r="Q3640" s="92" t="s">
        <v>50</v>
      </c>
      <c r="BF3640" s="101" t="s">
        <v>58</v>
      </c>
      <c r="BK3640" s="98" t="s">
        <v>70</v>
      </c>
    </row>
    <row r="3641" spans="17:63" ht="29.25" customHeight="1" x14ac:dyDescent="0.2">
      <c r="Q3641" s="92" t="s">
        <v>50</v>
      </c>
      <c r="BF3641" s="101" t="s">
        <v>58</v>
      </c>
      <c r="BK3641" s="98" t="s">
        <v>70</v>
      </c>
    </row>
    <row r="3642" spans="17:63" ht="29.25" customHeight="1" x14ac:dyDescent="0.2">
      <c r="Q3642" s="92" t="s">
        <v>50</v>
      </c>
      <c r="BF3642" s="101" t="s">
        <v>58</v>
      </c>
      <c r="BK3642" s="98" t="s">
        <v>70</v>
      </c>
    </row>
    <row r="3643" spans="17:63" ht="29.25" customHeight="1" x14ac:dyDescent="0.2">
      <c r="Q3643" s="92" t="s">
        <v>50</v>
      </c>
      <c r="BF3643" s="101" t="s">
        <v>58</v>
      </c>
      <c r="BK3643" s="98" t="s">
        <v>70</v>
      </c>
    </row>
    <row r="3644" spans="17:63" ht="29.25" customHeight="1" x14ac:dyDescent="0.2">
      <c r="Q3644" s="92" t="s">
        <v>50</v>
      </c>
      <c r="BF3644" s="101" t="s">
        <v>58</v>
      </c>
      <c r="BK3644" s="98" t="s">
        <v>70</v>
      </c>
    </row>
    <row r="3645" spans="17:63" ht="29.25" customHeight="1" x14ac:dyDescent="0.2">
      <c r="Q3645" s="92" t="s">
        <v>50</v>
      </c>
      <c r="BF3645" s="101" t="s">
        <v>58</v>
      </c>
      <c r="BK3645" s="98" t="s">
        <v>70</v>
      </c>
    </row>
    <row r="3646" spans="17:63" ht="29.25" customHeight="1" x14ac:dyDescent="0.2">
      <c r="Q3646" s="92" t="s">
        <v>50</v>
      </c>
      <c r="BF3646" s="101" t="s">
        <v>58</v>
      </c>
      <c r="BK3646" s="98" t="s">
        <v>70</v>
      </c>
    </row>
    <row r="3647" spans="17:63" ht="29.25" customHeight="1" x14ac:dyDescent="0.2">
      <c r="Q3647" s="92" t="s">
        <v>50</v>
      </c>
      <c r="BF3647" s="101" t="s">
        <v>58</v>
      </c>
      <c r="BK3647" s="98" t="s">
        <v>70</v>
      </c>
    </row>
    <row r="3648" spans="17:63" ht="29.25" customHeight="1" x14ac:dyDescent="0.2">
      <c r="Q3648" s="92" t="s">
        <v>50</v>
      </c>
      <c r="BF3648" s="101" t="s">
        <v>58</v>
      </c>
      <c r="BK3648" s="98" t="s">
        <v>70</v>
      </c>
    </row>
    <row r="3649" spans="17:63" ht="29.25" customHeight="1" x14ac:dyDescent="0.2">
      <c r="Q3649" s="92" t="s">
        <v>50</v>
      </c>
      <c r="BF3649" s="101" t="s">
        <v>58</v>
      </c>
      <c r="BK3649" s="98" t="s">
        <v>70</v>
      </c>
    </row>
    <row r="3650" spans="17:63" ht="29.25" customHeight="1" x14ac:dyDescent="0.2">
      <c r="Q3650" s="92" t="s">
        <v>50</v>
      </c>
      <c r="BF3650" s="101" t="s">
        <v>58</v>
      </c>
      <c r="BK3650" s="98" t="s">
        <v>70</v>
      </c>
    </row>
    <row r="3651" spans="17:63" ht="29.25" customHeight="1" x14ac:dyDescent="0.2">
      <c r="Q3651" s="92" t="s">
        <v>50</v>
      </c>
      <c r="BF3651" s="101" t="s">
        <v>58</v>
      </c>
      <c r="BK3651" s="98" t="s">
        <v>70</v>
      </c>
    </row>
    <row r="3652" spans="17:63" ht="29.25" customHeight="1" x14ac:dyDescent="0.2">
      <c r="Q3652" s="92" t="s">
        <v>50</v>
      </c>
      <c r="BF3652" s="101" t="s">
        <v>58</v>
      </c>
      <c r="BK3652" s="98" t="s">
        <v>70</v>
      </c>
    </row>
    <row r="3653" spans="17:63" ht="29.25" customHeight="1" x14ac:dyDescent="0.2">
      <c r="Q3653" s="92" t="s">
        <v>50</v>
      </c>
      <c r="BF3653" s="101" t="s">
        <v>58</v>
      </c>
      <c r="BK3653" s="98" t="s">
        <v>70</v>
      </c>
    </row>
    <row r="3654" spans="17:63" ht="29.25" customHeight="1" x14ac:dyDescent="0.2">
      <c r="Q3654" s="92" t="s">
        <v>50</v>
      </c>
      <c r="BF3654" s="101" t="s">
        <v>58</v>
      </c>
      <c r="BK3654" s="98" t="s">
        <v>70</v>
      </c>
    </row>
    <row r="3655" spans="17:63" ht="29.25" customHeight="1" x14ac:dyDescent="0.2">
      <c r="Q3655" s="92" t="s">
        <v>50</v>
      </c>
      <c r="BF3655" s="101" t="s">
        <v>58</v>
      </c>
      <c r="BK3655" s="98" t="s">
        <v>70</v>
      </c>
    </row>
    <row r="3656" spans="17:63" ht="29.25" customHeight="1" x14ac:dyDescent="0.2">
      <c r="Q3656" s="92" t="s">
        <v>50</v>
      </c>
      <c r="BF3656" s="101" t="s">
        <v>58</v>
      </c>
      <c r="BK3656" s="98" t="s">
        <v>70</v>
      </c>
    </row>
    <row r="3657" spans="17:63" ht="29.25" customHeight="1" x14ac:dyDescent="0.2">
      <c r="Q3657" s="92" t="s">
        <v>50</v>
      </c>
      <c r="BF3657" s="101" t="s">
        <v>58</v>
      </c>
      <c r="BK3657" s="98" t="s">
        <v>70</v>
      </c>
    </row>
    <row r="3658" spans="17:63" ht="29.25" customHeight="1" x14ac:dyDescent="0.2">
      <c r="Q3658" s="92" t="s">
        <v>50</v>
      </c>
      <c r="BF3658" s="101" t="s">
        <v>58</v>
      </c>
      <c r="BK3658" s="98" t="s">
        <v>70</v>
      </c>
    </row>
    <row r="3659" spans="17:63" ht="29.25" customHeight="1" x14ac:dyDescent="0.2">
      <c r="Q3659" s="92" t="s">
        <v>50</v>
      </c>
      <c r="BF3659" s="101" t="s">
        <v>58</v>
      </c>
      <c r="BK3659" s="98" t="s">
        <v>70</v>
      </c>
    </row>
    <row r="3660" spans="17:63" ht="29.25" customHeight="1" x14ac:dyDescent="0.2">
      <c r="Q3660" s="92" t="s">
        <v>50</v>
      </c>
      <c r="BF3660" s="101" t="s">
        <v>58</v>
      </c>
      <c r="BK3660" s="98" t="s">
        <v>70</v>
      </c>
    </row>
    <row r="3661" spans="17:63" ht="29.25" customHeight="1" x14ac:dyDescent="0.2">
      <c r="Q3661" s="92" t="s">
        <v>50</v>
      </c>
      <c r="BF3661" s="101" t="s">
        <v>58</v>
      </c>
      <c r="BK3661" s="98" t="s">
        <v>70</v>
      </c>
    </row>
    <row r="3662" spans="17:63" ht="29.25" customHeight="1" x14ac:dyDescent="0.2">
      <c r="Q3662" s="92" t="s">
        <v>50</v>
      </c>
      <c r="BF3662" s="101" t="s">
        <v>58</v>
      </c>
      <c r="BK3662" s="98" t="s">
        <v>70</v>
      </c>
    </row>
    <row r="3663" spans="17:63" ht="29.25" customHeight="1" x14ac:dyDescent="0.2">
      <c r="Q3663" s="92" t="s">
        <v>50</v>
      </c>
      <c r="BF3663" s="101" t="s">
        <v>58</v>
      </c>
      <c r="BK3663" s="98" t="s">
        <v>70</v>
      </c>
    </row>
    <row r="3664" spans="17:63" ht="29.25" customHeight="1" x14ac:dyDescent="0.2">
      <c r="Q3664" s="92" t="s">
        <v>50</v>
      </c>
      <c r="BF3664" s="101" t="s">
        <v>58</v>
      </c>
      <c r="BK3664" s="98" t="s">
        <v>70</v>
      </c>
    </row>
    <row r="3665" spans="17:63" ht="29.25" customHeight="1" x14ac:dyDescent="0.2">
      <c r="Q3665" s="92" t="s">
        <v>50</v>
      </c>
      <c r="BF3665" s="101" t="s">
        <v>58</v>
      </c>
      <c r="BK3665" s="98" t="s">
        <v>70</v>
      </c>
    </row>
    <row r="3666" spans="17:63" ht="29.25" customHeight="1" x14ac:dyDescent="0.2">
      <c r="Q3666" s="92" t="s">
        <v>50</v>
      </c>
      <c r="BF3666" s="101" t="s">
        <v>58</v>
      </c>
      <c r="BK3666" s="98" t="s">
        <v>70</v>
      </c>
    </row>
    <row r="3667" spans="17:63" ht="29.25" customHeight="1" x14ac:dyDescent="0.2">
      <c r="Q3667" s="92" t="s">
        <v>50</v>
      </c>
      <c r="BF3667" s="101" t="s">
        <v>58</v>
      </c>
      <c r="BK3667" s="98" t="s">
        <v>70</v>
      </c>
    </row>
    <row r="3668" spans="17:63" ht="29.25" customHeight="1" x14ac:dyDescent="0.2">
      <c r="Q3668" s="92" t="s">
        <v>50</v>
      </c>
      <c r="BF3668" s="101" t="s">
        <v>58</v>
      </c>
      <c r="BK3668" s="98" t="s">
        <v>70</v>
      </c>
    </row>
    <row r="3669" spans="17:63" ht="29.25" customHeight="1" x14ac:dyDescent="0.2">
      <c r="Q3669" s="92" t="s">
        <v>50</v>
      </c>
      <c r="BF3669" s="101" t="s">
        <v>58</v>
      </c>
      <c r="BK3669" s="98" t="s">
        <v>70</v>
      </c>
    </row>
    <row r="3670" spans="17:63" ht="29.25" customHeight="1" x14ac:dyDescent="0.2">
      <c r="Q3670" s="92" t="s">
        <v>50</v>
      </c>
      <c r="BF3670" s="101" t="s">
        <v>58</v>
      </c>
      <c r="BK3670" s="98" t="s">
        <v>70</v>
      </c>
    </row>
    <row r="3671" spans="17:63" ht="29.25" customHeight="1" x14ac:dyDescent="0.2">
      <c r="Q3671" s="92" t="s">
        <v>50</v>
      </c>
      <c r="BF3671" s="101" t="s">
        <v>58</v>
      </c>
      <c r="BK3671" s="98" t="s">
        <v>70</v>
      </c>
    </row>
    <row r="3672" spans="17:63" ht="29.25" customHeight="1" x14ac:dyDescent="0.2">
      <c r="Q3672" s="92" t="s">
        <v>50</v>
      </c>
      <c r="BF3672" s="101" t="s">
        <v>58</v>
      </c>
      <c r="BK3672" s="98" t="s">
        <v>70</v>
      </c>
    </row>
    <row r="3673" spans="17:63" ht="29.25" customHeight="1" x14ac:dyDescent="0.2">
      <c r="Q3673" s="92" t="s">
        <v>50</v>
      </c>
      <c r="BF3673" s="101" t="s">
        <v>58</v>
      </c>
      <c r="BK3673" s="98" t="s">
        <v>70</v>
      </c>
    </row>
    <row r="3674" spans="17:63" ht="29.25" customHeight="1" x14ac:dyDescent="0.2">
      <c r="Q3674" s="92" t="s">
        <v>50</v>
      </c>
      <c r="BF3674" s="101" t="s">
        <v>58</v>
      </c>
      <c r="BK3674" s="98" t="s">
        <v>70</v>
      </c>
    </row>
    <row r="3675" spans="17:63" ht="29.25" customHeight="1" x14ac:dyDescent="0.2">
      <c r="Q3675" s="92" t="s">
        <v>50</v>
      </c>
      <c r="BF3675" s="101" t="s">
        <v>58</v>
      </c>
      <c r="BK3675" s="98" t="s">
        <v>70</v>
      </c>
    </row>
    <row r="3676" spans="17:63" ht="29.25" customHeight="1" x14ac:dyDescent="0.2">
      <c r="Q3676" s="92" t="s">
        <v>50</v>
      </c>
      <c r="BF3676" s="101" t="s">
        <v>58</v>
      </c>
      <c r="BK3676" s="98" t="s">
        <v>70</v>
      </c>
    </row>
    <row r="3677" spans="17:63" ht="29.25" customHeight="1" x14ac:dyDescent="0.2">
      <c r="Q3677" s="92" t="s">
        <v>50</v>
      </c>
      <c r="BF3677" s="101" t="s">
        <v>58</v>
      </c>
      <c r="BK3677" s="98" t="s">
        <v>70</v>
      </c>
    </row>
    <row r="3678" spans="17:63" ht="29.25" customHeight="1" x14ac:dyDescent="0.2">
      <c r="Q3678" s="92" t="s">
        <v>50</v>
      </c>
      <c r="BF3678" s="101" t="s">
        <v>58</v>
      </c>
      <c r="BK3678" s="98" t="s">
        <v>70</v>
      </c>
    </row>
    <row r="3679" spans="17:63" ht="29.25" customHeight="1" x14ac:dyDescent="0.2">
      <c r="Q3679" s="92" t="s">
        <v>50</v>
      </c>
      <c r="BF3679" s="101" t="s">
        <v>58</v>
      </c>
      <c r="BK3679" s="98" t="s">
        <v>70</v>
      </c>
    </row>
    <row r="3680" spans="17:63" ht="29.25" customHeight="1" x14ac:dyDescent="0.2">
      <c r="Q3680" s="92" t="s">
        <v>50</v>
      </c>
      <c r="BF3680" s="101" t="s">
        <v>58</v>
      </c>
      <c r="BK3680" s="98" t="s">
        <v>70</v>
      </c>
    </row>
    <row r="3681" spans="17:63" ht="29.25" customHeight="1" x14ac:dyDescent="0.2">
      <c r="Q3681" s="92" t="s">
        <v>50</v>
      </c>
      <c r="BF3681" s="101" t="s">
        <v>58</v>
      </c>
      <c r="BK3681" s="98" t="s">
        <v>70</v>
      </c>
    </row>
    <row r="3682" spans="17:63" ht="29.25" customHeight="1" x14ac:dyDescent="0.2">
      <c r="Q3682" s="92" t="s">
        <v>50</v>
      </c>
      <c r="BF3682" s="101" t="s">
        <v>58</v>
      </c>
      <c r="BK3682" s="98" t="s">
        <v>70</v>
      </c>
    </row>
    <row r="3683" spans="17:63" ht="29.25" customHeight="1" x14ac:dyDescent="0.2">
      <c r="Q3683" s="92" t="s">
        <v>50</v>
      </c>
      <c r="BF3683" s="101" t="s">
        <v>58</v>
      </c>
      <c r="BK3683" s="98" t="s">
        <v>70</v>
      </c>
    </row>
    <row r="3684" spans="17:63" ht="29.25" customHeight="1" x14ac:dyDescent="0.2">
      <c r="Q3684" s="92" t="s">
        <v>50</v>
      </c>
      <c r="BF3684" s="101" t="s">
        <v>58</v>
      </c>
      <c r="BK3684" s="98" t="s">
        <v>70</v>
      </c>
    </row>
    <row r="3685" spans="17:63" ht="29.25" customHeight="1" x14ac:dyDescent="0.2">
      <c r="Q3685" s="92" t="s">
        <v>50</v>
      </c>
      <c r="BF3685" s="101" t="s">
        <v>58</v>
      </c>
      <c r="BK3685" s="98" t="s">
        <v>70</v>
      </c>
    </row>
    <row r="3686" spans="17:63" ht="29.25" customHeight="1" x14ac:dyDescent="0.2">
      <c r="Q3686" s="92" t="s">
        <v>50</v>
      </c>
      <c r="BF3686" s="101" t="s">
        <v>58</v>
      </c>
      <c r="BK3686" s="98" t="s">
        <v>70</v>
      </c>
    </row>
    <row r="3687" spans="17:63" ht="29.25" customHeight="1" x14ac:dyDescent="0.2">
      <c r="Q3687" s="92" t="s">
        <v>50</v>
      </c>
      <c r="BF3687" s="101" t="s">
        <v>58</v>
      </c>
      <c r="BK3687" s="98" t="s">
        <v>70</v>
      </c>
    </row>
    <row r="3688" spans="17:63" ht="29.25" customHeight="1" x14ac:dyDescent="0.2">
      <c r="Q3688" s="92" t="s">
        <v>50</v>
      </c>
      <c r="BF3688" s="101" t="s">
        <v>58</v>
      </c>
      <c r="BK3688" s="98" t="s">
        <v>70</v>
      </c>
    </row>
    <row r="3689" spans="17:63" ht="29.25" customHeight="1" x14ac:dyDescent="0.2">
      <c r="Q3689" s="92" t="s">
        <v>50</v>
      </c>
      <c r="BF3689" s="101" t="s">
        <v>58</v>
      </c>
      <c r="BK3689" s="98" t="s">
        <v>70</v>
      </c>
    </row>
    <row r="3690" spans="17:63" ht="29.25" customHeight="1" x14ac:dyDescent="0.2">
      <c r="Q3690" s="92" t="s">
        <v>50</v>
      </c>
      <c r="BF3690" s="101" t="s">
        <v>58</v>
      </c>
      <c r="BK3690" s="98" t="s">
        <v>70</v>
      </c>
    </row>
    <row r="3691" spans="17:63" ht="29.25" customHeight="1" x14ac:dyDescent="0.2">
      <c r="Q3691" s="92" t="s">
        <v>50</v>
      </c>
      <c r="BF3691" s="101" t="s">
        <v>58</v>
      </c>
      <c r="BK3691" s="98" t="s">
        <v>70</v>
      </c>
    </row>
    <row r="3692" spans="17:63" ht="29.25" customHeight="1" x14ac:dyDescent="0.2">
      <c r="Q3692" s="92" t="s">
        <v>50</v>
      </c>
      <c r="BF3692" s="101" t="s">
        <v>58</v>
      </c>
      <c r="BK3692" s="98" t="s">
        <v>70</v>
      </c>
    </row>
    <row r="3693" spans="17:63" ht="29.25" customHeight="1" x14ac:dyDescent="0.2">
      <c r="Q3693" s="92" t="s">
        <v>50</v>
      </c>
      <c r="BF3693" s="101" t="s">
        <v>58</v>
      </c>
      <c r="BK3693" s="98" t="s">
        <v>70</v>
      </c>
    </row>
    <row r="3694" spans="17:63" ht="29.25" customHeight="1" x14ac:dyDescent="0.2">
      <c r="Q3694" s="92" t="s">
        <v>50</v>
      </c>
      <c r="BF3694" s="101" t="s">
        <v>58</v>
      </c>
      <c r="BK3694" s="98" t="s">
        <v>70</v>
      </c>
    </row>
    <row r="3695" spans="17:63" ht="29.25" customHeight="1" x14ac:dyDescent="0.2">
      <c r="Q3695" s="92" t="s">
        <v>50</v>
      </c>
      <c r="BF3695" s="101" t="s">
        <v>58</v>
      </c>
      <c r="BK3695" s="98" t="s">
        <v>70</v>
      </c>
    </row>
    <row r="3696" spans="17:63" ht="29.25" customHeight="1" x14ac:dyDescent="0.2">
      <c r="Q3696" s="92" t="s">
        <v>50</v>
      </c>
      <c r="BF3696" s="101" t="s">
        <v>58</v>
      </c>
      <c r="BK3696" s="98" t="s">
        <v>70</v>
      </c>
    </row>
    <row r="3697" spans="17:63" ht="29.25" customHeight="1" x14ac:dyDescent="0.2">
      <c r="Q3697" s="92" t="s">
        <v>50</v>
      </c>
      <c r="BF3697" s="101" t="s">
        <v>58</v>
      </c>
      <c r="BK3697" s="98" t="s">
        <v>70</v>
      </c>
    </row>
    <row r="3698" spans="17:63" ht="29.25" customHeight="1" x14ac:dyDescent="0.2">
      <c r="Q3698" s="92" t="s">
        <v>50</v>
      </c>
      <c r="BF3698" s="101" t="s">
        <v>58</v>
      </c>
      <c r="BK3698" s="98" t="s">
        <v>70</v>
      </c>
    </row>
    <row r="3699" spans="17:63" ht="29.25" customHeight="1" x14ac:dyDescent="0.2">
      <c r="Q3699" s="92" t="s">
        <v>50</v>
      </c>
      <c r="BF3699" s="101" t="s">
        <v>58</v>
      </c>
      <c r="BK3699" s="98" t="s">
        <v>70</v>
      </c>
    </row>
    <row r="3700" spans="17:63" ht="29.25" customHeight="1" x14ac:dyDescent="0.2">
      <c r="Q3700" s="92" t="s">
        <v>50</v>
      </c>
      <c r="BF3700" s="101" t="s">
        <v>58</v>
      </c>
      <c r="BK3700" s="98" t="s">
        <v>70</v>
      </c>
    </row>
    <row r="3701" spans="17:63" ht="29.25" customHeight="1" x14ac:dyDescent="0.2">
      <c r="Q3701" s="92" t="s">
        <v>50</v>
      </c>
      <c r="BF3701" s="101" t="s">
        <v>58</v>
      </c>
      <c r="BK3701" s="98" t="s">
        <v>70</v>
      </c>
    </row>
    <row r="3702" spans="17:63" ht="29.25" customHeight="1" x14ac:dyDescent="0.2">
      <c r="Q3702" s="92" t="s">
        <v>50</v>
      </c>
      <c r="BF3702" s="101" t="s">
        <v>58</v>
      </c>
      <c r="BK3702" s="98" t="s">
        <v>70</v>
      </c>
    </row>
    <row r="3703" spans="17:63" ht="29.25" customHeight="1" x14ac:dyDescent="0.2">
      <c r="Q3703" s="92" t="s">
        <v>50</v>
      </c>
      <c r="BF3703" s="101" t="s">
        <v>58</v>
      </c>
      <c r="BK3703" s="98" t="s">
        <v>70</v>
      </c>
    </row>
    <row r="3704" spans="17:63" ht="29.25" customHeight="1" x14ac:dyDescent="0.2">
      <c r="Q3704" s="92" t="s">
        <v>50</v>
      </c>
      <c r="BF3704" s="101" t="s">
        <v>58</v>
      </c>
      <c r="BK3704" s="98" t="s">
        <v>70</v>
      </c>
    </row>
    <row r="3705" spans="17:63" ht="29.25" customHeight="1" x14ac:dyDescent="0.2">
      <c r="Q3705" s="92" t="s">
        <v>50</v>
      </c>
      <c r="BF3705" s="101" t="s">
        <v>58</v>
      </c>
      <c r="BK3705" s="98" t="s">
        <v>70</v>
      </c>
    </row>
    <row r="3706" spans="17:63" ht="29.25" customHeight="1" x14ac:dyDescent="0.2">
      <c r="Q3706" s="92" t="s">
        <v>50</v>
      </c>
      <c r="BF3706" s="101" t="s">
        <v>58</v>
      </c>
      <c r="BK3706" s="98" t="s">
        <v>70</v>
      </c>
    </row>
    <row r="3707" spans="17:63" ht="29.25" customHeight="1" x14ac:dyDescent="0.2">
      <c r="Q3707" s="92" t="s">
        <v>50</v>
      </c>
      <c r="BF3707" s="101" t="s">
        <v>58</v>
      </c>
      <c r="BK3707" s="98" t="s">
        <v>70</v>
      </c>
    </row>
    <row r="3708" spans="17:63" ht="29.25" customHeight="1" x14ac:dyDescent="0.2">
      <c r="Q3708" s="92" t="s">
        <v>50</v>
      </c>
      <c r="BF3708" s="101" t="s">
        <v>58</v>
      </c>
      <c r="BK3708" s="98" t="s">
        <v>70</v>
      </c>
    </row>
    <row r="3709" spans="17:63" ht="29.25" customHeight="1" x14ac:dyDescent="0.2">
      <c r="Q3709" s="92" t="s">
        <v>50</v>
      </c>
      <c r="BF3709" s="101" t="s">
        <v>58</v>
      </c>
      <c r="BK3709" s="98" t="s">
        <v>70</v>
      </c>
    </row>
    <row r="3710" spans="17:63" ht="29.25" customHeight="1" x14ac:dyDescent="0.2">
      <c r="Q3710" s="92" t="s">
        <v>50</v>
      </c>
      <c r="BF3710" s="101" t="s">
        <v>58</v>
      </c>
      <c r="BK3710" s="98" t="s">
        <v>70</v>
      </c>
    </row>
    <row r="3711" spans="17:63" ht="29.25" customHeight="1" x14ac:dyDescent="0.2">
      <c r="Q3711" s="92" t="s">
        <v>50</v>
      </c>
      <c r="BF3711" s="101" t="s">
        <v>58</v>
      </c>
      <c r="BK3711" s="98" t="s">
        <v>70</v>
      </c>
    </row>
    <row r="3712" spans="17:63" ht="29.25" customHeight="1" x14ac:dyDescent="0.2">
      <c r="Q3712" s="92" t="s">
        <v>50</v>
      </c>
      <c r="BF3712" s="101" t="s">
        <v>58</v>
      </c>
      <c r="BK3712" s="98" t="s">
        <v>70</v>
      </c>
    </row>
    <row r="3713" spans="17:63" ht="29.25" customHeight="1" x14ac:dyDescent="0.2">
      <c r="Q3713" s="92" t="s">
        <v>50</v>
      </c>
      <c r="BF3713" s="101" t="s">
        <v>58</v>
      </c>
      <c r="BK3713" s="98" t="s">
        <v>70</v>
      </c>
    </row>
    <row r="3714" spans="17:63" ht="29.25" customHeight="1" x14ac:dyDescent="0.2">
      <c r="Q3714" s="92" t="s">
        <v>50</v>
      </c>
      <c r="BF3714" s="101" t="s">
        <v>58</v>
      </c>
      <c r="BK3714" s="98" t="s">
        <v>70</v>
      </c>
    </row>
    <row r="3715" spans="17:63" ht="29.25" customHeight="1" x14ac:dyDescent="0.2">
      <c r="Q3715" s="92" t="s">
        <v>50</v>
      </c>
      <c r="BF3715" s="101" t="s">
        <v>58</v>
      </c>
      <c r="BK3715" s="98" t="s">
        <v>70</v>
      </c>
    </row>
    <row r="3716" spans="17:63" ht="29.25" customHeight="1" x14ac:dyDescent="0.2">
      <c r="Q3716" s="92" t="s">
        <v>50</v>
      </c>
      <c r="BF3716" s="101" t="s">
        <v>58</v>
      </c>
      <c r="BK3716" s="98" t="s">
        <v>70</v>
      </c>
    </row>
    <row r="3717" spans="17:63" ht="29.25" customHeight="1" x14ac:dyDescent="0.2">
      <c r="Q3717" s="92" t="s">
        <v>50</v>
      </c>
      <c r="BF3717" s="101" t="s">
        <v>58</v>
      </c>
      <c r="BK3717" s="98" t="s">
        <v>70</v>
      </c>
    </row>
    <row r="3718" spans="17:63" ht="29.25" customHeight="1" x14ac:dyDescent="0.2">
      <c r="Q3718" s="92" t="s">
        <v>50</v>
      </c>
      <c r="BF3718" s="101" t="s">
        <v>58</v>
      </c>
      <c r="BK3718" s="98" t="s">
        <v>70</v>
      </c>
    </row>
    <row r="3719" spans="17:63" ht="29.25" customHeight="1" x14ac:dyDescent="0.2">
      <c r="Q3719" s="92" t="s">
        <v>50</v>
      </c>
      <c r="BF3719" s="101" t="s">
        <v>58</v>
      </c>
      <c r="BK3719" s="98" t="s">
        <v>70</v>
      </c>
    </row>
    <row r="3720" spans="17:63" ht="29.25" customHeight="1" x14ac:dyDescent="0.2">
      <c r="Q3720" s="92" t="s">
        <v>50</v>
      </c>
      <c r="BF3720" s="101" t="s">
        <v>58</v>
      </c>
      <c r="BK3720" s="98" t="s">
        <v>70</v>
      </c>
    </row>
    <row r="3721" spans="17:63" ht="29.25" customHeight="1" x14ac:dyDescent="0.2">
      <c r="Q3721" s="92" t="s">
        <v>50</v>
      </c>
      <c r="BF3721" s="101" t="s">
        <v>58</v>
      </c>
      <c r="BK3721" s="98" t="s">
        <v>70</v>
      </c>
    </row>
    <row r="3722" spans="17:63" ht="29.25" customHeight="1" x14ac:dyDescent="0.2">
      <c r="Q3722" s="92" t="s">
        <v>50</v>
      </c>
      <c r="BF3722" s="101" t="s">
        <v>58</v>
      </c>
      <c r="BK3722" s="98" t="s">
        <v>70</v>
      </c>
    </row>
    <row r="3723" spans="17:63" ht="29.25" customHeight="1" x14ac:dyDescent="0.2">
      <c r="Q3723" s="92" t="s">
        <v>50</v>
      </c>
      <c r="BF3723" s="101" t="s">
        <v>58</v>
      </c>
      <c r="BK3723" s="98" t="s">
        <v>70</v>
      </c>
    </row>
    <row r="3724" spans="17:63" ht="29.25" customHeight="1" x14ac:dyDescent="0.2">
      <c r="Q3724" s="92" t="s">
        <v>50</v>
      </c>
      <c r="BF3724" s="101" t="s">
        <v>58</v>
      </c>
      <c r="BK3724" s="98" t="s">
        <v>70</v>
      </c>
    </row>
    <row r="3725" spans="17:63" ht="29.25" customHeight="1" x14ac:dyDescent="0.2">
      <c r="Q3725" s="92" t="s">
        <v>50</v>
      </c>
      <c r="BF3725" s="101" t="s">
        <v>58</v>
      </c>
      <c r="BK3725" s="98" t="s">
        <v>70</v>
      </c>
    </row>
    <row r="3726" spans="17:63" ht="29.25" customHeight="1" x14ac:dyDescent="0.2">
      <c r="Q3726" s="92" t="s">
        <v>50</v>
      </c>
      <c r="BF3726" s="101" t="s">
        <v>58</v>
      </c>
      <c r="BK3726" s="98" t="s">
        <v>70</v>
      </c>
    </row>
    <row r="3727" spans="17:63" ht="29.25" customHeight="1" x14ac:dyDescent="0.2">
      <c r="Q3727" s="92" t="s">
        <v>50</v>
      </c>
      <c r="BF3727" s="101" t="s">
        <v>58</v>
      </c>
      <c r="BK3727" s="98" t="s">
        <v>70</v>
      </c>
    </row>
    <row r="3728" spans="17:63" ht="29.25" customHeight="1" x14ac:dyDescent="0.2">
      <c r="Q3728" s="92" t="s">
        <v>50</v>
      </c>
      <c r="BF3728" s="101" t="s">
        <v>58</v>
      </c>
      <c r="BK3728" s="98" t="s">
        <v>70</v>
      </c>
    </row>
    <row r="3729" spans="17:63" ht="29.25" customHeight="1" x14ac:dyDescent="0.2">
      <c r="Q3729" s="92" t="s">
        <v>50</v>
      </c>
      <c r="BF3729" s="101" t="s">
        <v>58</v>
      </c>
      <c r="BK3729" s="98" t="s">
        <v>70</v>
      </c>
    </row>
    <row r="3730" spans="17:63" ht="29.25" customHeight="1" x14ac:dyDescent="0.2">
      <c r="Q3730" s="92" t="s">
        <v>50</v>
      </c>
      <c r="BF3730" s="101" t="s">
        <v>58</v>
      </c>
      <c r="BK3730" s="98" t="s">
        <v>70</v>
      </c>
    </row>
    <row r="3731" spans="17:63" ht="29.25" customHeight="1" x14ac:dyDescent="0.2">
      <c r="Q3731" s="92" t="s">
        <v>50</v>
      </c>
      <c r="BF3731" s="101" t="s">
        <v>58</v>
      </c>
      <c r="BK3731" s="98" t="s">
        <v>70</v>
      </c>
    </row>
    <row r="3732" spans="17:63" ht="29.25" customHeight="1" x14ac:dyDescent="0.2">
      <c r="Q3732" s="92" t="s">
        <v>50</v>
      </c>
      <c r="BF3732" s="101" t="s">
        <v>58</v>
      </c>
      <c r="BK3732" s="98" t="s">
        <v>70</v>
      </c>
    </row>
    <row r="3733" spans="17:63" ht="29.25" customHeight="1" x14ac:dyDescent="0.2">
      <c r="Q3733" s="92" t="s">
        <v>50</v>
      </c>
      <c r="BF3733" s="101" t="s">
        <v>58</v>
      </c>
      <c r="BK3733" s="98" t="s">
        <v>70</v>
      </c>
    </row>
    <row r="3734" spans="17:63" ht="29.25" customHeight="1" x14ac:dyDescent="0.2">
      <c r="Q3734" s="92" t="s">
        <v>50</v>
      </c>
      <c r="BF3734" s="101" t="s">
        <v>58</v>
      </c>
      <c r="BK3734" s="98" t="s">
        <v>70</v>
      </c>
    </row>
    <row r="3735" spans="17:63" ht="29.25" customHeight="1" x14ac:dyDescent="0.2">
      <c r="Q3735" s="92" t="s">
        <v>50</v>
      </c>
      <c r="BF3735" s="101" t="s">
        <v>58</v>
      </c>
      <c r="BK3735" s="98" t="s">
        <v>70</v>
      </c>
    </row>
    <row r="3736" spans="17:63" ht="29.25" customHeight="1" x14ac:dyDescent="0.2">
      <c r="Q3736" s="92" t="s">
        <v>50</v>
      </c>
      <c r="BF3736" s="101" t="s">
        <v>58</v>
      </c>
      <c r="BK3736" s="98" t="s">
        <v>70</v>
      </c>
    </row>
    <row r="3737" spans="17:63" ht="29.25" customHeight="1" x14ac:dyDescent="0.2">
      <c r="Q3737" s="92" t="s">
        <v>50</v>
      </c>
      <c r="BF3737" s="101" t="s">
        <v>58</v>
      </c>
      <c r="BK3737" s="98" t="s">
        <v>70</v>
      </c>
    </row>
    <row r="3738" spans="17:63" ht="29.25" customHeight="1" x14ac:dyDescent="0.2">
      <c r="Q3738" s="92" t="s">
        <v>50</v>
      </c>
      <c r="BF3738" s="101" t="s">
        <v>58</v>
      </c>
      <c r="BK3738" s="98" t="s">
        <v>70</v>
      </c>
    </row>
    <row r="3739" spans="17:63" ht="29.25" customHeight="1" x14ac:dyDescent="0.2">
      <c r="Q3739" s="92" t="s">
        <v>50</v>
      </c>
      <c r="BF3739" s="101" t="s">
        <v>58</v>
      </c>
      <c r="BK3739" s="98" t="s">
        <v>70</v>
      </c>
    </row>
    <row r="3740" spans="17:63" ht="29.25" customHeight="1" x14ac:dyDescent="0.2">
      <c r="Q3740" s="92" t="s">
        <v>50</v>
      </c>
      <c r="BF3740" s="101" t="s">
        <v>58</v>
      </c>
      <c r="BK3740" s="98" t="s">
        <v>70</v>
      </c>
    </row>
    <row r="3741" spans="17:63" ht="29.25" customHeight="1" x14ac:dyDescent="0.2">
      <c r="Q3741" s="92" t="s">
        <v>50</v>
      </c>
      <c r="BF3741" s="101" t="s">
        <v>58</v>
      </c>
      <c r="BK3741" s="98" t="s">
        <v>70</v>
      </c>
    </row>
    <row r="3742" spans="17:63" ht="29.25" customHeight="1" x14ac:dyDescent="0.2">
      <c r="Q3742" s="92" t="s">
        <v>50</v>
      </c>
      <c r="BF3742" s="101" t="s">
        <v>58</v>
      </c>
      <c r="BK3742" s="98" t="s">
        <v>70</v>
      </c>
    </row>
    <row r="3743" spans="17:63" ht="29.25" customHeight="1" x14ac:dyDescent="0.2">
      <c r="Q3743" s="92" t="s">
        <v>50</v>
      </c>
      <c r="BF3743" s="101" t="s">
        <v>58</v>
      </c>
      <c r="BK3743" s="98" t="s">
        <v>70</v>
      </c>
    </row>
    <row r="3744" spans="17:63" ht="29.25" customHeight="1" x14ac:dyDescent="0.2">
      <c r="Q3744" s="92" t="s">
        <v>50</v>
      </c>
      <c r="BF3744" s="101" t="s">
        <v>58</v>
      </c>
      <c r="BK3744" s="98" t="s">
        <v>70</v>
      </c>
    </row>
    <row r="3745" spans="17:63" ht="29.25" customHeight="1" x14ac:dyDescent="0.2">
      <c r="Q3745" s="92" t="s">
        <v>50</v>
      </c>
      <c r="BF3745" s="101" t="s">
        <v>58</v>
      </c>
      <c r="BK3745" s="98" t="s">
        <v>70</v>
      </c>
    </row>
    <row r="3746" spans="17:63" ht="29.25" customHeight="1" x14ac:dyDescent="0.2">
      <c r="Q3746" s="92" t="s">
        <v>50</v>
      </c>
      <c r="BF3746" s="101" t="s">
        <v>58</v>
      </c>
      <c r="BK3746" s="98" t="s">
        <v>70</v>
      </c>
    </row>
    <row r="3747" spans="17:63" ht="29.25" customHeight="1" x14ac:dyDescent="0.2">
      <c r="Q3747" s="92" t="s">
        <v>50</v>
      </c>
      <c r="BF3747" s="101" t="s">
        <v>58</v>
      </c>
      <c r="BK3747" s="98" t="s">
        <v>70</v>
      </c>
    </row>
    <row r="3748" spans="17:63" ht="29.25" customHeight="1" x14ac:dyDescent="0.2">
      <c r="Q3748" s="92" t="s">
        <v>50</v>
      </c>
      <c r="BF3748" s="101" t="s">
        <v>58</v>
      </c>
      <c r="BK3748" s="98" t="s">
        <v>70</v>
      </c>
    </row>
    <row r="3749" spans="17:63" ht="29.25" customHeight="1" x14ac:dyDescent="0.2">
      <c r="Q3749" s="92" t="s">
        <v>50</v>
      </c>
      <c r="BF3749" s="101" t="s">
        <v>58</v>
      </c>
      <c r="BK3749" s="98" t="s">
        <v>70</v>
      </c>
    </row>
    <row r="3750" spans="17:63" ht="29.25" customHeight="1" x14ac:dyDescent="0.2">
      <c r="Q3750" s="92" t="s">
        <v>50</v>
      </c>
      <c r="BF3750" s="101" t="s">
        <v>58</v>
      </c>
      <c r="BK3750" s="98" t="s">
        <v>70</v>
      </c>
    </row>
    <row r="3751" spans="17:63" ht="29.25" customHeight="1" x14ac:dyDescent="0.2">
      <c r="Q3751" s="92" t="s">
        <v>50</v>
      </c>
      <c r="BF3751" s="101" t="s">
        <v>58</v>
      </c>
      <c r="BK3751" s="98" t="s">
        <v>70</v>
      </c>
    </row>
    <row r="3752" spans="17:63" ht="29.25" customHeight="1" x14ac:dyDescent="0.2">
      <c r="Q3752" s="92" t="s">
        <v>50</v>
      </c>
      <c r="BF3752" s="101" t="s">
        <v>58</v>
      </c>
      <c r="BK3752" s="98" t="s">
        <v>70</v>
      </c>
    </row>
    <row r="3753" spans="17:63" ht="29.25" customHeight="1" x14ac:dyDescent="0.2">
      <c r="Q3753" s="92" t="s">
        <v>50</v>
      </c>
      <c r="BF3753" s="101" t="s">
        <v>58</v>
      </c>
      <c r="BK3753" s="98" t="s">
        <v>70</v>
      </c>
    </row>
    <row r="3754" spans="17:63" ht="29.25" customHeight="1" x14ac:dyDescent="0.2">
      <c r="Q3754" s="92" t="s">
        <v>50</v>
      </c>
      <c r="BF3754" s="101" t="s">
        <v>58</v>
      </c>
      <c r="BK3754" s="98" t="s">
        <v>70</v>
      </c>
    </row>
    <row r="3755" spans="17:63" ht="29.25" customHeight="1" x14ac:dyDescent="0.2">
      <c r="Q3755" s="92" t="s">
        <v>50</v>
      </c>
      <c r="BF3755" s="101" t="s">
        <v>58</v>
      </c>
      <c r="BK3755" s="98" t="s">
        <v>70</v>
      </c>
    </row>
    <row r="3756" spans="17:63" ht="29.25" customHeight="1" x14ac:dyDescent="0.2">
      <c r="Q3756" s="92" t="s">
        <v>50</v>
      </c>
      <c r="BF3756" s="101" t="s">
        <v>58</v>
      </c>
      <c r="BK3756" s="98" t="s">
        <v>70</v>
      </c>
    </row>
    <row r="3757" spans="17:63" ht="29.25" customHeight="1" x14ac:dyDescent="0.2">
      <c r="Q3757" s="92" t="s">
        <v>50</v>
      </c>
      <c r="BF3757" s="101" t="s">
        <v>58</v>
      </c>
      <c r="BK3757" s="98" t="s">
        <v>70</v>
      </c>
    </row>
    <row r="3758" spans="17:63" ht="29.25" customHeight="1" x14ac:dyDescent="0.2">
      <c r="Q3758" s="92" t="s">
        <v>50</v>
      </c>
      <c r="BF3758" s="101" t="s">
        <v>58</v>
      </c>
      <c r="BK3758" s="98" t="s">
        <v>70</v>
      </c>
    </row>
    <row r="3759" spans="17:63" ht="29.25" customHeight="1" x14ac:dyDescent="0.2">
      <c r="Q3759" s="92" t="s">
        <v>50</v>
      </c>
      <c r="BF3759" s="101" t="s">
        <v>58</v>
      </c>
      <c r="BK3759" s="98" t="s">
        <v>70</v>
      </c>
    </row>
    <row r="3760" spans="17:63" ht="29.25" customHeight="1" x14ac:dyDescent="0.2">
      <c r="Q3760" s="92" t="s">
        <v>50</v>
      </c>
      <c r="BF3760" s="101" t="s">
        <v>58</v>
      </c>
      <c r="BK3760" s="98" t="s">
        <v>70</v>
      </c>
    </row>
    <row r="3761" spans="17:63" ht="29.25" customHeight="1" x14ac:dyDescent="0.2">
      <c r="Q3761" s="92" t="s">
        <v>50</v>
      </c>
      <c r="BF3761" s="101" t="s">
        <v>58</v>
      </c>
      <c r="BK3761" s="98" t="s">
        <v>70</v>
      </c>
    </row>
    <row r="3762" spans="17:63" ht="29.25" customHeight="1" x14ac:dyDescent="0.2">
      <c r="Q3762" s="92" t="s">
        <v>50</v>
      </c>
      <c r="BF3762" s="101" t="s">
        <v>58</v>
      </c>
      <c r="BK3762" s="98" t="s">
        <v>70</v>
      </c>
    </row>
    <row r="3763" spans="17:63" ht="29.25" customHeight="1" x14ac:dyDescent="0.2">
      <c r="Q3763" s="92" t="s">
        <v>50</v>
      </c>
      <c r="BF3763" s="101" t="s">
        <v>58</v>
      </c>
      <c r="BK3763" s="98" t="s">
        <v>70</v>
      </c>
    </row>
    <row r="3764" spans="17:63" ht="29.25" customHeight="1" x14ac:dyDescent="0.2">
      <c r="Q3764" s="92" t="s">
        <v>50</v>
      </c>
      <c r="BF3764" s="101" t="s">
        <v>58</v>
      </c>
      <c r="BK3764" s="98" t="s">
        <v>70</v>
      </c>
    </row>
    <row r="3765" spans="17:63" ht="29.25" customHeight="1" x14ac:dyDescent="0.2">
      <c r="Q3765" s="92" t="s">
        <v>50</v>
      </c>
      <c r="BF3765" s="101" t="s">
        <v>58</v>
      </c>
      <c r="BK3765" s="98" t="s">
        <v>70</v>
      </c>
    </row>
    <row r="3766" spans="17:63" ht="29.25" customHeight="1" x14ac:dyDescent="0.2">
      <c r="Q3766" s="92" t="s">
        <v>50</v>
      </c>
      <c r="BF3766" s="101" t="s">
        <v>58</v>
      </c>
      <c r="BK3766" s="98" t="s">
        <v>70</v>
      </c>
    </row>
    <row r="3767" spans="17:63" ht="29.25" customHeight="1" x14ac:dyDescent="0.2">
      <c r="Q3767" s="92" t="s">
        <v>50</v>
      </c>
      <c r="BF3767" s="101" t="s">
        <v>58</v>
      </c>
      <c r="BK3767" s="98" t="s">
        <v>70</v>
      </c>
    </row>
    <row r="3768" spans="17:63" ht="29.25" customHeight="1" x14ac:dyDescent="0.2">
      <c r="Q3768" s="92" t="s">
        <v>50</v>
      </c>
      <c r="BF3768" s="101" t="s">
        <v>58</v>
      </c>
      <c r="BK3768" s="98" t="s">
        <v>70</v>
      </c>
    </row>
    <row r="3769" spans="17:63" ht="29.25" customHeight="1" x14ac:dyDescent="0.2">
      <c r="Q3769" s="92" t="s">
        <v>50</v>
      </c>
      <c r="BF3769" s="101" t="s">
        <v>58</v>
      </c>
      <c r="BK3769" s="98" t="s">
        <v>70</v>
      </c>
    </row>
    <row r="3770" spans="17:63" ht="29.25" customHeight="1" x14ac:dyDescent="0.2">
      <c r="Q3770" s="92" t="s">
        <v>50</v>
      </c>
      <c r="BF3770" s="101" t="s">
        <v>58</v>
      </c>
      <c r="BK3770" s="98" t="s">
        <v>70</v>
      </c>
    </row>
    <row r="3771" spans="17:63" ht="29.25" customHeight="1" x14ac:dyDescent="0.2">
      <c r="Q3771" s="92" t="s">
        <v>50</v>
      </c>
      <c r="BF3771" s="101" t="s">
        <v>58</v>
      </c>
      <c r="BK3771" s="98" t="s">
        <v>70</v>
      </c>
    </row>
    <row r="3772" spans="17:63" ht="29.25" customHeight="1" x14ac:dyDescent="0.2">
      <c r="Q3772" s="92" t="s">
        <v>50</v>
      </c>
      <c r="BF3772" s="101" t="s">
        <v>58</v>
      </c>
      <c r="BK3772" s="98" t="s">
        <v>70</v>
      </c>
    </row>
    <row r="3773" spans="17:63" ht="29.25" customHeight="1" x14ac:dyDescent="0.2">
      <c r="Q3773" s="92" t="s">
        <v>50</v>
      </c>
      <c r="BF3773" s="101" t="s">
        <v>58</v>
      </c>
      <c r="BK3773" s="98" t="s">
        <v>70</v>
      </c>
    </row>
    <row r="3774" spans="17:63" ht="29.25" customHeight="1" x14ac:dyDescent="0.2">
      <c r="Q3774" s="92" t="s">
        <v>50</v>
      </c>
      <c r="BF3774" s="101" t="s">
        <v>58</v>
      </c>
      <c r="BK3774" s="98" t="s">
        <v>70</v>
      </c>
    </row>
    <row r="3775" spans="17:63" ht="29.25" customHeight="1" x14ac:dyDescent="0.2">
      <c r="Q3775" s="92" t="s">
        <v>50</v>
      </c>
      <c r="BF3775" s="101" t="s">
        <v>58</v>
      </c>
      <c r="BK3775" s="98" t="s">
        <v>70</v>
      </c>
    </row>
    <row r="3776" spans="17:63" ht="29.25" customHeight="1" x14ac:dyDescent="0.2">
      <c r="Q3776" s="92" t="s">
        <v>50</v>
      </c>
      <c r="BF3776" s="101" t="s">
        <v>58</v>
      </c>
      <c r="BK3776" s="98" t="s">
        <v>70</v>
      </c>
    </row>
    <row r="3777" spans="17:63" ht="29.25" customHeight="1" x14ac:dyDescent="0.2">
      <c r="Q3777" s="92" t="s">
        <v>50</v>
      </c>
      <c r="BF3777" s="101" t="s">
        <v>58</v>
      </c>
      <c r="BK3777" s="98" t="s">
        <v>70</v>
      </c>
    </row>
    <row r="3778" spans="17:63" ht="29.25" customHeight="1" x14ac:dyDescent="0.2">
      <c r="Q3778" s="92" t="s">
        <v>50</v>
      </c>
      <c r="BF3778" s="101" t="s">
        <v>58</v>
      </c>
      <c r="BK3778" s="98" t="s">
        <v>70</v>
      </c>
    </row>
    <row r="3779" spans="17:63" ht="29.25" customHeight="1" x14ac:dyDescent="0.2">
      <c r="Q3779" s="92" t="s">
        <v>50</v>
      </c>
      <c r="BF3779" s="101" t="s">
        <v>58</v>
      </c>
      <c r="BK3779" s="98" t="s">
        <v>70</v>
      </c>
    </row>
    <row r="3780" spans="17:63" ht="29.25" customHeight="1" x14ac:dyDescent="0.2">
      <c r="Q3780" s="92" t="s">
        <v>50</v>
      </c>
      <c r="BF3780" s="101" t="s">
        <v>58</v>
      </c>
      <c r="BK3780" s="98" t="s">
        <v>70</v>
      </c>
    </row>
    <row r="3781" spans="17:63" ht="29.25" customHeight="1" x14ac:dyDescent="0.2">
      <c r="Q3781" s="92" t="s">
        <v>50</v>
      </c>
      <c r="BF3781" s="101" t="s">
        <v>58</v>
      </c>
      <c r="BK3781" s="98" t="s">
        <v>70</v>
      </c>
    </row>
    <row r="3782" spans="17:63" ht="29.25" customHeight="1" x14ac:dyDescent="0.2">
      <c r="Q3782" s="92" t="s">
        <v>50</v>
      </c>
      <c r="BF3782" s="101" t="s">
        <v>58</v>
      </c>
      <c r="BK3782" s="98" t="s">
        <v>70</v>
      </c>
    </row>
    <row r="3783" spans="17:63" ht="29.25" customHeight="1" x14ac:dyDescent="0.2">
      <c r="Q3783" s="92" t="s">
        <v>50</v>
      </c>
      <c r="BF3783" s="101" t="s">
        <v>58</v>
      </c>
      <c r="BK3783" s="98" t="s">
        <v>70</v>
      </c>
    </row>
    <row r="3784" spans="17:63" ht="29.25" customHeight="1" x14ac:dyDescent="0.2">
      <c r="Q3784" s="92" t="s">
        <v>50</v>
      </c>
      <c r="BF3784" s="101" t="s">
        <v>58</v>
      </c>
      <c r="BK3784" s="98" t="s">
        <v>70</v>
      </c>
    </row>
    <row r="3785" spans="17:63" ht="29.25" customHeight="1" x14ac:dyDescent="0.2">
      <c r="Q3785" s="92" t="s">
        <v>50</v>
      </c>
      <c r="BF3785" s="101" t="s">
        <v>58</v>
      </c>
      <c r="BK3785" s="98" t="s">
        <v>70</v>
      </c>
    </row>
    <row r="3786" spans="17:63" ht="29.25" customHeight="1" x14ac:dyDescent="0.2">
      <c r="Q3786" s="92" t="s">
        <v>50</v>
      </c>
      <c r="BF3786" s="101" t="s">
        <v>58</v>
      </c>
      <c r="BK3786" s="98" t="s">
        <v>70</v>
      </c>
    </row>
    <row r="3787" spans="17:63" ht="29.25" customHeight="1" x14ac:dyDescent="0.2">
      <c r="Q3787" s="92" t="s">
        <v>50</v>
      </c>
      <c r="BF3787" s="101" t="s">
        <v>58</v>
      </c>
      <c r="BK3787" s="98" t="s">
        <v>70</v>
      </c>
    </row>
    <row r="3788" spans="17:63" ht="29.25" customHeight="1" x14ac:dyDescent="0.2">
      <c r="Q3788" s="92" t="s">
        <v>50</v>
      </c>
      <c r="BF3788" s="101" t="s">
        <v>58</v>
      </c>
      <c r="BK3788" s="98" t="s">
        <v>70</v>
      </c>
    </row>
    <row r="3789" spans="17:63" ht="29.25" customHeight="1" x14ac:dyDescent="0.2">
      <c r="Q3789" s="92" t="s">
        <v>50</v>
      </c>
      <c r="BF3789" s="101" t="s">
        <v>58</v>
      </c>
      <c r="BK3789" s="98" t="s">
        <v>70</v>
      </c>
    </row>
    <row r="3790" spans="17:63" ht="29.25" customHeight="1" x14ac:dyDescent="0.2">
      <c r="Q3790" s="92" t="s">
        <v>50</v>
      </c>
      <c r="BF3790" s="101" t="s">
        <v>58</v>
      </c>
      <c r="BK3790" s="98" t="s">
        <v>70</v>
      </c>
    </row>
    <row r="3791" spans="17:63" ht="29.25" customHeight="1" x14ac:dyDescent="0.2">
      <c r="Q3791" s="92" t="s">
        <v>50</v>
      </c>
      <c r="BF3791" s="101" t="s">
        <v>58</v>
      </c>
      <c r="BK3791" s="98" t="s">
        <v>70</v>
      </c>
    </row>
    <row r="3792" spans="17:63" ht="29.25" customHeight="1" x14ac:dyDescent="0.2">
      <c r="Q3792" s="92" t="s">
        <v>50</v>
      </c>
      <c r="BF3792" s="101" t="s">
        <v>58</v>
      </c>
      <c r="BK3792" s="98" t="s">
        <v>70</v>
      </c>
    </row>
    <row r="3793" spans="17:63" ht="29.25" customHeight="1" x14ac:dyDescent="0.2">
      <c r="Q3793" s="92" t="s">
        <v>50</v>
      </c>
      <c r="BF3793" s="101" t="s">
        <v>58</v>
      </c>
      <c r="BK3793" s="98" t="s">
        <v>70</v>
      </c>
    </row>
    <row r="3794" spans="17:63" ht="29.25" customHeight="1" x14ac:dyDescent="0.2">
      <c r="Q3794" s="92" t="s">
        <v>50</v>
      </c>
      <c r="BF3794" s="101" t="s">
        <v>58</v>
      </c>
      <c r="BK3794" s="98" t="s">
        <v>70</v>
      </c>
    </row>
    <row r="3795" spans="17:63" ht="29.25" customHeight="1" x14ac:dyDescent="0.2">
      <c r="Q3795" s="92" t="s">
        <v>50</v>
      </c>
      <c r="BF3795" s="101" t="s">
        <v>58</v>
      </c>
      <c r="BK3795" s="98" t="s">
        <v>70</v>
      </c>
    </row>
    <row r="3796" spans="17:63" ht="29.25" customHeight="1" x14ac:dyDescent="0.2">
      <c r="Q3796" s="92" t="s">
        <v>50</v>
      </c>
      <c r="BF3796" s="101" t="s">
        <v>58</v>
      </c>
      <c r="BK3796" s="98" t="s">
        <v>70</v>
      </c>
    </row>
    <row r="3797" spans="17:63" ht="29.25" customHeight="1" x14ac:dyDescent="0.2">
      <c r="Q3797" s="92" t="s">
        <v>50</v>
      </c>
      <c r="BF3797" s="101" t="s">
        <v>58</v>
      </c>
      <c r="BK3797" s="98" t="s">
        <v>70</v>
      </c>
    </row>
    <row r="3798" spans="17:63" ht="29.25" customHeight="1" x14ac:dyDescent="0.2">
      <c r="Q3798" s="92" t="s">
        <v>50</v>
      </c>
      <c r="BF3798" s="101" t="s">
        <v>58</v>
      </c>
      <c r="BK3798" s="98" t="s">
        <v>70</v>
      </c>
    </row>
    <row r="3799" spans="17:63" ht="29.25" customHeight="1" x14ac:dyDescent="0.2">
      <c r="Q3799" s="92" t="s">
        <v>50</v>
      </c>
      <c r="BF3799" s="101" t="s">
        <v>58</v>
      </c>
      <c r="BK3799" s="98" t="s">
        <v>70</v>
      </c>
    </row>
    <row r="3800" spans="17:63" ht="29.25" customHeight="1" x14ac:dyDescent="0.2">
      <c r="Q3800" s="92" t="s">
        <v>50</v>
      </c>
      <c r="BF3800" s="101" t="s">
        <v>58</v>
      </c>
      <c r="BK3800" s="98" t="s">
        <v>70</v>
      </c>
    </row>
    <row r="3801" spans="17:63" ht="29.25" customHeight="1" x14ac:dyDescent="0.2">
      <c r="Q3801" s="92" t="s">
        <v>50</v>
      </c>
      <c r="BF3801" s="101" t="s">
        <v>58</v>
      </c>
      <c r="BK3801" s="98" t="s">
        <v>70</v>
      </c>
    </row>
    <row r="3802" spans="17:63" ht="29.25" customHeight="1" x14ac:dyDescent="0.2">
      <c r="Q3802" s="92" t="s">
        <v>50</v>
      </c>
      <c r="BF3802" s="101" t="s">
        <v>58</v>
      </c>
      <c r="BK3802" s="98" t="s">
        <v>70</v>
      </c>
    </row>
    <row r="3803" spans="17:63" ht="29.25" customHeight="1" x14ac:dyDescent="0.2">
      <c r="Q3803" s="92" t="s">
        <v>50</v>
      </c>
      <c r="BF3803" s="101" t="s">
        <v>58</v>
      </c>
      <c r="BK3803" s="98" t="s">
        <v>70</v>
      </c>
    </row>
    <row r="3804" spans="17:63" ht="29.25" customHeight="1" x14ac:dyDescent="0.2">
      <c r="Q3804" s="92" t="s">
        <v>50</v>
      </c>
      <c r="BF3804" s="101" t="s">
        <v>58</v>
      </c>
      <c r="BK3804" s="98" t="s">
        <v>70</v>
      </c>
    </row>
    <row r="3805" spans="17:63" ht="29.25" customHeight="1" x14ac:dyDescent="0.2">
      <c r="Q3805" s="92" t="s">
        <v>50</v>
      </c>
      <c r="BF3805" s="101" t="s">
        <v>58</v>
      </c>
      <c r="BK3805" s="98" t="s">
        <v>70</v>
      </c>
    </row>
    <row r="3806" spans="17:63" ht="29.25" customHeight="1" x14ac:dyDescent="0.2">
      <c r="Q3806" s="92" t="s">
        <v>50</v>
      </c>
      <c r="BF3806" s="101" t="s">
        <v>58</v>
      </c>
      <c r="BK3806" s="98" t="s">
        <v>70</v>
      </c>
    </row>
    <row r="3807" spans="17:63" ht="29.25" customHeight="1" x14ac:dyDescent="0.2">
      <c r="Q3807" s="92" t="s">
        <v>50</v>
      </c>
      <c r="BF3807" s="101" t="s">
        <v>58</v>
      </c>
      <c r="BK3807" s="98" t="s">
        <v>70</v>
      </c>
    </row>
    <row r="3808" spans="17:63" ht="29.25" customHeight="1" x14ac:dyDescent="0.2">
      <c r="Q3808" s="92" t="s">
        <v>50</v>
      </c>
      <c r="BF3808" s="101" t="s">
        <v>58</v>
      </c>
      <c r="BK3808" s="98" t="s">
        <v>70</v>
      </c>
    </row>
    <row r="3809" spans="17:63" ht="29.25" customHeight="1" x14ac:dyDescent="0.2">
      <c r="Q3809" s="92" t="s">
        <v>50</v>
      </c>
      <c r="BF3809" s="101" t="s">
        <v>58</v>
      </c>
      <c r="BK3809" s="98" t="s">
        <v>70</v>
      </c>
    </row>
    <row r="3810" spans="17:63" ht="29.25" customHeight="1" x14ac:dyDescent="0.2">
      <c r="Q3810" s="92" t="s">
        <v>50</v>
      </c>
      <c r="BF3810" s="101" t="s">
        <v>58</v>
      </c>
      <c r="BK3810" s="98" t="s">
        <v>70</v>
      </c>
    </row>
    <row r="3811" spans="17:63" ht="29.25" customHeight="1" x14ac:dyDescent="0.2">
      <c r="Q3811" s="92" t="s">
        <v>50</v>
      </c>
      <c r="BF3811" s="101" t="s">
        <v>58</v>
      </c>
      <c r="BK3811" s="98" t="s">
        <v>70</v>
      </c>
    </row>
    <row r="3812" spans="17:63" ht="29.25" customHeight="1" x14ac:dyDescent="0.2">
      <c r="Q3812" s="92" t="s">
        <v>50</v>
      </c>
      <c r="BF3812" s="101" t="s">
        <v>58</v>
      </c>
      <c r="BK3812" s="98" t="s">
        <v>70</v>
      </c>
    </row>
    <row r="3813" spans="17:63" ht="29.25" customHeight="1" x14ac:dyDescent="0.2">
      <c r="Q3813" s="92" t="s">
        <v>50</v>
      </c>
      <c r="BF3813" s="101" t="s">
        <v>58</v>
      </c>
      <c r="BK3813" s="98" t="s">
        <v>70</v>
      </c>
    </row>
    <row r="3814" spans="17:63" ht="29.25" customHeight="1" x14ac:dyDescent="0.2">
      <c r="Q3814" s="92" t="s">
        <v>50</v>
      </c>
      <c r="BF3814" s="101" t="s">
        <v>58</v>
      </c>
      <c r="BK3814" s="98" t="s">
        <v>70</v>
      </c>
    </row>
    <row r="3815" spans="17:63" ht="29.25" customHeight="1" x14ac:dyDescent="0.2">
      <c r="Q3815" s="92" t="s">
        <v>50</v>
      </c>
      <c r="BF3815" s="101" t="s">
        <v>58</v>
      </c>
      <c r="BK3815" s="98" t="s">
        <v>70</v>
      </c>
    </row>
    <row r="3816" spans="17:63" ht="29.25" customHeight="1" x14ac:dyDescent="0.2">
      <c r="Q3816" s="92" t="s">
        <v>50</v>
      </c>
      <c r="BF3816" s="101" t="s">
        <v>58</v>
      </c>
      <c r="BK3816" s="98" t="s">
        <v>70</v>
      </c>
    </row>
    <row r="3817" spans="17:63" ht="29.25" customHeight="1" x14ac:dyDescent="0.2">
      <c r="Q3817" s="92" t="s">
        <v>50</v>
      </c>
      <c r="BF3817" s="101" t="s">
        <v>58</v>
      </c>
      <c r="BK3817" s="98" t="s">
        <v>70</v>
      </c>
    </row>
    <row r="3818" spans="17:63" ht="29.25" customHeight="1" x14ac:dyDescent="0.2">
      <c r="Q3818" s="92" t="s">
        <v>50</v>
      </c>
      <c r="BF3818" s="101" t="s">
        <v>58</v>
      </c>
      <c r="BK3818" s="98" t="s">
        <v>70</v>
      </c>
    </row>
    <row r="3819" spans="17:63" ht="29.25" customHeight="1" x14ac:dyDescent="0.2">
      <c r="Q3819" s="92" t="s">
        <v>50</v>
      </c>
      <c r="BF3819" s="101" t="s">
        <v>58</v>
      </c>
      <c r="BK3819" s="98" t="s">
        <v>70</v>
      </c>
    </row>
    <row r="3820" spans="17:63" ht="29.25" customHeight="1" x14ac:dyDescent="0.2">
      <c r="Q3820" s="92" t="s">
        <v>50</v>
      </c>
      <c r="BF3820" s="101" t="s">
        <v>58</v>
      </c>
      <c r="BK3820" s="98" t="s">
        <v>70</v>
      </c>
    </row>
    <row r="3821" spans="17:63" ht="29.25" customHeight="1" x14ac:dyDescent="0.2">
      <c r="Q3821" s="92" t="s">
        <v>50</v>
      </c>
      <c r="BF3821" s="101" t="s">
        <v>58</v>
      </c>
      <c r="BK3821" s="98" t="s">
        <v>70</v>
      </c>
    </row>
    <row r="3822" spans="17:63" ht="29.25" customHeight="1" x14ac:dyDescent="0.2">
      <c r="Q3822" s="92" t="s">
        <v>50</v>
      </c>
      <c r="BF3822" s="101" t="s">
        <v>58</v>
      </c>
      <c r="BK3822" s="98" t="s">
        <v>70</v>
      </c>
    </row>
    <row r="3823" spans="17:63" ht="29.25" customHeight="1" x14ac:dyDescent="0.2">
      <c r="Q3823" s="92" t="s">
        <v>50</v>
      </c>
      <c r="BF3823" s="101" t="s">
        <v>58</v>
      </c>
      <c r="BK3823" s="98" t="s">
        <v>70</v>
      </c>
    </row>
    <row r="3824" spans="17:63" ht="29.25" customHeight="1" x14ac:dyDescent="0.2">
      <c r="Q3824" s="92" t="s">
        <v>50</v>
      </c>
      <c r="BF3824" s="101" t="s">
        <v>58</v>
      </c>
      <c r="BK3824" s="98" t="s">
        <v>70</v>
      </c>
    </row>
    <row r="3825" spans="17:63" ht="29.25" customHeight="1" x14ac:dyDescent="0.2">
      <c r="Q3825" s="92" t="s">
        <v>50</v>
      </c>
      <c r="BF3825" s="101" t="s">
        <v>58</v>
      </c>
      <c r="BK3825" s="98" t="s">
        <v>70</v>
      </c>
    </row>
    <row r="3826" spans="17:63" ht="29.25" customHeight="1" x14ac:dyDescent="0.2">
      <c r="Q3826" s="92" t="s">
        <v>50</v>
      </c>
      <c r="BF3826" s="101" t="s">
        <v>58</v>
      </c>
      <c r="BK3826" s="98" t="s">
        <v>70</v>
      </c>
    </row>
    <row r="3827" spans="17:63" ht="29.25" customHeight="1" x14ac:dyDescent="0.2">
      <c r="Q3827" s="92" t="s">
        <v>50</v>
      </c>
      <c r="BF3827" s="101" t="s">
        <v>58</v>
      </c>
      <c r="BK3827" s="98" t="s">
        <v>70</v>
      </c>
    </row>
    <row r="3828" spans="17:63" ht="29.25" customHeight="1" x14ac:dyDescent="0.2">
      <c r="Q3828" s="92" t="s">
        <v>50</v>
      </c>
      <c r="BF3828" s="101" t="s">
        <v>58</v>
      </c>
      <c r="BK3828" s="98" t="s">
        <v>70</v>
      </c>
    </row>
    <row r="3829" spans="17:63" ht="29.25" customHeight="1" x14ac:dyDescent="0.2">
      <c r="Q3829" s="92" t="s">
        <v>50</v>
      </c>
      <c r="BF3829" s="101" t="s">
        <v>58</v>
      </c>
      <c r="BK3829" s="98" t="s">
        <v>70</v>
      </c>
    </row>
    <row r="3830" spans="17:63" ht="29.25" customHeight="1" x14ac:dyDescent="0.2">
      <c r="Q3830" s="92" t="s">
        <v>50</v>
      </c>
      <c r="BF3830" s="101" t="s">
        <v>58</v>
      </c>
      <c r="BK3830" s="98" t="s">
        <v>70</v>
      </c>
    </row>
    <row r="3831" spans="17:63" ht="29.25" customHeight="1" x14ac:dyDescent="0.2">
      <c r="Q3831" s="92" t="s">
        <v>50</v>
      </c>
      <c r="BF3831" s="101" t="s">
        <v>58</v>
      </c>
      <c r="BK3831" s="98" t="s">
        <v>70</v>
      </c>
    </row>
    <row r="3832" spans="17:63" ht="29.25" customHeight="1" x14ac:dyDescent="0.2">
      <c r="Q3832" s="92" t="s">
        <v>50</v>
      </c>
      <c r="BF3832" s="101" t="s">
        <v>58</v>
      </c>
      <c r="BK3832" s="98" t="s">
        <v>70</v>
      </c>
    </row>
    <row r="3833" spans="17:63" ht="29.25" customHeight="1" x14ac:dyDescent="0.2">
      <c r="Q3833" s="92" t="s">
        <v>50</v>
      </c>
      <c r="BF3833" s="101" t="s">
        <v>58</v>
      </c>
      <c r="BK3833" s="98" t="s">
        <v>70</v>
      </c>
    </row>
    <row r="3834" spans="17:63" ht="29.25" customHeight="1" x14ac:dyDescent="0.2">
      <c r="Q3834" s="92" t="s">
        <v>50</v>
      </c>
      <c r="BF3834" s="101" t="s">
        <v>58</v>
      </c>
      <c r="BK3834" s="98" t="s">
        <v>70</v>
      </c>
    </row>
    <row r="3835" spans="17:63" ht="29.25" customHeight="1" x14ac:dyDescent="0.2">
      <c r="Q3835" s="92" t="s">
        <v>50</v>
      </c>
      <c r="BF3835" s="101" t="s">
        <v>58</v>
      </c>
      <c r="BK3835" s="98" t="s">
        <v>70</v>
      </c>
    </row>
    <row r="3836" spans="17:63" ht="29.25" customHeight="1" x14ac:dyDescent="0.2">
      <c r="Q3836" s="92" t="s">
        <v>50</v>
      </c>
      <c r="BF3836" s="101" t="s">
        <v>58</v>
      </c>
      <c r="BK3836" s="98" t="s">
        <v>70</v>
      </c>
    </row>
    <row r="3837" spans="17:63" ht="29.25" customHeight="1" x14ac:dyDescent="0.2">
      <c r="Q3837" s="92" t="s">
        <v>50</v>
      </c>
      <c r="BF3837" s="101" t="s">
        <v>58</v>
      </c>
      <c r="BK3837" s="98" t="s">
        <v>70</v>
      </c>
    </row>
    <row r="3838" spans="17:63" ht="29.25" customHeight="1" x14ac:dyDescent="0.2">
      <c r="Q3838" s="92" t="s">
        <v>50</v>
      </c>
      <c r="BF3838" s="101" t="s">
        <v>58</v>
      </c>
      <c r="BK3838" s="98" t="s">
        <v>70</v>
      </c>
    </row>
    <row r="3839" spans="17:63" ht="29.25" customHeight="1" x14ac:dyDescent="0.2">
      <c r="Q3839" s="92" t="s">
        <v>50</v>
      </c>
      <c r="BF3839" s="101" t="s">
        <v>58</v>
      </c>
      <c r="BK3839" s="98" t="s">
        <v>70</v>
      </c>
    </row>
    <row r="3840" spans="17:63" ht="29.25" customHeight="1" x14ac:dyDescent="0.2">
      <c r="Q3840" s="92" t="s">
        <v>50</v>
      </c>
      <c r="BF3840" s="101" t="s">
        <v>58</v>
      </c>
      <c r="BK3840" s="98" t="s">
        <v>70</v>
      </c>
    </row>
    <row r="3841" spans="17:63" ht="29.25" customHeight="1" x14ac:dyDescent="0.2">
      <c r="Q3841" s="92" t="s">
        <v>50</v>
      </c>
      <c r="BF3841" s="101" t="s">
        <v>58</v>
      </c>
      <c r="BK3841" s="98" t="s">
        <v>70</v>
      </c>
    </row>
    <row r="3842" spans="17:63" ht="29.25" customHeight="1" x14ac:dyDescent="0.2">
      <c r="Q3842" s="92" t="s">
        <v>50</v>
      </c>
      <c r="BF3842" s="101" t="s">
        <v>58</v>
      </c>
      <c r="BK3842" s="98" t="s">
        <v>70</v>
      </c>
    </row>
    <row r="3843" spans="17:63" ht="29.25" customHeight="1" x14ac:dyDescent="0.2">
      <c r="Q3843" s="92" t="s">
        <v>50</v>
      </c>
      <c r="BF3843" s="101" t="s">
        <v>58</v>
      </c>
      <c r="BK3843" s="98" t="s">
        <v>70</v>
      </c>
    </row>
    <row r="3844" spans="17:63" ht="29.25" customHeight="1" x14ac:dyDescent="0.2">
      <c r="Q3844" s="92" t="s">
        <v>50</v>
      </c>
      <c r="BF3844" s="101" t="s">
        <v>58</v>
      </c>
      <c r="BK3844" s="98" t="s">
        <v>70</v>
      </c>
    </row>
    <row r="3845" spans="17:63" ht="29.25" customHeight="1" x14ac:dyDescent="0.2">
      <c r="Q3845" s="92" t="s">
        <v>50</v>
      </c>
      <c r="BF3845" s="101" t="s">
        <v>58</v>
      </c>
      <c r="BK3845" s="98" t="s">
        <v>70</v>
      </c>
    </row>
    <row r="3846" spans="17:63" ht="29.25" customHeight="1" x14ac:dyDescent="0.2">
      <c r="Q3846" s="92" t="s">
        <v>50</v>
      </c>
      <c r="BF3846" s="101" t="s">
        <v>58</v>
      </c>
      <c r="BK3846" s="98" t="s">
        <v>70</v>
      </c>
    </row>
    <row r="3847" spans="17:63" ht="29.25" customHeight="1" x14ac:dyDescent="0.2">
      <c r="Q3847" s="92" t="s">
        <v>50</v>
      </c>
      <c r="BF3847" s="101" t="s">
        <v>58</v>
      </c>
      <c r="BK3847" s="98" t="s">
        <v>70</v>
      </c>
    </row>
    <row r="3848" spans="17:63" ht="29.25" customHeight="1" x14ac:dyDescent="0.2">
      <c r="Q3848" s="92" t="s">
        <v>50</v>
      </c>
      <c r="BF3848" s="101" t="s">
        <v>58</v>
      </c>
      <c r="BK3848" s="98" t="s">
        <v>70</v>
      </c>
    </row>
    <row r="3849" spans="17:63" ht="29.25" customHeight="1" x14ac:dyDescent="0.2">
      <c r="Q3849" s="92" t="s">
        <v>50</v>
      </c>
      <c r="BF3849" s="101" t="s">
        <v>58</v>
      </c>
      <c r="BK3849" s="98" t="s">
        <v>70</v>
      </c>
    </row>
    <row r="3850" spans="17:63" ht="29.25" customHeight="1" x14ac:dyDescent="0.2">
      <c r="Q3850" s="92" t="s">
        <v>50</v>
      </c>
      <c r="BF3850" s="101" t="s">
        <v>58</v>
      </c>
      <c r="BK3850" s="98" t="s">
        <v>70</v>
      </c>
    </row>
    <row r="3851" spans="17:63" ht="29.25" customHeight="1" x14ac:dyDescent="0.2">
      <c r="Q3851" s="92" t="s">
        <v>50</v>
      </c>
      <c r="BF3851" s="101" t="s">
        <v>58</v>
      </c>
      <c r="BK3851" s="98" t="s">
        <v>70</v>
      </c>
    </row>
    <row r="3852" spans="17:63" ht="29.25" customHeight="1" x14ac:dyDescent="0.2">
      <c r="Q3852" s="92" t="s">
        <v>50</v>
      </c>
      <c r="BF3852" s="101" t="s">
        <v>58</v>
      </c>
      <c r="BK3852" s="98" t="s">
        <v>70</v>
      </c>
    </row>
    <row r="3853" spans="17:63" ht="29.25" customHeight="1" x14ac:dyDescent="0.2">
      <c r="Q3853" s="92" t="s">
        <v>50</v>
      </c>
      <c r="BF3853" s="101" t="s">
        <v>58</v>
      </c>
      <c r="BK3853" s="98" t="s">
        <v>70</v>
      </c>
    </row>
    <row r="3854" spans="17:63" ht="29.25" customHeight="1" x14ac:dyDescent="0.2">
      <c r="Q3854" s="92" t="s">
        <v>50</v>
      </c>
      <c r="BF3854" s="101" t="s">
        <v>58</v>
      </c>
      <c r="BK3854" s="98" t="s">
        <v>70</v>
      </c>
    </row>
    <row r="3855" spans="17:63" ht="29.25" customHeight="1" x14ac:dyDescent="0.2">
      <c r="Q3855" s="92" t="s">
        <v>50</v>
      </c>
      <c r="BF3855" s="101" t="s">
        <v>58</v>
      </c>
      <c r="BK3855" s="98" t="s">
        <v>70</v>
      </c>
    </row>
    <row r="3856" spans="17:63" ht="29.25" customHeight="1" x14ac:dyDescent="0.2">
      <c r="Q3856" s="92" t="s">
        <v>50</v>
      </c>
      <c r="BF3856" s="101" t="s">
        <v>58</v>
      </c>
      <c r="BK3856" s="98" t="s">
        <v>70</v>
      </c>
    </row>
    <row r="3857" spans="17:63" ht="29.25" customHeight="1" x14ac:dyDescent="0.2">
      <c r="Q3857" s="92" t="s">
        <v>50</v>
      </c>
      <c r="BF3857" s="101" t="s">
        <v>58</v>
      </c>
      <c r="BK3857" s="98" t="s">
        <v>70</v>
      </c>
    </row>
    <row r="3858" spans="17:63" ht="29.25" customHeight="1" x14ac:dyDescent="0.2">
      <c r="Q3858" s="92" t="s">
        <v>50</v>
      </c>
      <c r="BF3858" s="101" t="s">
        <v>58</v>
      </c>
      <c r="BK3858" s="98" t="s">
        <v>70</v>
      </c>
    </row>
    <row r="3859" spans="17:63" ht="29.25" customHeight="1" x14ac:dyDescent="0.2">
      <c r="Q3859" s="92" t="s">
        <v>50</v>
      </c>
      <c r="BF3859" s="101" t="s">
        <v>58</v>
      </c>
      <c r="BK3859" s="98" t="s">
        <v>70</v>
      </c>
    </row>
    <row r="3860" spans="17:63" ht="29.25" customHeight="1" x14ac:dyDescent="0.2">
      <c r="Q3860" s="92" t="s">
        <v>50</v>
      </c>
      <c r="BF3860" s="101" t="s">
        <v>58</v>
      </c>
      <c r="BK3860" s="98" t="s">
        <v>70</v>
      </c>
    </row>
    <row r="3861" spans="17:63" ht="29.25" customHeight="1" x14ac:dyDescent="0.2">
      <c r="Q3861" s="92" t="s">
        <v>50</v>
      </c>
      <c r="BF3861" s="101" t="s">
        <v>58</v>
      </c>
      <c r="BK3861" s="98" t="s">
        <v>70</v>
      </c>
    </row>
    <row r="3862" spans="17:63" ht="29.25" customHeight="1" x14ac:dyDescent="0.2">
      <c r="Q3862" s="92" t="s">
        <v>50</v>
      </c>
      <c r="BF3862" s="101" t="s">
        <v>58</v>
      </c>
      <c r="BK3862" s="98" t="s">
        <v>70</v>
      </c>
    </row>
    <row r="3863" spans="17:63" ht="29.25" customHeight="1" x14ac:dyDescent="0.2">
      <c r="Q3863" s="92" t="s">
        <v>50</v>
      </c>
      <c r="BF3863" s="101" t="s">
        <v>58</v>
      </c>
      <c r="BK3863" s="98" t="s">
        <v>70</v>
      </c>
    </row>
    <row r="3864" spans="17:63" ht="29.25" customHeight="1" x14ac:dyDescent="0.2">
      <c r="Q3864" s="92" t="s">
        <v>50</v>
      </c>
      <c r="BF3864" s="101" t="s">
        <v>58</v>
      </c>
      <c r="BK3864" s="98" t="s">
        <v>70</v>
      </c>
    </row>
    <row r="3865" spans="17:63" ht="29.25" customHeight="1" x14ac:dyDescent="0.2">
      <c r="Q3865" s="92" t="s">
        <v>50</v>
      </c>
      <c r="BF3865" s="101" t="s">
        <v>58</v>
      </c>
      <c r="BK3865" s="98" t="s">
        <v>70</v>
      </c>
    </row>
    <row r="3866" spans="17:63" ht="29.25" customHeight="1" x14ac:dyDescent="0.2">
      <c r="Q3866" s="92" t="s">
        <v>50</v>
      </c>
      <c r="BF3866" s="101" t="s">
        <v>58</v>
      </c>
      <c r="BK3866" s="98" t="s">
        <v>70</v>
      </c>
    </row>
    <row r="3867" spans="17:63" ht="29.25" customHeight="1" x14ac:dyDescent="0.2">
      <c r="Q3867" s="92" t="s">
        <v>50</v>
      </c>
      <c r="BF3867" s="101" t="s">
        <v>58</v>
      </c>
      <c r="BK3867" s="98" t="s">
        <v>70</v>
      </c>
    </row>
    <row r="3868" spans="17:63" ht="29.25" customHeight="1" x14ac:dyDescent="0.2">
      <c r="Q3868" s="92" t="s">
        <v>50</v>
      </c>
      <c r="BF3868" s="101" t="s">
        <v>58</v>
      </c>
      <c r="BK3868" s="98" t="s">
        <v>70</v>
      </c>
    </row>
    <row r="3869" spans="17:63" ht="29.25" customHeight="1" x14ac:dyDescent="0.2">
      <c r="Q3869" s="92" t="s">
        <v>50</v>
      </c>
      <c r="BF3869" s="101" t="s">
        <v>58</v>
      </c>
      <c r="BK3869" s="98" t="s">
        <v>70</v>
      </c>
    </row>
    <row r="3870" spans="17:63" ht="29.25" customHeight="1" x14ac:dyDescent="0.2">
      <c r="Q3870" s="92" t="s">
        <v>50</v>
      </c>
      <c r="BF3870" s="101" t="s">
        <v>58</v>
      </c>
      <c r="BK3870" s="98" t="s">
        <v>70</v>
      </c>
    </row>
    <row r="3871" spans="17:63" ht="29.25" customHeight="1" x14ac:dyDescent="0.2">
      <c r="Q3871" s="92" t="s">
        <v>50</v>
      </c>
      <c r="BF3871" s="101" t="s">
        <v>58</v>
      </c>
      <c r="BK3871" s="98" t="s">
        <v>70</v>
      </c>
    </row>
    <row r="3872" spans="17:63" ht="29.25" customHeight="1" x14ac:dyDescent="0.2">
      <c r="Q3872" s="92" t="s">
        <v>50</v>
      </c>
      <c r="BF3872" s="101" t="s">
        <v>58</v>
      </c>
      <c r="BK3872" s="98" t="s">
        <v>70</v>
      </c>
    </row>
    <row r="3873" spans="17:63" ht="29.25" customHeight="1" x14ac:dyDescent="0.2">
      <c r="Q3873" s="92" t="s">
        <v>50</v>
      </c>
      <c r="BF3873" s="101" t="s">
        <v>58</v>
      </c>
      <c r="BK3873" s="98" t="s">
        <v>70</v>
      </c>
    </row>
    <row r="3874" spans="17:63" ht="29.25" customHeight="1" x14ac:dyDescent="0.2">
      <c r="Q3874" s="92" t="s">
        <v>50</v>
      </c>
      <c r="BF3874" s="101" t="s">
        <v>58</v>
      </c>
      <c r="BK3874" s="98" t="s">
        <v>70</v>
      </c>
    </row>
    <row r="3875" spans="17:63" ht="29.25" customHeight="1" x14ac:dyDescent="0.2">
      <c r="Q3875" s="92" t="s">
        <v>50</v>
      </c>
      <c r="BF3875" s="101" t="s">
        <v>58</v>
      </c>
      <c r="BK3875" s="98" t="s">
        <v>70</v>
      </c>
    </row>
    <row r="3876" spans="17:63" ht="29.25" customHeight="1" x14ac:dyDescent="0.2">
      <c r="Q3876" s="92" t="s">
        <v>50</v>
      </c>
      <c r="BF3876" s="101" t="s">
        <v>58</v>
      </c>
      <c r="BK3876" s="98" t="s">
        <v>70</v>
      </c>
    </row>
    <row r="3877" spans="17:63" ht="29.25" customHeight="1" x14ac:dyDescent="0.2">
      <c r="Q3877" s="92" t="s">
        <v>50</v>
      </c>
      <c r="BF3877" s="101" t="s">
        <v>58</v>
      </c>
      <c r="BK3877" s="98" t="s">
        <v>70</v>
      </c>
    </row>
    <row r="3878" spans="17:63" ht="29.25" customHeight="1" x14ac:dyDescent="0.2">
      <c r="Q3878" s="92" t="s">
        <v>50</v>
      </c>
      <c r="BF3878" s="101" t="s">
        <v>58</v>
      </c>
      <c r="BK3878" s="98" t="s">
        <v>70</v>
      </c>
    </row>
    <row r="3879" spans="17:63" ht="29.25" customHeight="1" x14ac:dyDescent="0.2">
      <c r="Q3879" s="92" t="s">
        <v>50</v>
      </c>
      <c r="BF3879" s="101" t="s">
        <v>58</v>
      </c>
      <c r="BK3879" s="98" t="s">
        <v>70</v>
      </c>
    </row>
    <row r="3880" spans="17:63" ht="29.25" customHeight="1" x14ac:dyDescent="0.2">
      <c r="Q3880" s="92" t="s">
        <v>50</v>
      </c>
      <c r="BF3880" s="101" t="s">
        <v>58</v>
      </c>
      <c r="BK3880" s="98" t="s">
        <v>70</v>
      </c>
    </row>
    <row r="3881" spans="17:63" ht="29.25" customHeight="1" x14ac:dyDescent="0.2">
      <c r="Q3881" s="92" t="s">
        <v>50</v>
      </c>
      <c r="BF3881" s="101" t="s">
        <v>58</v>
      </c>
      <c r="BK3881" s="98" t="s">
        <v>70</v>
      </c>
    </row>
    <row r="3882" spans="17:63" ht="29.25" customHeight="1" x14ac:dyDescent="0.2">
      <c r="Q3882" s="92" t="s">
        <v>50</v>
      </c>
      <c r="BF3882" s="101" t="s">
        <v>58</v>
      </c>
      <c r="BK3882" s="98" t="s">
        <v>70</v>
      </c>
    </row>
    <row r="3883" spans="17:63" ht="29.25" customHeight="1" x14ac:dyDescent="0.2">
      <c r="Q3883" s="92" t="s">
        <v>50</v>
      </c>
      <c r="BF3883" s="101" t="s">
        <v>58</v>
      </c>
      <c r="BK3883" s="98" t="s">
        <v>70</v>
      </c>
    </row>
    <row r="3884" spans="17:63" ht="29.25" customHeight="1" x14ac:dyDescent="0.2">
      <c r="Q3884" s="92" t="s">
        <v>50</v>
      </c>
      <c r="BF3884" s="101" t="s">
        <v>58</v>
      </c>
      <c r="BK3884" s="98" t="s">
        <v>70</v>
      </c>
    </row>
    <row r="3885" spans="17:63" ht="29.25" customHeight="1" x14ac:dyDescent="0.2">
      <c r="Q3885" s="92" t="s">
        <v>50</v>
      </c>
      <c r="BF3885" s="101" t="s">
        <v>58</v>
      </c>
      <c r="BK3885" s="98" t="s">
        <v>70</v>
      </c>
    </row>
    <row r="3886" spans="17:63" ht="29.25" customHeight="1" x14ac:dyDescent="0.2">
      <c r="Q3886" s="92" t="s">
        <v>50</v>
      </c>
      <c r="BF3886" s="101" t="s">
        <v>58</v>
      </c>
      <c r="BK3886" s="98" t="s">
        <v>70</v>
      </c>
    </row>
    <row r="3887" spans="17:63" ht="29.25" customHeight="1" x14ac:dyDescent="0.2">
      <c r="Q3887" s="92" t="s">
        <v>50</v>
      </c>
      <c r="BF3887" s="101" t="s">
        <v>58</v>
      </c>
      <c r="BK3887" s="98" t="s">
        <v>70</v>
      </c>
    </row>
    <row r="3888" spans="17:63" ht="29.25" customHeight="1" x14ac:dyDescent="0.2">
      <c r="Q3888" s="92" t="s">
        <v>50</v>
      </c>
      <c r="BF3888" s="101" t="s">
        <v>58</v>
      </c>
      <c r="BK3888" s="98" t="s">
        <v>70</v>
      </c>
    </row>
    <row r="3889" spans="17:63" ht="29.25" customHeight="1" x14ac:dyDescent="0.2">
      <c r="Q3889" s="92" t="s">
        <v>50</v>
      </c>
      <c r="BF3889" s="101" t="s">
        <v>58</v>
      </c>
      <c r="BK3889" s="98" t="s">
        <v>70</v>
      </c>
    </row>
    <row r="3890" spans="17:63" ht="29.25" customHeight="1" x14ac:dyDescent="0.2">
      <c r="Q3890" s="92" t="s">
        <v>50</v>
      </c>
      <c r="BF3890" s="101" t="s">
        <v>58</v>
      </c>
      <c r="BK3890" s="98" t="s">
        <v>70</v>
      </c>
    </row>
    <row r="3891" spans="17:63" ht="29.25" customHeight="1" x14ac:dyDescent="0.2">
      <c r="Q3891" s="92" t="s">
        <v>50</v>
      </c>
      <c r="BF3891" s="101" t="s">
        <v>58</v>
      </c>
      <c r="BK3891" s="98" t="s">
        <v>70</v>
      </c>
    </row>
    <row r="3892" spans="17:63" ht="29.25" customHeight="1" x14ac:dyDescent="0.2">
      <c r="Q3892" s="92" t="s">
        <v>50</v>
      </c>
      <c r="BF3892" s="101" t="s">
        <v>58</v>
      </c>
      <c r="BK3892" s="98" t="s">
        <v>70</v>
      </c>
    </row>
    <row r="3893" spans="17:63" ht="29.25" customHeight="1" x14ac:dyDescent="0.2">
      <c r="Q3893" s="92" t="s">
        <v>50</v>
      </c>
      <c r="BF3893" s="101" t="s">
        <v>58</v>
      </c>
      <c r="BK3893" s="98" t="s">
        <v>70</v>
      </c>
    </row>
    <row r="3894" spans="17:63" ht="29.25" customHeight="1" x14ac:dyDescent="0.2">
      <c r="Q3894" s="92" t="s">
        <v>50</v>
      </c>
      <c r="BF3894" s="101" t="s">
        <v>58</v>
      </c>
      <c r="BK3894" s="98" t="s">
        <v>70</v>
      </c>
    </row>
    <row r="3895" spans="17:63" ht="29.25" customHeight="1" x14ac:dyDescent="0.2">
      <c r="Q3895" s="92" t="s">
        <v>50</v>
      </c>
      <c r="BF3895" s="101" t="s">
        <v>58</v>
      </c>
      <c r="BK3895" s="98" t="s">
        <v>70</v>
      </c>
    </row>
    <row r="3896" spans="17:63" ht="29.25" customHeight="1" x14ac:dyDescent="0.2">
      <c r="Q3896" s="92" t="s">
        <v>50</v>
      </c>
      <c r="BF3896" s="101" t="s">
        <v>58</v>
      </c>
      <c r="BK3896" s="98" t="s">
        <v>70</v>
      </c>
    </row>
    <row r="3897" spans="17:63" ht="29.25" customHeight="1" x14ac:dyDescent="0.2">
      <c r="Q3897" s="92" t="s">
        <v>50</v>
      </c>
      <c r="BF3897" s="101" t="s">
        <v>58</v>
      </c>
      <c r="BK3897" s="98" t="s">
        <v>70</v>
      </c>
    </row>
    <row r="3898" spans="17:63" ht="29.25" customHeight="1" x14ac:dyDescent="0.2">
      <c r="Q3898" s="92" t="s">
        <v>50</v>
      </c>
      <c r="BF3898" s="101" t="s">
        <v>58</v>
      </c>
      <c r="BK3898" s="98" t="s">
        <v>70</v>
      </c>
    </row>
    <row r="3899" spans="17:63" ht="29.25" customHeight="1" x14ac:dyDescent="0.2">
      <c r="Q3899" s="92" t="s">
        <v>50</v>
      </c>
      <c r="BF3899" s="101" t="s">
        <v>58</v>
      </c>
      <c r="BK3899" s="98" t="s">
        <v>70</v>
      </c>
    </row>
    <row r="3900" spans="17:63" ht="29.25" customHeight="1" x14ac:dyDescent="0.2">
      <c r="Q3900" s="92" t="s">
        <v>50</v>
      </c>
      <c r="BF3900" s="101" t="s">
        <v>58</v>
      </c>
      <c r="BK3900" s="98" t="s">
        <v>70</v>
      </c>
    </row>
    <row r="3901" spans="17:63" ht="29.25" customHeight="1" x14ac:dyDescent="0.2">
      <c r="Q3901" s="92" t="s">
        <v>50</v>
      </c>
      <c r="BF3901" s="101" t="s">
        <v>58</v>
      </c>
      <c r="BK3901" s="98" t="s">
        <v>70</v>
      </c>
    </row>
    <row r="3902" spans="17:63" ht="29.25" customHeight="1" x14ac:dyDescent="0.2">
      <c r="Q3902" s="92" t="s">
        <v>50</v>
      </c>
      <c r="BF3902" s="101" t="s">
        <v>58</v>
      </c>
      <c r="BK3902" s="98" t="s">
        <v>70</v>
      </c>
    </row>
    <row r="3903" spans="17:63" ht="29.25" customHeight="1" x14ac:dyDescent="0.2">
      <c r="Q3903" s="92" t="s">
        <v>50</v>
      </c>
      <c r="BF3903" s="101" t="s">
        <v>58</v>
      </c>
      <c r="BK3903" s="98" t="s">
        <v>70</v>
      </c>
    </row>
    <row r="3904" spans="17:63" ht="29.25" customHeight="1" x14ac:dyDescent="0.2">
      <c r="Q3904" s="92" t="s">
        <v>50</v>
      </c>
      <c r="BF3904" s="101" t="s">
        <v>58</v>
      </c>
      <c r="BK3904" s="98" t="s">
        <v>70</v>
      </c>
    </row>
    <row r="3905" spans="17:63" ht="29.25" customHeight="1" x14ac:dyDescent="0.2">
      <c r="Q3905" s="92" t="s">
        <v>50</v>
      </c>
      <c r="BF3905" s="101" t="s">
        <v>58</v>
      </c>
      <c r="BK3905" s="98" t="s">
        <v>70</v>
      </c>
    </row>
    <row r="3906" spans="17:63" ht="29.25" customHeight="1" x14ac:dyDescent="0.2">
      <c r="Q3906" s="92" t="s">
        <v>50</v>
      </c>
      <c r="BF3906" s="101" t="s">
        <v>58</v>
      </c>
      <c r="BK3906" s="98" t="s">
        <v>70</v>
      </c>
    </row>
    <row r="3907" spans="17:63" ht="29.25" customHeight="1" x14ac:dyDescent="0.2">
      <c r="Q3907" s="92" t="s">
        <v>50</v>
      </c>
      <c r="BF3907" s="101" t="s">
        <v>58</v>
      </c>
      <c r="BK3907" s="98" t="s">
        <v>70</v>
      </c>
    </row>
    <row r="3908" spans="17:63" ht="29.25" customHeight="1" x14ac:dyDescent="0.2">
      <c r="Q3908" s="92" t="s">
        <v>50</v>
      </c>
      <c r="BF3908" s="101" t="s">
        <v>58</v>
      </c>
      <c r="BK3908" s="98" t="s">
        <v>70</v>
      </c>
    </row>
    <row r="3909" spans="17:63" ht="29.25" customHeight="1" x14ac:dyDescent="0.2">
      <c r="Q3909" s="92" t="s">
        <v>50</v>
      </c>
      <c r="BF3909" s="101" t="s">
        <v>58</v>
      </c>
      <c r="BK3909" s="98" t="s">
        <v>70</v>
      </c>
    </row>
    <row r="3910" spans="17:63" ht="29.25" customHeight="1" x14ac:dyDescent="0.2">
      <c r="Q3910" s="92" t="s">
        <v>50</v>
      </c>
      <c r="BF3910" s="101" t="s">
        <v>58</v>
      </c>
      <c r="BK3910" s="98" t="s">
        <v>70</v>
      </c>
    </row>
    <row r="3911" spans="17:63" ht="29.25" customHeight="1" x14ac:dyDescent="0.2">
      <c r="Q3911" s="92" t="s">
        <v>50</v>
      </c>
      <c r="BF3911" s="101" t="s">
        <v>58</v>
      </c>
      <c r="BK3911" s="98" t="s">
        <v>70</v>
      </c>
    </row>
    <row r="3912" spans="17:63" ht="29.25" customHeight="1" x14ac:dyDescent="0.2">
      <c r="Q3912" s="92" t="s">
        <v>50</v>
      </c>
      <c r="BF3912" s="101" t="s">
        <v>58</v>
      </c>
      <c r="BK3912" s="98" t="s">
        <v>70</v>
      </c>
    </row>
    <row r="3913" spans="17:63" ht="29.25" customHeight="1" x14ac:dyDescent="0.2">
      <c r="Q3913" s="92" t="s">
        <v>50</v>
      </c>
      <c r="BF3913" s="101" t="s">
        <v>58</v>
      </c>
      <c r="BK3913" s="98" t="s">
        <v>70</v>
      </c>
    </row>
    <row r="3914" spans="17:63" ht="29.25" customHeight="1" x14ac:dyDescent="0.2">
      <c r="Q3914" s="92" t="s">
        <v>50</v>
      </c>
      <c r="BF3914" s="101" t="s">
        <v>58</v>
      </c>
      <c r="BK3914" s="98" t="s">
        <v>70</v>
      </c>
    </row>
    <row r="3915" spans="17:63" ht="29.25" customHeight="1" x14ac:dyDescent="0.2">
      <c r="Q3915" s="92" t="s">
        <v>50</v>
      </c>
      <c r="BF3915" s="101" t="s">
        <v>58</v>
      </c>
      <c r="BK3915" s="98" t="s">
        <v>70</v>
      </c>
    </row>
    <row r="3916" spans="17:63" ht="29.25" customHeight="1" x14ac:dyDescent="0.2">
      <c r="Q3916" s="92" t="s">
        <v>50</v>
      </c>
      <c r="BF3916" s="101" t="s">
        <v>58</v>
      </c>
      <c r="BK3916" s="98" t="s">
        <v>70</v>
      </c>
    </row>
    <row r="3917" spans="17:63" ht="29.25" customHeight="1" x14ac:dyDescent="0.2">
      <c r="Q3917" s="92" t="s">
        <v>50</v>
      </c>
      <c r="BF3917" s="101" t="s">
        <v>58</v>
      </c>
      <c r="BK3917" s="98" t="s">
        <v>70</v>
      </c>
    </row>
    <row r="3918" spans="17:63" ht="29.25" customHeight="1" x14ac:dyDescent="0.2">
      <c r="Q3918" s="92" t="s">
        <v>50</v>
      </c>
      <c r="BF3918" s="101" t="s">
        <v>58</v>
      </c>
      <c r="BK3918" s="98" t="s">
        <v>70</v>
      </c>
    </row>
    <row r="3919" spans="17:63" ht="29.25" customHeight="1" x14ac:dyDescent="0.2">
      <c r="Q3919" s="92" t="s">
        <v>50</v>
      </c>
      <c r="BF3919" s="101" t="s">
        <v>58</v>
      </c>
      <c r="BK3919" s="98" t="s">
        <v>70</v>
      </c>
    </row>
    <row r="3920" spans="17:63" ht="29.25" customHeight="1" x14ac:dyDescent="0.2">
      <c r="Q3920" s="92" t="s">
        <v>50</v>
      </c>
      <c r="BF3920" s="101" t="s">
        <v>58</v>
      </c>
      <c r="BK3920" s="98" t="s">
        <v>70</v>
      </c>
    </row>
    <row r="3921" spans="17:63" ht="29.25" customHeight="1" x14ac:dyDescent="0.2">
      <c r="Q3921" s="92" t="s">
        <v>50</v>
      </c>
      <c r="BF3921" s="101" t="s">
        <v>58</v>
      </c>
      <c r="BK3921" s="98" t="s">
        <v>70</v>
      </c>
    </row>
    <row r="3922" spans="17:63" ht="29.25" customHeight="1" x14ac:dyDescent="0.2">
      <c r="Q3922" s="92" t="s">
        <v>50</v>
      </c>
      <c r="BF3922" s="101" t="s">
        <v>58</v>
      </c>
      <c r="BK3922" s="98" t="s">
        <v>70</v>
      </c>
    </row>
    <row r="3923" spans="17:63" ht="29.25" customHeight="1" x14ac:dyDescent="0.2">
      <c r="Q3923" s="92" t="s">
        <v>50</v>
      </c>
      <c r="BF3923" s="101" t="s">
        <v>58</v>
      </c>
      <c r="BK3923" s="98" t="s">
        <v>70</v>
      </c>
    </row>
    <row r="3924" spans="17:63" ht="29.25" customHeight="1" x14ac:dyDescent="0.2">
      <c r="Q3924" s="92" t="s">
        <v>50</v>
      </c>
      <c r="BF3924" s="101" t="s">
        <v>58</v>
      </c>
      <c r="BK3924" s="98" t="s">
        <v>70</v>
      </c>
    </row>
    <row r="3925" spans="17:63" ht="29.25" customHeight="1" x14ac:dyDescent="0.2">
      <c r="Q3925" s="92" t="s">
        <v>50</v>
      </c>
      <c r="BF3925" s="101" t="s">
        <v>58</v>
      </c>
      <c r="BK3925" s="98" t="s">
        <v>70</v>
      </c>
    </row>
    <row r="3926" spans="17:63" ht="29.25" customHeight="1" x14ac:dyDescent="0.2">
      <c r="Q3926" s="92" t="s">
        <v>50</v>
      </c>
      <c r="BF3926" s="101" t="s">
        <v>58</v>
      </c>
      <c r="BK3926" s="98" t="s">
        <v>70</v>
      </c>
    </row>
    <row r="3927" spans="17:63" ht="29.25" customHeight="1" x14ac:dyDescent="0.2">
      <c r="Q3927" s="92" t="s">
        <v>50</v>
      </c>
      <c r="BF3927" s="101" t="s">
        <v>58</v>
      </c>
      <c r="BK3927" s="98" t="s">
        <v>70</v>
      </c>
    </row>
    <row r="3928" spans="17:63" ht="29.25" customHeight="1" x14ac:dyDescent="0.2">
      <c r="Q3928" s="92" t="s">
        <v>50</v>
      </c>
      <c r="BF3928" s="101" t="s">
        <v>58</v>
      </c>
      <c r="BK3928" s="98" t="s">
        <v>70</v>
      </c>
    </row>
    <row r="3929" spans="17:63" ht="29.25" customHeight="1" x14ac:dyDescent="0.2">
      <c r="Q3929" s="92" t="s">
        <v>50</v>
      </c>
      <c r="BF3929" s="101" t="s">
        <v>58</v>
      </c>
      <c r="BK3929" s="98" t="s">
        <v>70</v>
      </c>
    </row>
    <row r="3930" spans="17:63" ht="29.25" customHeight="1" x14ac:dyDescent="0.2">
      <c r="Q3930" s="92" t="s">
        <v>50</v>
      </c>
      <c r="BF3930" s="101" t="s">
        <v>58</v>
      </c>
      <c r="BK3930" s="98" t="s">
        <v>70</v>
      </c>
    </row>
    <row r="3931" spans="17:63" ht="29.25" customHeight="1" x14ac:dyDescent="0.2">
      <c r="Q3931" s="92" t="s">
        <v>50</v>
      </c>
      <c r="BF3931" s="101" t="s">
        <v>58</v>
      </c>
      <c r="BK3931" s="98" t="s">
        <v>70</v>
      </c>
    </row>
    <row r="3932" spans="17:63" ht="29.25" customHeight="1" x14ac:dyDescent="0.2">
      <c r="Q3932" s="92" t="s">
        <v>50</v>
      </c>
      <c r="BF3932" s="101" t="s">
        <v>58</v>
      </c>
      <c r="BK3932" s="98" t="s">
        <v>70</v>
      </c>
    </row>
    <row r="3933" spans="17:63" ht="29.25" customHeight="1" x14ac:dyDescent="0.2">
      <c r="Q3933" s="92" t="s">
        <v>50</v>
      </c>
      <c r="BF3933" s="101" t="s">
        <v>58</v>
      </c>
      <c r="BK3933" s="98" t="s">
        <v>70</v>
      </c>
    </row>
    <row r="3934" spans="17:63" ht="29.25" customHeight="1" x14ac:dyDescent="0.2">
      <c r="Q3934" s="92" t="s">
        <v>50</v>
      </c>
      <c r="BF3934" s="101" t="s">
        <v>58</v>
      </c>
      <c r="BK3934" s="98" t="s">
        <v>70</v>
      </c>
    </row>
    <row r="3935" spans="17:63" ht="29.25" customHeight="1" x14ac:dyDescent="0.2">
      <c r="Q3935" s="92" t="s">
        <v>50</v>
      </c>
      <c r="BF3935" s="101" t="s">
        <v>58</v>
      </c>
      <c r="BK3935" s="98" t="s">
        <v>70</v>
      </c>
    </row>
    <row r="3936" spans="17:63" ht="29.25" customHeight="1" x14ac:dyDescent="0.2">
      <c r="Q3936" s="92" t="s">
        <v>50</v>
      </c>
      <c r="BF3936" s="101" t="s">
        <v>58</v>
      </c>
      <c r="BK3936" s="98" t="s">
        <v>70</v>
      </c>
    </row>
    <row r="3937" spans="17:63" ht="29.25" customHeight="1" x14ac:dyDescent="0.2">
      <c r="Q3937" s="92" t="s">
        <v>50</v>
      </c>
      <c r="BF3937" s="101" t="s">
        <v>58</v>
      </c>
      <c r="BK3937" s="98" t="s">
        <v>70</v>
      </c>
    </row>
    <row r="3938" spans="17:63" ht="29.25" customHeight="1" x14ac:dyDescent="0.2">
      <c r="Q3938" s="92" t="s">
        <v>50</v>
      </c>
      <c r="BF3938" s="101" t="s">
        <v>58</v>
      </c>
      <c r="BK3938" s="98" t="s">
        <v>70</v>
      </c>
    </row>
    <row r="3939" spans="17:63" ht="29.25" customHeight="1" x14ac:dyDescent="0.2">
      <c r="Q3939" s="92" t="s">
        <v>50</v>
      </c>
      <c r="BF3939" s="101" t="s">
        <v>58</v>
      </c>
      <c r="BK3939" s="98" t="s">
        <v>70</v>
      </c>
    </row>
    <row r="3940" spans="17:63" ht="29.25" customHeight="1" x14ac:dyDescent="0.2">
      <c r="Q3940" s="92" t="s">
        <v>50</v>
      </c>
      <c r="BF3940" s="101" t="s">
        <v>58</v>
      </c>
      <c r="BK3940" s="98" t="s">
        <v>70</v>
      </c>
    </row>
    <row r="3941" spans="17:63" ht="29.25" customHeight="1" x14ac:dyDescent="0.2">
      <c r="Q3941" s="92" t="s">
        <v>50</v>
      </c>
      <c r="BF3941" s="101" t="s">
        <v>58</v>
      </c>
      <c r="BK3941" s="98" t="s">
        <v>70</v>
      </c>
    </row>
    <row r="3942" spans="17:63" ht="29.25" customHeight="1" x14ac:dyDescent="0.2">
      <c r="Q3942" s="92" t="s">
        <v>50</v>
      </c>
      <c r="BF3942" s="101" t="s">
        <v>58</v>
      </c>
      <c r="BK3942" s="98" t="s">
        <v>70</v>
      </c>
    </row>
    <row r="3943" spans="17:63" ht="29.25" customHeight="1" x14ac:dyDescent="0.2">
      <c r="Q3943" s="92" t="s">
        <v>50</v>
      </c>
      <c r="BF3943" s="101" t="s">
        <v>58</v>
      </c>
      <c r="BK3943" s="98" t="s">
        <v>70</v>
      </c>
    </row>
    <row r="3944" spans="17:63" ht="29.25" customHeight="1" x14ac:dyDescent="0.2">
      <c r="Q3944" s="92" t="s">
        <v>50</v>
      </c>
      <c r="BF3944" s="101" t="s">
        <v>58</v>
      </c>
      <c r="BK3944" s="98" t="s">
        <v>70</v>
      </c>
    </row>
    <row r="3945" spans="17:63" ht="29.25" customHeight="1" x14ac:dyDescent="0.2">
      <c r="Q3945" s="92" t="s">
        <v>50</v>
      </c>
      <c r="BF3945" s="101" t="s">
        <v>58</v>
      </c>
      <c r="BK3945" s="98" t="s">
        <v>70</v>
      </c>
    </row>
    <row r="3946" spans="17:63" ht="29.25" customHeight="1" x14ac:dyDescent="0.2">
      <c r="Q3946" s="92" t="s">
        <v>50</v>
      </c>
      <c r="BF3946" s="101" t="s">
        <v>58</v>
      </c>
      <c r="BK3946" s="98" t="s">
        <v>70</v>
      </c>
    </row>
    <row r="3947" spans="17:63" ht="29.25" customHeight="1" x14ac:dyDescent="0.2">
      <c r="Q3947" s="92" t="s">
        <v>50</v>
      </c>
      <c r="BF3947" s="101" t="s">
        <v>58</v>
      </c>
      <c r="BK3947" s="98" t="s">
        <v>70</v>
      </c>
    </row>
    <row r="3948" spans="17:63" ht="29.25" customHeight="1" x14ac:dyDescent="0.2">
      <c r="Q3948" s="92" t="s">
        <v>50</v>
      </c>
      <c r="BF3948" s="101" t="s">
        <v>58</v>
      </c>
      <c r="BK3948" s="98" t="s">
        <v>70</v>
      </c>
    </row>
    <row r="3949" spans="17:63" ht="29.25" customHeight="1" x14ac:dyDescent="0.2">
      <c r="Q3949" s="92" t="s">
        <v>50</v>
      </c>
      <c r="BF3949" s="101" t="s">
        <v>58</v>
      </c>
      <c r="BK3949" s="98" t="s">
        <v>70</v>
      </c>
    </row>
    <row r="3950" spans="17:63" ht="29.25" customHeight="1" x14ac:dyDescent="0.2">
      <c r="Q3950" s="92" t="s">
        <v>50</v>
      </c>
      <c r="BF3950" s="101" t="s">
        <v>58</v>
      </c>
      <c r="BK3950" s="98" t="s">
        <v>70</v>
      </c>
    </row>
    <row r="3951" spans="17:63" ht="29.25" customHeight="1" x14ac:dyDescent="0.2">
      <c r="Q3951" s="92" t="s">
        <v>50</v>
      </c>
      <c r="BF3951" s="101" t="s">
        <v>58</v>
      </c>
      <c r="BK3951" s="98" t="s">
        <v>70</v>
      </c>
    </row>
    <row r="3952" spans="17:63" ht="29.25" customHeight="1" x14ac:dyDescent="0.2">
      <c r="Q3952" s="92" t="s">
        <v>50</v>
      </c>
      <c r="BF3952" s="101" t="s">
        <v>58</v>
      </c>
      <c r="BK3952" s="98" t="s">
        <v>70</v>
      </c>
    </row>
    <row r="3953" spans="17:63" ht="29.25" customHeight="1" x14ac:dyDescent="0.2">
      <c r="Q3953" s="92" t="s">
        <v>50</v>
      </c>
      <c r="BF3953" s="101" t="s">
        <v>58</v>
      </c>
      <c r="BK3953" s="98" t="s">
        <v>70</v>
      </c>
    </row>
    <row r="3954" spans="17:63" ht="29.25" customHeight="1" x14ac:dyDescent="0.2">
      <c r="Q3954" s="92" t="s">
        <v>50</v>
      </c>
      <c r="BF3954" s="101" t="s">
        <v>58</v>
      </c>
      <c r="BK3954" s="98" t="s">
        <v>70</v>
      </c>
    </row>
    <row r="3955" spans="17:63" ht="29.25" customHeight="1" x14ac:dyDescent="0.2">
      <c r="Q3955" s="92" t="s">
        <v>50</v>
      </c>
      <c r="BF3955" s="101" t="s">
        <v>58</v>
      </c>
      <c r="BK3955" s="98" t="s">
        <v>70</v>
      </c>
    </row>
    <row r="3956" spans="17:63" ht="29.25" customHeight="1" x14ac:dyDescent="0.2">
      <c r="Q3956" s="92" t="s">
        <v>50</v>
      </c>
      <c r="BF3956" s="101" t="s">
        <v>58</v>
      </c>
      <c r="BK3956" s="98" t="s">
        <v>70</v>
      </c>
    </row>
    <row r="3957" spans="17:63" ht="29.25" customHeight="1" x14ac:dyDescent="0.2">
      <c r="Q3957" s="92" t="s">
        <v>50</v>
      </c>
      <c r="BF3957" s="101" t="s">
        <v>58</v>
      </c>
      <c r="BK3957" s="98" t="s">
        <v>70</v>
      </c>
    </row>
    <row r="3958" spans="17:63" ht="29.25" customHeight="1" x14ac:dyDescent="0.2">
      <c r="Q3958" s="92" t="s">
        <v>50</v>
      </c>
      <c r="BF3958" s="101" t="s">
        <v>58</v>
      </c>
      <c r="BK3958" s="98" t="s">
        <v>70</v>
      </c>
    </row>
    <row r="3959" spans="17:63" ht="29.25" customHeight="1" x14ac:dyDescent="0.2">
      <c r="Q3959" s="92" t="s">
        <v>50</v>
      </c>
      <c r="BF3959" s="101" t="s">
        <v>58</v>
      </c>
      <c r="BK3959" s="98" t="s">
        <v>70</v>
      </c>
    </row>
    <row r="3960" spans="17:63" ht="29.25" customHeight="1" x14ac:dyDescent="0.2">
      <c r="Q3960" s="92" t="s">
        <v>50</v>
      </c>
      <c r="BF3960" s="101" t="s">
        <v>58</v>
      </c>
      <c r="BK3960" s="98" t="s">
        <v>70</v>
      </c>
    </row>
    <row r="3961" spans="17:63" ht="29.25" customHeight="1" x14ac:dyDescent="0.2">
      <c r="Q3961" s="92" t="s">
        <v>50</v>
      </c>
      <c r="BF3961" s="101" t="s">
        <v>58</v>
      </c>
      <c r="BK3961" s="98" t="s">
        <v>70</v>
      </c>
    </row>
    <row r="3962" spans="17:63" ht="29.25" customHeight="1" x14ac:dyDescent="0.2">
      <c r="Q3962" s="92" t="s">
        <v>50</v>
      </c>
      <c r="BF3962" s="101" t="s">
        <v>58</v>
      </c>
      <c r="BK3962" s="98" t="s">
        <v>70</v>
      </c>
    </row>
    <row r="3963" spans="17:63" ht="29.25" customHeight="1" x14ac:dyDescent="0.2">
      <c r="Q3963" s="92" t="s">
        <v>50</v>
      </c>
      <c r="BF3963" s="101" t="s">
        <v>58</v>
      </c>
      <c r="BK3963" s="98" t="s">
        <v>70</v>
      </c>
    </row>
    <row r="3964" spans="17:63" ht="29.25" customHeight="1" x14ac:dyDescent="0.2">
      <c r="Q3964" s="92" t="s">
        <v>50</v>
      </c>
      <c r="BF3964" s="101" t="s">
        <v>58</v>
      </c>
      <c r="BK3964" s="98" t="s">
        <v>70</v>
      </c>
    </row>
    <row r="3965" spans="17:63" ht="29.25" customHeight="1" x14ac:dyDescent="0.2">
      <c r="Q3965" s="92" t="s">
        <v>50</v>
      </c>
      <c r="BF3965" s="101" t="s">
        <v>58</v>
      </c>
      <c r="BK3965" s="98" t="s">
        <v>70</v>
      </c>
    </row>
    <row r="3966" spans="17:63" ht="29.25" customHeight="1" x14ac:dyDescent="0.2">
      <c r="Q3966" s="92" t="s">
        <v>50</v>
      </c>
      <c r="BF3966" s="101" t="s">
        <v>58</v>
      </c>
      <c r="BK3966" s="98" t="s">
        <v>70</v>
      </c>
    </row>
    <row r="3967" spans="17:63" ht="29.25" customHeight="1" x14ac:dyDescent="0.2">
      <c r="Q3967" s="92" t="s">
        <v>50</v>
      </c>
      <c r="BF3967" s="101" t="s">
        <v>58</v>
      </c>
      <c r="BK3967" s="98" t="s">
        <v>70</v>
      </c>
    </row>
    <row r="3968" spans="17:63" ht="29.25" customHeight="1" x14ac:dyDescent="0.2">
      <c r="Q3968" s="92" t="s">
        <v>50</v>
      </c>
      <c r="BF3968" s="101" t="s">
        <v>58</v>
      </c>
      <c r="BK3968" s="98" t="s">
        <v>70</v>
      </c>
    </row>
    <row r="3969" spans="17:63" ht="29.25" customHeight="1" x14ac:dyDescent="0.2">
      <c r="Q3969" s="92" t="s">
        <v>50</v>
      </c>
      <c r="BF3969" s="101" t="s">
        <v>58</v>
      </c>
      <c r="BK3969" s="98" t="s">
        <v>70</v>
      </c>
    </row>
    <row r="3970" spans="17:63" ht="29.25" customHeight="1" x14ac:dyDescent="0.2">
      <c r="Q3970" s="92" t="s">
        <v>50</v>
      </c>
      <c r="BF3970" s="101" t="s">
        <v>58</v>
      </c>
      <c r="BK3970" s="98" t="s">
        <v>70</v>
      </c>
    </row>
    <row r="3971" spans="17:63" ht="29.25" customHeight="1" x14ac:dyDescent="0.2">
      <c r="Q3971" s="92" t="s">
        <v>50</v>
      </c>
      <c r="BF3971" s="101" t="s">
        <v>58</v>
      </c>
      <c r="BK3971" s="98" t="s">
        <v>70</v>
      </c>
    </row>
    <row r="3972" spans="17:63" ht="29.25" customHeight="1" x14ac:dyDescent="0.2">
      <c r="Q3972" s="92" t="s">
        <v>50</v>
      </c>
      <c r="BF3972" s="101" t="s">
        <v>58</v>
      </c>
      <c r="BK3972" s="98" t="s">
        <v>70</v>
      </c>
    </row>
    <row r="3973" spans="17:63" ht="29.25" customHeight="1" x14ac:dyDescent="0.2">
      <c r="Q3973" s="92" t="s">
        <v>50</v>
      </c>
      <c r="BF3973" s="101" t="s">
        <v>58</v>
      </c>
      <c r="BK3973" s="98" t="s">
        <v>70</v>
      </c>
    </row>
    <row r="3974" spans="17:63" ht="29.25" customHeight="1" x14ac:dyDescent="0.2">
      <c r="Q3974" s="92" t="s">
        <v>50</v>
      </c>
      <c r="BF3974" s="101" t="s">
        <v>58</v>
      </c>
      <c r="BK3974" s="98" t="s">
        <v>70</v>
      </c>
    </row>
    <row r="3975" spans="17:63" ht="29.25" customHeight="1" x14ac:dyDescent="0.2">
      <c r="Q3975" s="92" t="s">
        <v>50</v>
      </c>
      <c r="BF3975" s="101" t="s">
        <v>58</v>
      </c>
      <c r="BK3975" s="98" t="s">
        <v>70</v>
      </c>
    </row>
    <row r="3976" spans="17:63" ht="29.25" customHeight="1" x14ac:dyDescent="0.2">
      <c r="Q3976" s="92" t="s">
        <v>50</v>
      </c>
      <c r="BF3976" s="101" t="s">
        <v>58</v>
      </c>
      <c r="BK3976" s="98" t="s">
        <v>70</v>
      </c>
    </row>
    <row r="3977" spans="17:63" ht="29.25" customHeight="1" x14ac:dyDescent="0.2">
      <c r="Q3977" s="92" t="s">
        <v>50</v>
      </c>
      <c r="BF3977" s="101" t="s">
        <v>58</v>
      </c>
      <c r="BK3977" s="98" t="s">
        <v>70</v>
      </c>
    </row>
    <row r="3978" spans="17:63" ht="29.25" customHeight="1" x14ac:dyDescent="0.2">
      <c r="Q3978" s="92" t="s">
        <v>50</v>
      </c>
      <c r="BF3978" s="101" t="s">
        <v>58</v>
      </c>
      <c r="BK3978" s="98" t="s">
        <v>70</v>
      </c>
    </row>
    <row r="3979" spans="17:63" ht="29.25" customHeight="1" x14ac:dyDescent="0.2">
      <c r="Q3979" s="92" t="s">
        <v>50</v>
      </c>
      <c r="BF3979" s="101" t="s">
        <v>58</v>
      </c>
      <c r="BK3979" s="98" t="s">
        <v>70</v>
      </c>
    </row>
    <row r="3980" spans="17:63" ht="29.25" customHeight="1" x14ac:dyDescent="0.2">
      <c r="Q3980" s="92" t="s">
        <v>50</v>
      </c>
      <c r="BF3980" s="101" t="s">
        <v>58</v>
      </c>
      <c r="BK3980" s="98" t="s">
        <v>70</v>
      </c>
    </row>
    <row r="3981" spans="17:63" ht="29.25" customHeight="1" x14ac:dyDescent="0.2">
      <c r="Q3981" s="92" t="s">
        <v>50</v>
      </c>
      <c r="BF3981" s="101" t="s">
        <v>58</v>
      </c>
      <c r="BK3981" s="98" t="s">
        <v>70</v>
      </c>
    </row>
    <row r="3982" spans="17:63" ht="29.25" customHeight="1" x14ac:dyDescent="0.2">
      <c r="Q3982" s="92" t="s">
        <v>50</v>
      </c>
      <c r="BF3982" s="101" t="s">
        <v>58</v>
      </c>
      <c r="BK3982" s="98" t="s">
        <v>70</v>
      </c>
    </row>
    <row r="3983" spans="17:63" ht="29.25" customHeight="1" x14ac:dyDescent="0.2">
      <c r="Q3983" s="92" t="s">
        <v>50</v>
      </c>
      <c r="BF3983" s="101" t="s">
        <v>58</v>
      </c>
      <c r="BK3983" s="98" t="s">
        <v>70</v>
      </c>
    </row>
    <row r="3984" spans="17:63" ht="29.25" customHeight="1" x14ac:dyDescent="0.2">
      <c r="Q3984" s="92" t="s">
        <v>50</v>
      </c>
      <c r="BF3984" s="101" t="s">
        <v>58</v>
      </c>
      <c r="BK3984" s="98" t="s">
        <v>70</v>
      </c>
    </row>
    <row r="3985" spans="17:63" ht="29.25" customHeight="1" x14ac:dyDescent="0.2">
      <c r="Q3985" s="92" t="s">
        <v>50</v>
      </c>
      <c r="BF3985" s="101" t="s">
        <v>58</v>
      </c>
      <c r="BK3985" s="98" t="s">
        <v>70</v>
      </c>
    </row>
    <row r="3986" spans="17:63" ht="29.25" customHeight="1" x14ac:dyDescent="0.2">
      <c r="Q3986" s="92" t="s">
        <v>50</v>
      </c>
      <c r="BF3986" s="101" t="s">
        <v>58</v>
      </c>
      <c r="BK3986" s="98" t="s">
        <v>70</v>
      </c>
    </row>
    <row r="3987" spans="17:63" ht="29.25" customHeight="1" x14ac:dyDescent="0.2">
      <c r="Q3987" s="92" t="s">
        <v>50</v>
      </c>
      <c r="BF3987" s="101" t="s">
        <v>58</v>
      </c>
      <c r="BK3987" s="98" t="s">
        <v>70</v>
      </c>
    </row>
    <row r="3988" spans="17:63" ht="29.25" customHeight="1" x14ac:dyDescent="0.2">
      <c r="Q3988" s="92" t="s">
        <v>50</v>
      </c>
      <c r="BF3988" s="101" t="s">
        <v>58</v>
      </c>
      <c r="BK3988" s="98" t="s">
        <v>70</v>
      </c>
    </row>
    <row r="3989" spans="17:63" ht="29.25" customHeight="1" x14ac:dyDescent="0.2">
      <c r="Q3989" s="92" t="s">
        <v>50</v>
      </c>
      <c r="BF3989" s="101" t="s">
        <v>58</v>
      </c>
      <c r="BK3989" s="98" t="s">
        <v>70</v>
      </c>
    </row>
    <row r="3990" spans="17:63" ht="29.25" customHeight="1" x14ac:dyDescent="0.2">
      <c r="Q3990" s="92" t="s">
        <v>50</v>
      </c>
      <c r="BF3990" s="101" t="s">
        <v>58</v>
      </c>
      <c r="BK3990" s="98" t="s">
        <v>70</v>
      </c>
    </row>
    <row r="3991" spans="17:63" ht="29.25" customHeight="1" x14ac:dyDescent="0.2">
      <c r="Q3991" s="92" t="s">
        <v>50</v>
      </c>
      <c r="BF3991" s="101" t="s">
        <v>58</v>
      </c>
      <c r="BK3991" s="98" t="s">
        <v>70</v>
      </c>
    </row>
    <row r="3992" spans="17:63" ht="29.25" customHeight="1" x14ac:dyDescent="0.2">
      <c r="Q3992" s="92" t="s">
        <v>50</v>
      </c>
      <c r="BF3992" s="101" t="s">
        <v>58</v>
      </c>
      <c r="BK3992" s="98" t="s">
        <v>70</v>
      </c>
    </row>
    <row r="3993" spans="17:63" ht="29.25" customHeight="1" x14ac:dyDescent="0.2">
      <c r="Q3993" s="92" t="s">
        <v>50</v>
      </c>
      <c r="BF3993" s="101" t="s">
        <v>58</v>
      </c>
      <c r="BK3993" s="98" t="s">
        <v>70</v>
      </c>
    </row>
    <row r="3994" spans="17:63" ht="29.25" customHeight="1" x14ac:dyDescent="0.2">
      <c r="Q3994" s="92" t="s">
        <v>50</v>
      </c>
      <c r="BF3994" s="101" t="s">
        <v>58</v>
      </c>
      <c r="BK3994" s="98" t="s">
        <v>70</v>
      </c>
    </row>
    <row r="3995" spans="17:63" ht="29.25" customHeight="1" x14ac:dyDescent="0.2">
      <c r="Q3995" s="92" t="s">
        <v>50</v>
      </c>
      <c r="BF3995" s="101" t="s">
        <v>58</v>
      </c>
      <c r="BK3995" s="98" t="s">
        <v>70</v>
      </c>
    </row>
    <row r="3996" spans="17:63" ht="29.25" customHeight="1" x14ac:dyDescent="0.2">
      <c r="Q3996" s="92" t="s">
        <v>50</v>
      </c>
      <c r="BF3996" s="101" t="s">
        <v>58</v>
      </c>
      <c r="BK3996" s="98" t="s">
        <v>70</v>
      </c>
    </row>
    <row r="3997" spans="17:63" ht="29.25" customHeight="1" x14ac:dyDescent="0.2">
      <c r="Q3997" s="92" t="s">
        <v>50</v>
      </c>
      <c r="BF3997" s="101" t="s">
        <v>58</v>
      </c>
      <c r="BK3997" s="98" t="s">
        <v>70</v>
      </c>
    </row>
    <row r="3998" spans="17:63" ht="29.25" customHeight="1" x14ac:dyDescent="0.2">
      <c r="Q3998" s="92" t="s">
        <v>50</v>
      </c>
      <c r="BF3998" s="101" t="s">
        <v>58</v>
      </c>
      <c r="BK3998" s="98" t="s">
        <v>70</v>
      </c>
    </row>
    <row r="3999" spans="17:63" ht="29.25" customHeight="1" x14ac:dyDescent="0.2">
      <c r="Q3999" s="92" t="s">
        <v>50</v>
      </c>
      <c r="BF3999" s="101" t="s">
        <v>58</v>
      </c>
      <c r="BK3999" s="98" t="s">
        <v>70</v>
      </c>
    </row>
    <row r="4000" spans="17:63" ht="29.25" customHeight="1" x14ac:dyDescent="0.2">
      <c r="Q4000" s="92" t="s">
        <v>50</v>
      </c>
      <c r="BF4000" s="101" t="s">
        <v>58</v>
      </c>
      <c r="BK4000" s="98" t="s">
        <v>70</v>
      </c>
    </row>
    <row r="4001" spans="17:63" ht="29.25" customHeight="1" x14ac:dyDescent="0.2">
      <c r="Q4001" s="92" t="s">
        <v>50</v>
      </c>
      <c r="BF4001" s="101" t="s">
        <v>58</v>
      </c>
      <c r="BK4001" s="98" t="s">
        <v>70</v>
      </c>
    </row>
    <row r="4002" spans="17:63" ht="29.25" customHeight="1" x14ac:dyDescent="0.2">
      <c r="Q4002" s="92" t="s">
        <v>50</v>
      </c>
      <c r="BF4002" s="101" t="s">
        <v>58</v>
      </c>
      <c r="BK4002" s="98" t="s">
        <v>70</v>
      </c>
    </row>
    <row r="4003" spans="17:63" ht="29.25" customHeight="1" x14ac:dyDescent="0.2">
      <c r="Q4003" s="92" t="s">
        <v>50</v>
      </c>
      <c r="BF4003" s="101" t="s">
        <v>58</v>
      </c>
      <c r="BK4003" s="98" t="s">
        <v>70</v>
      </c>
    </row>
    <row r="4004" spans="17:63" ht="29.25" customHeight="1" x14ac:dyDescent="0.2">
      <c r="Q4004" s="92" t="s">
        <v>50</v>
      </c>
      <c r="BF4004" s="101" t="s">
        <v>58</v>
      </c>
      <c r="BK4004" s="98" t="s">
        <v>70</v>
      </c>
    </row>
    <row r="4005" spans="17:63" ht="29.25" customHeight="1" x14ac:dyDescent="0.2">
      <c r="Q4005" s="92" t="s">
        <v>50</v>
      </c>
      <c r="BF4005" s="101" t="s">
        <v>58</v>
      </c>
      <c r="BK4005" s="98" t="s">
        <v>70</v>
      </c>
    </row>
    <row r="4006" spans="17:63" ht="29.25" customHeight="1" x14ac:dyDescent="0.2">
      <c r="Q4006" s="92" t="s">
        <v>50</v>
      </c>
      <c r="BF4006" s="101" t="s">
        <v>58</v>
      </c>
      <c r="BK4006" s="98" t="s">
        <v>70</v>
      </c>
    </row>
    <row r="4007" spans="17:63" ht="29.25" customHeight="1" x14ac:dyDescent="0.2">
      <c r="Q4007" s="92" t="s">
        <v>50</v>
      </c>
      <c r="BF4007" s="101" t="s">
        <v>58</v>
      </c>
      <c r="BK4007" s="98" t="s">
        <v>70</v>
      </c>
    </row>
    <row r="4008" spans="17:63" ht="29.25" customHeight="1" x14ac:dyDescent="0.2">
      <c r="Q4008" s="92" t="s">
        <v>50</v>
      </c>
      <c r="BF4008" s="101" t="s">
        <v>58</v>
      </c>
      <c r="BK4008" s="98" t="s">
        <v>70</v>
      </c>
    </row>
    <row r="4009" spans="17:63" ht="29.25" customHeight="1" x14ac:dyDescent="0.2">
      <c r="Q4009" s="92" t="s">
        <v>50</v>
      </c>
      <c r="BF4009" s="101" t="s">
        <v>58</v>
      </c>
      <c r="BK4009" s="98" t="s">
        <v>70</v>
      </c>
    </row>
    <row r="4010" spans="17:63" ht="29.25" customHeight="1" x14ac:dyDescent="0.2">
      <c r="Q4010" s="92" t="s">
        <v>50</v>
      </c>
      <c r="BF4010" s="101" t="s">
        <v>58</v>
      </c>
      <c r="BK4010" s="98" t="s">
        <v>70</v>
      </c>
    </row>
    <row r="4011" spans="17:63" ht="29.25" customHeight="1" x14ac:dyDescent="0.2">
      <c r="Q4011" s="92" t="s">
        <v>50</v>
      </c>
      <c r="BF4011" s="101" t="s">
        <v>58</v>
      </c>
      <c r="BK4011" s="98" t="s">
        <v>70</v>
      </c>
    </row>
    <row r="4012" spans="17:63" ht="29.25" customHeight="1" x14ac:dyDescent="0.2">
      <c r="Q4012" s="92" t="s">
        <v>50</v>
      </c>
      <c r="BF4012" s="101" t="s">
        <v>58</v>
      </c>
      <c r="BK4012" s="98" t="s">
        <v>70</v>
      </c>
    </row>
    <row r="4013" spans="17:63" ht="29.25" customHeight="1" x14ac:dyDescent="0.2">
      <c r="Q4013" s="92" t="s">
        <v>50</v>
      </c>
      <c r="BF4013" s="101" t="s">
        <v>58</v>
      </c>
      <c r="BK4013" s="98" t="s">
        <v>70</v>
      </c>
    </row>
    <row r="4014" spans="17:63" ht="29.25" customHeight="1" x14ac:dyDescent="0.2">
      <c r="Q4014" s="92" t="s">
        <v>50</v>
      </c>
      <c r="BF4014" s="101" t="s">
        <v>58</v>
      </c>
      <c r="BK4014" s="98" t="s">
        <v>70</v>
      </c>
    </row>
    <row r="4015" spans="17:63" ht="29.25" customHeight="1" x14ac:dyDescent="0.2">
      <c r="Q4015" s="92" t="s">
        <v>50</v>
      </c>
      <c r="BF4015" s="101" t="s">
        <v>58</v>
      </c>
      <c r="BK4015" s="98" t="s">
        <v>70</v>
      </c>
    </row>
    <row r="4016" spans="17:63" ht="29.25" customHeight="1" x14ac:dyDescent="0.2">
      <c r="Q4016" s="92" t="s">
        <v>50</v>
      </c>
      <c r="BF4016" s="101" t="s">
        <v>58</v>
      </c>
      <c r="BK4016" s="98" t="s">
        <v>70</v>
      </c>
    </row>
    <row r="4017" spans="17:63" ht="29.25" customHeight="1" x14ac:dyDescent="0.2">
      <c r="Q4017" s="92" t="s">
        <v>50</v>
      </c>
      <c r="BF4017" s="101" t="s">
        <v>58</v>
      </c>
      <c r="BK4017" s="98" t="s">
        <v>70</v>
      </c>
    </row>
    <row r="4018" spans="17:63" ht="29.25" customHeight="1" x14ac:dyDescent="0.2">
      <c r="Q4018" s="92" t="s">
        <v>50</v>
      </c>
      <c r="BF4018" s="101" t="s">
        <v>58</v>
      </c>
      <c r="BK4018" s="98" t="s">
        <v>70</v>
      </c>
    </row>
    <row r="4019" spans="17:63" ht="29.25" customHeight="1" x14ac:dyDescent="0.2">
      <c r="Q4019" s="92" t="s">
        <v>50</v>
      </c>
      <c r="BF4019" s="101" t="s">
        <v>58</v>
      </c>
      <c r="BK4019" s="98" t="s">
        <v>70</v>
      </c>
    </row>
    <row r="4020" spans="17:63" ht="29.25" customHeight="1" x14ac:dyDescent="0.2">
      <c r="Q4020" s="92" t="s">
        <v>50</v>
      </c>
      <c r="BF4020" s="101" t="s">
        <v>58</v>
      </c>
      <c r="BK4020" s="98" t="s">
        <v>70</v>
      </c>
    </row>
    <row r="4021" spans="17:63" ht="29.25" customHeight="1" x14ac:dyDescent="0.2">
      <c r="Q4021" s="92" t="s">
        <v>50</v>
      </c>
      <c r="BF4021" s="101" t="s">
        <v>58</v>
      </c>
      <c r="BK4021" s="98" t="s">
        <v>70</v>
      </c>
    </row>
    <row r="4022" spans="17:63" ht="29.25" customHeight="1" x14ac:dyDescent="0.2">
      <c r="Q4022" s="92" t="s">
        <v>50</v>
      </c>
      <c r="BF4022" s="101" t="s">
        <v>58</v>
      </c>
      <c r="BK4022" s="98" t="s">
        <v>70</v>
      </c>
    </row>
    <row r="4023" spans="17:63" ht="29.25" customHeight="1" x14ac:dyDescent="0.2">
      <c r="Q4023" s="92" t="s">
        <v>50</v>
      </c>
      <c r="BF4023" s="101" t="s">
        <v>58</v>
      </c>
      <c r="BK4023" s="98" t="s">
        <v>70</v>
      </c>
    </row>
    <row r="4024" spans="17:63" ht="29.25" customHeight="1" x14ac:dyDescent="0.2">
      <c r="Q4024" s="92" t="s">
        <v>50</v>
      </c>
      <c r="BF4024" s="101" t="s">
        <v>58</v>
      </c>
      <c r="BK4024" s="98" t="s">
        <v>70</v>
      </c>
    </row>
    <row r="4025" spans="17:63" ht="29.25" customHeight="1" x14ac:dyDescent="0.2">
      <c r="Q4025" s="92" t="s">
        <v>50</v>
      </c>
      <c r="BF4025" s="101" t="s">
        <v>58</v>
      </c>
      <c r="BK4025" s="98" t="s">
        <v>70</v>
      </c>
    </row>
    <row r="4026" spans="17:63" ht="29.25" customHeight="1" x14ac:dyDescent="0.2">
      <c r="Q4026" s="92" t="s">
        <v>50</v>
      </c>
      <c r="BF4026" s="101" t="s">
        <v>58</v>
      </c>
      <c r="BK4026" s="98" t="s">
        <v>70</v>
      </c>
    </row>
    <row r="4027" spans="17:63" ht="29.25" customHeight="1" x14ac:dyDescent="0.2">
      <c r="Q4027" s="92" t="s">
        <v>50</v>
      </c>
      <c r="BF4027" s="101" t="s">
        <v>58</v>
      </c>
      <c r="BK4027" s="98" t="s">
        <v>70</v>
      </c>
    </row>
    <row r="4028" spans="17:63" ht="29.25" customHeight="1" x14ac:dyDescent="0.2">
      <c r="Q4028" s="92" t="s">
        <v>50</v>
      </c>
      <c r="BF4028" s="101" t="s">
        <v>58</v>
      </c>
      <c r="BK4028" s="98" t="s">
        <v>70</v>
      </c>
    </row>
    <row r="4029" spans="17:63" ht="29.25" customHeight="1" x14ac:dyDescent="0.2">
      <c r="Q4029" s="92" t="s">
        <v>50</v>
      </c>
      <c r="BF4029" s="101" t="s">
        <v>58</v>
      </c>
      <c r="BK4029" s="98" t="s">
        <v>70</v>
      </c>
    </row>
    <row r="4030" spans="17:63" ht="29.25" customHeight="1" x14ac:dyDescent="0.2">
      <c r="Q4030" s="92" t="s">
        <v>50</v>
      </c>
      <c r="BF4030" s="101" t="s">
        <v>58</v>
      </c>
      <c r="BK4030" s="98" t="s">
        <v>70</v>
      </c>
    </row>
    <row r="4031" spans="17:63" ht="29.25" customHeight="1" x14ac:dyDescent="0.2">
      <c r="Q4031" s="92" t="s">
        <v>50</v>
      </c>
      <c r="BF4031" s="101" t="s">
        <v>58</v>
      </c>
      <c r="BK4031" s="98" t="s">
        <v>70</v>
      </c>
    </row>
    <row r="4032" spans="17:63" ht="29.25" customHeight="1" x14ac:dyDescent="0.2">
      <c r="Q4032" s="92" t="s">
        <v>50</v>
      </c>
      <c r="BF4032" s="101" t="s">
        <v>58</v>
      </c>
      <c r="BK4032" s="98" t="s">
        <v>70</v>
      </c>
    </row>
    <row r="4033" spans="17:63" ht="29.25" customHeight="1" x14ac:dyDescent="0.2">
      <c r="Q4033" s="92" t="s">
        <v>50</v>
      </c>
      <c r="BF4033" s="101" t="s">
        <v>58</v>
      </c>
      <c r="BK4033" s="98" t="s">
        <v>70</v>
      </c>
    </row>
    <row r="4034" spans="17:63" ht="29.25" customHeight="1" x14ac:dyDescent="0.2">
      <c r="Q4034" s="92" t="s">
        <v>50</v>
      </c>
      <c r="BF4034" s="101" t="s">
        <v>58</v>
      </c>
      <c r="BK4034" s="98" t="s">
        <v>70</v>
      </c>
    </row>
    <row r="4035" spans="17:63" ht="29.25" customHeight="1" x14ac:dyDescent="0.2">
      <c r="Q4035" s="92" t="s">
        <v>50</v>
      </c>
      <c r="BF4035" s="101" t="s">
        <v>58</v>
      </c>
      <c r="BK4035" s="98" t="s">
        <v>70</v>
      </c>
    </row>
    <row r="4036" spans="17:63" ht="29.25" customHeight="1" x14ac:dyDescent="0.2">
      <c r="Q4036" s="92" t="s">
        <v>50</v>
      </c>
      <c r="BF4036" s="101" t="s">
        <v>58</v>
      </c>
      <c r="BK4036" s="98" t="s">
        <v>70</v>
      </c>
    </row>
    <row r="4037" spans="17:63" ht="29.25" customHeight="1" x14ac:dyDescent="0.2">
      <c r="Q4037" s="92" t="s">
        <v>50</v>
      </c>
      <c r="BF4037" s="101" t="s">
        <v>58</v>
      </c>
      <c r="BK4037" s="98" t="s">
        <v>70</v>
      </c>
    </row>
    <row r="4038" spans="17:63" ht="29.25" customHeight="1" x14ac:dyDescent="0.2">
      <c r="Q4038" s="92" t="s">
        <v>50</v>
      </c>
      <c r="BF4038" s="101" t="s">
        <v>58</v>
      </c>
      <c r="BK4038" s="98" t="s">
        <v>70</v>
      </c>
    </row>
    <row r="4039" spans="17:63" ht="29.25" customHeight="1" x14ac:dyDescent="0.2">
      <c r="Q4039" s="92" t="s">
        <v>50</v>
      </c>
      <c r="BF4039" s="101" t="s">
        <v>58</v>
      </c>
      <c r="BK4039" s="98" t="s">
        <v>70</v>
      </c>
    </row>
    <row r="4040" spans="17:63" ht="29.25" customHeight="1" x14ac:dyDescent="0.2">
      <c r="Q4040" s="92" t="s">
        <v>50</v>
      </c>
      <c r="BF4040" s="101" t="s">
        <v>58</v>
      </c>
      <c r="BK4040" s="98" t="s">
        <v>70</v>
      </c>
    </row>
    <row r="4041" spans="17:63" ht="29.25" customHeight="1" x14ac:dyDescent="0.2">
      <c r="Q4041" s="92" t="s">
        <v>50</v>
      </c>
      <c r="BF4041" s="101" t="s">
        <v>58</v>
      </c>
      <c r="BK4041" s="98" t="s">
        <v>70</v>
      </c>
    </row>
    <row r="4042" spans="17:63" ht="29.25" customHeight="1" x14ac:dyDescent="0.2">
      <c r="Q4042" s="92" t="s">
        <v>50</v>
      </c>
      <c r="BF4042" s="101" t="s">
        <v>58</v>
      </c>
      <c r="BK4042" s="98" t="s">
        <v>70</v>
      </c>
    </row>
    <row r="4043" spans="17:63" ht="29.25" customHeight="1" x14ac:dyDescent="0.2">
      <c r="Q4043" s="92" t="s">
        <v>50</v>
      </c>
      <c r="BF4043" s="101" t="s">
        <v>58</v>
      </c>
      <c r="BK4043" s="98" t="s">
        <v>70</v>
      </c>
    </row>
    <row r="4044" spans="17:63" ht="29.25" customHeight="1" x14ac:dyDescent="0.2">
      <c r="Q4044" s="92" t="s">
        <v>50</v>
      </c>
      <c r="BF4044" s="101" t="s">
        <v>58</v>
      </c>
      <c r="BK4044" s="98" t="s">
        <v>70</v>
      </c>
    </row>
    <row r="4045" spans="17:63" ht="29.25" customHeight="1" x14ac:dyDescent="0.2">
      <c r="Q4045" s="92" t="s">
        <v>50</v>
      </c>
      <c r="BF4045" s="101" t="s">
        <v>58</v>
      </c>
      <c r="BK4045" s="98" t="s">
        <v>70</v>
      </c>
    </row>
    <row r="4046" spans="17:63" ht="29.25" customHeight="1" x14ac:dyDescent="0.2">
      <c r="Q4046" s="92" t="s">
        <v>50</v>
      </c>
      <c r="BF4046" s="101" t="s">
        <v>58</v>
      </c>
      <c r="BK4046" s="98" t="s">
        <v>70</v>
      </c>
    </row>
    <row r="4047" spans="17:63" ht="29.25" customHeight="1" x14ac:dyDescent="0.2">
      <c r="Q4047" s="92" t="s">
        <v>50</v>
      </c>
      <c r="BF4047" s="101" t="s">
        <v>58</v>
      </c>
      <c r="BK4047" s="98" t="s">
        <v>70</v>
      </c>
    </row>
    <row r="4048" spans="17:63" ht="29.25" customHeight="1" x14ac:dyDescent="0.2">
      <c r="Q4048" s="92" t="s">
        <v>50</v>
      </c>
      <c r="BF4048" s="101" t="s">
        <v>58</v>
      </c>
      <c r="BK4048" s="98" t="s">
        <v>70</v>
      </c>
    </row>
    <row r="4049" spans="17:63" ht="29.25" customHeight="1" x14ac:dyDescent="0.2">
      <c r="Q4049" s="92" t="s">
        <v>50</v>
      </c>
      <c r="BF4049" s="101" t="s">
        <v>58</v>
      </c>
      <c r="BK4049" s="98" t="s">
        <v>70</v>
      </c>
    </row>
    <row r="4050" spans="17:63" ht="29.25" customHeight="1" x14ac:dyDescent="0.2">
      <c r="Q4050" s="92" t="s">
        <v>50</v>
      </c>
      <c r="BF4050" s="101" t="s">
        <v>58</v>
      </c>
      <c r="BK4050" s="98" t="s">
        <v>70</v>
      </c>
    </row>
    <row r="4051" spans="17:63" ht="29.25" customHeight="1" x14ac:dyDescent="0.2">
      <c r="Q4051" s="92" t="s">
        <v>50</v>
      </c>
      <c r="BF4051" s="101" t="s">
        <v>58</v>
      </c>
      <c r="BK4051" s="98" t="s">
        <v>70</v>
      </c>
    </row>
    <row r="4052" spans="17:63" ht="29.25" customHeight="1" x14ac:dyDescent="0.2">
      <c r="Q4052" s="92" t="s">
        <v>50</v>
      </c>
      <c r="BF4052" s="101" t="s">
        <v>58</v>
      </c>
      <c r="BK4052" s="98" t="s">
        <v>70</v>
      </c>
    </row>
    <row r="4053" spans="17:63" ht="29.25" customHeight="1" x14ac:dyDescent="0.2">
      <c r="Q4053" s="92" t="s">
        <v>50</v>
      </c>
      <c r="BF4053" s="101" t="s">
        <v>58</v>
      </c>
      <c r="BK4053" s="98" t="s">
        <v>70</v>
      </c>
    </row>
    <row r="4054" spans="17:63" ht="29.25" customHeight="1" x14ac:dyDescent="0.2">
      <c r="Q4054" s="92" t="s">
        <v>50</v>
      </c>
      <c r="BF4054" s="101" t="s">
        <v>58</v>
      </c>
      <c r="BK4054" s="98" t="s">
        <v>70</v>
      </c>
    </row>
    <row r="4055" spans="17:63" ht="29.25" customHeight="1" x14ac:dyDescent="0.2">
      <c r="Q4055" s="92" t="s">
        <v>50</v>
      </c>
      <c r="BF4055" s="101" t="s">
        <v>58</v>
      </c>
      <c r="BK4055" s="98" t="s">
        <v>70</v>
      </c>
    </row>
    <row r="4056" spans="17:63" ht="29.25" customHeight="1" x14ac:dyDescent="0.2">
      <c r="Q4056" s="92" t="s">
        <v>50</v>
      </c>
      <c r="BF4056" s="101" t="s">
        <v>58</v>
      </c>
      <c r="BK4056" s="98" t="s">
        <v>70</v>
      </c>
    </row>
    <row r="4057" spans="17:63" ht="29.25" customHeight="1" x14ac:dyDescent="0.2">
      <c r="Q4057" s="92" t="s">
        <v>50</v>
      </c>
      <c r="BF4057" s="101" t="s">
        <v>58</v>
      </c>
      <c r="BK4057" s="98" t="s">
        <v>70</v>
      </c>
    </row>
    <row r="4058" spans="17:63" ht="29.25" customHeight="1" x14ac:dyDescent="0.2">
      <c r="Q4058" s="92" t="s">
        <v>50</v>
      </c>
      <c r="BF4058" s="101" t="s">
        <v>58</v>
      </c>
      <c r="BK4058" s="98" t="s">
        <v>70</v>
      </c>
    </row>
    <row r="4059" spans="17:63" ht="29.25" customHeight="1" x14ac:dyDescent="0.2">
      <c r="Q4059" s="92" t="s">
        <v>50</v>
      </c>
      <c r="BF4059" s="101" t="s">
        <v>58</v>
      </c>
      <c r="BK4059" s="98" t="s">
        <v>70</v>
      </c>
    </row>
    <row r="4060" spans="17:63" ht="29.25" customHeight="1" x14ac:dyDescent="0.2">
      <c r="Q4060" s="92" t="s">
        <v>50</v>
      </c>
      <c r="BF4060" s="101" t="s">
        <v>58</v>
      </c>
      <c r="BK4060" s="98" t="s">
        <v>70</v>
      </c>
    </row>
    <row r="4061" spans="17:63" ht="29.25" customHeight="1" x14ac:dyDescent="0.2">
      <c r="Q4061" s="92" t="s">
        <v>50</v>
      </c>
      <c r="BF4061" s="101" t="s">
        <v>58</v>
      </c>
      <c r="BK4061" s="98" t="s">
        <v>70</v>
      </c>
    </row>
    <row r="4062" spans="17:63" ht="29.25" customHeight="1" x14ac:dyDescent="0.2">
      <c r="Q4062" s="92" t="s">
        <v>50</v>
      </c>
      <c r="BF4062" s="101" t="s">
        <v>58</v>
      </c>
      <c r="BK4062" s="98" t="s">
        <v>70</v>
      </c>
    </row>
    <row r="4063" spans="17:63" ht="29.25" customHeight="1" x14ac:dyDescent="0.2">
      <c r="Q4063" s="92" t="s">
        <v>50</v>
      </c>
      <c r="BF4063" s="101" t="s">
        <v>58</v>
      </c>
      <c r="BK4063" s="98" t="s">
        <v>70</v>
      </c>
    </row>
    <row r="4064" spans="17:63" ht="29.25" customHeight="1" x14ac:dyDescent="0.2">
      <c r="Q4064" s="92" t="s">
        <v>50</v>
      </c>
      <c r="BF4064" s="101" t="s">
        <v>58</v>
      </c>
      <c r="BK4064" s="98" t="s">
        <v>70</v>
      </c>
    </row>
    <row r="4065" spans="17:63" ht="29.25" customHeight="1" x14ac:dyDescent="0.2">
      <c r="Q4065" s="92" t="s">
        <v>50</v>
      </c>
      <c r="BF4065" s="101" t="s">
        <v>58</v>
      </c>
      <c r="BK4065" s="98" t="s">
        <v>70</v>
      </c>
    </row>
    <row r="4066" spans="17:63" ht="29.25" customHeight="1" x14ac:dyDescent="0.2">
      <c r="Q4066" s="92" t="s">
        <v>50</v>
      </c>
      <c r="BF4066" s="101" t="s">
        <v>58</v>
      </c>
      <c r="BK4066" s="98" t="s">
        <v>70</v>
      </c>
    </row>
    <row r="4067" spans="17:63" ht="29.25" customHeight="1" x14ac:dyDescent="0.2">
      <c r="Q4067" s="92" t="s">
        <v>50</v>
      </c>
      <c r="BF4067" s="101" t="s">
        <v>58</v>
      </c>
      <c r="BK4067" s="98" t="s">
        <v>70</v>
      </c>
    </row>
    <row r="4068" spans="17:63" ht="29.25" customHeight="1" x14ac:dyDescent="0.2">
      <c r="Q4068" s="92" t="s">
        <v>50</v>
      </c>
      <c r="BF4068" s="101" t="s">
        <v>58</v>
      </c>
      <c r="BK4068" s="98" t="s">
        <v>70</v>
      </c>
    </row>
    <row r="4069" spans="17:63" ht="29.25" customHeight="1" x14ac:dyDescent="0.2">
      <c r="Q4069" s="92" t="s">
        <v>50</v>
      </c>
      <c r="BF4069" s="101" t="s">
        <v>58</v>
      </c>
      <c r="BK4069" s="98" t="s">
        <v>70</v>
      </c>
    </row>
    <row r="4070" spans="17:63" ht="29.25" customHeight="1" x14ac:dyDescent="0.2">
      <c r="Q4070" s="92" t="s">
        <v>50</v>
      </c>
      <c r="BF4070" s="101" t="s">
        <v>58</v>
      </c>
      <c r="BK4070" s="98" t="s">
        <v>70</v>
      </c>
    </row>
    <row r="4071" spans="17:63" ht="29.25" customHeight="1" x14ac:dyDescent="0.2">
      <c r="Q4071" s="92" t="s">
        <v>50</v>
      </c>
      <c r="BF4071" s="101" t="s">
        <v>58</v>
      </c>
      <c r="BK4071" s="98" t="s">
        <v>70</v>
      </c>
    </row>
    <row r="4072" spans="17:63" ht="29.25" customHeight="1" x14ac:dyDescent="0.2">
      <c r="Q4072" s="92" t="s">
        <v>50</v>
      </c>
      <c r="BF4072" s="101" t="s">
        <v>58</v>
      </c>
      <c r="BK4072" s="98" t="s">
        <v>70</v>
      </c>
    </row>
    <row r="4073" spans="17:63" ht="29.25" customHeight="1" x14ac:dyDescent="0.2">
      <c r="Q4073" s="92" t="s">
        <v>50</v>
      </c>
      <c r="BF4073" s="101" t="s">
        <v>58</v>
      </c>
      <c r="BK4073" s="98" t="s">
        <v>70</v>
      </c>
    </row>
    <row r="4074" spans="17:63" ht="29.25" customHeight="1" x14ac:dyDescent="0.2">
      <c r="Q4074" s="92" t="s">
        <v>50</v>
      </c>
      <c r="BF4074" s="101" t="s">
        <v>58</v>
      </c>
      <c r="BK4074" s="98" t="s">
        <v>70</v>
      </c>
    </row>
    <row r="4075" spans="17:63" ht="29.25" customHeight="1" x14ac:dyDescent="0.2">
      <c r="Q4075" s="92" t="s">
        <v>50</v>
      </c>
      <c r="BF4075" s="101" t="s">
        <v>58</v>
      </c>
      <c r="BK4075" s="98" t="s">
        <v>70</v>
      </c>
    </row>
    <row r="4076" spans="17:63" ht="29.25" customHeight="1" x14ac:dyDescent="0.2">
      <c r="Q4076" s="92" t="s">
        <v>50</v>
      </c>
      <c r="BF4076" s="101" t="s">
        <v>58</v>
      </c>
      <c r="BK4076" s="98" t="s">
        <v>70</v>
      </c>
    </row>
    <row r="4077" spans="17:63" ht="29.25" customHeight="1" x14ac:dyDescent="0.2">
      <c r="Q4077" s="92" t="s">
        <v>50</v>
      </c>
      <c r="BF4077" s="101" t="s">
        <v>58</v>
      </c>
      <c r="BK4077" s="98" t="s">
        <v>70</v>
      </c>
    </row>
    <row r="4078" spans="17:63" ht="29.25" customHeight="1" x14ac:dyDescent="0.2">
      <c r="Q4078" s="92" t="s">
        <v>50</v>
      </c>
      <c r="BF4078" s="101" t="s">
        <v>58</v>
      </c>
      <c r="BK4078" s="98" t="s">
        <v>70</v>
      </c>
    </row>
    <row r="4079" spans="17:63" ht="29.25" customHeight="1" x14ac:dyDescent="0.2">
      <c r="Q4079" s="92" t="s">
        <v>50</v>
      </c>
      <c r="BF4079" s="101" t="s">
        <v>58</v>
      </c>
      <c r="BK4079" s="98" t="s">
        <v>70</v>
      </c>
    </row>
    <row r="4080" spans="17:63" ht="29.25" customHeight="1" x14ac:dyDescent="0.2">
      <c r="Q4080" s="92" t="s">
        <v>50</v>
      </c>
      <c r="BF4080" s="101" t="s">
        <v>58</v>
      </c>
      <c r="BK4080" s="98" t="s">
        <v>70</v>
      </c>
    </row>
    <row r="4081" spans="17:63" ht="29.25" customHeight="1" x14ac:dyDescent="0.2">
      <c r="Q4081" s="92" t="s">
        <v>50</v>
      </c>
      <c r="BF4081" s="101" t="s">
        <v>58</v>
      </c>
      <c r="BK4081" s="98" t="s">
        <v>70</v>
      </c>
    </row>
    <row r="4082" spans="17:63" ht="29.25" customHeight="1" x14ac:dyDescent="0.2">
      <c r="Q4082" s="92" t="s">
        <v>50</v>
      </c>
      <c r="BF4082" s="101" t="s">
        <v>58</v>
      </c>
      <c r="BK4082" s="98" t="s">
        <v>70</v>
      </c>
    </row>
    <row r="4083" spans="17:63" ht="29.25" customHeight="1" x14ac:dyDescent="0.2">
      <c r="Q4083" s="92" t="s">
        <v>50</v>
      </c>
      <c r="BF4083" s="101" t="s">
        <v>58</v>
      </c>
      <c r="BK4083" s="98" t="s">
        <v>70</v>
      </c>
    </row>
    <row r="4084" spans="17:63" ht="29.25" customHeight="1" x14ac:dyDescent="0.2">
      <c r="Q4084" s="92" t="s">
        <v>50</v>
      </c>
      <c r="BF4084" s="101" t="s">
        <v>58</v>
      </c>
      <c r="BK4084" s="98" t="s">
        <v>70</v>
      </c>
    </row>
    <row r="4085" spans="17:63" ht="29.25" customHeight="1" x14ac:dyDescent="0.2">
      <c r="Q4085" s="92" t="s">
        <v>50</v>
      </c>
      <c r="BF4085" s="101" t="s">
        <v>58</v>
      </c>
      <c r="BK4085" s="98" t="s">
        <v>70</v>
      </c>
    </row>
    <row r="4086" spans="17:63" ht="29.25" customHeight="1" x14ac:dyDescent="0.2">
      <c r="Q4086" s="92" t="s">
        <v>50</v>
      </c>
      <c r="BF4086" s="101" t="s">
        <v>58</v>
      </c>
      <c r="BK4086" s="98" t="s">
        <v>70</v>
      </c>
    </row>
    <row r="4087" spans="17:63" ht="29.25" customHeight="1" x14ac:dyDescent="0.2">
      <c r="Q4087" s="92" t="s">
        <v>50</v>
      </c>
      <c r="BF4087" s="101" t="s">
        <v>58</v>
      </c>
      <c r="BK4087" s="98" t="s">
        <v>70</v>
      </c>
    </row>
    <row r="4088" spans="17:63" ht="29.25" customHeight="1" x14ac:dyDescent="0.2">
      <c r="Q4088" s="92" t="s">
        <v>50</v>
      </c>
      <c r="BF4088" s="101" t="s">
        <v>58</v>
      </c>
      <c r="BK4088" s="98" t="s">
        <v>70</v>
      </c>
    </row>
    <row r="4089" spans="17:63" ht="29.25" customHeight="1" x14ac:dyDescent="0.2">
      <c r="Q4089" s="92" t="s">
        <v>50</v>
      </c>
      <c r="BF4089" s="101" t="s">
        <v>58</v>
      </c>
      <c r="BK4089" s="98" t="s">
        <v>70</v>
      </c>
    </row>
    <row r="4090" spans="17:63" ht="29.25" customHeight="1" x14ac:dyDescent="0.2">
      <c r="Q4090" s="92" t="s">
        <v>50</v>
      </c>
      <c r="BF4090" s="101" t="s">
        <v>58</v>
      </c>
      <c r="BK4090" s="98" t="s">
        <v>70</v>
      </c>
    </row>
    <row r="4091" spans="17:63" ht="29.25" customHeight="1" x14ac:dyDescent="0.2">
      <c r="Q4091" s="92" t="s">
        <v>50</v>
      </c>
      <c r="BF4091" s="101" t="s">
        <v>58</v>
      </c>
      <c r="BK4091" s="98" t="s">
        <v>70</v>
      </c>
    </row>
    <row r="4092" spans="17:63" ht="29.25" customHeight="1" x14ac:dyDescent="0.2">
      <c r="Q4092" s="92" t="s">
        <v>50</v>
      </c>
      <c r="BF4092" s="101" t="s">
        <v>58</v>
      </c>
      <c r="BK4092" s="98" t="s">
        <v>70</v>
      </c>
    </row>
    <row r="4093" spans="17:63" ht="29.25" customHeight="1" x14ac:dyDescent="0.2">
      <c r="Q4093" s="92" t="s">
        <v>50</v>
      </c>
      <c r="BF4093" s="101" t="s">
        <v>58</v>
      </c>
      <c r="BK4093" s="98" t="s">
        <v>70</v>
      </c>
    </row>
    <row r="4094" spans="17:63" ht="29.25" customHeight="1" x14ac:dyDescent="0.2">
      <c r="Q4094" s="92" t="s">
        <v>50</v>
      </c>
      <c r="BF4094" s="101" t="s">
        <v>58</v>
      </c>
      <c r="BK4094" s="98" t="s">
        <v>70</v>
      </c>
    </row>
    <row r="4095" spans="17:63" ht="29.25" customHeight="1" x14ac:dyDescent="0.2">
      <c r="Q4095" s="92" t="s">
        <v>50</v>
      </c>
      <c r="BF4095" s="101" t="s">
        <v>58</v>
      </c>
      <c r="BK4095" s="98" t="s">
        <v>70</v>
      </c>
    </row>
    <row r="4096" spans="17:63" ht="29.25" customHeight="1" x14ac:dyDescent="0.2">
      <c r="Q4096" s="92" t="s">
        <v>50</v>
      </c>
      <c r="BF4096" s="101" t="s">
        <v>58</v>
      </c>
      <c r="BK4096" s="98" t="s">
        <v>70</v>
      </c>
    </row>
    <row r="4097" spans="17:63" ht="29.25" customHeight="1" x14ac:dyDescent="0.2">
      <c r="Q4097" s="92" t="s">
        <v>50</v>
      </c>
      <c r="BF4097" s="101" t="s">
        <v>58</v>
      </c>
      <c r="BK4097" s="98" t="s">
        <v>70</v>
      </c>
    </row>
    <row r="4098" spans="17:63" ht="29.25" customHeight="1" x14ac:dyDescent="0.2">
      <c r="Q4098" s="92" t="s">
        <v>50</v>
      </c>
      <c r="BF4098" s="101" t="s">
        <v>58</v>
      </c>
      <c r="BK4098" s="98" t="s">
        <v>70</v>
      </c>
    </row>
    <row r="4099" spans="17:63" ht="29.25" customHeight="1" x14ac:dyDescent="0.2">
      <c r="Q4099" s="92" t="s">
        <v>50</v>
      </c>
      <c r="BF4099" s="101" t="s">
        <v>58</v>
      </c>
      <c r="BK4099" s="98" t="s">
        <v>70</v>
      </c>
    </row>
    <row r="4100" spans="17:63" ht="29.25" customHeight="1" x14ac:dyDescent="0.2">
      <c r="Q4100" s="92" t="s">
        <v>50</v>
      </c>
      <c r="BF4100" s="101" t="s">
        <v>58</v>
      </c>
      <c r="BK4100" s="98" t="s">
        <v>70</v>
      </c>
    </row>
    <row r="4101" spans="17:63" ht="29.25" customHeight="1" x14ac:dyDescent="0.2">
      <c r="Q4101" s="92" t="s">
        <v>50</v>
      </c>
      <c r="BF4101" s="101" t="s">
        <v>58</v>
      </c>
      <c r="BK4101" s="98" t="s">
        <v>70</v>
      </c>
    </row>
    <row r="4102" spans="17:63" ht="29.25" customHeight="1" x14ac:dyDescent="0.2">
      <c r="Q4102" s="92" t="s">
        <v>50</v>
      </c>
      <c r="BF4102" s="101" t="s">
        <v>58</v>
      </c>
      <c r="BK4102" s="98" t="s">
        <v>70</v>
      </c>
    </row>
    <row r="4103" spans="17:63" ht="29.25" customHeight="1" x14ac:dyDescent="0.2">
      <c r="Q4103" s="92" t="s">
        <v>50</v>
      </c>
      <c r="BF4103" s="101" t="s">
        <v>58</v>
      </c>
      <c r="BK4103" s="98" t="s">
        <v>70</v>
      </c>
    </row>
    <row r="4104" spans="17:63" ht="29.25" customHeight="1" x14ac:dyDescent="0.2">
      <c r="Q4104" s="92" t="s">
        <v>50</v>
      </c>
      <c r="BF4104" s="101" t="s">
        <v>58</v>
      </c>
      <c r="BK4104" s="98" t="s">
        <v>70</v>
      </c>
    </row>
    <row r="4105" spans="17:63" ht="29.25" customHeight="1" x14ac:dyDescent="0.2">
      <c r="Q4105" s="92" t="s">
        <v>50</v>
      </c>
      <c r="BF4105" s="101" t="s">
        <v>58</v>
      </c>
      <c r="BK4105" s="98" t="s">
        <v>70</v>
      </c>
    </row>
    <row r="4106" spans="17:63" ht="29.25" customHeight="1" x14ac:dyDescent="0.2">
      <c r="Q4106" s="92" t="s">
        <v>50</v>
      </c>
      <c r="BF4106" s="101" t="s">
        <v>58</v>
      </c>
      <c r="BK4106" s="98" t="s">
        <v>70</v>
      </c>
    </row>
    <row r="4107" spans="17:63" ht="29.25" customHeight="1" x14ac:dyDescent="0.2">
      <c r="Q4107" s="92" t="s">
        <v>50</v>
      </c>
      <c r="BF4107" s="101" t="s">
        <v>58</v>
      </c>
      <c r="BK4107" s="98" t="s">
        <v>70</v>
      </c>
    </row>
    <row r="4108" spans="17:63" ht="29.25" customHeight="1" x14ac:dyDescent="0.2">
      <c r="Q4108" s="92" t="s">
        <v>50</v>
      </c>
      <c r="BF4108" s="101" t="s">
        <v>58</v>
      </c>
      <c r="BK4108" s="98" t="s">
        <v>70</v>
      </c>
    </row>
    <row r="4109" spans="17:63" ht="29.25" customHeight="1" x14ac:dyDescent="0.2">
      <c r="Q4109" s="92" t="s">
        <v>50</v>
      </c>
      <c r="BF4109" s="101" t="s">
        <v>58</v>
      </c>
      <c r="BK4109" s="98" t="s">
        <v>70</v>
      </c>
    </row>
    <row r="4110" spans="17:63" ht="29.25" customHeight="1" x14ac:dyDescent="0.2">
      <c r="Q4110" s="92" t="s">
        <v>50</v>
      </c>
      <c r="BF4110" s="101" t="s">
        <v>58</v>
      </c>
      <c r="BK4110" s="98" t="s">
        <v>70</v>
      </c>
    </row>
    <row r="4111" spans="17:63" ht="29.25" customHeight="1" x14ac:dyDescent="0.2">
      <c r="Q4111" s="92" t="s">
        <v>50</v>
      </c>
      <c r="BF4111" s="101" t="s">
        <v>58</v>
      </c>
      <c r="BK4111" s="98" t="s">
        <v>70</v>
      </c>
    </row>
    <row r="4112" spans="17:63" ht="29.25" customHeight="1" x14ac:dyDescent="0.2">
      <c r="Q4112" s="92" t="s">
        <v>50</v>
      </c>
      <c r="BF4112" s="101" t="s">
        <v>58</v>
      </c>
      <c r="BK4112" s="98" t="s">
        <v>70</v>
      </c>
    </row>
    <row r="4113" spans="17:63" ht="29.25" customHeight="1" x14ac:dyDescent="0.2">
      <c r="Q4113" s="92" t="s">
        <v>50</v>
      </c>
      <c r="BF4113" s="101" t="s">
        <v>58</v>
      </c>
      <c r="BK4113" s="98" t="s">
        <v>70</v>
      </c>
    </row>
    <row r="4114" spans="17:63" ht="29.25" customHeight="1" x14ac:dyDescent="0.2">
      <c r="Q4114" s="92" t="s">
        <v>50</v>
      </c>
      <c r="BF4114" s="101" t="s">
        <v>58</v>
      </c>
      <c r="BK4114" s="98" t="s">
        <v>70</v>
      </c>
    </row>
    <row r="4115" spans="17:63" ht="29.25" customHeight="1" x14ac:dyDescent="0.2">
      <c r="Q4115" s="92" t="s">
        <v>50</v>
      </c>
      <c r="BF4115" s="101" t="s">
        <v>58</v>
      </c>
      <c r="BK4115" s="98" t="s">
        <v>70</v>
      </c>
    </row>
    <row r="4116" spans="17:63" ht="29.25" customHeight="1" x14ac:dyDescent="0.2">
      <c r="Q4116" s="92" t="s">
        <v>50</v>
      </c>
      <c r="BF4116" s="101" t="s">
        <v>58</v>
      </c>
      <c r="BK4116" s="98" t="s">
        <v>70</v>
      </c>
    </row>
    <row r="4117" spans="17:63" ht="29.25" customHeight="1" x14ac:dyDescent="0.2">
      <c r="Q4117" s="92" t="s">
        <v>50</v>
      </c>
      <c r="BF4117" s="101" t="s">
        <v>58</v>
      </c>
      <c r="BK4117" s="98" t="s">
        <v>70</v>
      </c>
    </row>
    <row r="4118" spans="17:63" ht="29.25" customHeight="1" x14ac:dyDescent="0.2">
      <c r="Q4118" s="92" t="s">
        <v>50</v>
      </c>
      <c r="BF4118" s="101" t="s">
        <v>58</v>
      </c>
      <c r="BK4118" s="98" t="s">
        <v>70</v>
      </c>
    </row>
    <row r="4119" spans="17:63" ht="29.25" customHeight="1" x14ac:dyDescent="0.2">
      <c r="Q4119" s="92" t="s">
        <v>50</v>
      </c>
      <c r="BF4119" s="101" t="s">
        <v>58</v>
      </c>
      <c r="BK4119" s="98" t="s">
        <v>70</v>
      </c>
    </row>
    <row r="4120" spans="17:63" ht="29.25" customHeight="1" x14ac:dyDescent="0.2">
      <c r="Q4120" s="92" t="s">
        <v>50</v>
      </c>
      <c r="BF4120" s="101" t="s">
        <v>58</v>
      </c>
      <c r="BK4120" s="98" t="s">
        <v>70</v>
      </c>
    </row>
    <row r="4121" spans="17:63" ht="29.25" customHeight="1" x14ac:dyDescent="0.2">
      <c r="Q4121" s="92" t="s">
        <v>50</v>
      </c>
      <c r="BF4121" s="101" t="s">
        <v>58</v>
      </c>
      <c r="BK4121" s="98" t="s">
        <v>70</v>
      </c>
    </row>
    <row r="4122" spans="17:63" ht="29.25" customHeight="1" x14ac:dyDescent="0.2">
      <c r="Q4122" s="92" t="s">
        <v>50</v>
      </c>
      <c r="BF4122" s="101" t="s">
        <v>58</v>
      </c>
      <c r="BK4122" s="98" t="s">
        <v>70</v>
      </c>
    </row>
    <row r="4123" spans="17:63" ht="29.25" customHeight="1" x14ac:dyDescent="0.2">
      <c r="Q4123" s="92" t="s">
        <v>50</v>
      </c>
      <c r="BF4123" s="101" t="s">
        <v>58</v>
      </c>
      <c r="BK4123" s="98" t="s">
        <v>70</v>
      </c>
    </row>
    <row r="4124" spans="17:63" ht="29.25" customHeight="1" x14ac:dyDescent="0.2">
      <c r="Q4124" s="92" t="s">
        <v>50</v>
      </c>
      <c r="BF4124" s="101" t="s">
        <v>58</v>
      </c>
      <c r="BK4124" s="98" t="s">
        <v>70</v>
      </c>
    </row>
    <row r="4125" spans="17:63" ht="29.25" customHeight="1" x14ac:dyDescent="0.2">
      <c r="Q4125" s="92" t="s">
        <v>50</v>
      </c>
      <c r="BF4125" s="101" t="s">
        <v>58</v>
      </c>
      <c r="BK4125" s="98" t="s">
        <v>70</v>
      </c>
    </row>
    <row r="4126" spans="17:63" ht="29.25" customHeight="1" x14ac:dyDescent="0.2">
      <c r="Q4126" s="92" t="s">
        <v>50</v>
      </c>
      <c r="BF4126" s="101" t="s">
        <v>58</v>
      </c>
      <c r="BK4126" s="98" t="s">
        <v>70</v>
      </c>
    </row>
    <row r="4127" spans="17:63" ht="29.25" customHeight="1" x14ac:dyDescent="0.2">
      <c r="Q4127" s="92" t="s">
        <v>50</v>
      </c>
      <c r="BF4127" s="101" t="s">
        <v>58</v>
      </c>
      <c r="BK4127" s="98" t="s">
        <v>70</v>
      </c>
    </row>
    <row r="4128" spans="17:63" ht="29.25" customHeight="1" x14ac:dyDescent="0.2">
      <c r="Q4128" s="92" t="s">
        <v>50</v>
      </c>
      <c r="BF4128" s="101" t="s">
        <v>58</v>
      </c>
      <c r="BK4128" s="98" t="s">
        <v>70</v>
      </c>
    </row>
    <row r="4129" spans="17:63" ht="29.25" customHeight="1" x14ac:dyDescent="0.2">
      <c r="Q4129" s="92" t="s">
        <v>50</v>
      </c>
      <c r="BF4129" s="101" t="s">
        <v>58</v>
      </c>
      <c r="BK4129" s="98" t="s">
        <v>70</v>
      </c>
    </row>
    <row r="4130" spans="17:63" ht="29.25" customHeight="1" x14ac:dyDescent="0.2">
      <c r="Q4130" s="92" t="s">
        <v>50</v>
      </c>
      <c r="BF4130" s="101" t="s">
        <v>58</v>
      </c>
      <c r="BK4130" s="98" t="s">
        <v>70</v>
      </c>
    </row>
    <row r="4131" spans="17:63" ht="29.25" customHeight="1" x14ac:dyDescent="0.2">
      <c r="Q4131" s="92" t="s">
        <v>50</v>
      </c>
      <c r="BF4131" s="101" t="s">
        <v>58</v>
      </c>
      <c r="BK4131" s="98" t="s">
        <v>70</v>
      </c>
    </row>
    <row r="4132" spans="17:63" ht="29.25" customHeight="1" x14ac:dyDescent="0.2">
      <c r="Q4132" s="92" t="s">
        <v>50</v>
      </c>
      <c r="BF4132" s="101" t="s">
        <v>58</v>
      </c>
      <c r="BK4132" s="98" t="s">
        <v>70</v>
      </c>
    </row>
    <row r="4133" spans="17:63" ht="29.25" customHeight="1" x14ac:dyDescent="0.2">
      <c r="Q4133" s="92" t="s">
        <v>50</v>
      </c>
      <c r="BF4133" s="101" t="s">
        <v>58</v>
      </c>
      <c r="BK4133" s="98" t="s">
        <v>70</v>
      </c>
    </row>
    <row r="4134" spans="17:63" ht="29.25" customHeight="1" x14ac:dyDescent="0.2">
      <c r="Q4134" s="92" t="s">
        <v>50</v>
      </c>
      <c r="BF4134" s="101" t="s">
        <v>58</v>
      </c>
      <c r="BK4134" s="98" t="s">
        <v>70</v>
      </c>
    </row>
    <row r="4135" spans="17:63" ht="29.25" customHeight="1" x14ac:dyDescent="0.2">
      <c r="Q4135" s="92" t="s">
        <v>50</v>
      </c>
      <c r="BF4135" s="101" t="s">
        <v>58</v>
      </c>
      <c r="BK4135" s="98" t="s">
        <v>70</v>
      </c>
    </row>
    <row r="4136" spans="17:63" ht="29.25" customHeight="1" x14ac:dyDescent="0.2">
      <c r="Q4136" s="92" t="s">
        <v>50</v>
      </c>
      <c r="BF4136" s="101" t="s">
        <v>58</v>
      </c>
      <c r="BK4136" s="98" t="s">
        <v>70</v>
      </c>
    </row>
    <row r="4137" spans="17:63" ht="29.25" customHeight="1" x14ac:dyDescent="0.2">
      <c r="Q4137" s="92" t="s">
        <v>50</v>
      </c>
      <c r="BF4137" s="101" t="s">
        <v>58</v>
      </c>
      <c r="BK4137" s="98" t="s">
        <v>70</v>
      </c>
    </row>
    <row r="4138" spans="17:63" ht="29.25" customHeight="1" x14ac:dyDescent="0.2">
      <c r="Q4138" s="92" t="s">
        <v>50</v>
      </c>
      <c r="BF4138" s="101" t="s">
        <v>58</v>
      </c>
      <c r="BK4138" s="98" t="s">
        <v>70</v>
      </c>
    </row>
    <row r="4139" spans="17:63" ht="29.25" customHeight="1" x14ac:dyDescent="0.2">
      <c r="Q4139" s="92" t="s">
        <v>50</v>
      </c>
      <c r="BF4139" s="101" t="s">
        <v>58</v>
      </c>
      <c r="BK4139" s="98" t="s">
        <v>70</v>
      </c>
    </row>
    <row r="4140" spans="17:63" ht="29.25" customHeight="1" x14ac:dyDescent="0.2">
      <c r="Q4140" s="92" t="s">
        <v>50</v>
      </c>
      <c r="BF4140" s="101" t="s">
        <v>58</v>
      </c>
      <c r="BK4140" s="98" t="s">
        <v>70</v>
      </c>
    </row>
    <row r="4141" spans="17:63" ht="29.25" customHeight="1" x14ac:dyDescent="0.2">
      <c r="Q4141" s="92" t="s">
        <v>50</v>
      </c>
      <c r="BF4141" s="101" t="s">
        <v>58</v>
      </c>
      <c r="BK4141" s="98" t="s">
        <v>70</v>
      </c>
    </row>
    <row r="4142" spans="17:63" ht="29.25" customHeight="1" x14ac:dyDescent="0.2">
      <c r="Q4142" s="92" t="s">
        <v>50</v>
      </c>
      <c r="BF4142" s="101" t="s">
        <v>58</v>
      </c>
      <c r="BK4142" s="98" t="s">
        <v>70</v>
      </c>
    </row>
    <row r="4143" spans="17:63" ht="29.25" customHeight="1" x14ac:dyDescent="0.2">
      <c r="Q4143" s="92" t="s">
        <v>50</v>
      </c>
      <c r="BF4143" s="101" t="s">
        <v>58</v>
      </c>
      <c r="BK4143" s="98" t="s">
        <v>70</v>
      </c>
    </row>
    <row r="4144" spans="17:63" ht="29.25" customHeight="1" x14ac:dyDescent="0.2">
      <c r="Q4144" s="92" t="s">
        <v>50</v>
      </c>
      <c r="BF4144" s="101" t="s">
        <v>58</v>
      </c>
      <c r="BK4144" s="98" t="s">
        <v>70</v>
      </c>
    </row>
    <row r="4145" spans="17:63" ht="29.25" customHeight="1" x14ac:dyDescent="0.2">
      <c r="Q4145" s="92" t="s">
        <v>50</v>
      </c>
      <c r="BF4145" s="101" t="s">
        <v>58</v>
      </c>
      <c r="BK4145" s="98" t="s">
        <v>70</v>
      </c>
    </row>
    <row r="4146" spans="17:63" ht="29.25" customHeight="1" x14ac:dyDescent="0.2">
      <c r="Q4146" s="92" t="s">
        <v>50</v>
      </c>
      <c r="BF4146" s="101" t="s">
        <v>58</v>
      </c>
      <c r="BK4146" s="98" t="s">
        <v>70</v>
      </c>
    </row>
    <row r="4147" spans="17:63" ht="29.25" customHeight="1" x14ac:dyDescent="0.2">
      <c r="Q4147" s="92" t="s">
        <v>50</v>
      </c>
      <c r="BF4147" s="101" t="s">
        <v>58</v>
      </c>
      <c r="BK4147" s="98" t="s">
        <v>70</v>
      </c>
    </row>
    <row r="4148" spans="17:63" ht="29.25" customHeight="1" x14ac:dyDescent="0.2">
      <c r="Q4148" s="92" t="s">
        <v>50</v>
      </c>
      <c r="BF4148" s="101" t="s">
        <v>58</v>
      </c>
      <c r="BK4148" s="98" t="s">
        <v>70</v>
      </c>
    </row>
    <row r="4149" spans="17:63" ht="29.25" customHeight="1" x14ac:dyDescent="0.2">
      <c r="Q4149" s="92" t="s">
        <v>50</v>
      </c>
      <c r="BF4149" s="101" t="s">
        <v>58</v>
      </c>
      <c r="BK4149" s="98" t="s">
        <v>70</v>
      </c>
    </row>
    <row r="4150" spans="17:63" ht="29.25" customHeight="1" x14ac:dyDescent="0.2">
      <c r="Q4150" s="92" t="s">
        <v>50</v>
      </c>
      <c r="BF4150" s="101" t="s">
        <v>58</v>
      </c>
      <c r="BK4150" s="98" t="s">
        <v>70</v>
      </c>
    </row>
    <row r="4151" spans="17:63" ht="29.25" customHeight="1" x14ac:dyDescent="0.2">
      <c r="Q4151" s="92" t="s">
        <v>50</v>
      </c>
      <c r="BF4151" s="101" t="s">
        <v>58</v>
      </c>
      <c r="BK4151" s="98" t="s">
        <v>70</v>
      </c>
    </row>
    <row r="4152" spans="17:63" ht="29.25" customHeight="1" x14ac:dyDescent="0.2">
      <c r="Q4152" s="92" t="s">
        <v>50</v>
      </c>
      <c r="BF4152" s="101" t="s">
        <v>58</v>
      </c>
      <c r="BK4152" s="98" t="s">
        <v>70</v>
      </c>
    </row>
    <row r="4153" spans="17:63" ht="29.25" customHeight="1" x14ac:dyDescent="0.2">
      <c r="Q4153" s="92" t="s">
        <v>50</v>
      </c>
      <c r="BF4153" s="101" t="s">
        <v>58</v>
      </c>
      <c r="BK4153" s="98" t="s">
        <v>70</v>
      </c>
    </row>
    <row r="4154" spans="17:63" ht="29.25" customHeight="1" x14ac:dyDescent="0.2">
      <c r="Q4154" s="92" t="s">
        <v>50</v>
      </c>
      <c r="BF4154" s="101" t="s">
        <v>58</v>
      </c>
      <c r="BK4154" s="98" t="s">
        <v>70</v>
      </c>
    </row>
    <row r="4155" spans="17:63" ht="29.25" customHeight="1" x14ac:dyDescent="0.2">
      <c r="Q4155" s="92" t="s">
        <v>50</v>
      </c>
      <c r="BF4155" s="101" t="s">
        <v>58</v>
      </c>
      <c r="BK4155" s="98" t="s">
        <v>70</v>
      </c>
    </row>
    <row r="4156" spans="17:63" ht="29.25" customHeight="1" x14ac:dyDescent="0.2">
      <c r="Q4156" s="92" t="s">
        <v>50</v>
      </c>
      <c r="BF4156" s="101" t="s">
        <v>58</v>
      </c>
      <c r="BK4156" s="98" t="s">
        <v>70</v>
      </c>
    </row>
    <row r="4157" spans="17:63" ht="29.25" customHeight="1" x14ac:dyDescent="0.2">
      <c r="Q4157" s="92" t="s">
        <v>50</v>
      </c>
      <c r="BF4157" s="101" t="s">
        <v>58</v>
      </c>
      <c r="BK4157" s="98" t="s">
        <v>70</v>
      </c>
    </row>
    <row r="4158" spans="17:63" ht="29.25" customHeight="1" x14ac:dyDescent="0.2">
      <c r="Q4158" s="92" t="s">
        <v>50</v>
      </c>
      <c r="BF4158" s="101" t="s">
        <v>58</v>
      </c>
      <c r="BK4158" s="98" t="s">
        <v>70</v>
      </c>
    </row>
    <row r="4159" spans="17:63" ht="29.25" customHeight="1" x14ac:dyDescent="0.2">
      <c r="Q4159" s="92" t="s">
        <v>50</v>
      </c>
      <c r="BF4159" s="101" t="s">
        <v>58</v>
      </c>
      <c r="BK4159" s="98" t="s">
        <v>70</v>
      </c>
    </row>
    <row r="4160" spans="17:63" ht="29.25" customHeight="1" x14ac:dyDescent="0.2">
      <c r="Q4160" s="92" t="s">
        <v>50</v>
      </c>
      <c r="BF4160" s="101" t="s">
        <v>58</v>
      </c>
      <c r="BK4160" s="98" t="s">
        <v>70</v>
      </c>
    </row>
    <row r="4161" spans="17:63" ht="29.25" customHeight="1" x14ac:dyDescent="0.2">
      <c r="Q4161" s="92" t="s">
        <v>50</v>
      </c>
      <c r="BF4161" s="101" t="s">
        <v>58</v>
      </c>
      <c r="BK4161" s="98" t="s">
        <v>70</v>
      </c>
    </row>
    <row r="4162" spans="17:63" ht="29.25" customHeight="1" x14ac:dyDescent="0.2">
      <c r="Q4162" s="92" t="s">
        <v>50</v>
      </c>
      <c r="BF4162" s="101" t="s">
        <v>58</v>
      </c>
      <c r="BK4162" s="98" t="s">
        <v>70</v>
      </c>
    </row>
    <row r="4163" spans="17:63" ht="29.25" customHeight="1" x14ac:dyDescent="0.2">
      <c r="Q4163" s="92" t="s">
        <v>50</v>
      </c>
      <c r="BF4163" s="101" t="s">
        <v>58</v>
      </c>
      <c r="BK4163" s="98" t="s">
        <v>70</v>
      </c>
    </row>
    <row r="4164" spans="17:63" ht="29.25" customHeight="1" x14ac:dyDescent="0.2">
      <c r="Q4164" s="92" t="s">
        <v>50</v>
      </c>
      <c r="BF4164" s="101" t="s">
        <v>58</v>
      </c>
      <c r="BK4164" s="98" t="s">
        <v>70</v>
      </c>
    </row>
    <row r="4165" spans="17:63" ht="29.25" customHeight="1" x14ac:dyDescent="0.2">
      <c r="Q4165" s="92" t="s">
        <v>50</v>
      </c>
      <c r="BF4165" s="101" t="s">
        <v>58</v>
      </c>
      <c r="BK4165" s="98" t="s">
        <v>70</v>
      </c>
    </row>
    <row r="4166" spans="17:63" ht="29.25" customHeight="1" x14ac:dyDescent="0.2">
      <c r="Q4166" s="92" t="s">
        <v>50</v>
      </c>
      <c r="BF4166" s="101" t="s">
        <v>58</v>
      </c>
      <c r="BK4166" s="98" t="s">
        <v>70</v>
      </c>
    </row>
    <row r="4167" spans="17:63" ht="29.25" customHeight="1" x14ac:dyDescent="0.2">
      <c r="Q4167" s="92" t="s">
        <v>50</v>
      </c>
      <c r="BF4167" s="101" t="s">
        <v>58</v>
      </c>
      <c r="BK4167" s="98" t="s">
        <v>70</v>
      </c>
    </row>
    <row r="4168" spans="17:63" ht="29.25" customHeight="1" x14ac:dyDescent="0.2">
      <c r="Q4168" s="92" t="s">
        <v>50</v>
      </c>
      <c r="BF4168" s="101" t="s">
        <v>58</v>
      </c>
      <c r="BK4168" s="98" t="s">
        <v>70</v>
      </c>
    </row>
    <row r="4169" spans="17:63" ht="29.25" customHeight="1" x14ac:dyDescent="0.2">
      <c r="Q4169" s="92" t="s">
        <v>50</v>
      </c>
      <c r="BF4169" s="101" t="s">
        <v>58</v>
      </c>
      <c r="BK4169" s="98" t="s">
        <v>70</v>
      </c>
    </row>
    <row r="4170" spans="17:63" ht="29.25" customHeight="1" x14ac:dyDescent="0.2">
      <c r="Q4170" s="92" t="s">
        <v>50</v>
      </c>
      <c r="BF4170" s="101" t="s">
        <v>58</v>
      </c>
      <c r="BK4170" s="98" t="s">
        <v>70</v>
      </c>
    </row>
    <row r="4171" spans="17:63" ht="29.25" customHeight="1" x14ac:dyDescent="0.2">
      <c r="Q4171" s="92" t="s">
        <v>50</v>
      </c>
      <c r="BF4171" s="101" t="s">
        <v>58</v>
      </c>
      <c r="BK4171" s="98" t="s">
        <v>70</v>
      </c>
    </row>
    <row r="4172" spans="17:63" ht="29.25" customHeight="1" x14ac:dyDescent="0.2">
      <c r="Q4172" s="92" t="s">
        <v>50</v>
      </c>
      <c r="BF4172" s="101" t="s">
        <v>58</v>
      </c>
      <c r="BK4172" s="98" t="s">
        <v>70</v>
      </c>
    </row>
    <row r="4173" spans="17:63" ht="29.25" customHeight="1" x14ac:dyDescent="0.2">
      <c r="Q4173" s="92" t="s">
        <v>50</v>
      </c>
      <c r="BF4173" s="101" t="s">
        <v>58</v>
      </c>
      <c r="BK4173" s="98" t="s">
        <v>70</v>
      </c>
    </row>
    <row r="4174" spans="17:63" ht="29.25" customHeight="1" x14ac:dyDescent="0.2">
      <c r="Q4174" s="92" t="s">
        <v>50</v>
      </c>
      <c r="BF4174" s="101" t="s">
        <v>58</v>
      </c>
      <c r="BK4174" s="98" t="s">
        <v>70</v>
      </c>
    </row>
    <row r="4175" spans="17:63" ht="29.25" customHeight="1" x14ac:dyDescent="0.2">
      <c r="Q4175" s="92" t="s">
        <v>50</v>
      </c>
      <c r="BF4175" s="101" t="s">
        <v>58</v>
      </c>
      <c r="BK4175" s="98" t="s">
        <v>70</v>
      </c>
    </row>
    <row r="4176" spans="17:63" ht="29.25" customHeight="1" x14ac:dyDescent="0.2">
      <c r="Q4176" s="92" t="s">
        <v>50</v>
      </c>
      <c r="BF4176" s="101" t="s">
        <v>58</v>
      </c>
      <c r="BK4176" s="98" t="s">
        <v>70</v>
      </c>
    </row>
    <row r="4177" spans="17:63" ht="29.25" customHeight="1" x14ac:dyDescent="0.2">
      <c r="Q4177" s="92" t="s">
        <v>50</v>
      </c>
      <c r="BF4177" s="101" t="s">
        <v>58</v>
      </c>
      <c r="BK4177" s="98" t="s">
        <v>70</v>
      </c>
    </row>
    <row r="4178" spans="17:63" ht="29.25" customHeight="1" x14ac:dyDescent="0.2">
      <c r="Q4178" s="92" t="s">
        <v>50</v>
      </c>
      <c r="BF4178" s="101" t="s">
        <v>58</v>
      </c>
      <c r="BK4178" s="98" t="s">
        <v>70</v>
      </c>
    </row>
    <row r="4179" spans="17:63" ht="29.25" customHeight="1" x14ac:dyDescent="0.2">
      <c r="Q4179" s="92" t="s">
        <v>50</v>
      </c>
      <c r="BF4179" s="101" t="s">
        <v>58</v>
      </c>
      <c r="BK4179" s="98" t="s">
        <v>70</v>
      </c>
    </row>
    <row r="4180" spans="17:63" ht="29.25" customHeight="1" x14ac:dyDescent="0.2">
      <c r="Q4180" s="92" t="s">
        <v>50</v>
      </c>
      <c r="BF4180" s="101" t="s">
        <v>58</v>
      </c>
      <c r="BK4180" s="98" t="s">
        <v>70</v>
      </c>
    </row>
    <row r="4181" spans="17:63" ht="29.25" customHeight="1" x14ac:dyDescent="0.2">
      <c r="Q4181" s="92" t="s">
        <v>50</v>
      </c>
      <c r="BF4181" s="101" t="s">
        <v>58</v>
      </c>
      <c r="BK4181" s="98" t="s">
        <v>70</v>
      </c>
    </row>
    <row r="4182" spans="17:63" ht="29.25" customHeight="1" x14ac:dyDescent="0.2">
      <c r="Q4182" s="92" t="s">
        <v>50</v>
      </c>
      <c r="BF4182" s="101" t="s">
        <v>58</v>
      </c>
      <c r="BK4182" s="98" t="s">
        <v>70</v>
      </c>
    </row>
    <row r="4183" spans="17:63" ht="29.25" customHeight="1" x14ac:dyDescent="0.2">
      <c r="Q4183" s="92" t="s">
        <v>50</v>
      </c>
      <c r="BF4183" s="101" t="s">
        <v>58</v>
      </c>
      <c r="BK4183" s="98" t="s">
        <v>70</v>
      </c>
    </row>
    <row r="4184" spans="17:63" ht="29.25" customHeight="1" x14ac:dyDescent="0.2">
      <c r="Q4184" s="92" t="s">
        <v>50</v>
      </c>
      <c r="BF4184" s="101" t="s">
        <v>58</v>
      </c>
      <c r="BK4184" s="98" t="s">
        <v>70</v>
      </c>
    </row>
    <row r="4185" spans="17:63" ht="29.25" customHeight="1" x14ac:dyDescent="0.2">
      <c r="Q4185" s="92" t="s">
        <v>50</v>
      </c>
      <c r="BF4185" s="101" t="s">
        <v>58</v>
      </c>
      <c r="BK4185" s="98" t="s">
        <v>70</v>
      </c>
    </row>
    <row r="4186" spans="17:63" ht="29.25" customHeight="1" x14ac:dyDescent="0.2">
      <c r="Q4186" s="92" t="s">
        <v>50</v>
      </c>
      <c r="BF4186" s="101" t="s">
        <v>58</v>
      </c>
      <c r="BK4186" s="98" t="s">
        <v>70</v>
      </c>
    </row>
    <row r="4187" spans="17:63" ht="29.25" customHeight="1" x14ac:dyDescent="0.2">
      <c r="Q4187" s="92" t="s">
        <v>50</v>
      </c>
      <c r="BF4187" s="101" t="s">
        <v>58</v>
      </c>
      <c r="BK4187" s="98" t="s">
        <v>70</v>
      </c>
    </row>
    <row r="4188" spans="17:63" ht="29.25" customHeight="1" x14ac:dyDescent="0.2">
      <c r="Q4188" s="92" t="s">
        <v>50</v>
      </c>
      <c r="BF4188" s="101" t="s">
        <v>58</v>
      </c>
      <c r="BK4188" s="98" t="s">
        <v>70</v>
      </c>
    </row>
    <row r="4189" spans="17:63" ht="29.25" customHeight="1" x14ac:dyDescent="0.2">
      <c r="Q4189" s="92" t="s">
        <v>50</v>
      </c>
      <c r="BF4189" s="101" t="s">
        <v>58</v>
      </c>
      <c r="BK4189" s="98" t="s">
        <v>70</v>
      </c>
    </row>
    <row r="4190" spans="17:63" ht="29.25" customHeight="1" x14ac:dyDescent="0.2">
      <c r="Q4190" s="92" t="s">
        <v>50</v>
      </c>
      <c r="BF4190" s="101" t="s">
        <v>58</v>
      </c>
      <c r="BK4190" s="98" t="s">
        <v>70</v>
      </c>
    </row>
    <row r="4191" spans="17:63" ht="29.25" customHeight="1" x14ac:dyDescent="0.2">
      <c r="Q4191" s="92" t="s">
        <v>50</v>
      </c>
      <c r="BF4191" s="101" t="s">
        <v>58</v>
      </c>
      <c r="BK4191" s="98" t="s">
        <v>70</v>
      </c>
    </row>
    <row r="4192" spans="17:63" ht="29.25" customHeight="1" x14ac:dyDescent="0.2">
      <c r="Q4192" s="92" t="s">
        <v>50</v>
      </c>
      <c r="BF4192" s="101" t="s">
        <v>58</v>
      </c>
      <c r="BK4192" s="98" t="s">
        <v>70</v>
      </c>
    </row>
    <row r="4193" spans="17:63" ht="29.25" customHeight="1" x14ac:dyDescent="0.2">
      <c r="Q4193" s="92" t="s">
        <v>50</v>
      </c>
      <c r="BF4193" s="101" t="s">
        <v>58</v>
      </c>
      <c r="BK4193" s="98" t="s">
        <v>70</v>
      </c>
    </row>
    <row r="4194" spans="17:63" ht="29.25" customHeight="1" x14ac:dyDescent="0.2">
      <c r="Q4194" s="92" t="s">
        <v>50</v>
      </c>
      <c r="BF4194" s="101" t="s">
        <v>58</v>
      </c>
      <c r="BK4194" s="98" t="s">
        <v>70</v>
      </c>
    </row>
    <row r="4195" spans="17:63" ht="29.25" customHeight="1" x14ac:dyDescent="0.2">
      <c r="Q4195" s="92" t="s">
        <v>50</v>
      </c>
      <c r="BF4195" s="101" t="s">
        <v>58</v>
      </c>
      <c r="BK4195" s="98" t="s">
        <v>70</v>
      </c>
    </row>
    <row r="4196" spans="17:63" ht="29.25" customHeight="1" x14ac:dyDescent="0.2">
      <c r="Q4196" s="92" t="s">
        <v>50</v>
      </c>
      <c r="BF4196" s="101" t="s">
        <v>58</v>
      </c>
      <c r="BK4196" s="98" t="s">
        <v>70</v>
      </c>
    </row>
    <row r="4197" spans="17:63" ht="29.25" customHeight="1" x14ac:dyDescent="0.2">
      <c r="Q4197" s="92" t="s">
        <v>50</v>
      </c>
      <c r="BF4197" s="101" t="s">
        <v>58</v>
      </c>
      <c r="BK4197" s="98" t="s">
        <v>70</v>
      </c>
    </row>
    <row r="4198" spans="17:63" ht="29.25" customHeight="1" x14ac:dyDescent="0.2">
      <c r="Q4198" s="92" t="s">
        <v>50</v>
      </c>
      <c r="BF4198" s="101" t="s">
        <v>58</v>
      </c>
      <c r="BK4198" s="98" t="s">
        <v>70</v>
      </c>
    </row>
    <row r="4199" spans="17:63" ht="29.25" customHeight="1" x14ac:dyDescent="0.2">
      <c r="Q4199" s="92" t="s">
        <v>50</v>
      </c>
      <c r="BF4199" s="101" t="s">
        <v>58</v>
      </c>
      <c r="BK4199" s="98" t="s">
        <v>70</v>
      </c>
    </row>
    <row r="4200" spans="17:63" ht="29.25" customHeight="1" x14ac:dyDescent="0.2">
      <c r="Q4200" s="92" t="s">
        <v>50</v>
      </c>
      <c r="BF4200" s="101" t="s">
        <v>58</v>
      </c>
      <c r="BK4200" s="98" t="s">
        <v>70</v>
      </c>
    </row>
    <row r="4201" spans="17:63" ht="29.25" customHeight="1" x14ac:dyDescent="0.2">
      <c r="Q4201" s="92" t="s">
        <v>50</v>
      </c>
      <c r="BF4201" s="101" t="s">
        <v>58</v>
      </c>
      <c r="BK4201" s="98" t="s">
        <v>70</v>
      </c>
    </row>
    <row r="4202" spans="17:63" ht="29.25" customHeight="1" x14ac:dyDescent="0.2">
      <c r="Q4202" s="92" t="s">
        <v>50</v>
      </c>
      <c r="BF4202" s="101" t="s">
        <v>58</v>
      </c>
      <c r="BK4202" s="98" t="s">
        <v>70</v>
      </c>
    </row>
    <row r="4203" spans="17:63" ht="29.25" customHeight="1" x14ac:dyDescent="0.2">
      <c r="Q4203" s="92" t="s">
        <v>50</v>
      </c>
      <c r="BF4203" s="101" t="s">
        <v>58</v>
      </c>
      <c r="BK4203" s="98" t="s">
        <v>70</v>
      </c>
    </row>
    <row r="4204" spans="17:63" ht="29.25" customHeight="1" x14ac:dyDescent="0.2">
      <c r="Q4204" s="92" t="s">
        <v>50</v>
      </c>
      <c r="BF4204" s="101" t="s">
        <v>58</v>
      </c>
      <c r="BK4204" s="98" t="s">
        <v>70</v>
      </c>
    </row>
    <row r="4205" spans="17:63" ht="29.25" customHeight="1" x14ac:dyDescent="0.2">
      <c r="Q4205" s="92" t="s">
        <v>50</v>
      </c>
      <c r="BF4205" s="101" t="s">
        <v>58</v>
      </c>
      <c r="BK4205" s="98" t="s">
        <v>70</v>
      </c>
    </row>
    <row r="4206" spans="17:63" ht="29.25" customHeight="1" x14ac:dyDescent="0.2">
      <c r="Q4206" s="92" t="s">
        <v>50</v>
      </c>
      <c r="BF4206" s="101" t="s">
        <v>58</v>
      </c>
      <c r="BK4206" s="98" t="s">
        <v>70</v>
      </c>
    </row>
    <row r="4207" spans="17:63" ht="29.25" customHeight="1" x14ac:dyDescent="0.2">
      <c r="Q4207" s="92" t="s">
        <v>50</v>
      </c>
      <c r="BF4207" s="101" t="s">
        <v>58</v>
      </c>
      <c r="BK4207" s="98" t="s">
        <v>70</v>
      </c>
    </row>
    <row r="4208" spans="17:63" ht="29.25" customHeight="1" x14ac:dyDescent="0.2">
      <c r="Q4208" s="92" t="s">
        <v>50</v>
      </c>
      <c r="BF4208" s="101" t="s">
        <v>58</v>
      </c>
      <c r="BK4208" s="98" t="s">
        <v>70</v>
      </c>
    </row>
    <row r="4209" spans="17:63" ht="29.25" customHeight="1" x14ac:dyDescent="0.2">
      <c r="Q4209" s="92" t="s">
        <v>50</v>
      </c>
      <c r="BF4209" s="101" t="s">
        <v>58</v>
      </c>
      <c r="BK4209" s="98" t="s">
        <v>70</v>
      </c>
    </row>
    <row r="4210" spans="17:63" ht="29.25" customHeight="1" x14ac:dyDescent="0.2">
      <c r="Q4210" s="92" t="s">
        <v>50</v>
      </c>
      <c r="BF4210" s="101" t="s">
        <v>58</v>
      </c>
      <c r="BK4210" s="98" t="s">
        <v>70</v>
      </c>
    </row>
    <row r="4211" spans="17:63" ht="29.25" customHeight="1" x14ac:dyDescent="0.2">
      <c r="Q4211" s="92" t="s">
        <v>50</v>
      </c>
      <c r="BF4211" s="101" t="s">
        <v>58</v>
      </c>
      <c r="BK4211" s="98" t="s">
        <v>70</v>
      </c>
    </row>
    <row r="4212" spans="17:63" ht="29.25" customHeight="1" x14ac:dyDescent="0.2">
      <c r="Q4212" s="92" t="s">
        <v>50</v>
      </c>
      <c r="BF4212" s="101" t="s">
        <v>58</v>
      </c>
      <c r="BK4212" s="98" t="s">
        <v>70</v>
      </c>
    </row>
    <row r="4213" spans="17:63" ht="29.25" customHeight="1" x14ac:dyDescent="0.2">
      <c r="Q4213" s="92" t="s">
        <v>50</v>
      </c>
      <c r="BF4213" s="101" t="s">
        <v>58</v>
      </c>
      <c r="BK4213" s="98" t="s">
        <v>70</v>
      </c>
    </row>
    <row r="4214" spans="17:63" ht="29.25" customHeight="1" x14ac:dyDescent="0.2">
      <c r="Q4214" s="92" t="s">
        <v>50</v>
      </c>
      <c r="BF4214" s="101" t="s">
        <v>58</v>
      </c>
      <c r="BK4214" s="98" t="s">
        <v>70</v>
      </c>
    </row>
    <row r="4215" spans="17:63" ht="29.25" customHeight="1" x14ac:dyDescent="0.2">
      <c r="Q4215" s="92" t="s">
        <v>50</v>
      </c>
      <c r="BF4215" s="101" t="s">
        <v>58</v>
      </c>
      <c r="BK4215" s="98" t="s">
        <v>70</v>
      </c>
    </row>
    <row r="4216" spans="17:63" ht="29.25" customHeight="1" x14ac:dyDescent="0.2">
      <c r="Q4216" s="92" t="s">
        <v>50</v>
      </c>
      <c r="BF4216" s="101" t="s">
        <v>58</v>
      </c>
      <c r="BK4216" s="98" t="s">
        <v>70</v>
      </c>
    </row>
    <row r="4217" spans="17:63" ht="29.25" customHeight="1" x14ac:dyDescent="0.2">
      <c r="Q4217" s="92" t="s">
        <v>50</v>
      </c>
      <c r="BF4217" s="101" t="s">
        <v>58</v>
      </c>
      <c r="BK4217" s="98" t="s">
        <v>70</v>
      </c>
    </row>
    <row r="4218" spans="17:63" ht="29.25" customHeight="1" x14ac:dyDescent="0.2">
      <c r="Q4218" s="92" t="s">
        <v>50</v>
      </c>
      <c r="BF4218" s="101" t="s">
        <v>58</v>
      </c>
      <c r="BK4218" s="98" t="s">
        <v>70</v>
      </c>
    </row>
    <row r="4219" spans="17:63" ht="29.25" customHeight="1" x14ac:dyDescent="0.2">
      <c r="Q4219" s="92" t="s">
        <v>50</v>
      </c>
      <c r="BF4219" s="101" t="s">
        <v>58</v>
      </c>
      <c r="BK4219" s="98" t="s">
        <v>70</v>
      </c>
    </row>
    <row r="4220" spans="17:63" ht="29.25" customHeight="1" x14ac:dyDescent="0.2">
      <c r="Q4220" s="92" t="s">
        <v>50</v>
      </c>
      <c r="BF4220" s="101" t="s">
        <v>58</v>
      </c>
      <c r="BK4220" s="98" t="s">
        <v>70</v>
      </c>
    </row>
    <row r="4221" spans="17:63" ht="29.25" customHeight="1" x14ac:dyDescent="0.2">
      <c r="Q4221" s="92" t="s">
        <v>50</v>
      </c>
      <c r="BF4221" s="101" t="s">
        <v>58</v>
      </c>
      <c r="BK4221" s="98" t="s">
        <v>70</v>
      </c>
    </row>
    <row r="4222" spans="17:63" ht="29.25" customHeight="1" x14ac:dyDescent="0.2">
      <c r="Q4222" s="92" t="s">
        <v>50</v>
      </c>
      <c r="BF4222" s="101" t="s">
        <v>58</v>
      </c>
      <c r="BK4222" s="98" t="s">
        <v>70</v>
      </c>
    </row>
    <row r="4223" spans="17:63" ht="29.25" customHeight="1" x14ac:dyDescent="0.2">
      <c r="Q4223" s="92" t="s">
        <v>50</v>
      </c>
      <c r="BF4223" s="101" t="s">
        <v>58</v>
      </c>
      <c r="BK4223" s="98" t="s">
        <v>70</v>
      </c>
    </row>
    <row r="4224" spans="17:63" ht="29.25" customHeight="1" x14ac:dyDescent="0.2">
      <c r="Q4224" s="92" t="s">
        <v>50</v>
      </c>
      <c r="BF4224" s="101" t="s">
        <v>58</v>
      </c>
      <c r="BK4224" s="98" t="s">
        <v>70</v>
      </c>
    </row>
    <row r="4225" spans="17:63" ht="29.25" customHeight="1" x14ac:dyDescent="0.2">
      <c r="Q4225" s="92" t="s">
        <v>50</v>
      </c>
      <c r="BF4225" s="101" t="s">
        <v>58</v>
      </c>
      <c r="BK4225" s="98" t="s">
        <v>70</v>
      </c>
    </row>
    <row r="4226" spans="17:63" ht="29.25" customHeight="1" x14ac:dyDescent="0.2">
      <c r="Q4226" s="92" t="s">
        <v>50</v>
      </c>
      <c r="BF4226" s="101" t="s">
        <v>58</v>
      </c>
      <c r="BK4226" s="98" t="s">
        <v>70</v>
      </c>
    </row>
    <row r="4227" spans="17:63" ht="29.25" customHeight="1" x14ac:dyDescent="0.2">
      <c r="Q4227" s="92" t="s">
        <v>50</v>
      </c>
      <c r="BF4227" s="101" t="s">
        <v>58</v>
      </c>
      <c r="BK4227" s="98" t="s">
        <v>70</v>
      </c>
    </row>
    <row r="4228" spans="17:63" ht="29.25" customHeight="1" x14ac:dyDescent="0.2">
      <c r="Q4228" s="92" t="s">
        <v>50</v>
      </c>
      <c r="BF4228" s="101" t="s">
        <v>58</v>
      </c>
      <c r="BK4228" s="98" t="s">
        <v>70</v>
      </c>
    </row>
    <row r="4229" spans="17:63" ht="29.25" customHeight="1" x14ac:dyDescent="0.2">
      <c r="Q4229" s="92" t="s">
        <v>50</v>
      </c>
      <c r="BF4229" s="101" t="s">
        <v>58</v>
      </c>
      <c r="BK4229" s="98" t="s">
        <v>70</v>
      </c>
    </row>
    <row r="4230" spans="17:63" ht="29.25" customHeight="1" x14ac:dyDescent="0.2">
      <c r="Q4230" s="92" t="s">
        <v>50</v>
      </c>
      <c r="BF4230" s="101" t="s">
        <v>58</v>
      </c>
      <c r="BK4230" s="98" t="s">
        <v>70</v>
      </c>
    </row>
    <row r="4231" spans="17:63" ht="29.25" customHeight="1" x14ac:dyDescent="0.2">
      <c r="Q4231" s="92" t="s">
        <v>50</v>
      </c>
      <c r="BF4231" s="101" t="s">
        <v>58</v>
      </c>
      <c r="BK4231" s="98" t="s">
        <v>70</v>
      </c>
    </row>
    <row r="4232" spans="17:63" ht="29.25" customHeight="1" x14ac:dyDescent="0.2">
      <c r="Q4232" s="92" t="s">
        <v>50</v>
      </c>
      <c r="BF4232" s="101" t="s">
        <v>58</v>
      </c>
      <c r="BK4232" s="98" t="s">
        <v>70</v>
      </c>
    </row>
    <row r="4233" spans="17:63" ht="29.25" customHeight="1" x14ac:dyDescent="0.2">
      <c r="Q4233" s="92" t="s">
        <v>50</v>
      </c>
      <c r="BF4233" s="101" t="s">
        <v>58</v>
      </c>
      <c r="BK4233" s="98" t="s">
        <v>70</v>
      </c>
    </row>
    <row r="4234" spans="17:63" ht="29.25" customHeight="1" x14ac:dyDescent="0.2">
      <c r="Q4234" s="92" t="s">
        <v>50</v>
      </c>
      <c r="BF4234" s="101" t="s">
        <v>58</v>
      </c>
      <c r="BK4234" s="98" t="s">
        <v>70</v>
      </c>
    </row>
    <row r="4235" spans="17:63" ht="29.25" customHeight="1" x14ac:dyDescent="0.2">
      <c r="Q4235" s="92" t="s">
        <v>50</v>
      </c>
      <c r="BF4235" s="101" t="s">
        <v>58</v>
      </c>
      <c r="BK4235" s="98" t="s">
        <v>70</v>
      </c>
    </row>
    <row r="4236" spans="17:63" ht="29.25" customHeight="1" x14ac:dyDescent="0.2">
      <c r="Q4236" s="92" t="s">
        <v>50</v>
      </c>
      <c r="BF4236" s="101" t="s">
        <v>58</v>
      </c>
      <c r="BK4236" s="98" t="s">
        <v>70</v>
      </c>
    </row>
    <row r="4237" spans="17:63" ht="29.25" customHeight="1" x14ac:dyDescent="0.2">
      <c r="Q4237" s="92" t="s">
        <v>50</v>
      </c>
      <c r="BF4237" s="101" t="s">
        <v>58</v>
      </c>
      <c r="BK4237" s="98" t="s">
        <v>70</v>
      </c>
    </row>
    <row r="4238" spans="17:63" ht="29.25" customHeight="1" x14ac:dyDescent="0.2">
      <c r="Q4238" s="92" t="s">
        <v>50</v>
      </c>
      <c r="BF4238" s="101" t="s">
        <v>58</v>
      </c>
      <c r="BK4238" s="98" t="s">
        <v>70</v>
      </c>
    </row>
    <row r="4239" spans="17:63" ht="29.25" customHeight="1" x14ac:dyDescent="0.2">
      <c r="Q4239" s="92" t="s">
        <v>50</v>
      </c>
      <c r="BF4239" s="101" t="s">
        <v>58</v>
      </c>
      <c r="BK4239" s="98" t="s">
        <v>70</v>
      </c>
    </row>
    <row r="4240" spans="17:63" ht="29.25" customHeight="1" x14ac:dyDescent="0.2">
      <c r="Q4240" s="92" t="s">
        <v>50</v>
      </c>
      <c r="BF4240" s="101" t="s">
        <v>58</v>
      </c>
      <c r="BK4240" s="98" t="s">
        <v>70</v>
      </c>
    </row>
    <row r="4241" spans="17:63" ht="29.25" customHeight="1" x14ac:dyDescent="0.2">
      <c r="Q4241" s="92" t="s">
        <v>50</v>
      </c>
      <c r="BF4241" s="101" t="s">
        <v>58</v>
      </c>
      <c r="BK4241" s="98" t="s">
        <v>70</v>
      </c>
    </row>
    <row r="4242" spans="17:63" ht="29.25" customHeight="1" x14ac:dyDescent="0.2">
      <c r="Q4242" s="92" t="s">
        <v>50</v>
      </c>
      <c r="BF4242" s="101" t="s">
        <v>58</v>
      </c>
      <c r="BK4242" s="98" t="s">
        <v>70</v>
      </c>
    </row>
    <row r="4243" spans="17:63" ht="29.25" customHeight="1" x14ac:dyDescent="0.2">
      <c r="Q4243" s="92" t="s">
        <v>50</v>
      </c>
      <c r="BF4243" s="101" t="s">
        <v>58</v>
      </c>
      <c r="BK4243" s="98" t="s">
        <v>70</v>
      </c>
    </row>
    <row r="4244" spans="17:63" ht="29.25" customHeight="1" x14ac:dyDescent="0.2">
      <c r="Q4244" s="92" t="s">
        <v>50</v>
      </c>
      <c r="BF4244" s="101" t="s">
        <v>58</v>
      </c>
      <c r="BK4244" s="98" t="s">
        <v>70</v>
      </c>
    </row>
    <row r="4245" spans="17:63" ht="29.25" customHeight="1" x14ac:dyDescent="0.2">
      <c r="Q4245" s="92" t="s">
        <v>50</v>
      </c>
      <c r="BF4245" s="101" t="s">
        <v>58</v>
      </c>
      <c r="BK4245" s="98" t="s">
        <v>70</v>
      </c>
    </row>
    <row r="4246" spans="17:63" ht="29.25" customHeight="1" x14ac:dyDescent="0.2">
      <c r="Q4246" s="92" t="s">
        <v>50</v>
      </c>
      <c r="BF4246" s="101" t="s">
        <v>58</v>
      </c>
      <c r="BK4246" s="98" t="s">
        <v>70</v>
      </c>
    </row>
    <row r="4247" spans="17:63" ht="29.25" customHeight="1" x14ac:dyDescent="0.2">
      <c r="Q4247" s="92" t="s">
        <v>50</v>
      </c>
      <c r="BF4247" s="101" t="s">
        <v>58</v>
      </c>
      <c r="BK4247" s="98" t="s">
        <v>70</v>
      </c>
    </row>
    <row r="4248" spans="17:63" ht="29.25" customHeight="1" x14ac:dyDescent="0.2">
      <c r="Q4248" s="92" t="s">
        <v>50</v>
      </c>
      <c r="BF4248" s="101" t="s">
        <v>58</v>
      </c>
      <c r="BK4248" s="98" t="s">
        <v>70</v>
      </c>
    </row>
    <row r="4249" spans="17:63" ht="29.25" customHeight="1" x14ac:dyDescent="0.2">
      <c r="Q4249" s="92" t="s">
        <v>50</v>
      </c>
      <c r="BF4249" s="101" t="s">
        <v>58</v>
      </c>
      <c r="BK4249" s="98" t="s">
        <v>70</v>
      </c>
    </row>
    <row r="4250" spans="17:63" ht="29.25" customHeight="1" x14ac:dyDescent="0.2">
      <c r="Q4250" s="92" t="s">
        <v>50</v>
      </c>
      <c r="BF4250" s="101" t="s">
        <v>58</v>
      </c>
      <c r="BK4250" s="98" t="s">
        <v>70</v>
      </c>
    </row>
    <row r="4251" spans="17:63" ht="29.25" customHeight="1" x14ac:dyDescent="0.2">
      <c r="Q4251" s="92" t="s">
        <v>50</v>
      </c>
      <c r="BF4251" s="101" t="s">
        <v>58</v>
      </c>
      <c r="BK4251" s="98" t="s">
        <v>70</v>
      </c>
    </row>
    <row r="4252" spans="17:63" ht="29.25" customHeight="1" x14ac:dyDescent="0.2">
      <c r="Q4252" s="92" t="s">
        <v>50</v>
      </c>
      <c r="BF4252" s="101" t="s">
        <v>58</v>
      </c>
      <c r="BK4252" s="98" t="s">
        <v>70</v>
      </c>
    </row>
    <row r="4253" spans="17:63" ht="29.25" customHeight="1" x14ac:dyDescent="0.2">
      <c r="Q4253" s="92" t="s">
        <v>50</v>
      </c>
      <c r="BF4253" s="101" t="s">
        <v>58</v>
      </c>
      <c r="BK4253" s="98" t="s">
        <v>70</v>
      </c>
    </row>
    <row r="4254" spans="17:63" ht="29.25" customHeight="1" x14ac:dyDescent="0.2">
      <c r="Q4254" s="92" t="s">
        <v>50</v>
      </c>
      <c r="BF4254" s="101" t="s">
        <v>58</v>
      </c>
      <c r="BK4254" s="98" t="s">
        <v>70</v>
      </c>
    </row>
    <row r="4255" spans="17:63" ht="29.25" customHeight="1" x14ac:dyDescent="0.2">
      <c r="Q4255" s="92" t="s">
        <v>50</v>
      </c>
      <c r="BF4255" s="101" t="s">
        <v>58</v>
      </c>
      <c r="BK4255" s="98" t="s">
        <v>70</v>
      </c>
    </row>
    <row r="4256" spans="17:63" ht="29.25" customHeight="1" x14ac:dyDescent="0.2">
      <c r="Q4256" s="92" t="s">
        <v>50</v>
      </c>
      <c r="BF4256" s="101" t="s">
        <v>58</v>
      </c>
      <c r="BK4256" s="98" t="s">
        <v>70</v>
      </c>
    </row>
    <row r="4257" spans="17:63" ht="29.25" customHeight="1" x14ac:dyDescent="0.2">
      <c r="Q4257" s="92" t="s">
        <v>50</v>
      </c>
      <c r="BF4257" s="101" t="s">
        <v>58</v>
      </c>
      <c r="BK4257" s="98" t="s">
        <v>70</v>
      </c>
    </row>
    <row r="4258" spans="17:63" ht="29.25" customHeight="1" x14ac:dyDescent="0.2">
      <c r="Q4258" s="92" t="s">
        <v>50</v>
      </c>
      <c r="BF4258" s="101" t="s">
        <v>58</v>
      </c>
      <c r="BK4258" s="98" t="s">
        <v>70</v>
      </c>
    </row>
    <row r="4259" spans="17:63" ht="29.25" customHeight="1" x14ac:dyDescent="0.2">
      <c r="Q4259" s="92" t="s">
        <v>50</v>
      </c>
      <c r="BF4259" s="101" t="s">
        <v>58</v>
      </c>
      <c r="BK4259" s="98" t="s">
        <v>70</v>
      </c>
    </row>
    <row r="4260" spans="17:63" ht="29.25" customHeight="1" x14ac:dyDescent="0.2">
      <c r="Q4260" s="92" t="s">
        <v>50</v>
      </c>
      <c r="BF4260" s="101" t="s">
        <v>58</v>
      </c>
      <c r="BK4260" s="98" t="s">
        <v>70</v>
      </c>
    </row>
    <row r="4261" spans="17:63" ht="29.25" customHeight="1" x14ac:dyDescent="0.2">
      <c r="Q4261" s="92" t="s">
        <v>50</v>
      </c>
      <c r="BF4261" s="101" t="s">
        <v>58</v>
      </c>
      <c r="BK4261" s="98" t="s">
        <v>70</v>
      </c>
    </row>
    <row r="4262" spans="17:63" ht="29.25" customHeight="1" x14ac:dyDescent="0.2">
      <c r="Q4262" s="92" t="s">
        <v>50</v>
      </c>
      <c r="BF4262" s="101" t="s">
        <v>58</v>
      </c>
      <c r="BK4262" s="98" t="s">
        <v>70</v>
      </c>
    </row>
    <row r="4263" spans="17:63" ht="29.25" customHeight="1" x14ac:dyDescent="0.2">
      <c r="Q4263" s="92" t="s">
        <v>50</v>
      </c>
      <c r="BF4263" s="101" t="s">
        <v>58</v>
      </c>
      <c r="BK4263" s="98" t="s">
        <v>70</v>
      </c>
    </row>
    <row r="4264" spans="17:63" ht="29.25" customHeight="1" x14ac:dyDescent="0.2">
      <c r="Q4264" s="92" t="s">
        <v>50</v>
      </c>
      <c r="BF4264" s="101" t="s">
        <v>58</v>
      </c>
      <c r="BK4264" s="98" t="s">
        <v>70</v>
      </c>
    </row>
    <row r="4265" spans="17:63" ht="29.25" customHeight="1" x14ac:dyDescent="0.2">
      <c r="Q4265" s="92" t="s">
        <v>50</v>
      </c>
      <c r="BF4265" s="101" t="s">
        <v>58</v>
      </c>
      <c r="BK4265" s="98" t="s">
        <v>70</v>
      </c>
    </row>
    <row r="4266" spans="17:63" ht="29.25" customHeight="1" x14ac:dyDescent="0.2">
      <c r="Q4266" s="92" t="s">
        <v>50</v>
      </c>
      <c r="BF4266" s="101" t="s">
        <v>58</v>
      </c>
      <c r="BK4266" s="98" t="s">
        <v>70</v>
      </c>
    </row>
    <row r="4267" spans="17:63" ht="29.25" customHeight="1" x14ac:dyDescent="0.2">
      <c r="Q4267" s="92" t="s">
        <v>50</v>
      </c>
      <c r="BF4267" s="101" t="s">
        <v>58</v>
      </c>
      <c r="BK4267" s="98" t="s">
        <v>70</v>
      </c>
    </row>
    <row r="4268" spans="17:63" ht="29.25" customHeight="1" x14ac:dyDescent="0.2">
      <c r="Q4268" s="92" t="s">
        <v>50</v>
      </c>
      <c r="BF4268" s="101" t="s">
        <v>58</v>
      </c>
      <c r="BK4268" s="98" t="s">
        <v>70</v>
      </c>
    </row>
    <row r="4269" spans="17:63" ht="29.25" customHeight="1" x14ac:dyDescent="0.2">
      <c r="Q4269" s="92" t="s">
        <v>50</v>
      </c>
      <c r="BF4269" s="101" t="s">
        <v>58</v>
      </c>
      <c r="BK4269" s="98" t="s">
        <v>70</v>
      </c>
    </row>
    <row r="4270" spans="17:63" ht="29.25" customHeight="1" x14ac:dyDescent="0.2">
      <c r="Q4270" s="92" t="s">
        <v>50</v>
      </c>
      <c r="BF4270" s="101" t="s">
        <v>58</v>
      </c>
      <c r="BK4270" s="98" t="s">
        <v>70</v>
      </c>
    </row>
    <row r="4271" spans="17:63" ht="29.25" customHeight="1" x14ac:dyDescent="0.2">
      <c r="Q4271" s="92" t="s">
        <v>50</v>
      </c>
      <c r="BF4271" s="101" t="s">
        <v>58</v>
      </c>
      <c r="BK4271" s="98" t="s">
        <v>70</v>
      </c>
    </row>
    <row r="4272" spans="17:63" ht="29.25" customHeight="1" x14ac:dyDescent="0.2">
      <c r="Q4272" s="92" t="s">
        <v>50</v>
      </c>
      <c r="BF4272" s="101" t="s">
        <v>58</v>
      </c>
      <c r="BK4272" s="98" t="s">
        <v>70</v>
      </c>
    </row>
    <row r="4273" spans="17:63" ht="29.25" customHeight="1" x14ac:dyDescent="0.2">
      <c r="Q4273" s="92" t="s">
        <v>50</v>
      </c>
      <c r="BF4273" s="101" t="s">
        <v>58</v>
      </c>
      <c r="BK4273" s="98" t="s">
        <v>70</v>
      </c>
    </row>
    <row r="4274" spans="17:63" ht="29.25" customHeight="1" x14ac:dyDescent="0.2">
      <c r="Q4274" s="92" t="s">
        <v>50</v>
      </c>
      <c r="BF4274" s="101" t="s">
        <v>58</v>
      </c>
      <c r="BK4274" s="98" t="s">
        <v>70</v>
      </c>
    </row>
    <row r="4275" spans="17:63" ht="29.25" customHeight="1" x14ac:dyDescent="0.2">
      <c r="Q4275" s="92" t="s">
        <v>50</v>
      </c>
      <c r="BF4275" s="101" t="s">
        <v>58</v>
      </c>
      <c r="BK4275" s="98" t="s">
        <v>70</v>
      </c>
    </row>
    <row r="4276" spans="17:63" ht="29.25" customHeight="1" x14ac:dyDescent="0.2">
      <c r="Q4276" s="92" t="s">
        <v>50</v>
      </c>
      <c r="BF4276" s="101" t="s">
        <v>58</v>
      </c>
      <c r="BK4276" s="98" t="s">
        <v>70</v>
      </c>
    </row>
    <row r="4277" spans="17:63" ht="29.25" customHeight="1" x14ac:dyDescent="0.2">
      <c r="Q4277" s="92" t="s">
        <v>50</v>
      </c>
      <c r="BF4277" s="101" t="s">
        <v>58</v>
      </c>
      <c r="BK4277" s="98" t="s">
        <v>70</v>
      </c>
    </row>
    <row r="4278" spans="17:63" ht="29.25" customHeight="1" x14ac:dyDescent="0.2">
      <c r="Q4278" s="92" t="s">
        <v>50</v>
      </c>
      <c r="BF4278" s="101" t="s">
        <v>58</v>
      </c>
      <c r="BK4278" s="98" t="s">
        <v>70</v>
      </c>
    </row>
    <row r="4279" spans="17:63" ht="29.25" customHeight="1" x14ac:dyDescent="0.2">
      <c r="Q4279" s="92" t="s">
        <v>50</v>
      </c>
      <c r="BF4279" s="101" t="s">
        <v>58</v>
      </c>
      <c r="BK4279" s="98" t="s">
        <v>70</v>
      </c>
    </row>
    <row r="4280" spans="17:63" ht="29.25" customHeight="1" x14ac:dyDescent="0.2">
      <c r="Q4280" s="92" t="s">
        <v>50</v>
      </c>
      <c r="BF4280" s="101" t="s">
        <v>58</v>
      </c>
      <c r="BK4280" s="98" t="s">
        <v>70</v>
      </c>
    </row>
    <row r="4281" spans="17:63" ht="29.25" customHeight="1" x14ac:dyDescent="0.2">
      <c r="Q4281" s="92" t="s">
        <v>50</v>
      </c>
      <c r="BF4281" s="101" t="s">
        <v>58</v>
      </c>
      <c r="BK4281" s="98" t="s">
        <v>70</v>
      </c>
    </row>
    <row r="4282" spans="17:63" ht="29.25" customHeight="1" x14ac:dyDescent="0.2">
      <c r="Q4282" s="92" t="s">
        <v>50</v>
      </c>
      <c r="BF4282" s="101" t="s">
        <v>58</v>
      </c>
      <c r="BK4282" s="98" t="s">
        <v>70</v>
      </c>
    </row>
    <row r="4283" spans="17:63" ht="29.25" customHeight="1" x14ac:dyDescent="0.2">
      <c r="Q4283" s="92" t="s">
        <v>50</v>
      </c>
      <c r="BF4283" s="101" t="s">
        <v>58</v>
      </c>
      <c r="BK4283" s="98" t="s">
        <v>70</v>
      </c>
    </row>
    <row r="4284" spans="17:63" ht="29.25" customHeight="1" x14ac:dyDescent="0.2">
      <c r="Q4284" s="92" t="s">
        <v>50</v>
      </c>
      <c r="BF4284" s="101" t="s">
        <v>58</v>
      </c>
      <c r="BK4284" s="98" t="s">
        <v>70</v>
      </c>
    </row>
    <row r="4285" spans="17:63" ht="29.25" customHeight="1" x14ac:dyDescent="0.2">
      <c r="Q4285" s="92" t="s">
        <v>50</v>
      </c>
      <c r="BF4285" s="101" t="s">
        <v>58</v>
      </c>
      <c r="BK4285" s="98" t="s">
        <v>70</v>
      </c>
    </row>
    <row r="4286" spans="17:63" ht="29.25" customHeight="1" x14ac:dyDescent="0.2">
      <c r="Q4286" s="92" t="s">
        <v>50</v>
      </c>
      <c r="BF4286" s="101" t="s">
        <v>58</v>
      </c>
      <c r="BK4286" s="98" t="s">
        <v>70</v>
      </c>
    </row>
    <row r="4287" spans="17:63" ht="29.25" customHeight="1" x14ac:dyDescent="0.2">
      <c r="Q4287" s="92" t="s">
        <v>50</v>
      </c>
      <c r="BF4287" s="101" t="s">
        <v>58</v>
      </c>
      <c r="BK4287" s="98" t="s">
        <v>70</v>
      </c>
    </row>
    <row r="4288" spans="17:63" ht="29.25" customHeight="1" x14ac:dyDescent="0.2">
      <c r="Q4288" s="92" t="s">
        <v>50</v>
      </c>
      <c r="BF4288" s="101" t="s">
        <v>58</v>
      </c>
      <c r="BK4288" s="98" t="s">
        <v>70</v>
      </c>
    </row>
    <row r="4289" spans="17:63" ht="29.25" customHeight="1" x14ac:dyDescent="0.2">
      <c r="Q4289" s="92" t="s">
        <v>50</v>
      </c>
      <c r="BF4289" s="101" t="s">
        <v>58</v>
      </c>
      <c r="BK4289" s="98" t="s">
        <v>70</v>
      </c>
    </row>
    <row r="4290" spans="17:63" ht="29.25" customHeight="1" x14ac:dyDescent="0.2">
      <c r="Q4290" s="92" t="s">
        <v>50</v>
      </c>
      <c r="BF4290" s="101" t="s">
        <v>58</v>
      </c>
      <c r="BK4290" s="98" t="s">
        <v>70</v>
      </c>
    </row>
    <row r="4291" spans="17:63" ht="29.25" customHeight="1" x14ac:dyDescent="0.2">
      <c r="Q4291" s="92" t="s">
        <v>50</v>
      </c>
      <c r="BF4291" s="101" t="s">
        <v>58</v>
      </c>
      <c r="BK4291" s="98" t="s">
        <v>70</v>
      </c>
    </row>
    <row r="4292" spans="17:63" ht="29.25" customHeight="1" x14ac:dyDescent="0.2">
      <c r="Q4292" s="92" t="s">
        <v>50</v>
      </c>
      <c r="BF4292" s="101" t="s">
        <v>58</v>
      </c>
      <c r="BK4292" s="98" t="s">
        <v>70</v>
      </c>
    </row>
    <row r="4293" spans="17:63" ht="29.25" customHeight="1" x14ac:dyDescent="0.2">
      <c r="Q4293" s="92" t="s">
        <v>50</v>
      </c>
      <c r="BF4293" s="101" t="s">
        <v>58</v>
      </c>
      <c r="BK4293" s="98" t="s">
        <v>70</v>
      </c>
    </row>
    <row r="4294" spans="17:63" ht="29.25" customHeight="1" x14ac:dyDescent="0.2">
      <c r="Q4294" s="92" t="s">
        <v>50</v>
      </c>
      <c r="BF4294" s="101" t="s">
        <v>58</v>
      </c>
      <c r="BK4294" s="98" t="s">
        <v>70</v>
      </c>
    </row>
    <row r="4295" spans="17:63" ht="29.25" customHeight="1" x14ac:dyDescent="0.2">
      <c r="Q4295" s="92" t="s">
        <v>50</v>
      </c>
      <c r="BF4295" s="101" t="s">
        <v>58</v>
      </c>
      <c r="BK4295" s="98" t="s">
        <v>70</v>
      </c>
    </row>
    <row r="4296" spans="17:63" ht="29.25" customHeight="1" x14ac:dyDescent="0.2">
      <c r="Q4296" s="92" t="s">
        <v>50</v>
      </c>
      <c r="BF4296" s="101" t="s">
        <v>58</v>
      </c>
      <c r="BK4296" s="98" t="s">
        <v>70</v>
      </c>
    </row>
    <row r="4297" spans="17:63" ht="29.25" customHeight="1" x14ac:dyDescent="0.2">
      <c r="Q4297" s="92" t="s">
        <v>50</v>
      </c>
      <c r="BF4297" s="101" t="s">
        <v>58</v>
      </c>
      <c r="BK4297" s="98" t="s">
        <v>70</v>
      </c>
    </row>
    <row r="4298" spans="17:63" ht="29.25" customHeight="1" x14ac:dyDescent="0.2">
      <c r="Q4298" s="92" t="s">
        <v>50</v>
      </c>
      <c r="BF4298" s="101" t="s">
        <v>58</v>
      </c>
      <c r="BK4298" s="98" t="s">
        <v>70</v>
      </c>
    </row>
    <row r="4299" spans="17:63" ht="29.25" customHeight="1" x14ac:dyDescent="0.2">
      <c r="Q4299" s="92" t="s">
        <v>50</v>
      </c>
      <c r="BF4299" s="101" t="s">
        <v>58</v>
      </c>
      <c r="BK4299" s="98" t="s">
        <v>70</v>
      </c>
    </row>
    <row r="4300" spans="17:63" ht="29.25" customHeight="1" x14ac:dyDescent="0.2">
      <c r="Q4300" s="92" t="s">
        <v>50</v>
      </c>
      <c r="BF4300" s="101" t="s">
        <v>58</v>
      </c>
      <c r="BK4300" s="98" t="s">
        <v>70</v>
      </c>
    </row>
    <row r="4301" spans="17:63" ht="29.25" customHeight="1" x14ac:dyDescent="0.2">
      <c r="Q4301" s="92" t="s">
        <v>50</v>
      </c>
      <c r="BF4301" s="101" t="s">
        <v>58</v>
      </c>
      <c r="BK4301" s="98" t="s">
        <v>70</v>
      </c>
    </row>
    <row r="4302" spans="17:63" ht="29.25" customHeight="1" x14ac:dyDescent="0.2">
      <c r="Q4302" s="92" t="s">
        <v>50</v>
      </c>
      <c r="BF4302" s="101" t="s">
        <v>58</v>
      </c>
      <c r="BK4302" s="98" t="s">
        <v>70</v>
      </c>
    </row>
    <row r="4303" spans="17:63" ht="29.25" customHeight="1" x14ac:dyDescent="0.2">
      <c r="Q4303" s="92" t="s">
        <v>50</v>
      </c>
      <c r="BF4303" s="101" t="s">
        <v>58</v>
      </c>
      <c r="BK4303" s="98" t="s">
        <v>70</v>
      </c>
    </row>
    <row r="4304" spans="17:63" ht="29.25" customHeight="1" x14ac:dyDescent="0.2">
      <c r="Q4304" s="92" t="s">
        <v>50</v>
      </c>
      <c r="BF4304" s="101" t="s">
        <v>58</v>
      </c>
      <c r="BK4304" s="98" t="s">
        <v>70</v>
      </c>
    </row>
    <row r="4305" spans="17:63" ht="29.25" customHeight="1" x14ac:dyDescent="0.2">
      <c r="Q4305" s="92" t="s">
        <v>50</v>
      </c>
      <c r="BF4305" s="101" t="s">
        <v>58</v>
      </c>
      <c r="BK4305" s="98" t="s">
        <v>70</v>
      </c>
    </row>
    <row r="4306" spans="17:63" ht="29.25" customHeight="1" x14ac:dyDescent="0.2">
      <c r="Q4306" s="92" t="s">
        <v>50</v>
      </c>
      <c r="BF4306" s="101" t="s">
        <v>58</v>
      </c>
      <c r="BK4306" s="98" t="s">
        <v>70</v>
      </c>
    </row>
    <row r="4307" spans="17:63" ht="29.25" customHeight="1" x14ac:dyDescent="0.2">
      <c r="Q4307" s="92" t="s">
        <v>50</v>
      </c>
      <c r="BF4307" s="101" t="s">
        <v>58</v>
      </c>
      <c r="BK4307" s="98" t="s">
        <v>70</v>
      </c>
    </row>
    <row r="4308" spans="17:63" ht="29.25" customHeight="1" x14ac:dyDescent="0.2">
      <c r="Q4308" s="92" t="s">
        <v>50</v>
      </c>
      <c r="BF4308" s="101" t="s">
        <v>58</v>
      </c>
      <c r="BK4308" s="98" t="s">
        <v>70</v>
      </c>
    </row>
    <row r="4309" spans="17:63" ht="29.25" customHeight="1" x14ac:dyDescent="0.2">
      <c r="Q4309" s="92" t="s">
        <v>50</v>
      </c>
      <c r="BF4309" s="101" t="s">
        <v>58</v>
      </c>
      <c r="BK4309" s="98" t="s">
        <v>70</v>
      </c>
    </row>
    <row r="4310" spans="17:63" ht="29.25" customHeight="1" x14ac:dyDescent="0.2">
      <c r="Q4310" s="92" t="s">
        <v>50</v>
      </c>
      <c r="BF4310" s="101" t="s">
        <v>58</v>
      </c>
      <c r="BK4310" s="98" t="s">
        <v>70</v>
      </c>
    </row>
    <row r="4311" spans="17:63" ht="29.25" customHeight="1" x14ac:dyDescent="0.2">
      <c r="Q4311" s="92" t="s">
        <v>50</v>
      </c>
      <c r="BF4311" s="101" t="s">
        <v>58</v>
      </c>
      <c r="BK4311" s="98" t="s">
        <v>70</v>
      </c>
    </row>
    <row r="4312" spans="17:63" ht="29.25" customHeight="1" x14ac:dyDescent="0.2">
      <c r="Q4312" s="92" t="s">
        <v>50</v>
      </c>
      <c r="BF4312" s="101" t="s">
        <v>58</v>
      </c>
      <c r="BK4312" s="98" t="s">
        <v>70</v>
      </c>
    </row>
    <row r="4313" spans="17:63" ht="29.25" customHeight="1" x14ac:dyDescent="0.2">
      <c r="Q4313" s="92" t="s">
        <v>50</v>
      </c>
      <c r="BF4313" s="101" t="s">
        <v>58</v>
      </c>
      <c r="BK4313" s="98" t="s">
        <v>70</v>
      </c>
    </row>
    <row r="4314" spans="17:63" ht="29.25" customHeight="1" x14ac:dyDescent="0.2">
      <c r="Q4314" s="92" t="s">
        <v>50</v>
      </c>
      <c r="BF4314" s="101" t="s">
        <v>58</v>
      </c>
      <c r="BK4314" s="98" t="s">
        <v>70</v>
      </c>
    </row>
    <row r="4315" spans="17:63" ht="29.25" customHeight="1" x14ac:dyDescent="0.2">
      <c r="Q4315" s="92" t="s">
        <v>50</v>
      </c>
      <c r="BF4315" s="101" t="s">
        <v>58</v>
      </c>
      <c r="BK4315" s="98" t="s">
        <v>70</v>
      </c>
    </row>
    <row r="4316" spans="17:63" ht="29.25" customHeight="1" x14ac:dyDescent="0.2">
      <c r="Q4316" s="92" t="s">
        <v>50</v>
      </c>
      <c r="BF4316" s="101" t="s">
        <v>58</v>
      </c>
      <c r="BK4316" s="98" t="s">
        <v>70</v>
      </c>
    </row>
    <row r="4317" spans="17:63" ht="29.25" customHeight="1" x14ac:dyDescent="0.2">
      <c r="Q4317" s="92" t="s">
        <v>50</v>
      </c>
      <c r="BF4317" s="101" t="s">
        <v>58</v>
      </c>
      <c r="BK4317" s="98" t="s">
        <v>70</v>
      </c>
    </row>
    <row r="4318" spans="17:63" ht="29.25" customHeight="1" x14ac:dyDescent="0.2">
      <c r="Q4318" s="92" t="s">
        <v>50</v>
      </c>
      <c r="BF4318" s="101" t="s">
        <v>58</v>
      </c>
      <c r="BK4318" s="98" t="s">
        <v>70</v>
      </c>
    </row>
    <row r="4319" spans="17:63" ht="29.25" customHeight="1" x14ac:dyDescent="0.2">
      <c r="Q4319" s="92" t="s">
        <v>50</v>
      </c>
      <c r="BF4319" s="101" t="s">
        <v>58</v>
      </c>
      <c r="BK4319" s="98" t="s">
        <v>70</v>
      </c>
    </row>
    <row r="4320" spans="17:63" ht="29.25" customHeight="1" x14ac:dyDescent="0.2">
      <c r="Q4320" s="92" t="s">
        <v>50</v>
      </c>
      <c r="BF4320" s="101" t="s">
        <v>58</v>
      </c>
      <c r="BK4320" s="98" t="s">
        <v>70</v>
      </c>
    </row>
    <row r="4321" spans="17:63" ht="29.25" customHeight="1" x14ac:dyDescent="0.2">
      <c r="Q4321" s="92" t="s">
        <v>50</v>
      </c>
      <c r="BF4321" s="101" t="s">
        <v>58</v>
      </c>
      <c r="BK4321" s="98" t="s">
        <v>70</v>
      </c>
    </row>
    <row r="4322" spans="17:63" ht="29.25" customHeight="1" x14ac:dyDescent="0.2">
      <c r="Q4322" s="92" t="s">
        <v>50</v>
      </c>
      <c r="BF4322" s="101" t="s">
        <v>58</v>
      </c>
      <c r="BK4322" s="98" t="s">
        <v>70</v>
      </c>
    </row>
    <row r="4323" spans="17:63" ht="29.25" customHeight="1" x14ac:dyDescent="0.2">
      <c r="Q4323" s="92" t="s">
        <v>50</v>
      </c>
      <c r="BF4323" s="101" t="s">
        <v>58</v>
      </c>
      <c r="BK4323" s="98" t="s">
        <v>70</v>
      </c>
    </row>
    <row r="4324" spans="17:63" ht="29.25" customHeight="1" x14ac:dyDescent="0.2">
      <c r="Q4324" s="92" t="s">
        <v>50</v>
      </c>
      <c r="BF4324" s="101" t="s">
        <v>58</v>
      </c>
      <c r="BK4324" s="98" t="s">
        <v>70</v>
      </c>
    </row>
    <row r="4325" spans="17:63" ht="29.25" customHeight="1" x14ac:dyDescent="0.2">
      <c r="Q4325" s="92" t="s">
        <v>50</v>
      </c>
      <c r="BF4325" s="101" t="s">
        <v>58</v>
      </c>
      <c r="BK4325" s="98" t="s">
        <v>70</v>
      </c>
    </row>
    <row r="4326" spans="17:63" ht="29.25" customHeight="1" x14ac:dyDescent="0.2">
      <c r="Q4326" s="92" t="s">
        <v>50</v>
      </c>
      <c r="BF4326" s="101" t="s">
        <v>58</v>
      </c>
      <c r="BK4326" s="98" t="s">
        <v>70</v>
      </c>
    </row>
    <row r="4327" spans="17:63" ht="29.25" customHeight="1" x14ac:dyDescent="0.2">
      <c r="Q4327" s="92" t="s">
        <v>50</v>
      </c>
      <c r="BF4327" s="101" t="s">
        <v>58</v>
      </c>
      <c r="BK4327" s="98" t="s">
        <v>70</v>
      </c>
    </row>
    <row r="4328" spans="17:63" ht="29.25" customHeight="1" x14ac:dyDescent="0.2">
      <c r="Q4328" s="92" t="s">
        <v>50</v>
      </c>
      <c r="BF4328" s="101" t="s">
        <v>58</v>
      </c>
      <c r="BK4328" s="98" t="s">
        <v>70</v>
      </c>
    </row>
    <row r="4329" spans="17:63" ht="29.25" customHeight="1" x14ac:dyDescent="0.2">
      <c r="Q4329" s="92" t="s">
        <v>50</v>
      </c>
      <c r="BF4329" s="101" t="s">
        <v>58</v>
      </c>
      <c r="BK4329" s="98" t="s">
        <v>70</v>
      </c>
    </row>
    <row r="4330" spans="17:63" ht="29.25" customHeight="1" x14ac:dyDescent="0.2">
      <c r="Q4330" s="92" t="s">
        <v>50</v>
      </c>
      <c r="BF4330" s="101" t="s">
        <v>58</v>
      </c>
      <c r="BK4330" s="98" t="s">
        <v>70</v>
      </c>
    </row>
    <row r="4331" spans="17:63" ht="29.25" customHeight="1" x14ac:dyDescent="0.2">
      <c r="Q4331" s="92" t="s">
        <v>50</v>
      </c>
      <c r="BF4331" s="101" t="s">
        <v>58</v>
      </c>
      <c r="BK4331" s="98" t="s">
        <v>70</v>
      </c>
    </row>
    <row r="4332" spans="17:63" ht="29.25" customHeight="1" x14ac:dyDescent="0.2">
      <c r="Q4332" s="92" t="s">
        <v>50</v>
      </c>
      <c r="BF4332" s="101" t="s">
        <v>58</v>
      </c>
      <c r="BK4332" s="98" t="s">
        <v>70</v>
      </c>
    </row>
    <row r="4333" spans="17:63" ht="29.25" customHeight="1" x14ac:dyDescent="0.2">
      <c r="Q4333" s="92" t="s">
        <v>50</v>
      </c>
      <c r="BF4333" s="101" t="s">
        <v>58</v>
      </c>
      <c r="BK4333" s="98" t="s">
        <v>70</v>
      </c>
    </row>
    <row r="4334" spans="17:63" ht="29.25" customHeight="1" x14ac:dyDescent="0.2">
      <c r="Q4334" s="92" t="s">
        <v>50</v>
      </c>
      <c r="BF4334" s="101" t="s">
        <v>58</v>
      </c>
      <c r="BK4334" s="98" t="s">
        <v>70</v>
      </c>
    </row>
    <row r="4335" spans="17:63" ht="29.25" customHeight="1" x14ac:dyDescent="0.2">
      <c r="Q4335" s="92" t="s">
        <v>50</v>
      </c>
      <c r="BF4335" s="101" t="s">
        <v>58</v>
      </c>
      <c r="BK4335" s="98" t="s">
        <v>70</v>
      </c>
    </row>
    <row r="4336" spans="17:63" ht="29.25" customHeight="1" x14ac:dyDescent="0.2">
      <c r="Q4336" s="92" t="s">
        <v>50</v>
      </c>
      <c r="BF4336" s="101" t="s">
        <v>58</v>
      </c>
      <c r="BK4336" s="98" t="s">
        <v>70</v>
      </c>
    </row>
    <row r="4337" spans="17:63" ht="29.25" customHeight="1" x14ac:dyDescent="0.2">
      <c r="Q4337" s="92" t="s">
        <v>50</v>
      </c>
      <c r="BF4337" s="101" t="s">
        <v>58</v>
      </c>
      <c r="BK4337" s="98" t="s">
        <v>70</v>
      </c>
    </row>
    <row r="4338" spans="17:63" ht="29.25" customHeight="1" x14ac:dyDescent="0.2">
      <c r="Q4338" s="92" t="s">
        <v>50</v>
      </c>
      <c r="BF4338" s="101" t="s">
        <v>58</v>
      </c>
      <c r="BK4338" s="98" t="s">
        <v>70</v>
      </c>
    </row>
    <row r="4339" spans="17:63" ht="29.25" customHeight="1" x14ac:dyDescent="0.2">
      <c r="Q4339" s="92" t="s">
        <v>50</v>
      </c>
      <c r="BF4339" s="101" t="s">
        <v>58</v>
      </c>
      <c r="BK4339" s="98" t="s">
        <v>70</v>
      </c>
    </row>
    <row r="4340" spans="17:63" ht="29.25" customHeight="1" x14ac:dyDescent="0.2">
      <c r="Q4340" s="92" t="s">
        <v>50</v>
      </c>
      <c r="BF4340" s="101" t="s">
        <v>58</v>
      </c>
      <c r="BK4340" s="98" t="s">
        <v>70</v>
      </c>
    </row>
    <row r="4341" spans="17:63" ht="29.25" customHeight="1" x14ac:dyDescent="0.2">
      <c r="Q4341" s="92" t="s">
        <v>50</v>
      </c>
      <c r="BF4341" s="101" t="s">
        <v>58</v>
      </c>
      <c r="BK4341" s="98" t="s">
        <v>70</v>
      </c>
    </row>
    <row r="4342" spans="17:63" ht="29.25" customHeight="1" x14ac:dyDescent="0.2">
      <c r="Q4342" s="92" t="s">
        <v>50</v>
      </c>
      <c r="BF4342" s="101" t="s">
        <v>58</v>
      </c>
      <c r="BK4342" s="98" t="s">
        <v>70</v>
      </c>
    </row>
    <row r="4343" spans="17:63" ht="29.25" customHeight="1" x14ac:dyDescent="0.2">
      <c r="Q4343" s="92" t="s">
        <v>50</v>
      </c>
      <c r="BF4343" s="101" t="s">
        <v>58</v>
      </c>
      <c r="BK4343" s="98" t="s">
        <v>70</v>
      </c>
    </row>
    <row r="4344" spans="17:63" ht="29.25" customHeight="1" x14ac:dyDescent="0.2">
      <c r="Q4344" s="92" t="s">
        <v>50</v>
      </c>
      <c r="BF4344" s="101" t="s">
        <v>58</v>
      </c>
      <c r="BK4344" s="98" t="s">
        <v>70</v>
      </c>
    </row>
    <row r="4345" spans="17:63" ht="29.25" customHeight="1" x14ac:dyDescent="0.2">
      <c r="Q4345" s="92" t="s">
        <v>50</v>
      </c>
      <c r="BF4345" s="101" t="s">
        <v>58</v>
      </c>
      <c r="BK4345" s="98" t="s">
        <v>70</v>
      </c>
    </row>
    <row r="4346" spans="17:63" ht="29.25" customHeight="1" x14ac:dyDescent="0.2">
      <c r="Q4346" s="92" t="s">
        <v>50</v>
      </c>
      <c r="BF4346" s="101" t="s">
        <v>58</v>
      </c>
      <c r="BK4346" s="98" t="s">
        <v>70</v>
      </c>
    </row>
    <row r="4347" spans="17:63" ht="29.25" customHeight="1" x14ac:dyDescent="0.2">
      <c r="Q4347" s="92" t="s">
        <v>50</v>
      </c>
      <c r="BF4347" s="101" t="s">
        <v>58</v>
      </c>
      <c r="BK4347" s="98" t="s">
        <v>70</v>
      </c>
    </row>
    <row r="4348" spans="17:63" ht="29.25" customHeight="1" x14ac:dyDescent="0.2">
      <c r="Q4348" s="92" t="s">
        <v>50</v>
      </c>
      <c r="BF4348" s="101" t="s">
        <v>58</v>
      </c>
      <c r="BK4348" s="98" t="s">
        <v>70</v>
      </c>
    </row>
    <row r="4349" spans="17:63" ht="29.25" customHeight="1" x14ac:dyDescent="0.2">
      <c r="Q4349" s="92" t="s">
        <v>50</v>
      </c>
      <c r="BF4349" s="101" t="s">
        <v>58</v>
      </c>
      <c r="BK4349" s="98" t="s">
        <v>70</v>
      </c>
    </row>
    <row r="4350" spans="17:63" ht="29.25" customHeight="1" x14ac:dyDescent="0.2">
      <c r="Q4350" s="92" t="s">
        <v>50</v>
      </c>
      <c r="BF4350" s="101" t="s">
        <v>58</v>
      </c>
      <c r="BK4350" s="98" t="s">
        <v>70</v>
      </c>
    </row>
    <row r="4351" spans="17:63" ht="29.25" customHeight="1" x14ac:dyDescent="0.2">
      <c r="Q4351" s="92" t="s">
        <v>50</v>
      </c>
      <c r="BF4351" s="101" t="s">
        <v>58</v>
      </c>
      <c r="BK4351" s="98" t="s">
        <v>70</v>
      </c>
    </row>
    <row r="4352" spans="17:63" ht="29.25" customHeight="1" x14ac:dyDescent="0.2">
      <c r="Q4352" s="92" t="s">
        <v>50</v>
      </c>
      <c r="BF4352" s="101" t="s">
        <v>58</v>
      </c>
      <c r="BK4352" s="98" t="s">
        <v>70</v>
      </c>
    </row>
    <row r="4353" spans="17:63" ht="29.25" customHeight="1" x14ac:dyDescent="0.2">
      <c r="Q4353" s="92" t="s">
        <v>50</v>
      </c>
      <c r="BF4353" s="101" t="s">
        <v>58</v>
      </c>
      <c r="BK4353" s="98" t="s">
        <v>70</v>
      </c>
    </row>
    <row r="4354" spans="17:63" ht="29.25" customHeight="1" x14ac:dyDescent="0.2">
      <c r="Q4354" s="92" t="s">
        <v>50</v>
      </c>
      <c r="BF4354" s="101" t="s">
        <v>58</v>
      </c>
      <c r="BK4354" s="98" t="s">
        <v>70</v>
      </c>
    </row>
    <row r="4355" spans="17:63" ht="29.25" customHeight="1" x14ac:dyDescent="0.2">
      <c r="Q4355" s="92" t="s">
        <v>50</v>
      </c>
      <c r="BF4355" s="101" t="s">
        <v>58</v>
      </c>
      <c r="BK4355" s="98" t="s">
        <v>70</v>
      </c>
    </row>
    <row r="4356" spans="17:63" ht="29.25" customHeight="1" x14ac:dyDescent="0.2">
      <c r="Q4356" s="92" t="s">
        <v>50</v>
      </c>
      <c r="BF4356" s="101" t="s">
        <v>58</v>
      </c>
      <c r="BK4356" s="98" t="s">
        <v>70</v>
      </c>
    </row>
    <row r="4357" spans="17:63" ht="29.25" customHeight="1" x14ac:dyDescent="0.2">
      <c r="Q4357" s="92" t="s">
        <v>50</v>
      </c>
      <c r="BF4357" s="101" t="s">
        <v>58</v>
      </c>
      <c r="BK4357" s="98" t="s">
        <v>70</v>
      </c>
    </row>
    <row r="4358" spans="17:63" ht="29.25" customHeight="1" x14ac:dyDescent="0.2">
      <c r="Q4358" s="92" t="s">
        <v>50</v>
      </c>
      <c r="BF4358" s="101" t="s">
        <v>58</v>
      </c>
      <c r="BK4358" s="98" t="s">
        <v>70</v>
      </c>
    </row>
    <row r="4359" spans="17:63" ht="29.25" customHeight="1" x14ac:dyDescent="0.2">
      <c r="Q4359" s="92" t="s">
        <v>50</v>
      </c>
      <c r="BF4359" s="101" t="s">
        <v>58</v>
      </c>
      <c r="BK4359" s="98" t="s">
        <v>70</v>
      </c>
    </row>
    <row r="4360" spans="17:63" ht="29.25" customHeight="1" x14ac:dyDescent="0.2">
      <c r="Q4360" s="92" t="s">
        <v>50</v>
      </c>
      <c r="BF4360" s="101" t="s">
        <v>58</v>
      </c>
      <c r="BK4360" s="98" t="s">
        <v>70</v>
      </c>
    </row>
    <row r="4361" spans="17:63" ht="29.25" customHeight="1" x14ac:dyDescent="0.2">
      <c r="Q4361" s="92" t="s">
        <v>50</v>
      </c>
      <c r="BF4361" s="101" t="s">
        <v>58</v>
      </c>
      <c r="BK4361" s="98" t="s">
        <v>70</v>
      </c>
    </row>
    <row r="4362" spans="17:63" ht="29.25" customHeight="1" x14ac:dyDescent="0.2">
      <c r="Q4362" s="92" t="s">
        <v>50</v>
      </c>
      <c r="BF4362" s="101" t="s">
        <v>58</v>
      </c>
      <c r="BK4362" s="98" t="s">
        <v>70</v>
      </c>
    </row>
    <row r="4363" spans="17:63" ht="29.25" customHeight="1" x14ac:dyDescent="0.2">
      <c r="Q4363" s="92" t="s">
        <v>50</v>
      </c>
      <c r="BF4363" s="101" t="s">
        <v>58</v>
      </c>
      <c r="BK4363" s="98" t="s">
        <v>70</v>
      </c>
    </row>
    <row r="4364" spans="17:63" ht="29.25" customHeight="1" x14ac:dyDescent="0.2">
      <c r="Q4364" s="92" t="s">
        <v>50</v>
      </c>
      <c r="BF4364" s="101" t="s">
        <v>58</v>
      </c>
      <c r="BK4364" s="98" t="s">
        <v>70</v>
      </c>
    </row>
    <row r="4365" spans="17:63" ht="29.25" customHeight="1" x14ac:dyDescent="0.2">
      <c r="Q4365" s="92" t="s">
        <v>50</v>
      </c>
      <c r="BF4365" s="101" t="s">
        <v>58</v>
      </c>
      <c r="BK4365" s="98" t="s">
        <v>70</v>
      </c>
    </row>
    <row r="4366" spans="17:63" ht="29.25" customHeight="1" x14ac:dyDescent="0.2">
      <c r="Q4366" s="92" t="s">
        <v>50</v>
      </c>
      <c r="BF4366" s="101" t="s">
        <v>58</v>
      </c>
      <c r="BK4366" s="98" t="s">
        <v>70</v>
      </c>
    </row>
    <row r="4367" spans="17:63" ht="29.25" customHeight="1" x14ac:dyDescent="0.2">
      <c r="Q4367" s="92" t="s">
        <v>50</v>
      </c>
      <c r="BF4367" s="101" t="s">
        <v>58</v>
      </c>
      <c r="BK4367" s="98" t="s">
        <v>70</v>
      </c>
    </row>
    <row r="4368" spans="17:63" ht="29.25" customHeight="1" x14ac:dyDescent="0.2">
      <c r="Q4368" s="92" t="s">
        <v>50</v>
      </c>
      <c r="BF4368" s="101" t="s">
        <v>58</v>
      </c>
      <c r="BK4368" s="98" t="s">
        <v>70</v>
      </c>
    </row>
    <row r="4369" spans="17:63" ht="29.25" customHeight="1" x14ac:dyDescent="0.2">
      <c r="Q4369" s="92" t="s">
        <v>50</v>
      </c>
      <c r="BF4369" s="101" t="s">
        <v>58</v>
      </c>
      <c r="BK4369" s="98" t="s">
        <v>70</v>
      </c>
    </row>
    <row r="4370" spans="17:63" ht="29.25" customHeight="1" x14ac:dyDescent="0.2">
      <c r="Q4370" s="92" t="s">
        <v>50</v>
      </c>
      <c r="BF4370" s="101" t="s">
        <v>58</v>
      </c>
      <c r="BK4370" s="98" t="s">
        <v>70</v>
      </c>
    </row>
    <row r="4371" spans="17:63" ht="29.25" customHeight="1" x14ac:dyDescent="0.2">
      <c r="Q4371" s="92" t="s">
        <v>50</v>
      </c>
      <c r="BF4371" s="101" t="s">
        <v>58</v>
      </c>
      <c r="BK4371" s="98" t="s">
        <v>70</v>
      </c>
    </row>
    <row r="4372" spans="17:63" ht="29.25" customHeight="1" x14ac:dyDescent="0.2">
      <c r="Q4372" s="92" t="s">
        <v>50</v>
      </c>
      <c r="BF4372" s="101" t="s">
        <v>58</v>
      </c>
      <c r="BK4372" s="98" t="s">
        <v>70</v>
      </c>
    </row>
    <row r="4373" spans="17:63" ht="29.25" customHeight="1" x14ac:dyDescent="0.2">
      <c r="Q4373" s="92" t="s">
        <v>50</v>
      </c>
      <c r="BF4373" s="101" t="s">
        <v>58</v>
      </c>
      <c r="BK4373" s="98" t="s">
        <v>70</v>
      </c>
    </row>
    <row r="4374" spans="17:63" ht="29.25" customHeight="1" x14ac:dyDescent="0.2">
      <c r="Q4374" s="92" t="s">
        <v>50</v>
      </c>
      <c r="BF4374" s="101" t="s">
        <v>58</v>
      </c>
      <c r="BK4374" s="98" t="s">
        <v>70</v>
      </c>
    </row>
    <row r="4375" spans="17:63" ht="29.25" customHeight="1" x14ac:dyDescent="0.2">
      <c r="Q4375" s="92" t="s">
        <v>50</v>
      </c>
      <c r="BF4375" s="101" t="s">
        <v>58</v>
      </c>
      <c r="BK4375" s="98" t="s">
        <v>70</v>
      </c>
    </row>
    <row r="4376" spans="17:63" ht="29.25" customHeight="1" x14ac:dyDescent="0.2">
      <c r="Q4376" s="92" t="s">
        <v>50</v>
      </c>
      <c r="BF4376" s="101" t="s">
        <v>58</v>
      </c>
      <c r="BK4376" s="98" t="s">
        <v>70</v>
      </c>
    </row>
    <row r="4377" spans="17:63" ht="29.25" customHeight="1" x14ac:dyDescent="0.2">
      <c r="Q4377" s="92" t="s">
        <v>50</v>
      </c>
      <c r="BF4377" s="101" t="s">
        <v>58</v>
      </c>
      <c r="BK4377" s="98" t="s">
        <v>70</v>
      </c>
    </row>
    <row r="4378" spans="17:63" ht="29.25" customHeight="1" x14ac:dyDescent="0.2">
      <c r="Q4378" s="92" t="s">
        <v>50</v>
      </c>
      <c r="BF4378" s="101" t="s">
        <v>58</v>
      </c>
      <c r="BK4378" s="98" t="s">
        <v>70</v>
      </c>
    </row>
    <row r="4379" spans="17:63" ht="29.25" customHeight="1" x14ac:dyDescent="0.2">
      <c r="Q4379" s="92" t="s">
        <v>50</v>
      </c>
      <c r="BF4379" s="101" t="s">
        <v>58</v>
      </c>
      <c r="BK4379" s="98" t="s">
        <v>70</v>
      </c>
    </row>
    <row r="4380" spans="17:63" ht="29.25" customHeight="1" x14ac:dyDescent="0.2">
      <c r="Q4380" s="92" t="s">
        <v>50</v>
      </c>
      <c r="BF4380" s="101" t="s">
        <v>58</v>
      </c>
      <c r="BK4380" s="98" t="s">
        <v>70</v>
      </c>
    </row>
    <row r="4381" spans="17:63" ht="29.25" customHeight="1" x14ac:dyDescent="0.2">
      <c r="Q4381" s="92" t="s">
        <v>50</v>
      </c>
      <c r="BF4381" s="101" t="s">
        <v>58</v>
      </c>
      <c r="BK4381" s="98" t="s">
        <v>70</v>
      </c>
    </row>
    <row r="4382" spans="17:63" ht="29.25" customHeight="1" x14ac:dyDescent="0.2">
      <c r="Q4382" s="92" t="s">
        <v>50</v>
      </c>
      <c r="BF4382" s="101" t="s">
        <v>58</v>
      </c>
      <c r="BK4382" s="98" t="s">
        <v>70</v>
      </c>
    </row>
    <row r="4383" spans="17:63" ht="29.25" customHeight="1" x14ac:dyDescent="0.2">
      <c r="Q4383" s="92" t="s">
        <v>50</v>
      </c>
      <c r="BF4383" s="101" t="s">
        <v>58</v>
      </c>
      <c r="BK4383" s="98" t="s">
        <v>70</v>
      </c>
    </row>
    <row r="4384" spans="17:63" ht="29.25" customHeight="1" x14ac:dyDescent="0.2">
      <c r="Q4384" s="92" t="s">
        <v>50</v>
      </c>
      <c r="BF4384" s="101" t="s">
        <v>58</v>
      </c>
      <c r="BK4384" s="98" t="s">
        <v>70</v>
      </c>
    </row>
    <row r="4385" spans="17:63" ht="29.25" customHeight="1" x14ac:dyDescent="0.2">
      <c r="Q4385" s="92" t="s">
        <v>50</v>
      </c>
      <c r="BF4385" s="101" t="s">
        <v>58</v>
      </c>
      <c r="BK4385" s="98" t="s">
        <v>70</v>
      </c>
    </row>
    <row r="4386" spans="17:63" ht="29.25" customHeight="1" x14ac:dyDescent="0.2">
      <c r="Q4386" s="92" t="s">
        <v>50</v>
      </c>
      <c r="BF4386" s="101" t="s">
        <v>58</v>
      </c>
      <c r="BK4386" s="98" t="s">
        <v>70</v>
      </c>
    </row>
    <row r="4387" spans="17:63" ht="29.25" customHeight="1" x14ac:dyDescent="0.2">
      <c r="Q4387" s="92" t="s">
        <v>50</v>
      </c>
      <c r="BF4387" s="101" t="s">
        <v>58</v>
      </c>
      <c r="BK4387" s="98" t="s">
        <v>70</v>
      </c>
    </row>
    <row r="4388" spans="17:63" ht="29.25" customHeight="1" x14ac:dyDescent="0.2">
      <c r="Q4388" s="92" t="s">
        <v>50</v>
      </c>
      <c r="BF4388" s="101" t="s">
        <v>58</v>
      </c>
      <c r="BK4388" s="98" t="s">
        <v>70</v>
      </c>
    </row>
    <row r="4389" spans="17:63" ht="29.25" customHeight="1" x14ac:dyDescent="0.2">
      <c r="Q4389" s="92" t="s">
        <v>50</v>
      </c>
      <c r="BF4389" s="101" t="s">
        <v>58</v>
      </c>
      <c r="BK4389" s="98" t="s">
        <v>70</v>
      </c>
    </row>
    <row r="4390" spans="17:63" ht="29.25" customHeight="1" x14ac:dyDescent="0.2">
      <c r="Q4390" s="92" t="s">
        <v>50</v>
      </c>
      <c r="BF4390" s="101" t="s">
        <v>58</v>
      </c>
      <c r="BK4390" s="98" t="s">
        <v>70</v>
      </c>
    </row>
    <row r="4391" spans="17:63" ht="29.25" customHeight="1" x14ac:dyDescent="0.2">
      <c r="Q4391" s="92" t="s">
        <v>50</v>
      </c>
      <c r="BF4391" s="101" t="s">
        <v>58</v>
      </c>
      <c r="BK4391" s="98" t="s">
        <v>70</v>
      </c>
    </row>
    <row r="4392" spans="17:63" ht="29.25" customHeight="1" x14ac:dyDescent="0.2">
      <c r="Q4392" s="92" t="s">
        <v>50</v>
      </c>
      <c r="BF4392" s="101" t="s">
        <v>58</v>
      </c>
      <c r="BK4392" s="98" t="s">
        <v>70</v>
      </c>
    </row>
    <row r="4393" spans="17:63" ht="29.25" customHeight="1" x14ac:dyDescent="0.2">
      <c r="Q4393" s="92" t="s">
        <v>50</v>
      </c>
      <c r="BF4393" s="101" t="s">
        <v>58</v>
      </c>
      <c r="BK4393" s="98" t="s">
        <v>70</v>
      </c>
    </row>
    <row r="4394" spans="17:63" ht="29.25" customHeight="1" x14ac:dyDescent="0.2">
      <c r="Q4394" s="92" t="s">
        <v>50</v>
      </c>
      <c r="BF4394" s="101" t="s">
        <v>58</v>
      </c>
      <c r="BK4394" s="98" t="s">
        <v>70</v>
      </c>
    </row>
    <row r="4395" spans="17:63" ht="29.25" customHeight="1" x14ac:dyDescent="0.2">
      <c r="Q4395" s="92" t="s">
        <v>50</v>
      </c>
      <c r="BF4395" s="101" t="s">
        <v>58</v>
      </c>
      <c r="BK4395" s="98" t="s">
        <v>70</v>
      </c>
    </row>
    <row r="4396" spans="17:63" ht="29.25" customHeight="1" x14ac:dyDescent="0.2">
      <c r="Q4396" s="92" t="s">
        <v>50</v>
      </c>
      <c r="BF4396" s="101" t="s">
        <v>58</v>
      </c>
      <c r="BK4396" s="98" t="s">
        <v>70</v>
      </c>
    </row>
    <row r="4397" spans="17:63" ht="29.25" customHeight="1" x14ac:dyDescent="0.2">
      <c r="Q4397" s="92" t="s">
        <v>50</v>
      </c>
      <c r="BF4397" s="101" t="s">
        <v>58</v>
      </c>
      <c r="BK4397" s="98" t="s">
        <v>70</v>
      </c>
    </row>
    <row r="4398" spans="17:63" ht="29.25" customHeight="1" x14ac:dyDescent="0.2">
      <c r="Q4398" s="92" t="s">
        <v>50</v>
      </c>
      <c r="BF4398" s="101" t="s">
        <v>58</v>
      </c>
      <c r="BK4398" s="98" t="s">
        <v>70</v>
      </c>
    </row>
    <row r="4399" spans="17:63" ht="29.25" customHeight="1" x14ac:dyDescent="0.2">
      <c r="Q4399" s="92" t="s">
        <v>50</v>
      </c>
      <c r="BF4399" s="101" t="s">
        <v>58</v>
      </c>
      <c r="BK4399" s="98" t="s">
        <v>70</v>
      </c>
    </row>
    <row r="4400" spans="17:63" ht="29.25" customHeight="1" x14ac:dyDescent="0.2">
      <c r="Q4400" s="92" t="s">
        <v>50</v>
      </c>
      <c r="BF4400" s="101" t="s">
        <v>58</v>
      </c>
      <c r="BK4400" s="98" t="s">
        <v>70</v>
      </c>
    </row>
    <row r="4401" spans="17:63" ht="29.25" customHeight="1" x14ac:dyDescent="0.2">
      <c r="Q4401" s="92" t="s">
        <v>50</v>
      </c>
      <c r="BF4401" s="101" t="s">
        <v>58</v>
      </c>
      <c r="BK4401" s="98" t="s">
        <v>70</v>
      </c>
    </row>
    <row r="4402" spans="17:63" ht="29.25" customHeight="1" x14ac:dyDescent="0.2">
      <c r="Q4402" s="92" t="s">
        <v>50</v>
      </c>
      <c r="BF4402" s="101" t="s">
        <v>58</v>
      </c>
      <c r="BK4402" s="98" t="s">
        <v>70</v>
      </c>
    </row>
    <row r="4403" spans="17:63" ht="29.25" customHeight="1" x14ac:dyDescent="0.2">
      <c r="Q4403" s="92" t="s">
        <v>50</v>
      </c>
      <c r="BF4403" s="101" t="s">
        <v>58</v>
      </c>
      <c r="BK4403" s="98" t="s">
        <v>70</v>
      </c>
    </row>
    <row r="4404" spans="17:63" ht="29.25" customHeight="1" x14ac:dyDescent="0.2">
      <c r="Q4404" s="92" t="s">
        <v>50</v>
      </c>
      <c r="BF4404" s="101" t="s">
        <v>58</v>
      </c>
      <c r="BK4404" s="98" t="s">
        <v>70</v>
      </c>
    </row>
    <row r="4405" spans="17:63" ht="29.25" customHeight="1" x14ac:dyDescent="0.2">
      <c r="Q4405" s="92" t="s">
        <v>50</v>
      </c>
      <c r="BF4405" s="101" t="s">
        <v>58</v>
      </c>
      <c r="BK4405" s="98" t="s">
        <v>70</v>
      </c>
    </row>
    <row r="4406" spans="17:63" ht="29.25" customHeight="1" x14ac:dyDescent="0.2">
      <c r="Q4406" s="92" t="s">
        <v>50</v>
      </c>
      <c r="BF4406" s="101" t="s">
        <v>58</v>
      </c>
      <c r="BK4406" s="98" t="s">
        <v>70</v>
      </c>
    </row>
    <row r="4407" spans="17:63" ht="29.25" customHeight="1" x14ac:dyDescent="0.2">
      <c r="Q4407" s="92" t="s">
        <v>50</v>
      </c>
      <c r="BF4407" s="101" t="s">
        <v>58</v>
      </c>
      <c r="BK4407" s="98" t="s">
        <v>70</v>
      </c>
    </row>
    <row r="4408" spans="17:63" ht="29.25" customHeight="1" x14ac:dyDescent="0.2">
      <c r="Q4408" s="92" t="s">
        <v>50</v>
      </c>
      <c r="BF4408" s="101" t="s">
        <v>58</v>
      </c>
      <c r="BK4408" s="98" t="s">
        <v>70</v>
      </c>
    </row>
    <row r="4409" spans="17:63" ht="29.25" customHeight="1" x14ac:dyDescent="0.2">
      <c r="Q4409" s="92" t="s">
        <v>50</v>
      </c>
      <c r="BF4409" s="101" t="s">
        <v>58</v>
      </c>
      <c r="BK4409" s="98" t="s">
        <v>70</v>
      </c>
    </row>
    <row r="4410" spans="17:63" ht="29.25" customHeight="1" x14ac:dyDescent="0.2">
      <c r="Q4410" s="92" t="s">
        <v>50</v>
      </c>
      <c r="BF4410" s="101" t="s">
        <v>58</v>
      </c>
      <c r="BK4410" s="98" t="s">
        <v>70</v>
      </c>
    </row>
    <row r="4411" spans="17:63" ht="29.25" customHeight="1" x14ac:dyDescent="0.2">
      <c r="Q4411" s="92" t="s">
        <v>50</v>
      </c>
      <c r="BF4411" s="101" t="s">
        <v>58</v>
      </c>
      <c r="BK4411" s="98" t="s">
        <v>70</v>
      </c>
    </row>
    <row r="4412" spans="17:63" ht="29.25" customHeight="1" x14ac:dyDescent="0.2">
      <c r="Q4412" s="92" t="s">
        <v>50</v>
      </c>
      <c r="BF4412" s="101" t="s">
        <v>58</v>
      </c>
      <c r="BK4412" s="98" t="s">
        <v>70</v>
      </c>
    </row>
    <row r="4413" spans="17:63" ht="29.25" customHeight="1" x14ac:dyDescent="0.2">
      <c r="Q4413" s="92" t="s">
        <v>50</v>
      </c>
      <c r="BF4413" s="101" t="s">
        <v>58</v>
      </c>
      <c r="BK4413" s="98" t="s">
        <v>70</v>
      </c>
    </row>
    <row r="4414" spans="17:63" ht="29.25" customHeight="1" x14ac:dyDescent="0.2">
      <c r="Q4414" s="92" t="s">
        <v>50</v>
      </c>
      <c r="BF4414" s="101" t="s">
        <v>58</v>
      </c>
      <c r="BK4414" s="98" t="s">
        <v>70</v>
      </c>
    </row>
    <row r="4415" spans="17:63" ht="29.25" customHeight="1" x14ac:dyDescent="0.2">
      <c r="Q4415" s="92" t="s">
        <v>50</v>
      </c>
      <c r="BF4415" s="101" t="s">
        <v>58</v>
      </c>
      <c r="BK4415" s="98" t="s">
        <v>70</v>
      </c>
    </row>
    <row r="4416" spans="17:63" ht="29.25" customHeight="1" x14ac:dyDescent="0.2">
      <c r="Q4416" s="92" t="s">
        <v>50</v>
      </c>
      <c r="BF4416" s="101" t="s">
        <v>58</v>
      </c>
      <c r="BK4416" s="98" t="s">
        <v>70</v>
      </c>
    </row>
    <row r="4417" spans="17:63" ht="29.25" customHeight="1" x14ac:dyDescent="0.2">
      <c r="Q4417" s="92" t="s">
        <v>50</v>
      </c>
      <c r="BF4417" s="101" t="s">
        <v>58</v>
      </c>
      <c r="BK4417" s="98" t="s">
        <v>70</v>
      </c>
    </row>
    <row r="4418" spans="17:63" ht="29.25" customHeight="1" x14ac:dyDescent="0.2">
      <c r="Q4418" s="92" t="s">
        <v>50</v>
      </c>
      <c r="BF4418" s="101" t="s">
        <v>58</v>
      </c>
      <c r="BK4418" s="98" t="s">
        <v>70</v>
      </c>
    </row>
    <row r="4419" spans="17:63" ht="29.25" customHeight="1" x14ac:dyDescent="0.2">
      <c r="Q4419" s="92" t="s">
        <v>50</v>
      </c>
      <c r="BF4419" s="101" t="s">
        <v>58</v>
      </c>
      <c r="BK4419" s="98" t="s">
        <v>70</v>
      </c>
    </row>
    <row r="4420" spans="17:63" ht="29.25" customHeight="1" x14ac:dyDescent="0.2">
      <c r="Q4420" s="92" t="s">
        <v>50</v>
      </c>
      <c r="BF4420" s="101" t="s">
        <v>58</v>
      </c>
      <c r="BK4420" s="98" t="s">
        <v>70</v>
      </c>
    </row>
    <row r="4421" spans="17:63" ht="29.25" customHeight="1" x14ac:dyDescent="0.2">
      <c r="Q4421" s="92" t="s">
        <v>50</v>
      </c>
      <c r="BF4421" s="101" t="s">
        <v>58</v>
      </c>
      <c r="BK4421" s="98" t="s">
        <v>70</v>
      </c>
    </row>
    <row r="4422" spans="17:63" ht="29.25" customHeight="1" x14ac:dyDescent="0.2">
      <c r="Q4422" s="92" t="s">
        <v>50</v>
      </c>
      <c r="BF4422" s="101" t="s">
        <v>58</v>
      </c>
      <c r="BK4422" s="98" t="s">
        <v>70</v>
      </c>
    </row>
    <row r="4423" spans="17:63" ht="29.25" customHeight="1" x14ac:dyDescent="0.2">
      <c r="Q4423" s="92" t="s">
        <v>50</v>
      </c>
      <c r="BF4423" s="101" t="s">
        <v>58</v>
      </c>
      <c r="BK4423" s="98" t="s">
        <v>70</v>
      </c>
    </row>
    <row r="4424" spans="17:63" ht="29.25" customHeight="1" x14ac:dyDescent="0.2">
      <c r="Q4424" s="92" t="s">
        <v>50</v>
      </c>
      <c r="BF4424" s="101" t="s">
        <v>58</v>
      </c>
      <c r="BK4424" s="98" t="s">
        <v>70</v>
      </c>
    </row>
    <row r="4425" spans="17:63" ht="29.25" customHeight="1" x14ac:dyDescent="0.2">
      <c r="Q4425" s="92" t="s">
        <v>50</v>
      </c>
      <c r="BF4425" s="101" t="s">
        <v>58</v>
      </c>
      <c r="BK4425" s="98" t="s">
        <v>70</v>
      </c>
    </row>
    <row r="4426" spans="17:63" ht="29.25" customHeight="1" x14ac:dyDescent="0.2">
      <c r="Q4426" s="92" t="s">
        <v>50</v>
      </c>
      <c r="BF4426" s="101" t="s">
        <v>58</v>
      </c>
      <c r="BK4426" s="98" t="s">
        <v>70</v>
      </c>
    </row>
    <row r="4427" spans="17:63" ht="29.25" customHeight="1" x14ac:dyDescent="0.2">
      <c r="Q4427" s="92" t="s">
        <v>50</v>
      </c>
      <c r="BF4427" s="101" t="s">
        <v>58</v>
      </c>
      <c r="BK4427" s="98" t="s">
        <v>70</v>
      </c>
    </row>
    <row r="4428" spans="17:63" ht="29.25" customHeight="1" x14ac:dyDescent="0.2">
      <c r="Q4428" s="92" t="s">
        <v>50</v>
      </c>
      <c r="BF4428" s="101" t="s">
        <v>58</v>
      </c>
      <c r="BK4428" s="98" t="s">
        <v>70</v>
      </c>
    </row>
    <row r="4429" spans="17:63" ht="29.25" customHeight="1" x14ac:dyDescent="0.2">
      <c r="Q4429" s="92" t="s">
        <v>50</v>
      </c>
      <c r="BF4429" s="101" t="s">
        <v>58</v>
      </c>
      <c r="BK4429" s="98" t="s">
        <v>70</v>
      </c>
    </row>
    <row r="4430" spans="17:63" ht="29.25" customHeight="1" x14ac:dyDescent="0.2">
      <c r="Q4430" s="92" t="s">
        <v>50</v>
      </c>
      <c r="BF4430" s="101" t="s">
        <v>58</v>
      </c>
      <c r="BK4430" s="98" t="s">
        <v>70</v>
      </c>
    </row>
    <row r="4431" spans="17:63" ht="29.25" customHeight="1" x14ac:dyDescent="0.2">
      <c r="Q4431" s="92" t="s">
        <v>50</v>
      </c>
      <c r="BF4431" s="101" t="s">
        <v>58</v>
      </c>
      <c r="BK4431" s="98" t="s">
        <v>70</v>
      </c>
    </row>
    <row r="4432" spans="17:63" ht="29.25" customHeight="1" x14ac:dyDescent="0.2">
      <c r="Q4432" s="92" t="s">
        <v>50</v>
      </c>
      <c r="BF4432" s="101" t="s">
        <v>58</v>
      </c>
      <c r="BK4432" s="98" t="s">
        <v>70</v>
      </c>
    </row>
    <row r="4433" spans="17:63" ht="29.25" customHeight="1" x14ac:dyDescent="0.2">
      <c r="Q4433" s="92" t="s">
        <v>50</v>
      </c>
      <c r="BF4433" s="101" t="s">
        <v>58</v>
      </c>
      <c r="BK4433" s="98" t="s">
        <v>70</v>
      </c>
    </row>
    <row r="4434" spans="17:63" ht="29.25" customHeight="1" x14ac:dyDescent="0.2">
      <c r="Q4434" s="92" t="s">
        <v>50</v>
      </c>
      <c r="BF4434" s="101" t="s">
        <v>58</v>
      </c>
      <c r="BK4434" s="98" t="s">
        <v>70</v>
      </c>
    </row>
    <row r="4435" spans="17:63" ht="29.25" customHeight="1" x14ac:dyDescent="0.2">
      <c r="Q4435" s="92" t="s">
        <v>50</v>
      </c>
      <c r="BF4435" s="101" t="s">
        <v>58</v>
      </c>
      <c r="BK4435" s="98" t="s">
        <v>70</v>
      </c>
    </row>
    <row r="4436" spans="17:63" ht="29.25" customHeight="1" x14ac:dyDescent="0.2">
      <c r="Q4436" s="92" t="s">
        <v>50</v>
      </c>
      <c r="BF4436" s="101" t="s">
        <v>58</v>
      </c>
      <c r="BK4436" s="98" t="s">
        <v>70</v>
      </c>
    </row>
    <row r="4437" spans="17:63" ht="29.25" customHeight="1" x14ac:dyDescent="0.2">
      <c r="Q4437" s="92" t="s">
        <v>50</v>
      </c>
      <c r="BF4437" s="101" t="s">
        <v>58</v>
      </c>
      <c r="BK4437" s="98" t="s">
        <v>70</v>
      </c>
    </row>
    <row r="4438" spans="17:63" ht="29.25" customHeight="1" x14ac:dyDescent="0.2">
      <c r="Q4438" s="92" t="s">
        <v>50</v>
      </c>
      <c r="BF4438" s="101" t="s">
        <v>58</v>
      </c>
      <c r="BK4438" s="98" t="s">
        <v>70</v>
      </c>
    </row>
    <row r="4439" spans="17:63" ht="29.25" customHeight="1" x14ac:dyDescent="0.2">
      <c r="Q4439" s="92" t="s">
        <v>50</v>
      </c>
      <c r="BF4439" s="101" t="s">
        <v>58</v>
      </c>
      <c r="BK4439" s="98" t="s">
        <v>70</v>
      </c>
    </row>
    <row r="4440" spans="17:63" ht="29.25" customHeight="1" x14ac:dyDescent="0.2">
      <c r="Q4440" s="92" t="s">
        <v>50</v>
      </c>
      <c r="BF4440" s="101" t="s">
        <v>58</v>
      </c>
      <c r="BK4440" s="98" t="s">
        <v>70</v>
      </c>
    </row>
    <row r="4441" spans="17:63" ht="29.25" customHeight="1" x14ac:dyDescent="0.2">
      <c r="Q4441" s="92" t="s">
        <v>50</v>
      </c>
      <c r="BF4441" s="101" t="s">
        <v>58</v>
      </c>
      <c r="BK4441" s="98" t="s">
        <v>70</v>
      </c>
    </row>
    <row r="4442" spans="17:63" ht="29.25" customHeight="1" x14ac:dyDescent="0.2">
      <c r="Q4442" s="92" t="s">
        <v>50</v>
      </c>
      <c r="BF4442" s="101" t="s">
        <v>58</v>
      </c>
      <c r="BK4442" s="98" t="s">
        <v>70</v>
      </c>
    </row>
    <row r="4443" spans="17:63" ht="29.25" customHeight="1" x14ac:dyDescent="0.2">
      <c r="Q4443" s="92" t="s">
        <v>50</v>
      </c>
      <c r="BF4443" s="101" t="s">
        <v>58</v>
      </c>
      <c r="BK4443" s="98" t="s">
        <v>70</v>
      </c>
    </row>
    <row r="4444" spans="17:63" ht="29.25" customHeight="1" x14ac:dyDescent="0.2">
      <c r="Q4444" s="92" t="s">
        <v>50</v>
      </c>
      <c r="BF4444" s="101" t="s">
        <v>58</v>
      </c>
      <c r="BK4444" s="98" t="s">
        <v>70</v>
      </c>
    </row>
    <row r="4445" spans="17:63" ht="29.25" customHeight="1" x14ac:dyDescent="0.2">
      <c r="Q4445" s="92" t="s">
        <v>50</v>
      </c>
      <c r="BF4445" s="101" t="s">
        <v>58</v>
      </c>
      <c r="BK4445" s="98" t="s">
        <v>70</v>
      </c>
    </row>
    <row r="4446" spans="17:63" ht="29.25" customHeight="1" x14ac:dyDescent="0.2">
      <c r="Q4446" s="92" t="s">
        <v>50</v>
      </c>
      <c r="BF4446" s="101" t="s">
        <v>58</v>
      </c>
      <c r="BK4446" s="98" t="s">
        <v>70</v>
      </c>
    </row>
    <row r="4447" spans="17:63" ht="29.25" customHeight="1" x14ac:dyDescent="0.2">
      <c r="Q4447" s="92" t="s">
        <v>50</v>
      </c>
      <c r="BF4447" s="101" t="s">
        <v>58</v>
      </c>
      <c r="BK4447" s="98" t="s">
        <v>70</v>
      </c>
    </row>
    <row r="4448" spans="17:63" ht="29.25" customHeight="1" x14ac:dyDescent="0.2">
      <c r="Q4448" s="92" t="s">
        <v>50</v>
      </c>
      <c r="BF4448" s="101" t="s">
        <v>58</v>
      </c>
      <c r="BK4448" s="98" t="s">
        <v>70</v>
      </c>
    </row>
    <row r="4449" spans="17:63" ht="29.25" customHeight="1" x14ac:dyDescent="0.2">
      <c r="Q4449" s="92" t="s">
        <v>50</v>
      </c>
      <c r="BF4449" s="101" t="s">
        <v>58</v>
      </c>
      <c r="BK4449" s="98" t="s">
        <v>70</v>
      </c>
    </row>
    <row r="4450" spans="17:63" ht="29.25" customHeight="1" x14ac:dyDescent="0.2">
      <c r="Q4450" s="92" t="s">
        <v>50</v>
      </c>
      <c r="BF4450" s="101" t="s">
        <v>58</v>
      </c>
      <c r="BK4450" s="98" t="s">
        <v>70</v>
      </c>
    </row>
    <row r="4451" spans="17:63" ht="29.25" customHeight="1" x14ac:dyDescent="0.2">
      <c r="Q4451" s="92" t="s">
        <v>50</v>
      </c>
      <c r="BF4451" s="101" t="s">
        <v>58</v>
      </c>
      <c r="BK4451" s="98" t="s">
        <v>70</v>
      </c>
    </row>
    <row r="4452" spans="17:63" ht="29.25" customHeight="1" x14ac:dyDescent="0.2">
      <c r="Q4452" s="92" t="s">
        <v>50</v>
      </c>
      <c r="BF4452" s="101" t="s">
        <v>58</v>
      </c>
      <c r="BK4452" s="98" t="s">
        <v>70</v>
      </c>
    </row>
    <row r="4453" spans="17:63" ht="29.25" customHeight="1" x14ac:dyDescent="0.2">
      <c r="Q4453" s="92" t="s">
        <v>50</v>
      </c>
      <c r="BF4453" s="101" t="s">
        <v>58</v>
      </c>
      <c r="BK4453" s="98" t="s">
        <v>70</v>
      </c>
    </row>
    <row r="4454" spans="17:63" ht="29.25" customHeight="1" x14ac:dyDescent="0.2">
      <c r="Q4454" s="92" t="s">
        <v>50</v>
      </c>
      <c r="BF4454" s="101" t="s">
        <v>58</v>
      </c>
      <c r="BK4454" s="98" t="s">
        <v>70</v>
      </c>
    </row>
    <row r="4455" spans="17:63" ht="29.25" customHeight="1" x14ac:dyDescent="0.2">
      <c r="Q4455" s="92" t="s">
        <v>50</v>
      </c>
      <c r="BF4455" s="101" t="s">
        <v>58</v>
      </c>
      <c r="BK4455" s="98" t="s">
        <v>70</v>
      </c>
    </row>
    <row r="4456" spans="17:63" ht="29.25" customHeight="1" x14ac:dyDescent="0.2">
      <c r="Q4456" s="92" t="s">
        <v>50</v>
      </c>
      <c r="BF4456" s="101" t="s">
        <v>58</v>
      </c>
      <c r="BK4456" s="98" t="s">
        <v>70</v>
      </c>
    </row>
    <row r="4457" spans="17:63" ht="29.25" customHeight="1" x14ac:dyDescent="0.2">
      <c r="Q4457" s="92" t="s">
        <v>50</v>
      </c>
      <c r="BF4457" s="101" t="s">
        <v>58</v>
      </c>
      <c r="BK4457" s="98" t="s">
        <v>70</v>
      </c>
    </row>
    <row r="4458" spans="17:63" ht="29.25" customHeight="1" x14ac:dyDescent="0.2">
      <c r="Q4458" s="92" t="s">
        <v>50</v>
      </c>
      <c r="BF4458" s="101" t="s">
        <v>58</v>
      </c>
      <c r="BK4458" s="98" t="s">
        <v>70</v>
      </c>
    </row>
    <row r="4459" spans="17:63" ht="29.25" customHeight="1" x14ac:dyDescent="0.2">
      <c r="Q4459" s="92" t="s">
        <v>50</v>
      </c>
      <c r="BF4459" s="101" t="s">
        <v>58</v>
      </c>
      <c r="BK4459" s="98" t="s">
        <v>70</v>
      </c>
    </row>
    <row r="4460" spans="17:63" ht="29.25" customHeight="1" x14ac:dyDescent="0.2">
      <c r="Q4460" s="92" t="s">
        <v>50</v>
      </c>
      <c r="BF4460" s="101" t="s">
        <v>58</v>
      </c>
      <c r="BK4460" s="98" t="s">
        <v>70</v>
      </c>
    </row>
    <row r="4461" spans="17:63" ht="29.25" customHeight="1" x14ac:dyDescent="0.2">
      <c r="Q4461" s="92" t="s">
        <v>50</v>
      </c>
      <c r="BF4461" s="101" t="s">
        <v>58</v>
      </c>
      <c r="BK4461" s="98" t="s">
        <v>70</v>
      </c>
    </row>
    <row r="4462" spans="17:63" ht="29.25" customHeight="1" x14ac:dyDescent="0.2">
      <c r="Q4462" s="92" t="s">
        <v>50</v>
      </c>
      <c r="BF4462" s="101" t="s">
        <v>58</v>
      </c>
      <c r="BK4462" s="98" t="s">
        <v>70</v>
      </c>
    </row>
    <row r="4463" spans="17:63" ht="29.25" customHeight="1" x14ac:dyDescent="0.2">
      <c r="Q4463" s="92" t="s">
        <v>50</v>
      </c>
      <c r="BF4463" s="101" t="s">
        <v>58</v>
      </c>
      <c r="BK4463" s="98" t="s">
        <v>70</v>
      </c>
    </row>
    <row r="4464" spans="17:63" ht="29.25" customHeight="1" x14ac:dyDescent="0.2">
      <c r="Q4464" s="92" t="s">
        <v>50</v>
      </c>
      <c r="BF4464" s="101" t="s">
        <v>58</v>
      </c>
      <c r="BK4464" s="98" t="s">
        <v>70</v>
      </c>
    </row>
    <row r="4465" spans="17:63" ht="29.25" customHeight="1" x14ac:dyDescent="0.2">
      <c r="Q4465" s="92" t="s">
        <v>50</v>
      </c>
      <c r="BF4465" s="101" t="s">
        <v>58</v>
      </c>
      <c r="BK4465" s="98" t="s">
        <v>70</v>
      </c>
    </row>
    <row r="4466" spans="17:63" ht="29.25" customHeight="1" x14ac:dyDescent="0.2">
      <c r="Q4466" s="92" t="s">
        <v>50</v>
      </c>
      <c r="BF4466" s="101" t="s">
        <v>58</v>
      </c>
      <c r="BK4466" s="98" t="s">
        <v>70</v>
      </c>
    </row>
    <row r="4467" spans="17:63" ht="29.25" customHeight="1" x14ac:dyDescent="0.2">
      <c r="Q4467" s="92" t="s">
        <v>50</v>
      </c>
      <c r="BF4467" s="101" t="s">
        <v>58</v>
      </c>
      <c r="BK4467" s="98" t="s">
        <v>70</v>
      </c>
    </row>
    <row r="4468" spans="17:63" ht="29.25" customHeight="1" x14ac:dyDescent="0.2">
      <c r="Q4468" s="92" t="s">
        <v>50</v>
      </c>
      <c r="BF4468" s="101" t="s">
        <v>58</v>
      </c>
      <c r="BK4468" s="98" t="s">
        <v>70</v>
      </c>
    </row>
    <row r="4469" spans="17:63" ht="29.25" customHeight="1" x14ac:dyDescent="0.2">
      <c r="Q4469" s="92" t="s">
        <v>50</v>
      </c>
      <c r="BF4469" s="101" t="s">
        <v>58</v>
      </c>
      <c r="BK4469" s="98" t="s">
        <v>70</v>
      </c>
    </row>
    <row r="4470" spans="17:63" ht="29.25" customHeight="1" x14ac:dyDescent="0.2">
      <c r="Q4470" s="92" t="s">
        <v>50</v>
      </c>
      <c r="BF4470" s="101" t="s">
        <v>58</v>
      </c>
      <c r="BK4470" s="98" t="s">
        <v>70</v>
      </c>
    </row>
    <row r="4471" spans="17:63" ht="29.25" customHeight="1" x14ac:dyDescent="0.2">
      <c r="Q4471" s="92" t="s">
        <v>50</v>
      </c>
      <c r="BF4471" s="101" t="s">
        <v>58</v>
      </c>
      <c r="BK4471" s="98" t="s">
        <v>70</v>
      </c>
    </row>
    <row r="4472" spans="17:63" ht="29.25" customHeight="1" x14ac:dyDescent="0.2">
      <c r="Q4472" s="92" t="s">
        <v>50</v>
      </c>
      <c r="BF4472" s="101" t="s">
        <v>58</v>
      </c>
      <c r="BK4472" s="98" t="s">
        <v>70</v>
      </c>
    </row>
    <row r="4473" spans="17:63" ht="29.25" customHeight="1" x14ac:dyDescent="0.2">
      <c r="Q4473" s="92" t="s">
        <v>50</v>
      </c>
      <c r="BF4473" s="101" t="s">
        <v>58</v>
      </c>
      <c r="BK4473" s="98" t="s">
        <v>70</v>
      </c>
    </row>
    <row r="4474" spans="17:63" ht="29.25" customHeight="1" x14ac:dyDescent="0.2">
      <c r="Q4474" s="92" t="s">
        <v>50</v>
      </c>
      <c r="BF4474" s="101" t="s">
        <v>58</v>
      </c>
      <c r="BK4474" s="98" t="s">
        <v>70</v>
      </c>
    </row>
    <row r="4475" spans="17:63" ht="29.25" customHeight="1" x14ac:dyDescent="0.2">
      <c r="Q4475" s="92" t="s">
        <v>50</v>
      </c>
      <c r="BF4475" s="101" t="s">
        <v>58</v>
      </c>
      <c r="BK4475" s="98" t="s">
        <v>70</v>
      </c>
    </row>
    <row r="4476" spans="17:63" ht="29.25" customHeight="1" x14ac:dyDescent="0.2">
      <c r="Q4476" s="92" t="s">
        <v>50</v>
      </c>
      <c r="BF4476" s="101" t="s">
        <v>58</v>
      </c>
      <c r="BK4476" s="98" t="s">
        <v>70</v>
      </c>
    </row>
    <row r="4477" spans="17:63" ht="29.25" customHeight="1" x14ac:dyDescent="0.2">
      <c r="Q4477" s="92" t="s">
        <v>50</v>
      </c>
      <c r="BF4477" s="101" t="s">
        <v>58</v>
      </c>
      <c r="BK4477" s="98" t="s">
        <v>70</v>
      </c>
    </row>
    <row r="4478" spans="17:63" ht="29.25" customHeight="1" x14ac:dyDescent="0.2">
      <c r="Q4478" s="92" t="s">
        <v>50</v>
      </c>
      <c r="BF4478" s="101" t="s">
        <v>58</v>
      </c>
      <c r="BK4478" s="98" t="s">
        <v>70</v>
      </c>
    </row>
    <row r="4479" spans="17:63" ht="29.25" customHeight="1" x14ac:dyDescent="0.2">
      <c r="Q4479" s="92" t="s">
        <v>50</v>
      </c>
      <c r="BF4479" s="101" t="s">
        <v>58</v>
      </c>
      <c r="BK4479" s="98" t="s">
        <v>70</v>
      </c>
    </row>
    <row r="4480" spans="17:63" ht="29.25" customHeight="1" x14ac:dyDescent="0.2">
      <c r="Q4480" s="92" t="s">
        <v>50</v>
      </c>
      <c r="BF4480" s="101" t="s">
        <v>58</v>
      </c>
      <c r="BK4480" s="98" t="s">
        <v>70</v>
      </c>
    </row>
    <row r="4481" spans="17:63" ht="29.25" customHeight="1" x14ac:dyDescent="0.2">
      <c r="Q4481" s="92" t="s">
        <v>50</v>
      </c>
      <c r="BF4481" s="101" t="s">
        <v>58</v>
      </c>
      <c r="BK4481" s="98" t="s">
        <v>70</v>
      </c>
    </row>
    <row r="4482" spans="17:63" ht="29.25" customHeight="1" x14ac:dyDescent="0.2">
      <c r="Q4482" s="92" t="s">
        <v>50</v>
      </c>
      <c r="BF4482" s="101" t="s">
        <v>58</v>
      </c>
      <c r="BK4482" s="98" t="s">
        <v>70</v>
      </c>
    </row>
    <row r="4483" spans="17:63" ht="29.25" customHeight="1" x14ac:dyDescent="0.2">
      <c r="Q4483" s="92" t="s">
        <v>50</v>
      </c>
      <c r="BF4483" s="101" t="s">
        <v>58</v>
      </c>
      <c r="BK4483" s="98" t="s">
        <v>70</v>
      </c>
    </row>
    <row r="4484" spans="17:63" ht="29.25" customHeight="1" x14ac:dyDescent="0.2">
      <c r="Q4484" s="92" t="s">
        <v>50</v>
      </c>
      <c r="BF4484" s="101" t="s">
        <v>58</v>
      </c>
      <c r="BK4484" s="98" t="s">
        <v>70</v>
      </c>
    </row>
    <row r="4485" spans="17:63" ht="29.25" customHeight="1" x14ac:dyDescent="0.2">
      <c r="Q4485" s="92" t="s">
        <v>50</v>
      </c>
      <c r="BF4485" s="101" t="s">
        <v>58</v>
      </c>
      <c r="BK4485" s="98" t="s">
        <v>70</v>
      </c>
    </row>
    <row r="4486" spans="17:63" ht="29.25" customHeight="1" x14ac:dyDescent="0.2">
      <c r="Q4486" s="92" t="s">
        <v>50</v>
      </c>
      <c r="BF4486" s="101" t="s">
        <v>58</v>
      </c>
      <c r="BK4486" s="98" t="s">
        <v>70</v>
      </c>
    </row>
    <row r="4487" spans="17:63" ht="29.25" customHeight="1" x14ac:dyDescent="0.2">
      <c r="Q4487" s="92" t="s">
        <v>50</v>
      </c>
      <c r="BF4487" s="101" t="s">
        <v>58</v>
      </c>
      <c r="BK4487" s="98" t="s">
        <v>70</v>
      </c>
    </row>
    <row r="4488" spans="17:63" ht="29.25" customHeight="1" x14ac:dyDescent="0.2">
      <c r="Q4488" s="92" t="s">
        <v>50</v>
      </c>
      <c r="BF4488" s="101" t="s">
        <v>58</v>
      </c>
      <c r="BK4488" s="98" t="s">
        <v>70</v>
      </c>
    </row>
    <row r="4489" spans="17:63" ht="29.25" customHeight="1" x14ac:dyDescent="0.2">
      <c r="Q4489" s="92" t="s">
        <v>50</v>
      </c>
      <c r="BF4489" s="101" t="s">
        <v>58</v>
      </c>
      <c r="BK4489" s="98" t="s">
        <v>70</v>
      </c>
    </row>
    <row r="4490" spans="17:63" ht="29.25" customHeight="1" x14ac:dyDescent="0.2">
      <c r="Q4490" s="92" t="s">
        <v>50</v>
      </c>
      <c r="BF4490" s="101" t="s">
        <v>58</v>
      </c>
      <c r="BK4490" s="98" t="s">
        <v>70</v>
      </c>
    </row>
    <row r="4491" spans="17:63" ht="29.25" customHeight="1" x14ac:dyDescent="0.2">
      <c r="Q4491" s="92" t="s">
        <v>50</v>
      </c>
      <c r="BF4491" s="101" t="s">
        <v>58</v>
      </c>
      <c r="BK4491" s="98" t="s">
        <v>70</v>
      </c>
    </row>
    <row r="4492" spans="17:63" ht="29.25" customHeight="1" x14ac:dyDescent="0.2">
      <c r="Q4492" s="92" t="s">
        <v>50</v>
      </c>
      <c r="BF4492" s="101" t="s">
        <v>58</v>
      </c>
      <c r="BK4492" s="98" t="s">
        <v>70</v>
      </c>
    </row>
    <row r="4493" spans="17:63" ht="29.25" customHeight="1" x14ac:dyDescent="0.2">
      <c r="Q4493" s="92" t="s">
        <v>50</v>
      </c>
      <c r="BF4493" s="101" t="s">
        <v>58</v>
      </c>
      <c r="BK4493" s="98" t="s">
        <v>70</v>
      </c>
    </row>
    <row r="4494" spans="17:63" ht="29.25" customHeight="1" x14ac:dyDescent="0.2">
      <c r="Q4494" s="92" t="s">
        <v>50</v>
      </c>
      <c r="BF4494" s="101" t="s">
        <v>58</v>
      </c>
      <c r="BK4494" s="98" t="s">
        <v>70</v>
      </c>
    </row>
    <row r="4495" spans="17:63" ht="29.25" customHeight="1" x14ac:dyDescent="0.2">
      <c r="Q4495" s="92" t="s">
        <v>50</v>
      </c>
      <c r="BF4495" s="101" t="s">
        <v>58</v>
      </c>
      <c r="BK4495" s="98" t="s">
        <v>70</v>
      </c>
    </row>
    <row r="4496" spans="17:63" ht="29.25" customHeight="1" x14ac:dyDescent="0.2">
      <c r="Q4496" s="92" t="s">
        <v>50</v>
      </c>
      <c r="BF4496" s="101" t="s">
        <v>58</v>
      </c>
      <c r="BK4496" s="98" t="s">
        <v>70</v>
      </c>
    </row>
    <row r="4497" spans="17:63" ht="29.25" customHeight="1" x14ac:dyDescent="0.2">
      <c r="Q4497" s="92" t="s">
        <v>50</v>
      </c>
      <c r="BF4497" s="101" t="s">
        <v>58</v>
      </c>
      <c r="BK4497" s="98" t="s">
        <v>70</v>
      </c>
    </row>
    <row r="4498" spans="17:63" ht="29.25" customHeight="1" x14ac:dyDescent="0.2">
      <c r="Q4498" s="92" t="s">
        <v>50</v>
      </c>
      <c r="BF4498" s="101" t="s">
        <v>58</v>
      </c>
      <c r="BK4498" s="98" t="s">
        <v>70</v>
      </c>
    </row>
    <row r="4499" spans="17:63" ht="29.25" customHeight="1" x14ac:dyDescent="0.2">
      <c r="Q4499" s="92" t="s">
        <v>50</v>
      </c>
      <c r="BF4499" s="101" t="s">
        <v>58</v>
      </c>
      <c r="BK4499" s="98" t="s">
        <v>70</v>
      </c>
    </row>
    <row r="4500" spans="17:63" ht="29.25" customHeight="1" x14ac:dyDescent="0.2">
      <c r="Q4500" s="92" t="s">
        <v>50</v>
      </c>
      <c r="BF4500" s="101" t="s">
        <v>58</v>
      </c>
      <c r="BK4500" s="98" t="s">
        <v>70</v>
      </c>
    </row>
    <row r="4501" spans="17:63" ht="29.25" customHeight="1" x14ac:dyDescent="0.2">
      <c r="Q4501" s="92" t="s">
        <v>50</v>
      </c>
      <c r="BF4501" s="101" t="s">
        <v>58</v>
      </c>
      <c r="BK4501" s="98" t="s">
        <v>70</v>
      </c>
    </row>
    <row r="4502" spans="17:63" ht="29.25" customHeight="1" x14ac:dyDescent="0.2">
      <c r="Q4502" s="92" t="s">
        <v>50</v>
      </c>
      <c r="BF4502" s="101" t="s">
        <v>58</v>
      </c>
      <c r="BK4502" s="98" t="s">
        <v>70</v>
      </c>
    </row>
    <row r="4503" spans="17:63" ht="29.25" customHeight="1" x14ac:dyDescent="0.2">
      <c r="Q4503" s="92" t="s">
        <v>50</v>
      </c>
      <c r="BF4503" s="101" t="s">
        <v>58</v>
      </c>
      <c r="BK4503" s="98" t="s">
        <v>70</v>
      </c>
    </row>
    <row r="4504" spans="17:63" ht="29.25" customHeight="1" x14ac:dyDescent="0.2">
      <c r="Q4504" s="92" t="s">
        <v>50</v>
      </c>
      <c r="BF4504" s="101" t="s">
        <v>58</v>
      </c>
      <c r="BK4504" s="98" t="s">
        <v>70</v>
      </c>
    </row>
    <row r="4505" spans="17:63" ht="29.25" customHeight="1" x14ac:dyDescent="0.2">
      <c r="Q4505" s="92" t="s">
        <v>50</v>
      </c>
      <c r="BF4505" s="101" t="s">
        <v>58</v>
      </c>
      <c r="BK4505" s="98" t="s">
        <v>70</v>
      </c>
    </row>
    <row r="4506" spans="17:63" ht="29.25" customHeight="1" x14ac:dyDescent="0.2">
      <c r="Q4506" s="92" t="s">
        <v>50</v>
      </c>
      <c r="BF4506" s="101" t="s">
        <v>58</v>
      </c>
      <c r="BK4506" s="98" t="s">
        <v>70</v>
      </c>
    </row>
    <row r="4507" spans="17:63" ht="29.25" customHeight="1" x14ac:dyDescent="0.2">
      <c r="Q4507" s="92" t="s">
        <v>50</v>
      </c>
      <c r="BF4507" s="101" t="s">
        <v>58</v>
      </c>
      <c r="BK4507" s="98" t="s">
        <v>70</v>
      </c>
    </row>
    <row r="4508" spans="17:63" ht="29.25" customHeight="1" x14ac:dyDescent="0.2">
      <c r="Q4508" s="92" t="s">
        <v>50</v>
      </c>
      <c r="BF4508" s="101" t="s">
        <v>58</v>
      </c>
      <c r="BK4508" s="98" t="s">
        <v>70</v>
      </c>
    </row>
    <row r="4509" spans="17:63" ht="29.25" customHeight="1" x14ac:dyDescent="0.2">
      <c r="Q4509" s="92" t="s">
        <v>50</v>
      </c>
      <c r="BF4509" s="101" t="s">
        <v>58</v>
      </c>
      <c r="BK4509" s="98" t="s">
        <v>70</v>
      </c>
    </row>
    <row r="4510" spans="17:63" ht="29.25" customHeight="1" x14ac:dyDescent="0.2">
      <c r="Q4510" s="92" t="s">
        <v>50</v>
      </c>
      <c r="BF4510" s="101" t="s">
        <v>58</v>
      </c>
      <c r="BK4510" s="98" t="s">
        <v>70</v>
      </c>
    </row>
    <row r="4511" spans="17:63" ht="29.25" customHeight="1" x14ac:dyDescent="0.2">
      <c r="Q4511" s="92" t="s">
        <v>50</v>
      </c>
      <c r="BF4511" s="101" t="s">
        <v>58</v>
      </c>
      <c r="BK4511" s="98" t="s">
        <v>70</v>
      </c>
    </row>
    <row r="4512" spans="17:63" ht="29.25" customHeight="1" x14ac:dyDescent="0.2">
      <c r="Q4512" s="92" t="s">
        <v>50</v>
      </c>
      <c r="BF4512" s="101" t="s">
        <v>58</v>
      </c>
      <c r="BK4512" s="98" t="s">
        <v>70</v>
      </c>
    </row>
    <row r="4513" spans="17:63" ht="29.25" customHeight="1" x14ac:dyDescent="0.2">
      <c r="Q4513" s="92" t="s">
        <v>50</v>
      </c>
      <c r="BF4513" s="101" t="s">
        <v>58</v>
      </c>
      <c r="BK4513" s="98" t="s">
        <v>70</v>
      </c>
    </row>
    <row r="4514" spans="17:63" ht="29.25" customHeight="1" x14ac:dyDescent="0.2">
      <c r="Q4514" s="92" t="s">
        <v>50</v>
      </c>
      <c r="BF4514" s="101" t="s">
        <v>58</v>
      </c>
      <c r="BK4514" s="98" t="s">
        <v>70</v>
      </c>
    </row>
    <row r="4515" spans="17:63" ht="29.25" customHeight="1" x14ac:dyDescent="0.2">
      <c r="Q4515" s="92" t="s">
        <v>50</v>
      </c>
      <c r="BF4515" s="101" t="s">
        <v>58</v>
      </c>
      <c r="BK4515" s="98" t="s">
        <v>70</v>
      </c>
    </row>
    <row r="4516" spans="17:63" ht="29.25" customHeight="1" x14ac:dyDescent="0.2">
      <c r="Q4516" s="92" t="s">
        <v>50</v>
      </c>
      <c r="BF4516" s="101" t="s">
        <v>58</v>
      </c>
      <c r="BK4516" s="98" t="s">
        <v>70</v>
      </c>
    </row>
    <row r="4517" spans="17:63" ht="29.25" customHeight="1" x14ac:dyDescent="0.2">
      <c r="Q4517" s="92" t="s">
        <v>50</v>
      </c>
      <c r="BF4517" s="101" t="s">
        <v>58</v>
      </c>
      <c r="BK4517" s="98" t="s">
        <v>70</v>
      </c>
    </row>
    <row r="4518" spans="17:63" ht="29.25" customHeight="1" x14ac:dyDescent="0.2">
      <c r="Q4518" s="92" t="s">
        <v>50</v>
      </c>
      <c r="BF4518" s="101" t="s">
        <v>58</v>
      </c>
      <c r="BK4518" s="98" t="s">
        <v>70</v>
      </c>
    </row>
    <row r="4519" spans="17:63" ht="29.25" customHeight="1" x14ac:dyDescent="0.2">
      <c r="Q4519" s="92" t="s">
        <v>50</v>
      </c>
      <c r="BF4519" s="101" t="s">
        <v>58</v>
      </c>
      <c r="BK4519" s="98" t="s">
        <v>70</v>
      </c>
    </row>
    <row r="4520" spans="17:63" ht="29.25" customHeight="1" x14ac:dyDescent="0.2">
      <c r="Q4520" s="92" t="s">
        <v>50</v>
      </c>
      <c r="BF4520" s="101" t="s">
        <v>58</v>
      </c>
      <c r="BK4520" s="98" t="s">
        <v>70</v>
      </c>
    </row>
    <row r="4521" spans="17:63" ht="29.25" customHeight="1" x14ac:dyDescent="0.2">
      <c r="Q4521" s="92" t="s">
        <v>50</v>
      </c>
      <c r="BF4521" s="101" t="s">
        <v>58</v>
      </c>
      <c r="BK4521" s="98" t="s">
        <v>70</v>
      </c>
    </row>
    <row r="4522" spans="17:63" ht="29.25" customHeight="1" x14ac:dyDescent="0.2">
      <c r="Q4522" s="92" t="s">
        <v>50</v>
      </c>
      <c r="BF4522" s="101" t="s">
        <v>58</v>
      </c>
      <c r="BK4522" s="98" t="s">
        <v>70</v>
      </c>
    </row>
    <row r="4523" spans="17:63" ht="29.25" customHeight="1" x14ac:dyDescent="0.2">
      <c r="Q4523" s="92" t="s">
        <v>50</v>
      </c>
      <c r="BF4523" s="101" t="s">
        <v>58</v>
      </c>
      <c r="BK4523" s="98" t="s">
        <v>70</v>
      </c>
    </row>
    <row r="4524" spans="17:63" ht="29.25" customHeight="1" x14ac:dyDescent="0.2">
      <c r="Q4524" s="92" t="s">
        <v>50</v>
      </c>
      <c r="BF4524" s="101" t="s">
        <v>58</v>
      </c>
      <c r="BK4524" s="98" t="s">
        <v>70</v>
      </c>
    </row>
    <row r="4525" spans="17:63" ht="29.25" customHeight="1" x14ac:dyDescent="0.2">
      <c r="Q4525" s="92" t="s">
        <v>50</v>
      </c>
      <c r="BF4525" s="101" t="s">
        <v>58</v>
      </c>
      <c r="BK4525" s="98" t="s">
        <v>70</v>
      </c>
    </row>
    <row r="4526" spans="17:63" ht="29.25" customHeight="1" x14ac:dyDescent="0.2">
      <c r="Q4526" s="92" t="s">
        <v>50</v>
      </c>
      <c r="BF4526" s="101" t="s">
        <v>58</v>
      </c>
      <c r="BK4526" s="98" t="s">
        <v>70</v>
      </c>
    </row>
    <row r="4527" spans="17:63" ht="29.25" customHeight="1" x14ac:dyDescent="0.2">
      <c r="Q4527" s="92" t="s">
        <v>50</v>
      </c>
      <c r="BF4527" s="101" t="s">
        <v>58</v>
      </c>
      <c r="BK4527" s="98" t="s">
        <v>70</v>
      </c>
    </row>
    <row r="4528" spans="17:63" ht="29.25" customHeight="1" x14ac:dyDescent="0.2">
      <c r="Q4528" s="92" t="s">
        <v>50</v>
      </c>
      <c r="BF4528" s="101" t="s">
        <v>58</v>
      </c>
      <c r="BK4528" s="98" t="s">
        <v>70</v>
      </c>
    </row>
    <row r="4529" spans="17:63" ht="29.25" customHeight="1" x14ac:dyDescent="0.2">
      <c r="Q4529" s="92" t="s">
        <v>50</v>
      </c>
      <c r="BF4529" s="101" t="s">
        <v>58</v>
      </c>
      <c r="BK4529" s="98" t="s">
        <v>70</v>
      </c>
    </row>
    <row r="4530" spans="17:63" ht="29.25" customHeight="1" x14ac:dyDescent="0.2">
      <c r="Q4530" s="92" t="s">
        <v>50</v>
      </c>
      <c r="BF4530" s="101" t="s">
        <v>58</v>
      </c>
      <c r="BK4530" s="98" t="s">
        <v>70</v>
      </c>
    </row>
    <row r="4531" spans="17:63" ht="29.25" customHeight="1" x14ac:dyDescent="0.2">
      <c r="Q4531" s="92" t="s">
        <v>50</v>
      </c>
      <c r="BF4531" s="101" t="s">
        <v>58</v>
      </c>
      <c r="BK4531" s="98" t="s">
        <v>70</v>
      </c>
    </row>
    <row r="4532" spans="17:63" ht="29.25" customHeight="1" x14ac:dyDescent="0.2">
      <c r="Q4532" s="92" t="s">
        <v>50</v>
      </c>
      <c r="BF4532" s="101" t="s">
        <v>58</v>
      </c>
      <c r="BK4532" s="98" t="s">
        <v>70</v>
      </c>
    </row>
    <row r="4533" spans="17:63" ht="29.25" customHeight="1" x14ac:dyDescent="0.2">
      <c r="Q4533" s="92" t="s">
        <v>50</v>
      </c>
      <c r="BF4533" s="101" t="s">
        <v>58</v>
      </c>
      <c r="BK4533" s="98" t="s">
        <v>70</v>
      </c>
    </row>
    <row r="4534" spans="17:63" ht="29.25" customHeight="1" x14ac:dyDescent="0.2">
      <c r="Q4534" s="92" t="s">
        <v>50</v>
      </c>
      <c r="BF4534" s="101" t="s">
        <v>58</v>
      </c>
      <c r="BK4534" s="98" t="s">
        <v>70</v>
      </c>
    </row>
    <row r="4535" spans="17:63" ht="29.25" customHeight="1" x14ac:dyDescent="0.2">
      <c r="Q4535" s="92" t="s">
        <v>50</v>
      </c>
      <c r="BF4535" s="101" t="s">
        <v>58</v>
      </c>
      <c r="BK4535" s="98" t="s">
        <v>70</v>
      </c>
    </row>
    <row r="4536" spans="17:63" ht="29.25" customHeight="1" x14ac:dyDescent="0.2">
      <c r="Q4536" s="92" t="s">
        <v>50</v>
      </c>
      <c r="BF4536" s="101" t="s">
        <v>58</v>
      </c>
      <c r="BK4536" s="98" t="s">
        <v>70</v>
      </c>
    </row>
    <row r="4537" spans="17:63" ht="29.25" customHeight="1" x14ac:dyDescent="0.2">
      <c r="Q4537" s="92" t="s">
        <v>50</v>
      </c>
      <c r="BF4537" s="101" t="s">
        <v>58</v>
      </c>
      <c r="BK4537" s="98" t="s">
        <v>70</v>
      </c>
    </row>
    <row r="4538" spans="17:63" ht="29.25" customHeight="1" x14ac:dyDescent="0.2">
      <c r="Q4538" s="92" t="s">
        <v>50</v>
      </c>
      <c r="BF4538" s="101" t="s">
        <v>58</v>
      </c>
      <c r="BK4538" s="98" t="s">
        <v>70</v>
      </c>
    </row>
    <row r="4539" spans="17:63" ht="29.25" customHeight="1" x14ac:dyDescent="0.2">
      <c r="Q4539" s="92" t="s">
        <v>50</v>
      </c>
      <c r="BF4539" s="101" t="s">
        <v>58</v>
      </c>
      <c r="BK4539" s="98" t="s">
        <v>70</v>
      </c>
    </row>
    <row r="4540" spans="17:63" ht="29.25" customHeight="1" x14ac:dyDescent="0.2">
      <c r="Q4540" s="92" t="s">
        <v>50</v>
      </c>
      <c r="BF4540" s="101" t="s">
        <v>58</v>
      </c>
      <c r="BK4540" s="98" t="s">
        <v>70</v>
      </c>
    </row>
    <row r="4541" spans="17:63" ht="29.25" customHeight="1" x14ac:dyDescent="0.2">
      <c r="Q4541" s="92" t="s">
        <v>50</v>
      </c>
      <c r="BF4541" s="101" t="s">
        <v>58</v>
      </c>
      <c r="BK4541" s="98" t="s">
        <v>70</v>
      </c>
    </row>
    <row r="4542" spans="17:63" ht="29.25" customHeight="1" x14ac:dyDescent="0.2">
      <c r="Q4542" s="92" t="s">
        <v>50</v>
      </c>
      <c r="BF4542" s="101" t="s">
        <v>58</v>
      </c>
      <c r="BK4542" s="98" t="s">
        <v>70</v>
      </c>
    </row>
    <row r="4543" spans="17:63" ht="29.25" customHeight="1" x14ac:dyDescent="0.2">
      <c r="Q4543" s="92" t="s">
        <v>50</v>
      </c>
      <c r="BF4543" s="101" t="s">
        <v>58</v>
      </c>
      <c r="BK4543" s="98" t="s">
        <v>70</v>
      </c>
    </row>
    <row r="4544" spans="17:63" ht="29.25" customHeight="1" x14ac:dyDescent="0.2">
      <c r="Q4544" s="92" t="s">
        <v>50</v>
      </c>
      <c r="BF4544" s="101" t="s">
        <v>58</v>
      </c>
      <c r="BK4544" s="98" t="s">
        <v>70</v>
      </c>
    </row>
    <row r="4545" spans="17:63" ht="29.25" customHeight="1" x14ac:dyDescent="0.2">
      <c r="Q4545" s="92" t="s">
        <v>50</v>
      </c>
      <c r="BF4545" s="101" t="s">
        <v>58</v>
      </c>
      <c r="BK4545" s="98" t="s">
        <v>70</v>
      </c>
    </row>
    <row r="4546" spans="17:63" ht="29.25" customHeight="1" x14ac:dyDescent="0.2">
      <c r="Q4546" s="92" t="s">
        <v>50</v>
      </c>
      <c r="BF4546" s="101" t="s">
        <v>58</v>
      </c>
      <c r="BK4546" s="98" t="s">
        <v>70</v>
      </c>
    </row>
    <row r="4547" spans="17:63" ht="29.25" customHeight="1" x14ac:dyDescent="0.2">
      <c r="Q4547" s="92" t="s">
        <v>50</v>
      </c>
      <c r="BF4547" s="101" t="s">
        <v>58</v>
      </c>
      <c r="BK4547" s="98" t="s">
        <v>70</v>
      </c>
    </row>
    <row r="4548" spans="17:63" ht="29.25" customHeight="1" x14ac:dyDescent="0.2">
      <c r="Q4548" s="92" t="s">
        <v>50</v>
      </c>
      <c r="BF4548" s="101" t="s">
        <v>58</v>
      </c>
      <c r="BK4548" s="98" t="s">
        <v>70</v>
      </c>
    </row>
    <row r="4549" spans="17:63" ht="29.25" customHeight="1" x14ac:dyDescent="0.2">
      <c r="Q4549" s="92" t="s">
        <v>50</v>
      </c>
      <c r="BF4549" s="101" t="s">
        <v>58</v>
      </c>
      <c r="BK4549" s="98" t="s">
        <v>70</v>
      </c>
    </row>
    <row r="4550" spans="17:63" ht="29.25" customHeight="1" x14ac:dyDescent="0.2">
      <c r="Q4550" s="92" t="s">
        <v>50</v>
      </c>
      <c r="BF4550" s="101" t="s">
        <v>58</v>
      </c>
      <c r="BK4550" s="98" t="s">
        <v>70</v>
      </c>
    </row>
    <row r="4551" spans="17:63" ht="29.25" customHeight="1" x14ac:dyDescent="0.2">
      <c r="Q4551" s="92" t="s">
        <v>50</v>
      </c>
      <c r="BF4551" s="101" t="s">
        <v>58</v>
      </c>
      <c r="BK4551" s="98" t="s">
        <v>70</v>
      </c>
    </row>
    <row r="4552" spans="17:63" ht="29.25" customHeight="1" x14ac:dyDescent="0.2">
      <c r="Q4552" s="92" t="s">
        <v>50</v>
      </c>
      <c r="BF4552" s="101" t="s">
        <v>58</v>
      </c>
      <c r="BK4552" s="98" t="s">
        <v>70</v>
      </c>
    </row>
    <row r="4553" spans="17:63" ht="29.25" customHeight="1" x14ac:dyDescent="0.2">
      <c r="Q4553" s="92" t="s">
        <v>50</v>
      </c>
      <c r="BF4553" s="101" t="s">
        <v>58</v>
      </c>
      <c r="BK4553" s="98" t="s">
        <v>70</v>
      </c>
    </row>
    <row r="4554" spans="17:63" ht="29.25" customHeight="1" x14ac:dyDescent="0.2">
      <c r="Q4554" s="92" t="s">
        <v>50</v>
      </c>
      <c r="BF4554" s="101" t="s">
        <v>58</v>
      </c>
      <c r="BK4554" s="98" t="s">
        <v>70</v>
      </c>
    </row>
    <row r="4555" spans="17:63" ht="29.25" customHeight="1" x14ac:dyDescent="0.2">
      <c r="Q4555" s="92" t="s">
        <v>50</v>
      </c>
      <c r="BF4555" s="101" t="s">
        <v>58</v>
      </c>
      <c r="BK4555" s="98" t="s">
        <v>70</v>
      </c>
    </row>
    <row r="4556" spans="17:63" ht="29.25" customHeight="1" x14ac:dyDescent="0.2">
      <c r="Q4556" s="92" t="s">
        <v>50</v>
      </c>
      <c r="BF4556" s="101" t="s">
        <v>58</v>
      </c>
      <c r="BK4556" s="98" t="s">
        <v>70</v>
      </c>
    </row>
    <row r="4557" spans="17:63" ht="29.25" customHeight="1" x14ac:dyDescent="0.2">
      <c r="Q4557" s="92" t="s">
        <v>50</v>
      </c>
      <c r="BF4557" s="101" t="s">
        <v>58</v>
      </c>
      <c r="BK4557" s="98" t="s">
        <v>70</v>
      </c>
    </row>
    <row r="4558" spans="17:63" ht="29.25" customHeight="1" x14ac:dyDescent="0.2">
      <c r="Q4558" s="92" t="s">
        <v>50</v>
      </c>
      <c r="BF4558" s="101" t="s">
        <v>58</v>
      </c>
      <c r="BK4558" s="98" t="s">
        <v>70</v>
      </c>
    </row>
    <row r="4559" spans="17:63" ht="29.25" customHeight="1" x14ac:dyDescent="0.2">
      <c r="Q4559" s="92" t="s">
        <v>50</v>
      </c>
      <c r="BF4559" s="101" t="s">
        <v>58</v>
      </c>
      <c r="BK4559" s="98" t="s">
        <v>70</v>
      </c>
    </row>
    <row r="4560" spans="17:63" ht="29.25" customHeight="1" x14ac:dyDescent="0.2">
      <c r="Q4560" s="92" t="s">
        <v>50</v>
      </c>
      <c r="BF4560" s="101" t="s">
        <v>58</v>
      </c>
      <c r="BK4560" s="98" t="s">
        <v>70</v>
      </c>
    </row>
    <row r="4561" spans="17:63" ht="29.25" customHeight="1" x14ac:dyDescent="0.2">
      <c r="Q4561" s="92" t="s">
        <v>50</v>
      </c>
      <c r="BF4561" s="101" t="s">
        <v>58</v>
      </c>
      <c r="BK4561" s="98" t="s">
        <v>70</v>
      </c>
    </row>
    <row r="4562" spans="17:63" ht="29.25" customHeight="1" x14ac:dyDescent="0.2">
      <c r="Q4562" s="92" t="s">
        <v>50</v>
      </c>
      <c r="BF4562" s="101" t="s">
        <v>58</v>
      </c>
      <c r="BK4562" s="98" t="s">
        <v>70</v>
      </c>
    </row>
    <row r="4563" spans="17:63" ht="29.25" customHeight="1" x14ac:dyDescent="0.2">
      <c r="Q4563" s="92" t="s">
        <v>50</v>
      </c>
      <c r="BF4563" s="101" t="s">
        <v>58</v>
      </c>
      <c r="BK4563" s="98" t="s">
        <v>70</v>
      </c>
    </row>
    <row r="4564" spans="17:63" ht="29.25" customHeight="1" x14ac:dyDescent="0.2">
      <c r="Q4564" s="92" t="s">
        <v>50</v>
      </c>
      <c r="BF4564" s="101" t="s">
        <v>58</v>
      </c>
      <c r="BK4564" s="98" t="s">
        <v>70</v>
      </c>
    </row>
    <row r="4565" spans="17:63" ht="29.25" customHeight="1" x14ac:dyDescent="0.2">
      <c r="Q4565" s="92" t="s">
        <v>50</v>
      </c>
      <c r="BF4565" s="101" t="s">
        <v>58</v>
      </c>
      <c r="BK4565" s="98" t="s">
        <v>70</v>
      </c>
    </row>
    <row r="4566" spans="17:63" ht="29.25" customHeight="1" x14ac:dyDescent="0.2">
      <c r="Q4566" s="92" t="s">
        <v>50</v>
      </c>
      <c r="BF4566" s="101" t="s">
        <v>58</v>
      </c>
      <c r="BK4566" s="98" t="s">
        <v>70</v>
      </c>
    </row>
    <row r="4567" spans="17:63" ht="29.25" customHeight="1" x14ac:dyDescent="0.2">
      <c r="Q4567" s="92" t="s">
        <v>50</v>
      </c>
      <c r="BF4567" s="101" t="s">
        <v>58</v>
      </c>
      <c r="BK4567" s="98" t="s">
        <v>70</v>
      </c>
    </row>
    <row r="4568" spans="17:63" ht="29.25" customHeight="1" x14ac:dyDescent="0.2">
      <c r="Q4568" s="92" t="s">
        <v>50</v>
      </c>
      <c r="BF4568" s="101" t="s">
        <v>58</v>
      </c>
      <c r="BK4568" s="98" t="s">
        <v>70</v>
      </c>
    </row>
    <row r="4569" spans="17:63" ht="29.25" customHeight="1" x14ac:dyDescent="0.2">
      <c r="Q4569" s="92" t="s">
        <v>50</v>
      </c>
      <c r="BF4569" s="101" t="s">
        <v>58</v>
      </c>
      <c r="BK4569" s="98" t="s">
        <v>70</v>
      </c>
    </row>
    <row r="4570" spans="17:63" ht="29.25" customHeight="1" x14ac:dyDescent="0.2">
      <c r="Q4570" s="92" t="s">
        <v>50</v>
      </c>
      <c r="BF4570" s="101" t="s">
        <v>58</v>
      </c>
      <c r="BK4570" s="98" t="s">
        <v>70</v>
      </c>
    </row>
    <row r="4571" spans="17:63" ht="29.25" customHeight="1" x14ac:dyDescent="0.2">
      <c r="Q4571" s="92" t="s">
        <v>50</v>
      </c>
      <c r="BF4571" s="101" t="s">
        <v>58</v>
      </c>
      <c r="BK4571" s="98" t="s">
        <v>70</v>
      </c>
    </row>
    <row r="4572" spans="17:63" ht="29.25" customHeight="1" x14ac:dyDescent="0.2">
      <c r="Q4572" s="92" t="s">
        <v>50</v>
      </c>
      <c r="BF4572" s="101" t="s">
        <v>58</v>
      </c>
      <c r="BK4572" s="98" t="s">
        <v>70</v>
      </c>
    </row>
    <row r="4573" spans="17:63" ht="29.25" customHeight="1" x14ac:dyDescent="0.2">
      <c r="Q4573" s="92" t="s">
        <v>50</v>
      </c>
      <c r="BF4573" s="101" t="s">
        <v>58</v>
      </c>
      <c r="BK4573" s="98" t="s">
        <v>70</v>
      </c>
    </row>
    <row r="4574" spans="17:63" ht="29.25" customHeight="1" x14ac:dyDescent="0.2">
      <c r="Q4574" s="92" t="s">
        <v>50</v>
      </c>
      <c r="BF4574" s="101" t="s">
        <v>58</v>
      </c>
      <c r="BK4574" s="98" t="s">
        <v>70</v>
      </c>
    </row>
    <row r="4575" spans="17:63" ht="29.25" customHeight="1" x14ac:dyDescent="0.2">
      <c r="Q4575" s="92" t="s">
        <v>50</v>
      </c>
      <c r="BF4575" s="101" t="s">
        <v>58</v>
      </c>
      <c r="BK4575" s="98" t="s">
        <v>70</v>
      </c>
    </row>
    <row r="4576" spans="17:63" ht="29.25" customHeight="1" x14ac:dyDescent="0.2">
      <c r="Q4576" s="92" t="s">
        <v>50</v>
      </c>
      <c r="BF4576" s="101" t="s">
        <v>58</v>
      </c>
      <c r="BK4576" s="98" t="s">
        <v>70</v>
      </c>
    </row>
    <row r="4577" spans="17:63" ht="29.25" customHeight="1" x14ac:dyDescent="0.2">
      <c r="Q4577" s="92" t="s">
        <v>50</v>
      </c>
      <c r="BF4577" s="101" t="s">
        <v>58</v>
      </c>
      <c r="BK4577" s="98" t="s">
        <v>70</v>
      </c>
    </row>
    <row r="4578" spans="17:63" ht="29.25" customHeight="1" x14ac:dyDescent="0.2">
      <c r="Q4578" s="92" t="s">
        <v>50</v>
      </c>
      <c r="BF4578" s="101" t="s">
        <v>58</v>
      </c>
      <c r="BK4578" s="98" t="s">
        <v>70</v>
      </c>
    </row>
    <row r="4579" spans="17:63" ht="29.25" customHeight="1" x14ac:dyDescent="0.2">
      <c r="Q4579" s="92" t="s">
        <v>50</v>
      </c>
      <c r="BF4579" s="101" t="s">
        <v>58</v>
      </c>
      <c r="BK4579" s="98" t="s">
        <v>70</v>
      </c>
    </row>
    <row r="4580" spans="17:63" ht="29.25" customHeight="1" x14ac:dyDescent="0.2">
      <c r="Q4580" s="92" t="s">
        <v>50</v>
      </c>
      <c r="BF4580" s="101" t="s">
        <v>58</v>
      </c>
      <c r="BK4580" s="98" t="s">
        <v>70</v>
      </c>
    </row>
    <row r="4581" spans="17:63" ht="29.25" customHeight="1" x14ac:dyDescent="0.2">
      <c r="Q4581" s="92" t="s">
        <v>50</v>
      </c>
      <c r="BF4581" s="101" t="s">
        <v>58</v>
      </c>
      <c r="BK4581" s="98" t="s">
        <v>70</v>
      </c>
    </row>
    <row r="4582" spans="17:63" ht="29.25" customHeight="1" x14ac:dyDescent="0.2">
      <c r="Q4582" s="92" t="s">
        <v>50</v>
      </c>
      <c r="BF4582" s="101" t="s">
        <v>58</v>
      </c>
      <c r="BK4582" s="98" t="s">
        <v>70</v>
      </c>
    </row>
    <row r="4583" spans="17:63" ht="29.25" customHeight="1" x14ac:dyDescent="0.2">
      <c r="Q4583" s="92" t="s">
        <v>50</v>
      </c>
      <c r="BF4583" s="101" t="s">
        <v>58</v>
      </c>
      <c r="BK4583" s="98" t="s">
        <v>70</v>
      </c>
    </row>
    <row r="4584" spans="17:63" ht="29.25" customHeight="1" x14ac:dyDescent="0.2">
      <c r="Q4584" s="92" t="s">
        <v>50</v>
      </c>
      <c r="BF4584" s="101" t="s">
        <v>58</v>
      </c>
      <c r="BK4584" s="98" t="s">
        <v>70</v>
      </c>
    </row>
    <row r="4585" spans="17:63" ht="29.25" customHeight="1" x14ac:dyDescent="0.2">
      <c r="Q4585" s="92" t="s">
        <v>50</v>
      </c>
      <c r="BF4585" s="101" t="s">
        <v>58</v>
      </c>
      <c r="BK4585" s="98" t="s">
        <v>70</v>
      </c>
    </row>
    <row r="4586" spans="17:63" ht="29.25" customHeight="1" x14ac:dyDescent="0.2">
      <c r="Q4586" s="92" t="s">
        <v>50</v>
      </c>
      <c r="BF4586" s="101" t="s">
        <v>58</v>
      </c>
      <c r="BK4586" s="98" t="s">
        <v>70</v>
      </c>
    </row>
    <row r="4587" spans="17:63" ht="29.25" customHeight="1" x14ac:dyDescent="0.2">
      <c r="Q4587" s="92" t="s">
        <v>50</v>
      </c>
      <c r="BF4587" s="101" t="s">
        <v>58</v>
      </c>
      <c r="BK4587" s="98" t="s">
        <v>70</v>
      </c>
    </row>
    <row r="4588" spans="17:63" ht="29.25" customHeight="1" x14ac:dyDescent="0.2">
      <c r="Q4588" s="92" t="s">
        <v>50</v>
      </c>
      <c r="BF4588" s="101" t="s">
        <v>58</v>
      </c>
      <c r="BK4588" s="98" t="s">
        <v>70</v>
      </c>
    </row>
    <row r="4589" spans="17:63" ht="29.25" customHeight="1" x14ac:dyDescent="0.2">
      <c r="Q4589" s="92" t="s">
        <v>50</v>
      </c>
      <c r="BF4589" s="101" t="s">
        <v>58</v>
      </c>
      <c r="BK4589" s="98" t="s">
        <v>70</v>
      </c>
    </row>
    <row r="4590" spans="17:63" ht="29.25" customHeight="1" x14ac:dyDescent="0.2">
      <c r="Q4590" s="92" t="s">
        <v>50</v>
      </c>
      <c r="BF4590" s="101" t="s">
        <v>58</v>
      </c>
      <c r="BK4590" s="98" t="s">
        <v>70</v>
      </c>
    </row>
    <row r="4591" spans="17:63" ht="29.25" customHeight="1" x14ac:dyDescent="0.2">
      <c r="Q4591" s="92" t="s">
        <v>50</v>
      </c>
      <c r="BF4591" s="101" t="s">
        <v>58</v>
      </c>
      <c r="BK4591" s="98" t="s">
        <v>70</v>
      </c>
    </row>
    <row r="4592" spans="17:63" ht="29.25" customHeight="1" x14ac:dyDescent="0.2">
      <c r="Q4592" s="92" t="s">
        <v>50</v>
      </c>
      <c r="BF4592" s="101" t="s">
        <v>58</v>
      </c>
      <c r="BK4592" s="98" t="s">
        <v>70</v>
      </c>
    </row>
    <row r="4593" spans="17:63" ht="29.25" customHeight="1" x14ac:dyDescent="0.2">
      <c r="Q4593" s="92" t="s">
        <v>50</v>
      </c>
      <c r="BF4593" s="101" t="s">
        <v>58</v>
      </c>
      <c r="BK4593" s="98" t="s">
        <v>70</v>
      </c>
    </row>
    <row r="4594" spans="17:63" ht="29.25" customHeight="1" x14ac:dyDescent="0.2">
      <c r="Q4594" s="92" t="s">
        <v>50</v>
      </c>
      <c r="BF4594" s="101" t="s">
        <v>58</v>
      </c>
      <c r="BK4594" s="98" t="s">
        <v>70</v>
      </c>
    </row>
    <row r="4595" spans="17:63" ht="29.25" customHeight="1" x14ac:dyDescent="0.2">
      <c r="Q4595" s="92" t="s">
        <v>50</v>
      </c>
      <c r="BF4595" s="101" t="s">
        <v>58</v>
      </c>
      <c r="BK4595" s="98" t="s">
        <v>70</v>
      </c>
    </row>
    <row r="4596" spans="17:63" ht="29.25" customHeight="1" x14ac:dyDescent="0.2">
      <c r="Q4596" s="92" t="s">
        <v>50</v>
      </c>
      <c r="BF4596" s="101" t="s">
        <v>58</v>
      </c>
      <c r="BK4596" s="98" t="s">
        <v>70</v>
      </c>
    </row>
    <row r="4597" spans="17:63" ht="29.25" customHeight="1" x14ac:dyDescent="0.2">
      <c r="Q4597" s="92" t="s">
        <v>50</v>
      </c>
      <c r="BF4597" s="101" t="s">
        <v>58</v>
      </c>
      <c r="BK4597" s="98" t="s">
        <v>70</v>
      </c>
    </row>
    <row r="4598" spans="17:63" ht="29.25" customHeight="1" x14ac:dyDescent="0.2">
      <c r="Q4598" s="92" t="s">
        <v>50</v>
      </c>
      <c r="BF4598" s="101" t="s">
        <v>58</v>
      </c>
      <c r="BK4598" s="98" t="s">
        <v>70</v>
      </c>
    </row>
    <row r="4599" spans="17:63" ht="29.25" customHeight="1" x14ac:dyDescent="0.2">
      <c r="Q4599" s="92" t="s">
        <v>50</v>
      </c>
      <c r="BF4599" s="101" t="s">
        <v>58</v>
      </c>
      <c r="BK4599" s="98" t="s">
        <v>70</v>
      </c>
    </row>
    <row r="4600" spans="17:63" ht="29.25" customHeight="1" x14ac:dyDescent="0.2">
      <c r="Q4600" s="92" t="s">
        <v>50</v>
      </c>
      <c r="BF4600" s="101" t="s">
        <v>58</v>
      </c>
      <c r="BK4600" s="98" t="s">
        <v>70</v>
      </c>
    </row>
    <row r="4601" spans="17:63" ht="29.25" customHeight="1" x14ac:dyDescent="0.2">
      <c r="Q4601" s="92" t="s">
        <v>50</v>
      </c>
      <c r="BF4601" s="101" t="s">
        <v>58</v>
      </c>
      <c r="BK4601" s="98" t="s">
        <v>70</v>
      </c>
    </row>
    <row r="4602" spans="17:63" ht="29.25" customHeight="1" x14ac:dyDescent="0.2">
      <c r="Q4602" s="92" t="s">
        <v>50</v>
      </c>
      <c r="BF4602" s="101" t="s">
        <v>58</v>
      </c>
      <c r="BK4602" s="98" t="s">
        <v>70</v>
      </c>
    </row>
    <row r="4603" spans="17:63" ht="29.25" customHeight="1" x14ac:dyDescent="0.2">
      <c r="Q4603" s="92" t="s">
        <v>50</v>
      </c>
      <c r="BF4603" s="101" t="s">
        <v>58</v>
      </c>
      <c r="BK4603" s="98" t="s">
        <v>70</v>
      </c>
    </row>
    <row r="4604" spans="17:63" ht="29.25" customHeight="1" x14ac:dyDescent="0.2">
      <c r="Q4604" s="92" t="s">
        <v>50</v>
      </c>
      <c r="BF4604" s="101" t="s">
        <v>58</v>
      </c>
      <c r="BK4604" s="98" t="s">
        <v>70</v>
      </c>
    </row>
    <row r="4605" spans="17:63" ht="29.25" customHeight="1" x14ac:dyDescent="0.2">
      <c r="Q4605" s="92" t="s">
        <v>50</v>
      </c>
      <c r="BF4605" s="101" t="s">
        <v>58</v>
      </c>
      <c r="BK4605" s="98" t="s">
        <v>70</v>
      </c>
    </row>
    <row r="4606" spans="17:63" ht="29.25" customHeight="1" x14ac:dyDescent="0.2">
      <c r="Q4606" s="92" t="s">
        <v>50</v>
      </c>
      <c r="BF4606" s="101" t="s">
        <v>58</v>
      </c>
      <c r="BK4606" s="98" t="s">
        <v>70</v>
      </c>
    </row>
    <row r="4607" spans="17:63" ht="29.25" customHeight="1" x14ac:dyDescent="0.2">
      <c r="Q4607" s="92" t="s">
        <v>50</v>
      </c>
      <c r="BF4607" s="101" t="s">
        <v>58</v>
      </c>
      <c r="BK4607" s="98" t="s">
        <v>70</v>
      </c>
    </row>
    <row r="4608" spans="17:63" ht="29.25" customHeight="1" x14ac:dyDescent="0.2">
      <c r="Q4608" s="92" t="s">
        <v>50</v>
      </c>
      <c r="BF4608" s="101" t="s">
        <v>58</v>
      </c>
      <c r="BK4608" s="98" t="s">
        <v>70</v>
      </c>
    </row>
    <row r="4609" spans="17:63" ht="29.25" customHeight="1" x14ac:dyDescent="0.2">
      <c r="Q4609" s="92" t="s">
        <v>50</v>
      </c>
      <c r="BF4609" s="101" t="s">
        <v>58</v>
      </c>
      <c r="BK4609" s="98" t="s">
        <v>70</v>
      </c>
    </row>
    <row r="4610" spans="17:63" ht="29.25" customHeight="1" x14ac:dyDescent="0.2">
      <c r="Q4610" s="92" t="s">
        <v>50</v>
      </c>
      <c r="BF4610" s="101" t="s">
        <v>58</v>
      </c>
      <c r="BK4610" s="98" t="s">
        <v>70</v>
      </c>
    </row>
    <row r="4611" spans="17:63" ht="29.25" customHeight="1" x14ac:dyDescent="0.2">
      <c r="Q4611" s="92" t="s">
        <v>50</v>
      </c>
      <c r="BF4611" s="101" t="s">
        <v>58</v>
      </c>
      <c r="BK4611" s="98" t="s">
        <v>70</v>
      </c>
    </row>
    <row r="4612" spans="17:63" ht="29.25" customHeight="1" x14ac:dyDescent="0.2">
      <c r="Q4612" s="92" t="s">
        <v>50</v>
      </c>
      <c r="BF4612" s="101" t="s">
        <v>58</v>
      </c>
      <c r="BK4612" s="98" t="s">
        <v>70</v>
      </c>
    </row>
    <row r="4613" spans="17:63" ht="29.25" customHeight="1" x14ac:dyDescent="0.2">
      <c r="Q4613" s="92" t="s">
        <v>50</v>
      </c>
      <c r="BF4613" s="101" t="s">
        <v>58</v>
      </c>
      <c r="BK4613" s="98" t="s">
        <v>70</v>
      </c>
    </row>
    <row r="4614" spans="17:63" ht="29.25" customHeight="1" x14ac:dyDescent="0.2">
      <c r="Q4614" s="92" t="s">
        <v>50</v>
      </c>
      <c r="BF4614" s="101" t="s">
        <v>58</v>
      </c>
      <c r="BK4614" s="98" t="s">
        <v>70</v>
      </c>
    </row>
    <row r="4615" spans="17:63" ht="29.25" customHeight="1" x14ac:dyDescent="0.2">
      <c r="Q4615" s="92" t="s">
        <v>50</v>
      </c>
      <c r="BF4615" s="101" t="s">
        <v>58</v>
      </c>
      <c r="BK4615" s="98" t="s">
        <v>70</v>
      </c>
    </row>
    <row r="4616" spans="17:63" ht="29.25" customHeight="1" x14ac:dyDescent="0.2">
      <c r="Q4616" s="92" t="s">
        <v>50</v>
      </c>
      <c r="BF4616" s="101" t="s">
        <v>58</v>
      </c>
      <c r="BK4616" s="98" t="s">
        <v>70</v>
      </c>
    </row>
    <row r="4617" spans="17:63" ht="29.25" customHeight="1" x14ac:dyDescent="0.2">
      <c r="Q4617" s="92" t="s">
        <v>50</v>
      </c>
      <c r="BF4617" s="101" t="s">
        <v>58</v>
      </c>
      <c r="BK4617" s="98" t="s">
        <v>70</v>
      </c>
    </row>
    <row r="4618" spans="17:63" ht="29.25" customHeight="1" x14ac:dyDescent="0.2">
      <c r="Q4618" s="92" t="s">
        <v>50</v>
      </c>
      <c r="BF4618" s="101" t="s">
        <v>58</v>
      </c>
      <c r="BK4618" s="98" t="s">
        <v>70</v>
      </c>
    </row>
    <row r="4619" spans="17:63" ht="29.25" customHeight="1" x14ac:dyDescent="0.2">
      <c r="Q4619" s="92" t="s">
        <v>50</v>
      </c>
      <c r="BF4619" s="101" t="s">
        <v>58</v>
      </c>
      <c r="BK4619" s="98" t="s">
        <v>70</v>
      </c>
    </row>
    <row r="4620" spans="17:63" ht="29.25" customHeight="1" x14ac:dyDescent="0.2">
      <c r="Q4620" s="92" t="s">
        <v>50</v>
      </c>
      <c r="BF4620" s="101" t="s">
        <v>58</v>
      </c>
      <c r="BK4620" s="98" t="s">
        <v>70</v>
      </c>
    </row>
    <row r="4621" spans="17:63" ht="29.25" customHeight="1" x14ac:dyDescent="0.2">
      <c r="Q4621" s="92" t="s">
        <v>50</v>
      </c>
      <c r="BF4621" s="101" t="s">
        <v>58</v>
      </c>
      <c r="BK4621" s="98" t="s">
        <v>70</v>
      </c>
    </row>
    <row r="4622" spans="17:63" ht="29.25" customHeight="1" x14ac:dyDescent="0.2">
      <c r="Q4622" s="92" t="s">
        <v>50</v>
      </c>
      <c r="BF4622" s="101" t="s">
        <v>58</v>
      </c>
      <c r="BK4622" s="98" t="s">
        <v>70</v>
      </c>
    </row>
    <row r="4623" spans="17:63" ht="29.25" customHeight="1" x14ac:dyDescent="0.2">
      <c r="Q4623" s="92" t="s">
        <v>50</v>
      </c>
      <c r="BF4623" s="101" t="s">
        <v>58</v>
      </c>
      <c r="BK4623" s="98" t="s">
        <v>70</v>
      </c>
    </row>
    <row r="4624" spans="17:63" ht="29.25" customHeight="1" x14ac:dyDescent="0.2">
      <c r="Q4624" s="92" t="s">
        <v>50</v>
      </c>
      <c r="BF4624" s="101" t="s">
        <v>58</v>
      </c>
      <c r="BK4624" s="98" t="s">
        <v>70</v>
      </c>
    </row>
    <row r="4625" spans="17:63" ht="29.25" customHeight="1" x14ac:dyDescent="0.2">
      <c r="Q4625" s="92" t="s">
        <v>50</v>
      </c>
      <c r="BF4625" s="101" t="s">
        <v>58</v>
      </c>
      <c r="BK4625" s="98" t="s">
        <v>70</v>
      </c>
    </row>
    <row r="4626" spans="17:63" ht="29.25" customHeight="1" x14ac:dyDescent="0.2">
      <c r="Q4626" s="92" t="s">
        <v>50</v>
      </c>
      <c r="BF4626" s="101" t="s">
        <v>58</v>
      </c>
      <c r="BK4626" s="98" t="s">
        <v>70</v>
      </c>
    </row>
    <row r="4627" spans="17:63" ht="29.25" customHeight="1" x14ac:dyDescent="0.2">
      <c r="Q4627" s="92" t="s">
        <v>50</v>
      </c>
      <c r="BF4627" s="101" t="s">
        <v>58</v>
      </c>
      <c r="BK4627" s="98" t="s">
        <v>70</v>
      </c>
    </row>
    <row r="4628" spans="17:63" ht="29.25" customHeight="1" x14ac:dyDescent="0.2">
      <c r="Q4628" s="92" t="s">
        <v>50</v>
      </c>
      <c r="BF4628" s="101" t="s">
        <v>58</v>
      </c>
      <c r="BK4628" s="98" t="s">
        <v>70</v>
      </c>
    </row>
    <row r="4629" spans="17:63" ht="29.25" customHeight="1" x14ac:dyDescent="0.2">
      <c r="Q4629" s="92" t="s">
        <v>50</v>
      </c>
      <c r="BF4629" s="101" t="s">
        <v>58</v>
      </c>
      <c r="BK4629" s="98" t="s">
        <v>70</v>
      </c>
    </row>
    <row r="4630" spans="17:63" ht="29.25" customHeight="1" x14ac:dyDescent="0.2">
      <c r="Q4630" s="92" t="s">
        <v>50</v>
      </c>
      <c r="BF4630" s="101" t="s">
        <v>58</v>
      </c>
      <c r="BK4630" s="98" t="s">
        <v>70</v>
      </c>
    </row>
    <row r="4631" spans="17:63" ht="29.25" customHeight="1" x14ac:dyDescent="0.2">
      <c r="Q4631" s="92" t="s">
        <v>50</v>
      </c>
      <c r="BF4631" s="101" t="s">
        <v>58</v>
      </c>
      <c r="BK4631" s="98" t="s">
        <v>70</v>
      </c>
    </row>
    <row r="4632" spans="17:63" ht="29.25" customHeight="1" x14ac:dyDescent="0.2">
      <c r="Q4632" s="92" t="s">
        <v>50</v>
      </c>
      <c r="BF4632" s="101" t="s">
        <v>58</v>
      </c>
      <c r="BK4632" s="98" t="s">
        <v>70</v>
      </c>
    </row>
    <row r="4633" spans="17:63" ht="29.25" customHeight="1" x14ac:dyDescent="0.2">
      <c r="Q4633" s="92" t="s">
        <v>50</v>
      </c>
      <c r="BF4633" s="101" t="s">
        <v>58</v>
      </c>
      <c r="BK4633" s="98" t="s">
        <v>70</v>
      </c>
    </row>
    <row r="4634" spans="17:63" ht="29.25" customHeight="1" x14ac:dyDescent="0.2">
      <c r="Q4634" s="92" t="s">
        <v>50</v>
      </c>
      <c r="BF4634" s="101" t="s">
        <v>58</v>
      </c>
      <c r="BK4634" s="98" t="s">
        <v>70</v>
      </c>
    </row>
    <row r="4635" spans="17:63" ht="29.25" customHeight="1" x14ac:dyDescent="0.2">
      <c r="Q4635" s="92" t="s">
        <v>50</v>
      </c>
      <c r="BF4635" s="101" t="s">
        <v>58</v>
      </c>
      <c r="BK4635" s="98" t="s">
        <v>70</v>
      </c>
    </row>
    <row r="4636" spans="17:63" ht="29.25" customHeight="1" x14ac:dyDescent="0.2">
      <c r="Q4636" s="92" t="s">
        <v>50</v>
      </c>
      <c r="BF4636" s="101" t="s">
        <v>58</v>
      </c>
      <c r="BK4636" s="98" t="s">
        <v>70</v>
      </c>
    </row>
    <row r="4637" spans="17:63" ht="29.25" customHeight="1" x14ac:dyDescent="0.2">
      <c r="Q4637" s="92" t="s">
        <v>50</v>
      </c>
      <c r="BF4637" s="101" t="s">
        <v>58</v>
      </c>
      <c r="BK4637" s="98" t="s">
        <v>70</v>
      </c>
    </row>
    <row r="4638" spans="17:63" ht="29.25" customHeight="1" x14ac:dyDescent="0.2">
      <c r="Q4638" s="92" t="s">
        <v>50</v>
      </c>
      <c r="BF4638" s="101" t="s">
        <v>58</v>
      </c>
      <c r="BK4638" s="98" t="s">
        <v>70</v>
      </c>
    </row>
    <row r="4639" spans="17:63" ht="29.25" customHeight="1" x14ac:dyDescent="0.2">
      <c r="Q4639" s="92" t="s">
        <v>50</v>
      </c>
      <c r="BF4639" s="101" t="s">
        <v>58</v>
      </c>
      <c r="BK4639" s="98" t="s">
        <v>70</v>
      </c>
    </row>
    <row r="4640" spans="17:63" ht="29.25" customHeight="1" x14ac:dyDescent="0.2">
      <c r="Q4640" s="92" t="s">
        <v>50</v>
      </c>
      <c r="BF4640" s="101" t="s">
        <v>58</v>
      </c>
      <c r="BK4640" s="98" t="s">
        <v>70</v>
      </c>
    </row>
    <row r="4641" spans="17:63" ht="29.25" customHeight="1" x14ac:dyDescent="0.2">
      <c r="Q4641" s="92" t="s">
        <v>50</v>
      </c>
      <c r="BF4641" s="101" t="s">
        <v>58</v>
      </c>
      <c r="BK4641" s="98" t="s">
        <v>70</v>
      </c>
    </row>
    <row r="4642" spans="17:63" ht="29.25" customHeight="1" x14ac:dyDescent="0.2">
      <c r="Q4642" s="92" t="s">
        <v>50</v>
      </c>
      <c r="BF4642" s="101" t="s">
        <v>58</v>
      </c>
      <c r="BK4642" s="98" t="s">
        <v>70</v>
      </c>
    </row>
    <row r="4643" spans="17:63" ht="29.25" customHeight="1" x14ac:dyDescent="0.2">
      <c r="Q4643" s="92" t="s">
        <v>50</v>
      </c>
      <c r="BF4643" s="101" t="s">
        <v>58</v>
      </c>
      <c r="BK4643" s="98" t="s">
        <v>70</v>
      </c>
    </row>
    <row r="4644" spans="17:63" ht="29.25" customHeight="1" x14ac:dyDescent="0.2">
      <c r="Q4644" s="92" t="s">
        <v>50</v>
      </c>
      <c r="BF4644" s="101" t="s">
        <v>58</v>
      </c>
      <c r="BK4644" s="98" t="s">
        <v>70</v>
      </c>
    </row>
    <row r="4645" spans="17:63" ht="29.25" customHeight="1" x14ac:dyDescent="0.2">
      <c r="Q4645" s="92" t="s">
        <v>50</v>
      </c>
      <c r="BF4645" s="101" t="s">
        <v>58</v>
      </c>
      <c r="BK4645" s="98" t="s">
        <v>70</v>
      </c>
    </row>
    <row r="4646" spans="17:63" ht="29.25" customHeight="1" x14ac:dyDescent="0.2">
      <c r="Q4646" s="92" t="s">
        <v>50</v>
      </c>
      <c r="BF4646" s="101" t="s">
        <v>58</v>
      </c>
      <c r="BK4646" s="98" t="s">
        <v>70</v>
      </c>
    </row>
    <row r="4647" spans="17:63" ht="29.25" customHeight="1" x14ac:dyDescent="0.2">
      <c r="Q4647" s="92" t="s">
        <v>50</v>
      </c>
      <c r="BF4647" s="101" t="s">
        <v>58</v>
      </c>
      <c r="BK4647" s="98" t="s">
        <v>70</v>
      </c>
    </row>
    <row r="4648" spans="17:63" ht="29.25" customHeight="1" x14ac:dyDescent="0.2">
      <c r="Q4648" s="92" t="s">
        <v>50</v>
      </c>
      <c r="BF4648" s="101" t="s">
        <v>58</v>
      </c>
      <c r="BK4648" s="98" t="s">
        <v>70</v>
      </c>
    </row>
    <row r="4649" spans="17:63" ht="29.25" customHeight="1" x14ac:dyDescent="0.2">
      <c r="Q4649" s="92" t="s">
        <v>50</v>
      </c>
      <c r="BF4649" s="101" t="s">
        <v>58</v>
      </c>
      <c r="BK4649" s="98" t="s">
        <v>70</v>
      </c>
    </row>
    <row r="4650" spans="17:63" ht="29.25" customHeight="1" x14ac:dyDescent="0.2">
      <c r="Q4650" s="92" t="s">
        <v>50</v>
      </c>
      <c r="BF4650" s="101" t="s">
        <v>58</v>
      </c>
      <c r="BK4650" s="98" t="s">
        <v>70</v>
      </c>
    </row>
    <row r="4651" spans="17:63" ht="29.25" customHeight="1" x14ac:dyDescent="0.2">
      <c r="Q4651" s="92" t="s">
        <v>50</v>
      </c>
      <c r="BF4651" s="101" t="s">
        <v>58</v>
      </c>
      <c r="BK4651" s="98" t="s">
        <v>70</v>
      </c>
    </row>
    <row r="4652" spans="17:63" ht="29.25" customHeight="1" x14ac:dyDescent="0.2">
      <c r="Q4652" s="92" t="s">
        <v>50</v>
      </c>
      <c r="BF4652" s="101" t="s">
        <v>58</v>
      </c>
      <c r="BK4652" s="98" t="s">
        <v>70</v>
      </c>
    </row>
    <row r="4653" spans="17:63" ht="29.25" customHeight="1" x14ac:dyDescent="0.2">
      <c r="Q4653" s="92" t="s">
        <v>50</v>
      </c>
      <c r="BF4653" s="101" t="s">
        <v>58</v>
      </c>
      <c r="BK4653" s="98" t="s">
        <v>70</v>
      </c>
    </row>
    <row r="4654" spans="17:63" ht="29.25" customHeight="1" x14ac:dyDescent="0.2">
      <c r="Q4654" s="92" t="s">
        <v>50</v>
      </c>
      <c r="BF4654" s="101" t="s">
        <v>58</v>
      </c>
      <c r="BK4654" s="98" t="s">
        <v>70</v>
      </c>
    </row>
    <row r="4655" spans="17:63" ht="29.25" customHeight="1" x14ac:dyDescent="0.2">
      <c r="Q4655" s="92" t="s">
        <v>50</v>
      </c>
      <c r="BF4655" s="101" t="s">
        <v>58</v>
      </c>
      <c r="BK4655" s="98" t="s">
        <v>70</v>
      </c>
    </row>
    <row r="4656" spans="17:63" ht="29.25" customHeight="1" x14ac:dyDescent="0.2">
      <c r="Q4656" s="92" t="s">
        <v>50</v>
      </c>
      <c r="BF4656" s="101" t="s">
        <v>58</v>
      </c>
      <c r="BK4656" s="98" t="s">
        <v>70</v>
      </c>
    </row>
    <row r="4657" spans="17:63" ht="29.25" customHeight="1" x14ac:dyDescent="0.2">
      <c r="Q4657" s="92" t="s">
        <v>50</v>
      </c>
      <c r="BF4657" s="101" t="s">
        <v>58</v>
      </c>
      <c r="BK4657" s="98" t="s">
        <v>70</v>
      </c>
    </row>
    <row r="4658" spans="17:63" ht="29.25" customHeight="1" x14ac:dyDescent="0.2">
      <c r="Q4658" s="92" t="s">
        <v>50</v>
      </c>
      <c r="BF4658" s="101" t="s">
        <v>58</v>
      </c>
      <c r="BK4658" s="98" t="s">
        <v>70</v>
      </c>
    </row>
    <row r="4659" spans="17:63" ht="29.25" customHeight="1" x14ac:dyDescent="0.2">
      <c r="Q4659" s="92" t="s">
        <v>50</v>
      </c>
      <c r="BF4659" s="101" t="s">
        <v>58</v>
      </c>
      <c r="BK4659" s="98" t="s">
        <v>70</v>
      </c>
    </row>
    <row r="4660" spans="17:63" ht="29.25" customHeight="1" x14ac:dyDescent="0.2">
      <c r="Q4660" s="92" t="s">
        <v>50</v>
      </c>
      <c r="BF4660" s="101" t="s">
        <v>58</v>
      </c>
      <c r="BK4660" s="98" t="s">
        <v>70</v>
      </c>
    </row>
    <row r="4661" spans="17:63" ht="29.25" customHeight="1" x14ac:dyDescent="0.2">
      <c r="Q4661" s="92" t="s">
        <v>50</v>
      </c>
      <c r="BF4661" s="101" t="s">
        <v>58</v>
      </c>
      <c r="BK4661" s="98" t="s">
        <v>70</v>
      </c>
    </row>
    <row r="4662" spans="17:63" ht="29.25" customHeight="1" x14ac:dyDescent="0.2">
      <c r="Q4662" s="92" t="s">
        <v>50</v>
      </c>
      <c r="BF4662" s="101" t="s">
        <v>58</v>
      </c>
      <c r="BK4662" s="98" t="s">
        <v>70</v>
      </c>
    </row>
    <row r="4663" spans="17:63" ht="29.25" customHeight="1" x14ac:dyDescent="0.2">
      <c r="Q4663" s="92" t="s">
        <v>50</v>
      </c>
      <c r="BF4663" s="101" t="s">
        <v>58</v>
      </c>
      <c r="BK4663" s="98" t="s">
        <v>70</v>
      </c>
    </row>
    <row r="4664" spans="17:63" ht="29.25" customHeight="1" x14ac:dyDescent="0.2">
      <c r="Q4664" s="92" t="s">
        <v>50</v>
      </c>
      <c r="BF4664" s="101" t="s">
        <v>58</v>
      </c>
      <c r="BK4664" s="98" t="s">
        <v>70</v>
      </c>
    </row>
    <row r="4665" spans="17:63" ht="29.25" customHeight="1" x14ac:dyDescent="0.2">
      <c r="Q4665" s="92" t="s">
        <v>50</v>
      </c>
      <c r="BF4665" s="101" t="s">
        <v>58</v>
      </c>
      <c r="BK4665" s="98" t="s">
        <v>70</v>
      </c>
    </row>
    <row r="4666" spans="17:63" ht="29.25" customHeight="1" x14ac:dyDescent="0.2">
      <c r="Q4666" s="92" t="s">
        <v>50</v>
      </c>
      <c r="BF4666" s="101" t="s">
        <v>58</v>
      </c>
      <c r="BK4666" s="98" t="s">
        <v>70</v>
      </c>
    </row>
    <row r="4667" spans="17:63" ht="29.25" customHeight="1" x14ac:dyDescent="0.2">
      <c r="Q4667" s="92" t="s">
        <v>50</v>
      </c>
      <c r="BF4667" s="101" t="s">
        <v>58</v>
      </c>
      <c r="BK4667" s="98" t="s">
        <v>70</v>
      </c>
    </row>
    <row r="4668" spans="17:63" ht="29.25" customHeight="1" x14ac:dyDescent="0.2">
      <c r="Q4668" s="92" t="s">
        <v>50</v>
      </c>
      <c r="BF4668" s="101" t="s">
        <v>58</v>
      </c>
      <c r="BK4668" s="98" t="s">
        <v>70</v>
      </c>
    </row>
    <row r="4669" spans="17:63" ht="29.25" customHeight="1" x14ac:dyDescent="0.2">
      <c r="Q4669" s="92" t="s">
        <v>50</v>
      </c>
      <c r="BF4669" s="101" t="s">
        <v>58</v>
      </c>
      <c r="BK4669" s="98" t="s">
        <v>70</v>
      </c>
    </row>
    <row r="4670" spans="17:63" ht="29.25" customHeight="1" x14ac:dyDescent="0.2">
      <c r="Q4670" s="92" t="s">
        <v>50</v>
      </c>
      <c r="BF4670" s="101" t="s">
        <v>58</v>
      </c>
      <c r="BK4670" s="98" t="s">
        <v>70</v>
      </c>
    </row>
    <row r="4671" spans="17:63" ht="29.25" customHeight="1" x14ac:dyDescent="0.2">
      <c r="Q4671" s="92" t="s">
        <v>50</v>
      </c>
      <c r="BF4671" s="101" t="s">
        <v>58</v>
      </c>
      <c r="BK4671" s="98" t="s">
        <v>70</v>
      </c>
    </row>
    <row r="4672" spans="17:63" ht="29.25" customHeight="1" x14ac:dyDescent="0.2">
      <c r="Q4672" s="92" t="s">
        <v>50</v>
      </c>
      <c r="BF4672" s="101" t="s">
        <v>58</v>
      </c>
      <c r="BK4672" s="98" t="s">
        <v>70</v>
      </c>
    </row>
    <row r="4673" spans="17:63" ht="29.25" customHeight="1" x14ac:dyDescent="0.2">
      <c r="Q4673" s="92" t="s">
        <v>50</v>
      </c>
      <c r="BF4673" s="101" t="s">
        <v>58</v>
      </c>
      <c r="BK4673" s="98" t="s">
        <v>70</v>
      </c>
    </row>
    <row r="4674" spans="17:63" ht="29.25" customHeight="1" x14ac:dyDescent="0.2">
      <c r="Q4674" s="92" t="s">
        <v>50</v>
      </c>
      <c r="BF4674" s="101" t="s">
        <v>58</v>
      </c>
      <c r="BK4674" s="98" t="s">
        <v>70</v>
      </c>
    </row>
    <row r="4675" spans="17:63" ht="29.25" customHeight="1" x14ac:dyDescent="0.2">
      <c r="Q4675" s="92" t="s">
        <v>50</v>
      </c>
      <c r="BF4675" s="101" t="s">
        <v>58</v>
      </c>
      <c r="BK4675" s="98" t="s">
        <v>70</v>
      </c>
    </row>
    <row r="4676" spans="17:63" ht="29.25" customHeight="1" x14ac:dyDescent="0.2">
      <c r="Q4676" s="92" t="s">
        <v>50</v>
      </c>
      <c r="BF4676" s="101" t="s">
        <v>58</v>
      </c>
      <c r="BK4676" s="98" t="s">
        <v>70</v>
      </c>
    </row>
    <row r="4677" spans="17:63" ht="29.25" customHeight="1" x14ac:dyDescent="0.2">
      <c r="Q4677" s="92" t="s">
        <v>50</v>
      </c>
      <c r="BF4677" s="101" t="s">
        <v>58</v>
      </c>
      <c r="BK4677" s="98" t="s">
        <v>70</v>
      </c>
    </row>
    <row r="4678" spans="17:63" ht="29.25" customHeight="1" x14ac:dyDescent="0.2">
      <c r="Q4678" s="92" t="s">
        <v>50</v>
      </c>
      <c r="BF4678" s="101" t="s">
        <v>58</v>
      </c>
      <c r="BK4678" s="98" t="s">
        <v>70</v>
      </c>
    </row>
    <row r="4679" spans="17:63" ht="29.25" customHeight="1" x14ac:dyDescent="0.2">
      <c r="Q4679" s="92" t="s">
        <v>50</v>
      </c>
      <c r="BF4679" s="101" t="s">
        <v>58</v>
      </c>
      <c r="BK4679" s="98" t="s">
        <v>70</v>
      </c>
    </row>
    <row r="4680" spans="17:63" ht="29.25" customHeight="1" x14ac:dyDescent="0.2">
      <c r="Q4680" s="92" t="s">
        <v>50</v>
      </c>
      <c r="BF4680" s="101" t="s">
        <v>58</v>
      </c>
      <c r="BK4680" s="98" t="s">
        <v>70</v>
      </c>
    </row>
    <row r="4681" spans="17:63" ht="29.25" customHeight="1" x14ac:dyDescent="0.2">
      <c r="Q4681" s="92" t="s">
        <v>50</v>
      </c>
      <c r="BF4681" s="101" t="s">
        <v>58</v>
      </c>
      <c r="BK4681" s="98" t="s">
        <v>70</v>
      </c>
    </row>
    <row r="4682" spans="17:63" ht="29.25" customHeight="1" x14ac:dyDescent="0.2">
      <c r="Q4682" s="92" t="s">
        <v>50</v>
      </c>
      <c r="BF4682" s="101" t="s">
        <v>58</v>
      </c>
      <c r="BK4682" s="98" t="s">
        <v>70</v>
      </c>
    </row>
    <row r="4683" spans="17:63" ht="29.25" customHeight="1" x14ac:dyDescent="0.2">
      <c r="Q4683" s="92" t="s">
        <v>50</v>
      </c>
      <c r="BF4683" s="101" t="s">
        <v>58</v>
      </c>
      <c r="BK4683" s="98" t="s">
        <v>70</v>
      </c>
    </row>
    <row r="4684" spans="17:63" ht="29.25" customHeight="1" x14ac:dyDescent="0.2">
      <c r="Q4684" s="92" t="s">
        <v>50</v>
      </c>
      <c r="BF4684" s="101" t="s">
        <v>58</v>
      </c>
      <c r="BK4684" s="98" t="s">
        <v>70</v>
      </c>
    </row>
    <row r="4685" spans="17:63" ht="29.25" customHeight="1" x14ac:dyDescent="0.2">
      <c r="Q4685" s="92" t="s">
        <v>50</v>
      </c>
      <c r="BF4685" s="101" t="s">
        <v>58</v>
      </c>
      <c r="BK4685" s="98" t="s">
        <v>70</v>
      </c>
    </row>
    <row r="4686" spans="17:63" ht="29.25" customHeight="1" x14ac:dyDescent="0.2">
      <c r="Q4686" s="92" t="s">
        <v>50</v>
      </c>
      <c r="BF4686" s="101" t="s">
        <v>58</v>
      </c>
      <c r="BK4686" s="98" t="s">
        <v>70</v>
      </c>
    </row>
    <row r="4687" spans="17:63" ht="29.25" customHeight="1" x14ac:dyDescent="0.2">
      <c r="Q4687" s="92" t="s">
        <v>50</v>
      </c>
      <c r="BF4687" s="101" t="s">
        <v>58</v>
      </c>
      <c r="BK4687" s="98" t="s">
        <v>70</v>
      </c>
    </row>
    <row r="4688" spans="17:63" ht="29.25" customHeight="1" x14ac:dyDescent="0.2">
      <c r="Q4688" s="92" t="s">
        <v>50</v>
      </c>
      <c r="BF4688" s="101" t="s">
        <v>58</v>
      </c>
      <c r="BK4688" s="98" t="s">
        <v>70</v>
      </c>
    </row>
    <row r="4689" spans="17:63" ht="29.25" customHeight="1" x14ac:dyDescent="0.2">
      <c r="Q4689" s="92" t="s">
        <v>50</v>
      </c>
      <c r="BF4689" s="101" t="s">
        <v>58</v>
      </c>
      <c r="BK4689" s="98" t="s">
        <v>70</v>
      </c>
    </row>
    <row r="4690" spans="17:63" ht="29.25" customHeight="1" x14ac:dyDescent="0.2">
      <c r="Q4690" s="92" t="s">
        <v>50</v>
      </c>
      <c r="BF4690" s="101" t="s">
        <v>58</v>
      </c>
      <c r="BK4690" s="98" t="s">
        <v>70</v>
      </c>
    </row>
    <row r="4691" spans="17:63" ht="29.25" customHeight="1" x14ac:dyDescent="0.2">
      <c r="Q4691" s="92" t="s">
        <v>50</v>
      </c>
      <c r="BF4691" s="101" t="s">
        <v>58</v>
      </c>
      <c r="BK4691" s="98" t="s">
        <v>70</v>
      </c>
    </row>
    <row r="4692" spans="17:63" ht="29.25" customHeight="1" x14ac:dyDescent="0.2">
      <c r="Q4692" s="92" t="s">
        <v>50</v>
      </c>
      <c r="BF4692" s="101" t="s">
        <v>58</v>
      </c>
      <c r="BK4692" s="98" t="s">
        <v>70</v>
      </c>
    </row>
    <row r="4693" spans="17:63" ht="29.25" customHeight="1" x14ac:dyDescent="0.2">
      <c r="Q4693" s="92" t="s">
        <v>50</v>
      </c>
      <c r="BF4693" s="101" t="s">
        <v>58</v>
      </c>
      <c r="BK4693" s="98" t="s">
        <v>70</v>
      </c>
    </row>
    <row r="4694" spans="17:63" ht="29.25" customHeight="1" x14ac:dyDescent="0.2">
      <c r="Q4694" s="92" t="s">
        <v>50</v>
      </c>
      <c r="BF4694" s="101" t="s">
        <v>58</v>
      </c>
      <c r="BK4694" s="98" t="s">
        <v>70</v>
      </c>
    </row>
    <row r="4695" spans="17:63" ht="29.25" customHeight="1" x14ac:dyDescent="0.2">
      <c r="Q4695" s="92" t="s">
        <v>50</v>
      </c>
      <c r="BF4695" s="101" t="s">
        <v>58</v>
      </c>
      <c r="BK4695" s="98" t="s">
        <v>70</v>
      </c>
    </row>
    <row r="4696" spans="17:63" ht="29.25" customHeight="1" x14ac:dyDescent="0.2">
      <c r="Q4696" s="92" t="s">
        <v>50</v>
      </c>
      <c r="BF4696" s="101" t="s">
        <v>58</v>
      </c>
      <c r="BK4696" s="98" t="s">
        <v>70</v>
      </c>
    </row>
    <row r="4697" spans="17:63" ht="29.25" customHeight="1" x14ac:dyDescent="0.2">
      <c r="Q4697" s="92" t="s">
        <v>50</v>
      </c>
      <c r="BF4697" s="101" t="s">
        <v>58</v>
      </c>
      <c r="BK4697" s="98" t="s">
        <v>70</v>
      </c>
    </row>
    <row r="4698" spans="17:63" ht="29.25" customHeight="1" x14ac:dyDescent="0.2">
      <c r="Q4698" s="92" t="s">
        <v>50</v>
      </c>
      <c r="BF4698" s="101" t="s">
        <v>58</v>
      </c>
      <c r="BK4698" s="98" t="s">
        <v>70</v>
      </c>
    </row>
    <row r="4699" spans="17:63" ht="29.25" customHeight="1" x14ac:dyDescent="0.2">
      <c r="Q4699" s="92" t="s">
        <v>50</v>
      </c>
      <c r="BF4699" s="101" t="s">
        <v>58</v>
      </c>
      <c r="BK4699" s="98" t="s">
        <v>70</v>
      </c>
    </row>
    <row r="4700" spans="17:63" ht="29.25" customHeight="1" x14ac:dyDescent="0.2">
      <c r="Q4700" s="92" t="s">
        <v>50</v>
      </c>
      <c r="BF4700" s="101" t="s">
        <v>58</v>
      </c>
      <c r="BK4700" s="98" t="s">
        <v>70</v>
      </c>
    </row>
    <row r="4701" spans="17:63" ht="29.25" customHeight="1" x14ac:dyDescent="0.2">
      <c r="Q4701" s="92" t="s">
        <v>50</v>
      </c>
      <c r="BF4701" s="101" t="s">
        <v>58</v>
      </c>
      <c r="BK4701" s="98" t="s">
        <v>70</v>
      </c>
    </row>
    <row r="4702" spans="17:63" ht="29.25" customHeight="1" x14ac:dyDescent="0.2">
      <c r="Q4702" s="92" t="s">
        <v>50</v>
      </c>
      <c r="BF4702" s="101" t="s">
        <v>58</v>
      </c>
      <c r="BK4702" s="98" t="s">
        <v>70</v>
      </c>
    </row>
    <row r="4703" spans="17:63" ht="29.25" customHeight="1" x14ac:dyDescent="0.2">
      <c r="Q4703" s="92" t="s">
        <v>50</v>
      </c>
      <c r="BF4703" s="101" t="s">
        <v>58</v>
      </c>
      <c r="BK4703" s="98" t="s">
        <v>70</v>
      </c>
    </row>
    <row r="4704" spans="17:63" ht="29.25" customHeight="1" x14ac:dyDescent="0.2">
      <c r="Q4704" s="92" t="s">
        <v>50</v>
      </c>
      <c r="BF4704" s="101" t="s">
        <v>58</v>
      </c>
      <c r="BK4704" s="98" t="s">
        <v>70</v>
      </c>
    </row>
    <row r="4705" spans="17:63" ht="29.25" customHeight="1" x14ac:dyDescent="0.2">
      <c r="Q4705" s="92" t="s">
        <v>50</v>
      </c>
      <c r="BF4705" s="101" t="s">
        <v>58</v>
      </c>
      <c r="BK4705" s="98" t="s">
        <v>70</v>
      </c>
    </row>
    <row r="4706" spans="17:63" ht="29.25" customHeight="1" x14ac:dyDescent="0.2">
      <c r="Q4706" s="92" t="s">
        <v>50</v>
      </c>
      <c r="BF4706" s="101" t="s">
        <v>58</v>
      </c>
      <c r="BK4706" s="98" t="s">
        <v>70</v>
      </c>
    </row>
    <row r="4707" spans="17:63" ht="29.25" customHeight="1" x14ac:dyDescent="0.2">
      <c r="Q4707" s="92" t="s">
        <v>50</v>
      </c>
      <c r="BF4707" s="101" t="s">
        <v>58</v>
      </c>
      <c r="BK4707" s="98" t="s">
        <v>70</v>
      </c>
    </row>
    <row r="4708" spans="17:63" ht="29.25" customHeight="1" x14ac:dyDescent="0.2">
      <c r="Q4708" s="92" t="s">
        <v>50</v>
      </c>
      <c r="BF4708" s="101" t="s">
        <v>58</v>
      </c>
      <c r="BK4708" s="98" t="s">
        <v>70</v>
      </c>
    </row>
    <row r="4709" spans="17:63" ht="29.25" customHeight="1" x14ac:dyDescent="0.2">
      <c r="Q4709" s="92" t="s">
        <v>50</v>
      </c>
      <c r="BF4709" s="101" t="s">
        <v>58</v>
      </c>
      <c r="BK4709" s="98" t="s">
        <v>70</v>
      </c>
    </row>
    <row r="4710" spans="17:63" ht="29.25" customHeight="1" x14ac:dyDescent="0.2">
      <c r="Q4710" s="92" t="s">
        <v>50</v>
      </c>
      <c r="BF4710" s="101" t="s">
        <v>58</v>
      </c>
      <c r="BK4710" s="98" t="s">
        <v>70</v>
      </c>
    </row>
    <row r="4711" spans="17:63" ht="29.25" customHeight="1" x14ac:dyDescent="0.2">
      <c r="Q4711" s="92" t="s">
        <v>50</v>
      </c>
      <c r="BF4711" s="101" t="s">
        <v>58</v>
      </c>
      <c r="BK4711" s="98" t="s">
        <v>70</v>
      </c>
    </row>
    <row r="4712" spans="17:63" ht="29.25" customHeight="1" x14ac:dyDescent="0.2">
      <c r="Q4712" s="92" t="s">
        <v>50</v>
      </c>
      <c r="BF4712" s="101" t="s">
        <v>58</v>
      </c>
      <c r="BK4712" s="98" t="s">
        <v>70</v>
      </c>
    </row>
    <row r="4713" spans="17:63" ht="29.25" customHeight="1" x14ac:dyDescent="0.2">
      <c r="Q4713" s="92" t="s">
        <v>50</v>
      </c>
      <c r="BF4713" s="101" t="s">
        <v>58</v>
      </c>
      <c r="BK4713" s="98" t="s">
        <v>70</v>
      </c>
    </row>
    <row r="4714" spans="17:63" ht="29.25" customHeight="1" x14ac:dyDescent="0.2">
      <c r="Q4714" s="92" t="s">
        <v>50</v>
      </c>
      <c r="BF4714" s="101" t="s">
        <v>58</v>
      </c>
      <c r="BK4714" s="98" t="s">
        <v>70</v>
      </c>
    </row>
    <row r="4715" spans="17:63" ht="29.25" customHeight="1" x14ac:dyDescent="0.2">
      <c r="Q4715" s="92" t="s">
        <v>50</v>
      </c>
      <c r="BF4715" s="101" t="s">
        <v>58</v>
      </c>
      <c r="BK4715" s="98" t="s">
        <v>70</v>
      </c>
    </row>
    <row r="4716" spans="17:63" ht="29.25" customHeight="1" x14ac:dyDescent="0.2">
      <c r="Q4716" s="92" t="s">
        <v>50</v>
      </c>
      <c r="BF4716" s="101" t="s">
        <v>58</v>
      </c>
      <c r="BK4716" s="98" t="s">
        <v>70</v>
      </c>
    </row>
    <row r="4717" spans="17:63" ht="29.25" customHeight="1" x14ac:dyDescent="0.2">
      <c r="Q4717" s="92" t="s">
        <v>50</v>
      </c>
      <c r="BF4717" s="101" t="s">
        <v>58</v>
      </c>
      <c r="BK4717" s="98" t="s">
        <v>70</v>
      </c>
    </row>
    <row r="4718" spans="17:63" ht="29.25" customHeight="1" x14ac:dyDescent="0.2">
      <c r="Q4718" s="92" t="s">
        <v>50</v>
      </c>
      <c r="BF4718" s="101" t="s">
        <v>58</v>
      </c>
      <c r="BK4718" s="98" t="s">
        <v>70</v>
      </c>
    </row>
    <row r="4719" spans="17:63" ht="29.25" customHeight="1" x14ac:dyDescent="0.2">
      <c r="Q4719" s="92" t="s">
        <v>50</v>
      </c>
      <c r="BF4719" s="101" t="s">
        <v>58</v>
      </c>
      <c r="BK4719" s="98" t="s">
        <v>70</v>
      </c>
    </row>
    <row r="4720" spans="17:63" ht="29.25" customHeight="1" x14ac:dyDescent="0.2">
      <c r="Q4720" s="92" t="s">
        <v>50</v>
      </c>
      <c r="BF4720" s="101" t="s">
        <v>58</v>
      </c>
      <c r="BK4720" s="98" t="s">
        <v>70</v>
      </c>
    </row>
    <row r="4721" spans="17:63" ht="29.25" customHeight="1" x14ac:dyDescent="0.2">
      <c r="Q4721" s="92" t="s">
        <v>50</v>
      </c>
      <c r="BF4721" s="101" t="s">
        <v>58</v>
      </c>
      <c r="BK4721" s="98" t="s">
        <v>70</v>
      </c>
    </row>
    <row r="4722" spans="17:63" ht="29.25" customHeight="1" x14ac:dyDescent="0.2">
      <c r="Q4722" s="92" t="s">
        <v>50</v>
      </c>
      <c r="BF4722" s="101" t="s">
        <v>58</v>
      </c>
      <c r="BK4722" s="98" t="s">
        <v>70</v>
      </c>
    </row>
    <row r="4723" spans="17:63" ht="29.25" customHeight="1" x14ac:dyDescent="0.2">
      <c r="Q4723" s="92" t="s">
        <v>50</v>
      </c>
      <c r="BF4723" s="101" t="s">
        <v>58</v>
      </c>
      <c r="BK4723" s="98" t="s">
        <v>70</v>
      </c>
    </row>
    <row r="4724" spans="17:63" ht="29.25" customHeight="1" x14ac:dyDescent="0.2">
      <c r="Q4724" s="92" t="s">
        <v>50</v>
      </c>
      <c r="BF4724" s="101" t="s">
        <v>58</v>
      </c>
      <c r="BK4724" s="98" t="s">
        <v>70</v>
      </c>
    </row>
    <row r="4725" spans="17:63" ht="29.25" customHeight="1" x14ac:dyDescent="0.2">
      <c r="Q4725" s="92" t="s">
        <v>50</v>
      </c>
      <c r="BF4725" s="101" t="s">
        <v>58</v>
      </c>
      <c r="BK4725" s="98" t="s">
        <v>70</v>
      </c>
    </row>
    <row r="4726" spans="17:63" ht="29.25" customHeight="1" x14ac:dyDescent="0.2">
      <c r="Q4726" s="92" t="s">
        <v>50</v>
      </c>
      <c r="BF4726" s="101" t="s">
        <v>58</v>
      </c>
      <c r="BK4726" s="98" t="s">
        <v>70</v>
      </c>
    </row>
    <row r="4727" spans="17:63" ht="29.25" customHeight="1" x14ac:dyDescent="0.2">
      <c r="Q4727" s="92" t="s">
        <v>50</v>
      </c>
      <c r="BF4727" s="101" t="s">
        <v>58</v>
      </c>
      <c r="BK4727" s="98" t="s">
        <v>70</v>
      </c>
    </row>
    <row r="4728" spans="17:63" ht="29.25" customHeight="1" x14ac:dyDescent="0.2">
      <c r="Q4728" s="92" t="s">
        <v>50</v>
      </c>
      <c r="BF4728" s="101" t="s">
        <v>58</v>
      </c>
      <c r="BK4728" s="98" t="s">
        <v>70</v>
      </c>
    </row>
    <row r="4729" spans="17:63" ht="29.25" customHeight="1" x14ac:dyDescent="0.2">
      <c r="Q4729" s="92" t="s">
        <v>50</v>
      </c>
      <c r="BF4729" s="101" t="s">
        <v>58</v>
      </c>
      <c r="BK4729" s="98" t="s">
        <v>70</v>
      </c>
    </row>
    <row r="4730" spans="17:63" ht="29.25" customHeight="1" x14ac:dyDescent="0.2">
      <c r="Q4730" s="92" t="s">
        <v>50</v>
      </c>
      <c r="BF4730" s="101" t="s">
        <v>58</v>
      </c>
      <c r="BK4730" s="98" t="s">
        <v>70</v>
      </c>
    </row>
    <row r="4731" spans="17:63" ht="29.25" customHeight="1" x14ac:dyDescent="0.2">
      <c r="Q4731" s="92" t="s">
        <v>50</v>
      </c>
      <c r="BF4731" s="101" t="s">
        <v>58</v>
      </c>
      <c r="BK4731" s="98" t="s">
        <v>70</v>
      </c>
    </row>
    <row r="4732" spans="17:63" ht="29.25" customHeight="1" x14ac:dyDescent="0.2">
      <c r="Q4732" s="92" t="s">
        <v>50</v>
      </c>
      <c r="BF4732" s="101" t="s">
        <v>58</v>
      </c>
      <c r="BK4732" s="98" t="s">
        <v>70</v>
      </c>
    </row>
    <row r="4733" spans="17:63" ht="29.25" customHeight="1" x14ac:dyDescent="0.2">
      <c r="Q4733" s="92" t="s">
        <v>50</v>
      </c>
      <c r="BF4733" s="101" t="s">
        <v>58</v>
      </c>
      <c r="BK4733" s="98" t="s">
        <v>70</v>
      </c>
    </row>
    <row r="4734" spans="17:63" ht="29.25" customHeight="1" x14ac:dyDescent="0.2">
      <c r="Q4734" s="92" t="s">
        <v>50</v>
      </c>
      <c r="BF4734" s="101" t="s">
        <v>58</v>
      </c>
      <c r="BK4734" s="98" t="s">
        <v>70</v>
      </c>
    </row>
    <row r="4735" spans="17:63" ht="29.25" customHeight="1" x14ac:dyDescent="0.2">
      <c r="Q4735" s="92" t="s">
        <v>50</v>
      </c>
      <c r="BF4735" s="101" t="s">
        <v>58</v>
      </c>
      <c r="BK4735" s="98" t="s">
        <v>70</v>
      </c>
    </row>
    <row r="4736" spans="17:63" ht="29.25" customHeight="1" x14ac:dyDescent="0.2">
      <c r="Q4736" s="92" t="s">
        <v>50</v>
      </c>
      <c r="BF4736" s="101" t="s">
        <v>58</v>
      </c>
      <c r="BK4736" s="98" t="s">
        <v>70</v>
      </c>
    </row>
    <row r="4737" spans="17:63" ht="29.25" customHeight="1" x14ac:dyDescent="0.2">
      <c r="Q4737" s="92" t="s">
        <v>50</v>
      </c>
      <c r="BF4737" s="101" t="s">
        <v>58</v>
      </c>
      <c r="BK4737" s="98" t="s">
        <v>70</v>
      </c>
    </row>
    <row r="4738" spans="17:63" ht="29.25" customHeight="1" x14ac:dyDescent="0.2">
      <c r="Q4738" s="92" t="s">
        <v>50</v>
      </c>
      <c r="BF4738" s="101" t="s">
        <v>58</v>
      </c>
      <c r="BK4738" s="98" t="s">
        <v>70</v>
      </c>
    </row>
    <row r="4739" spans="17:63" ht="29.25" customHeight="1" x14ac:dyDescent="0.2">
      <c r="Q4739" s="92" t="s">
        <v>50</v>
      </c>
      <c r="BF4739" s="101" t="s">
        <v>58</v>
      </c>
      <c r="BK4739" s="98" t="s">
        <v>70</v>
      </c>
    </row>
    <row r="4740" spans="17:63" ht="29.25" customHeight="1" x14ac:dyDescent="0.2">
      <c r="Q4740" s="92" t="s">
        <v>50</v>
      </c>
      <c r="BF4740" s="101" t="s">
        <v>58</v>
      </c>
      <c r="BK4740" s="98" t="s">
        <v>70</v>
      </c>
    </row>
    <row r="4741" spans="17:63" ht="29.25" customHeight="1" x14ac:dyDescent="0.2">
      <c r="Q4741" s="92" t="s">
        <v>50</v>
      </c>
      <c r="BF4741" s="101" t="s">
        <v>58</v>
      </c>
      <c r="BK4741" s="98" t="s">
        <v>70</v>
      </c>
    </row>
    <row r="4742" spans="17:63" ht="29.25" customHeight="1" x14ac:dyDescent="0.2">
      <c r="Q4742" s="92" t="s">
        <v>50</v>
      </c>
      <c r="BF4742" s="101" t="s">
        <v>58</v>
      </c>
      <c r="BK4742" s="98" t="s">
        <v>70</v>
      </c>
    </row>
    <row r="4743" spans="17:63" ht="29.25" customHeight="1" x14ac:dyDescent="0.2">
      <c r="Q4743" s="92" t="s">
        <v>50</v>
      </c>
      <c r="BF4743" s="101" t="s">
        <v>58</v>
      </c>
      <c r="BK4743" s="98" t="s">
        <v>70</v>
      </c>
    </row>
    <row r="4744" spans="17:63" ht="29.25" customHeight="1" x14ac:dyDescent="0.2">
      <c r="Q4744" s="92" t="s">
        <v>50</v>
      </c>
      <c r="BF4744" s="101" t="s">
        <v>58</v>
      </c>
      <c r="BK4744" s="98" t="s">
        <v>70</v>
      </c>
    </row>
    <row r="4745" spans="17:63" ht="29.25" customHeight="1" x14ac:dyDescent="0.2">
      <c r="Q4745" s="92" t="s">
        <v>50</v>
      </c>
      <c r="BF4745" s="101" t="s">
        <v>58</v>
      </c>
      <c r="BK4745" s="98" t="s">
        <v>70</v>
      </c>
    </row>
    <row r="4746" spans="17:63" ht="29.25" customHeight="1" x14ac:dyDescent="0.2">
      <c r="Q4746" s="92" t="s">
        <v>50</v>
      </c>
      <c r="BF4746" s="101" t="s">
        <v>58</v>
      </c>
      <c r="BK4746" s="98" t="s">
        <v>70</v>
      </c>
    </row>
    <row r="4747" spans="17:63" ht="29.25" customHeight="1" x14ac:dyDescent="0.2">
      <c r="Q4747" s="92" t="s">
        <v>50</v>
      </c>
      <c r="BF4747" s="101" t="s">
        <v>58</v>
      </c>
      <c r="BK4747" s="98" t="s">
        <v>70</v>
      </c>
    </row>
    <row r="4748" spans="17:63" ht="29.25" customHeight="1" x14ac:dyDescent="0.2">
      <c r="Q4748" s="92" t="s">
        <v>50</v>
      </c>
      <c r="BF4748" s="101" t="s">
        <v>58</v>
      </c>
      <c r="BK4748" s="98" t="s">
        <v>70</v>
      </c>
    </row>
    <row r="4749" spans="17:63" ht="29.25" customHeight="1" x14ac:dyDescent="0.2">
      <c r="Q4749" s="92" t="s">
        <v>50</v>
      </c>
      <c r="BF4749" s="101" t="s">
        <v>58</v>
      </c>
      <c r="BK4749" s="98" t="s">
        <v>70</v>
      </c>
    </row>
    <row r="4750" spans="17:63" ht="29.25" customHeight="1" x14ac:dyDescent="0.2">
      <c r="Q4750" s="92" t="s">
        <v>50</v>
      </c>
      <c r="BF4750" s="101" t="s">
        <v>58</v>
      </c>
      <c r="BK4750" s="98" t="s">
        <v>70</v>
      </c>
    </row>
    <row r="4751" spans="17:63" ht="29.25" customHeight="1" x14ac:dyDescent="0.2">
      <c r="Q4751" s="92" t="s">
        <v>50</v>
      </c>
      <c r="BF4751" s="101" t="s">
        <v>58</v>
      </c>
      <c r="BK4751" s="98" t="s">
        <v>70</v>
      </c>
    </row>
    <row r="4752" spans="17:63" ht="29.25" customHeight="1" x14ac:dyDescent="0.2">
      <c r="Q4752" s="92" t="s">
        <v>50</v>
      </c>
      <c r="BF4752" s="101" t="s">
        <v>58</v>
      </c>
      <c r="BK4752" s="98" t="s">
        <v>70</v>
      </c>
    </row>
    <row r="4753" spans="17:63" ht="29.25" customHeight="1" x14ac:dyDescent="0.2">
      <c r="Q4753" s="92" t="s">
        <v>50</v>
      </c>
      <c r="BF4753" s="101" t="s">
        <v>58</v>
      </c>
      <c r="BK4753" s="98" t="s">
        <v>70</v>
      </c>
    </row>
    <row r="4754" spans="17:63" ht="29.25" customHeight="1" x14ac:dyDescent="0.2">
      <c r="Q4754" s="92" t="s">
        <v>50</v>
      </c>
      <c r="BF4754" s="101" t="s">
        <v>58</v>
      </c>
      <c r="BK4754" s="98" t="s">
        <v>70</v>
      </c>
    </row>
    <row r="4755" spans="17:63" ht="29.25" customHeight="1" x14ac:dyDescent="0.2">
      <c r="Q4755" s="92" t="s">
        <v>50</v>
      </c>
      <c r="BF4755" s="101" t="s">
        <v>58</v>
      </c>
      <c r="BK4755" s="98" t="s">
        <v>70</v>
      </c>
    </row>
    <row r="4756" spans="17:63" ht="29.25" customHeight="1" x14ac:dyDescent="0.2">
      <c r="Q4756" s="92" t="s">
        <v>50</v>
      </c>
      <c r="BF4756" s="101" t="s">
        <v>58</v>
      </c>
      <c r="BK4756" s="98" t="s">
        <v>70</v>
      </c>
    </row>
    <row r="4757" spans="17:63" ht="29.25" customHeight="1" x14ac:dyDescent="0.2">
      <c r="Q4757" s="92" t="s">
        <v>50</v>
      </c>
      <c r="BF4757" s="101" t="s">
        <v>58</v>
      </c>
      <c r="BK4757" s="98" t="s">
        <v>70</v>
      </c>
    </row>
    <row r="4758" spans="17:63" ht="29.25" customHeight="1" x14ac:dyDescent="0.2">
      <c r="Q4758" s="92" t="s">
        <v>50</v>
      </c>
      <c r="BF4758" s="101" t="s">
        <v>58</v>
      </c>
      <c r="BK4758" s="98" t="s">
        <v>70</v>
      </c>
    </row>
    <row r="4759" spans="17:63" ht="29.25" customHeight="1" x14ac:dyDescent="0.2">
      <c r="Q4759" s="92" t="s">
        <v>50</v>
      </c>
      <c r="BF4759" s="101" t="s">
        <v>58</v>
      </c>
      <c r="BK4759" s="98" t="s">
        <v>70</v>
      </c>
    </row>
    <row r="4760" spans="17:63" ht="29.25" customHeight="1" x14ac:dyDescent="0.2">
      <c r="Q4760" s="92" t="s">
        <v>50</v>
      </c>
      <c r="BF4760" s="101" t="s">
        <v>58</v>
      </c>
      <c r="BK4760" s="98" t="s">
        <v>70</v>
      </c>
    </row>
    <row r="4761" spans="17:63" ht="29.25" customHeight="1" x14ac:dyDescent="0.2">
      <c r="Q4761" s="92" t="s">
        <v>50</v>
      </c>
      <c r="BF4761" s="101" t="s">
        <v>58</v>
      </c>
      <c r="BK4761" s="98" t="s">
        <v>70</v>
      </c>
    </row>
    <row r="4762" spans="17:63" ht="29.25" customHeight="1" x14ac:dyDescent="0.2">
      <c r="Q4762" s="92" t="s">
        <v>50</v>
      </c>
      <c r="BF4762" s="101" t="s">
        <v>58</v>
      </c>
      <c r="BK4762" s="98" t="s">
        <v>70</v>
      </c>
    </row>
    <row r="4763" spans="17:63" ht="29.25" customHeight="1" x14ac:dyDescent="0.2">
      <c r="Q4763" s="92" t="s">
        <v>50</v>
      </c>
      <c r="BF4763" s="101" t="s">
        <v>58</v>
      </c>
      <c r="BK4763" s="98" t="s">
        <v>70</v>
      </c>
    </row>
    <row r="4764" spans="17:63" ht="29.25" customHeight="1" x14ac:dyDescent="0.2">
      <c r="Q4764" s="92" t="s">
        <v>50</v>
      </c>
      <c r="BF4764" s="101" t="s">
        <v>58</v>
      </c>
      <c r="BK4764" s="98" t="s">
        <v>70</v>
      </c>
    </row>
    <row r="4765" spans="17:63" ht="29.25" customHeight="1" x14ac:dyDescent="0.2">
      <c r="Q4765" s="92" t="s">
        <v>50</v>
      </c>
      <c r="BF4765" s="101" t="s">
        <v>58</v>
      </c>
      <c r="BK4765" s="98" t="s">
        <v>70</v>
      </c>
    </row>
    <row r="4766" spans="17:63" ht="29.25" customHeight="1" x14ac:dyDescent="0.2">
      <c r="Q4766" s="92" t="s">
        <v>50</v>
      </c>
      <c r="BF4766" s="101" t="s">
        <v>58</v>
      </c>
      <c r="BK4766" s="98" t="s">
        <v>70</v>
      </c>
    </row>
    <row r="4767" spans="17:63" ht="29.25" customHeight="1" x14ac:dyDescent="0.2">
      <c r="Q4767" s="92" t="s">
        <v>50</v>
      </c>
      <c r="BF4767" s="101" t="s">
        <v>58</v>
      </c>
      <c r="BK4767" s="98" t="s">
        <v>70</v>
      </c>
    </row>
    <row r="4768" spans="17:63" ht="29.25" customHeight="1" x14ac:dyDescent="0.2">
      <c r="Q4768" s="92" t="s">
        <v>50</v>
      </c>
      <c r="BF4768" s="101" t="s">
        <v>58</v>
      </c>
      <c r="BK4768" s="98" t="s">
        <v>70</v>
      </c>
    </row>
    <row r="4769" spans="17:63" ht="29.25" customHeight="1" x14ac:dyDescent="0.2">
      <c r="Q4769" s="92" t="s">
        <v>50</v>
      </c>
      <c r="BF4769" s="101" t="s">
        <v>58</v>
      </c>
      <c r="BK4769" s="98" t="s">
        <v>70</v>
      </c>
    </row>
    <row r="4770" spans="17:63" ht="29.25" customHeight="1" x14ac:dyDescent="0.2">
      <c r="Q4770" s="92" t="s">
        <v>50</v>
      </c>
      <c r="BF4770" s="101" t="s">
        <v>58</v>
      </c>
      <c r="BK4770" s="98" t="s">
        <v>70</v>
      </c>
    </row>
    <row r="4771" spans="17:63" ht="29.25" customHeight="1" x14ac:dyDescent="0.2">
      <c r="Q4771" s="92" t="s">
        <v>50</v>
      </c>
      <c r="BF4771" s="101" t="s">
        <v>58</v>
      </c>
      <c r="BK4771" s="98" t="s">
        <v>70</v>
      </c>
    </row>
    <row r="4772" spans="17:63" ht="29.25" customHeight="1" x14ac:dyDescent="0.2">
      <c r="Q4772" s="92" t="s">
        <v>50</v>
      </c>
      <c r="BF4772" s="101" t="s">
        <v>58</v>
      </c>
      <c r="BK4772" s="98" t="s">
        <v>70</v>
      </c>
    </row>
    <row r="4773" spans="17:63" ht="29.25" customHeight="1" x14ac:dyDescent="0.2">
      <c r="Q4773" s="92" t="s">
        <v>50</v>
      </c>
      <c r="BF4773" s="101" t="s">
        <v>58</v>
      </c>
      <c r="BK4773" s="98" t="s">
        <v>70</v>
      </c>
    </row>
    <row r="4774" spans="17:63" ht="29.25" customHeight="1" x14ac:dyDescent="0.2">
      <c r="Q4774" s="92" t="s">
        <v>50</v>
      </c>
      <c r="BF4774" s="101" t="s">
        <v>58</v>
      </c>
      <c r="BK4774" s="98" t="s">
        <v>70</v>
      </c>
    </row>
    <row r="4775" spans="17:63" ht="29.25" customHeight="1" x14ac:dyDescent="0.2">
      <c r="Q4775" s="92" t="s">
        <v>50</v>
      </c>
      <c r="BF4775" s="101" t="s">
        <v>58</v>
      </c>
      <c r="BK4775" s="98" t="s">
        <v>70</v>
      </c>
    </row>
    <row r="4776" spans="17:63" ht="29.25" customHeight="1" x14ac:dyDescent="0.2">
      <c r="Q4776" s="92" t="s">
        <v>50</v>
      </c>
      <c r="BF4776" s="101" t="s">
        <v>58</v>
      </c>
      <c r="BK4776" s="98" t="s">
        <v>70</v>
      </c>
    </row>
    <row r="4777" spans="17:63" ht="29.25" customHeight="1" x14ac:dyDescent="0.2">
      <c r="Q4777" s="92" t="s">
        <v>50</v>
      </c>
      <c r="BF4777" s="101" t="s">
        <v>58</v>
      </c>
      <c r="BK4777" s="98" t="s">
        <v>70</v>
      </c>
    </row>
    <row r="4778" spans="17:63" ht="29.25" customHeight="1" x14ac:dyDescent="0.2">
      <c r="Q4778" s="92" t="s">
        <v>50</v>
      </c>
      <c r="BF4778" s="101" t="s">
        <v>58</v>
      </c>
      <c r="BK4778" s="98" t="s">
        <v>70</v>
      </c>
    </row>
    <row r="4779" spans="17:63" ht="29.25" customHeight="1" x14ac:dyDescent="0.2">
      <c r="Q4779" s="92" t="s">
        <v>50</v>
      </c>
      <c r="BF4779" s="101" t="s">
        <v>58</v>
      </c>
      <c r="BK4779" s="98" t="s">
        <v>70</v>
      </c>
    </row>
    <row r="4780" spans="17:63" ht="29.25" customHeight="1" x14ac:dyDescent="0.2">
      <c r="Q4780" s="92" t="s">
        <v>50</v>
      </c>
      <c r="BF4780" s="101" t="s">
        <v>58</v>
      </c>
      <c r="BK4780" s="98" t="s">
        <v>70</v>
      </c>
    </row>
    <row r="4781" spans="17:63" ht="29.25" customHeight="1" x14ac:dyDescent="0.2">
      <c r="Q4781" s="92" t="s">
        <v>50</v>
      </c>
      <c r="BF4781" s="101" t="s">
        <v>58</v>
      </c>
      <c r="BK4781" s="98" t="s">
        <v>70</v>
      </c>
    </row>
    <row r="4782" spans="17:63" ht="29.25" customHeight="1" x14ac:dyDescent="0.2">
      <c r="Q4782" s="92" t="s">
        <v>50</v>
      </c>
      <c r="BF4782" s="101" t="s">
        <v>58</v>
      </c>
      <c r="BK4782" s="98" t="s">
        <v>70</v>
      </c>
    </row>
    <row r="4783" spans="17:63" ht="29.25" customHeight="1" x14ac:dyDescent="0.2">
      <c r="Q4783" s="92" t="s">
        <v>50</v>
      </c>
      <c r="BF4783" s="101" t="s">
        <v>58</v>
      </c>
      <c r="BK4783" s="98" t="s">
        <v>70</v>
      </c>
    </row>
    <row r="4784" spans="17:63" ht="29.25" customHeight="1" x14ac:dyDescent="0.2">
      <c r="Q4784" s="92" t="s">
        <v>50</v>
      </c>
      <c r="BF4784" s="101" t="s">
        <v>58</v>
      </c>
      <c r="BK4784" s="98" t="s">
        <v>70</v>
      </c>
    </row>
    <row r="4785" spans="17:63" ht="29.25" customHeight="1" x14ac:dyDescent="0.2">
      <c r="Q4785" s="92" t="s">
        <v>50</v>
      </c>
      <c r="BF4785" s="101" t="s">
        <v>58</v>
      </c>
      <c r="BK4785" s="98" t="s">
        <v>70</v>
      </c>
    </row>
    <row r="4786" spans="17:63" ht="29.25" customHeight="1" x14ac:dyDescent="0.2">
      <c r="Q4786" s="92" t="s">
        <v>50</v>
      </c>
      <c r="BF4786" s="101" t="s">
        <v>58</v>
      </c>
      <c r="BK4786" s="98" t="s">
        <v>70</v>
      </c>
    </row>
    <row r="4787" spans="17:63" ht="29.25" customHeight="1" x14ac:dyDescent="0.2">
      <c r="Q4787" s="92" t="s">
        <v>50</v>
      </c>
      <c r="BF4787" s="101" t="s">
        <v>58</v>
      </c>
      <c r="BK4787" s="98" t="s">
        <v>70</v>
      </c>
    </row>
    <row r="4788" spans="17:63" ht="29.25" customHeight="1" x14ac:dyDescent="0.2">
      <c r="Q4788" s="92" t="s">
        <v>50</v>
      </c>
      <c r="BF4788" s="101" t="s">
        <v>58</v>
      </c>
      <c r="BK4788" s="98" t="s">
        <v>70</v>
      </c>
    </row>
    <row r="4789" spans="17:63" ht="29.25" customHeight="1" x14ac:dyDescent="0.2">
      <c r="Q4789" s="92" t="s">
        <v>50</v>
      </c>
      <c r="BF4789" s="101" t="s">
        <v>58</v>
      </c>
      <c r="BK4789" s="98" t="s">
        <v>70</v>
      </c>
    </row>
    <row r="4790" spans="17:63" ht="29.25" customHeight="1" x14ac:dyDescent="0.2">
      <c r="Q4790" s="92" t="s">
        <v>50</v>
      </c>
      <c r="BF4790" s="101" t="s">
        <v>58</v>
      </c>
      <c r="BK4790" s="98" t="s">
        <v>70</v>
      </c>
    </row>
    <row r="4791" spans="17:63" ht="29.25" customHeight="1" x14ac:dyDescent="0.2">
      <c r="Q4791" s="92" t="s">
        <v>50</v>
      </c>
      <c r="BF4791" s="101" t="s">
        <v>58</v>
      </c>
      <c r="BK4791" s="98" t="s">
        <v>70</v>
      </c>
    </row>
    <row r="4792" spans="17:63" ht="29.25" customHeight="1" x14ac:dyDescent="0.2">
      <c r="Q4792" s="92" t="s">
        <v>50</v>
      </c>
      <c r="BF4792" s="101" t="s">
        <v>58</v>
      </c>
      <c r="BK4792" s="98" t="s">
        <v>70</v>
      </c>
    </row>
    <row r="4793" spans="17:63" ht="29.25" customHeight="1" x14ac:dyDescent="0.2">
      <c r="Q4793" s="92" t="s">
        <v>50</v>
      </c>
      <c r="BF4793" s="101" t="s">
        <v>58</v>
      </c>
      <c r="BK4793" s="98" t="s">
        <v>70</v>
      </c>
    </row>
    <row r="4794" spans="17:63" ht="29.25" customHeight="1" x14ac:dyDescent="0.2">
      <c r="Q4794" s="92" t="s">
        <v>50</v>
      </c>
      <c r="BF4794" s="101" t="s">
        <v>58</v>
      </c>
      <c r="BK4794" s="98" t="s">
        <v>70</v>
      </c>
    </row>
    <row r="4795" spans="17:63" ht="29.25" customHeight="1" x14ac:dyDescent="0.2">
      <c r="Q4795" s="92" t="s">
        <v>50</v>
      </c>
      <c r="BF4795" s="101" t="s">
        <v>58</v>
      </c>
      <c r="BK4795" s="98" t="s">
        <v>70</v>
      </c>
    </row>
    <row r="4796" spans="17:63" ht="29.25" customHeight="1" x14ac:dyDescent="0.2">
      <c r="Q4796" s="92" t="s">
        <v>50</v>
      </c>
      <c r="BF4796" s="101" t="s">
        <v>58</v>
      </c>
      <c r="BK4796" s="98" t="s">
        <v>70</v>
      </c>
    </row>
    <row r="4797" spans="17:63" ht="29.25" customHeight="1" x14ac:dyDescent="0.2">
      <c r="Q4797" s="92" t="s">
        <v>50</v>
      </c>
      <c r="BF4797" s="101" t="s">
        <v>58</v>
      </c>
      <c r="BK4797" s="98" t="s">
        <v>70</v>
      </c>
    </row>
    <row r="4798" spans="17:63" ht="29.25" customHeight="1" x14ac:dyDescent="0.2">
      <c r="Q4798" s="92" t="s">
        <v>50</v>
      </c>
      <c r="BF4798" s="101" t="s">
        <v>58</v>
      </c>
      <c r="BK4798" s="98" t="s">
        <v>70</v>
      </c>
    </row>
    <row r="4799" spans="17:63" ht="29.25" customHeight="1" x14ac:dyDescent="0.2">
      <c r="Q4799" s="92" t="s">
        <v>50</v>
      </c>
      <c r="BF4799" s="101" t="s">
        <v>58</v>
      </c>
      <c r="BK4799" s="98" t="s">
        <v>70</v>
      </c>
    </row>
    <row r="4800" spans="17:63" ht="29.25" customHeight="1" x14ac:dyDescent="0.2">
      <c r="Q4800" s="92" t="s">
        <v>50</v>
      </c>
      <c r="BF4800" s="101" t="s">
        <v>58</v>
      </c>
      <c r="BK4800" s="98" t="s">
        <v>70</v>
      </c>
    </row>
    <row r="4801" spans="17:63" ht="29.25" customHeight="1" x14ac:dyDescent="0.2">
      <c r="Q4801" s="92" t="s">
        <v>50</v>
      </c>
      <c r="BF4801" s="101" t="s">
        <v>58</v>
      </c>
      <c r="BK4801" s="98" t="s">
        <v>70</v>
      </c>
    </row>
    <row r="4802" spans="17:63" ht="29.25" customHeight="1" x14ac:dyDescent="0.2">
      <c r="Q4802" s="92" t="s">
        <v>50</v>
      </c>
      <c r="BF4802" s="101" t="s">
        <v>58</v>
      </c>
      <c r="BK4802" s="98" t="s">
        <v>70</v>
      </c>
    </row>
    <row r="4803" spans="17:63" ht="29.25" customHeight="1" x14ac:dyDescent="0.2">
      <c r="Q4803" s="92" t="s">
        <v>50</v>
      </c>
      <c r="BF4803" s="101" t="s">
        <v>58</v>
      </c>
      <c r="BK4803" s="98" t="s">
        <v>70</v>
      </c>
    </row>
    <row r="4804" spans="17:63" ht="29.25" customHeight="1" x14ac:dyDescent="0.2">
      <c r="Q4804" s="92" t="s">
        <v>50</v>
      </c>
      <c r="BF4804" s="101" t="s">
        <v>58</v>
      </c>
      <c r="BK4804" s="98" t="s">
        <v>70</v>
      </c>
    </row>
    <row r="4805" spans="17:63" ht="29.25" customHeight="1" x14ac:dyDescent="0.2">
      <c r="Q4805" s="92" t="s">
        <v>50</v>
      </c>
      <c r="BF4805" s="101" t="s">
        <v>58</v>
      </c>
      <c r="BK4805" s="98" t="s">
        <v>70</v>
      </c>
    </row>
    <row r="4806" spans="17:63" ht="29.25" customHeight="1" x14ac:dyDescent="0.2">
      <c r="Q4806" s="92" t="s">
        <v>50</v>
      </c>
      <c r="BF4806" s="101" t="s">
        <v>58</v>
      </c>
      <c r="BK4806" s="98" t="s">
        <v>70</v>
      </c>
    </row>
    <row r="4807" spans="17:63" ht="29.25" customHeight="1" x14ac:dyDescent="0.2">
      <c r="Q4807" s="92" t="s">
        <v>50</v>
      </c>
      <c r="BF4807" s="101" t="s">
        <v>58</v>
      </c>
      <c r="BK4807" s="98" t="s">
        <v>70</v>
      </c>
    </row>
    <row r="4808" spans="17:63" ht="29.25" customHeight="1" x14ac:dyDescent="0.2">
      <c r="Q4808" s="92" t="s">
        <v>50</v>
      </c>
      <c r="BF4808" s="101" t="s">
        <v>58</v>
      </c>
      <c r="BK4808" s="98" t="s">
        <v>70</v>
      </c>
    </row>
    <row r="4809" spans="17:63" ht="29.25" customHeight="1" x14ac:dyDescent="0.2">
      <c r="Q4809" s="92" t="s">
        <v>50</v>
      </c>
      <c r="BF4809" s="101" t="s">
        <v>58</v>
      </c>
      <c r="BK4809" s="98" t="s">
        <v>70</v>
      </c>
    </row>
    <row r="4810" spans="17:63" ht="29.25" customHeight="1" x14ac:dyDescent="0.2">
      <c r="Q4810" s="92" t="s">
        <v>50</v>
      </c>
      <c r="BF4810" s="101" t="s">
        <v>58</v>
      </c>
      <c r="BK4810" s="98" t="s">
        <v>70</v>
      </c>
    </row>
    <row r="4811" spans="17:63" ht="29.25" customHeight="1" x14ac:dyDescent="0.2">
      <c r="Q4811" s="92" t="s">
        <v>50</v>
      </c>
      <c r="BF4811" s="101" t="s">
        <v>58</v>
      </c>
      <c r="BK4811" s="98" t="s">
        <v>70</v>
      </c>
    </row>
    <row r="4812" spans="17:63" ht="29.25" customHeight="1" x14ac:dyDescent="0.2">
      <c r="Q4812" s="92" t="s">
        <v>50</v>
      </c>
      <c r="BF4812" s="101" t="s">
        <v>58</v>
      </c>
      <c r="BK4812" s="98" t="s">
        <v>70</v>
      </c>
    </row>
    <row r="4813" spans="17:63" ht="29.25" customHeight="1" x14ac:dyDescent="0.2">
      <c r="Q4813" s="92" t="s">
        <v>50</v>
      </c>
      <c r="BF4813" s="101" t="s">
        <v>58</v>
      </c>
      <c r="BK4813" s="98" t="s">
        <v>70</v>
      </c>
    </row>
    <row r="4814" spans="17:63" ht="29.25" customHeight="1" x14ac:dyDescent="0.2">
      <c r="Q4814" s="92" t="s">
        <v>50</v>
      </c>
      <c r="BF4814" s="101" t="s">
        <v>58</v>
      </c>
      <c r="BK4814" s="98" t="s">
        <v>70</v>
      </c>
    </row>
    <row r="4815" spans="17:63" ht="29.25" customHeight="1" x14ac:dyDescent="0.2">
      <c r="Q4815" s="92" t="s">
        <v>50</v>
      </c>
      <c r="BF4815" s="101" t="s">
        <v>58</v>
      </c>
      <c r="BK4815" s="98" t="s">
        <v>70</v>
      </c>
    </row>
    <row r="4816" spans="17:63" ht="29.25" customHeight="1" x14ac:dyDescent="0.2">
      <c r="Q4816" s="92" t="s">
        <v>50</v>
      </c>
      <c r="BF4816" s="101" t="s">
        <v>58</v>
      </c>
      <c r="BK4816" s="98" t="s">
        <v>70</v>
      </c>
    </row>
    <row r="4817" spans="17:63" ht="29.25" customHeight="1" x14ac:dyDescent="0.2">
      <c r="Q4817" s="92" t="s">
        <v>50</v>
      </c>
      <c r="BF4817" s="101" t="s">
        <v>58</v>
      </c>
      <c r="BK4817" s="98" t="s">
        <v>70</v>
      </c>
    </row>
    <row r="4818" spans="17:63" ht="29.25" customHeight="1" x14ac:dyDescent="0.2">
      <c r="Q4818" s="92" t="s">
        <v>50</v>
      </c>
      <c r="BF4818" s="101" t="s">
        <v>58</v>
      </c>
      <c r="BK4818" s="98" t="s">
        <v>70</v>
      </c>
    </row>
    <row r="4819" spans="17:63" ht="29.25" customHeight="1" x14ac:dyDescent="0.2">
      <c r="Q4819" s="92" t="s">
        <v>50</v>
      </c>
      <c r="BF4819" s="101" t="s">
        <v>58</v>
      </c>
      <c r="BK4819" s="98" t="s">
        <v>70</v>
      </c>
    </row>
    <row r="4820" spans="17:63" ht="29.25" customHeight="1" x14ac:dyDescent="0.2">
      <c r="Q4820" s="92" t="s">
        <v>50</v>
      </c>
      <c r="BF4820" s="101" t="s">
        <v>58</v>
      </c>
      <c r="BK4820" s="98" t="s">
        <v>70</v>
      </c>
    </row>
    <row r="4821" spans="17:63" ht="29.25" customHeight="1" x14ac:dyDescent="0.2">
      <c r="Q4821" s="92" t="s">
        <v>50</v>
      </c>
      <c r="BF4821" s="101" t="s">
        <v>58</v>
      </c>
      <c r="BK4821" s="98" t="s">
        <v>70</v>
      </c>
    </row>
    <row r="4822" spans="17:63" ht="29.25" customHeight="1" x14ac:dyDescent="0.2">
      <c r="Q4822" s="92" t="s">
        <v>50</v>
      </c>
      <c r="BF4822" s="101" t="s">
        <v>58</v>
      </c>
      <c r="BK4822" s="98" t="s">
        <v>70</v>
      </c>
    </row>
    <row r="4823" spans="17:63" ht="29.25" customHeight="1" x14ac:dyDescent="0.2">
      <c r="Q4823" s="92" t="s">
        <v>50</v>
      </c>
      <c r="BF4823" s="101" t="s">
        <v>58</v>
      </c>
      <c r="BK4823" s="98" t="s">
        <v>70</v>
      </c>
    </row>
    <row r="4824" spans="17:63" ht="29.25" customHeight="1" x14ac:dyDescent="0.2">
      <c r="Q4824" s="92" t="s">
        <v>50</v>
      </c>
      <c r="BF4824" s="101" t="s">
        <v>58</v>
      </c>
      <c r="BK4824" s="98" t="s">
        <v>70</v>
      </c>
    </row>
    <row r="4825" spans="17:63" ht="29.25" customHeight="1" x14ac:dyDescent="0.2">
      <c r="Q4825" s="92" t="s">
        <v>50</v>
      </c>
      <c r="BF4825" s="101" t="s">
        <v>58</v>
      </c>
      <c r="BK4825" s="98" t="s">
        <v>70</v>
      </c>
    </row>
    <row r="4826" spans="17:63" ht="29.25" customHeight="1" x14ac:dyDescent="0.2">
      <c r="Q4826" s="92" t="s">
        <v>50</v>
      </c>
      <c r="BF4826" s="101" t="s">
        <v>58</v>
      </c>
      <c r="BK4826" s="98" t="s">
        <v>70</v>
      </c>
    </row>
    <row r="4827" spans="17:63" ht="29.25" customHeight="1" x14ac:dyDescent="0.2">
      <c r="Q4827" s="92" t="s">
        <v>50</v>
      </c>
      <c r="BF4827" s="101" t="s">
        <v>58</v>
      </c>
      <c r="BK4827" s="98" t="s">
        <v>70</v>
      </c>
    </row>
    <row r="4828" spans="17:63" ht="29.25" customHeight="1" x14ac:dyDescent="0.2">
      <c r="Q4828" s="92" t="s">
        <v>50</v>
      </c>
      <c r="BF4828" s="101" t="s">
        <v>58</v>
      </c>
      <c r="BK4828" s="98" t="s">
        <v>70</v>
      </c>
    </row>
    <row r="4829" spans="17:63" ht="29.25" customHeight="1" x14ac:dyDescent="0.2">
      <c r="Q4829" s="92" t="s">
        <v>50</v>
      </c>
      <c r="BF4829" s="101" t="s">
        <v>58</v>
      </c>
      <c r="BK4829" s="98" t="s">
        <v>70</v>
      </c>
    </row>
    <row r="4830" spans="17:63" ht="29.25" customHeight="1" x14ac:dyDescent="0.2">
      <c r="Q4830" s="92" t="s">
        <v>50</v>
      </c>
      <c r="BF4830" s="101" t="s">
        <v>58</v>
      </c>
      <c r="BK4830" s="98" t="s">
        <v>70</v>
      </c>
    </row>
    <row r="4831" spans="17:63" ht="29.25" customHeight="1" x14ac:dyDescent="0.2">
      <c r="Q4831" s="92" t="s">
        <v>50</v>
      </c>
      <c r="BF4831" s="101" t="s">
        <v>58</v>
      </c>
      <c r="BK4831" s="98" t="s">
        <v>70</v>
      </c>
    </row>
    <row r="4832" spans="17:63" ht="29.25" customHeight="1" x14ac:dyDescent="0.2">
      <c r="Q4832" s="92" t="s">
        <v>50</v>
      </c>
      <c r="BF4832" s="101" t="s">
        <v>58</v>
      </c>
      <c r="BK4832" s="98" t="s">
        <v>70</v>
      </c>
    </row>
    <row r="4833" spans="17:63" ht="29.25" customHeight="1" x14ac:dyDescent="0.2">
      <c r="Q4833" s="92" t="s">
        <v>50</v>
      </c>
      <c r="BF4833" s="101" t="s">
        <v>58</v>
      </c>
      <c r="BK4833" s="98" t="s">
        <v>70</v>
      </c>
    </row>
    <row r="4834" spans="17:63" ht="29.25" customHeight="1" x14ac:dyDescent="0.2">
      <c r="Q4834" s="92" t="s">
        <v>50</v>
      </c>
      <c r="BF4834" s="101" t="s">
        <v>58</v>
      </c>
      <c r="BK4834" s="98" t="s">
        <v>70</v>
      </c>
    </row>
    <row r="4835" spans="17:63" ht="29.25" customHeight="1" x14ac:dyDescent="0.2">
      <c r="Q4835" s="92" t="s">
        <v>50</v>
      </c>
      <c r="BF4835" s="101" t="s">
        <v>58</v>
      </c>
      <c r="BK4835" s="98" t="s">
        <v>70</v>
      </c>
    </row>
    <row r="4836" spans="17:63" ht="29.25" customHeight="1" x14ac:dyDescent="0.2">
      <c r="Q4836" s="92" t="s">
        <v>50</v>
      </c>
      <c r="BF4836" s="101" t="s">
        <v>58</v>
      </c>
      <c r="BK4836" s="98" t="s">
        <v>70</v>
      </c>
    </row>
    <row r="4837" spans="17:63" ht="29.25" customHeight="1" x14ac:dyDescent="0.2">
      <c r="Q4837" s="92" t="s">
        <v>50</v>
      </c>
      <c r="BF4837" s="101" t="s">
        <v>58</v>
      </c>
      <c r="BK4837" s="98" t="s">
        <v>70</v>
      </c>
    </row>
    <row r="4838" spans="17:63" ht="29.25" customHeight="1" x14ac:dyDescent="0.2">
      <c r="Q4838" s="92" t="s">
        <v>50</v>
      </c>
      <c r="BF4838" s="101" t="s">
        <v>58</v>
      </c>
      <c r="BK4838" s="98" t="s">
        <v>70</v>
      </c>
    </row>
    <row r="4839" spans="17:63" ht="29.25" customHeight="1" x14ac:dyDescent="0.2">
      <c r="Q4839" s="92" t="s">
        <v>50</v>
      </c>
      <c r="BF4839" s="101" t="s">
        <v>58</v>
      </c>
      <c r="BK4839" s="98" t="s">
        <v>70</v>
      </c>
    </row>
    <row r="4840" spans="17:63" ht="29.25" customHeight="1" x14ac:dyDescent="0.2">
      <c r="Q4840" s="92" t="s">
        <v>50</v>
      </c>
      <c r="BF4840" s="101" t="s">
        <v>58</v>
      </c>
      <c r="BK4840" s="98" t="s">
        <v>70</v>
      </c>
    </row>
    <row r="4841" spans="17:63" ht="29.25" customHeight="1" x14ac:dyDescent="0.2">
      <c r="Q4841" s="92" t="s">
        <v>50</v>
      </c>
      <c r="BF4841" s="101" t="s">
        <v>58</v>
      </c>
      <c r="BK4841" s="98" t="s">
        <v>70</v>
      </c>
    </row>
    <row r="4842" spans="17:63" ht="29.25" customHeight="1" x14ac:dyDescent="0.2">
      <c r="Q4842" s="92" t="s">
        <v>50</v>
      </c>
      <c r="BF4842" s="101" t="s">
        <v>58</v>
      </c>
      <c r="BK4842" s="98" t="s">
        <v>70</v>
      </c>
    </row>
    <row r="4843" spans="17:63" ht="29.25" customHeight="1" x14ac:dyDescent="0.2">
      <c r="Q4843" s="92" t="s">
        <v>50</v>
      </c>
      <c r="BF4843" s="101" t="s">
        <v>58</v>
      </c>
      <c r="BK4843" s="98" t="s">
        <v>70</v>
      </c>
    </row>
    <row r="4844" spans="17:63" ht="29.25" customHeight="1" x14ac:dyDescent="0.2">
      <c r="Q4844" s="92" t="s">
        <v>50</v>
      </c>
      <c r="BF4844" s="101" t="s">
        <v>58</v>
      </c>
      <c r="BK4844" s="98" t="s">
        <v>70</v>
      </c>
    </row>
    <row r="4845" spans="17:63" ht="29.25" customHeight="1" x14ac:dyDescent="0.2">
      <c r="Q4845" s="92" t="s">
        <v>50</v>
      </c>
      <c r="BF4845" s="101" t="s">
        <v>58</v>
      </c>
      <c r="BK4845" s="98" t="s">
        <v>70</v>
      </c>
    </row>
    <row r="4846" spans="17:63" ht="29.25" customHeight="1" x14ac:dyDescent="0.2">
      <c r="Q4846" s="92" t="s">
        <v>50</v>
      </c>
      <c r="BF4846" s="101" t="s">
        <v>58</v>
      </c>
      <c r="BK4846" s="98" t="s">
        <v>70</v>
      </c>
    </row>
    <row r="4847" spans="17:63" ht="29.25" customHeight="1" x14ac:dyDescent="0.2">
      <c r="Q4847" s="92" t="s">
        <v>50</v>
      </c>
      <c r="BF4847" s="101" t="s">
        <v>58</v>
      </c>
      <c r="BK4847" s="98" t="s">
        <v>70</v>
      </c>
    </row>
    <row r="4848" spans="17:63" ht="29.25" customHeight="1" x14ac:dyDescent="0.2">
      <c r="Q4848" s="92" t="s">
        <v>50</v>
      </c>
      <c r="BF4848" s="101" t="s">
        <v>58</v>
      </c>
      <c r="BK4848" s="98" t="s">
        <v>70</v>
      </c>
    </row>
    <row r="4849" spans="17:63" ht="29.25" customHeight="1" x14ac:dyDescent="0.2">
      <c r="Q4849" s="92" t="s">
        <v>50</v>
      </c>
      <c r="BF4849" s="101" t="s">
        <v>58</v>
      </c>
      <c r="BK4849" s="98" t="s">
        <v>70</v>
      </c>
    </row>
    <row r="4850" spans="17:63" ht="29.25" customHeight="1" x14ac:dyDescent="0.2">
      <c r="Q4850" s="92" t="s">
        <v>50</v>
      </c>
      <c r="BF4850" s="101" t="s">
        <v>58</v>
      </c>
      <c r="BK4850" s="98" t="s">
        <v>70</v>
      </c>
    </row>
    <row r="4851" spans="17:63" ht="29.25" customHeight="1" x14ac:dyDescent="0.2">
      <c r="Q4851" s="92" t="s">
        <v>50</v>
      </c>
      <c r="BF4851" s="101" t="s">
        <v>58</v>
      </c>
      <c r="BK4851" s="98" t="s">
        <v>70</v>
      </c>
    </row>
    <row r="4852" spans="17:63" ht="29.25" customHeight="1" x14ac:dyDescent="0.2">
      <c r="Q4852" s="92" t="s">
        <v>50</v>
      </c>
      <c r="BF4852" s="101" t="s">
        <v>58</v>
      </c>
      <c r="BK4852" s="98" t="s">
        <v>70</v>
      </c>
    </row>
    <row r="4853" spans="17:63" ht="29.25" customHeight="1" x14ac:dyDescent="0.2">
      <c r="Q4853" s="92" t="s">
        <v>50</v>
      </c>
      <c r="BF4853" s="101" t="s">
        <v>58</v>
      </c>
      <c r="BK4853" s="98" t="s">
        <v>70</v>
      </c>
    </row>
    <row r="4854" spans="17:63" ht="29.25" customHeight="1" x14ac:dyDescent="0.2">
      <c r="Q4854" s="92" t="s">
        <v>50</v>
      </c>
      <c r="BF4854" s="101" t="s">
        <v>58</v>
      </c>
      <c r="BK4854" s="98" t="s">
        <v>70</v>
      </c>
    </row>
    <row r="4855" spans="17:63" ht="29.25" customHeight="1" x14ac:dyDescent="0.2">
      <c r="Q4855" s="92" t="s">
        <v>50</v>
      </c>
      <c r="BF4855" s="101" t="s">
        <v>58</v>
      </c>
      <c r="BK4855" s="98" t="s">
        <v>70</v>
      </c>
    </row>
    <row r="4856" spans="17:63" ht="29.25" customHeight="1" x14ac:dyDescent="0.2">
      <c r="Q4856" s="92" t="s">
        <v>50</v>
      </c>
      <c r="BF4856" s="101" t="s">
        <v>58</v>
      </c>
      <c r="BK4856" s="98" t="s">
        <v>70</v>
      </c>
    </row>
    <row r="4857" spans="17:63" ht="29.25" customHeight="1" x14ac:dyDescent="0.2">
      <c r="Q4857" s="92" t="s">
        <v>50</v>
      </c>
      <c r="BF4857" s="101" t="s">
        <v>58</v>
      </c>
      <c r="BK4857" s="98" t="s">
        <v>70</v>
      </c>
    </row>
    <row r="4858" spans="17:63" ht="29.25" customHeight="1" x14ac:dyDescent="0.2">
      <c r="Q4858" s="92" t="s">
        <v>50</v>
      </c>
      <c r="BF4858" s="101" t="s">
        <v>58</v>
      </c>
      <c r="BK4858" s="98" t="s">
        <v>70</v>
      </c>
    </row>
    <row r="4859" spans="17:63" ht="29.25" customHeight="1" x14ac:dyDescent="0.2">
      <c r="Q4859" s="92" t="s">
        <v>50</v>
      </c>
      <c r="BF4859" s="101" t="s">
        <v>58</v>
      </c>
      <c r="BK4859" s="98" t="s">
        <v>70</v>
      </c>
    </row>
    <row r="4860" spans="17:63" ht="29.25" customHeight="1" x14ac:dyDescent="0.2">
      <c r="Q4860" s="92" t="s">
        <v>50</v>
      </c>
      <c r="BF4860" s="101" t="s">
        <v>58</v>
      </c>
      <c r="BK4860" s="98" t="s">
        <v>70</v>
      </c>
    </row>
    <row r="4861" spans="17:63" ht="29.25" customHeight="1" x14ac:dyDescent="0.2">
      <c r="Q4861" s="92" t="s">
        <v>50</v>
      </c>
      <c r="BF4861" s="101" t="s">
        <v>58</v>
      </c>
      <c r="BK4861" s="98" t="s">
        <v>70</v>
      </c>
    </row>
    <row r="4862" spans="17:63" ht="29.25" customHeight="1" x14ac:dyDescent="0.2">
      <c r="Q4862" s="92" t="s">
        <v>50</v>
      </c>
      <c r="BF4862" s="101" t="s">
        <v>58</v>
      </c>
      <c r="BK4862" s="98" t="s">
        <v>70</v>
      </c>
    </row>
    <row r="4863" spans="17:63" ht="29.25" customHeight="1" x14ac:dyDescent="0.2">
      <c r="Q4863" s="92" t="s">
        <v>50</v>
      </c>
      <c r="BF4863" s="101" t="s">
        <v>58</v>
      </c>
      <c r="BK4863" s="98" t="s">
        <v>70</v>
      </c>
    </row>
    <row r="4864" spans="17:63" ht="29.25" customHeight="1" x14ac:dyDescent="0.2">
      <c r="Q4864" s="92" t="s">
        <v>50</v>
      </c>
      <c r="BF4864" s="101" t="s">
        <v>58</v>
      </c>
      <c r="BK4864" s="98" t="s">
        <v>70</v>
      </c>
    </row>
    <row r="4865" spans="17:63" ht="29.25" customHeight="1" x14ac:dyDescent="0.2">
      <c r="Q4865" s="92" t="s">
        <v>50</v>
      </c>
      <c r="BF4865" s="101" t="s">
        <v>58</v>
      </c>
      <c r="BK4865" s="98" t="s">
        <v>70</v>
      </c>
    </row>
    <row r="4866" spans="17:63" ht="29.25" customHeight="1" x14ac:dyDescent="0.2">
      <c r="Q4866" s="92" t="s">
        <v>50</v>
      </c>
      <c r="BF4866" s="101" t="s">
        <v>58</v>
      </c>
      <c r="BK4866" s="98" t="s">
        <v>70</v>
      </c>
    </row>
    <row r="4867" spans="17:63" ht="29.25" customHeight="1" x14ac:dyDescent="0.2">
      <c r="Q4867" s="92" t="s">
        <v>50</v>
      </c>
      <c r="BF4867" s="101" t="s">
        <v>58</v>
      </c>
      <c r="BK4867" s="98" t="s">
        <v>70</v>
      </c>
    </row>
    <row r="4868" spans="17:63" ht="29.25" customHeight="1" x14ac:dyDescent="0.2">
      <c r="Q4868" s="92" t="s">
        <v>50</v>
      </c>
      <c r="BF4868" s="101" t="s">
        <v>58</v>
      </c>
      <c r="BK4868" s="98" t="s">
        <v>70</v>
      </c>
    </row>
    <row r="4869" spans="17:63" ht="29.25" customHeight="1" x14ac:dyDescent="0.2">
      <c r="Q4869" s="92" t="s">
        <v>50</v>
      </c>
      <c r="BF4869" s="101" t="s">
        <v>58</v>
      </c>
      <c r="BK4869" s="98" t="s">
        <v>70</v>
      </c>
    </row>
    <row r="4870" spans="17:63" ht="29.25" customHeight="1" x14ac:dyDescent="0.2">
      <c r="Q4870" s="92" t="s">
        <v>50</v>
      </c>
      <c r="BF4870" s="101" t="s">
        <v>58</v>
      </c>
      <c r="BK4870" s="98" t="s">
        <v>70</v>
      </c>
    </row>
    <row r="4871" spans="17:63" ht="29.25" customHeight="1" x14ac:dyDescent="0.2">
      <c r="Q4871" s="92" t="s">
        <v>50</v>
      </c>
      <c r="BF4871" s="101" t="s">
        <v>58</v>
      </c>
      <c r="BK4871" s="98" t="s">
        <v>70</v>
      </c>
    </row>
    <row r="4872" spans="17:63" ht="29.25" customHeight="1" x14ac:dyDescent="0.2">
      <c r="Q4872" s="92" t="s">
        <v>50</v>
      </c>
      <c r="BF4872" s="101" t="s">
        <v>58</v>
      </c>
      <c r="BK4872" s="98" t="s">
        <v>70</v>
      </c>
    </row>
    <row r="4873" spans="17:63" ht="29.25" customHeight="1" x14ac:dyDescent="0.2">
      <c r="Q4873" s="92" t="s">
        <v>50</v>
      </c>
      <c r="BF4873" s="101" t="s">
        <v>58</v>
      </c>
      <c r="BK4873" s="98" t="s">
        <v>70</v>
      </c>
    </row>
    <row r="4874" spans="17:63" ht="29.25" customHeight="1" x14ac:dyDescent="0.2">
      <c r="Q4874" s="92" t="s">
        <v>50</v>
      </c>
      <c r="BF4874" s="101" t="s">
        <v>58</v>
      </c>
      <c r="BK4874" s="98" t="s">
        <v>70</v>
      </c>
    </row>
    <row r="4875" spans="17:63" ht="29.25" customHeight="1" x14ac:dyDescent="0.2">
      <c r="Q4875" s="92" t="s">
        <v>50</v>
      </c>
      <c r="BF4875" s="101" t="s">
        <v>58</v>
      </c>
      <c r="BK4875" s="98" t="s">
        <v>70</v>
      </c>
    </row>
    <row r="4876" spans="17:63" ht="29.25" customHeight="1" x14ac:dyDescent="0.2">
      <c r="Q4876" s="92" t="s">
        <v>50</v>
      </c>
      <c r="BF4876" s="101" t="s">
        <v>58</v>
      </c>
      <c r="BK4876" s="98" t="s">
        <v>70</v>
      </c>
    </row>
    <row r="4877" spans="17:63" ht="29.25" customHeight="1" x14ac:dyDescent="0.2">
      <c r="Q4877" s="92" t="s">
        <v>50</v>
      </c>
      <c r="BF4877" s="101" t="s">
        <v>58</v>
      </c>
      <c r="BK4877" s="98" t="s">
        <v>70</v>
      </c>
    </row>
    <row r="4878" spans="17:63" ht="29.25" customHeight="1" x14ac:dyDescent="0.2">
      <c r="Q4878" s="92" t="s">
        <v>50</v>
      </c>
      <c r="BF4878" s="101" t="s">
        <v>58</v>
      </c>
      <c r="BK4878" s="98" t="s">
        <v>70</v>
      </c>
    </row>
    <row r="4879" spans="17:63" ht="29.25" customHeight="1" x14ac:dyDescent="0.2">
      <c r="Q4879" s="92" t="s">
        <v>50</v>
      </c>
      <c r="BF4879" s="101" t="s">
        <v>58</v>
      </c>
      <c r="BK4879" s="98" t="s">
        <v>70</v>
      </c>
    </row>
    <row r="4880" spans="17:63" ht="29.25" customHeight="1" x14ac:dyDescent="0.2">
      <c r="Q4880" s="92" t="s">
        <v>50</v>
      </c>
      <c r="BF4880" s="101" t="s">
        <v>58</v>
      </c>
      <c r="BK4880" s="98" t="s">
        <v>70</v>
      </c>
    </row>
    <row r="4881" spans="17:63" ht="29.25" customHeight="1" x14ac:dyDescent="0.2">
      <c r="Q4881" s="92" t="s">
        <v>50</v>
      </c>
      <c r="BF4881" s="101" t="s">
        <v>58</v>
      </c>
      <c r="BK4881" s="98" t="s">
        <v>70</v>
      </c>
    </row>
    <row r="4882" spans="17:63" ht="29.25" customHeight="1" x14ac:dyDescent="0.2">
      <c r="Q4882" s="92" t="s">
        <v>50</v>
      </c>
      <c r="BF4882" s="101" t="s">
        <v>58</v>
      </c>
      <c r="BK4882" s="98" t="s">
        <v>70</v>
      </c>
    </row>
    <row r="4883" spans="17:63" ht="29.25" customHeight="1" x14ac:dyDescent="0.2">
      <c r="Q4883" s="92" t="s">
        <v>50</v>
      </c>
      <c r="BF4883" s="101" t="s">
        <v>58</v>
      </c>
      <c r="BK4883" s="98" t="s">
        <v>70</v>
      </c>
    </row>
    <row r="4884" spans="17:63" ht="29.25" customHeight="1" x14ac:dyDescent="0.2">
      <c r="Q4884" s="92" t="s">
        <v>50</v>
      </c>
      <c r="BF4884" s="101" t="s">
        <v>58</v>
      </c>
      <c r="BK4884" s="98" t="s">
        <v>70</v>
      </c>
    </row>
    <row r="4885" spans="17:63" ht="29.25" customHeight="1" x14ac:dyDescent="0.2">
      <c r="Q4885" s="92" t="s">
        <v>50</v>
      </c>
      <c r="BF4885" s="101" t="s">
        <v>58</v>
      </c>
      <c r="BK4885" s="98" t="s">
        <v>70</v>
      </c>
    </row>
    <row r="4886" spans="17:63" ht="29.25" customHeight="1" x14ac:dyDescent="0.2">
      <c r="Q4886" s="92" t="s">
        <v>50</v>
      </c>
      <c r="BF4886" s="101" t="s">
        <v>58</v>
      </c>
      <c r="BK4886" s="98" t="s">
        <v>70</v>
      </c>
    </row>
    <row r="4887" spans="17:63" ht="29.25" customHeight="1" x14ac:dyDescent="0.2">
      <c r="Q4887" s="92" t="s">
        <v>50</v>
      </c>
      <c r="BF4887" s="101" t="s">
        <v>58</v>
      </c>
      <c r="BK4887" s="98" t="s">
        <v>70</v>
      </c>
    </row>
    <row r="4888" spans="17:63" ht="29.25" customHeight="1" x14ac:dyDescent="0.2">
      <c r="Q4888" s="92" t="s">
        <v>50</v>
      </c>
      <c r="BF4888" s="101" t="s">
        <v>58</v>
      </c>
      <c r="BK4888" s="98" t="s">
        <v>70</v>
      </c>
    </row>
    <row r="4889" spans="17:63" ht="29.25" customHeight="1" x14ac:dyDescent="0.2">
      <c r="Q4889" s="92" t="s">
        <v>50</v>
      </c>
      <c r="BF4889" s="101" t="s">
        <v>58</v>
      </c>
      <c r="BK4889" s="98" t="s">
        <v>70</v>
      </c>
    </row>
    <row r="4890" spans="17:63" ht="29.25" customHeight="1" x14ac:dyDescent="0.2">
      <c r="Q4890" s="92" t="s">
        <v>50</v>
      </c>
      <c r="BF4890" s="101" t="s">
        <v>58</v>
      </c>
      <c r="BK4890" s="98" t="s">
        <v>70</v>
      </c>
    </row>
    <row r="4891" spans="17:63" ht="29.25" customHeight="1" x14ac:dyDescent="0.2">
      <c r="Q4891" s="92" t="s">
        <v>50</v>
      </c>
      <c r="BF4891" s="101" t="s">
        <v>58</v>
      </c>
      <c r="BK4891" s="98" t="s">
        <v>70</v>
      </c>
    </row>
    <row r="4892" spans="17:63" ht="29.25" customHeight="1" x14ac:dyDescent="0.2">
      <c r="Q4892" s="92" t="s">
        <v>50</v>
      </c>
      <c r="BF4892" s="101" t="s">
        <v>58</v>
      </c>
      <c r="BK4892" s="98" t="s">
        <v>70</v>
      </c>
    </row>
    <row r="4893" spans="17:63" ht="29.25" customHeight="1" x14ac:dyDescent="0.2">
      <c r="Q4893" s="92" t="s">
        <v>50</v>
      </c>
      <c r="BF4893" s="101" t="s">
        <v>58</v>
      </c>
      <c r="BK4893" s="98" t="s">
        <v>70</v>
      </c>
    </row>
    <row r="4894" spans="17:63" ht="29.25" customHeight="1" x14ac:dyDescent="0.2">
      <c r="Q4894" s="92" t="s">
        <v>50</v>
      </c>
      <c r="BF4894" s="101" t="s">
        <v>58</v>
      </c>
      <c r="BK4894" s="98" t="s">
        <v>70</v>
      </c>
    </row>
    <row r="4895" spans="17:63" ht="29.25" customHeight="1" x14ac:dyDescent="0.2">
      <c r="Q4895" s="92" t="s">
        <v>50</v>
      </c>
      <c r="BF4895" s="101" t="s">
        <v>58</v>
      </c>
      <c r="BK4895" s="98" t="s">
        <v>70</v>
      </c>
    </row>
    <row r="4896" spans="17:63" ht="29.25" customHeight="1" x14ac:dyDescent="0.2">
      <c r="Q4896" s="92" t="s">
        <v>50</v>
      </c>
      <c r="BF4896" s="101" t="s">
        <v>58</v>
      </c>
      <c r="BK4896" s="98" t="s">
        <v>70</v>
      </c>
    </row>
    <row r="4897" spans="17:63" ht="29.25" customHeight="1" x14ac:dyDescent="0.2">
      <c r="Q4897" s="92" t="s">
        <v>50</v>
      </c>
      <c r="BF4897" s="101" t="s">
        <v>58</v>
      </c>
      <c r="BK4897" s="98" t="s">
        <v>70</v>
      </c>
    </row>
    <row r="4898" spans="17:63" ht="29.25" customHeight="1" x14ac:dyDescent="0.2">
      <c r="Q4898" s="92" t="s">
        <v>50</v>
      </c>
      <c r="BF4898" s="101" t="s">
        <v>58</v>
      </c>
      <c r="BK4898" s="98" t="s">
        <v>70</v>
      </c>
    </row>
    <row r="4899" spans="17:63" ht="29.25" customHeight="1" x14ac:dyDescent="0.2">
      <c r="Q4899" s="92" t="s">
        <v>50</v>
      </c>
      <c r="BF4899" s="101" t="s">
        <v>58</v>
      </c>
      <c r="BK4899" s="98" t="s">
        <v>70</v>
      </c>
    </row>
    <row r="4900" spans="17:63" ht="29.25" customHeight="1" x14ac:dyDescent="0.2">
      <c r="Q4900" s="92" t="s">
        <v>50</v>
      </c>
      <c r="BF4900" s="101" t="s">
        <v>58</v>
      </c>
      <c r="BK4900" s="98" t="s">
        <v>70</v>
      </c>
    </row>
    <row r="4901" spans="17:63" ht="29.25" customHeight="1" x14ac:dyDescent="0.2">
      <c r="Q4901" s="92" t="s">
        <v>50</v>
      </c>
      <c r="BF4901" s="101" t="s">
        <v>58</v>
      </c>
      <c r="BK4901" s="98" t="s">
        <v>70</v>
      </c>
    </row>
    <row r="4902" spans="17:63" ht="29.25" customHeight="1" x14ac:dyDescent="0.2">
      <c r="Q4902" s="92" t="s">
        <v>50</v>
      </c>
      <c r="BF4902" s="101" t="s">
        <v>58</v>
      </c>
      <c r="BK4902" s="98" t="s">
        <v>70</v>
      </c>
    </row>
    <row r="4903" spans="17:63" ht="29.25" customHeight="1" x14ac:dyDescent="0.2">
      <c r="Q4903" s="92" t="s">
        <v>50</v>
      </c>
      <c r="BF4903" s="101" t="s">
        <v>58</v>
      </c>
      <c r="BK4903" s="98" t="s">
        <v>70</v>
      </c>
    </row>
    <row r="4904" spans="17:63" ht="29.25" customHeight="1" x14ac:dyDescent="0.2">
      <c r="Q4904" s="92" t="s">
        <v>50</v>
      </c>
      <c r="BF4904" s="101" t="s">
        <v>58</v>
      </c>
      <c r="BK4904" s="98" t="s">
        <v>70</v>
      </c>
    </row>
    <row r="4905" spans="17:63" ht="29.25" customHeight="1" x14ac:dyDescent="0.2">
      <c r="Q4905" s="92" t="s">
        <v>50</v>
      </c>
      <c r="BF4905" s="101" t="s">
        <v>58</v>
      </c>
      <c r="BK4905" s="98" t="s">
        <v>70</v>
      </c>
    </row>
    <row r="4906" spans="17:63" ht="29.25" customHeight="1" x14ac:dyDescent="0.2">
      <c r="Q4906" s="92" t="s">
        <v>50</v>
      </c>
      <c r="BF4906" s="101" t="s">
        <v>58</v>
      </c>
      <c r="BK4906" s="98" t="s">
        <v>70</v>
      </c>
    </row>
    <row r="4907" spans="17:63" ht="29.25" customHeight="1" x14ac:dyDescent="0.2">
      <c r="Q4907" s="92" t="s">
        <v>50</v>
      </c>
      <c r="BF4907" s="101" t="s">
        <v>58</v>
      </c>
      <c r="BK4907" s="98" t="s">
        <v>70</v>
      </c>
    </row>
    <row r="4908" spans="17:63" ht="29.25" customHeight="1" x14ac:dyDescent="0.2">
      <c r="Q4908" s="92" t="s">
        <v>50</v>
      </c>
      <c r="BF4908" s="101" t="s">
        <v>58</v>
      </c>
      <c r="BK4908" s="98" t="s">
        <v>70</v>
      </c>
    </row>
    <row r="4909" spans="17:63" ht="29.25" customHeight="1" x14ac:dyDescent="0.2">
      <c r="Q4909" s="92" t="s">
        <v>50</v>
      </c>
      <c r="BF4909" s="101" t="s">
        <v>58</v>
      </c>
      <c r="BK4909" s="98" t="s">
        <v>70</v>
      </c>
    </row>
    <row r="4910" spans="17:63" ht="29.25" customHeight="1" x14ac:dyDescent="0.2">
      <c r="Q4910" s="92" t="s">
        <v>50</v>
      </c>
      <c r="BF4910" s="101" t="s">
        <v>58</v>
      </c>
      <c r="BK4910" s="98" t="s">
        <v>70</v>
      </c>
    </row>
    <row r="4911" spans="17:63" ht="29.25" customHeight="1" x14ac:dyDescent="0.2">
      <c r="Q4911" s="92" t="s">
        <v>50</v>
      </c>
      <c r="BF4911" s="101" t="s">
        <v>58</v>
      </c>
      <c r="BK4911" s="98" t="s">
        <v>70</v>
      </c>
    </row>
    <row r="4912" spans="17:63" ht="29.25" customHeight="1" x14ac:dyDescent="0.2">
      <c r="Q4912" s="92" t="s">
        <v>50</v>
      </c>
      <c r="BF4912" s="101" t="s">
        <v>58</v>
      </c>
      <c r="BK4912" s="98" t="s">
        <v>70</v>
      </c>
    </row>
    <row r="4913" spans="17:63" ht="29.25" customHeight="1" x14ac:dyDescent="0.2">
      <c r="Q4913" s="92" t="s">
        <v>50</v>
      </c>
      <c r="BF4913" s="101" t="s">
        <v>58</v>
      </c>
      <c r="BK4913" s="98" t="s">
        <v>70</v>
      </c>
    </row>
    <row r="4914" spans="17:63" ht="29.25" customHeight="1" x14ac:dyDescent="0.2">
      <c r="Q4914" s="92" t="s">
        <v>50</v>
      </c>
      <c r="BF4914" s="101" t="s">
        <v>58</v>
      </c>
      <c r="BK4914" s="98" t="s">
        <v>70</v>
      </c>
    </row>
    <row r="4915" spans="17:63" ht="29.25" customHeight="1" x14ac:dyDescent="0.2">
      <c r="Q4915" s="92" t="s">
        <v>50</v>
      </c>
      <c r="BF4915" s="101" t="s">
        <v>58</v>
      </c>
      <c r="BK4915" s="98" t="s">
        <v>70</v>
      </c>
    </row>
    <row r="4916" spans="17:63" ht="29.25" customHeight="1" x14ac:dyDescent="0.2">
      <c r="Q4916" s="92" t="s">
        <v>50</v>
      </c>
      <c r="BF4916" s="101" t="s">
        <v>58</v>
      </c>
      <c r="BK4916" s="98" t="s">
        <v>70</v>
      </c>
    </row>
    <row r="4917" spans="17:63" ht="29.25" customHeight="1" x14ac:dyDescent="0.2">
      <c r="Q4917" s="92" t="s">
        <v>50</v>
      </c>
      <c r="BF4917" s="101" t="s">
        <v>58</v>
      </c>
      <c r="BK4917" s="98" t="s">
        <v>70</v>
      </c>
    </row>
    <row r="4918" spans="17:63" ht="29.25" customHeight="1" x14ac:dyDescent="0.2">
      <c r="Q4918" s="92" t="s">
        <v>50</v>
      </c>
      <c r="BF4918" s="101" t="s">
        <v>58</v>
      </c>
      <c r="BK4918" s="98" t="s">
        <v>70</v>
      </c>
    </row>
    <row r="4919" spans="17:63" ht="29.25" customHeight="1" x14ac:dyDescent="0.2">
      <c r="Q4919" s="92" t="s">
        <v>50</v>
      </c>
      <c r="BF4919" s="101" t="s">
        <v>58</v>
      </c>
      <c r="BK4919" s="98" t="s">
        <v>70</v>
      </c>
    </row>
    <row r="4920" spans="17:63" ht="29.25" customHeight="1" x14ac:dyDescent="0.2">
      <c r="Q4920" s="92" t="s">
        <v>50</v>
      </c>
      <c r="BF4920" s="101" t="s">
        <v>58</v>
      </c>
      <c r="BK4920" s="98" t="s">
        <v>70</v>
      </c>
    </row>
    <row r="4921" spans="17:63" ht="29.25" customHeight="1" x14ac:dyDescent="0.2">
      <c r="Q4921" s="92" t="s">
        <v>50</v>
      </c>
      <c r="BF4921" s="101" t="s">
        <v>58</v>
      </c>
      <c r="BK4921" s="98" t="s">
        <v>70</v>
      </c>
    </row>
    <row r="4922" spans="17:63" ht="29.25" customHeight="1" x14ac:dyDescent="0.2">
      <c r="Q4922" s="92" t="s">
        <v>50</v>
      </c>
      <c r="BF4922" s="101" t="s">
        <v>58</v>
      </c>
      <c r="BK4922" s="98" t="s">
        <v>70</v>
      </c>
    </row>
    <row r="4923" spans="17:63" ht="29.25" customHeight="1" x14ac:dyDescent="0.2">
      <c r="Q4923" s="92" t="s">
        <v>50</v>
      </c>
      <c r="BF4923" s="101" t="s">
        <v>58</v>
      </c>
      <c r="BK4923" s="98" t="s">
        <v>70</v>
      </c>
    </row>
    <row r="4924" spans="17:63" ht="29.25" customHeight="1" x14ac:dyDescent="0.2">
      <c r="Q4924" s="92" t="s">
        <v>50</v>
      </c>
      <c r="BF4924" s="101" t="s">
        <v>58</v>
      </c>
      <c r="BK4924" s="98" t="s">
        <v>70</v>
      </c>
    </row>
    <row r="4925" spans="17:63" ht="29.25" customHeight="1" x14ac:dyDescent="0.2">
      <c r="Q4925" s="92" t="s">
        <v>50</v>
      </c>
      <c r="BF4925" s="101" t="s">
        <v>58</v>
      </c>
      <c r="BK4925" s="98" t="s">
        <v>70</v>
      </c>
    </row>
    <row r="4926" spans="17:63" ht="29.25" customHeight="1" x14ac:dyDescent="0.2">
      <c r="Q4926" s="92" t="s">
        <v>50</v>
      </c>
      <c r="BF4926" s="101" t="s">
        <v>58</v>
      </c>
      <c r="BK4926" s="98" t="s">
        <v>70</v>
      </c>
    </row>
    <row r="4927" spans="17:63" ht="29.25" customHeight="1" x14ac:dyDescent="0.2">
      <c r="Q4927" s="92" t="s">
        <v>50</v>
      </c>
      <c r="BF4927" s="101" t="s">
        <v>58</v>
      </c>
      <c r="BK4927" s="98" t="s">
        <v>70</v>
      </c>
    </row>
    <row r="4928" spans="17:63" ht="29.25" customHeight="1" x14ac:dyDescent="0.2">
      <c r="Q4928" s="92" t="s">
        <v>50</v>
      </c>
      <c r="BF4928" s="101" t="s">
        <v>58</v>
      </c>
      <c r="BK4928" s="98" t="s">
        <v>70</v>
      </c>
    </row>
    <row r="4929" spans="17:63" ht="29.25" customHeight="1" x14ac:dyDescent="0.2">
      <c r="Q4929" s="92" t="s">
        <v>50</v>
      </c>
      <c r="BF4929" s="101" t="s">
        <v>58</v>
      </c>
      <c r="BK4929" s="98" t="s">
        <v>70</v>
      </c>
    </row>
    <row r="4930" spans="17:63" ht="29.25" customHeight="1" x14ac:dyDescent="0.2">
      <c r="Q4930" s="92" t="s">
        <v>50</v>
      </c>
      <c r="BF4930" s="101" t="s">
        <v>58</v>
      </c>
      <c r="BK4930" s="98" t="s">
        <v>70</v>
      </c>
    </row>
    <row r="4931" spans="17:63" ht="29.25" customHeight="1" x14ac:dyDescent="0.2">
      <c r="Q4931" s="92" t="s">
        <v>50</v>
      </c>
      <c r="BF4931" s="101" t="s">
        <v>58</v>
      </c>
      <c r="BK4931" s="98" t="s">
        <v>70</v>
      </c>
    </row>
    <row r="4932" spans="17:63" ht="29.25" customHeight="1" x14ac:dyDescent="0.2">
      <c r="Q4932" s="92" t="s">
        <v>50</v>
      </c>
      <c r="BF4932" s="101" t="s">
        <v>58</v>
      </c>
      <c r="BK4932" s="98" t="s">
        <v>70</v>
      </c>
    </row>
    <row r="4933" spans="17:63" ht="29.25" customHeight="1" x14ac:dyDescent="0.2">
      <c r="Q4933" s="92" t="s">
        <v>50</v>
      </c>
      <c r="BF4933" s="101" t="s">
        <v>58</v>
      </c>
      <c r="BK4933" s="98" t="s">
        <v>70</v>
      </c>
    </row>
    <row r="4934" spans="17:63" ht="29.25" customHeight="1" x14ac:dyDescent="0.2">
      <c r="Q4934" s="92" t="s">
        <v>50</v>
      </c>
      <c r="BF4934" s="101" t="s">
        <v>58</v>
      </c>
      <c r="BK4934" s="98" t="s">
        <v>70</v>
      </c>
    </row>
    <row r="4935" spans="17:63" ht="29.25" customHeight="1" x14ac:dyDescent="0.2">
      <c r="Q4935" s="92" t="s">
        <v>50</v>
      </c>
      <c r="BF4935" s="101" t="s">
        <v>58</v>
      </c>
      <c r="BK4935" s="98" t="s">
        <v>70</v>
      </c>
    </row>
    <row r="4936" spans="17:63" ht="29.25" customHeight="1" x14ac:dyDescent="0.2">
      <c r="Q4936" s="92" t="s">
        <v>50</v>
      </c>
      <c r="BF4936" s="101" t="s">
        <v>58</v>
      </c>
      <c r="BK4936" s="98" t="s">
        <v>70</v>
      </c>
    </row>
    <row r="4937" spans="17:63" ht="29.25" customHeight="1" x14ac:dyDescent="0.2">
      <c r="Q4937" s="92" t="s">
        <v>50</v>
      </c>
      <c r="BF4937" s="101" t="s">
        <v>58</v>
      </c>
      <c r="BK4937" s="98" t="s">
        <v>70</v>
      </c>
    </row>
    <row r="4938" spans="17:63" ht="29.25" customHeight="1" x14ac:dyDescent="0.2">
      <c r="Q4938" s="92" t="s">
        <v>50</v>
      </c>
      <c r="BF4938" s="101" t="s">
        <v>58</v>
      </c>
      <c r="BK4938" s="98" t="s">
        <v>70</v>
      </c>
    </row>
    <row r="4939" spans="17:63" ht="29.25" customHeight="1" x14ac:dyDescent="0.2">
      <c r="Q4939" s="92" t="s">
        <v>50</v>
      </c>
      <c r="BF4939" s="101" t="s">
        <v>58</v>
      </c>
      <c r="BK4939" s="98" t="s">
        <v>70</v>
      </c>
    </row>
    <row r="4940" spans="17:63" ht="29.25" customHeight="1" x14ac:dyDescent="0.2">
      <c r="Q4940" s="92" t="s">
        <v>50</v>
      </c>
      <c r="BF4940" s="101" t="s">
        <v>58</v>
      </c>
      <c r="BK4940" s="98" t="s">
        <v>70</v>
      </c>
    </row>
    <row r="4941" spans="17:63" ht="29.25" customHeight="1" x14ac:dyDescent="0.2">
      <c r="Q4941" s="92" t="s">
        <v>50</v>
      </c>
      <c r="BF4941" s="101" t="s">
        <v>58</v>
      </c>
      <c r="BK4941" s="98" t="s">
        <v>70</v>
      </c>
    </row>
    <row r="4942" spans="17:63" ht="29.25" customHeight="1" x14ac:dyDescent="0.2">
      <c r="Q4942" s="92" t="s">
        <v>50</v>
      </c>
      <c r="BF4942" s="101" t="s">
        <v>58</v>
      </c>
      <c r="BK4942" s="98" t="s">
        <v>70</v>
      </c>
    </row>
    <row r="4943" spans="17:63" ht="29.25" customHeight="1" x14ac:dyDescent="0.2">
      <c r="Q4943" s="92" t="s">
        <v>50</v>
      </c>
      <c r="BF4943" s="101" t="s">
        <v>58</v>
      </c>
      <c r="BK4943" s="98" t="s">
        <v>70</v>
      </c>
    </row>
    <row r="4944" spans="17:63" ht="29.25" customHeight="1" x14ac:dyDescent="0.2">
      <c r="Q4944" s="92" t="s">
        <v>50</v>
      </c>
      <c r="BF4944" s="101" t="s">
        <v>58</v>
      </c>
      <c r="BK4944" s="98" t="s">
        <v>70</v>
      </c>
    </row>
    <row r="4945" spans="17:63" ht="29.25" customHeight="1" x14ac:dyDescent="0.2">
      <c r="Q4945" s="92" t="s">
        <v>50</v>
      </c>
      <c r="BF4945" s="101" t="s">
        <v>58</v>
      </c>
      <c r="BK4945" s="98" t="s">
        <v>70</v>
      </c>
    </row>
    <row r="4946" spans="17:63" ht="29.25" customHeight="1" x14ac:dyDescent="0.2">
      <c r="Q4946" s="92" t="s">
        <v>50</v>
      </c>
      <c r="BF4946" s="101" t="s">
        <v>58</v>
      </c>
      <c r="BK4946" s="98" t="s">
        <v>70</v>
      </c>
    </row>
    <row r="4947" spans="17:63" ht="29.25" customHeight="1" x14ac:dyDescent="0.2">
      <c r="Q4947" s="92" t="s">
        <v>50</v>
      </c>
      <c r="BF4947" s="101" t="s">
        <v>58</v>
      </c>
      <c r="BK4947" s="98" t="s">
        <v>70</v>
      </c>
    </row>
    <row r="4948" spans="17:63" ht="29.25" customHeight="1" x14ac:dyDescent="0.2">
      <c r="Q4948" s="92" t="s">
        <v>50</v>
      </c>
      <c r="BF4948" s="101" t="s">
        <v>58</v>
      </c>
      <c r="BK4948" s="98" t="s">
        <v>70</v>
      </c>
    </row>
    <row r="4949" spans="17:63" ht="29.25" customHeight="1" x14ac:dyDescent="0.2">
      <c r="Q4949" s="92" t="s">
        <v>50</v>
      </c>
      <c r="BF4949" s="101" t="s">
        <v>58</v>
      </c>
      <c r="BK4949" s="98" t="s">
        <v>70</v>
      </c>
    </row>
    <row r="4950" spans="17:63" ht="29.25" customHeight="1" x14ac:dyDescent="0.2">
      <c r="Q4950" s="92" t="s">
        <v>50</v>
      </c>
      <c r="BF4950" s="101" t="s">
        <v>58</v>
      </c>
      <c r="BK4950" s="98" t="s">
        <v>70</v>
      </c>
    </row>
    <row r="4951" spans="17:63" ht="29.25" customHeight="1" x14ac:dyDescent="0.2">
      <c r="Q4951" s="92" t="s">
        <v>50</v>
      </c>
      <c r="BF4951" s="101" t="s">
        <v>58</v>
      </c>
      <c r="BK4951" s="98" t="s">
        <v>70</v>
      </c>
    </row>
    <row r="4952" spans="17:63" ht="29.25" customHeight="1" x14ac:dyDescent="0.2">
      <c r="Q4952" s="92" t="s">
        <v>50</v>
      </c>
      <c r="BF4952" s="101" t="s">
        <v>58</v>
      </c>
      <c r="BK4952" s="98" t="s">
        <v>70</v>
      </c>
    </row>
    <row r="4953" spans="17:63" ht="29.25" customHeight="1" x14ac:dyDescent="0.2">
      <c r="Q4953" s="92" t="s">
        <v>50</v>
      </c>
      <c r="BF4953" s="101" t="s">
        <v>58</v>
      </c>
      <c r="BK4953" s="98" t="s">
        <v>70</v>
      </c>
    </row>
    <row r="4954" spans="17:63" ht="29.25" customHeight="1" x14ac:dyDescent="0.2">
      <c r="Q4954" s="92" t="s">
        <v>50</v>
      </c>
      <c r="BF4954" s="101" t="s">
        <v>58</v>
      </c>
      <c r="BK4954" s="98" t="s">
        <v>70</v>
      </c>
    </row>
    <row r="4955" spans="17:63" ht="29.25" customHeight="1" x14ac:dyDescent="0.2">
      <c r="Q4955" s="92" t="s">
        <v>50</v>
      </c>
      <c r="BF4955" s="101" t="s">
        <v>58</v>
      </c>
      <c r="BK4955" s="98" t="s">
        <v>70</v>
      </c>
    </row>
    <row r="4956" spans="17:63" ht="29.25" customHeight="1" x14ac:dyDescent="0.2">
      <c r="Q4956" s="92" t="s">
        <v>50</v>
      </c>
      <c r="BF4956" s="101" t="s">
        <v>58</v>
      </c>
      <c r="BK4956" s="98" t="s">
        <v>70</v>
      </c>
    </row>
    <row r="4957" spans="17:63" ht="29.25" customHeight="1" x14ac:dyDescent="0.2">
      <c r="Q4957" s="92" t="s">
        <v>50</v>
      </c>
      <c r="BF4957" s="101" t="s">
        <v>58</v>
      </c>
      <c r="BK4957" s="98" t="s">
        <v>70</v>
      </c>
    </row>
    <row r="4958" spans="17:63" ht="29.25" customHeight="1" x14ac:dyDescent="0.2">
      <c r="Q4958" s="92" t="s">
        <v>50</v>
      </c>
      <c r="BF4958" s="101" t="s">
        <v>58</v>
      </c>
      <c r="BK4958" s="98" t="s">
        <v>70</v>
      </c>
    </row>
    <row r="4959" spans="17:63" ht="29.25" customHeight="1" x14ac:dyDescent="0.2">
      <c r="Q4959" s="92" t="s">
        <v>50</v>
      </c>
      <c r="BF4959" s="101" t="s">
        <v>58</v>
      </c>
      <c r="BK4959" s="98" t="s">
        <v>70</v>
      </c>
    </row>
    <row r="4960" spans="17:63" ht="29.25" customHeight="1" x14ac:dyDescent="0.2">
      <c r="Q4960" s="92" t="s">
        <v>50</v>
      </c>
      <c r="BF4960" s="101" t="s">
        <v>58</v>
      </c>
      <c r="BK4960" s="98" t="s">
        <v>70</v>
      </c>
    </row>
    <row r="4961" spans="17:63" ht="29.25" customHeight="1" x14ac:dyDescent="0.2">
      <c r="Q4961" s="92" t="s">
        <v>50</v>
      </c>
      <c r="BF4961" s="101" t="s">
        <v>58</v>
      </c>
      <c r="BK4961" s="98" t="s">
        <v>70</v>
      </c>
    </row>
    <row r="4962" spans="17:63" ht="29.25" customHeight="1" x14ac:dyDescent="0.2">
      <c r="Q4962" s="92" t="s">
        <v>50</v>
      </c>
      <c r="BF4962" s="101" t="s">
        <v>58</v>
      </c>
      <c r="BK4962" s="98" t="s">
        <v>70</v>
      </c>
    </row>
    <row r="4963" spans="17:63" ht="29.25" customHeight="1" x14ac:dyDescent="0.2">
      <c r="Q4963" s="92" t="s">
        <v>50</v>
      </c>
      <c r="BF4963" s="101" t="s">
        <v>58</v>
      </c>
      <c r="BK4963" s="98" t="s">
        <v>70</v>
      </c>
    </row>
    <row r="4964" spans="17:63" ht="29.25" customHeight="1" x14ac:dyDescent="0.2">
      <c r="Q4964" s="92" t="s">
        <v>50</v>
      </c>
      <c r="BF4964" s="101" t="s">
        <v>58</v>
      </c>
      <c r="BK4964" s="98" t="s">
        <v>70</v>
      </c>
    </row>
    <row r="4965" spans="17:63" ht="29.25" customHeight="1" x14ac:dyDescent="0.2">
      <c r="Q4965" s="92" t="s">
        <v>50</v>
      </c>
      <c r="BF4965" s="101" t="s">
        <v>58</v>
      </c>
      <c r="BK4965" s="98" t="s">
        <v>70</v>
      </c>
    </row>
    <row r="4966" spans="17:63" ht="29.25" customHeight="1" x14ac:dyDescent="0.2">
      <c r="Q4966" s="92" t="s">
        <v>50</v>
      </c>
      <c r="BF4966" s="101" t="s">
        <v>58</v>
      </c>
      <c r="BK4966" s="98" t="s">
        <v>70</v>
      </c>
    </row>
    <row r="4967" spans="17:63" ht="29.25" customHeight="1" x14ac:dyDescent="0.2">
      <c r="Q4967" s="92" t="s">
        <v>50</v>
      </c>
      <c r="BF4967" s="101" t="s">
        <v>58</v>
      </c>
      <c r="BK4967" s="98" t="s">
        <v>70</v>
      </c>
    </row>
    <row r="4968" spans="17:63" ht="29.25" customHeight="1" x14ac:dyDescent="0.2">
      <c r="Q4968" s="92" t="s">
        <v>50</v>
      </c>
      <c r="BF4968" s="101" t="s">
        <v>58</v>
      </c>
      <c r="BK4968" s="98" t="s">
        <v>70</v>
      </c>
    </row>
    <row r="4969" spans="17:63" ht="29.25" customHeight="1" x14ac:dyDescent="0.2">
      <c r="Q4969" s="92" t="s">
        <v>50</v>
      </c>
      <c r="BF4969" s="101" t="s">
        <v>58</v>
      </c>
      <c r="BK4969" s="98" t="s">
        <v>70</v>
      </c>
    </row>
    <row r="4970" spans="17:63" ht="29.25" customHeight="1" x14ac:dyDescent="0.2">
      <c r="Q4970" s="92" t="s">
        <v>50</v>
      </c>
      <c r="BF4970" s="101" t="s">
        <v>58</v>
      </c>
      <c r="BK4970" s="98" t="s">
        <v>70</v>
      </c>
    </row>
    <row r="4971" spans="17:63" ht="29.25" customHeight="1" x14ac:dyDescent="0.2">
      <c r="Q4971" s="92" t="s">
        <v>50</v>
      </c>
      <c r="BF4971" s="101" t="s">
        <v>58</v>
      </c>
      <c r="BK4971" s="98" t="s">
        <v>70</v>
      </c>
    </row>
    <row r="4972" spans="17:63" ht="29.25" customHeight="1" x14ac:dyDescent="0.2">
      <c r="Q4972" s="92" t="s">
        <v>50</v>
      </c>
      <c r="BF4972" s="101" t="s">
        <v>58</v>
      </c>
      <c r="BK4972" s="98" t="s">
        <v>70</v>
      </c>
    </row>
    <row r="4973" spans="17:63" ht="29.25" customHeight="1" x14ac:dyDescent="0.2">
      <c r="Q4973" s="92" t="s">
        <v>50</v>
      </c>
      <c r="BF4973" s="101" t="s">
        <v>58</v>
      </c>
      <c r="BK4973" s="98" t="s">
        <v>70</v>
      </c>
    </row>
    <row r="4974" spans="17:63" ht="29.25" customHeight="1" x14ac:dyDescent="0.2">
      <c r="Q4974" s="92" t="s">
        <v>50</v>
      </c>
      <c r="BF4974" s="101" t="s">
        <v>58</v>
      </c>
      <c r="BK4974" s="98" t="s">
        <v>70</v>
      </c>
    </row>
    <row r="4975" spans="17:63" ht="29.25" customHeight="1" x14ac:dyDescent="0.2">
      <c r="Q4975" s="92" t="s">
        <v>50</v>
      </c>
      <c r="BF4975" s="101" t="s">
        <v>58</v>
      </c>
      <c r="BK4975" s="98" t="s">
        <v>70</v>
      </c>
    </row>
    <row r="4976" spans="17:63" ht="29.25" customHeight="1" x14ac:dyDescent="0.2">
      <c r="Q4976" s="92" t="s">
        <v>50</v>
      </c>
      <c r="BF4976" s="101" t="s">
        <v>58</v>
      </c>
      <c r="BK4976" s="98" t="s">
        <v>70</v>
      </c>
    </row>
    <row r="4977" spans="17:63" ht="29.25" customHeight="1" x14ac:dyDescent="0.2">
      <c r="Q4977" s="92" t="s">
        <v>50</v>
      </c>
      <c r="BF4977" s="101" t="s">
        <v>58</v>
      </c>
      <c r="BK4977" s="98" t="s">
        <v>70</v>
      </c>
    </row>
    <row r="4978" spans="17:63" ht="29.25" customHeight="1" x14ac:dyDescent="0.2">
      <c r="Q4978" s="92" t="s">
        <v>50</v>
      </c>
      <c r="BF4978" s="101" t="s">
        <v>58</v>
      </c>
      <c r="BK4978" s="98" t="s">
        <v>70</v>
      </c>
    </row>
    <row r="4979" spans="17:63" ht="29.25" customHeight="1" x14ac:dyDescent="0.2">
      <c r="Q4979" s="92" t="s">
        <v>50</v>
      </c>
      <c r="BF4979" s="101" t="s">
        <v>58</v>
      </c>
      <c r="BK4979" s="98" t="s">
        <v>70</v>
      </c>
    </row>
    <row r="4980" spans="17:63" ht="29.25" customHeight="1" x14ac:dyDescent="0.2">
      <c r="Q4980" s="92" t="s">
        <v>50</v>
      </c>
      <c r="BF4980" s="101" t="s">
        <v>58</v>
      </c>
      <c r="BK4980" s="98" t="s">
        <v>70</v>
      </c>
    </row>
    <row r="4981" spans="17:63" ht="29.25" customHeight="1" x14ac:dyDescent="0.2">
      <c r="Q4981" s="92" t="s">
        <v>50</v>
      </c>
      <c r="BF4981" s="101" t="s">
        <v>58</v>
      </c>
      <c r="BK4981" s="98" t="s">
        <v>70</v>
      </c>
    </row>
    <row r="4982" spans="17:63" ht="29.25" customHeight="1" x14ac:dyDescent="0.2">
      <c r="Q4982" s="92" t="s">
        <v>50</v>
      </c>
      <c r="BF4982" s="101" t="s">
        <v>58</v>
      </c>
      <c r="BK4982" s="98" t="s">
        <v>70</v>
      </c>
    </row>
    <row r="4983" spans="17:63" ht="29.25" customHeight="1" x14ac:dyDescent="0.2">
      <c r="Q4983" s="92" t="s">
        <v>50</v>
      </c>
      <c r="BF4983" s="101" t="s">
        <v>58</v>
      </c>
      <c r="BK4983" s="98" t="s">
        <v>70</v>
      </c>
    </row>
    <row r="4984" spans="17:63" ht="29.25" customHeight="1" x14ac:dyDescent="0.2">
      <c r="Q4984" s="92" t="s">
        <v>50</v>
      </c>
      <c r="BF4984" s="101" t="s">
        <v>58</v>
      </c>
      <c r="BK4984" s="98" t="s">
        <v>70</v>
      </c>
    </row>
    <row r="4985" spans="17:63" ht="29.25" customHeight="1" x14ac:dyDescent="0.2">
      <c r="Q4985" s="92" t="s">
        <v>50</v>
      </c>
      <c r="BF4985" s="101" t="s">
        <v>58</v>
      </c>
      <c r="BK4985" s="98" t="s">
        <v>70</v>
      </c>
    </row>
    <row r="4986" spans="17:63" ht="29.25" customHeight="1" x14ac:dyDescent="0.2">
      <c r="Q4986" s="92" t="s">
        <v>50</v>
      </c>
      <c r="BF4986" s="101" t="s">
        <v>58</v>
      </c>
      <c r="BK4986" s="98" t="s">
        <v>70</v>
      </c>
    </row>
    <row r="4987" spans="17:63" ht="29.25" customHeight="1" x14ac:dyDescent="0.2">
      <c r="Q4987" s="92" t="s">
        <v>50</v>
      </c>
      <c r="BF4987" s="101" t="s">
        <v>58</v>
      </c>
      <c r="BK4987" s="98" t="s">
        <v>70</v>
      </c>
    </row>
    <row r="4988" spans="17:63" ht="29.25" customHeight="1" x14ac:dyDescent="0.2">
      <c r="Q4988" s="92" t="s">
        <v>50</v>
      </c>
      <c r="BF4988" s="101" t="s">
        <v>58</v>
      </c>
      <c r="BK4988" s="98" t="s">
        <v>70</v>
      </c>
    </row>
    <row r="4989" spans="17:63" ht="29.25" customHeight="1" x14ac:dyDescent="0.2">
      <c r="Q4989" s="92" t="s">
        <v>50</v>
      </c>
      <c r="BF4989" s="101" t="s">
        <v>58</v>
      </c>
      <c r="BK4989" s="98" t="s">
        <v>70</v>
      </c>
    </row>
    <row r="4990" spans="17:63" ht="29.25" customHeight="1" x14ac:dyDescent="0.2">
      <c r="Q4990" s="92" t="s">
        <v>50</v>
      </c>
      <c r="BF4990" s="101" t="s">
        <v>58</v>
      </c>
      <c r="BK4990" s="98" t="s">
        <v>70</v>
      </c>
    </row>
    <row r="4991" spans="17:63" ht="29.25" customHeight="1" x14ac:dyDescent="0.2">
      <c r="Q4991" s="92" t="s">
        <v>50</v>
      </c>
      <c r="BF4991" s="101" t="s">
        <v>58</v>
      </c>
      <c r="BK4991" s="98" t="s">
        <v>70</v>
      </c>
    </row>
    <row r="4992" spans="17:63" ht="29.25" customHeight="1" x14ac:dyDescent="0.2">
      <c r="Q4992" s="92" t="s">
        <v>50</v>
      </c>
      <c r="BF4992" s="101" t="s">
        <v>58</v>
      </c>
      <c r="BK4992" s="98" t="s">
        <v>70</v>
      </c>
    </row>
    <row r="4993" spans="17:63" ht="29.25" customHeight="1" x14ac:dyDescent="0.2">
      <c r="Q4993" s="92" t="s">
        <v>50</v>
      </c>
      <c r="BF4993" s="101" t="s">
        <v>58</v>
      </c>
      <c r="BK4993" s="98" t="s">
        <v>70</v>
      </c>
    </row>
    <row r="4994" spans="17:63" ht="29.25" customHeight="1" x14ac:dyDescent="0.2">
      <c r="Q4994" s="92" t="s">
        <v>50</v>
      </c>
      <c r="BF4994" s="101" t="s">
        <v>58</v>
      </c>
      <c r="BK4994" s="98" t="s">
        <v>70</v>
      </c>
    </row>
    <row r="4995" spans="17:63" ht="29.25" customHeight="1" x14ac:dyDescent="0.2">
      <c r="Q4995" s="92" t="s">
        <v>50</v>
      </c>
      <c r="BF4995" s="101" t="s">
        <v>58</v>
      </c>
      <c r="BK4995" s="98" t="s">
        <v>70</v>
      </c>
    </row>
    <row r="4996" spans="17:63" ht="29.25" customHeight="1" x14ac:dyDescent="0.2">
      <c r="Q4996" s="92" t="s">
        <v>50</v>
      </c>
      <c r="BF4996" s="101" t="s">
        <v>58</v>
      </c>
      <c r="BK4996" s="98" t="s">
        <v>70</v>
      </c>
    </row>
    <row r="4997" spans="17:63" ht="29.25" customHeight="1" x14ac:dyDescent="0.2">
      <c r="Q4997" s="92" t="s">
        <v>50</v>
      </c>
      <c r="BF4997" s="101" t="s">
        <v>58</v>
      </c>
      <c r="BK4997" s="98" t="s">
        <v>70</v>
      </c>
    </row>
    <row r="4998" spans="17:63" ht="29.25" customHeight="1" x14ac:dyDescent="0.2">
      <c r="Q4998" s="92" t="s">
        <v>50</v>
      </c>
      <c r="BF4998" s="101" t="s">
        <v>58</v>
      </c>
      <c r="BK4998" s="98" t="s">
        <v>70</v>
      </c>
    </row>
    <row r="4999" spans="17:63" ht="29.25" customHeight="1" x14ac:dyDescent="0.2">
      <c r="Q4999" s="92" t="s">
        <v>50</v>
      </c>
      <c r="BF4999" s="101" t="s">
        <v>58</v>
      </c>
      <c r="BK4999" s="98" t="s">
        <v>70</v>
      </c>
    </row>
    <row r="5000" spans="17:63" ht="29.25" customHeight="1" x14ac:dyDescent="0.2">
      <c r="Q5000" s="92" t="s">
        <v>50</v>
      </c>
      <c r="BF5000" s="101" t="s">
        <v>58</v>
      </c>
      <c r="BK5000" s="98" t="s">
        <v>70</v>
      </c>
    </row>
    <row r="5001" spans="17:63" ht="29.25" customHeight="1" x14ac:dyDescent="0.2">
      <c r="Q5001" s="92" t="s">
        <v>50</v>
      </c>
      <c r="BF5001" s="101" t="s">
        <v>58</v>
      </c>
      <c r="BK5001" s="98" t="s">
        <v>70</v>
      </c>
    </row>
    <row r="5002" spans="17:63" ht="29.25" customHeight="1" x14ac:dyDescent="0.2">
      <c r="Q5002" s="92" t="s">
        <v>50</v>
      </c>
      <c r="BF5002" s="101" t="s">
        <v>58</v>
      </c>
      <c r="BK5002" s="98" t="s">
        <v>70</v>
      </c>
    </row>
    <row r="5003" spans="17:63" ht="29.25" customHeight="1" x14ac:dyDescent="0.2">
      <c r="Q5003" s="92" t="s">
        <v>50</v>
      </c>
      <c r="BF5003" s="101" t="s">
        <v>58</v>
      </c>
      <c r="BK5003" s="98" t="s">
        <v>70</v>
      </c>
    </row>
    <row r="5004" spans="17:63" ht="29.25" customHeight="1" x14ac:dyDescent="0.2">
      <c r="Q5004" s="92" t="s">
        <v>50</v>
      </c>
      <c r="BF5004" s="101" t="s">
        <v>58</v>
      </c>
      <c r="BK5004" s="98" t="s">
        <v>70</v>
      </c>
    </row>
    <row r="5005" spans="17:63" ht="29.25" customHeight="1" x14ac:dyDescent="0.2">
      <c r="Q5005" s="92" t="s">
        <v>50</v>
      </c>
      <c r="BF5005" s="101" t="s">
        <v>58</v>
      </c>
      <c r="BK5005" s="98" t="s">
        <v>70</v>
      </c>
    </row>
    <row r="5006" spans="17:63" ht="29.25" customHeight="1" x14ac:dyDescent="0.2">
      <c r="Q5006" s="92" t="s">
        <v>50</v>
      </c>
      <c r="BF5006" s="101" t="s">
        <v>58</v>
      </c>
      <c r="BK5006" s="98" t="s">
        <v>70</v>
      </c>
    </row>
    <row r="5007" spans="17:63" ht="29.25" customHeight="1" x14ac:dyDescent="0.2">
      <c r="Q5007" s="92" t="s">
        <v>50</v>
      </c>
      <c r="BF5007" s="101" t="s">
        <v>58</v>
      </c>
      <c r="BK5007" s="98" t="s">
        <v>70</v>
      </c>
    </row>
    <row r="5008" spans="17:63" ht="29.25" customHeight="1" x14ac:dyDescent="0.2">
      <c r="Q5008" s="92" t="s">
        <v>50</v>
      </c>
      <c r="BF5008" s="101" t="s">
        <v>58</v>
      </c>
      <c r="BK5008" s="98" t="s">
        <v>70</v>
      </c>
    </row>
    <row r="5009" spans="17:63" ht="29.25" customHeight="1" x14ac:dyDescent="0.2">
      <c r="Q5009" s="92" t="s">
        <v>50</v>
      </c>
      <c r="BF5009" s="101" t="s">
        <v>58</v>
      </c>
      <c r="BK5009" s="98" t="s">
        <v>70</v>
      </c>
    </row>
    <row r="5010" spans="17:63" ht="29.25" customHeight="1" x14ac:dyDescent="0.2">
      <c r="Q5010" s="92" t="s">
        <v>50</v>
      </c>
      <c r="BF5010" s="101" t="s">
        <v>58</v>
      </c>
      <c r="BK5010" s="98" t="s">
        <v>70</v>
      </c>
    </row>
    <row r="5011" spans="17:63" ht="29.25" customHeight="1" x14ac:dyDescent="0.2">
      <c r="Q5011" s="92" t="s">
        <v>50</v>
      </c>
      <c r="BF5011" s="101" t="s">
        <v>58</v>
      </c>
      <c r="BK5011" s="98" t="s">
        <v>70</v>
      </c>
    </row>
    <row r="5012" spans="17:63" ht="29.25" customHeight="1" x14ac:dyDescent="0.2">
      <c r="Q5012" s="92" t="s">
        <v>50</v>
      </c>
      <c r="BF5012" s="101" t="s">
        <v>58</v>
      </c>
      <c r="BK5012" s="98" t="s">
        <v>70</v>
      </c>
    </row>
    <row r="5013" spans="17:63" ht="29.25" customHeight="1" x14ac:dyDescent="0.2">
      <c r="Q5013" s="92" t="s">
        <v>50</v>
      </c>
      <c r="BF5013" s="101" t="s">
        <v>58</v>
      </c>
      <c r="BK5013" s="98" t="s">
        <v>70</v>
      </c>
    </row>
    <row r="5014" spans="17:63" ht="29.25" customHeight="1" x14ac:dyDescent="0.2">
      <c r="Q5014" s="92" t="s">
        <v>50</v>
      </c>
      <c r="BF5014" s="101" t="s">
        <v>58</v>
      </c>
      <c r="BK5014" s="98" t="s">
        <v>70</v>
      </c>
    </row>
    <row r="5015" spans="17:63" ht="29.25" customHeight="1" x14ac:dyDescent="0.2">
      <c r="Q5015" s="92" t="s">
        <v>50</v>
      </c>
      <c r="BF5015" s="101" t="s">
        <v>58</v>
      </c>
      <c r="BK5015" s="98" t="s">
        <v>70</v>
      </c>
    </row>
    <row r="5016" spans="17:63" ht="29.25" customHeight="1" x14ac:dyDescent="0.2">
      <c r="Q5016" s="92" t="s">
        <v>50</v>
      </c>
      <c r="BF5016" s="101" t="s">
        <v>58</v>
      </c>
      <c r="BK5016" s="98" t="s">
        <v>70</v>
      </c>
    </row>
    <row r="5017" spans="17:63" ht="29.25" customHeight="1" x14ac:dyDescent="0.2">
      <c r="Q5017" s="92" t="s">
        <v>50</v>
      </c>
      <c r="BF5017" s="101" t="s">
        <v>58</v>
      </c>
      <c r="BK5017" s="98" t="s">
        <v>70</v>
      </c>
    </row>
    <row r="5018" spans="17:63" ht="29.25" customHeight="1" x14ac:dyDescent="0.2">
      <c r="Q5018" s="92" t="s">
        <v>50</v>
      </c>
      <c r="BF5018" s="101" t="s">
        <v>58</v>
      </c>
      <c r="BK5018" s="98" t="s">
        <v>70</v>
      </c>
    </row>
    <row r="5019" spans="17:63" ht="29.25" customHeight="1" x14ac:dyDescent="0.2">
      <c r="Q5019" s="92" t="s">
        <v>50</v>
      </c>
      <c r="BF5019" s="101" t="s">
        <v>58</v>
      </c>
      <c r="BK5019" s="98" t="s">
        <v>70</v>
      </c>
    </row>
    <row r="5020" spans="17:63" ht="29.25" customHeight="1" x14ac:dyDescent="0.2">
      <c r="Q5020" s="92" t="s">
        <v>50</v>
      </c>
      <c r="BF5020" s="101" t="s">
        <v>58</v>
      </c>
      <c r="BK5020" s="98" t="s">
        <v>70</v>
      </c>
    </row>
    <row r="5021" spans="17:63" ht="29.25" customHeight="1" x14ac:dyDescent="0.2">
      <c r="Q5021" s="92" t="s">
        <v>50</v>
      </c>
      <c r="BF5021" s="101" t="s">
        <v>58</v>
      </c>
      <c r="BK5021" s="98" t="s">
        <v>70</v>
      </c>
    </row>
    <row r="5022" spans="17:63" ht="29.25" customHeight="1" x14ac:dyDescent="0.2">
      <c r="Q5022" s="92" t="s">
        <v>50</v>
      </c>
      <c r="BF5022" s="101" t="s">
        <v>58</v>
      </c>
      <c r="BK5022" s="98" t="s">
        <v>70</v>
      </c>
    </row>
    <row r="5023" spans="17:63" ht="29.25" customHeight="1" x14ac:dyDescent="0.2">
      <c r="Q5023" s="92" t="s">
        <v>50</v>
      </c>
      <c r="BF5023" s="101" t="s">
        <v>58</v>
      </c>
      <c r="BK5023" s="98" t="s">
        <v>70</v>
      </c>
    </row>
    <row r="5024" spans="17:63" ht="29.25" customHeight="1" x14ac:dyDescent="0.2">
      <c r="Q5024" s="92" t="s">
        <v>50</v>
      </c>
      <c r="BF5024" s="101" t="s">
        <v>58</v>
      </c>
      <c r="BK5024" s="98" t="s">
        <v>70</v>
      </c>
    </row>
    <row r="5025" spans="17:63" ht="29.25" customHeight="1" x14ac:dyDescent="0.2">
      <c r="Q5025" s="92" t="s">
        <v>50</v>
      </c>
      <c r="BF5025" s="101" t="s">
        <v>58</v>
      </c>
      <c r="BK5025" s="98" t="s">
        <v>70</v>
      </c>
    </row>
    <row r="5026" spans="17:63" ht="29.25" customHeight="1" x14ac:dyDescent="0.2">
      <c r="Q5026" s="92" t="s">
        <v>50</v>
      </c>
      <c r="BF5026" s="101" t="s">
        <v>58</v>
      </c>
      <c r="BK5026" s="98" t="s">
        <v>70</v>
      </c>
    </row>
    <row r="5027" spans="17:63" ht="29.25" customHeight="1" x14ac:dyDescent="0.2">
      <c r="Q5027" s="92" t="s">
        <v>50</v>
      </c>
      <c r="BF5027" s="101" t="s">
        <v>58</v>
      </c>
      <c r="BK5027" s="98" t="s">
        <v>70</v>
      </c>
    </row>
    <row r="5028" spans="17:63" ht="29.25" customHeight="1" x14ac:dyDescent="0.2">
      <c r="Q5028" s="92" t="s">
        <v>50</v>
      </c>
      <c r="BF5028" s="101" t="s">
        <v>58</v>
      </c>
      <c r="BK5028" s="98" t="s">
        <v>70</v>
      </c>
    </row>
    <row r="5029" spans="17:63" ht="29.25" customHeight="1" x14ac:dyDescent="0.2">
      <c r="Q5029" s="92" t="s">
        <v>50</v>
      </c>
      <c r="BF5029" s="101" t="s">
        <v>58</v>
      </c>
      <c r="BK5029" s="98" t="s">
        <v>70</v>
      </c>
    </row>
    <row r="5030" spans="17:63" ht="29.25" customHeight="1" x14ac:dyDescent="0.2">
      <c r="Q5030" s="92" t="s">
        <v>50</v>
      </c>
      <c r="BF5030" s="101" t="s">
        <v>58</v>
      </c>
      <c r="BK5030" s="98" t="s">
        <v>70</v>
      </c>
    </row>
    <row r="5031" spans="17:63" ht="29.25" customHeight="1" x14ac:dyDescent="0.2">
      <c r="Q5031" s="92" t="s">
        <v>50</v>
      </c>
      <c r="BF5031" s="101" t="s">
        <v>58</v>
      </c>
      <c r="BK5031" s="98" t="s">
        <v>70</v>
      </c>
    </row>
    <row r="5032" spans="17:63" ht="29.25" customHeight="1" x14ac:dyDescent="0.2">
      <c r="Q5032" s="92" t="s">
        <v>50</v>
      </c>
      <c r="BF5032" s="101" t="s">
        <v>58</v>
      </c>
      <c r="BK5032" s="98" t="s">
        <v>70</v>
      </c>
    </row>
    <row r="5033" spans="17:63" ht="29.25" customHeight="1" x14ac:dyDescent="0.2">
      <c r="Q5033" s="92" t="s">
        <v>50</v>
      </c>
      <c r="BF5033" s="101" t="s">
        <v>58</v>
      </c>
      <c r="BK5033" s="98" t="s">
        <v>70</v>
      </c>
    </row>
    <row r="5034" spans="17:63" ht="29.25" customHeight="1" x14ac:dyDescent="0.2">
      <c r="Q5034" s="92" t="s">
        <v>50</v>
      </c>
      <c r="BF5034" s="101" t="s">
        <v>58</v>
      </c>
      <c r="BK5034" s="98" t="s">
        <v>70</v>
      </c>
    </row>
    <row r="5035" spans="17:63" ht="29.25" customHeight="1" x14ac:dyDescent="0.2">
      <c r="Q5035" s="92" t="s">
        <v>50</v>
      </c>
      <c r="BF5035" s="101" t="s">
        <v>58</v>
      </c>
      <c r="BK5035" s="98" t="s">
        <v>70</v>
      </c>
    </row>
    <row r="5036" spans="17:63" ht="29.25" customHeight="1" x14ac:dyDescent="0.2">
      <c r="Q5036" s="92" t="s">
        <v>50</v>
      </c>
      <c r="BF5036" s="101" t="s">
        <v>58</v>
      </c>
      <c r="BK5036" s="98" t="s">
        <v>70</v>
      </c>
    </row>
    <row r="5037" spans="17:63" ht="29.25" customHeight="1" x14ac:dyDescent="0.2">
      <c r="Q5037" s="92" t="s">
        <v>50</v>
      </c>
      <c r="BF5037" s="101" t="s">
        <v>58</v>
      </c>
      <c r="BK5037" s="98" t="s">
        <v>70</v>
      </c>
    </row>
    <row r="5038" spans="17:63" ht="29.25" customHeight="1" x14ac:dyDescent="0.2">
      <c r="Q5038" s="92" t="s">
        <v>50</v>
      </c>
      <c r="BF5038" s="101" t="s">
        <v>58</v>
      </c>
      <c r="BK5038" s="98" t="s">
        <v>70</v>
      </c>
    </row>
    <row r="5039" spans="17:63" ht="29.25" customHeight="1" x14ac:dyDescent="0.2">
      <c r="Q5039" s="92" t="s">
        <v>50</v>
      </c>
      <c r="BF5039" s="101" t="s">
        <v>58</v>
      </c>
      <c r="BK5039" s="98" t="s">
        <v>70</v>
      </c>
    </row>
    <row r="5040" spans="17:63" ht="29.25" customHeight="1" x14ac:dyDescent="0.2">
      <c r="Q5040" s="92" t="s">
        <v>50</v>
      </c>
      <c r="BF5040" s="101" t="s">
        <v>58</v>
      </c>
      <c r="BK5040" s="98" t="s">
        <v>70</v>
      </c>
    </row>
    <row r="5041" spans="17:63" ht="29.25" customHeight="1" x14ac:dyDescent="0.2">
      <c r="Q5041" s="92" t="s">
        <v>50</v>
      </c>
      <c r="BF5041" s="101" t="s">
        <v>58</v>
      </c>
      <c r="BK5041" s="98" t="s">
        <v>70</v>
      </c>
    </row>
    <row r="5042" spans="17:63" ht="29.25" customHeight="1" x14ac:dyDescent="0.2">
      <c r="Q5042" s="92" t="s">
        <v>50</v>
      </c>
      <c r="BF5042" s="101" t="s">
        <v>58</v>
      </c>
      <c r="BK5042" s="98" t="s">
        <v>70</v>
      </c>
    </row>
    <row r="5043" spans="17:63" ht="29.25" customHeight="1" x14ac:dyDescent="0.2">
      <c r="Q5043" s="92" t="s">
        <v>50</v>
      </c>
      <c r="BF5043" s="101" t="s">
        <v>58</v>
      </c>
      <c r="BK5043" s="98" t="s">
        <v>70</v>
      </c>
    </row>
    <row r="5044" spans="17:63" ht="29.25" customHeight="1" x14ac:dyDescent="0.2">
      <c r="Q5044" s="92" t="s">
        <v>50</v>
      </c>
      <c r="BF5044" s="101" t="s">
        <v>58</v>
      </c>
      <c r="BK5044" s="98" t="s">
        <v>70</v>
      </c>
    </row>
    <row r="5045" spans="17:63" ht="29.25" customHeight="1" x14ac:dyDescent="0.2">
      <c r="Q5045" s="92" t="s">
        <v>50</v>
      </c>
      <c r="BF5045" s="101" t="s">
        <v>58</v>
      </c>
      <c r="BK5045" s="98" t="s">
        <v>70</v>
      </c>
    </row>
    <row r="5046" spans="17:63" ht="29.25" customHeight="1" x14ac:dyDescent="0.2">
      <c r="Q5046" s="92" t="s">
        <v>50</v>
      </c>
      <c r="BF5046" s="101" t="s">
        <v>58</v>
      </c>
      <c r="BK5046" s="98" t="s">
        <v>70</v>
      </c>
    </row>
    <row r="5047" spans="17:63" ht="29.25" customHeight="1" x14ac:dyDescent="0.2">
      <c r="Q5047" s="92" t="s">
        <v>50</v>
      </c>
      <c r="BF5047" s="101" t="s">
        <v>58</v>
      </c>
      <c r="BK5047" s="98" t="s">
        <v>70</v>
      </c>
    </row>
    <row r="5048" spans="17:63" ht="29.25" customHeight="1" x14ac:dyDescent="0.2">
      <c r="Q5048" s="92" t="s">
        <v>50</v>
      </c>
      <c r="BF5048" s="101" t="s">
        <v>58</v>
      </c>
      <c r="BK5048" s="98" t="s">
        <v>70</v>
      </c>
    </row>
    <row r="5049" spans="17:63" ht="29.25" customHeight="1" x14ac:dyDescent="0.2">
      <c r="Q5049" s="92" t="s">
        <v>50</v>
      </c>
      <c r="BF5049" s="101" t="s">
        <v>58</v>
      </c>
      <c r="BK5049" s="98" t="s">
        <v>70</v>
      </c>
    </row>
    <row r="5050" spans="17:63" ht="29.25" customHeight="1" x14ac:dyDescent="0.2">
      <c r="Q5050" s="92" t="s">
        <v>50</v>
      </c>
      <c r="BF5050" s="101" t="s">
        <v>58</v>
      </c>
      <c r="BK5050" s="98" t="s">
        <v>70</v>
      </c>
    </row>
    <row r="5051" spans="17:63" ht="29.25" customHeight="1" x14ac:dyDescent="0.2">
      <c r="Q5051" s="92" t="s">
        <v>50</v>
      </c>
      <c r="BF5051" s="101" t="s">
        <v>58</v>
      </c>
      <c r="BK5051" s="98" t="s">
        <v>70</v>
      </c>
    </row>
    <row r="5052" spans="17:63" ht="29.25" customHeight="1" x14ac:dyDescent="0.2">
      <c r="Q5052" s="92" t="s">
        <v>50</v>
      </c>
      <c r="BF5052" s="101" t="s">
        <v>58</v>
      </c>
      <c r="BK5052" s="98" t="s">
        <v>70</v>
      </c>
    </row>
    <row r="5053" spans="17:63" ht="29.25" customHeight="1" x14ac:dyDescent="0.2">
      <c r="Q5053" s="92" t="s">
        <v>50</v>
      </c>
      <c r="BF5053" s="101" t="s">
        <v>58</v>
      </c>
      <c r="BK5053" s="98" t="s">
        <v>70</v>
      </c>
    </row>
    <row r="5054" spans="17:63" ht="29.25" customHeight="1" x14ac:dyDescent="0.2">
      <c r="Q5054" s="92" t="s">
        <v>50</v>
      </c>
      <c r="BF5054" s="101" t="s">
        <v>58</v>
      </c>
      <c r="BK5054" s="98" t="s">
        <v>70</v>
      </c>
    </row>
    <row r="5055" spans="17:63" ht="29.25" customHeight="1" x14ac:dyDescent="0.2">
      <c r="Q5055" s="92" t="s">
        <v>50</v>
      </c>
      <c r="BF5055" s="101" t="s">
        <v>58</v>
      </c>
      <c r="BK5055" s="98" t="s">
        <v>70</v>
      </c>
    </row>
    <row r="5056" spans="17:63" ht="29.25" customHeight="1" x14ac:dyDescent="0.2">
      <c r="Q5056" s="92" t="s">
        <v>50</v>
      </c>
      <c r="BF5056" s="101" t="s">
        <v>58</v>
      </c>
      <c r="BK5056" s="98" t="s">
        <v>70</v>
      </c>
    </row>
    <row r="5057" spans="17:63" ht="29.25" customHeight="1" x14ac:dyDescent="0.2">
      <c r="Q5057" s="92" t="s">
        <v>50</v>
      </c>
      <c r="BF5057" s="101" t="s">
        <v>58</v>
      </c>
      <c r="BK5057" s="98" t="s">
        <v>70</v>
      </c>
    </row>
    <row r="5058" spans="17:63" ht="29.25" customHeight="1" x14ac:dyDescent="0.2">
      <c r="Q5058" s="92" t="s">
        <v>50</v>
      </c>
      <c r="BF5058" s="101" t="s">
        <v>58</v>
      </c>
      <c r="BK5058" s="98" t="s">
        <v>70</v>
      </c>
    </row>
    <row r="5059" spans="17:63" ht="29.25" customHeight="1" x14ac:dyDescent="0.2">
      <c r="Q5059" s="92" t="s">
        <v>50</v>
      </c>
      <c r="BF5059" s="101" t="s">
        <v>58</v>
      </c>
      <c r="BK5059" s="98" t="s">
        <v>70</v>
      </c>
    </row>
    <row r="5060" spans="17:63" ht="29.25" customHeight="1" x14ac:dyDescent="0.2">
      <c r="Q5060" s="92" t="s">
        <v>50</v>
      </c>
      <c r="BF5060" s="101" t="s">
        <v>58</v>
      </c>
      <c r="BK5060" s="98" t="s">
        <v>70</v>
      </c>
    </row>
    <row r="5061" spans="17:63" ht="29.25" customHeight="1" x14ac:dyDescent="0.2">
      <c r="Q5061" s="92" t="s">
        <v>50</v>
      </c>
      <c r="BF5061" s="101" t="s">
        <v>58</v>
      </c>
      <c r="BK5061" s="98" t="s">
        <v>70</v>
      </c>
    </row>
    <row r="5062" spans="17:63" ht="29.25" customHeight="1" x14ac:dyDescent="0.2">
      <c r="Q5062" s="92" t="s">
        <v>50</v>
      </c>
      <c r="BF5062" s="101" t="s">
        <v>58</v>
      </c>
      <c r="BK5062" s="98" t="s">
        <v>70</v>
      </c>
    </row>
    <row r="5063" spans="17:63" ht="29.25" customHeight="1" x14ac:dyDescent="0.2">
      <c r="Q5063" s="92" t="s">
        <v>50</v>
      </c>
      <c r="BF5063" s="101" t="s">
        <v>58</v>
      </c>
      <c r="BK5063" s="98" t="s">
        <v>70</v>
      </c>
    </row>
    <row r="5064" spans="17:63" ht="29.25" customHeight="1" x14ac:dyDescent="0.2">
      <c r="Q5064" s="92" t="s">
        <v>50</v>
      </c>
      <c r="BF5064" s="101" t="s">
        <v>58</v>
      </c>
      <c r="BK5064" s="98" t="s">
        <v>70</v>
      </c>
    </row>
    <row r="5065" spans="17:63" ht="29.25" customHeight="1" x14ac:dyDescent="0.2">
      <c r="Q5065" s="92" t="s">
        <v>50</v>
      </c>
      <c r="BF5065" s="101" t="s">
        <v>58</v>
      </c>
      <c r="BK5065" s="98" t="s">
        <v>70</v>
      </c>
    </row>
    <row r="5066" spans="17:63" ht="29.25" customHeight="1" x14ac:dyDescent="0.2">
      <c r="Q5066" s="92" t="s">
        <v>50</v>
      </c>
      <c r="BF5066" s="101" t="s">
        <v>58</v>
      </c>
      <c r="BK5066" s="98" t="s">
        <v>70</v>
      </c>
    </row>
    <row r="5067" spans="17:63" ht="29.25" customHeight="1" x14ac:dyDescent="0.2">
      <c r="Q5067" s="92" t="s">
        <v>50</v>
      </c>
      <c r="BF5067" s="101" t="s">
        <v>58</v>
      </c>
      <c r="BK5067" s="98" t="s">
        <v>70</v>
      </c>
    </row>
    <row r="5068" spans="17:63" ht="29.25" customHeight="1" x14ac:dyDescent="0.2">
      <c r="Q5068" s="92" t="s">
        <v>50</v>
      </c>
      <c r="BF5068" s="101" t="s">
        <v>58</v>
      </c>
      <c r="BK5068" s="98" t="s">
        <v>70</v>
      </c>
    </row>
    <row r="5069" spans="17:63" ht="29.25" customHeight="1" x14ac:dyDescent="0.2">
      <c r="Q5069" s="92" t="s">
        <v>50</v>
      </c>
      <c r="BF5069" s="101" t="s">
        <v>58</v>
      </c>
      <c r="BK5069" s="98" t="s">
        <v>70</v>
      </c>
    </row>
    <row r="5070" spans="17:63" ht="29.25" customHeight="1" x14ac:dyDescent="0.2">
      <c r="Q5070" s="92" t="s">
        <v>50</v>
      </c>
      <c r="BF5070" s="101" t="s">
        <v>58</v>
      </c>
      <c r="BK5070" s="98" t="s">
        <v>70</v>
      </c>
    </row>
    <row r="5071" spans="17:63" ht="29.25" customHeight="1" x14ac:dyDescent="0.2">
      <c r="Q5071" s="92" t="s">
        <v>50</v>
      </c>
      <c r="BF5071" s="101" t="s">
        <v>58</v>
      </c>
      <c r="BK5071" s="98" t="s">
        <v>70</v>
      </c>
    </row>
    <row r="5072" spans="17:63" ht="29.25" customHeight="1" x14ac:dyDescent="0.2">
      <c r="Q5072" s="92" t="s">
        <v>50</v>
      </c>
      <c r="BF5072" s="101" t="s">
        <v>58</v>
      </c>
      <c r="BK5072" s="98" t="s">
        <v>70</v>
      </c>
    </row>
    <row r="5073" spans="17:63" ht="29.25" customHeight="1" x14ac:dyDescent="0.2">
      <c r="Q5073" s="92" t="s">
        <v>50</v>
      </c>
      <c r="BF5073" s="101" t="s">
        <v>58</v>
      </c>
      <c r="BK5073" s="98" t="s">
        <v>70</v>
      </c>
    </row>
    <row r="5074" spans="17:63" ht="29.25" customHeight="1" x14ac:dyDescent="0.2">
      <c r="Q5074" s="92" t="s">
        <v>50</v>
      </c>
      <c r="BF5074" s="101" t="s">
        <v>58</v>
      </c>
      <c r="BK5074" s="98" t="s">
        <v>70</v>
      </c>
    </row>
    <row r="5075" spans="17:63" ht="29.25" customHeight="1" x14ac:dyDescent="0.2">
      <c r="Q5075" s="92" t="s">
        <v>50</v>
      </c>
      <c r="BF5075" s="101" t="s">
        <v>58</v>
      </c>
      <c r="BK5075" s="98" t="s">
        <v>70</v>
      </c>
    </row>
    <row r="5076" spans="17:63" ht="29.25" customHeight="1" x14ac:dyDescent="0.2">
      <c r="Q5076" s="92" t="s">
        <v>50</v>
      </c>
      <c r="BF5076" s="101" t="s">
        <v>58</v>
      </c>
      <c r="BK5076" s="98" t="s">
        <v>70</v>
      </c>
    </row>
    <row r="5077" spans="17:63" ht="29.25" customHeight="1" x14ac:dyDescent="0.2">
      <c r="Q5077" s="92" t="s">
        <v>50</v>
      </c>
      <c r="BF5077" s="101" t="s">
        <v>58</v>
      </c>
      <c r="BK5077" s="98" t="s">
        <v>70</v>
      </c>
    </row>
    <row r="5078" spans="17:63" ht="29.25" customHeight="1" x14ac:dyDescent="0.2">
      <c r="Q5078" s="92" t="s">
        <v>50</v>
      </c>
      <c r="BF5078" s="101" t="s">
        <v>58</v>
      </c>
      <c r="BK5078" s="98" t="s">
        <v>70</v>
      </c>
    </row>
    <row r="5079" spans="17:63" ht="29.25" customHeight="1" x14ac:dyDescent="0.2">
      <c r="Q5079" s="92" t="s">
        <v>50</v>
      </c>
      <c r="BF5079" s="101" t="s">
        <v>58</v>
      </c>
      <c r="BK5079" s="98" t="s">
        <v>70</v>
      </c>
    </row>
    <row r="5080" spans="17:63" ht="29.25" customHeight="1" x14ac:dyDescent="0.2">
      <c r="Q5080" s="92" t="s">
        <v>50</v>
      </c>
      <c r="BF5080" s="101" t="s">
        <v>58</v>
      </c>
      <c r="BK5080" s="98" t="s">
        <v>70</v>
      </c>
    </row>
    <row r="5081" spans="17:63" ht="29.25" customHeight="1" x14ac:dyDescent="0.2">
      <c r="Q5081" s="92" t="s">
        <v>50</v>
      </c>
      <c r="BF5081" s="101" t="s">
        <v>58</v>
      </c>
      <c r="BK5081" s="98" t="s">
        <v>70</v>
      </c>
    </row>
    <row r="5082" spans="17:63" ht="29.25" customHeight="1" x14ac:dyDescent="0.2">
      <c r="Q5082" s="92" t="s">
        <v>50</v>
      </c>
      <c r="BF5082" s="101" t="s">
        <v>58</v>
      </c>
      <c r="BK5082" s="98" t="s">
        <v>70</v>
      </c>
    </row>
    <row r="5083" spans="17:63" ht="29.25" customHeight="1" x14ac:dyDescent="0.2">
      <c r="Q5083" s="92" t="s">
        <v>50</v>
      </c>
      <c r="BF5083" s="101" t="s">
        <v>58</v>
      </c>
      <c r="BK5083" s="98" t="s">
        <v>70</v>
      </c>
    </row>
    <row r="5084" spans="17:63" ht="29.25" customHeight="1" x14ac:dyDescent="0.2">
      <c r="Q5084" s="92" t="s">
        <v>50</v>
      </c>
      <c r="BF5084" s="101" t="s">
        <v>58</v>
      </c>
      <c r="BK5084" s="98" t="s">
        <v>70</v>
      </c>
    </row>
    <row r="5085" spans="17:63" ht="29.25" customHeight="1" x14ac:dyDescent="0.2">
      <c r="Q5085" s="92" t="s">
        <v>50</v>
      </c>
      <c r="BF5085" s="101" t="s">
        <v>58</v>
      </c>
      <c r="BK5085" s="98" t="s">
        <v>70</v>
      </c>
    </row>
    <row r="5086" spans="17:63" ht="29.25" customHeight="1" x14ac:dyDescent="0.2">
      <c r="Q5086" s="92" t="s">
        <v>50</v>
      </c>
      <c r="BF5086" s="101" t="s">
        <v>58</v>
      </c>
      <c r="BK5086" s="98" t="s">
        <v>70</v>
      </c>
    </row>
    <row r="5087" spans="17:63" ht="29.25" customHeight="1" x14ac:dyDescent="0.2">
      <c r="Q5087" s="92" t="s">
        <v>50</v>
      </c>
      <c r="BF5087" s="101" t="s">
        <v>58</v>
      </c>
      <c r="BK5087" s="98" t="s">
        <v>70</v>
      </c>
    </row>
    <row r="5088" spans="17:63" ht="29.25" customHeight="1" x14ac:dyDescent="0.2">
      <c r="Q5088" s="92" t="s">
        <v>50</v>
      </c>
      <c r="BF5088" s="101" t="s">
        <v>58</v>
      </c>
      <c r="BK5088" s="98" t="s">
        <v>70</v>
      </c>
    </row>
    <row r="5089" spans="17:63" ht="29.25" customHeight="1" x14ac:dyDescent="0.2">
      <c r="Q5089" s="92" t="s">
        <v>50</v>
      </c>
      <c r="BF5089" s="101" t="s">
        <v>58</v>
      </c>
      <c r="BK5089" s="98" t="s">
        <v>70</v>
      </c>
    </row>
    <row r="5090" spans="17:63" ht="29.25" customHeight="1" x14ac:dyDescent="0.2">
      <c r="Q5090" s="92" t="s">
        <v>50</v>
      </c>
      <c r="BF5090" s="101" t="s">
        <v>58</v>
      </c>
      <c r="BK5090" s="98" t="s">
        <v>70</v>
      </c>
    </row>
    <row r="5091" spans="17:63" ht="29.25" customHeight="1" x14ac:dyDescent="0.2">
      <c r="Q5091" s="92" t="s">
        <v>50</v>
      </c>
      <c r="BF5091" s="101" t="s">
        <v>58</v>
      </c>
      <c r="BK5091" s="98" t="s">
        <v>70</v>
      </c>
    </row>
    <row r="5092" spans="17:63" ht="29.25" customHeight="1" x14ac:dyDescent="0.2">
      <c r="Q5092" s="92" t="s">
        <v>50</v>
      </c>
      <c r="BF5092" s="101" t="s">
        <v>58</v>
      </c>
      <c r="BK5092" s="98" t="s">
        <v>70</v>
      </c>
    </row>
    <row r="5093" spans="17:63" ht="29.25" customHeight="1" x14ac:dyDescent="0.2">
      <c r="Q5093" s="92" t="s">
        <v>50</v>
      </c>
      <c r="BF5093" s="101" t="s">
        <v>58</v>
      </c>
      <c r="BK5093" s="98" t="s">
        <v>70</v>
      </c>
    </row>
    <row r="5094" spans="17:63" ht="29.25" customHeight="1" x14ac:dyDescent="0.2">
      <c r="Q5094" s="92" t="s">
        <v>50</v>
      </c>
      <c r="BF5094" s="101" t="s">
        <v>58</v>
      </c>
      <c r="BK5094" s="98" t="s">
        <v>70</v>
      </c>
    </row>
    <row r="5095" spans="17:63" ht="29.25" customHeight="1" x14ac:dyDescent="0.2">
      <c r="Q5095" s="92" t="s">
        <v>50</v>
      </c>
      <c r="BF5095" s="101" t="s">
        <v>58</v>
      </c>
      <c r="BK5095" s="98" t="s">
        <v>70</v>
      </c>
    </row>
    <row r="5096" spans="17:63" ht="29.25" customHeight="1" x14ac:dyDescent="0.2">
      <c r="Q5096" s="92" t="s">
        <v>50</v>
      </c>
      <c r="BF5096" s="101" t="s">
        <v>58</v>
      </c>
      <c r="BK5096" s="98" t="s">
        <v>70</v>
      </c>
    </row>
    <row r="5097" spans="17:63" ht="29.25" customHeight="1" x14ac:dyDescent="0.2">
      <c r="Q5097" s="92" t="s">
        <v>50</v>
      </c>
      <c r="BF5097" s="101" t="s">
        <v>58</v>
      </c>
      <c r="BK5097" s="98" t="s">
        <v>70</v>
      </c>
    </row>
    <row r="5098" spans="17:63" ht="29.25" customHeight="1" x14ac:dyDescent="0.2">
      <c r="Q5098" s="92" t="s">
        <v>50</v>
      </c>
      <c r="BF5098" s="101" t="s">
        <v>58</v>
      </c>
      <c r="BK5098" s="98" t="s">
        <v>70</v>
      </c>
    </row>
    <row r="5099" spans="17:63" ht="29.25" customHeight="1" x14ac:dyDescent="0.2">
      <c r="Q5099" s="92" t="s">
        <v>50</v>
      </c>
      <c r="BF5099" s="101" t="s">
        <v>58</v>
      </c>
      <c r="BK5099" s="98" t="s">
        <v>70</v>
      </c>
    </row>
    <row r="5100" spans="17:63" ht="29.25" customHeight="1" x14ac:dyDescent="0.2">
      <c r="Q5100" s="92" t="s">
        <v>50</v>
      </c>
      <c r="BF5100" s="101" t="s">
        <v>58</v>
      </c>
      <c r="BK5100" s="98" t="s">
        <v>70</v>
      </c>
    </row>
    <row r="5101" spans="17:63" ht="29.25" customHeight="1" x14ac:dyDescent="0.2">
      <c r="Q5101" s="92" t="s">
        <v>50</v>
      </c>
      <c r="BF5101" s="101" t="s">
        <v>58</v>
      </c>
      <c r="BK5101" s="98" t="s">
        <v>70</v>
      </c>
    </row>
    <row r="5102" spans="17:63" ht="29.25" customHeight="1" x14ac:dyDescent="0.2">
      <c r="Q5102" s="92" t="s">
        <v>50</v>
      </c>
      <c r="BF5102" s="101" t="s">
        <v>58</v>
      </c>
      <c r="BK5102" s="98" t="s">
        <v>70</v>
      </c>
    </row>
    <row r="5103" spans="17:63" ht="29.25" customHeight="1" x14ac:dyDescent="0.2">
      <c r="Q5103" s="92" t="s">
        <v>50</v>
      </c>
      <c r="BF5103" s="101" t="s">
        <v>58</v>
      </c>
      <c r="BK5103" s="98" t="s">
        <v>70</v>
      </c>
    </row>
    <row r="5104" spans="17:63" ht="29.25" customHeight="1" x14ac:dyDescent="0.2">
      <c r="Q5104" s="92" t="s">
        <v>50</v>
      </c>
      <c r="BF5104" s="101" t="s">
        <v>58</v>
      </c>
      <c r="BK5104" s="98" t="s">
        <v>70</v>
      </c>
    </row>
    <row r="5105" spans="17:63" ht="29.25" customHeight="1" x14ac:dyDescent="0.2">
      <c r="Q5105" s="92" t="s">
        <v>50</v>
      </c>
      <c r="BF5105" s="101" t="s">
        <v>58</v>
      </c>
      <c r="BK5105" s="98" t="s">
        <v>70</v>
      </c>
    </row>
    <row r="5106" spans="17:63" ht="29.25" customHeight="1" x14ac:dyDescent="0.2">
      <c r="Q5106" s="92" t="s">
        <v>50</v>
      </c>
      <c r="BF5106" s="101" t="s">
        <v>58</v>
      </c>
      <c r="BK5106" s="98" t="s">
        <v>70</v>
      </c>
    </row>
    <row r="5107" spans="17:63" ht="29.25" customHeight="1" x14ac:dyDescent="0.2">
      <c r="Q5107" s="92" t="s">
        <v>50</v>
      </c>
      <c r="BF5107" s="101" t="s">
        <v>58</v>
      </c>
      <c r="BK5107" s="98" t="s">
        <v>70</v>
      </c>
    </row>
    <row r="5108" spans="17:63" ht="29.25" customHeight="1" x14ac:dyDescent="0.2">
      <c r="Q5108" s="92" t="s">
        <v>50</v>
      </c>
      <c r="BF5108" s="101" t="s">
        <v>58</v>
      </c>
      <c r="BK5108" s="98" t="s">
        <v>70</v>
      </c>
    </row>
    <row r="5109" spans="17:63" ht="29.25" customHeight="1" x14ac:dyDescent="0.2">
      <c r="Q5109" s="92" t="s">
        <v>50</v>
      </c>
      <c r="BF5109" s="101" t="s">
        <v>58</v>
      </c>
      <c r="BK5109" s="98" t="s">
        <v>70</v>
      </c>
    </row>
    <row r="5110" spans="17:63" ht="29.25" customHeight="1" x14ac:dyDescent="0.2">
      <c r="Q5110" s="92" t="s">
        <v>50</v>
      </c>
      <c r="BF5110" s="101" t="s">
        <v>58</v>
      </c>
      <c r="BK5110" s="98" t="s">
        <v>70</v>
      </c>
    </row>
    <row r="5111" spans="17:63" ht="29.25" customHeight="1" x14ac:dyDescent="0.2">
      <c r="Q5111" s="92" t="s">
        <v>50</v>
      </c>
      <c r="BF5111" s="101" t="s">
        <v>58</v>
      </c>
      <c r="BK5111" s="98" t="s">
        <v>70</v>
      </c>
    </row>
    <row r="5112" spans="17:63" ht="29.25" customHeight="1" x14ac:dyDescent="0.2">
      <c r="Q5112" s="92" t="s">
        <v>50</v>
      </c>
      <c r="BF5112" s="101" t="s">
        <v>58</v>
      </c>
      <c r="BK5112" s="98" t="s">
        <v>70</v>
      </c>
    </row>
    <row r="5113" spans="17:63" ht="29.25" customHeight="1" x14ac:dyDescent="0.2">
      <c r="Q5113" s="92" t="s">
        <v>50</v>
      </c>
      <c r="BF5113" s="101" t="s">
        <v>58</v>
      </c>
      <c r="BK5113" s="98" t="s">
        <v>70</v>
      </c>
    </row>
    <row r="5114" spans="17:63" ht="29.25" customHeight="1" x14ac:dyDescent="0.2">
      <c r="Q5114" s="92" t="s">
        <v>50</v>
      </c>
      <c r="BF5114" s="101" t="s">
        <v>58</v>
      </c>
      <c r="BK5114" s="98" t="s">
        <v>70</v>
      </c>
    </row>
    <row r="5115" spans="17:63" ht="29.25" customHeight="1" x14ac:dyDescent="0.2">
      <c r="Q5115" s="92" t="s">
        <v>50</v>
      </c>
      <c r="BF5115" s="101" t="s">
        <v>58</v>
      </c>
      <c r="BK5115" s="98" t="s">
        <v>70</v>
      </c>
    </row>
    <row r="5116" spans="17:63" ht="29.25" customHeight="1" x14ac:dyDescent="0.2">
      <c r="Q5116" s="92" t="s">
        <v>50</v>
      </c>
      <c r="BF5116" s="101" t="s">
        <v>58</v>
      </c>
      <c r="BK5116" s="98" t="s">
        <v>70</v>
      </c>
    </row>
    <row r="5117" spans="17:63" ht="29.25" customHeight="1" x14ac:dyDescent="0.2">
      <c r="Q5117" s="92" t="s">
        <v>50</v>
      </c>
      <c r="BF5117" s="101" t="s">
        <v>58</v>
      </c>
      <c r="BK5117" s="98" t="s">
        <v>70</v>
      </c>
    </row>
    <row r="5118" spans="17:63" ht="29.25" customHeight="1" x14ac:dyDescent="0.2">
      <c r="Q5118" s="92" t="s">
        <v>50</v>
      </c>
      <c r="BF5118" s="101" t="s">
        <v>58</v>
      </c>
      <c r="BK5118" s="98" t="s">
        <v>70</v>
      </c>
    </row>
    <row r="5119" spans="17:63" ht="29.25" customHeight="1" x14ac:dyDescent="0.2">
      <c r="Q5119" s="92" t="s">
        <v>50</v>
      </c>
      <c r="BF5119" s="101" t="s">
        <v>58</v>
      </c>
      <c r="BK5119" s="98" t="s">
        <v>70</v>
      </c>
    </row>
    <row r="5120" spans="17:63" ht="29.25" customHeight="1" x14ac:dyDescent="0.2">
      <c r="Q5120" s="92" t="s">
        <v>50</v>
      </c>
      <c r="BF5120" s="101" t="s">
        <v>58</v>
      </c>
      <c r="BK5120" s="98" t="s">
        <v>70</v>
      </c>
    </row>
    <row r="5121" spans="17:63" ht="29.25" customHeight="1" x14ac:dyDescent="0.2">
      <c r="Q5121" s="92" t="s">
        <v>50</v>
      </c>
      <c r="BF5121" s="101" t="s">
        <v>58</v>
      </c>
      <c r="BK5121" s="98" t="s">
        <v>70</v>
      </c>
    </row>
    <row r="5122" spans="17:63" ht="29.25" customHeight="1" x14ac:dyDescent="0.2">
      <c r="Q5122" s="92" t="s">
        <v>50</v>
      </c>
      <c r="BF5122" s="101" t="s">
        <v>58</v>
      </c>
      <c r="BK5122" s="98" t="s">
        <v>70</v>
      </c>
    </row>
    <row r="5123" spans="17:63" ht="29.25" customHeight="1" x14ac:dyDescent="0.2">
      <c r="Q5123" s="92" t="s">
        <v>50</v>
      </c>
      <c r="BF5123" s="101" t="s">
        <v>58</v>
      </c>
      <c r="BK5123" s="98" t="s">
        <v>70</v>
      </c>
    </row>
    <row r="5124" spans="17:63" ht="29.25" customHeight="1" x14ac:dyDescent="0.2">
      <c r="Q5124" s="92" t="s">
        <v>50</v>
      </c>
      <c r="BF5124" s="101" t="s">
        <v>58</v>
      </c>
      <c r="BK5124" s="98" t="s">
        <v>70</v>
      </c>
    </row>
    <row r="5125" spans="17:63" ht="29.25" customHeight="1" x14ac:dyDescent="0.2">
      <c r="Q5125" s="92" t="s">
        <v>50</v>
      </c>
      <c r="BF5125" s="101" t="s">
        <v>58</v>
      </c>
      <c r="BK5125" s="98" t="s">
        <v>70</v>
      </c>
    </row>
    <row r="5126" spans="17:63" ht="29.25" customHeight="1" x14ac:dyDescent="0.2">
      <c r="Q5126" s="92" t="s">
        <v>50</v>
      </c>
      <c r="BF5126" s="101" t="s">
        <v>58</v>
      </c>
      <c r="BK5126" s="98" t="s">
        <v>70</v>
      </c>
    </row>
    <row r="5127" spans="17:63" ht="29.25" customHeight="1" x14ac:dyDescent="0.2">
      <c r="Q5127" s="92" t="s">
        <v>50</v>
      </c>
      <c r="BF5127" s="101" t="s">
        <v>58</v>
      </c>
      <c r="BK5127" s="98" t="s">
        <v>70</v>
      </c>
    </row>
    <row r="5128" spans="17:63" ht="29.25" customHeight="1" x14ac:dyDescent="0.2">
      <c r="Q5128" s="92" t="s">
        <v>50</v>
      </c>
      <c r="BF5128" s="101" t="s">
        <v>58</v>
      </c>
      <c r="BK5128" s="98" t="s">
        <v>70</v>
      </c>
    </row>
    <row r="5129" spans="17:63" ht="29.25" customHeight="1" x14ac:dyDescent="0.2">
      <c r="Q5129" s="92" t="s">
        <v>50</v>
      </c>
      <c r="BF5129" s="101" t="s">
        <v>58</v>
      </c>
      <c r="BK5129" s="98" t="s">
        <v>70</v>
      </c>
    </row>
    <row r="5130" spans="17:63" ht="29.25" customHeight="1" x14ac:dyDescent="0.2">
      <c r="Q5130" s="92" t="s">
        <v>50</v>
      </c>
      <c r="BF5130" s="101" t="s">
        <v>58</v>
      </c>
      <c r="BK5130" s="98" t="s">
        <v>70</v>
      </c>
    </row>
    <row r="5131" spans="17:63" ht="29.25" customHeight="1" x14ac:dyDescent="0.2">
      <c r="Q5131" s="92" t="s">
        <v>50</v>
      </c>
      <c r="BF5131" s="101" t="s">
        <v>58</v>
      </c>
      <c r="BK5131" s="98" t="s">
        <v>70</v>
      </c>
    </row>
    <row r="5132" spans="17:63" ht="29.25" customHeight="1" x14ac:dyDescent="0.2">
      <c r="Q5132" s="92" t="s">
        <v>50</v>
      </c>
      <c r="BF5132" s="101" t="s">
        <v>58</v>
      </c>
      <c r="BK5132" s="98" t="s">
        <v>70</v>
      </c>
    </row>
    <row r="5133" spans="17:63" ht="29.25" customHeight="1" x14ac:dyDescent="0.2">
      <c r="Q5133" s="92" t="s">
        <v>50</v>
      </c>
      <c r="BF5133" s="101" t="s">
        <v>58</v>
      </c>
      <c r="BK5133" s="98" t="s">
        <v>70</v>
      </c>
    </row>
    <row r="5134" spans="17:63" ht="29.25" customHeight="1" x14ac:dyDescent="0.2">
      <c r="Q5134" s="92" t="s">
        <v>50</v>
      </c>
      <c r="BF5134" s="101" t="s">
        <v>58</v>
      </c>
      <c r="BK5134" s="98" t="s">
        <v>70</v>
      </c>
    </row>
    <row r="5135" spans="17:63" ht="29.25" customHeight="1" x14ac:dyDescent="0.2">
      <c r="Q5135" s="92" t="s">
        <v>50</v>
      </c>
      <c r="BF5135" s="101" t="s">
        <v>58</v>
      </c>
      <c r="BK5135" s="98" t="s">
        <v>70</v>
      </c>
    </row>
    <row r="5136" spans="17:63" ht="29.25" customHeight="1" x14ac:dyDescent="0.2">
      <c r="Q5136" s="92" t="s">
        <v>50</v>
      </c>
      <c r="BF5136" s="101" t="s">
        <v>58</v>
      </c>
      <c r="BK5136" s="98" t="s">
        <v>70</v>
      </c>
    </row>
    <row r="5137" spans="17:63" ht="29.25" customHeight="1" x14ac:dyDescent="0.2">
      <c r="Q5137" s="92" t="s">
        <v>50</v>
      </c>
      <c r="BF5137" s="101" t="s">
        <v>58</v>
      </c>
      <c r="BK5137" s="98" t="s">
        <v>70</v>
      </c>
    </row>
    <row r="5138" spans="17:63" ht="29.25" customHeight="1" x14ac:dyDescent="0.2">
      <c r="Q5138" s="92" t="s">
        <v>50</v>
      </c>
      <c r="BF5138" s="101" t="s">
        <v>58</v>
      </c>
      <c r="BK5138" s="98" t="s">
        <v>70</v>
      </c>
    </row>
    <row r="5139" spans="17:63" ht="29.25" customHeight="1" x14ac:dyDescent="0.2">
      <c r="Q5139" s="92" t="s">
        <v>50</v>
      </c>
      <c r="BF5139" s="101" t="s">
        <v>58</v>
      </c>
      <c r="BK5139" s="98" t="s">
        <v>70</v>
      </c>
    </row>
    <row r="5140" spans="17:63" ht="29.25" customHeight="1" x14ac:dyDescent="0.2">
      <c r="Q5140" s="92" t="s">
        <v>50</v>
      </c>
      <c r="BF5140" s="101" t="s">
        <v>58</v>
      </c>
      <c r="BK5140" s="98" t="s">
        <v>70</v>
      </c>
    </row>
    <row r="5141" spans="17:63" ht="29.25" customHeight="1" x14ac:dyDescent="0.2">
      <c r="Q5141" s="92" t="s">
        <v>50</v>
      </c>
      <c r="BF5141" s="101" t="s">
        <v>58</v>
      </c>
      <c r="BK5141" s="98" t="s">
        <v>70</v>
      </c>
    </row>
    <row r="5142" spans="17:63" ht="29.25" customHeight="1" x14ac:dyDescent="0.2">
      <c r="Q5142" s="92" t="s">
        <v>50</v>
      </c>
      <c r="BF5142" s="101" t="s">
        <v>58</v>
      </c>
      <c r="BK5142" s="98" t="s">
        <v>70</v>
      </c>
    </row>
    <row r="5143" spans="17:63" ht="29.25" customHeight="1" x14ac:dyDescent="0.2">
      <c r="Q5143" s="92" t="s">
        <v>50</v>
      </c>
      <c r="BF5143" s="101" t="s">
        <v>58</v>
      </c>
      <c r="BK5143" s="98" t="s">
        <v>70</v>
      </c>
    </row>
    <row r="5144" spans="17:63" ht="29.25" customHeight="1" x14ac:dyDescent="0.2">
      <c r="Q5144" s="92" t="s">
        <v>50</v>
      </c>
      <c r="BF5144" s="101" t="s">
        <v>58</v>
      </c>
      <c r="BK5144" s="98" t="s">
        <v>70</v>
      </c>
    </row>
    <row r="5145" spans="17:63" ht="29.25" customHeight="1" x14ac:dyDescent="0.2">
      <c r="Q5145" s="92" t="s">
        <v>50</v>
      </c>
      <c r="BF5145" s="101" t="s">
        <v>58</v>
      </c>
      <c r="BK5145" s="98" t="s">
        <v>70</v>
      </c>
    </row>
    <row r="5146" spans="17:63" ht="29.25" customHeight="1" x14ac:dyDescent="0.2">
      <c r="Q5146" s="92" t="s">
        <v>50</v>
      </c>
      <c r="BF5146" s="101" t="s">
        <v>58</v>
      </c>
      <c r="BK5146" s="98" t="s">
        <v>70</v>
      </c>
    </row>
    <row r="5147" spans="17:63" ht="29.25" customHeight="1" x14ac:dyDescent="0.2">
      <c r="Q5147" s="92" t="s">
        <v>50</v>
      </c>
      <c r="BF5147" s="101" t="s">
        <v>58</v>
      </c>
      <c r="BK5147" s="98" t="s">
        <v>70</v>
      </c>
    </row>
    <row r="5148" spans="17:63" ht="29.25" customHeight="1" x14ac:dyDescent="0.2">
      <c r="Q5148" s="92" t="s">
        <v>50</v>
      </c>
      <c r="BF5148" s="101" t="s">
        <v>58</v>
      </c>
      <c r="BK5148" s="98" t="s">
        <v>70</v>
      </c>
    </row>
    <row r="5149" spans="17:63" ht="29.25" customHeight="1" x14ac:dyDescent="0.2">
      <c r="Q5149" s="92" t="s">
        <v>50</v>
      </c>
      <c r="BF5149" s="101" t="s">
        <v>58</v>
      </c>
      <c r="BK5149" s="98" t="s">
        <v>70</v>
      </c>
    </row>
    <row r="5150" spans="17:63" ht="29.25" customHeight="1" x14ac:dyDescent="0.2">
      <c r="Q5150" s="92" t="s">
        <v>50</v>
      </c>
      <c r="BF5150" s="101" t="s">
        <v>58</v>
      </c>
      <c r="BK5150" s="98" t="s">
        <v>70</v>
      </c>
    </row>
    <row r="5151" spans="17:63" ht="29.25" customHeight="1" x14ac:dyDescent="0.2">
      <c r="Q5151" s="92" t="s">
        <v>50</v>
      </c>
      <c r="BF5151" s="101" t="s">
        <v>58</v>
      </c>
      <c r="BK5151" s="98" t="s">
        <v>70</v>
      </c>
    </row>
    <row r="5152" spans="17:63" ht="29.25" customHeight="1" x14ac:dyDescent="0.2">
      <c r="Q5152" s="92" t="s">
        <v>50</v>
      </c>
      <c r="BF5152" s="101" t="s">
        <v>58</v>
      </c>
      <c r="BK5152" s="98" t="s">
        <v>70</v>
      </c>
    </row>
    <row r="5153" spans="17:63" ht="29.25" customHeight="1" x14ac:dyDescent="0.2">
      <c r="Q5153" s="92" t="s">
        <v>50</v>
      </c>
      <c r="BF5153" s="101" t="s">
        <v>58</v>
      </c>
      <c r="BK5153" s="98" t="s">
        <v>70</v>
      </c>
    </row>
    <row r="5154" spans="17:63" ht="29.25" customHeight="1" x14ac:dyDescent="0.2">
      <c r="Q5154" s="92" t="s">
        <v>50</v>
      </c>
      <c r="BF5154" s="101" t="s">
        <v>58</v>
      </c>
      <c r="BK5154" s="98" t="s">
        <v>70</v>
      </c>
    </row>
    <row r="5155" spans="17:63" ht="29.25" customHeight="1" x14ac:dyDescent="0.2">
      <c r="Q5155" s="92" t="s">
        <v>50</v>
      </c>
      <c r="BF5155" s="101" t="s">
        <v>58</v>
      </c>
      <c r="BK5155" s="98" t="s">
        <v>70</v>
      </c>
    </row>
    <row r="5156" spans="17:63" ht="29.25" customHeight="1" x14ac:dyDescent="0.2">
      <c r="Q5156" s="92" t="s">
        <v>50</v>
      </c>
      <c r="BF5156" s="101" t="s">
        <v>58</v>
      </c>
      <c r="BK5156" s="98" t="s">
        <v>70</v>
      </c>
    </row>
    <row r="5157" spans="17:63" ht="29.25" customHeight="1" x14ac:dyDescent="0.2">
      <c r="Q5157" s="92" t="s">
        <v>50</v>
      </c>
      <c r="BF5157" s="101" t="s">
        <v>58</v>
      </c>
      <c r="BK5157" s="98" t="s">
        <v>70</v>
      </c>
    </row>
    <row r="5158" spans="17:63" ht="29.25" customHeight="1" x14ac:dyDescent="0.2">
      <c r="Q5158" s="92" t="s">
        <v>50</v>
      </c>
      <c r="BF5158" s="101" t="s">
        <v>58</v>
      </c>
      <c r="BK5158" s="98" t="s">
        <v>70</v>
      </c>
    </row>
    <row r="5159" spans="17:63" ht="29.25" customHeight="1" x14ac:dyDescent="0.2">
      <c r="Q5159" s="92" t="s">
        <v>50</v>
      </c>
      <c r="BF5159" s="101" t="s">
        <v>58</v>
      </c>
      <c r="BK5159" s="98" t="s">
        <v>70</v>
      </c>
    </row>
    <row r="5160" spans="17:63" ht="29.25" customHeight="1" x14ac:dyDescent="0.2">
      <c r="Q5160" s="92" t="s">
        <v>50</v>
      </c>
      <c r="BF5160" s="101" t="s">
        <v>58</v>
      </c>
      <c r="BK5160" s="98" t="s">
        <v>70</v>
      </c>
    </row>
    <row r="5161" spans="17:63" ht="29.25" customHeight="1" x14ac:dyDescent="0.2">
      <c r="Q5161" s="92" t="s">
        <v>50</v>
      </c>
      <c r="BF5161" s="101" t="s">
        <v>58</v>
      </c>
      <c r="BK5161" s="98" t="s">
        <v>70</v>
      </c>
    </row>
    <row r="5162" spans="17:63" ht="29.25" customHeight="1" x14ac:dyDescent="0.2">
      <c r="Q5162" s="92" t="s">
        <v>50</v>
      </c>
      <c r="BF5162" s="101" t="s">
        <v>58</v>
      </c>
      <c r="BK5162" s="98" t="s">
        <v>70</v>
      </c>
    </row>
    <row r="5163" spans="17:63" ht="29.25" customHeight="1" x14ac:dyDescent="0.2">
      <c r="Q5163" s="92" t="s">
        <v>50</v>
      </c>
      <c r="BF5163" s="101" t="s">
        <v>58</v>
      </c>
      <c r="BK5163" s="98" t="s">
        <v>70</v>
      </c>
    </row>
    <row r="5164" spans="17:63" ht="29.25" customHeight="1" x14ac:dyDescent="0.2">
      <c r="Q5164" s="92" t="s">
        <v>50</v>
      </c>
      <c r="BF5164" s="101" t="s">
        <v>58</v>
      </c>
      <c r="BK5164" s="98" t="s">
        <v>70</v>
      </c>
    </row>
    <row r="5165" spans="17:63" ht="29.25" customHeight="1" x14ac:dyDescent="0.2">
      <c r="Q5165" s="92" t="s">
        <v>50</v>
      </c>
      <c r="BF5165" s="101" t="s">
        <v>58</v>
      </c>
      <c r="BK5165" s="98" t="s">
        <v>70</v>
      </c>
    </row>
    <row r="5166" spans="17:63" ht="29.25" customHeight="1" x14ac:dyDescent="0.2">
      <c r="Q5166" s="92" t="s">
        <v>50</v>
      </c>
      <c r="BF5166" s="101" t="s">
        <v>58</v>
      </c>
      <c r="BK5166" s="98" t="s">
        <v>70</v>
      </c>
    </row>
    <row r="5167" spans="17:63" ht="29.25" customHeight="1" x14ac:dyDescent="0.2">
      <c r="Q5167" s="92" t="s">
        <v>50</v>
      </c>
      <c r="BF5167" s="101" t="s">
        <v>58</v>
      </c>
      <c r="BK5167" s="98" t="s">
        <v>70</v>
      </c>
    </row>
    <row r="5168" spans="17:63" ht="29.25" customHeight="1" x14ac:dyDescent="0.2">
      <c r="Q5168" s="92" t="s">
        <v>50</v>
      </c>
      <c r="BF5168" s="101" t="s">
        <v>58</v>
      </c>
      <c r="BK5168" s="98" t="s">
        <v>70</v>
      </c>
    </row>
    <row r="5169" spans="17:63" ht="29.25" customHeight="1" x14ac:dyDescent="0.2">
      <c r="Q5169" s="92" t="s">
        <v>50</v>
      </c>
      <c r="BF5169" s="101" t="s">
        <v>58</v>
      </c>
      <c r="BK5169" s="98" t="s">
        <v>70</v>
      </c>
    </row>
    <row r="5170" spans="17:63" ht="29.25" customHeight="1" x14ac:dyDescent="0.2">
      <c r="Q5170" s="92" t="s">
        <v>50</v>
      </c>
      <c r="BF5170" s="101" t="s">
        <v>58</v>
      </c>
      <c r="BK5170" s="98" t="s">
        <v>70</v>
      </c>
    </row>
    <row r="5171" spans="17:63" ht="29.25" customHeight="1" x14ac:dyDescent="0.2">
      <c r="Q5171" s="92" t="s">
        <v>50</v>
      </c>
      <c r="BF5171" s="101" t="s">
        <v>58</v>
      </c>
      <c r="BK5171" s="98" t="s">
        <v>70</v>
      </c>
    </row>
    <row r="5172" spans="17:63" ht="29.25" customHeight="1" x14ac:dyDescent="0.2">
      <c r="Q5172" s="92" t="s">
        <v>50</v>
      </c>
      <c r="BF5172" s="101" t="s">
        <v>58</v>
      </c>
      <c r="BK5172" s="98" t="s">
        <v>70</v>
      </c>
    </row>
    <row r="5173" spans="17:63" ht="29.25" customHeight="1" x14ac:dyDescent="0.2">
      <c r="Q5173" s="92" t="s">
        <v>50</v>
      </c>
      <c r="BF5173" s="101" t="s">
        <v>58</v>
      </c>
      <c r="BK5173" s="98" t="s">
        <v>70</v>
      </c>
    </row>
    <row r="5174" spans="17:63" ht="29.25" customHeight="1" x14ac:dyDescent="0.2">
      <c r="Q5174" s="92" t="s">
        <v>50</v>
      </c>
      <c r="BF5174" s="101" t="s">
        <v>58</v>
      </c>
      <c r="BK5174" s="98" t="s">
        <v>70</v>
      </c>
    </row>
    <row r="5175" spans="17:63" ht="29.25" customHeight="1" x14ac:dyDescent="0.2">
      <c r="Q5175" s="92" t="s">
        <v>50</v>
      </c>
      <c r="BF5175" s="101" t="s">
        <v>58</v>
      </c>
      <c r="BK5175" s="98" t="s">
        <v>70</v>
      </c>
    </row>
    <row r="5176" spans="17:63" ht="29.25" customHeight="1" x14ac:dyDescent="0.2">
      <c r="Q5176" s="92" t="s">
        <v>50</v>
      </c>
      <c r="BF5176" s="101" t="s">
        <v>58</v>
      </c>
      <c r="BK5176" s="98" t="s">
        <v>70</v>
      </c>
    </row>
    <row r="5177" spans="17:63" ht="29.25" customHeight="1" x14ac:dyDescent="0.2">
      <c r="Q5177" s="92" t="s">
        <v>50</v>
      </c>
      <c r="BF5177" s="101" t="s">
        <v>58</v>
      </c>
      <c r="BK5177" s="98" t="s">
        <v>70</v>
      </c>
    </row>
    <row r="5178" spans="17:63" ht="29.25" customHeight="1" x14ac:dyDescent="0.2">
      <c r="Q5178" s="92" t="s">
        <v>50</v>
      </c>
      <c r="BF5178" s="101" t="s">
        <v>58</v>
      </c>
      <c r="BK5178" s="98" t="s">
        <v>70</v>
      </c>
    </row>
    <row r="5179" spans="17:63" ht="29.25" customHeight="1" x14ac:dyDescent="0.2">
      <c r="Q5179" s="92" t="s">
        <v>50</v>
      </c>
      <c r="BF5179" s="101" t="s">
        <v>58</v>
      </c>
      <c r="BK5179" s="98" t="s">
        <v>70</v>
      </c>
    </row>
    <row r="5180" spans="17:63" ht="29.25" customHeight="1" x14ac:dyDescent="0.2">
      <c r="Q5180" s="92" t="s">
        <v>50</v>
      </c>
      <c r="BF5180" s="101" t="s">
        <v>58</v>
      </c>
      <c r="BK5180" s="98" t="s">
        <v>70</v>
      </c>
    </row>
    <row r="5181" spans="17:63" ht="29.25" customHeight="1" x14ac:dyDescent="0.2">
      <c r="Q5181" s="92" t="s">
        <v>50</v>
      </c>
      <c r="BF5181" s="101" t="s">
        <v>58</v>
      </c>
      <c r="BK5181" s="98" t="s">
        <v>70</v>
      </c>
    </row>
    <row r="5182" spans="17:63" ht="29.25" customHeight="1" x14ac:dyDescent="0.2">
      <c r="Q5182" s="92" t="s">
        <v>50</v>
      </c>
      <c r="BF5182" s="101" t="s">
        <v>58</v>
      </c>
      <c r="BK5182" s="98" t="s">
        <v>70</v>
      </c>
    </row>
    <row r="5183" spans="17:63" ht="29.25" customHeight="1" x14ac:dyDescent="0.2">
      <c r="Q5183" s="92" t="s">
        <v>50</v>
      </c>
      <c r="BF5183" s="101" t="s">
        <v>58</v>
      </c>
      <c r="BK5183" s="98" t="s">
        <v>70</v>
      </c>
    </row>
    <row r="5184" spans="17:63" ht="29.25" customHeight="1" x14ac:dyDescent="0.2">
      <c r="Q5184" s="92" t="s">
        <v>50</v>
      </c>
      <c r="BF5184" s="101" t="s">
        <v>58</v>
      </c>
      <c r="BK5184" s="98" t="s">
        <v>70</v>
      </c>
    </row>
    <row r="5185" spans="17:63" ht="29.25" customHeight="1" x14ac:dyDescent="0.2">
      <c r="Q5185" s="92" t="s">
        <v>50</v>
      </c>
      <c r="BF5185" s="101" t="s">
        <v>58</v>
      </c>
      <c r="BK5185" s="98" t="s">
        <v>70</v>
      </c>
    </row>
    <row r="5186" spans="17:63" ht="29.25" customHeight="1" x14ac:dyDescent="0.2">
      <c r="Q5186" s="92" t="s">
        <v>50</v>
      </c>
      <c r="BF5186" s="101" t="s">
        <v>58</v>
      </c>
      <c r="BK5186" s="98" t="s">
        <v>70</v>
      </c>
    </row>
    <row r="5187" spans="17:63" ht="29.25" customHeight="1" x14ac:dyDescent="0.2">
      <c r="Q5187" s="92" t="s">
        <v>50</v>
      </c>
      <c r="BF5187" s="101" t="s">
        <v>58</v>
      </c>
      <c r="BK5187" s="98" t="s">
        <v>70</v>
      </c>
    </row>
    <row r="5188" spans="17:63" ht="29.25" customHeight="1" x14ac:dyDescent="0.2">
      <c r="Q5188" s="92" t="s">
        <v>50</v>
      </c>
      <c r="BF5188" s="101" t="s">
        <v>58</v>
      </c>
      <c r="BK5188" s="98" t="s">
        <v>70</v>
      </c>
    </row>
    <row r="5189" spans="17:63" ht="29.25" customHeight="1" x14ac:dyDescent="0.2">
      <c r="Q5189" s="92" t="s">
        <v>50</v>
      </c>
      <c r="BF5189" s="101" t="s">
        <v>58</v>
      </c>
      <c r="BK5189" s="98" t="s">
        <v>70</v>
      </c>
    </row>
    <row r="5190" spans="17:63" ht="29.25" customHeight="1" x14ac:dyDescent="0.2">
      <c r="Q5190" s="92" t="s">
        <v>50</v>
      </c>
      <c r="BF5190" s="101" t="s">
        <v>58</v>
      </c>
      <c r="BK5190" s="98" t="s">
        <v>70</v>
      </c>
    </row>
    <row r="5191" spans="17:63" ht="29.25" customHeight="1" x14ac:dyDescent="0.2">
      <c r="Q5191" s="92" t="s">
        <v>50</v>
      </c>
      <c r="BF5191" s="101" t="s">
        <v>58</v>
      </c>
      <c r="BK5191" s="98" t="s">
        <v>70</v>
      </c>
    </row>
    <row r="5192" spans="17:63" ht="29.25" customHeight="1" x14ac:dyDescent="0.2">
      <c r="Q5192" s="92" t="s">
        <v>50</v>
      </c>
      <c r="BF5192" s="101" t="s">
        <v>58</v>
      </c>
      <c r="BK5192" s="98" t="s">
        <v>70</v>
      </c>
    </row>
    <row r="5193" spans="17:63" ht="29.25" customHeight="1" x14ac:dyDescent="0.2">
      <c r="Q5193" s="92" t="s">
        <v>50</v>
      </c>
      <c r="BF5193" s="101" t="s">
        <v>58</v>
      </c>
      <c r="BK5193" s="98" t="s">
        <v>70</v>
      </c>
    </row>
    <row r="5194" spans="17:63" ht="29.25" customHeight="1" x14ac:dyDescent="0.2">
      <c r="Q5194" s="92" t="s">
        <v>50</v>
      </c>
      <c r="BF5194" s="101" t="s">
        <v>58</v>
      </c>
      <c r="BK5194" s="98" t="s">
        <v>70</v>
      </c>
    </row>
    <row r="5195" spans="17:63" ht="29.25" customHeight="1" x14ac:dyDescent="0.2">
      <c r="Q5195" s="92" t="s">
        <v>50</v>
      </c>
      <c r="BF5195" s="101" t="s">
        <v>58</v>
      </c>
      <c r="BK5195" s="98" t="s">
        <v>70</v>
      </c>
    </row>
    <row r="5196" spans="17:63" ht="29.25" customHeight="1" x14ac:dyDescent="0.2">
      <c r="Q5196" s="92" t="s">
        <v>50</v>
      </c>
      <c r="BF5196" s="101" t="s">
        <v>58</v>
      </c>
      <c r="BK5196" s="98" t="s">
        <v>70</v>
      </c>
    </row>
    <row r="5197" spans="17:63" ht="29.25" customHeight="1" x14ac:dyDescent="0.2">
      <c r="Q5197" s="92" t="s">
        <v>50</v>
      </c>
      <c r="BF5197" s="101" t="s">
        <v>58</v>
      </c>
      <c r="BK5197" s="98" t="s">
        <v>70</v>
      </c>
    </row>
    <row r="5198" spans="17:63" ht="29.25" customHeight="1" x14ac:dyDescent="0.2">
      <c r="Q5198" s="92" t="s">
        <v>50</v>
      </c>
      <c r="BF5198" s="101" t="s">
        <v>58</v>
      </c>
      <c r="BK5198" s="98" t="s">
        <v>70</v>
      </c>
    </row>
    <row r="5199" spans="17:63" ht="29.25" customHeight="1" x14ac:dyDescent="0.2">
      <c r="Q5199" s="92" t="s">
        <v>50</v>
      </c>
      <c r="BF5199" s="101" t="s">
        <v>58</v>
      </c>
      <c r="BK5199" s="98" t="s">
        <v>70</v>
      </c>
    </row>
    <row r="5200" spans="17:63" ht="29.25" customHeight="1" x14ac:dyDescent="0.2">
      <c r="Q5200" s="92" t="s">
        <v>50</v>
      </c>
      <c r="BF5200" s="101" t="s">
        <v>58</v>
      </c>
      <c r="BK5200" s="98" t="s">
        <v>70</v>
      </c>
    </row>
    <row r="5201" spans="17:63" ht="29.25" customHeight="1" x14ac:dyDescent="0.2">
      <c r="Q5201" s="92" t="s">
        <v>50</v>
      </c>
      <c r="BF5201" s="101" t="s">
        <v>58</v>
      </c>
      <c r="BK5201" s="98" t="s">
        <v>70</v>
      </c>
    </row>
    <row r="5202" spans="17:63" ht="29.25" customHeight="1" x14ac:dyDescent="0.2">
      <c r="Q5202" s="92" t="s">
        <v>50</v>
      </c>
      <c r="BF5202" s="101" t="s">
        <v>58</v>
      </c>
      <c r="BK5202" s="98" t="s">
        <v>70</v>
      </c>
    </row>
    <row r="5203" spans="17:63" ht="29.25" customHeight="1" x14ac:dyDescent="0.2">
      <c r="Q5203" s="92" t="s">
        <v>50</v>
      </c>
      <c r="BF5203" s="101" t="s">
        <v>58</v>
      </c>
      <c r="BK5203" s="98" t="s">
        <v>70</v>
      </c>
    </row>
    <row r="5204" spans="17:63" ht="29.25" customHeight="1" x14ac:dyDescent="0.2">
      <c r="Q5204" s="92" t="s">
        <v>50</v>
      </c>
      <c r="BF5204" s="101" t="s">
        <v>58</v>
      </c>
      <c r="BK5204" s="98" t="s">
        <v>70</v>
      </c>
    </row>
    <row r="5205" spans="17:63" ht="29.25" customHeight="1" x14ac:dyDescent="0.2">
      <c r="Q5205" s="92" t="s">
        <v>50</v>
      </c>
      <c r="BF5205" s="101" t="s">
        <v>58</v>
      </c>
      <c r="BK5205" s="98" t="s">
        <v>70</v>
      </c>
    </row>
    <row r="5206" spans="17:63" ht="29.25" customHeight="1" x14ac:dyDescent="0.2">
      <c r="Q5206" s="92" t="s">
        <v>50</v>
      </c>
      <c r="BF5206" s="101" t="s">
        <v>58</v>
      </c>
      <c r="BK5206" s="98" t="s">
        <v>70</v>
      </c>
    </row>
    <row r="5207" spans="17:63" ht="29.25" customHeight="1" x14ac:dyDescent="0.2">
      <c r="Q5207" s="92" t="s">
        <v>50</v>
      </c>
      <c r="BF5207" s="101" t="s">
        <v>58</v>
      </c>
      <c r="BK5207" s="98" t="s">
        <v>70</v>
      </c>
    </row>
    <row r="5208" spans="17:63" ht="29.25" customHeight="1" x14ac:dyDescent="0.2">
      <c r="Q5208" s="92" t="s">
        <v>50</v>
      </c>
      <c r="BF5208" s="101" t="s">
        <v>58</v>
      </c>
      <c r="BK5208" s="98" t="s">
        <v>70</v>
      </c>
    </row>
    <row r="5209" spans="17:63" ht="29.25" customHeight="1" x14ac:dyDescent="0.2">
      <c r="Q5209" s="92" t="s">
        <v>50</v>
      </c>
      <c r="BF5209" s="101" t="s">
        <v>58</v>
      </c>
      <c r="BK5209" s="98" t="s">
        <v>70</v>
      </c>
    </row>
    <row r="5210" spans="17:63" ht="29.25" customHeight="1" x14ac:dyDescent="0.2">
      <c r="Q5210" s="92" t="s">
        <v>50</v>
      </c>
      <c r="BF5210" s="101" t="s">
        <v>58</v>
      </c>
      <c r="BK5210" s="98" t="s">
        <v>70</v>
      </c>
    </row>
    <row r="5211" spans="17:63" ht="29.25" customHeight="1" x14ac:dyDescent="0.2">
      <c r="Q5211" s="92" t="s">
        <v>50</v>
      </c>
      <c r="BF5211" s="101" t="s">
        <v>58</v>
      </c>
      <c r="BK5211" s="98" t="s">
        <v>70</v>
      </c>
    </row>
    <row r="5212" spans="17:63" ht="29.25" customHeight="1" x14ac:dyDescent="0.2">
      <c r="Q5212" s="92" t="s">
        <v>50</v>
      </c>
      <c r="BF5212" s="101" t="s">
        <v>58</v>
      </c>
      <c r="BK5212" s="98" t="s">
        <v>70</v>
      </c>
    </row>
    <row r="5213" spans="17:63" ht="29.25" customHeight="1" x14ac:dyDescent="0.2">
      <c r="Q5213" s="92" t="s">
        <v>50</v>
      </c>
      <c r="BF5213" s="101" t="s">
        <v>58</v>
      </c>
      <c r="BK5213" s="98" t="s">
        <v>70</v>
      </c>
    </row>
    <row r="5214" spans="17:63" ht="29.25" customHeight="1" x14ac:dyDescent="0.2">
      <c r="Q5214" s="92" t="s">
        <v>50</v>
      </c>
      <c r="BF5214" s="101" t="s">
        <v>58</v>
      </c>
      <c r="BK5214" s="98" t="s">
        <v>70</v>
      </c>
    </row>
    <row r="5215" spans="17:63" ht="29.25" customHeight="1" x14ac:dyDescent="0.2">
      <c r="Q5215" s="92" t="s">
        <v>50</v>
      </c>
      <c r="BF5215" s="101" t="s">
        <v>58</v>
      </c>
      <c r="BK5215" s="98" t="s">
        <v>70</v>
      </c>
    </row>
    <row r="5216" spans="17:63" ht="29.25" customHeight="1" x14ac:dyDescent="0.2">
      <c r="Q5216" s="92" t="s">
        <v>50</v>
      </c>
      <c r="BF5216" s="101" t="s">
        <v>58</v>
      </c>
      <c r="BK5216" s="98" t="s">
        <v>70</v>
      </c>
    </row>
    <row r="5217" spans="17:63" ht="29.25" customHeight="1" x14ac:dyDescent="0.2">
      <c r="Q5217" s="92" t="s">
        <v>50</v>
      </c>
      <c r="BF5217" s="101" t="s">
        <v>58</v>
      </c>
      <c r="BK5217" s="98" t="s">
        <v>70</v>
      </c>
    </row>
    <row r="5218" spans="17:63" ht="29.25" customHeight="1" x14ac:dyDescent="0.2">
      <c r="Q5218" s="92" t="s">
        <v>50</v>
      </c>
      <c r="BF5218" s="101" t="s">
        <v>58</v>
      </c>
      <c r="BK5218" s="98" t="s">
        <v>70</v>
      </c>
    </row>
    <row r="5219" spans="17:63" ht="29.25" customHeight="1" x14ac:dyDescent="0.2">
      <c r="Q5219" s="92" t="s">
        <v>50</v>
      </c>
      <c r="BF5219" s="101" t="s">
        <v>58</v>
      </c>
      <c r="BK5219" s="98" t="s">
        <v>70</v>
      </c>
    </row>
    <row r="5220" spans="17:63" ht="29.25" customHeight="1" x14ac:dyDescent="0.2">
      <c r="Q5220" s="92" t="s">
        <v>50</v>
      </c>
      <c r="BF5220" s="101" t="s">
        <v>58</v>
      </c>
      <c r="BK5220" s="98" t="s">
        <v>70</v>
      </c>
    </row>
    <row r="5221" spans="17:63" ht="29.25" customHeight="1" x14ac:dyDescent="0.2">
      <c r="Q5221" s="92" t="s">
        <v>50</v>
      </c>
      <c r="BF5221" s="101" t="s">
        <v>58</v>
      </c>
      <c r="BK5221" s="98" t="s">
        <v>70</v>
      </c>
    </row>
    <row r="5222" spans="17:63" ht="29.25" customHeight="1" x14ac:dyDescent="0.2">
      <c r="Q5222" s="92" t="s">
        <v>50</v>
      </c>
      <c r="BF5222" s="101" t="s">
        <v>58</v>
      </c>
      <c r="BK5222" s="98" t="s">
        <v>70</v>
      </c>
    </row>
    <row r="5223" spans="17:63" ht="29.25" customHeight="1" x14ac:dyDescent="0.2">
      <c r="Q5223" s="92" t="s">
        <v>50</v>
      </c>
      <c r="BF5223" s="101" t="s">
        <v>58</v>
      </c>
      <c r="BK5223" s="98" t="s">
        <v>70</v>
      </c>
    </row>
    <row r="5224" spans="17:63" ht="29.25" customHeight="1" x14ac:dyDescent="0.2">
      <c r="Q5224" s="92" t="s">
        <v>50</v>
      </c>
      <c r="BF5224" s="101" t="s">
        <v>58</v>
      </c>
      <c r="BK5224" s="98" t="s">
        <v>70</v>
      </c>
    </row>
    <row r="5225" spans="17:63" ht="29.25" customHeight="1" x14ac:dyDescent="0.2">
      <c r="Q5225" s="92" t="s">
        <v>50</v>
      </c>
      <c r="BF5225" s="101" t="s">
        <v>58</v>
      </c>
      <c r="BK5225" s="98" t="s">
        <v>70</v>
      </c>
    </row>
    <row r="5226" spans="17:63" ht="29.25" customHeight="1" x14ac:dyDescent="0.2">
      <c r="Q5226" s="92" t="s">
        <v>50</v>
      </c>
      <c r="BF5226" s="101" t="s">
        <v>58</v>
      </c>
      <c r="BK5226" s="98" t="s">
        <v>70</v>
      </c>
    </row>
    <row r="5227" spans="17:63" ht="29.25" customHeight="1" x14ac:dyDescent="0.2">
      <c r="Q5227" s="92" t="s">
        <v>50</v>
      </c>
      <c r="BF5227" s="101" t="s">
        <v>58</v>
      </c>
      <c r="BK5227" s="98" t="s">
        <v>70</v>
      </c>
    </row>
    <row r="5228" spans="17:63" ht="29.25" customHeight="1" x14ac:dyDescent="0.2">
      <c r="Q5228" s="92" t="s">
        <v>50</v>
      </c>
      <c r="BF5228" s="101" t="s">
        <v>58</v>
      </c>
      <c r="BK5228" s="98" t="s">
        <v>70</v>
      </c>
    </row>
    <row r="5229" spans="17:63" ht="29.25" customHeight="1" x14ac:dyDescent="0.2">
      <c r="Q5229" s="92" t="s">
        <v>50</v>
      </c>
      <c r="BF5229" s="101" t="s">
        <v>58</v>
      </c>
      <c r="BK5229" s="98" t="s">
        <v>70</v>
      </c>
    </row>
    <row r="5230" spans="17:63" ht="29.25" customHeight="1" x14ac:dyDescent="0.2">
      <c r="Q5230" s="92" t="s">
        <v>50</v>
      </c>
      <c r="BF5230" s="101" t="s">
        <v>58</v>
      </c>
      <c r="BK5230" s="98" t="s">
        <v>70</v>
      </c>
    </row>
    <row r="5231" spans="17:63" ht="29.25" customHeight="1" x14ac:dyDescent="0.2">
      <c r="Q5231" s="92" t="s">
        <v>50</v>
      </c>
      <c r="BF5231" s="101" t="s">
        <v>58</v>
      </c>
      <c r="BK5231" s="98" t="s">
        <v>70</v>
      </c>
    </row>
    <row r="5232" spans="17:63" ht="29.25" customHeight="1" x14ac:dyDescent="0.2">
      <c r="Q5232" s="92" t="s">
        <v>50</v>
      </c>
      <c r="BF5232" s="101" t="s">
        <v>58</v>
      </c>
      <c r="BK5232" s="98" t="s">
        <v>70</v>
      </c>
    </row>
    <row r="5233" spans="17:63" ht="29.25" customHeight="1" x14ac:dyDescent="0.2">
      <c r="Q5233" s="92" t="s">
        <v>50</v>
      </c>
      <c r="BF5233" s="101" t="s">
        <v>58</v>
      </c>
      <c r="BK5233" s="98" t="s">
        <v>70</v>
      </c>
    </row>
    <row r="5234" spans="17:63" ht="29.25" customHeight="1" x14ac:dyDescent="0.2">
      <c r="Q5234" s="92" t="s">
        <v>50</v>
      </c>
      <c r="BF5234" s="101" t="s">
        <v>58</v>
      </c>
      <c r="BK5234" s="98" t="s">
        <v>70</v>
      </c>
    </row>
    <row r="5235" spans="17:63" ht="29.25" customHeight="1" x14ac:dyDescent="0.2">
      <c r="Q5235" s="92" t="s">
        <v>50</v>
      </c>
      <c r="BF5235" s="101" t="s">
        <v>58</v>
      </c>
      <c r="BK5235" s="98" t="s">
        <v>70</v>
      </c>
    </row>
    <row r="5236" spans="17:63" ht="29.25" customHeight="1" x14ac:dyDescent="0.2">
      <c r="Q5236" s="92" t="s">
        <v>50</v>
      </c>
      <c r="BF5236" s="101" t="s">
        <v>58</v>
      </c>
      <c r="BK5236" s="98" t="s">
        <v>70</v>
      </c>
    </row>
    <row r="5237" spans="17:63" ht="29.25" customHeight="1" x14ac:dyDescent="0.2">
      <c r="Q5237" s="92" t="s">
        <v>50</v>
      </c>
      <c r="BF5237" s="101" t="s">
        <v>58</v>
      </c>
      <c r="BK5237" s="98" t="s">
        <v>70</v>
      </c>
    </row>
    <row r="5238" spans="17:63" ht="29.25" customHeight="1" x14ac:dyDescent="0.2">
      <c r="Q5238" s="92" t="s">
        <v>50</v>
      </c>
      <c r="BF5238" s="101" t="s">
        <v>58</v>
      </c>
      <c r="BK5238" s="98" t="s">
        <v>70</v>
      </c>
    </row>
    <row r="5239" spans="17:63" ht="29.25" customHeight="1" x14ac:dyDescent="0.2">
      <c r="Q5239" s="92" t="s">
        <v>50</v>
      </c>
      <c r="BF5239" s="101" t="s">
        <v>58</v>
      </c>
      <c r="BK5239" s="98" t="s">
        <v>70</v>
      </c>
    </row>
    <row r="5240" spans="17:63" ht="29.25" customHeight="1" x14ac:dyDescent="0.2">
      <c r="Q5240" s="92" t="s">
        <v>50</v>
      </c>
      <c r="BF5240" s="101" t="s">
        <v>58</v>
      </c>
      <c r="BK5240" s="98" t="s">
        <v>70</v>
      </c>
    </row>
    <row r="5241" spans="17:63" ht="29.25" customHeight="1" x14ac:dyDescent="0.2">
      <c r="Q5241" s="92" t="s">
        <v>50</v>
      </c>
      <c r="BF5241" s="101" t="s">
        <v>58</v>
      </c>
      <c r="BK5241" s="98" t="s">
        <v>70</v>
      </c>
    </row>
    <row r="5242" spans="17:63" ht="29.25" customHeight="1" x14ac:dyDescent="0.2">
      <c r="Q5242" s="92" t="s">
        <v>50</v>
      </c>
      <c r="BF5242" s="101" t="s">
        <v>58</v>
      </c>
      <c r="BK5242" s="98" t="s">
        <v>70</v>
      </c>
    </row>
    <row r="5243" spans="17:63" ht="29.25" customHeight="1" x14ac:dyDescent="0.2">
      <c r="Q5243" s="92" t="s">
        <v>50</v>
      </c>
      <c r="BF5243" s="101" t="s">
        <v>58</v>
      </c>
      <c r="BK5243" s="98" t="s">
        <v>70</v>
      </c>
    </row>
    <row r="5244" spans="17:63" ht="29.25" customHeight="1" x14ac:dyDescent="0.2">
      <c r="Q5244" s="92" t="s">
        <v>50</v>
      </c>
      <c r="BF5244" s="101" t="s">
        <v>58</v>
      </c>
      <c r="BK5244" s="98" t="s">
        <v>70</v>
      </c>
    </row>
    <row r="5245" spans="17:63" ht="29.25" customHeight="1" x14ac:dyDescent="0.2">
      <c r="Q5245" s="92" t="s">
        <v>50</v>
      </c>
      <c r="BF5245" s="101" t="s">
        <v>58</v>
      </c>
      <c r="BK5245" s="98" t="s">
        <v>70</v>
      </c>
    </row>
    <row r="5246" spans="17:63" ht="29.25" customHeight="1" x14ac:dyDescent="0.2">
      <c r="Q5246" s="92" t="s">
        <v>50</v>
      </c>
      <c r="BF5246" s="101" t="s">
        <v>58</v>
      </c>
      <c r="BK5246" s="98" t="s">
        <v>70</v>
      </c>
    </row>
    <row r="5247" spans="17:63" ht="29.25" customHeight="1" x14ac:dyDescent="0.2">
      <c r="Q5247" s="92" t="s">
        <v>50</v>
      </c>
      <c r="BF5247" s="101" t="s">
        <v>58</v>
      </c>
      <c r="BK5247" s="98" t="s">
        <v>70</v>
      </c>
    </row>
    <row r="5248" spans="17:63" ht="29.25" customHeight="1" x14ac:dyDescent="0.2">
      <c r="Q5248" s="92" t="s">
        <v>50</v>
      </c>
      <c r="BF5248" s="101" t="s">
        <v>58</v>
      </c>
      <c r="BK5248" s="98" t="s">
        <v>70</v>
      </c>
    </row>
    <row r="5249" spans="17:63" ht="29.25" customHeight="1" x14ac:dyDescent="0.2">
      <c r="Q5249" s="92" t="s">
        <v>50</v>
      </c>
      <c r="BF5249" s="101" t="s">
        <v>58</v>
      </c>
      <c r="BK5249" s="98" t="s">
        <v>70</v>
      </c>
    </row>
    <row r="5250" spans="17:63" ht="29.25" customHeight="1" x14ac:dyDescent="0.2">
      <c r="Q5250" s="92" t="s">
        <v>50</v>
      </c>
      <c r="BF5250" s="101" t="s">
        <v>58</v>
      </c>
      <c r="BK5250" s="98" t="s">
        <v>70</v>
      </c>
    </row>
    <row r="5251" spans="17:63" ht="29.25" customHeight="1" x14ac:dyDescent="0.2">
      <c r="Q5251" s="92" t="s">
        <v>50</v>
      </c>
      <c r="BF5251" s="101" t="s">
        <v>58</v>
      </c>
      <c r="BK5251" s="98" t="s">
        <v>70</v>
      </c>
    </row>
    <row r="5252" spans="17:63" ht="29.25" customHeight="1" x14ac:dyDescent="0.2">
      <c r="Q5252" s="92" t="s">
        <v>50</v>
      </c>
      <c r="BF5252" s="101" t="s">
        <v>58</v>
      </c>
      <c r="BK5252" s="98" t="s">
        <v>70</v>
      </c>
    </row>
    <row r="5253" spans="17:63" ht="29.25" customHeight="1" x14ac:dyDescent="0.2">
      <c r="Q5253" s="92" t="s">
        <v>50</v>
      </c>
      <c r="BF5253" s="101" t="s">
        <v>58</v>
      </c>
      <c r="BK5253" s="98" t="s">
        <v>70</v>
      </c>
    </row>
    <row r="5254" spans="17:63" ht="29.25" customHeight="1" x14ac:dyDescent="0.2">
      <c r="Q5254" s="92" t="s">
        <v>50</v>
      </c>
      <c r="BF5254" s="101" t="s">
        <v>58</v>
      </c>
      <c r="BK5254" s="98" t="s">
        <v>70</v>
      </c>
    </row>
    <row r="5255" spans="17:63" ht="29.25" customHeight="1" x14ac:dyDescent="0.2">
      <c r="Q5255" s="92" t="s">
        <v>50</v>
      </c>
      <c r="BF5255" s="101" t="s">
        <v>58</v>
      </c>
      <c r="BK5255" s="98" t="s">
        <v>70</v>
      </c>
    </row>
    <row r="5256" spans="17:63" ht="29.25" customHeight="1" x14ac:dyDescent="0.2">
      <c r="Q5256" s="92" t="s">
        <v>50</v>
      </c>
      <c r="BF5256" s="101" t="s">
        <v>58</v>
      </c>
      <c r="BK5256" s="98" t="s">
        <v>70</v>
      </c>
    </row>
    <row r="5257" spans="17:63" ht="29.25" customHeight="1" x14ac:dyDescent="0.2">
      <c r="Q5257" s="92" t="s">
        <v>50</v>
      </c>
      <c r="BF5257" s="101" t="s">
        <v>58</v>
      </c>
      <c r="BK5257" s="98" t="s">
        <v>70</v>
      </c>
    </row>
    <row r="5258" spans="17:63" ht="29.25" customHeight="1" x14ac:dyDescent="0.2">
      <c r="Q5258" s="92" t="s">
        <v>50</v>
      </c>
      <c r="BF5258" s="101" t="s">
        <v>58</v>
      </c>
      <c r="BK5258" s="98" t="s">
        <v>70</v>
      </c>
    </row>
    <row r="5259" spans="17:63" ht="29.25" customHeight="1" x14ac:dyDescent="0.2">
      <c r="Q5259" s="92" t="s">
        <v>50</v>
      </c>
      <c r="BF5259" s="101" t="s">
        <v>58</v>
      </c>
      <c r="BK5259" s="98" t="s">
        <v>70</v>
      </c>
    </row>
    <row r="5260" spans="17:63" ht="29.25" customHeight="1" x14ac:dyDescent="0.2">
      <c r="Q5260" s="92" t="s">
        <v>50</v>
      </c>
      <c r="BF5260" s="101" t="s">
        <v>58</v>
      </c>
      <c r="BK5260" s="98" t="s">
        <v>70</v>
      </c>
    </row>
    <row r="5261" spans="17:63" ht="29.25" customHeight="1" x14ac:dyDescent="0.2">
      <c r="Q5261" s="92" t="s">
        <v>50</v>
      </c>
      <c r="BF5261" s="101" t="s">
        <v>58</v>
      </c>
      <c r="BK5261" s="98" t="s">
        <v>70</v>
      </c>
    </row>
    <row r="5262" spans="17:63" ht="29.25" customHeight="1" x14ac:dyDescent="0.2">
      <c r="Q5262" s="92" t="s">
        <v>50</v>
      </c>
      <c r="BF5262" s="101" t="s">
        <v>58</v>
      </c>
      <c r="BK5262" s="98" t="s">
        <v>70</v>
      </c>
    </row>
    <row r="5263" spans="17:63" ht="29.25" customHeight="1" x14ac:dyDescent="0.2">
      <c r="Q5263" s="92" t="s">
        <v>50</v>
      </c>
      <c r="BF5263" s="101" t="s">
        <v>58</v>
      </c>
      <c r="BK5263" s="98" t="s">
        <v>70</v>
      </c>
    </row>
    <row r="5264" spans="17:63" ht="29.25" customHeight="1" x14ac:dyDescent="0.2">
      <c r="Q5264" s="92" t="s">
        <v>50</v>
      </c>
      <c r="BF5264" s="101" t="s">
        <v>58</v>
      </c>
      <c r="BK5264" s="98" t="s">
        <v>70</v>
      </c>
    </row>
    <row r="5265" spans="17:63" ht="29.25" customHeight="1" x14ac:dyDescent="0.2">
      <c r="Q5265" s="92" t="s">
        <v>50</v>
      </c>
      <c r="BF5265" s="101" t="s">
        <v>58</v>
      </c>
      <c r="BK5265" s="98" t="s">
        <v>70</v>
      </c>
    </row>
    <row r="5266" spans="17:63" ht="29.25" customHeight="1" x14ac:dyDescent="0.2">
      <c r="Q5266" s="92" t="s">
        <v>50</v>
      </c>
      <c r="BF5266" s="101" t="s">
        <v>58</v>
      </c>
      <c r="BK5266" s="98" t="s">
        <v>70</v>
      </c>
    </row>
    <row r="5267" spans="17:63" ht="29.25" customHeight="1" x14ac:dyDescent="0.2">
      <c r="Q5267" s="92" t="s">
        <v>50</v>
      </c>
      <c r="BF5267" s="101" t="s">
        <v>58</v>
      </c>
      <c r="BK5267" s="98" t="s">
        <v>70</v>
      </c>
    </row>
    <row r="5268" spans="17:63" ht="29.25" customHeight="1" x14ac:dyDescent="0.2">
      <c r="Q5268" s="92" t="s">
        <v>50</v>
      </c>
      <c r="BF5268" s="101" t="s">
        <v>58</v>
      </c>
      <c r="BK5268" s="98" t="s">
        <v>70</v>
      </c>
    </row>
    <row r="5269" spans="17:63" ht="29.25" customHeight="1" x14ac:dyDescent="0.2">
      <c r="Q5269" s="92" t="s">
        <v>50</v>
      </c>
      <c r="BF5269" s="101" t="s">
        <v>58</v>
      </c>
      <c r="BK5269" s="98" t="s">
        <v>70</v>
      </c>
    </row>
    <row r="5270" spans="17:63" ht="29.25" customHeight="1" x14ac:dyDescent="0.2">
      <c r="Q5270" s="92" t="s">
        <v>50</v>
      </c>
      <c r="BF5270" s="101" t="s">
        <v>58</v>
      </c>
      <c r="BK5270" s="98" t="s">
        <v>70</v>
      </c>
    </row>
    <row r="5271" spans="17:63" ht="29.25" customHeight="1" x14ac:dyDescent="0.2">
      <c r="Q5271" s="92" t="s">
        <v>50</v>
      </c>
      <c r="BF5271" s="101" t="s">
        <v>58</v>
      </c>
      <c r="BK5271" s="98" t="s">
        <v>70</v>
      </c>
    </row>
    <row r="5272" spans="17:63" ht="29.25" customHeight="1" x14ac:dyDescent="0.2">
      <c r="Q5272" s="92" t="s">
        <v>50</v>
      </c>
      <c r="BF5272" s="101" t="s">
        <v>58</v>
      </c>
      <c r="BK5272" s="98" t="s">
        <v>70</v>
      </c>
    </row>
    <row r="5273" spans="17:63" ht="29.25" customHeight="1" x14ac:dyDescent="0.2">
      <c r="Q5273" s="92" t="s">
        <v>50</v>
      </c>
      <c r="BF5273" s="101" t="s">
        <v>58</v>
      </c>
      <c r="BK5273" s="98" t="s">
        <v>70</v>
      </c>
    </row>
    <row r="5274" spans="17:63" ht="29.25" customHeight="1" x14ac:dyDescent="0.2">
      <c r="Q5274" s="92" t="s">
        <v>50</v>
      </c>
      <c r="BF5274" s="101" t="s">
        <v>58</v>
      </c>
      <c r="BK5274" s="98" t="s">
        <v>70</v>
      </c>
    </row>
    <row r="5275" spans="17:63" ht="29.25" customHeight="1" x14ac:dyDescent="0.2">
      <c r="Q5275" s="92" t="s">
        <v>50</v>
      </c>
      <c r="BF5275" s="101" t="s">
        <v>58</v>
      </c>
      <c r="BK5275" s="98" t="s">
        <v>70</v>
      </c>
    </row>
    <row r="5276" spans="17:63" ht="29.25" customHeight="1" x14ac:dyDescent="0.2">
      <c r="Q5276" s="92" t="s">
        <v>50</v>
      </c>
      <c r="BF5276" s="101" t="s">
        <v>58</v>
      </c>
      <c r="BK5276" s="98" t="s">
        <v>70</v>
      </c>
    </row>
    <row r="5277" spans="17:63" ht="29.25" customHeight="1" x14ac:dyDescent="0.2">
      <c r="Q5277" s="92" t="s">
        <v>50</v>
      </c>
      <c r="BF5277" s="101" t="s">
        <v>58</v>
      </c>
      <c r="BK5277" s="98" t="s">
        <v>70</v>
      </c>
    </row>
    <row r="5278" spans="17:63" ht="29.25" customHeight="1" x14ac:dyDescent="0.2">
      <c r="Q5278" s="92" t="s">
        <v>50</v>
      </c>
      <c r="BF5278" s="101" t="s">
        <v>58</v>
      </c>
      <c r="BK5278" s="98" t="s">
        <v>70</v>
      </c>
    </row>
    <row r="5279" spans="17:63" ht="29.25" customHeight="1" x14ac:dyDescent="0.2">
      <c r="Q5279" s="92" t="s">
        <v>50</v>
      </c>
      <c r="BF5279" s="101" t="s">
        <v>58</v>
      </c>
      <c r="BK5279" s="98" t="s">
        <v>70</v>
      </c>
    </row>
    <row r="5280" spans="17:63" ht="29.25" customHeight="1" x14ac:dyDescent="0.2">
      <c r="Q5280" s="92" t="s">
        <v>50</v>
      </c>
      <c r="BF5280" s="101" t="s">
        <v>58</v>
      </c>
      <c r="BK5280" s="98" t="s">
        <v>70</v>
      </c>
    </row>
    <row r="5281" spans="17:63" ht="29.25" customHeight="1" x14ac:dyDescent="0.2">
      <c r="Q5281" s="92" t="s">
        <v>50</v>
      </c>
      <c r="BF5281" s="101" t="s">
        <v>58</v>
      </c>
      <c r="BK5281" s="98" t="s">
        <v>70</v>
      </c>
    </row>
    <row r="5282" spans="17:63" ht="29.25" customHeight="1" x14ac:dyDescent="0.2">
      <c r="Q5282" s="92" t="s">
        <v>50</v>
      </c>
      <c r="BF5282" s="101" t="s">
        <v>58</v>
      </c>
      <c r="BK5282" s="98" t="s">
        <v>70</v>
      </c>
    </row>
    <row r="5283" spans="17:63" ht="29.25" customHeight="1" x14ac:dyDescent="0.2">
      <c r="Q5283" s="92" t="s">
        <v>50</v>
      </c>
      <c r="BF5283" s="101" t="s">
        <v>58</v>
      </c>
      <c r="BK5283" s="98" t="s">
        <v>70</v>
      </c>
    </row>
    <row r="5284" spans="17:63" ht="29.25" customHeight="1" x14ac:dyDescent="0.2">
      <c r="Q5284" s="92" t="s">
        <v>50</v>
      </c>
      <c r="BF5284" s="101" t="s">
        <v>58</v>
      </c>
      <c r="BK5284" s="98" t="s">
        <v>70</v>
      </c>
    </row>
    <row r="5285" spans="17:63" ht="29.25" customHeight="1" x14ac:dyDescent="0.2">
      <c r="Q5285" s="92" t="s">
        <v>50</v>
      </c>
      <c r="BF5285" s="101" t="s">
        <v>58</v>
      </c>
      <c r="BK5285" s="98" t="s">
        <v>70</v>
      </c>
    </row>
    <row r="5286" spans="17:63" ht="29.25" customHeight="1" x14ac:dyDescent="0.2">
      <c r="Q5286" s="92" t="s">
        <v>50</v>
      </c>
      <c r="BF5286" s="101" t="s">
        <v>58</v>
      </c>
      <c r="BK5286" s="98" t="s">
        <v>70</v>
      </c>
    </row>
    <row r="5287" spans="17:63" ht="29.25" customHeight="1" x14ac:dyDescent="0.2">
      <c r="Q5287" s="92" t="s">
        <v>50</v>
      </c>
      <c r="BF5287" s="101" t="s">
        <v>58</v>
      </c>
      <c r="BK5287" s="98" t="s">
        <v>70</v>
      </c>
    </row>
    <row r="5288" spans="17:63" ht="29.25" customHeight="1" x14ac:dyDescent="0.2">
      <c r="Q5288" s="92" t="s">
        <v>50</v>
      </c>
      <c r="BF5288" s="101" t="s">
        <v>58</v>
      </c>
      <c r="BK5288" s="98" t="s">
        <v>70</v>
      </c>
    </row>
    <row r="5289" spans="17:63" ht="29.25" customHeight="1" x14ac:dyDescent="0.2">
      <c r="Q5289" s="92" t="s">
        <v>50</v>
      </c>
      <c r="BF5289" s="101" t="s">
        <v>58</v>
      </c>
      <c r="BK5289" s="98" t="s">
        <v>70</v>
      </c>
    </row>
    <row r="5290" spans="17:63" ht="29.25" customHeight="1" x14ac:dyDescent="0.2">
      <c r="Q5290" s="92" t="s">
        <v>50</v>
      </c>
      <c r="BF5290" s="101" t="s">
        <v>58</v>
      </c>
      <c r="BK5290" s="98" t="s">
        <v>70</v>
      </c>
    </row>
    <row r="5291" spans="17:63" ht="29.25" customHeight="1" x14ac:dyDescent="0.2">
      <c r="Q5291" s="92" t="s">
        <v>50</v>
      </c>
      <c r="BF5291" s="101" t="s">
        <v>58</v>
      </c>
      <c r="BK5291" s="98" t="s">
        <v>70</v>
      </c>
    </row>
    <row r="5292" spans="17:63" ht="29.25" customHeight="1" x14ac:dyDescent="0.2">
      <c r="Q5292" s="92" t="s">
        <v>50</v>
      </c>
      <c r="BF5292" s="101" t="s">
        <v>58</v>
      </c>
      <c r="BK5292" s="98" t="s">
        <v>70</v>
      </c>
    </row>
    <row r="5293" spans="17:63" ht="29.25" customHeight="1" x14ac:dyDescent="0.2">
      <c r="Q5293" s="92" t="s">
        <v>50</v>
      </c>
      <c r="BF5293" s="101" t="s">
        <v>58</v>
      </c>
      <c r="BK5293" s="98" t="s">
        <v>70</v>
      </c>
    </row>
    <row r="5294" spans="17:63" ht="29.25" customHeight="1" x14ac:dyDescent="0.2">
      <c r="Q5294" s="92" t="s">
        <v>50</v>
      </c>
      <c r="BF5294" s="101" t="s">
        <v>58</v>
      </c>
      <c r="BK5294" s="98" t="s">
        <v>70</v>
      </c>
    </row>
    <row r="5295" spans="17:63" ht="29.25" customHeight="1" x14ac:dyDescent="0.2">
      <c r="Q5295" s="92" t="s">
        <v>50</v>
      </c>
      <c r="BF5295" s="101" t="s">
        <v>58</v>
      </c>
      <c r="BK5295" s="98" t="s">
        <v>70</v>
      </c>
    </row>
    <row r="5296" spans="17:63" ht="29.25" customHeight="1" x14ac:dyDescent="0.2">
      <c r="Q5296" s="92" t="s">
        <v>50</v>
      </c>
      <c r="BF5296" s="101" t="s">
        <v>58</v>
      </c>
      <c r="BK5296" s="98" t="s">
        <v>70</v>
      </c>
    </row>
    <row r="5297" spans="17:63" ht="29.25" customHeight="1" x14ac:dyDescent="0.2">
      <c r="Q5297" s="92" t="s">
        <v>50</v>
      </c>
      <c r="BF5297" s="101" t="s">
        <v>58</v>
      </c>
      <c r="BK5297" s="98" t="s">
        <v>70</v>
      </c>
    </row>
    <row r="5298" spans="17:63" ht="29.25" customHeight="1" x14ac:dyDescent="0.2">
      <c r="Q5298" s="92" t="s">
        <v>50</v>
      </c>
      <c r="BF5298" s="101" t="s">
        <v>58</v>
      </c>
      <c r="BK5298" s="98" t="s">
        <v>70</v>
      </c>
    </row>
    <row r="5299" spans="17:63" ht="29.25" customHeight="1" x14ac:dyDescent="0.2">
      <c r="Q5299" s="92" t="s">
        <v>50</v>
      </c>
      <c r="BF5299" s="101" t="s">
        <v>58</v>
      </c>
      <c r="BK5299" s="98" t="s">
        <v>70</v>
      </c>
    </row>
    <row r="5300" spans="17:63" ht="29.25" customHeight="1" x14ac:dyDescent="0.2">
      <c r="Q5300" s="92" t="s">
        <v>50</v>
      </c>
      <c r="BF5300" s="101" t="s">
        <v>58</v>
      </c>
      <c r="BK5300" s="98" t="s">
        <v>70</v>
      </c>
    </row>
    <row r="5301" spans="17:63" ht="29.25" customHeight="1" x14ac:dyDescent="0.2">
      <c r="Q5301" s="92" t="s">
        <v>50</v>
      </c>
      <c r="BF5301" s="101" t="s">
        <v>58</v>
      </c>
      <c r="BK5301" s="98" t="s">
        <v>70</v>
      </c>
    </row>
    <row r="5302" spans="17:63" ht="29.25" customHeight="1" x14ac:dyDescent="0.2">
      <c r="Q5302" s="92" t="s">
        <v>50</v>
      </c>
      <c r="BF5302" s="101" t="s">
        <v>58</v>
      </c>
      <c r="BK5302" s="98" t="s">
        <v>70</v>
      </c>
    </row>
    <row r="5303" spans="17:63" ht="29.25" customHeight="1" x14ac:dyDescent="0.2">
      <c r="Q5303" s="92" t="s">
        <v>50</v>
      </c>
      <c r="BF5303" s="101" t="s">
        <v>58</v>
      </c>
      <c r="BK5303" s="98" t="s">
        <v>70</v>
      </c>
    </row>
    <row r="5304" spans="17:63" ht="29.25" customHeight="1" x14ac:dyDescent="0.2">
      <c r="Q5304" s="92" t="s">
        <v>50</v>
      </c>
      <c r="BF5304" s="101" t="s">
        <v>58</v>
      </c>
      <c r="BK5304" s="98" t="s">
        <v>70</v>
      </c>
    </row>
    <row r="5305" spans="17:63" ht="29.25" customHeight="1" x14ac:dyDescent="0.2">
      <c r="Q5305" s="92" t="s">
        <v>50</v>
      </c>
      <c r="BF5305" s="101" t="s">
        <v>58</v>
      </c>
      <c r="BK5305" s="98" t="s">
        <v>70</v>
      </c>
    </row>
    <row r="5306" spans="17:63" ht="29.25" customHeight="1" x14ac:dyDescent="0.2">
      <c r="Q5306" s="92" t="s">
        <v>50</v>
      </c>
      <c r="BF5306" s="101" t="s">
        <v>58</v>
      </c>
      <c r="BK5306" s="98" t="s">
        <v>70</v>
      </c>
    </row>
    <row r="5307" spans="17:63" ht="29.25" customHeight="1" x14ac:dyDescent="0.2">
      <c r="Q5307" s="92" t="s">
        <v>50</v>
      </c>
      <c r="BF5307" s="101" t="s">
        <v>58</v>
      </c>
      <c r="BK5307" s="98" t="s">
        <v>70</v>
      </c>
    </row>
    <row r="5308" spans="17:63" ht="29.25" customHeight="1" x14ac:dyDescent="0.2">
      <c r="Q5308" s="92" t="s">
        <v>50</v>
      </c>
      <c r="BF5308" s="101" t="s">
        <v>58</v>
      </c>
      <c r="BK5308" s="98" t="s">
        <v>70</v>
      </c>
    </row>
    <row r="5309" spans="17:63" ht="29.25" customHeight="1" x14ac:dyDescent="0.2">
      <c r="Q5309" s="92" t="s">
        <v>50</v>
      </c>
      <c r="BF5309" s="101" t="s">
        <v>58</v>
      </c>
      <c r="BK5309" s="98" t="s">
        <v>70</v>
      </c>
    </row>
    <row r="5310" spans="17:63" ht="29.25" customHeight="1" x14ac:dyDescent="0.2">
      <c r="Q5310" s="92" t="s">
        <v>50</v>
      </c>
      <c r="BF5310" s="101" t="s">
        <v>58</v>
      </c>
      <c r="BK5310" s="98" t="s">
        <v>70</v>
      </c>
    </row>
    <row r="5311" spans="17:63" ht="29.25" customHeight="1" x14ac:dyDescent="0.2">
      <c r="Q5311" s="92" t="s">
        <v>50</v>
      </c>
      <c r="BF5311" s="101" t="s">
        <v>58</v>
      </c>
      <c r="BK5311" s="98" t="s">
        <v>70</v>
      </c>
    </row>
    <row r="5312" spans="17:63" ht="29.25" customHeight="1" x14ac:dyDescent="0.2">
      <c r="Q5312" s="92" t="s">
        <v>50</v>
      </c>
      <c r="BF5312" s="101" t="s">
        <v>58</v>
      </c>
      <c r="BK5312" s="98" t="s">
        <v>70</v>
      </c>
    </row>
    <row r="5313" spans="17:63" ht="29.25" customHeight="1" x14ac:dyDescent="0.2">
      <c r="Q5313" s="92" t="s">
        <v>50</v>
      </c>
      <c r="BF5313" s="101" t="s">
        <v>58</v>
      </c>
      <c r="BK5313" s="98" t="s">
        <v>70</v>
      </c>
    </row>
    <row r="5314" spans="17:63" ht="29.25" customHeight="1" x14ac:dyDescent="0.2">
      <c r="Q5314" s="92" t="s">
        <v>50</v>
      </c>
      <c r="BF5314" s="101" t="s">
        <v>58</v>
      </c>
      <c r="BK5314" s="98" t="s">
        <v>70</v>
      </c>
    </row>
    <row r="5315" spans="17:63" ht="29.25" customHeight="1" x14ac:dyDescent="0.2">
      <c r="Q5315" s="92" t="s">
        <v>50</v>
      </c>
      <c r="BF5315" s="101" t="s">
        <v>58</v>
      </c>
      <c r="BK5315" s="98" t="s">
        <v>70</v>
      </c>
    </row>
    <row r="5316" spans="17:63" ht="29.25" customHeight="1" x14ac:dyDescent="0.2">
      <c r="Q5316" s="92" t="s">
        <v>50</v>
      </c>
      <c r="BF5316" s="101" t="s">
        <v>58</v>
      </c>
      <c r="BK5316" s="98" t="s">
        <v>70</v>
      </c>
    </row>
    <row r="5317" spans="17:63" ht="29.25" customHeight="1" x14ac:dyDescent="0.2">
      <c r="Q5317" s="92" t="s">
        <v>50</v>
      </c>
      <c r="BF5317" s="101" t="s">
        <v>58</v>
      </c>
      <c r="BK5317" s="98" t="s">
        <v>70</v>
      </c>
    </row>
    <row r="5318" spans="17:63" ht="29.25" customHeight="1" x14ac:dyDescent="0.2">
      <c r="Q5318" s="92" t="s">
        <v>50</v>
      </c>
      <c r="BF5318" s="101" t="s">
        <v>58</v>
      </c>
      <c r="BK5318" s="98" t="s">
        <v>70</v>
      </c>
    </row>
    <row r="5319" spans="17:63" ht="29.25" customHeight="1" x14ac:dyDescent="0.2">
      <c r="Q5319" s="92" t="s">
        <v>50</v>
      </c>
      <c r="BF5319" s="101" t="s">
        <v>58</v>
      </c>
      <c r="BK5319" s="98" t="s">
        <v>70</v>
      </c>
    </row>
    <row r="5320" spans="17:63" ht="29.25" customHeight="1" x14ac:dyDescent="0.2">
      <c r="Q5320" s="92" t="s">
        <v>50</v>
      </c>
      <c r="BF5320" s="101" t="s">
        <v>58</v>
      </c>
      <c r="BK5320" s="98" t="s">
        <v>70</v>
      </c>
    </row>
    <row r="5321" spans="17:63" ht="29.25" customHeight="1" x14ac:dyDescent="0.2">
      <c r="Q5321" s="92" t="s">
        <v>50</v>
      </c>
      <c r="BF5321" s="101" t="s">
        <v>58</v>
      </c>
      <c r="BK5321" s="98" t="s">
        <v>70</v>
      </c>
    </row>
    <row r="5322" spans="17:63" ht="29.25" customHeight="1" x14ac:dyDescent="0.2">
      <c r="Q5322" s="92" t="s">
        <v>50</v>
      </c>
      <c r="BF5322" s="101" t="s">
        <v>58</v>
      </c>
      <c r="BK5322" s="98" t="s">
        <v>70</v>
      </c>
    </row>
    <row r="5323" spans="17:63" ht="29.25" customHeight="1" x14ac:dyDescent="0.2">
      <c r="Q5323" s="92" t="s">
        <v>50</v>
      </c>
      <c r="BF5323" s="101" t="s">
        <v>58</v>
      </c>
      <c r="BK5323" s="98" t="s">
        <v>70</v>
      </c>
    </row>
    <row r="5324" spans="17:63" ht="29.25" customHeight="1" x14ac:dyDescent="0.2">
      <c r="Q5324" s="92" t="s">
        <v>50</v>
      </c>
      <c r="BF5324" s="101" t="s">
        <v>58</v>
      </c>
      <c r="BK5324" s="98" t="s">
        <v>70</v>
      </c>
    </row>
    <row r="5325" spans="17:63" ht="29.25" customHeight="1" x14ac:dyDescent="0.2">
      <c r="Q5325" s="92" t="s">
        <v>50</v>
      </c>
      <c r="BF5325" s="101" t="s">
        <v>58</v>
      </c>
      <c r="BK5325" s="98" t="s">
        <v>70</v>
      </c>
    </row>
    <row r="5326" spans="17:63" ht="29.25" customHeight="1" x14ac:dyDescent="0.2">
      <c r="Q5326" s="92" t="s">
        <v>50</v>
      </c>
      <c r="BF5326" s="101" t="s">
        <v>58</v>
      </c>
      <c r="BK5326" s="98" t="s">
        <v>70</v>
      </c>
    </row>
    <row r="5327" spans="17:63" ht="29.25" customHeight="1" x14ac:dyDescent="0.2">
      <c r="Q5327" s="92" t="s">
        <v>50</v>
      </c>
      <c r="BF5327" s="101" t="s">
        <v>58</v>
      </c>
      <c r="BK5327" s="98" t="s">
        <v>70</v>
      </c>
    </row>
    <row r="5328" spans="17:63" ht="29.25" customHeight="1" x14ac:dyDescent="0.2">
      <c r="Q5328" s="92" t="s">
        <v>50</v>
      </c>
      <c r="BF5328" s="101" t="s">
        <v>58</v>
      </c>
      <c r="BK5328" s="98" t="s">
        <v>70</v>
      </c>
    </row>
    <row r="5329" spans="17:63" ht="29.25" customHeight="1" x14ac:dyDescent="0.2">
      <c r="Q5329" s="92" t="s">
        <v>50</v>
      </c>
      <c r="BF5329" s="101" t="s">
        <v>58</v>
      </c>
      <c r="BK5329" s="98" t="s">
        <v>70</v>
      </c>
    </row>
    <row r="5330" spans="17:63" ht="29.25" customHeight="1" x14ac:dyDescent="0.2">
      <c r="Q5330" s="92" t="s">
        <v>50</v>
      </c>
      <c r="BF5330" s="101" t="s">
        <v>58</v>
      </c>
      <c r="BK5330" s="98" t="s">
        <v>70</v>
      </c>
    </row>
    <row r="5331" spans="17:63" ht="29.25" customHeight="1" x14ac:dyDescent="0.2">
      <c r="Q5331" s="92" t="s">
        <v>50</v>
      </c>
      <c r="BF5331" s="101" t="s">
        <v>58</v>
      </c>
      <c r="BK5331" s="98" t="s">
        <v>70</v>
      </c>
    </row>
    <row r="5332" spans="17:63" ht="29.25" customHeight="1" x14ac:dyDescent="0.2">
      <c r="Q5332" s="92" t="s">
        <v>50</v>
      </c>
      <c r="BF5332" s="101" t="s">
        <v>58</v>
      </c>
      <c r="BK5332" s="98" t="s">
        <v>70</v>
      </c>
    </row>
    <row r="5333" spans="17:63" ht="29.25" customHeight="1" x14ac:dyDescent="0.2">
      <c r="Q5333" s="92" t="s">
        <v>50</v>
      </c>
      <c r="BF5333" s="101" t="s">
        <v>58</v>
      </c>
      <c r="BK5333" s="98" t="s">
        <v>70</v>
      </c>
    </row>
    <row r="5334" spans="17:63" ht="29.25" customHeight="1" x14ac:dyDescent="0.2">
      <c r="Q5334" s="92" t="s">
        <v>50</v>
      </c>
      <c r="BF5334" s="101" t="s">
        <v>58</v>
      </c>
      <c r="BK5334" s="98" t="s">
        <v>70</v>
      </c>
    </row>
    <row r="5335" spans="17:63" ht="29.25" customHeight="1" x14ac:dyDescent="0.2">
      <c r="Q5335" s="92" t="s">
        <v>50</v>
      </c>
      <c r="BF5335" s="101" t="s">
        <v>58</v>
      </c>
      <c r="BK5335" s="98" t="s">
        <v>70</v>
      </c>
    </row>
    <row r="5336" spans="17:63" ht="29.25" customHeight="1" x14ac:dyDescent="0.2">
      <c r="Q5336" s="92" t="s">
        <v>50</v>
      </c>
      <c r="BF5336" s="101" t="s">
        <v>58</v>
      </c>
      <c r="BK5336" s="98" t="s">
        <v>70</v>
      </c>
    </row>
    <row r="5337" spans="17:63" ht="29.25" customHeight="1" x14ac:dyDescent="0.2">
      <c r="Q5337" s="92" t="s">
        <v>50</v>
      </c>
      <c r="BF5337" s="101" t="s">
        <v>58</v>
      </c>
      <c r="BK5337" s="98" t="s">
        <v>70</v>
      </c>
    </row>
    <row r="5338" spans="17:63" ht="29.25" customHeight="1" x14ac:dyDescent="0.2">
      <c r="Q5338" s="92" t="s">
        <v>50</v>
      </c>
      <c r="BF5338" s="101" t="s">
        <v>58</v>
      </c>
      <c r="BK5338" s="98" t="s">
        <v>70</v>
      </c>
    </row>
    <row r="5339" spans="17:63" ht="29.25" customHeight="1" x14ac:dyDescent="0.2">
      <c r="Q5339" s="92" t="s">
        <v>50</v>
      </c>
      <c r="BF5339" s="101" t="s">
        <v>58</v>
      </c>
      <c r="BK5339" s="98" t="s">
        <v>70</v>
      </c>
    </row>
    <row r="5340" spans="17:63" ht="29.25" customHeight="1" x14ac:dyDescent="0.2">
      <c r="Q5340" s="92" t="s">
        <v>50</v>
      </c>
      <c r="BF5340" s="101" t="s">
        <v>58</v>
      </c>
      <c r="BK5340" s="98" t="s">
        <v>70</v>
      </c>
    </row>
    <row r="5341" spans="17:63" ht="29.25" customHeight="1" x14ac:dyDescent="0.2">
      <c r="Q5341" s="92" t="s">
        <v>50</v>
      </c>
      <c r="BF5341" s="101" t="s">
        <v>58</v>
      </c>
      <c r="BK5341" s="98" t="s">
        <v>70</v>
      </c>
    </row>
    <row r="5342" spans="17:63" ht="29.25" customHeight="1" x14ac:dyDescent="0.2">
      <c r="Q5342" s="92" t="s">
        <v>50</v>
      </c>
      <c r="BF5342" s="101" t="s">
        <v>58</v>
      </c>
      <c r="BK5342" s="98" t="s">
        <v>70</v>
      </c>
    </row>
    <row r="5343" spans="17:63" ht="29.25" customHeight="1" x14ac:dyDescent="0.2">
      <c r="Q5343" s="92" t="s">
        <v>50</v>
      </c>
      <c r="BF5343" s="101" t="s">
        <v>58</v>
      </c>
      <c r="BK5343" s="98" t="s">
        <v>70</v>
      </c>
    </row>
    <row r="5344" spans="17:63" ht="29.25" customHeight="1" x14ac:dyDescent="0.2">
      <c r="Q5344" s="92" t="s">
        <v>50</v>
      </c>
      <c r="BF5344" s="101" t="s">
        <v>58</v>
      </c>
      <c r="BK5344" s="98" t="s">
        <v>70</v>
      </c>
    </row>
    <row r="5345" spans="17:63" ht="29.25" customHeight="1" x14ac:dyDescent="0.2">
      <c r="Q5345" s="92" t="s">
        <v>50</v>
      </c>
      <c r="BF5345" s="101" t="s">
        <v>58</v>
      </c>
      <c r="BK5345" s="98" t="s">
        <v>70</v>
      </c>
    </row>
    <row r="5346" spans="17:63" ht="29.25" customHeight="1" x14ac:dyDescent="0.2">
      <c r="Q5346" s="92" t="s">
        <v>50</v>
      </c>
      <c r="BF5346" s="101" t="s">
        <v>58</v>
      </c>
      <c r="BK5346" s="98" t="s">
        <v>70</v>
      </c>
    </row>
    <row r="5347" spans="17:63" ht="29.25" customHeight="1" x14ac:dyDescent="0.2">
      <c r="Q5347" s="92" t="s">
        <v>50</v>
      </c>
      <c r="BF5347" s="101" t="s">
        <v>58</v>
      </c>
      <c r="BK5347" s="98" t="s">
        <v>70</v>
      </c>
    </row>
    <row r="5348" spans="17:63" ht="29.25" customHeight="1" x14ac:dyDescent="0.2">
      <c r="Q5348" s="92" t="s">
        <v>50</v>
      </c>
      <c r="BF5348" s="101" t="s">
        <v>58</v>
      </c>
      <c r="BK5348" s="98" t="s">
        <v>70</v>
      </c>
    </row>
    <row r="5349" spans="17:63" ht="29.25" customHeight="1" x14ac:dyDescent="0.2">
      <c r="Q5349" s="92" t="s">
        <v>50</v>
      </c>
      <c r="BF5349" s="101" t="s">
        <v>58</v>
      </c>
      <c r="BK5349" s="98" t="s">
        <v>70</v>
      </c>
    </row>
    <row r="5350" spans="17:63" ht="29.25" customHeight="1" x14ac:dyDescent="0.2">
      <c r="Q5350" s="92" t="s">
        <v>50</v>
      </c>
      <c r="BF5350" s="101" t="s">
        <v>58</v>
      </c>
      <c r="BK5350" s="98" t="s">
        <v>70</v>
      </c>
    </row>
    <row r="5351" spans="17:63" ht="29.25" customHeight="1" x14ac:dyDescent="0.2">
      <c r="Q5351" s="92" t="s">
        <v>50</v>
      </c>
      <c r="BF5351" s="101" t="s">
        <v>58</v>
      </c>
      <c r="BK5351" s="98" t="s">
        <v>70</v>
      </c>
    </row>
    <row r="5352" spans="17:63" ht="29.25" customHeight="1" x14ac:dyDescent="0.2">
      <c r="Q5352" s="92" t="s">
        <v>50</v>
      </c>
      <c r="BF5352" s="101" t="s">
        <v>58</v>
      </c>
      <c r="BK5352" s="98" t="s">
        <v>70</v>
      </c>
    </row>
    <row r="5353" spans="17:63" ht="29.25" customHeight="1" x14ac:dyDescent="0.2">
      <c r="Q5353" s="92" t="s">
        <v>50</v>
      </c>
      <c r="BF5353" s="101" t="s">
        <v>58</v>
      </c>
      <c r="BK5353" s="98" t="s">
        <v>70</v>
      </c>
    </row>
    <row r="5354" spans="17:63" ht="29.25" customHeight="1" x14ac:dyDescent="0.2">
      <c r="Q5354" s="92" t="s">
        <v>50</v>
      </c>
      <c r="BF5354" s="101" t="s">
        <v>58</v>
      </c>
      <c r="BK5354" s="98" t="s">
        <v>70</v>
      </c>
    </row>
    <row r="5355" spans="17:63" ht="29.25" customHeight="1" x14ac:dyDescent="0.2">
      <c r="Q5355" s="92" t="s">
        <v>50</v>
      </c>
      <c r="BF5355" s="101" t="s">
        <v>58</v>
      </c>
      <c r="BK5355" s="98" t="s">
        <v>70</v>
      </c>
    </row>
    <row r="5356" spans="17:63" ht="29.25" customHeight="1" x14ac:dyDescent="0.2">
      <c r="Q5356" s="92" t="s">
        <v>50</v>
      </c>
      <c r="BF5356" s="101" t="s">
        <v>58</v>
      </c>
      <c r="BK5356" s="98" t="s">
        <v>70</v>
      </c>
    </row>
    <row r="5357" spans="17:63" ht="29.25" customHeight="1" x14ac:dyDescent="0.2">
      <c r="Q5357" s="92" t="s">
        <v>50</v>
      </c>
      <c r="BF5357" s="101" t="s">
        <v>58</v>
      </c>
      <c r="BK5357" s="98" t="s">
        <v>70</v>
      </c>
    </row>
    <row r="5358" spans="17:63" ht="29.25" customHeight="1" x14ac:dyDescent="0.2">
      <c r="Q5358" s="92" t="s">
        <v>50</v>
      </c>
      <c r="BF5358" s="101" t="s">
        <v>58</v>
      </c>
      <c r="BK5358" s="98" t="s">
        <v>70</v>
      </c>
    </row>
    <row r="5359" spans="17:63" ht="29.25" customHeight="1" x14ac:dyDescent="0.2">
      <c r="Q5359" s="92" t="s">
        <v>50</v>
      </c>
      <c r="BF5359" s="101" t="s">
        <v>58</v>
      </c>
      <c r="BK5359" s="98" t="s">
        <v>70</v>
      </c>
    </row>
    <row r="5360" spans="17:63" ht="29.25" customHeight="1" x14ac:dyDescent="0.2">
      <c r="Q5360" s="92" t="s">
        <v>50</v>
      </c>
      <c r="BF5360" s="101" t="s">
        <v>58</v>
      </c>
      <c r="BK5360" s="98" t="s">
        <v>70</v>
      </c>
    </row>
    <row r="5361" spans="17:63" ht="29.25" customHeight="1" x14ac:dyDescent="0.2">
      <c r="Q5361" s="92" t="s">
        <v>50</v>
      </c>
      <c r="BF5361" s="101" t="s">
        <v>58</v>
      </c>
      <c r="BK5361" s="98" t="s">
        <v>70</v>
      </c>
    </row>
    <row r="5362" spans="17:63" ht="29.25" customHeight="1" x14ac:dyDescent="0.2">
      <c r="Q5362" s="92" t="s">
        <v>50</v>
      </c>
      <c r="BF5362" s="101" t="s">
        <v>58</v>
      </c>
      <c r="BK5362" s="98" t="s">
        <v>70</v>
      </c>
    </row>
    <row r="5363" spans="17:63" ht="29.25" customHeight="1" x14ac:dyDescent="0.2">
      <c r="Q5363" s="92" t="s">
        <v>50</v>
      </c>
      <c r="BF5363" s="101" t="s">
        <v>58</v>
      </c>
      <c r="BK5363" s="98" t="s">
        <v>70</v>
      </c>
    </row>
    <row r="5364" spans="17:63" ht="29.25" customHeight="1" x14ac:dyDescent="0.2">
      <c r="Q5364" s="92" t="s">
        <v>50</v>
      </c>
      <c r="BF5364" s="101" t="s">
        <v>58</v>
      </c>
      <c r="BK5364" s="98" t="s">
        <v>70</v>
      </c>
    </row>
    <row r="5365" spans="17:63" ht="29.25" customHeight="1" x14ac:dyDescent="0.2">
      <c r="Q5365" s="92" t="s">
        <v>50</v>
      </c>
      <c r="BF5365" s="101" t="s">
        <v>58</v>
      </c>
      <c r="BK5365" s="98" t="s">
        <v>70</v>
      </c>
    </row>
    <row r="5366" spans="17:63" ht="29.25" customHeight="1" x14ac:dyDescent="0.2">
      <c r="Q5366" s="92" t="s">
        <v>50</v>
      </c>
      <c r="BF5366" s="101" t="s">
        <v>58</v>
      </c>
      <c r="BK5366" s="98" t="s">
        <v>70</v>
      </c>
    </row>
    <row r="5367" spans="17:63" ht="29.25" customHeight="1" x14ac:dyDescent="0.2">
      <c r="Q5367" s="92" t="s">
        <v>50</v>
      </c>
      <c r="BF5367" s="101" t="s">
        <v>58</v>
      </c>
      <c r="BK5367" s="98" t="s">
        <v>70</v>
      </c>
    </row>
    <row r="5368" spans="17:63" ht="29.25" customHeight="1" x14ac:dyDescent="0.2">
      <c r="Q5368" s="92" t="s">
        <v>50</v>
      </c>
      <c r="BF5368" s="101" t="s">
        <v>58</v>
      </c>
      <c r="BK5368" s="98" t="s">
        <v>70</v>
      </c>
    </row>
    <row r="5369" spans="17:63" ht="29.25" customHeight="1" x14ac:dyDescent="0.2">
      <c r="Q5369" s="92" t="s">
        <v>50</v>
      </c>
      <c r="BF5369" s="101" t="s">
        <v>58</v>
      </c>
      <c r="BK5369" s="98" t="s">
        <v>70</v>
      </c>
    </row>
    <row r="5370" spans="17:63" ht="29.25" customHeight="1" x14ac:dyDescent="0.2">
      <c r="Q5370" s="92" t="s">
        <v>50</v>
      </c>
      <c r="BF5370" s="101" t="s">
        <v>58</v>
      </c>
      <c r="BK5370" s="98" t="s">
        <v>70</v>
      </c>
    </row>
    <row r="5371" spans="17:63" ht="29.25" customHeight="1" x14ac:dyDescent="0.2">
      <c r="Q5371" s="92" t="s">
        <v>50</v>
      </c>
      <c r="BF5371" s="101" t="s">
        <v>58</v>
      </c>
      <c r="BK5371" s="98" t="s">
        <v>70</v>
      </c>
    </row>
    <row r="5372" spans="17:63" ht="29.25" customHeight="1" x14ac:dyDescent="0.2">
      <c r="Q5372" s="92" t="s">
        <v>50</v>
      </c>
      <c r="BF5372" s="101" t="s">
        <v>58</v>
      </c>
      <c r="BK5372" s="98" t="s">
        <v>70</v>
      </c>
    </row>
    <row r="5373" spans="17:63" ht="29.25" customHeight="1" x14ac:dyDescent="0.2">
      <c r="Q5373" s="92" t="s">
        <v>50</v>
      </c>
      <c r="BF5373" s="101" t="s">
        <v>58</v>
      </c>
      <c r="BK5373" s="98" t="s">
        <v>70</v>
      </c>
    </row>
    <row r="5374" spans="17:63" ht="29.25" customHeight="1" x14ac:dyDescent="0.2">
      <c r="Q5374" s="92" t="s">
        <v>50</v>
      </c>
      <c r="BF5374" s="101" t="s">
        <v>58</v>
      </c>
      <c r="BK5374" s="98" t="s">
        <v>70</v>
      </c>
    </row>
    <row r="5375" spans="17:63" ht="29.25" customHeight="1" x14ac:dyDescent="0.2">
      <c r="Q5375" s="92" t="s">
        <v>50</v>
      </c>
      <c r="BF5375" s="101" t="s">
        <v>58</v>
      </c>
      <c r="BK5375" s="98" t="s">
        <v>70</v>
      </c>
    </row>
    <row r="5376" spans="17:63" ht="29.25" customHeight="1" x14ac:dyDescent="0.2">
      <c r="Q5376" s="92" t="s">
        <v>50</v>
      </c>
      <c r="BF5376" s="101" t="s">
        <v>58</v>
      </c>
      <c r="BK5376" s="98" t="s">
        <v>70</v>
      </c>
    </row>
    <row r="5377" spans="17:63" ht="29.25" customHeight="1" x14ac:dyDescent="0.2">
      <c r="Q5377" s="92" t="s">
        <v>50</v>
      </c>
      <c r="BF5377" s="101" t="s">
        <v>58</v>
      </c>
      <c r="BK5377" s="98" t="s">
        <v>70</v>
      </c>
    </row>
    <row r="5378" spans="17:63" ht="29.25" customHeight="1" x14ac:dyDescent="0.2">
      <c r="Q5378" s="92" t="s">
        <v>50</v>
      </c>
      <c r="BF5378" s="101" t="s">
        <v>58</v>
      </c>
      <c r="BK5378" s="98" t="s">
        <v>70</v>
      </c>
    </row>
    <row r="5379" spans="17:63" ht="29.25" customHeight="1" x14ac:dyDescent="0.2">
      <c r="Q5379" s="92" t="s">
        <v>50</v>
      </c>
      <c r="BF5379" s="101" t="s">
        <v>58</v>
      </c>
      <c r="BK5379" s="98" t="s">
        <v>70</v>
      </c>
    </row>
    <row r="5380" spans="17:63" ht="29.25" customHeight="1" x14ac:dyDescent="0.2">
      <c r="Q5380" s="92" t="s">
        <v>50</v>
      </c>
      <c r="BF5380" s="101" t="s">
        <v>58</v>
      </c>
      <c r="BK5380" s="98" t="s">
        <v>70</v>
      </c>
    </row>
    <row r="5381" spans="17:63" ht="29.25" customHeight="1" x14ac:dyDescent="0.2">
      <c r="Q5381" s="92" t="s">
        <v>50</v>
      </c>
      <c r="BF5381" s="101" t="s">
        <v>58</v>
      </c>
      <c r="BK5381" s="98" t="s">
        <v>70</v>
      </c>
    </row>
    <row r="5382" spans="17:63" ht="29.25" customHeight="1" x14ac:dyDescent="0.2">
      <c r="Q5382" s="92" t="s">
        <v>50</v>
      </c>
      <c r="BF5382" s="101" t="s">
        <v>58</v>
      </c>
      <c r="BK5382" s="98" t="s">
        <v>70</v>
      </c>
    </row>
    <row r="5383" spans="17:63" ht="29.25" customHeight="1" x14ac:dyDescent="0.2">
      <c r="Q5383" s="92" t="s">
        <v>50</v>
      </c>
      <c r="BF5383" s="101" t="s">
        <v>58</v>
      </c>
      <c r="BK5383" s="98" t="s">
        <v>70</v>
      </c>
    </row>
    <row r="5384" spans="17:63" ht="29.25" customHeight="1" x14ac:dyDescent="0.2">
      <c r="Q5384" s="92" t="s">
        <v>50</v>
      </c>
      <c r="BF5384" s="101" t="s">
        <v>58</v>
      </c>
      <c r="BK5384" s="98" t="s">
        <v>70</v>
      </c>
    </row>
    <row r="5385" spans="17:63" ht="29.25" customHeight="1" x14ac:dyDescent="0.2">
      <c r="Q5385" s="92" t="s">
        <v>50</v>
      </c>
      <c r="BF5385" s="101" t="s">
        <v>58</v>
      </c>
      <c r="BK5385" s="98" t="s">
        <v>70</v>
      </c>
    </row>
    <row r="5386" spans="17:63" ht="29.25" customHeight="1" x14ac:dyDescent="0.2">
      <c r="Q5386" s="92" t="s">
        <v>50</v>
      </c>
      <c r="BF5386" s="101" t="s">
        <v>58</v>
      </c>
      <c r="BK5386" s="98" t="s">
        <v>70</v>
      </c>
    </row>
    <row r="5387" spans="17:63" ht="29.25" customHeight="1" x14ac:dyDescent="0.2">
      <c r="Q5387" s="92" t="s">
        <v>50</v>
      </c>
      <c r="BF5387" s="101" t="s">
        <v>58</v>
      </c>
      <c r="BK5387" s="98" t="s">
        <v>70</v>
      </c>
    </row>
    <row r="5388" spans="17:63" ht="29.25" customHeight="1" x14ac:dyDescent="0.2">
      <c r="Q5388" s="92" t="s">
        <v>50</v>
      </c>
      <c r="BF5388" s="101" t="s">
        <v>58</v>
      </c>
      <c r="BK5388" s="98" t="s">
        <v>70</v>
      </c>
    </row>
    <row r="5389" spans="17:63" ht="29.25" customHeight="1" x14ac:dyDescent="0.2">
      <c r="Q5389" s="92" t="s">
        <v>50</v>
      </c>
      <c r="BF5389" s="101" t="s">
        <v>58</v>
      </c>
      <c r="BK5389" s="98" t="s">
        <v>70</v>
      </c>
    </row>
    <row r="5390" spans="17:63" ht="29.25" customHeight="1" x14ac:dyDescent="0.2">
      <c r="Q5390" s="92" t="s">
        <v>50</v>
      </c>
      <c r="BF5390" s="101" t="s">
        <v>58</v>
      </c>
      <c r="BK5390" s="98" t="s">
        <v>70</v>
      </c>
    </row>
    <row r="5391" spans="17:63" ht="29.25" customHeight="1" x14ac:dyDescent="0.2">
      <c r="Q5391" s="92" t="s">
        <v>50</v>
      </c>
      <c r="BF5391" s="101" t="s">
        <v>58</v>
      </c>
      <c r="BK5391" s="98" t="s">
        <v>70</v>
      </c>
    </row>
    <row r="5392" spans="17:63" ht="29.25" customHeight="1" x14ac:dyDescent="0.2">
      <c r="Q5392" s="92" t="s">
        <v>50</v>
      </c>
      <c r="BF5392" s="101" t="s">
        <v>58</v>
      </c>
      <c r="BK5392" s="98" t="s">
        <v>70</v>
      </c>
    </row>
    <row r="5393" spans="17:63" ht="29.25" customHeight="1" x14ac:dyDescent="0.2">
      <c r="Q5393" s="92" t="s">
        <v>50</v>
      </c>
      <c r="BF5393" s="101" t="s">
        <v>58</v>
      </c>
      <c r="BK5393" s="98" t="s">
        <v>70</v>
      </c>
    </row>
    <row r="5394" spans="17:63" ht="29.25" customHeight="1" x14ac:dyDescent="0.2">
      <c r="Q5394" s="92" t="s">
        <v>50</v>
      </c>
      <c r="BF5394" s="101" t="s">
        <v>58</v>
      </c>
      <c r="BK5394" s="98" t="s">
        <v>70</v>
      </c>
    </row>
    <row r="5395" spans="17:63" ht="29.25" customHeight="1" x14ac:dyDescent="0.2">
      <c r="Q5395" s="92" t="s">
        <v>50</v>
      </c>
      <c r="BF5395" s="101" t="s">
        <v>58</v>
      </c>
      <c r="BK5395" s="98" t="s">
        <v>70</v>
      </c>
    </row>
    <row r="5396" spans="17:63" ht="29.25" customHeight="1" x14ac:dyDescent="0.2">
      <c r="Q5396" s="92" t="s">
        <v>50</v>
      </c>
      <c r="BF5396" s="101" t="s">
        <v>58</v>
      </c>
      <c r="BK5396" s="98" t="s">
        <v>70</v>
      </c>
    </row>
    <row r="5397" spans="17:63" ht="29.25" customHeight="1" x14ac:dyDescent="0.2">
      <c r="Q5397" s="92" t="s">
        <v>50</v>
      </c>
      <c r="BF5397" s="101" t="s">
        <v>58</v>
      </c>
      <c r="BK5397" s="98" t="s">
        <v>70</v>
      </c>
    </row>
    <row r="5398" spans="17:63" ht="29.25" customHeight="1" x14ac:dyDescent="0.2">
      <c r="Q5398" s="92" t="s">
        <v>50</v>
      </c>
      <c r="BF5398" s="101" t="s">
        <v>58</v>
      </c>
      <c r="BK5398" s="98" t="s">
        <v>70</v>
      </c>
    </row>
    <row r="5399" spans="17:63" ht="29.25" customHeight="1" x14ac:dyDescent="0.2">
      <c r="Q5399" s="92" t="s">
        <v>50</v>
      </c>
      <c r="BF5399" s="101" t="s">
        <v>58</v>
      </c>
      <c r="BK5399" s="98" t="s">
        <v>70</v>
      </c>
    </row>
    <row r="5400" spans="17:63" ht="29.25" customHeight="1" x14ac:dyDescent="0.2">
      <c r="Q5400" s="92" t="s">
        <v>50</v>
      </c>
      <c r="BF5400" s="101" t="s">
        <v>58</v>
      </c>
      <c r="BK5400" s="98" t="s">
        <v>70</v>
      </c>
    </row>
    <row r="5401" spans="17:63" ht="29.25" customHeight="1" x14ac:dyDescent="0.2">
      <c r="Q5401" s="92" t="s">
        <v>50</v>
      </c>
      <c r="BF5401" s="101" t="s">
        <v>58</v>
      </c>
      <c r="BK5401" s="98" t="s">
        <v>70</v>
      </c>
    </row>
    <row r="5402" spans="17:63" ht="29.25" customHeight="1" x14ac:dyDescent="0.2">
      <c r="Q5402" s="92" t="s">
        <v>50</v>
      </c>
      <c r="BF5402" s="101" t="s">
        <v>58</v>
      </c>
      <c r="BK5402" s="98" t="s">
        <v>70</v>
      </c>
    </row>
    <row r="5403" spans="17:63" ht="29.25" customHeight="1" x14ac:dyDescent="0.2">
      <c r="Q5403" s="92" t="s">
        <v>50</v>
      </c>
      <c r="BF5403" s="101" t="s">
        <v>58</v>
      </c>
      <c r="BK5403" s="98" t="s">
        <v>70</v>
      </c>
    </row>
    <row r="5404" spans="17:63" ht="29.25" customHeight="1" x14ac:dyDescent="0.2">
      <c r="Q5404" s="92" t="s">
        <v>50</v>
      </c>
      <c r="BF5404" s="101" t="s">
        <v>58</v>
      </c>
      <c r="BK5404" s="98" t="s">
        <v>70</v>
      </c>
    </row>
    <row r="5405" spans="17:63" ht="29.25" customHeight="1" x14ac:dyDescent="0.2">
      <c r="Q5405" s="92" t="s">
        <v>50</v>
      </c>
      <c r="BF5405" s="101" t="s">
        <v>58</v>
      </c>
      <c r="BK5405" s="98" t="s">
        <v>70</v>
      </c>
    </row>
    <row r="5406" spans="17:63" ht="29.25" customHeight="1" x14ac:dyDescent="0.2">
      <c r="Q5406" s="92" t="s">
        <v>50</v>
      </c>
      <c r="BF5406" s="101" t="s">
        <v>58</v>
      </c>
      <c r="BK5406" s="98" t="s">
        <v>70</v>
      </c>
    </row>
    <row r="5407" spans="17:63" ht="29.25" customHeight="1" x14ac:dyDescent="0.2">
      <c r="Q5407" s="92" t="s">
        <v>50</v>
      </c>
      <c r="BF5407" s="101" t="s">
        <v>58</v>
      </c>
      <c r="BK5407" s="98" t="s">
        <v>70</v>
      </c>
    </row>
    <row r="5408" spans="17:63" ht="29.25" customHeight="1" x14ac:dyDescent="0.2">
      <c r="Q5408" s="92" t="s">
        <v>50</v>
      </c>
      <c r="BF5408" s="101" t="s">
        <v>58</v>
      </c>
      <c r="BK5408" s="98" t="s">
        <v>70</v>
      </c>
    </row>
    <row r="5409" spans="17:63" ht="29.25" customHeight="1" x14ac:dyDescent="0.2">
      <c r="Q5409" s="92" t="s">
        <v>50</v>
      </c>
      <c r="BF5409" s="101" t="s">
        <v>58</v>
      </c>
      <c r="BK5409" s="98" t="s">
        <v>70</v>
      </c>
    </row>
    <row r="5410" spans="17:63" ht="29.25" customHeight="1" x14ac:dyDescent="0.2">
      <c r="Q5410" s="92" t="s">
        <v>50</v>
      </c>
      <c r="BF5410" s="101" t="s">
        <v>58</v>
      </c>
      <c r="BK5410" s="98" t="s">
        <v>70</v>
      </c>
    </row>
    <row r="5411" spans="17:63" ht="29.25" customHeight="1" x14ac:dyDescent="0.2">
      <c r="Q5411" s="92" t="s">
        <v>50</v>
      </c>
      <c r="BF5411" s="101" t="s">
        <v>58</v>
      </c>
      <c r="BK5411" s="98" t="s">
        <v>70</v>
      </c>
    </row>
    <row r="5412" spans="17:63" ht="29.25" customHeight="1" x14ac:dyDescent="0.2">
      <c r="Q5412" s="92" t="s">
        <v>50</v>
      </c>
      <c r="BF5412" s="101" t="s">
        <v>58</v>
      </c>
      <c r="BK5412" s="98" t="s">
        <v>70</v>
      </c>
    </row>
    <row r="5413" spans="17:63" ht="29.25" customHeight="1" x14ac:dyDescent="0.2">
      <c r="Q5413" s="92" t="s">
        <v>50</v>
      </c>
      <c r="BF5413" s="101" t="s">
        <v>58</v>
      </c>
      <c r="BK5413" s="98" t="s">
        <v>70</v>
      </c>
    </row>
    <row r="5414" spans="17:63" ht="29.25" customHeight="1" x14ac:dyDescent="0.2">
      <c r="Q5414" s="92" t="s">
        <v>50</v>
      </c>
      <c r="BF5414" s="101" t="s">
        <v>58</v>
      </c>
      <c r="BK5414" s="98" t="s">
        <v>70</v>
      </c>
    </row>
    <row r="5415" spans="17:63" ht="29.25" customHeight="1" x14ac:dyDescent="0.2">
      <c r="Q5415" s="92" t="s">
        <v>50</v>
      </c>
      <c r="BF5415" s="101" t="s">
        <v>58</v>
      </c>
      <c r="BK5415" s="98" t="s">
        <v>70</v>
      </c>
    </row>
    <row r="5416" spans="17:63" ht="29.25" customHeight="1" x14ac:dyDescent="0.2">
      <c r="Q5416" s="92" t="s">
        <v>50</v>
      </c>
      <c r="BF5416" s="101" t="s">
        <v>58</v>
      </c>
      <c r="BK5416" s="98" t="s">
        <v>70</v>
      </c>
    </row>
    <row r="5417" spans="17:63" ht="29.25" customHeight="1" x14ac:dyDescent="0.2">
      <c r="Q5417" s="92" t="s">
        <v>50</v>
      </c>
      <c r="BF5417" s="101" t="s">
        <v>58</v>
      </c>
      <c r="BK5417" s="98" t="s">
        <v>70</v>
      </c>
    </row>
    <row r="5418" spans="17:63" ht="29.25" customHeight="1" x14ac:dyDescent="0.2">
      <c r="Q5418" s="92" t="s">
        <v>50</v>
      </c>
      <c r="BF5418" s="101" t="s">
        <v>58</v>
      </c>
      <c r="BK5418" s="98" t="s">
        <v>70</v>
      </c>
    </row>
    <row r="5419" spans="17:63" ht="29.25" customHeight="1" x14ac:dyDescent="0.2">
      <c r="Q5419" s="92" t="s">
        <v>50</v>
      </c>
      <c r="BF5419" s="101" t="s">
        <v>58</v>
      </c>
      <c r="BK5419" s="98" t="s">
        <v>70</v>
      </c>
    </row>
    <row r="5420" spans="17:63" ht="29.25" customHeight="1" x14ac:dyDescent="0.2">
      <c r="Q5420" s="92" t="s">
        <v>50</v>
      </c>
      <c r="BF5420" s="101" t="s">
        <v>58</v>
      </c>
      <c r="BK5420" s="98" t="s">
        <v>70</v>
      </c>
    </row>
    <row r="5421" spans="17:63" ht="29.25" customHeight="1" x14ac:dyDescent="0.2">
      <c r="Q5421" s="92" t="s">
        <v>50</v>
      </c>
      <c r="BF5421" s="101" t="s">
        <v>58</v>
      </c>
      <c r="BK5421" s="98" t="s">
        <v>70</v>
      </c>
    </row>
    <row r="5422" spans="17:63" ht="29.25" customHeight="1" x14ac:dyDescent="0.2">
      <c r="Q5422" s="92" t="s">
        <v>50</v>
      </c>
      <c r="BF5422" s="101" t="s">
        <v>58</v>
      </c>
      <c r="BK5422" s="98" t="s">
        <v>70</v>
      </c>
    </row>
    <row r="5423" spans="17:63" ht="29.25" customHeight="1" x14ac:dyDescent="0.2">
      <c r="Q5423" s="92" t="s">
        <v>50</v>
      </c>
      <c r="BF5423" s="101" t="s">
        <v>58</v>
      </c>
      <c r="BK5423" s="98" t="s">
        <v>70</v>
      </c>
    </row>
    <row r="5424" spans="17:63" ht="29.25" customHeight="1" x14ac:dyDescent="0.2">
      <c r="Q5424" s="92" t="s">
        <v>50</v>
      </c>
      <c r="BF5424" s="101" t="s">
        <v>58</v>
      </c>
      <c r="BK5424" s="98" t="s">
        <v>70</v>
      </c>
    </row>
    <row r="5425" spans="17:63" ht="29.25" customHeight="1" x14ac:dyDescent="0.2">
      <c r="Q5425" s="92" t="s">
        <v>50</v>
      </c>
      <c r="BF5425" s="101" t="s">
        <v>58</v>
      </c>
      <c r="BK5425" s="98" t="s">
        <v>70</v>
      </c>
    </row>
    <row r="5426" spans="17:63" ht="29.25" customHeight="1" x14ac:dyDescent="0.2">
      <c r="Q5426" s="92" t="s">
        <v>50</v>
      </c>
      <c r="BF5426" s="101" t="s">
        <v>58</v>
      </c>
      <c r="BK5426" s="98" t="s">
        <v>70</v>
      </c>
    </row>
    <row r="5427" spans="17:63" ht="29.25" customHeight="1" x14ac:dyDescent="0.2">
      <c r="Q5427" s="92" t="s">
        <v>50</v>
      </c>
      <c r="BF5427" s="101" t="s">
        <v>58</v>
      </c>
      <c r="BK5427" s="98" t="s">
        <v>70</v>
      </c>
    </row>
    <row r="5428" spans="17:63" ht="29.25" customHeight="1" x14ac:dyDescent="0.2">
      <c r="Q5428" s="92" t="s">
        <v>50</v>
      </c>
      <c r="BF5428" s="101" t="s">
        <v>58</v>
      </c>
      <c r="BK5428" s="98" t="s">
        <v>70</v>
      </c>
    </row>
    <row r="5429" spans="17:63" ht="29.25" customHeight="1" x14ac:dyDescent="0.2">
      <c r="Q5429" s="92" t="s">
        <v>50</v>
      </c>
      <c r="BF5429" s="101" t="s">
        <v>58</v>
      </c>
      <c r="BK5429" s="98" t="s">
        <v>70</v>
      </c>
    </row>
    <row r="5430" spans="17:63" ht="29.25" customHeight="1" x14ac:dyDescent="0.2">
      <c r="Q5430" s="92" t="s">
        <v>50</v>
      </c>
      <c r="BF5430" s="101" t="s">
        <v>58</v>
      </c>
      <c r="BK5430" s="98" t="s">
        <v>70</v>
      </c>
    </row>
    <row r="5431" spans="17:63" ht="29.25" customHeight="1" x14ac:dyDescent="0.2">
      <c r="Q5431" s="92" t="s">
        <v>50</v>
      </c>
      <c r="BF5431" s="101" t="s">
        <v>58</v>
      </c>
      <c r="BK5431" s="98" t="s">
        <v>70</v>
      </c>
    </row>
    <row r="5432" spans="17:63" ht="29.25" customHeight="1" x14ac:dyDescent="0.2">
      <c r="Q5432" s="92" t="s">
        <v>50</v>
      </c>
      <c r="BF5432" s="101" t="s">
        <v>58</v>
      </c>
      <c r="BK5432" s="98" t="s">
        <v>70</v>
      </c>
    </row>
    <row r="5433" spans="17:63" ht="29.25" customHeight="1" x14ac:dyDescent="0.2">
      <c r="Q5433" s="92" t="s">
        <v>50</v>
      </c>
      <c r="BF5433" s="101" t="s">
        <v>58</v>
      </c>
      <c r="BK5433" s="98" t="s">
        <v>70</v>
      </c>
    </row>
    <row r="5434" spans="17:63" ht="29.25" customHeight="1" x14ac:dyDescent="0.2">
      <c r="Q5434" s="92" t="s">
        <v>50</v>
      </c>
      <c r="BF5434" s="101" t="s">
        <v>58</v>
      </c>
      <c r="BK5434" s="98" t="s">
        <v>70</v>
      </c>
    </row>
    <row r="5435" spans="17:63" ht="29.25" customHeight="1" x14ac:dyDescent="0.2">
      <c r="Q5435" s="92" t="s">
        <v>50</v>
      </c>
      <c r="BF5435" s="101" t="s">
        <v>58</v>
      </c>
      <c r="BK5435" s="98" t="s">
        <v>70</v>
      </c>
    </row>
    <row r="5436" spans="17:63" ht="29.25" customHeight="1" x14ac:dyDescent="0.2">
      <c r="Q5436" s="92" t="s">
        <v>50</v>
      </c>
      <c r="BF5436" s="101" t="s">
        <v>58</v>
      </c>
      <c r="BK5436" s="98" t="s">
        <v>70</v>
      </c>
    </row>
    <row r="5437" spans="17:63" ht="29.25" customHeight="1" x14ac:dyDescent="0.2">
      <c r="Q5437" s="92" t="s">
        <v>50</v>
      </c>
      <c r="BF5437" s="101" t="s">
        <v>58</v>
      </c>
      <c r="BK5437" s="98" t="s">
        <v>70</v>
      </c>
    </row>
    <row r="5438" spans="17:63" ht="29.25" customHeight="1" x14ac:dyDescent="0.2">
      <c r="Q5438" s="92" t="s">
        <v>50</v>
      </c>
      <c r="BF5438" s="101" t="s">
        <v>58</v>
      </c>
      <c r="BK5438" s="98" t="s">
        <v>70</v>
      </c>
    </row>
    <row r="5439" spans="17:63" ht="29.25" customHeight="1" x14ac:dyDescent="0.2">
      <c r="Q5439" s="92" t="s">
        <v>50</v>
      </c>
      <c r="BF5439" s="101" t="s">
        <v>58</v>
      </c>
      <c r="BK5439" s="98" t="s">
        <v>70</v>
      </c>
    </row>
    <row r="5440" spans="17:63" ht="29.25" customHeight="1" x14ac:dyDescent="0.2">
      <c r="Q5440" s="92" t="s">
        <v>50</v>
      </c>
      <c r="BF5440" s="101" t="s">
        <v>58</v>
      </c>
      <c r="BK5440" s="98" t="s">
        <v>70</v>
      </c>
    </row>
    <row r="5441" spans="17:63" ht="29.25" customHeight="1" x14ac:dyDescent="0.2">
      <c r="Q5441" s="92" t="s">
        <v>50</v>
      </c>
      <c r="BF5441" s="101" t="s">
        <v>58</v>
      </c>
      <c r="BK5441" s="98" t="s">
        <v>70</v>
      </c>
    </row>
    <row r="5442" spans="17:63" ht="29.25" customHeight="1" x14ac:dyDescent="0.2">
      <c r="Q5442" s="92" t="s">
        <v>50</v>
      </c>
      <c r="BF5442" s="101" t="s">
        <v>58</v>
      </c>
      <c r="BK5442" s="98" t="s">
        <v>70</v>
      </c>
    </row>
    <row r="5443" spans="17:63" ht="29.25" customHeight="1" x14ac:dyDescent="0.2">
      <c r="Q5443" s="92" t="s">
        <v>50</v>
      </c>
      <c r="BF5443" s="101" t="s">
        <v>58</v>
      </c>
      <c r="BK5443" s="98" t="s">
        <v>70</v>
      </c>
    </row>
    <row r="5444" spans="17:63" ht="29.25" customHeight="1" x14ac:dyDescent="0.2">
      <c r="Q5444" s="92" t="s">
        <v>50</v>
      </c>
      <c r="BF5444" s="101" t="s">
        <v>58</v>
      </c>
      <c r="BK5444" s="98" t="s">
        <v>70</v>
      </c>
    </row>
    <row r="5445" spans="17:63" ht="29.25" customHeight="1" x14ac:dyDescent="0.2">
      <c r="Q5445" s="92" t="s">
        <v>50</v>
      </c>
      <c r="BF5445" s="101" t="s">
        <v>58</v>
      </c>
      <c r="BK5445" s="98" t="s">
        <v>70</v>
      </c>
    </row>
    <row r="5446" spans="17:63" ht="29.25" customHeight="1" x14ac:dyDescent="0.2">
      <c r="Q5446" s="92" t="s">
        <v>50</v>
      </c>
      <c r="BF5446" s="101" t="s">
        <v>58</v>
      </c>
      <c r="BK5446" s="98" t="s">
        <v>70</v>
      </c>
    </row>
    <row r="5447" spans="17:63" ht="29.25" customHeight="1" x14ac:dyDescent="0.2">
      <c r="Q5447" s="92" t="s">
        <v>50</v>
      </c>
      <c r="BF5447" s="101" t="s">
        <v>58</v>
      </c>
      <c r="BK5447" s="98" t="s">
        <v>70</v>
      </c>
    </row>
    <row r="5448" spans="17:63" ht="29.25" customHeight="1" x14ac:dyDescent="0.2">
      <c r="Q5448" s="92" t="s">
        <v>50</v>
      </c>
      <c r="BF5448" s="101" t="s">
        <v>58</v>
      </c>
      <c r="BK5448" s="98" t="s">
        <v>70</v>
      </c>
    </row>
    <row r="5449" spans="17:63" ht="29.25" customHeight="1" x14ac:dyDescent="0.2">
      <c r="Q5449" s="92" t="s">
        <v>50</v>
      </c>
      <c r="BF5449" s="101" t="s">
        <v>58</v>
      </c>
      <c r="BK5449" s="98" t="s">
        <v>70</v>
      </c>
    </row>
    <row r="5450" spans="17:63" ht="29.25" customHeight="1" x14ac:dyDescent="0.2">
      <c r="Q5450" s="92" t="s">
        <v>50</v>
      </c>
      <c r="BF5450" s="101" t="s">
        <v>58</v>
      </c>
      <c r="BK5450" s="98" t="s">
        <v>70</v>
      </c>
    </row>
    <row r="5451" spans="17:63" ht="29.25" customHeight="1" x14ac:dyDescent="0.2">
      <c r="Q5451" s="92" t="s">
        <v>50</v>
      </c>
      <c r="BF5451" s="101" t="s">
        <v>58</v>
      </c>
      <c r="BK5451" s="98" t="s">
        <v>70</v>
      </c>
    </row>
    <row r="5452" spans="17:63" ht="29.25" customHeight="1" x14ac:dyDescent="0.2">
      <c r="Q5452" s="92" t="s">
        <v>50</v>
      </c>
      <c r="BF5452" s="101" t="s">
        <v>58</v>
      </c>
      <c r="BK5452" s="98" t="s">
        <v>70</v>
      </c>
    </row>
    <row r="5453" spans="17:63" ht="29.25" customHeight="1" x14ac:dyDescent="0.2">
      <c r="Q5453" s="92" t="s">
        <v>50</v>
      </c>
      <c r="BF5453" s="101" t="s">
        <v>58</v>
      </c>
      <c r="BK5453" s="98" t="s">
        <v>70</v>
      </c>
    </row>
    <row r="5454" spans="17:63" ht="29.25" customHeight="1" x14ac:dyDescent="0.2">
      <c r="Q5454" s="92" t="s">
        <v>50</v>
      </c>
      <c r="BF5454" s="101" t="s">
        <v>58</v>
      </c>
      <c r="BK5454" s="98" t="s">
        <v>70</v>
      </c>
    </row>
    <row r="5455" spans="17:63" ht="29.25" customHeight="1" x14ac:dyDescent="0.2">
      <c r="Q5455" s="92" t="s">
        <v>50</v>
      </c>
      <c r="BF5455" s="101" t="s">
        <v>58</v>
      </c>
      <c r="BK5455" s="98" t="s">
        <v>70</v>
      </c>
    </row>
    <row r="5456" spans="17:63" ht="29.25" customHeight="1" x14ac:dyDescent="0.2">
      <c r="Q5456" s="92" t="s">
        <v>50</v>
      </c>
      <c r="BF5456" s="101" t="s">
        <v>58</v>
      </c>
      <c r="BK5456" s="98" t="s">
        <v>70</v>
      </c>
    </row>
    <row r="5457" spans="17:63" ht="29.25" customHeight="1" x14ac:dyDescent="0.2">
      <c r="Q5457" s="92" t="s">
        <v>50</v>
      </c>
      <c r="BF5457" s="101" t="s">
        <v>58</v>
      </c>
      <c r="BK5457" s="98" t="s">
        <v>70</v>
      </c>
    </row>
    <row r="5458" spans="17:63" ht="29.25" customHeight="1" x14ac:dyDescent="0.2">
      <c r="Q5458" s="92" t="s">
        <v>50</v>
      </c>
      <c r="BF5458" s="101" t="s">
        <v>58</v>
      </c>
      <c r="BK5458" s="98" t="s">
        <v>70</v>
      </c>
    </row>
    <row r="5459" spans="17:63" ht="29.25" customHeight="1" x14ac:dyDescent="0.2">
      <c r="Q5459" s="92" t="s">
        <v>50</v>
      </c>
      <c r="BF5459" s="101" t="s">
        <v>58</v>
      </c>
      <c r="BK5459" s="98" t="s">
        <v>70</v>
      </c>
    </row>
    <row r="5460" spans="17:63" ht="29.25" customHeight="1" x14ac:dyDescent="0.2">
      <c r="Q5460" s="92" t="s">
        <v>50</v>
      </c>
      <c r="BF5460" s="101" t="s">
        <v>58</v>
      </c>
      <c r="BK5460" s="98" t="s">
        <v>70</v>
      </c>
    </row>
    <row r="5461" spans="17:63" ht="29.25" customHeight="1" x14ac:dyDescent="0.2">
      <c r="Q5461" s="92" t="s">
        <v>50</v>
      </c>
      <c r="BF5461" s="101" t="s">
        <v>58</v>
      </c>
      <c r="BK5461" s="98" t="s">
        <v>70</v>
      </c>
    </row>
    <row r="5462" spans="17:63" ht="29.25" customHeight="1" x14ac:dyDescent="0.2">
      <c r="Q5462" s="92" t="s">
        <v>50</v>
      </c>
      <c r="BF5462" s="101" t="s">
        <v>58</v>
      </c>
      <c r="BK5462" s="98" t="s">
        <v>70</v>
      </c>
    </row>
    <row r="5463" spans="17:63" ht="29.25" customHeight="1" x14ac:dyDescent="0.2">
      <c r="Q5463" s="92" t="s">
        <v>50</v>
      </c>
      <c r="BF5463" s="101" t="s">
        <v>58</v>
      </c>
      <c r="BK5463" s="98" t="s">
        <v>70</v>
      </c>
    </row>
    <row r="5464" spans="17:63" ht="29.25" customHeight="1" x14ac:dyDescent="0.2">
      <c r="Q5464" s="92" t="s">
        <v>50</v>
      </c>
      <c r="BF5464" s="101" t="s">
        <v>58</v>
      </c>
      <c r="BK5464" s="98" t="s">
        <v>70</v>
      </c>
    </row>
    <row r="5465" spans="17:63" ht="29.25" customHeight="1" x14ac:dyDescent="0.2">
      <c r="Q5465" s="92" t="s">
        <v>50</v>
      </c>
      <c r="BF5465" s="101" t="s">
        <v>58</v>
      </c>
      <c r="BK5465" s="98" t="s">
        <v>70</v>
      </c>
    </row>
    <row r="5466" spans="17:63" ht="29.25" customHeight="1" x14ac:dyDescent="0.2">
      <c r="Q5466" s="92" t="s">
        <v>50</v>
      </c>
      <c r="BF5466" s="101" t="s">
        <v>58</v>
      </c>
      <c r="BK5466" s="98" t="s">
        <v>70</v>
      </c>
    </row>
    <row r="5467" spans="17:63" ht="29.25" customHeight="1" x14ac:dyDescent="0.2">
      <c r="Q5467" s="92" t="s">
        <v>50</v>
      </c>
      <c r="BF5467" s="101" t="s">
        <v>58</v>
      </c>
      <c r="BK5467" s="98" t="s">
        <v>70</v>
      </c>
    </row>
    <row r="5468" spans="17:63" ht="29.25" customHeight="1" x14ac:dyDescent="0.2">
      <c r="Q5468" s="92" t="s">
        <v>50</v>
      </c>
      <c r="BF5468" s="101" t="s">
        <v>58</v>
      </c>
      <c r="BK5468" s="98" t="s">
        <v>70</v>
      </c>
    </row>
    <row r="5469" spans="17:63" ht="29.25" customHeight="1" x14ac:dyDescent="0.2">
      <c r="Q5469" s="92" t="s">
        <v>50</v>
      </c>
      <c r="BF5469" s="101" t="s">
        <v>58</v>
      </c>
      <c r="BK5469" s="98" t="s">
        <v>70</v>
      </c>
    </row>
    <row r="5470" spans="17:63" ht="29.25" customHeight="1" x14ac:dyDescent="0.2">
      <c r="Q5470" s="92" t="s">
        <v>50</v>
      </c>
      <c r="BF5470" s="101" t="s">
        <v>58</v>
      </c>
      <c r="BK5470" s="98" t="s">
        <v>70</v>
      </c>
    </row>
    <row r="5471" spans="17:63" ht="29.25" customHeight="1" x14ac:dyDescent="0.2">
      <c r="Q5471" s="92" t="s">
        <v>50</v>
      </c>
      <c r="BF5471" s="101" t="s">
        <v>58</v>
      </c>
      <c r="BK5471" s="98" t="s">
        <v>70</v>
      </c>
    </row>
    <row r="5472" spans="17:63" ht="29.25" customHeight="1" x14ac:dyDescent="0.2">
      <c r="Q5472" s="92" t="s">
        <v>50</v>
      </c>
      <c r="BF5472" s="101" t="s">
        <v>58</v>
      </c>
      <c r="BK5472" s="98" t="s">
        <v>70</v>
      </c>
    </row>
    <row r="5473" spans="17:63" ht="29.25" customHeight="1" x14ac:dyDescent="0.2">
      <c r="Q5473" s="92" t="s">
        <v>50</v>
      </c>
      <c r="BF5473" s="101" t="s">
        <v>58</v>
      </c>
      <c r="BK5473" s="98" t="s">
        <v>70</v>
      </c>
    </row>
    <row r="5474" spans="17:63" ht="29.25" customHeight="1" x14ac:dyDescent="0.2">
      <c r="Q5474" s="92" t="s">
        <v>50</v>
      </c>
      <c r="BF5474" s="101" t="s">
        <v>58</v>
      </c>
      <c r="BK5474" s="98" t="s">
        <v>70</v>
      </c>
    </row>
    <row r="5475" spans="17:63" ht="29.25" customHeight="1" x14ac:dyDescent="0.2">
      <c r="Q5475" s="92" t="s">
        <v>50</v>
      </c>
      <c r="BF5475" s="101" t="s">
        <v>58</v>
      </c>
      <c r="BK5475" s="98" t="s">
        <v>70</v>
      </c>
    </row>
    <row r="5476" spans="17:63" ht="29.25" customHeight="1" x14ac:dyDescent="0.2">
      <c r="Q5476" s="92" t="s">
        <v>50</v>
      </c>
      <c r="BF5476" s="101" t="s">
        <v>58</v>
      </c>
      <c r="BK5476" s="98" t="s">
        <v>70</v>
      </c>
    </row>
    <row r="5477" spans="17:63" ht="29.25" customHeight="1" x14ac:dyDescent="0.2">
      <c r="Q5477" s="92" t="s">
        <v>50</v>
      </c>
      <c r="BF5477" s="101" t="s">
        <v>58</v>
      </c>
      <c r="BK5477" s="98" t="s">
        <v>70</v>
      </c>
    </row>
    <row r="5478" spans="17:63" ht="29.25" customHeight="1" x14ac:dyDescent="0.2">
      <c r="Q5478" s="92" t="s">
        <v>50</v>
      </c>
      <c r="BF5478" s="101" t="s">
        <v>58</v>
      </c>
      <c r="BK5478" s="98" t="s">
        <v>70</v>
      </c>
    </row>
    <row r="5479" spans="17:63" ht="29.25" customHeight="1" x14ac:dyDescent="0.2">
      <c r="Q5479" s="92" t="s">
        <v>50</v>
      </c>
      <c r="BF5479" s="101" t="s">
        <v>58</v>
      </c>
      <c r="BK5479" s="98" t="s">
        <v>70</v>
      </c>
    </row>
    <row r="5480" spans="17:63" ht="29.25" customHeight="1" x14ac:dyDescent="0.2">
      <c r="Q5480" s="92" t="s">
        <v>50</v>
      </c>
      <c r="BF5480" s="101" t="s">
        <v>58</v>
      </c>
      <c r="BK5480" s="98" t="s">
        <v>70</v>
      </c>
    </row>
    <row r="5481" spans="17:63" ht="29.25" customHeight="1" x14ac:dyDescent="0.2">
      <c r="Q5481" s="92" t="s">
        <v>50</v>
      </c>
      <c r="BF5481" s="101" t="s">
        <v>58</v>
      </c>
      <c r="BK5481" s="98" t="s">
        <v>70</v>
      </c>
    </row>
    <row r="5482" spans="17:63" ht="29.25" customHeight="1" x14ac:dyDescent="0.2">
      <c r="Q5482" s="92" t="s">
        <v>50</v>
      </c>
      <c r="BF5482" s="101" t="s">
        <v>58</v>
      </c>
      <c r="BK5482" s="98" t="s">
        <v>70</v>
      </c>
    </row>
    <row r="5483" spans="17:63" ht="29.25" customHeight="1" x14ac:dyDescent="0.2">
      <c r="Q5483" s="92" t="s">
        <v>50</v>
      </c>
      <c r="BF5483" s="101" t="s">
        <v>58</v>
      </c>
      <c r="BK5483" s="98" t="s">
        <v>70</v>
      </c>
    </row>
    <row r="5484" spans="17:63" ht="29.25" customHeight="1" x14ac:dyDescent="0.2">
      <c r="Q5484" s="92" t="s">
        <v>50</v>
      </c>
      <c r="BF5484" s="101" t="s">
        <v>58</v>
      </c>
      <c r="BK5484" s="98" t="s">
        <v>70</v>
      </c>
    </row>
    <row r="5485" spans="17:63" ht="29.25" customHeight="1" x14ac:dyDescent="0.2">
      <c r="Q5485" s="92" t="s">
        <v>50</v>
      </c>
      <c r="BF5485" s="101" t="s">
        <v>58</v>
      </c>
      <c r="BK5485" s="98" t="s">
        <v>70</v>
      </c>
    </row>
    <row r="5486" spans="17:63" ht="29.25" customHeight="1" x14ac:dyDescent="0.2">
      <c r="Q5486" s="92" t="s">
        <v>50</v>
      </c>
      <c r="BF5486" s="101" t="s">
        <v>58</v>
      </c>
      <c r="BK5486" s="98" t="s">
        <v>70</v>
      </c>
    </row>
    <row r="5487" spans="17:63" ht="29.25" customHeight="1" x14ac:dyDescent="0.2">
      <c r="Q5487" s="92" t="s">
        <v>50</v>
      </c>
      <c r="BF5487" s="101" t="s">
        <v>58</v>
      </c>
      <c r="BK5487" s="98" t="s">
        <v>70</v>
      </c>
    </row>
    <row r="5488" spans="17:63" ht="29.25" customHeight="1" x14ac:dyDescent="0.2">
      <c r="Q5488" s="92" t="s">
        <v>50</v>
      </c>
      <c r="BF5488" s="101" t="s">
        <v>58</v>
      </c>
      <c r="BK5488" s="98" t="s">
        <v>70</v>
      </c>
    </row>
    <row r="5489" spans="17:63" ht="29.25" customHeight="1" x14ac:dyDescent="0.2">
      <c r="Q5489" s="92" t="s">
        <v>50</v>
      </c>
      <c r="BF5489" s="101" t="s">
        <v>58</v>
      </c>
      <c r="BK5489" s="98" t="s">
        <v>70</v>
      </c>
    </row>
    <row r="5490" spans="17:63" ht="29.25" customHeight="1" x14ac:dyDescent="0.2">
      <c r="Q5490" s="92" t="s">
        <v>50</v>
      </c>
      <c r="BF5490" s="101" t="s">
        <v>58</v>
      </c>
      <c r="BK5490" s="98" t="s">
        <v>70</v>
      </c>
    </row>
    <row r="5491" spans="17:63" ht="29.25" customHeight="1" x14ac:dyDescent="0.2">
      <c r="Q5491" s="92" t="s">
        <v>50</v>
      </c>
      <c r="BF5491" s="101" t="s">
        <v>58</v>
      </c>
      <c r="BK5491" s="98" t="s">
        <v>70</v>
      </c>
    </row>
    <row r="5492" spans="17:63" ht="29.25" customHeight="1" x14ac:dyDescent="0.2">
      <c r="Q5492" s="92" t="s">
        <v>50</v>
      </c>
      <c r="BF5492" s="101" t="s">
        <v>58</v>
      </c>
      <c r="BK5492" s="98" t="s">
        <v>70</v>
      </c>
    </row>
    <row r="5493" spans="17:63" ht="29.25" customHeight="1" x14ac:dyDescent="0.2">
      <c r="Q5493" s="92" t="s">
        <v>50</v>
      </c>
      <c r="BF5493" s="101" t="s">
        <v>58</v>
      </c>
      <c r="BK5493" s="98" t="s">
        <v>70</v>
      </c>
    </row>
    <row r="5494" spans="17:63" ht="29.25" customHeight="1" x14ac:dyDescent="0.2">
      <c r="Q5494" s="92" t="s">
        <v>50</v>
      </c>
      <c r="BF5494" s="101" t="s">
        <v>58</v>
      </c>
      <c r="BK5494" s="98" t="s">
        <v>70</v>
      </c>
    </row>
    <row r="5495" spans="17:63" ht="29.25" customHeight="1" x14ac:dyDescent="0.2">
      <c r="Q5495" s="92" t="s">
        <v>50</v>
      </c>
      <c r="BF5495" s="101" t="s">
        <v>58</v>
      </c>
      <c r="BK5495" s="98" t="s">
        <v>70</v>
      </c>
    </row>
    <row r="5496" spans="17:63" ht="29.25" customHeight="1" x14ac:dyDescent="0.2">
      <c r="Q5496" s="92" t="s">
        <v>50</v>
      </c>
      <c r="BF5496" s="101" t="s">
        <v>58</v>
      </c>
      <c r="BK5496" s="98" t="s">
        <v>70</v>
      </c>
    </row>
    <row r="5497" spans="17:63" ht="29.25" customHeight="1" x14ac:dyDescent="0.2">
      <c r="Q5497" s="92" t="s">
        <v>50</v>
      </c>
      <c r="BF5497" s="101" t="s">
        <v>58</v>
      </c>
      <c r="BK5497" s="98" t="s">
        <v>70</v>
      </c>
    </row>
    <row r="5498" spans="17:63" ht="29.25" customHeight="1" x14ac:dyDescent="0.2">
      <c r="Q5498" s="92" t="s">
        <v>50</v>
      </c>
      <c r="BF5498" s="101" t="s">
        <v>58</v>
      </c>
      <c r="BK5498" s="98" t="s">
        <v>70</v>
      </c>
    </row>
    <row r="5499" spans="17:63" ht="29.25" customHeight="1" x14ac:dyDescent="0.2">
      <c r="Q5499" s="92" t="s">
        <v>50</v>
      </c>
      <c r="BF5499" s="101" t="s">
        <v>58</v>
      </c>
      <c r="BK5499" s="98" t="s">
        <v>70</v>
      </c>
    </row>
    <row r="5500" spans="17:63" ht="29.25" customHeight="1" x14ac:dyDescent="0.2">
      <c r="Q5500" s="92" t="s">
        <v>50</v>
      </c>
      <c r="BF5500" s="101" t="s">
        <v>58</v>
      </c>
      <c r="BK5500" s="98" t="s">
        <v>70</v>
      </c>
    </row>
    <row r="5501" spans="17:63" ht="29.25" customHeight="1" x14ac:dyDescent="0.2">
      <c r="Q5501" s="92" t="s">
        <v>50</v>
      </c>
      <c r="BF5501" s="101" t="s">
        <v>58</v>
      </c>
      <c r="BK5501" s="98" t="s">
        <v>70</v>
      </c>
    </row>
    <row r="5502" spans="17:63" ht="29.25" customHeight="1" x14ac:dyDescent="0.2">
      <c r="Q5502" s="92" t="s">
        <v>50</v>
      </c>
      <c r="BF5502" s="101" t="s">
        <v>58</v>
      </c>
      <c r="BK5502" s="98" t="s">
        <v>70</v>
      </c>
    </row>
    <row r="5503" spans="17:63" ht="29.25" customHeight="1" x14ac:dyDescent="0.2">
      <c r="Q5503" s="92" t="s">
        <v>50</v>
      </c>
      <c r="BF5503" s="101" t="s">
        <v>58</v>
      </c>
      <c r="BK5503" s="98" t="s">
        <v>70</v>
      </c>
    </row>
    <row r="5504" spans="17:63" ht="29.25" customHeight="1" x14ac:dyDescent="0.2">
      <c r="Q5504" s="92" t="s">
        <v>50</v>
      </c>
      <c r="BF5504" s="101" t="s">
        <v>58</v>
      </c>
      <c r="BK5504" s="98" t="s">
        <v>70</v>
      </c>
    </row>
    <row r="5505" spans="17:63" ht="29.25" customHeight="1" x14ac:dyDescent="0.2">
      <c r="Q5505" s="92" t="s">
        <v>50</v>
      </c>
      <c r="BF5505" s="101" t="s">
        <v>58</v>
      </c>
      <c r="BK5505" s="98" t="s">
        <v>70</v>
      </c>
    </row>
    <row r="5506" spans="17:63" ht="29.25" customHeight="1" x14ac:dyDescent="0.2">
      <c r="Q5506" s="92" t="s">
        <v>50</v>
      </c>
      <c r="BF5506" s="101" t="s">
        <v>58</v>
      </c>
      <c r="BK5506" s="98" t="s">
        <v>70</v>
      </c>
    </row>
    <row r="5507" spans="17:63" ht="29.25" customHeight="1" x14ac:dyDescent="0.2">
      <c r="Q5507" s="92" t="s">
        <v>50</v>
      </c>
      <c r="BF5507" s="101" t="s">
        <v>58</v>
      </c>
      <c r="BK5507" s="98" t="s">
        <v>70</v>
      </c>
    </row>
    <row r="5508" spans="17:63" ht="29.25" customHeight="1" x14ac:dyDescent="0.2">
      <c r="Q5508" s="92" t="s">
        <v>50</v>
      </c>
      <c r="BF5508" s="101" t="s">
        <v>58</v>
      </c>
      <c r="BK5508" s="98" t="s">
        <v>70</v>
      </c>
    </row>
    <row r="5509" spans="17:63" ht="29.25" customHeight="1" x14ac:dyDescent="0.2">
      <c r="Q5509" s="92" t="s">
        <v>50</v>
      </c>
      <c r="BF5509" s="101" t="s">
        <v>58</v>
      </c>
      <c r="BK5509" s="98" t="s">
        <v>70</v>
      </c>
    </row>
    <row r="5510" spans="17:63" ht="29.25" customHeight="1" x14ac:dyDescent="0.2">
      <c r="Q5510" s="92" t="s">
        <v>50</v>
      </c>
      <c r="BF5510" s="101" t="s">
        <v>58</v>
      </c>
      <c r="BK5510" s="98" t="s">
        <v>70</v>
      </c>
    </row>
    <row r="5511" spans="17:63" ht="29.25" customHeight="1" x14ac:dyDescent="0.2">
      <c r="Q5511" s="92" t="s">
        <v>50</v>
      </c>
      <c r="BF5511" s="101" t="s">
        <v>58</v>
      </c>
      <c r="BK5511" s="98" t="s">
        <v>70</v>
      </c>
    </row>
    <row r="5512" spans="17:63" ht="29.25" customHeight="1" x14ac:dyDescent="0.2">
      <c r="Q5512" s="92" t="s">
        <v>50</v>
      </c>
      <c r="BF5512" s="101" t="s">
        <v>58</v>
      </c>
      <c r="BK5512" s="98" t="s">
        <v>70</v>
      </c>
    </row>
    <row r="5513" spans="17:63" ht="29.25" customHeight="1" x14ac:dyDescent="0.2">
      <c r="Q5513" s="92" t="s">
        <v>50</v>
      </c>
      <c r="BF5513" s="101" t="s">
        <v>58</v>
      </c>
      <c r="BK5513" s="98" t="s">
        <v>70</v>
      </c>
    </row>
    <row r="5514" spans="17:63" ht="29.25" customHeight="1" x14ac:dyDescent="0.2">
      <c r="Q5514" s="92" t="s">
        <v>50</v>
      </c>
      <c r="BF5514" s="101" t="s">
        <v>58</v>
      </c>
      <c r="BK5514" s="98" t="s">
        <v>70</v>
      </c>
    </row>
    <row r="5515" spans="17:63" ht="29.25" customHeight="1" x14ac:dyDescent="0.2">
      <c r="Q5515" s="92" t="s">
        <v>50</v>
      </c>
      <c r="BF5515" s="101" t="s">
        <v>58</v>
      </c>
      <c r="BK5515" s="98" t="s">
        <v>70</v>
      </c>
    </row>
    <row r="5516" spans="17:63" ht="29.25" customHeight="1" x14ac:dyDescent="0.2">
      <c r="Q5516" s="92" t="s">
        <v>50</v>
      </c>
      <c r="BF5516" s="101" t="s">
        <v>58</v>
      </c>
      <c r="BK5516" s="98" t="s">
        <v>70</v>
      </c>
    </row>
    <row r="5517" spans="17:63" ht="29.25" customHeight="1" x14ac:dyDescent="0.2">
      <c r="Q5517" s="92" t="s">
        <v>50</v>
      </c>
      <c r="BF5517" s="101" t="s">
        <v>58</v>
      </c>
      <c r="BK5517" s="98" t="s">
        <v>70</v>
      </c>
    </row>
    <row r="5518" spans="17:63" ht="29.25" customHeight="1" x14ac:dyDescent="0.2">
      <c r="Q5518" s="92" t="s">
        <v>50</v>
      </c>
      <c r="BF5518" s="101" t="s">
        <v>58</v>
      </c>
      <c r="BK5518" s="98" t="s">
        <v>70</v>
      </c>
    </row>
    <row r="5519" spans="17:63" ht="29.25" customHeight="1" x14ac:dyDescent="0.2">
      <c r="Q5519" s="92" t="s">
        <v>50</v>
      </c>
      <c r="BF5519" s="101" t="s">
        <v>58</v>
      </c>
      <c r="BK5519" s="98" t="s">
        <v>70</v>
      </c>
    </row>
    <row r="5520" spans="17:63" ht="29.25" customHeight="1" x14ac:dyDescent="0.2">
      <c r="Q5520" s="92" t="s">
        <v>50</v>
      </c>
      <c r="BF5520" s="101" t="s">
        <v>58</v>
      </c>
      <c r="BK5520" s="98" t="s">
        <v>70</v>
      </c>
    </row>
    <row r="5521" spans="17:63" ht="29.25" customHeight="1" x14ac:dyDescent="0.2">
      <c r="Q5521" s="92" t="s">
        <v>50</v>
      </c>
      <c r="BF5521" s="101" t="s">
        <v>58</v>
      </c>
      <c r="BK5521" s="98" t="s">
        <v>70</v>
      </c>
    </row>
    <row r="5522" spans="17:63" ht="29.25" customHeight="1" x14ac:dyDescent="0.2">
      <c r="Q5522" s="92" t="s">
        <v>50</v>
      </c>
      <c r="BF5522" s="101" t="s">
        <v>58</v>
      </c>
      <c r="BK5522" s="98" t="s">
        <v>70</v>
      </c>
    </row>
    <row r="5523" spans="17:63" ht="29.25" customHeight="1" x14ac:dyDescent="0.2">
      <c r="Q5523" s="92" t="s">
        <v>50</v>
      </c>
      <c r="BF5523" s="101" t="s">
        <v>58</v>
      </c>
      <c r="BK5523" s="98" t="s">
        <v>70</v>
      </c>
    </row>
    <row r="5524" spans="17:63" ht="29.25" customHeight="1" x14ac:dyDescent="0.2">
      <c r="Q5524" s="92" t="s">
        <v>50</v>
      </c>
      <c r="BF5524" s="101" t="s">
        <v>58</v>
      </c>
      <c r="BK5524" s="98" t="s">
        <v>70</v>
      </c>
    </row>
    <row r="5525" spans="17:63" ht="29.25" customHeight="1" x14ac:dyDescent="0.2">
      <c r="Q5525" s="92" t="s">
        <v>50</v>
      </c>
      <c r="BF5525" s="101" t="s">
        <v>58</v>
      </c>
      <c r="BK5525" s="98" t="s">
        <v>70</v>
      </c>
    </row>
    <row r="5526" spans="17:63" ht="29.25" customHeight="1" x14ac:dyDescent="0.2">
      <c r="Q5526" s="92" t="s">
        <v>50</v>
      </c>
      <c r="BF5526" s="101" t="s">
        <v>58</v>
      </c>
      <c r="BK5526" s="98" t="s">
        <v>70</v>
      </c>
    </row>
    <row r="5527" spans="17:63" ht="29.25" customHeight="1" x14ac:dyDescent="0.2">
      <c r="Q5527" s="92" t="s">
        <v>50</v>
      </c>
      <c r="BF5527" s="101" t="s">
        <v>58</v>
      </c>
      <c r="BK5527" s="98" t="s">
        <v>70</v>
      </c>
    </row>
    <row r="5528" spans="17:63" ht="29.25" customHeight="1" x14ac:dyDescent="0.2">
      <c r="Q5528" s="92" t="s">
        <v>50</v>
      </c>
      <c r="BF5528" s="101" t="s">
        <v>58</v>
      </c>
      <c r="BK5528" s="98" t="s">
        <v>70</v>
      </c>
    </row>
    <row r="5529" spans="17:63" ht="29.25" customHeight="1" x14ac:dyDescent="0.2">
      <c r="Q5529" s="92" t="s">
        <v>50</v>
      </c>
      <c r="BF5529" s="101" t="s">
        <v>58</v>
      </c>
      <c r="BK5529" s="98" t="s">
        <v>70</v>
      </c>
    </row>
    <row r="5530" spans="17:63" ht="29.25" customHeight="1" x14ac:dyDescent="0.2">
      <c r="Q5530" s="92" t="s">
        <v>50</v>
      </c>
      <c r="BF5530" s="101" t="s">
        <v>58</v>
      </c>
      <c r="BK5530" s="98" t="s">
        <v>70</v>
      </c>
    </row>
    <row r="5531" spans="17:63" ht="29.25" customHeight="1" x14ac:dyDescent="0.2">
      <c r="Q5531" s="92" t="s">
        <v>50</v>
      </c>
      <c r="BF5531" s="101" t="s">
        <v>58</v>
      </c>
      <c r="BK5531" s="98" t="s">
        <v>70</v>
      </c>
    </row>
    <row r="5532" spans="17:63" ht="29.25" customHeight="1" x14ac:dyDescent="0.2">
      <c r="Q5532" s="92" t="s">
        <v>50</v>
      </c>
      <c r="BF5532" s="101" t="s">
        <v>58</v>
      </c>
      <c r="BK5532" s="98" t="s">
        <v>70</v>
      </c>
    </row>
    <row r="5533" spans="17:63" ht="29.25" customHeight="1" x14ac:dyDescent="0.2">
      <c r="Q5533" s="92" t="s">
        <v>50</v>
      </c>
      <c r="BF5533" s="101" t="s">
        <v>58</v>
      </c>
      <c r="BK5533" s="98" t="s">
        <v>70</v>
      </c>
    </row>
    <row r="5534" spans="17:63" ht="29.25" customHeight="1" x14ac:dyDescent="0.2">
      <c r="Q5534" s="92" t="s">
        <v>50</v>
      </c>
      <c r="BF5534" s="101" t="s">
        <v>58</v>
      </c>
      <c r="BK5534" s="98" t="s">
        <v>70</v>
      </c>
    </row>
    <row r="5535" spans="17:63" ht="29.25" customHeight="1" x14ac:dyDescent="0.2">
      <c r="Q5535" s="92" t="s">
        <v>50</v>
      </c>
      <c r="BF5535" s="101" t="s">
        <v>58</v>
      </c>
      <c r="BK5535" s="98" t="s">
        <v>70</v>
      </c>
    </row>
    <row r="5536" spans="17:63" ht="29.25" customHeight="1" x14ac:dyDescent="0.2">
      <c r="Q5536" s="92" t="s">
        <v>50</v>
      </c>
      <c r="BF5536" s="101" t="s">
        <v>58</v>
      </c>
      <c r="BK5536" s="98" t="s">
        <v>70</v>
      </c>
    </row>
    <row r="5537" spans="17:63" ht="29.25" customHeight="1" x14ac:dyDescent="0.2">
      <c r="Q5537" s="92" t="s">
        <v>50</v>
      </c>
      <c r="BF5537" s="101" t="s">
        <v>58</v>
      </c>
      <c r="BK5537" s="98" t="s">
        <v>70</v>
      </c>
    </row>
    <row r="5538" spans="17:63" ht="29.25" customHeight="1" x14ac:dyDescent="0.2">
      <c r="Q5538" s="92" t="s">
        <v>50</v>
      </c>
      <c r="BF5538" s="101" t="s">
        <v>58</v>
      </c>
      <c r="BK5538" s="98" t="s">
        <v>70</v>
      </c>
    </row>
    <row r="5539" spans="17:63" ht="29.25" customHeight="1" x14ac:dyDescent="0.2">
      <c r="Q5539" s="92" t="s">
        <v>50</v>
      </c>
      <c r="BF5539" s="101" t="s">
        <v>58</v>
      </c>
      <c r="BK5539" s="98" t="s">
        <v>70</v>
      </c>
    </row>
    <row r="5540" spans="17:63" ht="29.25" customHeight="1" x14ac:dyDescent="0.2">
      <c r="Q5540" s="92" t="s">
        <v>50</v>
      </c>
      <c r="BF5540" s="101" t="s">
        <v>58</v>
      </c>
      <c r="BK5540" s="98" t="s">
        <v>70</v>
      </c>
    </row>
    <row r="5541" spans="17:63" ht="29.25" customHeight="1" x14ac:dyDescent="0.2">
      <c r="Q5541" s="92" t="s">
        <v>50</v>
      </c>
      <c r="BF5541" s="101" t="s">
        <v>58</v>
      </c>
      <c r="BK5541" s="98" t="s">
        <v>70</v>
      </c>
    </row>
    <row r="5542" spans="17:63" ht="29.25" customHeight="1" x14ac:dyDescent="0.2">
      <c r="Q5542" s="92" t="s">
        <v>50</v>
      </c>
      <c r="BF5542" s="101" t="s">
        <v>58</v>
      </c>
      <c r="BK5542" s="98" t="s">
        <v>70</v>
      </c>
    </row>
    <row r="5543" spans="17:63" ht="29.25" customHeight="1" x14ac:dyDescent="0.2">
      <c r="Q5543" s="92" t="s">
        <v>50</v>
      </c>
      <c r="BF5543" s="101" t="s">
        <v>58</v>
      </c>
      <c r="BK5543" s="98" t="s">
        <v>70</v>
      </c>
    </row>
    <row r="5544" spans="17:63" ht="29.25" customHeight="1" x14ac:dyDescent="0.2">
      <c r="Q5544" s="92" t="s">
        <v>50</v>
      </c>
      <c r="BF5544" s="101" t="s">
        <v>58</v>
      </c>
      <c r="BK5544" s="98" t="s">
        <v>70</v>
      </c>
    </row>
    <row r="5545" spans="17:63" ht="29.25" customHeight="1" x14ac:dyDescent="0.2">
      <c r="Q5545" s="92" t="s">
        <v>50</v>
      </c>
      <c r="BF5545" s="101" t="s">
        <v>58</v>
      </c>
      <c r="BK5545" s="98" t="s">
        <v>70</v>
      </c>
    </row>
    <row r="5546" spans="17:63" ht="29.25" customHeight="1" x14ac:dyDescent="0.2">
      <c r="Q5546" s="92" t="s">
        <v>50</v>
      </c>
      <c r="BF5546" s="101" t="s">
        <v>58</v>
      </c>
      <c r="BK5546" s="98" t="s">
        <v>70</v>
      </c>
    </row>
    <row r="5547" spans="17:63" ht="29.25" customHeight="1" x14ac:dyDescent="0.2">
      <c r="Q5547" s="92" t="s">
        <v>50</v>
      </c>
      <c r="BF5547" s="101" t="s">
        <v>58</v>
      </c>
      <c r="BK5547" s="98" t="s">
        <v>70</v>
      </c>
    </row>
    <row r="5548" spans="17:63" ht="29.25" customHeight="1" x14ac:dyDescent="0.2">
      <c r="Q5548" s="92" t="s">
        <v>50</v>
      </c>
      <c r="BF5548" s="101" t="s">
        <v>58</v>
      </c>
      <c r="BK5548" s="98" t="s">
        <v>70</v>
      </c>
    </row>
    <row r="5549" spans="17:63" ht="29.25" customHeight="1" x14ac:dyDescent="0.2">
      <c r="Q5549" s="92" t="s">
        <v>50</v>
      </c>
      <c r="BF5549" s="101" t="s">
        <v>58</v>
      </c>
      <c r="BK5549" s="98" t="s">
        <v>70</v>
      </c>
    </row>
    <row r="5550" spans="17:63" ht="29.25" customHeight="1" x14ac:dyDescent="0.2">
      <c r="Q5550" s="92" t="s">
        <v>50</v>
      </c>
      <c r="BF5550" s="101" t="s">
        <v>58</v>
      </c>
      <c r="BK5550" s="98" t="s">
        <v>70</v>
      </c>
    </row>
    <row r="5551" spans="17:63" ht="29.25" customHeight="1" x14ac:dyDescent="0.2">
      <c r="Q5551" s="92" t="s">
        <v>50</v>
      </c>
      <c r="BF5551" s="101" t="s">
        <v>58</v>
      </c>
      <c r="BK5551" s="98" t="s">
        <v>70</v>
      </c>
    </row>
    <row r="5552" spans="17:63" ht="29.25" customHeight="1" x14ac:dyDescent="0.2">
      <c r="Q5552" s="92" t="s">
        <v>50</v>
      </c>
      <c r="BF5552" s="101" t="s">
        <v>58</v>
      </c>
      <c r="BK5552" s="98" t="s">
        <v>70</v>
      </c>
    </row>
    <row r="5553" spans="17:63" ht="29.25" customHeight="1" x14ac:dyDescent="0.2">
      <c r="Q5553" s="92" t="s">
        <v>50</v>
      </c>
      <c r="BF5553" s="101" t="s">
        <v>58</v>
      </c>
      <c r="BK5553" s="98" t="s">
        <v>70</v>
      </c>
    </row>
    <row r="5554" spans="17:63" ht="29.25" customHeight="1" x14ac:dyDescent="0.2">
      <c r="Q5554" s="92" t="s">
        <v>50</v>
      </c>
      <c r="BF5554" s="101" t="s">
        <v>58</v>
      </c>
      <c r="BK5554" s="98" t="s">
        <v>70</v>
      </c>
    </row>
    <row r="5555" spans="17:63" ht="29.25" customHeight="1" x14ac:dyDescent="0.2">
      <c r="Q5555" s="92" t="s">
        <v>50</v>
      </c>
      <c r="BF5555" s="101" t="s">
        <v>58</v>
      </c>
      <c r="BK5555" s="98" t="s">
        <v>70</v>
      </c>
    </row>
    <row r="5556" spans="17:63" ht="29.25" customHeight="1" x14ac:dyDescent="0.2">
      <c r="Q5556" s="92" t="s">
        <v>50</v>
      </c>
      <c r="BF5556" s="101" t="s">
        <v>58</v>
      </c>
      <c r="BK5556" s="98" t="s">
        <v>70</v>
      </c>
    </row>
    <row r="5557" spans="17:63" ht="29.25" customHeight="1" x14ac:dyDescent="0.2">
      <c r="Q5557" s="92" t="s">
        <v>50</v>
      </c>
      <c r="BF5557" s="101" t="s">
        <v>58</v>
      </c>
      <c r="BK5557" s="98" t="s">
        <v>70</v>
      </c>
    </row>
    <row r="5558" spans="17:63" ht="29.25" customHeight="1" x14ac:dyDescent="0.2">
      <c r="Q5558" s="92" t="s">
        <v>50</v>
      </c>
      <c r="BF5558" s="101" t="s">
        <v>58</v>
      </c>
      <c r="BK5558" s="98" t="s">
        <v>70</v>
      </c>
    </row>
    <row r="5559" spans="17:63" ht="29.25" customHeight="1" x14ac:dyDescent="0.2">
      <c r="Q5559" s="92" t="s">
        <v>50</v>
      </c>
      <c r="BF5559" s="101" t="s">
        <v>58</v>
      </c>
      <c r="BK5559" s="98" t="s">
        <v>70</v>
      </c>
    </row>
    <row r="5560" spans="17:63" ht="29.25" customHeight="1" x14ac:dyDescent="0.2">
      <c r="Q5560" s="92" t="s">
        <v>50</v>
      </c>
      <c r="BF5560" s="101" t="s">
        <v>58</v>
      </c>
      <c r="BK5560" s="98" t="s">
        <v>70</v>
      </c>
    </row>
    <row r="5561" spans="17:63" ht="29.25" customHeight="1" x14ac:dyDescent="0.2">
      <c r="Q5561" s="92" t="s">
        <v>50</v>
      </c>
      <c r="BF5561" s="101" t="s">
        <v>58</v>
      </c>
      <c r="BK5561" s="98" t="s">
        <v>70</v>
      </c>
    </row>
    <row r="5562" spans="17:63" ht="29.25" customHeight="1" x14ac:dyDescent="0.2">
      <c r="Q5562" s="92" t="s">
        <v>50</v>
      </c>
      <c r="BF5562" s="101" t="s">
        <v>58</v>
      </c>
      <c r="BK5562" s="98" t="s">
        <v>70</v>
      </c>
    </row>
    <row r="5563" spans="17:63" ht="29.25" customHeight="1" x14ac:dyDescent="0.2">
      <c r="Q5563" s="92" t="s">
        <v>50</v>
      </c>
      <c r="BF5563" s="101" t="s">
        <v>58</v>
      </c>
      <c r="BK5563" s="98" t="s">
        <v>70</v>
      </c>
    </row>
    <row r="5564" spans="17:63" ht="29.25" customHeight="1" x14ac:dyDescent="0.2">
      <c r="Q5564" s="92" t="s">
        <v>50</v>
      </c>
      <c r="BF5564" s="101" t="s">
        <v>58</v>
      </c>
      <c r="BK5564" s="98" t="s">
        <v>70</v>
      </c>
    </row>
    <row r="5565" spans="17:63" ht="29.25" customHeight="1" x14ac:dyDescent="0.2">
      <c r="Q5565" s="92" t="s">
        <v>50</v>
      </c>
      <c r="BF5565" s="101" t="s">
        <v>58</v>
      </c>
      <c r="BK5565" s="98" t="s">
        <v>70</v>
      </c>
    </row>
    <row r="5566" spans="17:63" ht="29.25" customHeight="1" x14ac:dyDescent="0.2">
      <c r="Q5566" s="92" t="s">
        <v>50</v>
      </c>
      <c r="BF5566" s="101" t="s">
        <v>58</v>
      </c>
      <c r="BK5566" s="98" t="s">
        <v>70</v>
      </c>
    </row>
    <row r="5567" spans="17:63" ht="29.25" customHeight="1" x14ac:dyDescent="0.2">
      <c r="Q5567" s="92" t="s">
        <v>50</v>
      </c>
      <c r="BF5567" s="101" t="s">
        <v>58</v>
      </c>
      <c r="BK5567" s="98" t="s">
        <v>70</v>
      </c>
    </row>
    <row r="5568" spans="17:63" ht="29.25" customHeight="1" x14ac:dyDescent="0.2">
      <c r="Q5568" s="92" t="s">
        <v>50</v>
      </c>
      <c r="BF5568" s="101" t="s">
        <v>58</v>
      </c>
      <c r="BK5568" s="98" t="s">
        <v>70</v>
      </c>
    </row>
    <row r="5569" spans="17:63" ht="29.25" customHeight="1" x14ac:dyDescent="0.2">
      <c r="Q5569" s="92" t="s">
        <v>50</v>
      </c>
      <c r="BF5569" s="101" t="s">
        <v>58</v>
      </c>
      <c r="BK5569" s="98" t="s">
        <v>70</v>
      </c>
    </row>
    <row r="5570" spans="17:63" ht="29.25" customHeight="1" x14ac:dyDescent="0.2">
      <c r="Q5570" s="92" t="s">
        <v>50</v>
      </c>
      <c r="BF5570" s="101" t="s">
        <v>58</v>
      </c>
      <c r="BK5570" s="98" t="s">
        <v>70</v>
      </c>
    </row>
    <row r="5571" spans="17:63" ht="29.25" customHeight="1" x14ac:dyDescent="0.2">
      <c r="Q5571" s="92" t="s">
        <v>50</v>
      </c>
      <c r="BF5571" s="101" t="s">
        <v>58</v>
      </c>
      <c r="BK5571" s="98" t="s">
        <v>70</v>
      </c>
    </row>
    <row r="5572" spans="17:63" ht="29.25" customHeight="1" x14ac:dyDescent="0.2">
      <c r="Q5572" s="92" t="s">
        <v>50</v>
      </c>
      <c r="BF5572" s="101" t="s">
        <v>58</v>
      </c>
      <c r="BK5572" s="98" t="s">
        <v>70</v>
      </c>
    </row>
    <row r="5573" spans="17:63" ht="29.25" customHeight="1" x14ac:dyDescent="0.2">
      <c r="Q5573" s="92" t="s">
        <v>50</v>
      </c>
      <c r="BF5573" s="101" t="s">
        <v>58</v>
      </c>
      <c r="BK5573" s="98" t="s">
        <v>70</v>
      </c>
    </row>
    <row r="5574" spans="17:63" ht="29.25" customHeight="1" x14ac:dyDescent="0.2">
      <c r="Q5574" s="92" t="s">
        <v>50</v>
      </c>
      <c r="BF5574" s="101" t="s">
        <v>58</v>
      </c>
      <c r="BK5574" s="98" t="s">
        <v>70</v>
      </c>
    </row>
    <row r="5575" spans="17:63" ht="29.25" customHeight="1" x14ac:dyDescent="0.2">
      <c r="Q5575" s="92" t="s">
        <v>50</v>
      </c>
      <c r="BF5575" s="101" t="s">
        <v>58</v>
      </c>
      <c r="BK5575" s="98" t="s">
        <v>70</v>
      </c>
    </row>
    <row r="5576" spans="17:63" ht="29.25" customHeight="1" x14ac:dyDescent="0.2">
      <c r="Q5576" s="92" t="s">
        <v>50</v>
      </c>
      <c r="BF5576" s="101" t="s">
        <v>58</v>
      </c>
      <c r="BK5576" s="98" t="s">
        <v>70</v>
      </c>
    </row>
    <row r="5577" spans="17:63" ht="29.25" customHeight="1" x14ac:dyDescent="0.2">
      <c r="Q5577" s="92" t="s">
        <v>50</v>
      </c>
      <c r="BF5577" s="101" t="s">
        <v>58</v>
      </c>
      <c r="BK5577" s="98" t="s">
        <v>70</v>
      </c>
    </row>
    <row r="5578" spans="17:63" ht="29.25" customHeight="1" x14ac:dyDescent="0.2">
      <c r="Q5578" s="92" t="s">
        <v>50</v>
      </c>
      <c r="BF5578" s="101" t="s">
        <v>58</v>
      </c>
      <c r="BK5578" s="98" t="s">
        <v>70</v>
      </c>
    </row>
    <row r="5579" spans="17:63" ht="29.25" customHeight="1" x14ac:dyDescent="0.2">
      <c r="Q5579" s="92" t="s">
        <v>50</v>
      </c>
      <c r="BF5579" s="101" t="s">
        <v>58</v>
      </c>
      <c r="BK5579" s="98" t="s">
        <v>70</v>
      </c>
    </row>
    <row r="5580" spans="17:63" ht="29.25" customHeight="1" x14ac:dyDescent="0.2">
      <c r="Q5580" s="92" t="s">
        <v>50</v>
      </c>
      <c r="BF5580" s="101" t="s">
        <v>58</v>
      </c>
      <c r="BK5580" s="98" t="s">
        <v>70</v>
      </c>
    </row>
    <row r="5581" spans="17:63" ht="29.25" customHeight="1" x14ac:dyDescent="0.2">
      <c r="Q5581" s="92" t="s">
        <v>50</v>
      </c>
      <c r="BF5581" s="101" t="s">
        <v>58</v>
      </c>
      <c r="BK5581" s="98" t="s">
        <v>70</v>
      </c>
    </row>
    <row r="5582" spans="17:63" ht="29.25" customHeight="1" x14ac:dyDescent="0.2">
      <c r="Q5582" s="92" t="s">
        <v>50</v>
      </c>
      <c r="BF5582" s="101" t="s">
        <v>58</v>
      </c>
      <c r="BK5582" s="98" t="s">
        <v>70</v>
      </c>
    </row>
    <row r="5583" spans="17:63" ht="29.25" customHeight="1" x14ac:dyDescent="0.2">
      <c r="Q5583" s="92" t="s">
        <v>50</v>
      </c>
      <c r="BF5583" s="101" t="s">
        <v>58</v>
      </c>
      <c r="BK5583" s="98" t="s">
        <v>70</v>
      </c>
    </row>
    <row r="5584" spans="17:63" ht="29.25" customHeight="1" x14ac:dyDescent="0.2">
      <c r="Q5584" s="92" t="s">
        <v>50</v>
      </c>
      <c r="BF5584" s="101" t="s">
        <v>58</v>
      </c>
      <c r="BK5584" s="98" t="s">
        <v>70</v>
      </c>
    </row>
    <row r="5585" spans="17:63" ht="29.25" customHeight="1" x14ac:dyDescent="0.2">
      <c r="Q5585" s="92" t="s">
        <v>50</v>
      </c>
      <c r="BF5585" s="101" t="s">
        <v>58</v>
      </c>
      <c r="BK5585" s="98" t="s">
        <v>70</v>
      </c>
    </row>
    <row r="5586" spans="17:63" ht="29.25" customHeight="1" x14ac:dyDescent="0.2">
      <c r="Q5586" s="92" t="s">
        <v>50</v>
      </c>
      <c r="BF5586" s="101" t="s">
        <v>58</v>
      </c>
      <c r="BK5586" s="98" t="s">
        <v>70</v>
      </c>
    </row>
    <row r="5587" spans="17:63" ht="29.25" customHeight="1" x14ac:dyDescent="0.2">
      <c r="Q5587" s="92" t="s">
        <v>50</v>
      </c>
      <c r="BF5587" s="101" t="s">
        <v>58</v>
      </c>
      <c r="BK5587" s="98" t="s">
        <v>70</v>
      </c>
    </row>
    <row r="5588" spans="17:63" ht="29.25" customHeight="1" x14ac:dyDescent="0.2">
      <c r="Q5588" s="92" t="s">
        <v>50</v>
      </c>
      <c r="BF5588" s="101" t="s">
        <v>58</v>
      </c>
      <c r="BK5588" s="98" t="s">
        <v>70</v>
      </c>
    </row>
    <row r="5589" spans="17:63" ht="29.25" customHeight="1" x14ac:dyDescent="0.2">
      <c r="Q5589" s="92" t="s">
        <v>50</v>
      </c>
      <c r="BF5589" s="101" t="s">
        <v>58</v>
      </c>
      <c r="BK5589" s="98" t="s">
        <v>70</v>
      </c>
    </row>
    <row r="5590" spans="17:63" ht="29.25" customHeight="1" x14ac:dyDescent="0.2">
      <c r="Q5590" s="92" t="s">
        <v>50</v>
      </c>
      <c r="BF5590" s="101" t="s">
        <v>58</v>
      </c>
      <c r="BK5590" s="98" t="s">
        <v>70</v>
      </c>
    </row>
    <row r="5591" spans="17:63" ht="29.25" customHeight="1" x14ac:dyDescent="0.2">
      <c r="Q5591" s="92" t="s">
        <v>50</v>
      </c>
      <c r="BF5591" s="101" t="s">
        <v>58</v>
      </c>
      <c r="BK5591" s="98" t="s">
        <v>70</v>
      </c>
    </row>
    <row r="5592" spans="17:63" ht="29.25" customHeight="1" x14ac:dyDescent="0.2">
      <c r="Q5592" s="92" t="s">
        <v>50</v>
      </c>
      <c r="BF5592" s="101" t="s">
        <v>58</v>
      </c>
      <c r="BK5592" s="98" t="s">
        <v>70</v>
      </c>
    </row>
    <row r="5593" spans="17:63" ht="29.25" customHeight="1" x14ac:dyDescent="0.2">
      <c r="Q5593" s="92" t="s">
        <v>50</v>
      </c>
      <c r="BF5593" s="101" t="s">
        <v>58</v>
      </c>
      <c r="BK5593" s="98" t="s">
        <v>70</v>
      </c>
    </row>
    <row r="5594" spans="17:63" ht="29.25" customHeight="1" x14ac:dyDescent="0.2">
      <c r="Q5594" s="92" t="s">
        <v>50</v>
      </c>
      <c r="BF5594" s="101" t="s">
        <v>58</v>
      </c>
      <c r="BK5594" s="98" t="s">
        <v>70</v>
      </c>
    </row>
    <row r="5595" spans="17:63" ht="29.25" customHeight="1" x14ac:dyDescent="0.2">
      <c r="Q5595" s="92" t="s">
        <v>50</v>
      </c>
      <c r="BF5595" s="101" t="s">
        <v>58</v>
      </c>
      <c r="BK5595" s="98" t="s">
        <v>70</v>
      </c>
    </row>
    <row r="5596" spans="17:63" ht="29.25" customHeight="1" x14ac:dyDescent="0.2">
      <c r="Q5596" s="92" t="s">
        <v>50</v>
      </c>
      <c r="BF5596" s="101" t="s">
        <v>58</v>
      </c>
      <c r="BK5596" s="98" t="s">
        <v>70</v>
      </c>
    </row>
    <row r="5597" spans="17:63" ht="29.25" customHeight="1" x14ac:dyDescent="0.2">
      <c r="Q5597" s="92" t="s">
        <v>50</v>
      </c>
      <c r="BF5597" s="101" t="s">
        <v>58</v>
      </c>
      <c r="BK5597" s="98" t="s">
        <v>70</v>
      </c>
    </row>
    <row r="5598" spans="17:63" ht="29.25" customHeight="1" x14ac:dyDescent="0.2">
      <c r="Q5598" s="92" t="s">
        <v>50</v>
      </c>
      <c r="BF5598" s="101" t="s">
        <v>58</v>
      </c>
      <c r="BK5598" s="98" t="s">
        <v>70</v>
      </c>
    </row>
    <row r="5599" spans="17:63" ht="29.25" customHeight="1" x14ac:dyDescent="0.2">
      <c r="Q5599" s="92" t="s">
        <v>50</v>
      </c>
      <c r="BF5599" s="101" t="s">
        <v>58</v>
      </c>
      <c r="BK5599" s="98" t="s">
        <v>70</v>
      </c>
    </row>
    <row r="5600" spans="17:63" ht="29.25" customHeight="1" x14ac:dyDescent="0.2">
      <c r="Q5600" s="92" t="s">
        <v>50</v>
      </c>
      <c r="BF5600" s="101" t="s">
        <v>58</v>
      </c>
      <c r="BK5600" s="98" t="s">
        <v>70</v>
      </c>
    </row>
    <row r="5601" spans="17:63" ht="29.25" customHeight="1" x14ac:dyDescent="0.2">
      <c r="Q5601" s="92" t="s">
        <v>50</v>
      </c>
      <c r="BF5601" s="101" t="s">
        <v>58</v>
      </c>
      <c r="BK5601" s="98" t="s">
        <v>70</v>
      </c>
    </row>
    <row r="5602" spans="17:63" ht="29.25" customHeight="1" x14ac:dyDescent="0.2">
      <c r="Q5602" s="92" t="s">
        <v>50</v>
      </c>
      <c r="BF5602" s="101" t="s">
        <v>58</v>
      </c>
      <c r="BK5602" s="98" t="s">
        <v>70</v>
      </c>
    </row>
    <row r="5603" spans="17:63" ht="29.25" customHeight="1" x14ac:dyDescent="0.2">
      <c r="Q5603" s="92" t="s">
        <v>50</v>
      </c>
      <c r="BF5603" s="101" t="s">
        <v>58</v>
      </c>
      <c r="BK5603" s="98" t="s">
        <v>70</v>
      </c>
    </row>
    <row r="5604" spans="17:63" ht="29.25" customHeight="1" x14ac:dyDescent="0.2">
      <c r="Q5604" s="92" t="s">
        <v>50</v>
      </c>
      <c r="BF5604" s="101" t="s">
        <v>58</v>
      </c>
      <c r="BK5604" s="98" t="s">
        <v>70</v>
      </c>
    </row>
    <row r="5605" spans="17:63" ht="29.25" customHeight="1" x14ac:dyDescent="0.2">
      <c r="Q5605" s="92" t="s">
        <v>50</v>
      </c>
      <c r="BF5605" s="101" t="s">
        <v>58</v>
      </c>
      <c r="BK5605" s="98" t="s">
        <v>70</v>
      </c>
    </row>
    <row r="5606" spans="17:63" ht="29.25" customHeight="1" x14ac:dyDescent="0.2">
      <c r="Q5606" s="92" t="s">
        <v>50</v>
      </c>
      <c r="BF5606" s="101" t="s">
        <v>58</v>
      </c>
      <c r="BK5606" s="98" t="s">
        <v>70</v>
      </c>
    </row>
    <row r="5607" spans="17:63" ht="29.25" customHeight="1" x14ac:dyDescent="0.2">
      <c r="Q5607" s="92" t="s">
        <v>50</v>
      </c>
      <c r="BF5607" s="101" t="s">
        <v>58</v>
      </c>
      <c r="BK5607" s="98" t="s">
        <v>70</v>
      </c>
    </row>
    <row r="5608" spans="17:63" ht="29.25" customHeight="1" x14ac:dyDescent="0.2">
      <c r="Q5608" s="92" t="s">
        <v>50</v>
      </c>
      <c r="BF5608" s="101" t="s">
        <v>58</v>
      </c>
      <c r="BK5608" s="98" t="s">
        <v>70</v>
      </c>
    </row>
    <row r="5609" spans="17:63" ht="29.25" customHeight="1" x14ac:dyDescent="0.2">
      <c r="Q5609" s="92" t="s">
        <v>50</v>
      </c>
      <c r="BF5609" s="101" t="s">
        <v>58</v>
      </c>
      <c r="BK5609" s="98" t="s">
        <v>70</v>
      </c>
    </row>
    <row r="5610" spans="17:63" ht="29.25" customHeight="1" x14ac:dyDescent="0.2">
      <c r="Q5610" s="92" t="s">
        <v>50</v>
      </c>
      <c r="BF5610" s="101" t="s">
        <v>58</v>
      </c>
      <c r="BK5610" s="98" t="s">
        <v>70</v>
      </c>
    </row>
    <row r="5611" spans="17:63" ht="29.25" customHeight="1" x14ac:dyDescent="0.2">
      <c r="Q5611" s="92" t="s">
        <v>50</v>
      </c>
      <c r="BF5611" s="101" t="s">
        <v>58</v>
      </c>
      <c r="BK5611" s="98" t="s">
        <v>70</v>
      </c>
    </row>
    <row r="5612" spans="17:63" ht="29.25" customHeight="1" x14ac:dyDescent="0.2">
      <c r="Q5612" s="92" t="s">
        <v>50</v>
      </c>
      <c r="BF5612" s="101" t="s">
        <v>58</v>
      </c>
      <c r="BK5612" s="98" t="s">
        <v>70</v>
      </c>
    </row>
    <row r="5613" spans="17:63" ht="29.25" customHeight="1" x14ac:dyDescent="0.2">
      <c r="Q5613" s="92" t="s">
        <v>50</v>
      </c>
      <c r="BF5613" s="101" t="s">
        <v>58</v>
      </c>
      <c r="BK5613" s="98" t="s">
        <v>70</v>
      </c>
    </row>
    <row r="5614" spans="17:63" ht="29.25" customHeight="1" x14ac:dyDescent="0.2">
      <c r="Q5614" s="92" t="s">
        <v>50</v>
      </c>
      <c r="BF5614" s="101" t="s">
        <v>58</v>
      </c>
      <c r="BK5614" s="98" t="s">
        <v>70</v>
      </c>
    </row>
    <row r="5615" spans="17:63" ht="29.25" customHeight="1" x14ac:dyDescent="0.2">
      <c r="Q5615" s="92" t="s">
        <v>50</v>
      </c>
      <c r="BF5615" s="101" t="s">
        <v>58</v>
      </c>
      <c r="BK5615" s="98" t="s">
        <v>70</v>
      </c>
    </row>
    <row r="5616" spans="17:63" ht="29.25" customHeight="1" x14ac:dyDescent="0.2">
      <c r="Q5616" s="92" t="s">
        <v>50</v>
      </c>
      <c r="BF5616" s="101" t="s">
        <v>58</v>
      </c>
      <c r="BK5616" s="98" t="s">
        <v>70</v>
      </c>
    </row>
    <row r="5617" spans="17:63" ht="29.25" customHeight="1" x14ac:dyDescent="0.2">
      <c r="Q5617" s="92" t="s">
        <v>50</v>
      </c>
      <c r="BF5617" s="101" t="s">
        <v>58</v>
      </c>
      <c r="BK5617" s="98" t="s">
        <v>70</v>
      </c>
    </row>
    <row r="5618" spans="17:63" ht="29.25" customHeight="1" x14ac:dyDescent="0.2">
      <c r="Q5618" s="92" t="s">
        <v>50</v>
      </c>
      <c r="BF5618" s="101" t="s">
        <v>58</v>
      </c>
      <c r="BK5618" s="98" t="s">
        <v>70</v>
      </c>
    </row>
    <row r="5619" spans="17:63" ht="29.25" customHeight="1" x14ac:dyDescent="0.2">
      <c r="Q5619" s="92" t="s">
        <v>50</v>
      </c>
      <c r="BF5619" s="101" t="s">
        <v>58</v>
      </c>
      <c r="BK5619" s="98" t="s">
        <v>70</v>
      </c>
    </row>
    <row r="5620" spans="17:63" ht="29.25" customHeight="1" x14ac:dyDescent="0.2">
      <c r="Q5620" s="92" t="s">
        <v>50</v>
      </c>
      <c r="BF5620" s="101" t="s">
        <v>58</v>
      </c>
      <c r="BK5620" s="98" t="s">
        <v>70</v>
      </c>
    </row>
    <row r="5621" spans="17:63" ht="29.25" customHeight="1" x14ac:dyDescent="0.2">
      <c r="Q5621" s="92" t="s">
        <v>50</v>
      </c>
      <c r="BF5621" s="101" t="s">
        <v>58</v>
      </c>
      <c r="BK5621" s="98" t="s">
        <v>70</v>
      </c>
    </row>
    <row r="5622" spans="17:63" ht="29.25" customHeight="1" x14ac:dyDescent="0.2">
      <c r="Q5622" s="92" t="s">
        <v>50</v>
      </c>
      <c r="BF5622" s="101" t="s">
        <v>58</v>
      </c>
      <c r="BK5622" s="98" t="s">
        <v>70</v>
      </c>
    </row>
    <row r="5623" spans="17:63" ht="29.25" customHeight="1" x14ac:dyDescent="0.2">
      <c r="Q5623" s="92" t="s">
        <v>50</v>
      </c>
      <c r="BF5623" s="101" t="s">
        <v>58</v>
      </c>
      <c r="BK5623" s="98" t="s">
        <v>70</v>
      </c>
    </row>
    <row r="5624" spans="17:63" ht="29.25" customHeight="1" x14ac:dyDescent="0.2">
      <c r="Q5624" s="92" t="s">
        <v>50</v>
      </c>
      <c r="BF5624" s="101" t="s">
        <v>58</v>
      </c>
      <c r="BK5624" s="98" t="s">
        <v>70</v>
      </c>
    </row>
    <row r="5625" spans="17:63" ht="29.25" customHeight="1" x14ac:dyDescent="0.2">
      <c r="Q5625" s="92" t="s">
        <v>50</v>
      </c>
      <c r="BF5625" s="101" t="s">
        <v>58</v>
      </c>
      <c r="BK5625" s="98" t="s">
        <v>70</v>
      </c>
    </row>
    <row r="5626" spans="17:63" ht="29.25" customHeight="1" x14ac:dyDescent="0.2">
      <c r="Q5626" s="92" t="s">
        <v>50</v>
      </c>
      <c r="BF5626" s="101" t="s">
        <v>58</v>
      </c>
      <c r="BK5626" s="98" t="s">
        <v>70</v>
      </c>
    </row>
    <row r="5627" spans="17:63" ht="29.25" customHeight="1" x14ac:dyDescent="0.2">
      <c r="Q5627" s="92" t="s">
        <v>50</v>
      </c>
      <c r="BF5627" s="101" t="s">
        <v>58</v>
      </c>
      <c r="BK5627" s="98" t="s">
        <v>70</v>
      </c>
    </row>
    <row r="5628" spans="17:63" ht="29.25" customHeight="1" x14ac:dyDescent="0.2">
      <c r="Q5628" s="92" t="s">
        <v>50</v>
      </c>
      <c r="BF5628" s="101" t="s">
        <v>58</v>
      </c>
      <c r="BK5628" s="98" t="s">
        <v>70</v>
      </c>
    </row>
    <row r="5629" spans="17:63" ht="29.25" customHeight="1" x14ac:dyDescent="0.2">
      <c r="Q5629" s="92" t="s">
        <v>50</v>
      </c>
      <c r="BF5629" s="101" t="s">
        <v>58</v>
      </c>
      <c r="BK5629" s="98" t="s">
        <v>70</v>
      </c>
    </row>
    <row r="5630" spans="17:63" ht="29.25" customHeight="1" x14ac:dyDescent="0.2">
      <c r="Q5630" s="92" t="s">
        <v>50</v>
      </c>
      <c r="BF5630" s="101" t="s">
        <v>58</v>
      </c>
      <c r="BK5630" s="98" t="s">
        <v>70</v>
      </c>
    </row>
    <row r="5631" spans="17:63" ht="29.25" customHeight="1" x14ac:dyDescent="0.2">
      <c r="Q5631" s="92" t="s">
        <v>50</v>
      </c>
      <c r="BF5631" s="101" t="s">
        <v>58</v>
      </c>
      <c r="BK5631" s="98" t="s">
        <v>70</v>
      </c>
    </row>
    <row r="5632" spans="17:63" ht="29.25" customHeight="1" x14ac:dyDescent="0.2">
      <c r="Q5632" s="92" t="s">
        <v>50</v>
      </c>
      <c r="BF5632" s="101" t="s">
        <v>58</v>
      </c>
      <c r="BK5632" s="98" t="s">
        <v>70</v>
      </c>
    </row>
    <row r="5633" spans="17:63" ht="29.25" customHeight="1" x14ac:dyDescent="0.2">
      <c r="Q5633" s="92" t="s">
        <v>50</v>
      </c>
      <c r="BF5633" s="101" t="s">
        <v>58</v>
      </c>
      <c r="BK5633" s="98" t="s">
        <v>70</v>
      </c>
    </row>
    <row r="5634" spans="17:63" ht="29.25" customHeight="1" x14ac:dyDescent="0.2">
      <c r="Q5634" s="92" t="s">
        <v>50</v>
      </c>
      <c r="BF5634" s="101" t="s">
        <v>58</v>
      </c>
      <c r="BK5634" s="98" t="s">
        <v>70</v>
      </c>
    </row>
    <row r="5635" spans="17:63" ht="29.25" customHeight="1" x14ac:dyDescent="0.2">
      <c r="Q5635" s="92" t="s">
        <v>50</v>
      </c>
      <c r="BF5635" s="101" t="s">
        <v>58</v>
      </c>
      <c r="BK5635" s="98" t="s">
        <v>70</v>
      </c>
    </row>
    <row r="5636" spans="17:63" ht="29.25" customHeight="1" x14ac:dyDescent="0.2">
      <c r="Q5636" s="92" t="s">
        <v>50</v>
      </c>
      <c r="BF5636" s="101" t="s">
        <v>58</v>
      </c>
      <c r="BK5636" s="98" t="s">
        <v>70</v>
      </c>
    </row>
    <row r="5637" spans="17:63" ht="29.25" customHeight="1" x14ac:dyDescent="0.2">
      <c r="Q5637" s="92" t="s">
        <v>50</v>
      </c>
      <c r="BF5637" s="101" t="s">
        <v>58</v>
      </c>
      <c r="BK5637" s="98" t="s">
        <v>70</v>
      </c>
    </row>
    <row r="5638" spans="17:63" ht="29.25" customHeight="1" x14ac:dyDescent="0.2">
      <c r="Q5638" s="92" t="s">
        <v>50</v>
      </c>
      <c r="BF5638" s="101" t="s">
        <v>58</v>
      </c>
      <c r="BK5638" s="98" t="s">
        <v>70</v>
      </c>
    </row>
    <row r="5639" spans="17:63" ht="29.25" customHeight="1" x14ac:dyDescent="0.2">
      <c r="Q5639" s="92" t="s">
        <v>50</v>
      </c>
      <c r="BF5639" s="101" t="s">
        <v>58</v>
      </c>
      <c r="BK5639" s="98" t="s">
        <v>70</v>
      </c>
    </row>
    <row r="5640" spans="17:63" ht="29.25" customHeight="1" x14ac:dyDescent="0.2">
      <c r="Q5640" s="92" t="s">
        <v>50</v>
      </c>
      <c r="BF5640" s="101" t="s">
        <v>58</v>
      </c>
      <c r="BK5640" s="98" t="s">
        <v>70</v>
      </c>
    </row>
    <row r="5641" spans="17:63" ht="29.25" customHeight="1" x14ac:dyDescent="0.2">
      <c r="Q5641" s="92" t="s">
        <v>50</v>
      </c>
      <c r="BF5641" s="101" t="s">
        <v>58</v>
      </c>
      <c r="BK5641" s="98" t="s">
        <v>70</v>
      </c>
    </row>
    <row r="5642" spans="17:63" ht="29.25" customHeight="1" x14ac:dyDescent="0.2">
      <c r="Q5642" s="92" t="s">
        <v>50</v>
      </c>
      <c r="BF5642" s="101" t="s">
        <v>58</v>
      </c>
      <c r="BK5642" s="98" t="s">
        <v>70</v>
      </c>
    </row>
    <row r="5643" spans="17:63" ht="29.25" customHeight="1" x14ac:dyDescent="0.2">
      <c r="Q5643" s="92" t="s">
        <v>50</v>
      </c>
      <c r="BF5643" s="101" t="s">
        <v>58</v>
      </c>
      <c r="BK5643" s="98" t="s">
        <v>70</v>
      </c>
    </row>
    <row r="5644" spans="17:63" ht="29.25" customHeight="1" x14ac:dyDescent="0.2">
      <c r="Q5644" s="92" t="s">
        <v>50</v>
      </c>
      <c r="BF5644" s="101" t="s">
        <v>58</v>
      </c>
      <c r="BK5644" s="98" t="s">
        <v>70</v>
      </c>
    </row>
    <row r="5645" spans="17:63" ht="29.25" customHeight="1" x14ac:dyDescent="0.2">
      <c r="Q5645" s="92" t="s">
        <v>50</v>
      </c>
      <c r="BF5645" s="101" t="s">
        <v>58</v>
      </c>
      <c r="BK5645" s="98" t="s">
        <v>70</v>
      </c>
    </row>
    <row r="5646" spans="17:63" ht="29.25" customHeight="1" x14ac:dyDescent="0.2">
      <c r="Q5646" s="92" t="s">
        <v>50</v>
      </c>
      <c r="BF5646" s="101" t="s">
        <v>58</v>
      </c>
      <c r="BK5646" s="98" t="s">
        <v>70</v>
      </c>
    </row>
    <row r="5647" spans="17:63" ht="29.25" customHeight="1" x14ac:dyDescent="0.2">
      <c r="Q5647" s="92" t="s">
        <v>50</v>
      </c>
      <c r="BF5647" s="101" t="s">
        <v>58</v>
      </c>
      <c r="BK5647" s="98" t="s">
        <v>70</v>
      </c>
    </row>
    <row r="5648" spans="17:63" ht="29.25" customHeight="1" x14ac:dyDescent="0.2">
      <c r="Q5648" s="92" t="s">
        <v>50</v>
      </c>
      <c r="BF5648" s="101" t="s">
        <v>58</v>
      </c>
      <c r="BK5648" s="98" t="s">
        <v>70</v>
      </c>
    </row>
    <row r="5649" spans="17:63" ht="29.25" customHeight="1" x14ac:dyDescent="0.2">
      <c r="Q5649" s="92" t="s">
        <v>50</v>
      </c>
      <c r="BF5649" s="101" t="s">
        <v>58</v>
      </c>
      <c r="BK5649" s="98" t="s">
        <v>70</v>
      </c>
    </row>
    <row r="5650" spans="17:63" ht="29.25" customHeight="1" x14ac:dyDescent="0.2">
      <c r="Q5650" s="92" t="s">
        <v>50</v>
      </c>
      <c r="BF5650" s="101" t="s">
        <v>58</v>
      </c>
      <c r="BK5650" s="98" t="s">
        <v>70</v>
      </c>
    </row>
    <row r="5651" spans="17:63" ht="29.25" customHeight="1" x14ac:dyDescent="0.2">
      <c r="Q5651" s="92" t="s">
        <v>50</v>
      </c>
      <c r="BF5651" s="101" t="s">
        <v>58</v>
      </c>
      <c r="BK5651" s="98" t="s">
        <v>70</v>
      </c>
    </row>
    <row r="5652" spans="17:63" ht="29.25" customHeight="1" x14ac:dyDescent="0.2">
      <c r="Q5652" s="92" t="s">
        <v>50</v>
      </c>
      <c r="BF5652" s="101" t="s">
        <v>58</v>
      </c>
      <c r="BK5652" s="98" t="s">
        <v>70</v>
      </c>
    </row>
    <row r="5653" spans="17:63" ht="29.25" customHeight="1" x14ac:dyDescent="0.2">
      <c r="Q5653" s="92" t="s">
        <v>50</v>
      </c>
      <c r="BF5653" s="101" t="s">
        <v>58</v>
      </c>
      <c r="BK5653" s="98" t="s">
        <v>70</v>
      </c>
    </row>
    <row r="5654" spans="17:63" ht="29.25" customHeight="1" x14ac:dyDescent="0.2">
      <c r="Q5654" s="92" t="s">
        <v>50</v>
      </c>
      <c r="BF5654" s="101" t="s">
        <v>58</v>
      </c>
      <c r="BK5654" s="98" t="s">
        <v>70</v>
      </c>
    </row>
    <row r="5655" spans="17:63" ht="29.25" customHeight="1" x14ac:dyDescent="0.2">
      <c r="Q5655" s="92" t="s">
        <v>50</v>
      </c>
      <c r="BF5655" s="101" t="s">
        <v>58</v>
      </c>
      <c r="BK5655" s="98" t="s">
        <v>70</v>
      </c>
    </row>
    <row r="5656" spans="17:63" ht="29.25" customHeight="1" x14ac:dyDescent="0.2">
      <c r="Q5656" s="92" t="s">
        <v>50</v>
      </c>
      <c r="BF5656" s="101" t="s">
        <v>58</v>
      </c>
      <c r="BK5656" s="98" t="s">
        <v>70</v>
      </c>
    </row>
    <row r="5657" spans="17:63" ht="29.25" customHeight="1" x14ac:dyDescent="0.2">
      <c r="Q5657" s="92" t="s">
        <v>50</v>
      </c>
      <c r="BF5657" s="101" t="s">
        <v>58</v>
      </c>
      <c r="BK5657" s="98" t="s">
        <v>70</v>
      </c>
    </row>
    <row r="5658" spans="17:63" ht="29.25" customHeight="1" x14ac:dyDescent="0.2">
      <c r="Q5658" s="92" t="s">
        <v>50</v>
      </c>
      <c r="BF5658" s="101" t="s">
        <v>58</v>
      </c>
      <c r="BK5658" s="98" t="s">
        <v>70</v>
      </c>
    </row>
    <row r="5659" spans="17:63" ht="29.25" customHeight="1" x14ac:dyDescent="0.2">
      <c r="Q5659" s="92" t="s">
        <v>50</v>
      </c>
      <c r="BF5659" s="101" t="s">
        <v>58</v>
      </c>
      <c r="BK5659" s="98" t="s">
        <v>70</v>
      </c>
    </row>
    <row r="5660" spans="17:63" ht="29.25" customHeight="1" x14ac:dyDescent="0.2">
      <c r="Q5660" s="92" t="s">
        <v>50</v>
      </c>
      <c r="BF5660" s="101" t="s">
        <v>58</v>
      </c>
      <c r="BK5660" s="98" t="s">
        <v>70</v>
      </c>
    </row>
    <row r="5661" spans="17:63" ht="29.25" customHeight="1" x14ac:dyDescent="0.2">
      <c r="Q5661" s="92" t="s">
        <v>50</v>
      </c>
      <c r="BF5661" s="101" t="s">
        <v>58</v>
      </c>
      <c r="BK5661" s="98" t="s">
        <v>70</v>
      </c>
    </row>
    <row r="5662" spans="17:63" ht="29.25" customHeight="1" x14ac:dyDescent="0.2">
      <c r="Q5662" s="92" t="s">
        <v>50</v>
      </c>
      <c r="BF5662" s="101" t="s">
        <v>58</v>
      </c>
      <c r="BK5662" s="98" t="s">
        <v>70</v>
      </c>
    </row>
    <row r="5663" spans="17:63" ht="29.25" customHeight="1" x14ac:dyDescent="0.2">
      <c r="Q5663" s="92" t="s">
        <v>50</v>
      </c>
      <c r="BF5663" s="101" t="s">
        <v>58</v>
      </c>
      <c r="BK5663" s="98" t="s">
        <v>70</v>
      </c>
    </row>
    <row r="5664" spans="17:63" ht="29.25" customHeight="1" x14ac:dyDescent="0.2">
      <c r="Q5664" s="92" t="s">
        <v>50</v>
      </c>
      <c r="BF5664" s="101" t="s">
        <v>58</v>
      </c>
      <c r="BK5664" s="98" t="s">
        <v>70</v>
      </c>
    </row>
    <row r="5665" spans="17:63" ht="29.25" customHeight="1" x14ac:dyDescent="0.2">
      <c r="Q5665" s="92" t="s">
        <v>50</v>
      </c>
      <c r="BF5665" s="101" t="s">
        <v>58</v>
      </c>
      <c r="BK5665" s="98" t="s">
        <v>70</v>
      </c>
    </row>
    <row r="5666" spans="17:63" ht="29.25" customHeight="1" x14ac:dyDescent="0.2">
      <c r="Q5666" s="92" t="s">
        <v>50</v>
      </c>
      <c r="BF5666" s="101" t="s">
        <v>58</v>
      </c>
      <c r="BK5666" s="98" t="s">
        <v>70</v>
      </c>
    </row>
    <row r="5667" spans="17:63" ht="29.25" customHeight="1" x14ac:dyDescent="0.2">
      <c r="Q5667" s="92" t="s">
        <v>50</v>
      </c>
      <c r="BF5667" s="101" t="s">
        <v>58</v>
      </c>
      <c r="BK5667" s="98" t="s">
        <v>70</v>
      </c>
    </row>
    <row r="5668" spans="17:63" ht="29.25" customHeight="1" x14ac:dyDescent="0.2">
      <c r="Q5668" s="92" t="s">
        <v>50</v>
      </c>
      <c r="BF5668" s="101" t="s">
        <v>58</v>
      </c>
      <c r="BK5668" s="98" t="s">
        <v>70</v>
      </c>
    </row>
    <row r="5669" spans="17:63" ht="29.25" customHeight="1" x14ac:dyDescent="0.2">
      <c r="Q5669" s="92" t="s">
        <v>50</v>
      </c>
      <c r="BF5669" s="101" t="s">
        <v>58</v>
      </c>
      <c r="BK5669" s="98" t="s">
        <v>70</v>
      </c>
    </row>
    <row r="5670" spans="17:63" ht="29.25" customHeight="1" x14ac:dyDescent="0.2">
      <c r="Q5670" s="92" t="s">
        <v>50</v>
      </c>
      <c r="BF5670" s="101" t="s">
        <v>58</v>
      </c>
      <c r="BK5670" s="98" t="s">
        <v>70</v>
      </c>
    </row>
    <row r="5671" spans="17:63" ht="29.25" customHeight="1" x14ac:dyDescent="0.2">
      <c r="Q5671" s="92" t="s">
        <v>50</v>
      </c>
      <c r="BF5671" s="101" t="s">
        <v>58</v>
      </c>
      <c r="BK5671" s="98" t="s">
        <v>70</v>
      </c>
    </row>
    <row r="5672" spans="17:63" ht="29.25" customHeight="1" x14ac:dyDescent="0.2">
      <c r="Q5672" s="92" t="s">
        <v>50</v>
      </c>
      <c r="BF5672" s="101" t="s">
        <v>58</v>
      </c>
      <c r="BK5672" s="98" t="s">
        <v>70</v>
      </c>
    </row>
    <row r="5673" spans="17:63" ht="29.25" customHeight="1" x14ac:dyDescent="0.2">
      <c r="Q5673" s="92" t="s">
        <v>50</v>
      </c>
      <c r="BF5673" s="101" t="s">
        <v>58</v>
      </c>
      <c r="BK5673" s="98" t="s">
        <v>70</v>
      </c>
    </row>
    <row r="5674" spans="17:63" ht="29.25" customHeight="1" x14ac:dyDescent="0.2">
      <c r="Q5674" s="92" t="s">
        <v>50</v>
      </c>
      <c r="BF5674" s="101" t="s">
        <v>58</v>
      </c>
      <c r="BK5674" s="98" t="s">
        <v>70</v>
      </c>
    </row>
    <row r="5675" spans="17:63" ht="29.25" customHeight="1" x14ac:dyDescent="0.2">
      <c r="Q5675" s="92" t="s">
        <v>50</v>
      </c>
      <c r="BF5675" s="101" t="s">
        <v>58</v>
      </c>
      <c r="BK5675" s="98" t="s">
        <v>70</v>
      </c>
    </row>
    <row r="5676" spans="17:63" ht="29.25" customHeight="1" x14ac:dyDescent="0.2">
      <c r="Q5676" s="92" t="s">
        <v>50</v>
      </c>
      <c r="BF5676" s="101" t="s">
        <v>58</v>
      </c>
      <c r="BK5676" s="98" t="s">
        <v>70</v>
      </c>
    </row>
    <row r="5677" spans="17:63" ht="29.25" customHeight="1" x14ac:dyDescent="0.2">
      <c r="Q5677" s="92" t="s">
        <v>50</v>
      </c>
      <c r="BF5677" s="101" t="s">
        <v>58</v>
      </c>
      <c r="BK5677" s="98" t="s">
        <v>70</v>
      </c>
    </row>
    <row r="5678" spans="17:63" ht="29.25" customHeight="1" x14ac:dyDescent="0.2">
      <c r="Q5678" s="92" t="s">
        <v>50</v>
      </c>
      <c r="BF5678" s="101" t="s">
        <v>58</v>
      </c>
      <c r="BK5678" s="98" t="s">
        <v>70</v>
      </c>
    </row>
    <row r="5679" spans="17:63" ht="29.25" customHeight="1" x14ac:dyDescent="0.2">
      <c r="Q5679" s="92" t="s">
        <v>50</v>
      </c>
      <c r="BF5679" s="101" t="s">
        <v>58</v>
      </c>
      <c r="BK5679" s="98" t="s">
        <v>70</v>
      </c>
    </row>
    <row r="5680" spans="17:63" ht="29.25" customHeight="1" x14ac:dyDescent="0.2">
      <c r="Q5680" s="92" t="s">
        <v>50</v>
      </c>
      <c r="BF5680" s="101" t="s">
        <v>58</v>
      </c>
      <c r="BK5680" s="98" t="s">
        <v>70</v>
      </c>
    </row>
    <row r="5681" spans="17:63" ht="29.25" customHeight="1" x14ac:dyDescent="0.2">
      <c r="Q5681" s="92" t="s">
        <v>50</v>
      </c>
      <c r="BF5681" s="101" t="s">
        <v>58</v>
      </c>
      <c r="BK5681" s="98" t="s">
        <v>70</v>
      </c>
    </row>
    <row r="5682" spans="17:63" ht="29.25" customHeight="1" x14ac:dyDescent="0.2">
      <c r="Q5682" s="92" t="s">
        <v>50</v>
      </c>
      <c r="BF5682" s="101" t="s">
        <v>58</v>
      </c>
      <c r="BK5682" s="98" t="s">
        <v>70</v>
      </c>
    </row>
    <row r="5683" spans="17:63" ht="29.25" customHeight="1" x14ac:dyDescent="0.2">
      <c r="Q5683" s="92" t="s">
        <v>50</v>
      </c>
      <c r="BF5683" s="101" t="s">
        <v>58</v>
      </c>
      <c r="BK5683" s="98" t="s">
        <v>70</v>
      </c>
    </row>
    <row r="5684" spans="17:63" ht="29.25" customHeight="1" x14ac:dyDescent="0.2">
      <c r="Q5684" s="92" t="s">
        <v>50</v>
      </c>
      <c r="BF5684" s="101" t="s">
        <v>58</v>
      </c>
      <c r="BK5684" s="98" t="s">
        <v>70</v>
      </c>
    </row>
    <row r="5685" spans="17:63" ht="29.25" customHeight="1" x14ac:dyDescent="0.2">
      <c r="Q5685" s="92" t="s">
        <v>50</v>
      </c>
      <c r="BF5685" s="101" t="s">
        <v>58</v>
      </c>
      <c r="BK5685" s="98" t="s">
        <v>70</v>
      </c>
    </row>
    <row r="5686" spans="17:63" ht="29.25" customHeight="1" x14ac:dyDescent="0.2">
      <c r="Q5686" s="92" t="s">
        <v>50</v>
      </c>
      <c r="BF5686" s="101" t="s">
        <v>58</v>
      </c>
      <c r="BK5686" s="98" t="s">
        <v>70</v>
      </c>
    </row>
    <row r="5687" spans="17:63" ht="29.25" customHeight="1" x14ac:dyDescent="0.2">
      <c r="Q5687" s="92" t="s">
        <v>50</v>
      </c>
      <c r="BF5687" s="101" t="s">
        <v>58</v>
      </c>
      <c r="BK5687" s="98" t="s">
        <v>70</v>
      </c>
    </row>
    <row r="5688" spans="17:63" ht="29.25" customHeight="1" x14ac:dyDescent="0.2">
      <c r="Q5688" s="92" t="s">
        <v>50</v>
      </c>
      <c r="BF5688" s="101" t="s">
        <v>58</v>
      </c>
      <c r="BK5688" s="98" t="s">
        <v>70</v>
      </c>
    </row>
    <row r="5689" spans="17:63" ht="29.25" customHeight="1" x14ac:dyDescent="0.2">
      <c r="Q5689" s="92" t="s">
        <v>50</v>
      </c>
      <c r="BF5689" s="101" t="s">
        <v>58</v>
      </c>
      <c r="BK5689" s="98" t="s">
        <v>70</v>
      </c>
    </row>
    <row r="5690" spans="17:63" ht="29.25" customHeight="1" x14ac:dyDescent="0.2">
      <c r="Q5690" s="92" t="s">
        <v>50</v>
      </c>
      <c r="BF5690" s="101" t="s">
        <v>58</v>
      </c>
      <c r="BK5690" s="98" t="s">
        <v>70</v>
      </c>
    </row>
    <row r="5691" spans="17:63" ht="29.25" customHeight="1" x14ac:dyDescent="0.2">
      <c r="Q5691" s="92" t="s">
        <v>50</v>
      </c>
      <c r="BF5691" s="101" t="s">
        <v>58</v>
      </c>
      <c r="BK5691" s="98" t="s">
        <v>70</v>
      </c>
    </row>
    <row r="5692" spans="17:63" ht="29.25" customHeight="1" x14ac:dyDescent="0.2">
      <c r="Q5692" s="92" t="s">
        <v>50</v>
      </c>
      <c r="BF5692" s="101" t="s">
        <v>58</v>
      </c>
      <c r="BK5692" s="98" t="s">
        <v>70</v>
      </c>
    </row>
    <row r="5693" spans="17:63" ht="29.25" customHeight="1" x14ac:dyDescent="0.2">
      <c r="Q5693" s="92" t="s">
        <v>50</v>
      </c>
      <c r="BF5693" s="101" t="s">
        <v>58</v>
      </c>
      <c r="BK5693" s="98" t="s">
        <v>70</v>
      </c>
    </row>
    <row r="5694" spans="17:63" ht="29.25" customHeight="1" x14ac:dyDescent="0.2">
      <c r="Q5694" s="92" t="s">
        <v>50</v>
      </c>
      <c r="BF5694" s="101" t="s">
        <v>58</v>
      </c>
      <c r="BK5694" s="98" t="s">
        <v>70</v>
      </c>
    </row>
    <row r="5695" spans="17:63" ht="29.25" customHeight="1" x14ac:dyDescent="0.2">
      <c r="Q5695" s="92" t="s">
        <v>50</v>
      </c>
      <c r="BF5695" s="101" t="s">
        <v>58</v>
      </c>
      <c r="BK5695" s="98" t="s">
        <v>70</v>
      </c>
    </row>
    <row r="5696" spans="17:63" ht="29.25" customHeight="1" x14ac:dyDescent="0.2">
      <c r="Q5696" s="92" t="s">
        <v>50</v>
      </c>
      <c r="BF5696" s="101" t="s">
        <v>58</v>
      </c>
      <c r="BK5696" s="98" t="s">
        <v>70</v>
      </c>
    </row>
    <row r="5697" spans="17:63" ht="29.25" customHeight="1" x14ac:dyDescent="0.2">
      <c r="Q5697" s="92" t="s">
        <v>50</v>
      </c>
      <c r="BF5697" s="101" t="s">
        <v>58</v>
      </c>
      <c r="BK5697" s="98" t="s">
        <v>70</v>
      </c>
    </row>
    <row r="5698" spans="17:63" ht="29.25" customHeight="1" x14ac:dyDescent="0.2">
      <c r="Q5698" s="92" t="s">
        <v>50</v>
      </c>
      <c r="BF5698" s="101" t="s">
        <v>58</v>
      </c>
      <c r="BK5698" s="98" t="s">
        <v>70</v>
      </c>
    </row>
    <row r="5699" spans="17:63" ht="29.25" customHeight="1" x14ac:dyDescent="0.2">
      <c r="Q5699" s="92" t="s">
        <v>50</v>
      </c>
      <c r="BF5699" s="101" t="s">
        <v>58</v>
      </c>
      <c r="BK5699" s="98" t="s">
        <v>70</v>
      </c>
    </row>
    <row r="5700" spans="17:63" ht="29.25" customHeight="1" x14ac:dyDescent="0.2">
      <c r="Q5700" s="92" t="s">
        <v>50</v>
      </c>
      <c r="BF5700" s="101" t="s">
        <v>58</v>
      </c>
      <c r="BK5700" s="98" t="s">
        <v>70</v>
      </c>
    </row>
    <row r="5701" spans="17:63" ht="29.25" customHeight="1" x14ac:dyDescent="0.2">
      <c r="Q5701" s="92" t="s">
        <v>50</v>
      </c>
      <c r="BF5701" s="101" t="s">
        <v>58</v>
      </c>
      <c r="BK5701" s="98" t="s">
        <v>70</v>
      </c>
    </row>
    <row r="5702" spans="17:63" ht="29.25" customHeight="1" x14ac:dyDescent="0.2">
      <c r="Q5702" s="92" t="s">
        <v>50</v>
      </c>
      <c r="BF5702" s="101" t="s">
        <v>58</v>
      </c>
      <c r="BK5702" s="98" t="s">
        <v>70</v>
      </c>
    </row>
    <row r="5703" spans="17:63" ht="29.25" customHeight="1" x14ac:dyDescent="0.2">
      <c r="Q5703" s="92" t="s">
        <v>50</v>
      </c>
      <c r="BF5703" s="101" t="s">
        <v>58</v>
      </c>
      <c r="BK5703" s="98" t="s">
        <v>70</v>
      </c>
    </row>
    <row r="5704" spans="17:63" ht="29.25" customHeight="1" x14ac:dyDescent="0.2">
      <c r="Q5704" s="92" t="s">
        <v>50</v>
      </c>
      <c r="BF5704" s="101" t="s">
        <v>58</v>
      </c>
      <c r="BK5704" s="98" t="s">
        <v>70</v>
      </c>
    </row>
    <row r="5705" spans="17:63" ht="29.25" customHeight="1" x14ac:dyDescent="0.2">
      <c r="Q5705" s="92" t="s">
        <v>50</v>
      </c>
      <c r="BF5705" s="101" t="s">
        <v>58</v>
      </c>
      <c r="BK5705" s="98" t="s">
        <v>70</v>
      </c>
    </row>
    <row r="5706" spans="17:63" ht="29.25" customHeight="1" x14ac:dyDescent="0.2">
      <c r="Q5706" s="92" t="s">
        <v>50</v>
      </c>
      <c r="BF5706" s="101" t="s">
        <v>58</v>
      </c>
      <c r="BK5706" s="98" t="s">
        <v>70</v>
      </c>
    </row>
    <row r="5707" spans="17:63" ht="29.25" customHeight="1" x14ac:dyDescent="0.2">
      <c r="Q5707" s="92" t="s">
        <v>50</v>
      </c>
      <c r="BF5707" s="101" t="s">
        <v>58</v>
      </c>
      <c r="BK5707" s="98" t="s">
        <v>70</v>
      </c>
    </row>
    <row r="5708" spans="17:63" ht="29.25" customHeight="1" x14ac:dyDescent="0.2">
      <c r="Q5708" s="92" t="s">
        <v>50</v>
      </c>
      <c r="BF5708" s="101" t="s">
        <v>58</v>
      </c>
      <c r="BK5708" s="98" t="s">
        <v>70</v>
      </c>
    </row>
    <row r="5709" spans="17:63" ht="29.25" customHeight="1" x14ac:dyDescent="0.2">
      <c r="Q5709" s="92" t="s">
        <v>50</v>
      </c>
      <c r="BF5709" s="101" t="s">
        <v>58</v>
      </c>
      <c r="BK5709" s="98" t="s">
        <v>70</v>
      </c>
    </row>
    <row r="5710" spans="17:63" ht="29.25" customHeight="1" x14ac:dyDescent="0.2">
      <c r="Q5710" s="92" t="s">
        <v>50</v>
      </c>
      <c r="BF5710" s="101" t="s">
        <v>58</v>
      </c>
      <c r="BK5710" s="98" t="s">
        <v>70</v>
      </c>
    </row>
    <row r="5711" spans="17:63" ht="29.25" customHeight="1" x14ac:dyDescent="0.2">
      <c r="Q5711" s="92" t="s">
        <v>50</v>
      </c>
      <c r="BF5711" s="101" t="s">
        <v>58</v>
      </c>
      <c r="BK5711" s="98" t="s">
        <v>70</v>
      </c>
    </row>
    <row r="5712" spans="17:63" ht="29.25" customHeight="1" x14ac:dyDescent="0.2">
      <c r="Q5712" s="92" t="s">
        <v>50</v>
      </c>
      <c r="BF5712" s="101" t="s">
        <v>58</v>
      </c>
      <c r="BK5712" s="98" t="s">
        <v>70</v>
      </c>
    </row>
    <row r="5713" spans="17:63" ht="29.25" customHeight="1" x14ac:dyDescent="0.2">
      <c r="Q5713" s="92" t="s">
        <v>50</v>
      </c>
      <c r="BF5713" s="101" t="s">
        <v>58</v>
      </c>
      <c r="BK5713" s="98" t="s">
        <v>70</v>
      </c>
    </row>
    <row r="5714" spans="17:63" ht="29.25" customHeight="1" x14ac:dyDescent="0.2">
      <c r="Q5714" s="92" t="s">
        <v>50</v>
      </c>
      <c r="BF5714" s="101" t="s">
        <v>58</v>
      </c>
      <c r="BK5714" s="98" t="s">
        <v>70</v>
      </c>
    </row>
    <row r="5715" spans="17:63" ht="29.25" customHeight="1" x14ac:dyDescent="0.2">
      <c r="Q5715" s="92" t="s">
        <v>50</v>
      </c>
      <c r="BF5715" s="101" t="s">
        <v>58</v>
      </c>
      <c r="BK5715" s="98" t="s">
        <v>70</v>
      </c>
    </row>
    <row r="5716" spans="17:63" ht="29.25" customHeight="1" x14ac:dyDescent="0.2">
      <c r="Q5716" s="92" t="s">
        <v>50</v>
      </c>
      <c r="BF5716" s="101" t="s">
        <v>58</v>
      </c>
      <c r="BK5716" s="98" t="s">
        <v>70</v>
      </c>
    </row>
    <row r="5717" spans="17:63" ht="29.25" customHeight="1" x14ac:dyDescent="0.2">
      <c r="Q5717" s="92" t="s">
        <v>50</v>
      </c>
      <c r="BF5717" s="101" t="s">
        <v>58</v>
      </c>
      <c r="BK5717" s="98" t="s">
        <v>70</v>
      </c>
    </row>
    <row r="5718" spans="17:63" ht="29.25" customHeight="1" x14ac:dyDescent="0.2">
      <c r="Q5718" s="92" t="s">
        <v>50</v>
      </c>
      <c r="BF5718" s="101" t="s">
        <v>58</v>
      </c>
      <c r="BK5718" s="98" t="s">
        <v>70</v>
      </c>
    </row>
    <row r="5719" spans="17:63" ht="29.25" customHeight="1" x14ac:dyDescent="0.2">
      <c r="Q5719" s="92" t="s">
        <v>50</v>
      </c>
      <c r="BF5719" s="101" t="s">
        <v>58</v>
      </c>
      <c r="BK5719" s="98" t="s">
        <v>70</v>
      </c>
    </row>
    <row r="5720" spans="17:63" ht="29.25" customHeight="1" x14ac:dyDescent="0.2">
      <c r="Q5720" s="92" t="s">
        <v>50</v>
      </c>
      <c r="BF5720" s="101" t="s">
        <v>58</v>
      </c>
      <c r="BK5720" s="98" t="s">
        <v>70</v>
      </c>
    </row>
    <row r="5721" spans="17:63" ht="29.25" customHeight="1" x14ac:dyDescent="0.2">
      <c r="Q5721" s="92" t="s">
        <v>50</v>
      </c>
      <c r="BF5721" s="101" t="s">
        <v>58</v>
      </c>
      <c r="BK5721" s="98" t="s">
        <v>70</v>
      </c>
    </row>
    <row r="5722" spans="17:63" ht="29.25" customHeight="1" x14ac:dyDescent="0.2">
      <c r="Q5722" s="92" t="s">
        <v>50</v>
      </c>
      <c r="BF5722" s="101" t="s">
        <v>58</v>
      </c>
      <c r="BK5722" s="98" t="s">
        <v>70</v>
      </c>
    </row>
    <row r="5723" spans="17:63" ht="29.25" customHeight="1" x14ac:dyDescent="0.2">
      <c r="Q5723" s="92" t="s">
        <v>50</v>
      </c>
      <c r="BF5723" s="101" t="s">
        <v>58</v>
      </c>
      <c r="BK5723" s="98" t="s">
        <v>70</v>
      </c>
    </row>
    <row r="5724" spans="17:63" ht="29.25" customHeight="1" x14ac:dyDescent="0.2">
      <c r="Q5724" s="92" t="s">
        <v>50</v>
      </c>
      <c r="BF5724" s="101" t="s">
        <v>58</v>
      </c>
      <c r="BK5724" s="98" t="s">
        <v>70</v>
      </c>
    </row>
    <row r="5725" spans="17:63" ht="29.25" customHeight="1" x14ac:dyDescent="0.2">
      <c r="Q5725" s="92" t="s">
        <v>50</v>
      </c>
      <c r="BF5725" s="101" t="s">
        <v>58</v>
      </c>
      <c r="BK5725" s="98" t="s">
        <v>70</v>
      </c>
    </row>
    <row r="5726" spans="17:63" ht="29.25" customHeight="1" x14ac:dyDescent="0.2">
      <c r="Q5726" s="92" t="s">
        <v>50</v>
      </c>
      <c r="BF5726" s="101" t="s">
        <v>58</v>
      </c>
      <c r="BK5726" s="98" t="s">
        <v>70</v>
      </c>
    </row>
    <row r="5727" spans="17:63" ht="29.25" customHeight="1" x14ac:dyDescent="0.2">
      <c r="Q5727" s="92" t="s">
        <v>50</v>
      </c>
      <c r="BF5727" s="101" t="s">
        <v>58</v>
      </c>
      <c r="BK5727" s="98" t="s">
        <v>70</v>
      </c>
    </row>
    <row r="5728" spans="17:63" ht="29.25" customHeight="1" x14ac:dyDescent="0.2">
      <c r="Q5728" s="92" t="s">
        <v>50</v>
      </c>
      <c r="BF5728" s="101" t="s">
        <v>58</v>
      </c>
      <c r="BK5728" s="98" t="s">
        <v>70</v>
      </c>
    </row>
    <row r="5729" spans="17:63" ht="29.25" customHeight="1" x14ac:dyDescent="0.2">
      <c r="Q5729" s="92" t="s">
        <v>50</v>
      </c>
      <c r="BF5729" s="101" t="s">
        <v>58</v>
      </c>
      <c r="BK5729" s="98" t="s">
        <v>70</v>
      </c>
    </row>
    <row r="5730" spans="17:63" ht="29.25" customHeight="1" x14ac:dyDescent="0.2">
      <c r="Q5730" s="92" t="s">
        <v>50</v>
      </c>
      <c r="BF5730" s="101" t="s">
        <v>58</v>
      </c>
      <c r="BK5730" s="98" t="s">
        <v>70</v>
      </c>
    </row>
    <row r="5731" spans="17:63" ht="29.25" customHeight="1" x14ac:dyDescent="0.2">
      <c r="Q5731" s="92" t="s">
        <v>50</v>
      </c>
      <c r="BF5731" s="101" t="s">
        <v>58</v>
      </c>
      <c r="BK5731" s="98" t="s">
        <v>70</v>
      </c>
    </row>
    <row r="5732" spans="17:63" ht="29.25" customHeight="1" x14ac:dyDescent="0.2">
      <c r="Q5732" s="92" t="s">
        <v>50</v>
      </c>
      <c r="BF5732" s="101" t="s">
        <v>58</v>
      </c>
      <c r="BK5732" s="98" t="s">
        <v>70</v>
      </c>
    </row>
    <row r="5733" spans="17:63" ht="29.25" customHeight="1" x14ac:dyDescent="0.2">
      <c r="Q5733" s="92" t="s">
        <v>50</v>
      </c>
      <c r="BF5733" s="101" t="s">
        <v>58</v>
      </c>
      <c r="BK5733" s="98" t="s">
        <v>70</v>
      </c>
    </row>
    <row r="5734" spans="17:63" ht="29.25" customHeight="1" x14ac:dyDescent="0.2">
      <c r="Q5734" s="92" t="s">
        <v>50</v>
      </c>
      <c r="BF5734" s="101" t="s">
        <v>58</v>
      </c>
      <c r="BK5734" s="98" t="s">
        <v>70</v>
      </c>
    </row>
    <row r="5735" spans="17:63" ht="29.25" customHeight="1" x14ac:dyDescent="0.2">
      <c r="Q5735" s="92" t="s">
        <v>50</v>
      </c>
      <c r="BF5735" s="101" t="s">
        <v>58</v>
      </c>
      <c r="BK5735" s="98" t="s">
        <v>70</v>
      </c>
    </row>
    <row r="5736" spans="17:63" ht="29.25" customHeight="1" x14ac:dyDescent="0.2">
      <c r="Q5736" s="92" t="s">
        <v>50</v>
      </c>
      <c r="BF5736" s="101" t="s">
        <v>58</v>
      </c>
      <c r="BK5736" s="98" t="s">
        <v>70</v>
      </c>
    </row>
    <row r="5737" spans="17:63" ht="29.25" customHeight="1" x14ac:dyDescent="0.2">
      <c r="Q5737" s="92" t="s">
        <v>50</v>
      </c>
      <c r="BF5737" s="101" t="s">
        <v>58</v>
      </c>
      <c r="BK5737" s="98" t="s">
        <v>70</v>
      </c>
    </row>
    <row r="5738" spans="17:63" ht="29.25" customHeight="1" x14ac:dyDescent="0.2">
      <c r="Q5738" s="92" t="s">
        <v>50</v>
      </c>
      <c r="BF5738" s="101" t="s">
        <v>58</v>
      </c>
      <c r="BK5738" s="98" t="s">
        <v>70</v>
      </c>
    </row>
    <row r="5739" spans="17:63" ht="29.25" customHeight="1" x14ac:dyDescent="0.2">
      <c r="Q5739" s="92" t="s">
        <v>50</v>
      </c>
      <c r="BF5739" s="101" t="s">
        <v>58</v>
      </c>
      <c r="BK5739" s="98" t="s">
        <v>70</v>
      </c>
    </row>
    <row r="5740" spans="17:63" ht="29.25" customHeight="1" x14ac:dyDescent="0.2">
      <c r="Q5740" s="92" t="s">
        <v>50</v>
      </c>
      <c r="BF5740" s="101" t="s">
        <v>58</v>
      </c>
      <c r="BK5740" s="98" t="s">
        <v>70</v>
      </c>
    </row>
    <row r="5741" spans="17:63" ht="29.25" customHeight="1" x14ac:dyDescent="0.2">
      <c r="Q5741" s="92" t="s">
        <v>50</v>
      </c>
      <c r="BF5741" s="101" t="s">
        <v>58</v>
      </c>
      <c r="BK5741" s="98" t="s">
        <v>70</v>
      </c>
    </row>
    <row r="5742" spans="17:63" ht="29.25" customHeight="1" x14ac:dyDescent="0.2">
      <c r="Q5742" s="92" t="s">
        <v>50</v>
      </c>
      <c r="BF5742" s="101" t="s">
        <v>58</v>
      </c>
      <c r="BK5742" s="98" t="s">
        <v>70</v>
      </c>
    </row>
    <row r="5743" spans="17:63" ht="29.25" customHeight="1" x14ac:dyDescent="0.2">
      <c r="Q5743" s="92" t="s">
        <v>50</v>
      </c>
      <c r="BF5743" s="101" t="s">
        <v>58</v>
      </c>
      <c r="BK5743" s="98" t="s">
        <v>70</v>
      </c>
    </row>
    <row r="5744" spans="17:63" ht="29.25" customHeight="1" x14ac:dyDescent="0.2">
      <c r="Q5744" s="92" t="s">
        <v>50</v>
      </c>
      <c r="BF5744" s="101" t="s">
        <v>58</v>
      </c>
      <c r="BK5744" s="98" t="s">
        <v>70</v>
      </c>
    </row>
    <row r="5745" spans="17:63" ht="29.25" customHeight="1" x14ac:dyDescent="0.2">
      <c r="Q5745" s="92" t="s">
        <v>50</v>
      </c>
      <c r="BF5745" s="101" t="s">
        <v>58</v>
      </c>
      <c r="BK5745" s="98" t="s">
        <v>70</v>
      </c>
    </row>
    <row r="5746" spans="17:63" ht="29.25" customHeight="1" x14ac:dyDescent="0.2">
      <c r="Q5746" s="92" t="s">
        <v>50</v>
      </c>
      <c r="BF5746" s="101" t="s">
        <v>58</v>
      </c>
      <c r="BK5746" s="98" t="s">
        <v>70</v>
      </c>
    </row>
    <row r="5747" spans="17:63" ht="29.25" customHeight="1" x14ac:dyDescent="0.2">
      <c r="Q5747" s="92" t="s">
        <v>50</v>
      </c>
      <c r="BF5747" s="101" t="s">
        <v>58</v>
      </c>
      <c r="BK5747" s="98" t="s">
        <v>70</v>
      </c>
    </row>
    <row r="5748" spans="17:63" ht="29.25" customHeight="1" x14ac:dyDescent="0.2">
      <c r="Q5748" s="92" t="s">
        <v>50</v>
      </c>
      <c r="BF5748" s="101" t="s">
        <v>58</v>
      </c>
      <c r="BK5748" s="98" t="s">
        <v>70</v>
      </c>
    </row>
    <row r="5749" spans="17:63" ht="29.25" customHeight="1" x14ac:dyDescent="0.2">
      <c r="Q5749" s="92" t="s">
        <v>50</v>
      </c>
      <c r="BF5749" s="101" t="s">
        <v>58</v>
      </c>
      <c r="BK5749" s="98" t="s">
        <v>70</v>
      </c>
    </row>
    <row r="5750" spans="17:63" ht="29.25" customHeight="1" x14ac:dyDescent="0.2">
      <c r="Q5750" s="92" t="s">
        <v>50</v>
      </c>
      <c r="BF5750" s="101" t="s">
        <v>58</v>
      </c>
      <c r="BK5750" s="98" t="s">
        <v>70</v>
      </c>
    </row>
    <row r="5751" spans="17:63" ht="29.25" customHeight="1" x14ac:dyDescent="0.2">
      <c r="Q5751" s="92" t="s">
        <v>50</v>
      </c>
      <c r="BF5751" s="101" t="s">
        <v>58</v>
      </c>
      <c r="BK5751" s="98" t="s">
        <v>70</v>
      </c>
    </row>
    <row r="5752" spans="17:63" ht="29.25" customHeight="1" x14ac:dyDescent="0.2">
      <c r="Q5752" s="92" t="s">
        <v>50</v>
      </c>
      <c r="BF5752" s="101" t="s">
        <v>58</v>
      </c>
      <c r="BK5752" s="98" t="s">
        <v>70</v>
      </c>
    </row>
    <row r="5753" spans="17:63" ht="29.25" customHeight="1" x14ac:dyDescent="0.2">
      <c r="Q5753" s="92" t="s">
        <v>50</v>
      </c>
      <c r="BF5753" s="101" t="s">
        <v>58</v>
      </c>
      <c r="BK5753" s="98" t="s">
        <v>70</v>
      </c>
    </row>
    <row r="5754" spans="17:63" ht="29.25" customHeight="1" x14ac:dyDescent="0.2">
      <c r="Q5754" s="92" t="s">
        <v>50</v>
      </c>
      <c r="BF5754" s="101" t="s">
        <v>58</v>
      </c>
      <c r="BK5754" s="98" t="s">
        <v>70</v>
      </c>
    </row>
    <row r="5755" spans="17:63" ht="29.25" customHeight="1" x14ac:dyDescent="0.2">
      <c r="Q5755" s="92" t="s">
        <v>50</v>
      </c>
      <c r="BF5755" s="101" t="s">
        <v>58</v>
      </c>
      <c r="BK5755" s="98" t="s">
        <v>70</v>
      </c>
    </row>
    <row r="5756" spans="17:63" ht="29.25" customHeight="1" x14ac:dyDescent="0.2">
      <c r="Q5756" s="92" t="s">
        <v>50</v>
      </c>
      <c r="BF5756" s="101" t="s">
        <v>58</v>
      </c>
      <c r="BK5756" s="98" t="s">
        <v>70</v>
      </c>
    </row>
    <row r="5757" spans="17:63" ht="29.25" customHeight="1" x14ac:dyDescent="0.2">
      <c r="Q5757" s="92" t="s">
        <v>50</v>
      </c>
      <c r="BF5757" s="101" t="s">
        <v>58</v>
      </c>
      <c r="BK5757" s="98" t="s">
        <v>70</v>
      </c>
    </row>
    <row r="5758" spans="17:63" ht="29.25" customHeight="1" x14ac:dyDescent="0.2">
      <c r="Q5758" s="92" t="s">
        <v>50</v>
      </c>
      <c r="BF5758" s="101" t="s">
        <v>58</v>
      </c>
      <c r="BK5758" s="98" t="s">
        <v>70</v>
      </c>
    </row>
    <row r="5759" spans="17:63" ht="29.25" customHeight="1" x14ac:dyDescent="0.2">
      <c r="Q5759" s="92" t="s">
        <v>50</v>
      </c>
      <c r="BF5759" s="101" t="s">
        <v>58</v>
      </c>
      <c r="BK5759" s="98" t="s">
        <v>70</v>
      </c>
    </row>
    <row r="5760" spans="17:63" ht="29.25" customHeight="1" x14ac:dyDescent="0.2">
      <c r="Q5760" s="92" t="s">
        <v>50</v>
      </c>
      <c r="BF5760" s="101" t="s">
        <v>58</v>
      </c>
      <c r="BK5760" s="98" t="s">
        <v>70</v>
      </c>
    </row>
    <row r="5761" spans="17:63" ht="29.25" customHeight="1" x14ac:dyDescent="0.2">
      <c r="Q5761" s="92" t="s">
        <v>50</v>
      </c>
      <c r="BF5761" s="101" t="s">
        <v>58</v>
      </c>
      <c r="BK5761" s="98" t="s">
        <v>70</v>
      </c>
    </row>
    <row r="5762" spans="17:63" ht="29.25" customHeight="1" x14ac:dyDescent="0.2">
      <c r="Q5762" s="92" t="s">
        <v>50</v>
      </c>
      <c r="BF5762" s="101" t="s">
        <v>58</v>
      </c>
      <c r="BK5762" s="98" t="s">
        <v>70</v>
      </c>
    </row>
    <row r="5763" spans="17:63" ht="29.25" customHeight="1" x14ac:dyDescent="0.2">
      <c r="Q5763" s="92" t="s">
        <v>50</v>
      </c>
      <c r="BF5763" s="101" t="s">
        <v>58</v>
      </c>
      <c r="BK5763" s="98" t="s">
        <v>70</v>
      </c>
    </row>
    <row r="5764" spans="17:63" ht="29.25" customHeight="1" x14ac:dyDescent="0.2">
      <c r="Q5764" s="92" t="s">
        <v>50</v>
      </c>
      <c r="BF5764" s="101" t="s">
        <v>58</v>
      </c>
      <c r="BK5764" s="98" t="s">
        <v>70</v>
      </c>
    </row>
    <row r="5765" spans="17:63" ht="29.25" customHeight="1" x14ac:dyDescent="0.2">
      <c r="Q5765" s="92" t="s">
        <v>50</v>
      </c>
      <c r="BF5765" s="101" t="s">
        <v>58</v>
      </c>
      <c r="BK5765" s="98" t="s">
        <v>70</v>
      </c>
    </row>
    <row r="5766" spans="17:63" ht="29.25" customHeight="1" x14ac:dyDescent="0.2">
      <c r="Q5766" s="92" t="s">
        <v>50</v>
      </c>
      <c r="BF5766" s="101" t="s">
        <v>58</v>
      </c>
      <c r="BK5766" s="98" t="s">
        <v>70</v>
      </c>
    </row>
    <row r="5767" spans="17:63" ht="29.25" customHeight="1" x14ac:dyDescent="0.2">
      <c r="Q5767" s="92" t="s">
        <v>50</v>
      </c>
      <c r="BF5767" s="101" t="s">
        <v>58</v>
      </c>
      <c r="BK5767" s="98" t="s">
        <v>70</v>
      </c>
    </row>
    <row r="5768" spans="17:63" ht="29.25" customHeight="1" x14ac:dyDescent="0.2">
      <c r="Q5768" s="92" t="s">
        <v>50</v>
      </c>
      <c r="BF5768" s="101" t="s">
        <v>58</v>
      </c>
      <c r="BK5768" s="98" t="s">
        <v>70</v>
      </c>
    </row>
    <row r="5769" spans="17:63" ht="29.25" customHeight="1" x14ac:dyDescent="0.2">
      <c r="Q5769" s="92" t="s">
        <v>50</v>
      </c>
      <c r="BF5769" s="101" t="s">
        <v>58</v>
      </c>
      <c r="BK5769" s="98" t="s">
        <v>70</v>
      </c>
    </row>
    <row r="5770" spans="17:63" ht="29.25" customHeight="1" x14ac:dyDescent="0.2">
      <c r="Q5770" s="92" t="s">
        <v>50</v>
      </c>
      <c r="BF5770" s="101" t="s">
        <v>58</v>
      </c>
      <c r="BK5770" s="98" t="s">
        <v>70</v>
      </c>
    </row>
    <row r="5771" spans="17:63" ht="29.25" customHeight="1" x14ac:dyDescent="0.2">
      <c r="Q5771" s="92" t="s">
        <v>50</v>
      </c>
      <c r="BF5771" s="101" t="s">
        <v>58</v>
      </c>
      <c r="BK5771" s="98" t="s">
        <v>70</v>
      </c>
    </row>
    <row r="5772" spans="17:63" ht="29.25" customHeight="1" x14ac:dyDescent="0.2">
      <c r="Q5772" s="92" t="s">
        <v>50</v>
      </c>
      <c r="BF5772" s="101" t="s">
        <v>58</v>
      </c>
      <c r="BK5772" s="98" t="s">
        <v>70</v>
      </c>
    </row>
    <row r="5773" spans="17:63" ht="29.25" customHeight="1" x14ac:dyDescent="0.2">
      <c r="Q5773" s="92" t="s">
        <v>50</v>
      </c>
      <c r="BF5773" s="101" t="s">
        <v>58</v>
      </c>
      <c r="BK5773" s="98" t="s">
        <v>70</v>
      </c>
    </row>
    <row r="5774" spans="17:63" ht="29.25" customHeight="1" x14ac:dyDescent="0.2">
      <c r="Q5774" s="92" t="s">
        <v>50</v>
      </c>
      <c r="BF5774" s="101" t="s">
        <v>58</v>
      </c>
      <c r="BK5774" s="98" t="s">
        <v>70</v>
      </c>
    </row>
    <row r="5775" spans="17:63" ht="29.25" customHeight="1" x14ac:dyDescent="0.2">
      <c r="Q5775" s="92" t="s">
        <v>50</v>
      </c>
      <c r="BF5775" s="101" t="s">
        <v>58</v>
      </c>
      <c r="BK5775" s="98" t="s">
        <v>70</v>
      </c>
    </row>
    <row r="5776" spans="17:63" ht="29.25" customHeight="1" x14ac:dyDescent="0.2">
      <c r="Q5776" s="92" t="s">
        <v>50</v>
      </c>
      <c r="BF5776" s="101" t="s">
        <v>58</v>
      </c>
      <c r="BK5776" s="98" t="s">
        <v>70</v>
      </c>
    </row>
    <row r="5777" spans="17:63" ht="29.25" customHeight="1" x14ac:dyDescent="0.2">
      <c r="Q5777" s="92" t="s">
        <v>50</v>
      </c>
      <c r="BF5777" s="101" t="s">
        <v>58</v>
      </c>
      <c r="BK5777" s="98" t="s">
        <v>70</v>
      </c>
    </row>
    <row r="5778" spans="17:63" ht="29.25" customHeight="1" x14ac:dyDescent="0.2">
      <c r="Q5778" s="92" t="s">
        <v>50</v>
      </c>
      <c r="BF5778" s="101" t="s">
        <v>58</v>
      </c>
      <c r="BK5778" s="98" t="s">
        <v>70</v>
      </c>
    </row>
    <row r="5779" spans="17:63" ht="29.25" customHeight="1" x14ac:dyDescent="0.2">
      <c r="Q5779" s="92" t="s">
        <v>50</v>
      </c>
      <c r="BF5779" s="101" t="s">
        <v>58</v>
      </c>
      <c r="BK5779" s="98" t="s">
        <v>70</v>
      </c>
    </row>
    <row r="5780" spans="17:63" ht="29.25" customHeight="1" x14ac:dyDescent="0.2">
      <c r="Q5780" s="92" t="s">
        <v>50</v>
      </c>
      <c r="BF5780" s="101" t="s">
        <v>58</v>
      </c>
      <c r="BK5780" s="98" t="s">
        <v>70</v>
      </c>
    </row>
    <row r="5781" spans="17:63" ht="29.25" customHeight="1" x14ac:dyDescent="0.2">
      <c r="Q5781" s="92" t="s">
        <v>50</v>
      </c>
      <c r="BF5781" s="101" t="s">
        <v>58</v>
      </c>
      <c r="BK5781" s="98" t="s">
        <v>70</v>
      </c>
    </row>
    <row r="5782" spans="17:63" ht="29.25" customHeight="1" x14ac:dyDescent="0.2">
      <c r="Q5782" s="92" t="s">
        <v>50</v>
      </c>
      <c r="BF5782" s="101" t="s">
        <v>58</v>
      </c>
      <c r="BK5782" s="98" t="s">
        <v>70</v>
      </c>
    </row>
    <row r="5783" spans="17:63" ht="29.25" customHeight="1" x14ac:dyDescent="0.2">
      <c r="Q5783" s="92" t="s">
        <v>50</v>
      </c>
      <c r="BF5783" s="101" t="s">
        <v>58</v>
      </c>
      <c r="BK5783" s="98" t="s">
        <v>70</v>
      </c>
    </row>
    <row r="5784" spans="17:63" ht="29.25" customHeight="1" x14ac:dyDescent="0.2">
      <c r="Q5784" s="92" t="s">
        <v>50</v>
      </c>
      <c r="BF5784" s="101" t="s">
        <v>58</v>
      </c>
      <c r="BK5784" s="98" t="s">
        <v>70</v>
      </c>
    </row>
    <row r="5785" spans="17:63" ht="29.25" customHeight="1" x14ac:dyDescent="0.2">
      <c r="Q5785" s="92" t="s">
        <v>50</v>
      </c>
      <c r="BF5785" s="101" t="s">
        <v>58</v>
      </c>
      <c r="BK5785" s="98" t="s">
        <v>70</v>
      </c>
    </row>
    <row r="5786" spans="17:63" ht="29.25" customHeight="1" x14ac:dyDescent="0.2">
      <c r="Q5786" s="92" t="s">
        <v>50</v>
      </c>
      <c r="BF5786" s="101" t="s">
        <v>58</v>
      </c>
      <c r="BK5786" s="98" t="s">
        <v>70</v>
      </c>
    </row>
    <row r="5787" spans="17:63" ht="29.25" customHeight="1" x14ac:dyDescent="0.2">
      <c r="Q5787" s="92" t="s">
        <v>50</v>
      </c>
      <c r="BF5787" s="101" t="s">
        <v>58</v>
      </c>
      <c r="BK5787" s="98" t="s">
        <v>70</v>
      </c>
    </row>
    <row r="5788" spans="17:63" ht="29.25" customHeight="1" x14ac:dyDescent="0.2">
      <c r="Q5788" s="92" t="s">
        <v>50</v>
      </c>
      <c r="BF5788" s="101" t="s">
        <v>58</v>
      </c>
      <c r="BK5788" s="98" t="s">
        <v>70</v>
      </c>
    </row>
    <row r="5789" spans="17:63" ht="29.25" customHeight="1" x14ac:dyDescent="0.2">
      <c r="Q5789" s="92" t="s">
        <v>50</v>
      </c>
      <c r="BF5789" s="101" t="s">
        <v>58</v>
      </c>
      <c r="BK5789" s="98" t="s">
        <v>70</v>
      </c>
    </row>
    <row r="5790" spans="17:63" ht="29.25" customHeight="1" x14ac:dyDescent="0.2">
      <c r="Q5790" s="92" t="s">
        <v>50</v>
      </c>
      <c r="BF5790" s="101" t="s">
        <v>58</v>
      </c>
      <c r="BK5790" s="98" t="s">
        <v>70</v>
      </c>
    </row>
    <row r="5791" spans="17:63" ht="29.25" customHeight="1" x14ac:dyDescent="0.2">
      <c r="Q5791" s="92" t="s">
        <v>50</v>
      </c>
      <c r="BF5791" s="101" t="s">
        <v>58</v>
      </c>
      <c r="BK5791" s="98" t="s">
        <v>70</v>
      </c>
    </row>
    <row r="5792" spans="17:63" ht="29.25" customHeight="1" x14ac:dyDescent="0.2">
      <c r="Q5792" s="92" t="s">
        <v>50</v>
      </c>
      <c r="BF5792" s="101" t="s">
        <v>58</v>
      </c>
      <c r="BK5792" s="98" t="s">
        <v>70</v>
      </c>
    </row>
    <row r="5793" spans="17:63" ht="29.25" customHeight="1" x14ac:dyDescent="0.2">
      <c r="Q5793" s="92" t="s">
        <v>50</v>
      </c>
      <c r="BF5793" s="101" t="s">
        <v>58</v>
      </c>
      <c r="BK5793" s="98" t="s">
        <v>70</v>
      </c>
    </row>
    <row r="5794" spans="17:63" ht="29.25" customHeight="1" x14ac:dyDescent="0.2">
      <c r="Q5794" s="92" t="s">
        <v>50</v>
      </c>
      <c r="BF5794" s="101" t="s">
        <v>58</v>
      </c>
      <c r="BK5794" s="98" t="s">
        <v>70</v>
      </c>
    </row>
    <row r="5795" spans="17:63" ht="29.25" customHeight="1" x14ac:dyDescent="0.2">
      <c r="Q5795" s="92" t="s">
        <v>50</v>
      </c>
      <c r="BF5795" s="101" t="s">
        <v>58</v>
      </c>
      <c r="BK5795" s="98" t="s">
        <v>70</v>
      </c>
    </row>
    <row r="5796" spans="17:63" ht="29.25" customHeight="1" x14ac:dyDescent="0.2">
      <c r="Q5796" s="92" t="s">
        <v>50</v>
      </c>
      <c r="BF5796" s="101" t="s">
        <v>58</v>
      </c>
      <c r="BK5796" s="98" t="s">
        <v>70</v>
      </c>
    </row>
    <row r="5797" spans="17:63" ht="29.25" customHeight="1" x14ac:dyDescent="0.2">
      <c r="Q5797" s="92" t="s">
        <v>50</v>
      </c>
      <c r="BF5797" s="101" t="s">
        <v>58</v>
      </c>
      <c r="BK5797" s="98" t="s">
        <v>70</v>
      </c>
    </row>
    <row r="5798" spans="17:63" ht="29.25" customHeight="1" x14ac:dyDescent="0.2">
      <c r="Q5798" s="92" t="s">
        <v>50</v>
      </c>
      <c r="BF5798" s="101" t="s">
        <v>58</v>
      </c>
      <c r="BK5798" s="98" t="s">
        <v>70</v>
      </c>
    </row>
    <row r="5799" spans="17:63" ht="29.25" customHeight="1" x14ac:dyDescent="0.2">
      <c r="Q5799" s="92" t="s">
        <v>50</v>
      </c>
      <c r="BF5799" s="101" t="s">
        <v>58</v>
      </c>
      <c r="BK5799" s="98" t="s">
        <v>70</v>
      </c>
    </row>
    <row r="5800" spans="17:63" ht="29.25" customHeight="1" x14ac:dyDescent="0.2">
      <c r="Q5800" s="92" t="s">
        <v>50</v>
      </c>
      <c r="BF5800" s="101" t="s">
        <v>58</v>
      </c>
      <c r="BK5800" s="98" t="s">
        <v>70</v>
      </c>
    </row>
    <row r="5801" spans="17:63" ht="29.25" customHeight="1" x14ac:dyDescent="0.2">
      <c r="Q5801" s="92" t="s">
        <v>50</v>
      </c>
      <c r="BF5801" s="101" t="s">
        <v>58</v>
      </c>
      <c r="BK5801" s="98" t="s">
        <v>70</v>
      </c>
    </row>
    <row r="5802" spans="17:63" ht="29.25" customHeight="1" x14ac:dyDescent="0.2">
      <c r="Q5802" s="92" t="s">
        <v>50</v>
      </c>
      <c r="BF5802" s="101" t="s">
        <v>58</v>
      </c>
      <c r="BK5802" s="98" t="s">
        <v>70</v>
      </c>
    </row>
    <row r="5803" spans="17:63" ht="29.25" customHeight="1" x14ac:dyDescent="0.2">
      <c r="Q5803" s="92" t="s">
        <v>50</v>
      </c>
      <c r="BF5803" s="101" t="s">
        <v>58</v>
      </c>
      <c r="BK5803" s="98" t="s">
        <v>70</v>
      </c>
    </row>
    <row r="5804" spans="17:63" ht="29.25" customHeight="1" x14ac:dyDescent="0.2">
      <c r="Q5804" s="92" t="s">
        <v>50</v>
      </c>
      <c r="BF5804" s="101" t="s">
        <v>58</v>
      </c>
      <c r="BK5804" s="98" t="s">
        <v>70</v>
      </c>
    </row>
    <row r="5805" spans="17:63" ht="29.25" customHeight="1" x14ac:dyDescent="0.2">
      <c r="Q5805" s="92" t="s">
        <v>50</v>
      </c>
      <c r="BF5805" s="101" t="s">
        <v>58</v>
      </c>
      <c r="BK5805" s="98" t="s">
        <v>70</v>
      </c>
    </row>
    <row r="5806" spans="17:63" ht="29.25" customHeight="1" x14ac:dyDescent="0.2">
      <c r="Q5806" s="92" t="s">
        <v>50</v>
      </c>
      <c r="BF5806" s="101" t="s">
        <v>58</v>
      </c>
      <c r="BK5806" s="98" t="s">
        <v>70</v>
      </c>
    </row>
    <row r="5807" spans="17:63" ht="29.25" customHeight="1" x14ac:dyDescent="0.2">
      <c r="Q5807" s="92" t="s">
        <v>50</v>
      </c>
      <c r="BF5807" s="101" t="s">
        <v>58</v>
      </c>
      <c r="BK5807" s="98" t="s">
        <v>70</v>
      </c>
    </row>
    <row r="5808" spans="17:63" ht="29.25" customHeight="1" x14ac:dyDescent="0.2">
      <c r="Q5808" s="92" t="s">
        <v>50</v>
      </c>
      <c r="BF5808" s="101" t="s">
        <v>58</v>
      </c>
      <c r="BK5808" s="98" t="s">
        <v>70</v>
      </c>
    </row>
    <row r="5809" spans="17:63" ht="29.25" customHeight="1" x14ac:dyDescent="0.2">
      <c r="Q5809" s="92" t="s">
        <v>50</v>
      </c>
      <c r="BF5809" s="101" t="s">
        <v>58</v>
      </c>
      <c r="BK5809" s="98" t="s">
        <v>70</v>
      </c>
    </row>
    <row r="5810" spans="17:63" ht="29.25" customHeight="1" x14ac:dyDescent="0.2">
      <c r="Q5810" s="92" t="s">
        <v>50</v>
      </c>
      <c r="BF5810" s="101" t="s">
        <v>58</v>
      </c>
      <c r="BK5810" s="98" t="s">
        <v>70</v>
      </c>
    </row>
    <row r="5811" spans="17:63" ht="29.25" customHeight="1" x14ac:dyDescent="0.2">
      <c r="Q5811" s="92" t="s">
        <v>50</v>
      </c>
      <c r="BF5811" s="101" t="s">
        <v>58</v>
      </c>
      <c r="BK5811" s="98" t="s">
        <v>70</v>
      </c>
    </row>
    <row r="5812" spans="17:63" ht="29.25" customHeight="1" x14ac:dyDescent="0.2">
      <c r="Q5812" s="92" t="s">
        <v>50</v>
      </c>
      <c r="BF5812" s="101" t="s">
        <v>58</v>
      </c>
      <c r="BK5812" s="98" t="s">
        <v>70</v>
      </c>
    </row>
    <row r="5813" spans="17:63" ht="29.25" customHeight="1" x14ac:dyDescent="0.2">
      <c r="Q5813" s="92" t="s">
        <v>50</v>
      </c>
      <c r="BF5813" s="101" t="s">
        <v>58</v>
      </c>
      <c r="BK5813" s="98" t="s">
        <v>70</v>
      </c>
    </row>
    <row r="5814" spans="17:63" ht="29.25" customHeight="1" x14ac:dyDescent="0.2">
      <c r="Q5814" s="92" t="s">
        <v>50</v>
      </c>
      <c r="BF5814" s="101" t="s">
        <v>58</v>
      </c>
      <c r="BK5814" s="98" t="s">
        <v>70</v>
      </c>
    </row>
    <row r="5815" spans="17:63" ht="29.25" customHeight="1" x14ac:dyDescent="0.2">
      <c r="Q5815" s="92" t="s">
        <v>50</v>
      </c>
      <c r="BF5815" s="101" t="s">
        <v>58</v>
      </c>
      <c r="BK5815" s="98" t="s">
        <v>70</v>
      </c>
    </row>
    <row r="5816" spans="17:63" ht="29.25" customHeight="1" x14ac:dyDescent="0.2">
      <c r="Q5816" s="92" t="s">
        <v>50</v>
      </c>
      <c r="BF5816" s="101" t="s">
        <v>58</v>
      </c>
      <c r="BK5816" s="98" t="s">
        <v>70</v>
      </c>
    </row>
    <row r="5817" spans="17:63" ht="29.25" customHeight="1" x14ac:dyDescent="0.2">
      <c r="Q5817" s="92" t="s">
        <v>50</v>
      </c>
      <c r="BF5817" s="101" t="s">
        <v>58</v>
      </c>
      <c r="BK5817" s="98" t="s">
        <v>70</v>
      </c>
    </row>
    <row r="5818" spans="17:63" ht="29.25" customHeight="1" x14ac:dyDescent="0.2">
      <c r="Q5818" s="92" t="s">
        <v>50</v>
      </c>
      <c r="BF5818" s="101" t="s">
        <v>58</v>
      </c>
      <c r="BK5818" s="98" t="s">
        <v>70</v>
      </c>
    </row>
    <row r="5819" spans="17:63" ht="29.25" customHeight="1" x14ac:dyDescent="0.2">
      <c r="Q5819" s="92" t="s">
        <v>50</v>
      </c>
      <c r="BF5819" s="101" t="s">
        <v>58</v>
      </c>
      <c r="BK5819" s="98" t="s">
        <v>70</v>
      </c>
    </row>
    <row r="5820" spans="17:63" ht="29.25" customHeight="1" x14ac:dyDescent="0.2">
      <c r="Q5820" s="92" t="s">
        <v>50</v>
      </c>
      <c r="BF5820" s="101" t="s">
        <v>58</v>
      </c>
      <c r="BK5820" s="98" t="s">
        <v>70</v>
      </c>
    </row>
    <row r="5821" spans="17:63" ht="29.25" customHeight="1" x14ac:dyDescent="0.2">
      <c r="Q5821" s="92" t="s">
        <v>50</v>
      </c>
      <c r="BF5821" s="101" t="s">
        <v>58</v>
      </c>
      <c r="BK5821" s="98" t="s">
        <v>70</v>
      </c>
    </row>
    <row r="5822" spans="17:63" ht="29.25" customHeight="1" x14ac:dyDescent="0.2">
      <c r="Q5822" s="92" t="s">
        <v>50</v>
      </c>
      <c r="BF5822" s="101" t="s">
        <v>58</v>
      </c>
      <c r="BK5822" s="98" t="s">
        <v>70</v>
      </c>
    </row>
    <row r="5823" spans="17:63" ht="29.25" customHeight="1" x14ac:dyDescent="0.2">
      <c r="Q5823" s="92" t="s">
        <v>50</v>
      </c>
      <c r="BF5823" s="101" t="s">
        <v>58</v>
      </c>
      <c r="BK5823" s="98" t="s">
        <v>70</v>
      </c>
    </row>
    <row r="5824" spans="17:63" ht="29.25" customHeight="1" x14ac:dyDescent="0.2">
      <c r="Q5824" s="92" t="s">
        <v>50</v>
      </c>
      <c r="BF5824" s="101" t="s">
        <v>58</v>
      </c>
      <c r="BK5824" s="98" t="s">
        <v>70</v>
      </c>
    </row>
    <row r="5825" spans="17:63" ht="29.25" customHeight="1" x14ac:dyDescent="0.2">
      <c r="Q5825" s="92" t="s">
        <v>50</v>
      </c>
      <c r="BF5825" s="101" t="s">
        <v>58</v>
      </c>
      <c r="BK5825" s="98" t="s">
        <v>70</v>
      </c>
    </row>
    <row r="5826" spans="17:63" ht="29.25" customHeight="1" x14ac:dyDescent="0.2">
      <c r="Q5826" s="92" t="s">
        <v>50</v>
      </c>
      <c r="BF5826" s="101" t="s">
        <v>58</v>
      </c>
      <c r="BK5826" s="98" t="s">
        <v>70</v>
      </c>
    </row>
    <row r="5827" spans="17:63" ht="29.25" customHeight="1" x14ac:dyDescent="0.2">
      <c r="Q5827" s="92" t="s">
        <v>50</v>
      </c>
      <c r="BF5827" s="101" t="s">
        <v>58</v>
      </c>
      <c r="BK5827" s="98" t="s">
        <v>70</v>
      </c>
    </row>
    <row r="5828" spans="17:63" ht="29.25" customHeight="1" x14ac:dyDescent="0.2">
      <c r="Q5828" s="92" t="s">
        <v>50</v>
      </c>
      <c r="BF5828" s="101" t="s">
        <v>58</v>
      </c>
      <c r="BK5828" s="98" t="s">
        <v>70</v>
      </c>
    </row>
    <row r="5829" spans="17:63" ht="29.25" customHeight="1" x14ac:dyDescent="0.2">
      <c r="Q5829" s="92" t="s">
        <v>50</v>
      </c>
      <c r="BF5829" s="101" t="s">
        <v>58</v>
      </c>
      <c r="BK5829" s="98" t="s">
        <v>70</v>
      </c>
    </row>
    <row r="5830" spans="17:63" ht="29.25" customHeight="1" x14ac:dyDescent="0.2">
      <c r="Q5830" s="92" t="s">
        <v>50</v>
      </c>
      <c r="BF5830" s="101" t="s">
        <v>58</v>
      </c>
      <c r="BK5830" s="98" t="s">
        <v>70</v>
      </c>
    </row>
    <row r="5831" spans="17:63" ht="29.25" customHeight="1" x14ac:dyDescent="0.2">
      <c r="Q5831" s="92" t="s">
        <v>50</v>
      </c>
      <c r="BF5831" s="101" t="s">
        <v>58</v>
      </c>
      <c r="BK5831" s="98" t="s">
        <v>70</v>
      </c>
    </row>
    <row r="5832" spans="17:63" ht="29.25" customHeight="1" x14ac:dyDescent="0.2">
      <c r="Q5832" s="92" t="s">
        <v>50</v>
      </c>
      <c r="BF5832" s="101" t="s">
        <v>58</v>
      </c>
      <c r="BK5832" s="98" t="s">
        <v>70</v>
      </c>
    </row>
    <row r="5833" spans="17:63" ht="29.25" customHeight="1" x14ac:dyDescent="0.2">
      <c r="Q5833" s="92" t="s">
        <v>50</v>
      </c>
      <c r="BF5833" s="101" t="s">
        <v>58</v>
      </c>
      <c r="BK5833" s="98" t="s">
        <v>70</v>
      </c>
    </row>
    <row r="5834" spans="17:63" ht="29.25" customHeight="1" x14ac:dyDescent="0.2">
      <c r="Q5834" s="92" t="s">
        <v>50</v>
      </c>
      <c r="BF5834" s="101" t="s">
        <v>58</v>
      </c>
      <c r="BK5834" s="98" t="s">
        <v>70</v>
      </c>
    </row>
    <row r="5835" spans="17:63" ht="29.25" customHeight="1" x14ac:dyDescent="0.2">
      <c r="Q5835" s="92" t="s">
        <v>50</v>
      </c>
      <c r="BF5835" s="101" t="s">
        <v>58</v>
      </c>
      <c r="BK5835" s="98" t="s">
        <v>70</v>
      </c>
    </row>
    <row r="5836" spans="17:63" ht="29.25" customHeight="1" x14ac:dyDescent="0.2">
      <c r="Q5836" s="92" t="s">
        <v>50</v>
      </c>
      <c r="BF5836" s="101" t="s">
        <v>58</v>
      </c>
      <c r="BK5836" s="98" t="s">
        <v>70</v>
      </c>
    </row>
    <row r="5837" spans="17:63" ht="29.25" customHeight="1" x14ac:dyDescent="0.2">
      <c r="Q5837" s="92" t="s">
        <v>50</v>
      </c>
      <c r="BF5837" s="101" t="s">
        <v>58</v>
      </c>
      <c r="BK5837" s="98" t="s">
        <v>70</v>
      </c>
    </row>
    <row r="5838" spans="17:63" ht="29.25" customHeight="1" x14ac:dyDescent="0.2">
      <c r="Q5838" s="92" t="s">
        <v>50</v>
      </c>
      <c r="BF5838" s="101" t="s">
        <v>58</v>
      </c>
      <c r="BK5838" s="98" t="s">
        <v>70</v>
      </c>
    </row>
    <row r="5839" spans="17:63" ht="29.25" customHeight="1" x14ac:dyDescent="0.2">
      <c r="Q5839" s="92" t="s">
        <v>50</v>
      </c>
      <c r="BF5839" s="101" t="s">
        <v>58</v>
      </c>
      <c r="BK5839" s="98" t="s">
        <v>70</v>
      </c>
    </row>
    <row r="5840" spans="17:63" ht="29.25" customHeight="1" x14ac:dyDescent="0.2">
      <c r="Q5840" s="92" t="s">
        <v>50</v>
      </c>
      <c r="BF5840" s="101" t="s">
        <v>58</v>
      </c>
      <c r="BK5840" s="98" t="s">
        <v>70</v>
      </c>
    </row>
    <row r="5841" spans="17:63" ht="29.25" customHeight="1" x14ac:dyDescent="0.2">
      <c r="Q5841" s="92" t="s">
        <v>50</v>
      </c>
      <c r="BF5841" s="101" t="s">
        <v>58</v>
      </c>
      <c r="BK5841" s="98" t="s">
        <v>70</v>
      </c>
    </row>
    <row r="5842" spans="17:63" ht="29.25" customHeight="1" x14ac:dyDescent="0.2">
      <c r="Q5842" s="92" t="s">
        <v>50</v>
      </c>
      <c r="BF5842" s="101" t="s">
        <v>58</v>
      </c>
      <c r="BK5842" s="98" t="s">
        <v>70</v>
      </c>
    </row>
    <row r="5843" spans="17:63" ht="29.25" customHeight="1" x14ac:dyDescent="0.2">
      <c r="Q5843" s="92" t="s">
        <v>50</v>
      </c>
      <c r="BF5843" s="101" t="s">
        <v>58</v>
      </c>
      <c r="BK5843" s="98" t="s">
        <v>70</v>
      </c>
    </row>
    <row r="5844" spans="17:63" ht="29.25" customHeight="1" x14ac:dyDescent="0.2">
      <c r="Q5844" s="92" t="s">
        <v>50</v>
      </c>
      <c r="BF5844" s="101" t="s">
        <v>58</v>
      </c>
      <c r="BK5844" s="98" t="s">
        <v>70</v>
      </c>
    </row>
    <row r="5845" spans="17:63" ht="29.25" customHeight="1" x14ac:dyDescent="0.2">
      <c r="Q5845" s="92" t="s">
        <v>50</v>
      </c>
      <c r="BF5845" s="101" t="s">
        <v>58</v>
      </c>
      <c r="BK5845" s="98" t="s">
        <v>70</v>
      </c>
    </row>
    <row r="5846" spans="17:63" ht="29.25" customHeight="1" x14ac:dyDescent="0.2">
      <c r="Q5846" s="92" t="s">
        <v>50</v>
      </c>
      <c r="BF5846" s="101" t="s">
        <v>58</v>
      </c>
      <c r="BK5846" s="98" t="s">
        <v>70</v>
      </c>
    </row>
    <row r="5847" spans="17:63" ht="29.25" customHeight="1" x14ac:dyDescent="0.2">
      <c r="Q5847" s="92" t="s">
        <v>50</v>
      </c>
      <c r="BF5847" s="101" t="s">
        <v>58</v>
      </c>
      <c r="BK5847" s="98" t="s">
        <v>70</v>
      </c>
    </row>
    <row r="5848" spans="17:63" ht="29.25" customHeight="1" x14ac:dyDescent="0.2">
      <c r="Q5848" s="92" t="s">
        <v>50</v>
      </c>
      <c r="BF5848" s="101" t="s">
        <v>58</v>
      </c>
      <c r="BK5848" s="98" t="s">
        <v>70</v>
      </c>
    </row>
    <row r="5849" spans="17:63" ht="29.25" customHeight="1" x14ac:dyDescent="0.2">
      <c r="Q5849" s="92" t="s">
        <v>50</v>
      </c>
      <c r="BF5849" s="101" t="s">
        <v>58</v>
      </c>
      <c r="BK5849" s="98" t="s">
        <v>70</v>
      </c>
    </row>
    <row r="5850" spans="17:63" ht="29.25" customHeight="1" x14ac:dyDescent="0.2">
      <c r="Q5850" s="92" t="s">
        <v>50</v>
      </c>
      <c r="BF5850" s="101" t="s">
        <v>58</v>
      </c>
      <c r="BK5850" s="98" t="s">
        <v>70</v>
      </c>
    </row>
    <row r="5851" spans="17:63" ht="29.25" customHeight="1" x14ac:dyDescent="0.2">
      <c r="Q5851" s="92" t="s">
        <v>50</v>
      </c>
      <c r="BF5851" s="101" t="s">
        <v>58</v>
      </c>
      <c r="BK5851" s="98" t="s">
        <v>70</v>
      </c>
    </row>
    <row r="5852" spans="17:63" ht="29.25" customHeight="1" x14ac:dyDescent="0.2">
      <c r="Q5852" s="92" t="s">
        <v>50</v>
      </c>
      <c r="BF5852" s="101" t="s">
        <v>58</v>
      </c>
      <c r="BK5852" s="98" t="s">
        <v>70</v>
      </c>
    </row>
    <row r="5853" spans="17:63" ht="29.25" customHeight="1" x14ac:dyDescent="0.2">
      <c r="Q5853" s="92" t="s">
        <v>50</v>
      </c>
      <c r="BF5853" s="101" t="s">
        <v>58</v>
      </c>
      <c r="BK5853" s="98" t="s">
        <v>70</v>
      </c>
    </row>
    <row r="5854" spans="17:63" ht="29.25" customHeight="1" x14ac:dyDescent="0.2">
      <c r="Q5854" s="92" t="s">
        <v>50</v>
      </c>
      <c r="BF5854" s="101" t="s">
        <v>58</v>
      </c>
      <c r="BK5854" s="98" t="s">
        <v>70</v>
      </c>
    </row>
    <row r="5855" spans="17:63" ht="29.25" customHeight="1" x14ac:dyDescent="0.2">
      <c r="Q5855" s="92" t="s">
        <v>50</v>
      </c>
      <c r="BF5855" s="101" t="s">
        <v>58</v>
      </c>
      <c r="BK5855" s="98" t="s">
        <v>70</v>
      </c>
    </row>
    <row r="5856" spans="17:63" ht="29.25" customHeight="1" x14ac:dyDescent="0.2">
      <c r="Q5856" s="92" t="s">
        <v>50</v>
      </c>
      <c r="BF5856" s="101" t="s">
        <v>58</v>
      </c>
      <c r="BK5856" s="98" t="s">
        <v>70</v>
      </c>
    </row>
    <row r="5857" spans="17:63" ht="29.25" customHeight="1" x14ac:dyDescent="0.2">
      <c r="Q5857" s="92" t="s">
        <v>50</v>
      </c>
      <c r="BF5857" s="101" t="s">
        <v>58</v>
      </c>
      <c r="BK5857" s="98" t="s">
        <v>70</v>
      </c>
    </row>
    <row r="5858" spans="17:63" ht="29.25" customHeight="1" x14ac:dyDescent="0.2">
      <c r="Q5858" s="92" t="s">
        <v>50</v>
      </c>
      <c r="BF5858" s="101" t="s">
        <v>58</v>
      </c>
      <c r="BK5858" s="98" t="s">
        <v>70</v>
      </c>
    </row>
    <row r="5859" spans="17:63" ht="29.25" customHeight="1" x14ac:dyDescent="0.2">
      <c r="Q5859" s="92" t="s">
        <v>50</v>
      </c>
      <c r="BF5859" s="101" t="s">
        <v>58</v>
      </c>
      <c r="BK5859" s="98" t="s">
        <v>70</v>
      </c>
    </row>
    <row r="5860" spans="17:63" ht="29.25" customHeight="1" x14ac:dyDescent="0.2">
      <c r="Q5860" s="92" t="s">
        <v>50</v>
      </c>
      <c r="BF5860" s="101" t="s">
        <v>58</v>
      </c>
      <c r="BK5860" s="98" t="s">
        <v>70</v>
      </c>
    </row>
    <row r="5861" spans="17:63" ht="29.25" customHeight="1" x14ac:dyDescent="0.2">
      <c r="Q5861" s="92" t="s">
        <v>50</v>
      </c>
      <c r="BF5861" s="101" t="s">
        <v>58</v>
      </c>
      <c r="BK5861" s="98" t="s">
        <v>70</v>
      </c>
    </row>
    <row r="5862" spans="17:63" ht="29.25" customHeight="1" x14ac:dyDescent="0.2">
      <c r="Q5862" s="92" t="s">
        <v>50</v>
      </c>
      <c r="BF5862" s="101" t="s">
        <v>58</v>
      </c>
      <c r="BK5862" s="98" t="s">
        <v>70</v>
      </c>
    </row>
    <row r="5863" spans="17:63" ht="29.25" customHeight="1" x14ac:dyDescent="0.2">
      <c r="Q5863" s="92" t="s">
        <v>50</v>
      </c>
      <c r="BF5863" s="101" t="s">
        <v>58</v>
      </c>
      <c r="BK5863" s="98" t="s">
        <v>70</v>
      </c>
    </row>
    <row r="5864" spans="17:63" ht="29.25" customHeight="1" x14ac:dyDescent="0.2">
      <c r="Q5864" s="92" t="s">
        <v>50</v>
      </c>
      <c r="BF5864" s="101" t="s">
        <v>58</v>
      </c>
      <c r="BK5864" s="98" t="s">
        <v>70</v>
      </c>
    </row>
    <row r="5865" spans="17:63" ht="29.25" customHeight="1" x14ac:dyDescent="0.2">
      <c r="Q5865" s="92" t="s">
        <v>50</v>
      </c>
      <c r="BF5865" s="101" t="s">
        <v>58</v>
      </c>
      <c r="BK5865" s="98" t="s">
        <v>70</v>
      </c>
    </row>
    <row r="5866" spans="17:63" ht="29.25" customHeight="1" x14ac:dyDescent="0.2">
      <c r="Q5866" s="92" t="s">
        <v>50</v>
      </c>
      <c r="BF5866" s="101" t="s">
        <v>58</v>
      </c>
      <c r="BK5866" s="98" t="s">
        <v>70</v>
      </c>
    </row>
    <row r="5867" spans="17:63" ht="29.25" customHeight="1" x14ac:dyDescent="0.2">
      <c r="Q5867" s="92" t="s">
        <v>50</v>
      </c>
      <c r="BF5867" s="101" t="s">
        <v>58</v>
      </c>
      <c r="BK5867" s="98" t="s">
        <v>70</v>
      </c>
    </row>
    <row r="5868" spans="17:63" ht="29.25" customHeight="1" x14ac:dyDescent="0.2">
      <c r="Q5868" s="92" t="s">
        <v>50</v>
      </c>
      <c r="BF5868" s="101" t="s">
        <v>58</v>
      </c>
      <c r="BK5868" s="98" t="s">
        <v>70</v>
      </c>
    </row>
    <row r="5869" spans="17:63" ht="29.25" customHeight="1" x14ac:dyDescent="0.2">
      <c r="Q5869" s="92" t="s">
        <v>50</v>
      </c>
      <c r="BF5869" s="101" t="s">
        <v>58</v>
      </c>
      <c r="BK5869" s="98" t="s">
        <v>70</v>
      </c>
    </row>
    <row r="5870" spans="17:63" ht="29.25" customHeight="1" x14ac:dyDescent="0.2">
      <c r="Q5870" s="92" t="s">
        <v>50</v>
      </c>
      <c r="BF5870" s="101" t="s">
        <v>58</v>
      </c>
      <c r="BK5870" s="98" t="s">
        <v>70</v>
      </c>
    </row>
    <row r="5871" spans="17:63" ht="29.25" customHeight="1" x14ac:dyDescent="0.2">
      <c r="Q5871" s="92" t="s">
        <v>50</v>
      </c>
      <c r="BF5871" s="101" t="s">
        <v>58</v>
      </c>
      <c r="BK5871" s="98" t="s">
        <v>70</v>
      </c>
    </row>
    <row r="5872" spans="17:63" ht="29.25" customHeight="1" x14ac:dyDescent="0.2">
      <c r="Q5872" s="92" t="s">
        <v>50</v>
      </c>
      <c r="BF5872" s="101" t="s">
        <v>58</v>
      </c>
      <c r="BK5872" s="98" t="s">
        <v>70</v>
      </c>
    </row>
    <row r="5873" spans="17:63" ht="29.25" customHeight="1" x14ac:dyDescent="0.2">
      <c r="Q5873" s="92" t="s">
        <v>50</v>
      </c>
      <c r="BF5873" s="101" t="s">
        <v>58</v>
      </c>
      <c r="BK5873" s="98" t="s">
        <v>70</v>
      </c>
    </row>
    <row r="5874" spans="17:63" ht="29.25" customHeight="1" x14ac:dyDescent="0.2">
      <c r="Q5874" s="92" t="s">
        <v>50</v>
      </c>
      <c r="BF5874" s="101" t="s">
        <v>58</v>
      </c>
      <c r="BK5874" s="98" t="s">
        <v>70</v>
      </c>
    </row>
    <row r="5875" spans="17:63" ht="29.25" customHeight="1" x14ac:dyDescent="0.2">
      <c r="Q5875" s="92" t="s">
        <v>50</v>
      </c>
      <c r="BF5875" s="101" t="s">
        <v>58</v>
      </c>
      <c r="BK5875" s="98" t="s">
        <v>70</v>
      </c>
    </row>
    <row r="5876" spans="17:63" ht="29.25" customHeight="1" x14ac:dyDescent="0.2">
      <c r="Q5876" s="92" t="s">
        <v>50</v>
      </c>
      <c r="BF5876" s="101" t="s">
        <v>58</v>
      </c>
      <c r="BK5876" s="98" t="s">
        <v>70</v>
      </c>
    </row>
    <row r="5877" spans="17:63" ht="29.25" customHeight="1" x14ac:dyDescent="0.2">
      <c r="Q5877" s="92" t="s">
        <v>50</v>
      </c>
      <c r="BF5877" s="101" t="s">
        <v>58</v>
      </c>
      <c r="BK5877" s="98" t="s">
        <v>70</v>
      </c>
    </row>
    <row r="5878" spans="17:63" ht="29.25" customHeight="1" x14ac:dyDescent="0.2">
      <c r="Q5878" s="92" t="s">
        <v>50</v>
      </c>
      <c r="BF5878" s="101" t="s">
        <v>58</v>
      </c>
      <c r="BK5878" s="98" t="s">
        <v>70</v>
      </c>
    </row>
    <row r="5879" spans="17:63" ht="29.25" customHeight="1" x14ac:dyDescent="0.2">
      <c r="Q5879" s="92" t="s">
        <v>50</v>
      </c>
      <c r="BF5879" s="101" t="s">
        <v>58</v>
      </c>
      <c r="BK5879" s="98" t="s">
        <v>70</v>
      </c>
    </row>
    <row r="5880" spans="17:63" ht="29.25" customHeight="1" x14ac:dyDescent="0.2">
      <c r="Q5880" s="92" t="s">
        <v>50</v>
      </c>
      <c r="BF5880" s="101" t="s">
        <v>58</v>
      </c>
      <c r="BK5880" s="98" t="s">
        <v>70</v>
      </c>
    </row>
    <row r="5881" spans="17:63" ht="29.25" customHeight="1" x14ac:dyDescent="0.2">
      <c r="Q5881" s="92" t="s">
        <v>50</v>
      </c>
      <c r="BF5881" s="101" t="s">
        <v>58</v>
      </c>
      <c r="BK5881" s="98" t="s">
        <v>70</v>
      </c>
    </row>
    <row r="5882" spans="17:63" ht="29.25" customHeight="1" x14ac:dyDescent="0.2">
      <c r="Q5882" s="92" t="s">
        <v>50</v>
      </c>
      <c r="BF5882" s="101" t="s">
        <v>58</v>
      </c>
      <c r="BK5882" s="98" t="s">
        <v>70</v>
      </c>
    </row>
    <row r="5883" spans="17:63" ht="29.25" customHeight="1" x14ac:dyDescent="0.2">
      <c r="Q5883" s="92" t="s">
        <v>50</v>
      </c>
      <c r="BF5883" s="101" t="s">
        <v>58</v>
      </c>
      <c r="BK5883" s="98" t="s">
        <v>70</v>
      </c>
    </row>
    <row r="5884" spans="17:63" ht="29.25" customHeight="1" x14ac:dyDescent="0.2">
      <c r="Q5884" s="92" t="s">
        <v>50</v>
      </c>
      <c r="BF5884" s="101" t="s">
        <v>58</v>
      </c>
      <c r="BK5884" s="98" t="s">
        <v>70</v>
      </c>
    </row>
    <row r="5885" spans="17:63" ht="29.25" customHeight="1" x14ac:dyDescent="0.2">
      <c r="Q5885" s="92" t="s">
        <v>50</v>
      </c>
      <c r="BF5885" s="101" t="s">
        <v>58</v>
      </c>
      <c r="BK5885" s="98" t="s">
        <v>70</v>
      </c>
    </row>
    <row r="5886" spans="17:63" ht="29.25" customHeight="1" x14ac:dyDescent="0.2">
      <c r="Q5886" s="92" t="s">
        <v>50</v>
      </c>
      <c r="BF5886" s="101" t="s">
        <v>58</v>
      </c>
      <c r="BK5886" s="98" t="s">
        <v>70</v>
      </c>
    </row>
    <row r="5887" spans="17:63" ht="29.25" customHeight="1" x14ac:dyDescent="0.2">
      <c r="Q5887" s="92" t="s">
        <v>50</v>
      </c>
      <c r="BF5887" s="101" t="s">
        <v>58</v>
      </c>
      <c r="BK5887" s="98" t="s">
        <v>70</v>
      </c>
    </row>
    <row r="5888" spans="17:63" ht="29.25" customHeight="1" x14ac:dyDescent="0.2">
      <c r="Q5888" s="92" t="s">
        <v>50</v>
      </c>
      <c r="BF5888" s="101" t="s">
        <v>58</v>
      </c>
      <c r="BK5888" s="98" t="s">
        <v>70</v>
      </c>
    </row>
    <row r="5889" spans="17:63" ht="29.25" customHeight="1" x14ac:dyDescent="0.2">
      <c r="Q5889" s="92" t="s">
        <v>50</v>
      </c>
      <c r="BF5889" s="101" t="s">
        <v>58</v>
      </c>
      <c r="BK5889" s="98" t="s">
        <v>70</v>
      </c>
    </row>
    <row r="5890" spans="17:63" ht="29.25" customHeight="1" x14ac:dyDescent="0.2">
      <c r="Q5890" s="92" t="s">
        <v>50</v>
      </c>
      <c r="BF5890" s="101" t="s">
        <v>58</v>
      </c>
      <c r="BK5890" s="98" t="s">
        <v>70</v>
      </c>
    </row>
    <row r="5891" spans="17:63" ht="29.25" customHeight="1" x14ac:dyDescent="0.2">
      <c r="Q5891" s="92" t="s">
        <v>50</v>
      </c>
      <c r="BF5891" s="101" t="s">
        <v>58</v>
      </c>
      <c r="BK5891" s="98" t="s">
        <v>70</v>
      </c>
    </row>
    <row r="5892" spans="17:63" ht="29.25" customHeight="1" x14ac:dyDescent="0.2">
      <c r="Q5892" s="92" t="s">
        <v>50</v>
      </c>
      <c r="BF5892" s="101" t="s">
        <v>58</v>
      </c>
      <c r="BK5892" s="98" t="s">
        <v>70</v>
      </c>
    </row>
    <row r="5893" spans="17:63" ht="29.25" customHeight="1" x14ac:dyDescent="0.2">
      <c r="Q5893" s="92" t="s">
        <v>50</v>
      </c>
      <c r="BF5893" s="101" t="s">
        <v>58</v>
      </c>
      <c r="BK5893" s="98" t="s">
        <v>70</v>
      </c>
    </row>
    <row r="5894" spans="17:63" ht="29.25" customHeight="1" x14ac:dyDescent="0.2">
      <c r="Q5894" s="92" t="s">
        <v>50</v>
      </c>
      <c r="BF5894" s="101" t="s">
        <v>58</v>
      </c>
      <c r="BK5894" s="98" t="s">
        <v>70</v>
      </c>
    </row>
    <row r="5895" spans="17:63" ht="29.25" customHeight="1" x14ac:dyDescent="0.2">
      <c r="Q5895" s="92" t="s">
        <v>50</v>
      </c>
      <c r="BF5895" s="101" t="s">
        <v>58</v>
      </c>
      <c r="BK5895" s="98" t="s">
        <v>70</v>
      </c>
    </row>
    <row r="5896" spans="17:63" ht="29.25" customHeight="1" x14ac:dyDescent="0.2">
      <c r="Q5896" s="92" t="s">
        <v>50</v>
      </c>
      <c r="BF5896" s="101" t="s">
        <v>58</v>
      </c>
      <c r="BK5896" s="98" t="s">
        <v>70</v>
      </c>
    </row>
    <row r="5897" spans="17:63" ht="29.25" customHeight="1" x14ac:dyDescent="0.2">
      <c r="Q5897" s="92" t="s">
        <v>50</v>
      </c>
      <c r="BF5897" s="101" t="s">
        <v>58</v>
      </c>
      <c r="BK5897" s="98" t="s">
        <v>70</v>
      </c>
    </row>
    <row r="5898" spans="17:63" ht="29.25" customHeight="1" x14ac:dyDescent="0.2">
      <c r="Q5898" s="92" t="s">
        <v>50</v>
      </c>
      <c r="BF5898" s="101" t="s">
        <v>58</v>
      </c>
      <c r="BK5898" s="98" t="s">
        <v>70</v>
      </c>
    </row>
    <row r="5899" spans="17:63" ht="29.25" customHeight="1" x14ac:dyDescent="0.2">
      <c r="Q5899" s="92" t="s">
        <v>50</v>
      </c>
      <c r="BF5899" s="101" t="s">
        <v>58</v>
      </c>
      <c r="BK5899" s="98" t="s">
        <v>70</v>
      </c>
    </row>
    <row r="5900" spans="17:63" ht="29.25" customHeight="1" x14ac:dyDescent="0.2">
      <c r="Q5900" s="92" t="s">
        <v>50</v>
      </c>
      <c r="BF5900" s="101" t="s">
        <v>58</v>
      </c>
      <c r="BK5900" s="98" t="s">
        <v>70</v>
      </c>
    </row>
    <row r="5901" spans="17:63" ht="29.25" customHeight="1" x14ac:dyDescent="0.2">
      <c r="Q5901" s="92" t="s">
        <v>50</v>
      </c>
      <c r="BF5901" s="101" t="s">
        <v>58</v>
      </c>
      <c r="BK5901" s="98" t="s">
        <v>70</v>
      </c>
    </row>
    <row r="5902" spans="17:63" ht="29.25" customHeight="1" x14ac:dyDescent="0.2">
      <c r="Q5902" s="92" t="s">
        <v>50</v>
      </c>
      <c r="BF5902" s="101" t="s">
        <v>58</v>
      </c>
      <c r="BK5902" s="98" t="s">
        <v>70</v>
      </c>
    </row>
    <row r="5903" spans="17:63" ht="29.25" customHeight="1" x14ac:dyDescent="0.2">
      <c r="Q5903" s="92" t="s">
        <v>50</v>
      </c>
      <c r="BF5903" s="101" t="s">
        <v>58</v>
      </c>
      <c r="BK5903" s="98" t="s">
        <v>70</v>
      </c>
    </row>
    <row r="5904" spans="17:63" ht="29.25" customHeight="1" x14ac:dyDescent="0.2">
      <c r="Q5904" s="92" t="s">
        <v>50</v>
      </c>
      <c r="BF5904" s="101" t="s">
        <v>58</v>
      </c>
      <c r="BK5904" s="98" t="s">
        <v>70</v>
      </c>
    </row>
    <row r="5905" spans="17:63" ht="29.25" customHeight="1" x14ac:dyDescent="0.2">
      <c r="Q5905" s="92" t="s">
        <v>50</v>
      </c>
      <c r="BF5905" s="101" t="s">
        <v>58</v>
      </c>
      <c r="BK5905" s="98" t="s">
        <v>70</v>
      </c>
    </row>
    <row r="5906" spans="17:63" ht="29.25" customHeight="1" x14ac:dyDescent="0.2">
      <c r="Q5906" s="92" t="s">
        <v>50</v>
      </c>
      <c r="BF5906" s="101" t="s">
        <v>58</v>
      </c>
      <c r="BK5906" s="98" t="s">
        <v>70</v>
      </c>
    </row>
    <row r="5907" spans="17:63" ht="29.25" customHeight="1" x14ac:dyDescent="0.2">
      <c r="Q5907" s="92" t="s">
        <v>50</v>
      </c>
      <c r="BF5907" s="101" t="s">
        <v>58</v>
      </c>
      <c r="BK5907" s="98" t="s">
        <v>70</v>
      </c>
    </row>
    <row r="5908" spans="17:63" ht="29.25" customHeight="1" x14ac:dyDescent="0.2">
      <c r="Q5908" s="92" t="s">
        <v>50</v>
      </c>
      <c r="BF5908" s="101" t="s">
        <v>58</v>
      </c>
      <c r="BK5908" s="98" t="s">
        <v>70</v>
      </c>
    </row>
    <row r="5909" spans="17:63" ht="29.25" customHeight="1" x14ac:dyDescent="0.2">
      <c r="Q5909" s="92" t="s">
        <v>50</v>
      </c>
      <c r="BF5909" s="101" t="s">
        <v>58</v>
      </c>
      <c r="BK5909" s="98" t="s">
        <v>70</v>
      </c>
    </row>
    <row r="5910" spans="17:63" ht="29.25" customHeight="1" x14ac:dyDescent="0.2">
      <c r="Q5910" s="92" t="s">
        <v>50</v>
      </c>
      <c r="BF5910" s="101" t="s">
        <v>58</v>
      </c>
      <c r="BK5910" s="98" t="s">
        <v>70</v>
      </c>
    </row>
    <row r="5911" spans="17:63" ht="29.25" customHeight="1" x14ac:dyDescent="0.2">
      <c r="Q5911" s="92" t="s">
        <v>50</v>
      </c>
      <c r="BF5911" s="101" t="s">
        <v>58</v>
      </c>
      <c r="BK5911" s="98" t="s">
        <v>70</v>
      </c>
    </row>
    <row r="5912" spans="17:63" ht="29.25" customHeight="1" x14ac:dyDescent="0.2">
      <c r="Q5912" s="92" t="s">
        <v>50</v>
      </c>
      <c r="BF5912" s="101" t="s">
        <v>58</v>
      </c>
      <c r="BK5912" s="98" t="s">
        <v>70</v>
      </c>
    </row>
    <row r="5913" spans="17:63" ht="29.25" customHeight="1" x14ac:dyDescent="0.2">
      <c r="Q5913" s="92" t="s">
        <v>50</v>
      </c>
      <c r="BF5913" s="101" t="s">
        <v>58</v>
      </c>
      <c r="BK5913" s="98" t="s">
        <v>70</v>
      </c>
    </row>
    <row r="5914" spans="17:63" ht="29.25" customHeight="1" x14ac:dyDescent="0.2">
      <c r="Q5914" s="92" t="s">
        <v>50</v>
      </c>
      <c r="BF5914" s="101" t="s">
        <v>58</v>
      </c>
      <c r="BK5914" s="98" t="s">
        <v>70</v>
      </c>
    </row>
    <row r="5915" spans="17:63" ht="29.25" customHeight="1" x14ac:dyDescent="0.2">
      <c r="Q5915" s="92" t="s">
        <v>50</v>
      </c>
      <c r="BF5915" s="101" t="s">
        <v>58</v>
      </c>
      <c r="BK5915" s="98" t="s">
        <v>70</v>
      </c>
    </row>
    <row r="5916" spans="17:63" ht="29.25" customHeight="1" x14ac:dyDescent="0.2">
      <c r="Q5916" s="92" t="s">
        <v>50</v>
      </c>
      <c r="BF5916" s="101" t="s">
        <v>58</v>
      </c>
      <c r="BK5916" s="98" t="s">
        <v>70</v>
      </c>
    </row>
    <row r="5917" spans="17:63" ht="29.25" customHeight="1" x14ac:dyDescent="0.2">
      <c r="Q5917" s="92" t="s">
        <v>50</v>
      </c>
      <c r="BF5917" s="101" t="s">
        <v>58</v>
      </c>
      <c r="BK5917" s="98" t="s">
        <v>70</v>
      </c>
    </row>
    <row r="5918" spans="17:63" ht="29.25" customHeight="1" x14ac:dyDescent="0.2">
      <c r="Q5918" s="92" t="s">
        <v>50</v>
      </c>
      <c r="BF5918" s="101" t="s">
        <v>58</v>
      </c>
      <c r="BK5918" s="98" t="s">
        <v>70</v>
      </c>
    </row>
    <row r="5919" spans="17:63" ht="29.25" customHeight="1" x14ac:dyDescent="0.2">
      <c r="Q5919" s="92" t="s">
        <v>50</v>
      </c>
      <c r="BF5919" s="101" t="s">
        <v>58</v>
      </c>
      <c r="BK5919" s="98" t="s">
        <v>70</v>
      </c>
    </row>
    <row r="5920" spans="17:63" ht="29.25" customHeight="1" x14ac:dyDescent="0.2">
      <c r="Q5920" s="92" t="s">
        <v>50</v>
      </c>
      <c r="BF5920" s="101" t="s">
        <v>58</v>
      </c>
      <c r="BK5920" s="98" t="s">
        <v>70</v>
      </c>
    </row>
    <row r="5921" spans="17:63" ht="29.25" customHeight="1" x14ac:dyDescent="0.2">
      <c r="Q5921" s="92" t="s">
        <v>50</v>
      </c>
      <c r="BF5921" s="101" t="s">
        <v>58</v>
      </c>
      <c r="BK5921" s="98" t="s">
        <v>70</v>
      </c>
    </row>
    <row r="5922" spans="17:63" ht="29.25" customHeight="1" x14ac:dyDescent="0.2">
      <c r="Q5922" s="92" t="s">
        <v>50</v>
      </c>
      <c r="BF5922" s="101" t="s">
        <v>58</v>
      </c>
      <c r="BK5922" s="98" t="s">
        <v>70</v>
      </c>
    </row>
    <row r="5923" spans="17:63" ht="29.25" customHeight="1" x14ac:dyDescent="0.2">
      <c r="Q5923" s="92" t="s">
        <v>50</v>
      </c>
      <c r="BF5923" s="101" t="s">
        <v>58</v>
      </c>
      <c r="BK5923" s="98" t="s">
        <v>70</v>
      </c>
    </row>
    <row r="5924" spans="17:63" ht="29.25" customHeight="1" x14ac:dyDescent="0.2">
      <c r="Q5924" s="92" t="s">
        <v>50</v>
      </c>
      <c r="BF5924" s="101" t="s">
        <v>58</v>
      </c>
      <c r="BK5924" s="98" t="s">
        <v>70</v>
      </c>
    </row>
    <row r="5925" spans="17:63" ht="29.25" customHeight="1" x14ac:dyDescent="0.2">
      <c r="Q5925" s="92" t="s">
        <v>50</v>
      </c>
      <c r="BF5925" s="101" t="s">
        <v>58</v>
      </c>
      <c r="BK5925" s="98" t="s">
        <v>70</v>
      </c>
    </row>
    <row r="5926" spans="17:63" ht="29.25" customHeight="1" x14ac:dyDescent="0.2">
      <c r="Q5926" s="92" t="s">
        <v>50</v>
      </c>
      <c r="BF5926" s="101" t="s">
        <v>58</v>
      </c>
      <c r="BK5926" s="98" t="s">
        <v>70</v>
      </c>
    </row>
    <row r="5927" spans="17:63" ht="29.25" customHeight="1" x14ac:dyDescent="0.2">
      <c r="Q5927" s="92" t="s">
        <v>50</v>
      </c>
      <c r="BF5927" s="101" t="s">
        <v>58</v>
      </c>
      <c r="BK5927" s="98" t="s">
        <v>70</v>
      </c>
    </row>
    <row r="5928" spans="17:63" ht="29.25" customHeight="1" x14ac:dyDescent="0.2">
      <c r="Q5928" s="92" t="s">
        <v>50</v>
      </c>
      <c r="BF5928" s="101" t="s">
        <v>58</v>
      </c>
      <c r="BK5928" s="98" t="s">
        <v>70</v>
      </c>
    </row>
    <row r="5929" spans="17:63" ht="29.25" customHeight="1" x14ac:dyDescent="0.2">
      <c r="Q5929" s="92" t="s">
        <v>50</v>
      </c>
      <c r="BF5929" s="101" t="s">
        <v>58</v>
      </c>
      <c r="BK5929" s="98" t="s">
        <v>70</v>
      </c>
    </row>
    <row r="5930" spans="17:63" ht="29.25" customHeight="1" x14ac:dyDescent="0.2">
      <c r="Q5930" s="92" t="s">
        <v>50</v>
      </c>
      <c r="BF5930" s="101" t="s">
        <v>58</v>
      </c>
      <c r="BK5930" s="98" t="s">
        <v>70</v>
      </c>
    </row>
    <row r="5931" spans="17:63" ht="29.25" customHeight="1" x14ac:dyDescent="0.2">
      <c r="Q5931" s="92" t="s">
        <v>50</v>
      </c>
      <c r="BF5931" s="101" t="s">
        <v>58</v>
      </c>
      <c r="BK5931" s="98" t="s">
        <v>70</v>
      </c>
    </row>
    <row r="5932" spans="17:63" ht="29.25" customHeight="1" x14ac:dyDescent="0.2">
      <c r="Q5932" s="92" t="s">
        <v>50</v>
      </c>
      <c r="BF5932" s="101" t="s">
        <v>58</v>
      </c>
      <c r="BK5932" s="98" t="s">
        <v>70</v>
      </c>
    </row>
    <row r="5933" spans="17:63" ht="29.25" customHeight="1" x14ac:dyDescent="0.2">
      <c r="Q5933" s="92" t="s">
        <v>50</v>
      </c>
      <c r="BF5933" s="101" t="s">
        <v>58</v>
      </c>
      <c r="BK5933" s="98" t="s">
        <v>70</v>
      </c>
    </row>
    <row r="5934" spans="17:63" ht="29.25" customHeight="1" x14ac:dyDescent="0.2">
      <c r="Q5934" s="92" t="s">
        <v>50</v>
      </c>
      <c r="BF5934" s="101" t="s">
        <v>58</v>
      </c>
      <c r="BK5934" s="98" t="s">
        <v>70</v>
      </c>
    </row>
    <row r="5935" spans="17:63" ht="29.25" customHeight="1" x14ac:dyDescent="0.2">
      <c r="Q5935" s="92" t="s">
        <v>50</v>
      </c>
      <c r="BF5935" s="101" t="s">
        <v>58</v>
      </c>
      <c r="BK5935" s="98" t="s">
        <v>70</v>
      </c>
    </row>
    <row r="5936" spans="17:63" ht="29.25" customHeight="1" x14ac:dyDescent="0.2">
      <c r="Q5936" s="92" t="s">
        <v>50</v>
      </c>
      <c r="BF5936" s="101" t="s">
        <v>58</v>
      </c>
      <c r="BK5936" s="98" t="s">
        <v>70</v>
      </c>
    </row>
    <row r="5937" spans="17:63" ht="29.25" customHeight="1" x14ac:dyDescent="0.2">
      <c r="Q5937" s="92" t="s">
        <v>50</v>
      </c>
      <c r="BF5937" s="101" t="s">
        <v>58</v>
      </c>
      <c r="BK5937" s="98" t="s">
        <v>70</v>
      </c>
    </row>
    <row r="5938" spans="17:63" ht="29.25" customHeight="1" x14ac:dyDescent="0.2">
      <c r="Q5938" s="92" t="s">
        <v>50</v>
      </c>
      <c r="BF5938" s="101" t="s">
        <v>58</v>
      </c>
      <c r="BK5938" s="98" t="s">
        <v>70</v>
      </c>
    </row>
    <row r="5939" spans="17:63" ht="29.25" customHeight="1" x14ac:dyDescent="0.2">
      <c r="Q5939" s="92" t="s">
        <v>50</v>
      </c>
      <c r="BF5939" s="101" t="s">
        <v>58</v>
      </c>
      <c r="BK5939" s="98" t="s">
        <v>70</v>
      </c>
    </row>
    <row r="5940" spans="17:63" ht="29.25" customHeight="1" x14ac:dyDescent="0.2">
      <c r="Q5940" s="92" t="s">
        <v>50</v>
      </c>
      <c r="BF5940" s="101" t="s">
        <v>58</v>
      </c>
      <c r="BK5940" s="98" t="s">
        <v>70</v>
      </c>
    </row>
    <row r="5941" spans="17:63" ht="29.25" customHeight="1" x14ac:dyDescent="0.2">
      <c r="Q5941" s="92" t="s">
        <v>50</v>
      </c>
      <c r="BF5941" s="101" t="s">
        <v>58</v>
      </c>
      <c r="BK5941" s="98" t="s">
        <v>70</v>
      </c>
    </row>
    <row r="5942" spans="17:63" ht="29.25" customHeight="1" x14ac:dyDescent="0.2">
      <c r="Q5942" s="92" t="s">
        <v>50</v>
      </c>
      <c r="BF5942" s="101" t="s">
        <v>58</v>
      </c>
      <c r="BK5942" s="98" t="s">
        <v>70</v>
      </c>
    </row>
    <row r="5943" spans="17:63" ht="29.25" customHeight="1" x14ac:dyDescent="0.2">
      <c r="Q5943" s="92" t="s">
        <v>50</v>
      </c>
      <c r="BF5943" s="101" t="s">
        <v>58</v>
      </c>
      <c r="BK5943" s="98" t="s">
        <v>70</v>
      </c>
    </row>
    <row r="5944" spans="17:63" ht="29.25" customHeight="1" x14ac:dyDescent="0.2">
      <c r="Q5944" s="92" t="s">
        <v>50</v>
      </c>
      <c r="BF5944" s="101" t="s">
        <v>58</v>
      </c>
      <c r="BK5944" s="98" t="s">
        <v>70</v>
      </c>
    </row>
    <row r="5945" spans="17:63" ht="29.25" customHeight="1" x14ac:dyDescent="0.2">
      <c r="Q5945" s="92" t="s">
        <v>50</v>
      </c>
      <c r="BF5945" s="101" t="s">
        <v>58</v>
      </c>
      <c r="BK5945" s="98" t="s">
        <v>70</v>
      </c>
    </row>
    <row r="5946" spans="17:63" ht="29.25" customHeight="1" x14ac:dyDescent="0.2">
      <c r="Q5946" s="92" t="s">
        <v>50</v>
      </c>
      <c r="BF5946" s="101" t="s">
        <v>58</v>
      </c>
      <c r="BK5946" s="98" t="s">
        <v>70</v>
      </c>
    </row>
    <row r="5947" spans="17:63" ht="29.25" customHeight="1" x14ac:dyDescent="0.2">
      <c r="Q5947" s="92" t="s">
        <v>50</v>
      </c>
      <c r="BF5947" s="101" t="s">
        <v>58</v>
      </c>
      <c r="BK5947" s="98" t="s">
        <v>70</v>
      </c>
    </row>
    <row r="5948" spans="17:63" ht="29.25" customHeight="1" x14ac:dyDescent="0.2">
      <c r="Q5948" s="92" t="s">
        <v>50</v>
      </c>
      <c r="BF5948" s="101" t="s">
        <v>58</v>
      </c>
      <c r="BK5948" s="98" t="s">
        <v>70</v>
      </c>
    </row>
    <row r="5949" spans="17:63" ht="29.25" customHeight="1" x14ac:dyDescent="0.2">
      <c r="Q5949" s="92" t="s">
        <v>50</v>
      </c>
      <c r="BF5949" s="101" t="s">
        <v>58</v>
      </c>
      <c r="BK5949" s="98" t="s">
        <v>70</v>
      </c>
    </row>
    <row r="5950" spans="17:63" ht="29.25" customHeight="1" x14ac:dyDescent="0.2">
      <c r="Q5950" s="92" t="s">
        <v>50</v>
      </c>
      <c r="BF5950" s="101" t="s">
        <v>58</v>
      </c>
      <c r="BK5950" s="98" t="s">
        <v>70</v>
      </c>
    </row>
    <row r="5951" spans="17:63" ht="29.25" customHeight="1" x14ac:dyDescent="0.2">
      <c r="Q5951" s="92" t="s">
        <v>50</v>
      </c>
      <c r="BF5951" s="101" t="s">
        <v>58</v>
      </c>
      <c r="BK5951" s="98" t="s">
        <v>70</v>
      </c>
    </row>
    <row r="5952" spans="17:63" ht="29.25" customHeight="1" x14ac:dyDescent="0.2">
      <c r="Q5952" s="92" t="s">
        <v>50</v>
      </c>
      <c r="BF5952" s="101" t="s">
        <v>58</v>
      </c>
      <c r="BK5952" s="98" t="s">
        <v>70</v>
      </c>
    </row>
    <row r="5953" spans="17:63" ht="29.25" customHeight="1" x14ac:dyDescent="0.2">
      <c r="Q5953" s="92" t="s">
        <v>50</v>
      </c>
      <c r="BF5953" s="101" t="s">
        <v>58</v>
      </c>
      <c r="BK5953" s="98" t="s">
        <v>70</v>
      </c>
    </row>
    <row r="5954" spans="17:63" ht="29.25" customHeight="1" x14ac:dyDescent="0.2">
      <c r="Q5954" s="92" t="s">
        <v>50</v>
      </c>
      <c r="BF5954" s="101" t="s">
        <v>58</v>
      </c>
      <c r="BK5954" s="98" t="s">
        <v>70</v>
      </c>
    </row>
    <row r="5955" spans="17:63" ht="29.25" customHeight="1" x14ac:dyDescent="0.2">
      <c r="Q5955" s="92" t="s">
        <v>50</v>
      </c>
      <c r="BF5955" s="101" t="s">
        <v>58</v>
      </c>
      <c r="BK5955" s="98" t="s">
        <v>70</v>
      </c>
    </row>
    <row r="5956" spans="17:63" ht="29.25" customHeight="1" x14ac:dyDescent="0.2">
      <c r="Q5956" s="92" t="s">
        <v>50</v>
      </c>
      <c r="BF5956" s="101" t="s">
        <v>58</v>
      </c>
      <c r="BK5956" s="98" t="s">
        <v>70</v>
      </c>
    </row>
    <row r="5957" spans="17:63" ht="29.25" customHeight="1" x14ac:dyDescent="0.2">
      <c r="Q5957" s="92" t="s">
        <v>50</v>
      </c>
      <c r="BF5957" s="101" t="s">
        <v>58</v>
      </c>
      <c r="BK5957" s="98" t="s">
        <v>70</v>
      </c>
    </row>
    <row r="5958" spans="17:63" ht="29.25" customHeight="1" x14ac:dyDescent="0.2">
      <c r="Q5958" s="92" t="s">
        <v>50</v>
      </c>
      <c r="BF5958" s="101" t="s">
        <v>58</v>
      </c>
      <c r="BK5958" s="98" t="s">
        <v>70</v>
      </c>
    </row>
    <row r="5959" spans="17:63" ht="29.25" customHeight="1" x14ac:dyDescent="0.2">
      <c r="Q5959" s="92" t="s">
        <v>50</v>
      </c>
      <c r="BF5959" s="101" t="s">
        <v>58</v>
      </c>
      <c r="BK5959" s="98" t="s">
        <v>70</v>
      </c>
    </row>
    <row r="5960" spans="17:63" ht="29.25" customHeight="1" x14ac:dyDescent="0.2">
      <c r="Q5960" s="92" t="s">
        <v>50</v>
      </c>
      <c r="BF5960" s="101" t="s">
        <v>58</v>
      </c>
      <c r="BK5960" s="98" t="s">
        <v>70</v>
      </c>
    </row>
    <row r="5961" spans="17:63" ht="29.25" customHeight="1" x14ac:dyDescent="0.2">
      <c r="Q5961" s="92" t="s">
        <v>50</v>
      </c>
      <c r="BF5961" s="101" t="s">
        <v>58</v>
      </c>
      <c r="BK5961" s="98" t="s">
        <v>70</v>
      </c>
    </row>
    <row r="5962" spans="17:63" ht="29.25" customHeight="1" x14ac:dyDescent="0.2">
      <c r="Q5962" s="92" t="s">
        <v>50</v>
      </c>
      <c r="BF5962" s="101" t="s">
        <v>58</v>
      </c>
      <c r="BK5962" s="98" t="s">
        <v>70</v>
      </c>
    </row>
    <row r="5963" spans="17:63" ht="29.25" customHeight="1" x14ac:dyDescent="0.2">
      <c r="Q5963" s="92" t="s">
        <v>50</v>
      </c>
      <c r="BF5963" s="101" t="s">
        <v>58</v>
      </c>
      <c r="BK5963" s="98" t="s">
        <v>70</v>
      </c>
    </row>
    <row r="5964" spans="17:63" ht="29.25" customHeight="1" x14ac:dyDescent="0.2">
      <c r="Q5964" s="92" t="s">
        <v>50</v>
      </c>
      <c r="BF5964" s="101" t="s">
        <v>58</v>
      </c>
      <c r="BK5964" s="98" t="s">
        <v>70</v>
      </c>
    </row>
    <row r="5965" spans="17:63" ht="29.25" customHeight="1" x14ac:dyDescent="0.2">
      <c r="Q5965" s="92" t="s">
        <v>50</v>
      </c>
      <c r="BF5965" s="101" t="s">
        <v>58</v>
      </c>
      <c r="BK5965" s="98" t="s">
        <v>70</v>
      </c>
    </row>
    <row r="5966" spans="17:63" ht="29.25" customHeight="1" x14ac:dyDescent="0.2">
      <c r="Q5966" s="92" t="s">
        <v>50</v>
      </c>
      <c r="BF5966" s="101" t="s">
        <v>58</v>
      </c>
      <c r="BK5966" s="98" t="s">
        <v>70</v>
      </c>
    </row>
    <row r="5967" spans="17:63" ht="29.25" customHeight="1" x14ac:dyDescent="0.2">
      <c r="Q5967" s="92" t="s">
        <v>50</v>
      </c>
      <c r="BF5967" s="101" t="s">
        <v>58</v>
      </c>
      <c r="BK5967" s="98" t="s">
        <v>70</v>
      </c>
    </row>
    <row r="5968" spans="17:63" ht="29.25" customHeight="1" x14ac:dyDescent="0.2">
      <c r="Q5968" s="92" t="s">
        <v>50</v>
      </c>
      <c r="BF5968" s="101" t="s">
        <v>58</v>
      </c>
      <c r="BK5968" s="98" t="s">
        <v>70</v>
      </c>
    </row>
    <row r="5969" spans="17:63" ht="29.25" customHeight="1" x14ac:dyDescent="0.2">
      <c r="Q5969" s="92" t="s">
        <v>50</v>
      </c>
      <c r="BF5969" s="101" t="s">
        <v>58</v>
      </c>
      <c r="BK5969" s="98" t="s">
        <v>70</v>
      </c>
    </row>
    <row r="5970" spans="17:63" ht="29.25" customHeight="1" x14ac:dyDescent="0.2">
      <c r="Q5970" s="92" t="s">
        <v>50</v>
      </c>
      <c r="BF5970" s="101" t="s">
        <v>58</v>
      </c>
      <c r="BK5970" s="98" t="s">
        <v>70</v>
      </c>
    </row>
    <row r="5971" spans="17:63" ht="29.25" customHeight="1" x14ac:dyDescent="0.2">
      <c r="Q5971" s="92" t="s">
        <v>50</v>
      </c>
      <c r="BF5971" s="101" t="s">
        <v>58</v>
      </c>
      <c r="BK5971" s="98" t="s">
        <v>70</v>
      </c>
    </row>
    <row r="5972" spans="17:63" ht="29.25" customHeight="1" x14ac:dyDescent="0.2">
      <c r="Q5972" s="92" t="s">
        <v>50</v>
      </c>
      <c r="BF5972" s="101" t="s">
        <v>58</v>
      </c>
      <c r="BK5972" s="98" t="s">
        <v>70</v>
      </c>
    </row>
    <row r="5973" spans="17:63" ht="29.25" customHeight="1" x14ac:dyDescent="0.2">
      <c r="Q5973" s="92" t="s">
        <v>50</v>
      </c>
      <c r="BF5973" s="101" t="s">
        <v>58</v>
      </c>
      <c r="BK5973" s="98" t="s">
        <v>70</v>
      </c>
    </row>
    <row r="5974" spans="17:63" ht="29.25" customHeight="1" x14ac:dyDescent="0.2">
      <c r="Q5974" s="92" t="s">
        <v>50</v>
      </c>
      <c r="BF5974" s="101" t="s">
        <v>58</v>
      </c>
      <c r="BK5974" s="98" t="s">
        <v>70</v>
      </c>
    </row>
    <row r="5975" spans="17:63" ht="29.25" customHeight="1" x14ac:dyDescent="0.2">
      <c r="Q5975" s="92" t="s">
        <v>50</v>
      </c>
      <c r="BF5975" s="101" t="s">
        <v>58</v>
      </c>
      <c r="BK5975" s="98" t="s">
        <v>70</v>
      </c>
    </row>
    <row r="5976" spans="17:63" ht="29.25" customHeight="1" x14ac:dyDescent="0.2">
      <c r="Q5976" s="92" t="s">
        <v>50</v>
      </c>
      <c r="BF5976" s="101" t="s">
        <v>58</v>
      </c>
      <c r="BK5976" s="98" t="s">
        <v>70</v>
      </c>
    </row>
    <row r="5977" spans="17:63" ht="29.25" customHeight="1" x14ac:dyDescent="0.2">
      <c r="Q5977" s="92" t="s">
        <v>50</v>
      </c>
      <c r="BF5977" s="101" t="s">
        <v>58</v>
      </c>
      <c r="BK5977" s="98" t="s">
        <v>70</v>
      </c>
    </row>
    <row r="5978" spans="17:63" ht="29.25" customHeight="1" x14ac:dyDescent="0.2">
      <c r="Q5978" s="92" t="s">
        <v>50</v>
      </c>
      <c r="BF5978" s="101" t="s">
        <v>58</v>
      </c>
      <c r="BK5978" s="98" t="s">
        <v>70</v>
      </c>
    </row>
    <row r="5979" spans="17:63" ht="29.25" customHeight="1" x14ac:dyDescent="0.2">
      <c r="Q5979" s="92" t="s">
        <v>50</v>
      </c>
      <c r="BF5979" s="101" t="s">
        <v>58</v>
      </c>
      <c r="BK5979" s="98" t="s">
        <v>70</v>
      </c>
    </row>
    <row r="5980" spans="17:63" ht="29.25" customHeight="1" x14ac:dyDescent="0.2">
      <c r="Q5980" s="92" t="s">
        <v>50</v>
      </c>
      <c r="BF5980" s="101" t="s">
        <v>58</v>
      </c>
      <c r="BK5980" s="98" t="s">
        <v>70</v>
      </c>
    </row>
    <row r="5981" spans="17:63" ht="29.25" customHeight="1" x14ac:dyDescent="0.2">
      <c r="Q5981" s="92" t="s">
        <v>50</v>
      </c>
      <c r="BF5981" s="101" t="s">
        <v>58</v>
      </c>
      <c r="BK5981" s="98" t="s">
        <v>70</v>
      </c>
    </row>
    <row r="5982" spans="17:63" ht="29.25" customHeight="1" x14ac:dyDescent="0.2">
      <c r="Q5982" s="92" t="s">
        <v>50</v>
      </c>
      <c r="BF5982" s="101" t="s">
        <v>58</v>
      </c>
      <c r="BK5982" s="98" t="s">
        <v>70</v>
      </c>
    </row>
    <row r="5983" spans="17:63" ht="29.25" customHeight="1" x14ac:dyDescent="0.2">
      <c r="Q5983" s="92" t="s">
        <v>50</v>
      </c>
      <c r="BF5983" s="101" t="s">
        <v>58</v>
      </c>
      <c r="BK5983" s="98" t="s">
        <v>70</v>
      </c>
    </row>
    <row r="5984" spans="17:63" ht="29.25" customHeight="1" x14ac:dyDescent="0.2">
      <c r="Q5984" s="92" t="s">
        <v>50</v>
      </c>
      <c r="BF5984" s="101" t="s">
        <v>58</v>
      </c>
      <c r="BK5984" s="98" t="s">
        <v>70</v>
      </c>
    </row>
    <row r="5985" spans="17:63" ht="29.25" customHeight="1" x14ac:dyDescent="0.2">
      <c r="Q5985" s="92" t="s">
        <v>50</v>
      </c>
      <c r="BF5985" s="101" t="s">
        <v>58</v>
      </c>
      <c r="BK5985" s="98" t="s">
        <v>70</v>
      </c>
    </row>
    <row r="5986" spans="17:63" ht="29.25" customHeight="1" x14ac:dyDescent="0.2">
      <c r="Q5986" s="92" t="s">
        <v>50</v>
      </c>
      <c r="BF5986" s="101" t="s">
        <v>58</v>
      </c>
      <c r="BK5986" s="98" t="s">
        <v>70</v>
      </c>
    </row>
    <row r="5987" spans="17:63" ht="29.25" customHeight="1" x14ac:dyDescent="0.2">
      <c r="Q5987" s="92" t="s">
        <v>50</v>
      </c>
      <c r="BF5987" s="101" t="s">
        <v>58</v>
      </c>
      <c r="BK5987" s="98" t="s">
        <v>70</v>
      </c>
    </row>
    <row r="5988" spans="17:63" ht="29.25" customHeight="1" x14ac:dyDescent="0.2">
      <c r="Q5988" s="92" t="s">
        <v>50</v>
      </c>
      <c r="BF5988" s="101" t="s">
        <v>58</v>
      </c>
      <c r="BK5988" s="98" t="s">
        <v>70</v>
      </c>
    </row>
    <row r="5989" spans="17:63" ht="29.25" customHeight="1" x14ac:dyDescent="0.2">
      <c r="Q5989" s="92" t="s">
        <v>50</v>
      </c>
      <c r="BF5989" s="101" t="s">
        <v>58</v>
      </c>
      <c r="BK5989" s="98" t="s">
        <v>70</v>
      </c>
    </row>
    <row r="5990" spans="17:63" ht="29.25" customHeight="1" x14ac:dyDescent="0.2">
      <c r="Q5990" s="92" t="s">
        <v>50</v>
      </c>
      <c r="BF5990" s="101" t="s">
        <v>58</v>
      </c>
      <c r="BK5990" s="98" t="s">
        <v>70</v>
      </c>
    </row>
    <row r="5991" spans="17:63" ht="29.25" customHeight="1" x14ac:dyDescent="0.2">
      <c r="Q5991" s="92" t="s">
        <v>50</v>
      </c>
      <c r="BF5991" s="101" t="s">
        <v>58</v>
      </c>
      <c r="BK5991" s="98" t="s">
        <v>70</v>
      </c>
    </row>
    <row r="5992" spans="17:63" ht="29.25" customHeight="1" x14ac:dyDescent="0.2">
      <c r="Q5992" s="92" t="s">
        <v>50</v>
      </c>
      <c r="BF5992" s="101" t="s">
        <v>58</v>
      </c>
      <c r="BK5992" s="98" t="s">
        <v>70</v>
      </c>
    </row>
    <row r="5993" spans="17:63" ht="29.25" customHeight="1" x14ac:dyDescent="0.2">
      <c r="Q5993" s="92" t="s">
        <v>50</v>
      </c>
      <c r="BF5993" s="101" t="s">
        <v>58</v>
      </c>
      <c r="BK5993" s="98" t="s">
        <v>70</v>
      </c>
    </row>
    <row r="5994" spans="17:63" ht="29.25" customHeight="1" x14ac:dyDescent="0.2">
      <c r="Q5994" s="92" t="s">
        <v>50</v>
      </c>
      <c r="BF5994" s="101" t="s">
        <v>58</v>
      </c>
      <c r="BK5994" s="98" t="s">
        <v>70</v>
      </c>
    </row>
    <row r="5995" spans="17:63" ht="29.25" customHeight="1" x14ac:dyDescent="0.2">
      <c r="Q5995" s="92" t="s">
        <v>50</v>
      </c>
      <c r="BF5995" s="101" t="s">
        <v>58</v>
      </c>
      <c r="BK5995" s="98" t="s">
        <v>70</v>
      </c>
    </row>
    <row r="5996" spans="17:63" ht="29.25" customHeight="1" x14ac:dyDescent="0.2">
      <c r="Q5996" s="92" t="s">
        <v>50</v>
      </c>
      <c r="BF5996" s="101" t="s">
        <v>58</v>
      </c>
      <c r="BK5996" s="98" t="s">
        <v>70</v>
      </c>
    </row>
    <row r="5997" spans="17:63" ht="29.25" customHeight="1" x14ac:dyDescent="0.2">
      <c r="Q5997" s="92" t="s">
        <v>50</v>
      </c>
      <c r="BF5997" s="101" t="s">
        <v>58</v>
      </c>
      <c r="BK5997" s="98" t="s">
        <v>70</v>
      </c>
    </row>
    <row r="5998" spans="17:63" ht="29.25" customHeight="1" x14ac:dyDescent="0.2">
      <c r="Q5998" s="92" t="s">
        <v>50</v>
      </c>
      <c r="BF5998" s="101" t="s">
        <v>58</v>
      </c>
      <c r="BK5998" s="98" t="s">
        <v>70</v>
      </c>
    </row>
    <row r="5999" spans="17:63" ht="29.25" customHeight="1" x14ac:dyDescent="0.2">
      <c r="Q5999" s="92" t="s">
        <v>50</v>
      </c>
      <c r="BF5999" s="101" t="s">
        <v>58</v>
      </c>
      <c r="BK5999" s="98" t="s">
        <v>70</v>
      </c>
    </row>
    <row r="6000" spans="17:63" ht="29.25" customHeight="1" x14ac:dyDescent="0.2">
      <c r="Q6000" s="92" t="s">
        <v>50</v>
      </c>
      <c r="BF6000" s="101" t="s">
        <v>58</v>
      </c>
      <c r="BK6000" s="98" t="s">
        <v>70</v>
      </c>
    </row>
    <row r="6001" spans="17:63" ht="29.25" customHeight="1" x14ac:dyDescent="0.2">
      <c r="Q6001" s="92" t="s">
        <v>50</v>
      </c>
      <c r="BF6001" s="101" t="s">
        <v>58</v>
      </c>
      <c r="BK6001" s="98" t="s">
        <v>70</v>
      </c>
    </row>
    <row r="6002" spans="17:63" ht="29.25" customHeight="1" x14ac:dyDescent="0.2">
      <c r="Q6002" s="92" t="s">
        <v>50</v>
      </c>
      <c r="BF6002" s="101" t="s">
        <v>58</v>
      </c>
      <c r="BK6002" s="98" t="s">
        <v>70</v>
      </c>
    </row>
    <row r="6003" spans="17:63" ht="29.25" customHeight="1" x14ac:dyDescent="0.2">
      <c r="Q6003" s="92" t="s">
        <v>50</v>
      </c>
      <c r="BF6003" s="101" t="s">
        <v>58</v>
      </c>
      <c r="BK6003" s="98" t="s">
        <v>70</v>
      </c>
    </row>
    <row r="6004" spans="17:63" ht="29.25" customHeight="1" x14ac:dyDescent="0.2">
      <c r="Q6004" s="92" t="s">
        <v>50</v>
      </c>
      <c r="BF6004" s="101" t="s">
        <v>58</v>
      </c>
      <c r="BK6004" s="98" t="s">
        <v>70</v>
      </c>
    </row>
    <row r="6005" spans="17:63" ht="29.25" customHeight="1" x14ac:dyDescent="0.2">
      <c r="Q6005" s="92" t="s">
        <v>50</v>
      </c>
      <c r="BF6005" s="101" t="s">
        <v>58</v>
      </c>
      <c r="BK6005" s="98" t="s">
        <v>70</v>
      </c>
    </row>
    <row r="6006" spans="17:63" ht="29.25" customHeight="1" x14ac:dyDescent="0.2">
      <c r="Q6006" s="92" t="s">
        <v>50</v>
      </c>
      <c r="BF6006" s="101" t="s">
        <v>58</v>
      </c>
      <c r="BK6006" s="98" t="s">
        <v>70</v>
      </c>
    </row>
    <row r="6007" spans="17:63" ht="29.25" customHeight="1" x14ac:dyDescent="0.2">
      <c r="Q6007" s="92" t="s">
        <v>50</v>
      </c>
      <c r="BF6007" s="101" t="s">
        <v>58</v>
      </c>
      <c r="BK6007" s="98" t="s">
        <v>70</v>
      </c>
    </row>
    <row r="6008" spans="17:63" ht="29.25" customHeight="1" x14ac:dyDescent="0.2">
      <c r="Q6008" s="92" t="s">
        <v>50</v>
      </c>
      <c r="BF6008" s="101" t="s">
        <v>58</v>
      </c>
      <c r="BK6008" s="98" t="s">
        <v>70</v>
      </c>
    </row>
    <row r="6009" spans="17:63" ht="29.25" customHeight="1" x14ac:dyDescent="0.2">
      <c r="Q6009" s="92" t="s">
        <v>50</v>
      </c>
      <c r="BF6009" s="101" t="s">
        <v>58</v>
      </c>
      <c r="BK6009" s="98" t="s">
        <v>70</v>
      </c>
    </row>
    <row r="6010" spans="17:63" ht="29.25" customHeight="1" x14ac:dyDescent="0.2">
      <c r="Q6010" s="92" t="s">
        <v>50</v>
      </c>
      <c r="BF6010" s="101" t="s">
        <v>58</v>
      </c>
      <c r="BK6010" s="98" t="s">
        <v>70</v>
      </c>
    </row>
    <row r="6011" spans="17:63" ht="29.25" customHeight="1" x14ac:dyDescent="0.2">
      <c r="Q6011" s="92" t="s">
        <v>50</v>
      </c>
      <c r="BF6011" s="101" t="s">
        <v>58</v>
      </c>
      <c r="BK6011" s="98" t="s">
        <v>70</v>
      </c>
    </row>
    <row r="6012" spans="17:63" ht="29.25" customHeight="1" x14ac:dyDescent="0.2">
      <c r="Q6012" s="92" t="s">
        <v>50</v>
      </c>
      <c r="BF6012" s="101" t="s">
        <v>58</v>
      </c>
      <c r="BK6012" s="98" t="s">
        <v>70</v>
      </c>
    </row>
    <row r="6013" spans="17:63" ht="29.25" customHeight="1" x14ac:dyDescent="0.2">
      <c r="Q6013" s="92" t="s">
        <v>50</v>
      </c>
      <c r="BF6013" s="101" t="s">
        <v>58</v>
      </c>
      <c r="BK6013" s="98" t="s">
        <v>70</v>
      </c>
    </row>
    <row r="6014" spans="17:63" ht="29.25" customHeight="1" x14ac:dyDescent="0.2">
      <c r="Q6014" s="92" t="s">
        <v>50</v>
      </c>
      <c r="BF6014" s="101" t="s">
        <v>58</v>
      </c>
      <c r="BK6014" s="98" t="s">
        <v>70</v>
      </c>
    </row>
    <row r="6015" spans="17:63" ht="29.25" customHeight="1" x14ac:dyDescent="0.2">
      <c r="Q6015" s="92" t="s">
        <v>50</v>
      </c>
      <c r="BF6015" s="101" t="s">
        <v>58</v>
      </c>
      <c r="BK6015" s="98" t="s">
        <v>70</v>
      </c>
    </row>
    <row r="6016" spans="17:63" ht="29.25" customHeight="1" x14ac:dyDescent="0.2">
      <c r="Q6016" s="92" t="s">
        <v>50</v>
      </c>
      <c r="BF6016" s="101" t="s">
        <v>58</v>
      </c>
      <c r="BK6016" s="98" t="s">
        <v>70</v>
      </c>
    </row>
    <row r="6017" spans="17:63" ht="29.25" customHeight="1" x14ac:dyDescent="0.2">
      <c r="Q6017" s="92" t="s">
        <v>50</v>
      </c>
      <c r="BF6017" s="101" t="s">
        <v>58</v>
      </c>
      <c r="BK6017" s="98" t="s">
        <v>70</v>
      </c>
    </row>
    <row r="6018" spans="17:63" ht="29.25" customHeight="1" x14ac:dyDescent="0.2">
      <c r="Q6018" s="92" t="s">
        <v>50</v>
      </c>
      <c r="BF6018" s="101" t="s">
        <v>58</v>
      </c>
      <c r="BK6018" s="98" t="s">
        <v>70</v>
      </c>
    </row>
    <row r="6019" spans="17:63" ht="29.25" customHeight="1" x14ac:dyDescent="0.2">
      <c r="Q6019" s="92" t="s">
        <v>50</v>
      </c>
      <c r="BF6019" s="101" t="s">
        <v>58</v>
      </c>
      <c r="BK6019" s="98" t="s">
        <v>70</v>
      </c>
    </row>
    <row r="6020" spans="17:63" ht="29.25" customHeight="1" x14ac:dyDescent="0.2">
      <c r="Q6020" s="92" t="s">
        <v>50</v>
      </c>
      <c r="BF6020" s="101" t="s">
        <v>58</v>
      </c>
      <c r="BK6020" s="98" t="s">
        <v>70</v>
      </c>
    </row>
    <row r="6021" spans="17:63" ht="29.25" customHeight="1" x14ac:dyDescent="0.2">
      <c r="Q6021" s="92" t="s">
        <v>50</v>
      </c>
      <c r="BF6021" s="101" t="s">
        <v>58</v>
      </c>
      <c r="BK6021" s="98" t="s">
        <v>70</v>
      </c>
    </row>
    <row r="6022" spans="17:63" ht="29.25" customHeight="1" x14ac:dyDescent="0.2">
      <c r="Q6022" s="92" t="s">
        <v>50</v>
      </c>
      <c r="BF6022" s="101" t="s">
        <v>58</v>
      </c>
      <c r="BK6022" s="98" t="s">
        <v>70</v>
      </c>
    </row>
    <row r="6023" spans="17:63" ht="29.25" customHeight="1" x14ac:dyDescent="0.2">
      <c r="Q6023" s="92" t="s">
        <v>50</v>
      </c>
      <c r="BF6023" s="101" t="s">
        <v>58</v>
      </c>
      <c r="BK6023" s="98" t="s">
        <v>70</v>
      </c>
    </row>
    <row r="6024" spans="17:63" ht="29.25" customHeight="1" x14ac:dyDescent="0.2">
      <c r="Q6024" s="92" t="s">
        <v>50</v>
      </c>
      <c r="BF6024" s="101" t="s">
        <v>58</v>
      </c>
      <c r="BK6024" s="98" t="s">
        <v>70</v>
      </c>
    </row>
    <row r="6025" spans="17:63" ht="29.25" customHeight="1" x14ac:dyDescent="0.2">
      <c r="Q6025" s="92" t="s">
        <v>50</v>
      </c>
      <c r="BF6025" s="101" t="s">
        <v>58</v>
      </c>
      <c r="BK6025" s="98" t="s">
        <v>70</v>
      </c>
    </row>
    <row r="6026" spans="17:63" ht="29.25" customHeight="1" x14ac:dyDescent="0.2">
      <c r="Q6026" s="92" t="s">
        <v>50</v>
      </c>
      <c r="BF6026" s="101" t="s">
        <v>58</v>
      </c>
      <c r="BK6026" s="98" t="s">
        <v>70</v>
      </c>
    </row>
    <row r="6027" spans="17:63" ht="29.25" customHeight="1" x14ac:dyDescent="0.2">
      <c r="Q6027" s="92" t="s">
        <v>50</v>
      </c>
      <c r="BF6027" s="101" t="s">
        <v>58</v>
      </c>
      <c r="BK6027" s="98" t="s">
        <v>70</v>
      </c>
    </row>
    <row r="6028" spans="17:63" ht="29.25" customHeight="1" x14ac:dyDescent="0.2">
      <c r="Q6028" s="92" t="s">
        <v>50</v>
      </c>
      <c r="BF6028" s="101" t="s">
        <v>58</v>
      </c>
      <c r="BK6028" s="98" t="s">
        <v>70</v>
      </c>
    </row>
    <row r="6029" spans="17:63" ht="29.25" customHeight="1" x14ac:dyDescent="0.2">
      <c r="Q6029" s="92" t="s">
        <v>50</v>
      </c>
      <c r="BF6029" s="101" t="s">
        <v>58</v>
      </c>
      <c r="BK6029" s="98" t="s">
        <v>70</v>
      </c>
    </row>
    <row r="6030" spans="17:63" ht="29.25" customHeight="1" x14ac:dyDescent="0.2">
      <c r="Q6030" s="92" t="s">
        <v>50</v>
      </c>
      <c r="BF6030" s="101" t="s">
        <v>58</v>
      </c>
      <c r="BK6030" s="98" t="s">
        <v>70</v>
      </c>
    </row>
    <row r="6031" spans="17:63" ht="29.25" customHeight="1" x14ac:dyDescent="0.2">
      <c r="Q6031" s="92" t="s">
        <v>50</v>
      </c>
      <c r="BF6031" s="101" t="s">
        <v>58</v>
      </c>
      <c r="BK6031" s="98" t="s">
        <v>70</v>
      </c>
    </row>
    <row r="6032" spans="17:63" ht="29.25" customHeight="1" x14ac:dyDescent="0.2">
      <c r="Q6032" s="92" t="s">
        <v>50</v>
      </c>
      <c r="BF6032" s="101" t="s">
        <v>58</v>
      </c>
      <c r="BK6032" s="98" t="s">
        <v>70</v>
      </c>
    </row>
    <row r="6033" spans="17:63" ht="29.25" customHeight="1" x14ac:dyDescent="0.2">
      <c r="Q6033" s="92" t="s">
        <v>50</v>
      </c>
      <c r="BF6033" s="101" t="s">
        <v>58</v>
      </c>
      <c r="BK6033" s="98" t="s">
        <v>70</v>
      </c>
    </row>
    <row r="6034" spans="17:63" ht="29.25" customHeight="1" x14ac:dyDescent="0.2">
      <c r="Q6034" s="92" t="s">
        <v>50</v>
      </c>
      <c r="BF6034" s="101" t="s">
        <v>58</v>
      </c>
      <c r="BK6034" s="98" t="s">
        <v>70</v>
      </c>
    </row>
    <row r="6035" spans="17:63" ht="29.25" customHeight="1" x14ac:dyDescent="0.2">
      <c r="Q6035" s="92" t="s">
        <v>50</v>
      </c>
      <c r="BF6035" s="101" t="s">
        <v>58</v>
      </c>
      <c r="BK6035" s="98" t="s">
        <v>70</v>
      </c>
    </row>
    <row r="6036" spans="17:63" ht="29.25" customHeight="1" x14ac:dyDescent="0.2">
      <c r="Q6036" s="92" t="s">
        <v>50</v>
      </c>
      <c r="BF6036" s="101" t="s">
        <v>58</v>
      </c>
      <c r="BK6036" s="98" t="s">
        <v>70</v>
      </c>
    </row>
    <row r="6037" spans="17:63" ht="29.25" customHeight="1" x14ac:dyDescent="0.2">
      <c r="Q6037" s="92" t="s">
        <v>50</v>
      </c>
      <c r="BF6037" s="101" t="s">
        <v>58</v>
      </c>
      <c r="BK6037" s="98" t="s">
        <v>70</v>
      </c>
    </row>
    <row r="6038" spans="17:63" ht="29.25" customHeight="1" x14ac:dyDescent="0.2">
      <c r="Q6038" s="92" t="s">
        <v>50</v>
      </c>
      <c r="BF6038" s="101" t="s">
        <v>58</v>
      </c>
      <c r="BK6038" s="98" t="s">
        <v>70</v>
      </c>
    </row>
    <row r="6039" spans="17:63" ht="29.25" customHeight="1" x14ac:dyDescent="0.2">
      <c r="Q6039" s="92" t="s">
        <v>50</v>
      </c>
      <c r="BF6039" s="101" t="s">
        <v>58</v>
      </c>
      <c r="BK6039" s="98" t="s">
        <v>70</v>
      </c>
    </row>
    <row r="6040" spans="17:63" ht="29.25" customHeight="1" x14ac:dyDescent="0.2">
      <c r="Q6040" s="92" t="s">
        <v>50</v>
      </c>
      <c r="BF6040" s="101" t="s">
        <v>58</v>
      </c>
      <c r="BK6040" s="98" t="s">
        <v>70</v>
      </c>
    </row>
    <row r="6041" spans="17:63" ht="29.25" customHeight="1" x14ac:dyDescent="0.2">
      <c r="Q6041" s="92" t="s">
        <v>50</v>
      </c>
      <c r="BF6041" s="101" t="s">
        <v>58</v>
      </c>
      <c r="BK6041" s="98" t="s">
        <v>70</v>
      </c>
    </row>
    <row r="6042" spans="17:63" ht="29.25" customHeight="1" x14ac:dyDescent="0.2">
      <c r="Q6042" s="92" t="s">
        <v>50</v>
      </c>
      <c r="BF6042" s="101" t="s">
        <v>58</v>
      </c>
      <c r="BK6042" s="98" t="s">
        <v>70</v>
      </c>
    </row>
    <row r="6043" spans="17:63" ht="29.25" customHeight="1" x14ac:dyDescent="0.2">
      <c r="Q6043" s="92" t="s">
        <v>50</v>
      </c>
      <c r="BF6043" s="101" t="s">
        <v>58</v>
      </c>
      <c r="BK6043" s="98" t="s">
        <v>70</v>
      </c>
    </row>
    <row r="6044" spans="17:63" ht="29.25" customHeight="1" x14ac:dyDescent="0.2">
      <c r="Q6044" s="92" t="s">
        <v>50</v>
      </c>
      <c r="BF6044" s="101" t="s">
        <v>58</v>
      </c>
      <c r="BK6044" s="98" t="s">
        <v>70</v>
      </c>
    </row>
    <row r="6045" spans="17:63" ht="29.25" customHeight="1" x14ac:dyDescent="0.2">
      <c r="Q6045" s="92" t="s">
        <v>50</v>
      </c>
      <c r="BF6045" s="101" t="s">
        <v>58</v>
      </c>
      <c r="BK6045" s="98" t="s">
        <v>70</v>
      </c>
    </row>
    <row r="6046" spans="17:63" ht="29.25" customHeight="1" x14ac:dyDescent="0.2">
      <c r="Q6046" s="92" t="s">
        <v>50</v>
      </c>
      <c r="BF6046" s="101" t="s">
        <v>58</v>
      </c>
      <c r="BK6046" s="98" t="s">
        <v>70</v>
      </c>
    </row>
    <row r="6047" spans="17:63" ht="29.25" customHeight="1" x14ac:dyDescent="0.2">
      <c r="Q6047" s="92" t="s">
        <v>50</v>
      </c>
      <c r="BF6047" s="101" t="s">
        <v>58</v>
      </c>
      <c r="BK6047" s="98" t="s">
        <v>70</v>
      </c>
    </row>
    <row r="6048" spans="17:63" ht="29.25" customHeight="1" x14ac:dyDescent="0.2">
      <c r="Q6048" s="92" t="s">
        <v>50</v>
      </c>
      <c r="BF6048" s="101" t="s">
        <v>58</v>
      </c>
      <c r="BK6048" s="98" t="s">
        <v>70</v>
      </c>
    </row>
    <row r="6049" spans="17:63" ht="29.25" customHeight="1" x14ac:dyDescent="0.2">
      <c r="Q6049" s="92" t="s">
        <v>50</v>
      </c>
      <c r="BF6049" s="101" t="s">
        <v>58</v>
      </c>
      <c r="BK6049" s="98" t="s">
        <v>70</v>
      </c>
    </row>
    <row r="6050" spans="17:63" ht="29.25" customHeight="1" x14ac:dyDescent="0.2">
      <c r="Q6050" s="92" t="s">
        <v>50</v>
      </c>
      <c r="BF6050" s="101" t="s">
        <v>58</v>
      </c>
      <c r="BK6050" s="98" t="s">
        <v>70</v>
      </c>
    </row>
    <row r="6051" spans="17:63" ht="29.25" customHeight="1" x14ac:dyDescent="0.2">
      <c r="Q6051" s="92" t="s">
        <v>50</v>
      </c>
      <c r="BF6051" s="101" t="s">
        <v>58</v>
      </c>
      <c r="BK6051" s="98" t="s">
        <v>70</v>
      </c>
    </row>
    <row r="6052" spans="17:63" ht="29.25" customHeight="1" x14ac:dyDescent="0.2">
      <c r="Q6052" s="92" t="s">
        <v>50</v>
      </c>
      <c r="BF6052" s="101" t="s">
        <v>58</v>
      </c>
      <c r="BK6052" s="98" t="s">
        <v>70</v>
      </c>
    </row>
    <row r="6053" spans="17:63" ht="29.25" customHeight="1" x14ac:dyDescent="0.2">
      <c r="Q6053" s="92" t="s">
        <v>50</v>
      </c>
      <c r="BF6053" s="101" t="s">
        <v>58</v>
      </c>
      <c r="BK6053" s="98" t="s">
        <v>70</v>
      </c>
    </row>
    <row r="6054" spans="17:63" ht="29.25" customHeight="1" x14ac:dyDescent="0.2">
      <c r="Q6054" s="92" t="s">
        <v>50</v>
      </c>
      <c r="BF6054" s="101" t="s">
        <v>58</v>
      </c>
      <c r="BK6054" s="98" t="s">
        <v>70</v>
      </c>
    </row>
    <row r="6055" spans="17:63" ht="29.25" customHeight="1" x14ac:dyDescent="0.2">
      <c r="Q6055" s="92" t="s">
        <v>50</v>
      </c>
      <c r="BF6055" s="101" t="s">
        <v>58</v>
      </c>
      <c r="BK6055" s="98" t="s">
        <v>70</v>
      </c>
    </row>
    <row r="6056" spans="17:63" ht="29.25" customHeight="1" x14ac:dyDescent="0.2">
      <c r="Q6056" s="92" t="s">
        <v>50</v>
      </c>
      <c r="BF6056" s="101" t="s">
        <v>58</v>
      </c>
      <c r="BK6056" s="98" t="s">
        <v>70</v>
      </c>
    </row>
    <row r="6057" spans="17:63" ht="29.25" customHeight="1" x14ac:dyDescent="0.2">
      <c r="Q6057" s="92" t="s">
        <v>50</v>
      </c>
      <c r="BF6057" s="101" t="s">
        <v>58</v>
      </c>
      <c r="BK6057" s="98" t="s">
        <v>70</v>
      </c>
    </row>
    <row r="6058" spans="17:63" ht="29.25" customHeight="1" x14ac:dyDescent="0.2">
      <c r="Q6058" s="92" t="s">
        <v>50</v>
      </c>
      <c r="BF6058" s="101" t="s">
        <v>58</v>
      </c>
      <c r="BK6058" s="98" t="s">
        <v>70</v>
      </c>
    </row>
    <row r="6059" spans="17:63" ht="29.25" customHeight="1" x14ac:dyDescent="0.2">
      <c r="Q6059" s="92" t="s">
        <v>50</v>
      </c>
      <c r="BF6059" s="101" t="s">
        <v>58</v>
      </c>
      <c r="BK6059" s="98" t="s">
        <v>70</v>
      </c>
    </row>
    <row r="6060" spans="17:63" ht="29.25" customHeight="1" x14ac:dyDescent="0.2">
      <c r="Q6060" s="92" t="s">
        <v>50</v>
      </c>
      <c r="BF6060" s="101" t="s">
        <v>58</v>
      </c>
      <c r="BK6060" s="98" t="s">
        <v>70</v>
      </c>
    </row>
    <row r="6061" spans="17:63" ht="29.25" customHeight="1" x14ac:dyDescent="0.2">
      <c r="Q6061" s="92" t="s">
        <v>50</v>
      </c>
      <c r="BF6061" s="101" t="s">
        <v>58</v>
      </c>
      <c r="BK6061" s="98" t="s">
        <v>70</v>
      </c>
    </row>
    <row r="6062" spans="17:63" ht="29.25" customHeight="1" x14ac:dyDescent="0.2">
      <c r="Q6062" s="92" t="s">
        <v>50</v>
      </c>
      <c r="BF6062" s="101" t="s">
        <v>58</v>
      </c>
      <c r="BK6062" s="98" t="s">
        <v>70</v>
      </c>
    </row>
    <row r="6063" spans="17:63" ht="29.25" customHeight="1" x14ac:dyDescent="0.2">
      <c r="Q6063" s="92" t="s">
        <v>50</v>
      </c>
      <c r="BF6063" s="101" t="s">
        <v>58</v>
      </c>
      <c r="BK6063" s="98" t="s">
        <v>70</v>
      </c>
    </row>
    <row r="6064" spans="17:63" ht="29.25" customHeight="1" x14ac:dyDescent="0.2">
      <c r="Q6064" s="92" t="s">
        <v>50</v>
      </c>
      <c r="BF6064" s="101" t="s">
        <v>58</v>
      </c>
      <c r="BK6064" s="98" t="s">
        <v>70</v>
      </c>
    </row>
    <row r="6065" spans="17:63" ht="29.25" customHeight="1" x14ac:dyDescent="0.2">
      <c r="Q6065" s="92" t="s">
        <v>50</v>
      </c>
      <c r="BF6065" s="101" t="s">
        <v>58</v>
      </c>
      <c r="BK6065" s="98" t="s">
        <v>70</v>
      </c>
    </row>
    <row r="6066" spans="17:63" ht="29.25" customHeight="1" x14ac:dyDescent="0.2">
      <c r="Q6066" s="92" t="s">
        <v>50</v>
      </c>
      <c r="BF6066" s="101" t="s">
        <v>58</v>
      </c>
      <c r="BK6066" s="98" t="s">
        <v>70</v>
      </c>
    </row>
    <row r="6067" spans="17:63" ht="29.25" customHeight="1" x14ac:dyDescent="0.2">
      <c r="Q6067" s="92" t="s">
        <v>50</v>
      </c>
      <c r="BF6067" s="101" t="s">
        <v>58</v>
      </c>
      <c r="BK6067" s="98" t="s">
        <v>70</v>
      </c>
    </row>
    <row r="6068" spans="17:63" ht="29.25" customHeight="1" x14ac:dyDescent="0.2">
      <c r="Q6068" s="92" t="s">
        <v>50</v>
      </c>
      <c r="BF6068" s="101" t="s">
        <v>58</v>
      </c>
      <c r="BK6068" s="98" t="s">
        <v>70</v>
      </c>
    </row>
    <row r="6069" spans="17:63" ht="29.25" customHeight="1" x14ac:dyDescent="0.2">
      <c r="Q6069" s="92" t="s">
        <v>50</v>
      </c>
      <c r="BF6069" s="101" t="s">
        <v>58</v>
      </c>
      <c r="BK6069" s="98" t="s">
        <v>70</v>
      </c>
    </row>
    <row r="6070" spans="17:63" ht="29.25" customHeight="1" x14ac:dyDescent="0.2">
      <c r="Q6070" s="92" t="s">
        <v>50</v>
      </c>
      <c r="BF6070" s="101" t="s">
        <v>58</v>
      </c>
      <c r="BK6070" s="98" t="s">
        <v>70</v>
      </c>
    </row>
    <row r="6071" spans="17:63" ht="29.25" customHeight="1" x14ac:dyDescent="0.2">
      <c r="Q6071" s="92" t="s">
        <v>50</v>
      </c>
      <c r="BF6071" s="101" t="s">
        <v>58</v>
      </c>
      <c r="BK6071" s="98" t="s">
        <v>70</v>
      </c>
    </row>
    <row r="6072" spans="17:63" ht="29.25" customHeight="1" x14ac:dyDescent="0.2">
      <c r="Q6072" s="92" t="s">
        <v>50</v>
      </c>
      <c r="BF6072" s="101" t="s">
        <v>58</v>
      </c>
      <c r="BK6072" s="98" t="s">
        <v>70</v>
      </c>
    </row>
    <row r="6073" spans="17:63" ht="29.25" customHeight="1" x14ac:dyDescent="0.2">
      <c r="Q6073" s="92" t="s">
        <v>50</v>
      </c>
      <c r="BF6073" s="101" t="s">
        <v>58</v>
      </c>
      <c r="BK6073" s="98" t="s">
        <v>70</v>
      </c>
    </row>
    <row r="6074" spans="17:63" ht="29.25" customHeight="1" x14ac:dyDescent="0.2">
      <c r="Q6074" s="92" t="s">
        <v>50</v>
      </c>
      <c r="BF6074" s="101" t="s">
        <v>58</v>
      </c>
      <c r="BK6074" s="98" t="s">
        <v>70</v>
      </c>
    </row>
    <row r="6075" spans="17:63" ht="29.25" customHeight="1" x14ac:dyDescent="0.2">
      <c r="Q6075" s="92" t="s">
        <v>50</v>
      </c>
      <c r="BF6075" s="101" t="s">
        <v>58</v>
      </c>
      <c r="BK6075" s="98" t="s">
        <v>70</v>
      </c>
    </row>
    <row r="6076" spans="17:63" ht="29.25" customHeight="1" x14ac:dyDescent="0.2">
      <c r="Q6076" s="92" t="s">
        <v>50</v>
      </c>
      <c r="BF6076" s="101" t="s">
        <v>58</v>
      </c>
      <c r="BK6076" s="98" t="s">
        <v>70</v>
      </c>
    </row>
    <row r="6077" spans="17:63" ht="29.25" customHeight="1" x14ac:dyDescent="0.2">
      <c r="Q6077" s="92" t="s">
        <v>50</v>
      </c>
      <c r="BF6077" s="101" t="s">
        <v>58</v>
      </c>
      <c r="BK6077" s="98" t="s">
        <v>70</v>
      </c>
    </row>
    <row r="6078" spans="17:63" ht="29.25" customHeight="1" x14ac:dyDescent="0.2">
      <c r="Q6078" s="92" t="s">
        <v>50</v>
      </c>
      <c r="BF6078" s="101" t="s">
        <v>58</v>
      </c>
      <c r="BK6078" s="98" t="s">
        <v>70</v>
      </c>
    </row>
    <row r="6079" spans="17:63" ht="29.25" customHeight="1" x14ac:dyDescent="0.2">
      <c r="Q6079" s="92" t="s">
        <v>50</v>
      </c>
      <c r="BF6079" s="101" t="s">
        <v>58</v>
      </c>
      <c r="BK6079" s="98" t="s">
        <v>70</v>
      </c>
    </row>
    <row r="6080" spans="17:63" ht="29.25" customHeight="1" x14ac:dyDescent="0.2">
      <c r="Q6080" s="92" t="s">
        <v>50</v>
      </c>
      <c r="BF6080" s="101" t="s">
        <v>58</v>
      </c>
      <c r="BK6080" s="98" t="s">
        <v>70</v>
      </c>
    </row>
    <row r="6081" spans="17:63" ht="29.25" customHeight="1" x14ac:dyDescent="0.2">
      <c r="Q6081" s="92" t="s">
        <v>50</v>
      </c>
      <c r="BF6081" s="101" t="s">
        <v>58</v>
      </c>
      <c r="BK6081" s="98" t="s">
        <v>70</v>
      </c>
    </row>
    <row r="6082" spans="17:63" ht="29.25" customHeight="1" x14ac:dyDescent="0.2">
      <c r="Q6082" s="92" t="s">
        <v>50</v>
      </c>
      <c r="BF6082" s="101" t="s">
        <v>58</v>
      </c>
      <c r="BK6082" s="98" t="s">
        <v>70</v>
      </c>
    </row>
    <row r="6083" spans="17:63" ht="29.25" customHeight="1" x14ac:dyDescent="0.2">
      <c r="Q6083" s="92" t="s">
        <v>50</v>
      </c>
      <c r="BF6083" s="101" t="s">
        <v>58</v>
      </c>
      <c r="BK6083" s="98" t="s">
        <v>70</v>
      </c>
    </row>
    <row r="6084" spans="17:63" ht="29.25" customHeight="1" x14ac:dyDescent="0.2">
      <c r="Q6084" s="92" t="s">
        <v>50</v>
      </c>
      <c r="BF6084" s="101" t="s">
        <v>58</v>
      </c>
      <c r="BK6084" s="98" t="s">
        <v>70</v>
      </c>
    </row>
    <row r="6085" spans="17:63" ht="29.25" customHeight="1" x14ac:dyDescent="0.2">
      <c r="Q6085" s="92" t="s">
        <v>50</v>
      </c>
      <c r="BF6085" s="101" t="s">
        <v>58</v>
      </c>
      <c r="BK6085" s="98" t="s">
        <v>70</v>
      </c>
    </row>
    <row r="6086" spans="17:63" ht="29.25" customHeight="1" x14ac:dyDescent="0.2">
      <c r="Q6086" s="92" t="s">
        <v>50</v>
      </c>
      <c r="BF6086" s="101" t="s">
        <v>58</v>
      </c>
      <c r="BK6086" s="98" t="s">
        <v>70</v>
      </c>
    </row>
    <row r="6087" spans="17:63" ht="29.25" customHeight="1" x14ac:dyDescent="0.2">
      <c r="Q6087" s="92" t="s">
        <v>50</v>
      </c>
      <c r="BF6087" s="101" t="s">
        <v>58</v>
      </c>
      <c r="BK6087" s="98" t="s">
        <v>70</v>
      </c>
    </row>
    <row r="6088" spans="17:63" ht="29.25" customHeight="1" x14ac:dyDescent="0.2">
      <c r="Q6088" s="92" t="s">
        <v>50</v>
      </c>
      <c r="BF6088" s="101" t="s">
        <v>58</v>
      </c>
      <c r="BK6088" s="98" t="s">
        <v>70</v>
      </c>
    </row>
    <row r="6089" spans="17:63" ht="29.25" customHeight="1" x14ac:dyDescent="0.2">
      <c r="Q6089" s="92" t="s">
        <v>50</v>
      </c>
      <c r="BF6089" s="101" t="s">
        <v>58</v>
      </c>
      <c r="BK6089" s="98" t="s">
        <v>70</v>
      </c>
    </row>
    <row r="6090" spans="17:63" ht="29.25" customHeight="1" x14ac:dyDescent="0.2">
      <c r="Q6090" s="92" t="s">
        <v>50</v>
      </c>
      <c r="BF6090" s="101" t="s">
        <v>58</v>
      </c>
      <c r="BK6090" s="98" t="s">
        <v>70</v>
      </c>
    </row>
    <row r="6091" spans="17:63" ht="29.25" customHeight="1" x14ac:dyDescent="0.2">
      <c r="Q6091" s="92" t="s">
        <v>50</v>
      </c>
      <c r="BF6091" s="101" t="s">
        <v>58</v>
      </c>
      <c r="BK6091" s="98" t="s">
        <v>70</v>
      </c>
    </row>
    <row r="6092" spans="17:63" ht="29.25" customHeight="1" x14ac:dyDescent="0.2">
      <c r="Q6092" s="92" t="s">
        <v>50</v>
      </c>
      <c r="BF6092" s="101" t="s">
        <v>58</v>
      </c>
      <c r="BK6092" s="98" t="s">
        <v>70</v>
      </c>
    </row>
    <row r="6093" spans="17:63" ht="29.25" customHeight="1" x14ac:dyDescent="0.2">
      <c r="Q6093" s="92" t="s">
        <v>50</v>
      </c>
      <c r="BF6093" s="101" t="s">
        <v>58</v>
      </c>
      <c r="BK6093" s="98" t="s">
        <v>70</v>
      </c>
    </row>
    <row r="6094" spans="17:63" ht="29.25" customHeight="1" x14ac:dyDescent="0.2">
      <c r="Q6094" s="92" t="s">
        <v>50</v>
      </c>
      <c r="BF6094" s="101" t="s">
        <v>58</v>
      </c>
      <c r="BK6094" s="98" t="s">
        <v>70</v>
      </c>
    </row>
    <row r="6095" spans="17:63" ht="29.25" customHeight="1" x14ac:dyDescent="0.2">
      <c r="Q6095" s="92" t="s">
        <v>50</v>
      </c>
      <c r="BF6095" s="101" t="s">
        <v>58</v>
      </c>
      <c r="BK6095" s="98" t="s">
        <v>70</v>
      </c>
    </row>
    <row r="6096" spans="17:63" ht="29.25" customHeight="1" x14ac:dyDescent="0.2">
      <c r="Q6096" s="92" t="s">
        <v>50</v>
      </c>
      <c r="BF6096" s="101" t="s">
        <v>58</v>
      </c>
      <c r="BK6096" s="98" t="s">
        <v>70</v>
      </c>
    </row>
    <row r="6097" spans="17:63" ht="29.25" customHeight="1" x14ac:dyDescent="0.2">
      <c r="Q6097" s="92" t="s">
        <v>50</v>
      </c>
      <c r="BF6097" s="101" t="s">
        <v>58</v>
      </c>
      <c r="BK6097" s="98" t="s">
        <v>70</v>
      </c>
    </row>
    <row r="6098" spans="17:63" ht="29.25" customHeight="1" x14ac:dyDescent="0.2">
      <c r="Q6098" s="92" t="s">
        <v>50</v>
      </c>
      <c r="BF6098" s="101" t="s">
        <v>58</v>
      </c>
      <c r="BK6098" s="98" t="s">
        <v>70</v>
      </c>
    </row>
    <row r="6099" spans="17:63" ht="29.25" customHeight="1" x14ac:dyDescent="0.2">
      <c r="Q6099" s="92" t="s">
        <v>50</v>
      </c>
      <c r="BF6099" s="101" t="s">
        <v>58</v>
      </c>
      <c r="BK6099" s="98" t="s">
        <v>70</v>
      </c>
    </row>
    <row r="6100" spans="17:63" ht="29.25" customHeight="1" x14ac:dyDescent="0.2">
      <c r="Q6100" s="92" t="s">
        <v>50</v>
      </c>
      <c r="BF6100" s="101" t="s">
        <v>58</v>
      </c>
      <c r="BK6100" s="98" t="s">
        <v>70</v>
      </c>
    </row>
    <row r="6101" spans="17:63" ht="29.25" customHeight="1" x14ac:dyDescent="0.2">
      <c r="Q6101" s="92" t="s">
        <v>50</v>
      </c>
      <c r="BF6101" s="101" t="s">
        <v>58</v>
      </c>
      <c r="BK6101" s="98" t="s">
        <v>70</v>
      </c>
    </row>
    <row r="6102" spans="17:63" ht="29.25" customHeight="1" x14ac:dyDescent="0.2">
      <c r="Q6102" s="92" t="s">
        <v>50</v>
      </c>
      <c r="BF6102" s="101" t="s">
        <v>58</v>
      </c>
      <c r="BK6102" s="98" t="s">
        <v>70</v>
      </c>
    </row>
    <row r="6103" spans="17:63" ht="29.25" customHeight="1" x14ac:dyDescent="0.2">
      <c r="Q6103" s="92" t="s">
        <v>50</v>
      </c>
      <c r="BF6103" s="101" t="s">
        <v>58</v>
      </c>
      <c r="BK6103" s="98" t="s">
        <v>70</v>
      </c>
    </row>
    <row r="6104" spans="17:63" ht="29.25" customHeight="1" x14ac:dyDescent="0.2">
      <c r="Q6104" s="92" t="s">
        <v>50</v>
      </c>
      <c r="BF6104" s="101" t="s">
        <v>58</v>
      </c>
      <c r="BK6104" s="98" t="s">
        <v>70</v>
      </c>
    </row>
    <row r="6105" spans="17:63" ht="29.25" customHeight="1" x14ac:dyDescent="0.2">
      <c r="Q6105" s="92" t="s">
        <v>50</v>
      </c>
      <c r="BF6105" s="101" t="s">
        <v>58</v>
      </c>
      <c r="BK6105" s="98" t="s">
        <v>70</v>
      </c>
    </row>
    <row r="6106" spans="17:63" ht="29.25" customHeight="1" x14ac:dyDescent="0.2">
      <c r="Q6106" s="92" t="s">
        <v>50</v>
      </c>
      <c r="BF6106" s="101" t="s">
        <v>58</v>
      </c>
      <c r="BK6106" s="98" t="s">
        <v>70</v>
      </c>
    </row>
    <row r="6107" spans="17:63" ht="29.25" customHeight="1" x14ac:dyDescent="0.2">
      <c r="Q6107" s="92" t="s">
        <v>50</v>
      </c>
      <c r="BF6107" s="101" t="s">
        <v>58</v>
      </c>
      <c r="BK6107" s="98" t="s">
        <v>70</v>
      </c>
    </row>
    <row r="6108" spans="17:63" ht="29.25" customHeight="1" x14ac:dyDescent="0.2">
      <c r="Q6108" s="92" t="s">
        <v>50</v>
      </c>
      <c r="BF6108" s="101" t="s">
        <v>58</v>
      </c>
      <c r="BK6108" s="98" t="s">
        <v>70</v>
      </c>
    </row>
    <row r="6109" spans="17:63" ht="29.25" customHeight="1" x14ac:dyDescent="0.2">
      <c r="Q6109" s="92" t="s">
        <v>50</v>
      </c>
      <c r="BF6109" s="101" t="s">
        <v>58</v>
      </c>
      <c r="BK6109" s="98" t="s">
        <v>70</v>
      </c>
    </row>
    <row r="6110" spans="17:63" ht="29.25" customHeight="1" x14ac:dyDescent="0.2">
      <c r="Q6110" s="92" t="s">
        <v>50</v>
      </c>
      <c r="BF6110" s="101" t="s">
        <v>58</v>
      </c>
      <c r="BK6110" s="98" t="s">
        <v>70</v>
      </c>
    </row>
    <row r="6111" spans="17:63" ht="29.25" customHeight="1" x14ac:dyDescent="0.2">
      <c r="Q6111" s="92" t="s">
        <v>50</v>
      </c>
      <c r="BF6111" s="101" t="s">
        <v>58</v>
      </c>
      <c r="BK6111" s="98" t="s">
        <v>70</v>
      </c>
    </row>
    <row r="6112" spans="17:63" ht="29.25" customHeight="1" x14ac:dyDescent="0.2">
      <c r="Q6112" s="92" t="s">
        <v>50</v>
      </c>
      <c r="BF6112" s="101" t="s">
        <v>58</v>
      </c>
      <c r="BK6112" s="98" t="s">
        <v>70</v>
      </c>
    </row>
    <row r="6113" spans="17:63" ht="29.25" customHeight="1" x14ac:dyDescent="0.2">
      <c r="Q6113" s="92" t="s">
        <v>50</v>
      </c>
      <c r="BF6113" s="101" t="s">
        <v>58</v>
      </c>
      <c r="BK6113" s="98" t="s">
        <v>70</v>
      </c>
    </row>
    <row r="6114" spans="17:63" ht="29.25" customHeight="1" x14ac:dyDescent="0.2">
      <c r="Q6114" s="92" t="s">
        <v>50</v>
      </c>
      <c r="BF6114" s="101" t="s">
        <v>58</v>
      </c>
      <c r="BK6114" s="98" t="s">
        <v>70</v>
      </c>
    </row>
    <row r="6115" spans="17:63" ht="29.25" customHeight="1" x14ac:dyDescent="0.2">
      <c r="Q6115" s="92" t="s">
        <v>50</v>
      </c>
      <c r="BF6115" s="101" t="s">
        <v>58</v>
      </c>
      <c r="BK6115" s="98" t="s">
        <v>70</v>
      </c>
    </row>
    <row r="6116" spans="17:63" ht="29.25" customHeight="1" x14ac:dyDescent="0.2">
      <c r="Q6116" s="92" t="s">
        <v>50</v>
      </c>
      <c r="BF6116" s="101" t="s">
        <v>58</v>
      </c>
      <c r="BK6116" s="98" t="s">
        <v>70</v>
      </c>
    </row>
    <row r="6117" spans="17:63" ht="29.25" customHeight="1" x14ac:dyDescent="0.2">
      <c r="Q6117" s="92" t="s">
        <v>50</v>
      </c>
      <c r="BF6117" s="101" t="s">
        <v>58</v>
      </c>
      <c r="BK6117" s="98" t="s">
        <v>70</v>
      </c>
    </row>
    <row r="6118" spans="17:63" ht="29.25" customHeight="1" x14ac:dyDescent="0.2">
      <c r="Q6118" s="92" t="s">
        <v>50</v>
      </c>
      <c r="BF6118" s="101" t="s">
        <v>58</v>
      </c>
      <c r="BK6118" s="98" t="s">
        <v>70</v>
      </c>
    </row>
    <row r="6119" spans="17:63" ht="29.25" customHeight="1" x14ac:dyDescent="0.2">
      <c r="Q6119" s="92" t="s">
        <v>50</v>
      </c>
      <c r="BF6119" s="101" t="s">
        <v>58</v>
      </c>
      <c r="BK6119" s="98" t="s">
        <v>70</v>
      </c>
    </row>
    <row r="6120" spans="17:63" ht="29.25" customHeight="1" x14ac:dyDescent="0.2">
      <c r="Q6120" s="92" t="s">
        <v>50</v>
      </c>
      <c r="BF6120" s="101" t="s">
        <v>58</v>
      </c>
      <c r="BK6120" s="98" t="s">
        <v>70</v>
      </c>
    </row>
    <row r="6121" spans="17:63" ht="29.25" customHeight="1" x14ac:dyDescent="0.2">
      <c r="Q6121" s="92" t="s">
        <v>50</v>
      </c>
      <c r="BF6121" s="101" t="s">
        <v>58</v>
      </c>
      <c r="BK6121" s="98" t="s">
        <v>70</v>
      </c>
    </row>
    <row r="6122" spans="17:63" ht="29.25" customHeight="1" x14ac:dyDescent="0.2">
      <c r="Q6122" s="92" t="s">
        <v>50</v>
      </c>
      <c r="BF6122" s="101" t="s">
        <v>58</v>
      </c>
      <c r="BK6122" s="98" t="s">
        <v>70</v>
      </c>
    </row>
    <row r="6123" spans="17:63" ht="29.25" customHeight="1" x14ac:dyDescent="0.2">
      <c r="Q6123" s="92" t="s">
        <v>50</v>
      </c>
      <c r="BF6123" s="101" t="s">
        <v>58</v>
      </c>
      <c r="BK6123" s="98" t="s">
        <v>70</v>
      </c>
    </row>
    <row r="6124" spans="17:63" ht="29.25" customHeight="1" x14ac:dyDescent="0.2">
      <c r="Q6124" s="92" t="s">
        <v>50</v>
      </c>
      <c r="BF6124" s="101" t="s">
        <v>58</v>
      </c>
      <c r="BK6124" s="98" t="s">
        <v>70</v>
      </c>
    </row>
    <row r="6125" spans="17:63" ht="29.25" customHeight="1" x14ac:dyDescent="0.2">
      <c r="Q6125" s="92" t="s">
        <v>50</v>
      </c>
      <c r="BF6125" s="101" t="s">
        <v>58</v>
      </c>
      <c r="BK6125" s="98" t="s">
        <v>70</v>
      </c>
    </row>
    <row r="6126" spans="17:63" ht="29.25" customHeight="1" x14ac:dyDescent="0.2">
      <c r="Q6126" s="92" t="s">
        <v>50</v>
      </c>
      <c r="BF6126" s="101" t="s">
        <v>58</v>
      </c>
      <c r="BK6126" s="98" t="s">
        <v>70</v>
      </c>
    </row>
    <row r="6127" spans="17:63" ht="29.25" customHeight="1" x14ac:dyDescent="0.2">
      <c r="Q6127" s="92" t="s">
        <v>50</v>
      </c>
      <c r="BF6127" s="101" t="s">
        <v>58</v>
      </c>
      <c r="BK6127" s="98" t="s">
        <v>70</v>
      </c>
    </row>
    <row r="6128" spans="17:63" ht="29.25" customHeight="1" x14ac:dyDescent="0.2">
      <c r="Q6128" s="92" t="s">
        <v>50</v>
      </c>
      <c r="BF6128" s="101" t="s">
        <v>58</v>
      </c>
      <c r="BK6128" s="98" t="s">
        <v>70</v>
      </c>
    </row>
    <row r="6129" spans="17:63" ht="29.25" customHeight="1" x14ac:dyDescent="0.2">
      <c r="Q6129" s="92" t="s">
        <v>50</v>
      </c>
      <c r="BF6129" s="101" t="s">
        <v>58</v>
      </c>
      <c r="BK6129" s="98" t="s">
        <v>70</v>
      </c>
    </row>
    <row r="6130" spans="17:63" ht="29.25" customHeight="1" x14ac:dyDescent="0.2">
      <c r="Q6130" s="92" t="s">
        <v>50</v>
      </c>
      <c r="BF6130" s="101" t="s">
        <v>58</v>
      </c>
      <c r="BK6130" s="98" t="s">
        <v>70</v>
      </c>
    </row>
    <row r="6131" spans="17:63" ht="29.25" customHeight="1" x14ac:dyDescent="0.2">
      <c r="Q6131" s="92" t="s">
        <v>50</v>
      </c>
      <c r="BF6131" s="101" t="s">
        <v>58</v>
      </c>
      <c r="BK6131" s="98" t="s">
        <v>70</v>
      </c>
    </row>
    <row r="6132" spans="17:63" ht="29.25" customHeight="1" x14ac:dyDescent="0.2">
      <c r="Q6132" s="92" t="s">
        <v>50</v>
      </c>
      <c r="BF6132" s="101" t="s">
        <v>58</v>
      </c>
      <c r="BK6132" s="98" t="s">
        <v>70</v>
      </c>
    </row>
    <row r="6133" spans="17:63" ht="29.25" customHeight="1" x14ac:dyDescent="0.2">
      <c r="Q6133" s="92" t="s">
        <v>50</v>
      </c>
      <c r="BF6133" s="101" t="s">
        <v>58</v>
      </c>
      <c r="BK6133" s="98" t="s">
        <v>70</v>
      </c>
    </row>
    <row r="6134" spans="17:63" ht="29.25" customHeight="1" x14ac:dyDescent="0.2">
      <c r="Q6134" s="92" t="s">
        <v>50</v>
      </c>
      <c r="BF6134" s="101" t="s">
        <v>58</v>
      </c>
      <c r="BK6134" s="98" t="s">
        <v>70</v>
      </c>
    </row>
    <row r="6135" spans="17:63" ht="29.25" customHeight="1" x14ac:dyDescent="0.2">
      <c r="Q6135" s="92" t="s">
        <v>50</v>
      </c>
      <c r="BF6135" s="101" t="s">
        <v>58</v>
      </c>
      <c r="BK6135" s="98" t="s">
        <v>70</v>
      </c>
    </row>
    <row r="6136" spans="17:63" ht="29.25" customHeight="1" x14ac:dyDescent="0.2">
      <c r="Q6136" s="92" t="s">
        <v>50</v>
      </c>
      <c r="BF6136" s="101" t="s">
        <v>58</v>
      </c>
      <c r="BK6136" s="98" t="s">
        <v>70</v>
      </c>
    </row>
    <row r="6137" spans="17:63" ht="29.25" customHeight="1" x14ac:dyDescent="0.2">
      <c r="Q6137" s="92" t="s">
        <v>50</v>
      </c>
      <c r="BF6137" s="101" t="s">
        <v>58</v>
      </c>
      <c r="BK6137" s="98" t="s">
        <v>70</v>
      </c>
    </row>
    <row r="6138" spans="17:63" ht="29.25" customHeight="1" x14ac:dyDescent="0.2">
      <c r="Q6138" s="92" t="s">
        <v>50</v>
      </c>
      <c r="BF6138" s="101" t="s">
        <v>58</v>
      </c>
      <c r="BK6138" s="98" t="s">
        <v>70</v>
      </c>
    </row>
    <row r="6139" spans="17:63" ht="29.25" customHeight="1" x14ac:dyDescent="0.2">
      <c r="Q6139" s="92" t="s">
        <v>50</v>
      </c>
      <c r="BF6139" s="101" t="s">
        <v>58</v>
      </c>
      <c r="BK6139" s="98" t="s">
        <v>70</v>
      </c>
    </row>
    <row r="6140" spans="17:63" ht="29.25" customHeight="1" x14ac:dyDescent="0.2">
      <c r="Q6140" s="92" t="s">
        <v>50</v>
      </c>
      <c r="BF6140" s="101" t="s">
        <v>58</v>
      </c>
      <c r="BK6140" s="98" t="s">
        <v>70</v>
      </c>
    </row>
    <row r="6141" spans="17:63" ht="29.25" customHeight="1" x14ac:dyDescent="0.2">
      <c r="Q6141" s="92" t="s">
        <v>50</v>
      </c>
      <c r="BF6141" s="101" t="s">
        <v>58</v>
      </c>
      <c r="BK6141" s="98" t="s">
        <v>70</v>
      </c>
    </row>
    <row r="6142" spans="17:63" ht="29.25" customHeight="1" x14ac:dyDescent="0.2">
      <c r="Q6142" s="92" t="s">
        <v>50</v>
      </c>
      <c r="BF6142" s="101" t="s">
        <v>58</v>
      </c>
      <c r="BK6142" s="98" t="s">
        <v>70</v>
      </c>
    </row>
    <row r="6143" spans="17:63" ht="29.25" customHeight="1" x14ac:dyDescent="0.2">
      <c r="Q6143" s="92" t="s">
        <v>50</v>
      </c>
      <c r="BF6143" s="101" t="s">
        <v>58</v>
      </c>
      <c r="BK6143" s="98" t="s">
        <v>70</v>
      </c>
    </row>
    <row r="6144" spans="17:63" ht="29.25" customHeight="1" x14ac:dyDescent="0.2">
      <c r="Q6144" s="92" t="s">
        <v>50</v>
      </c>
      <c r="BF6144" s="101" t="s">
        <v>58</v>
      </c>
      <c r="BK6144" s="98" t="s">
        <v>70</v>
      </c>
    </row>
    <row r="6145" spans="17:63" ht="29.25" customHeight="1" x14ac:dyDescent="0.2">
      <c r="Q6145" s="92" t="s">
        <v>50</v>
      </c>
      <c r="BF6145" s="101" t="s">
        <v>58</v>
      </c>
      <c r="BK6145" s="98" t="s">
        <v>70</v>
      </c>
    </row>
    <row r="6146" spans="17:63" ht="29.25" customHeight="1" x14ac:dyDescent="0.2">
      <c r="Q6146" s="92" t="s">
        <v>50</v>
      </c>
      <c r="BF6146" s="101" t="s">
        <v>58</v>
      </c>
      <c r="BK6146" s="98" t="s">
        <v>70</v>
      </c>
    </row>
    <row r="6147" spans="17:63" ht="29.25" customHeight="1" x14ac:dyDescent="0.2">
      <c r="Q6147" s="92" t="s">
        <v>50</v>
      </c>
      <c r="BF6147" s="101" t="s">
        <v>58</v>
      </c>
      <c r="BK6147" s="98" t="s">
        <v>70</v>
      </c>
    </row>
    <row r="6148" spans="17:63" ht="29.25" customHeight="1" x14ac:dyDescent="0.2">
      <c r="Q6148" s="92" t="s">
        <v>50</v>
      </c>
      <c r="BF6148" s="101" t="s">
        <v>58</v>
      </c>
      <c r="BK6148" s="98" t="s">
        <v>70</v>
      </c>
    </row>
    <row r="6149" spans="17:63" ht="29.25" customHeight="1" x14ac:dyDescent="0.2">
      <c r="Q6149" s="92" t="s">
        <v>50</v>
      </c>
      <c r="BF6149" s="101" t="s">
        <v>58</v>
      </c>
      <c r="BK6149" s="98" t="s">
        <v>70</v>
      </c>
    </row>
    <row r="6150" spans="17:63" ht="29.25" customHeight="1" x14ac:dyDescent="0.2">
      <c r="Q6150" s="92" t="s">
        <v>50</v>
      </c>
      <c r="BF6150" s="101" t="s">
        <v>58</v>
      </c>
      <c r="BK6150" s="98" t="s">
        <v>70</v>
      </c>
    </row>
    <row r="6151" spans="17:63" ht="29.25" customHeight="1" x14ac:dyDescent="0.2">
      <c r="Q6151" s="92" t="s">
        <v>50</v>
      </c>
      <c r="BF6151" s="101" t="s">
        <v>58</v>
      </c>
      <c r="BK6151" s="98" t="s">
        <v>70</v>
      </c>
    </row>
    <row r="6152" spans="17:63" ht="29.25" customHeight="1" x14ac:dyDescent="0.2">
      <c r="Q6152" s="92" t="s">
        <v>50</v>
      </c>
      <c r="BF6152" s="101" t="s">
        <v>58</v>
      </c>
      <c r="BK6152" s="98" t="s">
        <v>70</v>
      </c>
    </row>
    <row r="6153" spans="17:63" ht="29.25" customHeight="1" x14ac:dyDescent="0.2">
      <c r="Q6153" s="92" t="s">
        <v>50</v>
      </c>
      <c r="BF6153" s="101" t="s">
        <v>58</v>
      </c>
      <c r="BK6153" s="98" t="s">
        <v>70</v>
      </c>
    </row>
    <row r="6154" spans="17:63" ht="29.25" customHeight="1" x14ac:dyDescent="0.2">
      <c r="Q6154" s="92" t="s">
        <v>50</v>
      </c>
      <c r="BF6154" s="101" t="s">
        <v>58</v>
      </c>
      <c r="BK6154" s="98" t="s">
        <v>70</v>
      </c>
    </row>
    <row r="6155" spans="17:63" ht="29.25" customHeight="1" x14ac:dyDescent="0.2">
      <c r="Q6155" s="92" t="s">
        <v>50</v>
      </c>
      <c r="BF6155" s="101" t="s">
        <v>58</v>
      </c>
      <c r="BK6155" s="98" t="s">
        <v>70</v>
      </c>
    </row>
    <row r="6156" spans="17:63" ht="29.25" customHeight="1" x14ac:dyDescent="0.2">
      <c r="Q6156" s="92" t="s">
        <v>50</v>
      </c>
      <c r="BF6156" s="101" t="s">
        <v>58</v>
      </c>
      <c r="BK6156" s="98" t="s">
        <v>70</v>
      </c>
    </row>
    <row r="6157" spans="17:63" ht="29.25" customHeight="1" x14ac:dyDescent="0.2">
      <c r="Q6157" s="92" t="s">
        <v>50</v>
      </c>
      <c r="BF6157" s="101" t="s">
        <v>58</v>
      </c>
      <c r="BK6157" s="98" t="s">
        <v>70</v>
      </c>
    </row>
    <row r="6158" spans="17:63" ht="29.25" customHeight="1" x14ac:dyDescent="0.2">
      <c r="Q6158" s="92" t="s">
        <v>50</v>
      </c>
      <c r="BF6158" s="101" t="s">
        <v>58</v>
      </c>
      <c r="BK6158" s="98" t="s">
        <v>70</v>
      </c>
    </row>
    <row r="6159" spans="17:63" ht="29.25" customHeight="1" x14ac:dyDescent="0.2">
      <c r="Q6159" s="92" t="s">
        <v>50</v>
      </c>
      <c r="BF6159" s="101" t="s">
        <v>58</v>
      </c>
      <c r="BK6159" s="98" t="s">
        <v>70</v>
      </c>
    </row>
    <row r="6160" spans="17:63" ht="29.25" customHeight="1" x14ac:dyDescent="0.2">
      <c r="Q6160" s="92" t="s">
        <v>50</v>
      </c>
      <c r="BF6160" s="101" t="s">
        <v>58</v>
      </c>
      <c r="BK6160" s="98" t="s">
        <v>70</v>
      </c>
    </row>
    <row r="6161" spans="17:63" ht="29.25" customHeight="1" x14ac:dyDescent="0.2">
      <c r="Q6161" s="92" t="s">
        <v>50</v>
      </c>
      <c r="BF6161" s="101" t="s">
        <v>58</v>
      </c>
      <c r="BK6161" s="98" t="s">
        <v>70</v>
      </c>
    </row>
    <row r="6162" spans="17:63" ht="29.25" customHeight="1" x14ac:dyDescent="0.2">
      <c r="Q6162" s="92" t="s">
        <v>50</v>
      </c>
      <c r="BF6162" s="101" t="s">
        <v>58</v>
      </c>
      <c r="BK6162" s="98" t="s">
        <v>70</v>
      </c>
    </row>
    <row r="6163" spans="17:63" ht="29.25" customHeight="1" x14ac:dyDescent="0.2">
      <c r="Q6163" s="92" t="s">
        <v>50</v>
      </c>
      <c r="BF6163" s="101" t="s">
        <v>58</v>
      </c>
      <c r="BK6163" s="98" t="s">
        <v>70</v>
      </c>
    </row>
    <row r="6164" spans="17:63" ht="29.25" customHeight="1" x14ac:dyDescent="0.2">
      <c r="Q6164" s="92" t="s">
        <v>50</v>
      </c>
      <c r="BF6164" s="101" t="s">
        <v>58</v>
      </c>
      <c r="BK6164" s="98" t="s">
        <v>70</v>
      </c>
    </row>
    <row r="6165" spans="17:63" ht="29.25" customHeight="1" x14ac:dyDescent="0.2">
      <c r="Q6165" s="92" t="s">
        <v>50</v>
      </c>
      <c r="BF6165" s="101" t="s">
        <v>58</v>
      </c>
      <c r="BK6165" s="98" t="s">
        <v>70</v>
      </c>
    </row>
    <row r="6166" spans="17:63" ht="29.25" customHeight="1" x14ac:dyDescent="0.2">
      <c r="Q6166" s="92" t="s">
        <v>50</v>
      </c>
      <c r="BF6166" s="101" t="s">
        <v>58</v>
      </c>
      <c r="BK6166" s="98" t="s">
        <v>70</v>
      </c>
    </row>
    <row r="6167" spans="17:63" ht="29.25" customHeight="1" x14ac:dyDescent="0.2">
      <c r="Q6167" s="92" t="s">
        <v>50</v>
      </c>
      <c r="BF6167" s="101" t="s">
        <v>58</v>
      </c>
      <c r="BK6167" s="98" t="s">
        <v>70</v>
      </c>
    </row>
    <row r="6168" spans="17:63" ht="29.25" customHeight="1" x14ac:dyDescent="0.2">
      <c r="Q6168" s="92" t="s">
        <v>50</v>
      </c>
      <c r="BF6168" s="101" t="s">
        <v>58</v>
      </c>
      <c r="BK6168" s="98" t="s">
        <v>70</v>
      </c>
    </row>
    <row r="6169" spans="17:63" ht="29.25" customHeight="1" x14ac:dyDescent="0.2">
      <c r="Q6169" s="92" t="s">
        <v>50</v>
      </c>
      <c r="BF6169" s="101" t="s">
        <v>58</v>
      </c>
      <c r="BK6169" s="98" t="s">
        <v>70</v>
      </c>
    </row>
    <row r="6170" spans="17:63" ht="29.25" customHeight="1" x14ac:dyDescent="0.2">
      <c r="Q6170" s="92" t="s">
        <v>50</v>
      </c>
      <c r="BF6170" s="101" t="s">
        <v>58</v>
      </c>
      <c r="BK6170" s="98" t="s">
        <v>70</v>
      </c>
    </row>
    <row r="6171" spans="17:63" ht="29.25" customHeight="1" x14ac:dyDescent="0.2">
      <c r="Q6171" s="92" t="s">
        <v>50</v>
      </c>
      <c r="BF6171" s="101" t="s">
        <v>58</v>
      </c>
      <c r="BK6171" s="98" t="s">
        <v>70</v>
      </c>
    </row>
    <row r="6172" spans="17:63" ht="29.25" customHeight="1" x14ac:dyDescent="0.2">
      <c r="Q6172" s="92" t="s">
        <v>50</v>
      </c>
      <c r="BF6172" s="101" t="s">
        <v>58</v>
      </c>
      <c r="BK6172" s="98" t="s">
        <v>70</v>
      </c>
    </row>
    <row r="6173" spans="17:63" ht="29.25" customHeight="1" x14ac:dyDescent="0.2">
      <c r="Q6173" s="92" t="s">
        <v>50</v>
      </c>
      <c r="BF6173" s="101" t="s">
        <v>58</v>
      </c>
      <c r="BK6173" s="98" t="s">
        <v>70</v>
      </c>
    </row>
    <row r="6174" spans="17:63" ht="29.25" customHeight="1" x14ac:dyDescent="0.2">
      <c r="Q6174" s="92" t="s">
        <v>50</v>
      </c>
      <c r="BF6174" s="101" t="s">
        <v>58</v>
      </c>
      <c r="BK6174" s="98" t="s">
        <v>70</v>
      </c>
    </row>
    <row r="6175" spans="17:63" ht="29.25" customHeight="1" x14ac:dyDescent="0.2">
      <c r="Q6175" s="92" t="s">
        <v>50</v>
      </c>
      <c r="BF6175" s="101" t="s">
        <v>58</v>
      </c>
      <c r="BK6175" s="98" t="s">
        <v>70</v>
      </c>
    </row>
    <row r="6176" spans="17:63" ht="29.25" customHeight="1" x14ac:dyDescent="0.2">
      <c r="Q6176" s="92" t="s">
        <v>50</v>
      </c>
      <c r="BF6176" s="101" t="s">
        <v>58</v>
      </c>
      <c r="BK6176" s="98" t="s">
        <v>70</v>
      </c>
    </row>
    <row r="6177" spans="17:63" ht="29.25" customHeight="1" x14ac:dyDescent="0.2">
      <c r="Q6177" s="92" t="s">
        <v>50</v>
      </c>
      <c r="BF6177" s="101" t="s">
        <v>58</v>
      </c>
      <c r="BK6177" s="98" t="s">
        <v>70</v>
      </c>
    </row>
    <row r="6178" spans="17:63" ht="29.25" customHeight="1" x14ac:dyDescent="0.2">
      <c r="Q6178" s="92" t="s">
        <v>50</v>
      </c>
      <c r="BF6178" s="101" t="s">
        <v>58</v>
      </c>
      <c r="BK6178" s="98" t="s">
        <v>70</v>
      </c>
    </row>
    <row r="6179" spans="17:63" ht="29.25" customHeight="1" x14ac:dyDescent="0.2">
      <c r="Q6179" s="92" t="s">
        <v>50</v>
      </c>
      <c r="BF6179" s="101" t="s">
        <v>58</v>
      </c>
      <c r="BK6179" s="98" t="s">
        <v>70</v>
      </c>
    </row>
    <row r="6180" spans="17:63" ht="29.25" customHeight="1" x14ac:dyDescent="0.2">
      <c r="Q6180" s="92" t="s">
        <v>50</v>
      </c>
      <c r="BF6180" s="101" t="s">
        <v>58</v>
      </c>
      <c r="BK6180" s="98" t="s">
        <v>70</v>
      </c>
    </row>
    <row r="6181" spans="17:63" ht="29.25" customHeight="1" x14ac:dyDescent="0.2">
      <c r="Q6181" s="92" t="s">
        <v>50</v>
      </c>
      <c r="BF6181" s="101" t="s">
        <v>58</v>
      </c>
      <c r="BK6181" s="98" t="s">
        <v>70</v>
      </c>
    </row>
    <row r="6182" spans="17:63" ht="29.25" customHeight="1" x14ac:dyDescent="0.2">
      <c r="Q6182" s="92" t="s">
        <v>50</v>
      </c>
      <c r="BF6182" s="101" t="s">
        <v>58</v>
      </c>
      <c r="BK6182" s="98" t="s">
        <v>70</v>
      </c>
    </row>
    <row r="6183" spans="17:63" ht="29.25" customHeight="1" x14ac:dyDescent="0.2">
      <c r="Q6183" s="92" t="s">
        <v>50</v>
      </c>
      <c r="BF6183" s="101" t="s">
        <v>58</v>
      </c>
      <c r="BK6183" s="98" t="s">
        <v>70</v>
      </c>
    </row>
    <row r="6184" spans="17:63" ht="29.25" customHeight="1" x14ac:dyDescent="0.2">
      <c r="Q6184" s="92" t="s">
        <v>50</v>
      </c>
      <c r="BF6184" s="101" t="s">
        <v>58</v>
      </c>
      <c r="BK6184" s="98" t="s">
        <v>70</v>
      </c>
    </row>
    <row r="6185" spans="17:63" ht="29.25" customHeight="1" x14ac:dyDescent="0.2">
      <c r="Q6185" s="92" t="s">
        <v>50</v>
      </c>
      <c r="BF6185" s="101" t="s">
        <v>58</v>
      </c>
      <c r="BK6185" s="98" t="s">
        <v>70</v>
      </c>
    </row>
    <row r="6186" spans="17:63" ht="29.25" customHeight="1" x14ac:dyDescent="0.2">
      <c r="Q6186" s="92" t="s">
        <v>50</v>
      </c>
      <c r="BF6186" s="101" t="s">
        <v>58</v>
      </c>
      <c r="BK6186" s="98" t="s">
        <v>70</v>
      </c>
    </row>
    <row r="6187" spans="17:63" ht="29.25" customHeight="1" x14ac:dyDescent="0.2">
      <c r="Q6187" s="92" t="s">
        <v>50</v>
      </c>
      <c r="BF6187" s="101" t="s">
        <v>58</v>
      </c>
      <c r="BK6187" s="98" t="s">
        <v>70</v>
      </c>
    </row>
    <row r="6188" spans="17:63" ht="29.25" customHeight="1" x14ac:dyDescent="0.2">
      <c r="Q6188" s="92" t="s">
        <v>50</v>
      </c>
      <c r="BF6188" s="101" t="s">
        <v>58</v>
      </c>
      <c r="BK6188" s="98" t="s">
        <v>70</v>
      </c>
    </row>
    <row r="6189" spans="17:63" ht="29.25" customHeight="1" x14ac:dyDescent="0.2">
      <c r="Q6189" s="92" t="s">
        <v>50</v>
      </c>
      <c r="BF6189" s="101" t="s">
        <v>58</v>
      </c>
      <c r="BK6189" s="98" t="s">
        <v>70</v>
      </c>
    </row>
    <row r="6190" spans="17:63" ht="29.25" customHeight="1" x14ac:dyDescent="0.2">
      <c r="Q6190" s="92" t="s">
        <v>50</v>
      </c>
      <c r="BF6190" s="101" t="s">
        <v>58</v>
      </c>
      <c r="BK6190" s="98" t="s">
        <v>70</v>
      </c>
    </row>
    <row r="6191" spans="17:63" ht="29.25" customHeight="1" x14ac:dyDescent="0.2">
      <c r="Q6191" s="92" t="s">
        <v>50</v>
      </c>
      <c r="BF6191" s="101" t="s">
        <v>58</v>
      </c>
      <c r="BK6191" s="98" t="s">
        <v>70</v>
      </c>
    </row>
    <row r="6192" spans="17:63" ht="29.25" customHeight="1" x14ac:dyDescent="0.2">
      <c r="Q6192" s="92" t="s">
        <v>50</v>
      </c>
      <c r="BF6192" s="101" t="s">
        <v>58</v>
      </c>
      <c r="BK6192" s="98" t="s">
        <v>70</v>
      </c>
    </row>
    <row r="6193" spans="17:63" ht="29.25" customHeight="1" x14ac:dyDescent="0.2">
      <c r="Q6193" s="92" t="s">
        <v>50</v>
      </c>
      <c r="BF6193" s="101" t="s">
        <v>58</v>
      </c>
      <c r="BK6193" s="98" t="s">
        <v>70</v>
      </c>
    </row>
    <row r="6194" spans="17:63" ht="29.25" customHeight="1" x14ac:dyDescent="0.2">
      <c r="Q6194" s="92" t="s">
        <v>50</v>
      </c>
      <c r="BF6194" s="101" t="s">
        <v>58</v>
      </c>
      <c r="BK6194" s="98" t="s">
        <v>70</v>
      </c>
    </row>
    <row r="6195" spans="17:63" ht="29.25" customHeight="1" x14ac:dyDescent="0.2">
      <c r="Q6195" s="92" t="s">
        <v>50</v>
      </c>
      <c r="BF6195" s="101" t="s">
        <v>58</v>
      </c>
      <c r="BK6195" s="98" t="s">
        <v>70</v>
      </c>
    </row>
    <row r="6196" spans="17:63" ht="29.25" customHeight="1" x14ac:dyDescent="0.2">
      <c r="Q6196" s="92" t="s">
        <v>50</v>
      </c>
      <c r="BF6196" s="101" t="s">
        <v>58</v>
      </c>
      <c r="BK6196" s="98" t="s">
        <v>70</v>
      </c>
    </row>
    <row r="6197" spans="17:63" ht="29.25" customHeight="1" x14ac:dyDescent="0.2">
      <c r="Q6197" s="92" t="s">
        <v>50</v>
      </c>
      <c r="BF6197" s="101" t="s">
        <v>58</v>
      </c>
      <c r="BK6197" s="98" t="s">
        <v>70</v>
      </c>
    </row>
    <row r="6198" spans="17:63" ht="29.25" customHeight="1" x14ac:dyDescent="0.2">
      <c r="Q6198" s="92" t="s">
        <v>50</v>
      </c>
      <c r="BF6198" s="101" t="s">
        <v>58</v>
      </c>
      <c r="BK6198" s="98" t="s">
        <v>70</v>
      </c>
    </row>
    <row r="6199" spans="17:63" ht="29.25" customHeight="1" x14ac:dyDescent="0.2">
      <c r="Q6199" s="92" t="s">
        <v>50</v>
      </c>
      <c r="BF6199" s="101" t="s">
        <v>58</v>
      </c>
      <c r="BK6199" s="98" t="s">
        <v>70</v>
      </c>
    </row>
    <row r="6200" spans="17:63" ht="29.25" customHeight="1" x14ac:dyDescent="0.2">
      <c r="Q6200" s="92" t="s">
        <v>50</v>
      </c>
      <c r="BF6200" s="101" t="s">
        <v>58</v>
      </c>
      <c r="BK6200" s="98" t="s">
        <v>70</v>
      </c>
    </row>
    <row r="6201" spans="17:63" ht="29.25" customHeight="1" x14ac:dyDescent="0.2">
      <c r="Q6201" s="92" t="s">
        <v>50</v>
      </c>
      <c r="BF6201" s="101" t="s">
        <v>58</v>
      </c>
      <c r="BK6201" s="98" t="s">
        <v>70</v>
      </c>
    </row>
    <row r="6202" spans="17:63" ht="29.25" customHeight="1" x14ac:dyDescent="0.2">
      <c r="Q6202" s="92" t="s">
        <v>50</v>
      </c>
      <c r="BF6202" s="101" t="s">
        <v>58</v>
      </c>
      <c r="BK6202" s="98" t="s">
        <v>70</v>
      </c>
    </row>
    <row r="6203" spans="17:63" ht="29.25" customHeight="1" x14ac:dyDescent="0.2">
      <c r="Q6203" s="92" t="s">
        <v>50</v>
      </c>
      <c r="BF6203" s="101" t="s">
        <v>58</v>
      </c>
      <c r="BK6203" s="98" t="s">
        <v>70</v>
      </c>
    </row>
    <row r="6204" spans="17:63" ht="29.25" customHeight="1" x14ac:dyDescent="0.2">
      <c r="Q6204" s="92" t="s">
        <v>50</v>
      </c>
      <c r="BF6204" s="101" t="s">
        <v>58</v>
      </c>
      <c r="BK6204" s="98" t="s">
        <v>70</v>
      </c>
    </row>
    <row r="6205" spans="17:63" ht="29.25" customHeight="1" x14ac:dyDescent="0.2">
      <c r="Q6205" s="92" t="s">
        <v>50</v>
      </c>
      <c r="BF6205" s="101" t="s">
        <v>58</v>
      </c>
      <c r="BK6205" s="98" t="s">
        <v>70</v>
      </c>
    </row>
    <row r="6206" spans="17:63" ht="29.25" customHeight="1" x14ac:dyDescent="0.2">
      <c r="Q6206" s="92" t="s">
        <v>50</v>
      </c>
      <c r="BF6206" s="101" t="s">
        <v>58</v>
      </c>
      <c r="BK6206" s="98" t="s">
        <v>70</v>
      </c>
    </row>
    <row r="6207" spans="17:63" ht="29.25" customHeight="1" x14ac:dyDescent="0.2">
      <c r="Q6207" s="92" t="s">
        <v>50</v>
      </c>
      <c r="BF6207" s="101" t="s">
        <v>58</v>
      </c>
      <c r="BK6207" s="98" t="s">
        <v>70</v>
      </c>
    </row>
    <row r="6208" spans="17:63" ht="29.25" customHeight="1" x14ac:dyDescent="0.2">
      <c r="Q6208" s="92" t="s">
        <v>50</v>
      </c>
      <c r="BF6208" s="101" t="s">
        <v>58</v>
      </c>
      <c r="BK6208" s="98" t="s">
        <v>70</v>
      </c>
    </row>
    <row r="6209" spans="17:63" ht="29.25" customHeight="1" x14ac:dyDescent="0.2">
      <c r="Q6209" s="92" t="s">
        <v>50</v>
      </c>
      <c r="BF6209" s="101" t="s">
        <v>58</v>
      </c>
      <c r="BK6209" s="98" t="s">
        <v>70</v>
      </c>
    </row>
    <row r="6210" spans="17:63" ht="29.25" customHeight="1" x14ac:dyDescent="0.2">
      <c r="Q6210" s="92" t="s">
        <v>50</v>
      </c>
      <c r="BF6210" s="101" t="s">
        <v>58</v>
      </c>
      <c r="BK6210" s="98" t="s">
        <v>70</v>
      </c>
    </row>
    <row r="6211" spans="17:63" ht="29.25" customHeight="1" x14ac:dyDescent="0.2">
      <c r="Q6211" s="92" t="s">
        <v>50</v>
      </c>
      <c r="BF6211" s="101" t="s">
        <v>58</v>
      </c>
      <c r="BK6211" s="98" t="s">
        <v>70</v>
      </c>
    </row>
    <row r="6212" spans="17:63" ht="29.25" customHeight="1" x14ac:dyDescent="0.2">
      <c r="Q6212" s="92" t="s">
        <v>50</v>
      </c>
      <c r="BF6212" s="101" t="s">
        <v>58</v>
      </c>
      <c r="BK6212" s="98" t="s">
        <v>70</v>
      </c>
    </row>
    <row r="6213" spans="17:63" ht="29.25" customHeight="1" x14ac:dyDescent="0.2">
      <c r="Q6213" s="92" t="s">
        <v>50</v>
      </c>
      <c r="BF6213" s="101" t="s">
        <v>58</v>
      </c>
      <c r="BK6213" s="98" t="s">
        <v>70</v>
      </c>
    </row>
    <row r="6214" spans="17:63" ht="29.25" customHeight="1" x14ac:dyDescent="0.2">
      <c r="Q6214" s="92" t="s">
        <v>50</v>
      </c>
      <c r="BF6214" s="101" t="s">
        <v>58</v>
      </c>
      <c r="BK6214" s="98" t="s">
        <v>70</v>
      </c>
    </row>
    <row r="6215" spans="17:63" ht="29.25" customHeight="1" x14ac:dyDescent="0.2">
      <c r="Q6215" s="92" t="s">
        <v>50</v>
      </c>
      <c r="BF6215" s="101" t="s">
        <v>58</v>
      </c>
      <c r="BK6215" s="98" t="s">
        <v>70</v>
      </c>
    </row>
    <row r="6216" spans="17:63" ht="29.25" customHeight="1" x14ac:dyDescent="0.2">
      <c r="Q6216" s="92" t="s">
        <v>50</v>
      </c>
      <c r="BF6216" s="101" t="s">
        <v>58</v>
      </c>
      <c r="BK6216" s="98" t="s">
        <v>70</v>
      </c>
    </row>
    <row r="6217" spans="17:63" ht="29.25" customHeight="1" x14ac:dyDescent="0.2">
      <c r="Q6217" s="92" t="s">
        <v>50</v>
      </c>
      <c r="BF6217" s="101" t="s">
        <v>58</v>
      </c>
      <c r="BK6217" s="98" t="s">
        <v>70</v>
      </c>
    </row>
    <row r="6218" spans="17:63" ht="29.25" customHeight="1" x14ac:dyDescent="0.2">
      <c r="Q6218" s="92" t="s">
        <v>50</v>
      </c>
      <c r="BF6218" s="101" t="s">
        <v>58</v>
      </c>
      <c r="BK6218" s="98" t="s">
        <v>70</v>
      </c>
    </row>
    <row r="6219" spans="17:63" ht="29.25" customHeight="1" x14ac:dyDescent="0.2">
      <c r="Q6219" s="92" t="s">
        <v>50</v>
      </c>
      <c r="BF6219" s="101" t="s">
        <v>58</v>
      </c>
      <c r="BK6219" s="98" t="s">
        <v>70</v>
      </c>
    </row>
    <row r="6220" spans="17:63" ht="29.25" customHeight="1" x14ac:dyDescent="0.2">
      <c r="Q6220" s="92" t="s">
        <v>50</v>
      </c>
      <c r="BF6220" s="101" t="s">
        <v>58</v>
      </c>
      <c r="BK6220" s="98" t="s">
        <v>70</v>
      </c>
    </row>
    <row r="6221" spans="17:63" ht="29.25" customHeight="1" x14ac:dyDescent="0.2">
      <c r="Q6221" s="92" t="s">
        <v>50</v>
      </c>
      <c r="BF6221" s="101" t="s">
        <v>58</v>
      </c>
      <c r="BK6221" s="98" t="s">
        <v>70</v>
      </c>
    </row>
    <row r="6222" spans="17:63" ht="29.25" customHeight="1" x14ac:dyDescent="0.2">
      <c r="Q6222" s="92" t="s">
        <v>50</v>
      </c>
      <c r="BF6222" s="101" t="s">
        <v>58</v>
      </c>
      <c r="BK6222" s="98" t="s">
        <v>70</v>
      </c>
    </row>
    <row r="6223" spans="17:63" ht="29.25" customHeight="1" x14ac:dyDescent="0.2">
      <c r="Q6223" s="92" t="s">
        <v>50</v>
      </c>
      <c r="BF6223" s="101" t="s">
        <v>58</v>
      </c>
      <c r="BK6223" s="98" t="s">
        <v>70</v>
      </c>
    </row>
    <row r="6224" spans="17:63" ht="29.25" customHeight="1" x14ac:dyDescent="0.2">
      <c r="Q6224" s="92" t="s">
        <v>50</v>
      </c>
      <c r="BF6224" s="101" t="s">
        <v>58</v>
      </c>
      <c r="BK6224" s="98" t="s">
        <v>70</v>
      </c>
    </row>
    <row r="6225" spans="17:63" ht="29.25" customHeight="1" x14ac:dyDescent="0.2">
      <c r="Q6225" s="92" t="s">
        <v>50</v>
      </c>
      <c r="BF6225" s="101" t="s">
        <v>58</v>
      </c>
      <c r="BK6225" s="98" t="s">
        <v>70</v>
      </c>
    </row>
    <row r="6226" spans="17:63" ht="29.25" customHeight="1" x14ac:dyDescent="0.2">
      <c r="Q6226" s="92" t="s">
        <v>50</v>
      </c>
      <c r="BF6226" s="101" t="s">
        <v>58</v>
      </c>
      <c r="BK6226" s="98" t="s">
        <v>70</v>
      </c>
    </row>
    <row r="6227" spans="17:63" ht="29.25" customHeight="1" x14ac:dyDescent="0.2">
      <c r="Q6227" s="92" t="s">
        <v>50</v>
      </c>
      <c r="BF6227" s="101" t="s">
        <v>58</v>
      </c>
      <c r="BK6227" s="98" t="s">
        <v>70</v>
      </c>
    </row>
    <row r="6228" spans="17:63" ht="29.25" customHeight="1" x14ac:dyDescent="0.2">
      <c r="Q6228" s="92" t="s">
        <v>50</v>
      </c>
      <c r="BF6228" s="101" t="s">
        <v>58</v>
      </c>
      <c r="BK6228" s="98" t="s">
        <v>70</v>
      </c>
    </row>
    <row r="6229" spans="17:63" ht="29.25" customHeight="1" x14ac:dyDescent="0.2">
      <c r="Q6229" s="92" t="s">
        <v>50</v>
      </c>
      <c r="BF6229" s="101" t="s">
        <v>58</v>
      </c>
      <c r="BK6229" s="98" t="s">
        <v>70</v>
      </c>
    </row>
    <row r="6230" spans="17:63" ht="29.25" customHeight="1" x14ac:dyDescent="0.2">
      <c r="Q6230" s="92" t="s">
        <v>50</v>
      </c>
      <c r="BF6230" s="101" t="s">
        <v>58</v>
      </c>
      <c r="BK6230" s="98" t="s">
        <v>70</v>
      </c>
    </row>
    <row r="6231" spans="17:63" ht="29.25" customHeight="1" x14ac:dyDescent="0.2">
      <c r="Q6231" s="92" t="s">
        <v>50</v>
      </c>
      <c r="BF6231" s="101" t="s">
        <v>58</v>
      </c>
      <c r="BK6231" s="98" t="s">
        <v>70</v>
      </c>
    </row>
    <row r="6232" spans="17:63" ht="29.25" customHeight="1" x14ac:dyDescent="0.2">
      <c r="Q6232" s="92" t="s">
        <v>50</v>
      </c>
      <c r="BF6232" s="101" t="s">
        <v>58</v>
      </c>
      <c r="BK6232" s="98" t="s">
        <v>70</v>
      </c>
    </row>
    <row r="6233" spans="17:63" ht="29.25" customHeight="1" x14ac:dyDescent="0.2">
      <c r="Q6233" s="92" t="s">
        <v>50</v>
      </c>
      <c r="BF6233" s="101" t="s">
        <v>58</v>
      </c>
      <c r="BK6233" s="98" t="s">
        <v>70</v>
      </c>
    </row>
    <row r="6234" spans="17:63" ht="29.25" customHeight="1" x14ac:dyDescent="0.2">
      <c r="Q6234" s="92" t="s">
        <v>50</v>
      </c>
      <c r="BF6234" s="101" t="s">
        <v>58</v>
      </c>
      <c r="BK6234" s="98" t="s">
        <v>70</v>
      </c>
    </row>
    <row r="6235" spans="17:63" ht="29.25" customHeight="1" x14ac:dyDescent="0.2">
      <c r="Q6235" s="92" t="s">
        <v>50</v>
      </c>
      <c r="BF6235" s="101" t="s">
        <v>58</v>
      </c>
      <c r="BK6235" s="98" t="s">
        <v>70</v>
      </c>
    </row>
    <row r="6236" spans="17:63" ht="29.25" customHeight="1" x14ac:dyDescent="0.2">
      <c r="Q6236" s="92" t="s">
        <v>50</v>
      </c>
      <c r="BF6236" s="101" t="s">
        <v>58</v>
      </c>
      <c r="BK6236" s="98" t="s">
        <v>70</v>
      </c>
    </row>
    <row r="6237" spans="17:63" ht="29.25" customHeight="1" x14ac:dyDescent="0.2">
      <c r="Q6237" s="92" t="s">
        <v>50</v>
      </c>
      <c r="BF6237" s="101" t="s">
        <v>58</v>
      </c>
      <c r="BK6237" s="98" t="s">
        <v>70</v>
      </c>
    </row>
    <row r="6238" spans="17:63" ht="29.25" customHeight="1" x14ac:dyDescent="0.2">
      <c r="Q6238" s="92" t="s">
        <v>50</v>
      </c>
      <c r="BF6238" s="101" t="s">
        <v>58</v>
      </c>
      <c r="BK6238" s="98" t="s">
        <v>70</v>
      </c>
    </row>
    <row r="6239" spans="17:63" ht="29.25" customHeight="1" x14ac:dyDescent="0.2">
      <c r="Q6239" s="92" t="s">
        <v>50</v>
      </c>
      <c r="BF6239" s="101" t="s">
        <v>58</v>
      </c>
      <c r="BK6239" s="98" t="s">
        <v>70</v>
      </c>
    </row>
    <row r="6240" spans="17:63" ht="29.25" customHeight="1" x14ac:dyDescent="0.2">
      <c r="Q6240" s="92" t="s">
        <v>50</v>
      </c>
      <c r="BF6240" s="101" t="s">
        <v>58</v>
      </c>
      <c r="BK6240" s="98" t="s">
        <v>70</v>
      </c>
    </row>
    <row r="6241" spans="17:63" ht="29.25" customHeight="1" x14ac:dyDescent="0.2">
      <c r="Q6241" s="92" t="s">
        <v>50</v>
      </c>
      <c r="BF6241" s="101" t="s">
        <v>58</v>
      </c>
      <c r="BK6241" s="98" t="s">
        <v>70</v>
      </c>
    </row>
    <row r="6242" spans="17:63" ht="29.25" customHeight="1" x14ac:dyDescent="0.2">
      <c r="Q6242" s="92" t="s">
        <v>50</v>
      </c>
      <c r="BF6242" s="101" t="s">
        <v>58</v>
      </c>
      <c r="BK6242" s="98" t="s">
        <v>70</v>
      </c>
    </row>
    <row r="6243" spans="17:63" ht="29.25" customHeight="1" x14ac:dyDescent="0.2">
      <c r="Q6243" s="92" t="s">
        <v>50</v>
      </c>
      <c r="BF6243" s="101" t="s">
        <v>58</v>
      </c>
      <c r="BK6243" s="98" t="s">
        <v>70</v>
      </c>
    </row>
    <row r="6244" spans="17:63" ht="29.25" customHeight="1" x14ac:dyDescent="0.2">
      <c r="Q6244" s="92" t="s">
        <v>50</v>
      </c>
      <c r="BF6244" s="101" t="s">
        <v>58</v>
      </c>
      <c r="BK6244" s="98" t="s">
        <v>70</v>
      </c>
    </row>
    <row r="6245" spans="17:63" ht="29.25" customHeight="1" x14ac:dyDescent="0.2">
      <c r="Q6245" s="92" t="s">
        <v>50</v>
      </c>
      <c r="BF6245" s="101" t="s">
        <v>58</v>
      </c>
      <c r="BK6245" s="98" t="s">
        <v>70</v>
      </c>
    </row>
    <row r="6246" spans="17:63" ht="29.25" customHeight="1" x14ac:dyDescent="0.2">
      <c r="Q6246" s="92" t="s">
        <v>50</v>
      </c>
      <c r="BF6246" s="101" t="s">
        <v>58</v>
      </c>
      <c r="BK6246" s="98" t="s">
        <v>70</v>
      </c>
    </row>
    <row r="6247" spans="17:63" ht="29.25" customHeight="1" x14ac:dyDescent="0.2">
      <c r="Q6247" s="92" t="s">
        <v>50</v>
      </c>
      <c r="BF6247" s="101" t="s">
        <v>58</v>
      </c>
      <c r="BK6247" s="98" t="s">
        <v>70</v>
      </c>
    </row>
    <row r="6248" spans="17:63" ht="29.25" customHeight="1" x14ac:dyDescent="0.2">
      <c r="Q6248" s="92" t="s">
        <v>50</v>
      </c>
      <c r="BF6248" s="101" t="s">
        <v>58</v>
      </c>
      <c r="BK6248" s="98" t="s">
        <v>70</v>
      </c>
    </row>
    <row r="6249" spans="17:63" ht="29.25" customHeight="1" x14ac:dyDescent="0.2">
      <c r="Q6249" s="92" t="s">
        <v>50</v>
      </c>
      <c r="BF6249" s="101" t="s">
        <v>58</v>
      </c>
      <c r="BK6249" s="98" t="s">
        <v>70</v>
      </c>
    </row>
    <row r="6250" spans="17:63" ht="29.25" customHeight="1" x14ac:dyDescent="0.2">
      <c r="Q6250" s="92" t="s">
        <v>50</v>
      </c>
      <c r="BF6250" s="101" t="s">
        <v>58</v>
      </c>
      <c r="BK6250" s="98" t="s">
        <v>70</v>
      </c>
    </row>
    <row r="6251" spans="17:63" ht="29.25" customHeight="1" x14ac:dyDescent="0.2">
      <c r="Q6251" s="92" t="s">
        <v>50</v>
      </c>
      <c r="BF6251" s="101" t="s">
        <v>58</v>
      </c>
      <c r="BK6251" s="98" t="s">
        <v>70</v>
      </c>
    </row>
    <row r="6252" spans="17:63" ht="29.25" customHeight="1" x14ac:dyDescent="0.2">
      <c r="Q6252" s="92" t="s">
        <v>50</v>
      </c>
      <c r="BF6252" s="101" t="s">
        <v>58</v>
      </c>
      <c r="BK6252" s="98" t="s">
        <v>70</v>
      </c>
    </row>
    <row r="6253" spans="17:63" ht="29.25" customHeight="1" x14ac:dyDescent="0.2">
      <c r="Q6253" s="92" t="s">
        <v>50</v>
      </c>
      <c r="BF6253" s="101" t="s">
        <v>58</v>
      </c>
      <c r="BK6253" s="98" t="s">
        <v>70</v>
      </c>
    </row>
    <row r="6254" spans="17:63" ht="29.25" customHeight="1" x14ac:dyDescent="0.2">
      <c r="Q6254" s="92" t="s">
        <v>50</v>
      </c>
      <c r="BF6254" s="101" t="s">
        <v>58</v>
      </c>
      <c r="BK6254" s="98" t="s">
        <v>70</v>
      </c>
    </row>
    <row r="6255" spans="17:63" ht="29.25" customHeight="1" x14ac:dyDescent="0.2">
      <c r="Q6255" s="92" t="s">
        <v>50</v>
      </c>
      <c r="BF6255" s="101" t="s">
        <v>58</v>
      </c>
      <c r="BK6255" s="98" t="s">
        <v>70</v>
      </c>
    </row>
    <row r="6256" spans="17:63" ht="29.25" customHeight="1" x14ac:dyDescent="0.2">
      <c r="Q6256" s="92" t="s">
        <v>50</v>
      </c>
      <c r="BF6256" s="101" t="s">
        <v>58</v>
      </c>
      <c r="BK6256" s="98" t="s">
        <v>70</v>
      </c>
    </row>
    <row r="6257" spans="17:63" ht="29.25" customHeight="1" x14ac:dyDescent="0.2">
      <c r="Q6257" s="92" t="s">
        <v>50</v>
      </c>
      <c r="BF6257" s="101" t="s">
        <v>58</v>
      </c>
      <c r="BK6257" s="98" t="s">
        <v>70</v>
      </c>
    </row>
    <row r="6258" spans="17:63" ht="29.25" customHeight="1" x14ac:dyDescent="0.2">
      <c r="Q6258" s="92" t="s">
        <v>50</v>
      </c>
      <c r="BF6258" s="101" t="s">
        <v>58</v>
      </c>
      <c r="BK6258" s="98" t="s">
        <v>70</v>
      </c>
    </row>
    <row r="6259" spans="17:63" ht="29.25" customHeight="1" x14ac:dyDescent="0.2">
      <c r="Q6259" s="92" t="s">
        <v>50</v>
      </c>
      <c r="BF6259" s="101" t="s">
        <v>58</v>
      </c>
      <c r="BK6259" s="98" t="s">
        <v>70</v>
      </c>
    </row>
    <row r="6260" spans="17:63" ht="29.25" customHeight="1" x14ac:dyDescent="0.2">
      <c r="Q6260" s="92" t="s">
        <v>50</v>
      </c>
      <c r="BF6260" s="101" t="s">
        <v>58</v>
      </c>
      <c r="BK6260" s="98" t="s">
        <v>70</v>
      </c>
    </row>
    <row r="6261" spans="17:63" ht="29.25" customHeight="1" x14ac:dyDescent="0.2">
      <c r="Q6261" s="92" t="s">
        <v>50</v>
      </c>
      <c r="BF6261" s="101" t="s">
        <v>58</v>
      </c>
      <c r="BK6261" s="98" t="s">
        <v>70</v>
      </c>
    </row>
    <row r="6262" spans="17:63" ht="29.25" customHeight="1" x14ac:dyDescent="0.2">
      <c r="Q6262" s="92" t="s">
        <v>50</v>
      </c>
      <c r="BF6262" s="101" t="s">
        <v>58</v>
      </c>
      <c r="BK6262" s="98" t="s">
        <v>70</v>
      </c>
    </row>
    <row r="6263" spans="17:63" ht="29.25" customHeight="1" x14ac:dyDescent="0.2">
      <c r="Q6263" s="92" t="s">
        <v>50</v>
      </c>
      <c r="BF6263" s="101" t="s">
        <v>58</v>
      </c>
      <c r="BK6263" s="98" t="s">
        <v>70</v>
      </c>
    </row>
    <row r="6264" spans="17:63" ht="29.25" customHeight="1" x14ac:dyDescent="0.2">
      <c r="Q6264" s="92" t="s">
        <v>50</v>
      </c>
      <c r="BF6264" s="101" t="s">
        <v>58</v>
      </c>
      <c r="BK6264" s="98" t="s">
        <v>70</v>
      </c>
    </row>
    <row r="6265" spans="17:63" ht="29.25" customHeight="1" x14ac:dyDescent="0.2">
      <c r="Q6265" s="92" t="s">
        <v>50</v>
      </c>
      <c r="BF6265" s="101" t="s">
        <v>58</v>
      </c>
      <c r="BK6265" s="98" t="s">
        <v>70</v>
      </c>
    </row>
    <row r="6266" spans="17:63" ht="29.25" customHeight="1" x14ac:dyDescent="0.2">
      <c r="Q6266" s="92" t="s">
        <v>50</v>
      </c>
      <c r="BF6266" s="101" t="s">
        <v>58</v>
      </c>
      <c r="BK6266" s="98" t="s">
        <v>70</v>
      </c>
    </row>
    <row r="6267" spans="17:63" ht="29.25" customHeight="1" x14ac:dyDescent="0.2">
      <c r="Q6267" s="92" t="s">
        <v>50</v>
      </c>
      <c r="BF6267" s="101" t="s">
        <v>58</v>
      </c>
      <c r="BK6267" s="98" t="s">
        <v>70</v>
      </c>
    </row>
    <row r="6268" spans="17:63" ht="29.25" customHeight="1" x14ac:dyDescent="0.2">
      <c r="Q6268" s="92" t="s">
        <v>50</v>
      </c>
      <c r="BF6268" s="101" t="s">
        <v>58</v>
      </c>
      <c r="BK6268" s="98" t="s">
        <v>70</v>
      </c>
    </row>
    <row r="6269" spans="17:63" ht="29.25" customHeight="1" x14ac:dyDescent="0.2">
      <c r="Q6269" s="92" t="s">
        <v>50</v>
      </c>
      <c r="BF6269" s="101" t="s">
        <v>58</v>
      </c>
      <c r="BK6269" s="98" t="s">
        <v>70</v>
      </c>
    </row>
    <row r="6270" spans="17:63" ht="29.25" customHeight="1" x14ac:dyDescent="0.2">
      <c r="Q6270" s="92" t="s">
        <v>50</v>
      </c>
      <c r="BF6270" s="101" t="s">
        <v>58</v>
      </c>
      <c r="BK6270" s="98" t="s">
        <v>70</v>
      </c>
    </row>
    <row r="6271" spans="17:63" ht="29.25" customHeight="1" x14ac:dyDescent="0.2">
      <c r="Q6271" s="92" t="s">
        <v>50</v>
      </c>
      <c r="BF6271" s="101" t="s">
        <v>58</v>
      </c>
      <c r="BK6271" s="98" t="s">
        <v>70</v>
      </c>
    </row>
    <row r="6272" spans="17:63" ht="29.25" customHeight="1" x14ac:dyDescent="0.2">
      <c r="Q6272" s="92" t="s">
        <v>50</v>
      </c>
      <c r="BF6272" s="101" t="s">
        <v>58</v>
      </c>
      <c r="BK6272" s="98" t="s">
        <v>70</v>
      </c>
    </row>
    <row r="6273" spans="17:63" ht="29.25" customHeight="1" x14ac:dyDescent="0.2">
      <c r="Q6273" s="92" t="s">
        <v>50</v>
      </c>
      <c r="BF6273" s="101" t="s">
        <v>58</v>
      </c>
      <c r="BK6273" s="98" t="s">
        <v>70</v>
      </c>
    </row>
    <row r="6274" spans="17:63" ht="29.25" customHeight="1" x14ac:dyDescent="0.2">
      <c r="Q6274" s="92" t="s">
        <v>50</v>
      </c>
      <c r="BF6274" s="101" t="s">
        <v>58</v>
      </c>
      <c r="BK6274" s="98" t="s">
        <v>70</v>
      </c>
    </row>
    <row r="6275" spans="17:63" ht="29.25" customHeight="1" x14ac:dyDescent="0.2">
      <c r="Q6275" s="92" t="s">
        <v>50</v>
      </c>
      <c r="BF6275" s="101" t="s">
        <v>58</v>
      </c>
      <c r="BK6275" s="98" t="s">
        <v>70</v>
      </c>
    </row>
    <row r="6276" spans="17:63" ht="29.25" customHeight="1" x14ac:dyDescent="0.2">
      <c r="Q6276" s="92" t="s">
        <v>50</v>
      </c>
      <c r="BF6276" s="101" t="s">
        <v>58</v>
      </c>
      <c r="BK6276" s="98" t="s">
        <v>70</v>
      </c>
    </row>
    <row r="6277" spans="17:63" ht="29.25" customHeight="1" x14ac:dyDescent="0.2">
      <c r="Q6277" s="92" t="s">
        <v>50</v>
      </c>
      <c r="BF6277" s="101" t="s">
        <v>58</v>
      </c>
      <c r="BK6277" s="98" t="s">
        <v>70</v>
      </c>
    </row>
    <row r="6278" spans="17:63" ht="29.25" customHeight="1" x14ac:dyDescent="0.2">
      <c r="Q6278" s="92" t="s">
        <v>50</v>
      </c>
      <c r="BF6278" s="101" t="s">
        <v>58</v>
      </c>
      <c r="BK6278" s="98" t="s">
        <v>70</v>
      </c>
    </row>
    <row r="6279" spans="17:63" ht="29.25" customHeight="1" x14ac:dyDescent="0.2">
      <c r="Q6279" s="92" t="s">
        <v>50</v>
      </c>
      <c r="BF6279" s="101" t="s">
        <v>58</v>
      </c>
      <c r="BK6279" s="98" t="s">
        <v>70</v>
      </c>
    </row>
    <row r="6280" spans="17:63" ht="29.25" customHeight="1" x14ac:dyDescent="0.2">
      <c r="Q6280" s="92" t="s">
        <v>50</v>
      </c>
      <c r="BF6280" s="101" t="s">
        <v>58</v>
      </c>
      <c r="BK6280" s="98" t="s">
        <v>70</v>
      </c>
    </row>
    <row r="6281" spans="17:63" ht="29.25" customHeight="1" x14ac:dyDescent="0.2">
      <c r="Q6281" s="92" t="s">
        <v>50</v>
      </c>
      <c r="BF6281" s="101" t="s">
        <v>58</v>
      </c>
      <c r="BK6281" s="98" t="s">
        <v>70</v>
      </c>
    </row>
    <row r="6282" spans="17:63" ht="29.25" customHeight="1" x14ac:dyDescent="0.2">
      <c r="Q6282" s="92" t="s">
        <v>50</v>
      </c>
      <c r="BF6282" s="101" t="s">
        <v>58</v>
      </c>
      <c r="BK6282" s="98" t="s">
        <v>70</v>
      </c>
    </row>
    <row r="6283" spans="17:63" ht="29.25" customHeight="1" x14ac:dyDescent="0.2">
      <c r="Q6283" s="92" t="s">
        <v>50</v>
      </c>
      <c r="BF6283" s="101" t="s">
        <v>58</v>
      </c>
      <c r="BK6283" s="98" t="s">
        <v>70</v>
      </c>
    </row>
    <row r="6284" spans="17:63" ht="29.25" customHeight="1" x14ac:dyDescent="0.2">
      <c r="Q6284" s="92" t="s">
        <v>50</v>
      </c>
      <c r="BF6284" s="101" t="s">
        <v>58</v>
      </c>
      <c r="BK6284" s="98" t="s">
        <v>70</v>
      </c>
    </row>
    <row r="6285" spans="17:63" ht="29.25" customHeight="1" x14ac:dyDescent="0.2">
      <c r="Q6285" s="92" t="s">
        <v>50</v>
      </c>
      <c r="BF6285" s="101" t="s">
        <v>58</v>
      </c>
      <c r="BK6285" s="98" t="s">
        <v>70</v>
      </c>
    </row>
    <row r="6286" spans="17:63" ht="29.25" customHeight="1" x14ac:dyDescent="0.2">
      <c r="Q6286" s="92" t="s">
        <v>50</v>
      </c>
      <c r="BF6286" s="101" t="s">
        <v>58</v>
      </c>
      <c r="BK6286" s="98" t="s">
        <v>70</v>
      </c>
    </row>
    <row r="6287" spans="17:63" ht="29.25" customHeight="1" x14ac:dyDescent="0.2">
      <c r="Q6287" s="92" t="s">
        <v>50</v>
      </c>
      <c r="BF6287" s="101" t="s">
        <v>58</v>
      </c>
      <c r="BK6287" s="98" t="s">
        <v>70</v>
      </c>
    </row>
    <row r="6288" spans="17:63" ht="29.25" customHeight="1" x14ac:dyDescent="0.2">
      <c r="Q6288" s="92" t="s">
        <v>50</v>
      </c>
      <c r="BF6288" s="101" t="s">
        <v>58</v>
      </c>
      <c r="BK6288" s="98" t="s">
        <v>70</v>
      </c>
    </row>
    <row r="6289" spans="17:63" ht="29.25" customHeight="1" x14ac:dyDescent="0.2">
      <c r="Q6289" s="92" t="s">
        <v>50</v>
      </c>
      <c r="BF6289" s="101" t="s">
        <v>58</v>
      </c>
      <c r="BK6289" s="98" t="s">
        <v>70</v>
      </c>
    </row>
    <row r="6290" spans="17:63" ht="29.25" customHeight="1" x14ac:dyDescent="0.2">
      <c r="Q6290" s="92" t="s">
        <v>50</v>
      </c>
      <c r="BF6290" s="101" t="s">
        <v>58</v>
      </c>
      <c r="BK6290" s="98" t="s">
        <v>70</v>
      </c>
    </row>
    <row r="6291" spans="17:63" ht="29.25" customHeight="1" x14ac:dyDescent="0.2">
      <c r="Q6291" s="92" t="s">
        <v>50</v>
      </c>
      <c r="BF6291" s="101" t="s">
        <v>58</v>
      </c>
      <c r="BK6291" s="98" t="s">
        <v>70</v>
      </c>
    </row>
    <row r="6292" spans="17:63" ht="29.25" customHeight="1" x14ac:dyDescent="0.2">
      <c r="Q6292" s="92" t="s">
        <v>50</v>
      </c>
      <c r="BF6292" s="101" t="s">
        <v>58</v>
      </c>
      <c r="BK6292" s="98" t="s">
        <v>70</v>
      </c>
    </row>
    <row r="6293" spans="17:63" ht="29.25" customHeight="1" x14ac:dyDescent="0.2">
      <c r="Q6293" s="92" t="s">
        <v>50</v>
      </c>
      <c r="BF6293" s="101" t="s">
        <v>58</v>
      </c>
      <c r="BK6293" s="98" t="s">
        <v>70</v>
      </c>
    </row>
    <row r="6294" spans="17:63" ht="29.25" customHeight="1" x14ac:dyDescent="0.2">
      <c r="Q6294" s="92" t="s">
        <v>50</v>
      </c>
      <c r="BF6294" s="101" t="s">
        <v>58</v>
      </c>
      <c r="BK6294" s="98" t="s">
        <v>70</v>
      </c>
    </row>
    <row r="6295" spans="17:63" ht="29.25" customHeight="1" x14ac:dyDescent="0.2">
      <c r="Q6295" s="92" t="s">
        <v>50</v>
      </c>
      <c r="BF6295" s="101" t="s">
        <v>58</v>
      </c>
      <c r="BK6295" s="98" t="s">
        <v>70</v>
      </c>
    </row>
    <row r="6296" spans="17:63" ht="29.25" customHeight="1" x14ac:dyDescent="0.2">
      <c r="Q6296" s="92" t="s">
        <v>50</v>
      </c>
      <c r="BF6296" s="101" t="s">
        <v>58</v>
      </c>
      <c r="BK6296" s="98" t="s">
        <v>70</v>
      </c>
    </row>
    <row r="6297" spans="17:63" ht="29.25" customHeight="1" x14ac:dyDescent="0.2">
      <c r="Q6297" s="92" t="s">
        <v>50</v>
      </c>
      <c r="BF6297" s="101" t="s">
        <v>58</v>
      </c>
      <c r="BK6297" s="98" t="s">
        <v>70</v>
      </c>
    </row>
    <row r="6298" spans="17:63" ht="29.25" customHeight="1" x14ac:dyDescent="0.2">
      <c r="Q6298" s="92" t="s">
        <v>50</v>
      </c>
      <c r="BF6298" s="101" t="s">
        <v>58</v>
      </c>
      <c r="BK6298" s="98" t="s">
        <v>70</v>
      </c>
    </row>
    <row r="6299" spans="17:63" ht="29.25" customHeight="1" x14ac:dyDescent="0.2">
      <c r="Q6299" s="92" t="s">
        <v>50</v>
      </c>
      <c r="BF6299" s="101" t="s">
        <v>58</v>
      </c>
      <c r="BK6299" s="98" t="s">
        <v>70</v>
      </c>
    </row>
    <row r="6300" spans="17:63" ht="29.25" customHeight="1" x14ac:dyDescent="0.2">
      <c r="Q6300" s="92" t="s">
        <v>50</v>
      </c>
      <c r="BF6300" s="101" t="s">
        <v>58</v>
      </c>
      <c r="BK6300" s="98" t="s">
        <v>70</v>
      </c>
    </row>
    <row r="6301" spans="17:63" ht="29.25" customHeight="1" x14ac:dyDescent="0.2">
      <c r="Q6301" s="92" t="s">
        <v>50</v>
      </c>
      <c r="BF6301" s="101" t="s">
        <v>58</v>
      </c>
      <c r="BK6301" s="98" t="s">
        <v>70</v>
      </c>
    </row>
    <row r="6302" spans="17:63" ht="29.25" customHeight="1" x14ac:dyDescent="0.2">
      <c r="Q6302" s="92" t="s">
        <v>50</v>
      </c>
      <c r="BF6302" s="101" t="s">
        <v>58</v>
      </c>
      <c r="BK6302" s="98" t="s">
        <v>70</v>
      </c>
    </row>
    <row r="6303" spans="17:63" ht="29.25" customHeight="1" x14ac:dyDescent="0.2">
      <c r="Q6303" s="92" t="s">
        <v>50</v>
      </c>
      <c r="BF6303" s="101" t="s">
        <v>58</v>
      </c>
      <c r="BK6303" s="98" t="s">
        <v>70</v>
      </c>
    </row>
    <row r="6304" spans="17:63" ht="29.25" customHeight="1" x14ac:dyDescent="0.2">
      <c r="Q6304" s="92" t="s">
        <v>50</v>
      </c>
      <c r="BF6304" s="101" t="s">
        <v>58</v>
      </c>
      <c r="BK6304" s="98" t="s">
        <v>70</v>
      </c>
    </row>
    <row r="6305" spans="17:63" ht="29.25" customHeight="1" x14ac:dyDescent="0.2">
      <c r="Q6305" s="92" t="s">
        <v>50</v>
      </c>
      <c r="BF6305" s="101" t="s">
        <v>58</v>
      </c>
      <c r="BK6305" s="98" t="s">
        <v>70</v>
      </c>
    </row>
    <row r="6306" spans="17:63" ht="29.25" customHeight="1" x14ac:dyDescent="0.2">
      <c r="Q6306" s="92" t="s">
        <v>50</v>
      </c>
      <c r="BF6306" s="101" t="s">
        <v>58</v>
      </c>
      <c r="BK6306" s="98" t="s">
        <v>70</v>
      </c>
    </row>
    <row r="6307" spans="17:63" ht="29.25" customHeight="1" x14ac:dyDescent="0.2">
      <c r="Q6307" s="92" t="s">
        <v>50</v>
      </c>
      <c r="BF6307" s="101" t="s">
        <v>58</v>
      </c>
      <c r="BK6307" s="98" t="s">
        <v>70</v>
      </c>
    </row>
    <row r="6308" spans="17:63" ht="29.25" customHeight="1" x14ac:dyDescent="0.2">
      <c r="Q6308" s="92" t="s">
        <v>50</v>
      </c>
      <c r="BF6308" s="101" t="s">
        <v>58</v>
      </c>
      <c r="BK6308" s="98" t="s">
        <v>70</v>
      </c>
    </row>
    <row r="6309" spans="17:63" ht="29.25" customHeight="1" x14ac:dyDescent="0.2">
      <c r="Q6309" s="92" t="s">
        <v>50</v>
      </c>
      <c r="BF6309" s="101" t="s">
        <v>58</v>
      </c>
      <c r="BK6309" s="98" t="s">
        <v>70</v>
      </c>
    </row>
    <row r="6310" spans="17:63" ht="29.25" customHeight="1" x14ac:dyDescent="0.2">
      <c r="Q6310" s="92" t="s">
        <v>50</v>
      </c>
      <c r="BF6310" s="101" t="s">
        <v>58</v>
      </c>
      <c r="BK6310" s="98" t="s">
        <v>70</v>
      </c>
    </row>
    <row r="6311" spans="17:63" ht="29.25" customHeight="1" x14ac:dyDescent="0.2">
      <c r="Q6311" s="92" t="s">
        <v>50</v>
      </c>
      <c r="BF6311" s="101" t="s">
        <v>58</v>
      </c>
      <c r="BK6311" s="98" t="s">
        <v>70</v>
      </c>
    </row>
    <row r="6312" spans="17:63" ht="29.25" customHeight="1" x14ac:dyDescent="0.2">
      <c r="Q6312" s="92" t="s">
        <v>50</v>
      </c>
      <c r="BF6312" s="101" t="s">
        <v>58</v>
      </c>
      <c r="BK6312" s="98" t="s">
        <v>70</v>
      </c>
    </row>
    <row r="6313" spans="17:63" ht="29.25" customHeight="1" x14ac:dyDescent="0.2">
      <c r="Q6313" s="92" t="s">
        <v>50</v>
      </c>
      <c r="BF6313" s="101" t="s">
        <v>58</v>
      </c>
      <c r="BK6313" s="98" t="s">
        <v>70</v>
      </c>
    </row>
    <row r="6314" spans="17:63" ht="29.25" customHeight="1" x14ac:dyDescent="0.2">
      <c r="Q6314" s="92" t="s">
        <v>50</v>
      </c>
      <c r="BF6314" s="101" t="s">
        <v>58</v>
      </c>
      <c r="BK6314" s="98" t="s">
        <v>70</v>
      </c>
    </row>
    <row r="6315" spans="17:63" ht="29.25" customHeight="1" x14ac:dyDescent="0.2">
      <c r="Q6315" s="92" t="s">
        <v>50</v>
      </c>
      <c r="BF6315" s="101" t="s">
        <v>58</v>
      </c>
      <c r="BK6315" s="98" t="s">
        <v>70</v>
      </c>
    </row>
    <row r="6316" spans="17:63" ht="29.25" customHeight="1" x14ac:dyDescent="0.2">
      <c r="Q6316" s="92" t="s">
        <v>50</v>
      </c>
      <c r="BF6316" s="101" t="s">
        <v>58</v>
      </c>
      <c r="BK6316" s="98" t="s">
        <v>70</v>
      </c>
    </row>
    <row r="6317" spans="17:63" ht="29.25" customHeight="1" x14ac:dyDescent="0.2">
      <c r="Q6317" s="92" t="s">
        <v>50</v>
      </c>
      <c r="BF6317" s="101" t="s">
        <v>58</v>
      </c>
      <c r="BK6317" s="98" t="s">
        <v>70</v>
      </c>
    </row>
    <row r="6318" spans="17:63" ht="29.25" customHeight="1" x14ac:dyDescent="0.2">
      <c r="Q6318" s="92" t="s">
        <v>50</v>
      </c>
      <c r="BF6318" s="101" t="s">
        <v>58</v>
      </c>
      <c r="BK6318" s="98" t="s">
        <v>70</v>
      </c>
    </row>
    <row r="6319" spans="17:63" ht="29.25" customHeight="1" x14ac:dyDescent="0.2">
      <c r="Q6319" s="92" t="s">
        <v>50</v>
      </c>
      <c r="BF6319" s="101" t="s">
        <v>58</v>
      </c>
      <c r="BK6319" s="98" t="s">
        <v>70</v>
      </c>
    </row>
    <row r="6320" spans="17:63" ht="29.25" customHeight="1" x14ac:dyDescent="0.2">
      <c r="Q6320" s="92" t="s">
        <v>50</v>
      </c>
      <c r="BF6320" s="101" t="s">
        <v>58</v>
      </c>
      <c r="BK6320" s="98" t="s">
        <v>70</v>
      </c>
    </row>
    <row r="6321" spans="17:63" ht="29.25" customHeight="1" x14ac:dyDescent="0.2">
      <c r="Q6321" s="92" t="s">
        <v>50</v>
      </c>
      <c r="BF6321" s="101" t="s">
        <v>58</v>
      </c>
      <c r="BK6321" s="98" t="s">
        <v>70</v>
      </c>
    </row>
    <row r="6322" spans="17:63" ht="29.25" customHeight="1" x14ac:dyDescent="0.2">
      <c r="Q6322" s="92" t="s">
        <v>50</v>
      </c>
      <c r="BF6322" s="101" t="s">
        <v>58</v>
      </c>
      <c r="BK6322" s="98" t="s">
        <v>70</v>
      </c>
    </row>
    <row r="6323" spans="17:63" ht="29.25" customHeight="1" x14ac:dyDescent="0.2">
      <c r="Q6323" s="92" t="s">
        <v>50</v>
      </c>
      <c r="BF6323" s="101" t="s">
        <v>58</v>
      </c>
      <c r="BK6323" s="98" t="s">
        <v>70</v>
      </c>
    </row>
    <row r="6324" spans="17:63" ht="29.25" customHeight="1" x14ac:dyDescent="0.2">
      <c r="Q6324" s="92" t="s">
        <v>50</v>
      </c>
      <c r="BF6324" s="101" t="s">
        <v>58</v>
      </c>
      <c r="BK6324" s="98" t="s">
        <v>70</v>
      </c>
    </row>
    <row r="6325" spans="17:63" ht="29.25" customHeight="1" x14ac:dyDescent="0.2">
      <c r="Q6325" s="92" t="s">
        <v>50</v>
      </c>
      <c r="BF6325" s="101" t="s">
        <v>58</v>
      </c>
      <c r="BK6325" s="98" t="s">
        <v>70</v>
      </c>
    </row>
    <row r="6326" spans="17:63" ht="29.25" customHeight="1" x14ac:dyDescent="0.2">
      <c r="Q6326" s="92" t="s">
        <v>50</v>
      </c>
      <c r="BF6326" s="101" t="s">
        <v>58</v>
      </c>
      <c r="BK6326" s="98" t="s">
        <v>70</v>
      </c>
    </row>
    <row r="6327" spans="17:63" ht="29.25" customHeight="1" x14ac:dyDescent="0.2">
      <c r="Q6327" s="92" t="s">
        <v>50</v>
      </c>
      <c r="BF6327" s="101" t="s">
        <v>58</v>
      </c>
      <c r="BK6327" s="98" t="s">
        <v>70</v>
      </c>
    </row>
    <row r="6328" spans="17:63" ht="29.25" customHeight="1" x14ac:dyDescent="0.2">
      <c r="Q6328" s="92" t="s">
        <v>50</v>
      </c>
      <c r="BF6328" s="101" t="s">
        <v>58</v>
      </c>
      <c r="BK6328" s="98" t="s">
        <v>70</v>
      </c>
    </row>
    <row r="6329" spans="17:63" ht="29.25" customHeight="1" x14ac:dyDescent="0.2">
      <c r="Q6329" s="92" t="s">
        <v>50</v>
      </c>
      <c r="BF6329" s="101" t="s">
        <v>58</v>
      </c>
      <c r="BK6329" s="98" t="s">
        <v>70</v>
      </c>
    </row>
    <row r="6330" spans="17:63" ht="29.25" customHeight="1" x14ac:dyDescent="0.2">
      <c r="Q6330" s="92" t="s">
        <v>50</v>
      </c>
      <c r="BF6330" s="101" t="s">
        <v>58</v>
      </c>
      <c r="BK6330" s="98" t="s">
        <v>70</v>
      </c>
    </row>
    <row r="6331" spans="17:63" ht="29.25" customHeight="1" x14ac:dyDescent="0.2">
      <c r="Q6331" s="92" t="s">
        <v>50</v>
      </c>
      <c r="BF6331" s="101" t="s">
        <v>58</v>
      </c>
      <c r="BK6331" s="98" t="s">
        <v>70</v>
      </c>
    </row>
    <row r="6332" spans="17:63" ht="29.25" customHeight="1" x14ac:dyDescent="0.2">
      <c r="Q6332" s="92" t="s">
        <v>50</v>
      </c>
      <c r="BF6332" s="101" t="s">
        <v>58</v>
      </c>
      <c r="BK6332" s="98" t="s">
        <v>70</v>
      </c>
    </row>
    <row r="6333" spans="17:63" ht="29.25" customHeight="1" x14ac:dyDescent="0.2">
      <c r="Q6333" s="92" t="s">
        <v>50</v>
      </c>
      <c r="BF6333" s="101" t="s">
        <v>58</v>
      </c>
      <c r="BK6333" s="98" t="s">
        <v>70</v>
      </c>
    </row>
    <row r="6334" spans="17:63" ht="29.25" customHeight="1" x14ac:dyDescent="0.2">
      <c r="Q6334" s="92" t="s">
        <v>50</v>
      </c>
      <c r="BF6334" s="101" t="s">
        <v>58</v>
      </c>
      <c r="BK6334" s="98" t="s">
        <v>70</v>
      </c>
    </row>
    <row r="6335" spans="17:63" ht="29.25" customHeight="1" x14ac:dyDescent="0.2">
      <c r="Q6335" s="92" t="s">
        <v>50</v>
      </c>
      <c r="BF6335" s="101" t="s">
        <v>58</v>
      </c>
      <c r="BK6335" s="98" t="s">
        <v>70</v>
      </c>
    </row>
    <row r="6336" spans="17:63" ht="29.25" customHeight="1" x14ac:dyDescent="0.2">
      <c r="Q6336" s="92" t="s">
        <v>50</v>
      </c>
      <c r="BF6336" s="101" t="s">
        <v>58</v>
      </c>
      <c r="BK6336" s="98" t="s">
        <v>70</v>
      </c>
    </row>
    <row r="6337" spans="17:63" ht="29.25" customHeight="1" x14ac:dyDescent="0.2">
      <c r="Q6337" s="92" t="s">
        <v>50</v>
      </c>
      <c r="BF6337" s="101" t="s">
        <v>58</v>
      </c>
      <c r="BK6337" s="98" t="s">
        <v>70</v>
      </c>
    </row>
    <row r="6338" spans="17:63" ht="29.25" customHeight="1" x14ac:dyDescent="0.2">
      <c r="Q6338" s="92" t="s">
        <v>50</v>
      </c>
      <c r="BF6338" s="101" t="s">
        <v>58</v>
      </c>
      <c r="BK6338" s="98" t="s">
        <v>70</v>
      </c>
    </row>
    <row r="6339" spans="17:63" ht="29.25" customHeight="1" x14ac:dyDescent="0.2">
      <c r="Q6339" s="92" t="s">
        <v>50</v>
      </c>
      <c r="BF6339" s="101" t="s">
        <v>58</v>
      </c>
      <c r="BK6339" s="98" t="s">
        <v>70</v>
      </c>
    </row>
    <row r="6340" spans="17:63" ht="29.25" customHeight="1" x14ac:dyDescent="0.2">
      <c r="Q6340" s="92" t="s">
        <v>50</v>
      </c>
      <c r="BF6340" s="101" t="s">
        <v>58</v>
      </c>
      <c r="BK6340" s="98" t="s">
        <v>70</v>
      </c>
    </row>
    <row r="6341" spans="17:63" ht="29.25" customHeight="1" x14ac:dyDescent="0.2">
      <c r="Q6341" s="92" t="s">
        <v>50</v>
      </c>
      <c r="BF6341" s="101" t="s">
        <v>58</v>
      </c>
      <c r="BK6341" s="98" t="s">
        <v>70</v>
      </c>
    </row>
    <row r="6342" spans="17:63" ht="29.25" customHeight="1" x14ac:dyDescent="0.2">
      <c r="Q6342" s="92" t="s">
        <v>50</v>
      </c>
      <c r="BF6342" s="101" t="s">
        <v>58</v>
      </c>
      <c r="BK6342" s="98" t="s">
        <v>70</v>
      </c>
    </row>
    <row r="6343" spans="17:63" ht="29.25" customHeight="1" x14ac:dyDescent="0.2">
      <c r="Q6343" s="92" t="s">
        <v>50</v>
      </c>
      <c r="BF6343" s="101" t="s">
        <v>58</v>
      </c>
      <c r="BK6343" s="98" t="s">
        <v>70</v>
      </c>
    </row>
    <row r="6344" spans="17:63" ht="29.25" customHeight="1" x14ac:dyDescent="0.2">
      <c r="Q6344" s="92" t="s">
        <v>50</v>
      </c>
      <c r="BF6344" s="101" t="s">
        <v>58</v>
      </c>
      <c r="BK6344" s="98" t="s">
        <v>70</v>
      </c>
    </row>
    <row r="6345" spans="17:63" ht="29.25" customHeight="1" x14ac:dyDescent="0.2">
      <c r="Q6345" s="92" t="s">
        <v>50</v>
      </c>
      <c r="BF6345" s="101" t="s">
        <v>58</v>
      </c>
      <c r="BK6345" s="98" t="s">
        <v>70</v>
      </c>
    </row>
    <row r="6346" spans="17:63" ht="29.25" customHeight="1" x14ac:dyDescent="0.2">
      <c r="Q6346" s="92" t="s">
        <v>50</v>
      </c>
      <c r="BF6346" s="101" t="s">
        <v>58</v>
      </c>
      <c r="BK6346" s="98" t="s">
        <v>70</v>
      </c>
    </row>
    <row r="6347" spans="17:63" ht="29.25" customHeight="1" x14ac:dyDescent="0.2">
      <c r="Q6347" s="92" t="s">
        <v>50</v>
      </c>
      <c r="BF6347" s="101" t="s">
        <v>58</v>
      </c>
      <c r="BK6347" s="98" t="s">
        <v>70</v>
      </c>
    </row>
    <row r="6348" spans="17:63" ht="29.25" customHeight="1" x14ac:dyDescent="0.2">
      <c r="Q6348" s="92" t="s">
        <v>50</v>
      </c>
      <c r="BF6348" s="101" t="s">
        <v>58</v>
      </c>
      <c r="BK6348" s="98" t="s">
        <v>70</v>
      </c>
    </row>
    <row r="6349" spans="17:63" ht="29.25" customHeight="1" x14ac:dyDescent="0.2">
      <c r="Q6349" s="92" t="s">
        <v>50</v>
      </c>
      <c r="BF6349" s="101" t="s">
        <v>58</v>
      </c>
      <c r="BK6349" s="98" t="s">
        <v>70</v>
      </c>
    </row>
    <row r="6350" spans="17:63" ht="29.25" customHeight="1" x14ac:dyDescent="0.2">
      <c r="Q6350" s="92" t="s">
        <v>50</v>
      </c>
      <c r="BF6350" s="101" t="s">
        <v>58</v>
      </c>
      <c r="BK6350" s="98" t="s">
        <v>70</v>
      </c>
    </row>
    <row r="6351" spans="17:63" ht="29.25" customHeight="1" x14ac:dyDescent="0.2">
      <c r="Q6351" s="92" t="s">
        <v>50</v>
      </c>
      <c r="BF6351" s="101" t="s">
        <v>58</v>
      </c>
      <c r="BK6351" s="98" t="s">
        <v>70</v>
      </c>
    </row>
    <row r="6352" spans="17:63" ht="29.25" customHeight="1" x14ac:dyDescent="0.2">
      <c r="Q6352" s="92" t="s">
        <v>50</v>
      </c>
      <c r="BF6352" s="101" t="s">
        <v>58</v>
      </c>
      <c r="BK6352" s="98" t="s">
        <v>70</v>
      </c>
    </row>
    <row r="6353" spans="17:63" ht="29.25" customHeight="1" x14ac:dyDescent="0.2">
      <c r="Q6353" s="92" t="s">
        <v>50</v>
      </c>
      <c r="BF6353" s="101" t="s">
        <v>58</v>
      </c>
      <c r="BK6353" s="98" t="s">
        <v>70</v>
      </c>
    </row>
    <row r="6354" spans="17:63" ht="29.25" customHeight="1" x14ac:dyDescent="0.2">
      <c r="Q6354" s="92" t="s">
        <v>50</v>
      </c>
      <c r="BF6354" s="101" t="s">
        <v>58</v>
      </c>
      <c r="BK6354" s="98" t="s">
        <v>70</v>
      </c>
    </row>
    <row r="6355" spans="17:63" ht="29.25" customHeight="1" x14ac:dyDescent="0.2">
      <c r="Q6355" s="92" t="s">
        <v>50</v>
      </c>
      <c r="BF6355" s="101" t="s">
        <v>58</v>
      </c>
      <c r="BK6355" s="98" t="s">
        <v>70</v>
      </c>
    </row>
    <row r="6356" spans="17:63" ht="29.25" customHeight="1" x14ac:dyDescent="0.2">
      <c r="Q6356" s="92" t="s">
        <v>50</v>
      </c>
      <c r="BF6356" s="101" t="s">
        <v>58</v>
      </c>
      <c r="BK6356" s="98" t="s">
        <v>70</v>
      </c>
    </row>
    <row r="6357" spans="17:63" ht="29.25" customHeight="1" x14ac:dyDescent="0.2">
      <c r="Q6357" s="92" t="s">
        <v>50</v>
      </c>
      <c r="BF6357" s="101" t="s">
        <v>58</v>
      </c>
      <c r="BK6357" s="98" t="s">
        <v>70</v>
      </c>
    </row>
    <row r="6358" spans="17:63" ht="29.25" customHeight="1" x14ac:dyDescent="0.2">
      <c r="Q6358" s="92" t="s">
        <v>50</v>
      </c>
      <c r="BF6358" s="101" t="s">
        <v>58</v>
      </c>
      <c r="BK6358" s="98" t="s">
        <v>70</v>
      </c>
    </row>
    <row r="6359" spans="17:63" ht="29.25" customHeight="1" x14ac:dyDescent="0.2">
      <c r="Q6359" s="92" t="s">
        <v>50</v>
      </c>
      <c r="BF6359" s="101" t="s">
        <v>58</v>
      </c>
      <c r="BK6359" s="98" t="s">
        <v>70</v>
      </c>
    </row>
    <row r="6360" spans="17:63" ht="29.25" customHeight="1" x14ac:dyDescent="0.2">
      <c r="Q6360" s="92" t="s">
        <v>50</v>
      </c>
      <c r="BF6360" s="101" t="s">
        <v>58</v>
      </c>
      <c r="BK6360" s="98" t="s">
        <v>70</v>
      </c>
    </row>
    <row r="6361" spans="17:63" ht="29.25" customHeight="1" x14ac:dyDescent="0.2">
      <c r="Q6361" s="92" t="s">
        <v>50</v>
      </c>
      <c r="BF6361" s="101" t="s">
        <v>58</v>
      </c>
      <c r="BK6361" s="98" t="s">
        <v>70</v>
      </c>
    </row>
    <row r="6362" spans="17:63" ht="29.25" customHeight="1" x14ac:dyDescent="0.2">
      <c r="Q6362" s="92" t="s">
        <v>50</v>
      </c>
      <c r="BF6362" s="101" t="s">
        <v>58</v>
      </c>
      <c r="BK6362" s="98" t="s">
        <v>70</v>
      </c>
    </row>
    <row r="6363" spans="17:63" ht="29.25" customHeight="1" x14ac:dyDescent="0.2">
      <c r="Q6363" s="92" t="s">
        <v>50</v>
      </c>
      <c r="BF6363" s="101" t="s">
        <v>58</v>
      </c>
      <c r="BK6363" s="98" t="s">
        <v>70</v>
      </c>
    </row>
    <row r="6364" spans="17:63" ht="29.25" customHeight="1" x14ac:dyDescent="0.2">
      <c r="Q6364" s="92" t="s">
        <v>50</v>
      </c>
      <c r="BF6364" s="101" t="s">
        <v>58</v>
      </c>
      <c r="BK6364" s="98" t="s">
        <v>70</v>
      </c>
    </row>
    <row r="6365" spans="17:63" ht="29.25" customHeight="1" x14ac:dyDescent="0.2">
      <c r="Q6365" s="92" t="s">
        <v>50</v>
      </c>
      <c r="BF6365" s="101" t="s">
        <v>58</v>
      </c>
      <c r="BK6365" s="98" t="s">
        <v>70</v>
      </c>
    </row>
    <row r="6366" spans="17:63" ht="29.25" customHeight="1" x14ac:dyDescent="0.2">
      <c r="Q6366" s="92" t="s">
        <v>50</v>
      </c>
      <c r="BF6366" s="101" t="s">
        <v>58</v>
      </c>
      <c r="BK6366" s="98" t="s">
        <v>70</v>
      </c>
    </row>
    <row r="6367" spans="17:63" ht="29.25" customHeight="1" x14ac:dyDescent="0.2">
      <c r="Q6367" s="92" t="s">
        <v>50</v>
      </c>
      <c r="BF6367" s="101" t="s">
        <v>58</v>
      </c>
      <c r="BK6367" s="98" t="s">
        <v>70</v>
      </c>
    </row>
    <row r="6368" spans="17:63" ht="29.25" customHeight="1" x14ac:dyDescent="0.2">
      <c r="Q6368" s="92" t="s">
        <v>50</v>
      </c>
      <c r="BF6368" s="101" t="s">
        <v>58</v>
      </c>
      <c r="BK6368" s="98" t="s">
        <v>70</v>
      </c>
    </row>
    <row r="6369" spans="17:63" ht="29.25" customHeight="1" x14ac:dyDescent="0.2">
      <c r="Q6369" s="92" t="s">
        <v>50</v>
      </c>
      <c r="BF6369" s="101" t="s">
        <v>58</v>
      </c>
      <c r="BK6369" s="98" t="s">
        <v>70</v>
      </c>
    </row>
    <row r="6370" spans="17:63" ht="29.25" customHeight="1" x14ac:dyDescent="0.2">
      <c r="Q6370" s="92" t="s">
        <v>50</v>
      </c>
      <c r="BF6370" s="101" t="s">
        <v>58</v>
      </c>
      <c r="BK6370" s="98" t="s">
        <v>70</v>
      </c>
    </row>
    <row r="6371" spans="17:63" ht="29.25" customHeight="1" x14ac:dyDescent="0.2">
      <c r="Q6371" s="92" t="s">
        <v>50</v>
      </c>
      <c r="BF6371" s="101" t="s">
        <v>58</v>
      </c>
      <c r="BK6371" s="98" t="s">
        <v>70</v>
      </c>
    </row>
    <row r="6372" spans="17:63" ht="29.25" customHeight="1" x14ac:dyDescent="0.2">
      <c r="Q6372" s="92" t="s">
        <v>50</v>
      </c>
      <c r="BF6372" s="101" t="s">
        <v>58</v>
      </c>
      <c r="BK6372" s="98" t="s">
        <v>70</v>
      </c>
    </row>
    <row r="6373" spans="17:63" ht="29.25" customHeight="1" x14ac:dyDescent="0.2">
      <c r="Q6373" s="92" t="s">
        <v>50</v>
      </c>
      <c r="BF6373" s="101" t="s">
        <v>58</v>
      </c>
      <c r="BK6373" s="98" t="s">
        <v>70</v>
      </c>
    </row>
    <row r="6374" spans="17:63" ht="29.25" customHeight="1" x14ac:dyDescent="0.2">
      <c r="Q6374" s="92" t="s">
        <v>50</v>
      </c>
      <c r="BF6374" s="101" t="s">
        <v>58</v>
      </c>
      <c r="BK6374" s="98" t="s">
        <v>70</v>
      </c>
    </row>
    <row r="6375" spans="17:63" ht="29.25" customHeight="1" x14ac:dyDescent="0.2">
      <c r="Q6375" s="92" t="s">
        <v>50</v>
      </c>
      <c r="BF6375" s="101" t="s">
        <v>58</v>
      </c>
      <c r="BK6375" s="98" t="s">
        <v>70</v>
      </c>
    </row>
    <row r="6376" spans="17:63" ht="29.25" customHeight="1" x14ac:dyDescent="0.2">
      <c r="Q6376" s="92" t="s">
        <v>50</v>
      </c>
      <c r="BF6376" s="101" t="s">
        <v>58</v>
      </c>
      <c r="BK6376" s="98" t="s">
        <v>70</v>
      </c>
    </row>
    <row r="6377" spans="17:63" ht="29.25" customHeight="1" x14ac:dyDescent="0.2">
      <c r="Q6377" s="92" t="s">
        <v>50</v>
      </c>
      <c r="BF6377" s="101" t="s">
        <v>58</v>
      </c>
      <c r="BK6377" s="98" t="s">
        <v>70</v>
      </c>
    </row>
    <row r="6378" spans="17:63" ht="29.25" customHeight="1" x14ac:dyDescent="0.2">
      <c r="Q6378" s="92" t="s">
        <v>50</v>
      </c>
      <c r="BF6378" s="101" t="s">
        <v>58</v>
      </c>
      <c r="BK6378" s="98" t="s">
        <v>70</v>
      </c>
    </row>
    <row r="6379" spans="17:63" ht="29.25" customHeight="1" x14ac:dyDescent="0.2">
      <c r="Q6379" s="92" t="s">
        <v>50</v>
      </c>
      <c r="BF6379" s="101" t="s">
        <v>58</v>
      </c>
      <c r="BK6379" s="98" t="s">
        <v>70</v>
      </c>
    </row>
    <row r="6380" spans="17:63" ht="29.25" customHeight="1" x14ac:dyDescent="0.2">
      <c r="Q6380" s="92" t="s">
        <v>50</v>
      </c>
      <c r="BF6380" s="101" t="s">
        <v>58</v>
      </c>
      <c r="BK6380" s="98" t="s">
        <v>70</v>
      </c>
    </row>
    <row r="6381" spans="17:63" ht="29.25" customHeight="1" x14ac:dyDescent="0.2">
      <c r="Q6381" s="92" t="s">
        <v>50</v>
      </c>
      <c r="BF6381" s="101" t="s">
        <v>58</v>
      </c>
      <c r="BK6381" s="98" t="s">
        <v>70</v>
      </c>
    </row>
    <row r="6382" spans="17:63" ht="29.25" customHeight="1" x14ac:dyDescent="0.2">
      <c r="Q6382" s="92" t="s">
        <v>50</v>
      </c>
      <c r="BF6382" s="101" t="s">
        <v>58</v>
      </c>
      <c r="BK6382" s="98" t="s">
        <v>70</v>
      </c>
    </row>
    <row r="6383" spans="17:63" ht="29.25" customHeight="1" x14ac:dyDescent="0.2">
      <c r="Q6383" s="92" t="s">
        <v>50</v>
      </c>
      <c r="BF6383" s="101" t="s">
        <v>58</v>
      </c>
      <c r="BK6383" s="98" t="s">
        <v>70</v>
      </c>
    </row>
    <row r="6384" spans="17:63" ht="29.25" customHeight="1" x14ac:dyDescent="0.2">
      <c r="Q6384" s="92" t="s">
        <v>50</v>
      </c>
      <c r="BF6384" s="101" t="s">
        <v>58</v>
      </c>
      <c r="BK6384" s="98" t="s">
        <v>70</v>
      </c>
    </row>
    <row r="6385" spans="17:63" ht="29.25" customHeight="1" x14ac:dyDescent="0.2">
      <c r="Q6385" s="92" t="s">
        <v>50</v>
      </c>
      <c r="BF6385" s="101" t="s">
        <v>58</v>
      </c>
      <c r="BK6385" s="98" t="s">
        <v>70</v>
      </c>
    </row>
    <row r="6386" spans="17:63" ht="29.25" customHeight="1" x14ac:dyDescent="0.2">
      <c r="Q6386" s="92" t="s">
        <v>50</v>
      </c>
      <c r="BF6386" s="101" t="s">
        <v>58</v>
      </c>
      <c r="BK6386" s="98" t="s">
        <v>70</v>
      </c>
    </row>
    <row r="6387" spans="17:63" ht="29.25" customHeight="1" x14ac:dyDescent="0.2">
      <c r="Q6387" s="92" t="s">
        <v>50</v>
      </c>
      <c r="BF6387" s="101" t="s">
        <v>58</v>
      </c>
      <c r="BK6387" s="98" t="s">
        <v>70</v>
      </c>
    </row>
    <row r="6388" spans="17:63" ht="29.25" customHeight="1" x14ac:dyDescent="0.2">
      <c r="Q6388" s="92" t="s">
        <v>50</v>
      </c>
      <c r="BF6388" s="101" t="s">
        <v>58</v>
      </c>
      <c r="BK6388" s="98" t="s">
        <v>70</v>
      </c>
    </row>
    <row r="6389" spans="17:63" ht="29.25" customHeight="1" x14ac:dyDescent="0.2">
      <c r="Q6389" s="92" t="s">
        <v>50</v>
      </c>
      <c r="BF6389" s="101" t="s">
        <v>58</v>
      </c>
      <c r="BK6389" s="98" t="s">
        <v>70</v>
      </c>
    </row>
    <row r="6390" spans="17:63" ht="29.25" customHeight="1" x14ac:dyDescent="0.2">
      <c r="Q6390" s="92" t="s">
        <v>50</v>
      </c>
      <c r="BF6390" s="101" t="s">
        <v>58</v>
      </c>
      <c r="BK6390" s="98" t="s">
        <v>70</v>
      </c>
    </row>
    <row r="6391" spans="17:63" ht="29.25" customHeight="1" x14ac:dyDescent="0.2">
      <c r="Q6391" s="92" t="s">
        <v>50</v>
      </c>
      <c r="BF6391" s="101" t="s">
        <v>58</v>
      </c>
      <c r="BK6391" s="98" t="s">
        <v>70</v>
      </c>
    </row>
    <row r="6392" spans="17:63" ht="29.25" customHeight="1" x14ac:dyDescent="0.2">
      <c r="Q6392" s="92" t="s">
        <v>50</v>
      </c>
      <c r="BF6392" s="101" t="s">
        <v>58</v>
      </c>
      <c r="BK6392" s="98" t="s">
        <v>70</v>
      </c>
    </row>
    <row r="6393" spans="17:63" ht="29.25" customHeight="1" x14ac:dyDescent="0.2">
      <c r="Q6393" s="92" t="s">
        <v>50</v>
      </c>
      <c r="BF6393" s="101" t="s">
        <v>58</v>
      </c>
      <c r="BK6393" s="98" t="s">
        <v>70</v>
      </c>
    </row>
    <row r="6394" spans="17:63" ht="29.25" customHeight="1" x14ac:dyDescent="0.2">
      <c r="Q6394" s="92" t="s">
        <v>50</v>
      </c>
      <c r="BF6394" s="101" t="s">
        <v>58</v>
      </c>
      <c r="BK6394" s="98" t="s">
        <v>70</v>
      </c>
    </row>
    <row r="6395" spans="17:63" ht="29.25" customHeight="1" x14ac:dyDescent="0.2">
      <c r="Q6395" s="92" t="s">
        <v>50</v>
      </c>
      <c r="BF6395" s="101" t="s">
        <v>58</v>
      </c>
      <c r="BK6395" s="98" t="s">
        <v>70</v>
      </c>
    </row>
    <row r="6396" spans="17:63" ht="29.25" customHeight="1" x14ac:dyDescent="0.2">
      <c r="Q6396" s="92" t="s">
        <v>50</v>
      </c>
      <c r="BF6396" s="101" t="s">
        <v>58</v>
      </c>
      <c r="BK6396" s="98" t="s">
        <v>70</v>
      </c>
    </row>
    <row r="6397" spans="17:63" ht="29.25" customHeight="1" x14ac:dyDescent="0.2">
      <c r="Q6397" s="92" t="s">
        <v>50</v>
      </c>
      <c r="BF6397" s="101" t="s">
        <v>58</v>
      </c>
      <c r="BK6397" s="98" t="s">
        <v>70</v>
      </c>
    </row>
    <row r="6398" spans="17:63" ht="29.25" customHeight="1" x14ac:dyDescent="0.2">
      <c r="Q6398" s="92" t="s">
        <v>50</v>
      </c>
      <c r="BF6398" s="101" t="s">
        <v>58</v>
      </c>
      <c r="BK6398" s="98" t="s">
        <v>70</v>
      </c>
    </row>
    <row r="6399" spans="17:63" ht="29.25" customHeight="1" x14ac:dyDescent="0.2">
      <c r="Q6399" s="92" t="s">
        <v>50</v>
      </c>
      <c r="BF6399" s="101" t="s">
        <v>58</v>
      </c>
      <c r="BK6399" s="98" t="s">
        <v>70</v>
      </c>
    </row>
    <row r="6400" spans="17:63" ht="29.25" customHeight="1" x14ac:dyDescent="0.2">
      <c r="Q6400" s="92" t="s">
        <v>50</v>
      </c>
      <c r="BF6400" s="101" t="s">
        <v>58</v>
      </c>
      <c r="BK6400" s="98" t="s">
        <v>70</v>
      </c>
    </row>
    <row r="6401" spans="17:63" ht="29.25" customHeight="1" x14ac:dyDescent="0.2">
      <c r="Q6401" s="92" t="s">
        <v>50</v>
      </c>
      <c r="BF6401" s="101" t="s">
        <v>58</v>
      </c>
      <c r="BK6401" s="98" t="s">
        <v>70</v>
      </c>
    </row>
    <row r="6402" spans="17:63" ht="29.25" customHeight="1" x14ac:dyDescent="0.2">
      <c r="Q6402" s="92" t="s">
        <v>50</v>
      </c>
      <c r="BF6402" s="101" t="s">
        <v>58</v>
      </c>
      <c r="BK6402" s="98" t="s">
        <v>70</v>
      </c>
    </row>
    <row r="6403" spans="17:63" ht="29.25" customHeight="1" x14ac:dyDescent="0.2">
      <c r="Q6403" s="92" t="s">
        <v>50</v>
      </c>
      <c r="BF6403" s="101" t="s">
        <v>58</v>
      </c>
      <c r="BK6403" s="98" t="s">
        <v>70</v>
      </c>
    </row>
    <row r="6404" spans="17:63" ht="29.25" customHeight="1" x14ac:dyDescent="0.2">
      <c r="Q6404" s="92" t="s">
        <v>50</v>
      </c>
      <c r="BF6404" s="101" t="s">
        <v>58</v>
      </c>
      <c r="BK6404" s="98" t="s">
        <v>70</v>
      </c>
    </row>
    <row r="6405" spans="17:63" ht="29.25" customHeight="1" x14ac:dyDescent="0.2">
      <c r="Q6405" s="92" t="s">
        <v>50</v>
      </c>
      <c r="BF6405" s="101" t="s">
        <v>58</v>
      </c>
      <c r="BK6405" s="98" t="s">
        <v>70</v>
      </c>
    </row>
    <row r="6406" spans="17:63" ht="29.25" customHeight="1" x14ac:dyDescent="0.2">
      <c r="Q6406" s="92" t="s">
        <v>50</v>
      </c>
      <c r="BF6406" s="101" t="s">
        <v>58</v>
      </c>
      <c r="BK6406" s="98" t="s">
        <v>70</v>
      </c>
    </row>
    <row r="6407" spans="17:63" ht="29.25" customHeight="1" x14ac:dyDescent="0.2">
      <c r="Q6407" s="92" t="s">
        <v>50</v>
      </c>
      <c r="BF6407" s="101" t="s">
        <v>58</v>
      </c>
      <c r="BK6407" s="98" t="s">
        <v>70</v>
      </c>
    </row>
    <row r="6408" spans="17:63" ht="29.25" customHeight="1" x14ac:dyDescent="0.2">
      <c r="Q6408" s="92" t="s">
        <v>50</v>
      </c>
      <c r="BF6408" s="101" t="s">
        <v>58</v>
      </c>
      <c r="BK6408" s="98" t="s">
        <v>70</v>
      </c>
    </row>
    <row r="6409" spans="17:63" ht="29.25" customHeight="1" x14ac:dyDescent="0.2">
      <c r="Q6409" s="92" t="s">
        <v>50</v>
      </c>
      <c r="BF6409" s="101" t="s">
        <v>58</v>
      </c>
      <c r="BK6409" s="98" t="s">
        <v>70</v>
      </c>
    </row>
    <row r="6410" spans="17:63" ht="29.25" customHeight="1" x14ac:dyDescent="0.2">
      <c r="Q6410" s="92" t="s">
        <v>50</v>
      </c>
      <c r="BF6410" s="101" t="s">
        <v>58</v>
      </c>
      <c r="BK6410" s="98" t="s">
        <v>70</v>
      </c>
    </row>
    <row r="6411" spans="17:63" ht="29.25" customHeight="1" x14ac:dyDescent="0.2">
      <c r="Q6411" s="92" t="s">
        <v>50</v>
      </c>
      <c r="BF6411" s="101" t="s">
        <v>58</v>
      </c>
      <c r="BK6411" s="98" t="s">
        <v>70</v>
      </c>
    </row>
    <row r="6412" spans="17:63" ht="29.25" customHeight="1" x14ac:dyDescent="0.2">
      <c r="Q6412" s="92" t="s">
        <v>50</v>
      </c>
      <c r="BF6412" s="101" t="s">
        <v>58</v>
      </c>
      <c r="BK6412" s="98" t="s">
        <v>70</v>
      </c>
    </row>
    <row r="6413" spans="17:63" ht="29.25" customHeight="1" x14ac:dyDescent="0.2">
      <c r="Q6413" s="92" t="s">
        <v>50</v>
      </c>
      <c r="BF6413" s="101" t="s">
        <v>58</v>
      </c>
      <c r="BK6413" s="98" t="s">
        <v>70</v>
      </c>
    </row>
    <row r="6414" spans="17:63" ht="29.25" customHeight="1" x14ac:dyDescent="0.2">
      <c r="Q6414" s="92" t="s">
        <v>50</v>
      </c>
      <c r="BF6414" s="101" t="s">
        <v>58</v>
      </c>
      <c r="BK6414" s="98" t="s">
        <v>70</v>
      </c>
    </row>
    <row r="6415" spans="17:63" ht="29.25" customHeight="1" x14ac:dyDescent="0.2">
      <c r="Q6415" s="92" t="s">
        <v>50</v>
      </c>
      <c r="BF6415" s="101" t="s">
        <v>58</v>
      </c>
      <c r="BK6415" s="98" t="s">
        <v>70</v>
      </c>
    </row>
    <row r="6416" spans="17:63" ht="29.25" customHeight="1" x14ac:dyDescent="0.2">
      <c r="Q6416" s="92" t="s">
        <v>50</v>
      </c>
      <c r="BF6416" s="101" t="s">
        <v>58</v>
      </c>
      <c r="BK6416" s="98" t="s">
        <v>70</v>
      </c>
    </row>
    <row r="6417" spans="17:63" ht="29.25" customHeight="1" x14ac:dyDescent="0.2">
      <c r="Q6417" s="92" t="s">
        <v>50</v>
      </c>
      <c r="BF6417" s="101" t="s">
        <v>58</v>
      </c>
      <c r="BK6417" s="98" t="s">
        <v>70</v>
      </c>
    </row>
    <row r="6418" spans="17:63" ht="29.25" customHeight="1" x14ac:dyDescent="0.2">
      <c r="Q6418" s="92" t="s">
        <v>50</v>
      </c>
      <c r="BF6418" s="101" t="s">
        <v>58</v>
      </c>
      <c r="BK6418" s="98" t="s">
        <v>70</v>
      </c>
    </row>
    <row r="6419" spans="17:63" ht="29.25" customHeight="1" x14ac:dyDescent="0.2">
      <c r="Q6419" s="92" t="s">
        <v>50</v>
      </c>
      <c r="BF6419" s="101" t="s">
        <v>58</v>
      </c>
      <c r="BK6419" s="98" t="s">
        <v>70</v>
      </c>
    </row>
    <row r="6420" spans="17:63" ht="29.25" customHeight="1" x14ac:dyDescent="0.2">
      <c r="Q6420" s="92" t="s">
        <v>50</v>
      </c>
      <c r="BF6420" s="101" t="s">
        <v>58</v>
      </c>
      <c r="BK6420" s="98" t="s">
        <v>70</v>
      </c>
    </row>
    <row r="6421" spans="17:63" ht="29.25" customHeight="1" x14ac:dyDescent="0.2">
      <c r="Q6421" s="92" t="s">
        <v>50</v>
      </c>
      <c r="BF6421" s="101" t="s">
        <v>58</v>
      </c>
      <c r="BK6421" s="98" t="s">
        <v>70</v>
      </c>
    </row>
    <row r="6422" spans="17:63" ht="29.25" customHeight="1" x14ac:dyDescent="0.2">
      <c r="Q6422" s="92" t="s">
        <v>50</v>
      </c>
      <c r="BF6422" s="101" t="s">
        <v>58</v>
      </c>
      <c r="BK6422" s="98" t="s">
        <v>70</v>
      </c>
    </row>
    <row r="6423" spans="17:63" ht="29.25" customHeight="1" x14ac:dyDescent="0.2">
      <c r="Q6423" s="92" t="s">
        <v>50</v>
      </c>
      <c r="BF6423" s="101" t="s">
        <v>58</v>
      </c>
      <c r="BK6423" s="98" t="s">
        <v>70</v>
      </c>
    </row>
    <row r="6424" spans="17:63" ht="29.25" customHeight="1" x14ac:dyDescent="0.2">
      <c r="Q6424" s="92" t="s">
        <v>50</v>
      </c>
      <c r="BF6424" s="101" t="s">
        <v>58</v>
      </c>
      <c r="BK6424" s="98" t="s">
        <v>70</v>
      </c>
    </row>
    <row r="6425" spans="17:63" ht="29.25" customHeight="1" x14ac:dyDescent="0.2">
      <c r="Q6425" s="92" t="s">
        <v>50</v>
      </c>
      <c r="BF6425" s="101" t="s">
        <v>58</v>
      </c>
      <c r="BK6425" s="98" t="s">
        <v>70</v>
      </c>
    </row>
    <row r="6426" spans="17:63" ht="29.25" customHeight="1" x14ac:dyDescent="0.2">
      <c r="Q6426" s="92" t="s">
        <v>50</v>
      </c>
      <c r="BF6426" s="101" t="s">
        <v>58</v>
      </c>
      <c r="BK6426" s="98" t="s">
        <v>70</v>
      </c>
    </row>
    <row r="6427" spans="17:63" ht="29.25" customHeight="1" x14ac:dyDescent="0.2">
      <c r="Q6427" s="92" t="s">
        <v>50</v>
      </c>
      <c r="BF6427" s="101" t="s">
        <v>58</v>
      </c>
      <c r="BK6427" s="98" t="s">
        <v>70</v>
      </c>
    </row>
    <row r="6428" spans="17:63" ht="29.25" customHeight="1" x14ac:dyDescent="0.2">
      <c r="Q6428" s="92" t="s">
        <v>50</v>
      </c>
      <c r="BF6428" s="101" t="s">
        <v>58</v>
      </c>
      <c r="BK6428" s="98" t="s">
        <v>70</v>
      </c>
    </row>
    <row r="6429" spans="17:63" ht="29.25" customHeight="1" x14ac:dyDescent="0.2">
      <c r="Q6429" s="92" t="s">
        <v>50</v>
      </c>
      <c r="BF6429" s="101" t="s">
        <v>58</v>
      </c>
      <c r="BK6429" s="98" t="s">
        <v>70</v>
      </c>
    </row>
    <row r="6430" spans="17:63" ht="29.25" customHeight="1" x14ac:dyDescent="0.2">
      <c r="Q6430" s="92" t="s">
        <v>50</v>
      </c>
      <c r="BF6430" s="101" t="s">
        <v>58</v>
      </c>
      <c r="BK6430" s="98" t="s">
        <v>70</v>
      </c>
    </row>
    <row r="6431" spans="17:63" ht="29.25" customHeight="1" x14ac:dyDescent="0.2">
      <c r="Q6431" s="92" t="s">
        <v>50</v>
      </c>
      <c r="BF6431" s="101" t="s">
        <v>58</v>
      </c>
      <c r="BK6431" s="98" t="s">
        <v>70</v>
      </c>
    </row>
    <row r="6432" spans="17:63" ht="29.25" customHeight="1" x14ac:dyDescent="0.2">
      <c r="Q6432" s="92" t="s">
        <v>50</v>
      </c>
      <c r="BF6432" s="101" t="s">
        <v>58</v>
      </c>
      <c r="BK6432" s="98" t="s">
        <v>70</v>
      </c>
    </row>
    <row r="6433" spans="17:63" ht="29.25" customHeight="1" x14ac:dyDescent="0.2">
      <c r="Q6433" s="92" t="s">
        <v>50</v>
      </c>
      <c r="BF6433" s="101" t="s">
        <v>58</v>
      </c>
      <c r="BK6433" s="98" t="s">
        <v>70</v>
      </c>
    </row>
    <row r="6434" spans="17:63" ht="29.25" customHeight="1" x14ac:dyDescent="0.2">
      <c r="Q6434" s="92" t="s">
        <v>50</v>
      </c>
      <c r="BF6434" s="101" t="s">
        <v>58</v>
      </c>
      <c r="BK6434" s="98" t="s">
        <v>70</v>
      </c>
    </row>
    <row r="6435" spans="17:63" ht="29.25" customHeight="1" x14ac:dyDescent="0.2">
      <c r="Q6435" s="92" t="s">
        <v>50</v>
      </c>
      <c r="BF6435" s="101" t="s">
        <v>58</v>
      </c>
      <c r="BK6435" s="98" t="s">
        <v>70</v>
      </c>
    </row>
    <row r="6436" spans="17:63" ht="29.25" customHeight="1" x14ac:dyDescent="0.2">
      <c r="Q6436" s="92" t="s">
        <v>50</v>
      </c>
      <c r="BF6436" s="101" t="s">
        <v>58</v>
      </c>
      <c r="BK6436" s="98" t="s">
        <v>70</v>
      </c>
    </row>
    <row r="6437" spans="17:63" ht="29.25" customHeight="1" x14ac:dyDescent="0.2">
      <c r="Q6437" s="92" t="s">
        <v>50</v>
      </c>
      <c r="BF6437" s="101" t="s">
        <v>58</v>
      </c>
      <c r="BK6437" s="98" t="s">
        <v>70</v>
      </c>
    </row>
    <row r="6438" spans="17:63" ht="29.25" customHeight="1" x14ac:dyDescent="0.2">
      <c r="Q6438" s="92" t="s">
        <v>50</v>
      </c>
      <c r="BF6438" s="101" t="s">
        <v>58</v>
      </c>
      <c r="BK6438" s="98" t="s">
        <v>70</v>
      </c>
    </row>
    <row r="6439" spans="17:63" ht="29.25" customHeight="1" x14ac:dyDescent="0.2">
      <c r="Q6439" s="92" t="s">
        <v>50</v>
      </c>
      <c r="BF6439" s="101" t="s">
        <v>58</v>
      </c>
      <c r="BK6439" s="98" t="s">
        <v>70</v>
      </c>
    </row>
    <row r="6440" spans="17:63" ht="29.25" customHeight="1" x14ac:dyDescent="0.2">
      <c r="Q6440" s="92" t="s">
        <v>50</v>
      </c>
      <c r="BF6440" s="101" t="s">
        <v>58</v>
      </c>
      <c r="BK6440" s="98" t="s">
        <v>70</v>
      </c>
    </row>
    <row r="6441" spans="17:63" ht="29.25" customHeight="1" x14ac:dyDescent="0.2">
      <c r="Q6441" s="92" t="s">
        <v>50</v>
      </c>
      <c r="BF6441" s="101" t="s">
        <v>58</v>
      </c>
      <c r="BK6441" s="98" t="s">
        <v>70</v>
      </c>
    </row>
    <row r="6442" spans="17:63" ht="29.25" customHeight="1" x14ac:dyDescent="0.2">
      <c r="Q6442" s="92" t="s">
        <v>50</v>
      </c>
      <c r="BF6442" s="101" t="s">
        <v>58</v>
      </c>
      <c r="BK6442" s="98" t="s">
        <v>70</v>
      </c>
    </row>
    <row r="6443" spans="17:63" ht="29.25" customHeight="1" x14ac:dyDescent="0.2">
      <c r="Q6443" s="92" t="s">
        <v>50</v>
      </c>
      <c r="BF6443" s="101" t="s">
        <v>58</v>
      </c>
      <c r="BK6443" s="98" t="s">
        <v>70</v>
      </c>
    </row>
    <row r="6444" spans="17:63" ht="29.25" customHeight="1" x14ac:dyDescent="0.2">
      <c r="Q6444" s="92" t="s">
        <v>50</v>
      </c>
      <c r="BF6444" s="101" t="s">
        <v>58</v>
      </c>
      <c r="BK6444" s="98" t="s">
        <v>70</v>
      </c>
    </row>
    <row r="6445" spans="17:63" ht="29.25" customHeight="1" x14ac:dyDescent="0.2">
      <c r="Q6445" s="92" t="s">
        <v>50</v>
      </c>
      <c r="BF6445" s="101" t="s">
        <v>58</v>
      </c>
      <c r="BK6445" s="98" t="s">
        <v>70</v>
      </c>
    </row>
    <row r="6446" spans="17:63" ht="29.25" customHeight="1" x14ac:dyDescent="0.2">
      <c r="Q6446" s="92" t="s">
        <v>50</v>
      </c>
      <c r="BF6446" s="101" t="s">
        <v>58</v>
      </c>
      <c r="BK6446" s="98" t="s">
        <v>70</v>
      </c>
    </row>
    <row r="6447" spans="17:63" ht="29.25" customHeight="1" x14ac:dyDescent="0.2">
      <c r="Q6447" s="92" t="s">
        <v>50</v>
      </c>
      <c r="BF6447" s="101" t="s">
        <v>58</v>
      </c>
      <c r="BK6447" s="98" t="s">
        <v>70</v>
      </c>
    </row>
    <row r="6448" spans="17:63" ht="29.25" customHeight="1" x14ac:dyDescent="0.2">
      <c r="Q6448" s="92" t="s">
        <v>50</v>
      </c>
      <c r="BF6448" s="101" t="s">
        <v>58</v>
      </c>
      <c r="BK6448" s="98" t="s">
        <v>70</v>
      </c>
    </row>
    <row r="6449" spans="17:63" ht="29.25" customHeight="1" x14ac:dyDescent="0.2">
      <c r="Q6449" s="92" t="s">
        <v>50</v>
      </c>
      <c r="BF6449" s="101" t="s">
        <v>58</v>
      </c>
      <c r="BK6449" s="98" t="s">
        <v>70</v>
      </c>
    </row>
    <row r="6450" spans="17:63" ht="29.25" customHeight="1" x14ac:dyDescent="0.2">
      <c r="Q6450" s="92" t="s">
        <v>50</v>
      </c>
      <c r="BF6450" s="101" t="s">
        <v>58</v>
      </c>
      <c r="BK6450" s="98" t="s">
        <v>70</v>
      </c>
    </row>
    <row r="6451" spans="17:63" ht="29.25" customHeight="1" x14ac:dyDescent="0.2">
      <c r="Q6451" s="92" t="s">
        <v>50</v>
      </c>
      <c r="BF6451" s="101" t="s">
        <v>58</v>
      </c>
      <c r="BK6451" s="98" t="s">
        <v>70</v>
      </c>
    </row>
    <row r="6452" spans="17:63" ht="29.25" customHeight="1" x14ac:dyDescent="0.2">
      <c r="Q6452" s="92" t="s">
        <v>50</v>
      </c>
      <c r="BF6452" s="101" t="s">
        <v>58</v>
      </c>
      <c r="BK6452" s="98" t="s">
        <v>70</v>
      </c>
    </row>
    <row r="6453" spans="17:63" ht="29.25" customHeight="1" x14ac:dyDescent="0.2">
      <c r="Q6453" s="92" t="s">
        <v>50</v>
      </c>
      <c r="BF6453" s="101" t="s">
        <v>58</v>
      </c>
      <c r="BK6453" s="98" t="s">
        <v>70</v>
      </c>
    </row>
    <row r="6454" spans="17:63" ht="29.25" customHeight="1" x14ac:dyDescent="0.2">
      <c r="Q6454" s="92" t="s">
        <v>50</v>
      </c>
      <c r="BF6454" s="101" t="s">
        <v>58</v>
      </c>
      <c r="BK6454" s="98" t="s">
        <v>70</v>
      </c>
    </row>
    <row r="6455" spans="17:63" ht="29.25" customHeight="1" x14ac:dyDescent="0.2">
      <c r="Q6455" s="92" t="s">
        <v>50</v>
      </c>
      <c r="BF6455" s="101" t="s">
        <v>58</v>
      </c>
      <c r="BK6455" s="98" t="s">
        <v>70</v>
      </c>
    </row>
    <row r="6456" spans="17:63" ht="29.25" customHeight="1" x14ac:dyDescent="0.2">
      <c r="Q6456" s="92" t="s">
        <v>50</v>
      </c>
      <c r="BF6456" s="101" t="s">
        <v>58</v>
      </c>
      <c r="BK6456" s="98" t="s">
        <v>70</v>
      </c>
    </row>
    <row r="6457" spans="17:63" ht="29.25" customHeight="1" x14ac:dyDescent="0.2">
      <c r="Q6457" s="92" t="s">
        <v>50</v>
      </c>
      <c r="BF6457" s="101" t="s">
        <v>58</v>
      </c>
      <c r="BK6457" s="98" t="s">
        <v>70</v>
      </c>
    </row>
    <row r="6458" spans="17:63" ht="29.25" customHeight="1" x14ac:dyDescent="0.2">
      <c r="Q6458" s="92" t="s">
        <v>50</v>
      </c>
      <c r="BF6458" s="101" t="s">
        <v>58</v>
      </c>
      <c r="BK6458" s="98" t="s">
        <v>70</v>
      </c>
    </row>
    <row r="6459" spans="17:63" ht="29.25" customHeight="1" x14ac:dyDescent="0.2">
      <c r="Q6459" s="92" t="s">
        <v>50</v>
      </c>
      <c r="BF6459" s="101" t="s">
        <v>58</v>
      </c>
      <c r="BK6459" s="98" t="s">
        <v>70</v>
      </c>
    </row>
    <row r="6460" spans="17:63" ht="29.25" customHeight="1" x14ac:dyDescent="0.2">
      <c r="Q6460" s="92" t="s">
        <v>50</v>
      </c>
      <c r="BF6460" s="101" t="s">
        <v>58</v>
      </c>
      <c r="BK6460" s="98" t="s">
        <v>70</v>
      </c>
    </row>
    <row r="6461" spans="17:63" ht="29.25" customHeight="1" x14ac:dyDescent="0.2">
      <c r="Q6461" s="92" t="s">
        <v>50</v>
      </c>
      <c r="BF6461" s="101" t="s">
        <v>58</v>
      </c>
      <c r="BK6461" s="98" t="s">
        <v>70</v>
      </c>
    </row>
    <row r="6462" spans="17:63" ht="29.25" customHeight="1" x14ac:dyDescent="0.2">
      <c r="Q6462" s="92" t="s">
        <v>50</v>
      </c>
      <c r="BF6462" s="101" t="s">
        <v>58</v>
      </c>
      <c r="BK6462" s="98" t="s">
        <v>70</v>
      </c>
    </row>
    <row r="6463" spans="17:63" ht="29.25" customHeight="1" x14ac:dyDescent="0.2">
      <c r="Q6463" s="92" t="s">
        <v>50</v>
      </c>
      <c r="BF6463" s="101" t="s">
        <v>58</v>
      </c>
      <c r="BK6463" s="98" t="s">
        <v>70</v>
      </c>
    </row>
    <row r="6464" spans="17:63" ht="29.25" customHeight="1" x14ac:dyDescent="0.2">
      <c r="Q6464" s="92" t="s">
        <v>50</v>
      </c>
      <c r="BF6464" s="101" t="s">
        <v>58</v>
      </c>
      <c r="BK6464" s="98" t="s">
        <v>70</v>
      </c>
    </row>
    <row r="6465" spans="17:63" ht="29.25" customHeight="1" x14ac:dyDescent="0.2">
      <c r="Q6465" s="92" t="s">
        <v>50</v>
      </c>
      <c r="BF6465" s="101" t="s">
        <v>58</v>
      </c>
      <c r="BK6465" s="98" t="s">
        <v>70</v>
      </c>
    </row>
    <row r="6466" spans="17:63" ht="29.25" customHeight="1" x14ac:dyDescent="0.2">
      <c r="Q6466" s="92" t="s">
        <v>50</v>
      </c>
      <c r="BF6466" s="101" t="s">
        <v>58</v>
      </c>
      <c r="BK6466" s="98" t="s">
        <v>70</v>
      </c>
    </row>
    <row r="6467" spans="17:63" ht="29.25" customHeight="1" x14ac:dyDescent="0.2">
      <c r="Q6467" s="92" t="s">
        <v>50</v>
      </c>
      <c r="BF6467" s="101" t="s">
        <v>58</v>
      </c>
      <c r="BK6467" s="98" t="s">
        <v>70</v>
      </c>
    </row>
    <row r="6468" spans="17:63" ht="29.25" customHeight="1" x14ac:dyDescent="0.2">
      <c r="Q6468" s="92" t="s">
        <v>50</v>
      </c>
      <c r="BF6468" s="101" t="s">
        <v>58</v>
      </c>
      <c r="BK6468" s="98" t="s">
        <v>70</v>
      </c>
    </row>
    <row r="6469" spans="17:63" ht="29.25" customHeight="1" x14ac:dyDescent="0.2">
      <c r="Q6469" s="92" t="s">
        <v>50</v>
      </c>
      <c r="BF6469" s="101" t="s">
        <v>58</v>
      </c>
      <c r="BK6469" s="98" t="s">
        <v>70</v>
      </c>
    </row>
    <row r="6470" spans="17:63" ht="29.25" customHeight="1" x14ac:dyDescent="0.2">
      <c r="Q6470" s="92" t="s">
        <v>50</v>
      </c>
      <c r="BF6470" s="101" t="s">
        <v>58</v>
      </c>
      <c r="BK6470" s="98" t="s">
        <v>70</v>
      </c>
    </row>
    <row r="6471" spans="17:63" ht="29.25" customHeight="1" x14ac:dyDescent="0.2">
      <c r="Q6471" s="92" t="s">
        <v>50</v>
      </c>
      <c r="BF6471" s="101" t="s">
        <v>58</v>
      </c>
      <c r="BK6471" s="98" t="s">
        <v>70</v>
      </c>
    </row>
    <row r="6472" spans="17:63" ht="29.25" customHeight="1" x14ac:dyDescent="0.2">
      <c r="Q6472" s="92" t="s">
        <v>50</v>
      </c>
      <c r="BF6472" s="101" t="s">
        <v>58</v>
      </c>
      <c r="BK6472" s="98" t="s">
        <v>70</v>
      </c>
    </row>
    <row r="6473" spans="17:63" ht="29.25" customHeight="1" x14ac:dyDescent="0.2">
      <c r="Q6473" s="92" t="s">
        <v>50</v>
      </c>
      <c r="BF6473" s="101" t="s">
        <v>58</v>
      </c>
      <c r="BK6473" s="98" t="s">
        <v>70</v>
      </c>
    </row>
    <row r="6474" spans="17:63" ht="29.25" customHeight="1" x14ac:dyDescent="0.2">
      <c r="Q6474" s="92" t="s">
        <v>50</v>
      </c>
      <c r="BF6474" s="101" t="s">
        <v>58</v>
      </c>
      <c r="BK6474" s="98" t="s">
        <v>70</v>
      </c>
    </row>
    <row r="6475" spans="17:63" ht="29.25" customHeight="1" x14ac:dyDescent="0.2">
      <c r="Q6475" s="92" t="s">
        <v>50</v>
      </c>
      <c r="BF6475" s="101" t="s">
        <v>58</v>
      </c>
      <c r="BK6475" s="98" t="s">
        <v>70</v>
      </c>
    </row>
    <row r="6476" spans="17:63" ht="29.25" customHeight="1" x14ac:dyDescent="0.2">
      <c r="Q6476" s="92" t="s">
        <v>50</v>
      </c>
      <c r="BF6476" s="101" t="s">
        <v>58</v>
      </c>
      <c r="BK6476" s="98" t="s">
        <v>70</v>
      </c>
    </row>
    <row r="6477" spans="17:63" ht="29.25" customHeight="1" x14ac:dyDescent="0.2">
      <c r="Q6477" s="92" t="s">
        <v>50</v>
      </c>
      <c r="BF6477" s="101" t="s">
        <v>58</v>
      </c>
      <c r="BK6477" s="98" t="s">
        <v>70</v>
      </c>
    </row>
    <row r="6478" spans="17:63" ht="29.25" customHeight="1" x14ac:dyDescent="0.2">
      <c r="Q6478" s="92" t="s">
        <v>50</v>
      </c>
      <c r="BF6478" s="101" t="s">
        <v>58</v>
      </c>
      <c r="BK6478" s="98" t="s">
        <v>70</v>
      </c>
    </row>
    <row r="6479" spans="17:63" ht="29.25" customHeight="1" x14ac:dyDescent="0.2">
      <c r="Q6479" s="92" t="s">
        <v>50</v>
      </c>
      <c r="BF6479" s="101" t="s">
        <v>58</v>
      </c>
      <c r="BK6479" s="98" t="s">
        <v>70</v>
      </c>
    </row>
    <row r="6480" spans="17:63" ht="29.25" customHeight="1" x14ac:dyDescent="0.2">
      <c r="Q6480" s="92" t="s">
        <v>50</v>
      </c>
      <c r="BF6480" s="101" t="s">
        <v>58</v>
      </c>
      <c r="BK6480" s="98" t="s">
        <v>70</v>
      </c>
    </row>
    <row r="6481" spans="17:63" ht="29.25" customHeight="1" x14ac:dyDescent="0.2">
      <c r="Q6481" s="92" t="s">
        <v>50</v>
      </c>
      <c r="BF6481" s="101" t="s">
        <v>58</v>
      </c>
      <c r="BK6481" s="98" t="s">
        <v>70</v>
      </c>
    </row>
    <row r="6482" spans="17:63" ht="29.25" customHeight="1" x14ac:dyDescent="0.2">
      <c r="Q6482" s="92" t="s">
        <v>50</v>
      </c>
      <c r="BF6482" s="101" t="s">
        <v>58</v>
      </c>
      <c r="BK6482" s="98" t="s">
        <v>70</v>
      </c>
    </row>
    <row r="6483" spans="17:63" ht="29.25" customHeight="1" x14ac:dyDescent="0.2">
      <c r="Q6483" s="92" t="s">
        <v>50</v>
      </c>
      <c r="BF6483" s="101" t="s">
        <v>58</v>
      </c>
      <c r="BK6483" s="98" t="s">
        <v>70</v>
      </c>
    </row>
    <row r="6484" spans="17:63" ht="29.25" customHeight="1" x14ac:dyDescent="0.2">
      <c r="Q6484" s="92" t="s">
        <v>50</v>
      </c>
      <c r="BF6484" s="101" t="s">
        <v>58</v>
      </c>
      <c r="BK6484" s="98" t="s">
        <v>70</v>
      </c>
    </row>
    <row r="6485" spans="17:63" ht="29.25" customHeight="1" x14ac:dyDescent="0.2">
      <c r="Q6485" s="92" t="s">
        <v>50</v>
      </c>
      <c r="BF6485" s="101" t="s">
        <v>58</v>
      </c>
      <c r="BK6485" s="98" t="s">
        <v>70</v>
      </c>
    </row>
    <row r="6486" spans="17:63" ht="29.25" customHeight="1" x14ac:dyDescent="0.2">
      <c r="Q6486" s="92" t="s">
        <v>50</v>
      </c>
      <c r="BF6486" s="101" t="s">
        <v>58</v>
      </c>
      <c r="BK6486" s="98" t="s">
        <v>70</v>
      </c>
    </row>
    <row r="6487" spans="17:63" ht="29.25" customHeight="1" x14ac:dyDescent="0.2">
      <c r="Q6487" s="92" t="s">
        <v>50</v>
      </c>
      <c r="BF6487" s="101" t="s">
        <v>58</v>
      </c>
      <c r="BK6487" s="98" t="s">
        <v>70</v>
      </c>
    </row>
    <row r="6488" spans="17:63" ht="29.25" customHeight="1" x14ac:dyDescent="0.2">
      <c r="Q6488" s="92" t="s">
        <v>50</v>
      </c>
      <c r="BF6488" s="101" t="s">
        <v>58</v>
      </c>
      <c r="BK6488" s="98" t="s">
        <v>70</v>
      </c>
    </row>
    <row r="6489" spans="17:63" ht="29.25" customHeight="1" x14ac:dyDescent="0.2">
      <c r="Q6489" s="92" t="s">
        <v>50</v>
      </c>
      <c r="BF6489" s="101" t="s">
        <v>58</v>
      </c>
      <c r="BK6489" s="98" t="s">
        <v>70</v>
      </c>
    </row>
    <row r="6490" spans="17:63" ht="29.25" customHeight="1" x14ac:dyDescent="0.2">
      <c r="Q6490" s="92" t="s">
        <v>50</v>
      </c>
      <c r="BF6490" s="101" t="s">
        <v>58</v>
      </c>
      <c r="BK6490" s="98" t="s">
        <v>70</v>
      </c>
    </row>
    <row r="6491" spans="17:63" ht="29.25" customHeight="1" x14ac:dyDescent="0.2">
      <c r="Q6491" s="92" t="s">
        <v>50</v>
      </c>
      <c r="BF6491" s="101" t="s">
        <v>58</v>
      </c>
      <c r="BK6491" s="98" t="s">
        <v>70</v>
      </c>
    </row>
    <row r="6492" spans="17:63" ht="29.25" customHeight="1" x14ac:dyDescent="0.2">
      <c r="Q6492" s="92" t="s">
        <v>50</v>
      </c>
      <c r="BF6492" s="101" t="s">
        <v>58</v>
      </c>
      <c r="BK6492" s="98" t="s">
        <v>70</v>
      </c>
    </row>
    <row r="6493" spans="17:63" ht="29.25" customHeight="1" x14ac:dyDescent="0.2">
      <c r="Q6493" s="92" t="s">
        <v>50</v>
      </c>
      <c r="BF6493" s="101" t="s">
        <v>58</v>
      </c>
      <c r="BK6493" s="98" t="s">
        <v>70</v>
      </c>
    </row>
    <row r="6494" spans="17:63" ht="29.25" customHeight="1" x14ac:dyDescent="0.2">
      <c r="Q6494" s="92" t="s">
        <v>50</v>
      </c>
      <c r="BF6494" s="101" t="s">
        <v>58</v>
      </c>
      <c r="BK6494" s="98" t="s">
        <v>70</v>
      </c>
    </row>
    <row r="6495" spans="17:63" ht="29.25" customHeight="1" x14ac:dyDescent="0.2">
      <c r="Q6495" s="92" t="s">
        <v>50</v>
      </c>
      <c r="BF6495" s="101" t="s">
        <v>58</v>
      </c>
      <c r="BK6495" s="98" t="s">
        <v>70</v>
      </c>
    </row>
    <row r="6496" spans="17:63" ht="29.25" customHeight="1" x14ac:dyDescent="0.2">
      <c r="Q6496" s="92" t="s">
        <v>50</v>
      </c>
      <c r="BF6496" s="101" t="s">
        <v>58</v>
      </c>
      <c r="BK6496" s="98" t="s">
        <v>70</v>
      </c>
    </row>
    <row r="6497" spans="17:63" ht="29.25" customHeight="1" x14ac:dyDescent="0.2">
      <c r="Q6497" s="92" t="s">
        <v>50</v>
      </c>
      <c r="BF6497" s="101" t="s">
        <v>58</v>
      </c>
      <c r="BK6497" s="98" t="s">
        <v>70</v>
      </c>
    </row>
    <row r="6498" spans="17:63" ht="29.25" customHeight="1" x14ac:dyDescent="0.2">
      <c r="Q6498" s="92" t="s">
        <v>50</v>
      </c>
      <c r="BF6498" s="101" t="s">
        <v>58</v>
      </c>
      <c r="BK6498" s="98" t="s">
        <v>70</v>
      </c>
    </row>
    <row r="6499" spans="17:63" ht="29.25" customHeight="1" x14ac:dyDescent="0.2">
      <c r="Q6499" s="92" t="s">
        <v>50</v>
      </c>
      <c r="BF6499" s="101" t="s">
        <v>58</v>
      </c>
      <c r="BK6499" s="98" t="s">
        <v>70</v>
      </c>
    </row>
    <row r="6500" spans="17:63" ht="29.25" customHeight="1" x14ac:dyDescent="0.2">
      <c r="Q6500" s="92" t="s">
        <v>50</v>
      </c>
      <c r="BF6500" s="101" t="s">
        <v>58</v>
      </c>
      <c r="BK6500" s="98" t="s">
        <v>70</v>
      </c>
    </row>
    <row r="6501" spans="17:63" ht="29.25" customHeight="1" x14ac:dyDescent="0.2">
      <c r="Q6501" s="92" t="s">
        <v>50</v>
      </c>
      <c r="BF6501" s="101" t="s">
        <v>58</v>
      </c>
      <c r="BK6501" s="98" t="s">
        <v>70</v>
      </c>
    </row>
    <row r="6502" spans="17:63" ht="29.25" customHeight="1" x14ac:dyDescent="0.2">
      <c r="Q6502" s="92" t="s">
        <v>50</v>
      </c>
      <c r="BF6502" s="101" t="s">
        <v>58</v>
      </c>
      <c r="BK6502" s="98" t="s">
        <v>70</v>
      </c>
    </row>
    <row r="6503" spans="17:63" ht="29.25" customHeight="1" x14ac:dyDescent="0.2">
      <c r="Q6503" s="92" t="s">
        <v>50</v>
      </c>
      <c r="BF6503" s="101" t="s">
        <v>58</v>
      </c>
      <c r="BK6503" s="98" t="s">
        <v>70</v>
      </c>
    </row>
    <row r="6504" spans="17:63" ht="29.25" customHeight="1" x14ac:dyDescent="0.2">
      <c r="Q6504" s="92" t="s">
        <v>50</v>
      </c>
      <c r="BF6504" s="101" t="s">
        <v>58</v>
      </c>
      <c r="BK6504" s="98" t="s">
        <v>70</v>
      </c>
    </row>
    <row r="6505" spans="17:63" ht="29.25" customHeight="1" x14ac:dyDescent="0.2">
      <c r="Q6505" s="92" t="s">
        <v>50</v>
      </c>
      <c r="BF6505" s="101" t="s">
        <v>58</v>
      </c>
      <c r="BK6505" s="98" t="s">
        <v>70</v>
      </c>
    </row>
    <row r="6506" spans="17:63" ht="29.25" customHeight="1" x14ac:dyDescent="0.2">
      <c r="Q6506" s="92" t="s">
        <v>50</v>
      </c>
      <c r="BF6506" s="101" t="s">
        <v>58</v>
      </c>
      <c r="BK6506" s="98" t="s">
        <v>70</v>
      </c>
    </row>
    <row r="6507" spans="17:63" ht="29.25" customHeight="1" x14ac:dyDescent="0.2">
      <c r="Q6507" s="92" t="s">
        <v>50</v>
      </c>
      <c r="BF6507" s="101" t="s">
        <v>58</v>
      </c>
      <c r="BK6507" s="98" t="s">
        <v>70</v>
      </c>
    </row>
    <row r="6508" spans="17:63" ht="29.25" customHeight="1" x14ac:dyDescent="0.2">
      <c r="Q6508" s="92" t="s">
        <v>50</v>
      </c>
      <c r="BF6508" s="101" t="s">
        <v>58</v>
      </c>
      <c r="BK6508" s="98" t="s">
        <v>70</v>
      </c>
    </row>
    <row r="6509" spans="17:63" ht="29.25" customHeight="1" x14ac:dyDescent="0.2">
      <c r="Q6509" s="92" t="s">
        <v>50</v>
      </c>
      <c r="BF6509" s="101" t="s">
        <v>58</v>
      </c>
      <c r="BK6509" s="98" t="s">
        <v>70</v>
      </c>
    </row>
    <row r="6510" spans="17:63" ht="29.25" customHeight="1" x14ac:dyDescent="0.2">
      <c r="Q6510" s="92" t="s">
        <v>50</v>
      </c>
      <c r="BF6510" s="101" t="s">
        <v>58</v>
      </c>
      <c r="BK6510" s="98" t="s">
        <v>70</v>
      </c>
    </row>
    <row r="6511" spans="17:63" ht="29.25" customHeight="1" x14ac:dyDescent="0.2">
      <c r="Q6511" s="92" t="s">
        <v>50</v>
      </c>
      <c r="BF6511" s="101" t="s">
        <v>58</v>
      </c>
      <c r="BK6511" s="98" t="s">
        <v>70</v>
      </c>
    </row>
    <row r="6512" spans="17:63" ht="29.25" customHeight="1" x14ac:dyDescent="0.2">
      <c r="Q6512" s="92" t="s">
        <v>50</v>
      </c>
      <c r="BF6512" s="101" t="s">
        <v>58</v>
      </c>
      <c r="BK6512" s="98" t="s">
        <v>70</v>
      </c>
    </row>
    <row r="6513" spans="17:63" ht="29.25" customHeight="1" x14ac:dyDescent="0.2">
      <c r="Q6513" s="92" t="s">
        <v>50</v>
      </c>
      <c r="BF6513" s="101" t="s">
        <v>58</v>
      </c>
      <c r="BK6513" s="98" t="s">
        <v>70</v>
      </c>
    </row>
    <row r="6514" spans="17:63" ht="29.25" customHeight="1" x14ac:dyDescent="0.2">
      <c r="Q6514" s="92" t="s">
        <v>50</v>
      </c>
      <c r="BF6514" s="101" t="s">
        <v>58</v>
      </c>
      <c r="BK6514" s="98" t="s">
        <v>70</v>
      </c>
    </row>
    <row r="6515" spans="17:63" ht="29.25" customHeight="1" x14ac:dyDescent="0.2">
      <c r="Q6515" s="92" t="s">
        <v>50</v>
      </c>
      <c r="BF6515" s="101" t="s">
        <v>58</v>
      </c>
      <c r="BK6515" s="98" t="s">
        <v>70</v>
      </c>
    </row>
    <row r="6516" spans="17:63" ht="29.25" customHeight="1" x14ac:dyDescent="0.2">
      <c r="Q6516" s="92" t="s">
        <v>50</v>
      </c>
      <c r="BF6516" s="101" t="s">
        <v>58</v>
      </c>
      <c r="BK6516" s="98" t="s">
        <v>70</v>
      </c>
    </row>
    <row r="6517" spans="17:63" ht="29.25" customHeight="1" x14ac:dyDescent="0.2">
      <c r="Q6517" s="92" t="s">
        <v>50</v>
      </c>
      <c r="BF6517" s="101" t="s">
        <v>58</v>
      </c>
      <c r="BK6517" s="98" t="s">
        <v>70</v>
      </c>
    </row>
    <row r="6518" spans="17:63" ht="29.25" customHeight="1" x14ac:dyDescent="0.2">
      <c r="Q6518" s="92" t="s">
        <v>50</v>
      </c>
      <c r="BF6518" s="101" t="s">
        <v>58</v>
      </c>
      <c r="BK6518" s="98" t="s">
        <v>70</v>
      </c>
    </row>
    <row r="6519" spans="17:63" ht="29.25" customHeight="1" x14ac:dyDescent="0.2">
      <c r="Q6519" s="92" t="s">
        <v>50</v>
      </c>
      <c r="BF6519" s="101" t="s">
        <v>58</v>
      </c>
      <c r="BK6519" s="98" t="s">
        <v>70</v>
      </c>
    </row>
    <row r="6520" spans="17:63" ht="29.25" customHeight="1" x14ac:dyDescent="0.2">
      <c r="Q6520" s="92" t="s">
        <v>50</v>
      </c>
      <c r="BF6520" s="101" t="s">
        <v>58</v>
      </c>
      <c r="BK6520" s="98" t="s">
        <v>70</v>
      </c>
    </row>
    <row r="6521" spans="17:63" ht="29.25" customHeight="1" x14ac:dyDescent="0.2">
      <c r="Q6521" s="92" t="s">
        <v>50</v>
      </c>
      <c r="BF6521" s="101" t="s">
        <v>58</v>
      </c>
      <c r="BK6521" s="98" t="s">
        <v>70</v>
      </c>
    </row>
    <row r="6522" spans="17:63" ht="29.25" customHeight="1" x14ac:dyDescent="0.2">
      <c r="Q6522" s="92" t="s">
        <v>50</v>
      </c>
      <c r="BF6522" s="101" t="s">
        <v>58</v>
      </c>
      <c r="BK6522" s="98" t="s">
        <v>70</v>
      </c>
    </row>
    <row r="6523" spans="17:63" ht="29.25" customHeight="1" x14ac:dyDescent="0.2">
      <c r="Q6523" s="92" t="s">
        <v>50</v>
      </c>
      <c r="BF6523" s="101" t="s">
        <v>58</v>
      </c>
      <c r="BK6523" s="98" t="s">
        <v>70</v>
      </c>
    </row>
    <row r="6524" spans="17:63" ht="29.25" customHeight="1" x14ac:dyDescent="0.2">
      <c r="Q6524" s="92" t="s">
        <v>50</v>
      </c>
      <c r="BF6524" s="101" t="s">
        <v>58</v>
      </c>
      <c r="BK6524" s="98" t="s">
        <v>70</v>
      </c>
    </row>
    <row r="6525" spans="17:63" ht="29.25" customHeight="1" x14ac:dyDescent="0.2">
      <c r="Q6525" s="92" t="s">
        <v>50</v>
      </c>
      <c r="BF6525" s="101" t="s">
        <v>58</v>
      </c>
      <c r="BK6525" s="98" t="s">
        <v>70</v>
      </c>
    </row>
    <row r="6526" spans="17:63" ht="29.25" customHeight="1" x14ac:dyDescent="0.2">
      <c r="Q6526" s="92" t="s">
        <v>50</v>
      </c>
      <c r="BF6526" s="101" t="s">
        <v>58</v>
      </c>
      <c r="BK6526" s="98" t="s">
        <v>70</v>
      </c>
    </row>
    <row r="6527" spans="17:63" ht="29.25" customHeight="1" x14ac:dyDescent="0.2">
      <c r="Q6527" s="92" t="s">
        <v>50</v>
      </c>
      <c r="BF6527" s="101" t="s">
        <v>58</v>
      </c>
      <c r="BK6527" s="98" t="s">
        <v>70</v>
      </c>
    </row>
    <row r="6528" spans="17:63" ht="29.25" customHeight="1" x14ac:dyDescent="0.2">
      <c r="Q6528" s="92" t="s">
        <v>50</v>
      </c>
      <c r="BF6528" s="101" t="s">
        <v>58</v>
      </c>
      <c r="BK6528" s="98" t="s">
        <v>70</v>
      </c>
    </row>
    <row r="6529" spans="17:63" ht="29.25" customHeight="1" x14ac:dyDescent="0.2">
      <c r="Q6529" s="92" t="s">
        <v>50</v>
      </c>
      <c r="BF6529" s="101" t="s">
        <v>58</v>
      </c>
      <c r="BK6529" s="98" t="s">
        <v>70</v>
      </c>
    </row>
    <row r="6530" spans="17:63" ht="29.25" customHeight="1" x14ac:dyDescent="0.2">
      <c r="Q6530" s="92" t="s">
        <v>50</v>
      </c>
      <c r="BF6530" s="101" t="s">
        <v>58</v>
      </c>
      <c r="BK6530" s="98" t="s">
        <v>70</v>
      </c>
    </row>
    <row r="6531" spans="17:63" ht="29.25" customHeight="1" x14ac:dyDescent="0.2">
      <c r="Q6531" s="92" t="s">
        <v>50</v>
      </c>
      <c r="BF6531" s="101" t="s">
        <v>58</v>
      </c>
      <c r="BK6531" s="98" t="s">
        <v>70</v>
      </c>
    </row>
    <row r="6532" spans="17:63" ht="29.25" customHeight="1" x14ac:dyDescent="0.2">
      <c r="Q6532" s="92" t="s">
        <v>50</v>
      </c>
      <c r="BF6532" s="101" t="s">
        <v>58</v>
      </c>
      <c r="BK6532" s="98" t="s">
        <v>70</v>
      </c>
    </row>
    <row r="6533" spans="17:63" ht="29.25" customHeight="1" x14ac:dyDescent="0.2">
      <c r="Q6533" s="92" t="s">
        <v>50</v>
      </c>
      <c r="BF6533" s="101" t="s">
        <v>58</v>
      </c>
      <c r="BK6533" s="98" t="s">
        <v>70</v>
      </c>
    </row>
    <row r="6534" spans="17:63" ht="29.25" customHeight="1" x14ac:dyDescent="0.2">
      <c r="Q6534" s="92" t="s">
        <v>50</v>
      </c>
      <c r="BF6534" s="101" t="s">
        <v>58</v>
      </c>
      <c r="BK6534" s="98" t="s">
        <v>70</v>
      </c>
    </row>
    <row r="6535" spans="17:63" ht="29.25" customHeight="1" x14ac:dyDescent="0.2">
      <c r="Q6535" s="92" t="s">
        <v>50</v>
      </c>
      <c r="BF6535" s="101" t="s">
        <v>58</v>
      </c>
      <c r="BK6535" s="98" t="s">
        <v>70</v>
      </c>
    </row>
    <row r="6536" spans="17:63" ht="29.25" customHeight="1" x14ac:dyDescent="0.2">
      <c r="Q6536" s="92" t="s">
        <v>50</v>
      </c>
      <c r="BF6536" s="101" t="s">
        <v>58</v>
      </c>
      <c r="BK6536" s="98" t="s">
        <v>70</v>
      </c>
    </row>
    <row r="6537" spans="17:63" ht="29.25" customHeight="1" x14ac:dyDescent="0.2">
      <c r="Q6537" s="92" t="s">
        <v>50</v>
      </c>
      <c r="BF6537" s="101" t="s">
        <v>58</v>
      </c>
      <c r="BK6537" s="98" t="s">
        <v>70</v>
      </c>
    </row>
    <row r="6538" spans="17:63" ht="29.25" customHeight="1" x14ac:dyDescent="0.2">
      <c r="Q6538" s="92" t="s">
        <v>50</v>
      </c>
      <c r="BF6538" s="101" t="s">
        <v>58</v>
      </c>
      <c r="BK6538" s="98" t="s">
        <v>70</v>
      </c>
    </row>
    <row r="6539" spans="17:63" ht="29.25" customHeight="1" x14ac:dyDescent="0.2">
      <c r="Q6539" s="92" t="s">
        <v>50</v>
      </c>
      <c r="BF6539" s="101" t="s">
        <v>58</v>
      </c>
      <c r="BK6539" s="98" t="s">
        <v>70</v>
      </c>
    </row>
    <row r="6540" spans="17:63" ht="29.25" customHeight="1" x14ac:dyDescent="0.2">
      <c r="Q6540" s="92" t="s">
        <v>50</v>
      </c>
      <c r="BF6540" s="101" t="s">
        <v>58</v>
      </c>
      <c r="BK6540" s="98" t="s">
        <v>70</v>
      </c>
    </row>
    <row r="6541" spans="17:63" ht="29.25" customHeight="1" x14ac:dyDescent="0.2">
      <c r="Q6541" s="92" t="s">
        <v>50</v>
      </c>
      <c r="BF6541" s="101" t="s">
        <v>58</v>
      </c>
      <c r="BK6541" s="98" t="s">
        <v>70</v>
      </c>
    </row>
    <row r="6542" spans="17:63" ht="29.25" customHeight="1" x14ac:dyDescent="0.2">
      <c r="Q6542" s="92" t="s">
        <v>50</v>
      </c>
      <c r="BF6542" s="101" t="s">
        <v>58</v>
      </c>
      <c r="BK6542" s="98" t="s">
        <v>70</v>
      </c>
    </row>
    <row r="6543" spans="17:63" ht="29.25" customHeight="1" x14ac:dyDescent="0.2">
      <c r="Q6543" s="92" t="s">
        <v>50</v>
      </c>
      <c r="BF6543" s="101" t="s">
        <v>58</v>
      </c>
      <c r="BK6543" s="98" t="s">
        <v>70</v>
      </c>
    </row>
    <row r="6544" spans="17:63" ht="29.25" customHeight="1" x14ac:dyDescent="0.2">
      <c r="Q6544" s="92" t="s">
        <v>50</v>
      </c>
      <c r="BF6544" s="101" t="s">
        <v>58</v>
      </c>
      <c r="BK6544" s="98" t="s">
        <v>70</v>
      </c>
    </row>
    <row r="6545" spans="17:63" ht="29.25" customHeight="1" x14ac:dyDescent="0.2">
      <c r="Q6545" s="92" t="s">
        <v>50</v>
      </c>
      <c r="BF6545" s="101" t="s">
        <v>58</v>
      </c>
      <c r="BK6545" s="98" t="s">
        <v>70</v>
      </c>
    </row>
    <row r="6546" spans="17:63" ht="29.25" customHeight="1" x14ac:dyDescent="0.2">
      <c r="Q6546" s="92" t="s">
        <v>50</v>
      </c>
      <c r="BF6546" s="101" t="s">
        <v>58</v>
      </c>
      <c r="BK6546" s="98" t="s">
        <v>70</v>
      </c>
    </row>
    <row r="6547" spans="17:63" ht="29.25" customHeight="1" x14ac:dyDescent="0.2">
      <c r="Q6547" s="92" t="s">
        <v>50</v>
      </c>
      <c r="BF6547" s="101" t="s">
        <v>58</v>
      </c>
      <c r="BK6547" s="98" t="s">
        <v>70</v>
      </c>
    </row>
    <row r="6548" spans="17:63" ht="29.25" customHeight="1" x14ac:dyDescent="0.2">
      <c r="Q6548" s="92" t="s">
        <v>50</v>
      </c>
      <c r="BF6548" s="101" t="s">
        <v>58</v>
      </c>
      <c r="BK6548" s="98" t="s">
        <v>70</v>
      </c>
    </row>
    <row r="6549" spans="17:63" ht="29.25" customHeight="1" x14ac:dyDescent="0.2">
      <c r="Q6549" s="92" t="s">
        <v>50</v>
      </c>
      <c r="BF6549" s="101" t="s">
        <v>58</v>
      </c>
      <c r="BK6549" s="98" t="s">
        <v>70</v>
      </c>
    </row>
    <row r="6550" spans="17:63" ht="29.25" customHeight="1" x14ac:dyDescent="0.2">
      <c r="Q6550" s="92" t="s">
        <v>50</v>
      </c>
      <c r="BF6550" s="101" t="s">
        <v>58</v>
      </c>
      <c r="BK6550" s="98" t="s">
        <v>70</v>
      </c>
    </row>
    <row r="6551" spans="17:63" ht="29.25" customHeight="1" x14ac:dyDescent="0.2">
      <c r="Q6551" s="92" t="s">
        <v>50</v>
      </c>
      <c r="BF6551" s="101" t="s">
        <v>58</v>
      </c>
      <c r="BK6551" s="98" t="s">
        <v>70</v>
      </c>
    </row>
    <row r="6552" spans="17:63" ht="29.25" customHeight="1" x14ac:dyDescent="0.2">
      <c r="Q6552" s="92" t="s">
        <v>50</v>
      </c>
      <c r="BF6552" s="101" t="s">
        <v>58</v>
      </c>
      <c r="BK6552" s="98" t="s">
        <v>70</v>
      </c>
    </row>
    <row r="6553" spans="17:63" ht="29.25" customHeight="1" x14ac:dyDescent="0.2">
      <c r="Q6553" s="92" t="s">
        <v>50</v>
      </c>
      <c r="BF6553" s="101" t="s">
        <v>58</v>
      </c>
      <c r="BK6553" s="98" t="s">
        <v>70</v>
      </c>
    </row>
    <row r="6554" spans="17:63" ht="29.25" customHeight="1" x14ac:dyDescent="0.2">
      <c r="Q6554" s="92" t="s">
        <v>50</v>
      </c>
      <c r="BF6554" s="101" t="s">
        <v>58</v>
      </c>
      <c r="BK6554" s="98" t="s">
        <v>70</v>
      </c>
    </row>
    <row r="6555" spans="17:63" ht="29.25" customHeight="1" x14ac:dyDescent="0.2">
      <c r="Q6555" s="92" t="s">
        <v>50</v>
      </c>
      <c r="BF6555" s="101" t="s">
        <v>58</v>
      </c>
      <c r="BK6555" s="98" t="s">
        <v>70</v>
      </c>
    </row>
    <row r="6556" spans="17:63" ht="29.25" customHeight="1" x14ac:dyDescent="0.2">
      <c r="Q6556" s="92" t="s">
        <v>50</v>
      </c>
      <c r="BF6556" s="101" t="s">
        <v>58</v>
      </c>
      <c r="BK6556" s="98" t="s">
        <v>70</v>
      </c>
    </row>
    <row r="6557" spans="17:63" ht="29.25" customHeight="1" x14ac:dyDescent="0.2">
      <c r="Q6557" s="92" t="s">
        <v>50</v>
      </c>
      <c r="BF6557" s="101" t="s">
        <v>58</v>
      </c>
      <c r="BK6557" s="98" t="s">
        <v>70</v>
      </c>
    </row>
    <row r="6558" spans="17:63" ht="29.25" customHeight="1" x14ac:dyDescent="0.2">
      <c r="Q6558" s="92" t="s">
        <v>50</v>
      </c>
      <c r="BF6558" s="101" t="s">
        <v>58</v>
      </c>
      <c r="BK6558" s="98" t="s">
        <v>70</v>
      </c>
    </row>
    <row r="6559" spans="17:63" ht="29.25" customHeight="1" x14ac:dyDescent="0.2">
      <c r="Q6559" s="92" t="s">
        <v>50</v>
      </c>
      <c r="BF6559" s="101" t="s">
        <v>58</v>
      </c>
      <c r="BK6559" s="98" t="s">
        <v>70</v>
      </c>
    </row>
    <row r="6560" spans="17:63" ht="29.25" customHeight="1" x14ac:dyDescent="0.2">
      <c r="Q6560" s="92" t="s">
        <v>50</v>
      </c>
      <c r="BF6560" s="101" t="s">
        <v>58</v>
      </c>
      <c r="BK6560" s="98" t="s">
        <v>70</v>
      </c>
    </row>
    <row r="6561" spans="17:63" ht="29.25" customHeight="1" x14ac:dyDescent="0.2">
      <c r="Q6561" s="92" t="s">
        <v>50</v>
      </c>
      <c r="BF6561" s="101" t="s">
        <v>58</v>
      </c>
      <c r="BK6561" s="98" t="s">
        <v>70</v>
      </c>
    </row>
    <row r="6562" spans="17:63" ht="29.25" customHeight="1" x14ac:dyDescent="0.2">
      <c r="Q6562" s="92" t="s">
        <v>50</v>
      </c>
      <c r="BF6562" s="101" t="s">
        <v>58</v>
      </c>
      <c r="BK6562" s="98" t="s">
        <v>70</v>
      </c>
    </row>
    <row r="6563" spans="17:63" ht="29.25" customHeight="1" x14ac:dyDescent="0.2">
      <c r="Q6563" s="92" t="s">
        <v>50</v>
      </c>
      <c r="BF6563" s="101" t="s">
        <v>58</v>
      </c>
      <c r="BK6563" s="98" t="s">
        <v>70</v>
      </c>
    </row>
    <row r="6564" spans="17:63" ht="29.25" customHeight="1" x14ac:dyDescent="0.2">
      <c r="Q6564" s="92" t="s">
        <v>50</v>
      </c>
      <c r="BF6564" s="101" t="s">
        <v>58</v>
      </c>
      <c r="BK6564" s="98" t="s">
        <v>70</v>
      </c>
    </row>
    <row r="6565" spans="17:63" ht="29.25" customHeight="1" x14ac:dyDescent="0.2">
      <c r="Q6565" s="92" t="s">
        <v>50</v>
      </c>
      <c r="BF6565" s="101" t="s">
        <v>58</v>
      </c>
      <c r="BK6565" s="98" t="s">
        <v>70</v>
      </c>
    </row>
    <row r="6566" spans="17:63" ht="29.25" customHeight="1" x14ac:dyDescent="0.2">
      <c r="Q6566" s="92" t="s">
        <v>50</v>
      </c>
      <c r="BF6566" s="101" t="s">
        <v>58</v>
      </c>
      <c r="BK6566" s="98" t="s">
        <v>70</v>
      </c>
    </row>
    <row r="6567" spans="17:63" ht="29.25" customHeight="1" x14ac:dyDescent="0.2">
      <c r="Q6567" s="92" t="s">
        <v>50</v>
      </c>
      <c r="BF6567" s="101" t="s">
        <v>58</v>
      </c>
      <c r="BK6567" s="98" t="s">
        <v>70</v>
      </c>
    </row>
    <row r="6568" spans="17:63" ht="29.25" customHeight="1" x14ac:dyDescent="0.2">
      <c r="Q6568" s="92" t="s">
        <v>50</v>
      </c>
      <c r="BF6568" s="101" t="s">
        <v>58</v>
      </c>
      <c r="BK6568" s="98" t="s">
        <v>70</v>
      </c>
    </row>
    <row r="6569" spans="17:63" ht="29.25" customHeight="1" x14ac:dyDescent="0.2">
      <c r="Q6569" s="92" t="s">
        <v>50</v>
      </c>
      <c r="BF6569" s="101" t="s">
        <v>58</v>
      </c>
      <c r="BK6569" s="98" t="s">
        <v>70</v>
      </c>
    </row>
    <row r="6570" spans="17:63" ht="29.25" customHeight="1" x14ac:dyDescent="0.2">
      <c r="Q6570" s="92" t="s">
        <v>50</v>
      </c>
      <c r="BF6570" s="101" t="s">
        <v>58</v>
      </c>
      <c r="BK6570" s="98" t="s">
        <v>70</v>
      </c>
    </row>
    <row r="6571" spans="17:63" ht="29.25" customHeight="1" x14ac:dyDescent="0.2">
      <c r="Q6571" s="92" t="s">
        <v>50</v>
      </c>
      <c r="BF6571" s="101" t="s">
        <v>58</v>
      </c>
      <c r="BK6571" s="98" t="s">
        <v>70</v>
      </c>
    </row>
    <row r="6572" spans="17:63" ht="29.25" customHeight="1" x14ac:dyDescent="0.2">
      <c r="Q6572" s="92" t="s">
        <v>50</v>
      </c>
      <c r="BF6572" s="101" t="s">
        <v>58</v>
      </c>
      <c r="BK6572" s="98" t="s">
        <v>70</v>
      </c>
    </row>
    <row r="6573" spans="17:63" ht="29.25" customHeight="1" x14ac:dyDescent="0.2">
      <c r="Q6573" s="92" t="s">
        <v>50</v>
      </c>
      <c r="BF6573" s="101" t="s">
        <v>58</v>
      </c>
      <c r="BK6573" s="98" t="s">
        <v>70</v>
      </c>
    </row>
    <row r="6574" spans="17:63" ht="29.25" customHeight="1" x14ac:dyDescent="0.2">
      <c r="Q6574" s="92" t="s">
        <v>50</v>
      </c>
      <c r="BF6574" s="101" t="s">
        <v>58</v>
      </c>
      <c r="BK6574" s="98" t="s">
        <v>70</v>
      </c>
    </row>
    <row r="6575" spans="17:63" ht="29.25" customHeight="1" x14ac:dyDescent="0.2">
      <c r="Q6575" s="92" t="s">
        <v>50</v>
      </c>
      <c r="BF6575" s="101" t="s">
        <v>58</v>
      </c>
      <c r="BK6575" s="98" t="s">
        <v>70</v>
      </c>
    </row>
    <row r="6576" spans="17:63" ht="29.25" customHeight="1" x14ac:dyDescent="0.2">
      <c r="Q6576" s="92" t="s">
        <v>50</v>
      </c>
      <c r="BF6576" s="101" t="s">
        <v>58</v>
      </c>
      <c r="BK6576" s="98" t="s">
        <v>70</v>
      </c>
    </row>
    <row r="6577" spans="17:63" ht="29.25" customHeight="1" x14ac:dyDescent="0.2">
      <c r="Q6577" s="92" t="s">
        <v>50</v>
      </c>
      <c r="BF6577" s="101" t="s">
        <v>58</v>
      </c>
      <c r="BK6577" s="98" t="s">
        <v>70</v>
      </c>
    </row>
    <row r="6578" spans="17:63" ht="29.25" customHeight="1" x14ac:dyDescent="0.2">
      <c r="Q6578" s="92" t="s">
        <v>50</v>
      </c>
      <c r="BF6578" s="101" t="s">
        <v>58</v>
      </c>
      <c r="BK6578" s="98" t="s">
        <v>70</v>
      </c>
    </row>
    <row r="6579" spans="17:63" ht="29.25" customHeight="1" x14ac:dyDescent="0.2">
      <c r="Q6579" s="92" t="s">
        <v>50</v>
      </c>
      <c r="BF6579" s="101" t="s">
        <v>58</v>
      </c>
      <c r="BK6579" s="98" t="s">
        <v>70</v>
      </c>
    </row>
    <row r="6580" spans="17:63" ht="29.25" customHeight="1" x14ac:dyDescent="0.2">
      <c r="Q6580" s="92" t="s">
        <v>50</v>
      </c>
      <c r="BF6580" s="101" t="s">
        <v>58</v>
      </c>
      <c r="BK6580" s="98" t="s">
        <v>70</v>
      </c>
    </row>
    <row r="6581" spans="17:63" ht="29.25" customHeight="1" x14ac:dyDescent="0.2">
      <c r="Q6581" s="92" t="s">
        <v>50</v>
      </c>
      <c r="BF6581" s="101" t="s">
        <v>58</v>
      </c>
      <c r="BK6581" s="98" t="s">
        <v>70</v>
      </c>
    </row>
    <row r="6582" spans="17:63" ht="29.25" customHeight="1" x14ac:dyDescent="0.2">
      <c r="Q6582" s="92" t="s">
        <v>50</v>
      </c>
      <c r="BF6582" s="101" t="s">
        <v>58</v>
      </c>
      <c r="BK6582" s="98" t="s">
        <v>70</v>
      </c>
    </row>
    <row r="6583" spans="17:63" ht="29.25" customHeight="1" x14ac:dyDescent="0.2">
      <c r="Q6583" s="92" t="s">
        <v>50</v>
      </c>
      <c r="BF6583" s="101" t="s">
        <v>58</v>
      </c>
      <c r="BK6583" s="98" t="s">
        <v>70</v>
      </c>
    </row>
    <row r="6584" spans="17:63" ht="29.25" customHeight="1" x14ac:dyDescent="0.2">
      <c r="Q6584" s="92" t="s">
        <v>50</v>
      </c>
      <c r="BF6584" s="101" t="s">
        <v>58</v>
      </c>
      <c r="BK6584" s="98" t="s">
        <v>70</v>
      </c>
    </row>
    <row r="6585" spans="17:63" ht="29.25" customHeight="1" x14ac:dyDescent="0.2">
      <c r="Q6585" s="92" t="s">
        <v>50</v>
      </c>
      <c r="BF6585" s="101" t="s">
        <v>58</v>
      </c>
      <c r="BK6585" s="98" t="s">
        <v>70</v>
      </c>
    </row>
    <row r="6586" spans="17:63" ht="29.25" customHeight="1" x14ac:dyDescent="0.2">
      <c r="Q6586" s="92" t="s">
        <v>50</v>
      </c>
      <c r="BF6586" s="101" t="s">
        <v>58</v>
      </c>
      <c r="BK6586" s="98" t="s">
        <v>70</v>
      </c>
    </row>
    <row r="6587" spans="17:63" ht="29.25" customHeight="1" x14ac:dyDescent="0.2">
      <c r="Q6587" s="92" t="s">
        <v>50</v>
      </c>
      <c r="BF6587" s="101" t="s">
        <v>58</v>
      </c>
      <c r="BK6587" s="98" t="s">
        <v>70</v>
      </c>
    </row>
    <row r="6588" spans="17:63" ht="29.25" customHeight="1" x14ac:dyDescent="0.2">
      <c r="Q6588" s="92" t="s">
        <v>50</v>
      </c>
      <c r="BF6588" s="101" t="s">
        <v>58</v>
      </c>
      <c r="BK6588" s="98" t="s">
        <v>70</v>
      </c>
    </row>
    <row r="6589" spans="17:63" ht="29.25" customHeight="1" x14ac:dyDescent="0.2">
      <c r="Q6589" s="92" t="s">
        <v>50</v>
      </c>
      <c r="BF6589" s="101" t="s">
        <v>58</v>
      </c>
      <c r="BK6589" s="98" t="s">
        <v>70</v>
      </c>
    </row>
    <row r="6590" spans="17:63" ht="29.25" customHeight="1" x14ac:dyDescent="0.2">
      <c r="Q6590" s="92" t="s">
        <v>50</v>
      </c>
      <c r="BF6590" s="101" t="s">
        <v>58</v>
      </c>
      <c r="BK6590" s="98" t="s">
        <v>70</v>
      </c>
    </row>
    <row r="6591" spans="17:63" ht="29.25" customHeight="1" x14ac:dyDescent="0.2">
      <c r="Q6591" s="92" t="s">
        <v>50</v>
      </c>
      <c r="BF6591" s="101" t="s">
        <v>58</v>
      </c>
      <c r="BK6591" s="98" t="s">
        <v>70</v>
      </c>
    </row>
    <row r="6592" spans="17:63" ht="29.25" customHeight="1" x14ac:dyDescent="0.2">
      <c r="Q6592" s="92" t="s">
        <v>50</v>
      </c>
      <c r="BF6592" s="101" t="s">
        <v>58</v>
      </c>
      <c r="BK6592" s="98" t="s">
        <v>70</v>
      </c>
    </row>
    <row r="6593" spans="17:63" ht="29.25" customHeight="1" x14ac:dyDescent="0.2">
      <c r="Q6593" s="92" t="s">
        <v>50</v>
      </c>
      <c r="BF6593" s="101" t="s">
        <v>58</v>
      </c>
      <c r="BK6593" s="98" t="s">
        <v>70</v>
      </c>
    </row>
    <row r="6594" spans="17:63" ht="29.25" customHeight="1" x14ac:dyDescent="0.2">
      <c r="Q6594" s="92" t="s">
        <v>50</v>
      </c>
      <c r="BF6594" s="101" t="s">
        <v>58</v>
      </c>
      <c r="BK6594" s="98" t="s">
        <v>70</v>
      </c>
    </row>
    <row r="6595" spans="17:63" ht="29.25" customHeight="1" x14ac:dyDescent="0.2">
      <c r="Q6595" s="92" t="s">
        <v>50</v>
      </c>
      <c r="BF6595" s="101" t="s">
        <v>58</v>
      </c>
      <c r="BK6595" s="98" t="s">
        <v>70</v>
      </c>
    </row>
    <row r="6596" spans="17:63" ht="29.25" customHeight="1" x14ac:dyDescent="0.2">
      <c r="Q6596" s="92" t="s">
        <v>50</v>
      </c>
      <c r="BF6596" s="101" t="s">
        <v>58</v>
      </c>
      <c r="BK6596" s="98" t="s">
        <v>70</v>
      </c>
    </row>
    <row r="6597" spans="17:63" ht="29.25" customHeight="1" x14ac:dyDescent="0.2">
      <c r="Q6597" s="92" t="s">
        <v>50</v>
      </c>
      <c r="BF6597" s="101" t="s">
        <v>58</v>
      </c>
      <c r="BK6597" s="98" t="s">
        <v>70</v>
      </c>
    </row>
    <row r="6598" spans="17:63" ht="29.25" customHeight="1" x14ac:dyDescent="0.2">
      <c r="Q6598" s="92" t="s">
        <v>50</v>
      </c>
      <c r="BF6598" s="101" t="s">
        <v>58</v>
      </c>
      <c r="BK6598" s="98" t="s">
        <v>70</v>
      </c>
    </row>
    <row r="6599" spans="17:63" ht="29.25" customHeight="1" x14ac:dyDescent="0.2">
      <c r="Q6599" s="92" t="s">
        <v>50</v>
      </c>
      <c r="BF6599" s="101" t="s">
        <v>58</v>
      </c>
      <c r="BK6599" s="98" t="s">
        <v>70</v>
      </c>
    </row>
    <row r="6600" spans="17:63" ht="29.25" customHeight="1" x14ac:dyDescent="0.2">
      <c r="Q6600" s="92" t="s">
        <v>50</v>
      </c>
      <c r="BF6600" s="101" t="s">
        <v>58</v>
      </c>
      <c r="BK6600" s="98" t="s">
        <v>70</v>
      </c>
    </row>
    <row r="6601" spans="17:63" ht="29.25" customHeight="1" x14ac:dyDescent="0.2">
      <c r="Q6601" s="92" t="s">
        <v>50</v>
      </c>
      <c r="BF6601" s="101" t="s">
        <v>58</v>
      </c>
      <c r="BK6601" s="98" t="s">
        <v>70</v>
      </c>
    </row>
    <row r="6602" spans="17:63" ht="29.25" customHeight="1" x14ac:dyDescent="0.2">
      <c r="Q6602" s="92" t="s">
        <v>50</v>
      </c>
      <c r="BF6602" s="101" t="s">
        <v>58</v>
      </c>
      <c r="BK6602" s="98" t="s">
        <v>70</v>
      </c>
    </row>
    <row r="6603" spans="17:63" ht="29.25" customHeight="1" x14ac:dyDescent="0.2">
      <c r="Q6603" s="92" t="s">
        <v>50</v>
      </c>
      <c r="BF6603" s="101" t="s">
        <v>58</v>
      </c>
      <c r="BK6603" s="98" t="s">
        <v>70</v>
      </c>
    </row>
    <row r="6604" spans="17:63" ht="29.25" customHeight="1" x14ac:dyDescent="0.2">
      <c r="Q6604" s="92" t="s">
        <v>50</v>
      </c>
      <c r="BF6604" s="101" t="s">
        <v>58</v>
      </c>
      <c r="BK6604" s="98" t="s">
        <v>70</v>
      </c>
    </row>
    <row r="6605" spans="17:63" ht="29.25" customHeight="1" x14ac:dyDescent="0.2">
      <c r="Q6605" s="92" t="s">
        <v>50</v>
      </c>
      <c r="BF6605" s="101" t="s">
        <v>58</v>
      </c>
      <c r="BK6605" s="98" t="s">
        <v>70</v>
      </c>
    </row>
    <row r="6606" spans="17:63" ht="29.25" customHeight="1" x14ac:dyDescent="0.2">
      <c r="Q6606" s="92" t="s">
        <v>50</v>
      </c>
      <c r="BF6606" s="101" t="s">
        <v>58</v>
      </c>
      <c r="BK6606" s="98" t="s">
        <v>70</v>
      </c>
    </row>
    <row r="6607" spans="17:63" ht="29.25" customHeight="1" x14ac:dyDescent="0.2">
      <c r="Q6607" s="92" t="s">
        <v>50</v>
      </c>
      <c r="BF6607" s="101" t="s">
        <v>58</v>
      </c>
      <c r="BK6607" s="98" t="s">
        <v>70</v>
      </c>
    </row>
    <row r="6608" spans="17:63" ht="29.25" customHeight="1" x14ac:dyDescent="0.2">
      <c r="Q6608" s="92" t="s">
        <v>50</v>
      </c>
      <c r="BF6608" s="101" t="s">
        <v>58</v>
      </c>
      <c r="BK6608" s="98" t="s">
        <v>70</v>
      </c>
    </row>
    <row r="6609" spans="17:63" ht="29.25" customHeight="1" x14ac:dyDescent="0.2">
      <c r="Q6609" s="92" t="s">
        <v>50</v>
      </c>
      <c r="BF6609" s="101" t="s">
        <v>58</v>
      </c>
      <c r="BK6609" s="98" t="s">
        <v>70</v>
      </c>
    </row>
    <row r="6610" spans="17:63" ht="29.25" customHeight="1" x14ac:dyDescent="0.2">
      <c r="Q6610" s="92" t="s">
        <v>50</v>
      </c>
      <c r="BF6610" s="101" t="s">
        <v>58</v>
      </c>
      <c r="BK6610" s="98" t="s">
        <v>70</v>
      </c>
    </row>
    <row r="6611" spans="17:63" ht="29.25" customHeight="1" x14ac:dyDescent="0.2">
      <c r="Q6611" s="92" t="s">
        <v>50</v>
      </c>
      <c r="BF6611" s="101" t="s">
        <v>58</v>
      </c>
      <c r="BK6611" s="98" t="s">
        <v>70</v>
      </c>
    </row>
    <row r="6612" spans="17:63" ht="29.25" customHeight="1" x14ac:dyDescent="0.2">
      <c r="Q6612" s="92" t="s">
        <v>50</v>
      </c>
      <c r="BF6612" s="101" t="s">
        <v>58</v>
      </c>
      <c r="BK6612" s="98" t="s">
        <v>70</v>
      </c>
    </row>
    <row r="6613" spans="17:63" ht="29.25" customHeight="1" x14ac:dyDescent="0.2">
      <c r="Q6613" s="92" t="s">
        <v>50</v>
      </c>
      <c r="BF6613" s="101" t="s">
        <v>58</v>
      </c>
      <c r="BK6613" s="98" t="s">
        <v>70</v>
      </c>
    </row>
    <row r="6614" spans="17:63" ht="29.25" customHeight="1" x14ac:dyDescent="0.2">
      <c r="Q6614" s="92" t="s">
        <v>50</v>
      </c>
      <c r="BF6614" s="101" t="s">
        <v>58</v>
      </c>
      <c r="BK6614" s="98" t="s">
        <v>70</v>
      </c>
    </row>
    <row r="6615" spans="17:63" ht="29.25" customHeight="1" x14ac:dyDescent="0.2">
      <c r="Q6615" s="92" t="s">
        <v>50</v>
      </c>
      <c r="BF6615" s="101" t="s">
        <v>58</v>
      </c>
      <c r="BK6615" s="98" t="s">
        <v>70</v>
      </c>
    </row>
    <row r="6616" spans="17:63" ht="29.25" customHeight="1" x14ac:dyDescent="0.2">
      <c r="Q6616" s="92" t="s">
        <v>50</v>
      </c>
      <c r="BF6616" s="101" t="s">
        <v>58</v>
      </c>
      <c r="BK6616" s="98" t="s">
        <v>70</v>
      </c>
    </row>
    <row r="6617" spans="17:63" ht="29.25" customHeight="1" x14ac:dyDescent="0.2">
      <c r="Q6617" s="92" t="s">
        <v>50</v>
      </c>
      <c r="BF6617" s="101" t="s">
        <v>58</v>
      </c>
      <c r="BK6617" s="98" t="s">
        <v>70</v>
      </c>
    </row>
    <row r="6618" spans="17:63" ht="29.25" customHeight="1" x14ac:dyDescent="0.2">
      <c r="Q6618" s="92" t="s">
        <v>50</v>
      </c>
      <c r="BF6618" s="101" t="s">
        <v>58</v>
      </c>
      <c r="BK6618" s="98" t="s">
        <v>70</v>
      </c>
    </row>
    <row r="6619" spans="17:63" ht="29.25" customHeight="1" x14ac:dyDescent="0.2">
      <c r="Q6619" s="92" t="s">
        <v>50</v>
      </c>
      <c r="BF6619" s="101" t="s">
        <v>58</v>
      </c>
      <c r="BK6619" s="98" t="s">
        <v>70</v>
      </c>
    </row>
    <row r="6620" spans="17:63" ht="29.25" customHeight="1" x14ac:dyDescent="0.2">
      <c r="Q6620" s="92" t="s">
        <v>50</v>
      </c>
      <c r="BF6620" s="101" t="s">
        <v>58</v>
      </c>
      <c r="BK6620" s="98" t="s">
        <v>70</v>
      </c>
    </row>
    <row r="6621" spans="17:63" ht="29.25" customHeight="1" x14ac:dyDescent="0.2">
      <c r="Q6621" s="92" t="s">
        <v>50</v>
      </c>
      <c r="BF6621" s="101" t="s">
        <v>58</v>
      </c>
      <c r="BK6621" s="98" t="s">
        <v>70</v>
      </c>
    </row>
    <row r="6622" spans="17:63" ht="29.25" customHeight="1" x14ac:dyDescent="0.2">
      <c r="Q6622" s="92" t="s">
        <v>50</v>
      </c>
      <c r="BF6622" s="101" t="s">
        <v>58</v>
      </c>
      <c r="BK6622" s="98" t="s">
        <v>70</v>
      </c>
    </row>
    <row r="6623" spans="17:63" ht="29.25" customHeight="1" x14ac:dyDescent="0.2">
      <c r="Q6623" s="92" t="s">
        <v>50</v>
      </c>
      <c r="BF6623" s="101" t="s">
        <v>58</v>
      </c>
      <c r="BK6623" s="98" t="s">
        <v>70</v>
      </c>
    </row>
    <row r="6624" spans="17:63" ht="29.25" customHeight="1" x14ac:dyDescent="0.2">
      <c r="Q6624" s="92" t="s">
        <v>50</v>
      </c>
      <c r="BF6624" s="101" t="s">
        <v>58</v>
      </c>
      <c r="BK6624" s="98" t="s">
        <v>70</v>
      </c>
    </row>
    <row r="6625" spans="17:63" ht="29.25" customHeight="1" x14ac:dyDescent="0.2">
      <c r="Q6625" s="92" t="s">
        <v>50</v>
      </c>
      <c r="BF6625" s="101" t="s">
        <v>58</v>
      </c>
      <c r="BK6625" s="98" t="s">
        <v>70</v>
      </c>
    </row>
    <row r="6626" spans="17:63" ht="29.25" customHeight="1" x14ac:dyDescent="0.2">
      <c r="Q6626" s="92" t="s">
        <v>50</v>
      </c>
      <c r="BF6626" s="101" t="s">
        <v>58</v>
      </c>
      <c r="BK6626" s="98" t="s">
        <v>70</v>
      </c>
    </row>
    <row r="6627" spans="17:63" ht="29.25" customHeight="1" x14ac:dyDescent="0.2">
      <c r="Q6627" s="92" t="s">
        <v>50</v>
      </c>
      <c r="BF6627" s="101" t="s">
        <v>58</v>
      </c>
      <c r="BK6627" s="98" t="s">
        <v>70</v>
      </c>
    </row>
    <row r="6628" spans="17:63" ht="29.25" customHeight="1" x14ac:dyDescent="0.2">
      <c r="Q6628" s="92" t="s">
        <v>50</v>
      </c>
      <c r="BF6628" s="101" t="s">
        <v>58</v>
      </c>
      <c r="BK6628" s="98" t="s">
        <v>70</v>
      </c>
    </row>
    <row r="6629" spans="17:63" ht="29.25" customHeight="1" x14ac:dyDescent="0.2">
      <c r="Q6629" s="92" t="s">
        <v>50</v>
      </c>
      <c r="BF6629" s="101" t="s">
        <v>58</v>
      </c>
      <c r="BK6629" s="98" t="s">
        <v>70</v>
      </c>
    </row>
    <row r="6630" spans="17:63" ht="29.25" customHeight="1" x14ac:dyDescent="0.2">
      <c r="Q6630" s="92" t="s">
        <v>50</v>
      </c>
      <c r="BF6630" s="101" t="s">
        <v>58</v>
      </c>
      <c r="BK6630" s="98" t="s">
        <v>70</v>
      </c>
    </row>
    <row r="6631" spans="17:63" ht="29.25" customHeight="1" x14ac:dyDescent="0.2">
      <c r="Q6631" s="92" t="s">
        <v>50</v>
      </c>
      <c r="BF6631" s="101" t="s">
        <v>58</v>
      </c>
      <c r="BK6631" s="98" t="s">
        <v>70</v>
      </c>
    </row>
    <row r="6632" spans="17:63" ht="29.25" customHeight="1" x14ac:dyDescent="0.2">
      <c r="Q6632" s="92" t="s">
        <v>50</v>
      </c>
      <c r="BF6632" s="101" t="s">
        <v>58</v>
      </c>
      <c r="BK6632" s="98" t="s">
        <v>70</v>
      </c>
    </row>
    <row r="6633" spans="17:63" ht="29.25" customHeight="1" x14ac:dyDescent="0.2">
      <c r="Q6633" s="92" t="s">
        <v>50</v>
      </c>
      <c r="BF6633" s="101" t="s">
        <v>58</v>
      </c>
      <c r="BK6633" s="98" t="s">
        <v>70</v>
      </c>
    </row>
    <row r="6634" spans="17:63" ht="29.25" customHeight="1" x14ac:dyDescent="0.2">
      <c r="Q6634" s="92" t="s">
        <v>50</v>
      </c>
      <c r="BF6634" s="101" t="s">
        <v>58</v>
      </c>
      <c r="BK6634" s="98" t="s">
        <v>70</v>
      </c>
    </row>
    <row r="6635" spans="17:63" ht="29.25" customHeight="1" x14ac:dyDescent="0.2">
      <c r="Q6635" s="92" t="s">
        <v>50</v>
      </c>
      <c r="BF6635" s="101" t="s">
        <v>58</v>
      </c>
      <c r="BK6635" s="98" t="s">
        <v>70</v>
      </c>
    </row>
    <row r="6636" spans="17:63" ht="29.25" customHeight="1" x14ac:dyDescent="0.2">
      <c r="Q6636" s="92" t="s">
        <v>50</v>
      </c>
      <c r="BF6636" s="101" t="s">
        <v>58</v>
      </c>
      <c r="BK6636" s="98" t="s">
        <v>70</v>
      </c>
    </row>
    <row r="6637" spans="17:63" ht="29.25" customHeight="1" x14ac:dyDescent="0.2">
      <c r="Q6637" s="92" t="s">
        <v>50</v>
      </c>
      <c r="BF6637" s="101" t="s">
        <v>58</v>
      </c>
      <c r="BK6637" s="98" t="s">
        <v>70</v>
      </c>
    </row>
    <row r="6638" spans="17:63" ht="29.25" customHeight="1" x14ac:dyDescent="0.2">
      <c r="Q6638" s="92" t="s">
        <v>50</v>
      </c>
      <c r="BF6638" s="101" t="s">
        <v>58</v>
      </c>
      <c r="BK6638" s="98" t="s">
        <v>70</v>
      </c>
    </row>
    <row r="6639" spans="17:63" ht="29.25" customHeight="1" x14ac:dyDescent="0.2">
      <c r="Q6639" s="92" t="s">
        <v>50</v>
      </c>
      <c r="BF6639" s="101" t="s">
        <v>58</v>
      </c>
      <c r="BK6639" s="98" t="s">
        <v>70</v>
      </c>
    </row>
    <row r="6640" spans="17:63" ht="29.25" customHeight="1" x14ac:dyDescent="0.2">
      <c r="Q6640" s="92" t="s">
        <v>50</v>
      </c>
      <c r="BF6640" s="101" t="s">
        <v>58</v>
      </c>
      <c r="BK6640" s="98" t="s">
        <v>70</v>
      </c>
    </row>
    <row r="6641" spans="17:63" ht="29.25" customHeight="1" x14ac:dyDescent="0.2">
      <c r="Q6641" s="92" t="s">
        <v>50</v>
      </c>
      <c r="BF6641" s="101" t="s">
        <v>58</v>
      </c>
      <c r="BK6641" s="98" t="s">
        <v>70</v>
      </c>
    </row>
    <row r="6642" spans="17:63" ht="29.25" customHeight="1" x14ac:dyDescent="0.2">
      <c r="Q6642" s="92" t="s">
        <v>50</v>
      </c>
      <c r="BF6642" s="101" t="s">
        <v>58</v>
      </c>
      <c r="BK6642" s="98" t="s">
        <v>70</v>
      </c>
    </row>
    <row r="6643" spans="17:63" ht="29.25" customHeight="1" x14ac:dyDescent="0.2">
      <c r="Q6643" s="92" t="s">
        <v>50</v>
      </c>
      <c r="BF6643" s="101" t="s">
        <v>58</v>
      </c>
      <c r="BK6643" s="98" t="s">
        <v>70</v>
      </c>
    </row>
    <row r="6644" spans="17:63" ht="29.25" customHeight="1" x14ac:dyDescent="0.2">
      <c r="Q6644" s="92" t="s">
        <v>50</v>
      </c>
      <c r="BF6644" s="101" t="s">
        <v>58</v>
      </c>
      <c r="BK6644" s="98" t="s">
        <v>70</v>
      </c>
    </row>
    <row r="6645" spans="17:63" ht="29.25" customHeight="1" x14ac:dyDescent="0.2">
      <c r="Q6645" s="92" t="s">
        <v>50</v>
      </c>
      <c r="BF6645" s="101" t="s">
        <v>58</v>
      </c>
      <c r="BK6645" s="98" t="s">
        <v>70</v>
      </c>
    </row>
    <row r="6646" spans="17:63" ht="29.25" customHeight="1" x14ac:dyDescent="0.2">
      <c r="Q6646" s="92" t="s">
        <v>50</v>
      </c>
      <c r="BF6646" s="101" t="s">
        <v>58</v>
      </c>
      <c r="BK6646" s="98" t="s">
        <v>70</v>
      </c>
    </row>
    <row r="6647" spans="17:63" ht="29.25" customHeight="1" x14ac:dyDescent="0.2">
      <c r="Q6647" s="92" t="s">
        <v>50</v>
      </c>
      <c r="BF6647" s="101" t="s">
        <v>58</v>
      </c>
      <c r="BK6647" s="98" t="s">
        <v>70</v>
      </c>
    </row>
    <row r="6648" spans="17:63" ht="29.25" customHeight="1" x14ac:dyDescent="0.2">
      <c r="Q6648" s="92" t="s">
        <v>50</v>
      </c>
      <c r="BF6648" s="101" t="s">
        <v>58</v>
      </c>
      <c r="BK6648" s="98" t="s">
        <v>70</v>
      </c>
    </row>
    <row r="6649" spans="17:63" ht="29.25" customHeight="1" x14ac:dyDescent="0.2">
      <c r="Q6649" s="92" t="s">
        <v>50</v>
      </c>
      <c r="BF6649" s="101" t="s">
        <v>58</v>
      </c>
      <c r="BK6649" s="98" t="s">
        <v>70</v>
      </c>
    </row>
    <row r="6650" spans="17:63" ht="29.25" customHeight="1" x14ac:dyDescent="0.2">
      <c r="Q6650" s="92" t="s">
        <v>50</v>
      </c>
      <c r="BF6650" s="101" t="s">
        <v>58</v>
      </c>
      <c r="BK6650" s="98" t="s">
        <v>70</v>
      </c>
    </row>
    <row r="6651" spans="17:63" ht="29.25" customHeight="1" x14ac:dyDescent="0.2">
      <c r="Q6651" s="92" t="s">
        <v>50</v>
      </c>
      <c r="BF6651" s="101" t="s">
        <v>58</v>
      </c>
      <c r="BK6651" s="98" t="s">
        <v>70</v>
      </c>
    </row>
    <row r="6652" spans="17:63" ht="29.25" customHeight="1" x14ac:dyDescent="0.2">
      <c r="Q6652" s="92" t="s">
        <v>50</v>
      </c>
      <c r="BF6652" s="101" t="s">
        <v>58</v>
      </c>
      <c r="BK6652" s="98" t="s">
        <v>70</v>
      </c>
    </row>
    <row r="6653" spans="17:63" ht="29.25" customHeight="1" x14ac:dyDescent="0.2">
      <c r="Q6653" s="92" t="s">
        <v>50</v>
      </c>
      <c r="BF6653" s="101" t="s">
        <v>58</v>
      </c>
      <c r="BK6653" s="98" t="s">
        <v>70</v>
      </c>
    </row>
    <row r="6654" spans="17:63" ht="29.25" customHeight="1" x14ac:dyDescent="0.2">
      <c r="Q6654" s="92" t="s">
        <v>50</v>
      </c>
      <c r="BF6654" s="101" t="s">
        <v>58</v>
      </c>
      <c r="BK6654" s="98" t="s">
        <v>70</v>
      </c>
    </row>
    <row r="6655" spans="17:63" ht="29.25" customHeight="1" x14ac:dyDescent="0.2">
      <c r="Q6655" s="92" t="s">
        <v>50</v>
      </c>
      <c r="BF6655" s="101" t="s">
        <v>58</v>
      </c>
      <c r="BK6655" s="98" t="s">
        <v>70</v>
      </c>
    </row>
    <row r="6656" spans="17:63" ht="29.25" customHeight="1" x14ac:dyDescent="0.2">
      <c r="Q6656" s="92" t="s">
        <v>50</v>
      </c>
      <c r="BF6656" s="101" t="s">
        <v>58</v>
      </c>
      <c r="BK6656" s="98" t="s">
        <v>70</v>
      </c>
    </row>
    <row r="6657" spans="17:63" ht="29.25" customHeight="1" x14ac:dyDescent="0.2">
      <c r="Q6657" s="92" t="s">
        <v>50</v>
      </c>
      <c r="BF6657" s="101" t="s">
        <v>58</v>
      </c>
      <c r="BK6657" s="98" t="s">
        <v>70</v>
      </c>
    </row>
    <row r="6658" spans="17:63" ht="29.25" customHeight="1" x14ac:dyDescent="0.2">
      <c r="Q6658" s="92" t="s">
        <v>50</v>
      </c>
      <c r="BF6658" s="101" t="s">
        <v>58</v>
      </c>
      <c r="BK6658" s="98" t="s">
        <v>70</v>
      </c>
    </row>
    <row r="6659" spans="17:63" ht="29.25" customHeight="1" x14ac:dyDescent="0.2">
      <c r="Q6659" s="92" t="s">
        <v>50</v>
      </c>
      <c r="BF6659" s="101" t="s">
        <v>58</v>
      </c>
      <c r="BK6659" s="98" t="s">
        <v>70</v>
      </c>
    </row>
    <row r="6660" spans="17:63" ht="29.25" customHeight="1" x14ac:dyDescent="0.2">
      <c r="Q6660" s="92" t="s">
        <v>50</v>
      </c>
      <c r="BF6660" s="101" t="s">
        <v>58</v>
      </c>
      <c r="BK6660" s="98" t="s">
        <v>70</v>
      </c>
    </row>
    <row r="6661" spans="17:63" ht="29.25" customHeight="1" x14ac:dyDescent="0.2">
      <c r="Q6661" s="92" t="s">
        <v>50</v>
      </c>
      <c r="BF6661" s="101" t="s">
        <v>58</v>
      </c>
      <c r="BK6661" s="98" t="s">
        <v>70</v>
      </c>
    </row>
    <row r="6662" spans="17:63" ht="29.25" customHeight="1" x14ac:dyDescent="0.2">
      <c r="Q6662" s="92" t="s">
        <v>50</v>
      </c>
      <c r="BF6662" s="101" t="s">
        <v>58</v>
      </c>
      <c r="BK6662" s="98" t="s">
        <v>70</v>
      </c>
    </row>
    <row r="6663" spans="17:63" ht="29.25" customHeight="1" x14ac:dyDescent="0.2">
      <c r="Q6663" s="92" t="s">
        <v>50</v>
      </c>
      <c r="BF6663" s="101" t="s">
        <v>58</v>
      </c>
      <c r="BK6663" s="98" t="s">
        <v>70</v>
      </c>
    </row>
    <row r="6664" spans="17:63" ht="29.25" customHeight="1" x14ac:dyDescent="0.2">
      <c r="Q6664" s="92" t="s">
        <v>50</v>
      </c>
      <c r="BF6664" s="101" t="s">
        <v>58</v>
      </c>
      <c r="BK6664" s="98" t="s">
        <v>70</v>
      </c>
    </row>
    <row r="6665" spans="17:63" ht="29.25" customHeight="1" x14ac:dyDescent="0.2">
      <c r="Q6665" s="92" t="s">
        <v>50</v>
      </c>
      <c r="BF6665" s="101" t="s">
        <v>58</v>
      </c>
      <c r="BK6665" s="98" t="s">
        <v>70</v>
      </c>
    </row>
    <row r="6666" spans="17:63" ht="29.25" customHeight="1" x14ac:dyDescent="0.2">
      <c r="Q6666" s="92" t="s">
        <v>50</v>
      </c>
      <c r="BF6666" s="101" t="s">
        <v>58</v>
      </c>
      <c r="BK6666" s="98" t="s">
        <v>70</v>
      </c>
    </row>
    <row r="6667" spans="17:63" ht="29.25" customHeight="1" x14ac:dyDescent="0.2">
      <c r="Q6667" s="92" t="s">
        <v>50</v>
      </c>
      <c r="BF6667" s="101" t="s">
        <v>58</v>
      </c>
      <c r="BK6667" s="98" t="s">
        <v>70</v>
      </c>
    </row>
    <row r="6668" spans="17:63" ht="29.25" customHeight="1" x14ac:dyDescent="0.2">
      <c r="Q6668" s="92" t="s">
        <v>50</v>
      </c>
      <c r="BF6668" s="101" t="s">
        <v>58</v>
      </c>
      <c r="BK6668" s="98" t="s">
        <v>70</v>
      </c>
    </row>
    <row r="6669" spans="17:63" ht="29.25" customHeight="1" x14ac:dyDescent="0.2">
      <c r="Q6669" s="92" t="s">
        <v>50</v>
      </c>
      <c r="BF6669" s="101" t="s">
        <v>58</v>
      </c>
      <c r="BK6669" s="98" t="s">
        <v>70</v>
      </c>
    </row>
    <row r="6670" spans="17:63" ht="29.25" customHeight="1" x14ac:dyDescent="0.2">
      <c r="Q6670" s="92" t="s">
        <v>50</v>
      </c>
      <c r="BF6670" s="101" t="s">
        <v>58</v>
      </c>
      <c r="BK6670" s="98" t="s">
        <v>70</v>
      </c>
    </row>
    <row r="6671" spans="17:63" ht="29.25" customHeight="1" x14ac:dyDescent="0.2">
      <c r="Q6671" s="92" t="s">
        <v>50</v>
      </c>
      <c r="BF6671" s="101" t="s">
        <v>58</v>
      </c>
      <c r="BK6671" s="98" t="s">
        <v>70</v>
      </c>
    </row>
    <row r="6672" spans="17:63" ht="29.25" customHeight="1" x14ac:dyDescent="0.2">
      <c r="Q6672" s="92" t="s">
        <v>50</v>
      </c>
      <c r="BF6672" s="101" t="s">
        <v>58</v>
      </c>
      <c r="BK6672" s="98" t="s">
        <v>70</v>
      </c>
    </row>
    <row r="6673" spans="17:63" ht="29.25" customHeight="1" x14ac:dyDescent="0.2">
      <c r="Q6673" s="92" t="s">
        <v>50</v>
      </c>
      <c r="BF6673" s="101" t="s">
        <v>58</v>
      </c>
      <c r="BK6673" s="98" t="s">
        <v>70</v>
      </c>
    </row>
    <row r="6674" spans="17:63" ht="29.25" customHeight="1" x14ac:dyDescent="0.2">
      <c r="Q6674" s="92" t="s">
        <v>50</v>
      </c>
      <c r="BF6674" s="101" t="s">
        <v>58</v>
      </c>
      <c r="BK6674" s="98" t="s">
        <v>70</v>
      </c>
    </row>
    <row r="6675" spans="17:63" ht="29.25" customHeight="1" x14ac:dyDescent="0.2">
      <c r="Q6675" s="92" t="s">
        <v>50</v>
      </c>
      <c r="BF6675" s="101" t="s">
        <v>58</v>
      </c>
      <c r="BK6675" s="98" t="s">
        <v>70</v>
      </c>
    </row>
    <row r="6676" spans="17:63" ht="29.25" customHeight="1" x14ac:dyDescent="0.2">
      <c r="Q6676" s="92" t="s">
        <v>50</v>
      </c>
      <c r="BF6676" s="101" t="s">
        <v>58</v>
      </c>
      <c r="BK6676" s="98" t="s">
        <v>70</v>
      </c>
    </row>
    <row r="6677" spans="17:63" ht="29.25" customHeight="1" x14ac:dyDescent="0.2">
      <c r="Q6677" s="92" t="s">
        <v>50</v>
      </c>
      <c r="BF6677" s="101" t="s">
        <v>58</v>
      </c>
      <c r="BK6677" s="98" t="s">
        <v>70</v>
      </c>
    </row>
    <row r="6678" spans="17:63" ht="29.25" customHeight="1" x14ac:dyDescent="0.2">
      <c r="Q6678" s="92" t="s">
        <v>50</v>
      </c>
      <c r="BF6678" s="101" t="s">
        <v>58</v>
      </c>
      <c r="BK6678" s="98" t="s">
        <v>70</v>
      </c>
    </row>
    <row r="6679" spans="17:63" ht="29.25" customHeight="1" x14ac:dyDescent="0.2">
      <c r="Q6679" s="92" t="s">
        <v>50</v>
      </c>
      <c r="BF6679" s="101" t="s">
        <v>58</v>
      </c>
      <c r="BK6679" s="98" t="s">
        <v>70</v>
      </c>
    </row>
    <row r="6680" spans="17:63" ht="29.25" customHeight="1" x14ac:dyDescent="0.2">
      <c r="Q6680" s="92" t="s">
        <v>50</v>
      </c>
      <c r="BF6680" s="101" t="s">
        <v>58</v>
      </c>
      <c r="BK6680" s="98" t="s">
        <v>70</v>
      </c>
    </row>
    <row r="6681" spans="17:63" ht="29.25" customHeight="1" x14ac:dyDescent="0.2">
      <c r="Q6681" s="92" t="s">
        <v>50</v>
      </c>
      <c r="BF6681" s="101" t="s">
        <v>58</v>
      </c>
      <c r="BK6681" s="98" t="s">
        <v>70</v>
      </c>
    </row>
    <row r="6682" spans="17:63" ht="29.25" customHeight="1" x14ac:dyDescent="0.2">
      <c r="Q6682" s="92" t="s">
        <v>50</v>
      </c>
      <c r="BF6682" s="101" t="s">
        <v>58</v>
      </c>
      <c r="BK6682" s="98" t="s">
        <v>70</v>
      </c>
    </row>
    <row r="6683" spans="17:63" ht="29.25" customHeight="1" x14ac:dyDescent="0.2">
      <c r="Q6683" s="92" t="s">
        <v>50</v>
      </c>
      <c r="BF6683" s="101" t="s">
        <v>58</v>
      </c>
      <c r="BK6683" s="98" t="s">
        <v>70</v>
      </c>
    </row>
    <row r="6684" spans="17:63" ht="29.25" customHeight="1" x14ac:dyDescent="0.2">
      <c r="Q6684" s="92" t="s">
        <v>50</v>
      </c>
      <c r="BF6684" s="101" t="s">
        <v>58</v>
      </c>
      <c r="BK6684" s="98" t="s">
        <v>70</v>
      </c>
    </row>
    <row r="6685" spans="17:63" ht="29.25" customHeight="1" x14ac:dyDescent="0.2">
      <c r="Q6685" s="92" t="s">
        <v>50</v>
      </c>
      <c r="BF6685" s="101" t="s">
        <v>58</v>
      </c>
      <c r="BK6685" s="98" t="s">
        <v>70</v>
      </c>
    </row>
    <row r="6686" spans="17:63" ht="29.25" customHeight="1" x14ac:dyDescent="0.2">
      <c r="Q6686" s="92" t="s">
        <v>50</v>
      </c>
      <c r="BF6686" s="101" t="s">
        <v>58</v>
      </c>
      <c r="BK6686" s="98" t="s">
        <v>70</v>
      </c>
    </row>
    <row r="6687" spans="17:63" ht="29.25" customHeight="1" x14ac:dyDescent="0.2">
      <c r="Q6687" s="92" t="s">
        <v>50</v>
      </c>
      <c r="BF6687" s="101" t="s">
        <v>58</v>
      </c>
      <c r="BK6687" s="98" t="s">
        <v>70</v>
      </c>
    </row>
    <row r="6688" spans="17:63" ht="29.25" customHeight="1" x14ac:dyDescent="0.2">
      <c r="Q6688" s="92" t="s">
        <v>50</v>
      </c>
      <c r="BF6688" s="101" t="s">
        <v>58</v>
      </c>
      <c r="BK6688" s="98" t="s">
        <v>70</v>
      </c>
    </row>
    <row r="6689" spans="17:63" ht="29.25" customHeight="1" x14ac:dyDescent="0.2">
      <c r="Q6689" s="92" t="s">
        <v>50</v>
      </c>
      <c r="BF6689" s="101" t="s">
        <v>58</v>
      </c>
      <c r="BK6689" s="98" t="s">
        <v>70</v>
      </c>
    </row>
    <row r="6690" spans="17:63" ht="29.25" customHeight="1" x14ac:dyDescent="0.2">
      <c r="Q6690" s="92" t="s">
        <v>50</v>
      </c>
      <c r="BF6690" s="101" t="s">
        <v>58</v>
      </c>
      <c r="BK6690" s="98" t="s">
        <v>70</v>
      </c>
    </row>
    <row r="6691" spans="17:63" ht="29.25" customHeight="1" x14ac:dyDescent="0.2">
      <c r="Q6691" s="92" t="s">
        <v>50</v>
      </c>
      <c r="BF6691" s="101" t="s">
        <v>58</v>
      </c>
      <c r="BK6691" s="98" t="s">
        <v>70</v>
      </c>
    </row>
    <row r="6692" spans="17:63" ht="29.25" customHeight="1" x14ac:dyDescent="0.2">
      <c r="Q6692" s="92" t="s">
        <v>50</v>
      </c>
      <c r="BF6692" s="101" t="s">
        <v>58</v>
      </c>
      <c r="BK6692" s="98" t="s">
        <v>70</v>
      </c>
    </row>
    <row r="6693" spans="17:63" ht="29.25" customHeight="1" x14ac:dyDescent="0.2">
      <c r="Q6693" s="92" t="s">
        <v>50</v>
      </c>
      <c r="BF6693" s="101" t="s">
        <v>58</v>
      </c>
      <c r="BK6693" s="98" t="s">
        <v>70</v>
      </c>
    </row>
    <row r="6694" spans="17:63" ht="29.25" customHeight="1" x14ac:dyDescent="0.2">
      <c r="Q6694" s="92" t="s">
        <v>50</v>
      </c>
      <c r="BF6694" s="101" t="s">
        <v>58</v>
      </c>
      <c r="BK6694" s="98" t="s">
        <v>70</v>
      </c>
    </row>
    <row r="6695" spans="17:63" ht="29.25" customHeight="1" x14ac:dyDescent="0.2">
      <c r="Q6695" s="92" t="s">
        <v>50</v>
      </c>
      <c r="BF6695" s="101" t="s">
        <v>58</v>
      </c>
      <c r="BK6695" s="98" t="s">
        <v>70</v>
      </c>
    </row>
    <row r="6696" spans="17:63" ht="29.25" customHeight="1" x14ac:dyDescent="0.2">
      <c r="Q6696" s="92" t="s">
        <v>50</v>
      </c>
      <c r="BF6696" s="101" t="s">
        <v>58</v>
      </c>
      <c r="BK6696" s="98" t="s">
        <v>70</v>
      </c>
    </row>
    <row r="6697" spans="17:63" ht="29.25" customHeight="1" x14ac:dyDescent="0.2">
      <c r="Q6697" s="92" t="s">
        <v>50</v>
      </c>
      <c r="BF6697" s="101" t="s">
        <v>58</v>
      </c>
      <c r="BK6697" s="98" t="s">
        <v>70</v>
      </c>
    </row>
    <row r="6698" spans="17:63" ht="29.25" customHeight="1" x14ac:dyDescent="0.2">
      <c r="Q6698" s="92" t="s">
        <v>50</v>
      </c>
      <c r="BF6698" s="101" t="s">
        <v>58</v>
      </c>
      <c r="BK6698" s="98" t="s">
        <v>70</v>
      </c>
    </row>
    <row r="6699" spans="17:63" ht="29.25" customHeight="1" x14ac:dyDescent="0.2">
      <c r="Q6699" s="92" t="s">
        <v>50</v>
      </c>
      <c r="BF6699" s="101" t="s">
        <v>58</v>
      </c>
      <c r="BK6699" s="98" t="s">
        <v>70</v>
      </c>
    </row>
    <row r="6700" spans="17:63" ht="29.25" customHeight="1" x14ac:dyDescent="0.2">
      <c r="Q6700" s="92" t="s">
        <v>50</v>
      </c>
      <c r="BF6700" s="101" t="s">
        <v>58</v>
      </c>
      <c r="BK6700" s="98" t="s">
        <v>70</v>
      </c>
    </row>
    <row r="6701" spans="17:63" ht="29.25" customHeight="1" x14ac:dyDescent="0.2">
      <c r="Q6701" s="92" t="s">
        <v>50</v>
      </c>
      <c r="BF6701" s="101" t="s">
        <v>58</v>
      </c>
      <c r="BK6701" s="98" t="s">
        <v>70</v>
      </c>
    </row>
    <row r="6702" spans="17:63" ht="29.25" customHeight="1" x14ac:dyDescent="0.2">
      <c r="Q6702" s="92" t="s">
        <v>50</v>
      </c>
      <c r="BF6702" s="101" t="s">
        <v>58</v>
      </c>
      <c r="BK6702" s="98" t="s">
        <v>70</v>
      </c>
    </row>
    <row r="6703" spans="17:63" ht="29.25" customHeight="1" x14ac:dyDescent="0.2">
      <c r="Q6703" s="92" t="s">
        <v>50</v>
      </c>
      <c r="BF6703" s="101" t="s">
        <v>58</v>
      </c>
      <c r="BK6703" s="98" t="s">
        <v>70</v>
      </c>
    </row>
    <row r="6704" spans="17:63" ht="29.25" customHeight="1" x14ac:dyDescent="0.2">
      <c r="Q6704" s="92" t="s">
        <v>50</v>
      </c>
      <c r="BF6704" s="101" t="s">
        <v>58</v>
      </c>
      <c r="BK6704" s="98" t="s">
        <v>70</v>
      </c>
    </row>
    <row r="6705" spans="17:63" ht="29.25" customHeight="1" x14ac:dyDescent="0.2">
      <c r="Q6705" s="92" t="s">
        <v>50</v>
      </c>
      <c r="BF6705" s="101" t="s">
        <v>58</v>
      </c>
      <c r="BK6705" s="98" t="s">
        <v>70</v>
      </c>
    </row>
    <row r="6706" spans="17:63" ht="29.25" customHeight="1" x14ac:dyDescent="0.2">
      <c r="Q6706" s="92" t="s">
        <v>50</v>
      </c>
      <c r="BF6706" s="101" t="s">
        <v>58</v>
      </c>
      <c r="BK6706" s="98" t="s">
        <v>70</v>
      </c>
    </row>
    <row r="6707" spans="17:63" ht="29.25" customHeight="1" x14ac:dyDescent="0.2">
      <c r="Q6707" s="92" t="s">
        <v>50</v>
      </c>
      <c r="BF6707" s="101" t="s">
        <v>58</v>
      </c>
      <c r="BK6707" s="98" t="s">
        <v>70</v>
      </c>
    </row>
    <row r="6708" spans="17:63" ht="29.25" customHeight="1" x14ac:dyDescent="0.2">
      <c r="Q6708" s="92" t="s">
        <v>50</v>
      </c>
      <c r="BF6708" s="101" t="s">
        <v>58</v>
      </c>
      <c r="BK6708" s="98" t="s">
        <v>70</v>
      </c>
    </row>
    <row r="6709" spans="17:63" ht="29.25" customHeight="1" x14ac:dyDescent="0.2">
      <c r="Q6709" s="92" t="s">
        <v>50</v>
      </c>
      <c r="BF6709" s="101" t="s">
        <v>58</v>
      </c>
      <c r="BK6709" s="98" t="s">
        <v>70</v>
      </c>
    </row>
    <row r="6710" spans="17:63" ht="29.25" customHeight="1" x14ac:dyDescent="0.2">
      <c r="Q6710" s="92" t="s">
        <v>50</v>
      </c>
      <c r="BF6710" s="101" t="s">
        <v>58</v>
      </c>
      <c r="BK6710" s="98" t="s">
        <v>70</v>
      </c>
    </row>
    <row r="6711" spans="17:63" ht="29.25" customHeight="1" x14ac:dyDescent="0.2">
      <c r="Q6711" s="92" t="s">
        <v>50</v>
      </c>
      <c r="BF6711" s="101" t="s">
        <v>58</v>
      </c>
      <c r="BK6711" s="98" t="s">
        <v>70</v>
      </c>
    </row>
    <row r="6712" spans="17:63" ht="29.25" customHeight="1" x14ac:dyDescent="0.2">
      <c r="Q6712" s="92" t="s">
        <v>50</v>
      </c>
      <c r="BF6712" s="101" t="s">
        <v>58</v>
      </c>
      <c r="BK6712" s="98" t="s">
        <v>70</v>
      </c>
    </row>
    <row r="6713" spans="17:63" ht="29.25" customHeight="1" x14ac:dyDescent="0.2">
      <c r="Q6713" s="92" t="s">
        <v>50</v>
      </c>
      <c r="BF6713" s="101" t="s">
        <v>58</v>
      </c>
      <c r="BK6713" s="98" t="s">
        <v>70</v>
      </c>
    </row>
    <row r="6714" spans="17:63" ht="29.25" customHeight="1" x14ac:dyDescent="0.2">
      <c r="Q6714" s="92" t="s">
        <v>50</v>
      </c>
      <c r="BF6714" s="101" t="s">
        <v>58</v>
      </c>
      <c r="BK6714" s="98" t="s">
        <v>70</v>
      </c>
    </row>
    <row r="6715" spans="17:63" ht="29.25" customHeight="1" x14ac:dyDescent="0.2">
      <c r="Q6715" s="92" t="s">
        <v>50</v>
      </c>
      <c r="BF6715" s="101" t="s">
        <v>58</v>
      </c>
      <c r="BK6715" s="98" t="s">
        <v>70</v>
      </c>
    </row>
    <row r="6716" spans="17:63" ht="29.25" customHeight="1" x14ac:dyDescent="0.2">
      <c r="Q6716" s="92" t="s">
        <v>50</v>
      </c>
      <c r="BF6716" s="101" t="s">
        <v>58</v>
      </c>
      <c r="BK6716" s="98" t="s">
        <v>70</v>
      </c>
    </row>
    <row r="6717" spans="17:63" ht="29.25" customHeight="1" x14ac:dyDescent="0.2">
      <c r="Q6717" s="92" t="s">
        <v>50</v>
      </c>
      <c r="BF6717" s="101" t="s">
        <v>58</v>
      </c>
      <c r="BK6717" s="98" t="s">
        <v>70</v>
      </c>
    </row>
    <row r="6718" spans="17:63" ht="29.25" customHeight="1" x14ac:dyDescent="0.2">
      <c r="Q6718" s="92" t="s">
        <v>50</v>
      </c>
      <c r="BF6718" s="101" t="s">
        <v>58</v>
      </c>
      <c r="BK6718" s="98" t="s">
        <v>70</v>
      </c>
    </row>
    <row r="6719" spans="17:63" ht="29.25" customHeight="1" x14ac:dyDescent="0.2">
      <c r="Q6719" s="92" t="s">
        <v>50</v>
      </c>
      <c r="BF6719" s="101" t="s">
        <v>58</v>
      </c>
      <c r="BK6719" s="98" t="s">
        <v>70</v>
      </c>
    </row>
    <row r="6720" spans="17:63" ht="29.25" customHeight="1" x14ac:dyDescent="0.2">
      <c r="Q6720" s="92" t="s">
        <v>50</v>
      </c>
      <c r="BF6720" s="101" t="s">
        <v>58</v>
      </c>
      <c r="BK6720" s="98" t="s">
        <v>70</v>
      </c>
    </row>
    <row r="6721" spans="17:63" ht="29.25" customHeight="1" x14ac:dyDescent="0.2">
      <c r="Q6721" s="92" t="s">
        <v>50</v>
      </c>
      <c r="BF6721" s="101" t="s">
        <v>58</v>
      </c>
      <c r="BK6721" s="98" t="s">
        <v>70</v>
      </c>
    </row>
    <row r="6722" spans="17:63" ht="29.25" customHeight="1" x14ac:dyDescent="0.2">
      <c r="Q6722" s="92" t="s">
        <v>50</v>
      </c>
      <c r="BF6722" s="101" t="s">
        <v>58</v>
      </c>
      <c r="BK6722" s="98" t="s">
        <v>70</v>
      </c>
    </row>
    <row r="6723" spans="17:63" ht="29.25" customHeight="1" x14ac:dyDescent="0.2">
      <c r="Q6723" s="92" t="s">
        <v>50</v>
      </c>
      <c r="BF6723" s="101" t="s">
        <v>58</v>
      </c>
      <c r="BK6723" s="98" t="s">
        <v>70</v>
      </c>
    </row>
    <row r="6724" spans="17:63" ht="29.25" customHeight="1" x14ac:dyDescent="0.2">
      <c r="Q6724" s="92" t="s">
        <v>50</v>
      </c>
      <c r="BF6724" s="101" t="s">
        <v>58</v>
      </c>
      <c r="BK6724" s="98" t="s">
        <v>70</v>
      </c>
    </row>
    <row r="6725" spans="17:63" ht="29.25" customHeight="1" x14ac:dyDescent="0.2">
      <c r="Q6725" s="92" t="s">
        <v>50</v>
      </c>
      <c r="BF6725" s="101" t="s">
        <v>58</v>
      </c>
      <c r="BK6725" s="98" t="s">
        <v>70</v>
      </c>
    </row>
    <row r="6726" spans="17:63" ht="29.25" customHeight="1" x14ac:dyDescent="0.2">
      <c r="Q6726" s="92" t="s">
        <v>50</v>
      </c>
      <c r="BF6726" s="101" t="s">
        <v>58</v>
      </c>
      <c r="BK6726" s="98" t="s">
        <v>70</v>
      </c>
    </row>
    <row r="6727" spans="17:63" ht="29.25" customHeight="1" x14ac:dyDescent="0.2">
      <c r="Q6727" s="92" t="s">
        <v>50</v>
      </c>
      <c r="BF6727" s="101" t="s">
        <v>58</v>
      </c>
      <c r="BK6727" s="98" t="s">
        <v>70</v>
      </c>
    </row>
    <row r="6728" spans="17:63" ht="29.25" customHeight="1" x14ac:dyDescent="0.2">
      <c r="Q6728" s="92" t="s">
        <v>50</v>
      </c>
      <c r="BF6728" s="101" t="s">
        <v>58</v>
      </c>
      <c r="BK6728" s="98" t="s">
        <v>70</v>
      </c>
    </row>
    <row r="6729" spans="17:63" ht="29.25" customHeight="1" x14ac:dyDescent="0.2">
      <c r="Q6729" s="92" t="s">
        <v>50</v>
      </c>
      <c r="BF6729" s="101" t="s">
        <v>58</v>
      </c>
      <c r="BK6729" s="98" t="s">
        <v>70</v>
      </c>
    </row>
    <row r="6730" spans="17:63" ht="29.25" customHeight="1" x14ac:dyDescent="0.2">
      <c r="Q6730" s="92" t="s">
        <v>50</v>
      </c>
      <c r="BF6730" s="101" t="s">
        <v>58</v>
      </c>
      <c r="BK6730" s="98" t="s">
        <v>70</v>
      </c>
    </row>
    <row r="6731" spans="17:63" ht="29.25" customHeight="1" x14ac:dyDescent="0.2">
      <c r="Q6731" s="92" t="s">
        <v>50</v>
      </c>
      <c r="BF6731" s="101" t="s">
        <v>58</v>
      </c>
      <c r="BK6731" s="98" t="s">
        <v>70</v>
      </c>
    </row>
    <row r="6732" spans="17:63" ht="29.25" customHeight="1" x14ac:dyDescent="0.2">
      <c r="Q6732" s="92" t="s">
        <v>50</v>
      </c>
      <c r="BF6732" s="101" t="s">
        <v>58</v>
      </c>
      <c r="BK6732" s="98" t="s">
        <v>70</v>
      </c>
    </row>
    <row r="6733" spans="17:63" ht="29.25" customHeight="1" x14ac:dyDescent="0.2">
      <c r="Q6733" s="92" t="s">
        <v>50</v>
      </c>
      <c r="BF6733" s="101" t="s">
        <v>58</v>
      </c>
      <c r="BK6733" s="98" t="s">
        <v>70</v>
      </c>
    </row>
    <row r="6734" spans="17:63" ht="29.25" customHeight="1" x14ac:dyDescent="0.2">
      <c r="Q6734" s="92" t="s">
        <v>50</v>
      </c>
      <c r="BF6734" s="101" t="s">
        <v>58</v>
      </c>
      <c r="BK6734" s="98" t="s">
        <v>70</v>
      </c>
    </row>
    <row r="6735" spans="17:63" ht="29.25" customHeight="1" x14ac:dyDescent="0.2">
      <c r="Q6735" s="92" t="s">
        <v>50</v>
      </c>
      <c r="BF6735" s="101" t="s">
        <v>58</v>
      </c>
      <c r="BK6735" s="98" t="s">
        <v>70</v>
      </c>
    </row>
    <row r="6736" spans="17:63" ht="29.25" customHeight="1" x14ac:dyDescent="0.2">
      <c r="Q6736" s="92" t="s">
        <v>50</v>
      </c>
      <c r="BF6736" s="101" t="s">
        <v>58</v>
      </c>
      <c r="BK6736" s="98" t="s">
        <v>70</v>
      </c>
    </row>
    <row r="6737" spans="17:63" ht="29.25" customHeight="1" x14ac:dyDescent="0.2">
      <c r="Q6737" s="92" t="s">
        <v>50</v>
      </c>
      <c r="BF6737" s="101" t="s">
        <v>58</v>
      </c>
      <c r="BK6737" s="98" t="s">
        <v>70</v>
      </c>
    </row>
    <row r="6738" spans="17:63" ht="29.25" customHeight="1" x14ac:dyDescent="0.2">
      <c r="Q6738" s="92" t="s">
        <v>50</v>
      </c>
      <c r="BF6738" s="101" t="s">
        <v>58</v>
      </c>
      <c r="BK6738" s="98" t="s">
        <v>70</v>
      </c>
    </row>
    <row r="6739" spans="17:63" ht="29.25" customHeight="1" x14ac:dyDescent="0.2">
      <c r="Q6739" s="92" t="s">
        <v>50</v>
      </c>
      <c r="BF6739" s="101" t="s">
        <v>58</v>
      </c>
      <c r="BK6739" s="98" t="s">
        <v>70</v>
      </c>
    </row>
    <row r="6740" spans="17:63" ht="29.25" customHeight="1" x14ac:dyDescent="0.2">
      <c r="Q6740" s="92" t="s">
        <v>50</v>
      </c>
      <c r="BF6740" s="101" t="s">
        <v>58</v>
      </c>
      <c r="BK6740" s="98" t="s">
        <v>70</v>
      </c>
    </row>
    <row r="6741" spans="17:63" ht="29.25" customHeight="1" x14ac:dyDescent="0.2">
      <c r="Q6741" s="92" t="s">
        <v>50</v>
      </c>
      <c r="BF6741" s="101" t="s">
        <v>58</v>
      </c>
      <c r="BK6741" s="98" t="s">
        <v>70</v>
      </c>
    </row>
    <row r="6742" spans="17:63" ht="29.25" customHeight="1" x14ac:dyDescent="0.2">
      <c r="Q6742" s="92" t="s">
        <v>50</v>
      </c>
      <c r="BF6742" s="101" t="s">
        <v>58</v>
      </c>
      <c r="BK6742" s="98" t="s">
        <v>70</v>
      </c>
    </row>
    <row r="6743" spans="17:63" ht="29.25" customHeight="1" x14ac:dyDescent="0.2">
      <c r="Q6743" s="92" t="s">
        <v>50</v>
      </c>
      <c r="BF6743" s="101" t="s">
        <v>58</v>
      </c>
      <c r="BK6743" s="98" t="s">
        <v>70</v>
      </c>
    </row>
    <row r="6744" spans="17:63" ht="29.25" customHeight="1" x14ac:dyDescent="0.2">
      <c r="Q6744" s="92" t="s">
        <v>50</v>
      </c>
      <c r="BF6744" s="101" t="s">
        <v>58</v>
      </c>
      <c r="BK6744" s="98" t="s">
        <v>70</v>
      </c>
    </row>
    <row r="6745" spans="17:63" ht="29.25" customHeight="1" x14ac:dyDescent="0.2">
      <c r="Q6745" s="92" t="s">
        <v>50</v>
      </c>
      <c r="BF6745" s="101" t="s">
        <v>58</v>
      </c>
      <c r="BK6745" s="98" t="s">
        <v>70</v>
      </c>
    </row>
    <row r="6746" spans="17:63" ht="29.25" customHeight="1" x14ac:dyDescent="0.2">
      <c r="Q6746" s="92" t="s">
        <v>50</v>
      </c>
      <c r="BF6746" s="101" t="s">
        <v>58</v>
      </c>
      <c r="BK6746" s="98" t="s">
        <v>70</v>
      </c>
    </row>
    <row r="6747" spans="17:63" ht="29.25" customHeight="1" x14ac:dyDescent="0.2">
      <c r="Q6747" s="92" t="s">
        <v>50</v>
      </c>
      <c r="BF6747" s="101" t="s">
        <v>58</v>
      </c>
      <c r="BK6747" s="98" t="s">
        <v>70</v>
      </c>
    </row>
    <row r="6748" spans="17:63" ht="29.25" customHeight="1" x14ac:dyDescent="0.2">
      <c r="Q6748" s="92" t="s">
        <v>50</v>
      </c>
      <c r="BF6748" s="101" t="s">
        <v>58</v>
      </c>
      <c r="BK6748" s="98" t="s">
        <v>70</v>
      </c>
    </row>
    <row r="6749" spans="17:63" ht="29.25" customHeight="1" x14ac:dyDescent="0.2">
      <c r="Q6749" s="92" t="s">
        <v>50</v>
      </c>
      <c r="BF6749" s="101" t="s">
        <v>58</v>
      </c>
      <c r="BK6749" s="98" t="s">
        <v>70</v>
      </c>
    </row>
    <row r="6750" spans="17:63" ht="29.25" customHeight="1" x14ac:dyDescent="0.2">
      <c r="Q6750" s="92" t="s">
        <v>50</v>
      </c>
      <c r="BF6750" s="101" t="s">
        <v>58</v>
      </c>
      <c r="BK6750" s="98" t="s">
        <v>70</v>
      </c>
    </row>
    <row r="6751" spans="17:63" ht="29.25" customHeight="1" x14ac:dyDescent="0.2">
      <c r="Q6751" s="92" t="s">
        <v>50</v>
      </c>
      <c r="BF6751" s="101" t="s">
        <v>58</v>
      </c>
      <c r="BK6751" s="98" t="s">
        <v>70</v>
      </c>
    </row>
    <row r="6752" spans="17:63" ht="29.25" customHeight="1" x14ac:dyDescent="0.2">
      <c r="Q6752" s="92" t="s">
        <v>50</v>
      </c>
      <c r="BF6752" s="101" t="s">
        <v>58</v>
      </c>
      <c r="BK6752" s="98" t="s">
        <v>70</v>
      </c>
    </row>
    <row r="6753" spans="17:63" ht="29.25" customHeight="1" x14ac:dyDescent="0.2">
      <c r="Q6753" s="92" t="s">
        <v>50</v>
      </c>
      <c r="BF6753" s="101" t="s">
        <v>58</v>
      </c>
      <c r="BK6753" s="98" t="s">
        <v>70</v>
      </c>
    </row>
    <row r="6754" spans="17:63" ht="29.25" customHeight="1" x14ac:dyDescent="0.2">
      <c r="Q6754" s="92" t="s">
        <v>50</v>
      </c>
      <c r="BF6754" s="101" t="s">
        <v>58</v>
      </c>
      <c r="BK6754" s="98" t="s">
        <v>70</v>
      </c>
    </row>
    <row r="6755" spans="17:63" ht="29.25" customHeight="1" x14ac:dyDescent="0.2">
      <c r="Q6755" s="92" t="s">
        <v>50</v>
      </c>
      <c r="BF6755" s="101" t="s">
        <v>58</v>
      </c>
      <c r="BK6755" s="98" t="s">
        <v>70</v>
      </c>
    </row>
    <row r="6756" spans="17:63" ht="29.25" customHeight="1" x14ac:dyDescent="0.2">
      <c r="Q6756" s="92" t="s">
        <v>50</v>
      </c>
      <c r="BF6756" s="101" t="s">
        <v>58</v>
      </c>
      <c r="BK6756" s="98" t="s">
        <v>70</v>
      </c>
    </row>
    <row r="6757" spans="17:63" ht="29.25" customHeight="1" x14ac:dyDescent="0.2">
      <c r="Q6757" s="92" t="s">
        <v>50</v>
      </c>
      <c r="BF6757" s="101" t="s">
        <v>58</v>
      </c>
      <c r="BK6757" s="98" t="s">
        <v>70</v>
      </c>
    </row>
    <row r="6758" spans="17:63" ht="29.25" customHeight="1" x14ac:dyDescent="0.2">
      <c r="Q6758" s="92" t="s">
        <v>50</v>
      </c>
      <c r="BF6758" s="101" t="s">
        <v>58</v>
      </c>
      <c r="BK6758" s="98" t="s">
        <v>70</v>
      </c>
    </row>
    <row r="6759" spans="17:63" ht="29.25" customHeight="1" x14ac:dyDescent="0.2">
      <c r="Q6759" s="92" t="s">
        <v>50</v>
      </c>
      <c r="BF6759" s="101" t="s">
        <v>58</v>
      </c>
      <c r="BK6759" s="98" t="s">
        <v>70</v>
      </c>
    </row>
    <row r="6760" spans="17:63" ht="29.25" customHeight="1" x14ac:dyDescent="0.2">
      <c r="Q6760" s="92" t="s">
        <v>50</v>
      </c>
      <c r="BF6760" s="101" t="s">
        <v>58</v>
      </c>
      <c r="BK6760" s="98" t="s">
        <v>70</v>
      </c>
    </row>
    <row r="6761" spans="17:63" ht="29.25" customHeight="1" x14ac:dyDescent="0.2">
      <c r="Q6761" s="92" t="s">
        <v>50</v>
      </c>
      <c r="BF6761" s="101" t="s">
        <v>58</v>
      </c>
      <c r="BK6761" s="98" t="s">
        <v>70</v>
      </c>
    </row>
    <row r="6762" spans="17:63" ht="29.25" customHeight="1" x14ac:dyDescent="0.2">
      <c r="Q6762" s="92" t="s">
        <v>50</v>
      </c>
      <c r="BF6762" s="101" t="s">
        <v>58</v>
      </c>
      <c r="BK6762" s="98" t="s">
        <v>70</v>
      </c>
    </row>
    <row r="6763" spans="17:63" ht="29.25" customHeight="1" x14ac:dyDescent="0.2">
      <c r="Q6763" s="92" t="s">
        <v>50</v>
      </c>
      <c r="BF6763" s="101" t="s">
        <v>58</v>
      </c>
      <c r="BK6763" s="98" t="s">
        <v>70</v>
      </c>
    </row>
    <row r="6764" spans="17:63" ht="29.25" customHeight="1" x14ac:dyDescent="0.2">
      <c r="Q6764" s="92" t="s">
        <v>50</v>
      </c>
      <c r="BF6764" s="101" t="s">
        <v>58</v>
      </c>
      <c r="BK6764" s="98" t="s">
        <v>70</v>
      </c>
    </row>
    <row r="6765" spans="17:63" ht="29.25" customHeight="1" x14ac:dyDescent="0.2">
      <c r="Q6765" s="92" t="s">
        <v>50</v>
      </c>
      <c r="BF6765" s="101" t="s">
        <v>58</v>
      </c>
      <c r="BK6765" s="98" t="s">
        <v>70</v>
      </c>
    </row>
    <row r="6766" spans="17:63" ht="29.25" customHeight="1" x14ac:dyDescent="0.2">
      <c r="Q6766" s="92" t="s">
        <v>50</v>
      </c>
      <c r="BF6766" s="101" t="s">
        <v>58</v>
      </c>
      <c r="BK6766" s="98" t="s">
        <v>70</v>
      </c>
    </row>
    <row r="6767" spans="17:63" ht="29.25" customHeight="1" x14ac:dyDescent="0.2">
      <c r="Q6767" s="92" t="s">
        <v>50</v>
      </c>
      <c r="BF6767" s="101" t="s">
        <v>58</v>
      </c>
      <c r="BK6767" s="98" t="s">
        <v>70</v>
      </c>
    </row>
    <row r="6768" spans="17:63" ht="29.25" customHeight="1" x14ac:dyDescent="0.2">
      <c r="Q6768" s="92" t="s">
        <v>50</v>
      </c>
      <c r="BF6768" s="101" t="s">
        <v>58</v>
      </c>
      <c r="BK6768" s="98" t="s">
        <v>70</v>
      </c>
    </row>
    <row r="6769" spans="17:63" ht="29.25" customHeight="1" x14ac:dyDescent="0.2">
      <c r="Q6769" s="92" t="s">
        <v>50</v>
      </c>
      <c r="BF6769" s="101" t="s">
        <v>58</v>
      </c>
      <c r="BK6769" s="98" t="s">
        <v>70</v>
      </c>
    </row>
    <row r="6770" spans="17:63" ht="29.25" customHeight="1" x14ac:dyDescent="0.2">
      <c r="Q6770" s="92" t="s">
        <v>50</v>
      </c>
      <c r="BF6770" s="101" t="s">
        <v>58</v>
      </c>
      <c r="BK6770" s="98" t="s">
        <v>70</v>
      </c>
    </row>
    <row r="6771" spans="17:63" ht="29.25" customHeight="1" x14ac:dyDescent="0.2">
      <c r="Q6771" s="92" t="s">
        <v>50</v>
      </c>
      <c r="BF6771" s="101" t="s">
        <v>58</v>
      </c>
      <c r="BK6771" s="98" t="s">
        <v>70</v>
      </c>
    </row>
    <row r="6772" spans="17:63" ht="29.25" customHeight="1" x14ac:dyDescent="0.2">
      <c r="Q6772" s="92" t="s">
        <v>50</v>
      </c>
      <c r="BF6772" s="101" t="s">
        <v>58</v>
      </c>
      <c r="BK6772" s="98" t="s">
        <v>70</v>
      </c>
    </row>
    <row r="6773" spans="17:63" ht="29.25" customHeight="1" x14ac:dyDescent="0.2">
      <c r="Q6773" s="92" t="s">
        <v>50</v>
      </c>
      <c r="BF6773" s="101" t="s">
        <v>58</v>
      </c>
      <c r="BK6773" s="98" t="s">
        <v>70</v>
      </c>
    </row>
    <row r="6774" spans="17:63" ht="29.25" customHeight="1" x14ac:dyDescent="0.2">
      <c r="Q6774" s="92" t="s">
        <v>50</v>
      </c>
      <c r="BF6774" s="101" t="s">
        <v>58</v>
      </c>
      <c r="BK6774" s="98" t="s">
        <v>70</v>
      </c>
    </row>
    <row r="6775" spans="17:63" ht="29.25" customHeight="1" x14ac:dyDescent="0.2">
      <c r="Q6775" s="92" t="s">
        <v>50</v>
      </c>
      <c r="BF6775" s="101" t="s">
        <v>58</v>
      </c>
      <c r="BK6775" s="98" t="s">
        <v>70</v>
      </c>
    </row>
    <row r="6776" spans="17:63" ht="29.25" customHeight="1" x14ac:dyDescent="0.2">
      <c r="Q6776" s="92" t="s">
        <v>50</v>
      </c>
      <c r="BF6776" s="101" t="s">
        <v>58</v>
      </c>
      <c r="BK6776" s="98" t="s">
        <v>70</v>
      </c>
    </row>
    <row r="6777" spans="17:63" ht="29.25" customHeight="1" x14ac:dyDescent="0.2">
      <c r="Q6777" s="92" t="s">
        <v>50</v>
      </c>
      <c r="BF6777" s="101" t="s">
        <v>58</v>
      </c>
      <c r="BK6777" s="98" t="s">
        <v>70</v>
      </c>
    </row>
    <row r="6778" spans="17:63" ht="29.25" customHeight="1" x14ac:dyDescent="0.2">
      <c r="Q6778" s="92" t="s">
        <v>50</v>
      </c>
      <c r="BF6778" s="101" t="s">
        <v>58</v>
      </c>
      <c r="BK6778" s="98" t="s">
        <v>70</v>
      </c>
    </row>
    <row r="6779" spans="17:63" ht="29.25" customHeight="1" x14ac:dyDescent="0.2">
      <c r="Q6779" s="92" t="s">
        <v>50</v>
      </c>
      <c r="BF6779" s="101" t="s">
        <v>58</v>
      </c>
      <c r="BK6779" s="98" t="s">
        <v>70</v>
      </c>
    </row>
    <row r="6780" spans="17:63" ht="29.25" customHeight="1" x14ac:dyDescent="0.2">
      <c r="Q6780" s="92" t="s">
        <v>50</v>
      </c>
      <c r="BF6780" s="101" t="s">
        <v>58</v>
      </c>
      <c r="BK6780" s="98" t="s">
        <v>70</v>
      </c>
    </row>
    <row r="6781" spans="17:63" ht="29.25" customHeight="1" x14ac:dyDescent="0.2">
      <c r="Q6781" s="92" t="s">
        <v>50</v>
      </c>
      <c r="BF6781" s="101" t="s">
        <v>58</v>
      </c>
      <c r="BK6781" s="98" t="s">
        <v>70</v>
      </c>
    </row>
    <row r="6782" spans="17:63" ht="29.25" customHeight="1" x14ac:dyDescent="0.2">
      <c r="Q6782" s="92" t="s">
        <v>50</v>
      </c>
      <c r="BF6782" s="101" t="s">
        <v>58</v>
      </c>
      <c r="BK6782" s="98" t="s">
        <v>70</v>
      </c>
    </row>
    <row r="6783" spans="17:63" ht="29.25" customHeight="1" x14ac:dyDescent="0.2">
      <c r="Q6783" s="92" t="s">
        <v>50</v>
      </c>
      <c r="BF6783" s="101" t="s">
        <v>58</v>
      </c>
      <c r="BK6783" s="98" t="s">
        <v>70</v>
      </c>
    </row>
    <row r="6784" spans="17:63" ht="29.25" customHeight="1" x14ac:dyDescent="0.2">
      <c r="Q6784" s="92" t="s">
        <v>50</v>
      </c>
      <c r="BF6784" s="101" t="s">
        <v>58</v>
      </c>
      <c r="BK6784" s="98" t="s">
        <v>70</v>
      </c>
    </row>
    <row r="6785" spans="17:63" ht="29.25" customHeight="1" x14ac:dyDescent="0.2">
      <c r="Q6785" s="92" t="s">
        <v>50</v>
      </c>
      <c r="BF6785" s="101" t="s">
        <v>58</v>
      </c>
      <c r="BK6785" s="98" t="s">
        <v>70</v>
      </c>
    </row>
    <row r="6786" spans="17:63" ht="29.25" customHeight="1" x14ac:dyDescent="0.2">
      <c r="Q6786" s="92" t="s">
        <v>50</v>
      </c>
      <c r="BF6786" s="101" t="s">
        <v>58</v>
      </c>
      <c r="BK6786" s="98" t="s">
        <v>70</v>
      </c>
    </row>
    <row r="6787" spans="17:63" ht="29.25" customHeight="1" x14ac:dyDescent="0.2">
      <c r="Q6787" s="92" t="s">
        <v>50</v>
      </c>
      <c r="BF6787" s="101" t="s">
        <v>58</v>
      </c>
      <c r="BK6787" s="98" t="s">
        <v>70</v>
      </c>
    </row>
    <row r="6788" spans="17:63" ht="29.25" customHeight="1" x14ac:dyDescent="0.2">
      <c r="Q6788" s="92" t="s">
        <v>50</v>
      </c>
      <c r="BF6788" s="101" t="s">
        <v>58</v>
      </c>
      <c r="BK6788" s="98" t="s">
        <v>70</v>
      </c>
    </row>
    <row r="6789" spans="17:63" ht="29.25" customHeight="1" x14ac:dyDescent="0.2">
      <c r="Q6789" s="92" t="s">
        <v>50</v>
      </c>
      <c r="BF6789" s="101" t="s">
        <v>58</v>
      </c>
      <c r="BK6789" s="98" t="s">
        <v>70</v>
      </c>
    </row>
    <row r="6790" spans="17:63" ht="29.25" customHeight="1" x14ac:dyDescent="0.2">
      <c r="Q6790" s="92" t="s">
        <v>50</v>
      </c>
      <c r="BF6790" s="101" t="s">
        <v>58</v>
      </c>
      <c r="BK6790" s="98" t="s">
        <v>70</v>
      </c>
    </row>
    <row r="6791" spans="17:63" ht="29.25" customHeight="1" x14ac:dyDescent="0.2">
      <c r="Q6791" s="92" t="s">
        <v>50</v>
      </c>
      <c r="BF6791" s="101" t="s">
        <v>58</v>
      </c>
      <c r="BK6791" s="98" t="s">
        <v>70</v>
      </c>
    </row>
    <row r="6792" spans="17:63" ht="29.25" customHeight="1" x14ac:dyDescent="0.2">
      <c r="Q6792" s="92" t="s">
        <v>50</v>
      </c>
      <c r="BF6792" s="101" t="s">
        <v>58</v>
      </c>
      <c r="BK6792" s="98" t="s">
        <v>70</v>
      </c>
    </row>
    <row r="6793" spans="17:63" ht="29.25" customHeight="1" x14ac:dyDescent="0.2">
      <c r="Q6793" s="92" t="s">
        <v>50</v>
      </c>
      <c r="BF6793" s="101" t="s">
        <v>58</v>
      </c>
      <c r="BK6793" s="98" t="s">
        <v>70</v>
      </c>
    </row>
    <row r="6794" spans="17:63" ht="29.25" customHeight="1" x14ac:dyDescent="0.2">
      <c r="Q6794" s="92" t="s">
        <v>50</v>
      </c>
      <c r="BF6794" s="101" t="s">
        <v>58</v>
      </c>
      <c r="BK6794" s="98" t="s">
        <v>70</v>
      </c>
    </row>
    <row r="6795" spans="17:63" ht="29.25" customHeight="1" x14ac:dyDescent="0.2">
      <c r="Q6795" s="92" t="s">
        <v>50</v>
      </c>
      <c r="BF6795" s="101" t="s">
        <v>58</v>
      </c>
      <c r="BK6795" s="98" t="s">
        <v>70</v>
      </c>
    </row>
    <row r="6796" spans="17:63" ht="29.25" customHeight="1" x14ac:dyDescent="0.2">
      <c r="Q6796" s="92" t="s">
        <v>50</v>
      </c>
      <c r="BF6796" s="101" t="s">
        <v>58</v>
      </c>
      <c r="BK6796" s="98" t="s">
        <v>70</v>
      </c>
    </row>
    <row r="6797" spans="17:63" ht="29.25" customHeight="1" x14ac:dyDescent="0.2">
      <c r="Q6797" s="92" t="s">
        <v>50</v>
      </c>
      <c r="BF6797" s="101" t="s">
        <v>58</v>
      </c>
      <c r="BK6797" s="98" t="s">
        <v>70</v>
      </c>
    </row>
    <row r="6798" spans="17:63" ht="29.25" customHeight="1" x14ac:dyDescent="0.2">
      <c r="Q6798" s="92" t="s">
        <v>50</v>
      </c>
      <c r="BF6798" s="101" t="s">
        <v>58</v>
      </c>
      <c r="BK6798" s="98" t="s">
        <v>70</v>
      </c>
    </row>
    <row r="6799" spans="17:63" ht="29.25" customHeight="1" x14ac:dyDescent="0.2">
      <c r="Q6799" s="92" t="s">
        <v>50</v>
      </c>
      <c r="BF6799" s="101" t="s">
        <v>58</v>
      </c>
      <c r="BK6799" s="98" t="s">
        <v>70</v>
      </c>
    </row>
    <row r="6800" spans="17:63" ht="29.25" customHeight="1" x14ac:dyDescent="0.2">
      <c r="Q6800" s="92" t="s">
        <v>50</v>
      </c>
      <c r="BF6800" s="101" t="s">
        <v>58</v>
      </c>
      <c r="BK6800" s="98" t="s">
        <v>70</v>
      </c>
    </row>
    <row r="6801" spans="17:63" ht="29.25" customHeight="1" x14ac:dyDescent="0.2">
      <c r="Q6801" s="92" t="s">
        <v>50</v>
      </c>
      <c r="BF6801" s="101" t="s">
        <v>58</v>
      </c>
      <c r="BK6801" s="98" t="s">
        <v>70</v>
      </c>
    </row>
    <row r="6802" spans="17:63" ht="29.25" customHeight="1" x14ac:dyDescent="0.2">
      <c r="Q6802" s="92" t="s">
        <v>50</v>
      </c>
      <c r="BF6802" s="101" t="s">
        <v>58</v>
      </c>
      <c r="BK6802" s="98" t="s">
        <v>70</v>
      </c>
    </row>
    <row r="6803" spans="17:63" ht="29.25" customHeight="1" x14ac:dyDescent="0.2">
      <c r="Q6803" s="92" t="s">
        <v>50</v>
      </c>
      <c r="BF6803" s="101" t="s">
        <v>58</v>
      </c>
      <c r="BK6803" s="98" t="s">
        <v>70</v>
      </c>
    </row>
    <row r="6804" spans="17:63" ht="29.25" customHeight="1" x14ac:dyDescent="0.2">
      <c r="Q6804" s="92" t="s">
        <v>50</v>
      </c>
      <c r="BF6804" s="101" t="s">
        <v>58</v>
      </c>
      <c r="BK6804" s="98" t="s">
        <v>70</v>
      </c>
    </row>
    <row r="6805" spans="17:63" ht="29.25" customHeight="1" x14ac:dyDescent="0.2">
      <c r="Q6805" s="92" t="s">
        <v>50</v>
      </c>
      <c r="BF6805" s="101" t="s">
        <v>58</v>
      </c>
      <c r="BK6805" s="98" t="s">
        <v>70</v>
      </c>
    </row>
    <row r="6806" spans="17:63" ht="29.25" customHeight="1" x14ac:dyDescent="0.2">
      <c r="Q6806" s="92" t="s">
        <v>50</v>
      </c>
      <c r="BF6806" s="101" t="s">
        <v>58</v>
      </c>
      <c r="BK6806" s="98" t="s">
        <v>70</v>
      </c>
    </row>
    <row r="6807" spans="17:63" ht="29.25" customHeight="1" x14ac:dyDescent="0.2">
      <c r="Q6807" s="92" t="s">
        <v>50</v>
      </c>
      <c r="BF6807" s="101" t="s">
        <v>58</v>
      </c>
      <c r="BK6807" s="98" t="s">
        <v>70</v>
      </c>
    </row>
    <row r="6808" spans="17:63" ht="29.25" customHeight="1" x14ac:dyDescent="0.2">
      <c r="Q6808" s="92" t="s">
        <v>50</v>
      </c>
      <c r="BF6808" s="101" t="s">
        <v>58</v>
      </c>
      <c r="BK6808" s="98" t="s">
        <v>70</v>
      </c>
    </row>
    <row r="6809" spans="17:63" ht="29.25" customHeight="1" x14ac:dyDescent="0.2">
      <c r="Q6809" s="92" t="s">
        <v>50</v>
      </c>
      <c r="BF6809" s="101" t="s">
        <v>58</v>
      </c>
      <c r="BK6809" s="98" t="s">
        <v>70</v>
      </c>
    </row>
    <row r="6810" spans="17:63" ht="29.25" customHeight="1" x14ac:dyDescent="0.2">
      <c r="Q6810" s="92" t="s">
        <v>50</v>
      </c>
      <c r="BF6810" s="101" t="s">
        <v>58</v>
      </c>
      <c r="BK6810" s="98" t="s">
        <v>70</v>
      </c>
    </row>
    <row r="6811" spans="17:63" ht="29.25" customHeight="1" x14ac:dyDescent="0.2">
      <c r="Q6811" s="92" t="s">
        <v>50</v>
      </c>
      <c r="BF6811" s="101" t="s">
        <v>58</v>
      </c>
      <c r="BK6811" s="98" t="s">
        <v>70</v>
      </c>
    </row>
    <row r="6812" spans="17:63" ht="29.25" customHeight="1" x14ac:dyDescent="0.2">
      <c r="Q6812" s="92" t="s">
        <v>50</v>
      </c>
      <c r="BF6812" s="101" t="s">
        <v>58</v>
      </c>
      <c r="BK6812" s="98" t="s">
        <v>70</v>
      </c>
    </row>
    <row r="6813" spans="17:63" ht="29.25" customHeight="1" x14ac:dyDescent="0.2">
      <c r="Q6813" s="92" t="s">
        <v>50</v>
      </c>
      <c r="BF6813" s="101" t="s">
        <v>58</v>
      </c>
      <c r="BK6813" s="98" t="s">
        <v>70</v>
      </c>
    </row>
    <row r="6814" spans="17:63" ht="29.25" customHeight="1" x14ac:dyDescent="0.2">
      <c r="Q6814" s="92" t="s">
        <v>50</v>
      </c>
      <c r="BF6814" s="101" t="s">
        <v>58</v>
      </c>
      <c r="BK6814" s="98" t="s">
        <v>70</v>
      </c>
    </row>
    <row r="6815" spans="17:63" ht="29.25" customHeight="1" x14ac:dyDescent="0.2">
      <c r="Q6815" s="92" t="s">
        <v>50</v>
      </c>
      <c r="BF6815" s="101" t="s">
        <v>58</v>
      </c>
      <c r="BK6815" s="98" t="s">
        <v>70</v>
      </c>
    </row>
    <row r="6816" spans="17:63" ht="29.25" customHeight="1" x14ac:dyDescent="0.2">
      <c r="Q6816" s="92" t="s">
        <v>50</v>
      </c>
      <c r="BF6816" s="101" t="s">
        <v>58</v>
      </c>
      <c r="BK6816" s="98" t="s">
        <v>70</v>
      </c>
    </row>
    <row r="6817" spans="17:63" ht="29.25" customHeight="1" x14ac:dyDescent="0.2">
      <c r="Q6817" s="92" t="s">
        <v>50</v>
      </c>
      <c r="BF6817" s="101" t="s">
        <v>58</v>
      </c>
      <c r="BK6817" s="98" t="s">
        <v>70</v>
      </c>
    </row>
    <row r="6818" spans="17:63" ht="29.25" customHeight="1" x14ac:dyDescent="0.2">
      <c r="Q6818" s="92" t="s">
        <v>50</v>
      </c>
      <c r="BF6818" s="101" t="s">
        <v>58</v>
      </c>
      <c r="BK6818" s="98" t="s">
        <v>70</v>
      </c>
    </row>
    <row r="6819" spans="17:63" ht="29.25" customHeight="1" x14ac:dyDescent="0.2">
      <c r="Q6819" s="92" t="s">
        <v>50</v>
      </c>
      <c r="BF6819" s="101" t="s">
        <v>58</v>
      </c>
      <c r="BK6819" s="98" t="s">
        <v>70</v>
      </c>
    </row>
    <row r="6820" spans="17:63" ht="29.25" customHeight="1" x14ac:dyDescent="0.2">
      <c r="Q6820" s="92" t="s">
        <v>50</v>
      </c>
      <c r="BF6820" s="101" t="s">
        <v>58</v>
      </c>
      <c r="BK6820" s="98" t="s">
        <v>70</v>
      </c>
    </row>
    <row r="6821" spans="17:63" ht="29.25" customHeight="1" x14ac:dyDescent="0.2">
      <c r="Q6821" s="92" t="s">
        <v>50</v>
      </c>
      <c r="BF6821" s="101" t="s">
        <v>58</v>
      </c>
      <c r="BK6821" s="98" t="s">
        <v>70</v>
      </c>
    </row>
    <row r="6822" spans="17:63" ht="29.25" customHeight="1" x14ac:dyDescent="0.2">
      <c r="Q6822" s="92" t="s">
        <v>50</v>
      </c>
      <c r="BF6822" s="101" t="s">
        <v>58</v>
      </c>
      <c r="BK6822" s="98" t="s">
        <v>70</v>
      </c>
    </row>
    <row r="6823" spans="17:63" ht="29.25" customHeight="1" x14ac:dyDescent="0.2">
      <c r="Q6823" s="92" t="s">
        <v>50</v>
      </c>
      <c r="BF6823" s="101" t="s">
        <v>58</v>
      </c>
      <c r="BK6823" s="98" t="s">
        <v>70</v>
      </c>
    </row>
    <row r="6824" spans="17:63" ht="29.25" customHeight="1" x14ac:dyDescent="0.2">
      <c r="Q6824" s="92" t="s">
        <v>50</v>
      </c>
      <c r="BF6824" s="101" t="s">
        <v>58</v>
      </c>
      <c r="BK6824" s="98" t="s">
        <v>70</v>
      </c>
    </row>
    <row r="6825" spans="17:63" ht="29.25" customHeight="1" x14ac:dyDescent="0.2">
      <c r="Q6825" s="92" t="s">
        <v>50</v>
      </c>
      <c r="BF6825" s="101" t="s">
        <v>58</v>
      </c>
      <c r="BK6825" s="98" t="s">
        <v>70</v>
      </c>
    </row>
    <row r="6826" spans="17:63" ht="29.25" customHeight="1" x14ac:dyDescent="0.2">
      <c r="Q6826" s="92" t="s">
        <v>50</v>
      </c>
      <c r="BF6826" s="101" t="s">
        <v>58</v>
      </c>
      <c r="BK6826" s="98" t="s">
        <v>70</v>
      </c>
    </row>
    <row r="6827" spans="17:63" ht="29.25" customHeight="1" x14ac:dyDescent="0.2">
      <c r="Q6827" s="92" t="s">
        <v>50</v>
      </c>
      <c r="BF6827" s="101" t="s">
        <v>58</v>
      </c>
      <c r="BK6827" s="98" t="s">
        <v>70</v>
      </c>
    </row>
    <row r="6828" spans="17:63" ht="29.25" customHeight="1" x14ac:dyDescent="0.2">
      <c r="Q6828" s="92" t="s">
        <v>50</v>
      </c>
      <c r="BF6828" s="101" t="s">
        <v>58</v>
      </c>
      <c r="BK6828" s="98" t="s">
        <v>70</v>
      </c>
    </row>
    <row r="6829" spans="17:63" ht="29.25" customHeight="1" x14ac:dyDescent="0.2">
      <c r="Q6829" s="92" t="s">
        <v>50</v>
      </c>
      <c r="BF6829" s="101" t="s">
        <v>58</v>
      </c>
      <c r="BK6829" s="98" t="s">
        <v>70</v>
      </c>
    </row>
    <row r="6830" spans="17:63" ht="29.25" customHeight="1" x14ac:dyDescent="0.2">
      <c r="Q6830" s="92" t="s">
        <v>50</v>
      </c>
      <c r="BF6830" s="101" t="s">
        <v>58</v>
      </c>
      <c r="BK6830" s="98" t="s">
        <v>70</v>
      </c>
    </row>
    <row r="6831" spans="17:63" ht="29.25" customHeight="1" x14ac:dyDescent="0.2">
      <c r="Q6831" s="92" t="s">
        <v>50</v>
      </c>
      <c r="BF6831" s="101" t="s">
        <v>58</v>
      </c>
      <c r="BK6831" s="98" t="s">
        <v>70</v>
      </c>
    </row>
    <row r="6832" spans="17:63" ht="29.25" customHeight="1" x14ac:dyDescent="0.2">
      <c r="Q6832" s="92" t="s">
        <v>50</v>
      </c>
      <c r="BF6832" s="101" t="s">
        <v>58</v>
      </c>
      <c r="BK6832" s="98" t="s">
        <v>70</v>
      </c>
    </row>
    <row r="6833" spans="17:63" ht="29.25" customHeight="1" x14ac:dyDescent="0.2">
      <c r="Q6833" s="92" t="s">
        <v>50</v>
      </c>
      <c r="BF6833" s="101" t="s">
        <v>58</v>
      </c>
      <c r="BK6833" s="98" t="s">
        <v>70</v>
      </c>
    </row>
    <row r="6834" spans="17:63" ht="29.25" customHeight="1" x14ac:dyDescent="0.2">
      <c r="Q6834" s="92" t="s">
        <v>50</v>
      </c>
      <c r="BF6834" s="101" t="s">
        <v>58</v>
      </c>
      <c r="BK6834" s="98" t="s">
        <v>70</v>
      </c>
    </row>
    <row r="6835" spans="17:63" ht="29.25" customHeight="1" x14ac:dyDescent="0.2">
      <c r="Q6835" s="92" t="s">
        <v>50</v>
      </c>
      <c r="BF6835" s="101" t="s">
        <v>58</v>
      </c>
      <c r="BK6835" s="98" t="s">
        <v>70</v>
      </c>
    </row>
    <row r="6836" spans="17:63" ht="29.25" customHeight="1" x14ac:dyDescent="0.2">
      <c r="Q6836" s="92" t="s">
        <v>50</v>
      </c>
      <c r="BF6836" s="101" t="s">
        <v>58</v>
      </c>
      <c r="BK6836" s="98" t="s">
        <v>70</v>
      </c>
    </row>
    <row r="6837" spans="17:63" ht="29.25" customHeight="1" x14ac:dyDescent="0.2">
      <c r="Q6837" s="92" t="s">
        <v>50</v>
      </c>
      <c r="BF6837" s="101" t="s">
        <v>58</v>
      </c>
      <c r="BK6837" s="98" t="s">
        <v>70</v>
      </c>
    </row>
    <row r="6838" spans="17:63" ht="29.25" customHeight="1" x14ac:dyDescent="0.2">
      <c r="Q6838" s="92" t="s">
        <v>50</v>
      </c>
      <c r="BF6838" s="101" t="s">
        <v>58</v>
      </c>
      <c r="BK6838" s="98" t="s">
        <v>70</v>
      </c>
    </row>
    <row r="6839" spans="17:63" ht="29.25" customHeight="1" x14ac:dyDescent="0.2">
      <c r="Q6839" s="92" t="s">
        <v>50</v>
      </c>
      <c r="BF6839" s="101" t="s">
        <v>58</v>
      </c>
      <c r="BK6839" s="98" t="s">
        <v>70</v>
      </c>
    </row>
    <row r="6840" spans="17:63" ht="29.25" customHeight="1" x14ac:dyDescent="0.2">
      <c r="Q6840" s="92" t="s">
        <v>50</v>
      </c>
      <c r="BF6840" s="101" t="s">
        <v>58</v>
      </c>
      <c r="BK6840" s="98" t="s">
        <v>70</v>
      </c>
    </row>
    <row r="6841" spans="17:63" ht="29.25" customHeight="1" x14ac:dyDescent="0.2">
      <c r="Q6841" s="92" t="s">
        <v>50</v>
      </c>
      <c r="BF6841" s="101" t="s">
        <v>58</v>
      </c>
      <c r="BK6841" s="98" t="s">
        <v>70</v>
      </c>
    </row>
    <row r="6842" spans="17:63" ht="29.25" customHeight="1" x14ac:dyDescent="0.2">
      <c r="Q6842" s="92" t="s">
        <v>50</v>
      </c>
      <c r="BF6842" s="101" t="s">
        <v>58</v>
      </c>
      <c r="BK6842" s="98" t="s">
        <v>70</v>
      </c>
    </row>
    <row r="6843" spans="17:63" ht="29.25" customHeight="1" x14ac:dyDescent="0.2">
      <c r="Q6843" s="92" t="s">
        <v>50</v>
      </c>
      <c r="BF6843" s="101" t="s">
        <v>58</v>
      </c>
      <c r="BK6843" s="98" t="s">
        <v>70</v>
      </c>
    </row>
    <row r="6844" spans="17:63" ht="29.25" customHeight="1" x14ac:dyDescent="0.2">
      <c r="Q6844" s="92" t="s">
        <v>50</v>
      </c>
      <c r="BF6844" s="101" t="s">
        <v>58</v>
      </c>
      <c r="BK6844" s="98" t="s">
        <v>70</v>
      </c>
    </row>
    <row r="6845" spans="17:63" ht="29.25" customHeight="1" x14ac:dyDescent="0.2">
      <c r="Q6845" s="92" t="s">
        <v>50</v>
      </c>
      <c r="BF6845" s="101" t="s">
        <v>58</v>
      </c>
      <c r="BK6845" s="98" t="s">
        <v>70</v>
      </c>
    </row>
    <row r="6846" spans="17:63" ht="29.25" customHeight="1" x14ac:dyDescent="0.2">
      <c r="Q6846" s="92" t="s">
        <v>50</v>
      </c>
      <c r="BF6846" s="101" t="s">
        <v>58</v>
      </c>
      <c r="BK6846" s="98" t="s">
        <v>70</v>
      </c>
    </row>
    <row r="6847" spans="17:63" ht="29.25" customHeight="1" x14ac:dyDescent="0.2">
      <c r="Q6847" s="92" t="s">
        <v>50</v>
      </c>
      <c r="BF6847" s="101" t="s">
        <v>58</v>
      </c>
      <c r="BK6847" s="98" t="s">
        <v>70</v>
      </c>
    </row>
    <row r="6848" spans="17:63" ht="29.25" customHeight="1" x14ac:dyDescent="0.2">
      <c r="Q6848" s="92" t="s">
        <v>50</v>
      </c>
      <c r="BF6848" s="101" t="s">
        <v>58</v>
      </c>
      <c r="BK6848" s="98" t="s">
        <v>70</v>
      </c>
    </row>
    <row r="6849" spans="17:63" ht="29.25" customHeight="1" x14ac:dyDescent="0.2">
      <c r="Q6849" s="92" t="s">
        <v>50</v>
      </c>
      <c r="BF6849" s="101" t="s">
        <v>58</v>
      </c>
      <c r="BK6849" s="98" t="s">
        <v>70</v>
      </c>
    </row>
    <row r="6850" spans="17:63" ht="29.25" customHeight="1" x14ac:dyDescent="0.2">
      <c r="Q6850" s="92" t="s">
        <v>50</v>
      </c>
      <c r="BF6850" s="101" t="s">
        <v>58</v>
      </c>
      <c r="BK6850" s="98" t="s">
        <v>70</v>
      </c>
    </row>
    <row r="6851" spans="17:63" ht="29.25" customHeight="1" x14ac:dyDescent="0.2">
      <c r="Q6851" s="92" t="s">
        <v>50</v>
      </c>
      <c r="BF6851" s="101" t="s">
        <v>58</v>
      </c>
      <c r="BK6851" s="98" t="s">
        <v>70</v>
      </c>
    </row>
    <row r="6852" spans="17:63" ht="29.25" customHeight="1" x14ac:dyDescent="0.2">
      <c r="Q6852" s="92" t="s">
        <v>50</v>
      </c>
      <c r="BF6852" s="101" t="s">
        <v>58</v>
      </c>
      <c r="BK6852" s="98" t="s">
        <v>70</v>
      </c>
    </row>
    <row r="6853" spans="17:63" ht="29.25" customHeight="1" x14ac:dyDescent="0.2">
      <c r="Q6853" s="92" t="s">
        <v>50</v>
      </c>
      <c r="BF6853" s="101" t="s">
        <v>58</v>
      </c>
      <c r="BK6853" s="98" t="s">
        <v>70</v>
      </c>
    </row>
    <row r="6854" spans="17:63" ht="29.25" customHeight="1" x14ac:dyDescent="0.2">
      <c r="Q6854" s="92" t="s">
        <v>50</v>
      </c>
      <c r="BF6854" s="101" t="s">
        <v>58</v>
      </c>
      <c r="BK6854" s="98" t="s">
        <v>70</v>
      </c>
    </row>
    <row r="6855" spans="17:63" ht="29.25" customHeight="1" x14ac:dyDescent="0.2">
      <c r="Q6855" s="92" t="s">
        <v>50</v>
      </c>
      <c r="BF6855" s="101" t="s">
        <v>58</v>
      </c>
      <c r="BK6855" s="98" t="s">
        <v>70</v>
      </c>
    </row>
    <row r="6856" spans="17:63" ht="29.25" customHeight="1" x14ac:dyDescent="0.2">
      <c r="Q6856" s="92" t="s">
        <v>50</v>
      </c>
      <c r="BF6856" s="101" t="s">
        <v>58</v>
      </c>
      <c r="BK6856" s="98" t="s">
        <v>70</v>
      </c>
    </row>
    <row r="6857" spans="17:63" ht="29.25" customHeight="1" x14ac:dyDescent="0.2">
      <c r="Q6857" s="92" t="s">
        <v>50</v>
      </c>
      <c r="BF6857" s="101" t="s">
        <v>58</v>
      </c>
      <c r="BK6857" s="98" t="s">
        <v>70</v>
      </c>
    </row>
    <row r="6858" spans="17:63" ht="29.25" customHeight="1" x14ac:dyDescent="0.2">
      <c r="Q6858" s="92" t="s">
        <v>50</v>
      </c>
      <c r="BF6858" s="101" t="s">
        <v>58</v>
      </c>
      <c r="BK6858" s="98" t="s">
        <v>70</v>
      </c>
    </row>
    <row r="6859" spans="17:63" ht="29.25" customHeight="1" x14ac:dyDescent="0.2">
      <c r="Q6859" s="92" t="s">
        <v>50</v>
      </c>
      <c r="BF6859" s="101" t="s">
        <v>58</v>
      </c>
      <c r="BK6859" s="98" t="s">
        <v>70</v>
      </c>
    </row>
    <row r="6860" spans="17:63" ht="29.25" customHeight="1" x14ac:dyDescent="0.2">
      <c r="Q6860" s="92" t="s">
        <v>50</v>
      </c>
      <c r="BF6860" s="101" t="s">
        <v>58</v>
      </c>
      <c r="BK6860" s="98" t="s">
        <v>70</v>
      </c>
    </row>
    <row r="6861" spans="17:63" ht="29.25" customHeight="1" x14ac:dyDescent="0.2">
      <c r="Q6861" s="92" t="s">
        <v>50</v>
      </c>
      <c r="BF6861" s="101" t="s">
        <v>58</v>
      </c>
      <c r="BK6861" s="98" t="s">
        <v>70</v>
      </c>
    </row>
    <row r="6862" spans="17:63" ht="29.25" customHeight="1" x14ac:dyDescent="0.2">
      <c r="Q6862" s="92" t="s">
        <v>50</v>
      </c>
      <c r="BF6862" s="101" t="s">
        <v>58</v>
      </c>
      <c r="BK6862" s="98" t="s">
        <v>70</v>
      </c>
    </row>
    <row r="6863" spans="17:63" ht="29.25" customHeight="1" x14ac:dyDescent="0.2">
      <c r="Q6863" s="92" t="s">
        <v>50</v>
      </c>
      <c r="BF6863" s="101" t="s">
        <v>58</v>
      </c>
      <c r="BK6863" s="98" t="s">
        <v>70</v>
      </c>
    </row>
    <row r="6864" spans="17:63" ht="29.25" customHeight="1" x14ac:dyDescent="0.2">
      <c r="Q6864" s="92" t="s">
        <v>50</v>
      </c>
      <c r="BF6864" s="101" t="s">
        <v>58</v>
      </c>
      <c r="BK6864" s="98" t="s">
        <v>70</v>
      </c>
    </row>
    <row r="6865" spans="17:63" ht="29.25" customHeight="1" x14ac:dyDescent="0.2">
      <c r="Q6865" s="92" t="s">
        <v>50</v>
      </c>
      <c r="BF6865" s="101" t="s">
        <v>58</v>
      </c>
      <c r="BK6865" s="98" t="s">
        <v>70</v>
      </c>
    </row>
    <row r="6866" spans="17:63" ht="29.25" customHeight="1" x14ac:dyDescent="0.2">
      <c r="Q6866" s="92" t="s">
        <v>50</v>
      </c>
      <c r="BF6866" s="101" t="s">
        <v>58</v>
      </c>
      <c r="BK6866" s="98" t="s">
        <v>70</v>
      </c>
    </row>
    <row r="6867" spans="17:63" ht="29.25" customHeight="1" x14ac:dyDescent="0.2">
      <c r="Q6867" s="92" t="s">
        <v>50</v>
      </c>
      <c r="BF6867" s="101" t="s">
        <v>58</v>
      </c>
      <c r="BK6867" s="98" t="s">
        <v>70</v>
      </c>
    </row>
    <row r="6868" spans="17:63" ht="29.25" customHeight="1" x14ac:dyDescent="0.2">
      <c r="Q6868" s="92" t="s">
        <v>50</v>
      </c>
      <c r="BF6868" s="101" t="s">
        <v>58</v>
      </c>
      <c r="BK6868" s="98" t="s">
        <v>70</v>
      </c>
    </row>
    <row r="6869" spans="17:63" ht="29.25" customHeight="1" x14ac:dyDescent="0.2">
      <c r="Q6869" s="92" t="s">
        <v>50</v>
      </c>
      <c r="BF6869" s="101" t="s">
        <v>58</v>
      </c>
      <c r="BK6869" s="98" t="s">
        <v>70</v>
      </c>
    </row>
    <row r="6870" spans="17:63" ht="29.25" customHeight="1" x14ac:dyDescent="0.2">
      <c r="Q6870" s="92" t="s">
        <v>50</v>
      </c>
      <c r="BF6870" s="101" t="s">
        <v>58</v>
      </c>
      <c r="BK6870" s="98" t="s">
        <v>70</v>
      </c>
    </row>
    <row r="6871" spans="17:63" ht="29.25" customHeight="1" x14ac:dyDescent="0.2">
      <c r="Q6871" s="92" t="s">
        <v>50</v>
      </c>
      <c r="BF6871" s="101" t="s">
        <v>58</v>
      </c>
      <c r="BK6871" s="98" t="s">
        <v>70</v>
      </c>
    </row>
    <row r="6872" spans="17:63" ht="29.25" customHeight="1" x14ac:dyDescent="0.2">
      <c r="Q6872" s="92" t="s">
        <v>50</v>
      </c>
      <c r="BF6872" s="101" t="s">
        <v>58</v>
      </c>
      <c r="BK6872" s="98" t="s">
        <v>70</v>
      </c>
    </row>
    <row r="6873" spans="17:63" ht="29.25" customHeight="1" x14ac:dyDescent="0.2">
      <c r="Q6873" s="92" t="s">
        <v>50</v>
      </c>
      <c r="BF6873" s="101" t="s">
        <v>58</v>
      </c>
      <c r="BK6873" s="98" t="s">
        <v>70</v>
      </c>
    </row>
    <row r="6874" spans="17:63" ht="29.25" customHeight="1" x14ac:dyDescent="0.2">
      <c r="Q6874" s="92" t="s">
        <v>50</v>
      </c>
      <c r="BF6874" s="101" t="s">
        <v>58</v>
      </c>
      <c r="BK6874" s="98" t="s">
        <v>70</v>
      </c>
    </row>
    <row r="6875" spans="17:63" ht="29.25" customHeight="1" x14ac:dyDescent="0.2">
      <c r="Q6875" s="92" t="s">
        <v>50</v>
      </c>
      <c r="BF6875" s="101" t="s">
        <v>58</v>
      </c>
      <c r="BK6875" s="98" t="s">
        <v>70</v>
      </c>
    </row>
    <row r="6876" spans="17:63" ht="29.25" customHeight="1" x14ac:dyDescent="0.2">
      <c r="Q6876" s="92" t="s">
        <v>50</v>
      </c>
      <c r="BF6876" s="101" t="s">
        <v>58</v>
      </c>
      <c r="BK6876" s="98" t="s">
        <v>70</v>
      </c>
    </row>
    <row r="6877" spans="17:63" ht="29.25" customHeight="1" x14ac:dyDescent="0.2">
      <c r="Q6877" s="92" t="s">
        <v>50</v>
      </c>
      <c r="BF6877" s="101" t="s">
        <v>58</v>
      </c>
      <c r="BK6877" s="98" t="s">
        <v>70</v>
      </c>
    </row>
    <row r="6878" spans="17:63" ht="29.25" customHeight="1" x14ac:dyDescent="0.2">
      <c r="Q6878" s="92" t="s">
        <v>50</v>
      </c>
      <c r="BF6878" s="101" t="s">
        <v>58</v>
      </c>
      <c r="BK6878" s="98" t="s">
        <v>70</v>
      </c>
    </row>
    <row r="6879" spans="17:63" ht="29.25" customHeight="1" x14ac:dyDescent="0.2">
      <c r="Q6879" s="92" t="s">
        <v>50</v>
      </c>
      <c r="BF6879" s="101" t="s">
        <v>58</v>
      </c>
      <c r="BK6879" s="98" t="s">
        <v>70</v>
      </c>
    </row>
    <row r="6880" spans="17:63" ht="29.25" customHeight="1" x14ac:dyDescent="0.2">
      <c r="Q6880" s="92" t="s">
        <v>50</v>
      </c>
      <c r="BF6880" s="101" t="s">
        <v>58</v>
      </c>
      <c r="BK6880" s="98" t="s">
        <v>70</v>
      </c>
    </row>
    <row r="6881" spans="17:63" ht="29.25" customHeight="1" x14ac:dyDescent="0.2">
      <c r="Q6881" s="92" t="s">
        <v>50</v>
      </c>
      <c r="BF6881" s="101" t="s">
        <v>58</v>
      </c>
      <c r="BK6881" s="98" t="s">
        <v>70</v>
      </c>
    </row>
    <row r="6882" spans="17:63" ht="29.25" customHeight="1" x14ac:dyDescent="0.2">
      <c r="Q6882" s="92" t="s">
        <v>50</v>
      </c>
      <c r="BF6882" s="101" t="s">
        <v>58</v>
      </c>
      <c r="BK6882" s="98" t="s">
        <v>70</v>
      </c>
    </row>
    <row r="6883" spans="17:63" ht="29.25" customHeight="1" x14ac:dyDescent="0.2">
      <c r="Q6883" s="92" t="s">
        <v>50</v>
      </c>
      <c r="BF6883" s="101" t="s">
        <v>58</v>
      </c>
      <c r="BK6883" s="98" t="s">
        <v>70</v>
      </c>
    </row>
    <row r="6884" spans="17:63" ht="29.25" customHeight="1" x14ac:dyDescent="0.2">
      <c r="Q6884" s="92" t="s">
        <v>50</v>
      </c>
      <c r="BF6884" s="101" t="s">
        <v>58</v>
      </c>
      <c r="BK6884" s="98" t="s">
        <v>70</v>
      </c>
    </row>
    <row r="6885" spans="17:63" ht="29.25" customHeight="1" x14ac:dyDescent="0.2">
      <c r="Q6885" s="92" t="s">
        <v>50</v>
      </c>
      <c r="BF6885" s="101" t="s">
        <v>58</v>
      </c>
      <c r="BK6885" s="98" t="s">
        <v>70</v>
      </c>
    </row>
    <row r="6886" spans="17:63" ht="29.25" customHeight="1" x14ac:dyDescent="0.2">
      <c r="Q6886" s="92" t="s">
        <v>50</v>
      </c>
      <c r="BF6886" s="101" t="s">
        <v>58</v>
      </c>
      <c r="BK6886" s="98" t="s">
        <v>70</v>
      </c>
    </row>
    <row r="6887" spans="17:63" ht="29.25" customHeight="1" x14ac:dyDescent="0.2">
      <c r="Q6887" s="92" t="s">
        <v>50</v>
      </c>
      <c r="BF6887" s="101" t="s">
        <v>58</v>
      </c>
      <c r="BK6887" s="98" t="s">
        <v>70</v>
      </c>
    </row>
    <row r="6888" spans="17:63" ht="29.25" customHeight="1" x14ac:dyDescent="0.2">
      <c r="Q6888" s="92" t="s">
        <v>50</v>
      </c>
      <c r="BF6888" s="101" t="s">
        <v>58</v>
      </c>
      <c r="BK6888" s="98" t="s">
        <v>70</v>
      </c>
    </row>
    <row r="6889" spans="17:63" ht="29.25" customHeight="1" x14ac:dyDescent="0.2">
      <c r="Q6889" s="92" t="s">
        <v>50</v>
      </c>
      <c r="BF6889" s="101" t="s">
        <v>58</v>
      </c>
      <c r="BK6889" s="98" t="s">
        <v>70</v>
      </c>
    </row>
    <row r="6890" spans="17:63" ht="29.25" customHeight="1" x14ac:dyDescent="0.2">
      <c r="Q6890" s="92" t="s">
        <v>50</v>
      </c>
      <c r="BF6890" s="101" t="s">
        <v>58</v>
      </c>
      <c r="BK6890" s="98" t="s">
        <v>70</v>
      </c>
    </row>
    <row r="6891" spans="17:63" ht="29.25" customHeight="1" x14ac:dyDescent="0.2">
      <c r="Q6891" s="92" t="s">
        <v>50</v>
      </c>
      <c r="BF6891" s="101" t="s">
        <v>58</v>
      </c>
      <c r="BK6891" s="98" t="s">
        <v>70</v>
      </c>
    </row>
    <row r="6892" spans="17:63" ht="29.25" customHeight="1" x14ac:dyDescent="0.2">
      <c r="Q6892" s="92" t="s">
        <v>50</v>
      </c>
      <c r="BF6892" s="101" t="s">
        <v>58</v>
      </c>
      <c r="BK6892" s="98" t="s">
        <v>70</v>
      </c>
    </row>
    <row r="6893" spans="17:63" ht="29.25" customHeight="1" x14ac:dyDescent="0.2">
      <c r="Q6893" s="92" t="s">
        <v>50</v>
      </c>
      <c r="BF6893" s="101" t="s">
        <v>58</v>
      </c>
      <c r="BK6893" s="98" t="s">
        <v>70</v>
      </c>
    </row>
    <row r="6894" spans="17:63" ht="29.25" customHeight="1" x14ac:dyDescent="0.2">
      <c r="Q6894" s="92" t="s">
        <v>50</v>
      </c>
      <c r="BF6894" s="101" t="s">
        <v>58</v>
      </c>
      <c r="BK6894" s="98" t="s">
        <v>70</v>
      </c>
    </row>
    <row r="6895" spans="17:63" ht="29.25" customHeight="1" x14ac:dyDescent="0.2">
      <c r="Q6895" s="92" t="s">
        <v>50</v>
      </c>
      <c r="BF6895" s="101" t="s">
        <v>58</v>
      </c>
      <c r="BK6895" s="98" t="s">
        <v>70</v>
      </c>
    </row>
    <row r="6896" spans="17:63" ht="29.25" customHeight="1" x14ac:dyDescent="0.2">
      <c r="Q6896" s="92" t="s">
        <v>50</v>
      </c>
      <c r="BF6896" s="101" t="s">
        <v>58</v>
      </c>
      <c r="BK6896" s="98" t="s">
        <v>70</v>
      </c>
    </row>
    <row r="6897" spans="17:63" ht="29.25" customHeight="1" x14ac:dyDescent="0.2">
      <c r="Q6897" s="92" t="s">
        <v>50</v>
      </c>
      <c r="BF6897" s="101" t="s">
        <v>58</v>
      </c>
      <c r="BK6897" s="98" t="s">
        <v>70</v>
      </c>
    </row>
    <row r="6898" spans="17:63" ht="29.25" customHeight="1" x14ac:dyDescent="0.2">
      <c r="Q6898" s="92" t="s">
        <v>50</v>
      </c>
      <c r="BF6898" s="101" t="s">
        <v>58</v>
      </c>
      <c r="BK6898" s="98" t="s">
        <v>70</v>
      </c>
    </row>
    <row r="6899" spans="17:63" ht="29.25" customHeight="1" x14ac:dyDescent="0.2">
      <c r="Q6899" s="92" t="s">
        <v>50</v>
      </c>
      <c r="BF6899" s="101" t="s">
        <v>58</v>
      </c>
      <c r="BK6899" s="98" t="s">
        <v>70</v>
      </c>
    </row>
    <row r="6900" spans="17:63" ht="29.25" customHeight="1" x14ac:dyDescent="0.2">
      <c r="Q6900" s="92" t="s">
        <v>50</v>
      </c>
      <c r="BF6900" s="101" t="s">
        <v>58</v>
      </c>
      <c r="BK6900" s="98" t="s">
        <v>70</v>
      </c>
    </row>
    <row r="6901" spans="17:63" ht="29.25" customHeight="1" x14ac:dyDescent="0.2">
      <c r="Q6901" s="92" t="s">
        <v>50</v>
      </c>
      <c r="BF6901" s="101" t="s">
        <v>58</v>
      </c>
      <c r="BK6901" s="98" t="s">
        <v>70</v>
      </c>
    </row>
    <row r="6902" spans="17:63" ht="29.25" customHeight="1" x14ac:dyDescent="0.2">
      <c r="Q6902" s="92" t="s">
        <v>50</v>
      </c>
      <c r="BF6902" s="101" t="s">
        <v>58</v>
      </c>
      <c r="BK6902" s="98" t="s">
        <v>70</v>
      </c>
    </row>
    <row r="6903" spans="17:63" ht="29.25" customHeight="1" x14ac:dyDescent="0.2">
      <c r="Q6903" s="92" t="s">
        <v>50</v>
      </c>
      <c r="BF6903" s="101" t="s">
        <v>58</v>
      </c>
      <c r="BK6903" s="98" t="s">
        <v>70</v>
      </c>
    </row>
    <row r="6904" spans="17:63" ht="29.25" customHeight="1" x14ac:dyDescent="0.2">
      <c r="Q6904" s="92" t="s">
        <v>50</v>
      </c>
      <c r="BF6904" s="101" t="s">
        <v>58</v>
      </c>
      <c r="BK6904" s="98" t="s">
        <v>70</v>
      </c>
    </row>
    <row r="6905" spans="17:63" ht="29.25" customHeight="1" x14ac:dyDescent="0.2">
      <c r="Q6905" s="92" t="s">
        <v>50</v>
      </c>
      <c r="BF6905" s="101" t="s">
        <v>58</v>
      </c>
      <c r="BK6905" s="98" t="s">
        <v>70</v>
      </c>
    </row>
    <row r="6906" spans="17:63" ht="29.25" customHeight="1" x14ac:dyDescent="0.2">
      <c r="Q6906" s="92" t="s">
        <v>50</v>
      </c>
      <c r="BF6906" s="101" t="s">
        <v>58</v>
      </c>
      <c r="BK6906" s="98" t="s">
        <v>70</v>
      </c>
    </row>
    <row r="6907" spans="17:63" ht="29.25" customHeight="1" x14ac:dyDescent="0.2">
      <c r="Q6907" s="92" t="s">
        <v>50</v>
      </c>
      <c r="BF6907" s="101" t="s">
        <v>58</v>
      </c>
      <c r="BK6907" s="98" t="s">
        <v>70</v>
      </c>
    </row>
    <row r="6908" spans="17:63" ht="29.25" customHeight="1" x14ac:dyDescent="0.2">
      <c r="Q6908" s="92" t="s">
        <v>50</v>
      </c>
      <c r="BF6908" s="101" t="s">
        <v>58</v>
      </c>
      <c r="BK6908" s="98" t="s">
        <v>70</v>
      </c>
    </row>
    <row r="6909" spans="17:63" ht="29.25" customHeight="1" x14ac:dyDescent="0.2">
      <c r="Q6909" s="92" t="s">
        <v>50</v>
      </c>
      <c r="BF6909" s="101" t="s">
        <v>58</v>
      </c>
      <c r="BK6909" s="98" t="s">
        <v>70</v>
      </c>
    </row>
    <row r="6910" spans="17:63" ht="29.25" customHeight="1" x14ac:dyDescent="0.2">
      <c r="Q6910" s="92" t="s">
        <v>50</v>
      </c>
      <c r="BF6910" s="101" t="s">
        <v>58</v>
      </c>
      <c r="BK6910" s="98" t="s">
        <v>70</v>
      </c>
    </row>
    <row r="6911" spans="17:63" ht="29.25" customHeight="1" x14ac:dyDescent="0.2">
      <c r="Q6911" s="92" t="s">
        <v>50</v>
      </c>
      <c r="BF6911" s="101" t="s">
        <v>58</v>
      </c>
      <c r="BK6911" s="98" t="s">
        <v>70</v>
      </c>
    </row>
    <row r="6912" spans="17:63" ht="29.25" customHeight="1" x14ac:dyDescent="0.2">
      <c r="Q6912" s="92" t="s">
        <v>50</v>
      </c>
      <c r="BF6912" s="101" t="s">
        <v>58</v>
      </c>
      <c r="BK6912" s="98" t="s">
        <v>70</v>
      </c>
    </row>
    <row r="6913" spans="17:63" ht="29.25" customHeight="1" x14ac:dyDescent="0.2">
      <c r="Q6913" s="92" t="s">
        <v>50</v>
      </c>
      <c r="BF6913" s="101" t="s">
        <v>58</v>
      </c>
      <c r="BK6913" s="98" t="s">
        <v>70</v>
      </c>
    </row>
    <row r="6914" spans="17:63" ht="29.25" customHeight="1" x14ac:dyDescent="0.2">
      <c r="Q6914" s="92" t="s">
        <v>50</v>
      </c>
      <c r="BF6914" s="101" t="s">
        <v>58</v>
      </c>
      <c r="BK6914" s="98" t="s">
        <v>70</v>
      </c>
    </row>
    <row r="6915" spans="17:63" ht="29.25" customHeight="1" x14ac:dyDescent="0.2">
      <c r="Q6915" s="92" t="s">
        <v>50</v>
      </c>
      <c r="BF6915" s="101" t="s">
        <v>58</v>
      </c>
      <c r="BK6915" s="98" t="s">
        <v>70</v>
      </c>
    </row>
    <row r="6916" spans="17:63" ht="29.25" customHeight="1" x14ac:dyDescent="0.2">
      <c r="Q6916" s="92" t="s">
        <v>50</v>
      </c>
      <c r="BF6916" s="101" t="s">
        <v>58</v>
      </c>
      <c r="BK6916" s="98" t="s">
        <v>70</v>
      </c>
    </row>
    <row r="6917" spans="17:63" ht="29.25" customHeight="1" x14ac:dyDescent="0.2">
      <c r="Q6917" s="92" t="s">
        <v>50</v>
      </c>
      <c r="BF6917" s="101" t="s">
        <v>58</v>
      </c>
      <c r="BK6917" s="98" t="s">
        <v>70</v>
      </c>
    </row>
    <row r="6918" spans="17:63" ht="29.25" customHeight="1" x14ac:dyDescent="0.2">
      <c r="Q6918" s="92" t="s">
        <v>50</v>
      </c>
      <c r="BF6918" s="101" t="s">
        <v>58</v>
      </c>
      <c r="BK6918" s="98" t="s">
        <v>70</v>
      </c>
    </row>
    <row r="6919" spans="17:63" ht="29.25" customHeight="1" x14ac:dyDescent="0.2">
      <c r="Q6919" s="92" t="s">
        <v>50</v>
      </c>
      <c r="BF6919" s="101" t="s">
        <v>58</v>
      </c>
      <c r="BK6919" s="98" t="s">
        <v>70</v>
      </c>
    </row>
    <row r="6920" spans="17:63" ht="29.25" customHeight="1" x14ac:dyDescent="0.2">
      <c r="Q6920" s="92" t="s">
        <v>50</v>
      </c>
      <c r="BF6920" s="101" t="s">
        <v>58</v>
      </c>
      <c r="BK6920" s="98" t="s">
        <v>70</v>
      </c>
    </row>
    <row r="6921" spans="17:63" ht="29.25" customHeight="1" x14ac:dyDescent="0.2">
      <c r="Q6921" s="92" t="s">
        <v>50</v>
      </c>
      <c r="BF6921" s="101" t="s">
        <v>58</v>
      </c>
      <c r="BK6921" s="98" t="s">
        <v>70</v>
      </c>
    </row>
    <row r="6922" spans="17:63" ht="29.25" customHeight="1" x14ac:dyDescent="0.2">
      <c r="Q6922" s="92" t="s">
        <v>50</v>
      </c>
      <c r="BF6922" s="101" t="s">
        <v>58</v>
      </c>
      <c r="BK6922" s="98" t="s">
        <v>70</v>
      </c>
    </row>
    <row r="6923" spans="17:63" ht="29.25" customHeight="1" x14ac:dyDescent="0.2">
      <c r="Q6923" s="92" t="s">
        <v>50</v>
      </c>
      <c r="BF6923" s="101" t="s">
        <v>58</v>
      </c>
      <c r="BK6923" s="98" t="s">
        <v>70</v>
      </c>
    </row>
    <row r="6924" spans="17:63" ht="29.25" customHeight="1" x14ac:dyDescent="0.2">
      <c r="Q6924" s="92" t="s">
        <v>50</v>
      </c>
      <c r="BF6924" s="101" t="s">
        <v>58</v>
      </c>
      <c r="BK6924" s="98" t="s">
        <v>70</v>
      </c>
    </row>
    <row r="6925" spans="17:63" ht="29.25" customHeight="1" x14ac:dyDescent="0.2">
      <c r="Q6925" s="92" t="s">
        <v>50</v>
      </c>
      <c r="BF6925" s="101" t="s">
        <v>58</v>
      </c>
      <c r="BK6925" s="98" t="s">
        <v>70</v>
      </c>
    </row>
    <row r="6926" spans="17:63" ht="29.25" customHeight="1" x14ac:dyDescent="0.2">
      <c r="Q6926" s="92" t="s">
        <v>50</v>
      </c>
      <c r="BF6926" s="101" t="s">
        <v>58</v>
      </c>
      <c r="BK6926" s="98" t="s">
        <v>70</v>
      </c>
    </row>
    <row r="6927" spans="17:63" ht="29.25" customHeight="1" x14ac:dyDescent="0.2">
      <c r="Q6927" s="92" t="s">
        <v>50</v>
      </c>
      <c r="BF6927" s="101" t="s">
        <v>58</v>
      </c>
      <c r="BK6927" s="98" t="s">
        <v>70</v>
      </c>
    </row>
    <row r="6928" spans="17:63" ht="29.25" customHeight="1" x14ac:dyDescent="0.2">
      <c r="Q6928" s="92" t="s">
        <v>50</v>
      </c>
      <c r="BF6928" s="101" t="s">
        <v>58</v>
      </c>
      <c r="BK6928" s="98" t="s">
        <v>70</v>
      </c>
    </row>
    <row r="6929" spans="17:63" ht="29.25" customHeight="1" x14ac:dyDescent="0.2">
      <c r="Q6929" s="92" t="s">
        <v>50</v>
      </c>
      <c r="BF6929" s="101" t="s">
        <v>58</v>
      </c>
      <c r="BK6929" s="98" t="s">
        <v>70</v>
      </c>
    </row>
    <row r="6930" spans="17:63" ht="29.25" customHeight="1" x14ac:dyDescent="0.2">
      <c r="Q6930" s="92" t="s">
        <v>50</v>
      </c>
      <c r="BF6930" s="101" t="s">
        <v>58</v>
      </c>
      <c r="BK6930" s="98" t="s">
        <v>70</v>
      </c>
    </row>
    <row r="6931" spans="17:63" ht="29.25" customHeight="1" x14ac:dyDescent="0.2">
      <c r="Q6931" s="92" t="s">
        <v>50</v>
      </c>
      <c r="BF6931" s="101" t="s">
        <v>58</v>
      </c>
      <c r="BK6931" s="98" t="s">
        <v>70</v>
      </c>
    </row>
    <row r="6932" spans="17:63" ht="29.25" customHeight="1" x14ac:dyDescent="0.2">
      <c r="Q6932" s="92" t="s">
        <v>50</v>
      </c>
      <c r="BF6932" s="101" t="s">
        <v>58</v>
      </c>
      <c r="BK6932" s="98" t="s">
        <v>70</v>
      </c>
    </row>
    <row r="6933" spans="17:63" ht="29.25" customHeight="1" x14ac:dyDescent="0.2">
      <c r="Q6933" s="92" t="s">
        <v>50</v>
      </c>
      <c r="BF6933" s="101" t="s">
        <v>58</v>
      </c>
      <c r="BK6933" s="98" t="s">
        <v>70</v>
      </c>
    </row>
    <row r="6934" spans="17:63" ht="29.25" customHeight="1" x14ac:dyDescent="0.2">
      <c r="Q6934" s="92" t="s">
        <v>50</v>
      </c>
      <c r="BF6934" s="101" t="s">
        <v>58</v>
      </c>
      <c r="BK6934" s="98" t="s">
        <v>70</v>
      </c>
    </row>
    <row r="6935" spans="17:63" ht="29.25" customHeight="1" x14ac:dyDescent="0.2">
      <c r="Q6935" s="92" t="s">
        <v>50</v>
      </c>
      <c r="BF6935" s="101" t="s">
        <v>58</v>
      </c>
      <c r="BK6935" s="98" t="s">
        <v>70</v>
      </c>
    </row>
    <row r="6936" spans="17:63" ht="29.25" customHeight="1" x14ac:dyDescent="0.2">
      <c r="Q6936" s="92" t="s">
        <v>50</v>
      </c>
      <c r="BF6936" s="101" t="s">
        <v>58</v>
      </c>
      <c r="BK6936" s="98" t="s">
        <v>70</v>
      </c>
    </row>
    <row r="6937" spans="17:63" ht="29.25" customHeight="1" x14ac:dyDescent="0.2">
      <c r="Q6937" s="92" t="s">
        <v>50</v>
      </c>
      <c r="BF6937" s="101" t="s">
        <v>58</v>
      </c>
      <c r="BK6937" s="98" t="s">
        <v>70</v>
      </c>
    </row>
    <row r="6938" spans="17:63" ht="29.25" customHeight="1" x14ac:dyDescent="0.2">
      <c r="Q6938" s="92" t="s">
        <v>50</v>
      </c>
      <c r="BF6938" s="101" t="s">
        <v>58</v>
      </c>
      <c r="BK6938" s="98" t="s">
        <v>70</v>
      </c>
    </row>
    <row r="6939" spans="17:63" ht="29.25" customHeight="1" x14ac:dyDescent="0.2">
      <c r="Q6939" s="92" t="s">
        <v>50</v>
      </c>
      <c r="BF6939" s="101" t="s">
        <v>58</v>
      </c>
      <c r="BK6939" s="98" t="s">
        <v>70</v>
      </c>
    </row>
    <row r="6940" spans="17:63" ht="29.25" customHeight="1" x14ac:dyDescent="0.2">
      <c r="Q6940" s="92" t="s">
        <v>50</v>
      </c>
      <c r="BF6940" s="101" t="s">
        <v>58</v>
      </c>
      <c r="BK6940" s="98" t="s">
        <v>70</v>
      </c>
    </row>
    <row r="6941" spans="17:63" ht="29.25" customHeight="1" x14ac:dyDescent="0.2">
      <c r="Q6941" s="92" t="s">
        <v>50</v>
      </c>
      <c r="BF6941" s="101" t="s">
        <v>58</v>
      </c>
      <c r="BK6941" s="98" t="s">
        <v>70</v>
      </c>
    </row>
    <row r="6942" spans="17:63" ht="29.25" customHeight="1" x14ac:dyDescent="0.2">
      <c r="Q6942" s="92" t="s">
        <v>50</v>
      </c>
      <c r="BF6942" s="101" t="s">
        <v>58</v>
      </c>
      <c r="BK6942" s="98" t="s">
        <v>70</v>
      </c>
    </row>
    <row r="6943" spans="17:63" ht="29.25" customHeight="1" x14ac:dyDescent="0.2">
      <c r="Q6943" s="92" t="s">
        <v>50</v>
      </c>
      <c r="BF6943" s="101" t="s">
        <v>58</v>
      </c>
      <c r="BK6943" s="98" t="s">
        <v>70</v>
      </c>
    </row>
    <row r="6944" spans="17:63" ht="29.25" customHeight="1" x14ac:dyDescent="0.2">
      <c r="Q6944" s="92" t="s">
        <v>50</v>
      </c>
      <c r="BF6944" s="101" t="s">
        <v>58</v>
      </c>
      <c r="BK6944" s="98" t="s">
        <v>70</v>
      </c>
    </row>
    <row r="6945" spans="17:63" ht="29.25" customHeight="1" x14ac:dyDescent="0.2">
      <c r="Q6945" s="92" t="s">
        <v>50</v>
      </c>
      <c r="BF6945" s="101" t="s">
        <v>58</v>
      </c>
      <c r="BK6945" s="98" t="s">
        <v>70</v>
      </c>
    </row>
    <row r="6946" spans="17:63" ht="29.25" customHeight="1" x14ac:dyDescent="0.2">
      <c r="Q6946" s="92" t="s">
        <v>50</v>
      </c>
      <c r="BF6946" s="101" t="s">
        <v>58</v>
      </c>
      <c r="BK6946" s="98" t="s">
        <v>70</v>
      </c>
    </row>
    <row r="6947" spans="17:63" ht="29.25" customHeight="1" x14ac:dyDescent="0.2">
      <c r="Q6947" s="92" t="s">
        <v>50</v>
      </c>
      <c r="BF6947" s="101" t="s">
        <v>58</v>
      </c>
      <c r="BK6947" s="98" t="s">
        <v>70</v>
      </c>
    </row>
    <row r="6948" spans="17:63" ht="29.25" customHeight="1" x14ac:dyDescent="0.2">
      <c r="Q6948" s="92" t="s">
        <v>50</v>
      </c>
      <c r="BF6948" s="101" t="s">
        <v>58</v>
      </c>
      <c r="BK6948" s="98" t="s">
        <v>70</v>
      </c>
    </row>
    <row r="6949" spans="17:63" ht="29.25" customHeight="1" x14ac:dyDescent="0.2">
      <c r="Q6949" s="92" t="s">
        <v>50</v>
      </c>
      <c r="BF6949" s="101" t="s">
        <v>58</v>
      </c>
      <c r="BK6949" s="98" t="s">
        <v>70</v>
      </c>
    </row>
    <row r="6950" spans="17:63" ht="29.25" customHeight="1" x14ac:dyDescent="0.2">
      <c r="Q6950" s="92" t="s">
        <v>50</v>
      </c>
      <c r="BF6950" s="101" t="s">
        <v>58</v>
      </c>
      <c r="BK6950" s="98" t="s">
        <v>70</v>
      </c>
    </row>
    <row r="6951" spans="17:63" ht="29.25" customHeight="1" x14ac:dyDescent="0.2">
      <c r="Q6951" s="92" t="s">
        <v>50</v>
      </c>
      <c r="BF6951" s="101" t="s">
        <v>58</v>
      </c>
      <c r="BK6951" s="98" t="s">
        <v>70</v>
      </c>
    </row>
    <row r="6952" spans="17:63" ht="29.25" customHeight="1" x14ac:dyDescent="0.2">
      <c r="Q6952" s="92" t="s">
        <v>50</v>
      </c>
      <c r="BF6952" s="101" t="s">
        <v>58</v>
      </c>
      <c r="BK6952" s="98" t="s">
        <v>70</v>
      </c>
    </row>
    <row r="6953" spans="17:63" ht="29.25" customHeight="1" x14ac:dyDescent="0.2">
      <c r="Q6953" s="92" t="s">
        <v>50</v>
      </c>
      <c r="BF6953" s="101" t="s">
        <v>58</v>
      </c>
      <c r="BK6953" s="98" t="s">
        <v>70</v>
      </c>
    </row>
    <row r="6954" spans="17:63" ht="29.25" customHeight="1" x14ac:dyDescent="0.2">
      <c r="Q6954" s="92" t="s">
        <v>50</v>
      </c>
      <c r="BF6954" s="101" t="s">
        <v>58</v>
      </c>
      <c r="BK6954" s="98" t="s">
        <v>70</v>
      </c>
    </row>
    <row r="6955" spans="17:63" ht="29.25" customHeight="1" x14ac:dyDescent="0.2">
      <c r="Q6955" s="92" t="s">
        <v>50</v>
      </c>
      <c r="BF6955" s="101" t="s">
        <v>58</v>
      </c>
      <c r="BK6955" s="98" t="s">
        <v>70</v>
      </c>
    </row>
    <row r="6956" spans="17:63" ht="29.25" customHeight="1" x14ac:dyDescent="0.2">
      <c r="Q6956" s="92" t="s">
        <v>50</v>
      </c>
      <c r="BF6956" s="101" t="s">
        <v>58</v>
      </c>
      <c r="BK6956" s="98" t="s">
        <v>70</v>
      </c>
    </row>
    <row r="6957" spans="17:63" ht="29.25" customHeight="1" x14ac:dyDescent="0.2">
      <c r="Q6957" s="92" t="s">
        <v>50</v>
      </c>
      <c r="BF6957" s="101" t="s">
        <v>58</v>
      </c>
      <c r="BK6957" s="98" t="s">
        <v>70</v>
      </c>
    </row>
    <row r="6958" spans="17:63" ht="29.25" customHeight="1" x14ac:dyDescent="0.2">
      <c r="Q6958" s="92" t="s">
        <v>50</v>
      </c>
      <c r="BF6958" s="101" t="s">
        <v>58</v>
      </c>
      <c r="BK6958" s="98" t="s">
        <v>70</v>
      </c>
    </row>
    <row r="6959" spans="17:63" ht="29.25" customHeight="1" x14ac:dyDescent="0.2">
      <c r="Q6959" s="92" t="s">
        <v>50</v>
      </c>
      <c r="BF6959" s="101" t="s">
        <v>58</v>
      </c>
      <c r="BK6959" s="98" t="s">
        <v>70</v>
      </c>
    </row>
    <row r="6960" spans="17:63" ht="29.25" customHeight="1" x14ac:dyDescent="0.2">
      <c r="Q6960" s="92" t="s">
        <v>50</v>
      </c>
      <c r="BF6960" s="101" t="s">
        <v>58</v>
      </c>
      <c r="BK6960" s="98" t="s">
        <v>70</v>
      </c>
    </row>
    <row r="6961" spans="17:63" ht="29.25" customHeight="1" x14ac:dyDescent="0.2">
      <c r="Q6961" s="92" t="s">
        <v>50</v>
      </c>
      <c r="BF6961" s="101" t="s">
        <v>58</v>
      </c>
      <c r="BK6961" s="98" t="s">
        <v>70</v>
      </c>
    </row>
    <row r="6962" spans="17:63" ht="29.25" customHeight="1" x14ac:dyDescent="0.2">
      <c r="Q6962" s="92" t="s">
        <v>50</v>
      </c>
      <c r="BF6962" s="101" t="s">
        <v>58</v>
      </c>
      <c r="BK6962" s="98" t="s">
        <v>70</v>
      </c>
    </row>
    <row r="6963" spans="17:63" ht="29.25" customHeight="1" x14ac:dyDescent="0.2">
      <c r="Q6963" s="92" t="s">
        <v>50</v>
      </c>
      <c r="BF6963" s="101" t="s">
        <v>58</v>
      </c>
      <c r="BK6963" s="98" t="s">
        <v>70</v>
      </c>
    </row>
    <row r="6964" spans="17:63" ht="29.25" customHeight="1" x14ac:dyDescent="0.2">
      <c r="Q6964" s="92" t="s">
        <v>50</v>
      </c>
      <c r="BF6964" s="101" t="s">
        <v>58</v>
      </c>
      <c r="BK6964" s="98" t="s">
        <v>70</v>
      </c>
    </row>
    <row r="6965" spans="17:63" ht="29.25" customHeight="1" x14ac:dyDescent="0.2">
      <c r="Q6965" s="92" t="s">
        <v>50</v>
      </c>
      <c r="BF6965" s="101" t="s">
        <v>58</v>
      </c>
      <c r="BK6965" s="98" t="s">
        <v>70</v>
      </c>
    </row>
    <row r="6966" spans="17:63" ht="29.25" customHeight="1" x14ac:dyDescent="0.2">
      <c r="Q6966" s="92" t="s">
        <v>50</v>
      </c>
      <c r="BF6966" s="101" t="s">
        <v>58</v>
      </c>
      <c r="BK6966" s="98" t="s">
        <v>70</v>
      </c>
    </row>
    <row r="6967" spans="17:63" ht="29.25" customHeight="1" x14ac:dyDescent="0.2">
      <c r="Q6967" s="92" t="s">
        <v>50</v>
      </c>
      <c r="BF6967" s="101" t="s">
        <v>58</v>
      </c>
      <c r="BK6967" s="98" t="s">
        <v>70</v>
      </c>
    </row>
    <row r="6968" spans="17:63" ht="29.25" customHeight="1" x14ac:dyDescent="0.2">
      <c r="Q6968" s="92" t="s">
        <v>50</v>
      </c>
      <c r="BF6968" s="101" t="s">
        <v>58</v>
      </c>
      <c r="BK6968" s="98" t="s">
        <v>70</v>
      </c>
    </row>
    <row r="6969" spans="17:63" ht="29.25" customHeight="1" x14ac:dyDescent="0.2">
      <c r="Q6969" s="92" t="s">
        <v>50</v>
      </c>
      <c r="BF6969" s="101" t="s">
        <v>58</v>
      </c>
      <c r="BK6969" s="98" t="s">
        <v>70</v>
      </c>
    </row>
    <row r="6970" spans="17:63" ht="29.25" customHeight="1" x14ac:dyDescent="0.2">
      <c r="Q6970" s="92" t="s">
        <v>50</v>
      </c>
      <c r="BF6970" s="101" t="s">
        <v>58</v>
      </c>
      <c r="BK6970" s="98" t="s">
        <v>70</v>
      </c>
    </row>
    <row r="6971" spans="17:63" ht="29.25" customHeight="1" x14ac:dyDescent="0.2">
      <c r="Q6971" s="92" t="s">
        <v>50</v>
      </c>
      <c r="BF6971" s="101" t="s">
        <v>58</v>
      </c>
      <c r="BK6971" s="98" t="s">
        <v>70</v>
      </c>
    </row>
    <row r="6972" spans="17:63" ht="29.25" customHeight="1" x14ac:dyDescent="0.2">
      <c r="Q6972" s="92" t="s">
        <v>50</v>
      </c>
      <c r="BF6972" s="101" t="s">
        <v>58</v>
      </c>
      <c r="BK6972" s="98" t="s">
        <v>70</v>
      </c>
    </row>
    <row r="6973" spans="17:63" ht="29.25" customHeight="1" x14ac:dyDescent="0.2">
      <c r="Q6973" s="92" t="s">
        <v>50</v>
      </c>
      <c r="BF6973" s="101" t="s">
        <v>58</v>
      </c>
      <c r="BK6973" s="98" t="s">
        <v>70</v>
      </c>
    </row>
    <row r="6974" spans="17:63" ht="29.25" customHeight="1" x14ac:dyDescent="0.2">
      <c r="Q6974" s="92" t="s">
        <v>50</v>
      </c>
      <c r="BF6974" s="101" t="s">
        <v>58</v>
      </c>
      <c r="BK6974" s="98" t="s">
        <v>70</v>
      </c>
    </row>
    <row r="6975" spans="17:63" ht="29.25" customHeight="1" x14ac:dyDescent="0.2">
      <c r="Q6975" s="92" t="s">
        <v>50</v>
      </c>
      <c r="BF6975" s="101" t="s">
        <v>58</v>
      </c>
      <c r="BK6975" s="98" t="s">
        <v>70</v>
      </c>
    </row>
    <row r="6976" spans="17:63" ht="29.25" customHeight="1" x14ac:dyDescent="0.2">
      <c r="Q6976" s="92" t="s">
        <v>50</v>
      </c>
      <c r="BF6976" s="101" t="s">
        <v>58</v>
      </c>
      <c r="BK6976" s="98" t="s">
        <v>70</v>
      </c>
    </row>
    <row r="6977" spans="17:63" ht="29.25" customHeight="1" x14ac:dyDescent="0.2">
      <c r="Q6977" s="92" t="s">
        <v>50</v>
      </c>
      <c r="BF6977" s="101" t="s">
        <v>58</v>
      </c>
      <c r="BK6977" s="98" t="s">
        <v>70</v>
      </c>
    </row>
    <row r="6978" spans="17:63" ht="29.25" customHeight="1" x14ac:dyDescent="0.2">
      <c r="Q6978" s="92" t="s">
        <v>50</v>
      </c>
      <c r="BF6978" s="101" t="s">
        <v>58</v>
      </c>
      <c r="BK6978" s="98" t="s">
        <v>70</v>
      </c>
    </row>
    <row r="6979" spans="17:63" ht="29.25" customHeight="1" x14ac:dyDescent="0.2">
      <c r="Q6979" s="92" t="s">
        <v>50</v>
      </c>
      <c r="BF6979" s="101" t="s">
        <v>58</v>
      </c>
      <c r="BK6979" s="98" t="s">
        <v>70</v>
      </c>
    </row>
    <row r="6980" spans="17:63" ht="29.25" customHeight="1" x14ac:dyDescent="0.2">
      <c r="Q6980" s="92" t="s">
        <v>50</v>
      </c>
      <c r="BF6980" s="101" t="s">
        <v>58</v>
      </c>
      <c r="BK6980" s="98" t="s">
        <v>70</v>
      </c>
    </row>
    <row r="6981" spans="17:63" ht="29.25" customHeight="1" x14ac:dyDescent="0.2">
      <c r="Q6981" s="92" t="s">
        <v>50</v>
      </c>
      <c r="BF6981" s="101" t="s">
        <v>58</v>
      </c>
      <c r="BK6981" s="98" t="s">
        <v>70</v>
      </c>
    </row>
    <row r="6982" spans="17:63" ht="29.25" customHeight="1" x14ac:dyDescent="0.2">
      <c r="Q6982" s="92" t="s">
        <v>50</v>
      </c>
      <c r="BF6982" s="101" t="s">
        <v>58</v>
      </c>
      <c r="BK6982" s="98" t="s">
        <v>70</v>
      </c>
    </row>
    <row r="6983" spans="17:63" ht="29.25" customHeight="1" x14ac:dyDescent="0.2">
      <c r="Q6983" s="92" t="s">
        <v>50</v>
      </c>
      <c r="BF6983" s="101" t="s">
        <v>58</v>
      </c>
      <c r="BK6983" s="98" t="s">
        <v>70</v>
      </c>
    </row>
    <row r="6984" spans="17:63" ht="29.25" customHeight="1" x14ac:dyDescent="0.2">
      <c r="Q6984" s="92" t="s">
        <v>50</v>
      </c>
      <c r="BF6984" s="101" t="s">
        <v>58</v>
      </c>
      <c r="BK6984" s="98" t="s">
        <v>70</v>
      </c>
    </row>
    <row r="6985" spans="17:63" ht="29.25" customHeight="1" x14ac:dyDescent="0.2">
      <c r="Q6985" s="92" t="s">
        <v>50</v>
      </c>
      <c r="BF6985" s="101" t="s">
        <v>58</v>
      </c>
      <c r="BK6985" s="98" t="s">
        <v>70</v>
      </c>
    </row>
    <row r="6986" spans="17:63" ht="29.25" customHeight="1" x14ac:dyDescent="0.2">
      <c r="Q6986" s="92" t="s">
        <v>50</v>
      </c>
      <c r="BF6986" s="101" t="s">
        <v>58</v>
      </c>
      <c r="BK6986" s="98" t="s">
        <v>70</v>
      </c>
    </row>
    <row r="6987" spans="17:63" ht="29.25" customHeight="1" x14ac:dyDescent="0.2">
      <c r="Q6987" s="92" t="s">
        <v>50</v>
      </c>
      <c r="BF6987" s="101" t="s">
        <v>58</v>
      </c>
      <c r="BK6987" s="98" t="s">
        <v>70</v>
      </c>
    </row>
    <row r="6988" spans="17:63" ht="29.25" customHeight="1" x14ac:dyDescent="0.2">
      <c r="Q6988" s="92" t="s">
        <v>50</v>
      </c>
      <c r="BF6988" s="101" t="s">
        <v>58</v>
      </c>
      <c r="BK6988" s="98" t="s">
        <v>70</v>
      </c>
    </row>
    <row r="6989" spans="17:63" ht="29.25" customHeight="1" x14ac:dyDescent="0.2">
      <c r="Q6989" s="92" t="s">
        <v>50</v>
      </c>
      <c r="BF6989" s="101" t="s">
        <v>58</v>
      </c>
      <c r="BK6989" s="98" t="s">
        <v>70</v>
      </c>
    </row>
    <row r="6990" spans="17:63" ht="29.25" customHeight="1" x14ac:dyDescent="0.2">
      <c r="Q6990" s="92" t="s">
        <v>50</v>
      </c>
      <c r="BF6990" s="101" t="s">
        <v>58</v>
      </c>
      <c r="BK6990" s="98" t="s">
        <v>70</v>
      </c>
    </row>
    <row r="6991" spans="17:63" ht="29.25" customHeight="1" x14ac:dyDescent="0.2">
      <c r="Q6991" s="92" t="s">
        <v>50</v>
      </c>
      <c r="BF6991" s="101" t="s">
        <v>58</v>
      </c>
      <c r="BK6991" s="98" t="s">
        <v>70</v>
      </c>
    </row>
    <row r="6992" spans="17:63" ht="29.25" customHeight="1" x14ac:dyDescent="0.2">
      <c r="Q6992" s="92" t="s">
        <v>50</v>
      </c>
      <c r="BF6992" s="101" t="s">
        <v>58</v>
      </c>
      <c r="BK6992" s="98" t="s">
        <v>70</v>
      </c>
    </row>
    <row r="6993" spans="17:63" ht="29.25" customHeight="1" x14ac:dyDescent="0.2">
      <c r="Q6993" s="92" t="s">
        <v>50</v>
      </c>
      <c r="BF6993" s="101" t="s">
        <v>58</v>
      </c>
      <c r="BK6993" s="98" t="s">
        <v>70</v>
      </c>
    </row>
    <row r="6994" spans="17:63" ht="29.25" customHeight="1" x14ac:dyDescent="0.2">
      <c r="Q6994" s="92" t="s">
        <v>50</v>
      </c>
      <c r="BF6994" s="101" t="s">
        <v>58</v>
      </c>
      <c r="BK6994" s="98" t="s">
        <v>70</v>
      </c>
    </row>
    <row r="6995" spans="17:63" ht="29.25" customHeight="1" x14ac:dyDescent="0.2">
      <c r="Q6995" s="92" t="s">
        <v>50</v>
      </c>
      <c r="BF6995" s="101" t="s">
        <v>58</v>
      </c>
      <c r="BK6995" s="98" t="s">
        <v>70</v>
      </c>
    </row>
    <row r="6996" spans="17:63" ht="29.25" customHeight="1" x14ac:dyDescent="0.2">
      <c r="Q6996" s="92" t="s">
        <v>50</v>
      </c>
      <c r="BF6996" s="101" t="s">
        <v>58</v>
      </c>
      <c r="BK6996" s="98" t="s">
        <v>70</v>
      </c>
    </row>
    <row r="6997" spans="17:63" ht="29.25" customHeight="1" x14ac:dyDescent="0.2">
      <c r="Q6997" s="92" t="s">
        <v>50</v>
      </c>
      <c r="BF6997" s="101" t="s">
        <v>58</v>
      </c>
      <c r="BK6997" s="98" t="s">
        <v>70</v>
      </c>
    </row>
    <row r="6998" spans="17:63" ht="29.25" customHeight="1" x14ac:dyDescent="0.2">
      <c r="Q6998" s="92" t="s">
        <v>50</v>
      </c>
      <c r="BF6998" s="101" t="s">
        <v>58</v>
      </c>
      <c r="BK6998" s="98" t="s">
        <v>70</v>
      </c>
    </row>
    <row r="6999" spans="17:63" ht="29.25" customHeight="1" x14ac:dyDescent="0.2">
      <c r="Q6999" s="92" t="s">
        <v>50</v>
      </c>
      <c r="BF6999" s="101" t="s">
        <v>58</v>
      </c>
      <c r="BK6999" s="98" t="s">
        <v>70</v>
      </c>
    </row>
    <row r="7000" spans="17:63" ht="29.25" customHeight="1" x14ac:dyDescent="0.2">
      <c r="Q7000" s="92" t="s">
        <v>50</v>
      </c>
      <c r="BF7000" s="101" t="s">
        <v>58</v>
      </c>
      <c r="BK7000" s="98" t="s">
        <v>70</v>
      </c>
    </row>
    <row r="7001" spans="17:63" ht="29.25" customHeight="1" x14ac:dyDescent="0.2">
      <c r="Q7001" s="92" t="s">
        <v>50</v>
      </c>
      <c r="BF7001" s="101" t="s">
        <v>58</v>
      </c>
      <c r="BK7001" s="98" t="s">
        <v>70</v>
      </c>
    </row>
    <row r="7002" spans="17:63" ht="29.25" customHeight="1" x14ac:dyDescent="0.2">
      <c r="Q7002" s="92" t="s">
        <v>50</v>
      </c>
      <c r="BF7002" s="101" t="s">
        <v>58</v>
      </c>
      <c r="BK7002" s="98" t="s">
        <v>70</v>
      </c>
    </row>
    <row r="7003" spans="17:63" ht="29.25" customHeight="1" x14ac:dyDescent="0.2">
      <c r="Q7003" s="92" t="s">
        <v>50</v>
      </c>
      <c r="BF7003" s="101" t="s">
        <v>58</v>
      </c>
      <c r="BK7003" s="98" t="s">
        <v>70</v>
      </c>
    </row>
    <row r="7004" spans="17:63" ht="29.25" customHeight="1" x14ac:dyDescent="0.2">
      <c r="Q7004" s="92" t="s">
        <v>50</v>
      </c>
      <c r="BF7004" s="101" t="s">
        <v>58</v>
      </c>
      <c r="BK7004" s="98" t="s">
        <v>70</v>
      </c>
    </row>
    <row r="7005" spans="17:63" ht="29.25" customHeight="1" x14ac:dyDescent="0.2">
      <c r="Q7005" s="92" t="s">
        <v>50</v>
      </c>
      <c r="BF7005" s="101" t="s">
        <v>58</v>
      </c>
      <c r="BK7005" s="98" t="s">
        <v>70</v>
      </c>
    </row>
    <row r="7006" spans="17:63" ht="29.25" customHeight="1" x14ac:dyDescent="0.2">
      <c r="Q7006" s="92" t="s">
        <v>50</v>
      </c>
      <c r="BF7006" s="101" t="s">
        <v>58</v>
      </c>
      <c r="BK7006" s="98" t="s">
        <v>70</v>
      </c>
    </row>
    <row r="7007" spans="17:63" ht="29.25" customHeight="1" x14ac:dyDescent="0.2">
      <c r="Q7007" s="92" t="s">
        <v>50</v>
      </c>
      <c r="BF7007" s="101" t="s">
        <v>58</v>
      </c>
      <c r="BK7007" s="98" t="s">
        <v>70</v>
      </c>
    </row>
    <row r="7008" spans="17:63" ht="29.25" customHeight="1" x14ac:dyDescent="0.2">
      <c r="Q7008" s="92" t="s">
        <v>50</v>
      </c>
      <c r="BF7008" s="101" t="s">
        <v>58</v>
      </c>
      <c r="BK7008" s="98" t="s">
        <v>70</v>
      </c>
    </row>
    <row r="7009" spans="17:63" ht="29.25" customHeight="1" x14ac:dyDescent="0.2">
      <c r="Q7009" s="92" t="s">
        <v>50</v>
      </c>
      <c r="BF7009" s="101" t="s">
        <v>58</v>
      </c>
      <c r="BK7009" s="98" t="s">
        <v>70</v>
      </c>
    </row>
    <row r="7010" spans="17:63" ht="29.25" customHeight="1" x14ac:dyDescent="0.2">
      <c r="Q7010" s="92" t="s">
        <v>50</v>
      </c>
      <c r="BF7010" s="101" t="s">
        <v>58</v>
      </c>
      <c r="BK7010" s="98" t="s">
        <v>70</v>
      </c>
    </row>
    <row r="7011" spans="17:63" ht="29.25" customHeight="1" x14ac:dyDescent="0.2">
      <c r="Q7011" s="92" t="s">
        <v>50</v>
      </c>
      <c r="BF7011" s="101" t="s">
        <v>58</v>
      </c>
      <c r="BK7011" s="98" t="s">
        <v>70</v>
      </c>
    </row>
    <row r="7012" spans="17:63" ht="29.25" customHeight="1" x14ac:dyDescent="0.2">
      <c r="Q7012" s="92" t="s">
        <v>50</v>
      </c>
      <c r="BF7012" s="101" t="s">
        <v>58</v>
      </c>
      <c r="BK7012" s="98" t="s">
        <v>70</v>
      </c>
    </row>
    <row r="7013" spans="17:63" ht="29.25" customHeight="1" x14ac:dyDescent="0.2">
      <c r="Q7013" s="92" t="s">
        <v>50</v>
      </c>
      <c r="BF7013" s="101" t="s">
        <v>58</v>
      </c>
      <c r="BK7013" s="98" t="s">
        <v>70</v>
      </c>
    </row>
    <row r="7014" spans="17:63" ht="29.25" customHeight="1" x14ac:dyDescent="0.2">
      <c r="Q7014" s="92" t="s">
        <v>50</v>
      </c>
      <c r="BF7014" s="101" t="s">
        <v>58</v>
      </c>
      <c r="BK7014" s="98" t="s">
        <v>70</v>
      </c>
    </row>
    <row r="7015" spans="17:63" ht="29.25" customHeight="1" x14ac:dyDescent="0.2">
      <c r="Q7015" s="92" t="s">
        <v>50</v>
      </c>
      <c r="BF7015" s="101" t="s">
        <v>58</v>
      </c>
      <c r="BK7015" s="98" t="s">
        <v>70</v>
      </c>
    </row>
    <row r="7016" spans="17:63" ht="29.25" customHeight="1" x14ac:dyDescent="0.2">
      <c r="Q7016" s="92" t="s">
        <v>50</v>
      </c>
      <c r="BF7016" s="101" t="s">
        <v>58</v>
      </c>
      <c r="BK7016" s="98" t="s">
        <v>70</v>
      </c>
    </row>
    <row r="7017" spans="17:63" ht="29.25" customHeight="1" x14ac:dyDescent="0.2">
      <c r="Q7017" s="92" t="s">
        <v>50</v>
      </c>
      <c r="BF7017" s="101" t="s">
        <v>58</v>
      </c>
      <c r="BK7017" s="98" t="s">
        <v>70</v>
      </c>
    </row>
    <row r="7018" spans="17:63" ht="29.25" customHeight="1" x14ac:dyDescent="0.2">
      <c r="Q7018" s="92" t="s">
        <v>50</v>
      </c>
      <c r="BF7018" s="101" t="s">
        <v>58</v>
      </c>
      <c r="BK7018" s="98" t="s">
        <v>70</v>
      </c>
    </row>
    <row r="7019" spans="17:63" ht="29.25" customHeight="1" x14ac:dyDescent="0.2">
      <c r="Q7019" s="92" t="s">
        <v>50</v>
      </c>
      <c r="BF7019" s="101" t="s">
        <v>58</v>
      </c>
      <c r="BK7019" s="98" t="s">
        <v>70</v>
      </c>
    </row>
    <row r="7020" spans="17:63" ht="29.25" customHeight="1" x14ac:dyDescent="0.2">
      <c r="Q7020" s="92" t="s">
        <v>50</v>
      </c>
      <c r="BF7020" s="101" t="s">
        <v>58</v>
      </c>
      <c r="BK7020" s="98" t="s">
        <v>70</v>
      </c>
    </row>
    <row r="7021" spans="17:63" ht="29.25" customHeight="1" x14ac:dyDescent="0.2">
      <c r="Q7021" s="92" t="s">
        <v>50</v>
      </c>
      <c r="BF7021" s="101" t="s">
        <v>58</v>
      </c>
      <c r="BK7021" s="98" t="s">
        <v>70</v>
      </c>
    </row>
    <row r="7022" spans="17:63" ht="29.25" customHeight="1" x14ac:dyDescent="0.2">
      <c r="Q7022" s="92" t="s">
        <v>50</v>
      </c>
      <c r="BF7022" s="101" t="s">
        <v>58</v>
      </c>
      <c r="BK7022" s="98" t="s">
        <v>70</v>
      </c>
    </row>
    <row r="7023" spans="17:63" ht="29.25" customHeight="1" x14ac:dyDescent="0.2">
      <c r="Q7023" s="92" t="s">
        <v>50</v>
      </c>
      <c r="BF7023" s="101" t="s">
        <v>58</v>
      </c>
      <c r="BK7023" s="98" t="s">
        <v>70</v>
      </c>
    </row>
    <row r="7024" spans="17:63" ht="29.25" customHeight="1" x14ac:dyDescent="0.2">
      <c r="Q7024" s="92" t="s">
        <v>50</v>
      </c>
      <c r="BF7024" s="101" t="s">
        <v>58</v>
      </c>
      <c r="BK7024" s="98" t="s">
        <v>70</v>
      </c>
    </row>
    <row r="7025" spans="17:63" ht="29.25" customHeight="1" x14ac:dyDescent="0.2">
      <c r="Q7025" s="92" t="s">
        <v>50</v>
      </c>
      <c r="BF7025" s="101" t="s">
        <v>58</v>
      </c>
      <c r="BK7025" s="98" t="s">
        <v>70</v>
      </c>
    </row>
    <row r="7026" spans="17:63" ht="29.25" customHeight="1" x14ac:dyDescent="0.2">
      <c r="Q7026" s="92" t="s">
        <v>50</v>
      </c>
      <c r="BF7026" s="101" t="s">
        <v>58</v>
      </c>
      <c r="BK7026" s="98" t="s">
        <v>70</v>
      </c>
    </row>
    <row r="7027" spans="17:63" ht="29.25" customHeight="1" x14ac:dyDescent="0.2">
      <c r="Q7027" s="92" t="s">
        <v>50</v>
      </c>
      <c r="BF7027" s="101" t="s">
        <v>58</v>
      </c>
      <c r="BK7027" s="98" t="s">
        <v>70</v>
      </c>
    </row>
    <row r="7028" spans="17:63" ht="29.25" customHeight="1" x14ac:dyDescent="0.2">
      <c r="Q7028" s="92" t="s">
        <v>50</v>
      </c>
      <c r="BF7028" s="101" t="s">
        <v>58</v>
      </c>
      <c r="BK7028" s="98" t="s">
        <v>70</v>
      </c>
    </row>
    <row r="7029" spans="17:63" ht="29.25" customHeight="1" x14ac:dyDescent="0.2">
      <c r="Q7029" s="92" t="s">
        <v>50</v>
      </c>
      <c r="BF7029" s="101" t="s">
        <v>58</v>
      </c>
      <c r="BK7029" s="98" t="s">
        <v>70</v>
      </c>
    </row>
    <row r="7030" spans="17:63" ht="29.25" customHeight="1" x14ac:dyDescent="0.2">
      <c r="Q7030" s="92" t="s">
        <v>50</v>
      </c>
      <c r="BF7030" s="101" t="s">
        <v>58</v>
      </c>
      <c r="BK7030" s="98" t="s">
        <v>70</v>
      </c>
    </row>
    <row r="7031" spans="17:63" ht="29.25" customHeight="1" x14ac:dyDescent="0.2">
      <c r="Q7031" s="92" t="s">
        <v>50</v>
      </c>
      <c r="BF7031" s="101" t="s">
        <v>58</v>
      </c>
      <c r="BK7031" s="98" t="s">
        <v>70</v>
      </c>
    </row>
    <row r="7032" spans="17:63" ht="29.25" customHeight="1" x14ac:dyDescent="0.2">
      <c r="Q7032" s="92" t="s">
        <v>50</v>
      </c>
      <c r="BF7032" s="101" t="s">
        <v>58</v>
      </c>
      <c r="BK7032" s="98" t="s">
        <v>70</v>
      </c>
    </row>
    <row r="7033" spans="17:63" ht="29.25" customHeight="1" x14ac:dyDescent="0.2">
      <c r="Q7033" s="92" t="s">
        <v>50</v>
      </c>
      <c r="BF7033" s="101" t="s">
        <v>58</v>
      </c>
      <c r="BK7033" s="98" t="s">
        <v>70</v>
      </c>
    </row>
    <row r="7034" spans="17:63" ht="29.25" customHeight="1" x14ac:dyDescent="0.2">
      <c r="Q7034" s="92" t="s">
        <v>50</v>
      </c>
      <c r="BF7034" s="101" t="s">
        <v>58</v>
      </c>
      <c r="BK7034" s="98" t="s">
        <v>70</v>
      </c>
    </row>
    <row r="7035" spans="17:63" ht="29.25" customHeight="1" x14ac:dyDescent="0.2">
      <c r="Q7035" s="92" t="s">
        <v>50</v>
      </c>
      <c r="BF7035" s="101" t="s">
        <v>58</v>
      </c>
      <c r="BK7035" s="98" t="s">
        <v>70</v>
      </c>
    </row>
    <row r="7036" spans="17:63" ht="29.25" customHeight="1" x14ac:dyDescent="0.2">
      <c r="Q7036" s="92" t="s">
        <v>50</v>
      </c>
      <c r="BF7036" s="101" t="s">
        <v>58</v>
      </c>
      <c r="BK7036" s="98" t="s">
        <v>70</v>
      </c>
    </row>
    <row r="7037" spans="17:63" ht="29.25" customHeight="1" x14ac:dyDescent="0.2">
      <c r="Q7037" s="92" t="s">
        <v>50</v>
      </c>
      <c r="BF7037" s="101" t="s">
        <v>58</v>
      </c>
      <c r="BK7037" s="98" t="s">
        <v>70</v>
      </c>
    </row>
    <row r="7038" spans="17:63" ht="29.25" customHeight="1" x14ac:dyDescent="0.2">
      <c r="Q7038" s="92" t="s">
        <v>50</v>
      </c>
      <c r="BF7038" s="101" t="s">
        <v>58</v>
      </c>
      <c r="BK7038" s="98" t="s">
        <v>70</v>
      </c>
    </row>
    <row r="7039" spans="17:63" ht="29.25" customHeight="1" x14ac:dyDescent="0.2">
      <c r="Q7039" s="92" t="s">
        <v>50</v>
      </c>
      <c r="BF7039" s="101" t="s">
        <v>58</v>
      </c>
      <c r="BK7039" s="98" t="s">
        <v>70</v>
      </c>
    </row>
    <row r="7040" spans="17:63" ht="29.25" customHeight="1" x14ac:dyDescent="0.2">
      <c r="Q7040" s="92" t="s">
        <v>50</v>
      </c>
      <c r="BF7040" s="101" t="s">
        <v>58</v>
      </c>
      <c r="BK7040" s="98" t="s">
        <v>70</v>
      </c>
    </row>
    <row r="7041" spans="17:63" ht="29.25" customHeight="1" x14ac:dyDescent="0.2">
      <c r="Q7041" s="92" t="s">
        <v>50</v>
      </c>
      <c r="BF7041" s="101" t="s">
        <v>58</v>
      </c>
      <c r="BK7041" s="98" t="s">
        <v>70</v>
      </c>
    </row>
    <row r="7042" spans="17:63" ht="29.25" customHeight="1" x14ac:dyDescent="0.2">
      <c r="Q7042" s="92" t="s">
        <v>50</v>
      </c>
      <c r="BF7042" s="101" t="s">
        <v>58</v>
      </c>
      <c r="BK7042" s="98" t="s">
        <v>70</v>
      </c>
    </row>
    <row r="7043" spans="17:63" ht="29.25" customHeight="1" x14ac:dyDescent="0.2">
      <c r="Q7043" s="92" t="s">
        <v>50</v>
      </c>
      <c r="BF7043" s="101" t="s">
        <v>58</v>
      </c>
      <c r="BK7043" s="98" t="s">
        <v>70</v>
      </c>
    </row>
    <row r="7044" spans="17:63" ht="29.25" customHeight="1" x14ac:dyDescent="0.2">
      <c r="Q7044" s="92" t="s">
        <v>50</v>
      </c>
      <c r="BF7044" s="101" t="s">
        <v>58</v>
      </c>
      <c r="BK7044" s="98" t="s">
        <v>70</v>
      </c>
    </row>
    <row r="7045" spans="17:63" ht="29.25" customHeight="1" x14ac:dyDescent="0.2">
      <c r="Q7045" s="92" t="s">
        <v>50</v>
      </c>
      <c r="BF7045" s="101" t="s">
        <v>58</v>
      </c>
      <c r="BK7045" s="98" t="s">
        <v>70</v>
      </c>
    </row>
    <row r="7046" spans="17:63" ht="29.25" customHeight="1" x14ac:dyDescent="0.2">
      <c r="Q7046" s="92" t="s">
        <v>50</v>
      </c>
      <c r="BF7046" s="101" t="s">
        <v>58</v>
      </c>
      <c r="BK7046" s="98" t="s">
        <v>70</v>
      </c>
    </row>
    <row r="7047" spans="17:63" ht="29.25" customHeight="1" x14ac:dyDescent="0.2">
      <c r="Q7047" s="92" t="s">
        <v>50</v>
      </c>
      <c r="BF7047" s="101" t="s">
        <v>58</v>
      </c>
      <c r="BK7047" s="98" t="s">
        <v>70</v>
      </c>
    </row>
    <row r="7048" spans="17:63" ht="29.25" customHeight="1" x14ac:dyDescent="0.2">
      <c r="Q7048" s="92" t="s">
        <v>50</v>
      </c>
      <c r="BF7048" s="101" t="s">
        <v>58</v>
      </c>
      <c r="BK7048" s="98" t="s">
        <v>70</v>
      </c>
    </row>
    <row r="7049" spans="17:63" ht="29.25" customHeight="1" x14ac:dyDescent="0.2">
      <c r="Q7049" s="92" t="s">
        <v>50</v>
      </c>
      <c r="BF7049" s="101" t="s">
        <v>58</v>
      </c>
      <c r="BK7049" s="98" t="s">
        <v>70</v>
      </c>
    </row>
    <row r="7050" spans="17:63" ht="29.25" customHeight="1" x14ac:dyDescent="0.2">
      <c r="Q7050" s="92" t="s">
        <v>50</v>
      </c>
      <c r="BF7050" s="101" t="s">
        <v>58</v>
      </c>
      <c r="BK7050" s="98" t="s">
        <v>70</v>
      </c>
    </row>
    <row r="7051" spans="17:63" ht="29.25" customHeight="1" x14ac:dyDescent="0.2">
      <c r="Q7051" s="92" t="s">
        <v>50</v>
      </c>
      <c r="BF7051" s="101" t="s">
        <v>58</v>
      </c>
      <c r="BK7051" s="98" t="s">
        <v>70</v>
      </c>
    </row>
    <row r="7052" spans="17:63" ht="29.25" customHeight="1" x14ac:dyDescent="0.2">
      <c r="Q7052" s="92" t="s">
        <v>50</v>
      </c>
      <c r="BF7052" s="101" t="s">
        <v>58</v>
      </c>
      <c r="BK7052" s="98" t="s">
        <v>70</v>
      </c>
    </row>
    <row r="7053" spans="17:63" ht="29.25" customHeight="1" x14ac:dyDescent="0.2">
      <c r="Q7053" s="92" t="s">
        <v>50</v>
      </c>
      <c r="BF7053" s="101" t="s">
        <v>58</v>
      </c>
      <c r="BK7053" s="98" t="s">
        <v>70</v>
      </c>
    </row>
    <row r="7054" spans="17:63" ht="29.25" customHeight="1" x14ac:dyDescent="0.2">
      <c r="Q7054" s="92" t="s">
        <v>50</v>
      </c>
      <c r="BF7054" s="101" t="s">
        <v>58</v>
      </c>
      <c r="BK7054" s="98" t="s">
        <v>70</v>
      </c>
    </row>
    <row r="7055" spans="17:63" ht="29.25" customHeight="1" x14ac:dyDescent="0.2">
      <c r="Q7055" s="92" t="s">
        <v>50</v>
      </c>
      <c r="BF7055" s="101" t="s">
        <v>58</v>
      </c>
      <c r="BK7055" s="98" t="s">
        <v>70</v>
      </c>
    </row>
    <row r="7056" spans="17:63" ht="29.25" customHeight="1" x14ac:dyDescent="0.2">
      <c r="Q7056" s="92" t="s">
        <v>50</v>
      </c>
      <c r="BF7056" s="101" t="s">
        <v>58</v>
      </c>
      <c r="BK7056" s="98" t="s">
        <v>70</v>
      </c>
    </row>
    <row r="7057" spans="17:63" ht="29.25" customHeight="1" x14ac:dyDescent="0.2">
      <c r="Q7057" s="92" t="s">
        <v>50</v>
      </c>
      <c r="BF7057" s="101" t="s">
        <v>58</v>
      </c>
      <c r="BK7057" s="98" t="s">
        <v>70</v>
      </c>
    </row>
    <row r="7058" spans="17:63" ht="29.25" customHeight="1" x14ac:dyDescent="0.2">
      <c r="Q7058" s="92" t="s">
        <v>50</v>
      </c>
      <c r="BF7058" s="101" t="s">
        <v>58</v>
      </c>
      <c r="BK7058" s="98" t="s">
        <v>70</v>
      </c>
    </row>
    <row r="7059" spans="17:63" ht="29.25" customHeight="1" x14ac:dyDescent="0.2">
      <c r="Q7059" s="92" t="s">
        <v>50</v>
      </c>
      <c r="BF7059" s="101" t="s">
        <v>58</v>
      </c>
      <c r="BK7059" s="98" t="s">
        <v>70</v>
      </c>
    </row>
    <row r="7060" spans="17:63" ht="29.25" customHeight="1" x14ac:dyDescent="0.2">
      <c r="Q7060" s="92" t="s">
        <v>50</v>
      </c>
      <c r="BF7060" s="101" t="s">
        <v>58</v>
      </c>
      <c r="BK7060" s="98" t="s">
        <v>70</v>
      </c>
    </row>
    <row r="7061" spans="17:63" ht="29.25" customHeight="1" x14ac:dyDescent="0.2">
      <c r="Q7061" s="92" t="s">
        <v>50</v>
      </c>
      <c r="BF7061" s="101" t="s">
        <v>58</v>
      </c>
      <c r="BK7061" s="98" t="s">
        <v>70</v>
      </c>
    </row>
    <row r="7062" spans="17:63" ht="29.25" customHeight="1" x14ac:dyDescent="0.2">
      <c r="Q7062" s="92" t="s">
        <v>50</v>
      </c>
      <c r="BF7062" s="101" t="s">
        <v>58</v>
      </c>
      <c r="BK7062" s="98" t="s">
        <v>70</v>
      </c>
    </row>
    <row r="7063" spans="17:63" ht="29.25" customHeight="1" x14ac:dyDescent="0.2">
      <c r="Q7063" s="92" t="s">
        <v>50</v>
      </c>
      <c r="BF7063" s="101" t="s">
        <v>58</v>
      </c>
      <c r="BK7063" s="98" t="s">
        <v>70</v>
      </c>
    </row>
    <row r="7064" spans="17:63" ht="29.25" customHeight="1" x14ac:dyDescent="0.2">
      <c r="Q7064" s="92" t="s">
        <v>50</v>
      </c>
      <c r="BF7064" s="101" t="s">
        <v>58</v>
      </c>
      <c r="BK7064" s="98" t="s">
        <v>70</v>
      </c>
    </row>
    <row r="7065" spans="17:63" ht="29.25" customHeight="1" x14ac:dyDescent="0.2">
      <c r="Q7065" s="92" t="s">
        <v>50</v>
      </c>
      <c r="BF7065" s="101" t="s">
        <v>58</v>
      </c>
      <c r="BK7065" s="98" t="s">
        <v>70</v>
      </c>
    </row>
    <row r="7066" spans="17:63" ht="29.25" customHeight="1" x14ac:dyDescent="0.2">
      <c r="Q7066" s="92" t="s">
        <v>50</v>
      </c>
      <c r="BF7066" s="101" t="s">
        <v>58</v>
      </c>
      <c r="BK7066" s="98" t="s">
        <v>70</v>
      </c>
    </row>
    <row r="7067" spans="17:63" ht="29.25" customHeight="1" x14ac:dyDescent="0.2">
      <c r="Q7067" s="92" t="s">
        <v>50</v>
      </c>
      <c r="BF7067" s="101" t="s">
        <v>58</v>
      </c>
      <c r="BK7067" s="98" t="s">
        <v>70</v>
      </c>
    </row>
    <row r="7068" spans="17:63" ht="29.25" customHeight="1" x14ac:dyDescent="0.2">
      <c r="Q7068" s="92" t="s">
        <v>50</v>
      </c>
      <c r="BF7068" s="101" t="s">
        <v>58</v>
      </c>
      <c r="BK7068" s="98" t="s">
        <v>70</v>
      </c>
    </row>
    <row r="7069" spans="17:63" ht="29.25" customHeight="1" x14ac:dyDescent="0.2">
      <c r="Q7069" s="92" t="s">
        <v>50</v>
      </c>
      <c r="BF7069" s="101" t="s">
        <v>58</v>
      </c>
      <c r="BK7069" s="98" t="s">
        <v>70</v>
      </c>
    </row>
    <row r="7070" spans="17:63" ht="29.25" customHeight="1" x14ac:dyDescent="0.2">
      <c r="Q7070" s="92" t="s">
        <v>50</v>
      </c>
      <c r="BF7070" s="101" t="s">
        <v>58</v>
      </c>
      <c r="BK7070" s="98" t="s">
        <v>70</v>
      </c>
    </row>
    <row r="7071" spans="17:63" ht="29.25" customHeight="1" x14ac:dyDescent="0.2">
      <c r="Q7071" s="92" t="s">
        <v>50</v>
      </c>
      <c r="BF7071" s="101" t="s">
        <v>58</v>
      </c>
      <c r="BK7071" s="98" t="s">
        <v>70</v>
      </c>
    </row>
    <row r="7072" spans="17:63" ht="29.25" customHeight="1" x14ac:dyDescent="0.2">
      <c r="Q7072" s="92" t="s">
        <v>50</v>
      </c>
      <c r="BF7072" s="101" t="s">
        <v>58</v>
      </c>
      <c r="BK7072" s="98" t="s">
        <v>70</v>
      </c>
    </row>
    <row r="7073" spans="17:63" ht="29.25" customHeight="1" x14ac:dyDescent="0.2">
      <c r="Q7073" s="92" t="s">
        <v>50</v>
      </c>
      <c r="BF7073" s="101" t="s">
        <v>58</v>
      </c>
      <c r="BK7073" s="98" t="s">
        <v>70</v>
      </c>
    </row>
    <row r="7074" spans="17:63" ht="29.25" customHeight="1" x14ac:dyDescent="0.2">
      <c r="Q7074" s="92" t="s">
        <v>50</v>
      </c>
      <c r="BF7074" s="101" t="s">
        <v>58</v>
      </c>
      <c r="BK7074" s="98" t="s">
        <v>70</v>
      </c>
    </row>
    <row r="7075" spans="17:63" ht="29.25" customHeight="1" x14ac:dyDescent="0.2">
      <c r="Q7075" s="92" t="s">
        <v>50</v>
      </c>
      <c r="BF7075" s="101" t="s">
        <v>58</v>
      </c>
      <c r="BK7075" s="98" t="s">
        <v>70</v>
      </c>
    </row>
    <row r="7076" spans="17:63" ht="29.25" customHeight="1" x14ac:dyDescent="0.2">
      <c r="Q7076" s="92" t="s">
        <v>50</v>
      </c>
      <c r="BF7076" s="101" t="s">
        <v>58</v>
      </c>
      <c r="BK7076" s="98" t="s">
        <v>70</v>
      </c>
    </row>
    <row r="7077" spans="17:63" ht="29.25" customHeight="1" x14ac:dyDescent="0.2">
      <c r="Q7077" s="92" t="s">
        <v>50</v>
      </c>
      <c r="BF7077" s="101" t="s">
        <v>58</v>
      </c>
      <c r="BK7077" s="98" t="s">
        <v>70</v>
      </c>
    </row>
    <row r="7078" spans="17:63" ht="29.25" customHeight="1" x14ac:dyDescent="0.2">
      <c r="Q7078" s="92" t="s">
        <v>50</v>
      </c>
      <c r="BF7078" s="101" t="s">
        <v>58</v>
      </c>
      <c r="BK7078" s="98" t="s">
        <v>70</v>
      </c>
    </row>
    <row r="7079" spans="17:63" ht="29.25" customHeight="1" x14ac:dyDescent="0.2">
      <c r="Q7079" s="92" t="s">
        <v>50</v>
      </c>
      <c r="BF7079" s="101" t="s">
        <v>58</v>
      </c>
      <c r="BK7079" s="98" t="s">
        <v>70</v>
      </c>
    </row>
    <row r="7080" spans="17:63" ht="29.25" customHeight="1" x14ac:dyDescent="0.2">
      <c r="Q7080" s="92" t="s">
        <v>50</v>
      </c>
      <c r="BF7080" s="101" t="s">
        <v>58</v>
      </c>
      <c r="BK7080" s="98" t="s">
        <v>70</v>
      </c>
    </row>
    <row r="7081" spans="17:63" ht="29.25" customHeight="1" x14ac:dyDescent="0.2">
      <c r="Q7081" s="92" t="s">
        <v>50</v>
      </c>
      <c r="BF7081" s="101" t="s">
        <v>58</v>
      </c>
      <c r="BK7081" s="98" t="s">
        <v>70</v>
      </c>
    </row>
    <row r="7082" spans="17:63" ht="29.25" customHeight="1" x14ac:dyDescent="0.2">
      <c r="Q7082" s="92" t="s">
        <v>50</v>
      </c>
      <c r="BF7082" s="101" t="s">
        <v>58</v>
      </c>
      <c r="BK7082" s="98" t="s">
        <v>70</v>
      </c>
    </row>
    <row r="7083" spans="17:63" ht="29.25" customHeight="1" x14ac:dyDescent="0.2">
      <c r="Q7083" s="92" t="s">
        <v>50</v>
      </c>
      <c r="BF7083" s="101" t="s">
        <v>58</v>
      </c>
      <c r="BK7083" s="98" t="s">
        <v>70</v>
      </c>
    </row>
    <row r="7084" spans="17:63" ht="29.25" customHeight="1" x14ac:dyDescent="0.2">
      <c r="Q7084" s="92" t="s">
        <v>50</v>
      </c>
      <c r="BF7084" s="101" t="s">
        <v>58</v>
      </c>
      <c r="BK7084" s="98" t="s">
        <v>70</v>
      </c>
    </row>
    <row r="7085" spans="17:63" ht="29.25" customHeight="1" x14ac:dyDescent="0.2">
      <c r="Q7085" s="92" t="s">
        <v>50</v>
      </c>
      <c r="BF7085" s="101" t="s">
        <v>58</v>
      </c>
      <c r="BK7085" s="98" t="s">
        <v>70</v>
      </c>
    </row>
    <row r="7086" spans="17:63" ht="29.25" customHeight="1" x14ac:dyDescent="0.2">
      <c r="Q7086" s="92" t="s">
        <v>50</v>
      </c>
      <c r="BF7086" s="101" t="s">
        <v>58</v>
      </c>
      <c r="BK7086" s="98" t="s">
        <v>70</v>
      </c>
    </row>
    <row r="7087" spans="17:63" ht="29.25" customHeight="1" x14ac:dyDescent="0.2">
      <c r="Q7087" s="92" t="s">
        <v>50</v>
      </c>
      <c r="BF7087" s="101" t="s">
        <v>58</v>
      </c>
      <c r="BK7087" s="98" t="s">
        <v>70</v>
      </c>
    </row>
    <row r="7088" spans="17:63" ht="29.25" customHeight="1" x14ac:dyDescent="0.2">
      <c r="Q7088" s="92" t="s">
        <v>50</v>
      </c>
      <c r="BF7088" s="101" t="s">
        <v>58</v>
      </c>
      <c r="BK7088" s="98" t="s">
        <v>70</v>
      </c>
    </row>
    <row r="7089" spans="17:63" ht="29.25" customHeight="1" x14ac:dyDescent="0.2">
      <c r="Q7089" s="92" t="s">
        <v>50</v>
      </c>
      <c r="BF7089" s="101" t="s">
        <v>58</v>
      </c>
      <c r="BK7089" s="98" t="s">
        <v>70</v>
      </c>
    </row>
    <row r="7090" spans="17:63" ht="29.25" customHeight="1" x14ac:dyDescent="0.2">
      <c r="Q7090" s="92" t="s">
        <v>50</v>
      </c>
      <c r="BF7090" s="101" t="s">
        <v>58</v>
      </c>
      <c r="BK7090" s="98" t="s">
        <v>70</v>
      </c>
    </row>
    <row r="7091" spans="17:63" ht="29.25" customHeight="1" x14ac:dyDescent="0.2">
      <c r="Q7091" s="92" t="s">
        <v>50</v>
      </c>
      <c r="BF7091" s="101" t="s">
        <v>58</v>
      </c>
      <c r="BK7091" s="98" t="s">
        <v>70</v>
      </c>
    </row>
    <row r="7092" spans="17:63" ht="29.25" customHeight="1" x14ac:dyDescent="0.2">
      <c r="Q7092" s="92" t="s">
        <v>50</v>
      </c>
      <c r="BF7092" s="101" t="s">
        <v>58</v>
      </c>
      <c r="BK7092" s="98" t="s">
        <v>70</v>
      </c>
    </row>
    <row r="7093" spans="17:63" ht="29.25" customHeight="1" x14ac:dyDescent="0.2">
      <c r="Q7093" s="92" t="s">
        <v>50</v>
      </c>
      <c r="BF7093" s="101" t="s">
        <v>58</v>
      </c>
      <c r="BK7093" s="98" t="s">
        <v>70</v>
      </c>
    </row>
    <row r="7094" spans="17:63" ht="29.25" customHeight="1" x14ac:dyDescent="0.2">
      <c r="Q7094" s="92" t="s">
        <v>50</v>
      </c>
      <c r="BF7094" s="101" t="s">
        <v>58</v>
      </c>
      <c r="BK7094" s="98" t="s">
        <v>70</v>
      </c>
    </row>
    <row r="7095" spans="17:63" ht="29.25" customHeight="1" x14ac:dyDescent="0.2">
      <c r="Q7095" s="92" t="s">
        <v>50</v>
      </c>
      <c r="BF7095" s="101" t="s">
        <v>58</v>
      </c>
      <c r="BK7095" s="98" t="s">
        <v>70</v>
      </c>
    </row>
    <row r="7096" spans="17:63" ht="29.25" customHeight="1" x14ac:dyDescent="0.2">
      <c r="Q7096" s="92" t="s">
        <v>50</v>
      </c>
      <c r="BF7096" s="101" t="s">
        <v>58</v>
      </c>
      <c r="BK7096" s="98" t="s">
        <v>70</v>
      </c>
    </row>
    <row r="7097" spans="17:63" ht="29.25" customHeight="1" x14ac:dyDescent="0.2">
      <c r="Q7097" s="92" t="s">
        <v>50</v>
      </c>
      <c r="BF7097" s="101" t="s">
        <v>58</v>
      </c>
      <c r="BK7097" s="98" t="s">
        <v>70</v>
      </c>
    </row>
    <row r="7098" spans="17:63" ht="29.25" customHeight="1" x14ac:dyDescent="0.2">
      <c r="Q7098" s="92" t="s">
        <v>50</v>
      </c>
      <c r="BF7098" s="101" t="s">
        <v>58</v>
      </c>
      <c r="BK7098" s="98" t="s">
        <v>70</v>
      </c>
    </row>
    <row r="7099" spans="17:63" ht="29.25" customHeight="1" x14ac:dyDescent="0.2">
      <c r="Q7099" s="92" t="s">
        <v>50</v>
      </c>
      <c r="BF7099" s="101" t="s">
        <v>58</v>
      </c>
      <c r="BK7099" s="98" t="s">
        <v>70</v>
      </c>
    </row>
    <row r="7100" spans="17:63" ht="29.25" customHeight="1" x14ac:dyDescent="0.2">
      <c r="Q7100" s="92" t="s">
        <v>50</v>
      </c>
      <c r="BF7100" s="101" t="s">
        <v>58</v>
      </c>
      <c r="BK7100" s="98" t="s">
        <v>70</v>
      </c>
    </row>
    <row r="7101" spans="17:63" ht="29.25" customHeight="1" x14ac:dyDescent="0.2">
      <c r="Q7101" s="92" t="s">
        <v>50</v>
      </c>
      <c r="BF7101" s="101" t="s">
        <v>58</v>
      </c>
      <c r="BK7101" s="98" t="s">
        <v>70</v>
      </c>
    </row>
    <row r="7102" spans="17:63" ht="29.25" customHeight="1" x14ac:dyDescent="0.2">
      <c r="Q7102" s="92" t="s">
        <v>50</v>
      </c>
      <c r="BF7102" s="101" t="s">
        <v>58</v>
      </c>
      <c r="BK7102" s="98" t="s">
        <v>70</v>
      </c>
    </row>
    <row r="7103" spans="17:63" ht="29.25" customHeight="1" x14ac:dyDescent="0.2">
      <c r="Q7103" s="92" t="s">
        <v>50</v>
      </c>
      <c r="BF7103" s="101" t="s">
        <v>58</v>
      </c>
      <c r="BK7103" s="98" t="s">
        <v>70</v>
      </c>
    </row>
    <row r="7104" spans="17:63" ht="29.25" customHeight="1" x14ac:dyDescent="0.2">
      <c r="Q7104" s="92" t="s">
        <v>50</v>
      </c>
      <c r="BF7104" s="101" t="s">
        <v>58</v>
      </c>
      <c r="BK7104" s="98" t="s">
        <v>70</v>
      </c>
    </row>
    <row r="7105" spans="17:63" ht="29.25" customHeight="1" x14ac:dyDescent="0.2">
      <c r="Q7105" s="92" t="s">
        <v>50</v>
      </c>
      <c r="BF7105" s="101" t="s">
        <v>58</v>
      </c>
      <c r="BK7105" s="98" t="s">
        <v>70</v>
      </c>
    </row>
    <row r="7106" spans="17:63" ht="29.25" customHeight="1" x14ac:dyDescent="0.2">
      <c r="Q7106" s="92" t="s">
        <v>50</v>
      </c>
      <c r="BF7106" s="101" t="s">
        <v>58</v>
      </c>
      <c r="BK7106" s="98" t="s">
        <v>70</v>
      </c>
    </row>
    <row r="7107" spans="17:63" ht="29.25" customHeight="1" x14ac:dyDescent="0.2">
      <c r="Q7107" s="92" t="s">
        <v>50</v>
      </c>
      <c r="BF7107" s="101" t="s">
        <v>58</v>
      </c>
      <c r="BK7107" s="98" t="s">
        <v>70</v>
      </c>
    </row>
    <row r="7108" spans="17:63" ht="29.25" customHeight="1" x14ac:dyDescent="0.2">
      <c r="Q7108" s="92" t="s">
        <v>50</v>
      </c>
      <c r="BF7108" s="101" t="s">
        <v>58</v>
      </c>
      <c r="BK7108" s="98" t="s">
        <v>70</v>
      </c>
    </row>
    <row r="7109" spans="17:63" ht="29.25" customHeight="1" x14ac:dyDescent="0.2">
      <c r="Q7109" s="92" t="s">
        <v>50</v>
      </c>
      <c r="BF7109" s="101" t="s">
        <v>58</v>
      </c>
      <c r="BK7109" s="98" t="s">
        <v>70</v>
      </c>
    </row>
    <row r="7110" spans="17:63" ht="29.25" customHeight="1" x14ac:dyDescent="0.2">
      <c r="Q7110" s="92" t="s">
        <v>50</v>
      </c>
      <c r="BF7110" s="101" t="s">
        <v>58</v>
      </c>
      <c r="BK7110" s="98" t="s">
        <v>70</v>
      </c>
    </row>
    <row r="7111" spans="17:63" ht="29.25" customHeight="1" x14ac:dyDescent="0.2">
      <c r="Q7111" s="92" t="s">
        <v>50</v>
      </c>
      <c r="BF7111" s="101" t="s">
        <v>58</v>
      </c>
      <c r="BK7111" s="98" t="s">
        <v>70</v>
      </c>
    </row>
    <row r="7112" spans="17:63" ht="29.25" customHeight="1" x14ac:dyDescent="0.2">
      <c r="Q7112" s="92" t="s">
        <v>50</v>
      </c>
      <c r="BF7112" s="101" t="s">
        <v>58</v>
      </c>
      <c r="BK7112" s="98" t="s">
        <v>70</v>
      </c>
    </row>
    <row r="7113" spans="17:63" ht="29.25" customHeight="1" x14ac:dyDescent="0.2">
      <c r="Q7113" s="92" t="s">
        <v>50</v>
      </c>
      <c r="BF7113" s="101" t="s">
        <v>58</v>
      </c>
      <c r="BK7113" s="98" t="s">
        <v>70</v>
      </c>
    </row>
    <row r="7114" spans="17:63" ht="29.25" customHeight="1" x14ac:dyDescent="0.2">
      <c r="Q7114" s="92" t="s">
        <v>50</v>
      </c>
      <c r="BF7114" s="101" t="s">
        <v>58</v>
      </c>
      <c r="BK7114" s="98" t="s">
        <v>70</v>
      </c>
    </row>
    <row r="7115" spans="17:63" ht="29.25" customHeight="1" x14ac:dyDescent="0.2">
      <c r="Q7115" s="92" t="s">
        <v>50</v>
      </c>
      <c r="BF7115" s="101" t="s">
        <v>58</v>
      </c>
      <c r="BK7115" s="98" t="s">
        <v>70</v>
      </c>
    </row>
    <row r="7116" spans="17:63" ht="29.25" customHeight="1" x14ac:dyDescent="0.2">
      <c r="Q7116" s="92" t="s">
        <v>50</v>
      </c>
      <c r="BF7116" s="101" t="s">
        <v>58</v>
      </c>
      <c r="BK7116" s="98" t="s">
        <v>70</v>
      </c>
    </row>
    <row r="7117" spans="17:63" ht="29.25" customHeight="1" x14ac:dyDescent="0.2">
      <c r="Q7117" s="92" t="s">
        <v>50</v>
      </c>
      <c r="BF7117" s="101" t="s">
        <v>58</v>
      </c>
      <c r="BK7117" s="98" t="s">
        <v>70</v>
      </c>
    </row>
    <row r="7118" spans="17:63" ht="29.25" customHeight="1" x14ac:dyDescent="0.2">
      <c r="Q7118" s="92" t="s">
        <v>50</v>
      </c>
      <c r="BF7118" s="101" t="s">
        <v>58</v>
      </c>
      <c r="BK7118" s="98" t="s">
        <v>70</v>
      </c>
    </row>
    <row r="7119" spans="17:63" ht="29.25" customHeight="1" x14ac:dyDescent="0.2">
      <c r="Q7119" s="92" t="s">
        <v>50</v>
      </c>
      <c r="BF7119" s="101" t="s">
        <v>58</v>
      </c>
      <c r="BK7119" s="98" t="s">
        <v>70</v>
      </c>
    </row>
    <row r="7120" spans="17:63" ht="29.25" customHeight="1" x14ac:dyDescent="0.2">
      <c r="Q7120" s="92" t="s">
        <v>50</v>
      </c>
      <c r="BF7120" s="101" t="s">
        <v>58</v>
      </c>
      <c r="BK7120" s="98" t="s">
        <v>70</v>
      </c>
    </row>
    <row r="7121" spans="17:63" ht="29.25" customHeight="1" x14ac:dyDescent="0.2">
      <c r="Q7121" s="92" t="s">
        <v>50</v>
      </c>
      <c r="BF7121" s="101" t="s">
        <v>58</v>
      </c>
      <c r="BK7121" s="98" t="s">
        <v>70</v>
      </c>
    </row>
    <row r="7122" spans="17:63" ht="29.25" customHeight="1" x14ac:dyDescent="0.2">
      <c r="Q7122" s="92" t="s">
        <v>50</v>
      </c>
      <c r="BF7122" s="101" t="s">
        <v>58</v>
      </c>
      <c r="BK7122" s="98" t="s">
        <v>70</v>
      </c>
    </row>
    <row r="7123" spans="17:63" ht="29.25" customHeight="1" x14ac:dyDescent="0.2">
      <c r="Q7123" s="92" t="s">
        <v>50</v>
      </c>
      <c r="BF7123" s="101" t="s">
        <v>58</v>
      </c>
      <c r="BK7123" s="98" t="s">
        <v>70</v>
      </c>
    </row>
    <row r="7124" spans="17:63" ht="29.25" customHeight="1" x14ac:dyDescent="0.2">
      <c r="Q7124" s="92" t="s">
        <v>50</v>
      </c>
      <c r="BF7124" s="101" t="s">
        <v>58</v>
      </c>
      <c r="BK7124" s="98" t="s">
        <v>70</v>
      </c>
    </row>
    <row r="7125" spans="17:63" ht="29.25" customHeight="1" x14ac:dyDescent="0.2">
      <c r="Q7125" s="92" t="s">
        <v>50</v>
      </c>
      <c r="BF7125" s="101" t="s">
        <v>58</v>
      </c>
      <c r="BK7125" s="98" t="s">
        <v>70</v>
      </c>
    </row>
    <row r="7126" spans="17:63" ht="29.25" customHeight="1" x14ac:dyDescent="0.2">
      <c r="Q7126" s="92" t="s">
        <v>50</v>
      </c>
      <c r="BF7126" s="101" t="s">
        <v>58</v>
      </c>
      <c r="BK7126" s="98" t="s">
        <v>70</v>
      </c>
    </row>
    <row r="7127" spans="17:63" ht="29.25" customHeight="1" x14ac:dyDescent="0.2">
      <c r="Q7127" s="92" t="s">
        <v>50</v>
      </c>
      <c r="BF7127" s="101" t="s">
        <v>58</v>
      </c>
      <c r="BK7127" s="98" t="s">
        <v>70</v>
      </c>
    </row>
    <row r="7128" spans="17:63" ht="29.25" customHeight="1" x14ac:dyDescent="0.2">
      <c r="Q7128" s="92" t="s">
        <v>50</v>
      </c>
      <c r="BF7128" s="101" t="s">
        <v>58</v>
      </c>
      <c r="BK7128" s="98" t="s">
        <v>70</v>
      </c>
    </row>
    <row r="7129" spans="17:63" ht="29.25" customHeight="1" x14ac:dyDescent="0.2">
      <c r="Q7129" s="92" t="s">
        <v>50</v>
      </c>
      <c r="BF7129" s="101" t="s">
        <v>58</v>
      </c>
      <c r="BK7129" s="98" t="s">
        <v>70</v>
      </c>
    </row>
    <row r="7130" spans="17:63" ht="29.25" customHeight="1" x14ac:dyDescent="0.2">
      <c r="Q7130" s="92" t="s">
        <v>50</v>
      </c>
      <c r="BF7130" s="101" t="s">
        <v>58</v>
      </c>
      <c r="BK7130" s="98" t="s">
        <v>70</v>
      </c>
    </row>
    <row r="7131" spans="17:63" ht="29.25" customHeight="1" x14ac:dyDescent="0.2">
      <c r="Q7131" s="92" t="s">
        <v>50</v>
      </c>
      <c r="BF7131" s="101" t="s">
        <v>58</v>
      </c>
      <c r="BK7131" s="98" t="s">
        <v>70</v>
      </c>
    </row>
    <row r="7132" spans="17:63" ht="29.25" customHeight="1" x14ac:dyDescent="0.2">
      <c r="Q7132" s="92" t="s">
        <v>50</v>
      </c>
      <c r="BF7132" s="101" t="s">
        <v>58</v>
      </c>
      <c r="BK7132" s="98" t="s">
        <v>70</v>
      </c>
    </row>
    <row r="7133" spans="17:63" ht="29.25" customHeight="1" x14ac:dyDescent="0.2">
      <c r="Q7133" s="92" t="s">
        <v>50</v>
      </c>
      <c r="BF7133" s="101" t="s">
        <v>58</v>
      </c>
      <c r="BK7133" s="98" t="s">
        <v>70</v>
      </c>
    </row>
    <row r="7134" spans="17:63" ht="29.25" customHeight="1" x14ac:dyDescent="0.2">
      <c r="Q7134" s="92" t="s">
        <v>50</v>
      </c>
      <c r="BF7134" s="101" t="s">
        <v>58</v>
      </c>
      <c r="BK7134" s="98" t="s">
        <v>70</v>
      </c>
    </row>
    <row r="7135" spans="17:63" ht="29.25" customHeight="1" x14ac:dyDescent="0.2">
      <c r="Q7135" s="92" t="s">
        <v>50</v>
      </c>
      <c r="BF7135" s="101" t="s">
        <v>58</v>
      </c>
      <c r="BK7135" s="98" t="s">
        <v>70</v>
      </c>
    </row>
    <row r="7136" spans="17:63" ht="29.25" customHeight="1" x14ac:dyDescent="0.2">
      <c r="Q7136" s="92" t="s">
        <v>50</v>
      </c>
      <c r="BF7136" s="101" t="s">
        <v>58</v>
      </c>
      <c r="BK7136" s="98" t="s">
        <v>70</v>
      </c>
    </row>
    <row r="7137" spans="17:63" ht="29.25" customHeight="1" x14ac:dyDescent="0.2">
      <c r="Q7137" s="92" t="s">
        <v>50</v>
      </c>
      <c r="BF7137" s="101" t="s">
        <v>58</v>
      </c>
      <c r="BK7137" s="98" t="s">
        <v>70</v>
      </c>
    </row>
    <row r="7138" spans="17:63" ht="29.25" customHeight="1" x14ac:dyDescent="0.2">
      <c r="Q7138" s="92" t="s">
        <v>50</v>
      </c>
      <c r="BF7138" s="101" t="s">
        <v>58</v>
      </c>
      <c r="BK7138" s="98" t="s">
        <v>70</v>
      </c>
    </row>
    <row r="7139" spans="17:63" ht="29.25" customHeight="1" x14ac:dyDescent="0.2">
      <c r="Q7139" s="92" t="s">
        <v>50</v>
      </c>
      <c r="BF7139" s="101" t="s">
        <v>58</v>
      </c>
      <c r="BK7139" s="98" t="s">
        <v>70</v>
      </c>
    </row>
    <row r="7140" spans="17:63" ht="29.25" customHeight="1" x14ac:dyDescent="0.2">
      <c r="Q7140" s="92" t="s">
        <v>50</v>
      </c>
      <c r="BF7140" s="101" t="s">
        <v>58</v>
      </c>
      <c r="BK7140" s="98" t="s">
        <v>70</v>
      </c>
    </row>
    <row r="7141" spans="17:63" ht="29.25" customHeight="1" x14ac:dyDescent="0.2">
      <c r="Q7141" s="92" t="s">
        <v>50</v>
      </c>
      <c r="BF7141" s="101" t="s">
        <v>58</v>
      </c>
      <c r="BK7141" s="98" t="s">
        <v>70</v>
      </c>
    </row>
    <row r="7142" spans="17:63" ht="29.25" customHeight="1" x14ac:dyDescent="0.2">
      <c r="Q7142" s="92" t="s">
        <v>50</v>
      </c>
      <c r="BF7142" s="101" t="s">
        <v>58</v>
      </c>
      <c r="BK7142" s="98" t="s">
        <v>70</v>
      </c>
    </row>
    <row r="7143" spans="17:63" ht="29.25" customHeight="1" x14ac:dyDescent="0.2">
      <c r="Q7143" s="92" t="s">
        <v>50</v>
      </c>
      <c r="BF7143" s="101" t="s">
        <v>58</v>
      </c>
      <c r="BK7143" s="98" t="s">
        <v>70</v>
      </c>
    </row>
    <row r="7144" spans="17:63" ht="29.25" customHeight="1" x14ac:dyDescent="0.2">
      <c r="Q7144" s="92" t="s">
        <v>50</v>
      </c>
      <c r="BF7144" s="101" t="s">
        <v>58</v>
      </c>
      <c r="BK7144" s="98" t="s">
        <v>70</v>
      </c>
    </row>
    <row r="7145" spans="17:63" ht="29.25" customHeight="1" x14ac:dyDescent="0.2">
      <c r="Q7145" s="92" t="s">
        <v>50</v>
      </c>
      <c r="BF7145" s="101" t="s">
        <v>58</v>
      </c>
      <c r="BK7145" s="98" t="s">
        <v>70</v>
      </c>
    </row>
    <row r="7146" spans="17:63" ht="29.25" customHeight="1" x14ac:dyDescent="0.2">
      <c r="Q7146" s="92" t="s">
        <v>50</v>
      </c>
      <c r="BF7146" s="101" t="s">
        <v>58</v>
      </c>
      <c r="BK7146" s="98" t="s">
        <v>70</v>
      </c>
    </row>
    <row r="7147" spans="17:63" ht="29.25" customHeight="1" x14ac:dyDescent="0.2">
      <c r="Q7147" s="92" t="s">
        <v>50</v>
      </c>
      <c r="BF7147" s="101" t="s">
        <v>58</v>
      </c>
      <c r="BK7147" s="98" t="s">
        <v>70</v>
      </c>
    </row>
    <row r="7148" spans="17:63" ht="29.25" customHeight="1" x14ac:dyDescent="0.2">
      <c r="Q7148" s="92" t="s">
        <v>50</v>
      </c>
      <c r="BF7148" s="101" t="s">
        <v>58</v>
      </c>
      <c r="BK7148" s="98" t="s">
        <v>70</v>
      </c>
    </row>
    <row r="7149" spans="17:63" ht="29.25" customHeight="1" x14ac:dyDescent="0.2">
      <c r="Q7149" s="92" t="s">
        <v>50</v>
      </c>
      <c r="BF7149" s="101" t="s">
        <v>58</v>
      </c>
      <c r="BK7149" s="98" t="s">
        <v>70</v>
      </c>
    </row>
    <row r="7150" spans="17:63" ht="29.25" customHeight="1" x14ac:dyDescent="0.2">
      <c r="Q7150" s="92" t="s">
        <v>50</v>
      </c>
      <c r="BF7150" s="101" t="s">
        <v>58</v>
      </c>
      <c r="BK7150" s="98" t="s">
        <v>70</v>
      </c>
    </row>
    <row r="7151" spans="17:63" ht="29.25" customHeight="1" x14ac:dyDescent="0.2">
      <c r="Q7151" s="92" t="s">
        <v>50</v>
      </c>
      <c r="BF7151" s="101" t="s">
        <v>58</v>
      </c>
      <c r="BK7151" s="98" t="s">
        <v>70</v>
      </c>
    </row>
    <row r="7152" spans="17:63" ht="29.25" customHeight="1" x14ac:dyDescent="0.2">
      <c r="Q7152" s="92" t="s">
        <v>50</v>
      </c>
      <c r="BF7152" s="101" t="s">
        <v>58</v>
      </c>
      <c r="BK7152" s="98" t="s">
        <v>70</v>
      </c>
    </row>
    <row r="7153" spans="17:63" ht="29.25" customHeight="1" x14ac:dyDescent="0.2">
      <c r="Q7153" s="92" t="s">
        <v>50</v>
      </c>
      <c r="BF7153" s="101" t="s">
        <v>58</v>
      </c>
      <c r="BK7153" s="98" t="s">
        <v>70</v>
      </c>
    </row>
    <row r="7154" spans="17:63" ht="29.25" customHeight="1" x14ac:dyDescent="0.2">
      <c r="Q7154" s="92" t="s">
        <v>50</v>
      </c>
      <c r="BF7154" s="101" t="s">
        <v>58</v>
      </c>
      <c r="BK7154" s="98" t="s">
        <v>70</v>
      </c>
    </row>
    <row r="7155" spans="17:63" ht="29.25" customHeight="1" x14ac:dyDescent="0.2">
      <c r="Q7155" s="92" t="s">
        <v>50</v>
      </c>
      <c r="BF7155" s="101" t="s">
        <v>58</v>
      </c>
      <c r="BK7155" s="98" t="s">
        <v>70</v>
      </c>
    </row>
    <row r="7156" spans="17:63" ht="29.25" customHeight="1" x14ac:dyDescent="0.2">
      <c r="Q7156" s="92" t="s">
        <v>50</v>
      </c>
      <c r="BF7156" s="101" t="s">
        <v>58</v>
      </c>
      <c r="BK7156" s="98" t="s">
        <v>70</v>
      </c>
    </row>
    <row r="7157" spans="17:63" ht="29.25" customHeight="1" x14ac:dyDescent="0.2">
      <c r="Q7157" s="92" t="s">
        <v>50</v>
      </c>
      <c r="BF7157" s="101" t="s">
        <v>58</v>
      </c>
      <c r="BK7157" s="98" t="s">
        <v>70</v>
      </c>
    </row>
    <row r="7158" spans="17:63" ht="29.25" customHeight="1" x14ac:dyDescent="0.2">
      <c r="Q7158" s="92" t="s">
        <v>50</v>
      </c>
      <c r="BF7158" s="101" t="s">
        <v>58</v>
      </c>
      <c r="BK7158" s="98" t="s">
        <v>70</v>
      </c>
    </row>
    <row r="7159" spans="17:63" ht="29.25" customHeight="1" x14ac:dyDescent="0.2">
      <c r="Q7159" s="92" t="s">
        <v>50</v>
      </c>
      <c r="BF7159" s="101" t="s">
        <v>58</v>
      </c>
      <c r="BK7159" s="98" t="s">
        <v>70</v>
      </c>
    </row>
    <row r="7160" spans="17:63" ht="29.25" customHeight="1" x14ac:dyDescent="0.2">
      <c r="Q7160" s="92" t="s">
        <v>50</v>
      </c>
      <c r="BF7160" s="101" t="s">
        <v>58</v>
      </c>
      <c r="BK7160" s="98" t="s">
        <v>70</v>
      </c>
    </row>
    <row r="7161" spans="17:63" ht="29.25" customHeight="1" x14ac:dyDescent="0.2">
      <c r="Q7161" s="92" t="s">
        <v>50</v>
      </c>
      <c r="BF7161" s="101" t="s">
        <v>58</v>
      </c>
      <c r="BK7161" s="98" t="s">
        <v>70</v>
      </c>
    </row>
    <row r="7162" spans="17:63" ht="29.25" customHeight="1" x14ac:dyDescent="0.2">
      <c r="Q7162" s="92" t="s">
        <v>50</v>
      </c>
      <c r="BF7162" s="101" t="s">
        <v>58</v>
      </c>
      <c r="BK7162" s="98" t="s">
        <v>70</v>
      </c>
    </row>
    <row r="7163" spans="17:63" ht="29.25" customHeight="1" x14ac:dyDescent="0.2">
      <c r="Q7163" s="92" t="s">
        <v>50</v>
      </c>
      <c r="BF7163" s="101" t="s">
        <v>58</v>
      </c>
      <c r="BK7163" s="98" t="s">
        <v>70</v>
      </c>
    </row>
    <row r="7164" spans="17:63" ht="29.25" customHeight="1" x14ac:dyDescent="0.2">
      <c r="Q7164" s="92" t="s">
        <v>50</v>
      </c>
      <c r="BF7164" s="101" t="s">
        <v>58</v>
      </c>
      <c r="BK7164" s="98" t="s">
        <v>70</v>
      </c>
    </row>
    <row r="7165" spans="17:63" ht="29.25" customHeight="1" x14ac:dyDescent="0.2">
      <c r="Q7165" s="92" t="s">
        <v>50</v>
      </c>
      <c r="BF7165" s="101" t="s">
        <v>58</v>
      </c>
      <c r="BK7165" s="98" t="s">
        <v>70</v>
      </c>
    </row>
    <row r="7166" spans="17:63" ht="29.25" customHeight="1" x14ac:dyDescent="0.2">
      <c r="Q7166" s="92" t="s">
        <v>50</v>
      </c>
      <c r="BF7166" s="101" t="s">
        <v>58</v>
      </c>
      <c r="BK7166" s="98" t="s">
        <v>70</v>
      </c>
    </row>
    <row r="7167" spans="17:63" ht="29.25" customHeight="1" x14ac:dyDescent="0.2">
      <c r="Q7167" s="92" t="s">
        <v>50</v>
      </c>
      <c r="BF7167" s="101" t="s">
        <v>58</v>
      </c>
      <c r="BK7167" s="98" t="s">
        <v>70</v>
      </c>
    </row>
    <row r="7168" spans="17:63" ht="29.25" customHeight="1" x14ac:dyDescent="0.2">
      <c r="Q7168" s="92" t="s">
        <v>50</v>
      </c>
      <c r="BF7168" s="101" t="s">
        <v>58</v>
      </c>
      <c r="BK7168" s="98" t="s">
        <v>70</v>
      </c>
    </row>
    <row r="7169" spans="17:63" ht="29.25" customHeight="1" x14ac:dyDescent="0.2">
      <c r="Q7169" s="92" t="s">
        <v>50</v>
      </c>
      <c r="BF7169" s="101" t="s">
        <v>58</v>
      </c>
      <c r="BK7169" s="98" t="s">
        <v>70</v>
      </c>
    </row>
    <row r="7170" spans="17:63" ht="29.25" customHeight="1" x14ac:dyDescent="0.2">
      <c r="Q7170" s="92" t="s">
        <v>50</v>
      </c>
      <c r="BF7170" s="101" t="s">
        <v>58</v>
      </c>
      <c r="BK7170" s="98" t="s">
        <v>70</v>
      </c>
    </row>
    <row r="7171" spans="17:63" ht="29.25" customHeight="1" x14ac:dyDescent="0.2">
      <c r="Q7171" s="92" t="s">
        <v>50</v>
      </c>
      <c r="BF7171" s="101" t="s">
        <v>58</v>
      </c>
      <c r="BK7171" s="98" t="s">
        <v>70</v>
      </c>
    </row>
    <row r="7172" spans="17:63" ht="29.25" customHeight="1" x14ac:dyDescent="0.2">
      <c r="Q7172" s="92" t="s">
        <v>50</v>
      </c>
      <c r="BF7172" s="101" t="s">
        <v>58</v>
      </c>
      <c r="BK7172" s="98" t="s">
        <v>70</v>
      </c>
    </row>
    <row r="7173" spans="17:63" ht="29.25" customHeight="1" x14ac:dyDescent="0.2">
      <c r="Q7173" s="92" t="s">
        <v>50</v>
      </c>
      <c r="BF7173" s="101" t="s">
        <v>58</v>
      </c>
      <c r="BK7173" s="98" t="s">
        <v>70</v>
      </c>
    </row>
    <row r="7174" spans="17:63" ht="29.25" customHeight="1" x14ac:dyDescent="0.2">
      <c r="Q7174" s="92" t="s">
        <v>50</v>
      </c>
      <c r="BF7174" s="101" t="s">
        <v>58</v>
      </c>
      <c r="BK7174" s="98" t="s">
        <v>70</v>
      </c>
    </row>
    <row r="7175" spans="17:63" ht="29.25" customHeight="1" x14ac:dyDescent="0.2">
      <c r="Q7175" s="92" t="s">
        <v>50</v>
      </c>
      <c r="BF7175" s="101" t="s">
        <v>58</v>
      </c>
      <c r="BK7175" s="98" t="s">
        <v>70</v>
      </c>
    </row>
    <row r="7176" spans="17:63" ht="29.25" customHeight="1" x14ac:dyDescent="0.2">
      <c r="Q7176" s="92" t="s">
        <v>50</v>
      </c>
      <c r="BF7176" s="101" t="s">
        <v>58</v>
      </c>
      <c r="BK7176" s="98" t="s">
        <v>70</v>
      </c>
    </row>
    <row r="7177" spans="17:63" ht="29.25" customHeight="1" x14ac:dyDescent="0.2">
      <c r="Q7177" s="92" t="s">
        <v>50</v>
      </c>
      <c r="BF7177" s="101" t="s">
        <v>58</v>
      </c>
      <c r="BK7177" s="98" t="s">
        <v>70</v>
      </c>
    </row>
    <row r="7178" spans="17:63" ht="29.25" customHeight="1" x14ac:dyDescent="0.2">
      <c r="Q7178" s="92" t="s">
        <v>50</v>
      </c>
      <c r="BF7178" s="101" t="s">
        <v>58</v>
      </c>
      <c r="BK7178" s="98" t="s">
        <v>70</v>
      </c>
    </row>
    <row r="7179" spans="17:63" ht="29.25" customHeight="1" x14ac:dyDescent="0.2">
      <c r="Q7179" s="92" t="s">
        <v>50</v>
      </c>
      <c r="BF7179" s="101" t="s">
        <v>58</v>
      </c>
      <c r="BK7179" s="98" t="s">
        <v>70</v>
      </c>
    </row>
    <row r="7180" spans="17:63" ht="29.25" customHeight="1" x14ac:dyDescent="0.2">
      <c r="Q7180" s="92" t="s">
        <v>50</v>
      </c>
      <c r="BF7180" s="101" t="s">
        <v>58</v>
      </c>
      <c r="BK7180" s="98" t="s">
        <v>70</v>
      </c>
    </row>
    <row r="7181" spans="17:63" ht="29.25" customHeight="1" x14ac:dyDescent="0.2">
      <c r="Q7181" s="92" t="s">
        <v>50</v>
      </c>
      <c r="BF7181" s="101" t="s">
        <v>58</v>
      </c>
      <c r="BK7181" s="98" t="s">
        <v>70</v>
      </c>
    </row>
    <row r="7182" spans="17:63" ht="29.25" customHeight="1" x14ac:dyDescent="0.2">
      <c r="Q7182" s="92" t="s">
        <v>50</v>
      </c>
      <c r="BF7182" s="101" t="s">
        <v>58</v>
      </c>
      <c r="BK7182" s="98" t="s">
        <v>70</v>
      </c>
    </row>
    <row r="7183" spans="17:63" ht="29.25" customHeight="1" x14ac:dyDescent="0.2">
      <c r="Q7183" s="92" t="s">
        <v>50</v>
      </c>
      <c r="BF7183" s="101" t="s">
        <v>58</v>
      </c>
      <c r="BK7183" s="98" t="s">
        <v>70</v>
      </c>
    </row>
    <row r="7184" spans="17:63" ht="29.25" customHeight="1" x14ac:dyDescent="0.2">
      <c r="Q7184" s="92" t="s">
        <v>50</v>
      </c>
      <c r="BF7184" s="101" t="s">
        <v>58</v>
      </c>
      <c r="BK7184" s="98" t="s">
        <v>70</v>
      </c>
    </row>
    <row r="7185" spans="17:63" ht="29.25" customHeight="1" x14ac:dyDescent="0.2">
      <c r="Q7185" s="92" t="s">
        <v>50</v>
      </c>
      <c r="BF7185" s="101" t="s">
        <v>58</v>
      </c>
      <c r="BK7185" s="98" t="s">
        <v>70</v>
      </c>
    </row>
    <row r="7186" spans="17:63" ht="29.25" customHeight="1" x14ac:dyDescent="0.2">
      <c r="Q7186" s="92" t="s">
        <v>50</v>
      </c>
      <c r="BF7186" s="101" t="s">
        <v>58</v>
      </c>
      <c r="BK7186" s="98" t="s">
        <v>70</v>
      </c>
    </row>
    <row r="7187" spans="17:63" ht="29.25" customHeight="1" x14ac:dyDescent="0.2">
      <c r="Q7187" s="92" t="s">
        <v>50</v>
      </c>
      <c r="BF7187" s="101" t="s">
        <v>58</v>
      </c>
      <c r="BK7187" s="98" t="s">
        <v>70</v>
      </c>
    </row>
    <row r="7188" spans="17:63" ht="29.25" customHeight="1" x14ac:dyDescent="0.2">
      <c r="Q7188" s="92" t="s">
        <v>50</v>
      </c>
      <c r="BF7188" s="101" t="s">
        <v>58</v>
      </c>
      <c r="BK7188" s="98" t="s">
        <v>70</v>
      </c>
    </row>
    <row r="7189" spans="17:63" ht="29.25" customHeight="1" x14ac:dyDescent="0.2">
      <c r="Q7189" s="92" t="s">
        <v>50</v>
      </c>
      <c r="BF7189" s="101" t="s">
        <v>58</v>
      </c>
      <c r="BK7189" s="98" t="s">
        <v>70</v>
      </c>
    </row>
    <row r="7190" spans="17:63" ht="29.25" customHeight="1" x14ac:dyDescent="0.2">
      <c r="Q7190" s="92" t="s">
        <v>50</v>
      </c>
      <c r="BF7190" s="101" t="s">
        <v>58</v>
      </c>
      <c r="BK7190" s="98" t="s">
        <v>70</v>
      </c>
    </row>
    <row r="7191" spans="17:63" ht="29.25" customHeight="1" x14ac:dyDescent="0.2">
      <c r="Q7191" s="92" t="s">
        <v>50</v>
      </c>
      <c r="BF7191" s="101" t="s">
        <v>58</v>
      </c>
      <c r="BK7191" s="98" t="s">
        <v>70</v>
      </c>
    </row>
    <row r="7192" spans="17:63" ht="29.25" customHeight="1" x14ac:dyDescent="0.2">
      <c r="Q7192" s="92" t="s">
        <v>50</v>
      </c>
      <c r="BF7192" s="101" t="s">
        <v>58</v>
      </c>
      <c r="BK7192" s="98" t="s">
        <v>70</v>
      </c>
    </row>
    <row r="7193" spans="17:63" ht="29.25" customHeight="1" x14ac:dyDescent="0.2">
      <c r="Q7193" s="92" t="s">
        <v>50</v>
      </c>
      <c r="BF7193" s="101" t="s">
        <v>58</v>
      </c>
      <c r="BK7193" s="98" t="s">
        <v>70</v>
      </c>
    </row>
    <row r="7194" spans="17:63" ht="29.25" customHeight="1" x14ac:dyDescent="0.2">
      <c r="Q7194" s="92" t="s">
        <v>50</v>
      </c>
      <c r="BF7194" s="101" t="s">
        <v>58</v>
      </c>
      <c r="BK7194" s="98" t="s">
        <v>70</v>
      </c>
    </row>
    <row r="7195" spans="17:63" ht="29.25" customHeight="1" x14ac:dyDescent="0.2">
      <c r="Q7195" s="92" t="s">
        <v>50</v>
      </c>
      <c r="BF7195" s="101" t="s">
        <v>58</v>
      </c>
      <c r="BK7195" s="98" t="s">
        <v>70</v>
      </c>
    </row>
    <row r="7196" spans="17:63" ht="29.25" customHeight="1" x14ac:dyDescent="0.2">
      <c r="Q7196" s="92" t="s">
        <v>50</v>
      </c>
      <c r="BF7196" s="101" t="s">
        <v>58</v>
      </c>
      <c r="BK7196" s="98" t="s">
        <v>70</v>
      </c>
    </row>
    <row r="7197" spans="17:63" ht="29.25" customHeight="1" x14ac:dyDescent="0.2">
      <c r="Q7197" s="92" t="s">
        <v>50</v>
      </c>
      <c r="BF7197" s="101" t="s">
        <v>58</v>
      </c>
      <c r="BK7197" s="98" t="s">
        <v>70</v>
      </c>
    </row>
    <row r="7198" spans="17:63" ht="29.25" customHeight="1" x14ac:dyDescent="0.2">
      <c r="Q7198" s="92" t="s">
        <v>50</v>
      </c>
      <c r="BF7198" s="101" t="s">
        <v>58</v>
      </c>
      <c r="BK7198" s="98" t="s">
        <v>70</v>
      </c>
    </row>
    <row r="7199" spans="17:63" ht="29.25" customHeight="1" x14ac:dyDescent="0.2">
      <c r="Q7199" s="92" t="s">
        <v>50</v>
      </c>
      <c r="BF7199" s="101" t="s">
        <v>58</v>
      </c>
      <c r="BK7199" s="98" t="s">
        <v>70</v>
      </c>
    </row>
    <row r="7200" spans="17:63" ht="29.25" customHeight="1" x14ac:dyDescent="0.2">
      <c r="Q7200" s="92" t="s">
        <v>50</v>
      </c>
      <c r="BF7200" s="101" t="s">
        <v>58</v>
      </c>
      <c r="BK7200" s="98" t="s">
        <v>70</v>
      </c>
    </row>
    <row r="7201" spans="17:63" ht="29.25" customHeight="1" x14ac:dyDescent="0.2">
      <c r="Q7201" s="92" t="s">
        <v>50</v>
      </c>
      <c r="BF7201" s="101" t="s">
        <v>58</v>
      </c>
      <c r="BK7201" s="98" t="s">
        <v>70</v>
      </c>
    </row>
    <row r="7202" spans="17:63" ht="29.25" customHeight="1" x14ac:dyDescent="0.2">
      <c r="Q7202" s="92" t="s">
        <v>50</v>
      </c>
      <c r="BF7202" s="101" t="s">
        <v>58</v>
      </c>
      <c r="BK7202" s="98" t="s">
        <v>70</v>
      </c>
    </row>
    <row r="7203" spans="17:63" ht="29.25" customHeight="1" x14ac:dyDescent="0.2">
      <c r="Q7203" s="92" t="s">
        <v>50</v>
      </c>
      <c r="BF7203" s="101" t="s">
        <v>58</v>
      </c>
      <c r="BK7203" s="98" t="s">
        <v>70</v>
      </c>
    </row>
    <row r="7204" spans="17:63" ht="29.25" customHeight="1" x14ac:dyDescent="0.2">
      <c r="Q7204" s="92" t="s">
        <v>50</v>
      </c>
      <c r="BF7204" s="101" t="s">
        <v>58</v>
      </c>
      <c r="BK7204" s="98" t="s">
        <v>70</v>
      </c>
    </row>
    <row r="7205" spans="17:63" ht="29.25" customHeight="1" x14ac:dyDescent="0.2">
      <c r="Q7205" s="92" t="s">
        <v>50</v>
      </c>
      <c r="BF7205" s="101" t="s">
        <v>58</v>
      </c>
      <c r="BK7205" s="98" t="s">
        <v>70</v>
      </c>
    </row>
    <row r="7206" spans="17:63" ht="29.25" customHeight="1" x14ac:dyDescent="0.2">
      <c r="Q7206" s="92" t="s">
        <v>50</v>
      </c>
      <c r="BF7206" s="101" t="s">
        <v>58</v>
      </c>
      <c r="BK7206" s="98" t="s">
        <v>70</v>
      </c>
    </row>
    <row r="7207" spans="17:63" ht="29.25" customHeight="1" x14ac:dyDescent="0.2">
      <c r="Q7207" s="92" t="s">
        <v>50</v>
      </c>
      <c r="BF7207" s="101" t="s">
        <v>58</v>
      </c>
      <c r="BK7207" s="98" t="s">
        <v>70</v>
      </c>
    </row>
    <row r="7208" spans="17:63" ht="29.25" customHeight="1" x14ac:dyDescent="0.2">
      <c r="Q7208" s="92" t="s">
        <v>50</v>
      </c>
      <c r="BF7208" s="101" t="s">
        <v>58</v>
      </c>
      <c r="BK7208" s="98" t="s">
        <v>70</v>
      </c>
    </row>
    <row r="7209" spans="17:63" ht="29.25" customHeight="1" x14ac:dyDescent="0.2">
      <c r="Q7209" s="92" t="s">
        <v>50</v>
      </c>
      <c r="BF7209" s="101" t="s">
        <v>58</v>
      </c>
      <c r="BK7209" s="98" t="s">
        <v>70</v>
      </c>
    </row>
    <row r="7210" spans="17:63" ht="29.25" customHeight="1" x14ac:dyDescent="0.2">
      <c r="Q7210" s="92" t="s">
        <v>50</v>
      </c>
      <c r="BF7210" s="101" t="s">
        <v>58</v>
      </c>
      <c r="BK7210" s="98" t="s">
        <v>70</v>
      </c>
    </row>
    <row r="7211" spans="17:63" ht="29.25" customHeight="1" x14ac:dyDescent="0.2">
      <c r="Q7211" s="92" t="s">
        <v>50</v>
      </c>
      <c r="BF7211" s="101" t="s">
        <v>58</v>
      </c>
      <c r="BK7211" s="98" t="s">
        <v>70</v>
      </c>
    </row>
    <row r="7212" spans="17:63" ht="29.25" customHeight="1" x14ac:dyDescent="0.2">
      <c r="Q7212" s="92" t="s">
        <v>50</v>
      </c>
      <c r="BF7212" s="101" t="s">
        <v>58</v>
      </c>
      <c r="BK7212" s="98" t="s">
        <v>70</v>
      </c>
    </row>
    <row r="7213" spans="17:63" ht="29.25" customHeight="1" x14ac:dyDescent="0.2">
      <c r="Q7213" s="92" t="s">
        <v>50</v>
      </c>
      <c r="BF7213" s="101" t="s">
        <v>58</v>
      </c>
      <c r="BK7213" s="98" t="s">
        <v>70</v>
      </c>
    </row>
    <row r="7214" spans="17:63" ht="29.25" customHeight="1" x14ac:dyDescent="0.2">
      <c r="Q7214" s="92" t="s">
        <v>50</v>
      </c>
      <c r="BF7214" s="101" t="s">
        <v>58</v>
      </c>
      <c r="BK7214" s="98" t="s">
        <v>70</v>
      </c>
    </row>
    <row r="7215" spans="17:63" ht="29.25" customHeight="1" x14ac:dyDescent="0.2">
      <c r="Q7215" s="92" t="s">
        <v>50</v>
      </c>
      <c r="BF7215" s="101" t="s">
        <v>58</v>
      </c>
      <c r="BK7215" s="98" t="s">
        <v>70</v>
      </c>
    </row>
    <row r="7216" spans="17:63" ht="29.25" customHeight="1" x14ac:dyDescent="0.2">
      <c r="Q7216" s="92" t="s">
        <v>50</v>
      </c>
      <c r="BF7216" s="101" t="s">
        <v>58</v>
      </c>
      <c r="BK7216" s="98" t="s">
        <v>70</v>
      </c>
    </row>
    <row r="7217" spans="17:63" ht="29.25" customHeight="1" x14ac:dyDescent="0.2">
      <c r="Q7217" s="92" t="s">
        <v>50</v>
      </c>
      <c r="BF7217" s="101" t="s">
        <v>58</v>
      </c>
      <c r="BK7217" s="98" t="s">
        <v>70</v>
      </c>
    </row>
    <row r="7218" spans="17:63" ht="29.25" customHeight="1" x14ac:dyDescent="0.2">
      <c r="Q7218" s="92" t="s">
        <v>50</v>
      </c>
      <c r="BF7218" s="101" t="s">
        <v>58</v>
      </c>
      <c r="BK7218" s="98" t="s">
        <v>70</v>
      </c>
    </row>
    <row r="7219" spans="17:63" ht="29.25" customHeight="1" x14ac:dyDescent="0.2">
      <c r="Q7219" s="92" t="s">
        <v>50</v>
      </c>
      <c r="BF7219" s="101" t="s">
        <v>58</v>
      </c>
      <c r="BK7219" s="98" t="s">
        <v>70</v>
      </c>
    </row>
    <row r="7220" spans="17:63" ht="29.25" customHeight="1" x14ac:dyDescent="0.2">
      <c r="Q7220" s="92" t="s">
        <v>50</v>
      </c>
      <c r="BF7220" s="101" t="s">
        <v>58</v>
      </c>
      <c r="BK7220" s="98" t="s">
        <v>70</v>
      </c>
    </row>
    <row r="7221" spans="17:63" ht="29.25" customHeight="1" x14ac:dyDescent="0.2">
      <c r="Q7221" s="92" t="s">
        <v>50</v>
      </c>
      <c r="BF7221" s="101" t="s">
        <v>58</v>
      </c>
      <c r="BK7221" s="98" t="s">
        <v>70</v>
      </c>
    </row>
    <row r="7222" spans="17:63" ht="29.25" customHeight="1" x14ac:dyDescent="0.2">
      <c r="Q7222" s="92" t="s">
        <v>50</v>
      </c>
      <c r="BF7222" s="101" t="s">
        <v>58</v>
      </c>
      <c r="BK7222" s="98" t="s">
        <v>70</v>
      </c>
    </row>
    <row r="7223" spans="17:63" ht="29.25" customHeight="1" x14ac:dyDescent="0.2">
      <c r="Q7223" s="92" t="s">
        <v>50</v>
      </c>
      <c r="BF7223" s="101" t="s">
        <v>58</v>
      </c>
      <c r="BK7223" s="98" t="s">
        <v>70</v>
      </c>
    </row>
    <row r="7224" spans="17:63" ht="29.25" customHeight="1" x14ac:dyDescent="0.2">
      <c r="Q7224" s="92" t="s">
        <v>50</v>
      </c>
      <c r="BF7224" s="101" t="s">
        <v>58</v>
      </c>
      <c r="BK7224" s="98" t="s">
        <v>70</v>
      </c>
    </row>
    <row r="7225" spans="17:63" ht="29.25" customHeight="1" x14ac:dyDescent="0.2">
      <c r="Q7225" s="92" t="s">
        <v>50</v>
      </c>
      <c r="BF7225" s="101" t="s">
        <v>58</v>
      </c>
      <c r="BK7225" s="98" t="s">
        <v>70</v>
      </c>
    </row>
    <row r="7226" spans="17:63" ht="29.25" customHeight="1" x14ac:dyDescent="0.2">
      <c r="Q7226" s="92" t="s">
        <v>50</v>
      </c>
      <c r="BF7226" s="101" t="s">
        <v>58</v>
      </c>
      <c r="BK7226" s="98" t="s">
        <v>70</v>
      </c>
    </row>
    <row r="7227" spans="17:63" ht="29.25" customHeight="1" x14ac:dyDescent="0.2">
      <c r="Q7227" s="92" t="s">
        <v>50</v>
      </c>
      <c r="BF7227" s="101" t="s">
        <v>58</v>
      </c>
      <c r="BK7227" s="98" t="s">
        <v>70</v>
      </c>
    </row>
    <row r="7228" spans="17:63" ht="29.25" customHeight="1" x14ac:dyDescent="0.2">
      <c r="Q7228" s="92" t="s">
        <v>50</v>
      </c>
      <c r="BF7228" s="101" t="s">
        <v>58</v>
      </c>
      <c r="BK7228" s="98" t="s">
        <v>70</v>
      </c>
    </row>
    <row r="7229" spans="17:63" ht="29.25" customHeight="1" x14ac:dyDescent="0.2">
      <c r="Q7229" s="92" t="s">
        <v>50</v>
      </c>
      <c r="BF7229" s="101" t="s">
        <v>58</v>
      </c>
      <c r="BK7229" s="98" t="s">
        <v>70</v>
      </c>
    </row>
    <row r="7230" spans="17:63" ht="29.25" customHeight="1" x14ac:dyDescent="0.2">
      <c r="Q7230" s="92" t="s">
        <v>50</v>
      </c>
      <c r="BF7230" s="101" t="s">
        <v>58</v>
      </c>
      <c r="BK7230" s="98" t="s">
        <v>70</v>
      </c>
    </row>
    <row r="7231" spans="17:63" ht="29.25" customHeight="1" x14ac:dyDescent="0.2">
      <c r="Q7231" s="92" t="s">
        <v>50</v>
      </c>
      <c r="BF7231" s="101" t="s">
        <v>58</v>
      </c>
      <c r="BK7231" s="98" t="s">
        <v>70</v>
      </c>
    </row>
    <row r="7232" spans="17:63" ht="29.25" customHeight="1" x14ac:dyDescent="0.2">
      <c r="Q7232" s="92" t="s">
        <v>50</v>
      </c>
      <c r="BF7232" s="101" t="s">
        <v>58</v>
      </c>
      <c r="BK7232" s="98" t="s">
        <v>70</v>
      </c>
    </row>
    <row r="7233" spans="17:63" ht="29.25" customHeight="1" x14ac:dyDescent="0.2">
      <c r="Q7233" s="92" t="s">
        <v>50</v>
      </c>
      <c r="BF7233" s="101" t="s">
        <v>58</v>
      </c>
      <c r="BK7233" s="98" t="s">
        <v>70</v>
      </c>
    </row>
    <row r="7234" spans="17:63" ht="29.25" customHeight="1" x14ac:dyDescent="0.2">
      <c r="Q7234" s="92" t="s">
        <v>50</v>
      </c>
      <c r="BF7234" s="101" t="s">
        <v>58</v>
      </c>
      <c r="BK7234" s="98" t="s">
        <v>70</v>
      </c>
    </row>
    <row r="7235" spans="17:63" ht="29.25" customHeight="1" x14ac:dyDescent="0.2">
      <c r="Q7235" s="92" t="s">
        <v>50</v>
      </c>
      <c r="BF7235" s="101" t="s">
        <v>58</v>
      </c>
      <c r="BK7235" s="98" t="s">
        <v>70</v>
      </c>
    </row>
    <row r="7236" spans="17:63" ht="29.25" customHeight="1" x14ac:dyDescent="0.2">
      <c r="Q7236" s="92" t="s">
        <v>50</v>
      </c>
      <c r="BF7236" s="101" t="s">
        <v>58</v>
      </c>
      <c r="BK7236" s="98" t="s">
        <v>70</v>
      </c>
    </row>
    <row r="7237" spans="17:63" ht="29.25" customHeight="1" x14ac:dyDescent="0.2">
      <c r="Q7237" s="92" t="s">
        <v>50</v>
      </c>
      <c r="BF7237" s="101" t="s">
        <v>58</v>
      </c>
      <c r="BK7237" s="98" t="s">
        <v>70</v>
      </c>
    </row>
    <row r="7238" spans="17:63" ht="29.25" customHeight="1" x14ac:dyDescent="0.2">
      <c r="Q7238" s="92" t="s">
        <v>50</v>
      </c>
      <c r="BF7238" s="101" t="s">
        <v>58</v>
      </c>
      <c r="BK7238" s="98" t="s">
        <v>70</v>
      </c>
    </row>
    <row r="7239" spans="17:63" ht="29.25" customHeight="1" x14ac:dyDescent="0.2">
      <c r="Q7239" s="92" t="s">
        <v>50</v>
      </c>
      <c r="BF7239" s="101" t="s">
        <v>58</v>
      </c>
      <c r="BK7239" s="98" t="s">
        <v>70</v>
      </c>
    </row>
    <row r="7240" spans="17:63" ht="29.25" customHeight="1" x14ac:dyDescent="0.2">
      <c r="Q7240" s="92" t="s">
        <v>50</v>
      </c>
      <c r="BF7240" s="101" t="s">
        <v>58</v>
      </c>
      <c r="BK7240" s="98" t="s">
        <v>70</v>
      </c>
    </row>
    <row r="7241" spans="17:63" ht="29.25" customHeight="1" x14ac:dyDescent="0.2">
      <c r="Q7241" s="92" t="s">
        <v>50</v>
      </c>
      <c r="BF7241" s="101" t="s">
        <v>58</v>
      </c>
      <c r="BK7241" s="98" t="s">
        <v>70</v>
      </c>
    </row>
    <row r="7242" spans="17:63" ht="29.25" customHeight="1" x14ac:dyDescent="0.2">
      <c r="Q7242" s="92" t="s">
        <v>50</v>
      </c>
      <c r="BF7242" s="101" t="s">
        <v>58</v>
      </c>
      <c r="BK7242" s="98" t="s">
        <v>70</v>
      </c>
    </row>
    <row r="7243" spans="17:63" ht="29.25" customHeight="1" x14ac:dyDescent="0.2">
      <c r="Q7243" s="92" t="s">
        <v>50</v>
      </c>
      <c r="BF7243" s="101" t="s">
        <v>58</v>
      </c>
      <c r="BK7243" s="98" t="s">
        <v>70</v>
      </c>
    </row>
    <row r="7244" spans="17:63" ht="29.25" customHeight="1" x14ac:dyDescent="0.2">
      <c r="Q7244" s="92" t="s">
        <v>50</v>
      </c>
      <c r="BF7244" s="101" t="s">
        <v>58</v>
      </c>
      <c r="BK7244" s="98" t="s">
        <v>70</v>
      </c>
    </row>
    <row r="7245" spans="17:63" ht="29.25" customHeight="1" x14ac:dyDescent="0.2">
      <c r="Q7245" s="92" t="s">
        <v>50</v>
      </c>
      <c r="BF7245" s="101" t="s">
        <v>58</v>
      </c>
      <c r="BK7245" s="98" t="s">
        <v>70</v>
      </c>
    </row>
    <row r="7246" spans="17:63" ht="29.25" customHeight="1" x14ac:dyDescent="0.2">
      <c r="Q7246" s="92" t="s">
        <v>50</v>
      </c>
      <c r="BF7246" s="101" t="s">
        <v>58</v>
      </c>
      <c r="BK7246" s="98" t="s">
        <v>70</v>
      </c>
    </row>
    <row r="7247" spans="17:63" ht="29.25" customHeight="1" x14ac:dyDescent="0.2">
      <c r="Q7247" s="92" t="s">
        <v>50</v>
      </c>
      <c r="BF7247" s="101" t="s">
        <v>58</v>
      </c>
      <c r="BK7247" s="98" t="s">
        <v>70</v>
      </c>
    </row>
    <row r="7248" spans="17:63" ht="29.25" customHeight="1" x14ac:dyDescent="0.2">
      <c r="Q7248" s="92" t="s">
        <v>50</v>
      </c>
      <c r="BF7248" s="101" t="s">
        <v>58</v>
      </c>
      <c r="BK7248" s="98" t="s">
        <v>70</v>
      </c>
    </row>
    <row r="7249" spans="17:63" ht="29.25" customHeight="1" x14ac:dyDescent="0.2">
      <c r="Q7249" s="92" t="s">
        <v>50</v>
      </c>
      <c r="BF7249" s="101" t="s">
        <v>58</v>
      </c>
      <c r="BK7249" s="98" t="s">
        <v>70</v>
      </c>
    </row>
    <row r="7250" spans="17:63" ht="29.25" customHeight="1" x14ac:dyDescent="0.2">
      <c r="Q7250" s="92" t="s">
        <v>50</v>
      </c>
      <c r="BF7250" s="101" t="s">
        <v>58</v>
      </c>
      <c r="BK7250" s="98" t="s">
        <v>70</v>
      </c>
    </row>
    <row r="7251" spans="17:63" ht="29.25" customHeight="1" x14ac:dyDescent="0.2">
      <c r="Q7251" s="92" t="s">
        <v>50</v>
      </c>
      <c r="BF7251" s="101" t="s">
        <v>58</v>
      </c>
      <c r="BK7251" s="98" t="s">
        <v>70</v>
      </c>
    </row>
    <row r="7252" spans="17:63" ht="29.25" customHeight="1" x14ac:dyDescent="0.2">
      <c r="Q7252" s="92" t="s">
        <v>50</v>
      </c>
      <c r="BF7252" s="101" t="s">
        <v>58</v>
      </c>
      <c r="BK7252" s="98" t="s">
        <v>70</v>
      </c>
    </row>
    <row r="7253" spans="17:63" ht="29.25" customHeight="1" x14ac:dyDescent="0.2">
      <c r="Q7253" s="92" t="s">
        <v>50</v>
      </c>
      <c r="BF7253" s="101" t="s">
        <v>58</v>
      </c>
      <c r="BK7253" s="98" t="s">
        <v>70</v>
      </c>
    </row>
    <row r="7254" spans="17:63" ht="29.25" customHeight="1" x14ac:dyDescent="0.2">
      <c r="Q7254" s="92" t="s">
        <v>50</v>
      </c>
      <c r="BF7254" s="101" t="s">
        <v>58</v>
      </c>
      <c r="BK7254" s="98" t="s">
        <v>70</v>
      </c>
    </row>
    <row r="7255" spans="17:63" ht="29.25" customHeight="1" x14ac:dyDescent="0.2">
      <c r="Q7255" s="92" t="s">
        <v>50</v>
      </c>
      <c r="BF7255" s="101" t="s">
        <v>58</v>
      </c>
      <c r="BK7255" s="98" t="s">
        <v>70</v>
      </c>
    </row>
    <row r="7256" spans="17:63" ht="29.25" customHeight="1" x14ac:dyDescent="0.2">
      <c r="Q7256" s="92" t="s">
        <v>50</v>
      </c>
      <c r="BF7256" s="101" t="s">
        <v>58</v>
      </c>
      <c r="BK7256" s="98" t="s">
        <v>70</v>
      </c>
    </row>
    <row r="7257" spans="17:63" ht="29.25" customHeight="1" x14ac:dyDescent="0.2">
      <c r="Q7257" s="92" t="s">
        <v>50</v>
      </c>
      <c r="BF7257" s="101" t="s">
        <v>58</v>
      </c>
      <c r="BK7257" s="98" t="s">
        <v>70</v>
      </c>
    </row>
    <row r="7258" spans="17:63" ht="29.25" customHeight="1" x14ac:dyDescent="0.2">
      <c r="Q7258" s="92" t="s">
        <v>50</v>
      </c>
      <c r="BF7258" s="101" t="s">
        <v>58</v>
      </c>
      <c r="BK7258" s="98" t="s">
        <v>70</v>
      </c>
    </row>
    <row r="7259" spans="17:63" ht="29.25" customHeight="1" x14ac:dyDescent="0.2">
      <c r="Q7259" s="92" t="s">
        <v>50</v>
      </c>
      <c r="BF7259" s="101" t="s">
        <v>58</v>
      </c>
      <c r="BK7259" s="98" t="s">
        <v>70</v>
      </c>
    </row>
    <row r="7260" spans="17:63" ht="29.25" customHeight="1" x14ac:dyDescent="0.2">
      <c r="Q7260" s="92" t="s">
        <v>50</v>
      </c>
      <c r="BF7260" s="101" t="s">
        <v>58</v>
      </c>
      <c r="BK7260" s="98" t="s">
        <v>70</v>
      </c>
    </row>
    <row r="7261" spans="17:63" ht="29.25" customHeight="1" x14ac:dyDescent="0.2">
      <c r="Q7261" s="92" t="s">
        <v>50</v>
      </c>
      <c r="BF7261" s="101" t="s">
        <v>58</v>
      </c>
      <c r="BK7261" s="98" t="s">
        <v>70</v>
      </c>
    </row>
    <row r="7262" spans="17:63" ht="29.25" customHeight="1" x14ac:dyDescent="0.2">
      <c r="Q7262" s="92" t="s">
        <v>50</v>
      </c>
      <c r="BF7262" s="101" t="s">
        <v>58</v>
      </c>
      <c r="BK7262" s="98" t="s">
        <v>70</v>
      </c>
    </row>
    <row r="7263" spans="17:63" ht="29.25" customHeight="1" x14ac:dyDescent="0.2">
      <c r="Q7263" s="92" t="s">
        <v>50</v>
      </c>
      <c r="BF7263" s="101" t="s">
        <v>58</v>
      </c>
      <c r="BK7263" s="98" t="s">
        <v>70</v>
      </c>
    </row>
    <row r="7264" spans="17:63" ht="29.25" customHeight="1" x14ac:dyDescent="0.2">
      <c r="Q7264" s="92" t="s">
        <v>50</v>
      </c>
      <c r="BF7264" s="101" t="s">
        <v>58</v>
      </c>
      <c r="BK7264" s="98" t="s">
        <v>70</v>
      </c>
    </row>
    <row r="7265" spans="17:63" ht="29.25" customHeight="1" x14ac:dyDescent="0.2">
      <c r="Q7265" s="92" t="s">
        <v>50</v>
      </c>
      <c r="BF7265" s="101" t="s">
        <v>58</v>
      </c>
      <c r="BK7265" s="98" t="s">
        <v>70</v>
      </c>
    </row>
    <row r="7266" spans="17:63" ht="29.25" customHeight="1" x14ac:dyDescent="0.2">
      <c r="Q7266" s="92" t="s">
        <v>50</v>
      </c>
      <c r="BF7266" s="101" t="s">
        <v>58</v>
      </c>
      <c r="BK7266" s="98" t="s">
        <v>70</v>
      </c>
    </row>
    <row r="7267" spans="17:63" ht="29.25" customHeight="1" x14ac:dyDescent="0.2">
      <c r="Q7267" s="92" t="s">
        <v>50</v>
      </c>
      <c r="BF7267" s="101" t="s">
        <v>58</v>
      </c>
      <c r="BK7267" s="98" t="s">
        <v>70</v>
      </c>
    </row>
    <row r="7268" spans="17:63" ht="29.25" customHeight="1" x14ac:dyDescent="0.2">
      <c r="Q7268" s="92" t="s">
        <v>50</v>
      </c>
      <c r="BF7268" s="101" t="s">
        <v>58</v>
      </c>
      <c r="BK7268" s="98" t="s">
        <v>70</v>
      </c>
    </row>
    <row r="7269" spans="17:63" ht="29.25" customHeight="1" x14ac:dyDescent="0.2">
      <c r="Q7269" s="92" t="s">
        <v>50</v>
      </c>
      <c r="BF7269" s="101" t="s">
        <v>58</v>
      </c>
      <c r="BK7269" s="98" t="s">
        <v>70</v>
      </c>
    </row>
    <row r="7270" spans="17:63" ht="29.25" customHeight="1" x14ac:dyDescent="0.2">
      <c r="Q7270" s="92" t="s">
        <v>50</v>
      </c>
      <c r="BF7270" s="101" t="s">
        <v>58</v>
      </c>
      <c r="BK7270" s="98" t="s">
        <v>70</v>
      </c>
    </row>
    <row r="7271" spans="17:63" ht="29.25" customHeight="1" x14ac:dyDescent="0.2">
      <c r="Q7271" s="92" t="s">
        <v>50</v>
      </c>
      <c r="BF7271" s="101" t="s">
        <v>58</v>
      </c>
      <c r="BK7271" s="98" t="s">
        <v>70</v>
      </c>
    </row>
    <row r="7272" spans="17:63" ht="29.25" customHeight="1" x14ac:dyDescent="0.2">
      <c r="Q7272" s="92" t="s">
        <v>50</v>
      </c>
      <c r="BF7272" s="101" t="s">
        <v>58</v>
      </c>
      <c r="BK7272" s="98" t="s">
        <v>70</v>
      </c>
    </row>
    <row r="7273" spans="17:63" ht="29.25" customHeight="1" x14ac:dyDescent="0.2">
      <c r="Q7273" s="92" t="s">
        <v>50</v>
      </c>
      <c r="BF7273" s="101" t="s">
        <v>58</v>
      </c>
      <c r="BK7273" s="98" t="s">
        <v>70</v>
      </c>
    </row>
    <row r="7274" spans="17:63" ht="29.25" customHeight="1" x14ac:dyDescent="0.2">
      <c r="Q7274" s="92" t="s">
        <v>50</v>
      </c>
      <c r="BF7274" s="101" t="s">
        <v>58</v>
      </c>
      <c r="BK7274" s="98" t="s">
        <v>70</v>
      </c>
    </row>
    <row r="7275" spans="17:63" ht="29.25" customHeight="1" x14ac:dyDescent="0.2">
      <c r="Q7275" s="92" t="s">
        <v>50</v>
      </c>
      <c r="BF7275" s="101" t="s">
        <v>58</v>
      </c>
      <c r="BK7275" s="98" t="s">
        <v>70</v>
      </c>
    </row>
    <row r="7276" spans="17:63" ht="29.25" customHeight="1" x14ac:dyDescent="0.2">
      <c r="Q7276" s="92" t="s">
        <v>50</v>
      </c>
      <c r="BF7276" s="101" t="s">
        <v>58</v>
      </c>
      <c r="BK7276" s="98" t="s">
        <v>70</v>
      </c>
    </row>
    <row r="7277" spans="17:63" ht="29.25" customHeight="1" x14ac:dyDescent="0.2">
      <c r="Q7277" s="92" t="s">
        <v>50</v>
      </c>
      <c r="BF7277" s="101" t="s">
        <v>58</v>
      </c>
      <c r="BK7277" s="98" t="s">
        <v>70</v>
      </c>
    </row>
    <row r="7278" spans="17:63" ht="29.25" customHeight="1" x14ac:dyDescent="0.2">
      <c r="Q7278" s="92" t="s">
        <v>50</v>
      </c>
      <c r="BF7278" s="101" t="s">
        <v>58</v>
      </c>
      <c r="BK7278" s="98" t="s">
        <v>70</v>
      </c>
    </row>
    <row r="7279" spans="17:63" ht="29.25" customHeight="1" x14ac:dyDescent="0.2">
      <c r="Q7279" s="92" t="s">
        <v>50</v>
      </c>
      <c r="BF7279" s="101" t="s">
        <v>58</v>
      </c>
      <c r="BK7279" s="98" t="s">
        <v>70</v>
      </c>
    </row>
    <row r="7280" spans="17:63" ht="29.25" customHeight="1" x14ac:dyDescent="0.2">
      <c r="Q7280" s="92" t="s">
        <v>50</v>
      </c>
      <c r="BF7280" s="101" t="s">
        <v>58</v>
      </c>
      <c r="BK7280" s="98" t="s">
        <v>70</v>
      </c>
    </row>
    <row r="7281" spans="17:63" ht="29.25" customHeight="1" x14ac:dyDescent="0.2">
      <c r="Q7281" s="92" t="s">
        <v>50</v>
      </c>
      <c r="BF7281" s="101" t="s">
        <v>58</v>
      </c>
      <c r="BK7281" s="98" t="s">
        <v>70</v>
      </c>
    </row>
    <row r="7282" spans="17:63" ht="29.25" customHeight="1" x14ac:dyDescent="0.2">
      <c r="Q7282" s="92" t="s">
        <v>50</v>
      </c>
      <c r="BF7282" s="101" t="s">
        <v>58</v>
      </c>
      <c r="BK7282" s="98" t="s">
        <v>70</v>
      </c>
    </row>
    <row r="7283" spans="17:63" ht="29.25" customHeight="1" x14ac:dyDescent="0.2">
      <c r="Q7283" s="92" t="s">
        <v>50</v>
      </c>
      <c r="BF7283" s="101" t="s">
        <v>58</v>
      </c>
      <c r="BK7283" s="98" t="s">
        <v>70</v>
      </c>
    </row>
    <row r="7284" spans="17:63" ht="29.25" customHeight="1" x14ac:dyDescent="0.2">
      <c r="Q7284" s="92" t="s">
        <v>50</v>
      </c>
      <c r="BF7284" s="101" t="s">
        <v>58</v>
      </c>
      <c r="BK7284" s="98" t="s">
        <v>70</v>
      </c>
    </row>
    <row r="7285" spans="17:63" ht="29.25" customHeight="1" x14ac:dyDescent="0.2">
      <c r="Q7285" s="92" t="s">
        <v>50</v>
      </c>
      <c r="BF7285" s="101" t="s">
        <v>58</v>
      </c>
      <c r="BK7285" s="98" t="s">
        <v>70</v>
      </c>
    </row>
    <row r="7286" spans="17:63" ht="29.25" customHeight="1" x14ac:dyDescent="0.2">
      <c r="Q7286" s="92" t="s">
        <v>50</v>
      </c>
      <c r="BF7286" s="101" t="s">
        <v>58</v>
      </c>
      <c r="BK7286" s="98" t="s">
        <v>70</v>
      </c>
    </row>
    <row r="7287" spans="17:63" ht="29.25" customHeight="1" x14ac:dyDescent="0.2">
      <c r="Q7287" s="92" t="s">
        <v>50</v>
      </c>
      <c r="BF7287" s="101" t="s">
        <v>58</v>
      </c>
      <c r="BK7287" s="98" t="s">
        <v>70</v>
      </c>
    </row>
    <row r="7288" spans="17:63" ht="29.25" customHeight="1" x14ac:dyDescent="0.2">
      <c r="Q7288" s="92" t="s">
        <v>50</v>
      </c>
      <c r="BF7288" s="101" t="s">
        <v>58</v>
      </c>
      <c r="BK7288" s="98" t="s">
        <v>70</v>
      </c>
    </row>
    <row r="7289" spans="17:63" ht="29.25" customHeight="1" x14ac:dyDescent="0.2">
      <c r="Q7289" s="92" t="s">
        <v>50</v>
      </c>
      <c r="BF7289" s="101" t="s">
        <v>58</v>
      </c>
      <c r="BK7289" s="98" t="s">
        <v>70</v>
      </c>
    </row>
    <row r="7290" spans="17:63" ht="29.25" customHeight="1" x14ac:dyDescent="0.2">
      <c r="Q7290" s="92" t="s">
        <v>50</v>
      </c>
      <c r="BF7290" s="101" t="s">
        <v>58</v>
      </c>
      <c r="BK7290" s="98" t="s">
        <v>70</v>
      </c>
    </row>
    <row r="7291" spans="17:63" ht="29.25" customHeight="1" x14ac:dyDescent="0.2">
      <c r="Q7291" s="92" t="s">
        <v>50</v>
      </c>
      <c r="BF7291" s="101" t="s">
        <v>58</v>
      </c>
      <c r="BK7291" s="98" t="s">
        <v>70</v>
      </c>
    </row>
    <row r="7292" spans="17:63" ht="29.25" customHeight="1" x14ac:dyDescent="0.2">
      <c r="Q7292" s="92" t="s">
        <v>50</v>
      </c>
      <c r="BF7292" s="101" t="s">
        <v>58</v>
      </c>
      <c r="BK7292" s="98" t="s">
        <v>70</v>
      </c>
    </row>
    <row r="7293" spans="17:63" ht="29.25" customHeight="1" x14ac:dyDescent="0.2">
      <c r="Q7293" s="92" t="s">
        <v>50</v>
      </c>
      <c r="BF7293" s="101" t="s">
        <v>58</v>
      </c>
      <c r="BK7293" s="98" t="s">
        <v>70</v>
      </c>
    </row>
    <row r="7294" spans="17:63" ht="29.25" customHeight="1" x14ac:dyDescent="0.2">
      <c r="Q7294" s="92" t="s">
        <v>50</v>
      </c>
      <c r="BF7294" s="101" t="s">
        <v>58</v>
      </c>
      <c r="BK7294" s="98" t="s">
        <v>70</v>
      </c>
    </row>
    <row r="7295" spans="17:63" ht="29.25" customHeight="1" x14ac:dyDescent="0.2">
      <c r="Q7295" s="92" t="s">
        <v>50</v>
      </c>
      <c r="BF7295" s="101" t="s">
        <v>58</v>
      </c>
      <c r="BK7295" s="98" t="s">
        <v>70</v>
      </c>
    </row>
    <row r="7296" spans="17:63" ht="29.25" customHeight="1" x14ac:dyDescent="0.2">
      <c r="Q7296" s="92" t="s">
        <v>50</v>
      </c>
      <c r="BF7296" s="101" t="s">
        <v>58</v>
      </c>
      <c r="BK7296" s="98" t="s">
        <v>70</v>
      </c>
    </row>
    <row r="7297" spans="17:63" ht="29.25" customHeight="1" x14ac:dyDescent="0.2">
      <c r="Q7297" s="92" t="s">
        <v>50</v>
      </c>
      <c r="BF7297" s="101" t="s">
        <v>58</v>
      </c>
      <c r="BK7297" s="98" t="s">
        <v>70</v>
      </c>
    </row>
    <row r="7298" spans="17:63" ht="29.25" customHeight="1" x14ac:dyDescent="0.2">
      <c r="Q7298" s="92" t="s">
        <v>50</v>
      </c>
      <c r="BF7298" s="101" t="s">
        <v>58</v>
      </c>
      <c r="BK7298" s="98" t="s">
        <v>70</v>
      </c>
    </row>
    <row r="7299" spans="17:63" ht="29.25" customHeight="1" x14ac:dyDescent="0.2">
      <c r="Q7299" s="92" t="s">
        <v>50</v>
      </c>
      <c r="BF7299" s="101" t="s">
        <v>58</v>
      </c>
      <c r="BK7299" s="98" t="s">
        <v>70</v>
      </c>
    </row>
    <row r="7300" spans="17:63" ht="29.25" customHeight="1" x14ac:dyDescent="0.2">
      <c r="Q7300" s="92" t="s">
        <v>50</v>
      </c>
      <c r="BF7300" s="101" t="s">
        <v>58</v>
      </c>
      <c r="BK7300" s="98" t="s">
        <v>70</v>
      </c>
    </row>
    <row r="7301" spans="17:63" ht="29.25" customHeight="1" x14ac:dyDescent="0.2">
      <c r="Q7301" s="92" t="s">
        <v>50</v>
      </c>
      <c r="BF7301" s="101" t="s">
        <v>58</v>
      </c>
      <c r="BK7301" s="98" t="s">
        <v>70</v>
      </c>
    </row>
    <row r="7302" spans="17:63" ht="29.25" customHeight="1" x14ac:dyDescent="0.2">
      <c r="Q7302" s="92" t="s">
        <v>50</v>
      </c>
      <c r="BF7302" s="101" t="s">
        <v>58</v>
      </c>
      <c r="BK7302" s="98" t="s">
        <v>70</v>
      </c>
    </row>
    <row r="7303" spans="17:63" ht="29.25" customHeight="1" x14ac:dyDescent="0.2">
      <c r="Q7303" s="92" t="s">
        <v>50</v>
      </c>
      <c r="BF7303" s="101" t="s">
        <v>58</v>
      </c>
      <c r="BK7303" s="98" t="s">
        <v>70</v>
      </c>
    </row>
    <row r="7304" spans="17:63" ht="29.25" customHeight="1" x14ac:dyDescent="0.2">
      <c r="Q7304" s="92" t="s">
        <v>50</v>
      </c>
      <c r="BF7304" s="101" t="s">
        <v>58</v>
      </c>
      <c r="BK7304" s="98" t="s">
        <v>70</v>
      </c>
    </row>
    <row r="7305" spans="17:63" ht="29.25" customHeight="1" x14ac:dyDescent="0.2">
      <c r="Q7305" s="92" t="s">
        <v>50</v>
      </c>
      <c r="BF7305" s="101" t="s">
        <v>58</v>
      </c>
      <c r="BK7305" s="98" t="s">
        <v>70</v>
      </c>
    </row>
    <row r="7306" spans="17:63" ht="29.25" customHeight="1" x14ac:dyDescent="0.2">
      <c r="Q7306" s="92" t="s">
        <v>50</v>
      </c>
      <c r="BF7306" s="101" t="s">
        <v>58</v>
      </c>
      <c r="BK7306" s="98" t="s">
        <v>70</v>
      </c>
    </row>
    <row r="7307" spans="17:63" ht="29.25" customHeight="1" x14ac:dyDescent="0.2">
      <c r="Q7307" s="92" t="s">
        <v>50</v>
      </c>
      <c r="BF7307" s="101" t="s">
        <v>58</v>
      </c>
      <c r="BK7307" s="98" t="s">
        <v>70</v>
      </c>
    </row>
    <row r="7308" spans="17:63" ht="29.25" customHeight="1" x14ac:dyDescent="0.2">
      <c r="Q7308" s="92" t="s">
        <v>50</v>
      </c>
      <c r="BF7308" s="101" t="s">
        <v>58</v>
      </c>
      <c r="BK7308" s="98" t="s">
        <v>70</v>
      </c>
    </row>
    <row r="7309" spans="17:63" ht="29.25" customHeight="1" x14ac:dyDescent="0.2">
      <c r="Q7309" s="92" t="s">
        <v>50</v>
      </c>
      <c r="BF7309" s="101" t="s">
        <v>58</v>
      </c>
      <c r="BK7309" s="98" t="s">
        <v>70</v>
      </c>
    </row>
    <row r="7310" spans="17:63" ht="29.25" customHeight="1" x14ac:dyDescent="0.2">
      <c r="Q7310" s="92" t="s">
        <v>50</v>
      </c>
      <c r="BF7310" s="101" t="s">
        <v>58</v>
      </c>
      <c r="BK7310" s="98" t="s">
        <v>70</v>
      </c>
    </row>
    <row r="7311" spans="17:63" ht="29.25" customHeight="1" x14ac:dyDescent="0.2">
      <c r="Q7311" s="92" t="s">
        <v>50</v>
      </c>
      <c r="BF7311" s="101" t="s">
        <v>58</v>
      </c>
      <c r="BK7311" s="98" t="s">
        <v>70</v>
      </c>
    </row>
    <row r="7312" spans="17:63" ht="29.25" customHeight="1" x14ac:dyDescent="0.2">
      <c r="Q7312" s="92" t="s">
        <v>50</v>
      </c>
      <c r="BF7312" s="101" t="s">
        <v>58</v>
      </c>
      <c r="BK7312" s="98" t="s">
        <v>70</v>
      </c>
    </row>
    <row r="7313" spans="17:63" ht="29.25" customHeight="1" x14ac:dyDescent="0.2">
      <c r="Q7313" s="92" t="s">
        <v>50</v>
      </c>
      <c r="BF7313" s="101" t="s">
        <v>58</v>
      </c>
      <c r="BK7313" s="98" t="s">
        <v>70</v>
      </c>
    </row>
    <row r="7314" spans="17:63" ht="29.25" customHeight="1" x14ac:dyDescent="0.2">
      <c r="Q7314" s="92" t="s">
        <v>50</v>
      </c>
      <c r="BF7314" s="101" t="s">
        <v>58</v>
      </c>
      <c r="BK7314" s="98" t="s">
        <v>70</v>
      </c>
    </row>
    <row r="7315" spans="17:63" ht="29.25" customHeight="1" x14ac:dyDescent="0.2">
      <c r="Q7315" s="92" t="s">
        <v>50</v>
      </c>
      <c r="BF7315" s="101" t="s">
        <v>58</v>
      </c>
      <c r="BK7315" s="98" t="s">
        <v>70</v>
      </c>
    </row>
    <row r="7316" spans="17:63" ht="29.25" customHeight="1" x14ac:dyDescent="0.2">
      <c r="Q7316" s="92" t="s">
        <v>50</v>
      </c>
      <c r="BF7316" s="101" t="s">
        <v>58</v>
      </c>
      <c r="BK7316" s="98" t="s">
        <v>70</v>
      </c>
    </row>
    <row r="7317" spans="17:63" ht="29.25" customHeight="1" x14ac:dyDescent="0.2">
      <c r="Q7317" s="92" t="s">
        <v>50</v>
      </c>
      <c r="BF7317" s="101" t="s">
        <v>58</v>
      </c>
      <c r="BK7317" s="98" t="s">
        <v>70</v>
      </c>
    </row>
    <row r="7318" spans="17:63" ht="29.25" customHeight="1" x14ac:dyDescent="0.2">
      <c r="Q7318" s="92" t="s">
        <v>50</v>
      </c>
      <c r="BF7318" s="101" t="s">
        <v>58</v>
      </c>
      <c r="BK7318" s="98" t="s">
        <v>70</v>
      </c>
    </row>
    <row r="7319" spans="17:63" ht="29.25" customHeight="1" x14ac:dyDescent="0.2">
      <c r="Q7319" s="92" t="s">
        <v>50</v>
      </c>
      <c r="BF7319" s="101" t="s">
        <v>58</v>
      </c>
      <c r="BK7319" s="98" t="s">
        <v>70</v>
      </c>
    </row>
    <row r="7320" spans="17:63" ht="29.25" customHeight="1" x14ac:dyDescent="0.2">
      <c r="Q7320" s="92" t="s">
        <v>50</v>
      </c>
      <c r="BF7320" s="101" t="s">
        <v>58</v>
      </c>
      <c r="BK7320" s="98" t="s">
        <v>70</v>
      </c>
    </row>
    <row r="7321" spans="17:63" ht="29.25" customHeight="1" x14ac:dyDescent="0.2">
      <c r="Q7321" s="92" t="s">
        <v>50</v>
      </c>
      <c r="BF7321" s="101" t="s">
        <v>58</v>
      </c>
      <c r="BK7321" s="98" t="s">
        <v>70</v>
      </c>
    </row>
    <row r="7322" spans="17:63" ht="29.25" customHeight="1" x14ac:dyDescent="0.2">
      <c r="Q7322" s="92" t="s">
        <v>50</v>
      </c>
      <c r="BF7322" s="101" t="s">
        <v>58</v>
      </c>
      <c r="BK7322" s="98" t="s">
        <v>70</v>
      </c>
    </row>
    <row r="7323" spans="17:63" ht="29.25" customHeight="1" x14ac:dyDescent="0.2">
      <c r="Q7323" s="92" t="s">
        <v>50</v>
      </c>
      <c r="BF7323" s="101" t="s">
        <v>58</v>
      </c>
      <c r="BK7323" s="98" t="s">
        <v>70</v>
      </c>
    </row>
    <row r="7324" spans="17:63" ht="29.25" customHeight="1" x14ac:dyDescent="0.2">
      <c r="Q7324" s="92" t="s">
        <v>50</v>
      </c>
      <c r="BF7324" s="101" t="s">
        <v>58</v>
      </c>
      <c r="BK7324" s="98" t="s">
        <v>70</v>
      </c>
    </row>
    <row r="7325" spans="17:63" ht="29.25" customHeight="1" x14ac:dyDescent="0.2">
      <c r="Q7325" s="92" t="s">
        <v>50</v>
      </c>
      <c r="BF7325" s="101" t="s">
        <v>58</v>
      </c>
      <c r="BK7325" s="98" t="s">
        <v>70</v>
      </c>
    </row>
    <row r="7326" spans="17:63" ht="29.25" customHeight="1" x14ac:dyDescent="0.2">
      <c r="Q7326" s="92" t="s">
        <v>50</v>
      </c>
      <c r="BF7326" s="101" t="s">
        <v>58</v>
      </c>
      <c r="BK7326" s="98" t="s">
        <v>70</v>
      </c>
    </row>
    <row r="7327" spans="17:63" ht="29.25" customHeight="1" x14ac:dyDescent="0.2">
      <c r="Q7327" s="92" t="s">
        <v>50</v>
      </c>
      <c r="BF7327" s="101" t="s">
        <v>58</v>
      </c>
      <c r="BK7327" s="98" t="s">
        <v>70</v>
      </c>
    </row>
    <row r="7328" spans="17:63" ht="29.25" customHeight="1" x14ac:dyDescent="0.2">
      <c r="Q7328" s="92" t="s">
        <v>50</v>
      </c>
      <c r="BF7328" s="101" t="s">
        <v>58</v>
      </c>
      <c r="BK7328" s="98" t="s">
        <v>70</v>
      </c>
    </row>
    <row r="7329" spans="17:63" ht="29.25" customHeight="1" x14ac:dyDescent="0.2">
      <c r="Q7329" s="92" t="s">
        <v>50</v>
      </c>
      <c r="BF7329" s="101" t="s">
        <v>58</v>
      </c>
      <c r="BK7329" s="98" t="s">
        <v>70</v>
      </c>
    </row>
    <row r="7330" spans="17:63" ht="29.25" customHeight="1" x14ac:dyDescent="0.2">
      <c r="Q7330" s="92" t="s">
        <v>50</v>
      </c>
      <c r="BF7330" s="101" t="s">
        <v>58</v>
      </c>
      <c r="BK7330" s="98" t="s">
        <v>70</v>
      </c>
    </row>
    <row r="7331" spans="17:63" ht="29.25" customHeight="1" x14ac:dyDescent="0.2">
      <c r="Q7331" s="92" t="s">
        <v>50</v>
      </c>
      <c r="BF7331" s="101" t="s">
        <v>58</v>
      </c>
      <c r="BK7331" s="98" t="s">
        <v>70</v>
      </c>
    </row>
    <row r="7332" spans="17:63" ht="29.25" customHeight="1" x14ac:dyDescent="0.2">
      <c r="Q7332" s="92" t="s">
        <v>50</v>
      </c>
      <c r="BF7332" s="101" t="s">
        <v>58</v>
      </c>
      <c r="BK7332" s="98" t="s">
        <v>70</v>
      </c>
    </row>
    <row r="7333" spans="17:63" ht="29.25" customHeight="1" x14ac:dyDescent="0.2">
      <c r="Q7333" s="92" t="s">
        <v>50</v>
      </c>
      <c r="BF7333" s="101" t="s">
        <v>58</v>
      </c>
      <c r="BK7333" s="98" t="s">
        <v>70</v>
      </c>
    </row>
    <row r="7334" spans="17:63" ht="29.25" customHeight="1" x14ac:dyDescent="0.2">
      <c r="Q7334" s="92" t="s">
        <v>50</v>
      </c>
      <c r="BF7334" s="101" t="s">
        <v>58</v>
      </c>
      <c r="BK7334" s="98" t="s">
        <v>70</v>
      </c>
    </row>
    <row r="7335" spans="17:63" ht="29.25" customHeight="1" x14ac:dyDescent="0.2">
      <c r="Q7335" s="92" t="s">
        <v>50</v>
      </c>
      <c r="BF7335" s="101" t="s">
        <v>58</v>
      </c>
      <c r="BK7335" s="98" t="s">
        <v>70</v>
      </c>
    </row>
    <row r="7336" spans="17:63" ht="29.25" customHeight="1" x14ac:dyDescent="0.2">
      <c r="Q7336" s="92" t="s">
        <v>50</v>
      </c>
      <c r="BF7336" s="101" t="s">
        <v>58</v>
      </c>
      <c r="BK7336" s="98" t="s">
        <v>70</v>
      </c>
    </row>
    <row r="7337" spans="17:63" ht="29.25" customHeight="1" x14ac:dyDescent="0.2">
      <c r="Q7337" s="92" t="s">
        <v>50</v>
      </c>
      <c r="BF7337" s="101" t="s">
        <v>58</v>
      </c>
      <c r="BK7337" s="98" t="s">
        <v>70</v>
      </c>
    </row>
    <row r="7338" spans="17:63" ht="29.25" customHeight="1" x14ac:dyDescent="0.2">
      <c r="Q7338" s="92" t="s">
        <v>50</v>
      </c>
      <c r="BF7338" s="101" t="s">
        <v>58</v>
      </c>
      <c r="BK7338" s="98" t="s">
        <v>70</v>
      </c>
    </row>
    <row r="7339" spans="17:63" ht="29.25" customHeight="1" x14ac:dyDescent="0.2">
      <c r="Q7339" s="92" t="s">
        <v>50</v>
      </c>
      <c r="BF7339" s="101" t="s">
        <v>58</v>
      </c>
      <c r="BK7339" s="98" t="s">
        <v>70</v>
      </c>
    </row>
    <row r="7340" spans="17:63" ht="29.25" customHeight="1" x14ac:dyDescent="0.2">
      <c r="Q7340" s="92" t="s">
        <v>50</v>
      </c>
      <c r="BF7340" s="101" t="s">
        <v>58</v>
      </c>
      <c r="BK7340" s="98" t="s">
        <v>70</v>
      </c>
    </row>
    <row r="7341" spans="17:63" ht="29.25" customHeight="1" x14ac:dyDescent="0.2">
      <c r="Q7341" s="92" t="s">
        <v>50</v>
      </c>
      <c r="BF7341" s="101" t="s">
        <v>58</v>
      </c>
      <c r="BK7341" s="98" t="s">
        <v>70</v>
      </c>
    </row>
    <row r="7342" spans="17:63" ht="29.25" customHeight="1" x14ac:dyDescent="0.2">
      <c r="Q7342" s="92" t="s">
        <v>50</v>
      </c>
      <c r="BF7342" s="101" t="s">
        <v>58</v>
      </c>
      <c r="BK7342" s="98" t="s">
        <v>70</v>
      </c>
    </row>
    <row r="7343" spans="17:63" ht="29.25" customHeight="1" x14ac:dyDescent="0.2">
      <c r="Q7343" s="92" t="s">
        <v>50</v>
      </c>
      <c r="BF7343" s="101" t="s">
        <v>58</v>
      </c>
      <c r="BK7343" s="98" t="s">
        <v>70</v>
      </c>
    </row>
    <row r="7344" spans="17:63" ht="29.25" customHeight="1" x14ac:dyDescent="0.2">
      <c r="Q7344" s="92" t="s">
        <v>50</v>
      </c>
      <c r="BF7344" s="101" t="s">
        <v>58</v>
      </c>
      <c r="BK7344" s="98" t="s">
        <v>70</v>
      </c>
    </row>
    <row r="7345" spans="17:63" ht="29.25" customHeight="1" x14ac:dyDescent="0.2">
      <c r="Q7345" s="92" t="s">
        <v>50</v>
      </c>
      <c r="BF7345" s="101" t="s">
        <v>58</v>
      </c>
      <c r="BK7345" s="98" t="s">
        <v>70</v>
      </c>
    </row>
    <row r="7346" spans="17:63" ht="29.25" customHeight="1" x14ac:dyDescent="0.2">
      <c r="Q7346" s="92" t="s">
        <v>50</v>
      </c>
      <c r="BF7346" s="101" t="s">
        <v>58</v>
      </c>
      <c r="BK7346" s="98" t="s">
        <v>70</v>
      </c>
    </row>
    <row r="7347" spans="17:63" ht="29.25" customHeight="1" x14ac:dyDescent="0.2">
      <c r="Q7347" s="92" t="s">
        <v>50</v>
      </c>
      <c r="BF7347" s="101" t="s">
        <v>58</v>
      </c>
      <c r="BK7347" s="98" t="s">
        <v>70</v>
      </c>
    </row>
    <row r="7348" spans="17:63" ht="29.25" customHeight="1" x14ac:dyDescent="0.2">
      <c r="Q7348" s="92" t="s">
        <v>50</v>
      </c>
      <c r="BF7348" s="101" t="s">
        <v>58</v>
      </c>
      <c r="BK7348" s="98" t="s">
        <v>70</v>
      </c>
    </row>
    <row r="7349" spans="17:63" ht="29.25" customHeight="1" x14ac:dyDescent="0.2">
      <c r="Q7349" s="92" t="s">
        <v>50</v>
      </c>
      <c r="BF7349" s="101" t="s">
        <v>58</v>
      </c>
      <c r="BK7349" s="98" t="s">
        <v>70</v>
      </c>
    </row>
    <row r="7350" spans="17:63" ht="29.25" customHeight="1" x14ac:dyDescent="0.2">
      <c r="Q7350" s="92" t="s">
        <v>50</v>
      </c>
      <c r="BF7350" s="101" t="s">
        <v>58</v>
      </c>
      <c r="BK7350" s="98" t="s">
        <v>70</v>
      </c>
    </row>
    <row r="7351" spans="17:63" ht="29.25" customHeight="1" x14ac:dyDescent="0.2">
      <c r="Q7351" s="92" t="s">
        <v>50</v>
      </c>
      <c r="BF7351" s="101" t="s">
        <v>58</v>
      </c>
      <c r="BK7351" s="98" t="s">
        <v>70</v>
      </c>
    </row>
    <row r="7352" spans="17:63" ht="29.25" customHeight="1" x14ac:dyDescent="0.2">
      <c r="Q7352" s="92" t="s">
        <v>50</v>
      </c>
      <c r="BF7352" s="101" t="s">
        <v>58</v>
      </c>
      <c r="BK7352" s="98" t="s">
        <v>70</v>
      </c>
    </row>
    <row r="7353" spans="17:63" ht="29.25" customHeight="1" x14ac:dyDescent="0.2">
      <c r="Q7353" s="92" t="s">
        <v>50</v>
      </c>
      <c r="BF7353" s="101" t="s">
        <v>58</v>
      </c>
      <c r="BK7353" s="98" t="s">
        <v>70</v>
      </c>
    </row>
    <row r="7354" spans="17:63" ht="29.25" customHeight="1" x14ac:dyDescent="0.2">
      <c r="Q7354" s="92" t="s">
        <v>50</v>
      </c>
      <c r="BF7354" s="101" t="s">
        <v>58</v>
      </c>
      <c r="BK7354" s="98" t="s">
        <v>70</v>
      </c>
    </row>
    <row r="7355" spans="17:63" ht="29.25" customHeight="1" x14ac:dyDescent="0.2">
      <c r="Q7355" s="92" t="s">
        <v>50</v>
      </c>
      <c r="BF7355" s="101" t="s">
        <v>58</v>
      </c>
      <c r="BK7355" s="98" t="s">
        <v>70</v>
      </c>
    </row>
    <row r="7356" spans="17:63" ht="29.25" customHeight="1" x14ac:dyDescent="0.2">
      <c r="Q7356" s="92" t="s">
        <v>50</v>
      </c>
      <c r="BF7356" s="101" t="s">
        <v>58</v>
      </c>
      <c r="BK7356" s="98" t="s">
        <v>70</v>
      </c>
    </row>
    <row r="7357" spans="17:63" ht="29.25" customHeight="1" x14ac:dyDescent="0.2">
      <c r="Q7357" s="92" t="s">
        <v>50</v>
      </c>
      <c r="BF7357" s="101" t="s">
        <v>58</v>
      </c>
      <c r="BK7357" s="98" t="s">
        <v>70</v>
      </c>
    </row>
    <row r="7358" spans="17:63" ht="29.25" customHeight="1" x14ac:dyDescent="0.2">
      <c r="Q7358" s="92" t="s">
        <v>50</v>
      </c>
      <c r="BF7358" s="101" t="s">
        <v>58</v>
      </c>
      <c r="BK7358" s="98" t="s">
        <v>70</v>
      </c>
    </row>
    <row r="7359" spans="17:63" ht="29.25" customHeight="1" x14ac:dyDescent="0.2">
      <c r="Q7359" s="92" t="s">
        <v>50</v>
      </c>
      <c r="BF7359" s="101" t="s">
        <v>58</v>
      </c>
      <c r="BK7359" s="98" t="s">
        <v>70</v>
      </c>
    </row>
    <row r="7360" spans="17:63" ht="29.25" customHeight="1" x14ac:dyDescent="0.2">
      <c r="Q7360" s="92" t="s">
        <v>50</v>
      </c>
      <c r="BF7360" s="101" t="s">
        <v>58</v>
      </c>
      <c r="BK7360" s="98" t="s">
        <v>70</v>
      </c>
    </row>
    <row r="7361" spans="17:63" ht="29.25" customHeight="1" x14ac:dyDescent="0.2">
      <c r="Q7361" s="92" t="s">
        <v>50</v>
      </c>
      <c r="BF7361" s="101" t="s">
        <v>58</v>
      </c>
      <c r="BK7361" s="98" t="s">
        <v>70</v>
      </c>
    </row>
    <row r="7362" spans="17:63" ht="29.25" customHeight="1" x14ac:dyDescent="0.2">
      <c r="Q7362" s="92" t="s">
        <v>50</v>
      </c>
      <c r="BF7362" s="101" t="s">
        <v>58</v>
      </c>
      <c r="BK7362" s="98" t="s">
        <v>70</v>
      </c>
    </row>
    <row r="7363" spans="17:63" ht="29.25" customHeight="1" x14ac:dyDescent="0.2">
      <c r="Q7363" s="92" t="s">
        <v>50</v>
      </c>
      <c r="BF7363" s="101" t="s">
        <v>58</v>
      </c>
      <c r="BK7363" s="98" t="s">
        <v>70</v>
      </c>
    </row>
    <row r="7364" spans="17:63" ht="29.25" customHeight="1" x14ac:dyDescent="0.2">
      <c r="Q7364" s="92" t="s">
        <v>50</v>
      </c>
      <c r="BF7364" s="101" t="s">
        <v>58</v>
      </c>
      <c r="BK7364" s="98" t="s">
        <v>70</v>
      </c>
    </row>
    <row r="7365" spans="17:63" ht="29.25" customHeight="1" x14ac:dyDescent="0.2">
      <c r="Q7365" s="92" t="s">
        <v>50</v>
      </c>
      <c r="BF7365" s="101" t="s">
        <v>58</v>
      </c>
      <c r="BK7365" s="98" t="s">
        <v>70</v>
      </c>
    </row>
    <row r="7366" spans="17:63" ht="29.25" customHeight="1" x14ac:dyDescent="0.2">
      <c r="Q7366" s="92" t="s">
        <v>50</v>
      </c>
      <c r="BF7366" s="101" t="s">
        <v>58</v>
      </c>
      <c r="BK7366" s="98" t="s">
        <v>70</v>
      </c>
    </row>
    <row r="7367" spans="17:63" ht="29.25" customHeight="1" x14ac:dyDescent="0.2">
      <c r="Q7367" s="92" t="s">
        <v>50</v>
      </c>
      <c r="BF7367" s="101" t="s">
        <v>58</v>
      </c>
      <c r="BK7367" s="98" t="s">
        <v>70</v>
      </c>
    </row>
    <row r="7368" spans="17:63" ht="29.25" customHeight="1" x14ac:dyDescent="0.2">
      <c r="Q7368" s="92" t="s">
        <v>50</v>
      </c>
      <c r="BF7368" s="101" t="s">
        <v>58</v>
      </c>
      <c r="BK7368" s="98" t="s">
        <v>70</v>
      </c>
    </row>
    <row r="7369" spans="17:63" ht="29.25" customHeight="1" x14ac:dyDescent="0.2">
      <c r="Q7369" s="92" t="s">
        <v>50</v>
      </c>
      <c r="BF7369" s="101" t="s">
        <v>58</v>
      </c>
      <c r="BK7369" s="98" t="s">
        <v>70</v>
      </c>
    </row>
    <row r="7370" spans="17:63" ht="29.25" customHeight="1" x14ac:dyDescent="0.2">
      <c r="Q7370" s="92" t="s">
        <v>50</v>
      </c>
      <c r="BF7370" s="101" t="s">
        <v>58</v>
      </c>
      <c r="BK7370" s="98" t="s">
        <v>70</v>
      </c>
    </row>
    <row r="7371" spans="17:63" ht="29.25" customHeight="1" x14ac:dyDescent="0.2">
      <c r="Q7371" s="92" t="s">
        <v>50</v>
      </c>
      <c r="BF7371" s="101" t="s">
        <v>58</v>
      </c>
      <c r="BK7371" s="98" t="s">
        <v>70</v>
      </c>
    </row>
    <row r="7372" spans="17:63" ht="29.25" customHeight="1" x14ac:dyDescent="0.2">
      <c r="Q7372" s="92" t="s">
        <v>50</v>
      </c>
      <c r="BF7372" s="101" t="s">
        <v>58</v>
      </c>
      <c r="BK7372" s="98" t="s">
        <v>70</v>
      </c>
    </row>
    <row r="7373" spans="17:63" ht="29.25" customHeight="1" x14ac:dyDescent="0.2">
      <c r="Q7373" s="92" t="s">
        <v>50</v>
      </c>
      <c r="BF7373" s="101" t="s">
        <v>58</v>
      </c>
      <c r="BK7373" s="98" t="s">
        <v>70</v>
      </c>
    </row>
    <row r="7374" spans="17:63" ht="29.25" customHeight="1" x14ac:dyDescent="0.2">
      <c r="Q7374" s="92" t="s">
        <v>50</v>
      </c>
      <c r="BF7374" s="101" t="s">
        <v>58</v>
      </c>
      <c r="BK7374" s="98" t="s">
        <v>70</v>
      </c>
    </row>
    <row r="7375" spans="17:63" ht="29.25" customHeight="1" x14ac:dyDescent="0.2">
      <c r="Q7375" s="92" t="s">
        <v>50</v>
      </c>
      <c r="BF7375" s="101" t="s">
        <v>58</v>
      </c>
      <c r="BK7375" s="98" t="s">
        <v>70</v>
      </c>
    </row>
    <row r="7376" spans="17:63" ht="29.25" customHeight="1" x14ac:dyDescent="0.2">
      <c r="Q7376" s="92" t="s">
        <v>50</v>
      </c>
      <c r="BF7376" s="101" t="s">
        <v>58</v>
      </c>
      <c r="BK7376" s="98" t="s">
        <v>70</v>
      </c>
    </row>
    <row r="7377" spans="17:63" ht="29.25" customHeight="1" x14ac:dyDescent="0.2">
      <c r="Q7377" s="92" t="s">
        <v>50</v>
      </c>
      <c r="BF7377" s="101" t="s">
        <v>58</v>
      </c>
      <c r="BK7377" s="98" t="s">
        <v>70</v>
      </c>
    </row>
    <row r="7378" spans="17:63" ht="29.25" customHeight="1" x14ac:dyDescent="0.2">
      <c r="Q7378" s="92" t="s">
        <v>50</v>
      </c>
      <c r="BF7378" s="101" t="s">
        <v>58</v>
      </c>
      <c r="BK7378" s="98" t="s">
        <v>70</v>
      </c>
    </row>
    <row r="7379" spans="17:63" ht="29.25" customHeight="1" x14ac:dyDescent="0.2">
      <c r="Q7379" s="92" t="s">
        <v>50</v>
      </c>
      <c r="BF7379" s="101" t="s">
        <v>58</v>
      </c>
      <c r="BK7379" s="98" t="s">
        <v>70</v>
      </c>
    </row>
    <row r="7380" spans="17:63" ht="29.25" customHeight="1" x14ac:dyDescent="0.2">
      <c r="Q7380" s="92" t="s">
        <v>50</v>
      </c>
      <c r="BF7380" s="101" t="s">
        <v>58</v>
      </c>
      <c r="BK7380" s="98" t="s">
        <v>70</v>
      </c>
    </row>
    <row r="7381" spans="17:63" ht="29.25" customHeight="1" x14ac:dyDescent="0.2">
      <c r="Q7381" s="92" t="s">
        <v>50</v>
      </c>
      <c r="BF7381" s="101" t="s">
        <v>58</v>
      </c>
      <c r="BK7381" s="98" t="s">
        <v>70</v>
      </c>
    </row>
    <row r="7382" spans="17:63" ht="29.25" customHeight="1" x14ac:dyDescent="0.2">
      <c r="Q7382" s="92" t="s">
        <v>50</v>
      </c>
      <c r="BF7382" s="101" t="s">
        <v>58</v>
      </c>
      <c r="BK7382" s="98" t="s">
        <v>70</v>
      </c>
    </row>
    <row r="7383" spans="17:63" ht="29.25" customHeight="1" x14ac:dyDescent="0.2">
      <c r="Q7383" s="92" t="s">
        <v>50</v>
      </c>
      <c r="BF7383" s="101" t="s">
        <v>58</v>
      </c>
      <c r="BK7383" s="98" t="s">
        <v>70</v>
      </c>
    </row>
    <row r="7384" spans="17:63" ht="29.25" customHeight="1" x14ac:dyDescent="0.2">
      <c r="Q7384" s="92" t="s">
        <v>50</v>
      </c>
      <c r="BF7384" s="101" t="s">
        <v>58</v>
      </c>
      <c r="BK7384" s="98" t="s">
        <v>70</v>
      </c>
    </row>
    <row r="7385" spans="17:63" ht="29.25" customHeight="1" x14ac:dyDescent="0.2">
      <c r="Q7385" s="92" t="s">
        <v>50</v>
      </c>
      <c r="BF7385" s="101" t="s">
        <v>58</v>
      </c>
      <c r="BK7385" s="98" t="s">
        <v>70</v>
      </c>
    </row>
    <row r="7386" spans="17:63" ht="29.25" customHeight="1" x14ac:dyDescent="0.2">
      <c r="Q7386" s="92" t="s">
        <v>50</v>
      </c>
      <c r="BF7386" s="101" t="s">
        <v>58</v>
      </c>
      <c r="BK7386" s="98" t="s">
        <v>70</v>
      </c>
    </row>
    <row r="7387" spans="17:63" ht="29.25" customHeight="1" x14ac:dyDescent="0.2">
      <c r="Q7387" s="92" t="s">
        <v>50</v>
      </c>
      <c r="BF7387" s="101" t="s">
        <v>58</v>
      </c>
      <c r="BK7387" s="98" t="s">
        <v>70</v>
      </c>
    </row>
    <row r="7388" spans="17:63" ht="29.25" customHeight="1" x14ac:dyDescent="0.2">
      <c r="Q7388" s="92" t="s">
        <v>50</v>
      </c>
      <c r="BF7388" s="101" t="s">
        <v>58</v>
      </c>
      <c r="BK7388" s="98" t="s">
        <v>70</v>
      </c>
    </row>
    <row r="7389" spans="17:63" ht="29.25" customHeight="1" x14ac:dyDescent="0.2">
      <c r="Q7389" s="92" t="s">
        <v>50</v>
      </c>
      <c r="BF7389" s="101" t="s">
        <v>58</v>
      </c>
      <c r="BK7389" s="98" t="s">
        <v>70</v>
      </c>
    </row>
    <row r="7390" spans="17:63" ht="29.25" customHeight="1" x14ac:dyDescent="0.2">
      <c r="Q7390" s="92" t="s">
        <v>50</v>
      </c>
      <c r="BF7390" s="101" t="s">
        <v>58</v>
      </c>
      <c r="BK7390" s="98" t="s">
        <v>70</v>
      </c>
    </row>
    <row r="7391" spans="17:63" ht="29.25" customHeight="1" x14ac:dyDescent="0.2">
      <c r="Q7391" s="92" t="s">
        <v>50</v>
      </c>
      <c r="BF7391" s="101" t="s">
        <v>58</v>
      </c>
      <c r="BK7391" s="98" t="s">
        <v>70</v>
      </c>
    </row>
    <row r="7392" spans="17:63" ht="29.25" customHeight="1" x14ac:dyDescent="0.2">
      <c r="Q7392" s="92" t="s">
        <v>50</v>
      </c>
      <c r="BF7392" s="101" t="s">
        <v>58</v>
      </c>
      <c r="BK7392" s="98" t="s">
        <v>70</v>
      </c>
    </row>
    <row r="7393" spans="17:63" ht="29.25" customHeight="1" x14ac:dyDescent="0.2">
      <c r="Q7393" s="92" t="s">
        <v>50</v>
      </c>
      <c r="BF7393" s="101" t="s">
        <v>58</v>
      </c>
      <c r="BK7393" s="98" t="s">
        <v>70</v>
      </c>
    </row>
    <row r="7394" spans="17:63" ht="29.25" customHeight="1" x14ac:dyDescent="0.2">
      <c r="Q7394" s="92" t="s">
        <v>50</v>
      </c>
      <c r="BF7394" s="101" t="s">
        <v>58</v>
      </c>
      <c r="BK7394" s="98" t="s">
        <v>70</v>
      </c>
    </row>
    <row r="7395" spans="17:63" ht="29.25" customHeight="1" x14ac:dyDescent="0.2">
      <c r="Q7395" s="92" t="s">
        <v>50</v>
      </c>
      <c r="BF7395" s="101" t="s">
        <v>58</v>
      </c>
      <c r="BK7395" s="98" t="s">
        <v>70</v>
      </c>
    </row>
    <row r="7396" spans="17:63" ht="29.25" customHeight="1" x14ac:dyDescent="0.2">
      <c r="Q7396" s="92" t="s">
        <v>50</v>
      </c>
      <c r="BF7396" s="101" t="s">
        <v>58</v>
      </c>
      <c r="BK7396" s="98" t="s">
        <v>70</v>
      </c>
    </row>
    <row r="7397" spans="17:63" ht="29.25" customHeight="1" x14ac:dyDescent="0.2">
      <c r="Q7397" s="92" t="s">
        <v>50</v>
      </c>
      <c r="BF7397" s="101" t="s">
        <v>58</v>
      </c>
      <c r="BK7397" s="98" t="s">
        <v>70</v>
      </c>
    </row>
    <row r="7398" spans="17:63" ht="29.25" customHeight="1" x14ac:dyDescent="0.2">
      <c r="Q7398" s="92" t="s">
        <v>50</v>
      </c>
      <c r="BF7398" s="101" t="s">
        <v>58</v>
      </c>
      <c r="BK7398" s="98" t="s">
        <v>70</v>
      </c>
    </row>
    <row r="7399" spans="17:63" ht="29.25" customHeight="1" x14ac:dyDescent="0.2">
      <c r="Q7399" s="92" t="s">
        <v>50</v>
      </c>
      <c r="BF7399" s="101" t="s">
        <v>58</v>
      </c>
      <c r="BK7399" s="98" t="s">
        <v>70</v>
      </c>
    </row>
    <row r="7400" spans="17:63" ht="29.25" customHeight="1" x14ac:dyDescent="0.2">
      <c r="Q7400" s="92" t="s">
        <v>50</v>
      </c>
      <c r="BF7400" s="101" t="s">
        <v>58</v>
      </c>
      <c r="BK7400" s="98" t="s">
        <v>70</v>
      </c>
    </row>
    <row r="7401" spans="17:63" ht="29.25" customHeight="1" x14ac:dyDescent="0.2">
      <c r="Q7401" s="92" t="s">
        <v>50</v>
      </c>
      <c r="BF7401" s="101" t="s">
        <v>58</v>
      </c>
      <c r="BK7401" s="98" t="s">
        <v>70</v>
      </c>
    </row>
    <row r="7402" spans="17:63" ht="29.25" customHeight="1" x14ac:dyDescent="0.2">
      <c r="Q7402" s="92" t="s">
        <v>50</v>
      </c>
      <c r="BF7402" s="101" t="s">
        <v>58</v>
      </c>
      <c r="BK7402" s="98" t="s">
        <v>70</v>
      </c>
    </row>
    <row r="7403" spans="17:63" ht="29.25" customHeight="1" x14ac:dyDescent="0.2">
      <c r="Q7403" s="92" t="s">
        <v>50</v>
      </c>
      <c r="BF7403" s="101" t="s">
        <v>58</v>
      </c>
      <c r="BK7403" s="98" t="s">
        <v>70</v>
      </c>
    </row>
    <row r="7404" spans="17:63" ht="29.25" customHeight="1" x14ac:dyDescent="0.2">
      <c r="Q7404" s="92" t="s">
        <v>50</v>
      </c>
      <c r="BF7404" s="101" t="s">
        <v>58</v>
      </c>
      <c r="BK7404" s="98" t="s">
        <v>70</v>
      </c>
    </row>
    <row r="7405" spans="17:63" ht="29.25" customHeight="1" x14ac:dyDescent="0.2">
      <c r="Q7405" s="92" t="s">
        <v>50</v>
      </c>
      <c r="BF7405" s="101" t="s">
        <v>58</v>
      </c>
      <c r="BK7405" s="98" t="s">
        <v>70</v>
      </c>
    </row>
    <row r="7406" spans="17:63" ht="29.25" customHeight="1" x14ac:dyDescent="0.2">
      <c r="Q7406" s="92" t="s">
        <v>50</v>
      </c>
      <c r="BF7406" s="101" t="s">
        <v>58</v>
      </c>
      <c r="BK7406" s="98" t="s">
        <v>70</v>
      </c>
    </row>
    <row r="7407" spans="17:63" ht="29.25" customHeight="1" x14ac:dyDescent="0.2">
      <c r="Q7407" s="92" t="s">
        <v>50</v>
      </c>
      <c r="BF7407" s="101" t="s">
        <v>58</v>
      </c>
      <c r="BK7407" s="98" t="s">
        <v>70</v>
      </c>
    </row>
    <row r="7408" spans="17:63" ht="29.25" customHeight="1" x14ac:dyDescent="0.2">
      <c r="Q7408" s="92" t="s">
        <v>50</v>
      </c>
      <c r="BF7408" s="101" t="s">
        <v>58</v>
      </c>
      <c r="BK7408" s="98" t="s">
        <v>70</v>
      </c>
    </row>
    <row r="7409" spans="17:63" ht="29.25" customHeight="1" x14ac:dyDescent="0.2">
      <c r="Q7409" s="92" t="s">
        <v>50</v>
      </c>
      <c r="BF7409" s="101" t="s">
        <v>58</v>
      </c>
      <c r="BK7409" s="98" t="s">
        <v>70</v>
      </c>
    </row>
    <row r="7410" spans="17:63" ht="29.25" customHeight="1" x14ac:dyDescent="0.2">
      <c r="Q7410" s="92" t="s">
        <v>50</v>
      </c>
      <c r="BF7410" s="101" t="s">
        <v>58</v>
      </c>
      <c r="BK7410" s="98" t="s">
        <v>70</v>
      </c>
    </row>
    <row r="7411" spans="17:63" ht="29.25" customHeight="1" x14ac:dyDescent="0.2">
      <c r="Q7411" s="92" t="s">
        <v>50</v>
      </c>
      <c r="BF7411" s="101" t="s">
        <v>58</v>
      </c>
      <c r="BK7411" s="98" t="s">
        <v>70</v>
      </c>
    </row>
    <row r="7412" spans="17:63" ht="29.25" customHeight="1" x14ac:dyDescent="0.2">
      <c r="Q7412" s="92" t="s">
        <v>50</v>
      </c>
      <c r="BF7412" s="101" t="s">
        <v>58</v>
      </c>
      <c r="BK7412" s="98" t="s">
        <v>70</v>
      </c>
    </row>
    <row r="7413" spans="17:63" ht="29.25" customHeight="1" x14ac:dyDescent="0.2">
      <c r="Q7413" s="92" t="s">
        <v>50</v>
      </c>
      <c r="BF7413" s="101" t="s">
        <v>58</v>
      </c>
      <c r="BK7413" s="98" t="s">
        <v>70</v>
      </c>
    </row>
    <row r="7414" spans="17:63" ht="29.25" customHeight="1" x14ac:dyDescent="0.2">
      <c r="Q7414" s="92" t="s">
        <v>50</v>
      </c>
      <c r="BF7414" s="101" t="s">
        <v>58</v>
      </c>
      <c r="BK7414" s="98" t="s">
        <v>70</v>
      </c>
    </row>
    <row r="7415" spans="17:63" ht="29.25" customHeight="1" x14ac:dyDescent="0.2">
      <c r="Q7415" s="92" t="s">
        <v>50</v>
      </c>
      <c r="BF7415" s="101" t="s">
        <v>58</v>
      </c>
      <c r="BK7415" s="98" t="s">
        <v>70</v>
      </c>
    </row>
    <row r="7416" spans="17:63" ht="29.25" customHeight="1" x14ac:dyDescent="0.2">
      <c r="Q7416" s="92" t="s">
        <v>50</v>
      </c>
      <c r="BF7416" s="101" t="s">
        <v>58</v>
      </c>
      <c r="BK7416" s="98" t="s">
        <v>70</v>
      </c>
    </row>
    <row r="7417" spans="17:63" ht="29.25" customHeight="1" x14ac:dyDescent="0.2">
      <c r="Q7417" s="92" t="s">
        <v>50</v>
      </c>
      <c r="BF7417" s="101" t="s">
        <v>58</v>
      </c>
      <c r="BK7417" s="98" t="s">
        <v>70</v>
      </c>
    </row>
    <row r="7418" spans="17:63" ht="29.25" customHeight="1" x14ac:dyDescent="0.2">
      <c r="Q7418" s="92" t="s">
        <v>50</v>
      </c>
      <c r="BF7418" s="101" t="s">
        <v>58</v>
      </c>
      <c r="BK7418" s="98" t="s">
        <v>70</v>
      </c>
    </row>
    <row r="7419" spans="17:63" ht="29.25" customHeight="1" x14ac:dyDescent="0.2">
      <c r="Q7419" s="92" t="s">
        <v>50</v>
      </c>
      <c r="BF7419" s="101" t="s">
        <v>58</v>
      </c>
      <c r="BK7419" s="98" t="s">
        <v>70</v>
      </c>
    </row>
    <row r="7420" spans="17:63" ht="29.25" customHeight="1" x14ac:dyDescent="0.2">
      <c r="Q7420" s="92" t="s">
        <v>50</v>
      </c>
      <c r="BF7420" s="101" t="s">
        <v>58</v>
      </c>
      <c r="BK7420" s="98" t="s">
        <v>70</v>
      </c>
    </row>
    <row r="7421" spans="17:63" ht="29.25" customHeight="1" x14ac:dyDescent="0.2">
      <c r="Q7421" s="92" t="s">
        <v>50</v>
      </c>
      <c r="BF7421" s="101" t="s">
        <v>58</v>
      </c>
      <c r="BK7421" s="98" t="s">
        <v>70</v>
      </c>
    </row>
    <row r="7422" spans="17:63" ht="29.25" customHeight="1" x14ac:dyDescent="0.2">
      <c r="Q7422" s="92" t="s">
        <v>50</v>
      </c>
      <c r="BF7422" s="101" t="s">
        <v>58</v>
      </c>
      <c r="BK7422" s="98" t="s">
        <v>70</v>
      </c>
    </row>
    <row r="7423" spans="17:63" ht="29.25" customHeight="1" x14ac:dyDescent="0.2">
      <c r="Q7423" s="92" t="s">
        <v>50</v>
      </c>
      <c r="BF7423" s="101" t="s">
        <v>58</v>
      </c>
      <c r="BK7423" s="98" t="s">
        <v>70</v>
      </c>
    </row>
    <row r="7424" spans="17:63" ht="29.25" customHeight="1" x14ac:dyDescent="0.2">
      <c r="Q7424" s="92" t="s">
        <v>50</v>
      </c>
      <c r="BF7424" s="101" t="s">
        <v>58</v>
      </c>
      <c r="BK7424" s="98" t="s">
        <v>70</v>
      </c>
    </row>
    <row r="7425" spans="17:63" ht="29.25" customHeight="1" x14ac:dyDescent="0.2">
      <c r="Q7425" s="92" t="s">
        <v>50</v>
      </c>
      <c r="BF7425" s="101" t="s">
        <v>58</v>
      </c>
      <c r="BK7425" s="98" t="s">
        <v>70</v>
      </c>
    </row>
    <row r="7426" spans="17:63" ht="29.25" customHeight="1" x14ac:dyDescent="0.2">
      <c r="Q7426" s="92" t="s">
        <v>50</v>
      </c>
      <c r="BF7426" s="101" t="s">
        <v>58</v>
      </c>
      <c r="BK7426" s="98" t="s">
        <v>70</v>
      </c>
    </row>
    <row r="7427" spans="17:63" ht="29.25" customHeight="1" x14ac:dyDescent="0.2">
      <c r="Q7427" s="92" t="s">
        <v>50</v>
      </c>
      <c r="BF7427" s="101" t="s">
        <v>58</v>
      </c>
      <c r="BK7427" s="98" t="s">
        <v>70</v>
      </c>
    </row>
    <row r="7428" spans="17:63" ht="29.25" customHeight="1" x14ac:dyDescent="0.2">
      <c r="Q7428" s="92" t="s">
        <v>50</v>
      </c>
      <c r="BF7428" s="101" t="s">
        <v>58</v>
      </c>
      <c r="BK7428" s="98" t="s">
        <v>70</v>
      </c>
    </row>
    <row r="7429" spans="17:63" ht="29.25" customHeight="1" x14ac:dyDescent="0.2">
      <c r="Q7429" s="92" t="s">
        <v>50</v>
      </c>
      <c r="BF7429" s="101" t="s">
        <v>58</v>
      </c>
      <c r="BK7429" s="98" t="s">
        <v>70</v>
      </c>
    </row>
    <row r="7430" spans="17:63" ht="29.25" customHeight="1" x14ac:dyDescent="0.2">
      <c r="Q7430" s="92" t="s">
        <v>50</v>
      </c>
      <c r="BF7430" s="101" t="s">
        <v>58</v>
      </c>
      <c r="BK7430" s="98" t="s">
        <v>70</v>
      </c>
    </row>
    <row r="7431" spans="17:63" ht="29.25" customHeight="1" x14ac:dyDescent="0.2">
      <c r="Q7431" s="92" t="s">
        <v>50</v>
      </c>
      <c r="BF7431" s="101" t="s">
        <v>58</v>
      </c>
      <c r="BK7431" s="98" t="s">
        <v>70</v>
      </c>
    </row>
    <row r="7432" spans="17:63" ht="29.25" customHeight="1" x14ac:dyDescent="0.2">
      <c r="Q7432" s="92" t="s">
        <v>50</v>
      </c>
      <c r="BF7432" s="101" t="s">
        <v>58</v>
      </c>
      <c r="BK7432" s="98" t="s">
        <v>70</v>
      </c>
    </row>
    <row r="7433" spans="17:63" ht="29.25" customHeight="1" x14ac:dyDescent="0.2">
      <c r="Q7433" s="92" t="s">
        <v>50</v>
      </c>
      <c r="BF7433" s="101" t="s">
        <v>58</v>
      </c>
      <c r="BK7433" s="98" t="s">
        <v>70</v>
      </c>
    </row>
    <row r="7434" spans="17:63" ht="29.25" customHeight="1" x14ac:dyDescent="0.2">
      <c r="Q7434" s="92" t="s">
        <v>50</v>
      </c>
      <c r="BF7434" s="101" t="s">
        <v>58</v>
      </c>
      <c r="BK7434" s="98" t="s">
        <v>70</v>
      </c>
    </row>
    <row r="7435" spans="17:63" ht="29.25" customHeight="1" x14ac:dyDescent="0.2">
      <c r="Q7435" s="92" t="s">
        <v>50</v>
      </c>
      <c r="BF7435" s="101" t="s">
        <v>58</v>
      </c>
      <c r="BK7435" s="98" t="s">
        <v>70</v>
      </c>
    </row>
    <row r="7436" spans="17:63" ht="29.25" customHeight="1" x14ac:dyDescent="0.2">
      <c r="Q7436" s="92" t="s">
        <v>50</v>
      </c>
      <c r="BF7436" s="101" t="s">
        <v>58</v>
      </c>
      <c r="BK7436" s="98" t="s">
        <v>70</v>
      </c>
    </row>
    <row r="7437" spans="17:63" ht="29.25" customHeight="1" x14ac:dyDescent="0.2">
      <c r="Q7437" s="92" t="s">
        <v>50</v>
      </c>
      <c r="BF7437" s="101" t="s">
        <v>58</v>
      </c>
      <c r="BK7437" s="98" t="s">
        <v>70</v>
      </c>
    </row>
    <row r="7438" spans="17:63" ht="29.25" customHeight="1" x14ac:dyDescent="0.2">
      <c r="Q7438" s="92" t="s">
        <v>50</v>
      </c>
      <c r="BF7438" s="101" t="s">
        <v>58</v>
      </c>
      <c r="BK7438" s="98" t="s">
        <v>70</v>
      </c>
    </row>
    <row r="7439" spans="17:63" ht="29.25" customHeight="1" x14ac:dyDescent="0.2">
      <c r="Q7439" s="92" t="s">
        <v>50</v>
      </c>
      <c r="BF7439" s="101" t="s">
        <v>58</v>
      </c>
      <c r="BK7439" s="98" t="s">
        <v>70</v>
      </c>
    </row>
    <row r="7440" spans="17:63" ht="29.25" customHeight="1" x14ac:dyDescent="0.2">
      <c r="Q7440" s="92" t="s">
        <v>50</v>
      </c>
      <c r="BF7440" s="101" t="s">
        <v>58</v>
      </c>
      <c r="BK7440" s="98" t="s">
        <v>70</v>
      </c>
    </row>
    <row r="7441" spans="17:63" ht="29.25" customHeight="1" x14ac:dyDescent="0.2">
      <c r="Q7441" s="92" t="s">
        <v>50</v>
      </c>
      <c r="BF7441" s="101" t="s">
        <v>58</v>
      </c>
      <c r="BK7441" s="98" t="s">
        <v>70</v>
      </c>
    </row>
    <row r="7442" spans="17:63" ht="29.25" customHeight="1" x14ac:dyDescent="0.2">
      <c r="Q7442" s="92" t="s">
        <v>50</v>
      </c>
      <c r="BF7442" s="101" t="s">
        <v>58</v>
      </c>
      <c r="BK7442" s="98" t="s">
        <v>70</v>
      </c>
    </row>
    <row r="7443" spans="17:63" ht="29.25" customHeight="1" x14ac:dyDescent="0.2">
      <c r="Q7443" s="92" t="s">
        <v>50</v>
      </c>
      <c r="BF7443" s="101" t="s">
        <v>58</v>
      </c>
      <c r="BK7443" s="98" t="s">
        <v>70</v>
      </c>
    </row>
    <row r="7444" spans="17:63" ht="29.25" customHeight="1" x14ac:dyDescent="0.2">
      <c r="Q7444" s="92" t="s">
        <v>50</v>
      </c>
      <c r="BF7444" s="101" t="s">
        <v>58</v>
      </c>
      <c r="BK7444" s="98" t="s">
        <v>70</v>
      </c>
    </row>
    <row r="7445" spans="17:63" ht="29.25" customHeight="1" x14ac:dyDescent="0.2">
      <c r="Q7445" s="92" t="s">
        <v>50</v>
      </c>
      <c r="BF7445" s="101" t="s">
        <v>58</v>
      </c>
      <c r="BK7445" s="98" t="s">
        <v>70</v>
      </c>
    </row>
    <row r="7446" spans="17:63" ht="29.25" customHeight="1" x14ac:dyDescent="0.2">
      <c r="Q7446" s="92" t="s">
        <v>50</v>
      </c>
      <c r="BF7446" s="101" t="s">
        <v>58</v>
      </c>
      <c r="BK7446" s="98" t="s">
        <v>70</v>
      </c>
    </row>
    <row r="7447" spans="17:63" ht="29.25" customHeight="1" x14ac:dyDescent="0.2">
      <c r="Q7447" s="92" t="s">
        <v>50</v>
      </c>
      <c r="BF7447" s="101" t="s">
        <v>58</v>
      </c>
      <c r="BK7447" s="98" t="s">
        <v>70</v>
      </c>
    </row>
    <row r="7448" spans="17:63" ht="29.25" customHeight="1" x14ac:dyDescent="0.2">
      <c r="Q7448" s="92" t="s">
        <v>50</v>
      </c>
      <c r="BF7448" s="101" t="s">
        <v>58</v>
      </c>
      <c r="BK7448" s="98" t="s">
        <v>70</v>
      </c>
    </row>
    <row r="7449" spans="17:63" ht="29.25" customHeight="1" x14ac:dyDescent="0.2">
      <c r="Q7449" s="92" t="s">
        <v>50</v>
      </c>
      <c r="BF7449" s="101" t="s">
        <v>58</v>
      </c>
      <c r="BK7449" s="98" t="s">
        <v>70</v>
      </c>
    </row>
    <row r="7450" spans="17:63" ht="29.25" customHeight="1" x14ac:dyDescent="0.2">
      <c r="Q7450" s="92" t="s">
        <v>50</v>
      </c>
      <c r="BF7450" s="101" t="s">
        <v>58</v>
      </c>
      <c r="BK7450" s="98" t="s">
        <v>70</v>
      </c>
    </row>
    <row r="7451" spans="17:63" ht="29.25" customHeight="1" x14ac:dyDescent="0.2">
      <c r="Q7451" s="92" t="s">
        <v>50</v>
      </c>
      <c r="BF7451" s="101" t="s">
        <v>58</v>
      </c>
      <c r="BK7451" s="98" t="s">
        <v>70</v>
      </c>
    </row>
    <row r="7452" spans="17:63" ht="29.25" customHeight="1" x14ac:dyDescent="0.2">
      <c r="Q7452" s="92" t="s">
        <v>50</v>
      </c>
      <c r="BF7452" s="101" t="s">
        <v>58</v>
      </c>
      <c r="BK7452" s="98" t="s">
        <v>70</v>
      </c>
    </row>
    <row r="7453" spans="17:63" ht="29.25" customHeight="1" x14ac:dyDescent="0.2">
      <c r="Q7453" s="92" t="s">
        <v>50</v>
      </c>
      <c r="BF7453" s="101" t="s">
        <v>58</v>
      </c>
      <c r="BK7453" s="98" t="s">
        <v>70</v>
      </c>
    </row>
    <row r="7454" spans="17:63" ht="29.25" customHeight="1" x14ac:dyDescent="0.2">
      <c r="Q7454" s="92" t="s">
        <v>50</v>
      </c>
      <c r="BF7454" s="101" t="s">
        <v>58</v>
      </c>
      <c r="BK7454" s="98" t="s">
        <v>70</v>
      </c>
    </row>
    <row r="7455" spans="17:63" ht="29.25" customHeight="1" x14ac:dyDescent="0.2">
      <c r="Q7455" s="92" t="s">
        <v>50</v>
      </c>
      <c r="BF7455" s="101" t="s">
        <v>58</v>
      </c>
      <c r="BK7455" s="98" t="s">
        <v>70</v>
      </c>
    </row>
    <row r="7456" spans="17:63" ht="29.25" customHeight="1" x14ac:dyDescent="0.2">
      <c r="Q7456" s="92" t="s">
        <v>50</v>
      </c>
      <c r="BF7456" s="101" t="s">
        <v>58</v>
      </c>
      <c r="BK7456" s="98" t="s">
        <v>70</v>
      </c>
    </row>
    <row r="7457" spans="17:63" ht="29.25" customHeight="1" x14ac:dyDescent="0.2">
      <c r="Q7457" s="92" t="s">
        <v>50</v>
      </c>
      <c r="BF7457" s="101" t="s">
        <v>58</v>
      </c>
      <c r="BK7457" s="98" t="s">
        <v>70</v>
      </c>
    </row>
    <row r="7458" spans="17:63" ht="29.25" customHeight="1" x14ac:dyDescent="0.2">
      <c r="Q7458" s="92" t="s">
        <v>50</v>
      </c>
      <c r="BF7458" s="101" t="s">
        <v>58</v>
      </c>
      <c r="BK7458" s="98" t="s">
        <v>70</v>
      </c>
    </row>
    <row r="7459" spans="17:63" ht="29.25" customHeight="1" x14ac:dyDescent="0.2">
      <c r="Q7459" s="92" t="s">
        <v>50</v>
      </c>
      <c r="BF7459" s="101" t="s">
        <v>58</v>
      </c>
      <c r="BK7459" s="98" t="s">
        <v>70</v>
      </c>
    </row>
    <row r="7460" spans="17:63" ht="29.25" customHeight="1" x14ac:dyDescent="0.2">
      <c r="Q7460" s="92" t="s">
        <v>50</v>
      </c>
      <c r="BF7460" s="101" t="s">
        <v>58</v>
      </c>
      <c r="BK7460" s="98" t="s">
        <v>70</v>
      </c>
    </row>
    <row r="7461" spans="17:63" ht="29.25" customHeight="1" x14ac:dyDescent="0.2">
      <c r="Q7461" s="92" t="s">
        <v>50</v>
      </c>
      <c r="BF7461" s="101" t="s">
        <v>58</v>
      </c>
      <c r="BK7461" s="98" t="s">
        <v>70</v>
      </c>
    </row>
    <row r="7462" spans="17:63" ht="29.25" customHeight="1" x14ac:dyDescent="0.2">
      <c r="Q7462" s="92" t="s">
        <v>50</v>
      </c>
      <c r="BF7462" s="101" t="s">
        <v>58</v>
      </c>
      <c r="BK7462" s="98" t="s">
        <v>70</v>
      </c>
    </row>
    <row r="7463" spans="17:63" ht="29.25" customHeight="1" x14ac:dyDescent="0.2">
      <c r="Q7463" s="92" t="s">
        <v>50</v>
      </c>
      <c r="BF7463" s="101" t="s">
        <v>58</v>
      </c>
      <c r="BK7463" s="98" t="s">
        <v>70</v>
      </c>
    </row>
    <row r="7464" spans="17:63" ht="29.25" customHeight="1" x14ac:dyDescent="0.2">
      <c r="Q7464" s="92" t="s">
        <v>50</v>
      </c>
      <c r="BF7464" s="101" t="s">
        <v>58</v>
      </c>
      <c r="BK7464" s="98" t="s">
        <v>70</v>
      </c>
    </row>
    <row r="7465" spans="17:63" ht="29.25" customHeight="1" x14ac:dyDescent="0.2">
      <c r="Q7465" s="92" t="s">
        <v>50</v>
      </c>
      <c r="BF7465" s="101" t="s">
        <v>58</v>
      </c>
      <c r="BK7465" s="98" t="s">
        <v>70</v>
      </c>
    </row>
    <row r="7466" spans="17:63" ht="29.25" customHeight="1" x14ac:dyDescent="0.2">
      <c r="Q7466" s="92" t="s">
        <v>50</v>
      </c>
      <c r="BF7466" s="101" t="s">
        <v>58</v>
      </c>
      <c r="BK7466" s="98" t="s">
        <v>70</v>
      </c>
    </row>
    <row r="7467" spans="17:63" ht="29.25" customHeight="1" x14ac:dyDescent="0.2">
      <c r="Q7467" s="92" t="s">
        <v>50</v>
      </c>
      <c r="BF7467" s="101" t="s">
        <v>58</v>
      </c>
      <c r="BK7467" s="98" t="s">
        <v>70</v>
      </c>
    </row>
    <row r="7468" spans="17:63" ht="29.25" customHeight="1" x14ac:dyDescent="0.2">
      <c r="Q7468" s="92" t="s">
        <v>50</v>
      </c>
      <c r="BF7468" s="101" t="s">
        <v>58</v>
      </c>
      <c r="BK7468" s="98" t="s">
        <v>70</v>
      </c>
    </row>
    <row r="7469" spans="17:63" ht="29.25" customHeight="1" x14ac:dyDescent="0.2">
      <c r="Q7469" s="92" t="s">
        <v>50</v>
      </c>
      <c r="BF7469" s="101" t="s">
        <v>58</v>
      </c>
      <c r="BK7469" s="98" t="s">
        <v>70</v>
      </c>
    </row>
    <row r="7470" spans="17:63" ht="29.25" customHeight="1" x14ac:dyDescent="0.2">
      <c r="Q7470" s="92" t="s">
        <v>50</v>
      </c>
      <c r="BF7470" s="101" t="s">
        <v>58</v>
      </c>
      <c r="BK7470" s="98" t="s">
        <v>70</v>
      </c>
    </row>
    <row r="7471" spans="17:63" ht="29.25" customHeight="1" x14ac:dyDescent="0.2">
      <c r="Q7471" s="92" t="s">
        <v>50</v>
      </c>
      <c r="BF7471" s="101" t="s">
        <v>58</v>
      </c>
      <c r="BK7471" s="98" t="s">
        <v>70</v>
      </c>
    </row>
    <row r="7472" spans="17:63" ht="29.25" customHeight="1" x14ac:dyDescent="0.2">
      <c r="Q7472" s="92" t="s">
        <v>50</v>
      </c>
      <c r="BF7472" s="101" t="s">
        <v>58</v>
      </c>
      <c r="BK7472" s="98" t="s">
        <v>70</v>
      </c>
    </row>
    <row r="7473" spans="17:63" ht="29.25" customHeight="1" x14ac:dyDescent="0.2">
      <c r="Q7473" s="92" t="s">
        <v>50</v>
      </c>
      <c r="BF7473" s="101" t="s">
        <v>58</v>
      </c>
      <c r="BK7473" s="98" t="s">
        <v>70</v>
      </c>
    </row>
    <row r="7474" spans="17:63" ht="29.25" customHeight="1" x14ac:dyDescent="0.2">
      <c r="Q7474" s="92" t="s">
        <v>50</v>
      </c>
      <c r="BF7474" s="101" t="s">
        <v>58</v>
      </c>
      <c r="BK7474" s="98" t="s">
        <v>70</v>
      </c>
    </row>
    <row r="7475" spans="17:63" ht="29.25" customHeight="1" x14ac:dyDescent="0.2">
      <c r="Q7475" s="92" t="s">
        <v>50</v>
      </c>
      <c r="BF7475" s="101" t="s">
        <v>58</v>
      </c>
      <c r="BK7475" s="98" t="s">
        <v>70</v>
      </c>
    </row>
    <row r="7476" spans="17:63" ht="29.25" customHeight="1" x14ac:dyDescent="0.2">
      <c r="Q7476" s="92" t="s">
        <v>50</v>
      </c>
      <c r="BF7476" s="101" t="s">
        <v>58</v>
      </c>
      <c r="BK7476" s="98" t="s">
        <v>70</v>
      </c>
    </row>
    <row r="7477" spans="17:63" ht="29.25" customHeight="1" x14ac:dyDescent="0.2">
      <c r="Q7477" s="92" t="s">
        <v>50</v>
      </c>
      <c r="BF7477" s="101" t="s">
        <v>58</v>
      </c>
      <c r="BK7477" s="98" t="s">
        <v>70</v>
      </c>
    </row>
    <row r="7478" spans="17:63" ht="29.25" customHeight="1" x14ac:dyDescent="0.2">
      <c r="Q7478" s="92" t="s">
        <v>50</v>
      </c>
      <c r="BF7478" s="101" t="s">
        <v>58</v>
      </c>
      <c r="BK7478" s="98" t="s">
        <v>70</v>
      </c>
    </row>
    <row r="7479" spans="17:63" ht="29.25" customHeight="1" x14ac:dyDescent="0.2">
      <c r="Q7479" s="92" t="s">
        <v>50</v>
      </c>
      <c r="BF7479" s="101" t="s">
        <v>58</v>
      </c>
      <c r="BK7479" s="98" t="s">
        <v>70</v>
      </c>
    </row>
    <row r="7480" spans="17:63" ht="29.25" customHeight="1" x14ac:dyDescent="0.2">
      <c r="Q7480" s="92" t="s">
        <v>50</v>
      </c>
      <c r="BF7480" s="101" t="s">
        <v>58</v>
      </c>
      <c r="BK7480" s="98" t="s">
        <v>70</v>
      </c>
    </row>
    <row r="7481" spans="17:63" ht="29.25" customHeight="1" x14ac:dyDescent="0.2">
      <c r="Q7481" s="92" t="s">
        <v>50</v>
      </c>
      <c r="BF7481" s="101" t="s">
        <v>58</v>
      </c>
      <c r="BK7481" s="98" t="s">
        <v>70</v>
      </c>
    </row>
    <row r="7482" spans="17:63" ht="29.25" customHeight="1" x14ac:dyDescent="0.2">
      <c r="Q7482" s="92" t="s">
        <v>50</v>
      </c>
      <c r="BF7482" s="101" t="s">
        <v>58</v>
      </c>
      <c r="BK7482" s="98" t="s">
        <v>70</v>
      </c>
    </row>
    <row r="7483" spans="17:63" ht="29.25" customHeight="1" x14ac:dyDescent="0.2">
      <c r="Q7483" s="92" t="s">
        <v>50</v>
      </c>
      <c r="BF7483" s="101" t="s">
        <v>58</v>
      </c>
      <c r="BK7483" s="98" t="s">
        <v>70</v>
      </c>
    </row>
    <row r="7484" spans="17:63" ht="29.25" customHeight="1" x14ac:dyDescent="0.2">
      <c r="Q7484" s="92" t="s">
        <v>50</v>
      </c>
      <c r="BF7484" s="101" t="s">
        <v>58</v>
      </c>
      <c r="BK7484" s="98" t="s">
        <v>70</v>
      </c>
    </row>
    <row r="7485" spans="17:63" ht="29.25" customHeight="1" x14ac:dyDescent="0.2">
      <c r="Q7485" s="92" t="s">
        <v>50</v>
      </c>
      <c r="BF7485" s="101" t="s">
        <v>58</v>
      </c>
      <c r="BK7485" s="98" t="s">
        <v>70</v>
      </c>
    </row>
    <row r="7486" spans="17:63" ht="29.25" customHeight="1" x14ac:dyDescent="0.2">
      <c r="Q7486" s="92" t="s">
        <v>50</v>
      </c>
      <c r="BF7486" s="101" t="s">
        <v>58</v>
      </c>
      <c r="BK7486" s="98" t="s">
        <v>70</v>
      </c>
    </row>
    <row r="7487" spans="17:63" ht="29.25" customHeight="1" x14ac:dyDescent="0.2">
      <c r="Q7487" s="92" t="s">
        <v>50</v>
      </c>
      <c r="BF7487" s="101" t="s">
        <v>58</v>
      </c>
      <c r="BK7487" s="98" t="s">
        <v>70</v>
      </c>
    </row>
    <row r="7488" spans="17:63" ht="29.25" customHeight="1" x14ac:dyDescent="0.2">
      <c r="Q7488" s="92" t="s">
        <v>50</v>
      </c>
      <c r="BF7488" s="101" t="s">
        <v>58</v>
      </c>
      <c r="BK7488" s="98" t="s">
        <v>70</v>
      </c>
    </row>
    <row r="7489" spans="17:63" ht="29.25" customHeight="1" x14ac:dyDescent="0.2">
      <c r="Q7489" s="92" t="s">
        <v>50</v>
      </c>
      <c r="BF7489" s="101" t="s">
        <v>58</v>
      </c>
      <c r="BK7489" s="98" t="s">
        <v>70</v>
      </c>
    </row>
    <row r="7490" spans="17:63" ht="29.25" customHeight="1" x14ac:dyDescent="0.2">
      <c r="Q7490" s="92" t="s">
        <v>50</v>
      </c>
      <c r="BF7490" s="101" t="s">
        <v>58</v>
      </c>
      <c r="BK7490" s="98" t="s">
        <v>70</v>
      </c>
    </row>
    <row r="7491" spans="17:63" ht="29.25" customHeight="1" x14ac:dyDescent="0.2">
      <c r="Q7491" s="92" t="s">
        <v>50</v>
      </c>
      <c r="BF7491" s="101" t="s">
        <v>58</v>
      </c>
      <c r="BK7491" s="98" t="s">
        <v>70</v>
      </c>
    </row>
    <row r="7492" spans="17:63" ht="29.25" customHeight="1" x14ac:dyDescent="0.2">
      <c r="Q7492" s="92" t="s">
        <v>50</v>
      </c>
      <c r="BF7492" s="101" t="s">
        <v>58</v>
      </c>
      <c r="BK7492" s="98" t="s">
        <v>70</v>
      </c>
    </row>
    <row r="7493" spans="17:63" ht="29.25" customHeight="1" x14ac:dyDescent="0.2">
      <c r="Q7493" s="92" t="s">
        <v>50</v>
      </c>
      <c r="BF7493" s="101" t="s">
        <v>58</v>
      </c>
      <c r="BK7493" s="98" t="s">
        <v>70</v>
      </c>
    </row>
    <row r="7494" spans="17:63" ht="29.25" customHeight="1" x14ac:dyDescent="0.2">
      <c r="Q7494" s="92" t="s">
        <v>50</v>
      </c>
      <c r="BF7494" s="101" t="s">
        <v>58</v>
      </c>
      <c r="BK7494" s="98" t="s">
        <v>70</v>
      </c>
    </row>
    <row r="7495" spans="17:63" ht="29.25" customHeight="1" x14ac:dyDescent="0.2">
      <c r="Q7495" s="92" t="s">
        <v>50</v>
      </c>
      <c r="BF7495" s="101" t="s">
        <v>58</v>
      </c>
      <c r="BK7495" s="98" t="s">
        <v>70</v>
      </c>
    </row>
    <row r="7496" spans="17:63" ht="29.25" customHeight="1" x14ac:dyDescent="0.2">
      <c r="Q7496" s="92" t="s">
        <v>50</v>
      </c>
      <c r="BF7496" s="101" t="s">
        <v>58</v>
      </c>
      <c r="BK7496" s="98" t="s">
        <v>70</v>
      </c>
    </row>
    <row r="7497" spans="17:63" ht="29.25" customHeight="1" x14ac:dyDescent="0.2">
      <c r="Q7497" s="92" t="s">
        <v>50</v>
      </c>
      <c r="BF7497" s="101" t="s">
        <v>58</v>
      </c>
      <c r="BK7497" s="98" t="s">
        <v>70</v>
      </c>
    </row>
    <row r="7498" spans="17:63" ht="29.25" customHeight="1" x14ac:dyDescent="0.2">
      <c r="Q7498" s="92" t="s">
        <v>50</v>
      </c>
      <c r="BF7498" s="101" t="s">
        <v>58</v>
      </c>
      <c r="BK7498" s="98" t="s">
        <v>70</v>
      </c>
    </row>
    <row r="7499" spans="17:63" ht="29.25" customHeight="1" x14ac:dyDescent="0.2">
      <c r="Q7499" s="92" t="s">
        <v>50</v>
      </c>
      <c r="BF7499" s="101" t="s">
        <v>58</v>
      </c>
      <c r="BK7499" s="98" t="s">
        <v>70</v>
      </c>
    </row>
    <row r="7500" spans="17:63" ht="29.25" customHeight="1" x14ac:dyDescent="0.2">
      <c r="Q7500" s="92" t="s">
        <v>50</v>
      </c>
      <c r="BF7500" s="101" t="s">
        <v>58</v>
      </c>
      <c r="BK7500" s="98" t="s">
        <v>70</v>
      </c>
    </row>
    <row r="7501" spans="17:63" ht="29.25" customHeight="1" x14ac:dyDescent="0.2">
      <c r="Q7501" s="92" t="s">
        <v>50</v>
      </c>
      <c r="BF7501" s="101" t="s">
        <v>58</v>
      </c>
      <c r="BK7501" s="98" t="s">
        <v>70</v>
      </c>
    </row>
    <row r="7502" spans="17:63" ht="29.25" customHeight="1" x14ac:dyDescent="0.2">
      <c r="Q7502" s="92" t="s">
        <v>50</v>
      </c>
      <c r="BF7502" s="101" t="s">
        <v>58</v>
      </c>
      <c r="BK7502" s="98" t="s">
        <v>70</v>
      </c>
    </row>
    <row r="7503" spans="17:63" ht="29.25" customHeight="1" x14ac:dyDescent="0.2">
      <c r="Q7503" s="92" t="s">
        <v>50</v>
      </c>
      <c r="BF7503" s="101" t="s">
        <v>58</v>
      </c>
      <c r="BK7503" s="98" t="s">
        <v>70</v>
      </c>
    </row>
    <row r="7504" spans="17:63" ht="29.25" customHeight="1" x14ac:dyDescent="0.2">
      <c r="Q7504" s="92" t="s">
        <v>50</v>
      </c>
      <c r="BF7504" s="101" t="s">
        <v>58</v>
      </c>
      <c r="BK7504" s="98" t="s">
        <v>70</v>
      </c>
    </row>
    <row r="7505" spans="17:63" ht="29.25" customHeight="1" x14ac:dyDescent="0.2">
      <c r="Q7505" s="92" t="s">
        <v>50</v>
      </c>
      <c r="BF7505" s="101" t="s">
        <v>58</v>
      </c>
      <c r="BK7505" s="98" t="s">
        <v>70</v>
      </c>
    </row>
    <row r="7506" spans="17:63" ht="29.25" customHeight="1" x14ac:dyDescent="0.2">
      <c r="Q7506" s="92" t="s">
        <v>50</v>
      </c>
      <c r="BF7506" s="101" t="s">
        <v>58</v>
      </c>
      <c r="BK7506" s="98" t="s">
        <v>70</v>
      </c>
    </row>
    <row r="7507" spans="17:63" ht="29.25" customHeight="1" x14ac:dyDescent="0.2">
      <c r="Q7507" s="92" t="s">
        <v>50</v>
      </c>
      <c r="BF7507" s="101" t="s">
        <v>58</v>
      </c>
      <c r="BK7507" s="98" t="s">
        <v>70</v>
      </c>
    </row>
    <row r="7508" spans="17:63" ht="29.25" customHeight="1" x14ac:dyDescent="0.2">
      <c r="Q7508" s="92" t="s">
        <v>50</v>
      </c>
      <c r="BF7508" s="101" t="s">
        <v>58</v>
      </c>
      <c r="BK7508" s="98" t="s">
        <v>70</v>
      </c>
    </row>
    <row r="7509" spans="17:63" ht="29.25" customHeight="1" x14ac:dyDescent="0.2">
      <c r="Q7509" s="92" t="s">
        <v>50</v>
      </c>
      <c r="BF7509" s="101" t="s">
        <v>58</v>
      </c>
      <c r="BK7509" s="98" t="s">
        <v>70</v>
      </c>
    </row>
    <row r="7510" spans="17:63" ht="29.25" customHeight="1" x14ac:dyDescent="0.2">
      <c r="Q7510" s="92" t="s">
        <v>50</v>
      </c>
      <c r="BF7510" s="101" t="s">
        <v>58</v>
      </c>
      <c r="BK7510" s="98" t="s">
        <v>70</v>
      </c>
    </row>
    <row r="7511" spans="17:63" ht="29.25" customHeight="1" x14ac:dyDescent="0.2">
      <c r="Q7511" s="92" t="s">
        <v>50</v>
      </c>
      <c r="BF7511" s="101" t="s">
        <v>58</v>
      </c>
      <c r="BK7511" s="98" t="s">
        <v>70</v>
      </c>
    </row>
    <row r="7512" spans="17:63" ht="29.25" customHeight="1" x14ac:dyDescent="0.2">
      <c r="Q7512" s="92" t="s">
        <v>50</v>
      </c>
      <c r="BF7512" s="101" t="s">
        <v>58</v>
      </c>
      <c r="BK7512" s="98" t="s">
        <v>70</v>
      </c>
    </row>
    <row r="7513" spans="17:63" ht="29.25" customHeight="1" x14ac:dyDescent="0.2">
      <c r="Q7513" s="92" t="s">
        <v>50</v>
      </c>
      <c r="BF7513" s="101" t="s">
        <v>58</v>
      </c>
      <c r="BK7513" s="98" t="s">
        <v>70</v>
      </c>
    </row>
    <row r="7514" spans="17:63" ht="29.25" customHeight="1" x14ac:dyDescent="0.2">
      <c r="Q7514" s="92" t="s">
        <v>50</v>
      </c>
      <c r="BF7514" s="101" t="s">
        <v>58</v>
      </c>
      <c r="BK7514" s="98" t="s">
        <v>70</v>
      </c>
    </row>
    <row r="7515" spans="17:63" ht="29.25" customHeight="1" x14ac:dyDescent="0.2">
      <c r="Q7515" s="92" t="s">
        <v>50</v>
      </c>
      <c r="BF7515" s="101" t="s">
        <v>58</v>
      </c>
      <c r="BK7515" s="98" t="s">
        <v>70</v>
      </c>
    </row>
    <row r="7516" spans="17:63" ht="29.25" customHeight="1" x14ac:dyDescent="0.2">
      <c r="Q7516" s="92" t="s">
        <v>50</v>
      </c>
      <c r="BF7516" s="101" t="s">
        <v>58</v>
      </c>
      <c r="BK7516" s="98" t="s">
        <v>70</v>
      </c>
    </row>
    <row r="7517" spans="17:63" ht="29.25" customHeight="1" x14ac:dyDescent="0.2">
      <c r="Q7517" s="92" t="s">
        <v>50</v>
      </c>
      <c r="BF7517" s="101" t="s">
        <v>58</v>
      </c>
      <c r="BK7517" s="98" t="s">
        <v>70</v>
      </c>
    </row>
    <row r="7518" spans="17:63" ht="29.25" customHeight="1" x14ac:dyDescent="0.2">
      <c r="Q7518" s="92" t="s">
        <v>50</v>
      </c>
      <c r="BF7518" s="101" t="s">
        <v>58</v>
      </c>
      <c r="BK7518" s="98" t="s">
        <v>70</v>
      </c>
    </row>
    <row r="7519" spans="17:63" ht="29.25" customHeight="1" x14ac:dyDescent="0.2">
      <c r="Q7519" s="92" t="s">
        <v>50</v>
      </c>
      <c r="BF7519" s="101" t="s">
        <v>58</v>
      </c>
      <c r="BK7519" s="98" t="s">
        <v>70</v>
      </c>
    </row>
    <row r="7520" spans="17:63" ht="29.25" customHeight="1" x14ac:dyDescent="0.2">
      <c r="Q7520" s="92" t="s">
        <v>50</v>
      </c>
      <c r="BF7520" s="101" t="s">
        <v>58</v>
      </c>
      <c r="BK7520" s="98" t="s">
        <v>70</v>
      </c>
    </row>
    <row r="7521" spans="17:63" ht="29.25" customHeight="1" x14ac:dyDescent="0.2">
      <c r="Q7521" s="92" t="s">
        <v>50</v>
      </c>
      <c r="BF7521" s="101" t="s">
        <v>58</v>
      </c>
      <c r="BK7521" s="98" t="s">
        <v>70</v>
      </c>
    </row>
    <row r="7522" spans="17:63" ht="29.25" customHeight="1" x14ac:dyDescent="0.2">
      <c r="Q7522" s="92" t="s">
        <v>50</v>
      </c>
      <c r="BF7522" s="101" t="s">
        <v>58</v>
      </c>
      <c r="BK7522" s="98" t="s">
        <v>70</v>
      </c>
    </row>
    <row r="7523" spans="17:63" ht="29.25" customHeight="1" x14ac:dyDescent="0.2">
      <c r="Q7523" s="92" t="s">
        <v>50</v>
      </c>
      <c r="BF7523" s="101" t="s">
        <v>58</v>
      </c>
      <c r="BK7523" s="98" t="s">
        <v>70</v>
      </c>
    </row>
    <row r="7524" spans="17:63" ht="29.25" customHeight="1" x14ac:dyDescent="0.2">
      <c r="Q7524" s="92" t="s">
        <v>50</v>
      </c>
      <c r="BF7524" s="101" t="s">
        <v>58</v>
      </c>
      <c r="BK7524" s="98" t="s">
        <v>70</v>
      </c>
    </row>
    <row r="7525" spans="17:63" ht="29.25" customHeight="1" x14ac:dyDescent="0.2">
      <c r="Q7525" s="92" t="s">
        <v>50</v>
      </c>
      <c r="BF7525" s="101" t="s">
        <v>58</v>
      </c>
      <c r="BK7525" s="98" t="s">
        <v>70</v>
      </c>
    </row>
    <row r="7526" spans="17:63" ht="29.25" customHeight="1" x14ac:dyDescent="0.2">
      <c r="Q7526" s="92" t="s">
        <v>50</v>
      </c>
      <c r="BF7526" s="101" t="s">
        <v>58</v>
      </c>
      <c r="BK7526" s="98" t="s">
        <v>70</v>
      </c>
    </row>
    <row r="7527" spans="17:63" ht="29.25" customHeight="1" x14ac:dyDescent="0.2">
      <c r="Q7527" s="92" t="s">
        <v>50</v>
      </c>
      <c r="BF7527" s="101" t="s">
        <v>58</v>
      </c>
      <c r="BK7527" s="98" t="s">
        <v>70</v>
      </c>
    </row>
    <row r="7528" spans="17:63" ht="29.25" customHeight="1" x14ac:dyDescent="0.2">
      <c r="Q7528" s="92" t="s">
        <v>50</v>
      </c>
      <c r="BF7528" s="101" t="s">
        <v>58</v>
      </c>
      <c r="BK7528" s="98" t="s">
        <v>70</v>
      </c>
    </row>
    <row r="7529" spans="17:63" ht="29.25" customHeight="1" x14ac:dyDescent="0.2">
      <c r="Q7529" s="92" t="s">
        <v>50</v>
      </c>
      <c r="BF7529" s="101" t="s">
        <v>58</v>
      </c>
      <c r="BK7529" s="98" t="s">
        <v>70</v>
      </c>
    </row>
    <row r="7530" spans="17:63" ht="29.25" customHeight="1" x14ac:dyDescent="0.2">
      <c r="Q7530" s="92" t="s">
        <v>50</v>
      </c>
      <c r="BF7530" s="101" t="s">
        <v>58</v>
      </c>
      <c r="BK7530" s="98" t="s">
        <v>70</v>
      </c>
    </row>
    <row r="7531" spans="17:63" ht="29.25" customHeight="1" x14ac:dyDescent="0.2">
      <c r="Q7531" s="92" t="s">
        <v>50</v>
      </c>
      <c r="BF7531" s="101" t="s">
        <v>58</v>
      </c>
      <c r="BK7531" s="98" t="s">
        <v>70</v>
      </c>
    </row>
    <row r="7532" spans="17:63" ht="29.25" customHeight="1" x14ac:dyDescent="0.2">
      <c r="Q7532" s="92" t="s">
        <v>50</v>
      </c>
      <c r="BF7532" s="101" t="s">
        <v>58</v>
      </c>
      <c r="BK7532" s="98" t="s">
        <v>70</v>
      </c>
    </row>
    <row r="7533" spans="17:63" ht="29.25" customHeight="1" x14ac:dyDescent="0.2">
      <c r="Q7533" s="92" t="s">
        <v>50</v>
      </c>
      <c r="BF7533" s="101" t="s">
        <v>58</v>
      </c>
      <c r="BK7533" s="98" t="s">
        <v>70</v>
      </c>
    </row>
    <row r="7534" spans="17:63" ht="29.25" customHeight="1" x14ac:dyDescent="0.2">
      <c r="Q7534" s="92" t="s">
        <v>50</v>
      </c>
      <c r="BF7534" s="101" t="s">
        <v>58</v>
      </c>
      <c r="BK7534" s="98" t="s">
        <v>70</v>
      </c>
    </row>
    <row r="7535" spans="17:63" ht="29.25" customHeight="1" x14ac:dyDescent="0.2">
      <c r="Q7535" s="92" t="s">
        <v>50</v>
      </c>
      <c r="BF7535" s="101" t="s">
        <v>58</v>
      </c>
      <c r="BK7535" s="98" t="s">
        <v>70</v>
      </c>
    </row>
    <row r="7536" spans="17:63" ht="29.25" customHeight="1" x14ac:dyDescent="0.2">
      <c r="Q7536" s="92" t="s">
        <v>50</v>
      </c>
      <c r="BF7536" s="101" t="s">
        <v>58</v>
      </c>
      <c r="BK7536" s="98" t="s">
        <v>70</v>
      </c>
    </row>
    <row r="7537" spans="17:63" ht="29.25" customHeight="1" x14ac:dyDescent="0.2">
      <c r="Q7537" s="92" t="s">
        <v>50</v>
      </c>
      <c r="BF7537" s="101" t="s">
        <v>58</v>
      </c>
      <c r="BK7537" s="98" t="s">
        <v>70</v>
      </c>
    </row>
    <row r="7538" spans="17:63" ht="29.25" customHeight="1" x14ac:dyDescent="0.2">
      <c r="Q7538" s="92" t="s">
        <v>50</v>
      </c>
      <c r="BF7538" s="101" t="s">
        <v>58</v>
      </c>
      <c r="BK7538" s="98" t="s">
        <v>70</v>
      </c>
    </row>
    <row r="7539" spans="17:63" ht="29.25" customHeight="1" x14ac:dyDescent="0.2">
      <c r="Q7539" s="92" t="s">
        <v>50</v>
      </c>
      <c r="BF7539" s="101" t="s">
        <v>58</v>
      </c>
      <c r="BK7539" s="98" t="s">
        <v>70</v>
      </c>
    </row>
    <row r="7540" spans="17:63" ht="29.25" customHeight="1" x14ac:dyDescent="0.2">
      <c r="Q7540" s="92" t="s">
        <v>50</v>
      </c>
      <c r="BF7540" s="101" t="s">
        <v>58</v>
      </c>
      <c r="BK7540" s="98" t="s">
        <v>70</v>
      </c>
    </row>
    <row r="7541" spans="17:63" ht="29.25" customHeight="1" x14ac:dyDescent="0.2">
      <c r="Q7541" s="92" t="s">
        <v>50</v>
      </c>
      <c r="BF7541" s="101" t="s">
        <v>58</v>
      </c>
      <c r="BK7541" s="98" t="s">
        <v>70</v>
      </c>
    </row>
    <row r="7542" spans="17:63" ht="29.25" customHeight="1" x14ac:dyDescent="0.2">
      <c r="Q7542" s="92" t="s">
        <v>50</v>
      </c>
      <c r="BF7542" s="101" t="s">
        <v>58</v>
      </c>
      <c r="BK7542" s="98" t="s">
        <v>70</v>
      </c>
    </row>
    <row r="7543" spans="17:63" ht="29.25" customHeight="1" x14ac:dyDescent="0.2">
      <c r="Q7543" s="92" t="s">
        <v>50</v>
      </c>
      <c r="BF7543" s="101" t="s">
        <v>58</v>
      </c>
      <c r="BK7543" s="98" t="s">
        <v>70</v>
      </c>
    </row>
    <row r="7544" spans="17:63" ht="29.25" customHeight="1" x14ac:dyDescent="0.2">
      <c r="Q7544" s="92" t="s">
        <v>50</v>
      </c>
      <c r="BF7544" s="101" t="s">
        <v>58</v>
      </c>
      <c r="BK7544" s="98" t="s">
        <v>70</v>
      </c>
    </row>
    <row r="7545" spans="17:63" ht="29.25" customHeight="1" x14ac:dyDescent="0.2">
      <c r="Q7545" s="92" t="s">
        <v>50</v>
      </c>
      <c r="BF7545" s="101" t="s">
        <v>58</v>
      </c>
      <c r="BK7545" s="98" t="s">
        <v>70</v>
      </c>
    </row>
    <row r="7546" spans="17:63" ht="29.25" customHeight="1" x14ac:dyDescent="0.2">
      <c r="Q7546" s="92" t="s">
        <v>50</v>
      </c>
      <c r="BF7546" s="101" t="s">
        <v>58</v>
      </c>
      <c r="BK7546" s="98" t="s">
        <v>70</v>
      </c>
    </row>
    <row r="7547" spans="17:63" ht="29.25" customHeight="1" x14ac:dyDescent="0.2">
      <c r="Q7547" s="92" t="s">
        <v>50</v>
      </c>
      <c r="BF7547" s="101" t="s">
        <v>58</v>
      </c>
      <c r="BK7547" s="98" t="s">
        <v>70</v>
      </c>
    </row>
    <row r="7548" spans="17:63" ht="29.25" customHeight="1" x14ac:dyDescent="0.2">
      <c r="Q7548" s="92" t="s">
        <v>50</v>
      </c>
      <c r="BF7548" s="101" t="s">
        <v>58</v>
      </c>
      <c r="BK7548" s="98" t="s">
        <v>70</v>
      </c>
    </row>
    <row r="7549" spans="17:63" ht="29.25" customHeight="1" x14ac:dyDescent="0.2">
      <c r="Q7549" s="92" t="s">
        <v>50</v>
      </c>
      <c r="BF7549" s="101" t="s">
        <v>58</v>
      </c>
      <c r="BK7549" s="98" t="s">
        <v>70</v>
      </c>
    </row>
    <row r="7550" spans="17:63" ht="29.25" customHeight="1" x14ac:dyDescent="0.2">
      <c r="Q7550" s="92" t="s">
        <v>50</v>
      </c>
      <c r="BF7550" s="101" t="s">
        <v>58</v>
      </c>
      <c r="BK7550" s="98" t="s">
        <v>70</v>
      </c>
    </row>
    <row r="7551" spans="17:63" ht="29.25" customHeight="1" x14ac:dyDescent="0.2">
      <c r="Q7551" s="92" t="s">
        <v>50</v>
      </c>
      <c r="BF7551" s="101" t="s">
        <v>58</v>
      </c>
      <c r="BK7551" s="98" t="s">
        <v>70</v>
      </c>
    </row>
    <row r="7552" spans="17:63" ht="29.25" customHeight="1" x14ac:dyDescent="0.2">
      <c r="Q7552" s="92" t="s">
        <v>50</v>
      </c>
      <c r="BF7552" s="101" t="s">
        <v>58</v>
      </c>
      <c r="BK7552" s="98" t="s">
        <v>70</v>
      </c>
    </row>
    <row r="7553" spans="17:63" ht="29.25" customHeight="1" x14ac:dyDescent="0.2">
      <c r="Q7553" s="92" t="s">
        <v>50</v>
      </c>
      <c r="BF7553" s="101" t="s">
        <v>58</v>
      </c>
      <c r="BK7553" s="98" t="s">
        <v>70</v>
      </c>
    </row>
    <row r="7554" spans="17:63" ht="29.25" customHeight="1" x14ac:dyDescent="0.2">
      <c r="Q7554" s="92" t="s">
        <v>50</v>
      </c>
      <c r="BF7554" s="101" t="s">
        <v>58</v>
      </c>
      <c r="BK7554" s="98" t="s">
        <v>70</v>
      </c>
    </row>
    <row r="7555" spans="17:63" ht="29.25" customHeight="1" x14ac:dyDescent="0.2">
      <c r="Q7555" s="92" t="s">
        <v>50</v>
      </c>
      <c r="BF7555" s="101" t="s">
        <v>58</v>
      </c>
      <c r="BK7555" s="98" t="s">
        <v>70</v>
      </c>
    </row>
    <row r="7556" spans="17:63" ht="29.25" customHeight="1" x14ac:dyDescent="0.2">
      <c r="Q7556" s="92" t="s">
        <v>50</v>
      </c>
      <c r="BF7556" s="101" t="s">
        <v>58</v>
      </c>
      <c r="BK7556" s="98" t="s">
        <v>70</v>
      </c>
    </row>
    <row r="7557" spans="17:63" ht="29.25" customHeight="1" x14ac:dyDescent="0.2">
      <c r="Q7557" s="92" t="s">
        <v>50</v>
      </c>
      <c r="BF7557" s="101" t="s">
        <v>58</v>
      </c>
      <c r="BK7557" s="98" t="s">
        <v>70</v>
      </c>
    </row>
    <row r="7558" spans="17:63" ht="29.25" customHeight="1" x14ac:dyDescent="0.2">
      <c r="Q7558" s="92" t="s">
        <v>50</v>
      </c>
      <c r="BF7558" s="101" t="s">
        <v>58</v>
      </c>
      <c r="BK7558" s="98" t="s">
        <v>70</v>
      </c>
    </row>
    <row r="7559" spans="17:63" ht="29.25" customHeight="1" x14ac:dyDescent="0.2">
      <c r="Q7559" s="92" t="s">
        <v>50</v>
      </c>
      <c r="BF7559" s="101" t="s">
        <v>58</v>
      </c>
      <c r="BK7559" s="98" t="s">
        <v>70</v>
      </c>
    </row>
    <row r="7560" spans="17:63" ht="29.25" customHeight="1" x14ac:dyDescent="0.2">
      <c r="Q7560" s="92" t="s">
        <v>50</v>
      </c>
      <c r="BF7560" s="101" t="s">
        <v>58</v>
      </c>
      <c r="BK7560" s="98" t="s">
        <v>70</v>
      </c>
    </row>
    <row r="7561" spans="17:63" ht="29.25" customHeight="1" x14ac:dyDescent="0.2">
      <c r="Q7561" s="92" t="s">
        <v>50</v>
      </c>
      <c r="BF7561" s="101" t="s">
        <v>58</v>
      </c>
      <c r="BK7561" s="98" t="s">
        <v>70</v>
      </c>
    </row>
    <row r="7562" spans="17:63" ht="29.25" customHeight="1" x14ac:dyDescent="0.2">
      <c r="Q7562" s="92" t="s">
        <v>50</v>
      </c>
      <c r="BF7562" s="101" t="s">
        <v>58</v>
      </c>
      <c r="BK7562" s="98" t="s">
        <v>70</v>
      </c>
    </row>
    <row r="7563" spans="17:63" ht="29.25" customHeight="1" x14ac:dyDescent="0.2">
      <c r="Q7563" s="92" t="s">
        <v>50</v>
      </c>
      <c r="BF7563" s="101" t="s">
        <v>58</v>
      </c>
      <c r="BK7563" s="98" t="s">
        <v>70</v>
      </c>
    </row>
    <row r="7564" spans="17:63" ht="29.25" customHeight="1" x14ac:dyDescent="0.2">
      <c r="Q7564" s="92" t="s">
        <v>50</v>
      </c>
      <c r="BF7564" s="101" t="s">
        <v>58</v>
      </c>
      <c r="BK7564" s="98" t="s">
        <v>70</v>
      </c>
    </row>
    <row r="7565" spans="17:63" ht="29.25" customHeight="1" x14ac:dyDescent="0.2">
      <c r="Q7565" s="92" t="s">
        <v>50</v>
      </c>
      <c r="BF7565" s="101" t="s">
        <v>58</v>
      </c>
      <c r="BK7565" s="98" t="s">
        <v>70</v>
      </c>
    </row>
    <row r="7566" spans="17:63" ht="29.25" customHeight="1" x14ac:dyDescent="0.2">
      <c r="Q7566" s="92" t="s">
        <v>50</v>
      </c>
      <c r="BF7566" s="101" t="s">
        <v>58</v>
      </c>
      <c r="BK7566" s="98" t="s">
        <v>70</v>
      </c>
    </row>
    <row r="7567" spans="17:63" ht="29.25" customHeight="1" x14ac:dyDescent="0.2">
      <c r="Q7567" s="92" t="s">
        <v>50</v>
      </c>
      <c r="BF7567" s="101" t="s">
        <v>58</v>
      </c>
      <c r="BK7567" s="98" t="s">
        <v>70</v>
      </c>
    </row>
    <row r="7568" spans="17:63" ht="29.25" customHeight="1" x14ac:dyDescent="0.2">
      <c r="Q7568" s="92" t="s">
        <v>50</v>
      </c>
      <c r="BF7568" s="101" t="s">
        <v>58</v>
      </c>
      <c r="BK7568" s="98" t="s">
        <v>70</v>
      </c>
    </row>
    <row r="7569" spans="17:63" ht="29.25" customHeight="1" x14ac:dyDescent="0.2">
      <c r="Q7569" s="92" t="s">
        <v>50</v>
      </c>
      <c r="BF7569" s="101" t="s">
        <v>58</v>
      </c>
      <c r="BK7569" s="98" t="s">
        <v>70</v>
      </c>
    </row>
    <row r="7570" spans="17:63" ht="29.25" customHeight="1" x14ac:dyDescent="0.2">
      <c r="Q7570" s="92" t="s">
        <v>50</v>
      </c>
      <c r="BF7570" s="101" t="s">
        <v>58</v>
      </c>
      <c r="BK7570" s="98" t="s">
        <v>70</v>
      </c>
    </row>
    <row r="7571" spans="17:63" ht="29.25" customHeight="1" x14ac:dyDescent="0.2">
      <c r="Q7571" s="92" t="s">
        <v>50</v>
      </c>
      <c r="BF7571" s="101" t="s">
        <v>58</v>
      </c>
      <c r="BK7571" s="98" t="s">
        <v>70</v>
      </c>
    </row>
    <row r="7572" spans="17:63" ht="29.25" customHeight="1" x14ac:dyDescent="0.2">
      <c r="Q7572" s="92" t="s">
        <v>50</v>
      </c>
      <c r="BF7572" s="101" t="s">
        <v>58</v>
      </c>
      <c r="BK7572" s="98" t="s">
        <v>70</v>
      </c>
    </row>
    <row r="7573" spans="17:63" ht="29.25" customHeight="1" x14ac:dyDescent="0.2">
      <c r="Q7573" s="92" t="s">
        <v>50</v>
      </c>
      <c r="BF7573" s="101" t="s">
        <v>58</v>
      </c>
      <c r="BK7573" s="98" t="s">
        <v>70</v>
      </c>
    </row>
    <row r="7574" spans="17:63" ht="29.25" customHeight="1" x14ac:dyDescent="0.2">
      <c r="Q7574" s="92" t="s">
        <v>50</v>
      </c>
      <c r="BF7574" s="101" t="s">
        <v>58</v>
      </c>
      <c r="BK7574" s="98" t="s">
        <v>70</v>
      </c>
    </row>
    <row r="7575" spans="17:63" ht="29.25" customHeight="1" x14ac:dyDescent="0.2">
      <c r="Q7575" s="92" t="s">
        <v>50</v>
      </c>
      <c r="BF7575" s="101" t="s">
        <v>58</v>
      </c>
      <c r="BK7575" s="98" t="s">
        <v>70</v>
      </c>
    </row>
    <row r="7576" spans="17:63" ht="29.25" customHeight="1" x14ac:dyDescent="0.2">
      <c r="Q7576" s="92" t="s">
        <v>50</v>
      </c>
      <c r="BF7576" s="101" t="s">
        <v>58</v>
      </c>
      <c r="BK7576" s="98" t="s">
        <v>70</v>
      </c>
    </row>
    <row r="7577" spans="17:63" ht="29.25" customHeight="1" x14ac:dyDescent="0.2">
      <c r="Q7577" s="92" t="s">
        <v>50</v>
      </c>
      <c r="BF7577" s="101" t="s">
        <v>58</v>
      </c>
      <c r="BK7577" s="98" t="s">
        <v>70</v>
      </c>
    </row>
    <row r="7578" spans="17:63" ht="29.25" customHeight="1" x14ac:dyDescent="0.2">
      <c r="Q7578" s="92" t="s">
        <v>50</v>
      </c>
      <c r="BF7578" s="101" t="s">
        <v>58</v>
      </c>
      <c r="BK7578" s="98" t="s">
        <v>70</v>
      </c>
    </row>
    <row r="7579" spans="17:63" ht="29.25" customHeight="1" x14ac:dyDescent="0.2">
      <c r="Q7579" s="92" t="s">
        <v>50</v>
      </c>
      <c r="BF7579" s="101" t="s">
        <v>58</v>
      </c>
      <c r="BK7579" s="98" t="s">
        <v>70</v>
      </c>
    </row>
    <row r="7580" spans="17:63" ht="29.25" customHeight="1" x14ac:dyDescent="0.2">
      <c r="Q7580" s="92" t="s">
        <v>50</v>
      </c>
      <c r="BF7580" s="101" t="s">
        <v>58</v>
      </c>
      <c r="BK7580" s="98" t="s">
        <v>70</v>
      </c>
    </row>
    <row r="7581" spans="17:63" ht="29.25" customHeight="1" x14ac:dyDescent="0.2">
      <c r="Q7581" s="92" t="s">
        <v>50</v>
      </c>
      <c r="BF7581" s="101" t="s">
        <v>58</v>
      </c>
      <c r="BK7581" s="98" t="s">
        <v>70</v>
      </c>
    </row>
    <row r="7582" spans="17:63" ht="29.25" customHeight="1" x14ac:dyDescent="0.2">
      <c r="Q7582" s="92" t="s">
        <v>50</v>
      </c>
      <c r="BF7582" s="101" t="s">
        <v>58</v>
      </c>
      <c r="BK7582" s="98" t="s">
        <v>70</v>
      </c>
    </row>
    <row r="7583" spans="17:63" ht="29.25" customHeight="1" x14ac:dyDescent="0.2">
      <c r="Q7583" s="92" t="s">
        <v>50</v>
      </c>
      <c r="BF7583" s="101" t="s">
        <v>58</v>
      </c>
      <c r="BK7583" s="98" t="s">
        <v>70</v>
      </c>
    </row>
    <row r="7584" spans="17:63" ht="29.25" customHeight="1" x14ac:dyDescent="0.2">
      <c r="Q7584" s="92" t="s">
        <v>50</v>
      </c>
      <c r="BF7584" s="101" t="s">
        <v>58</v>
      </c>
      <c r="BK7584" s="98" t="s">
        <v>70</v>
      </c>
    </row>
    <row r="7585" spans="17:63" ht="29.25" customHeight="1" x14ac:dyDescent="0.2">
      <c r="Q7585" s="92" t="s">
        <v>50</v>
      </c>
      <c r="BF7585" s="101" t="s">
        <v>58</v>
      </c>
      <c r="BK7585" s="98" t="s">
        <v>70</v>
      </c>
    </row>
    <row r="7586" spans="17:63" ht="29.25" customHeight="1" x14ac:dyDescent="0.2">
      <c r="Q7586" s="92" t="s">
        <v>50</v>
      </c>
      <c r="BF7586" s="101" t="s">
        <v>58</v>
      </c>
      <c r="BK7586" s="98" t="s">
        <v>70</v>
      </c>
    </row>
    <row r="7587" spans="17:63" ht="29.25" customHeight="1" x14ac:dyDescent="0.2">
      <c r="Q7587" s="92" t="s">
        <v>50</v>
      </c>
      <c r="BF7587" s="101" t="s">
        <v>58</v>
      </c>
      <c r="BK7587" s="98" t="s">
        <v>70</v>
      </c>
    </row>
    <row r="7588" spans="17:63" ht="29.25" customHeight="1" x14ac:dyDescent="0.2">
      <c r="Q7588" s="92" t="s">
        <v>50</v>
      </c>
      <c r="BF7588" s="101" t="s">
        <v>58</v>
      </c>
      <c r="BK7588" s="98" t="s">
        <v>70</v>
      </c>
    </row>
    <row r="7589" spans="17:63" ht="29.25" customHeight="1" x14ac:dyDescent="0.2">
      <c r="Q7589" s="92" t="s">
        <v>50</v>
      </c>
      <c r="BF7589" s="101" t="s">
        <v>58</v>
      </c>
      <c r="BK7589" s="98" t="s">
        <v>70</v>
      </c>
    </row>
    <row r="7590" spans="17:63" ht="29.25" customHeight="1" x14ac:dyDescent="0.2">
      <c r="Q7590" s="92" t="s">
        <v>50</v>
      </c>
      <c r="BF7590" s="101" t="s">
        <v>58</v>
      </c>
      <c r="BK7590" s="98" t="s">
        <v>70</v>
      </c>
    </row>
    <row r="7591" spans="17:63" ht="29.25" customHeight="1" x14ac:dyDescent="0.2">
      <c r="Q7591" s="92" t="s">
        <v>50</v>
      </c>
      <c r="BF7591" s="101" t="s">
        <v>58</v>
      </c>
      <c r="BK7591" s="98" t="s">
        <v>70</v>
      </c>
    </row>
    <row r="7592" spans="17:63" ht="29.25" customHeight="1" x14ac:dyDescent="0.2">
      <c r="Q7592" s="92" t="s">
        <v>50</v>
      </c>
      <c r="BF7592" s="101" t="s">
        <v>58</v>
      </c>
      <c r="BK7592" s="98" t="s">
        <v>70</v>
      </c>
    </row>
    <row r="7593" spans="17:63" ht="29.25" customHeight="1" x14ac:dyDescent="0.2">
      <c r="Q7593" s="92" t="s">
        <v>50</v>
      </c>
      <c r="BF7593" s="101" t="s">
        <v>58</v>
      </c>
      <c r="BK7593" s="98" t="s">
        <v>70</v>
      </c>
    </row>
    <row r="7594" spans="17:63" ht="29.25" customHeight="1" x14ac:dyDescent="0.2">
      <c r="Q7594" s="92" t="s">
        <v>50</v>
      </c>
      <c r="BF7594" s="101" t="s">
        <v>58</v>
      </c>
      <c r="BK7594" s="98" t="s">
        <v>70</v>
      </c>
    </row>
    <row r="7595" spans="17:63" ht="29.25" customHeight="1" x14ac:dyDescent="0.2">
      <c r="Q7595" s="92" t="s">
        <v>50</v>
      </c>
      <c r="BF7595" s="101" t="s">
        <v>58</v>
      </c>
      <c r="BK7595" s="98" t="s">
        <v>70</v>
      </c>
    </row>
    <row r="7596" spans="17:63" ht="29.25" customHeight="1" x14ac:dyDescent="0.2">
      <c r="Q7596" s="92" t="s">
        <v>50</v>
      </c>
      <c r="BF7596" s="101" t="s">
        <v>58</v>
      </c>
      <c r="BK7596" s="98" t="s">
        <v>70</v>
      </c>
    </row>
    <row r="7597" spans="17:63" ht="29.25" customHeight="1" x14ac:dyDescent="0.2">
      <c r="Q7597" s="92" t="s">
        <v>50</v>
      </c>
      <c r="BF7597" s="101" t="s">
        <v>58</v>
      </c>
      <c r="BK7597" s="98" t="s">
        <v>70</v>
      </c>
    </row>
    <row r="7598" spans="17:63" ht="29.25" customHeight="1" x14ac:dyDescent="0.2">
      <c r="Q7598" s="92" t="s">
        <v>50</v>
      </c>
      <c r="BF7598" s="101" t="s">
        <v>58</v>
      </c>
      <c r="BK7598" s="98" t="s">
        <v>70</v>
      </c>
    </row>
    <row r="7599" spans="17:63" ht="29.25" customHeight="1" x14ac:dyDescent="0.2">
      <c r="Q7599" s="92" t="s">
        <v>50</v>
      </c>
      <c r="BF7599" s="101" t="s">
        <v>58</v>
      </c>
      <c r="BK7599" s="98" t="s">
        <v>70</v>
      </c>
    </row>
    <row r="7600" spans="17:63" ht="29.25" customHeight="1" x14ac:dyDescent="0.2">
      <c r="Q7600" s="92" t="s">
        <v>50</v>
      </c>
      <c r="BF7600" s="101" t="s">
        <v>58</v>
      </c>
      <c r="BK7600" s="98" t="s">
        <v>70</v>
      </c>
    </row>
    <row r="7601" spans="17:63" ht="29.25" customHeight="1" x14ac:dyDescent="0.2">
      <c r="Q7601" s="92" t="s">
        <v>50</v>
      </c>
      <c r="BF7601" s="101" t="s">
        <v>58</v>
      </c>
      <c r="BK7601" s="98" t="s">
        <v>70</v>
      </c>
    </row>
    <row r="7602" spans="17:63" ht="29.25" customHeight="1" x14ac:dyDescent="0.2">
      <c r="Q7602" s="92" t="s">
        <v>50</v>
      </c>
      <c r="BF7602" s="101" t="s">
        <v>58</v>
      </c>
      <c r="BK7602" s="98" t="s">
        <v>70</v>
      </c>
    </row>
    <row r="7603" spans="17:63" ht="29.25" customHeight="1" x14ac:dyDescent="0.2">
      <c r="Q7603" s="92" t="s">
        <v>50</v>
      </c>
      <c r="BF7603" s="101" t="s">
        <v>58</v>
      </c>
      <c r="BK7603" s="98" t="s">
        <v>70</v>
      </c>
    </row>
    <row r="7604" spans="17:63" ht="29.25" customHeight="1" x14ac:dyDescent="0.2">
      <c r="Q7604" s="92" t="s">
        <v>50</v>
      </c>
      <c r="BF7604" s="101" t="s">
        <v>58</v>
      </c>
      <c r="BK7604" s="98" t="s">
        <v>70</v>
      </c>
    </row>
    <row r="7605" spans="17:63" ht="29.25" customHeight="1" x14ac:dyDescent="0.2">
      <c r="Q7605" s="92" t="s">
        <v>50</v>
      </c>
      <c r="BF7605" s="101" t="s">
        <v>58</v>
      </c>
      <c r="BK7605" s="98" t="s">
        <v>70</v>
      </c>
    </row>
    <row r="7606" spans="17:63" ht="29.25" customHeight="1" x14ac:dyDescent="0.2">
      <c r="Q7606" s="92" t="s">
        <v>50</v>
      </c>
      <c r="BF7606" s="101" t="s">
        <v>58</v>
      </c>
      <c r="BK7606" s="98" t="s">
        <v>70</v>
      </c>
    </row>
    <row r="7607" spans="17:63" ht="29.25" customHeight="1" x14ac:dyDescent="0.2">
      <c r="Q7607" s="92" t="s">
        <v>50</v>
      </c>
      <c r="BF7607" s="101" t="s">
        <v>58</v>
      </c>
      <c r="BK7607" s="98" t="s">
        <v>70</v>
      </c>
    </row>
    <row r="7608" spans="17:63" ht="29.25" customHeight="1" x14ac:dyDescent="0.2">
      <c r="Q7608" s="92" t="s">
        <v>50</v>
      </c>
      <c r="BF7608" s="101" t="s">
        <v>58</v>
      </c>
      <c r="BK7608" s="98" t="s">
        <v>70</v>
      </c>
    </row>
    <row r="7609" spans="17:63" ht="29.25" customHeight="1" x14ac:dyDescent="0.2">
      <c r="Q7609" s="92" t="s">
        <v>50</v>
      </c>
      <c r="BF7609" s="101" t="s">
        <v>58</v>
      </c>
      <c r="BK7609" s="98" t="s">
        <v>70</v>
      </c>
    </row>
    <row r="7610" spans="17:63" ht="29.25" customHeight="1" x14ac:dyDescent="0.2">
      <c r="Q7610" s="92" t="s">
        <v>50</v>
      </c>
      <c r="BF7610" s="101" t="s">
        <v>58</v>
      </c>
      <c r="BK7610" s="98" t="s">
        <v>70</v>
      </c>
    </row>
    <row r="7611" spans="17:63" ht="29.25" customHeight="1" x14ac:dyDescent="0.2">
      <c r="Q7611" s="92" t="s">
        <v>50</v>
      </c>
      <c r="BF7611" s="101" t="s">
        <v>58</v>
      </c>
      <c r="BK7611" s="98" t="s">
        <v>70</v>
      </c>
    </row>
    <row r="7612" spans="17:63" ht="29.25" customHeight="1" x14ac:dyDescent="0.2">
      <c r="Q7612" s="92" t="s">
        <v>50</v>
      </c>
      <c r="BF7612" s="101" t="s">
        <v>58</v>
      </c>
      <c r="BK7612" s="98" t="s">
        <v>70</v>
      </c>
    </row>
    <row r="7613" spans="17:63" ht="29.25" customHeight="1" x14ac:dyDescent="0.2">
      <c r="Q7613" s="92" t="s">
        <v>50</v>
      </c>
      <c r="BF7613" s="101" t="s">
        <v>58</v>
      </c>
      <c r="BK7613" s="98" t="s">
        <v>70</v>
      </c>
    </row>
    <row r="7614" spans="17:63" ht="29.25" customHeight="1" x14ac:dyDescent="0.2">
      <c r="Q7614" s="92" t="s">
        <v>50</v>
      </c>
      <c r="BF7614" s="101" t="s">
        <v>58</v>
      </c>
      <c r="BK7614" s="98" t="s">
        <v>70</v>
      </c>
    </row>
    <row r="7615" spans="17:63" ht="29.25" customHeight="1" x14ac:dyDescent="0.2">
      <c r="Q7615" s="92" t="s">
        <v>50</v>
      </c>
      <c r="BF7615" s="101" t="s">
        <v>58</v>
      </c>
      <c r="BK7615" s="98" t="s">
        <v>70</v>
      </c>
    </row>
    <row r="7616" spans="17:63" ht="29.25" customHeight="1" x14ac:dyDescent="0.2">
      <c r="Q7616" s="92" t="s">
        <v>50</v>
      </c>
      <c r="BF7616" s="101" t="s">
        <v>58</v>
      </c>
      <c r="BK7616" s="98" t="s">
        <v>70</v>
      </c>
    </row>
    <row r="7617" spans="17:63" ht="29.25" customHeight="1" x14ac:dyDescent="0.2">
      <c r="Q7617" s="92" t="s">
        <v>50</v>
      </c>
      <c r="BF7617" s="101" t="s">
        <v>58</v>
      </c>
      <c r="BK7617" s="98" t="s">
        <v>70</v>
      </c>
    </row>
    <row r="7618" spans="17:63" ht="29.25" customHeight="1" x14ac:dyDescent="0.2">
      <c r="Q7618" s="92" t="s">
        <v>50</v>
      </c>
      <c r="BF7618" s="101" t="s">
        <v>58</v>
      </c>
      <c r="BK7618" s="98" t="s">
        <v>70</v>
      </c>
    </row>
    <row r="7619" spans="17:63" ht="29.25" customHeight="1" x14ac:dyDescent="0.2">
      <c r="Q7619" s="92" t="s">
        <v>50</v>
      </c>
      <c r="BF7619" s="101" t="s">
        <v>58</v>
      </c>
      <c r="BK7619" s="98" t="s">
        <v>70</v>
      </c>
    </row>
    <row r="7620" spans="17:63" ht="29.25" customHeight="1" x14ac:dyDescent="0.2">
      <c r="Q7620" s="92" t="s">
        <v>50</v>
      </c>
      <c r="BF7620" s="101" t="s">
        <v>58</v>
      </c>
      <c r="BK7620" s="98" t="s">
        <v>70</v>
      </c>
    </row>
    <row r="7621" spans="17:63" ht="29.25" customHeight="1" x14ac:dyDescent="0.2">
      <c r="Q7621" s="92" t="s">
        <v>50</v>
      </c>
      <c r="BF7621" s="101" t="s">
        <v>58</v>
      </c>
      <c r="BK7621" s="98" t="s">
        <v>70</v>
      </c>
    </row>
    <row r="7622" spans="17:63" ht="29.25" customHeight="1" x14ac:dyDescent="0.2">
      <c r="Q7622" s="92" t="s">
        <v>50</v>
      </c>
      <c r="BF7622" s="101" t="s">
        <v>58</v>
      </c>
      <c r="BK7622" s="98" t="s">
        <v>70</v>
      </c>
    </row>
    <row r="7623" spans="17:63" ht="29.25" customHeight="1" x14ac:dyDescent="0.2">
      <c r="Q7623" s="92" t="s">
        <v>50</v>
      </c>
      <c r="BF7623" s="101" t="s">
        <v>58</v>
      </c>
      <c r="BK7623" s="98" t="s">
        <v>70</v>
      </c>
    </row>
    <row r="7624" spans="17:63" ht="29.25" customHeight="1" x14ac:dyDescent="0.2">
      <c r="Q7624" s="92" t="s">
        <v>50</v>
      </c>
      <c r="BF7624" s="101" t="s">
        <v>58</v>
      </c>
      <c r="BK7624" s="98" t="s">
        <v>70</v>
      </c>
    </row>
    <row r="7625" spans="17:63" ht="29.25" customHeight="1" x14ac:dyDescent="0.2">
      <c r="Q7625" s="92" t="s">
        <v>50</v>
      </c>
      <c r="BF7625" s="101" t="s">
        <v>58</v>
      </c>
      <c r="BK7625" s="98" t="s">
        <v>70</v>
      </c>
    </row>
    <row r="7626" spans="17:63" ht="29.25" customHeight="1" x14ac:dyDescent="0.2">
      <c r="Q7626" s="92" t="s">
        <v>50</v>
      </c>
      <c r="BF7626" s="101" t="s">
        <v>58</v>
      </c>
      <c r="BK7626" s="98" t="s">
        <v>70</v>
      </c>
    </row>
    <row r="7627" spans="17:63" ht="29.25" customHeight="1" x14ac:dyDescent="0.2">
      <c r="Q7627" s="92" t="s">
        <v>50</v>
      </c>
      <c r="BF7627" s="101" t="s">
        <v>58</v>
      </c>
      <c r="BK7627" s="98" t="s">
        <v>70</v>
      </c>
    </row>
    <row r="7628" spans="17:63" ht="29.25" customHeight="1" x14ac:dyDescent="0.2">
      <c r="Q7628" s="92" t="s">
        <v>50</v>
      </c>
      <c r="BF7628" s="101" t="s">
        <v>58</v>
      </c>
      <c r="BK7628" s="98" t="s">
        <v>70</v>
      </c>
    </row>
    <row r="7629" spans="17:63" ht="29.25" customHeight="1" x14ac:dyDescent="0.2">
      <c r="Q7629" s="92" t="s">
        <v>50</v>
      </c>
      <c r="BF7629" s="101" t="s">
        <v>58</v>
      </c>
      <c r="BK7629" s="98" t="s">
        <v>70</v>
      </c>
    </row>
    <row r="7630" spans="17:63" ht="29.25" customHeight="1" x14ac:dyDescent="0.2">
      <c r="Q7630" s="92" t="s">
        <v>50</v>
      </c>
      <c r="BF7630" s="101" t="s">
        <v>58</v>
      </c>
      <c r="BK7630" s="98" t="s">
        <v>70</v>
      </c>
    </row>
    <row r="7631" spans="17:63" ht="29.25" customHeight="1" x14ac:dyDescent="0.2">
      <c r="Q7631" s="92" t="s">
        <v>50</v>
      </c>
      <c r="BF7631" s="101" t="s">
        <v>58</v>
      </c>
      <c r="BK7631" s="98" t="s">
        <v>70</v>
      </c>
    </row>
    <row r="7632" spans="17:63" ht="29.25" customHeight="1" x14ac:dyDescent="0.2">
      <c r="Q7632" s="92" t="s">
        <v>50</v>
      </c>
      <c r="BF7632" s="101" t="s">
        <v>58</v>
      </c>
      <c r="BK7632" s="98" t="s">
        <v>70</v>
      </c>
    </row>
    <row r="7633" spans="17:63" ht="29.25" customHeight="1" x14ac:dyDescent="0.2">
      <c r="Q7633" s="92" t="s">
        <v>50</v>
      </c>
      <c r="BF7633" s="101" t="s">
        <v>58</v>
      </c>
      <c r="BK7633" s="98" t="s">
        <v>70</v>
      </c>
    </row>
    <row r="7634" spans="17:63" ht="29.25" customHeight="1" x14ac:dyDescent="0.2">
      <c r="Q7634" s="92" t="s">
        <v>50</v>
      </c>
      <c r="BF7634" s="101" t="s">
        <v>58</v>
      </c>
      <c r="BK7634" s="98" t="s">
        <v>70</v>
      </c>
    </row>
    <row r="7635" spans="17:63" ht="29.25" customHeight="1" x14ac:dyDescent="0.2">
      <c r="Q7635" s="92" t="s">
        <v>50</v>
      </c>
      <c r="BF7635" s="101" t="s">
        <v>58</v>
      </c>
      <c r="BK7635" s="98" t="s">
        <v>70</v>
      </c>
    </row>
    <row r="7636" spans="17:63" ht="29.25" customHeight="1" x14ac:dyDescent="0.2">
      <c r="Q7636" s="92" t="s">
        <v>50</v>
      </c>
      <c r="BF7636" s="101" t="s">
        <v>58</v>
      </c>
      <c r="BK7636" s="98" t="s">
        <v>70</v>
      </c>
    </row>
    <row r="7637" spans="17:63" ht="29.25" customHeight="1" x14ac:dyDescent="0.2">
      <c r="Q7637" s="92" t="s">
        <v>50</v>
      </c>
      <c r="BF7637" s="101" t="s">
        <v>58</v>
      </c>
      <c r="BK7637" s="98" t="s">
        <v>70</v>
      </c>
    </row>
    <row r="7638" spans="17:63" ht="29.25" customHeight="1" x14ac:dyDescent="0.2">
      <c r="Q7638" s="92" t="s">
        <v>50</v>
      </c>
      <c r="BF7638" s="101" t="s">
        <v>58</v>
      </c>
      <c r="BK7638" s="98" t="s">
        <v>70</v>
      </c>
    </row>
    <row r="7639" spans="17:63" ht="29.25" customHeight="1" x14ac:dyDescent="0.2">
      <c r="Q7639" s="92" t="s">
        <v>50</v>
      </c>
      <c r="BF7639" s="101" t="s">
        <v>58</v>
      </c>
      <c r="BK7639" s="98" t="s">
        <v>70</v>
      </c>
    </row>
    <row r="7640" spans="17:63" ht="29.25" customHeight="1" x14ac:dyDescent="0.2">
      <c r="Q7640" s="92" t="s">
        <v>50</v>
      </c>
      <c r="BF7640" s="101" t="s">
        <v>58</v>
      </c>
      <c r="BK7640" s="98" t="s">
        <v>70</v>
      </c>
    </row>
    <row r="7641" spans="17:63" ht="29.25" customHeight="1" x14ac:dyDescent="0.2">
      <c r="Q7641" s="92" t="s">
        <v>50</v>
      </c>
      <c r="BF7641" s="101" t="s">
        <v>58</v>
      </c>
      <c r="BK7641" s="98" t="s">
        <v>70</v>
      </c>
    </row>
    <row r="7642" spans="17:63" ht="29.25" customHeight="1" x14ac:dyDescent="0.2">
      <c r="Q7642" s="92" t="s">
        <v>50</v>
      </c>
      <c r="BF7642" s="101" t="s">
        <v>58</v>
      </c>
      <c r="BK7642" s="98" t="s">
        <v>70</v>
      </c>
    </row>
    <row r="7643" spans="17:63" ht="29.25" customHeight="1" x14ac:dyDescent="0.2">
      <c r="Q7643" s="92" t="s">
        <v>50</v>
      </c>
      <c r="BF7643" s="101" t="s">
        <v>58</v>
      </c>
      <c r="BK7643" s="98" t="s">
        <v>70</v>
      </c>
    </row>
    <row r="7644" spans="17:63" ht="29.25" customHeight="1" x14ac:dyDescent="0.2">
      <c r="Q7644" s="92" t="s">
        <v>50</v>
      </c>
      <c r="BF7644" s="101" t="s">
        <v>58</v>
      </c>
      <c r="BK7644" s="98" t="s">
        <v>70</v>
      </c>
    </row>
    <row r="7645" spans="17:63" ht="29.25" customHeight="1" x14ac:dyDescent="0.2">
      <c r="Q7645" s="92" t="s">
        <v>50</v>
      </c>
      <c r="BF7645" s="101" t="s">
        <v>58</v>
      </c>
      <c r="BK7645" s="98" t="s">
        <v>70</v>
      </c>
    </row>
    <row r="7646" spans="17:63" ht="29.25" customHeight="1" x14ac:dyDescent="0.2">
      <c r="Q7646" s="92" t="s">
        <v>50</v>
      </c>
      <c r="BF7646" s="101" t="s">
        <v>58</v>
      </c>
      <c r="BK7646" s="98" t="s">
        <v>70</v>
      </c>
    </row>
    <row r="7647" spans="17:63" ht="29.25" customHeight="1" x14ac:dyDescent="0.2">
      <c r="Q7647" s="92" t="s">
        <v>50</v>
      </c>
      <c r="BF7647" s="101" t="s">
        <v>58</v>
      </c>
      <c r="BK7647" s="98" t="s">
        <v>70</v>
      </c>
    </row>
    <row r="7648" spans="17:63" ht="29.25" customHeight="1" x14ac:dyDescent="0.2">
      <c r="Q7648" s="92" t="s">
        <v>50</v>
      </c>
      <c r="BF7648" s="101" t="s">
        <v>58</v>
      </c>
      <c r="BK7648" s="98" t="s">
        <v>70</v>
      </c>
    </row>
    <row r="7649" spans="17:63" ht="29.25" customHeight="1" x14ac:dyDescent="0.2">
      <c r="Q7649" s="92" t="s">
        <v>50</v>
      </c>
      <c r="BF7649" s="101" t="s">
        <v>58</v>
      </c>
      <c r="BK7649" s="98" t="s">
        <v>70</v>
      </c>
    </row>
    <row r="7650" spans="17:63" ht="29.25" customHeight="1" x14ac:dyDescent="0.2">
      <c r="Q7650" s="92" t="s">
        <v>50</v>
      </c>
      <c r="BF7650" s="101" t="s">
        <v>58</v>
      </c>
      <c r="BK7650" s="98" t="s">
        <v>70</v>
      </c>
    </row>
    <row r="7651" spans="17:63" ht="29.25" customHeight="1" x14ac:dyDescent="0.2">
      <c r="Q7651" s="92" t="s">
        <v>50</v>
      </c>
      <c r="BF7651" s="101" t="s">
        <v>58</v>
      </c>
      <c r="BK7651" s="98" t="s">
        <v>70</v>
      </c>
    </row>
    <row r="7652" spans="17:63" ht="29.25" customHeight="1" x14ac:dyDescent="0.2">
      <c r="Q7652" s="92" t="s">
        <v>50</v>
      </c>
      <c r="BF7652" s="101" t="s">
        <v>58</v>
      </c>
      <c r="BK7652" s="98" t="s">
        <v>70</v>
      </c>
    </row>
    <row r="7653" spans="17:63" ht="29.25" customHeight="1" x14ac:dyDescent="0.2">
      <c r="Q7653" s="92" t="s">
        <v>50</v>
      </c>
      <c r="BF7653" s="101" t="s">
        <v>58</v>
      </c>
      <c r="BK7653" s="98" t="s">
        <v>70</v>
      </c>
    </row>
    <row r="7654" spans="17:63" ht="29.25" customHeight="1" x14ac:dyDescent="0.2">
      <c r="Q7654" s="92" t="s">
        <v>50</v>
      </c>
      <c r="BF7654" s="101" t="s">
        <v>58</v>
      </c>
      <c r="BK7654" s="98" t="s">
        <v>70</v>
      </c>
    </row>
    <row r="7655" spans="17:63" ht="29.25" customHeight="1" x14ac:dyDescent="0.2">
      <c r="Q7655" s="92" t="s">
        <v>50</v>
      </c>
      <c r="BF7655" s="101" t="s">
        <v>58</v>
      </c>
      <c r="BK7655" s="98" t="s">
        <v>70</v>
      </c>
    </row>
    <row r="7656" spans="17:63" ht="29.25" customHeight="1" x14ac:dyDescent="0.2">
      <c r="Q7656" s="92" t="s">
        <v>50</v>
      </c>
      <c r="BF7656" s="101" t="s">
        <v>58</v>
      </c>
      <c r="BK7656" s="98" t="s">
        <v>70</v>
      </c>
    </row>
    <row r="7657" spans="17:63" ht="29.25" customHeight="1" x14ac:dyDescent="0.2">
      <c r="Q7657" s="92" t="s">
        <v>50</v>
      </c>
      <c r="BF7657" s="101" t="s">
        <v>58</v>
      </c>
      <c r="BK7657" s="98" t="s">
        <v>70</v>
      </c>
    </row>
    <row r="7658" spans="17:63" ht="29.25" customHeight="1" x14ac:dyDescent="0.2">
      <c r="Q7658" s="92" t="s">
        <v>50</v>
      </c>
      <c r="BF7658" s="101" t="s">
        <v>58</v>
      </c>
      <c r="BK7658" s="98" t="s">
        <v>70</v>
      </c>
    </row>
    <row r="7659" spans="17:63" ht="29.25" customHeight="1" x14ac:dyDescent="0.2">
      <c r="Q7659" s="92" t="s">
        <v>50</v>
      </c>
      <c r="BF7659" s="101" t="s">
        <v>58</v>
      </c>
      <c r="BK7659" s="98" t="s">
        <v>70</v>
      </c>
    </row>
    <row r="7660" spans="17:63" ht="29.25" customHeight="1" x14ac:dyDescent="0.2">
      <c r="Q7660" s="92" t="s">
        <v>50</v>
      </c>
      <c r="BF7660" s="101" t="s">
        <v>58</v>
      </c>
      <c r="BK7660" s="98" t="s">
        <v>70</v>
      </c>
    </row>
    <row r="7661" spans="17:63" ht="29.25" customHeight="1" x14ac:dyDescent="0.2">
      <c r="Q7661" s="92" t="s">
        <v>50</v>
      </c>
      <c r="BF7661" s="101" t="s">
        <v>58</v>
      </c>
      <c r="BK7661" s="98" t="s">
        <v>70</v>
      </c>
    </row>
    <row r="7662" spans="17:63" ht="29.25" customHeight="1" x14ac:dyDescent="0.2">
      <c r="Q7662" s="92" t="s">
        <v>50</v>
      </c>
      <c r="BF7662" s="101" t="s">
        <v>58</v>
      </c>
      <c r="BK7662" s="98" t="s">
        <v>70</v>
      </c>
    </row>
    <row r="7663" spans="17:63" ht="29.25" customHeight="1" x14ac:dyDescent="0.2">
      <c r="Q7663" s="92" t="s">
        <v>50</v>
      </c>
      <c r="BF7663" s="101" t="s">
        <v>58</v>
      </c>
      <c r="BK7663" s="98" t="s">
        <v>70</v>
      </c>
    </row>
    <row r="7664" spans="17:63" ht="29.25" customHeight="1" x14ac:dyDescent="0.2">
      <c r="Q7664" s="92" t="s">
        <v>50</v>
      </c>
      <c r="BF7664" s="101" t="s">
        <v>58</v>
      </c>
      <c r="BK7664" s="98" t="s">
        <v>70</v>
      </c>
    </row>
    <row r="7665" spans="17:63" ht="29.25" customHeight="1" x14ac:dyDescent="0.2">
      <c r="Q7665" s="92" t="s">
        <v>50</v>
      </c>
      <c r="BF7665" s="101" t="s">
        <v>58</v>
      </c>
      <c r="BK7665" s="98" t="s">
        <v>70</v>
      </c>
    </row>
    <row r="7666" spans="17:63" ht="29.25" customHeight="1" x14ac:dyDescent="0.2">
      <c r="Q7666" s="92" t="s">
        <v>50</v>
      </c>
      <c r="BF7666" s="101" t="s">
        <v>58</v>
      </c>
      <c r="BK7666" s="98" t="s">
        <v>70</v>
      </c>
    </row>
    <row r="7667" spans="17:63" ht="29.25" customHeight="1" x14ac:dyDescent="0.2">
      <c r="Q7667" s="92" t="s">
        <v>50</v>
      </c>
      <c r="BF7667" s="101" t="s">
        <v>58</v>
      </c>
      <c r="BK7667" s="98" t="s">
        <v>70</v>
      </c>
    </row>
    <row r="7668" spans="17:63" ht="29.25" customHeight="1" x14ac:dyDescent="0.2">
      <c r="Q7668" s="92" t="s">
        <v>50</v>
      </c>
      <c r="BF7668" s="101" t="s">
        <v>58</v>
      </c>
      <c r="BK7668" s="98" t="s">
        <v>70</v>
      </c>
    </row>
    <row r="7669" spans="17:63" ht="29.25" customHeight="1" x14ac:dyDescent="0.2">
      <c r="Q7669" s="92" t="s">
        <v>50</v>
      </c>
      <c r="BF7669" s="101" t="s">
        <v>58</v>
      </c>
      <c r="BK7669" s="98" t="s">
        <v>70</v>
      </c>
    </row>
    <row r="7670" spans="17:63" ht="29.25" customHeight="1" x14ac:dyDescent="0.2">
      <c r="Q7670" s="92" t="s">
        <v>50</v>
      </c>
      <c r="BF7670" s="101" t="s">
        <v>58</v>
      </c>
      <c r="BK7670" s="98" t="s">
        <v>70</v>
      </c>
    </row>
    <row r="7671" spans="17:63" ht="29.25" customHeight="1" x14ac:dyDescent="0.2">
      <c r="Q7671" s="92" t="s">
        <v>50</v>
      </c>
      <c r="BF7671" s="101" t="s">
        <v>58</v>
      </c>
      <c r="BK7671" s="98" t="s">
        <v>70</v>
      </c>
    </row>
    <row r="7672" spans="17:63" ht="29.25" customHeight="1" x14ac:dyDescent="0.2">
      <c r="Q7672" s="92" t="s">
        <v>50</v>
      </c>
      <c r="BF7672" s="101" t="s">
        <v>58</v>
      </c>
      <c r="BK7672" s="98" t="s">
        <v>70</v>
      </c>
    </row>
    <row r="7673" spans="17:63" ht="29.25" customHeight="1" x14ac:dyDescent="0.2">
      <c r="Q7673" s="92" t="s">
        <v>50</v>
      </c>
      <c r="BF7673" s="101" t="s">
        <v>58</v>
      </c>
      <c r="BK7673" s="98" t="s">
        <v>70</v>
      </c>
    </row>
    <row r="7674" spans="17:63" ht="29.25" customHeight="1" x14ac:dyDescent="0.2">
      <c r="Q7674" s="92" t="s">
        <v>50</v>
      </c>
      <c r="BF7674" s="101" t="s">
        <v>58</v>
      </c>
      <c r="BK7674" s="98" t="s">
        <v>70</v>
      </c>
    </row>
    <row r="7675" spans="17:63" ht="29.25" customHeight="1" x14ac:dyDescent="0.2">
      <c r="Q7675" s="92" t="s">
        <v>50</v>
      </c>
      <c r="BF7675" s="101" t="s">
        <v>58</v>
      </c>
      <c r="BK7675" s="98" t="s">
        <v>70</v>
      </c>
    </row>
    <row r="7676" spans="17:63" ht="29.25" customHeight="1" x14ac:dyDescent="0.2">
      <c r="Q7676" s="92" t="s">
        <v>50</v>
      </c>
      <c r="BF7676" s="101" t="s">
        <v>58</v>
      </c>
      <c r="BK7676" s="98" t="s">
        <v>70</v>
      </c>
    </row>
    <row r="7677" spans="17:63" ht="29.25" customHeight="1" x14ac:dyDescent="0.2">
      <c r="Q7677" s="92" t="s">
        <v>50</v>
      </c>
      <c r="BF7677" s="101" t="s">
        <v>58</v>
      </c>
      <c r="BK7677" s="98" t="s">
        <v>70</v>
      </c>
    </row>
    <row r="7678" spans="17:63" ht="29.25" customHeight="1" x14ac:dyDescent="0.2">
      <c r="Q7678" s="92" t="s">
        <v>50</v>
      </c>
      <c r="BF7678" s="101" t="s">
        <v>58</v>
      </c>
      <c r="BK7678" s="98" t="s">
        <v>70</v>
      </c>
    </row>
    <row r="7679" spans="17:63" ht="29.25" customHeight="1" x14ac:dyDescent="0.2">
      <c r="Q7679" s="92" t="s">
        <v>50</v>
      </c>
      <c r="BF7679" s="101" t="s">
        <v>58</v>
      </c>
      <c r="BK7679" s="98" t="s">
        <v>70</v>
      </c>
    </row>
    <row r="7680" spans="17:63" ht="29.25" customHeight="1" x14ac:dyDescent="0.2">
      <c r="Q7680" s="92" t="s">
        <v>50</v>
      </c>
      <c r="BF7680" s="101" t="s">
        <v>58</v>
      </c>
      <c r="BK7680" s="98" t="s">
        <v>70</v>
      </c>
    </row>
    <row r="7681" spans="17:63" ht="29.25" customHeight="1" x14ac:dyDescent="0.2">
      <c r="Q7681" s="92" t="s">
        <v>50</v>
      </c>
      <c r="BF7681" s="101" t="s">
        <v>58</v>
      </c>
      <c r="BK7681" s="98" t="s">
        <v>70</v>
      </c>
    </row>
    <row r="7682" spans="17:63" ht="29.25" customHeight="1" x14ac:dyDescent="0.2">
      <c r="Q7682" s="92" t="s">
        <v>50</v>
      </c>
      <c r="BF7682" s="101" t="s">
        <v>58</v>
      </c>
      <c r="BK7682" s="98" t="s">
        <v>70</v>
      </c>
    </row>
    <row r="7683" spans="17:63" ht="29.25" customHeight="1" x14ac:dyDescent="0.2">
      <c r="Q7683" s="92" t="s">
        <v>50</v>
      </c>
      <c r="BF7683" s="101" t="s">
        <v>58</v>
      </c>
      <c r="BK7683" s="98" t="s">
        <v>70</v>
      </c>
    </row>
    <row r="7684" spans="17:63" ht="29.25" customHeight="1" x14ac:dyDescent="0.2">
      <c r="Q7684" s="92" t="s">
        <v>50</v>
      </c>
      <c r="BF7684" s="101" t="s">
        <v>58</v>
      </c>
      <c r="BK7684" s="98" t="s">
        <v>70</v>
      </c>
    </row>
    <row r="7685" spans="17:63" ht="29.25" customHeight="1" x14ac:dyDescent="0.2">
      <c r="Q7685" s="92" t="s">
        <v>50</v>
      </c>
      <c r="BF7685" s="101" t="s">
        <v>58</v>
      </c>
      <c r="BK7685" s="98" t="s">
        <v>70</v>
      </c>
    </row>
    <row r="7686" spans="17:63" ht="29.25" customHeight="1" x14ac:dyDescent="0.2">
      <c r="Q7686" s="92" t="s">
        <v>50</v>
      </c>
      <c r="BF7686" s="101" t="s">
        <v>58</v>
      </c>
      <c r="BK7686" s="98" t="s">
        <v>70</v>
      </c>
    </row>
    <row r="7687" spans="17:63" ht="29.25" customHeight="1" x14ac:dyDescent="0.2">
      <c r="Q7687" s="92" t="s">
        <v>50</v>
      </c>
      <c r="BF7687" s="101" t="s">
        <v>58</v>
      </c>
      <c r="BK7687" s="98" t="s">
        <v>70</v>
      </c>
    </row>
    <row r="7688" spans="17:63" ht="29.25" customHeight="1" x14ac:dyDescent="0.2">
      <c r="Q7688" s="92" t="s">
        <v>50</v>
      </c>
      <c r="BF7688" s="101" t="s">
        <v>58</v>
      </c>
      <c r="BK7688" s="98" t="s">
        <v>70</v>
      </c>
    </row>
    <row r="7689" spans="17:63" ht="29.25" customHeight="1" x14ac:dyDescent="0.2">
      <c r="Q7689" s="92" t="s">
        <v>50</v>
      </c>
      <c r="BF7689" s="101" t="s">
        <v>58</v>
      </c>
      <c r="BK7689" s="98" t="s">
        <v>70</v>
      </c>
    </row>
    <row r="7690" spans="17:63" ht="29.25" customHeight="1" x14ac:dyDescent="0.2">
      <c r="Q7690" s="92" t="s">
        <v>50</v>
      </c>
      <c r="BF7690" s="101" t="s">
        <v>58</v>
      </c>
      <c r="BK7690" s="98" t="s">
        <v>70</v>
      </c>
    </row>
    <row r="7691" spans="17:63" ht="29.25" customHeight="1" x14ac:dyDescent="0.2">
      <c r="Q7691" s="92" t="s">
        <v>50</v>
      </c>
      <c r="BF7691" s="101" t="s">
        <v>58</v>
      </c>
      <c r="BK7691" s="98" t="s">
        <v>70</v>
      </c>
    </row>
    <row r="7692" spans="17:63" ht="29.25" customHeight="1" x14ac:dyDescent="0.2">
      <c r="Q7692" s="92" t="s">
        <v>50</v>
      </c>
      <c r="BF7692" s="101" t="s">
        <v>58</v>
      </c>
      <c r="BK7692" s="98" t="s">
        <v>70</v>
      </c>
    </row>
    <row r="7693" spans="17:63" ht="29.25" customHeight="1" x14ac:dyDescent="0.2">
      <c r="Q7693" s="92" t="s">
        <v>50</v>
      </c>
      <c r="BF7693" s="101" t="s">
        <v>58</v>
      </c>
      <c r="BK7693" s="98" t="s">
        <v>70</v>
      </c>
    </row>
    <row r="7694" spans="17:63" ht="29.25" customHeight="1" x14ac:dyDescent="0.2">
      <c r="Q7694" s="92" t="s">
        <v>50</v>
      </c>
      <c r="BF7694" s="101" t="s">
        <v>58</v>
      </c>
      <c r="BK7694" s="98" t="s">
        <v>70</v>
      </c>
    </row>
    <row r="7695" spans="17:63" ht="29.25" customHeight="1" x14ac:dyDescent="0.2">
      <c r="Q7695" s="92" t="s">
        <v>50</v>
      </c>
      <c r="BF7695" s="101" t="s">
        <v>58</v>
      </c>
      <c r="BK7695" s="98" t="s">
        <v>70</v>
      </c>
    </row>
    <row r="7696" spans="17:63" ht="29.25" customHeight="1" x14ac:dyDescent="0.2">
      <c r="Q7696" s="92" t="s">
        <v>50</v>
      </c>
      <c r="BF7696" s="101" t="s">
        <v>58</v>
      </c>
      <c r="BK7696" s="98" t="s">
        <v>70</v>
      </c>
    </row>
    <row r="7697" spans="17:63" ht="29.25" customHeight="1" x14ac:dyDescent="0.2">
      <c r="Q7697" s="92" t="s">
        <v>50</v>
      </c>
      <c r="BF7697" s="101" t="s">
        <v>58</v>
      </c>
      <c r="BK7697" s="98" t="s">
        <v>70</v>
      </c>
    </row>
    <row r="7698" spans="17:63" ht="29.25" customHeight="1" x14ac:dyDescent="0.2">
      <c r="Q7698" s="92" t="s">
        <v>50</v>
      </c>
      <c r="BF7698" s="101" t="s">
        <v>58</v>
      </c>
      <c r="BK7698" s="98" t="s">
        <v>70</v>
      </c>
    </row>
    <row r="7699" spans="17:63" ht="29.25" customHeight="1" x14ac:dyDescent="0.2">
      <c r="Q7699" s="92" t="s">
        <v>50</v>
      </c>
      <c r="BF7699" s="101" t="s">
        <v>58</v>
      </c>
      <c r="BK7699" s="98" t="s">
        <v>70</v>
      </c>
    </row>
    <row r="7700" spans="17:63" ht="29.25" customHeight="1" x14ac:dyDescent="0.2">
      <c r="Q7700" s="92" t="s">
        <v>50</v>
      </c>
      <c r="BF7700" s="101" t="s">
        <v>58</v>
      </c>
      <c r="BK7700" s="98" t="s">
        <v>70</v>
      </c>
    </row>
    <row r="7701" spans="17:63" ht="29.25" customHeight="1" x14ac:dyDescent="0.2">
      <c r="Q7701" s="92" t="s">
        <v>50</v>
      </c>
      <c r="BF7701" s="101" t="s">
        <v>58</v>
      </c>
      <c r="BK7701" s="98" t="s">
        <v>70</v>
      </c>
    </row>
    <row r="7702" spans="17:63" ht="29.25" customHeight="1" x14ac:dyDescent="0.2">
      <c r="Q7702" s="92" t="s">
        <v>50</v>
      </c>
      <c r="BF7702" s="101" t="s">
        <v>58</v>
      </c>
      <c r="BK7702" s="98" t="s">
        <v>70</v>
      </c>
    </row>
    <row r="7703" spans="17:63" ht="29.25" customHeight="1" x14ac:dyDescent="0.2">
      <c r="Q7703" s="92" t="s">
        <v>50</v>
      </c>
      <c r="BF7703" s="101" t="s">
        <v>58</v>
      </c>
      <c r="BK7703" s="98" t="s">
        <v>70</v>
      </c>
    </row>
    <row r="7704" spans="17:63" ht="29.25" customHeight="1" x14ac:dyDescent="0.2">
      <c r="Q7704" s="92" t="s">
        <v>50</v>
      </c>
      <c r="BF7704" s="101" t="s">
        <v>58</v>
      </c>
      <c r="BK7704" s="98" t="s">
        <v>70</v>
      </c>
    </row>
    <row r="7705" spans="17:63" ht="29.25" customHeight="1" x14ac:dyDescent="0.2">
      <c r="Q7705" s="92" t="s">
        <v>50</v>
      </c>
      <c r="BF7705" s="101" t="s">
        <v>58</v>
      </c>
      <c r="BK7705" s="98" t="s">
        <v>70</v>
      </c>
    </row>
    <row r="7706" spans="17:63" ht="29.25" customHeight="1" x14ac:dyDescent="0.2">
      <c r="Q7706" s="92" t="s">
        <v>50</v>
      </c>
      <c r="BF7706" s="101" t="s">
        <v>58</v>
      </c>
      <c r="BK7706" s="98" t="s">
        <v>70</v>
      </c>
    </row>
    <row r="7707" spans="17:63" ht="29.25" customHeight="1" x14ac:dyDescent="0.2">
      <c r="Q7707" s="92" t="s">
        <v>50</v>
      </c>
      <c r="BF7707" s="101" t="s">
        <v>58</v>
      </c>
      <c r="BK7707" s="98" t="s">
        <v>70</v>
      </c>
    </row>
    <row r="7708" spans="17:63" ht="29.25" customHeight="1" x14ac:dyDescent="0.2">
      <c r="Q7708" s="92" t="s">
        <v>50</v>
      </c>
      <c r="BF7708" s="101" t="s">
        <v>58</v>
      </c>
      <c r="BK7708" s="98" t="s">
        <v>70</v>
      </c>
    </row>
    <row r="7709" spans="17:63" ht="29.25" customHeight="1" x14ac:dyDescent="0.2">
      <c r="Q7709" s="92" t="s">
        <v>50</v>
      </c>
      <c r="BF7709" s="101" t="s">
        <v>58</v>
      </c>
      <c r="BK7709" s="98" t="s">
        <v>70</v>
      </c>
    </row>
    <row r="7710" spans="17:63" ht="29.25" customHeight="1" x14ac:dyDescent="0.2">
      <c r="Q7710" s="92" t="s">
        <v>50</v>
      </c>
      <c r="BF7710" s="101" t="s">
        <v>58</v>
      </c>
      <c r="BK7710" s="98" t="s">
        <v>70</v>
      </c>
    </row>
    <row r="7711" spans="17:63" ht="29.25" customHeight="1" x14ac:dyDescent="0.2">
      <c r="Q7711" s="92" t="s">
        <v>50</v>
      </c>
      <c r="BF7711" s="101" t="s">
        <v>58</v>
      </c>
      <c r="BK7711" s="98" t="s">
        <v>70</v>
      </c>
    </row>
    <row r="7712" spans="17:63" ht="29.25" customHeight="1" x14ac:dyDescent="0.2">
      <c r="Q7712" s="92" t="s">
        <v>50</v>
      </c>
      <c r="BF7712" s="101" t="s">
        <v>58</v>
      </c>
      <c r="BK7712" s="98" t="s">
        <v>70</v>
      </c>
    </row>
    <row r="7713" spans="17:63" ht="29.25" customHeight="1" x14ac:dyDescent="0.2">
      <c r="Q7713" s="92" t="s">
        <v>50</v>
      </c>
      <c r="BF7713" s="101" t="s">
        <v>58</v>
      </c>
      <c r="BK7713" s="98" t="s">
        <v>70</v>
      </c>
    </row>
    <row r="7714" spans="17:63" ht="29.25" customHeight="1" x14ac:dyDescent="0.2">
      <c r="Q7714" s="92" t="s">
        <v>50</v>
      </c>
      <c r="BF7714" s="101" t="s">
        <v>58</v>
      </c>
      <c r="BK7714" s="98" t="s">
        <v>70</v>
      </c>
    </row>
    <row r="7715" spans="17:63" ht="29.25" customHeight="1" x14ac:dyDescent="0.2">
      <c r="Q7715" s="92" t="s">
        <v>50</v>
      </c>
      <c r="BF7715" s="101" t="s">
        <v>58</v>
      </c>
      <c r="BK7715" s="98" t="s">
        <v>70</v>
      </c>
    </row>
    <row r="7716" spans="17:63" ht="29.25" customHeight="1" x14ac:dyDescent="0.2">
      <c r="Q7716" s="92" t="s">
        <v>50</v>
      </c>
      <c r="BF7716" s="101" t="s">
        <v>58</v>
      </c>
      <c r="BK7716" s="98" t="s">
        <v>70</v>
      </c>
    </row>
    <row r="7717" spans="17:63" ht="29.25" customHeight="1" x14ac:dyDescent="0.2">
      <c r="Q7717" s="92" t="s">
        <v>50</v>
      </c>
      <c r="BF7717" s="101" t="s">
        <v>58</v>
      </c>
      <c r="BK7717" s="98" t="s">
        <v>70</v>
      </c>
    </row>
    <row r="7718" spans="17:63" ht="29.25" customHeight="1" x14ac:dyDescent="0.2">
      <c r="Q7718" s="92" t="s">
        <v>50</v>
      </c>
      <c r="BF7718" s="101" t="s">
        <v>58</v>
      </c>
      <c r="BK7718" s="98" t="s">
        <v>70</v>
      </c>
    </row>
    <row r="7719" spans="17:63" ht="29.25" customHeight="1" x14ac:dyDescent="0.2">
      <c r="Q7719" s="92" t="s">
        <v>50</v>
      </c>
      <c r="BF7719" s="101" t="s">
        <v>58</v>
      </c>
      <c r="BK7719" s="98" t="s">
        <v>70</v>
      </c>
    </row>
    <row r="7720" spans="17:63" ht="29.25" customHeight="1" x14ac:dyDescent="0.2">
      <c r="Q7720" s="92" t="s">
        <v>50</v>
      </c>
      <c r="BF7720" s="101" t="s">
        <v>58</v>
      </c>
      <c r="BK7720" s="98" t="s">
        <v>70</v>
      </c>
    </row>
    <row r="7721" spans="17:63" ht="29.25" customHeight="1" x14ac:dyDescent="0.2">
      <c r="Q7721" s="92" t="s">
        <v>50</v>
      </c>
      <c r="BF7721" s="101" t="s">
        <v>58</v>
      </c>
      <c r="BK7721" s="98" t="s">
        <v>70</v>
      </c>
    </row>
    <row r="7722" spans="17:63" ht="29.25" customHeight="1" x14ac:dyDescent="0.2">
      <c r="Q7722" s="92" t="s">
        <v>50</v>
      </c>
      <c r="BF7722" s="101" t="s">
        <v>58</v>
      </c>
      <c r="BK7722" s="98" t="s">
        <v>70</v>
      </c>
    </row>
    <row r="7723" spans="17:63" ht="29.25" customHeight="1" x14ac:dyDescent="0.2">
      <c r="Q7723" s="92" t="s">
        <v>50</v>
      </c>
      <c r="BF7723" s="101" t="s">
        <v>58</v>
      </c>
      <c r="BK7723" s="98" t="s">
        <v>70</v>
      </c>
    </row>
    <row r="7724" spans="17:63" ht="29.25" customHeight="1" x14ac:dyDescent="0.2">
      <c r="Q7724" s="92" t="s">
        <v>50</v>
      </c>
      <c r="BF7724" s="101" t="s">
        <v>58</v>
      </c>
      <c r="BK7724" s="98" t="s">
        <v>70</v>
      </c>
    </row>
    <row r="7725" spans="17:63" ht="29.25" customHeight="1" x14ac:dyDescent="0.2">
      <c r="Q7725" s="92" t="s">
        <v>50</v>
      </c>
      <c r="BF7725" s="101" t="s">
        <v>58</v>
      </c>
      <c r="BK7725" s="98" t="s">
        <v>70</v>
      </c>
    </row>
    <row r="7726" spans="17:63" ht="29.25" customHeight="1" x14ac:dyDescent="0.2">
      <c r="Q7726" s="92" t="s">
        <v>50</v>
      </c>
      <c r="BF7726" s="101" t="s">
        <v>58</v>
      </c>
      <c r="BK7726" s="98" t="s">
        <v>70</v>
      </c>
    </row>
    <row r="7727" spans="17:63" ht="29.25" customHeight="1" x14ac:dyDescent="0.2">
      <c r="Q7727" s="92" t="s">
        <v>50</v>
      </c>
      <c r="BF7727" s="101" t="s">
        <v>58</v>
      </c>
      <c r="BK7727" s="98" t="s">
        <v>70</v>
      </c>
    </row>
    <row r="7728" spans="17:63" ht="29.25" customHeight="1" x14ac:dyDescent="0.2">
      <c r="Q7728" s="92" t="s">
        <v>50</v>
      </c>
      <c r="BF7728" s="101" t="s">
        <v>58</v>
      </c>
      <c r="BK7728" s="98" t="s">
        <v>70</v>
      </c>
    </row>
    <row r="7729" spans="17:63" ht="29.25" customHeight="1" x14ac:dyDescent="0.2">
      <c r="Q7729" s="92" t="s">
        <v>50</v>
      </c>
      <c r="BF7729" s="101" t="s">
        <v>58</v>
      </c>
      <c r="BK7729" s="98" t="s">
        <v>70</v>
      </c>
    </row>
    <row r="7730" spans="17:63" ht="29.25" customHeight="1" x14ac:dyDescent="0.2">
      <c r="Q7730" s="92" t="s">
        <v>50</v>
      </c>
      <c r="BF7730" s="101" t="s">
        <v>58</v>
      </c>
      <c r="BK7730" s="98" t="s">
        <v>70</v>
      </c>
    </row>
    <row r="7731" spans="17:63" ht="29.25" customHeight="1" x14ac:dyDescent="0.2">
      <c r="Q7731" s="92" t="s">
        <v>50</v>
      </c>
      <c r="BF7731" s="101" t="s">
        <v>58</v>
      </c>
      <c r="BK7731" s="98" t="s">
        <v>70</v>
      </c>
    </row>
    <row r="7732" spans="17:63" ht="29.25" customHeight="1" x14ac:dyDescent="0.2">
      <c r="Q7732" s="92" t="s">
        <v>50</v>
      </c>
      <c r="BF7732" s="101" t="s">
        <v>58</v>
      </c>
      <c r="BK7732" s="98" t="s">
        <v>70</v>
      </c>
    </row>
    <row r="7733" spans="17:63" ht="29.25" customHeight="1" x14ac:dyDescent="0.2">
      <c r="Q7733" s="92" t="s">
        <v>50</v>
      </c>
      <c r="BF7733" s="101" t="s">
        <v>58</v>
      </c>
      <c r="BK7733" s="98" t="s">
        <v>70</v>
      </c>
    </row>
    <row r="7734" spans="17:63" ht="29.25" customHeight="1" x14ac:dyDescent="0.2">
      <c r="Q7734" s="92" t="s">
        <v>50</v>
      </c>
      <c r="BF7734" s="101" t="s">
        <v>58</v>
      </c>
      <c r="BK7734" s="98" t="s">
        <v>70</v>
      </c>
    </row>
    <row r="7735" spans="17:63" ht="29.25" customHeight="1" x14ac:dyDescent="0.2">
      <c r="Q7735" s="92" t="s">
        <v>50</v>
      </c>
      <c r="BF7735" s="101" t="s">
        <v>58</v>
      </c>
      <c r="BK7735" s="98" t="s">
        <v>70</v>
      </c>
    </row>
    <row r="7736" spans="17:63" ht="29.25" customHeight="1" x14ac:dyDescent="0.2">
      <c r="Q7736" s="92" t="s">
        <v>50</v>
      </c>
      <c r="BF7736" s="101" t="s">
        <v>58</v>
      </c>
      <c r="BK7736" s="98" t="s">
        <v>70</v>
      </c>
    </row>
    <row r="7737" spans="17:63" ht="29.25" customHeight="1" x14ac:dyDescent="0.2">
      <c r="Q7737" s="92" t="s">
        <v>50</v>
      </c>
      <c r="BF7737" s="101" t="s">
        <v>58</v>
      </c>
      <c r="BK7737" s="98" t="s">
        <v>70</v>
      </c>
    </row>
    <row r="7738" spans="17:63" ht="29.25" customHeight="1" x14ac:dyDescent="0.2">
      <c r="Q7738" s="92" t="s">
        <v>50</v>
      </c>
      <c r="BF7738" s="101" t="s">
        <v>58</v>
      </c>
      <c r="BK7738" s="98" t="s">
        <v>70</v>
      </c>
    </row>
    <row r="7739" spans="17:63" ht="29.25" customHeight="1" x14ac:dyDescent="0.2">
      <c r="Q7739" s="92" t="s">
        <v>50</v>
      </c>
      <c r="BF7739" s="101" t="s">
        <v>58</v>
      </c>
      <c r="BK7739" s="98" t="s">
        <v>70</v>
      </c>
    </row>
    <row r="7740" spans="17:63" ht="29.25" customHeight="1" x14ac:dyDescent="0.2">
      <c r="Q7740" s="92" t="s">
        <v>50</v>
      </c>
      <c r="BF7740" s="101" t="s">
        <v>58</v>
      </c>
      <c r="BK7740" s="98" t="s">
        <v>70</v>
      </c>
    </row>
    <row r="7741" spans="17:63" ht="29.25" customHeight="1" x14ac:dyDescent="0.2">
      <c r="Q7741" s="92" t="s">
        <v>50</v>
      </c>
      <c r="BF7741" s="101" t="s">
        <v>58</v>
      </c>
      <c r="BK7741" s="98" t="s">
        <v>70</v>
      </c>
    </row>
    <row r="7742" spans="17:63" ht="29.25" customHeight="1" x14ac:dyDescent="0.2">
      <c r="Q7742" s="92" t="s">
        <v>50</v>
      </c>
      <c r="BF7742" s="101" t="s">
        <v>58</v>
      </c>
      <c r="BK7742" s="98" t="s">
        <v>70</v>
      </c>
    </row>
    <row r="7743" spans="17:63" ht="29.25" customHeight="1" x14ac:dyDescent="0.2">
      <c r="Q7743" s="92" t="s">
        <v>50</v>
      </c>
      <c r="BF7743" s="101" t="s">
        <v>58</v>
      </c>
      <c r="BK7743" s="98" t="s">
        <v>70</v>
      </c>
    </row>
    <row r="7744" spans="17:63" ht="29.25" customHeight="1" x14ac:dyDescent="0.2">
      <c r="Q7744" s="92" t="s">
        <v>50</v>
      </c>
      <c r="BF7744" s="101" t="s">
        <v>58</v>
      </c>
      <c r="BK7744" s="98" t="s">
        <v>70</v>
      </c>
    </row>
    <row r="7745" spans="17:63" ht="29.25" customHeight="1" x14ac:dyDescent="0.2">
      <c r="Q7745" s="92" t="s">
        <v>50</v>
      </c>
      <c r="BF7745" s="101" t="s">
        <v>58</v>
      </c>
      <c r="BK7745" s="98" t="s">
        <v>70</v>
      </c>
    </row>
    <row r="7746" spans="17:63" ht="29.25" customHeight="1" x14ac:dyDescent="0.2">
      <c r="Q7746" s="92" t="s">
        <v>50</v>
      </c>
      <c r="BF7746" s="101" t="s">
        <v>58</v>
      </c>
      <c r="BK7746" s="98" t="s">
        <v>70</v>
      </c>
    </row>
    <row r="7747" spans="17:63" ht="29.25" customHeight="1" x14ac:dyDescent="0.2">
      <c r="Q7747" s="92" t="s">
        <v>50</v>
      </c>
      <c r="BF7747" s="101" t="s">
        <v>58</v>
      </c>
      <c r="BK7747" s="98" t="s">
        <v>70</v>
      </c>
    </row>
    <row r="7748" spans="17:63" ht="29.25" customHeight="1" x14ac:dyDescent="0.2">
      <c r="Q7748" s="92" t="s">
        <v>50</v>
      </c>
      <c r="BF7748" s="101" t="s">
        <v>58</v>
      </c>
      <c r="BK7748" s="98" t="s">
        <v>70</v>
      </c>
    </row>
    <row r="7749" spans="17:63" ht="29.25" customHeight="1" x14ac:dyDescent="0.2">
      <c r="Q7749" s="92" t="s">
        <v>50</v>
      </c>
      <c r="BF7749" s="101" t="s">
        <v>58</v>
      </c>
      <c r="BK7749" s="98" t="s">
        <v>70</v>
      </c>
    </row>
    <row r="7750" spans="17:63" ht="29.25" customHeight="1" x14ac:dyDescent="0.2">
      <c r="Q7750" s="92" t="s">
        <v>50</v>
      </c>
      <c r="BF7750" s="101" t="s">
        <v>58</v>
      </c>
      <c r="BK7750" s="98" t="s">
        <v>70</v>
      </c>
    </row>
    <row r="7751" spans="17:63" ht="29.25" customHeight="1" x14ac:dyDescent="0.2">
      <c r="Q7751" s="92" t="s">
        <v>50</v>
      </c>
      <c r="BF7751" s="101" t="s">
        <v>58</v>
      </c>
      <c r="BK7751" s="98" t="s">
        <v>70</v>
      </c>
    </row>
    <row r="7752" spans="17:63" ht="29.25" customHeight="1" x14ac:dyDescent="0.2">
      <c r="Q7752" s="92" t="s">
        <v>50</v>
      </c>
      <c r="BF7752" s="101" t="s">
        <v>58</v>
      </c>
      <c r="BK7752" s="98" t="s">
        <v>70</v>
      </c>
    </row>
    <row r="7753" spans="17:63" ht="29.25" customHeight="1" x14ac:dyDescent="0.2">
      <c r="Q7753" s="92" t="s">
        <v>50</v>
      </c>
      <c r="BF7753" s="101" t="s">
        <v>58</v>
      </c>
      <c r="BK7753" s="98" t="s">
        <v>70</v>
      </c>
    </row>
    <row r="7754" spans="17:63" ht="29.25" customHeight="1" x14ac:dyDescent="0.2">
      <c r="Q7754" s="92" t="s">
        <v>50</v>
      </c>
      <c r="BF7754" s="101" t="s">
        <v>58</v>
      </c>
      <c r="BK7754" s="98" t="s">
        <v>70</v>
      </c>
    </row>
    <row r="7755" spans="17:63" ht="29.25" customHeight="1" x14ac:dyDescent="0.2">
      <c r="Q7755" s="92" t="s">
        <v>50</v>
      </c>
      <c r="BF7755" s="101" t="s">
        <v>58</v>
      </c>
      <c r="BK7755" s="98" t="s">
        <v>70</v>
      </c>
    </row>
    <row r="7756" spans="17:63" ht="29.25" customHeight="1" x14ac:dyDescent="0.2">
      <c r="Q7756" s="92" t="s">
        <v>50</v>
      </c>
      <c r="BF7756" s="101" t="s">
        <v>58</v>
      </c>
      <c r="BK7756" s="98" t="s">
        <v>70</v>
      </c>
    </row>
    <row r="7757" spans="17:63" ht="29.25" customHeight="1" x14ac:dyDescent="0.2">
      <c r="Q7757" s="92" t="s">
        <v>50</v>
      </c>
      <c r="BF7757" s="101" t="s">
        <v>58</v>
      </c>
      <c r="BK7757" s="98" t="s">
        <v>70</v>
      </c>
    </row>
    <row r="7758" spans="17:63" ht="29.25" customHeight="1" x14ac:dyDescent="0.2">
      <c r="Q7758" s="92" t="s">
        <v>50</v>
      </c>
      <c r="BF7758" s="101" t="s">
        <v>58</v>
      </c>
      <c r="BK7758" s="98" t="s">
        <v>70</v>
      </c>
    </row>
    <row r="7759" spans="17:63" ht="29.25" customHeight="1" x14ac:dyDescent="0.2">
      <c r="Q7759" s="92" t="s">
        <v>50</v>
      </c>
      <c r="BF7759" s="101" t="s">
        <v>58</v>
      </c>
      <c r="BK7759" s="98" t="s">
        <v>70</v>
      </c>
    </row>
    <row r="7760" spans="17:63" ht="29.25" customHeight="1" x14ac:dyDescent="0.2">
      <c r="Q7760" s="92" t="s">
        <v>50</v>
      </c>
      <c r="BF7760" s="101" t="s">
        <v>58</v>
      </c>
      <c r="BK7760" s="98" t="s">
        <v>70</v>
      </c>
    </row>
    <row r="7761" spans="17:63" ht="29.25" customHeight="1" x14ac:dyDescent="0.2">
      <c r="Q7761" s="92" t="s">
        <v>50</v>
      </c>
      <c r="BF7761" s="101" t="s">
        <v>58</v>
      </c>
      <c r="BK7761" s="98" t="s">
        <v>70</v>
      </c>
    </row>
    <row r="7762" spans="17:63" ht="29.25" customHeight="1" x14ac:dyDescent="0.2">
      <c r="Q7762" s="92" t="s">
        <v>50</v>
      </c>
      <c r="BF7762" s="101" t="s">
        <v>58</v>
      </c>
      <c r="BK7762" s="98" t="s">
        <v>70</v>
      </c>
    </row>
    <row r="7763" spans="17:63" ht="29.25" customHeight="1" x14ac:dyDescent="0.2">
      <c r="Q7763" s="92" t="s">
        <v>50</v>
      </c>
      <c r="BF7763" s="101" t="s">
        <v>58</v>
      </c>
      <c r="BK7763" s="98" t="s">
        <v>70</v>
      </c>
    </row>
    <row r="7764" spans="17:63" ht="29.25" customHeight="1" x14ac:dyDescent="0.2">
      <c r="Q7764" s="92" t="s">
        <v>50</v>
      </c>
      <c r="BF7764" s="101" t="s">
        <v>58</v>
      </c>
      <c r="BK7764" s="98" t="s">
        <v>70</v>
      </c>
    </row>
    <row r="7765" spans="17:63" ht="29.25" customHeight="1" x14ac:dyDescent="0.2">
      <c r="Q7765" s="92" t="s">
        <v>50</v>
      </c>
      <c r="BF7765" s="101" t="s">
        <v>58</v>
      </c>
      <c r="BK7765" s="98" t="s">
        <v>70</v>
      </c>
    </row>
    <row r="7766" spans="17:63" ht="29.25" customHeight="1" x14ac:dyDescent="0.2">
      <c r="Q7766" s="92" t="s">
        <v>50</v>
      </c>
      <c r="BF7766" s="101" t="s">
        <v>58</v>
      </c>
      <c r="BK7766" s="98" t="s">
        <v>70</v>
      </c>
    </row>
    <row r="7767" spans="17:63" ht="29.25" customHeight="1" x14ac:dyDescent="0.2">
      <c r="Q7767" s="92" t="s">
        <v>50</v>
      </c>
      <c r="BF7767" s="101" t="s">
        <v>58</v>
      </c>
      <c r="BK7767" s="98" t="s">
        <v>70</v>
      </c>
    </row>
    <row r="7768" spans="17:63" ht="29.25" customHeight="1" x14ac:dyDescent="0.2">
      <c r="Q7768" s="92" t="s">
        <v>50</v>
      </c>
      <c r="BF7768" s="101" t="s">
        <v>58</v>
      </c>
      <c r="BK7768" s="98" t="s">
        <v>70</v>
      </c>
    </row>
    <row r="7769" spans="17:63" ht="29.25" customHeight="1" x14ac:dyDescent="0.2">
      <c r="Q7769" s="92" t="s">
        <v>50</v>
      </c>
      <c r="BF7769" s="101" t="s">
        <v>58</v>
      </c>
      <c r="BK7769" s="98" t="s">
        <v>70</v>
      </c>
    </row>
    <row r="7770" spans="17:63" ht="29.25" customHeight="1" x14ac:dyDescent="0.2">
      <c r="Q7770" s="92" t="s">
        <v>50</v>
      </c>
      <c r="BF7770" s="101" t="s">
        <v>58</v>
      </c>
      <c r="BK7770" s="98" t="s">
        <v>70</v>
      </c>
    </row>
    <row r="7771" spans="17:63" ht="29.25" customHeight="1" x14ac:dyDescent="0.2">
      <c r="Q7771" s="92" t="s">
        <v>50</v>
      </c>
      <c r="BF7771" s="101" t="s">
        <v>58</v>
      </c>
      <c r="BK7771" s="98" t="s">
        <v>70</v>
      </c>
    </row>
    <row r="7772" spans="17:63" ht="29.25" customHeight="1" x14ac:dyDescent="0.2">
      <c r="Q7772" s="92" t="s">
        <v>50</v>
      </c>
      <c r="BF7772" s="101" t="s">
        <v>58</v>
      </c>
      <c r="BK7772" s="98" t="s">
        <v>70</v>
      </c>
    </row>
    <row r="7773" spans="17:63" ht="29.25" customHeight="1" x14ac:dyDescent="0.2">
      <c r="Q7773" s="92" t="s">
        <v>50</v>
      </c>
      <c r="BF7773" s="101" t="s">
        <v>58</v>
      </c>
      <c r="BK7773" s="98" t="s">
        <v>70</v>
      </c>
    </row>
    <row r="7774" spans="17:63" ht="29.25" customHeight="1" x14ac:dyDescent="0.2">
      <c r="Q7774" s="92" t="s">
        <v>50</v>
      </c>
      <c r="BF7774" s="101" t="s">
        <v>58</v>
      </c>
      <c r="BK7774" s="98" t="s">
        <v>70</v>
      </c>
    </row>
    <row r="7775" spans="17:63" ht="29.25" customHeight="1" x14ac:dyDescent="0.2">
      <c r="Q7775" s="92" t="s">
        <v>50</v>
      </c>
      <c r="BF7775" s="101" t="s">
        <v>58</v>
      </c>
      <c r="BK7775" s="98" t="s">
        <v>70</v>
      </c>
    </row>
    <row r="7776" spans="17:63" ht="29.25" customHeight="1" x14ac:dyDescent="0.2">
      <c r="Q7776" s="92" t="s">
        <v>50</v>
      </c>
      <c r="BF7776" s="101" t="s">
        <v>58</v>
      </c>
      <c r="BK7776" s="98" t="s">
        <v>70</v>
      </c>
    </row>
    <row r="7777" spans="17:63" ht="29.25" customHeight="1" x14ac:dyDescent="0.2">
      <c r="Q7777" s="92" t="s">
        <v>50</v>
      </c>
      <c r="BF7777" s="101" t="s">
        <v>58</v>
      </c>
      <c r="BK7777" s="98" t="s">
        <v>70</v>
      </c>
    </row>
    <row r="7778" spans="17:63" ht="29.25" customHeight="1" x14ac:dyDescent="0.2">
      <c r="Q7778" s="92" t="s">
        <v>50</v>
      </c>
      <c r="BF7778" s="101" t="s">
        <v>58</v>
      </c>
      <c r="BK7778" s="98" t="s">
        <v>70</v>
      </c>
    </row>
    <row r="7779" spans="17:63" ht="29.25" customHeight="1" x14ac:dyDescent="0.2">
      <c r="Q7779" s="92" t="s">
        <v>50</v>
      </c>
      <c r="BF7779" s="101" t="s">
        <v>58</v>
      </c>
      <c r="BK7779" s="98" t="s">
        <v>70</v>
      </c>
    </row>
    <row r="7780" spans="17:63" ht="29.25" customHeight="1" x14ac:dyDescent="0.2">
      <c r="Q7780" s="92" t="s">
        <v>50</v>
      </c>
      <c r="BF7780" s="101" t="s">
        <v>58</v>
      </c>
      <c r="BK7780" s="98" t="s">
        <v>70</v>
      </c>
    </row>
    <row r="7781" spans="17:63" ht="29.25" customHeight="1" x14ac:dyDescent="0.2">
      <c r="Q7781" s="92" t="s">
        <v>50</v>
      </c>
      <c r="BF7781" s="101" t="s">
        <v>58</v>
      </c>
      <c r="BK7781" s="98" t="s">
        <v>70</v>
      </c>
    </row>
    <row r="7782" spans="17:63" ht="29.25" customHeight="1" x14ac:dyDescent="0.2">
      <c r="Q7782" s="92" t="s">
        <v>50</v>
      </c>
      <c r="BF7782" s="101" t="s">
        <v>58</v>
      </c>
      <c r="BK7782" s="98" t="s">
        <v>70</v>
      </c>
    </row>
    <row r="7783" spans="17:63" ht="29.25" customHeight="1" x14ac:dyDescent="0.2">
      <c r="Q7783" s="92" t="s">
        <v>50</v>
      </c>
      <c r="BF7783" s="101" t="s">
        <v>58</v>
      </c>
      <c r="BK7783" s="98" t="s">
        <v>70</v>
      </c>
    </row>
    <row r="7784" spans="17:63" ht="29.25" customHeight="1" x14ac:dyDescent="0.2">
      <c r="Q7784" s="92" t="s">
        <v>50</v>
      </c>
      <c r="BF7784" s="101" t="s">
        <v>58</v>
      </c>
      <c r="BK7784" s="98" t="s">
        <v>70</v>
      </c>
    </row>
    <row r="7785" spans="17:63" ht="29.25" customHeight="1" x14ac:dyDescent="0.2">
      <c r="Q7785" s="92" t="s">
        <v>50</v>
      </c>
      <c r="BF7785" s="101" t="s">
        <v>58</v>
      </c>
      <c r="BK7785" s="98" t="s">
        <v>70</v>
      </c>
    </row>
    <row r="7786" spans="17:63" ht="29.25" customHeight="1" x14ac:dyDescent="0.2">
      <c r="Q7786" s="92" t="s">
        <v>50</v>
      </c>
      <c r="BF7786" s="101" t="s">
        <v>58</v>
      </c>
      <c r="BK7786" s="98" t="s">
        <v>70</v>
      </c>
    </row>
    <row r="7787" spans="17:63" ht="29.25" customHeight="1" x14ac:dyDescent="0.2">
      <c r="Q7787" s="92" t="s">
        <v>50</v>
      </c>
      <c r="BF7787" s="101" t="s">
        <v>58</v>
      </c>
      <c r="BK7787" s="98" t="s">
        <v>70</v>
      </c>
    </row>
    <row r="7788" spans="17:63" ht="29.25" customHeight="1" x14ac:dyDescent="0.2">
      <c r="Q7788" s="92" t="s">
        <v>50</v>
      </c>
      <c r="BF7788" s="101" t="s">
        <v>58</v>
      </c>
      <c r="BK7788" s="98" t="s">
        <v>70</v>
      </c>
    </row>
    <row r="7789" spans="17:63" ht="29.25" customHeight="1" x14ac:dyDescent="0.2">
      <c r="Q7789" s="92" t="s">
        <v>50</v>
      </c>
      <c r="BF7789" s="101" t="s">
        <v>58</v>
      </c>
      <c r="BK7789" s="98" t="s">
        <v>70</v>
      </c>
    </row>
    <row r="7790" spans="17:63" ht="29.25" customHeight="1" x14ac:dyDescent="0.2">
      <c r="Q7790" s="92" t="s">
        <v>50</v>
      </c>
      <c r="BF7790" s="101" t="s">
        <v>58</v>
      </c>
      <c r="BK7790" s="98" t="s">
        <v>70</v>
      </c>
    </row>
    <row r="7791" spans="17:63" ht="29.25" customHeight="1" x14ac:dyDescent="0.2">
      <c r="Q7791" s="92" t="s">
        <v>50</v>
      </c>
      <c r="BF7791" s="101" t="s">
        <v>58</v>
      </c>
      <c r="BK7791" s="98" t="s">
        <v>70</v>
      </c>
    </row>
    <row r="7792" spans="17:63" ht="29.25" customHeight="1" x14ac:dyDescent="0.2">
      <c r="Q7792" s="92" t="s">
        <v>50</v>
      </c>
      <c r="BF7792" s="101" t="s">
        <v>58</v>
      </c>
      <c r="BK7792" s="98" t="s">
        <v>70</v>
      </c>
    </row>
    <row r="7793" spans="17:63" ht="29.25" customHeight="1" x14ac:dyDescent="0.2">
      <c r="Q7793" s="92" t="s">
        <v>50</v>
      </c>
      <c r="BF7793" s="101" t="s">
        <v>58</v>
      </c>
      <c r="BK7793" s="98" t="s">
        <v>70</v>
      </c>
    </row>
    <row r="7794" spans="17:63" ht="29.25" customHeight="1" x14ac:dyDescent="0.2">
      <c r="Q7794" s="92" t="s">
        <v>50</v>
      </c>
      <c r="BF7794" s="101" t="s">
        <v>58</v>
      </c>
      <c r="BK7794" s="98" t="s">
        <v>70</v>
      </c>
    </row>
    <row r="7795" spans="17:63" ht="29.25" customHeight="1" x14ac:dyDescent="0.2">
      <c r="Q7795" s="92" t="s">
        <v>50</v>
      </c>
      <c r="BF7795" s="101" t="s">
        <v>58</v>
      </c>
      <c r="BK7795" s="98" t="s">
        <v>70</v>
      </c>
    </row>
    <row r="7796" spans="17:63" ht="29.25" customHeight="1" x14ac:dyDescent="0.2">
      <c r="Q7796" s="92" t="s">
        <v>50</v>
      </c>
      <c r="BF7796" s="101" t="s">
        <v>58</v>
      </c>
      <c r="BK7796" s="98" t="s">
        <v>70</v>
      </c>
    </row>
    <row r="7797" spans="17:63" ht="29.25" customHeight="1" x14ac:dyDescent="0.2">
      <c r="Q7797" s="92" t="s">
        <v>50</v>
      </c>
      <c r="BF7797" s="101" t="s">
        <v>58</v>
      </c>
      <c r="BK7797" s="98" t="s">
        <v>70</v>
      </c>
    </row>
    <row r="7798" spans="17:63" ht="29.25" customHeight="1" x14ac:dyDescent="0.2">
      <c r="Q7798" s="92" t="s">
        <v>50</v>
      </c>
      <c r="BF7798" s="101" t="s">
        <v>58</v>
      </c>
      <c r="BK7798" s="98" t="s">
        <v>70</v>
      </c>
    </row>
    <row r="7799" spans="17:63" ht="29.25" customHeight="1" x14ac:dyDescent="0.2">
      <c r="Q7799" s="92" t="s">
        <v>50</v>
      </c>
      <c r="BF7799" s="101" t="s">
        <v>58</v>
      </c>
      <c r="BK7799" s="98" t="s">
        <v>70</v>
      </c>
    </row>
    <row r="7800" spans="17:63" ht="29.25" customHeight="1" x14ac:dyDescent="0.2">
      <c r="Q7800" s="92" t="s">
        <v>50</v>
      </c>
      <c r="BF7800" s="101" t="s">
        <v>58</v>
      </c>
      <c r="BK7800" s="98" t="s">
        <v>70</v>
      </c>
    </row>
    <row r="7801" spans="17:63" ht="29.25" customHeight="1" x14ac:dyDescent="0.2">
      <c r="Q7801" s="92" t="s">
        <v>50</v>
      </c>
      <c r="BF7801" s="101" t="s">
        <v>58</v>
      </c>
      <c r="BK7801" s="98" t="s">
        <v>70</v>
      </c>
    </row>
    <row r="7802" spans="17:63" ht="29.25" customHeight="1" x14ac:dyDescent="0.2">
      <c r="Q7802" s="92" t="s">
        <v>50</v>
      </c>
      <c r="BF7802" s="101" t="s">
        <v>58</v>
      </c>
      <c r="BK7802" s="98" t="s">
        <v>70</v>
      </c>
    </row>
    <row r="7803" spans="17:63" ht="29.25" customHeight="1" x14ac:dyDescent="0.2">
      <c r="Q7803" s="92" t="s">
        <v>50</v>
      </c>
      <c r="BF7803" s="101" t="s">
        <v>58</v>
      </c>
      <c r="BK7803" s="98" t="s">
        <v>70</v>
      </c>
    </row>
    <row r="7804" spans="17:63" ht="29.25" customHeight="1" x14ac:dyDescent="0.2">
      <c r="Q7804" s="92" t="s">
        <v>50</v>
      </c>
      <c r="BF7804" s="101" t="s">
        <v>58</v>
      </c>
      <c r="BK7804" s="98" t="s">
        <v>70</v>
      </c>
    </row>
    <row r="7805" spans="17:63" ht="29.25" customHeight="1" x14ac:dyDescent="0.2">
      <c r="Q7805" s="92" t="s">
        <v>50</v>
      </c>
      <c r="BF7805" s="101" t="s">
        <v>58</v>
      </c>
      <c r="BK7805" s="98" t="s">
        <v>70</v>
      </c>
    </row>
    <row r="7806" spans="17:63" ht="29.25" customHeight="1" x14ac:dyDescent="0.2">
      <c r="Q7806" s="92" t="s">
        <v>50</v>
      </c>
      <c r="BF7806" s="101" t="s">
        <v>58</v>
      </c>
      <c r="BK7806" s="98" t="s">
        <v>70</v>
      </c>
    </row>
    <row r="7807" spans="17:63" ht="29.25" customHeight="1" x14ac:dyDescent="0.2">
      <c r="Q7807" s="92" t="s">
        <v>50</v>
      </c>
      <c r="BF7807" s="101" t="s">
        <v>58</v>
      </c>
      <c r="BK7807" s="98" t="s">
        <v>70</v>
      </c>
    </row>
    <row r="7808" spans="17:63" ht="29.25" customHeight="1" x14ac:dyDescent="0.2">
      <c r="Q7808" s="92" t="s">
        <v>50</v>
      </c>
      <c r="BF7808" s="101" t="s">
        <v>58</v>
      </c>
      <c r="BK7808" s="98" t="s">
        <v>70</v>
      </c>
    </row>
    <row r="7809" spans="17:63" ht="29.25" customHeight="1" x14ac:dyDescent="0.2">
      <c r="Q7809" s="92" t="s">
        <v>50</v>
      </c>
      <c r="BF7809" s="101" t="s">
        <v>58</v>
      </c>
      <c r="BK7809" s="98" t="s">
        <v>70</v>
      </c>
    </row>
    <row r="7810" spans="17:63" ht="29.25" customHeight="1" x14ac:dyDescent="0.2">
      <c r="Q7810" s="92" t="s">
        <v>50</v>
      </c>
      <c r="BF7810" s="101" t="s">
        <v>58</v>
      </c>
      <c r="BK7810" s="98" t="s">
        <v>70</v>
      </c>
    </row>
    <row r="7811" spans="17:63" ht="29.25" customHeight="1" x14ac:dyDescent="0.2">
      <c r="Q7811" s="92" t="s">
        <v>50</v>
      </c>
      <c r="BF7811" s="101" t="s">
        <v>58</v>
      </c>
      <c r="BK7811" s="98" t="s">
        <v>70</v>
      </c>
    </row>
    <row r="7812" spans="17:63" ht="29.25" customHeight="1" x14ac:dyDescent="0.2">
      <c r="Q7812" s="92" t="s">
        <v>50</v>
      </c>
      <c r="BF7812" s="101" t="s">
        <v>58</v>
      </c>
      <c r="BK7812" s="98" t="s">
        <v>70</v>
      </c>
    </row>
    <row r="7813" spans="17:63" ht="29.25" customHeight="1" x14ac:dyDescent="0.2">
      <c r="Q7813" s="92" t="s">
        <v>50</v>
      </c>
      <c r="BF7813" s="101" t="s">
        <v>58</v>
      </c>
      <c r="BK7813" s="98" t="s">
        <v>70</v>
      </c>
    </row>
    <row r="7814" spans="17:63" ht="29.25" customHeight="1" x14ac:dyDescent="0.2">
      <c r="Q7814" s="92" t="s">
        <v>50</v>
      </c>
      <c r="BF7814" s="101" t="s">
        <v>58</v>
      </c>
      <c r="BK7814" s="98" t="s">
        <v>70</v>
      </c>
    </row>
    <row r="7815" spans="17:63" ht="29.25" customHeight="1" x14ac:dyDescent="0.2">
      <c r="Q7815" s="92" t="s">
        <v>50</v>
      </c>
      <c r="BF7815" s="101" t="s">
        <v>58</v>
      </c>
      <c r="BK7815" s="98" t="s">
        <v>70</v>
      </c>
    </row>
    <row r="7816" spans="17:63" ht="29.25" customHeight="1" x14ac:dyDescent="0.2">
      <c r="Q7816" s="92" t="s">
        <v>50</v>
      </c>
      <c r="BF7816" s="101" t="s">
        <v>58</v>
      </c>
      <c r="BK7816" s="98" t="s">
        <v>70</v>
      </c>
    </row>
    <row r="7817" spans="17:63" ht="29.25" customHeight="1" x14ac:dyDescent="0.2">
      <c r="Q7817" s="92" t="s">
        <v>50</v>
      </c>
      <c r="BF7817" s="101" t="s">
        <v>58</v>
      </c>
      <c r="BK7817" s="98" t="s">
        <v>70</v>
      </c>
    </row>
    <row r="7818" spans="17:63" ht="29.25" customHeight="1" x14ac:dyDescent="0.2">
      <c r="Q7818" s="92" t="s">
        <v>50</v>
      </c>
      <c r="BF7818" s="101" t="s">
        <v>58</v>
      </c>
      <c r="BK7818" s="98" t="s">
        <v>70</v>
      </c>
    </row>
    <row r="7819" spans="17:63" ht="29.25" customHeight="1" x14ac:dyDescent="0.2">
      <c r="Q7819" s="92" t="s">
        <v>50</v>
      </c>
      <c r="BF7819" s="101" t="s">
        <v>58</v>
      </c>
      <c r="BK7819" s="98" t="s">
        <v>70</v>
      </c>
    </row>
    <row r="7820" spans="17:63" ht="29.25" customHeight="1" x14ac:dyDescent="0.2">
      <c r="Q7820" s="92" t="s">
        <v>50</v>
      </c>
      <c r="BF7820" s="101" t="s">
        <v>58</v>
      </c>
      <c r="BK7820" s="98" t="s">
        <v>70</v>
      </c>
    </row>
    <row r="7821" spans="17:63" ht="29.25" customHeight="1" x14ac:dyDescent="0.2">
      <c r="Q7821" s="92" t="s">
        <v>50</v>
      </c>
      <c r="BF7821" s="101" t="s">
        <v>58</v>
      </c>
      <c r="BK7821" s="98" t="s">
        <v>70</v>
      </c>
    </row>
    <row r="7822" spans="17:63" ht="29.25" customHeight="1" x14ac:dyDescent="0.2">
      <c r="Q7822" s="92" t="s">
        <v>50</v>
      </c>
      <c r="BF7822" s="101" t="s">
        <v>58</v>
      </c>
      <c r="BK7822" s="98" t="s">
        <v>70</v>
      </c>
    </row>
    <row r="7823" spans="17:63" ht="29.25" customHeight="1" x14ac:dyDescent="0.2">
      <c r="Q7823" s="92" t="s">
        <v>50</v>
      </c>
      <c r="BF7823" s="101" t="s">
        <v>58</v>
      </c>
      <c r="BK7823" s="98" t="s">
        <v>70</v>
      </c>
    </row>
    <row r="7824" spans="17:63" ht="29.25" customHeight="1" x14ac:dyDescent="0.2">
      <c r="Q7824" s="92" t="s">
        <v>50</v>
      </c>
      <c r="BF7824" s="101" t="s">
        <v>58</v>
      </c>
      <c r="BK7824" s="98" t="s">
        <v>70</v>
      </c>
    </row>
    <row r="7825" spans="17:63" ht="29.25" customHeight="1" x14ac:dyDescent="0.2">
      <c r="Q7825" s="92" t="s">
        <v>50</v>
      </c>
      <c r="BF7825" s="101" t="s">
        <v>58</v>
      </c>
      <c r="BK7825" s="98" t="s">
        <v>70</v>
      </c>
    </row>
    <row r="7826" spans="17:63" ht="29.25" customHeight="1" x14ac:dyDescent="0.2">
      <c r="Q7826" s="92" t="s">
        <v>50</v>
      </c>
      <c r="BF7826" s="101" t="s">
        <v>58</v>
      </c>
      <c r="BK7826" s="98" t="s">
        <v>70</v>
      </c>
    </row>
    <row r="7827" spans="17:63" ht="29.25" customHeight="1" x14ac:dyDescent="0.2">
      <c r="Q7827" s="92" t="s">
        <v>50</v>
      </c>
      <c r="BF7827" s="101" t="s">
        <v>58</v>
      </c>
      <c r="BK7827" s="98" t="s">
        <v>70</v>
      </c>
    </row>
    <row r="7828" spans="17:63" ht="29.25" customHeight="1" x14ac:dyDescent="0.2">
      <c r="Q7828" s="92" t="s">
        <v>50</v>
      </c>
      <c r="BF7828" s="101" t="s">
        <v>58</v>
      </c>
      <c r="BK7828" s="98" t="s">
        <v>70</v>
      </c>
    </row>
    <row r="7829" spans="17:63" ht="29.25" customHeight="1" x14ac:dyDescent="0.2">
      <c r="Q7829" s="92" t="s">
        <v>50</v>
      </c>
      <c r="BF7829" s="101" t="s">
        <v>58</v>
      </c>
      <c r="BK7829" s="98" t="s">
        <v>70</v>
      </c>
    </row>
    <row r="7830" spans="17:63" ht="29.25" customHeight="1" x14ac:dyDescent="0.2">
      <c r="Q7830" s="92" t="s">
        <v>50</v>
      </c>
      <c r="BF7830" s="101" t="s">
        <v>58</v>
      </c>
      <c r="BK7830" s="98" t="s">
        <v>70</v>
      </c>
    </row>
    <row r="7831" spans="17:63" ht="29.25" customHeight="1" x14ac:dyDescent="0.2">
      <c r="Q7831" s="92" t="s">
        <v>50</v>
      </c>
      <c r="BF7831" s="101" t="s">
        <v>58</v>
      </c>
      <c r="BK7831" s="98" t="s">
        <v>70</v>
      </c>
    </row>
    <row r="7832" spans="17:63" ht="29.25" customHeight="1" x14ac:dyDescent="0.2">
      <c r="Q7832" s="92" t="s">
        <v>50</v>
      </c>
      <c r="BF7832" s="101" t="s">
        <v>58</v>
      </c>
      <c r="BK7832" s="98" t="s">
        <v>70</v>
      </c>
    </row>
    <row r="7833" spans="17:63" ht="29.25" customHeight="1" x14ac:dyDescent="0.2">
      <c r="Q7833" s="92" t="s">
        <v>50</v>
      </c>
      <c r="BF7833" s="101" t="s">
        <v>58</v>
      </c>
      <c r="BK7833" s="98" t="s">
        <v>70</v>
      </c>
    </row>
    <row r="7834" spans="17:63" ht="29.25" customHeight="1" x14ac:dyDescent="0.2">
      <c r="Q7834" s="92" t="s">
        <v>50</v>
      </c>
      <c r="BF7834" s="101" t="s">
        <v>58</v>
      </c>
      <c r="BK7834" s="98" t="s">
        <v>70</v>
      </c>
    </row>
    <row r="7835" spans="17:63" ht="29.25" customHeight="1" x14ac:dyDescent="0.2">
      <c r="Q7835" s="92" t="s">
        <v>50</v>
      </c>
      <c r="BF7835" s="101" t="s">
        <v>58</v>
      </c>
      <c r="BK7835" s="98" t="s">
        <v>70</v>
      </c>
    </row>
    <row r="7836" spans="17:63" ht="29.25" customHeight="1" x14ac:dyDescent="0.2">
      <c r="Q7836" s="92" t="s">
        <v>50</v>
      </c>
      <c r="BF7836" s="101" t="s">
        <v>58</v>
      </c>
      <c r="BK7836" s="98" t="s">
        <v>70</v>
      </c>
    </row>
    <row r="7837" spans="17:63" ht="29.25" customHeight="1" x14ac:dyDescent="0.2">
      <c r="Q7837" s="92" t="s">
        <v>50</v>
      </c>
      <c r="BF7837" s="101" t="s">
        <v>58</v>
      </c>
      <c r="BK7837" s="98" t="s">
        <v>70</v>
      </c>
    </row>
    <row r="7838" spans="17:63" ht="29.25" customHeight="1" x14ac:dyDescent="0.2">
      <c r="Q7838" s="92" t="s">
        <v>50</v>
      </c>
      <c r="BF7838" s="101" t="s">
        <v>58</v>
      </c>
      <c r="BK7838" s="98" t="s">
        <v>70</v>
      </c>
    </row>
    <row r="7839" spans="17:63" ht="29.25" customHeight="1" x14ac:dyDescent="0.2">
      <c r="Q7839" s="92" t="s">
        <v>50</v>
      </c>
      <c r="BF7839" s="101" t="s">
        <v>58</v>
      </c>
      <c r="BK7839" s="98" t="s">
        <v>70</v>
      </c>
    </row>
    <row r="7840" spans="17:63" ht="29.25" customHeight="1" x14ac:dyDescent="0.2">
      <c r="Q7840" s="92" t="s">
        <v>50</v>
      </c>
      <c r="BF7840" s="101" t="s">
        <v>58</v>
      </c>
      <c r="BK7840" s="98" t="s">
        <v>70</v>
      </c>
    </row>
    <row r="7841" spans="17:63" ht="29.25" customHeight="1" x14ac:dyDescent="0.2">
      <c r="Q7841" s="92" t="s">
        <v>50</v>
      </c>
      <c r="BF7841" s="101" t="s">
        <v>58</v>
      </c>
      <c r="BK7841" s="98" t="s">
        <v>70</v>
      </c>
    </row>
    <row r="7842" spans="17:63" ht="29.25" customHeight="1" x14ac:dyDescent="0.2">
      <c r="Q7842" s="92" t="s">
        <v>50</v>
      </c>
      <c r="BF7842" s="101" t="s">
        <v>58</v>
      </c>
      <c r="BK7842" s="98" t="s">
        <v>70</v>
      </c>
    </row>
    <row r="7843" spans="17:63" ht="29.25" customHeight="1" x14ac:dyDescent="0.2">
      <c r="Q7843" s="92" t="s">
        <v>50</v>
      </c>
      <c r="BF7843" s="101" t="s">
        <v>58</v>
      </c>
      <c r="BK7843" s="98" t="s">
        <v>70</v>
      </c>
    </row>
    <row r="7844" spans="17:63" ht="29.25" customHeight="1" x14ac:dyDescent="0.2">
      <c r="Q7844" s="92" t="s">
        <v>50</v>
      </c>
      <c r="BF7844" s="101" t="s">
        <v>58</v>
      </c>
      <c r="BK7844" s="98" t="s">
        <v>70</v>
      </c>
    </row>
    <row r="7845" spans="17:63" ht="29.25" customHeight="1" x14ac:dyDescent="0.2">
      <c r="Q7845" s="92" t="s">
        <v>50</v>
      </c>
      <c r="BF7845" s="101" t="s">
        <v>58</v>
      </c>
      <c r="BK7845" s="98" t="s">
        <v>70</v>
      </c>
    </row>
    <row r="7846" spans="17:63" ht="29.25" customHeight="1" x14ac:dyDescent="0.2">
      <c r="Q7846" s="92" t="s">
        <v>50</v>
      </c>
      <c r="BF7846" s="101" t="s">
        <v>58</v>
      </c>
      <c r="BK7846" s="98" t="s">
        <v>70</v>
      </c>
    </row>
    <row r="7847" spans="17:63" ht="29.25" customHeight="1" x14ac:dyDescent="0.2">
      <c r="Q7847" s="92" t="s">
        <v>50</v>
      </c>
      <c r="BF7847" s="101" t="s">
        <v>58</v>
      </c>
      <c r="BK7847" s="98" t="s">
        <v>70</v>
      </c>
    </row>
    <row r="7848" spans="17:63" ht="29.25" customHeight="1" x14ac:dyDescent="0.2">
      <c r="Q7848" s="92" t="s">
        <v>50</v>
      </c>
      <c r="BF7848" s="101" t="s">
        <v>58</v>
      </c>
      <c r="BK7848" s="98" t="s">
        <v>70</v>
      </c>
    </row>
    <row r="7849" spans="17:63" ht="29.25" customHeight="1" x14ac:dyDescent="0.2">
      <c r="Q7849" s="92" t="s">
        <v>50</v>
      </c>
      <c r="BF7849" s="101" t="s">
        <v>58</v>
      </c>
      <c r="BK7849" s="98" t="s">
        <v>70</v>
      </c>
    </row>
    <row r="7850" spans="17:63" ht="29.25" customHeight="1" x14ac:dyDescent="0.2">
      <c r="Q7850" s="92" t="s">
        <v>50</v>
      </c>
      <c r="BF7850" s="101" t="s">
        <v>58</v>
      </c>
      <c r="BK7850" s="98" t="s">
        <v>70</v>
      </c>
    </row>
    <row r="7851" spans="17:63" ht="29.25" customHeight="1" x14ac:dyDescent="0.2">
      <c r="Q7851" s="92" t="s">
        <v>50</v>
      </c>
      <c r="BF7851" s="101" t="s">
        <v>58</v>
      </c>
      <c r="BK7851" s="98" t="s">
        <v>70</v>
      </c>
    </row>
    <row r="7852" spans="17:63" ht="29.25" customHeight="1" x14ac:dyDescent="0.2">
      <c r="Q7852" s="92" t="s">
        <v>50</v>
      </c>
      <c r="BF7852" s="101" t="s">
        <v>58</v>
      </c>
      <c r="BK7852" s="98" t="s">
        <v>70</v>
      </c>
    </row>
    <row r="7853" spans="17:63" ht="29.25" customHeight="1" x14ac:dyDescent="0.2">
      <c r="Q7853" s="92" t="s">
        <v>50</v>
      </c>
      <c r="BF7853" s="101" t="s">
        <v>58</v>
      </c>
      <c r="BK7853" s="98" t="s">
        <v>70</v>
      </c>
    </row>
    <row r="7854" spans="17:63" ht="29.25" customHeight="1" x14ac:dyDescent="0.2">
      <c r="Q7854" s="92" t="s">
        <v>50</v>
      </c>
      <c r="BF7854" s="101" t="s">
        <v>58</v>
      </c>
      <c r="BK7854" s="98" t="s">
        <v>70</v>
      </c>
    </row>
    <row r="7855" spans="17:63" ht="29.25" customHeight="1" x14ac:dyDescent="0.2">
      <c r="Q7855" s="92" t="s">
        <v>50</v>
      </c>
      <c r="BF7855" s="101" t="s">
        <v>58</v>
      </c>
      <c r="BK7855" s="98" t="s">
        <v>70</v>
      </c>
    </row>
    <row r="7856" spans="17:63" ht="29.25" customHeight="1" x14ac:dyDescent="0.2">
      <c r="Q7856" s="92" t="s">
        <v>50</v>
      </c>
      <c r="BF7856" s="101" t="s">
        <v>58</v>
      </c>
      <c r="BK7856" s="98" t="s">
        <v>70</v>
      </c>
    </row>
    <row r="7857" spans="17:63" ht="29.25" customHeight="1" x14ac:dyDescent="0.2">
      <c r="Q7857" s="92" t="s">
        <v>50</v>
      </c>
      <c r="BF7857" s="101" t="s">
        <v>58</v>
      </c>
      <c r="BK7857" s="98" t="s">
        <v>70</v>
      </c>
    </row>
    <row r="7858" spans="17:63" ht="29.25" customHeight="1" x14ac:dyDescent="0.2">
      <c r="Q7858" s="92" t="s">
        <v>50</v>
      </c>
      <c r="BF7858" s="101" t="s">
        <v>58</v>
      </c>
      <c r="BK7858" s="98" t="s">
        <v>70</v>
      </c>
    </row>
    <row r="7859" spans="17:63" ht="29.25" customHeight="1" x14ac:dyDescent="0.2">
      <c r="Q7859" s="92" t="s">
        <v>50</v>
      </c>
      <c r="BF7859" s="101" t="s">
        <v>58</v>
      </c>
      <c r="BK7859" s="98" t="s">
        <v>70</v>
      </c>
    </row>
    <row r="7860" spans="17:63" ht="29.25" customHeight="1" x14ac:dyDescent="0.2">
      <c r="Q7860" s="92" t="s">
        <v>50</v>
      </c>
      <c r="BF7860" s="101" t="s">
        <v>58</v>
      </c>
      <c r="BK7860" s="98" t="s">
        <v>70</v>
      </c>
    </row>
    <row r="7861" spans="17:63" ht="29.25" customHeight="1" x14ac:dyDescent="0.2">
      <c r="Q7861" s="92" t="s">
        <v>50</v>
      </c>
      <c r="BF7861" s="101" t="s">
        <v>58</v>
      </c>
      <c r="BK7861" s="98" t="s">
        <v>70</v>
      </c>
    </row>
    <row r="7862" spans="17:63" ht="29.25" customHeight="1" x14ac:dyDescent="0.2">
      <c r="Q7862" s="92" t="s">
        <v>50</v>
      </c>
      <c r="BF7862" s="101" t="s">
        <v>58</v>
      </c>
      <c r="BK7862" s="98" t="s">
        <v>70</v>
      </c>
    </row>
    <row r="7863" spans="17:63" ht="29.25" customHeight="1" x14ac:dyDescent="0.2">
      <c r="Q7863" s="92" t="s">
        <v>50</v>
      </c>
      <c r="BF7863" s="101" t="s">
        <v>58</v>
      </c>
      <c r="BK7863" s="98" t="s">
        <v>70</v>
      </c>
    </row>
    <row r="7864" spans="17:63" ht="29.25" customHeight="1" x14ac:dyDescent="0.2">
      <c r="Q7864" s="92" t="s">
        <v>50</v>
      </c>
      <c r="BF7864" s="101" t="s">
        <v>58</v>
      </c>
      <c r="BK7864" s="98" t="s">
        <v>70</v>
      </c>
    </row>
    <row r="7865" spans="17:63" ht="29.25" customHeight="1" x14ac:dyDescent="0.2">
      <c r="Q7865" s="92" t="s">
        <v>50</v>
      </c>
      <c r="BF7865" s="101" t="s">
        <v>58</v>
      </c>
      <c r="BK7865" s="98" t="s">
        <v>70</v>
      </c>
    </row>
    <row r="7866" spans="17:63" ht="29.25" customHeight="1" x14ac:dyDescent="0.2">
      <c r="Q7866" s="92" t="s">
        <v>50</v>
      </c>
      <c r="BF7866" s="101" t="s">
        <v>58</v>
      </c>
      <c r="BK7866" s="98" t="s">
        <v>70</v>
      </c>
    </row>
    <row r="7867" spans="17:63" ht="29.25" customHeight="1" x14ac:dyDescent="0.2">
      <c r="Q7867" s="92" t="s">
        <v>50</v>
      </c>
      <c r="BF7867" s="101" t="s">
        <v>58</v>
      </c>
      <c r="BK7867" s="98" t="s">
        <v>70</v>
      </c>
    </row>
    <row r="7868" spans="17:63" ht="29.25" customHeight="1" x14ac:dyDescent="0.2">
      <c r="Q7868" s="92" t="s">
        <v>50</v>
      </c>
      <c r="BF7868" s="101" t="s">
        <v>58</v>
      </c>
      <c r="BK7868" s="98" t="s">
        <v>70</v>
      </c>
    </row>
    <row r="7869" spans="17:63" ht="29.25" customHeight="1" x14ac:dyDescent="0.2">
      <c r="Q7869" s="92" t="s">
        <v>50</v>
      </c>
      <c r="BF7869" s="101" t="s">
        <v>58</v>
      </c>
      <c r="BK7869" s="98" t="s">
        <v>70</v>
      </c>
    </row>
    <row r="7870" spans="17:63" ht="29.25" customHeight="1" x14ac:dyDescent="0.2">
      <c r="Q7870" s="92" t="s">
        <v>50</v>
      </c>
      <c r="BF7870" s="101" t="s">
        <v>58</v>
      </c>
      <c r="BK7870" s="98" t="s">
        <v>70</v>
      </c>
    </row>
    <row r="7871" spans="17:63" ht="29.25" customHeight="1" x14ac:dyDescent="0.2">
      <c r="Q7871" s="92" t="s">
        <v>50</v>
      </c>
      <c r="BF7871" s="101" t="s">
        <v>58</v>
      </c>
      <c r="BK7871" s="98" t="s">
        <v>70</v>
      </c>
    </row>
    <row r="7872" spans="17:63" ht="29.25" customHeight="1" x14ac:dyDescent="0.2">
      <c r="Q7872" s="92" t="s">
        <v>50</v>
      </c>
      <c r="BF7872" s="101" t="s">
        <v>58</v>
      </c>
      <c r="BK7872" s="98" t="s">
        <v>70</v>
      </c>
    </row>
    <row r="7873" spans="17:63" ht="29.25" customHeight="1" x14ac:dyDescent="0.2">
      <c r="Q7873" s="92" t="s">
        <v>50</v>
      </c>
      <c r="BF7873" s="101" t="s">
        <v>58</v>
      </c>
      <c r="BK7873" s="98" t="s">
        <v>70</v>
      </c>
    </row>
    <row r="7874" spans="17:63" ht="29.25" customHeight="1" x14ac:dyDescent="0.2">
      <c r="Q7874" s="92" t="s">
        <v>50</v>
      </c>
      <c r="BF7874" s="101" t="s">
        <v>58</v>
      </c>
      <c r="BK7874" s="98" t="s">
        <v>70</v>
      </c>
    </row>
    <row r="7875" spans="17:63" ht="29.25" customHeight="1" x14ac:dyDescent="0.2">
      <c r="Q7875" s="92" t="s">
        <v>50</v>
      </c>
      <c r="BF7875" s="101" t="s">
        <v>58</v>
      </c>
      <c r="BK7875" s="98" t="s">
        <v>70</v>
      </c>
    </row>
    <row r="7876" spans="17:63" ht="29.25" customHeight="1" x14ac:dyDescent="0.2">
      <c r="Q7876" s="92" t="s">
        <v>50</v>
      </c>
      <c r="BF7876" s="101" t="s">
        <v>58</v>
      </c>
      <c r="BK7876" s="98" t="s">
        <v>70</v>
      </c>
    </row>
    <row r="7877" spans="17:63" ht="29.25" customHeight="1" x14ac:dyDescent="0.2">
      <c r="Q7877" s="92" t="s">
        <v>50</v>
      </c>
      <c r="BF7877" s="101" t="s">
        <v>58</v>
      </c>
      <c r="BK7877" s="98" t="s">
        <v>70</v>
      </c>
    </row>
    <row r="7878" spans="17:63" ht="29.25" customHeight="1" x14ac:dyDescent="0.2">
      <c r="Q7878" s="92" t="s">
        <v>50</v>
      </c>
      <c r="BF7878" s="101" t="s">
        <v>58</v>
      </c>
      <c r="BK7878" s="98" t="s">
        <v>70</v>
      </c>
    </row>
    <row r="7879" spans="17:63" ht="29.25" customHeight="1" x14ac:dyDescent="0.2">
      <c r="Q7879" s="92" t="s">
        <v>50</v>
      </c>
      <c r="BF7879" s="101" t="s">
        <v>58</v>
      </c>
      <c r="BK7879" s="98" t="s">
        <v>70</v>
      </c>
    </row>
    <row r="7880" spans="17:63" ht="29.25" customHeight="1" x14ac:dyDescent="0.2">
      <c r="Q7880" s="92" t="s">
        <v>50</v>
      </c>
      <c r="BF7880" s="101" t="s">
        <v>58</v>
      </c>
      <c r="BK7880" s="98" t="s">
        <v>70</v>
      </c>
    </row>
    <row r="7881" spans="17:63" ht="29.25" customHeight="1" x14ac:dyDescent="0.2">
      <c r="Q7881" s="92" t="s">
        <v>50</v>
      </c>
      <c r="BF7881" s="101" t="s">
        <v>58</v>
      </c>
      <c r="BK7881" s="98" t="s">
        <v>70</v>
      </c>
    </row>
    <row r="7882" spans="17:63" ht="29.25" customHeight="1" x14ac:dyDescent="0.2">
      <c r="Q7882" s="92" t="s">
        <v>50</v>
      </c>
      <c r="BF7882" s="101" t="s">
        <v>58</v>
      </c>
      <c r="BK7882" s="98" t="s">
        <v>70</v>
      </c>
    </row>
    <row r="7883" spans="17:63" ht="29.25" customHeight="1" x14ac:dyDescent="0.2">
      <c r="Q7883" s="92" t="s">
        <v>50</v>
      </c>
      <c r="BF7883" s="101" t="s">
        <v>58</v>
      </c>
      <c r="BK7883" s="98" t="s">
        <v>70</v>
      </c>
    </row>
    <row r="7884" spans="17:63" ht="29.25" customHeight="1" x14ac:dyDescent="0.2">
      <c r="Q7884" s="92" t="s">
        <v>50</v>
      </c>
      <c r="BF7884" s="101" t="s">
        <v>58</v>
      </c>
      <c r="BK7884" s="98" t="s">
        <v>70</v>
      </c>
    </row>
    <row r="7885" spans="17:63" ht="29.25" customHeight="1" x14ac:dyDescent="0.2">
      <c r="Q7885" s="92" t="s">
        <v>50</v>
      </c>
      <c r="BF7885" s="101" t="s">
        <v>58</v>
      </c>
      <c r="BK7885" s="98" t="s">
        <v>70</v>
      </c>
    </row>
    <row r="7886" spans="17:63" ht="29.25" customHeight="1" x14ac:dyDescent="0.2">
      <c r="Q7886" s="92" t="s">
        <v>50</v>
      </c>
      <c r="BF7886" s="101" t="s">
        <v>58</v>
      </c>
      <c r="BK7886" s="98" t="s">
        <v>70</v>
      </c>
    </row>
    <row r="7887" spans="17:63" ht="29.25" customHeight="1" x14ac:dyDescent="0.2">
      <c r="Q7887" s="92" t="s">
        <v>50</v>
      </c>
      <c r="BF7887" s="101" t="s">
        <v>58</v>
      </c>
      <c r="BK7887" s="98" t="s">
        <v>70</v>
      </c>
    </row>
    <row r="7888" spans="17:63" ht="29.25" customHeight="1" x14ac:dyDescent="0.2">
      <c r="Q7888" s="92" t="s">
        <v>50</v>
      </c>
      <c r="BF7888" s="101" t="s">
        <v>58</v>
      </c>
      <c r="BK7888" s="98" t="s">
        <v>70</v>
      </c>
    </row>
    <row r="7889" spans="17:63" ht="29.25" customHeight="1" x14ac:dyDescent="0.2">
      <c r="Q7889" s="92" t="s">
        <v>50</v>
      </c>
      <c r="BF7889" s="101" t="s">
        <v>58</v>
      </c>
      <c r="BK7889" s="98" t="s">
        <v>70</v>
      </c>
    </row>
    <row r="7890" spans="17:63" ht="29.25" customHeight="1" x14ac:dyDescent="0.2">
      <c r="Q7890" s="92" t="s">
        <v>50</v>
      </c>
      <c r="BF7890" s="101" t="s">
        <v>58</v>
      </c>
      <c r="BK7890" s="98" t="s">
        <v>70</v>
      </c>
    </row>
    <row r="7891" spans="17:63" ht="29.25" customHeight="1" x14ac:dyDescent="0.2">
      <c r="Q7891" s="92" t="s">
        <v>50</v>
      </c>
      <c r="BF7891" s="101" t="s">
        <v>58</v>
      </c>
      <c r="BK7891" s="98" t="s">
        <v>70</v>
      </c>
    </row>
    <row r="7892" spans="17:63" ht="29.25" customHeight="1" x14ac:dyDescent="0.2">
      <c r="Q7892" s="92" t="s">
        <v>50</v>
      </c>
      <c r="BF7892" s="101" t="s">
        <v>58</v>
      </c>
      <c r="BK7892" s="98" t="s">
        <v>70</v>
      </c>
    </row>
    <row r="7893" spans="17:63" ht="29.25" customHeight="1" x14ac:dyDescent="0.2">
      <c r="Q7893" s="92" t="s">
        <v>50</v>
      </c>
      <c r="BF7893" s="101" t="s">
        <v>58</v>
      </c>
      <c r="BK7893" s="98" t="s">
        <v>70</v>
      </c>
    </row>
    <row r="7894" spans="17:63" ht="29.25" customHeight="1" x14ac:dyDescent="0.2">
      <c r="Q7894" s="92" t="s">
        <v>50</v>
      </c>
      <c r="BF7894" s="101" t="s">
        <v>58</v>
      </c>
      <c r="BK7894" s="98" t="s">
        <v>70</v>
      </c>
    </row>
    <row r="7895" spans="17:63" ht="29.25" customHeight="1" x14ac:dyDescent="0.2">
      <c r="Q7895" s="92" t="s">
        <v>50</v>
      </c>
      <c r="BF7895" s="101" t="s">
        <v>58</v>
      </c>
      <c r="BK7895" s="98" t="s">
        <v>70</v>
      </c>
    </row>
    <row r="7896" spans="17:63" ht="29.25" customHeight="1" x14ac:dyDescent="0.2">
      <c r="Q7896" s="92" t="s">
        <v>50</v>
      </c>
      <c r="BF7896" s="101" t="s">
        <v>58</v>
      </c>
      <c r="BK7896" s="98" t="s">
        <v>70</v>
      </c>
    </row>
    <row r="7897" spans="17:63" ht="29.25" customHeight="1" x14ac:dyDescent="0.2">
      <c r="Q7897" s="92" t="s">
        <v>50</v>
      </c>
      <c r="BF7897" s="101" t="s">
        <v>58</v>
      </c>
      <c r="BK7897" s="98" t="s">
        <v>70</v>
      </c>
    </row>
    <row r="7898" spans="17:63" ht="29.25" customHeight="1" x14ac:dyDescent="0.2">
      <c r="Q7898" s="92" t="s">
        <v>50</v>
      </c>
      <c r="BF7898" s="101" t="s">
        <v>58</v>
      </c>
      <c r="BK7898" s="98" t="s">
        <v>70</v>
      </c>
    </row>
    <row r="7899" spans="17:63" ht="29.25" customHeight="1" x14ac:dyDescent="0.2">
      <c r="Q7899" s="92" t="s">
        <v>50</v>
      </c>
      <c r="BF7899" s="101" t="s">
        <v>58</v>
      </c>
      <c r="BK7899" s="98" t="s">
        <v>70</v>
      </c>
    </row>
    <row r="7900" spans="17:63" ht="29.25" customHeight="1" x14ac:dyDescent="0.2">
      <c r="Q7900" s="92" t="s">
        <v>50</v>
      </c>
      <c r="BF7900" s="101" t="s">
        <v>58</v>
      </c>
      <c r="BK7900" s="98" t="s">
        <v>70</v>
      </c>
    </row>
    <row r="7901" spans="17:63" ht="29.25" customHeight="1" x14ac:dyDescent="0.2">
      <c r="Q7901" s="92" t="s">
        <v>50</v>
      </c>
      <c r="BF7901" s="101" t="s">
        <v>58</v>
      </c>
      <c r="BK7901" s="98" t="s">
        <v>70</v>
      </c>
    </row>
    <row r="7902" spans="17:63" ht="29.25" customHeight="1" x14ac:dyDescent="0.2">
      <c r="Q7902" s="92" t="s">
        <v>50</v>
      </c>
      <c r="BF7902" s="101" t="s">
        <v>58</v>
      </c>
      <c r="BK7902" s="98" t="s">
        <v>70</v>
      </c>
    </row>
    <row r="7903" spans="17:63" ht="29.25" customHeight="1" x14ac:dyDescent="0.2">
      <c r="Q7903" s="92" t="s">
        <v>50</v>
      </c>
      <c r="BF7903" s="101" t="s">
        <v>58</v>
      </c>
      <c r="BK7903" s="98" t="s">
        <v>70</v>
      </c>
    </row>
    <row r="7904" spans="17:63" ht="29.25" customHeight="1" x14ac:dyDescent="0.2">
      <c r="Q7904" s="92" t="s">
        <v>50</v>
      </c>
      <c r="BF7904" s="101" t="s">
        <v>58</v>
      </c>
      <c r="BK7904" s="98" t="s">
        <v>70</v>
      </c>
    </row>
    <row r="7905" spans="17:63" ht="29.25" customHeight="1" x14ac:dyDescent="0.2">
      <c r="Q7905" s="92" t="s">
        <v>50</v>
      </c>
      <c r="BF7905" s="101" t="s">
        <v>58</v>
      </c>
      <c r="BK7905" s="98" t="s">
        <v>70</v>
      </c>
    </row>
    <row r="7906" spans="17:63" ht="29.25" customHeight="1" x14ac:dyDescent="0.2">
      <c r="Q7906" s="92" t="s">
        <v>50</v>
      </c>
      <c r="BF7906" s="101" t="s">
        <v>58</v>
      </c>
      <c r="BK7906" s="98" t="s">
        <v>70</v>
      </c>
    </row>
    <row r="7907" spans="17:63" ht="29.25" customHeight="1" x14ac:dyDescent="0.2">
      <c r="Q7907" s="92" t="s">
        <v>50</v>
      </c>
      <c r="BF7907" s="101" t="s">
        <v>58</v>
      </c>
      <c r="BK7907" s="98" t="s">
        <v>70</v>
      </c>
    </row>
    <row r="7908" spans="17:63" ht="29.25" customHeight="1" x14ac:dyDescent="0.2">
      <c r="Q7908" s="92" t="s">
        <v>50</v>
      </c>
      <c r="BF7908" s="101" t="s">
        <v>58</v>
      </c>
      <c r="BK7908" s="98" t="s">
        <v>70</v>
      </c>
    </row>
    <row r="7909" spans="17:63" ht="29.25" customHeight="1" x14ac:dyDescent="0.2">
      <c r="Q7909" s="92" t="s">
        <v>50</v>
      </c>
      <c r="BF7909" s="101" t="s">
        <v>58</v>
      </c>
      <c r="BK7909" s="98" t="s">
        <v>70</v>
      </c>
    </row>
    <row r="7910" spans="17:63" ht="29.25" customHeight="1" x14ac:dyDescent="0.2">
      <c r="Q7910" s="92" t="s">
        <v>50</v>
      </c>
      <c r="BF7910" s="101" t="s">
        <v>58</v>
      </c>
      <c r="BK7910" s="98" t="s">
        <v>70</v>
      </c>
    </row>
    <row r="7911" spans="17:63" ht="29.25" customHeight="1" x14ac:dyDescent="0.2">
      <c r="Q7911" s="92" t="s">
        <v>50</v>
      </c>
      <c r="BF7911" s="101" t="s">
        <v>58</v>
      </c>
      <c r="BK7911" s="98" t="s">
        <v>70</v>
      </c>
    </row>
    <row r="7912" spans="17:63" ht="29.25" customHeight="1" x14ac:dyDescent="0.2">
      <c r="Q7912" s="92" t="s">
        <v>50</v>
      </c>
      <c r="BF7912" s="101" t="s">
        <v>58</v>
      </c>
      <c r="BK7912" s="98" t="s">
        <v>70</v>
      </c>
    </row>
    <row r="7913" spans="17:63" ht="29.25" customHeight="1" x14ac:dyDescent="0.2">
      <c r="Q7913" s="92" t="s">
        <v>50</v>
      </c>
      <c r="BF7913" s="101" t="s">
        <v>58</v>
      </c>
      <c r="BK7913" s="98" t="s">
        <v>70</v>
      </c>
    </row>
    <row r="7914" spans="17:63" ht="29.25" customHeight="1" x14ac:dyDescent="0.2">
      <c r="Q7914" s="92" t="s">
        <v>50</v>
      </c>
      <c r="BF7914" s="101" t="s">
        <v>58</v>
      </c>
      <c r="BK7914" s="98" t="s">
        <v>70</v>
      </c>
    </row>
    <row r="7915" spans="17:63" ht="29.25" customHeight="1" x14ac:dyDescent="0.2">
      <c r="Q7915" s="92" t="s">
        <v>50</v>
      </c>
      <c r="BF7915" s="101" t="s">
        <v>58</v>
      </c>
      <c r="BK7915" s="98" t="s">
        <v>70</v>
      </c>
    </row>
    <row r="7916" spans="17:63" ht="29.25" customHeight="1" x14ac:dyDescent="0.2">
      <c r="Q7916" s="92" t="s">
        <v>50</v>
      </c>
      <c r="BF7916" s="101" t="s">
        <v>58</v>
      </c>
      <c r="BK7916" s="98" t="s">
        <v>70</v>
      </c>
    </row>
    <row r="7917" spans="17:63" ht="29.25" customHeight="1" x14ac:dyDescent="0.2">
      <c r="Q7917" s="92" t="s">
        <v>50</v>
      </c>
      <c r="BF7917" s="101" t="s">
        <v>58</v>
      </c>
      <c r="BK7917" s="98" t="s">
        <v>70</v>
      </c>
    </row>
    <row r="7918" spans="17:63" ht="29.25" customHeight="1" x14ac:dyDescent="0.2">
      <c r="Q7918" s="92" t="s">
        <v>50</v>
      </c>
      <c r="BF7918" s="101" t="s">
        <v>58</v>
      </c>
      <c r="BK7918" s="98" t="s">
        <v>70</v>
      </c>
    </row>
    <row r="7919" spans="17:63" ht="29.25" customHeight="1" x14ac:dyDescent="0.2">
      <c r="Q7919" s="92" t="s">
        <v>50</v>
      </c>
      <c r="BF7919" s="101" t="s">
        <v>58</v>
      </c>
      <c r="BK7919" s="98" t="s">
        <v>70</v>
      </c>
    </row>
    <row r="7920" spans="17:63" ht="29.25" customHeight="1" x14ac:dyDescent="0.2">
      <c r="Q7920" s="92" t="s">
        <v>50</v>
      </c>
      <c r="BF7920" s="101" t="s">
        <v>58</v>
      </c>
      <c r="BK7920" s="98" t="s">
        <v>70</v>
      </c>
    </row>
    <row r="7921" spans="17:63" ht="29.25" customHeight="1" x14ac:dyDescent="0.2">
      <c r="Q7921" s="92" t="s">
        <v>50</v>
      </c>
      <c r="BF7921" s="101" t="s">
        <v>58</v>
      </c>
      <c r="BK7921" s="98" t="s">
        <v>70</v>
      </c>
    </row>
    <row r="7922" spans="17:63" ht="29.25" customHeight="1" x14ac:dyDescent="0.2">
      <c r="Q7922" s="92" t="s">
        <v>50</v>
      </c>
      <c r="BF7922" s="101" t="s">
        <v>58</v>
      </c>
      <c r="BK7922" s="98" t="s">
        <v>70</v>
      </c>
    </row>
    <row r="7923" spans="17:63" ht="29.25" customHeight="1" x14ac:dyDescent="0.2">
      <c r="Q7923" s="92" t="s">
        <v>50</v>
      </c>
      <c r="BF7923" s="101" t="s">
        <v>58</v>
      </c>
      <c r="BK7923" s="98" t="s">
        <v>70</v>
      </c>
    </row>
    <row r="7924" spans="17:63" ht="29.25" customHeight="1" x14ac:dyDescent="0.2">
      <c r="Q7924" s="92" t="s">
        <v>50</v>
      </c>
      <c r="BF7924" s="101" t="s">
        <v>58</v>
      </c>
      <c r="BK7924" s="98" t="s">
        <v>70</v>
      </c>
    </row>
    <row r="7925" spans="17:63" ht="29.25" customHeight="1" x14ac:dyDescent="0.2">
      <c r="Q7925" s="92" t="s">
        <v>50</v>
      </c>
      <c r="BF7925" s="101" t="s">
        <v>58</v>
      </c>
      <c r="BK7925" s="98" t="s">
        <v>70</v>
      </c>
    </row>
    <row r="7926" spans="17:63" ht="29.25" customHeight="1" x14ac:dyDescent="0.2">
      <c r="Q7926" s="92" t="s">
        <v>50</v>
      </c>
      <c r="BF7926" s="101" t="s">
        <v>58</v>
      </c>
      <c r="BK7926" s="98" t="s">
        <v>70</v>
      </c>
    </row>
    <row r="7927" spans="17:63" ht="29.25" customHeight="1" x14ac:dyDescent="0.2">
      <c r="Q7927" s="92" t="s">
        <v>50</v>
      </c>
      <c r="BF7927" s="101" t="s">
        <v>58</v>
      </c>
      <c r="BK7927" s="98" t="s">
        <v>70</v>
      </c>
    </row>
    <row r="7928" spans="17:63" ht="29.25" customHeight="1" x14ac:dyDescent="0.2">
      <c r="Q7928" s="92" t="s">
        <v>50</v>
      </c>
      <c r="BF7928" s="101" t="s">
        <v>58</v>
      </c>
      <c r="BK7928" s="98" t="s">
        <v>70</v>
      </c>
    </row>
    <row r="7929" spans="17:63" ht="29.25" customHeight="1" x14ac:dyDescent="0.2">
      <c r="Q7929" s="92" t="s">
        <v>50</v>
      </c>
      <c r="BF7929" s="101" t="s">
        <v>58</v>
      </c>
      <c r="BK7929" s="98" t="s">
        <v>70</v>
      </c>
    </row>
    <row r="7930" spans="17:63" ht="29.25" customHeight="1" x14ac:dyDescent="0.2">
      <c r="Q7930" s="92" t="s">
        <v>50</v>
      </c>
      <c r="BF7930" s="101" t="s">
        <v>58</v>
      </c>
      <c r="BK7930" s="98" t="s">
        <v>70</v>
      </c>
    </row>
    <row r="7931" spans="17:63" ht="29.25" customHeight="1" x14ac:dyDescent="0.2">
      <c r="Q7931" s="92" t="s">
        <v>50</v>
      </c>
      <c r="BF7931" s="101" t="s">
        <v>58</v>
      </c>
      <c r="BK7931" s="98" t="s">
        <v>70</v>
      </c>
    </row>
    <row r="7932" spans="17:63" ht="29.25" customHeight="1" x14ac:dyDescent="0.2">
      <c r="Q7932" s="92" t="s">
        <v>50</v>
      </c>
      <c r="BF7932" s="101" t="s">
        <v>58</v>
      </c>
      <c r="BK7932" s="98" t="s">
        <v>70</v>
      </c>
    </row>
    <row r="7933" spans="17:63" ht="29.25" customHeight="1" x14ac:dyDescent="0.2">
      <c r="Q7933" s="92" t="s">
        <v>50</v>
      </c>
      <c r="BF7933" s="101" t="s">
        <v>58</v>
      </c>
      <c r="BK7933" s="98" t="s">
        <v>70</v>
      </c>
    </row>
    <row r="7934" spans="17:63" ht="29.25" customHeight="1" x14ac:dyDescent="0.2">
      <c r="Q7934" s="92" t="s">
        <v>50</v>
      </c>
      <c r="BF7934" s="101" t="s">
        <v>58</v>
      </c>
      <c r="BK7934" s="98" t="s">
        <v>70</v>
      </c>
    </row>
    <row r="7935" spans="17:63" ht="29.25" customHeight="1" x14ac:dyDescent="0.2">
      <c r="Q7935" s="92" t="s">
        <v>50</v>
      </c>
      <c r="BF7935" s="101" t="s">
        <v>58</v>
      </c>
      <c r="BK7935" s="98" t="s">
        <v>70</v>
      </c>
    </row>
    <row r="7936" spans="17:63" ht="29.25" customHeight="1" x14ac:dyDescent="0.2">
      <c r="Q7936" s="92" t="s">
        <v>50</v>
      </c>
      <c r="BF7936" s="101" t="s">
        <v>58</v>
      </c>
      <c r="BK7936" s="98" t="s">
        <v>70</v>
      </c>
    </row>
    <row r="7937" spans="17:63" ht="29.25" customHeight="1" x14ac:dyDescent="0.2">
      <c r="Q7937" s="92" t="s">
        <v>50</v>
      </c>
      <c r="BF7937" s="101" t="s">
        <v>58</v>
      </c>
      <c r="BK7937" s="98" t="s">
        <v>70</v>
      </c>
    </row>
    <row r="7938" spans="17:63" ht="29.25" customHeight="1" x14ac:dyDescent="0.2">
      <c r="Q7938" s="92" t="s">
        <v>50</v>
      </c>
      <c r="BF7938" s="101" t="s">
        <v>58</v>
      </c>
      <c r="BK7938" s="98" t="s">
        <v>70</v>
      </c>
    </row>
    <row r="7939" spans="17:63" ht="29.25" customHeight="1" x14ac:dyDescent="0.2">
      <c r="Q7939" s="92" t="s">
        <v>50</v>
      </c>
      <c r="BF7939" s="101" t="s">
        <v>58</v>
      </c>
      <c r="BK7939" s="98" t="s">
        <v>70</v>
      </c>
    </row>
    <row r="7940" spans="17:63" ht="29.25" customHeight="1" x14ac:dyDescent="0.2">
      <c r="Q7940" s="92" t="s">
        <v>50</v>
      </c>
      <c r="BF7940" s="101" t="s">
        <v>58</v>
      </c>
      <c r="BK7940" s="98" t="s">
        <v>70</v>
      </c>
    </row>
    <row r="7941" spans="17:63" ht="29.25" customHeight="1" x14ac:dyDescent="0.2">
      <c r="Q7941" s="92" t="s">
        <v>50</v>
      </c>
      <c r="BF7941" s="101" t="s">
        <v>58</v>
      </c>
      <c r="BK7941" s="98" t="s">
        <v>70</v>
      </c>
    </row>
    <row r="7942" spans="17:63" ht="29.25" customHeight="1" x14ac:dyDescent="0.2">
      <c r="Q7942" s="92" t="s">
        <v>50</v>
      </c>
      <c r="BF7942" s="101" t="s">
        <v>58</v>
      </c>
      <c r="BK7942" s="98" t="s">
        <v>70</v>
      </c>
    </row>
    <row r="7943" spans="17:63" ht="29.25" customHeight="1" x14ac:dyDescent="0.2">
      <c r="Q7943" s="92" t="s">
        <v>50</v>
      </c>
      <c r="BF7943" s="101" t="s">
        <v>58</v>
      </c>
      <c r="BK7943" s="98" t="s">
        <v>70</v>
      </c>
    </row>
    <row r="7944" spans="17:63" ht="29.25" customHeight="1" x14ac:dyDescent="0.2">
      <c r="Q7944" s="92" t="s">
        <v>50</v>
      </c>
      <c r="BF7944" s="101" t="s">
        <v>58</v>
      </c>
      <c r="BK7944" s="98" t="s">
        <v>70</v>
      </c>
    </row>
    <row r="7945" spans="17:63" ht="29.25" customHeight="1" x14ac:dyDescent="0.2">
      <c r="Q7945" s="92" t="s">
        <v>50</v>
      </c>
      <c r="BF7945" s="101" t="s">
        <v>58</v>
      </c>
      <c r="BK7945" s="98" t="s">
        <v>70</v>
      </c>
    </row>
    <row r="7946" spans="17:63" ht="29.25" customHeight="1" x14ac:dyDescent="0.2">
      <c r="Q7946" s="92" t="s">
        <v>50</v>
      </c>
      <c r="BF7946" s="101" t="s">
        <v>58</v>
      </c>
      <c r="BK7946" s="98" t="s">
        <v>70</v>
      </c>
    </row>
    <row r="7947" spans="17:63" ht="29.25" customHeight="1" x14ac:dyDescent="0.2">
      <c r="Q7947" s="92" t="s">
        <v>50</v>
      </c>
      <c r="BF7947" s="101" t="s">
        <v>58</v>
      </c>
      <c r="BK7947" s="98" t="s">
        <v>70</v>
      </c>
    </row>
    <row r="7948" spans="17:63" ht="29.25" customHeight="1" x14ac:dyDescent="0.2">
      <c r="Q7948" s="92" t="s">
        <v>50</v>
      </c>
      <c r="BF7948" s="101" t="s">
        <v>58</v>
      </c>
      <c r="BK7948" s="98" t="s">
        <v>70</v>
      </c>
    </row>
    <row r="7949" spans="17:63" ht="29.25" customHeight="1" x14ac:dyDescent="0.2">
      <c r="Q7949" s="92" t="s">
        <v>50</v>
      </c>
      <c r="BF7949" s="101" t="s">
        <v>58</v>
      </c>
      <c r="BK7949" s="98" t="s">
        <v>70</v>
      </c>
    </row>
    <row r="7950" spans="17:63" ht="29.25" customHeight="1" x14ac:dyDescent="0.2">
      <c r="Q7950" s="92" t="s">
        <v>50</v>
      </c>
      <c r="BF7950" s="101" t="s">
        <v>58</v>
      </c>
      <c r="BK7950" s="98" t="s">
        <v>70</v>
      </c>
    </row>
    <row r="7951" spans="17:63" ht="29.25" customHeight="1" x14ac:dyDescent="0.2">
      <c r="Q7951" s="92" t="s">
        <v>50</v>
      </c>
      <c r="BF7951" s="101" t="s">
        <v>58</v>
      </c>
      <c r="BK7951" s="98" t="s">
        <v>70</v>
      </c>
    </row>
    <row r="7952" spans="17:63" ht="29.25" customHeight="1" x14ac:dyDescent="0.2">
      <c r="Q7952" s="92" t="s">
        <v>50</v>
      </c>
      <c r="BF7952" s="101" t="s">
        <v>58</v>
      </c>
      <c r="BK7952" s="98" t="s">
        <v>70</v>
      </c>
    </row>
    <row r="7953" spans="17:63" ht="29.25" customHeight="1" x14ac:dyDescent="0.2">
      <c r="Q7953" s="92" t="s">
        <v>50</v>
      </c>
      <c r="BF7953" s="101" t="s">
        <v>58</v>
      </c>
      <c r="BK7953" s="98" t="s">
        <v>70</v>
      </c>
    </row>
    <row r="7954" spans="17:63" ht="29.25" customHeight="1" x14ac:dyDescent="0.2">
      <c r="Q7954" s="92" t="s">
        <v>50</v>
      </c>
      <c r="BF7954" s="101" t="s">
        <v>58</v>
      </c>
      <c r="BK7954" s="98" t="s">
        <v>70</v>
      </c>
    </row>
    <row r="7955" spans="17:63" ht="29.25" customHeight="1" x14ac:dyDescent="0.2">
      <c r="Q7955" s="92" t="s">
        <v>50</v>
      </c>
      <c r="BF7955" s="101" t="s">
        <v>58</v>
      </c>
      <c r="BK7955" s="98" t="s">
        <v>70</v>
      </c>
    </row>
    <row r="7956" spans="17:63" ht="29.25" customHeight="1" x14ac:dyDescent="0.2">
      <c r="Q7956" s="92" t="s">
        <v>50</v>
      </c>
      <c r="BF7956" s="101" t="s">
        <v>58</v>
      </c>
      <c r="BK7956" s="98" t="s">
        <v>70</v>
      </c>
    </row>
    <row r="7957" spans="17:63" ht="29.25" customHeight="1" x14ac:dyDescent="0.2">
      <c r="Q7957" s="92" t="s">
        <v>50</v>
      </c>
      <c r="BF7957" s="101" t="s">
        <v>58</v>
      </c>
      <c r="BK7957" s="98" t="s">
        <v>70</v>
      </c>
    </row>
    <row r="7958" spans="17:63" ht="29.25" customHeight="1" x14ac:dyDescent="0.2">
      <c r="Q7958" s="92" t="s">
        <v>50</v>
      </c>
      <c r="BF7958" s="101" t="s">
        <v>58</v>
      </c>
      <c r="BK7958" s="98" t="s">
        <v>70</v>
      </c>
    </row>
    <row r="7959" spans="17:63" ht="29.25" customHeight="1" x14ac:dyDescent="0.2">
      <c r="Q7959" s="92" t="s">
        <v>50</v>
      </c>
      <c r="BF7959" s="101" t="s">
        <v>58</v>
      </c>
      <c r="BK7959" s="98" t="s">
        <v>70</v>
      </c>
    </row>
    <row r="7960" spans="17:63" ht="29.25" customHeight="1" x14ac:dyDescent="0.2">
      <c r="Q7960" s="92" t="s">
        <v>50</v>
      </c>
      <c r="BF7960" s="101" t="s">
        <v>58</v>
      </c>
      <c r="BK7960" s="98" t="s">
        <v>70</v>
      </c>
    </row>
    <row r="7961" spans="17:63" ht="29.25" customHeight="1" x14ac:dyDescent="0.2">
      <c r="Q7961" s="92" t="s">
        <v>50</v>
      </c>
      <c r="BF7961" s="101" t="s">
        <v>58</v>
      </c>
      <c r="BK7961" s="98" t="s">
        <v>70</v>
      </c>
    </row>
    <row r="7962" spans="17:63" ht="29.25" customHeight="1" x14ac:dyDescent="0.2">
      <c r="Q7962" s="92" t="s">
        <v>50</v>
      </c>
      <c r="BF7962" s="101" t="s">
        <v>58</v>
      </c>
      <c r="BK7962" s="98" t="s">
        <v>70</v>
      </c>
    </row>
    <row r="7963" spans="17:63" ht="29.25" customHeight="1" x14ac:dyDescent="0.2">
      <c r="Q7963" s="92" t="s">
        <v>50</v>
      </c>
      <c r="BF7963" s="101" t="s">
        <v>58</v>
      </c>
      <c r="BK7963" s="98" t="s">
        <v>70</v>
      </c>
    </row>
    <row r="7964" spans="17:63" ht="29.25" customHeight="1" x14ac:dyDescent="0.2">
      <c r="Q7964" s="92" t="s">
        <v>50</v>
      </c>
      <c r="BF7964" s="101" t="s">
        <v>58</v>
      </c>
      <c r="BK7964" s="98" t="s">
        <v>70</v>
      </c>
    </row>
    <row r="7965" spans="17:63" ht="29.25" customHeight="1" x14ac:dyDescent="0.2">
      <c r="Q7965" s="92" t="s">
        <v>50</v>
      </c>
      <c r="BF7965" s="101" t="s">
        <v>58</v>
      </c>
      <c r="BK7965" s="98" t="s">
        <v>70</v>
      </c>
    </row>
    <row r="7966" spans="17:63" ht="29.25" customHeight="1" x14ac:dyDescent="0.2">
      <c r="Q7966" s="92" t="s">
        <v>50</v>
      </c>
      <c r="BF7966" s="101" t="s">
        <v>58</v>
      </c>
      <c r="BK7966" s="98" t="s">
        <v>70</v>
      </c>
    </row>
    <row r="7967" spans="17:63" ht="29.25" customHeight="1" x14ac:dyDescent="0.2">
      <c r="Q7967" s="92" t="s">
        <v>50</v>
      </c>
      <c r="BF7967" s="101" t="s">
        <v>58</v>
      </c>
      <c r="BK7967" s="98" t="s">
        <v>70</v>
      </c>
    </row>
    <row r="7968" spans="17:63" ht="29.25" customHeight="1" x14ac:dyDescent="0.2">
      <c r="Q7968" s="92" t="s">
        <v>50</v>
      </c>
      <c r="BF7968" s="101" t="s">
        <v>58</v>
      </c>
      <c r="BK7968" s="98" t="s">
        <v>70</v>
      </c>
    </row>
    <row r="7969" spans="17:63" ht="29.25" customHeight="1" x14ac:dyDescent="0.2">
      <c r="Q7969" s="92" t="s">
        <v>50</v>
      </c>
      <c r="BF7969" s="101" t="s">
        <v>58</v>
      </c>
      <c r="BK7969" s="98" t="s">
        <v>70</v>
      </c>
    </row>
    <row r="7970" spans="17:63" ht="29.25" customHeight="1" x14ac:dyDescent="0.2">
      <c r="Q7970" s="92" t="s">
        <v>50</v>
      </c>
      <c r="BF7970" s="101" t="s">
        <v>58</v>
      </c>
      <c r="BK7970" s="98" t="s">
        <v>70</v>
      </c>
    </row>
    <row r="7971" spans="17:63" ht="29.25" customHeight="1" x14ac:dyDescent="0.2">
      <c r="Q7971" s="92" t="s">
        <v>50</v>
      </c>
      <c r="BF7971" s="101" t="s">
        <v>58</v>
      </c>
      <c r="BK7971" s="98" t="s">
        <v>70</v>
      </c>
    </row>
    <row r="7972" spans="17:63" ht="29.25" customHeight="1" x14ac:dyDescent="0.2">
      <c r="Q7972" s="92" t="s">
        <v>50</v>
      </c>
      <c r="BF7972" s="101" t="s">
        <v>58</v>
      </c>
      <c r="BK7972" s="98" t="s">
        <v>70</v>
      </c>
    </row>
    <row r="7973" spans="17:63" ht="29.25" customHeight="1" x14ac:dyDescent="0.2">
      <c r="Q7973" s="92" t="s">
        <v>50</v>
      </c>
      <c r="BF7973" s="101" t="s">
        <v>58</v>
      </c>
      <c r="BK7973" s="98" t="s">
        <v>70</v>
      </c>
    </row>
    <row r="7974" spans="17:63" ht="29.25" customHeight="1" x14ac:dyDescent="0.2">
      <c r="Q7974" s="92" t="s">
        <v>50</v>
      </c>
      <c r="BF7974" s="101" t="s">
        <v>58</v>
      </c>
      <c r="BK7974" s="98" t="s">
        <v>70</v>
      </c>
    </row>
    <row r="7975" spans="17:63" ht="29.25" customHeight="1" x14ac:dyDescent="0.2">
      <c r="Q7975" s="92" t="s">
        <v>50</v>
      </c>
      <c r="BF7975" s="101" t="s">
        <v>58</v>
      </c>
      <c r="BK7975" s="98" t="s">
        <v>70</v>
      </c>
    </row>
    <row r="7976" spans="17:63" ht="29.25" customHeight="1" x14ac:dyDescent="0.2">
      <c r="Q7976" s="92" t="s">
        <v>50</v>
      </c>
      <c r="BF7976" s="101" t="s">
        <v>58</v>
      </c>
      <c r="BK7976" s="98" t="s">
        <v>70</v>
      </c>
    </row>
    <row r="7977" spans="17:63" ht="29.25" customHeight="1" x14ac:dyDescent="0.2">
      <c r="Q7977" s="92" t="s">
        <v>50</v>
      </c>
      <c r="BF7977" s="101" t="s">
        <v>58</v>
      </c>
      <c r="BK7977" s="98" t="s">
        <v>70</v>
      </c>
    </row>
    <row r="7978" spans="17:63" ht="29.25" customHeight="1" x14ac:dyDescent="0.2">
      <c r="Q7978" s="92" t="s">
        <v>50</v>
      </c>
      <c r="BF7978" s="101" t="s">
        <v>58</v>
      </c>
      <c r="BK7978" s="98" t="s">
        <v>70</v>
      </c>
    </row>
    <row r="7979" spans="17:63" ht="29.25" customHeight="1" x14ac:dyDescent="0.2">
      <c r="Q7979" s="92" t="s">
        <v>50</v>
      </c>
      <c r="BF7979" s="101" t="s">
        <v>58</v>
      </c>
      <c r="BK7979" s="98" t="s">
        <v>70</v>
      </c>
    </row>
    <row r="7980" spans="17:63" ht="29.25" customHeight="1" x14ac:dyDescent="0.2">
      <c r="Q7980" s="92" t="s">
        <v>50</v>
      </c>
      <c r="BF7980" s="101" t="s">
        <v>58</v>
      </c>
      <c r="BK7980" s="98" t="s">
        <v>70</v>
      </c>
    </row>
    <row r="7981" spans="17:63" ht="29.25" customHeight="1" x14ac:dyDescent="0.2">
      <c r="Q7981" s="92" t="s">
        <v>50</v>
      </c>
      <c r="BF7981" s="101" t="s">
        <v>58</v>
      </c>
      <c r="BK7981" s="98" t="s">
        <v>70</v>
      </c>
    </row>
    <row r="7982" spans="17:63" ht="29.25" customHeight="1" x14ac:dyDescent="0.2">
      <c r="Q7982" s="92" t="s">
        <v>50</v>
      </c>
      <c r="BF7982" s="101" t="s">
        <v>58</v>
      </c>
      <c r="BK7982" s="98" t="s">
        <v>70</v>
      </c>
    </row>
    <row r="7983" spans="17:63" ht="29.25" customHeight="1" x14ac:dyDescent="0.2">
      <c r="Q7983" s="92" t="s">
        <v>50</v>
      </c>
      <c r="BF7983" s="101" t="s">
        <v>58</v>
      </c>
      <c r="BK7983" s="98" t="s">
        <v>70</v>
      </c>
    </row>
    <row r="7984" spans="17:63" ht="29.25" customHeight="1" x14ac:dyDescent="0.2">
      <c r="Q7984" s="92" t="s">
        <v>50</v>
      </c>
      <c r="BF7984" s="101" t="s">
        <v>58</v>
      </c>
      <c r="BK7984" s="98" t="s">
        <v>70</v>
      </c>
    </row>
    <row r="7985" spans="17:63" ht="29.25" customHeight="1" x14ac:dyDescent="0.2">
      <c r="Q7985" s="92" t="s">
        <v>50</v>
      </c>
      <c r="BF7985" s="101" t="s">
        <v>58</v>
      </c>
      <c r="BK7985" s="98" t="s">
        <v>70</v>
      </c>
    </row>
    <row r="7986" spans="17:63" ht="29.25" customHeight="1" x14ac:dyDescent="0.2">
      <c r="Q7986" s="92" t="s">
        <v>50</v>
      </c>
      <c r="BF7986" s="101" t="s">
        <v>58</v>
      </c>
      <c r="BK7986" s="98" t="s">
        <v>70</v>
      </c>
    </row>
    <row r="7987" spans="17:63" ht="29.25" customHeight="1" x14ac:dyDescent="0.2">
      <c r="Q7987" s="92" t="s">
        <v>50</v>
      </c>
      <c r="BF7987" s="101" t="s">
        <v>58</v>
      </c>
      <c r="BK7987" s="98" t="s">
        <v>70</v>
      </c>
    </row>
    <row r="7988" spans="17:63" ht="29.25" customHeight="1" x14ac:dyDescent="0.2">
      <c r="Q7988" s="92" t="s">
        <v>50</v>
      </c>
      <c r="BF7988" s="101" t="s">
        <v>58</v>
      </c>
      <c r="BK7988" s="98" t="s">
        <v>70</v>
      </c>
    </row>
    <row r="7989" spans="17:63" ht="29.25" customHeight="1" x14ac:dyDescent="0.2">
      <c r="Q7989" s="92" t="s">
        <v>50</v>
      </c>
      <c r="BF7989" s="101" t="s">
        <v>58</v>
      </c>
      <c r="BK7989" s="98" t="s">
        <v>70</v>
      </c>
    </row>
    <row r="7990" spans="17:63" ht="29.25" customHeight="1" x14ac:dyDescent="0.2">
      <c r="Q7990" s="92" t="s">
        <v>50</v>
      </c>
      <c r="BF7990" s="101" t="s">
        <v>58</v>
      </c>
      <c r="BK7990" s="98" t="s">
        <v>70</v>
      </c>
    </row>
    <row r="7991" spans="17:63" ht="29.25" customHeight="1" x14ac:dyDescent="0.2">
      <c r="Q7991" s="92" t="s">
        <v>50</v>
      </c>
      <c r="BF7991" s="101" t="s">
        <v>58</v>
      </c>
      <c r="BK7991" s="98" t="s">
        <v>70</v>
      </c>
    </row>
    <row r="7992" spans="17:63" ht="29.25" customHeight="1" x14ac:dyDescent="0.2">
      <c r="Q7992" s="92" t="s">
        <v>50</v>
      </c>
      <c r="BF7992" s="101" t="s">
        <v>58</v>
      </c>
      <c r="BK7992" s="98" t="s">
        <v>70</v>
      </c>
    </row>
    <row r="7993" spans="17:63" ht="29.25" customHeight="1" x14ac:dyDescent="0.2">
      <c r="Q7993" s="92" t="s">
        <v>50</v>
      </c>
      <c r="BF7993" s="101" t="s">
        <v>58</v>
      </c>
      <c r="BK7993" s="98" t="s">
        <v>70</v>
      </c>
    </row>
    <row r="7994" spans="17:63" ht="29.25" customHeight="1" x14ac:dyDescent="0.2">
      <c r="Q7994" s="92" t="s">
        <v>50</v>
      </c>
      <c r="BF7994" s="101" t="s">
        <v>58</v>
      </c>
      <c r="BK7994" s="98" t="s">
        <v>70</v>
      </c>
    </row>
    <row r="7995" spans="17:63" ht="29.25" customHeight="1" x14ac:dyDescent="0.2">
      <c r="Q7995" s="92" t="s">
        <v>50</v>
      </c>
      <c r="BF7995" s="101" t="s">
        <v>58</v>
      </c>
      <c r="BK7995" s="98" t="s">
        <v>70</v>
      </c>
    </row>
    <row r="7996" spans="17:63" ht="29.25" customHeight="1" x14ac:dyDescent="0.2">
      <c r="Q7996" s="92" t="s">
        <v>50</v>
      </c>
      <c r="BF7996" s="101" t="s">
        <v>58</v>
      </c>
      <c r="BK7996" s="98" t="s">
        <v>70</v>
      </c>
    </row>
    <row r="7997" spans="17:63" ht="29.25" customHeight="1" x14ac:dyDescent="0.2">
      <c r="Q7997" s="92" t="s">
        <v>50</v>
      </c>
      <c r="BF7997" s="101" t="s">
        <v>58</v>
      </c>
      <c r="BK7997" s="98" t="s">
        <v>70</v>
      </c>
    </row>
    <row r="7998" spans="17:63" ht="29.25" customHeight="1" x14ac:dyDescent="0.2">
      <c r="Q7998" s="92" t="s">
        <v>50</v>
      </c>
      <c r="BF7998" s="101" t="s">
        <v>58</v>
      </c>
      <c r="BK7998" s="98" t="s">
        <v>70</v>
      </c>
    </row>
    <row r="7999" spans="17:63" ht="29.25" customHeight="1" x14ac:dyDescent="0.2">
      <c r="Q7999" s="92" t="s">
        <v>50</v>
      </c>
      <c r="BF7999" s="101" t="s">
        <v>58</v>
      </c>
      <c r="BK7999" s="98" t="s">
        <v>70</v>
      </c>
    </row>
    <row r="8000" spans="17:63" ht="29.25" customHeight="1" x14ac:dyDescent="0.2">
      <c r="Q8000" s="92" t="s">
        <v>50</v>
      </c>
      <c r="BF8000" s="101" t="s">
        <v>58</v>
      </c>
      <c r="BK8000" s="98" t="s">
        <v>70</v>
      </c>
    </row>
    <row r="8001" spans="17:63" ht="29.25" customHeight="1" x14ac:dyDescent="0.2">
      <c r="Q8001" s="92" t="s">
        <v>50</v>
      </c>
      <c r="BF8001" s="101" t="s">
        <v>58</v>
      </c>
      <c r="BK8001" s="98" t="s">
        <v>70</v>
      </c>
    </row>
    <row r="8002" spans="17:63" ht="29.25" customHeight="1" x14ac:dyDescent="0.2">
      <c r="Q8002" s="92" t="s">
        <v>50</v>
      </c>
      <c r="BF8002" s="101" t="s">
        <v>58</v>
      </c>
      <c r="BK8002" s="98" t="s">
        <v>70</v>
      </c>
    </row>
    <row r="8003" spans="17:63" ht="29.25" customHeight="1" x14ac:dyDescent="0.2">
      <c r="Q8003" s="92" t="s">
        <v>50</v>
      </c>
      <c r="BF8003" s="101" t="s">
        <v>58</v>
      </c>
      <c r="BK8003" s="98" t="s">
        <v>70</v>
      </c>
    </row>
    <row r="8004" spans="17:63" ht="29.25" customHeight="1" x14ac:dyDescent="0.2">
      <c r="Q8004" s="92" t="s">
        <v>50</v>
      </c>
      <c r="BF8004" s="101" t="s">
        <v>58</v>
      </c>
      <c r="BK8004" s="98" t="s">
        <v>70</v>
      </c>
    </row>
    <row r="8005" spans="17:63" ht="29.25" customHeight="1" x14ac:dyDescent="0.2">
      <c r="Q8005" s="92" t="s">
        <v>50</v>
      </c>
      <c r="BF8005" s="101" t="s">
        <v>58</v>
      </c>
      <c r="BK8005" s="98" t="s">
        <v>70</v>
      </c>
    </row>
    <row r="8006" spans="17:63" ht="29.25" customHeight="1" x14ac:dyDescent="0.2">
      <c r="Q8006" s="92" t="s">
        <v>50</v>
      </c>
      <c r="BF8006" s="101" t="s">
        <v>58</v>
      </c>
      <c r="BK8006" s="98" t="s">
        <v>70</v>
      </c>
    </row>
    <row r="8007" spans="17:63" ht="29.25" customHeight="1" x14ac:dyDescent="0.2">
      <c r="Q8007" s="92" t="s">
        <v>50</v>
      </c>
      <c r="BF8007" s="101" t="s">
        <v>58</v>
      </c>
      <c r="BK8007" s="98" t="s">
        <v>70</v>
      </c>
    </row>
    <row r="8008" spans="17:63" ht="29.25" customHeight="1" x14ac:dyDescent="0.2">
      <c r="Q8008" s="92" t="s">
        <v>50</v>
      </c>
      <c r="BF8008" s="101" t="s">
        <v>58</v>
      </c>
      <c r="BK8008" s="98" t="s">
        <v>70</v>
      </c>
    </row>
    <row r="8009" spans="17:63" ht="29.25" customHeight="1" x14ac:dyDescent="0.2">
      <c r="Q8009" s="92" t="s">
        <v>50</v>
      </c>
      <c r="BF8009" s="101" t="s">
        <v>58</v>
      </c>
      <c r="BK8009" s="98" t="s">
        <v>70</v>
      </c>
    </row>
    <row r="8010" spans="17:63" ht="29.25" customHeight="1" x14ac:dyDescent="0.2">
      <c r="Q8010" s="92" t="s">
        <v>50</v>
      </c>
      <c r="BF8010" s="101" t="s">
        <v>58</v>
      </c>
      <c r="BK8010" s="98" t="s">
        <v>70</v>
      </c>
    </row>
    <row r="8011" spans="17:63" ht="29.25" customHeight="1" x14ac:dyDescent="0.2">
      <c r="Q8011" s="92" t="s">
        <v>50</v>
      </c>
      <c r="BF8011" s="101" t="s">
        <v>58</v>
      </c>
      <c r="BK8011" s="98" t="s">
        <v>70</v>
      </c>
    </row>
    <row r="8012" spans="17:63" ht="29.25" customHeight="1" x14ac:dyDescent="0.2">
      <c r="Q8012" s="92" t="s">
        <v>50</v>
      </c>
      <c r="BF8012" s="101" t="s">
        <v>58</v>
      </c>
      <c r="BK8012" s="98" t="s">
        <v>70</v>
      </c>
    </row>
    <row r="8013" spans="17:63" ht="29.25" customHeight="1" x14ac:dyDescent="0.2">
      <c r="Q8013" s="92" t="s">
        <v>50</v>
      </c>
      <c r="BF8013" s="101" t="s">
        <v>58</v>
      </c>
      <c r="BK8013" s="98" t="s">
        <v>70</v>
      </c>
    </row>
    <row r="8014" spans="17:63" ht="29.25" customHeight="1" x14ac:dyDescent="0.2">
      <c r="Q8014" s="92" t="s">
        <v>50</v>
      </c>
      <c r="BF8014" s="101" t="s">
        <v>58</v>
      </c>
      <c r="BK8014" s="98" t="s">
        <v>70</v>
      </c>
    </row>
    <row r="8015" spans="17:63" ht="29.25" customHeight="1" x14ac:dyDescent="0.2">
      <c r="Q8015" s="92" t="s">
        <v>50</v>
      </c>
      <c r="BF8015" s="101" t="s">
        <v>58</v>
      </c>
      <c r="BK8015" s="98" t="s">
        <v>70</v>
      </c>
    </row>
    <row r="8016" spans="17:63" ht="29.25" customHeight="1" x14ac:dyDescent="0.2">
      <c r="Q8016" s="92" t="s">
        <v>50</v>
      </c>
      <c r="BF8016" s="101" t="s">
        <v>58</v>
      </c>
      <c r="BK8016" s="98" t="s">
        <v>70</v>
      </c>
    </row>
    <row r="8017" spans="17:63" ht="29.25" customHeight="1" x14ac:dyDescent="0.2">
      <c r="Q8017" s="92" t="s">
        <v>50</v>
      </c>
      <c r="BF8017" s="101" t="s">
        <v>58</v>
      </c>
      <c r="BK8017" s="98" t="s">
        <v>70</v>
      </c>
    </row>
    <row r="8018" spans="17:63" ht="29.25" customHeight="1" x14ac:dyDescent="0.2">
      <c r="Q8018" s="92" t="s">
        <v>50</v>
      </c>
      <c r="BF8018" s="101" t="s">
        <v>58</v>
      </c>
      <c r="BK8018" s="98" t="s">
        <v>70</v>
      </c>
    </row>
    <row r="8019" spans="17:63" ht="29.25" customHeight="1" x14ac:dyDescent="0.2">
      <c r="Q8019" s="92" t="s">
        <v>50</v>
      </c>
      <c r="BF8019" s="101" t="s">
        <v>58</v>
      </c>
      <c r="BK8019" s="98" t="s">
        <v>70</v>
      </c>
    </row>
    <row r="8020" spans="17:63" ht="29.25" customHeight="1" x14ac:dyDescent="0.2">
      <c r="Q8020" s="92" t="s">
        <v>50</v>
      </c>
      <c r="BF8020" s="101" t="s">
        <v>58</v>
      </c>
      <c r="BK8020" s="98" t="s">
        <v>70</v>
      </c>
    </row>
    <row r="8021" spans="17:63" ht="29.25" customHeight="1" x14ac:dyDescent="0.2">
      <c r="Q8021" s="92" t="s">
        <v>50</v>
      </c>
      <c r="BF8021" s="101" t="s">
        <v>58</v>
      </c>
      <c r="BK8021" s="98" t="s">
        <v>70</v>
      </c>
    </row>
    <row r="8022" spans="17:63" ht="29.25" customHeight="1" x14ac:dyDescent="0.2">
      <c r="Q8022" s="92" t="s">
        <v>50</v>
      </c>
      <c r="BF8022" s="101" t="s">
        <v>58</v>
      </c>
      <c r="BK8022" s="98" t="s">
        <v>70</v>
      </c>
    </row>
    <row r="8023" spans="17:63" ht="29.25" customHeight="1" x14ac:dyDescent="0.2">
      <c r="Q8023" s="92" t="s">
        <v>50</v>
      </c>
      <c r="BF8023" s="101" t="s">
        <v>58</v>
      </c>
      <c r="BK8023" s="98" t="s">
        <v>70</v>
      </c>
    </row>
    <row r="8024" spans="17:63" ht="29.25" customHeight="1" x14ac:dyDescent="0.2">
      <c r="Q8024" s="92" t="s">
        <v>50</v>
      </c>
      <c r="BF8024" s="101" t="s">
        <v>58</v>
      </c>
      <c r="BK8024" s="98" t="s">
        <v>70</v>
      </c>
    </row>
    <row r="8025" spans="17:63" ht="29.25" customHeight="1" x14ac:dyDescent="0.2">
      <c r="Q8025" s="92" t="s">
        <v>50</v>
      </c>
      <c r="BF8025" s="101" t="s">
        <v>58</v>
      </c>
      <c r="BK8025" s="98" t="s">
        <v>70</v>
      </c>
    </row>
    <row r="8026" spans="17:63" ht="29.25" customHeight="1" x14ac:dyDescent="0.2">
      <c r="Q8026" s="92" t="s">
        <v>50</v>
      </c>
      <c r="BF8026" s="101" t="s">
        <v>58</v>
      </c>
      <c r="BK8026" s="98" t="s">
        <v>70</v>
      </c>
    </row>
    <row r="8027" spans="17:63" ht="29.25" customHeight="1" x14ac:dyDescent="0.2">
      <c r="Q8027" s="92" t="s">
        <v>50</v>
      </c>
      <c r="BF8027" s="101" t="s">
        <v>58</v>
      </c>
      <c r="BK8027" s="98" t="s">
        <v>70</v>
      </c>
    </row>
    <row r="8028" spans="17:63" ht="29.25" customHeight="1" x14ac:dyDescent="0.2">
      <c r="Q8028" s="92" t="s">
        <v>50</v>
      </c>
      <c r="BF8028" s="101" t="s">
        <v>58</v>
      </c>
      <c r="BK8028" s="98" t="s">
        <v>70</v>
      </c>
    </row>
    <row r="8029" spans="17:63" ht="29.25" customHeight="1" x14ac:dyDescent="0.2">
      <c r="Q8029" s="92" t="s">
        <v>50</v>
      </c>
      <c r="BF8029" s="101" t="s">
        <v>58</v>
      </c>
      <c r="BK8029" s="98" t="s">
        <v>70</v>
      </c>
    </row>
    <row r="8030" spans="17:63" ht="29.25" customHeight="1" x14ac:dyDescent="0.2">
      <c r="Q8030" s="92" t="s">
        <v>50</v>
      </c>
      <c r="BF8030" s="101" t="s">
        <v>58</v>
      </c>
      <c r="BK8030" s="98" t="s">
        <v>70</v>
      </c>
    </row>
    <row r="8031" spans="17:63" ht="29.25" customHeight="1" x14ac:dyDescent="0.2">
      <c r="Q8031" s="92" t="s">
        <v>50</v>
      </c>
      <c r="BF8031" s="101" t="s">
        <v>58</v>
      </c>
      <c r="BK8031" s="98" t="s">
        <v>70</v>
      </c>
    </row>
    <row r="8032" spans="17:63" ht="29.25" customHeight="1" x14ac:dyDescent="0.2">
      <c r="Q8032" s="92" t="s">
        <v>50</v>
      </c>
      <c r="BF8032" s="101" t="s">
        <v>58</v>
      </c>
      <c r="BK8032" s="98" t="s">
        <v>70</v>
      </c>
    </row>
    <row r="8033" spans="17:63" ht="29.25" customHeight="1" x14ac:dyDescent="0.2">
      <c r="Q8033" s="92" t="s">
        <v>50</v>
      </c>
      <c r="BF8033" s="101" t="s">
        <v>58</v>
      </c>
      <c r="BK8033" s="98" t="s">
        <v>70</v>
      </c>
    </row>
    <row r="8034" spans="17:63" ht="29.25" customHeight="1" x14ac:dyDescent="0.2">
      <c r="Q8034" s="92" t="s">
        <v>50</v>
      </c>
      <c r="BF8034" s="101" t="s">
        <v>58</v>
      </c>
      <c r="BK8034" s="98" t="s">
        <v>70</v>
      </c>
    </row>
    <row r="8035" spans="17:63" ht="29.25" customHeight="1" x14ac:dyDescent="0.2">
      <c r="Q8035" s="92" t="s">
        <v>50</v>
      </c>
      <c r="BF8035" s="101" t="s">
        <v>58</v>
      </c>
      <c r="BK8035" s="98" t="s">
        <v>70</v>
      </c>
    </row>
    <row r="8036" spans="17:63" ht="29.25" customHeight="1" x14ac:dyDescent="0.2">
      <c r="Q8036" s="92" t="s">
        <v>50</v>
      </c>
      <c r="BF8036" s="101" t="s">
        <v>58</v>
      </c>
      <c r="BK8036" s="98" t="s">
        <v>70</v>
      </c>
    </row>
    <row r="8037" spans="17:63" ht="29.25" customHeight="1" x14ac:dyDescent="0.2">
      <c r="Q8037" s="92" t="s">
        <v>50</v>
      </c>
      <c r="BF8037" s="101" t="s">
        <v>58</v>
      </c>
      <c r="BK8037" s="98" t="s">
        <v>70</v>
      </c>
    </row>
    <row r="8038" spans="17:63" ht="29.25" customHeight="1" x14ac:dyDescent="0.2">
      <c r="Q8038" s="92" t="s">
        <v>50</v>
      </c>
      <c r="BF8038" s="101" t="s">
        <v>58</v>
      </c>
      <c r="BK8038" s="98" t="s">
        <v>70</v>
      </c>
    </row>
    <row r="8039" spans="17:63" ht="29.25" customHeight="1" x14ac:dyDescent="0.2">
      <c r="Q8039" s="92" t="s">
        <v>50</v>
      </c>
      <c r="BF8039" s="101" t="s">
        <v>58</v>
      </c>
      <c r="BK8039" s="98" t="s">
        <v>70</v>
      </c>
    </row>
    <row r="8040" spans="17:63" ht="29.25" customHeight="1" x14ac:dyDescent="0.2">
      <c r="Q8040" s="92" t="s">
        <v>50</v>
      </c>
      <c r="BF8040" s="101" t="s">
        <v>58</v>
      </c>
      <c r="BK8040" s="98" t="s">
        <v>70</v>
      </c>
    </row>
    <row r="8041" spans="17:63" ht="29.25" customHeight="1" x14ac:dyDescent="0.2">
      <c r="Q8041" s="92" t="s">
        <v>50</v>
      </c>
      <c r="BF8041" s="101" t="s">
        <v>58</v>
      </c>
      <c r="BK8041" s="98" t="s">
        <v>70</v>
      </c>
    </row>
    <row r="8042" spans="17:63" ht="29.25" customHeight="1" x14ac:dyDescent="0.2">
      <c r="Q8042" s="92" t="s">
        <v>50</v>
      </c>
      <c r="BF8042" s="101" t="s">
        <v>58</v>
      </c>
      <c r="BK8042" s="98" t="s">
        <v>70</v>
      </c>
    </row>
    <row r="8043" spans="17:63" ht="29.25" customHeight="1" x14ac:dyDescent="0.2">
      <c r="Q8043" s="92" t="s">
        <v>50</v>
      </c>
      <c r="BF8043" s="101" t="s">
        <v>58</v>
      </c>
      <c r="BK8043" s="98" t="s">
        <v>70</v>
      </c>
    </row>
    <row r="8044" spans="17:63" ht="29.25" customHeight="1" x14ac:dyDescent="0.2">
      <c r="Q8044" s="92" t="s">
        <v>50</v>
      </c>
      <c r="BF8044" s="101" t="s">
        <v>58</v>
      </c>
      <c r="BK8044" s="98" t="s">
        <v>70</v>
      </c>
    </row>
    <row r="8045" spans="17:63" ht="29.25" customHeight="1" x14ac:dyDescent="0.2">
      <c r="Q8045" s="92" t="s">
        <v>50</v>
      </c>
      <c r="BF8045" s="101" t="s">
        <v>58</v>
      </c>
      <c r="BK8045" s="98" t="s">
        <v>70</v>
      </c>
    </row>
    <row r="8046" spans="17:63" ht="29.25" customHeight="1" x14ac:dyDescent="0.2">
      <c r="Q8046" s="92" t="s">
        <v>50</v>
      </c>
      <c r="BF8046" s="101" t="s">
        <v>58</v>
      </c>
      <c r="BK8046" s="98" t="s">
        <v>70</v>
      </c>
    </row>
    <row r="8047" spans="17:63" ht="29.25" customHeight="1" x14ac:dyDescent="0.2">
      <c r="Q8047" s="92" t="s">
        <v>50</v>
      </c>
      <c r="BF8047" s="101" t="s">
        <v>58</v>
      </c>
      <c r="BK8047" s="98" t="s">
        <v>70</v>
      </c>
    </row>
    <row r="8048" spans="17:63" ht="29.25" customHeight="1" x14ac:dyDescent="0.2">
      <c r="Q8048" s="92" t="s">
        <v>50</v>
      </c>
      <c r="BF8048" s="101" t="s">
        <v>58</v>
      </c>
      <c r="BK8048" s="98" t="s">
        <v>70</v>
      </c>
    </row>
    <row r="8049" spans="17:63" ht="29.25" customHeight="1" x14ac:dyDescent="0.2">
      <c r="Q8049" s="92" t="s">
        <v>50</v>
      </c>
      <c r="BF8049" s="101" t="s">
        <v>58</v>
      </c>
      <c r="BK8049" s="98" t="s">
        <v>70</v>
      </c>
    </row>
    <row r="8050" spans="17:63" ht="29.25" customHeight="1" x14ac:dyDescent="0.2">
      <c r="Q8050" s="92" t="s">
        <v>50</v>
      </c>
      <c r="BF8050" s="101" t="s">
        <v>58</v>
      </c>
      <c r="BK8050" s="98" t="s">
        <v>70</v>
      </c>
    </row>
    <row r="8051" spans="17:63" ht="29.25" customHeight="1" x14ac:dyDescent="0.2">
      <c r="Q8051" s="92" t="s">
        <v>50</v>
      </c>
      <c r="BF8051" s="101" t="s">
        <v>58</v>
      </c>
      <c r="BK8051" s="98" t="s">
        <v>70</v>
      </c>
    </row>
    <row r="8052" spans="17:63" ht="29.25" customHeight="1" x14ac:dyDescent="0.2">
      <c r="Q8052" s="92" t="s">
        <v>50</v>
      </c>
      <c r="BF8052" s="101" t="s">
        <v>58</v>
      </c>
      <c r="BK8052" s="98" t="s">
        <v>70</v>
      </c>
    </row>
    <row r="8053" spans="17:63" ht="29.25" customHeight="1" x14ac:dyDescent="0.2">
      <c r="Q8053" s="92" t="s">
        <v>50</v>
      </c>
      <c r="BF8053" s="101" t="s">
        <v>58</v>
      </c>
      <c r="BK8053" s="98" t="s">
        <v>70</v>
      </c>
    </row>
    <row r="8054" spans="17:63" ht="29.25" customHeight="1" x14ac:dyDescent="0.2">
      <c r="Q8054" s="92" t="s">
        <v>50</v>
      </c>
      <c r="BF8054" s="101" t="s">
        <v>58</v>
      </c>
      <c r="BK8054" s="98" t="s">
        <v>70</v>
      </c>
    </row>
    <row r="8055" spans="17:63" ht="29.25" customHeight="1" x14ac:dyDescent="0.2">
      <c r="Q8055" s="92" t="s">
        <v>50</v>
      </c>
      <c r="BF8055" s="101" t="s">
        <v>58</v>
      </c>
      <c r="BK8055" s="98" t="s">
        <v>70</v>
      </c>
    </row>
    <row r="8056" spans="17:63" ht="29.25" customHeight="1" x14ac:dyDescent="0.2">
      <c r="Q8056" s="92" t="s">
        <v>50</v>
      </c>
      <c r="BF8056" s="101" t="s">
        <v>58</v>
      </c>
      <c r="BK8056" s="98" t="s">
        <v>70</v>
      </c>
    </row>
    <row r="8057" spans="17:63" ht="29.25" customHeight="1" x14ac:dyDescent="0.2">
      <c r="Q8057" s="92" t="s">
        <v>50</v>
      </c>
      <c r="BF8057" s="101" t="s">
        <v>58</v>
      </c>
      <c r="BK8057" s="98" t="s">
        <v>70</v>
      </c>
    </row>
    <row r="8058" spans="17:63" ht="29.25" customHeight="1" x14ac:dyDescent="0.2">
      <c r="Q8058" s="92" t="s">
        <v>50</v>
      </c>
      <c r="BF8058" s="101" t="s">
        <v>58</v>
      </c>
      <c r="BK8058" s="98" t="s">
        <v>70</v>
      </c>
    </row>
    <row r="8059" spans="17:63" ht="29.25" customHeight="1" x14ac:dyDescent="0.2">
      <c r="Q8059" s="92" t="s">
        <v>50</v>
      </c>
      <c r="BF8059" s="101" t="s">
        <v>58</v>
      </c>
      <c r="BK8059" s="98" t="s">
        <v>70</v>
      </c>
    </row>
    <row r="8060" spans="17:63" ht="29.25" customHeight="1" x14ac:dyDescent="0.2">
      <c r="Q8060" s="92" t="s">
        <v>50</v>
      </c>
      <c r="BF8060" s="101" t="s">
        <v>58</v>
      </c>
      <c r="BK8060" s="98" t="s">
        <v>70</v>
      </c>
    </row>
    <row r="8061" spans="17:63" ht="29.25" customHeight="1" x14ac:dyDescent="0.2">
      <c r="Q8061" s="92" t="s">
        <v>50</v>
      </c>
      <c r="BF8061" s="101" t="s">
        <v>58</v>
      </c>
      <c r="BK8061" s="98" t="s">
        <v>70</v>
      </c>
    </row>
    <row r="8062" spans="17:63" ht="29.25" customHeight="1" x14ac:dyDescent="0.2">
      <c r="Q8062" s="92" t="s">
        <v>50</v>
      </c>
      <c r="BF8062" s="101" t="s">
        <v>58</v>
      </c>
      <c r="BK8062" s="98" t="s">
        <v>70</v>
      </c>
    </row>
    <row r="8063" spans="17:63" ht="29.25" customHeight="1" x14ac:dyDescent="0.2">
      <c r="Q8063" s="92" t="s">
        <v>50</v>
      </c>
      <c r="BF8063" s="101" t="s">
        <v>58</v>
      </c>
      <c r="BK8063" s="98" t="s">
        <v>70</v>
      </c>
    </row>
    <row r="8064" spans="17:63" ht="29.25" customHeight="1" x14ac:dyDescent="0.2">
      <c r="Q8064" s="92" t="s">
        <v>50</v>
      </c>
      <c r="BF8064" s="101" t="s">
        <v>58</v>
      </c>
      <c r="BK8064" s="98" t="s">
        <v>70</v>
      </c>
    </row>
    <row r="8065" spans="17:63" ht="29.25" customHeight="1" x14ac:dyDescent="0.2">
      <c r="Q8065" s="92" t="s">
        <v>50</v>
      </c>
      <c r="BF8065" s="101" t="s">
        <v>58</v>
      </c>
      <c r="BK8065" s="98" t="s">
        <v>70</v>
      </c>
    </row>
    <row r="8066" spans="17:63" ht="29.25" customHeight="1" x14ac:dyDescent="0.2">
      <c r="Q8066" s="92" t="s">
        <v>50</v>
      </c>
      <c r="BF8066" s="101" t="s">
        <v>58</v>
      </c>
      <c r="BK8066" s="98" t="s">
        <v>70</v>
      </c>
    </row>
    <row r="8067" spans="17:63" ht="29.25" customHeight="1" x14ac:dyDescent="0.2">
      <c r="Q8067" s="92" t="s">
        <v>50</v>
      </c>
      <c r="BF8067" s="101" t="s">
        <v>58</v>
      </c>
      <c r="BK8067" s="98" t="s">
        <v>70</v>
      </c>
    </row>
    <row r="8068" spans="17:63" ht="29.25" customHeight="1" x14ac:dyDescent="0.2">
      <c r="Q8068" s="92" t="s">
        <v>50</v>
      </c>
      <c r="BF8068" s="101" t="s">
        <v>58</v>
      </c>
      <c r="BK8068" s="98" t="s">
        <v>70</v>
      </c>
    </row>
    <row r="8069" spans="17:63" ht="29.25" customHeight="1" x14ac:dyDescent="0.2">
      <c r="Q8069" s="92" t="s">
        <v>50</v>
      </c>
      <c r="BF8069" s="101" t="s">
        <v>58</v>
      </c>
      <c r="BK8069" s="98" t="s">
        <v>70</v>
      </c>
    </row>
    <row r="8070" spans="17:63" ht="29.25" customHeight="1" x14ac:dyDescent="0.2">
      <c r="Q8070" s="92" t="s">
        <v>50</v>
      </c>
      <c r="BF8070" s="101" t="s">
        <v>58</v>
      </c>
      <c r="BK8070" s="98" t="s">
        <v>70</v>
      </c>
    </row>
    <row r="8071" spans="17:63" ht="29.25" customHeight="1" x14ac:dyDescent="0.2">
      <c r="Q8071" s="92" t="s">
        <v>50</v>
      </c>
      <c r="BF8071" s="101" t="s">
        <v>58</v>
      </c>
      <c r="BK8071" s="98" t="s">
        <v>70</v>
      </c>
    </row>
    <row r="8072" spans="17:63" ht="29.25" customHeight="1" x14ac:dyDescent="0.2">
      <c r="Q8072" s="92" t="s">
        <v>50</v>
      </c>
      <c r="BF8072" s="101" t="s">
        <v>58</v>
      </c>
      <c r="BK8072" s="98" t="s">
        <v>70</v>
      </c>
    </row>
    <row r="8073" spans="17:63" ht="29.25" customHeight="1" x14ac:dyDescent="0.2">
      <c r="Q8073" s="92" t="s">
        <v>50</v>
      </c>
      <c r="BF8073" s="101" t="s">
        <v>58</v>
      </c>
      <c r="BK8073" s="98" t="s">
        <v>70</v>
      </c>
    </row>
    <row r="8074" spans="17:63" ht="29.25" customHeight="1" x14ac:dyDescent="0.2">
      <c r="Q8074" s="92" t="s">
        <v>50</v>
      </c>
      <c r="BF8074" s="101" t="s">
        <v>58</v>
      </c>
      <c r="BK8074" s="98" t="s">
        <v>70</v>
      </c>
    </row>
    <row r="8075" spans="17:63" ht="29.25" customHeight="1" x14ac:dyDescent="0.2">
      <c r="Q8075" s="92" t="s">
        <v>50</v>
      </c>
      <c r="BF8075" s="101" t="s">
        <v>58</v>
      </c>
      <c r="BK8075" s="98" t="s">
        <v>70</v>
      </c>
    </row>
    <row r="8076" spans="17:63" ht="29.25" customHeight="1" x14ac:dyDescent="0.2">
      <c r="Q8076" s="92" t="s">
        <v>50</v>
      </c>
      <c r="BF8076" s="101" t="s">
        <v>58</v>
      </c>
      <c r="BK8076" s="98" t="s">
        <v>70</v>
      </c>
    </row>
    <row r="8077" spans="17:63" ht="29.25" customHeight="1" x14ac:dyDescent="0.2">
      <c r="Q8077" s="92" t="s">
        <v>50</v>
      </c>
      <c r="BF8077" s="101" t="s">
        <v>58</v>
      </c>
      <c r="BK8077" s="98" t="s">
        <v>70</v>
      </c>
    </row>
    <row r="8078" spans="17:63" ht="29.25" customHeight="1" x14ac:dyDescent="0.2">
      <c r="Q8078" s="92" t="s">
        <v>50</v>
      </c>
      <c r="BF8078" s="101" t="s">
        <v>58</v>
      </c>
      <c r="BK8078" s="98" t="s">
        <v>70</v>
      </c>
    </row>
    <row r="8079" spans="17:63" ht="29.25" customHeight="1" x14ac:dyDescent="0.2">
      <c r="Q8079" s="92" t="s">
        <v>50</v>
      </c>
      <c r="BF8079" s="101" t="s">
        <v>58</v>
      </c>
      <c r="BK8079" s="98" t="s">
        <v>70</v>
      </c>
    </row>
    <row r="8080" spans="17:63" ht="29.25" customHeight="1" x14ac:dyDescent="0.2">
      <c r="Q8080" s="92" t="s">
        <v>50</v>
      </c>
      <c r="BF8080" s="101" t="s">
        <v>58</v>
      </c>
      <c r="BK8080" s="98" t="s">
        <v>70</v>
      </c>
    </row>
    <row r="8081" spans="17:63" ht="29.25" customHeight="1" x14ac:dyDescent="0.2">
      <c r="Q8081" s="92" t="s">
        <v>50</v>
      </c>
      <c r="BF8081" s="101" t="s">
        <v>58</v>
      </c>
      <c r="BK8081" s="98" t="s">
        <v>70</v>
      </c>
    </row>
    <row r="8082" spans="17:63" ht="29.25" customHeight="1" x14ac:dyDescent="0.2">
      <c r="Q8082" s="92" t="s">
        <v>50</v>
      </c>
      <c r="BF8082" s="101" t="s">
        <v>58</v>
      </c>
      <c r="BK8082" s="98" t="s">
        <v>70</v>
      </c>
    </row>
    <row r="8083" spans="17:63" ht="29.25" customHeight="1" x14ac:dyDescent="0.2">
      <c r="Q8083" s="92" t="s">
        <v>50</v>
      </c>
      <c r="BF8083" s="101" t="s">
        <v>58</v>
      </c>
      <c r="BK8083" s="98" t="s">
        <v>70</v>
      </c>
    </row>
    <row r="8084" spans="17:63" ht="29.25" customHeight="1" x14ac:dyDescent="0.2">
      <c r="Q8084" s="92" t="s">
        <v>50</v>
      </c>
      <c r="BF8084" s="101" t="s">
        <v>58</v>
      </c>
      <c r="BK8084" s="98" t="s">
        <v>70</v>
      </c>
    </row>
    <row r="8085" spans="17:63" ht="29.25" customHeight="1" x14ac:dyDescent="0.2">
      <c r="Q8085" s="92" t="s">
        <v>50</v>
      </c>
      <c r="BF8085" s="101" t="s">
        <v>58</v>
      </c>
      <c r="BK8085" s="98" t="s">
        <v>70</v>
      </c>
    </row>
    <row r="8086" spans="17:63" ht="29.25" customHeight="1" x14ac:dyDescent="0.2">
      <c r="Q8086" s="92" t="s">
        <v>50</v>
      </c>
      <c r="BF8086" s="101" t="s">
        <v>58</v>
      </c>
      <c r="BK8086" s="98" t="s">
        <v>70</v>
      </c>
    </row>
    <row r="8087" spans="17:63" ht="29.25" customHeight="1" x14ac:dyDescent="0.2">
      <c r="Q8087" s="92" t="s">
        <v>50</v>
      </c>
      <c r="BF8087" s="101" t="s">
        <v>58</v>
      </c>
      <c r="BK8087" s="98" t="s">
        <v>70</v>
      </c>
    </row>
    <row r="8088" spans="17:63" ht="29.25" customHeight="1" x14ac:dyDescent="0.2">
      <c r="Q8088" s="92" t="s">
        <v>50</v>
      </c>
      <c r="BF8088" s="101" t="s">
        <v>58</v>
      </c>
      <c r="BK8088" s="98" t="s">
        <v>70</v>
      </c>
    </row>
    <row r="8089" spans="17:63" ht="29.25" customHeight="1" x14ac:dyDescent="0.2">
      <c r="Q8089" s="92" t="s">
        <v>50</v>
      </c>
      <c r="BF8089" s="101" t="s">
        <v>58</v>
      </c>
      <c r="BK8089" s="98" t="s">
        <v>70</v>
      </c>
    </row>
    <row r="8090" spans="17:63" ht="29.25" customHeight="1" x14ac:dyDescent="0.2">
      <c r="Q8090" s="92" t="s">
        <v>50</v>
      </c>
      <c r="BF8090" s="101" t="s">
        <v>58</v>
      </c>
      <c r="BK8090" s="98" t="s">
        <v>70</v>
      </c>
    </row>
    <row r="8091" spans="17:63" ht="29.25" customHeight="1" x14ac:dyDescent="0.2">
      <c r="Q8091" s="92" t="s">
        <v>50</v>
      </c>
      <c r="BF8091" s="101" t="s">
        <v>58</v>
      </c>
      <c r="BK8091" s="98" t="s">
        <v>70</v>
      </c>
    </row>
    <row r="8092" spans="17:63" ht="29.25" customHeight="1" x14ac:dyDescent="0.2">
      <c r="Q8092" s="92" t="s">
        <v>50</v>
      </c>
      <c r="BF8092" s="101" t="s">
        <v>58</v>
      </c>
      <c r="BK8092" s="98" t="s">
        <v>70</v>
      </c>
    </row>
    <row r="8093" spans="17:63" ht="29.25" customHeight="1" x14ac:dyDescent="0.2">
      <c r="Q8093" s="92" t="s">
        <v>50</v>
      </c>
      <c r="BF8093" s="101" t="s">
        <v>58</v>
      </c>
      <c r="BK8093" s="98" t="s">
        <v>70</v>
      </c>
    </row>
    <row r="8094" spans="17:63" ht="29.25" customHeight="1" x14ac:dyDescent="0.2">
      <c r="Q8094" s="92" t="s">
        <v>50</v>
      </c>
      <c r="BF8094" s="101" t="s">
        <v>58</v>
      </c>
      <c r="BK8094" s="98" t="s">
        <v>70</v>
      </c>
    </row>
    <row r="8095" spans="17:63" ht="29.25" customHeight="1" x14ac:dyDescent="0.2">
      <c r="Q8095" s="92" t="s">
        <v>50</v>
      </c>
      <c r="BF8095" s="101" t="s">
        <v>58</v>
      </c>
      <c r="BK8095" s="98" t="s">
        <v>70</v>
      </c>
    </row>
    <row r="8096" spans="17:63" ht="29.25" customHeight="1" x14ac:dyDescent="0.2">
      <c r="Q8096" s="92" t="s">
        <v>50</v>
      </c>
      <c r="BF8096" s="101" t="s">
        <v>58</v>
      </c>
      <c r="BK8096" s="98" t="s">
        <v>70</v>
      </c>
    </row>
    <row r="8097" spans="17:63" ht="29.25" customHeight="1" x14ac:dyDescent="0.2">
      <c r="Q8097" s="92" t="s">
        <v>50</v>
      </c>
      <c r="BF8097" s="101" t="s">
        <v>58</v>
      </c>
      <c r="BK8097" s="98" t="s">
        <v>70</v>
      </c>
    </row>
    <row r="8098" spans="17:63" ht="29.25" customHeight="1" x14ac:dyDescent="0.2">
      <c r="Q8098" s="92" t="s">
        <v>50</v>
      </c>
      <c r="BF8098" s="101" t="s">
        <v>58</v>
      </c>
      <c r="BK8098" s="98" t="s">
        <v>70</v>
      </c>
    </row>
    <row r="8099" spans="17:63" ht="29.25" customHeight="1" x14ac:dyDescent="0.2">
      <c r="Q8099" s="92" t="s">
        <v>50</v>
      </c>
      <c r="BF8099" s="101" t="s">
        <v>58</v>
      </c>
      <c r="BK8099" s="98" t="s">
        <v>70</v>
      </c>
    </row>
    <row r="8100" spans="17:63" ht="29.25" customHeight="1" x14ac:dyDescent="0.2">
      <c r="Q8100" s="92" t="s">
        <v>50</v>
      </c>
      <c r="BF8100" s="101" t="s">
        <v>58</v>
      </c>
      <c r="BK8100" s="98" t="s">
        <v>70</v>
      </c>
    </row>
    <row r="8101" spans="17:63" ht="29.25" customHeight="1" x14ac:dyDescent="0.2">
      <c r="Q8101" s="92" t="s">
        <v>50</v>
      </c>
      <c r="BF8101" s="101" t="s">
        <v>58</v>
      </c>
      <c r="BK8101" s="98" t="s">
        <v>70</v>
      </c>
    </row>
    <row r="8102" spans="17:63" ht="29.25" customHeight="1" x14ac:dyDescent="0.2">
      <c r="Q8102" s="92" t="s">
        <v>50</v>
      </c>
      <c r="BF8102" s="101" t="s">
        <v>58</v>
      </c>
      <c r="BK8102" s="98" t="s">
        <v>70</v>
      </c>
    </row>
    <row r="8103" spans="17:63" ht="29.25" customHeight="1" x14ac:dyDescent="0.2">
      <c r="Q8103" s="92" t="s">
        <v>50</v>
      </c>
      <c r="BF8103" s="101" t="s">
        <v>58</v>
      </c>
      <c r="BK8103" s="98" t="s">
        <v>70</v>
      </c>
    </row>
    <row r="8104" spans="17:63" ht="29.25" customHeight="1" x14ac:dyDescent="0.2">
      <c r="Q8104" s="92" t="s">
        <v>50</v>
      </c>
      <c r="BF8104" s="101" t="s">
        <v>58</v>
      </c>
      <c r="BK8104" s="98" t="s">
        <v>70</v>
      </c>
    </row>
    <row r="8105" spans="17:63" ht="29.25" customHeight="1" x14ac:dyDescent="0.2">
      <c r="Q8105" s="92" t="s">
        <v>50</v>
      </c>
      <c r="BF8105" s="101" t="s">
        <v>58</v>
      </c>
      <c r="BK8105" s="98" t="s">
        <v>70</v>
      </c>
    </row>
    <row r="8106" spans="17:63" ht="29.25" customHeight="1" x14ac:dyDescent="0.2">
      <c r="Q8106" s="92" t="s">
        <v>50</v>
      </c>
      <c r="BF8106" s="101" t="s">
        <v>58</v>
      </c>
      <c r="BK8106" s="98" t="s">
        <v>70</v>
      </c>
    </row>
    <row r="8107" spans="17:63" ht="29.25" customHeight="1" x14ac:dyDescent="0.2">
      <c r="Q8107" s="92" t="s">
        <v>50</v>
      </c>
      <c r="BF8107" s="101" t="s">
        <v>58</v>
      </c>
      <c r="BK8107" s="98" t="s">
        <v>70</v>
      </c>
    </row>
    <row r="8108" spans="17:63" ht="29.25" customHeight="1" x14ac:dyDescent="0.2">
      <c r="Q8108" s="92" t="s">
        <v>50</v>
      </c>
      <c r="BF8108" s="101" t="s">
        <v>58</v>
      </c>
      <c r="BK8108" s="98" t="s">
        <v>70</v>
      </c>
    </row>
    <row r="8109" spans="17:63" ht="29.25" customHeight="1" x14ac:dyDescent="0.2">
      <c r="Q8109" s="92" t="s">
        <v>50</v>
      </c>
      <c r="BF8109" s="101" t="s">
        <v>58</v>
      </c>
      <c r="BK8109" s="98" t="s">
        <v>70</v>
      </c>
    </row>
    <row r="8110" spans="17:63" ht="29.25" customHeight="1" x14ac:dyDescent="0.2">
      <c r="Q8110" s="92" t="s">
        <v>50</v>
      </c>
      <c r="BF8110" s="101" t="s">
        <v>58</v>
      </c>
      <c r="BK8110" s="98" t="s">
        <v>70</v>
      </c>
    </row>
    <row r="8111" spans="17:63" ht="29.25" customHeight="1" x14ac:dyDescent="0.2">
      <c r="Q8111" s="92" t="s">
        <v>50</v>
      </c>
      <c r="BF8111" s="101" t="s">
        <v>58</v>
      </c>
      <c r="BK8111" s="98" t="s">
        <v>70</v>
      </c>
    </row>
    <row r="8112" spans="17:63" ht="29.25" customHeight="1" x14ac:dyDescent="0.2">
      <c r="Q8112" s="92" t="s">
        <v>50</v>
      </c>
      <c r="BF8112" s="101" t="s">
        <v>58</v>
      </c>
      <c r="BK8112" s="98" t="s">
        <v>70</v>
      </c>
    </row>
    <row r="8113" spans="17:63" ht="29.25" customHeight="1" x14ac:dyDescent="0.2">
      <c r="Q8113" s="92" t="s">
        <v>50</v>
      </c>
      <c r="BF8113" s="101" t="s">
        <v>58</v>
      </c>
      <c r="BK8113" s="98" t="s">
        <v>70</v>
      </c>
    </row>
    <row r="8114" spans="17:63" ht="29.25" customHeight="1" x14ac:dyDescent="0.2">
      <c r="Q8114" s="92" t="s">
        <v>50</v>
      </c>
      <c r="BF8114" s="101" t="s">
        <v>58</v>
      </c>
      <c r="BK8114" s="98" t="s">
        <v>70</v>
      </c>
    </row>
    <row r="8115" spans="17:63" ht="29.25" customHeight="1" x14ac:dyDescent="0.2">
      <c r="Q8115" s="92" t="s">
        <v>50</v>
      </c>
      <c r="BF8115" s="101" t="s">
        <v>58</v>
      </c>
      <c r="BK8115" s="98" t="s">
        <v>70</v>
      </c>
    </row>
    <row r="8116" spans="17:63" ht="29.25" customHeight="1" x14ac:dyDescent="0.2">
      <c r="Q8116" s="92" t="s">
        <v>50</v>
      </c>
      <c r="BF8116" s="101" t="s">
        <v>58</v>
      </c>
      <c r="BK8116" s="98" t="s">
        <v>70</v>
      </c>
    </row>
    <row r="8117" spans="17:63" ht="29.25" customHeight="1" x14ac:dyDescent="0.2">
      <c r="Q8117" s="92" t="s">
        <v>50</v>
      </c>
      <c r="BF8117" s="101" t="s">
        <v>58</v>
      </c>
      <c r="BK8117" s="98" t="s">
        <v>70</v>
      </c>
    </row>
    <row r="8118" spans="17:63" ht="29.25" customHeight="1" x14ac:dyDescent="0.2">
      <c r="Q8118" s="92" t="s">
        <v>50</v>
      </c>
      <c r="BF8118" s="101" t="s">
        <v>58</v>
      </c>
      <c r="BK8118" s="98" t="s">
        <v>70</v>
      </c>
    </row>
    <row r="8119" spans="17:63" ht="29.25" customHeight="1" x14ac:dyDescent="0.2">
      <c r="Q8119" s="92" t="s">
        <v>50</v>
      </c>
      <c r="BF8119" s="101" t="s">
        <v>58</v>
      </c>
      <c r="BK8119" s="98" t="s">
        <v>70</v>
      </c>
    </row>
    <row r="8120" spans="17:63" ht="29.25" customHeight="1" x14ac:dyDescent="0.2">
      <c r="Q8120" s="92" t="s">
        <v>50</v>
      </c>
      <c r="BF8120" s="101" t="s">
        <v>58</v>
      </c>
      <c r="BK8120" s="98" t="s">
        <v>70</v>
      </c>
    </row>
    <row r="8121" spans="17:63" ht="29.25" customHeight="1" x14ac:dyDescent="0.2">
      <c r="Q8121" s="92" t="s">
        <v>50</v>
      </c>
      <c r="BF8121" s="101" t="s">
        <v>58</v>
      </c>
      <c r="BK8121" s="98" t="s">
        <v>70</v>
      </c>
    </row>
    <row r="8122" spans="17:63" ht="29.25" customHeight="1" x14ac:dyDescent="0.2">
      <c r="Q8122" s="92" t="s">
        <v>50</v>
      </c>
      <c r="BF8122" s="101" t="s">
        <v>58</v>
      </c>
      <c r="BK8122" s="98" t="s">
        <v>70</v>
      </c>
    </row>
    <row r="8123" spans="17:63" ht="29.25" customHeight="1" x14ac:dyDescent="0.2">
      <c r="Q8123" s="92" t="s">
        <v>50</v>
      </c>
      <c r="BF8123" s="101" t="s">
        <v>58</v>
      </c>
      <c r="BK8123" s="98" t="s">
        <v>70</v>
      </c>
    </row>
    <row r="8124" spans="17:63" ht="29.25" customHeight="1" x14ac:dyDescent="0.2">
      <c r="Q8124" s="92" t="s">
        <v>50</v>
      </c>
      <c r="BF8124" s="101" t="s">
        <v>58</v>
      </c>
      <c r="BK8124" s="98" t="s">
        <v>70</v>
      </c>
    </row>
    <row r="8125" spans="17:63" ht="29.25" customHeight="1" x14ac:dyDescent="0.2">
      <c r="Q8125" s="92" t="s">
        <v>50</v>
      </c>
      <c r="BF8125" s="101" t="s">
        <v>58</v>
      </c>
      <c r="BK8125" s="98" t="s">
        <v>70</v>
      </c>
    </row>
    <row r="8126" spans="17:63" ht="29.25" customHeight="1" x14ac:dyDescent="0.2">
      <c r="Q8126" s="92" t="s">
        <v>50</v>
      </c>
      <c r="BF8126" s="101" t="s">
        <v>58</v>
      </c>
      <c r="BK8126" s="98" t="s">
        <v>70</v>
      </c>
    </row>
    <row r="8127" spans="17:63" ht="29.25" customHeight="1" x14ac:dyDescent="0.2">
      <c r="Q8127" s="92" t="s">
        <v>50</v>
      </c>
      <c r="BF8127" s="101" t="s">
        <v>58</v>
      </c>
      <c r="BK8127" s="98" t="s">
        <v>70</v>
      </c>
    </row>
    <row r="8128" spans="17:63" ht="29.25" customHeight="1" x14ac:dyDescent="0.2">
      <c r="Q8128" s="92" t="s">
        <v>50</v>
      </c>
      <c r="BF8128" s="101" t="s">
        <v>58</v>
      </c>
      <c r="BK8128" s="98" t="s">
        <v>70</v>
      </c>
    </row>
    <row r="8129" spans="17:63" ht="29.25" customHeight="1" x14ac:dyDescent="0.2">
      <c r="Q8129" s="92" t="s">
        <v>50</v>
      </c>
      <c r="BF8129" s="101" t="s">
        <v>58</v>
      </c>
      <c r="BK8129" s="98" t="s">
        <v>70</v>
      </c>
    </row>
    <row r="8130" spans="17:63" ht="29.25" customHeight="1" x14ac:dyDescent="0.2">
      <c r="Q8130" s="92" t="s">
        <v>50</v>
      </c>
      <c r="BF8130" s="101" t="s">
        <v>58</v>
      </c>
      <c r="BK8130" s="98" t="s">
        <v>70</v>
      </c>
    </row>
    <row r="8131" spans="17:63" ht="29.25" customHeight="1" x14ac:dyDescent="0.2">
      <c r="Q8131" s="92" t="s">
        <v>50</v>
      </c>
      <c r="BF8131" s="101" t="s">
        <v>58</v>
      </c>
      <c r="BK8131" s="98" t="s">
        <v>70</v>
      </c>
    </row>
    <row r="8132" spans="17:63" ht="29.25" customHeight="1" x14ac:dyDescent="0.2">
      <c r="Q8132" s="92" t="s">
        <v>50</v>
      </c>
      <c r="BF8132" s="101" t="s">
        <v>58</v>
      </c>
      <c r="BK8132" s="98" t="s">
        <v>70</v>
      </c>
    </row>
    <row r="8133" spans="17:63" ht="29.25" customHeight="1" x14ac:dyDescent="0.2">
      <c r="Q8133" s="92" t="s">
        <v>50</v>
      </c>
      <c r="BF8133" s="101" t="s">
        <v>58</v>
      </c>
      <c r="BK8133" s="98" t="s">
        <v>70</v>
      </c>
    </row>
    <row r="8134" spans="17:63" ht="29.25" customHeight="1" x14ac:dyDescent="0.2">
      <c r="Q8134" s="92" t="s">
        <v>50</v>
      </c>
      <c r="BF8134" s="101" t="s">
        <v>58</v>
      </c>
      <c r="BK8134" s="98" t="s">
        <v>70</v>
      </c>
    </row>
    <row r="8135" spans="17:63" ht="29.25" customHeight="1" x14ac:dyDescent="0.2">
      <c r="Q8135" s="92" t="s">
        <v>50</v>
      </c>
      <c r="BF8135" s="101" t="s">
        <v>58</v>
      </c>
      <c r="BK8135" s="98" t="s">
        <v>70</v>
      </c>
    </row>
    <row r="8136" spans="17:63" ht="29.25" customHeight="1" x14ac:dyDescent="0.2">
      <c r="Q8136" s="92" t="s">
        <v>50</v>
      </c>
      <c r="BF8136" s="101" t="s">
        <v>58</v>
      </c>
      <c r="BK8136" s="98" t="s">
        <v>70</v>
      </c>
    </row>
    <row r="8137" spans="17:63" ht="29.25" customHeight="1" x14ac:dyDescent="0.2">
      <c r="Q8137" s="92" t="s">
        <v>50</v>
      </c>
      <c r="BF8137" s="101" t="s">
        <v>58</v>
      </c>
      <c r="BK8137" s="98" t="s">
        <v>70</v>
      </c>
    </row>
    <row r="8138" spans="17:63" ht="29.25" customHeight="1" x14ac:dyDescent="0.2">
      <c r="Q8138" s="92" t="s">
        <v>50</v>
      </c>
      <c r="BF8138" s="101" t="s">
        <v>58</v>
      </c>
      <c r="BK8138" s="98" t="s">
        <v>70</v>
      </c>
    </row>
    <row r="8139" spans="17:63" ht="29.25" customHeight="1" x14ac:dyDescent="0.2">
      <c r="Q8139" s="92" t="s">
        <v>50</v>
      </c>
      <c r="BF8139" s="101" t="s">
        <v>58</v>
      </c>
      <c r="BK8139" s="98" t="s">
        <v>70</v>
      </c>
    </row>
    <row r="8140" spans="17:63" ht="29.25" customHeight="1" x14ac:dyDescent="0.2">
      <c r="Q8140" s="92" t="s">
        <v>50</v>
      </c>
      <c r="BF8140" s="101" t="s">
        <v>58</v>
      </c>
      <c r="BK8140" s="98" t="s">
        <v>70</v>
      </c>
    </row>
    <row r="8141" spans="17:63" ht="29.25" customHeight="1" x14ac:dyDescent="0.2">
      <c r="Q8141" s="92" t="s">
        <v>50</v>
      </c>
      <c r="BF8141" s="101" t="s">
        <v>58</v>
      </c>
      <c r="BK8141" s="98" t="s">
        <v>70</v>
      </c>
    </row>
    <row r="8142" spans="17:63" ht="29.25" customHeight="1" x14ac:dyDescent="0.2">
      <c r="Q8142" s="92" t="s">
        <v>50</v>
      </c>
      <c r="BF8142" s="101" t="s">
        <v>58</v>
      </c>
      <c r="BK8142" s="98" t="s">
        <v>70</v>
      </c>
    </row>
    <row r="8143" spans="17:63" ht="29.25" customHeight="1" x14ac:dyDescent="0.2">
      <c r="Q8143" s="92" t="s">
        <v>50</v>
      </c>
      <c r="BF8143" s="101" t="s">
        <v>58</v>
      </c>
      <c r="BK8143" s="98" t="s">
        <v>70</v>
      </c>
    </row>
    <row r="8144" spans="17:63" ht="29.25" customHeight="1" x14ac:dyDescent="0.2">
      <c r="Q8144" s="92" t="s">
        <v>50</v>
      </c>
      <c r="BF8144" s="101" t="s">
        <v>58</v>
      </c>
      <c r="BK8144" s="98" t="s">
        <v>70</v>
      </c>
    </row>
    <row r="8145" spans="17:63" ht="29.25" customHeight="1" x14ac:dyDescent="0.2">
      <c r="Q8145" s="92" t="s">
        <v>50</v>
      </c>
      <c r="BF8145" s="101" t="s">
        <v>58</v>
      </c>
      <c r="BK8145" s="98" t="s">
        <v>70</v>
      </c>
    </row>
    <row r="8146" spans="17:63" ht="29.25" customHeight="1" x14ac:dyDescent="0.2">
      <c r="Q8146" s="92" t="s">
        <v>50</v>
      </c>
      <c r="BF8146" s="101" t="s">
        <v>58</v>
      </c>
      <c r="BK8146" s="98" t="s">
        <v>70</v>
      </c>
    </row>
    <row r="8147" spans="17:63" ht="29.25" customHeight="1" x14ac:dyDescent="0.2">
      <c r="Q8147" s="92" t="s">
        <v>50</v>
      </c>
      <c r="BF8147" s="101" t="s">
        <v>58</v>
      </c>
      <c r="BK8147" s="98" t="s">
        <v>70</v>
      </c>
    </row>
    <row r="8148" spans="17:63" ht="29.25" customHeight="1" x14ac:dyDescent="0.2">
      <c r="Q8148" s="92" t="s">
        <v>50</v>
      </c>
      <c r="BF8148" s="101" t="s">
        <v>58</v>
      </c>
      <c r="BK8148" s="98" t="s">
        <v>70</v>
      </c>
    </row>
    <row r="8149" spans="17:63" ht="29.25" customHeight="1" x14ac:dyDescent="0.2">
      <c r="Q8149" s="92" t="s">
        <v>50</v>
      </c>
      <c r="BF8149" s="101" t="s">
        <v>58</v>
      </c>
      <c r="BK8149" s="98" t="s">
        <v>70</v>
      </c>
    </row>
    <row r="8150" spans="17:63" ht="29.25" customHeight="1" x14ac:dyDescent="0.2">
      <c r="Q8150" s="92" t="s">
        <v>50</v>
      </c>
      <c r="BF8150" s="101" t="s">
        <v>58</v>
      </c>
      <c r="BK8150" s="98" t="s">
        <v>70</v>
      </c>
    </row>
    <row r="8151" spans="17:63" ht="29.25" customHeight="1" x14ac:dyDescent="0.2">
      <c r="Q8151" s="92" t="s">
        <v>50</v>
      </c>
      <c r="BF8151" s="101" t="s">
        <v>58</v>
      </c>
      <c r="BK8151" s="98" t="s">
        <v>70</v>
      </c>
    </row>
    <row r="8152" spans="17:63" ht="29.25" customHeight="1" x14ac:dyDescent="0.2">
      <c r="Q8152" s="92" t="s">
        <v>50</v>
      </c>
      <c r="BF8152" s="101" t="s">
        <v>58</v>
      </c>
      <c r="BK8152" s="98" t="s">
        <v>70</v>
      </c>
    </row>
    <row r="8153" spans="17:63" ht="29.25" customHeight="1" x14ac:dyDescent="0.2">
      <c r="Q8153" s="92" t="s">
        <v>50</v>
      </c>
      <c r="BF8153" s="101" t="s">
        <v>58</v>
      </c>
      <c r="BK8153" s="98" t="s">
        <v>70</v>
      </c>
    </row>
    <row r="8154" spans="17:63" ht="29.25" customHeight="1" x14ac:dyDescent="0.2">
      <c r="Q8154" s="92" t="s">
        <v>50</v>
      </c>
      <c r="BF8154" s="101" t="s">
        <v>58</v>
      </c>
      <c r="BK8154" s="98" t="s">
        <v>70</v>
      </c>
    </row>
    <row r="8155" spans="17:63" ht="29.25" customHeight="1" x14ac:dyDescent="0.2">
      <c r="Q8155" s="92" t="s">
        <v>50</v>
      </c>
      <c r="BF8155" s="101" t="s">
        <v>58</v>
      </c>
      <c r="BK8155" s="98" t="s">
        <v>70</v>
      </c>
    </row>
    <row r="8156" spans="17:63" ht="29.25" customHeight="1" x14ac:dyDescent="0.2">
      <c r="Q8156" s="92" t="s">
        <v>50</v>
      </c>
      <c r="BF8156" s="101" t="s">
        <v>58</v>
      </c>
      <c r="BK8156" s="98" t="s">
        <v>70</v>
      </c>
    </row>
    <row r="8157" spans="17:63" ht="29.25" customHeight="1" x14ac:dyDescent="0.2">
      <c r="Q8157" s="92" t="s">
        <v>50</v>
      </c>
      <c r="BF8157" s="101" t="s">
        <v>58</v>
      </c>
      <c r="BK8157" s="98" t="s">
        <v>70</v>
      </c>
    </row>
    <row r="8158" spans="17:63" ht="29.25" customHeight="1" x14ac:dyDescent="0.2">
      <c r="Q8158" s="92" t="s">
        <v>50</v>
      </c>
      <c r="BF8158" s="101" t="s">
        <v>58</v>
      </c>
      <c r="BK8158" s="98" t="s">
        <v>70</v>
      </c>
    </row>
    <row r="8159" spans="17:63" ht="29.25" customHeight="1" x14ac:dyDescent="0.2">
      <c r="Q8159" s="92" t="s">
        <v>50</v>
      </c>
      <c r="BF8159" s="101" t="s">
        <v>58</v>
      </c>
      <c r="BK8159" s="98" t="s">
        <v>70</v>
      </c>
    </row>
    <row r="8160" spans="17:63" ht="29.25" customHeight="1" x14ac:dyDescent="0.2">
      <c r="Q8160" s="92" t="s">
        <v>50</v>
      </c>
      <c r="BF8160" s="101" t="s">
        <v>58</v>
      </c>
      <c r="BK8160" s="98" t="s">
        <v>70</v>
      </c>
    </row>
    <row r="8161" spans="17:63" ht="29.25" customHeight="1" x14ac:dyDescent="0.2">
      <c r="Q8161" s="92" t="s">
        <v>50</v>
      </c>
      <c r="BF8161" s="101" t="s">
        <v>58</v>
      </c>
      <c r="BK8161" s="98" t="s">
        <v>70</v>
      </c>
    </row>
    <row r="8162" spans="17:63" ht="29.25" customHeight="1" x14ac:dyDescent="0.2">
      <c r="Q8162" s="92" t="s">
        <v>50</v>
      </c>
      <c r="BF8162" s="101" t="s">
        <v>58</v>
      </c>
      <c r="BK8162" s="98" t="s">
        <v>70</v>
      </c>
    </row>
    <row r="8163" spans="17:63" ht="29.25" customHeight="1" x14ac:dyDescent="0.2">
      <c r="Q8163" s="92" t="s">
        <v>50</v>
      </c>
      <c r="BF8163" s="101" t="s">
        <v>58</v>
      </c>
      <c r="BK8163" s="98" t="s">
        <v>70</v>
      </c>
    </row>
    <row r="8164" spans="17:63" ht="29.25" customHeight="1" x14ac:dyDescent="0.2">
      <c r="Q8164" s="92" t="s">
        <v>50</v>
      </c>
      <c r="BF8164" s="101" t="s">
        <v>58</v>
      </c>
      <c r="BK8164" s="98" t="s">
        <v>70</v>
      </c>
    </row>
    <row r="8165" spans="17:63" ht="29.25" customHeight="1" x14ac:dyDescent="0.2">
      <c r="Q8165" s="92" t="s">
        <v>50</v>
      </c>
      <c r="BF8165" s="101" t="s">
        <v>58</v>
      </c>
      <c r="BK8165" s="98" t="s">
        <v>70</v>
      </c>
    </row>
    <row r="8166" spans="17:63" ht="29.25" customHeight="1" x14ac:dyDescent="0.2">
      <c r="Q8166" s="92" t="s">
        <v>50</v>
      </c>
      <c r="BF8166" s="101" t="s">
        <v>58</v>
      </c>
      <c r="BK8166" s="98" t="s">
        <v>70</v>
      </c>
    </row>
    <row r="8167" spans="17:63" ht="29.25" customHeight="1" x14ac:dyDescent="0.2">
      <c r="Q8167" s="92" t="s">
        <v>50</v>
      </c>
      <c r="BF8167" s="101" t="s">
        <v>58</v>
      </c>
      <c r="BK8167" s="98" t="s">
        <v>70</v>
      </c>
    </row>
    <row r="8168" spans="17:63" ht="29.25" customHeight="1" x14ac:dyDescent="0.2">
      <c r="Q8168" s="92" t="s">
        <v>50</v>
      </c>
      <c r="BF8168" s="101" t="s">
        <v>58</v>
      </c>
      <c r="BK8168" s="98" t="s">
        <v>70</v>
      </c>
    </row>
    <row r="8169" spans="17:63" ht="29.25" customHeight="1" x14ac:dyDescent="0.2">
      <c r="Q8169" s="92" t="s">
        <v>50</v>
      </c>
      <c r="BF8169" s="101" t="s">
        <v>58</v>
      </c>
      <c r="BK8169" s="98" t="s">
        <v>70</v>
      </c>
    </row>
    <row r="8170" spans="17:63" ht="29.25" customHeight="1" x14ac:dyDescent="0.2">
      <c r="Q8170" s="92" t="s">
        <v>50</v>
      </c>
      <c r="BF8170" s="101" t="s">
        <v>58</v>
      </c>
      <c r="BK8170" s="98" t="s">
        <v>70</v>
      </c>
    </row>
    <row r="8171" spans="17:63" ht="29.25" customHeight="1" x14ac:dyDescent="0.2">
      <c r="Q8171" s="92" t="s">
        <v>50</v>
      </c>
      <c r="BF8171" s="101" t="s">
        <v>58</v>
      </c>
      <c r="BK8171" s="98" t="s">
        <v>70</v>
      </c>
    </row>
    <row r="8172" spans="17:63" ht="29.25" customHeight="1" x14ac:dyDescent="0.2">
      <c r="Q8172" s="92" t="s">
        <v>50</v>
      </c>
      <c r="BF8172" s="101" t="s">
        <v>58</v>
      </c>
      <c r="BK8172" s="98" t="s">
        <v>70</v>
      </c>
    </row>
    <row r="8173" spans="17:63" ht="29.25" customHeight="1" x14ac:dyDescent="0.2">
      <c r="Q8173" s="92" t="s">
        <v>50</v>
      </c>
      <c r="BF8173" s="101" t="s">
        <v>58</v>
      </c>
      <c r="BK8173" s="98" t="s">
        <v>70</v>
      </c>
    </row>
    <row r="8174" spans="17:63" ht="29.25" customHeight="1" x14ac:dyDescent="0.2">
      <c r="Q8174" s="92" t="s">
        <v>50</v>
      </c>
      <c r="BF8174" s="101" t="s">
        <v>58</v>
      </c>
      <c r="BK8174" s="98" t="s">
        <v>70</v>
      </c>
    </row>
    <row r="8175" spans="17:63" ht="29.25" customHeight="1" x14ac:dyDescent="0.2">
      <c r="Q8175" s="92" t="s">
        <v>50</v>
      </c>
      <c r="BF8175" s="101" t="s">
        <v>58</v>
      </c>
      <c r="BK8175" s="98" t="s">
        <v>70</v>
      </c>
    </row>
    <row r="8176" spans="17:63" ht="29.25" customHeight="1" x14ac:dyDescent="0.2">
      <c r="Q8176" s="92" t="s">
        <v>50</v>
      </c>
      <c r="BF8176" s="101" t="s">
        <v>58</v>
      </c>
      <c r="BK8176" s="98" t="s">
        <v>70</v>
      </c>
    </row>
    <row r="8177" spans="17:63" ht="29.25" customHeight="1" x14ac:dyDescent="0.2">
      <c r="Q8177" s="92" t="s">
        <v>50</v>
      </c>
      <c r="BF8177" s="101" t="s">
        <v>58</v>
      </c>
      <c r="BK8177" s="98" t="s">
        <v>70</v>
      </c>
    </row>
    <row r="8178" spans="17:63" ht="29.25" customHeight="1" x14ac:dyDescent="0.2">
      <c r="Q8178" s="92" t="s">
        <v>50</v>
      </c>
      <c r="BF8178" s="101" t="s">
        <v>58</v>
      </c>
      <c r="BK8178" s="98" t="s">
        <v>70</v>
      </c>
    </row>
    <row r="8179" spans="17:63" ht="29.25" customHeight="1" x14ac:dyDescent="0.2">
      <c r="Q8179" s="92" t="s">
        <v>50</v>
      </c>
      <c r="BF8179" s="101" t="s">
        <v>58</v>
      </c>
      <c r="BK8179" s="98" t="s">
        <v>70</v>
      </c>
    </row>
    <row r="8180" spans="17:63" ht="29.25" customHeight="1" x14ac:dyDescent="0.2">
      <c r="Q8180" s="92" t="s">
        <v>50</v>
      </c>
      <c r="BF8180" s="101" t="s">
        <v>58</v>
      </c>
      <c r="BK8180" s="98" t="s">
        <v>70</v>
      </c>
    </row>
    <row r="8181" spans="17:63" ht="29.25" customHeight="1" x14ac:dyDescent="0.2">
      <c r="Q8181" s="92" t="s">
        <v>50</v>
      </c>
      <c r="BF8181" s="101" t="s">
        <v>58</v>
      </c>
      <c r="BK8181" s="98" t="s">
        <v>70</v>
      </c>
    </row>
    <row r="8182" spans="17:63" ht="29.25" customHeight="1" x14ac:dyDescent="0.2">
      <c r="Q8182" s="92" t="s">
        <v>50</v>
      </c>
      <c r="BF8182" s="101" t="s">
        <v>58</v>
      </c>
      <c r="BK8182" s="98" t="s">
        <v>70</v>
      </c>
    </row>
    <row r="8183" spans="17:63" ht="29.25" customHeight="1" x14ac:dyDescent="0.2">
      <c r="Q8183" s="92" t="s">
        <v>50</v>
      </c>
      <c r="BF8183" s="101" t="s">
        <v>58</v>
      </c>
      <c r="BK8183" s="98" t="s">
        <v>70</v>
      </c>
    </row>
    <row r="8184" spans="17:63" ht="29.25" customHeight="1" x14ac:dyDescent="0.2">
      <c r="Q8184" s="92" t="s">
        <v>50</v>
      </c>
      <c r="BF8184" s="101" t="s">
        <v>58</v>
      </c>
      <c r="BK8184" s="98" t="s">
        <v>70</v>
      </c>
    </row>
    <row r="8185" spans="17:63" ht="29.25" customHeight="1" x14ac:dyDescent="0.2">
      <c r="Q8185" s="92" t="s">
        <v>50</v>
      </c>
      <c r="BF8185" s="101" t="s">
        <v>58</v>
      </c>
      <c r="BK8185" s="98" t="s">
        <v>70</v>
      </c>
    </row>
    <row r="8186" spans="17:63" ht="29.25" customHeight="1" x14ac:dyDescent="0.2">
      <c r="Q8186" s="92" t="s">
        <v>50</v>
      </c>
      <c r="BF8186" s="101" t="s">
        <v>58</v>
      </c>
      <c r="BK8186" s="98" t="s">
        <v>70</v>
      </c>
    </row>
    <row r="8187" spans="17:63" ht="29.25" customHeight="1" x14ac:dyDescent="0.2">
      <c r="Q8187" s="92" t="s">
        <v>50</v>
      </c>
      <c r="BF8187" s="101" t="s">
        <v>58</v>
      </c>
      <c r="BK8187" s="98" t="s">
        <v>70</v>
      </c>
    </row>
    <row r="8188" spans="17:63" ht="29.25" customHeight="1" x14ac:dyDescent="0.2">
      <c r="Q8188" s="92" t="s">
        <v>50</v>
      </c>
      <c r="BF8188" s="101" t="s">
        <v>58</v>
      </c>
      <c r="BK8188" s="98" t="s">
        <v>70</v>
      </c>
    </row>
    <row r="8189" spans="17:63" ht="29.25" customHeight="1" x14ac:dyDescent="0.2">
      <c r="Q8189" s="92" t="s">
        <v>50</v>
      </c>
      <c r="BF8189" s="101" t="s">
        <v>58</v>
      </c>
      <c r="BK8189" s="98" t="s">
        <v>70</v>
      </c>
    </row>
    <row r="8190" spans="17:63" ht="29.25" customHeight="1" x14ac:dyDescent="0.2">
      <c r="Q8190" s="92" t="s">
        <v>50</v>
      </c>
      <c r="BF8190" s="101" t="s">
        <v>58</v>
      </c>
      <c r="BK8190" s="98" t="s">
        <v>70</v>
      </c>
    </row>
    <row r="8191" spans="17:63" ht="29.25" customHeight="1" x14ac:dyDescent="0.2">
      <c r="Q8191" s="92" t="s">
        <v>50</v>
      </c>
      <c r="BF8191" s="101" t="s">
        <v>58</v>
      </c>
      <c r="BK8191" s="98" t="s">
        <v>70</v>
      </c>
    </row>
    <row r="8192" spans="17:63" ht="29.25" customHeight="1" x14ac:dyDescent="0.2">
      <c r="Q8192" s="92" t="s">
        <v>50</v>
      </c>
      <c r="BF8192" s="101" t="s">
        <v>58</v>
      </c>
      <c r="BK8192" s="98" t="s">
        <v>70</v>
      </c>
    </row>
    <row r="8193" spans="17:63" ht="29.25" customHeight="1" x14ac:dyDescent="0.2">
      <c r="Q8193" s="92" t="s">
        <v>50</v>
      </c>
      <c r="BF8193" s="101" t="s">
        <v>58</v>
      </c>
      <c r="BK8193" s="98" t="s">
        <v>70</v>
      </c>
    </row>
    <row r="8194" spans="17:63" ht="29.25" customHeight="1" x14ac:dyDescent="0.2">
      <c r="Q8194" s="92" t="s">
        <v>50</v>
      </c>
      <c r="BF8194" s="101" t="s">
        <v>58</v>
      </c>
      <c r="BK8194" s="98" t="s">
        <v>70</v>
      </c>
    </row>
    <row r="8195" spans="17:63" ht="29.25" customHeight="1" x14ac:dyDescent="0.2">
      <c r="Q8195" s="92" t="s">
        <v>50</v>
      </c>
      <c r="BF8195" s="101" t="s">
        <v>58</v>
      </c>
      <c r="BK8195" s="98" t="s">
        <v>70</v>
      </c>
    </row>
    <row r="8196" spans="17:63" ht="29.25" customHeight="1" x14ac:dyDescent="0.2">
      <c r="Q8196" s="92" t="s">
        <v>50</v>
      </c>
      <c r="BF8196" s="101" t="s">
        <v>58</v>
      </c>
      <c r="BK8196" s="98" t="s">
        <v>70</v>
      </c>
    </row>
    <row r="8197" spans="17:63" ht="29.25" customHeight="1" x14ac:dyDescent="0.2">
      <c r="Q8197" s="92" t="s">
        <v>50</v>
      </c>
      <c r="BF8197" s="101" t="s">
        <v>58</v>
      </c>
      <c r="BK8197" s="98" t="s">
        <v>70</v>
      </c>
    </row>
    <row r="8198" spans="17:63" ht="29.25" customHeight="1" x14ac:dyDescent="0.2">
      <c r="Q8198" s="92" t="s">
        <v>50</v>
      </c>
      <c r="BF8198" s="101" t="s">
        <v>58</v>
      </c>
      <c r="BK8198" s="98" t="s">
        <v>70</v>
      </c>
    </row>
    <row r="8199" spans="17:63" ht="29.25" customHeight="1" x14ac:dyDescent="0.2">
      <c r="Q8199" s="92" t="s">
        <v>50</v>
      </c>
      <c r="BF8199" s="101" t="s">
        <v>58</v>
      </c>
      <c r="BK8199" s="98" t="s">
        <v>70</v>
      </c>
    </row>
    <row r="8200" spans="17:63" ht="29.25" customHeight="1" x14ac:dyDescent="0.2">
      <c r="Q8200" s="92" t="s">
        <v>50</v>
      </c>
      <c r="BF8200" s="101" t="s">
        <v>58</v>
      </c>
      <c r="BK8200" s="98" t="s">
        <v>70</v>
      </c>
    </row>
    <row r="8201" spans="17:63" ht="29.25" customHeight="1" x14ac:dyDescent="0.2">
      <c r="Q8201" s="92" t="s">
        <v>50</v>
      </c>
      <c r="BF8201" s="101" t="s">
        <v>58</v>
      </c>
      <c r="BK8201" s="98" t="s">
        <v>70</v>
      </c>
    </row>
    <row r="8202" spans="17:63" ht="29.25" customHeight="1" x14ac:dyDescent="0.2">
      <c r="Q8202" s="92" t="s">
        <v>50</v>
      </c>
      <c r="BF8202" s="101" t="s">
        <v>58</v>
      </c>
      <c r="BK8202" s="98" t="s">
        <v>70</v>
      </c>
    </row>
    <row r="8203" spans="17:63" ht="29.25" customHeight="1" x14ac:dyDescent="0.2">
      <c r="Q8203" s="92" t="s">
        <v>50</v>
      </c>
      <c r="BF8203" s="101" t="s">
        <v>58</v>
      </c>
      <c r="BK8203" s="98" t="s">
        <v>70</v>
      </c>
    </row>
    <row r="8204" spans="17:63" ht="29.25" customHeight="1" x14ac:dyDescent="0.2">
      <c r="Q8204" s="92" t="s">
        <v>50</v>
      </c>
      <c r="BF8204" s="101" t="s">
        <v>58</v>
      </c>
      <c r="BK8204" s="98" t="s">
        <v>70</v>
      </c>
    </row>
    <row r="8205" spans="17:63" ht="29.25" customHeight="1" x14ac:dyDescent="0.2">
      <c r="Q8205" s="92" t="s">
        <v>50</v>
      </c>
      <c r="BF8205" s="101" t="s">
        <v>58</v>
      </c>
      <c r="BK8205" s="98" t="s">
        <v>70</v>
      </c>
    </row>
    <row r="8206" spans="17:63" ht="29.25" customHeight="1" x14ac:dyDescent="0.2">
      <c r="Q8206" s="92" t="s">
        <v>50</v>
      </c>
      <c r="BF8206" s="101" t="s">
        <v>58</v>
      </c>
      <c r="BK8206" s="98" t="s">
        <v>70</v>
      </c>
    </row>
    <row r="8207" spans="17:63" ht="29.25" customHeight="1" x14ac:dyDescent="0.2">
      <c r="Q8207" s="92" t="s">
        <v>50</v>
      </c>
      <c r="BF8207" s="101" t="s">
        <v>58</v>
      </c>
      <c r="BK8207" s="98" t="s">
        <v>70</v>
      </c>
    </row>
    <row r="8208" spans="17:63" ht="29.25" customHeight="1" x14ac:dyDescent="0.2">
      <c r="Q8208" s="92" t="s">
        <v>50</v>
      </c>
      <c r="BF8208" s="101" t="s">
        <v>58</v>
      </c>
      <c r="BK8208" s="98" t="s">
        <v>70</v>
      </c>
    </row>
    <row r="8209" spans="17:63" ht="29.25" customHeight="1" x14ac:dyDescent="0.2">
      <c r="Q8209" s="92" t="s">
        <v>50</v>
      </c>
      <c r="BF8209" s="101" t="s">
        <v>58</v>
      </c>
      <c r="BK8209" s="98" t="s">
        <v>70</v>
      </c>
    </row>
    <row r="8210" spans="17:63" ht="29.25" customHeight="1" x14ac:dyDescent="0.2">
      <c r="Q8210" s="92" t="s">
        <v>50</v>
      </c>
      <c r="BF8210" s="101" t="s">
        <v>58</v>
      </c>
      <c r="BK8210" s="98" t="s">
        <v>70</v>
      </c>
    </row>
    <row r="8211" spans="17:63" ht="29.25" customHeight="1" x14ac:dyDescent="0.2">
      <c r="Q8211" s="92" t="s">
        <v>50</v>
      </c>
      <c r="BF8211" s="101" t="s">
        <v>58</v>
      </c>
      <c r="BK8211" s="98" t="s">
        <v>70</v>
      </c>
    </row>
    <row r="8212" spans="17:63" ht="29.25" customHeight="1" x14ac:dyDescent="0.2">
      <c r="Q8212" s="92" t="s">
        <v>50</v>
      </c>
      <c r="BF8212" s="101" t="s">
        <v>58</v>
      </c>
      <c r="BK8212" s="98" t="s">
        <v>70</v>
      </c>
    </row>
    <row r="8213" spans="17:63" ht="29.25" customHeight="1" x14ac:dyDescent="0.2">
      <c r="Q8213" s="92" t="s">
        <v>50</v>
      </c>
      <c r="BF8213" s="101" t="s">
        <v>58</v>
      </c>
      <c r="BK8213" s="98" t="s">
        <v>70</v>
      </c>
    </row>
    <row r="8214" spans="17:63" ht="29.25" customHeight="1" x14ac:dyDescent="0.2">
      <c r="Q8214" s="92" t="s">
        <v>50</v>
      </c>
      <c r="BF8214" s="101" t="s">
        <v>58</v>
      </c>
      <c r="BK8214" s="98" t="s">
        <v>70</v>
      </c>
    </row>
    <row r="8215" spans="17:63" ht="29.25" customHeight="1" x14ac:dyDescent="0.2">
      <c r="Q8215" s="92" t="s">
        <v>50</v>
      </c>
      <c r="BF8215" s="101" t="s">
        <v>58</v>
      </c>
      <c r="BK8215" s="98" t="s">
        <v>70</v>
      </c>
    </row>
    <row r="8216" spans="17:63" ht="29.25" customHeight="1" x14ac:dyDescent="0.2">
      <c r="Q8216" s="92" t="s">
        <v>50</v>
      </c>
      <c r="BF8216" s="101" t="s">
        <v>58</v>
      </c>
      <c r="BK8216" s="98" t="s">
        <v>70</v>
      </c>
    </row>
    <row r="8217" spans="17:63" ht="29.25" customHeight="1" x14ac:dyDescent="0.2">
      <c r="Q8217" s="92" t="s">
        <v>50</v>
      </c>
      <c r="BF8217" s="101" t="s">
        <v>58</v>
      </c>
      <c r="BK8217" s="98" t="s">
        <v>70</v>
      </c>
    </row>
    <row r="8218" spans="17:63" ht="29.25" customHeight="1" x14ac:dyDescent="0.2">
      <c r="Q8218" s="92" t="s">
        <v>50</v>
      </c>
      <c r="BF8218" s="101" t="s">
        <v>58</v>
      </c>
      <c r="BK8218" s="98" t="s">
        <v>70</v>
      </c>
    </row>
    <row r="8219" spans="17:63" ht="29.25" customHeight="1" x14ac:dyDescent="0.2">
      <c r="Q8219" s="92" t="s">
        <v>50</v>
      </c>
      <c r="BF8219" s="101" t="s">
        <v>58</v>
      </c>
      <c r="BK8219" s="98" t="s">
        <v>70</v>
      </c>
    </row>
    <row r="8220" spans="17:63" ht="29.25" customHeight="1" x14ac:dyDescent="0.2">
      <c r="Q8220" s="92" t="s">
        <v>50</v>
      </c>
      <c r="BF8220" s="101" t="s">
        <v>58</v>
      </c>
      <c r="BK8220" s="98" t="s">
        <v>70</v>
      </c>
    </row>
    <row r="8221" spans="17:63" ht="29.25" customHeight="1" x14ac:dyDescent="0.2">
      <c r="Q8221" s="92" t="s">
        <v>50</v>
      </c>
      <c r="BF8221" s="101" t="s">
        <v>58</v>
      </c>
      <c r="BK8221" s="98" t="s">
        <v>70</v>
      </c>
    </row>
    <row r="8222" spans="17:63" ht="29.25" customHeight="1" x14ac:dyDescent="0.2">
      <c r="Q8222" s="92" t="s">
        <v>50</v>
      </c>
      <c r="BF8222" s="101" t="s">
        <v>58</v>
      </c>
      <c r="BK8222" s="98" t="s">
        <v>70</v>
      </c>
    </row>
    <row r="8223" spans="17:63" ht="29.25" customHeight="1" x14ac:dyDescent="0.2">
      <c r="Q8223" s="92" t="s">
        <v>50</v>
      </c>
      <c r="BF8223" s="101" t="s">
        <v>58</v>
      </c>
      <c r="BK8223" s="98" t="s">
        <v>70</v>
      </c>
    </row>
    <row r="8224" spans="17:63" ht="29.25" customHeight="1" x14ac:dyDescent="0.2">
      <c r="Q8224" s="92" t="s">
        <v>50</v>
      </c>
      <c r="BF8224" s="101" t="s">
        <v>58</v>
      </c>
      <c r="BK8224" s="98" t="s">
        <v>70</v>
      </c>
    </row>
    <row r="8225" spans="17:63" ht="29.25" customHeight="1" x14ac:dyDescent="0.2">
      <c r="Q8225" s="92" t="s">
        <v>50</v>
      </c>
      <c r="BF8225" s="101" t="s">
        <v>58</v>
      </c>
      <c r="BK8225" s="98" t="s">
        <v>70</v>
      </c>
    </row>
    <row r="8226" spans="17:63" ht="29.25" customHeight="1" x14ac:dyDescent="0.2">
      <c r="Q8226" s="92" t="s">
        <v>50</v>
      </c>
      <c r="BF8226" s="101" t="s">
        <v>58</v>
      </c>
      <c r="BK8226" s="98" t="s">
        <v>70</v>
      </c>
    </row>
    <row r="8227" spans="17:63" ht="29.25" customHeight="1" x14ac:dyDescent="0.2">
      <c r="Q8227" s="92" t="s">
        <v>50</v>
      </c>
      <c r="BF8227" s="101" t="s">
        <v>58</v>
      </c>
      <c r="BK8227" s="98" t="s">
        <v>70</v>
      </c>
    </row>
    <row r="8228" spans="17:63" ht="29.25" customHeight="1" x14ac:dyDescent="0.2">
      <c r="Q8228" s="92" t="s">
        <v>50</v>
      </c>
      <c r="BF8228" s="101" t="s">
        <v>58</v>
      </c>
      <c r="BK8228" s="98" t="s">
        <v>70</v>
      </c>
    </row>
    <row r="8229" spans="17:63" ht="29.25" customHeight="1" x14ac:dyDescent="0.2">
      <c r="Q8229" s="92" t="s">
        <v>50</v>
      </c>
      <c r="BF8229" s="101" t="s">
        <v>58</v>
      </c>
      <c r="BK8229" s="98" t="s">
        <v>70</v>
      </c>
    </row>
    <row r="8230" spans="17:63" ht="29.25" customHeight="1" x14ac:dyDescent="0.2">
      <c r="Q8230" s="92" t="s">
        <v>50</v>
      </c>
      <c r="BF8230" s="101" t="s">
        <v>58</v>
      </c>
      <c r="BK8230" s="98" t="s">
        <v>70</v>
      </c>
    </row>
    <row r="8231" spans="17:63" ht="29.25" customHeight="1" x14ac:dyDescent="0.2">
      <c r="Q8231" s="92" t="s">
        <v>50</v>
      </c>
      <c r="BF8231" s="101" t="s">
        <v>58</v>
      </c>
      <c r="BK8231" s="98" t="s">
        <v>70</v>
      </c>
    </row>
    <row r="8232" spans="17:63" ht="29.25" customHeight="1" x14ac:dyDescent="0.2">
      <c r="Q8232" s="92" t="s">
        <v>50</v>
      </c>
      <c r="BF8232" s="101" t="s">
        <v>58</v>
      </c>
      <c r="BK8232" s="98" t="s">
        <v>70</v>
      </c>
    </row>
    <row r="8233" spans="17:63" ht="29.25" customHeight="1" x14ac:dyDescent="0.2">
      <c r="Q8233" s="92" t="s">
        <v>50</v>
      </c>
      <c r="BF8233" s="101" t="s">
        <v>58</v>
      </c>
      <c r="BK8233" s="98" t="s">
        <v>70</v>
      </c>
    </row>
    <row r="8234" spans="17:63" ht="29.25" customHeight="1" x14ac:dyDescent="0.2">
      <c r="Q8234" s="92" t="s">
        <v>50</v>
      </c>
      <c r="BF8234" s="101" t="s">
        <v>58</v>
      </c>
      <c r="BK8234" s="98" t="s">
        <v>70</v>
      </c>
    </row>
    <row r="8235" spans="17:63" ht="29.25" customHeight="1" x14ac:dyDescent="0.2">
      <c r="Q8235" s="92" t="s">
        <v>50</v>
      </c>
      <c r="BF8235" s="101" t="s">
        <v>58</v>
      </c>
      <c r="BK8235" s="98" t="s">
        <v>70</v>
      </c>
    </row>
    <row r="8236" spans="17:63" ht="29.25" customHeight="1" x14ac:dyDescent="0.2">
      <c r="Q8236" s="92" t="s">
        <v>50</v>
      </c>
      <c r="BF8236" s="101" t="s">
        <v>58</v>
      </c>
      <c r="BK8236" s="98" t="s">
        <v>70</v>
      </c>
    </row>
    <row r="8237" spans="17:63" ht="29.25" customHeight="1" x14ac:dyDescent="0.2">
      <c r="Q8237" s="92" t="s">
        <v>50</v>
      </c>
      <c r="BF8237" s="101" t="s">
        <v>58</v>
      </c>
      <c r="BK8237" s="98" t="s">
        <v>70</v>
      </c>
    </row>
    <row r="8238" spans="17:63" ht="29.25" customHeight="1" x14ac:dyDescent="0.2">
      <c r="Q8238" s="92" t="s">
        <v>50</v>
      </c>
      <c r="BF8238" s="101" t="s">
        <v>58</v>
      </c>
      <c r="BK8238" s="98" t="s">
        <v>70</v>
      </c>
    </row>
    <row r="8239" spans="17:63" ht="29.25" customHeight="1" x14ac:dyDescent="0.2">
      <c r="Q8239" s="92" t="s">
        <v>50</v>
      </c>
      <c r="BF8239" s="101" t="s">
        <v>58</v>
      </c>
      <c r="BK8239" s="98" t="s">
        <v>70</v>
      </c>
    </row>
    <row r="8240" spans="17:63" ht="29.25" customHeight="1" x14ac:dyDescent="0.2">
      <c r="Q8240" s="92" t="s">
        <v>50</v>
      </c>
      <c r="BF8240" s="101" t="s">
        <v>58</v>
      </c>
      <c r="BK8240" s="98" t="s">
        <v>70</v>
      </c>
    </row>
    <row r="8241" spans="17:63" ht="29.25" customHeight="1" x14ac:dyDescent="0.2">
      <c r="Q8241" s="92" t="s">
        <v>50</v>
      </c>
      <c r="BF8241" s="101" t="s">
        <v>58</v>
      </c>
      <c r="BK8241" s="98" t="s">
        <v>70</v>
      </c>
    </row>
    <row r="8242" spans="17:63" ht="29.25" customHeight="1" x14ac:dyDescent="0.2">
      <c r="Q8242" s="92" t="s">
        <v>50</v>
      </c>
      <c r="BF8242" s="101" t="s">
        <v>58</v>
      </c>
      <c r="BK8242" s="98" t="s">
        <v>70</v>
      </c>
    </row>
    <row r="8243" spans="17:63" ht="29.25" customHeight="1" x14ac:dyDescent="0.2">
      <c r="Q8243" s="92" t="s">
        <v>50</v>
      </c>
      <c r="BF8243" s="101" t="s">
        <v>58</v>
      </c>
      <c r="BK8243" s="98" t="s">
        <v>70</v>
      </c>
    </row>
    <row r="8244" spans="17:63" ht="29.25" customHeight="1" x14ac:dyDescent="0.2">
      <c r="Q8244" s="92" t="s">
        <v>50</v>
      </c>
      <c r="BF8244" s="101" t="s">
        <v>58</v>
      </c>
      <c r="BK8244" s="98" t="s">
        <v>70</v>
      </c>
    </row>
    <row r="8245" spans="17:63" ht="29.25" customHeight="1" x14ac:dyDescent="0.2">
      <c r="Q8245" s="92" t="s">
        <v>50</v>
      </c>
      <c r="BF8245" s="101" t="s">
        <v>58</v>
      </c>
      <c r="BK8245" s="98" t="s">
        <v>70</v>
      </c>
    </row>
    <row r="8246" spans="17:63" ht="29.25" customHeight="1" x14ac:dyDescent="0.2">
      <c r="Q8246" s="92" t="s">
        <v>50</v>
      </c>
      <c r="BF8246" s="101" t="s">
        <v>58</v>
      </c>
      <c r="BK8246" s="98" t="s">
        <v>70</v>
      </c>
    </row>
    <row r="8247" spans="17:63" ht="29.25" customHeight="1" x14ac:dyDescent="0.2">
      <c r="Q8247" s="92" t="s">
        <v>50</v>
      </c>
      <c r="BF8247" s="101" t="s">
        <v>58</v>
      </c>
      <c r="BK8247" s="98" t="s">
        <v>70</v>
      </c>
    </row>
    <row r="8248" spans="17:63" ht="29.25" customHeight="1" x14ac:dyDescent="0.2">
      <c r="Q8248" s="92" t="s">
        <v>50</v>
      </c>
      <c r="BF8248" s="101" t="s">
        <v>58</v>
      </c>
      <c r="BK8248" s="98" t="s">
        <v>70</v>
      </c>
    </row>
    <row r="8249" spans="17:63" ht="29.25" customHeight="1" x14ac:dyDescent="0.2">
      <c r="Q8249" s="92" t="s">
        <v>50</v>
      </c>
      <c r="BF8249" s="101" t="s">
        <v>58</v>
      </c>
      <c r="BK8249" s="98" t="s">
        <v>70</v>
      </c>
    </row>
    <row r="8250" spans="17:63" ht="29.25" customHeight="1" x14ac:dyDescent="0.2">
      <c r="Q8250" s="92" t="s">
        <v>50</v>
      </c>
      <c r="BF8250" s="101" t="s">
        <v>58</v>
      </c>
      <c r="BK8250" s="98" t="s">
        <v>70</v>
      </c>
    </row>
    <row r="8251" spans="17:63" ht="29.25" customHeight="1" x14ac:dyDescent="0.2">
      <c r="Q8251" s="92" t="s">
        <v>50</v>
      </c>
      <c r="BF8251" s="101" t="s">
        <v>58</v>
      </c>
      <c r="BK8251" s="98" t="s">
        <v>70</v>
      </c>
    </row>
    <row r="8252" spans="17:63" ht="29.25" customHeight="1" x14ac:dyDescent="0.2">
      <c r="Q8252" s="92" t="s">
        <v>50</v>
      </c>
      <c r="BF8252" s="101" t="s">
        <v>58</v>
      </c>
      <c r="BK8252" s="98" t="s">
        <v>70</v>
      </c>
    </row>
    <row r="8253" spans="17:63" ht="29.25" customHeight="1" x14ac:dyDescent="0.2">
      <c r="Q8253" s="92" t="s">
        <v>50</v>
      </c>
      <c r="BF8253" s="101" t="s">
        <v>58</v>
      </c>
      <c r="BK8253" s="98" t="s">
        <v>70</v>
      </c>
    </row>
    <row r="8254" spans="17:63" ht="29.25" customHeight="1" x14ac:dyDescent="0.2">
      <c r="Q8254" s="92" t="s">
        <v>50</v>
      </c>
      <c r="BF8254" s="101" t="s">
        <v>58</v>
      </c>
      <c r="BK8254" s="98" t="s">
        <v>70</v>
      </c>
    </row>
    <row r="8255" spans="17:63" ht="29.25" customHeight="1" x14ac:dyDescent="0.2">
      <c r="Q8255" s="92" t="s">
        <v>50</v>
      </c>
      <c r="BF8255" s="101" t="s">
        <v>58</v>
      </c>
      <c r="BK8255" s="98" t="s">
        <v>70</v>
      </c>
    </row>
    <row r="8256" spans="17:63" ht="29.25" customHeight="1" x14ac:dyDescent="0.2">
      <c r="Q8256" s="92" t="s">
        <v>50</v>
      </c>
      <c r="BF8256" s="101" t="s">
        <v>58</v>
      </c>
      <c r="BK8256" s="98" t="s">
        <v>70</v>
      </c>
    </row>
    <row r="8257" spans="17:63" ht="29.25" customHeight="1" x14ac:dyDescent="0.2">
      <c r="Q8257" s="92" t="s">
        <v>50</v>
      </c>
      <c r="BF8257" s="101" t="s">
        <v>58</v>
      </c>
      <c r="BK8257" s="98" t="s">
        <v>70</v>
      </c>
    </row>
    <row r="8258" spans="17:63" ht="29.25" customHeight="1" x14ac:dyDescent="0.2">
      <c r="Q8258" s="92" t="s">
        <v>50</v>
      </c>
      <c r="BF8258" s="101" t="s">
        <v>58</v>
      </c>
      <c r="BK8258" s="98" t="s">
        <v>70</v>
      </c>
    </row>
    <row r="8259" spans="17:63" ht="29.25" customHeight="1" x14ac:dyDescent="0.2">
      <c r="Q8259" s="92" t="s">
        <v>50</v>
      </c>
      <c r="BF8259" s="101" t="s">
        <v>58</v>
      </c>
      <c r="BK8259" s="98" t="s">
        <v>70</v>
      </c>
    </row>
    <row r="8260" spans="17:63" ht="29.25" customHeight="1" x14ac:dyDescent="0.2">
      <c r="Q8260" s="92" t="s">
        <v>50</v>
      </c>
      <c r="BF8260" s="101" t="s">
        <v>58</v>
      </c>
      <c r="BK8260" s="98" t="s">
        <v>70</v>
      </c>
    </row>
    <row r="8261" spans="17:63" ht="29.25" customHeight="1" x14ac:dyDescent="0.2">
      <c r="Q8261" s="92" t="s">
        <v>50</v>
      </c>
      <c r="BF8261" s="101" t="s">
        <v>58</v>
      </c>
      <c r="BK8261" s="98" t="s">
        <v>70</v>
      </c>
    </row>
    <row r="8262" spans="17:63" ht="29.25" customHeight="1" x14ac:dyDescent="0.2">
      <c r="Q8262" s="92" t="s">
        <v>50</v>
      </c>
      <c r="BF8262" s="101" t="s">
        <v>58</v>
      </c>
      <c r="BK8262" s="98" t="s">
        <v>70</v>
      </c>
    </row>
    <row r="8263" spans="17:63" ht="29.25" customHeight="1" x14ac:dyDescent="0.2">
      <c r="Q8263" s="92" t="s">
        <v>50</v>
      </c>
      <c r="BF8263" s="101" t="s">
        <v>58</v>
      </c>
      <c r="BK8263" s="98" t="s">
        <v>70</v>
      </c>
    </row>
    <row r="8264" spans="17:63" ht="29.25" customHeight="1" x14ac:dyDescent="0.2">
      <c r="Q8264" s="92" t="s">
        <v>50</v>
      </c>
      <c r="BF8264" s="101" t="s">
        <v>58</v>
      </c>
      <c r="BK8264" s="98" t="s">
        <v>70</v>
      </c>
    </row>
    <row r="8265" spans="17:63" ht="29.25" customHeight="1" x14ac:dyDescent="0.2">
      <c r="Q8265" s="92" t="s">
        <v>50</v>
      </c>
      <c r="BF8265" s="101" t="s">
        <v>58</v>
      </c>
      <c r="BK8265" s="98" t="s">
        <v>70</v>
      </c>
    </row>
    <row r="8266" spans="17:63" ht="29.25" customHeight="1" x14ac:dyDescent="0.2">
      <c r="Q8266" s="92" t="s">
        <v>50</v>
      </c>
      <c r="BF8266" s="101" t="s">
        <v>58</v>
      </c>
      <c r="BK8266" s="98" t="s">
        <v>70</v>
      </c>
    </row>
    <row r="8267" spans="17:63" ht="29.25" customHeight="1" x14ac:dyDescent="0.2">
      <c r="Q8267" s="92" t="s">
        <v>50</v>
      </c>
      <c r="BF8267" s="101" t="s">
        <v>58</v>
      </c>
      <c r="BK8267" s="98" t="s">
        <v>70</v>
      </c>
    </row>
    <row r="8268" spans="17:63" ht="29.25" customHeight="1" x14ac:dyDescent="0.2">
      <c r="Q8268" s="92" t="s">
        <v>50</v>
      </c>
      <c r="BF8268" s="101" t="s">
        <v>58</v>
      </c>
      <c r="BK8268" s="98" t="s">
        <v>70</v>
      </c>
    </row>
    <row r="8269" spans="17:63" ht="29.25" customHeight="1" x14ac:dyDescent="0.2">
      <c r="Q8269" s="92" t="s">
        <v>50</v>
      </c>
      <c r="BF8269" s="101" t="s">
        <v>58</v>
      </c>
      <c r="BK8269" s="98" t="s">
        <v>70</v>
      </c>
    </row>
    <row r="8270" spans="17:63" ht="29.25" customHeight="1" x14ac:dyDescent="0.2">
      <c r="Q8270" s="92" t="s">
        <v>50</v>
      </c>
      <c r="BF8270" s="101" t="s">
        <v>58</v>
      </c>
      <c r="BK8270" s="98" t="s">
        <v>70</v>
      </c>
    </row>
    <row r="8271" spans="17:63" ht="29.25" customHeight="1" x14ac:dyDescent="0.2">
      <c r="Q8271" s="92" t="s">
        <v>50</v>
      </c>
      <c r="BF8271" s="101" t="s">
        <v>58</v>
      </c>
      <c r="BK8271" s="98" t="s">
        <v>70</v>
      </c>
    </row>
    <row r="8272" spans="17:63" ht="29.25" customHeight="1" x14ac:dyDescent="0.2">
      <c r="Q8272" s="92" t="s">
        <v>50</v>
      </c>
      <c r="BF8272" s="101" t="s">
        <v>58</v>
      </c>
      <c r="BK8272" s="98" t="s">
        <v>70</v>
      </c>
    </row>
    <row r="8273" spans="17:63" ht="29.25" customHeight="1" x14ac:dyDescent="0.2">
      <c r="Q8273" s="92" t="s">
        <v>50</v>
      </c>
      <c r="BF8273" s="101" t="s">
        <v>58</v>
      </c>
      <c r="BK8273" s="98" t="s">
        <v>70</v>
      </c>
    </row>
    <row r="8274" spans="17:63" ht="29.25" customHeight="1" x14ac:dyDescent="0.2">
      <c r="Q8274" s="92" t="s">
        <v>50</v>
      </c>
      <c r="BF8274" s="101" t="s">
        <v>58</v>
      </c>
      <c r="BK8274" s="98" t="s">
        <v>70</v>
      </c>
    </row>
    <row r="8275" spans="17:63" ht="29.25" customHeight="1" x14ac:dyDescent="0.2">
      <c r="Q8275" s="92" t="s">
        <v>50</v>
      </c>
      <c r="BF8275" s="101" t="s">
        <v>58</v>
      </c>
      <c r="BK8275" s="98" t="s">
        <v>70</v>
      </c>
    </row>
    <row r="8276" spans="17:63" ht="29.25" customHeight="1" x14ac:dyDescent="0.2">
      <c r="Q8276" s="92" t="s">
        <v>50</v>
      </c>
      <c r="BF8276" s="101" t="s">
        <v>58</v>
      </c>
      <c r="BK8276" s="98" t="s">
        <v>70</v>
      </c>
    </row>
    <row r="8277" spans="17:63" ht="29.25" customHeight="1" x14ac:dyDescent="0.2">
      <c r="Q8277" s="92" t="s">
        <v>50</v>
      </c>
      <c r="BF8277" s="101" t="s">
        <v>58</v>
      </c>
      <c r="BK8277" s="98" t="s">
        <v>70</v>
      </c>
    </row>
    <row r="8278" spans="17:63" ht="29.25" customHeight="1" x14ac:dyDescent="0.2">
      <c r="Q8278" s="92" t="s">
        <v>50</v>
      </c>
      <c r="BF8278" s="101" t="s">
        <v>58</v>
      </c>
      <c r="BK8278" s="98" t="s">
        <v>70</v>
      </c>
    </row>
    <row r="8279" spans="17:63" ht="29.25" customHeight="1" x14ac:dyDescent="0.2">
      <c r="Q8279" s="92" t="s">
        <v>50</v>
      </c>
      <c r="BF8279" s="101" t="s">
        <v>58</v>
      </c>
      <c r="BK8279" s="98" t="s">
        <v>70</v>
      </c>
    </row>
    <row r="8280" spans="17:63" ht="29.25" customHeight="1" x14ac:dyDescent="0.2">
      <c r="Q8280" s="92" t="s">
        <v>50</v>
      </c>
      <c r="BF8280" s="101" t="s">
        <v>58</v>
      </c>
      <c r="BK8280" s="98" t="s">
        <v>70</v>
      </c>
    </row>
    <row r="8281" spans="17:63" ht="29.25" customHeight="1" x14ac:dyDescent="0.2">
      <c r="Q8281" s="92" t="s">
        <v>50</v>
      </c>
      <c r="BF8281" s="101" t="s">
        <v>58</v>
      </c>
      <c r="BK8281" s="98" t="s">
        <v>70</v>
      </c>
    </row>
    <row r="8282" spans="17:63" ht="29.25" customHeight="1" x14ac:dyDescent="0.2">
      <c r="Q8282" s="92" t="s">
        <v>50</v>
      </c>
      <c r="BF8282" s="101" t="s">
        <v>58</v>
      </c>
      <c r="BK8282" s="98" t="s">
        <v>70</v>
      </c>
    </row>
    <row r="8283" spans="17:63" ht="29.25" customHeight="1" x14ac:dyDescent="0.2">
      <c r="Q8283" s="92" t="s">
        <v>50</v>
      </c>
      <c r="BF8283" s="101" t="s">
        <v>58</v>
      </c>
      <c r="BK8283" s="98" t="s">
        <v>70</v>
      </c>
    </row>
    <row r="8284" spans="17:63" ht="29.25" customHeight="1" x14ac:dyDescent="0.2">
      <c r="Q8284" s="92" t="s">
        <v>50</v>
      </c>
      <c r="BF8284" s="101" t="s">
        <v>58</v>
      </c>
      <c r="BK8284" s="98" t="s">
        <v>70</v>
      </c>
    </row>
    <row r="8285" spans="17:63" ht="29.25" customHeight="1" x14ac:dyDescent="0.2">
      <c r="Q8285" s="92" t="s">
        <v>50</v>
      </c>
      <c r="BF8285" s="101" t="s">
        <v>58</v>
      </c>
      <c r="BK8285" s="98" t="s">
        <v>70</v>
      </c>
    </row>
    <row r="8286" spans="17:63" ht="29.25" customHeight="1" x14ac:dyDescent="0.2">
      <c r="Q8286" s="92" t="s">
        <v>50</v>
      </c>
      <c r="BF8286" s="101" t="s">
        <v>58</v>
      </c>
      <c r="BK8286" s="98" t="s">
        <v>70</v>
      </c>
    </row>
    <row r="8287" spans="17:63" ht="29.25" customHeight="1" x14ac:dyDescent="0.2">
      <c r="Q8287" s="92" t="s">
        <v>50</v>
      </c>
      <c r="BF8287" s="101" t="s">
        <v>58</v>
      </c>
      <c r="BK8287" s="98" t="s">
        <v>70</v>
      </c>
    </row>
    <row r="8288" spans="17:63" ht="29.25" customHeight="1" x14ac:dyDescent="0.2">
      <c r="Q8288" s="92" t="s">
        <v>50</v>
      </c>
      <c r="BF8288" s="101" t="s">
        <v>58</v>
      </c>
      <c r="BK8288" s="98" t="s">
        <v>70</v>
      </c>
    </row>
    <row r="8289" spans="17:63" ht="29.25" customHeight="1" x14ac:dyDescent="0.2">
      <c r="Q8289" s="92" t="s">
        <v>50</v>
      </c>
      <c r="BF8289" s="101" t="s">
        <v>58</v>
      </c>
      <c r="BK8289" s="98" t="s">
        <v>70</v>
      </c>
    </row>
    <row r="8290" spans="17:63" ht="29.25" customHeight="1" x14ac:dyDescent="0.2">
      <c r="Q8290" s="92" t="s">
        <v>50</v>
      </c>
      <c r="BF8290" s="101" t="s">
        <v>58</v>
      </c>
      <c r="BK8290" s="98" t="s">
        <v>70</v>
      </c>
    </row>
    <row r="8291" spans="17:63" ht="29.25" customHeight="1" x14ac:dyDescent="0.2">
      <c r="Q8291" s="92" t="s">
        <v>50</v>
      </c>
      <c r="BF8291" s="101" t="s">
        <v>58</v>
      </c>
      <c r="BK8291" s="98" t="s">
        <v>70</v>
      </c>
    </row>
    <row r="8292" spans="17:63" ht="29.25" customHeight="1" x14ac:dyDescent="0.2">
      <c r="Q8292" s="92" t="s">
        <v>50</v>
      </c>
      <c r="BF8292" s="101" t="s">
        <v>58</v>
      </c>
      <c r="BK8292" s="98" t="s">
        <v>70</v>
      </c>
    </row>
    <row r="8293" spans="17:63" ht="29.25" customHeight="1" x14ac:dyDescent="0.2">
      <c r="Q8293" s="92" t="s">
        <v>50</v>
      </c>
      <c r="BF8293" s="101" t="s">
        <v>58</v>
      </c>
      <c r="BK8293" s="98" t="s">
        <v>70</v>
      </c>
    </row>
    <row r="8294" spans="17:63" ht="29.25" customHeight="1" x14ac:dyDescent="0.2">
      <c r="Q8294" s="92" t="s">
        <v>50</v>
      </c>
      <c r="BF8294" s="101" t="s">
        <v>58</v>
      </c>
      <c r="BK8294" s="98" t="s">
        <v>70</v>
      </c>
    </row>
    <row r="8295" spans="17:63" ht="29.25" customHeight="1" x14ac:dyDescent="0.2">
      <c r="Q8295" s="92" t="s">
        <v>50</v>
      </c>
      <c r="BF8295" s="101" t="s">
        <v>58</v>
      </c>
      <c r="BK8295" s="98" t="s">
        <v>70</v>
      </c>
    </row>
    <row r="8296" spans="17:63" ht="29.25" customHeight="1" x14ac:dyDescent="0.2">
      <c r="Q8296" s="92" t="s">
        <v>50</v>
      </c>
      <c r="BF8296" s="101" t="s">
        <v>58</v>
      </c>
      <c r="BK8296" s="98" t="s">
        <v>70</v>
      </c>
    </row>
    <row r="8297" spans="17:63" ht="29.25" customHeight="1" x14ac:dyDescent="0.2">
      <c r="Q8297" s="92" t="s">
        <v>50</v>
      </c>
      <c r="BF8297" s="101" t="s">
        <v>58</v>
      </c>
      <c r="BK8297" s="98" t="s">
        <v>70</v>
      </c>
    </row>
    <row r="8298" spans="17:63" ht="29.25" customHeight="1" x14ac:dyDescent="0.2">
      <c r="Q8298" s="92" t="s">
        <v>50</v>
      </c>
      <c r="BF8298" s="101" t="s">
        <v>58</v>
      </c>
      <c r="BK8298" s="98" t="s">
        <v>70</v>
      </c>
    </row>
    <row r="8299" spans="17:63" ht="29.25" customHeight="1" x14ac:dyDescent="0.2">
      <c r="Q8299" s="92" t="s">
        <v>50</v>
      </c>
      <c r="BF8299" s="101" t="s">
        <v>58</v>
      </c>
      <c r="BK8299" s="98" t="s">
        <v>70</v>
      </c>
    </row>
    <row r="8300" spans="17:63" ht="29.25" customHeight="1" x14ac:dyDescent="0.2">
      <c r="Q8300" s="92" t="s">
        <v>50</v>
      </c>
      <c r="BF8300" s="101" t="s">
        <v>58</v>
      </c>
      <c r="BK8300" s="98" t="s">
        <v>70</v>
      </c>
    </row>
    <row r="8301" spans="17:63" ht="29.25" customHeight="1" x14ac:dyDescent="0.2">
      <c r="Q8301" s="92" t="s">
        <v>50</v>
      </c>
      <c r="BF8301" s="101" t="s">
        <v>58</v>
      </c>
      <c r="BK8301" s="98" t="s">
        <v>70</v>
      </c>
    </row>
    <row r="8302" spans="17:63" ht="29.25" customHeight="1" x14ac:dyDescent="0.2">
      <c r="Q8302" s="92" t="s">
        <v>50</v>
      </c>
      <c r="BF8302" s="101" t="s">
        <v>58</v>
      </c>
      <c r="BK8302" s="98" t="s">
        <v>70</v>
      </c>
    </row>
    <row r="8303" spans="17:63" ht="29.25" customHeight="1" x14ac:dyDescent="0.2">
      <c r="Q8303" s="92" t="s">
        <v>50</v>
      </c>
      <c r="BF8303" s="101" t="s">
        <v>58</v>
      </c>
      <c r="BK8303" s="98" t="s">
        <v>70</v>
      </c>
    </row>
    <row r="8304" spans="17:63" ht="29.25" customHeight="1" x14ac:dyDescent="0.2">
      <c r="Q8304" s="92" t="s">
        <v>50</v>
      </c>
      <c r="BF8304" s="101" t="s">
        <v>58</v>
      </c>
      <c r="BK8304" s="98" t="s">
        <v>70</v>
      </c>
    </row>
    <row r="8305" spans="17:63" ht="29.25" customHeight="1" x14ac:dyDescent="0.2">
      <c r="Q8305" s="92" t="s">
        <v>50</v>
      </c>
      <c r="BF8305" s="101" t="s">
        <v>58</v>
      </c>
      <c r="BK8305" s="98" t="s">
        <v>70</v>
      </c>
    </row>
    <row r="8306" spans="17:63" ht="29.25" customHeight="1" x14ac:dyDescent="0.2">
      <c r="Q8306" s="92" t="s">
        <v>50</v>
      </c>
      <c r="BF8306" s="101" t="s">
        <v>58</v>
      </c>
      <c r="BK8306" s="98" t="s">
        <v>70</v>
      </c>
    </row>
    <row r="8307" spans="17:63" ht="29.25" customHeight="1" x14ac:dyDescent="0.2">
      <c r="Q8307" s="92" t="s">
        <v>50</v>
      </c>
      <c r="BF8307" s="101" t="s">
        <v>58</v>
      </c>
      <c r="BK8307" s="98" t="s">
        <v>70</v>
      </c>
    </row>
    <row r="8308" spans="17:63" ht="29.25" customHeight="1" x14ac:dyDescent="0.2">
      <c r="Q8308" s="92" t="s">
        <v>50</v>
      </c>
      <c r="BF8308" s="101" t="s">
        <v>58</v>
      </c>
      <c r="BK8308" s="98" t="s">
        <v>70</v>
      </c>
    </row>
    <row r="8309" spans="17:63" ht="29.25" customHeight="1" x14ac:dyDescent="0.2">
      <c r="Q8309" s="92" t="s">
        <v>50</v>
      </c>
      <c r="BF8309" s="101" t="s">
        <v>58</v>
      </c>
      <c r="BK8309" s="98" t="s">
        <v>70</v>
      </c>
    </row>
    <row r="8310" spans="17:63" ht="29.25" customHeight="1" x14ac:dyDescent="0.2">
      <c r="Q8310" s="92" t="s">
        <v>50</v>
      </c>
      <c r="BF8310" s="101" t="s">
        <v>58</v>
      </c>
      <c r="BK8310" s="98" t="s">
        <v>70</v>
      </c>
    </row>
    <row r="8311" spans="17:63" ht="29.25" customHeight="1" x14ac:dyDescent="0.2">
      <c r="Q8311" s="92" t="s">
        <v>50</v>
      </c>
      <c r="BF8311" s="101" t="s">
        <v>58</v>
      </c>
      <c r="BK8311" s="98" t="s">
        <v>70</v>
      </c>
    </row>
    <row r="8312" spans="17:63" ht="29.25" customHeight="1" x14ac:dyDescent="0.2">
      <c r="Q8312" s="92" t="s">
        <v>50</v>
      </c>
      <c r="BF8312" s="101" t="s">
        <v>58</v>
      </c>
      <c r="BK8312" s="98" t="s">
        <v>70</v>
      </c>
    </row>
    <row r="8313" spans="17:63" ht="29.25" customHeight="1" x14ac:dyDescent="0.2">
      <c r="Q8313" s="92" t="s">
        <v>50</v>
      </c>
      <c r="BF8313" s="101" t="s">
        <v>58</v>
      </c>
      <c r="BK8313" s="98" t="s">
        <v>70</v>
      </c>
    </row>
    <row r="8314" spans="17:63" ht="29.25" customHeight="1" x14ac:dyDescent="0.2">
      <c r="Q8314" s="92" t="s">
        <v>50</v>
      </c>
      <c r="BF8314" s="101" t="s">
        <v>58</v>
      </c>
      <c r="BK8314" s="98" t="s">
        <v>70</v>
      </c>
    </row>
    <row r="8315" spans="17:63" ht="29.25" customHeight="1" x14ac:dyDescent="0.2">
      <c r="Q8315" s="92" t="s">
        <v>50</v>
      </c>
      <c r="BF8315" s="101" t="s">
        <v>58</v>
      </c>
      <c r="BK8315" s="98" t="s">
        <v>70</v>
      </c>
    </row>
    <row r="8316" spans="17:63" ht="29.25" customHeight="1" x14ac:dyDescent="0.2">
      <c r="Q8316" s="92" t="s">
        <v>50</v>
      </c>
      <c r="BF8316" s="101" t="s">
        <v>58</v>
      </c>
      <c r="BK8316" s="98" t="s">
        <v>70</v>
      </c>
    </row>
    <row r="8317" spans="17:63" ht="29.25" customHeight="1" x14ac:dyDescent="0.2">
      <c r="Q8317" s="92" t="s">
        <v>50</v>
      </c>
      <c r="BF8317" s="101" t="s">
        <v>58</v>
      </c>
      <c r="BK8317" s="98" t="s">
        <v>70</v>
      </c>
    </row>
    <row r="8318" spans="17:63" ht="29.25" customHeight="1" x14ac:dyDescent="0.2">
      <c r="Q8318" s="92" t="s">
        <v>50</v>
      </c>
      <c r="BF8318" s="101" t="s">
        <v>58</v>
      </c>
      <c r="BK8318" s="98" t="s">
        <v>70</v>
      </c>
    </row>
    <row r="8319" spans="17:63" ht="29.25" customHeight="1" x14ac:dyDescent="0.2">
      <c r="Q8319" s="92" t="s">
        <v>50</v>
      </c>
      <c r="BF8319" s="101" t="s">
        <v>58</v>
      </c>
      <c r="BK8319" s="98" t="s">
        <v>70</v>
      </c>
    </row>
    <row r="8320" spans="17:63" ht="29.25" customHeight="1" x14ac:dyDescent="0.2">
      <c r="Q8320" s="92" t="s">
        <v>50</v>
      </c>
      <c r="BF8320" s="101" t="s">
        <v>58</v>
      </c>
      <c r="BK8320" s="98" t="s">
        <v>70</v>
      </c>
    </row>
    <row r="8321" spans="17:63" ht="29.25" customHeight="1" x14ac:dyDescent="0.2">
      <c r="Q8321" s="92" t="s">
        <v>50</v>
      </c>
      <c r="BF8321" s="101" t="s">
        <v>58</v>
      </c>
      <c r="BK8321" s="98" t="s">
        <v>70</v>
      </c>
    </row>
    <row r="8322" spans="17:63" ht="29.25" customHeight="1" x14ac:dyDescent="0.2">
      <c r="Q8322" s="92" t="s">
        <v>50</v>
      </c>
      <c r="BF8322" s="101" t="s">
        <v>58</v>
      </c>
      <c r="BK8322" s="98" t="s">
        <v>70</v>
      </c>
    </row>
    <row r="8323" spans="17:63" ht="29.25" customHeight="1" x14ac:dyDescent="0.2">
      <c r="Q8323" s="92" t="s">
        <v>50</v>
      </c>
      <c r="BF8323" s="101" t="s">
        <v>58</v>
      </c>
      <c r="BK8323" s="98" t="s">
        <v>70</v>
      </c>
    </row>
    <row r="8324" spans="17:63" ht="29.25" customHeight="1" x14ac:dyDescent="0.2">
      <c r="Q8324" s="92" t="s">
        <v>50</v>
      </c>
      <c r="BF8324" s="101" t="s">
        <v>58</v>
      </c>
      <c r="BK8324" s="98" t="s">
        <v>70</v>
      </c>
    </row>
    <row r="8325" spans="17:63" ht="29.25" customHeight="1" x14ac:dyDescent="0.2">
      <c r="Q8325" s="92" t="s">
        <v>50</v>
      </c>
      <c r="BF8325" s="101" t="s">
        <v>58</v>
      </c>
      <c r="BK8325" s="98" t="s">
        <v>70</v>
      </c>
    </row>
    <row r="8326" spans="17:63" ht="29.25" customHeight="1" x14ac:dyDescent="0.2">
      <c r="Q8326" s="92" t="s">
        <v>50</v>
      </c>
      <c r="BF8326" s="101" t="s">
        <v>58</v>
      </c>
      <c r="BK8326" s="98" t="s">
        <v>70</v>
      </c>
    </row>
    <row r="8327" spans="17:63" ht="29.25" customHeight="1" x14ac:dyDescent="0.2">
      <c r="Q8327" s="92" t="s">
        <v>50</v>
      </c>
      <c r="BF8327" s="101" t="s">
        <v>58</v>
      </c>
      <c r="BK8327" s="98" t="s">
        <v>70</v>
      </c>
    </row>
    <row r="8328" spans="17:63" ht="29.25" customHeight="1" x14ac:dyDescent="0.2">
      <c r="Q8328" s="92" t="s">
        <v>50</v>
      </c>
      <c r="BF8328" s="101" t="s">
        <v>58</v>
      </c>
      <c r="BK8328" s="98" t="s">
        <v>70</v>
      </c>
    </row>
    <row r="8329" spans="17:63" ht="29.25" customHeight="1" x14ac:dyDescent="0.2">
      <c r="Q8329" s="92" t="s">
        <v>50</v>
      </c>
      <c r="BF8329" s="101" t="s">
        <v>58</v>
      </c>
      <c r="BK8329" s="98" t="s">
        <v>70</v>
      </c>
    </row>
    <row r="8330" spans="17:63" ht="29.25" customHeight="1" x14ac:dyDescent="0.2">
      <c r="Q8330" s="92" t="s">
        <v>50</v>
      </c>
      <c r="BF8330" s="101" t="s">
        <v>58</v>
      </c>
      <c r="BK8330" s="98" t="s">
        <v>70</v>
      </c>
    </row>
    <row r="8331" spans="17:63" ht="29.25" customHeight="1" x14ac:dyDescent="0.2">
      <c r="Q8331" s="92" t="s">
        <v>50</v>
      </c>
      <c r="BF8331" s="101" t="s">
        <v>58</v>
      </c>
      <c r="BK8331" s="98" t="s">
        <v>70</v>
      </c>
    </row>
    <row r="8332" spans="17:63" ht="29.25" customHeight="1" x14ac:dyDescent="0.2">
      <c r="Q8332" s="92" t="s">
        <v>50</v>
      </c>
      <c r="BF8332" s="101" t="s">
        <v>58</v>
      </c>
      <c r="BK8332" s="98" t="s">
        <v>70</v>
      </c>
    </row>
    <row r="8333" spans="17:63" ht="29.25" customHeight="1" x14ac:dyDescent="0.2">
      <c r="Q8333" s="92" t="s">
        <v>50</v>
      </c>
      <c r="BF8333" s="101" t="s">
        <v>58</v>
      </c>
      <c r="BK8333" s="98" t="s">
        <v>70</v>
      </c>
    </row>
    <row r="8334" spans="17:63" ht="29.25" customHeight="1" x14ac:dyDescent="0.2">
      <c r="Q8334" s="92" t="s">
        <v>50</v>
      </c>
      <c r="BF8334" s="101" t="s">
        <v>58</v>
      </c>
      <c r="BK8334" s="98" t="s">
        <v>70</v>
      </c>
    </row>
    <row r="8335" spans="17:63" ht="29.25" customHeight="1" x14ac:dyDescent="0.2">
      <c r="Q8335" s="92" t="s">
        <v>50</v>
      </c>
      <c r="BF8335" s="101" t="s">
        <v>58</v>
      </c>
      <c r="BK8335" s="98" t="s">
        <v>70</v>
      </c>
    </row>
    <row r="8336" spans="17:63" ht="29.25" customHeight="1" x14ac:dyDescent="0.2">
      <c r="Q8336" s="92" t="s">
        <v>50</v>
      </c>
      <c r="BF8336" s="101" t="s">
        <v>58</v>
      </c>
      <c r="BK8336" s="98" t="s">
        <v>70</v>
      </c>
    </row>
    <row r="8337" spans="17:63" ht="29.25" customHeight="1" x14ac:dyDescent="0.2">
      <c r="Q8337" s="92" t="s">
        <v>50</v>
      </c>
      <c r="BF8337" s="101" t="s">
        <v>58</v>
      </c>
      <c r="BK8337" s="98" t="s">
        <v>70</v>
      </c>
    </row>
    <row r="8338" spans="17:63" ht="29.25" customHeight="1" x14ac:dyDescent="0.2">
      <c r="Q8338" s="92" t="s">
        <v>50</v>
      </c>
      <c r="BF8338" s="101" t="s">
        <v>58</v>
      </c>
      <c r="BK8338" s="98" t="s">
        <v>70</v>
      </c>
    </row>
    <row r="8339" spans="17:63" ht="29.25" customHeight="1" x14ac:dyDescent="0.2">
      <c r="Q8339" s="92" t="s">
        <v>50</v>
      </c>
      <c r="BF8339" s="101" t="s">
        <v>58</v>
      </c>
      <c r="BK8339" s="98" t="s">
        <v>70</v>
      </c>
    </row>
    <row r="8340" spans="17:63" ht="29.25" customHeight="1" x14ac:dyDescent="0.2">
      <c r="Q8340" s="92" t="s">
        <v>50</v>
      </c>
      <c r="BF8340" s="101" t="s">
        <v>58</v>
      </c>
      <c r="BK8340" s="98" t="s">
        <v>70</v>
      </c>
    </row>
    <row r="8341" spans="17:63" ht="29.25" customHeight="1" x14ac:dyDescent="0.2">
      <c r="Q8341" s="92" t="s">
        <v>50</v>
      </c>
      <c r="BF8341" s="101" t="s">
        <v>58</v>
      </c>
      <c r="BK8341" s="98" t="s">
        <v>70</v>
      </c>
    </row>
    <row r="8342" spans="17:63" ht="29.25" customHeight="1" x14ac:dyDescent="0.2">
      <c r="Q8342" s="92" t="s">
        <v>50</v>
      </c>
      <c r="BF8342" s="101" t="s">
        <v>58</v>
      </c>
      <c r="BK8342" s="98" t="s">
        <v>70</v>
      </c>
    </row>
    <row r="8343" spans="17:63" ht="29.25" customHeight="1" x14ac:dyDescent="0.2">
      <c r="Q8343" s="92" t="s">
        <v>50</v>
      </c>
      <c r="BF8343" s="101" t="s">
        <v>58</v>
      </c>
      <c r="BK8343" s="98" t="s">
        <v>70</v>
      </c>
    </row>
    <row r="8344" spans="17:63" ht="29.25" customHeight="1" x14ac:dyDescent="0.2">
      <c r="Q8344" s="92" t="s">
        <v>50</v>
      </c>
      <c r="BF8344" s="101" t="s">
        <v>58</v>
      </c>
      <c r="BK8344" s="98" t="s">
        <v>70</v>
      </c>
    </row>
    <row r="8345" spans="17:63" ht="29.25" customHeight="1" x14ac:dyDescent="0.2">
      <c r="Q8345" s="92" t="s">
        <v>50</v>
      </c>
      <c r="BF8345" s="101" t="s">
        <v>58</v>
      </c>
      <c r="BK8345" s="98" t="s">
        <v>70</v>
      </c>
    </row>
    <row r="8346" spans="17:63" ht="29.25" customHeight="1" x14ac:dyDescent="0.2">
      <c r="Q8346" s="92" t="s">
        <v>50</v>
      </c>
      <c r="BF8346" s="101" t="s">
        <v>58</v>
      </c>
      <c r="BK8346" s="98" t="s">
        <v>70</v>
      </c>
    </row>
    <row r="8347" spans="17:63" ht="29.25" customHeight="1" x14ac:dyDescent="0.2">
      <c r="Q8347" s="92" t="s">
        <v>50</v>
      </c>
      <c r="BF8347" s="101" t="s">
        <v>58</v>
      </c>
      <c r="BK8347" s="98" t="s">
        <v>70</v>
      </c>
    </row>
    <row r="8348" spans="17:63" ht="29.25" customHeight="1" x14ac:dyDescent="0.2">
      <c r="Q8348" s="92" t="s">
        <v>50</v>
      </c>
      <c r="BF8348" s="101" t="s">
        <v>58</v>
      </c>
      <c r="BK8348" s="98" t="s">
        <v>70</v>
      </c>
    </row>
    <row r="8349" spans="17:63" ht="29.25" customHeight="1" x14ac:dyDescent="0.2">
      <c r="Q8349" s="92" t="s">
        <v>50</v>
      </c>
      <c r="BF8349" s="101" t="s">
        <v>58</v>
      </c>
      <c r="BK8349" s="98" t="s">
        <v>70</v>
      </c>
    </row>
    <row r="8350" spans="17:63" ht="29.25" customHeight="1" x14ac:dyDescent="0.2">
      <c r="Q8350" s="92" t="s">
        <v>50</v>
      </c>
      <c r="BF8350" s="101" t="s">
        <v>58</v>
      </c>
      <c r="BK8350" s="98" t="s">
        <v>70</v>
      </c>
    </row>
    <row r="8351" spans="17:63" ht="29.25" customHeight="1" x14ac:dyDescent="0.2">
      <c r="Q8351" s="92" t="s">
        <v>50</v>
      </c>
      <c r="BF8351" s="101" t="s">
        <v>58</v>
      </c>
      <c r="BK8351" s="98" t="s">
        <v>70</v>
      </c>
    </row>
    <row r="8352" spans="17:63" ht="29.25" customHeight="1" x14ac:dyDescent="0.2">
      <c r="Q8352" s="92" t="s">
        <v>50</v>
      </c>
      <c r="BF8352" s="101" t="s">
        <v>58</v>
      </c>
      <c r="BK8352" s="98" t="s">
        <v>70</v>
      </c>
    </row>
    <row r="8353" spans="17:63" ht="29.25" customHeight="1" x14ac:dyDescent="0.2">
      <c r="Q8353" s="92" t="s">
        <v>50</v>
      </c>
      <c r="BF8353" s="101" t="s">
        <v>58</v>
      </c>
      <c r="BK8353" s="98" t="s">
        <v>70</v>
      </c>
    </row>
    <row r="8354" spans="17:63" ht="29.25" customHeight="1" x14ac:dyDescent="0.2">
      <c r="Q8354" s="92" t="s">
        <v>50</v>
      </c>
      <c r="BF8354" s="101" t="s">
        <v>58</v>
      </c>
      <c r="BK8354" s="98" t="s">
        <v>70</v>
      </c>
    </row>
    <row r="8355" spans="17:63" ht="29.25" customHeight="1" x14ac:dyDescent="0.2">
      <c r="Q8355" s="92" t="s">
        <v>50</v>
      </c>
      <c r="BF8355" s="101" t="s">
        <v>58</v>
      </c>
      <c r="BK8355" s="98" t="s">
        <v>70</v>
      </c>
    </row>
    <row r="8356" spans="17:63" ht="29.25" customHeight="1" x14ac:dyDescent="0.2">
      <c r="Q8356" s="92" t="s">
        <v>50</v>
      </c>
      <c r="BF8356" s="101" t="s">
        <v>58</v>
      </c>
      <c r="BK8356" s="98" t="s">
        <v>70</v>
      </c>
    </row>
    <row r="8357" spans="17:63" ht="29.25" customHeight="1" x14ac:dyDescent="0.2">
      <c r="Q8357" s="92" t="s">
        <v>50</v>
      </c>
      <c r="BF8357" s="101" t="s">
        <v>58</v>
      </c>
      <c r="BK8357" s="98" t="s">
        <v>70</v>
      </c>
    </row>
    <row r="8358" spans="17:63" ht="29.25" customHeight="1" x14ac:dyDescent="0.2">
      <c r="Q8358" s="92" t="s">
        <v>50</v>
      </c>
      <c r="BF8358" s="101" t="s">
        <v>58</v>
      </c>
      <c r="BK8358" s="98" t="s">
        <v>70</v>
      </c>
    </row>
    <row r="8359" spans="17:63" ht="29.25" customHeight="1" x14ac:dyDescent="0.2">
      <c r="Q8359" s="92" t="s">
        <v>50</v>
      </c>
      <c r="BF8359" s="101" t="s">
        <v>58</v>
      </c>
      <c r="BK8359" s="98" t="s">
        <v>70</v>
      </c>
    </row>
    <row r="8360" spans="17:63" ht="29.25" customHeight="1" x14ac:dyDescent="0.2">
      <c r="Q8360" s="92" t="s">
        <v>50</v>
      </c>
      <c r="BF8360" s="101" t="s">
        <v>58</v>
      </c>
      <c r="BK8360" s="98" t="s">
        <v>70</v>
      </c>
    </row>
    <row r="8361" spans="17:63" ht="29.25" customHeight="1" x14ac:dyDescent="0.2">
      <c r="Q8361" s="92" t="s">
        <v>50</v>
      </c>
      <c r="BF8361" s="101" t="s">
        <v>58</v>
      </c>
      <c r="BK8361" s="98" t="s">
        <v>70</v>
      </c>
    </row>
    <row r="8362" spans="17:63" ht="29.25" customHeight="1" x14ac:dyDescent="0.2">
      <c r="Q8362" s="92" t="s">
        <v>50</v>
      </c>
      <c r="BF8362" s="101" t="s">
        <v>58</v>
      </c>
      <c r="BK8362" s="98" t="s">
        <v>70</v>
      </c>
    </row>
    <row r="8363" spans="17:63" ht="29.25" customHeight="1" x14ac:dyDescent="0.2">
      <c r="Q8363" s="92" t="s">
        <v>50</v>
      </c>
      <c r="BF8363" s="101" t="s">
        <v>58</v>
      </c>
      <c r="BK8363" s="98" t="s">
        <v>70</v>
      </c>
    </row>
    <row r="8364" spans="17:63" ht="29.25" customHeight="1" x14ac:dyDescent="0.2">
      <c r="Q8364" s="92" t="s">
        <v>50</v>
      </c>
      <c r="BF8364" s="101" t="s">
        <v>58</v>
      </c>
      <c r="BK8364" s="98" t="s">
        <v>70</v>
      </c>
    </row>
    <row r="8365" spans="17:63" ht="29.25" customHeight="1" x14ac:dyDescent="0.2">
      <c r="Q8365" s="92" t="s">
        <v>50</v>
      </c>
      <c r="BF8365" s="101" t="s">
        <v>58</v>
      </c>
      <c r="BK8365" s="98" t="s">
        <v>70</v>
      </c>
    </row>
    <row r="8366" spans="17:63" ht="29.25" customHeight="1" x14ac:dyDescent="0.2">
      <c r="Q8366" s="92" t="s">
        <v>50</v>
      </c>
      <c r="BF8366" s="101" t="s">
        <v>58</v>
      </c>
      <c r="BK8366" s="98" t="s">
        <v>70</v>
      </c>
    </row>
    <row r="8367" spans="17:63" ht="29.25" customHeight="1" x14ac:dyDescent="0.2">
      <c r="Q8367" s="92" t="s">
        <v>50</v>
      </c>
      <c r="BF8367" s="101" t="s">
        <v>58</v>
      </c>
      <c r="BK8367" s="98" t="s">
        <v>70</v>
      </c>
    </row>
    <row r="8368" spans="17:63" ht="29.25" customHeight="1" x14ac:dyDescent="0.2">
      <c r="Q8368" s="92" t="s">
        <v>50</v>
      </c>
      <c r="BF8368" s="101" t="s">
        <v>58</v>
      </c>
      <c r="BK8368" s="98" t="s">
        <v>70</v>
      </c>
    </row>
    <row r="8369" spans="17:63" ht="29.25" customHeight="1" x14ac:dyDescent="0.2">
      <c r="Q8369" s="92" t="s">
        <v>50</v>
      </c>
      <c r="BF8369" s="101" t="s">
        <v>58</v>
      </c>
      <c r="BK8369" s="98" t="s">
        <v>70</v>
      </c>
    </row>
    <row r="8370" spans="17:63" ht="29.25" customHeight="1" x14ac:dyDescent="0.2">
      <c r="Q8370" s="92" t="s">
        <v>50</v>
      </c>
      <c r="BF8370" s="101" t="s">
        <v>58</v>
      </c>
      <c r="BK8370" s="98" t="s">
        <v>70</v>
      </c>
    </row>
    <row r="8371" spans="17:63" ht="29.25" customHeight="1" x14ac:dyDescent="0.2">
      <c r="Q8371" s="92" t="s">
        <v>50</v>
      </c>
      <c r="BF8371" s="101" t="s">
        <v>58</v>
      </c>
      <c r="BK8371" s="98" t="s">
        <v>70</v>
      </c>
    </row>
    <row r="8372" spans="17:63" ht="29.25" customHeight="1" x14ac:dyDescent="0.2">
      <c r="Q8372" s="92" t="s">
        <v>50</v>
      </c>
      <c r="BF8372" s="101" t="s">
        <v>58</v>
      </c>
      <c r="BK8372" s="98" t="s">
        <v>70</v>
      </c>
    </row>
    <row r="8373" spans="17:63" ht="29.25" customHeight="1" x14ac:dyDescent="0.2">
      <c r="Q8373" s="92" t="s">
        <v>50</v>
      </c>
      <c r="BF8373" s="101" t="s">
        <v>58</v>
      </c>
      <c r="BK8373" s="98" t="s">
        <v>70</v>
      </c>
    </row>
    <row r="8374" spans="17:63" ht="29.25" customHeight="1" x14ac:dyDescent="0.2">
      <c r="Q8374" s="92" t="s">
        <v>50</v>
      </c>
      <c r="BF8374" s="101" t="s">
        <v>58</v>
      </c>
      <c r="BK8374" s="98" t="s">
        <v>70</v>
      </c>
    </row>
    <row r="8375" spans="17:63" ht="29.25" customHeight="1" x14ac:dyDescent="0.2">
      <c r="Q8375" s="92" t="s">
        <v>50</v>
      </c>
      <c r="BF8375" s="101" t="s">
        <v>58</v>
      </c>
      <c r="BK8375" s="98" t="s">
        <v>70</v>
      </c>
    </row>
    <row r="8376" spans="17:63" ht="29.25" customHeight="1" x14ac:dyDescent="0.2">
      <c r="Q8376" s="92" t="s">
        <v>50</v>
      </c>
      <c r="BF8376" s="101" t="s">
        <v>58</v>
      </c>
      <c r="BK8376" s="98" t="s">
        <v>70</v>
      </c>
    </row>
    <row r="8377" spans="17:63" ht="29.25" customHeight="1" x14ac:dyDescent="0.2">
      <c r="Q8377" s="92" t="s">
        <v>50</v>
      </c>
      <c r="BF8377" s="101" t="s">
        <v>58</v>
      </c>
      <c r="BK8377" s="98" t="s">
        <v>70</v>
      </c>
    </row>
    <row r="8378" spans="17:63" ht="29.25" customHeight="1" x14ac:dyDescent="0.2">
      <c r="Q8378" s="92" t="s">
        <v>50</v>
      </c>
      <c r="BF8378" s="101" t="s">
        <v>58</v>
      </c>
      <c r="BK8378" s="98" t="s">
        <v>70</v>
      </c>
    </row>
    <row r="8379" spans="17:63" ht="29.25" customHeight="1" x14ac:dyDescent="0.2">
      <c r="Q8379" s="92" t="s">
        <v>50</v>
      </c>
      <c r="BF8379" s="101" t="s">
        <v>58</v>
      </c>
      <c r="BK8379" s="98" t="s">
        <v>70</v>
      </c>
    </row>
    <row r="8380" spans="17:63" ht="29.25" customHeight="1" x14ac:dyDescent="0.2">
      <c r="Q8380" s="92" t="s">
        <v>50</v>
      </c>
      <c r="BF8380" s="101" t="s">
        <v>58</v>
      </c>
      <c r="BK8380" s="98" t="s">
        <v>70</v>
      </c>
    </row>
    <row r="8381" spans="17:63" ht="29.25" customHeight="1" x14ac:dyDescent="0.2">
      <c r="Q8381" s="92" t="s">
        <v>50</v>
      </c>
      <c r="BF8381" s="101" t="s">
        <v>58</v>
      </c>
      <c r="BK8381" s="98" t="s">
        <v>70</v>
      </c>
    </row>
    <row r="8382" spans="17:63" ht="29.25" customHeight="1" x14ac:dyDescent="0.2">
      <c r="Q8382" s="92" t="s">
        <v>50</v>
      </c>
      <c r="BF8382" s="101" t="s">
        <v>58</v>
      </c>
      <c r="BK8382" s="98" t="s">
        <v>70</v>
      </c>
    </row>
    <row r="8383" spans="17:63" ht="29.25" customHeight="1" x14ac:dyDescent="0.2">
      <c r="Q8383" s="92" t="s">
        <v>50</v>
      </c>
      <c r="BF8383" s="101" t="s">
        <v>58</v>
      </c>
      <c r="BK8383" s="98" t="s">
        <v>70</v>
      </c>
    </row>
    <row r="8384" spans="17:63" ht="29.25" customHeight="1" x14ac:dyDescent="0.2">
      <c r="Q8384" s="92" t="s">
        <v>50</v>
      </c>
      <c r="BF8384" s="101" t="s">
        <v>58</v>
      </c>
      <c r="BK8384" s="98" t="s">
        <v>70</v>
      </c>
    </row>
    <row r="8385" spans="17:63" ht="29.25" customHeight="1" x14ac:dyDescent="0.2">
      <c r="Q8385" s="92" t="s">
        <v>50</v>
      </c>
      <c r="BF8385" s="101" t="s">
        <v>58</v>
      </c>
      <c r="BK8385" s="98" t="s">
        <v>70</v>
      </c>
    </row>
    <row r="8386" spans="17:63" ht="29.25" customHeight="1" x14ac:dyDescent="0.2">
      <c r="Q8386" s="92" t="s">
        <v>50</v>
      </c>
      <c r="BF8386" s="101" t="s">
        <v>58</v>
      </c>
      <c r="BK8386" s="98" t="s">
        <v>70</v>
      </c>
    </row>
    <row r="8387" spans="17:63" ht="29.25" customHeight="1" x14ac:dyDescent="0.2">
      <c r="Q8387" s="92" t="s">
        <v>50</v>
      </c>
      <c r="BF8387" s="101" t="s">
        <v>58</v>
      </c>
      <c r="BK8387" s="98" t="s">
        <v>70</v>
      </c>
    </row>
    <row r="8388" spans="17:63" ht="29.25" customHeight="1" x14ac:dyDescent="0.2">
      <c r="Q8388" s="92" t="s">
        <v>50</v>
      </c>
      <c r="BF8388" s="101" t="s">
        <v>58</v>
      </c>
      <c r="BK8388" s="98" t="s">
        <v>70</v>
      </c>
    </row>
    <row r="8389" spans="17:63" ht="29.25" customHeight="1" x14ac:dyDescent="0.2">
      <c r="Q8389" s="92" t="s">
        <v>50</v>
      </c>
      <c r="BF8389" s="101" t="s">
        <v>58</v>
      </c>
      <c r="BK8389" s="98" t="s">
        <v>70</v>
      </c>
    </row>
    <row r="8390" spans="17:63" ht="29.25" customHeight="1" x14ac:dyDescent="0.2">
      <c r="Q8390" s="92" t="s">
        <v>50</v>
      </c>
      <c r="BF8390" s="101" t="s">
        <v>58</v>
      </c>
      <c r="BK8390" s="98" t="s">
        <v>70</v>
      </c>
    </row>
    <row r="8391" spans="17:63" ht="29.25" customHeight="1" x14ac:dyDescent="0.2">
      <c r="Q8391" s="92" t="s">
        <v>50</v>
      </c>
      <c r="BF8391" s="101" t="s">
        <v>58</v>
      </c>
      <c r="BK8391" s="98" t="s">
        <v>70</v>
      </c>
    </row>
    <row r="8392" spans="17:63" ht="29.25" customHeight="1" x14ac:dyDescent="0.2">
      <c r="Q8392" s="92" t="s">
        <v>50</v>
      </c>
      <c r="BF8392" s="101" t="s">
        <v>58</v>
      </c>
      <c r="BK8392" s="98" t="s">
        <v>70</v>
      </c>
    </row>
    <row r="8393" spans="17:63" ht="29.25" customHeight="1" x14ac:dyDescent="0.2">
      <c r="Q8393" s="92" t="s">
        <v>50</v>
      </c>
      <c r="BF8393" s="101" t="s">
        <v>58</v>
      </c>
      <c r="BK8393" s="98" t="s">
        <v>70</v>
      </c>
    </row>
    <row r="8394" spans="17:63" ht="29.25" customHeight="1" x14ac:dyDescent="0.2">
      <c r="Q8394" s="92" t="s">
        <v>50</v>
      </c>
      <c r="BF8394" s="101" t="s">
        <v>58</v>
      </c>
      <c r="BK8394" s="98" t="s">
        <v>70</v>
      </c>
    </row>
    <row r="8395" spans="17:63" ht="29.25" customHeight="1" x14ac:dyDescent="0.2">
      <c r="Q8395" s="92" t="s">
        <v>50</v>
      </c>
      <c r="BF8395" s="101" t="s">
        <v>58</v>
      </c>
      <c r="BK8395" s="98" t="s">
        <v>70</v>
      </c>
    </row>
    <row r="8396" spans="17:63" ht="29.25" customHeight="1" x14ac:dyDescent="0.2">
      <c r="Q8396" s="92" t="s">
        <v>50</v>
      </c>
      <c r="BF8396" s="101" t="s">
        <v>58</v>
      </c>
      <c r="BK8396" s="98" t="s">
        <v>70</v>
      </c>
    </row>
    <row r="8397" spans="17:63" ht="29.25" customHeight="1" x14ac:dyDescent="0.2">
      <c r="Q8397" s="92" t="s">
        <v>50</v>
      </c>
      <c r="BF8397" s="101" t="s">
        <v>58</v>
      </c>
      <c r="BK8397" s="98" t="s">
        <v>70</v>
      </c>
    </row>
    <row r="8398" spans="17:63" ht="29.25" customHeight="1" x14ac:dyDescent="0.2">
      <c r="Q8398" s="92" t="s">
        <v>50</v>
      </c>
      <c r="BF8398" s="101" t="s">
        <v>58</v>
      </c>
      <c r="BK8398" s="98" t="s">
        <v>70</v>
      </c>
    </row>
    <row r="8399" spans="17:63" ht="29.25" customHeight="1" x14ac:dyDescent="0.2">
      <c r="Q8399" s="92" t="s">
        <v>50</v>
      </c>
      <c r="BF8399" s="101" t="s">
        <v>58</v>
      </c>
      <c r="BK8399" s="98" t="s">
        <v>70</v>
      </c>
    </row>
    <row r="8400" spans="17:63" ht="29.25" customHeight="1" x14ac:dyDescent="0.2">
      <c r="Q8400" s="92" t="s">
        <v>50</v>
      </c>
      <c r="BF8400" s="101" t="s">
        <v>58</v>
      </c>
      <c r="BK8400" s="98" t="s">
        <v>70</v>
      </c>
    </row>
    <row r="8401" spans="17:63" ht="29.25" customHeight="1" x14ac:dyDescent="0.2">
      <c r="Q8401" s="92" t="s">
        <v>50</v>
      </c>
      <c r="BF8401" s="101" t="s">
        <v>58</v>
      </c>
      <c r="BK8401" s="98" t="s">
        <v>70</v>
      </c>
    </row>
    <row r="8402" spans="17:63" ht="29.25" customHeight="1" x14ac:dyDescent="0.2">
      <c r="Q8402" s="92" t="s">
        <v>50</v>
      </c>
      <c r="BF8402" s="101" t="s">
        <v>58</v>
      </c>
      <c r="BK8402" s="98" t="s">
        <v>70</v>
      </c>
    </row>
    <row r="8403" spans="17:63" ht="29.25" customHeight="1" x14ac:dyDescent="0.2">
      <c r="Q8403" s="92" t="s">
        <v>50</v>
      </c>
      <c r="BF8403" s="101" t="s">
        <v>58</v>
      </c>
      <c r="BK8403" s="98" t="s">
        <v>70</v>
      </c>
    </row>
    <row r="8404" spans="17:63" ht="29.25" customHeight="1" x14ac:dyDescent="0.2">
      <c r="Q8404" s="92" t="s">
        <v>50</v>
      </c>
      <c r="BF8404" s="101" t="s">
        <v>58</v>
      </c>
      <c r="BK8404" s="98" t="s">
        <v>70</v>
      </c>
    </row>
    <row r="8405" spans="17:63" ht="29.25" customHeight="1" x14ac:dyDescent="0.2">
      <c r="Q8405" s="92" t="s">
        <v>50</v>
      </c>
      <c r="BF8405" s="101" t="s">
        <v>58</v>
      </c>
      <c r="BK8405" s="98" t="s">
        <v>70</v>
      </c>
    </row>
    <row r="8406" spans="17:63" ht="29.25" customHeight="1" x14ac:dyDescent="0.2">
      <c r="Q8406" s="92" t="s">
        <v>50</v>
      </c>
      <c r="BF8406" s="101" t="s">
        <v>58</v>
      </c>
      <c r="BK8406" s="98" t="s">
        <v>70</v>
      </c>
    </row>
    <row r="8407" spans="17:63" ht="29.25" customHeight="1" x14ac:dyDescent="0.2">
      <c r="Q8407" s="92" t="s">
        <v>50</v>
      </c>
      <c r="BF8407" s="101" t="s">
        <v>58</v>
      </c>
      <c r="BK8407" s="98" t="s">
        <v>70</v>
      </c>
    </row>
    <row r="8408" spans="17:63" ht="29.25" customHeight="1" x14ac:dyDescent="0.2">
      <c r="Q8408" s="92" t="s">
        <v>50</v>
      </c>
      <c r="BF8408" s="101" t="s">
        <v>58</v>
      </c>
      <c r="BK8408" s="98" t="s">
        <v>70</v>
      </c>
    </row>
    <row r="8409" spans="17:63" ht="29.25" customHeight="1" x14ac:dyDescent="0.2">
      <c r="Q8409" s="92" t="s">
        <v>50</v>
      </c>
      <c r="BF8409" s="101" t="s">
        <v>58</v>
      </c>
      <c r="BK8409" s="98" t="s">
        <v>70</v>
      </c>
    </row>
    <row r="8410" spans="17:63" ht="29.25" customHeight="1" x14ac:dyDescent="0.2">
      <c r="Q8410" s="92" t="s">
        <v>50</v>
      </c>
      <c r="BF8410" s="101" t="s">
        <v>58</v>
      </c>
      <c r="BK8410" s="98" t="s">
        <v>70</v>
      </c>
    </row>
    <row r="8411" spans="17:63" ht="29.25" customHeight="1" x14ac:dyDescent="0.2">
      <c r="Q8411" s="92" t="s">
        <v>50</v>
      </c>
      <c r="BF8411" s="101" t="s">
        <v>58</v>
      </c>
      <c r="BK8411" s="98" t="s">
        <v>70</v>
      </c>
    </row>
    <row r="8412" spans="17:63" ht="29.25" customHeight="1" x14ac:dyDescent="0.2">
      <c r="Q8412" s="92" t="s">
        <v>50</v>
      </c>
      <c r="BF8412" s="101" t="s">
        <v>58</v>
      </c>
      <c r="BK8412" s="98" t="s">
        <v>70</v>
      </c>
    </row>
    <row r="8413" spans="17:63" ht="29.25" customHeight="1" x14ac:dyDescent="0.2">
      <c r="Q8413" s="92" t="s">
        <v>50</v>
      </c>
      <c r="BF8413" s="101" t="s">
        <v>58</v>
      </c>
      <c r="BK8413" s="98" t="s">
        <v>70</v>
      </c>
    </row>
    <row r="8414" spans="17:63" ht="29.25" customHeight="1" x14ac:dyDescent="0.2">
      <c r="Q8414" s="92" t="s">
        <v>50</v>
      </c>
      <c r="BF8414" s="101" t="s">
        <v>58</v>
      </c>
      <c r="BK8414" s="98" t="s">
        <v>70</v>
      </c>
    </row>
    <row r="8415" spans="17:63" ht="29.25" customHeight="1" x14ac:dyDescent="0.2">
      <c r="Q8415" s="92" t="s">
        <v>50</v>
      </c>
      <c r="BF8415" s="101" t="s">
        <v>58</v>
      </c>
      <c r="BK8415" s="98" t="s">
        <v>70</v>
      </c>
    </row>
    <row r="8416" spans="17:63" ht="29.25" customHeight="1" x14ac:dyDescent="0.2">
      <c r="Q8416" s="92" t="s">
        <v>50</v>
      </c>
      <c r="BF8416" s="101" t="s">
        <v>58</v>
      </c>
      <c r="BK8416" s="98" t="s">
        <v>70</v>
      </c>
    </row>
    <row r="8417" spans="17:63" ht="29.25" customHeight="1" x14ac:dyDescent="0.2">
      <c r="Q8417" s="92" t="s">
        <v>50</v>
      </c>
      <c r="BF8417" s="101" t="s">
        <v>58</v>
      </c>
      <c r="BK8417" s="98" t="s">
        <v>70</v>
      </c>
    </row>
    <row r="8418" spans="17:63" ht="29.25" customHeight="1" x14ac:dyDescent="0.2">
      <c r="Q8418" s="92" t="s">
        <v>50</v>
      </c>
      <c r="BF8418" s="101" t="s">
        <v>58</v>
      </c>
      <c r="BK8418" s="98" t="s">
        <v>70</v>
      </c>
    </row>
    <row r="8419" spans="17:63" ht="29.25" customHeight="1" x14ac:dyDescent="0.2">
      <c r="Q8419" s="92" t="s">
        <v>50</v>
      </c>
      <c r="BF8419" s="101" t="s">
        <v>58</v>
      </c>
      <c r="BK8419" s="98" t="s">
        <v>70</v>
      </c>
    </row>
    <row r="8420" spans="17:63" ht="29.25" customHeight="1" x14ac:dyDescent="0.2">
      <c r="Q8420" s="92" t="s">
        <v>50</v>
      </c>
      <c r="BF8420" s="101" t="s">
        <v>58</v>
      </c>
      <c r="BK8420" s="98" t="s">
        <v>70</v>
      </c>
    </row>
    <row r="8421" spans="17:63" ht="29.25" customHeight="1" x14ac:dyDescent="0.2">
      <c r="Q8421" s="92" t="s">
        <v>50</v>
      </c>
      <c r="BF8421" s="101" t="s">
        <v>58</v>
      </c>
      <c r="BK8421" s="98" t="s">
        <v>70</v>
      </c>
    </row>
    <row r="8422" spans="17:63" ht="29.25" customHeight="1" x14ac:dyDescent="0.2">
      <c r="Q8422" s="92" t="s">
        <v>50</v>
      </c>
      <c r="BF8422" s="101" t="s">
        <v>58</v>
      </c>
      <c r="BK8422" s="98" t="s">
        <v>70</v>
      </c>
    </row>
    <row r="8423" spans="17:63" ht="29.25" customHeight="1" x14ac:dyDescent="0.2">
      <c r="Q8423" s="92" t="s">
        <v>50</v>
      </c>
      <c r="BF8423" s="101" t="s">
        <v>58</v>
      </c>
      <c r="BK8423" s="98" t="s">
        <v>70</v>
      </c>
    </row>
    <row r="8424" spans="17:63" ht="29.25" customHeight="1" x14ac:dyDescent="0.2">
      <c r="Q8424" s="92" t="s">
        <v>50</v>
      </c>
      <c r="BF8424" s="101" t="s">
        <v>58</v>
      </c>
      <c r="BK8424" s="98" t="s">
        <v>70</v>
      </c>
    </row>
    <row r="8425" spans="17:63" ht="29.25" customHeight="1" x14ac:dyDescent="0.2">
      <c r="Q8425" s="92" t="s">
        <v>50</v>
      </c>
      <c r="BF8425" s="101" t="s">
        <v>58</v>
      </c>
      <c r="BK8425" s="98" t="s">
        <v>70</v>
      </c>
    </row>
    <row r="8426" spans="17:63" ht="29.25" customHeight="1" x14ac:dyDescent="0.2">
      <c r="Q8426" s="92" t="s">
        <v>50</v>
      </c>
      <c r="BF8426" s="101" t="s">
        <v>58</v>
      </c>
      <c r="BK8426" s="98" t="s">
        <v>70</v>
      </c>
    </row>
    <row r="8427" spans="17:63" ht="29.25" customHeight="1" x14ac:dyDescent="0.2">
      <c r="Q8427" s="92" t="s">
        <v>50</v>
      </c>
      <c r="BF8427" s="101" t="s">
        <v>58</v>
      </c>
      <c r="BK8427" s="98" t="s">
        <v>70</v>
      </c>
    </row>
    <row r="8428" spans="17:63" ht="29.25" customHeight="1" x14ac:dyDescent="0.2">
      <c r="Q8428" s="92" t="s">
        <v>50</v>
      </c>
      <c r="BF8428" s="101" t="s">
        <v>58</v>
      </c>
      <c r="BK8428" s="98" t="s">
        <v>70</v>
      </c>
    </row>
    <row r="8429" spans="17:63" ht="29.25" customHeight="1" x14ac:dyDescent="0.2">
      <c r="Q8429" s="92" t="s">
        <v>50</v>
      </c>
      <c r="BF8429" s="101" t="s">
        <v>58</v>
      </c>
      <c r="BK8429" s="98" t="s">
        <v>70</v>
      </c>
    </row>
    <row r="8430" spans="17:63" ht="29.25" customHeight="1" x14ac:dyDescent="0.2">
      <c r="Q8430" s="92" t="s">
        <v>50</v>
      </c>
      <c r="BF8430" s="101" t="s">
        <v>58</v>
      </c>
      <c r="BK8430" s="98" t="s">
        <v>70</v>
      </c>
    </row>
    <row r="8431" spans="17:63" ht="29.25" customHeight="1" x14ac:dyDescent="0.2">
      <c r="Q8431" s="92" t="s">
        <v>50</v>
      </c>
      <c r="BF8431" s="101" t="s">
        <v>58</v>
      </c>
      <c r="BK8431" s="98" t="s">
        <v>70</v>
      </c>
    </row>
    <row r="8432" spans="17:63" ht="29.25" customHeight="1" x14ac:dyDescent="0.2">
      <c r="Q8432" s="92" t="s">
        <v>50</v>
      </c>
      <c r="BF8432" s="101" t="s">
        <v>58</v>
      </c>
      <c r="BK8432" s="98" t="s">
        <v>70</v>
      </c>
    </row>
    <row r="8433" spans="17:63" ht="29.25" customHeight="1" x14ac:dyDescent="0.2">
      <c r="Q8433" s="92" t="s">
        <v>50</v>
      </c>
      <c r="BF8433" s="101" t="s">
        <v>58</v>
      </c>
      <c r="BK8433" s="98" t="s">
        <v>70</v>
      </c>
    </row>
    <row r="8434" spans="17:63" ht="29.25" customHeight="1" x14ac:dyDescent="0.2">
      <c r="Q8434" s="92" t="s">
        <v>50</v>
      </c>
      <c r="BF8434" s="101" t="s">
        <v>58</v>
      </c>
      <c r="BK8434" s="98" t="s">
        <v>70</v>
      </c>
    </row>
    <row r="8435" spans="17:63" ht="29.25" customHeight="1" x14ac:dyDescent="0.2">
      <c r="Q8435" s="92" t="s">
        <v>50</v>
      </c>
      <c r="BF8435" s="101" t="s">
        <v>58</v>
      </c>
      <c r="BK8435" s="98" t="s">
        <v>70</v>
      </c>
    </row>
    <row r="8436" spans="17:63" ht="29.25" customHeight="1" x14ac:dyDescent="0.2">
      <c r="Q8436" s="92" t="s">
        <v>50</v>
      </c>
      <c r="BF8436" s="101" t="s">
        <v>58</v>
      </c>
      <c r="BK8436" s="98" t="s">
        <v>70</v>
      </c>
    </row>
    <row r="8437" spans="17:63" ht="29.25" customHeight="1" x14ac:dyDescent="0.2">
      <c r="Q8437" s="92" t="s">
        <v>50</v>
      </c>
      <c r="BF8437" s="101" t="s">
        <v>58</v>
      </c>
      <c r="BK8437" s="98" t="s">
        <v>70</v>
      </c>
    </row>
    <row r="8438" spans="17:63" ht="29.25" customHeight="1" x14ac:dyDescent="0.2">
      <c r="Q8438" s="92" t="s">
        <v>50</v>
      </c>
      <c r="BF8438" s="101" t="s">
        <v>58</v>
      </c>
      <c r="BK8438" s="98" t="s">
        <v>70</v>
      </c>
    </row>
    <row r="8439" spans="17:63" ht="29.25" customHeight="1" x14ac:dyDescent="0.2">
      <c r="Q8439" s="92" t="s">
        <v>50</v>
      </c>
      <c r="BF8439" s="101" t="s">
        <v>58</v>
      </c>
      <c r="BK8439" s="98" t="s">
        <v>70</v>
      </c>
    </row>
    <row r="8440" spans="17:63" ht="29.25" customHeight="1" x14ac:dyDescent="0.2">
      <c r="Q8440" s="92" t="s">
        <v>50</v>
      </c>
      <c r="BF8440" s="101" t="s">
        <v>58</v>
      </c>
      <c r="BK8440" s="98" t="s">
        <v>70</v>
      </c>
    </row>
    <row r="8441" spans="17:63" ht="29.25" customHeight="1" x14ac:dyDescent="0.2">
      <c r="Q8441" s="92" t="s">
        <v>50</v>
      </c>
      <c r="BF8441" s="101" t="s">
        <v>58</v>
      </c>
      <c r="BK8441" s="98" t="s">
        <v>70</v>
      </c>
    </row>
    <row r="8442" spans="17:63" ht="29.25" customHeight="1" x14ac:dyDescent="0.2">
      <c r="Q8442" s="92" t="s">
        <v>50</v>
      </c>
      <c r="BF8442" s="101" t="s">
        <v>58</v>
      </c>
      <c r="BK8442" s="98" t="s">
        <v>70</v>
      </c>
    </row>
    <row r="8443" spans="17:63" ht="29.25" customHeight="1" x14ac:dyDescent="0.2">
      <c r="Q8443" s="92" t="s">
        <v>50</v>
      </c>
      <c r="BF8443" s="101" t="s">
        <v>58</v>
      </c>
      <c r="BK8443" s="98" t="s">
        <v>70</v>
      </c>
    </row>
    <row r="8444" spans="17:63" ht="29.25" customHeight="1" x14ac:dyDescent="0.2">
      <c r="Q8444" s="92" t="s">
        <v>50</v>
      </c>
      <c r="BF8444" s="101" t="s">
        <v>58</v>
      </c>
      <c r="BK8444" s="98" t="s">
        <v>70</v>
      </c>
    </row>
    <row r="8445" spans="17:63" ht="29.25" customHeight="1" x14ac:dyDescent="0.2">
      <c r="Q8445" s="92" t="s">
        <v>50</v>
      </c>
      <c r="BF8445" s="101" t="s">
        <v>58</v>
      </c>
      <c r="BK8445" s="98" t="s">
        <v>70</v>
      </c>
    </row>
    <row r="8446" spans="17:63" ht="29.25" customHeight="1" x14ac:dyDescent="0.2">
      <c r="Q8446" s="92" t="s">
        <v>50</v>
      </c>
      <c r="BF8446" s="101" t="s">
        <v>58</v>
      </c>
      <c r="BK8446" s="98" t="s">
        <v>70</v>
      </c>
    </row>
    <row r="8447" spans="17:63" ht="29.25" customHeight="1" x14ac:dyDescent="0.2">
      <c r="Q8447" s="92" t="s">
        <v>50</v>
      </c>
      <c r="BF8447" s="101" t="s">
        <v>58</v>
      </c>
      <c r="BK8447" s="98" t="s">
        <v>70</v>
      </c>
    </row>
    <row r="8448" spans="17:63" ht="29.25" customHeight="1" x14ac:dyDescent="0.2">
      <c r="Q8448" s="92" t="s">
        <v>50</v>
      </c>
      <c r="BF8448" s="101" t="s">
        <v>58</v>
      </c>
      <c r="BK8448" s="98" t="s">
        <v>70</v>
      </c>
    </row>
    <row r="8449" spans="17:63" ht="29.25" customHeight="1" x14ac:dyDescent="0.2">
      <c r="Q8449" s="92" t="s">
        <v>50</v>
      </c>
      <c r="BF8449" s="101" t="s">
        <v>58</v>
      </c>
      <c r="BK8449" s="98" t="s">
        <v>70</v>
      </c>
    </row>
    <row r="8450" spans="17:63" ht="29.25" customHeight="1" x14ac:dyDescent="0.2">
      <c r="Q8450" s="92" t="s">
        <v>50</v>
      </c>
      <c r="BF8450" s="101" t="s">
        <v>58</v>
      </c>
      <c r="BK8450" s="98" t="s">
        <v>70</v>
      </c>
    </row>
    <row r="8451" spans="17:63" ht="29.25" customHeight="1" x14ac:dyDescent="0.2">
      <c r="Q8451" s="92" t="s">
        <v>50</v>
      </c>
      <c r="BF8451" s="101" t="s">
        <v>58</v>
      </c>
      <c r="BK8451" s="98" t="s">
        <v>70</v>
      </c>
    </row>
    <row r="8452" spans="17:63" ht="29.25" customHeight="1" x14ac:dyDescent="0.2">
      <c r="Q8452" s="92" t="s">
        <v>50</v>
      </c>
      <c r="BF8452" s="101" t="s">
        <v>58</v>
      </c>
      <c r="BK8452" s="98" t="s">
        <v>70</v>
      </c>
    </row>
    <row r="8453" spans="17:63" ht="29.25" customHeight="1" x14ac:dyDescent="0.2">
      <c r="Q8453" s="92" t="s">
        <v>50</v>
      </c>
      <c r="BF8453" s="101" t="s">
        <v>58</v>
      </c>
      <c r="BK8453" s="98" t="s">
        <v>70</v>
      </c>
    </row>
    <row r="8454" spans="17:63" ht="29.25" customHeight="1" x14ac:dyDescent="0.2">
      <c r="Q8454" s="92" t="s">
        <v>50</v>
      </c>
      <c r="BF8454" s="101" t="s">
        <v>58</v>
      </c>
      <c r="BK8454" s="98" t="s">
        <v>70</v>
      </c>
    </row>
    <row r="8455" spans="17:63" ht="29.25" customHeight="1" x14ac:dyDescent="0.2">
      <c r="Q8455" s="92" t="s">
        <v>50</v>
      </c>
      <c r="BF8455" s="101" t="s">
        <v>58</v>
      </c>
      <c r="BK8455" s="98" t="s">
        <v>70</v>
      </c>
    </row>
    <row r="8456" spans="17:63" ht="29.25" customHeight="1" x14ac:dyDescent="0.2">
      <c r="Q8456" s="92" t="s">
        <v>50</v>
      </c>
      <c r="BF8456" s="101" t="s">
        <v>58</v>
      </c>
      <c r="BK8456" s="98" t="s">
        <v>70</v>
      </c>
    </row>
    <row r="8457" spans="17:63" ht="29.25" customHeight="1" x14ac:dyDescent="0.2">
      <c r="Q8457" s="92" t="s">
        <v>50</v>
      </c>
      <c r="BF8457" s="101" t="s">
        <v>58</v>
      </c>
      <c r="BK8457" s="98" t="s">
        <v>70</v>
      </c>
    </row>
    <row r="8458" spans="17:63" ht="29.25" customHeight="1" x14ac:dyDescent="0.2">
      <c r="Q8458" s="92" t="s">
        <v>50</v>
      </c>
      <c r="BF8458" s="101" t="s">
        <v>58</v>
      </c>
      <c r="BK8458" s="98" t="s">
        <v>70</v>
      </c>
    </row>
    <row r="8459" spans="17:63" ht="29.25" customHeight="1" x14ac:dyDescent="0.2">
      <c r="Q8459" s="92" t="s">
        <v>50</v>
      </c>
      <c r="BF8459" s="101" t="s">
        <v>58</v>
      </c>
      <c r="BK8459" s="98" t="s">
        <v>70</v>
      </c>
    </row>
    <row r="8460" spans="17:63" ht="29.25" customHeight="1" x14ac:dyDescent="0.2">
      <c r="Q8460" s="92" t="s">
        <v>50</v>
      </c>
      <c r="BF8460" s="101" t="s">
        <v>58</v>
      </c>
      <c r="BK8460" s="98" t="s">
        <v>70</v>
      </c>
    </row>
    <row r="8461" spans="17:63" ht="29.25" customHeight="1" x14ac:dyDescent="0.2">
      <c r="Q8461" s="92" t="s">
        <v>50</v>
      </c>
      <c r="BF8461" s="101" t="s">
        <v>58</v>
      </c>
      <c r="BK8461" s="98" t="s">
        <v>70</v>
      </c>
    </row>
    <row r="8462" spans="17:63" ht="29.25" customHeight="1" x14ac:dyDescent="0.2">
      <c r="Q8462" s="92" t="s">
        <v>50</v>
      </c>
      <c r="BF8462" s="101" t="s">
        <v>58</v>
      </c>
      <c r="BK8462" s="98" t="s">
        <v>70</v>
      </c>
    </row>
    <row r="8463" spans="17:63" ht="29.25" customHeight="1" x14ac:dyDescent="0.2">
      <c r="Q8463" s="92" t="s">
        <v>50</v>
      </c>
      <c r="BF8463" s="101" t="s">
        <v>58</v>
      </c>
      <c r="BK8463" s="98" t="s">
        <v>70</v>
      </c>
    </row>
    <row r="8464" spans="17:63" ht="29.25" customHeight="1" x14ac:dyDescent="0.2">
      <c r="Q8464" s="92" t="s">
        <v>50</v>
      </c>
      <c r="BF8464" s="101" t="s">
        <v>58</v>
      </c>
      <c r="BK8464" s="98" t="s">
        <v>70</v>
      </c>
    </row>
    <row r="8465" spans="17:63" ht="29.25" customHeight="1" x14ac:dyDescent="0.2">
      <c r="Q8465" s="92" t="s">
        <v>50</v>
      </c>
      <c r="BF8465" s="101" t="s">
        <v>58</v>
      </c>
      <c r="BK8465" s="98" t="s">
        <v>70</v>
      </c>
    </row>
    <row r="8466" spans="17:63" ht="29.25" customHeight="1" x14ac:dyDescent="0.2">
      <c r="Q8466" s="92" t="s">
        <v>50</v>
      </c>
      <c r="BF8466" s="101" t="s">
        <v>58</v>
      </c>
      <c r="BK8466" s="98" t="s">
        <v>70</v>
      </c>
    </row>
    <row r="8467" spans="17:63" ht="29.25" customHeight="1" x14ac:dyDescent="0.2">
      <c r="Q8467" s="92" t="s">
        <v>50</v>
      </c>
      <c r="BF8467" s="101" t="s">
        <v>58</v>
      </c>
      <c r="BK8467" s="98" t="s">
        <v>70</v>
      </c>
    </row>
    <row r="8468" spans="17:63" ht="29.25" customHeight="1" x14ac:dyDescent="0.2">
      <c r="Q8468" s="92" t="s">
        <v>50</v>
      </c>
      <c r="BF8468" s="101" t="s">
        <v>58</v>
      </c>
      <c r="BK8468" s="98" t="s">
        <v>70</v>
      </c>
    </row>
    <row r="8469" spans="17:63" ht="29.25" customHeight="1" x14ac:dyDescent="0.2">
      <c r="Q8469" s="92" t="s">
        <v>50</v>
      </c>
      <c r="BF8469" s="101" t="s">
        <v>58</v>
      </c>
      <c r="BK8469" s="98" t="s">
        <v>70</v>
      </c>
    </row>
    <row r="8470" spans="17:63" ht="29.25" customHeight="1" x14ac:dyDescent="0.2">
      <c r="Q8470" s="92" t="s">
        <v>50</v>
      </c>
      <c r="BF8470" s="101" t="s">
        <v>58</v>
      </c>
      <c r="BK8470" s="98" t="s">
        <v>70</v>
      </c>
    </row>
    <row r="8471" spans="17:63" ht="29.25" customHeight="1" x14ac:dyDescent="0.2">
      <c r="Q8471" s="92" t="s">
        <v>50</v>
      </c>
      <c r="BF8471" s="101" t="s">
        <v>58</v>
      </c>
      <c r="BK8471" s="98" t="s">
        <v>70</v>
      </c>
    </row>
    <row r="8472" spans="17:63" ht="29.25" customHeight="1" x14ac:dyDescent="0.2">
      <c r="Q8472" s="92" t="s">
        <v>50</v>
      </c>
      <c r="BF8472" s="101" t="s">
        <v>58</v>
      </c>
      <c r="BK8472" s="98" t="s">
        <v>70</v>
      </c>
    </row>
    <row r="8473" spans="17:63" ht="29.25" customHeight="1" x14ac:dyDescent="0.2">
      <c r="Q8473" s="92" t="s">
        <v>50</v>
      </c>
      <c r="BF8473" s="101" t="s">
        <v>58</v>
      </c>
      <c r="BK8473" s="98" t="s">
        <v>70</v>
      </c>
    </row>
    <row r="8474" spans="17:63" ht="29.25" customHeight="1" x14ac:dyDescent="0.2">
      <c r="Q8474" s="92" t="s">
        <v>50</v>
      </c>
      <c r="BF8474" s="101" t="s">
        <v>58</v>
      </c>
      <c r="BK8474" s="98" t="s">
        <v>70</v>
      </c>
    </row>
    <row r="8475" spans="17:63" ht="29.25" customHeight="1" x14ac:dyDescent="0.2">
      <c r="Q8475" s="92" t="s">
        <v>50</v>
      </c>
      <c r="BF8475" s="101" t="s">
        <v>58</v>
      </c>
      <c r="BK8475" s="98" t="s">
        <v>70</v>
      </c>
    </row>
    <row r="8476" spans="17:63" ht="29.25" customHeight="1" x14ac:dyDescent="0.2">
      <c r="Q8476" s="92" t="s">
        <v>50</v>
      </c>
      <c r="BF8476" s="101" t="s">
        <v>58</v>
      </c>
      <c r="BK8476" s="98" t="s">
        <v>70</v>
      </c>
    </row>
    <row r="8477" spans="17:63" ht="29.25" customHeight="1" x14ac:dyDescent="0.2">
      <c r="Q8477" s="92" t="s">
        <v>50</v>
      </c>
      <c r="BF8477" s="101" t="s">
        <v>58</v>
      </c>
      <c r="BK8477" s="98" t="s">
        <v>70</v>
      </c>
    </row>
    <row r="8478" spans="17:63" ht="29.25" customHeight="1" x14ac:dyDescent="0.2">
      <c r="Q8478" s="92" t="s">
        <v>50</v>
      </c>
      <c r="BF8478" s="101" t="s">
        <v>58</v>
      </c>
      <c r="BK8478" s="98" t="s">
        <v>70</v>
      </c>
    </row>
    <row r="8479" spans="17:63" ht="29.25" customHeight="1" x14ac:dyDescent="0.2">
      <c r="Q8479" s="92" t="s">
        <v>50</v>
      </c>
      <c r="BF8479" s="101" t="s">
        <v>58</v>
      </c>
      <c r="BK8479" s="98" t="s">
        <v>70</v>
      </c>
    </row>
    <row r="8480" spans="17:63" ht="29.25" customHeight="1" x14ac:dyDescent="0.2">
      <c r="Q8480" s="92" t="s">
        <v>50</v>
      </c>
      <c r="BF8480" s="101" t="s">
        <v>58</v>
      </c>
      <c r="BK8480" s="98" t="s">
        <v>70</v>
      </c>
    </row>
    <row r="8481" spans="17:63" ht="29.25" customHeight="1" x14ac:dyDescent="0.2">
      <c r="Q8481" s="92" t="s">
        <v>50</v>
      </c>
      <c r="BF8481" s="101" t="s">
        <v>58</v>
      </c>
      <c r="BK8481" s="98" t="s">
        <v>70</v>
      </c>
    </row>
    <row r="8482" spans="17:63" ht="29.25" customHeight="1" x14ac:dyDescent="0.2">
      <c r="Q8482" s="92" t="s">
        <v>50</v>
      </c>
      <c r="BF8482" s="101" t="s">
        <v>58</v>
      </c>
      <c r="BK8482" s="98" t="s">
        <v>70</v>
      </c>
    </row>
    <row r="8483" spans="17:63" ht="29.25" customHeight="1" x14ac:dyDescent="0.2">
      <c r="Q8483" s="92" t="s">
        <v>50</v>
      </c>
      <c r="BF8483" s="101" t="s">
        <v>58</v>
      </c>
      <c r="BK8483" s="98" t="s">
        <v>70</v>
      </c>
    </row>
    <row r="8484" spans="17:63" ht="29.25" customHeight="1" x14ac:dyDescent="0.2">
      <c r="Q8484" s="92" t="s">
        <v>50</v>
      </c>
      <c r="BF8484" s="101" t="s">
        <v>58</v>
      </c>
      <c r="BK8484" s="98" t="s">
        <v>70</v>
      </c>
    </row>
    <row r="8485" spans="17:63" ht="29.25" customHeight="1" x14ac:dyDescent="0.2">
      <c r="Q8485" s="92" t="s">
        <v>50</v>
      </c>
      <c r="BF8485" s="101" t="s">
        <v>58</v>
      </c>
      <c r="BK8485" s="98" t="s">
        <v>70</v>
      </c>
    </row>
    <row r="8486" spans="17:63" ht="29.25" customHeight="1" x14ac:dyDescent="0.2">
      <c r="Q8486" s="92" t="s">
        <v>50</v>
      </c>
      <c r="BF8486" s="101" t="s">
        <v>58</v>
      </c>
      <c r="BK8486" s="98" t="s">
        <v>70</v>
      </c>
    </row>
    <row r="8487" spans="17:63" ht="29.25" customHeight="1" x14ac:dyDescent="0.2">
      <c r="Q8487" s="92" t="s">
        <v>50</v>
      </c>
      <c r="BF8487" s="101" t="s">
        <v>58</v>
      </c>
      <c r="BK8487" s="98" t="s">
        <v>70</v>
      </c>
    </row>
    <row r="8488" spans="17:63" ht="29.25" customHeight="1" x14ac:dyDescent="0.2">
      <c r="Q8488" s="92" t="s">
        <v>50</v>
      </c>
      <c r="BF8488" s="101" t="s">
        <v>58</v>
      </c>
      <c r="BK8488" s="98" t="s">
        <v>70</v>
      </c>
    </row>
    <row r="8489" spans="17:63" ht="29.25" customHeight="1" x14ac:dyDescent="0.2">
      <c r="Q8489" s="92" t="s">
        <v>50</v>
      </c>
      <c r="BF8489" s="101" t="s">
        <v>58</v>
      </c>
      <c r="BK8489" s="98" t="s">
        <v>70</v>
      </c>
    </row>
    <row r="8490" spans="17:63" ht="29.25" customHeight="1" x14ac:dyDescent="0.2">
      <c r="Q8490" s="92" t="s">
        <v>50</v>
      </c>
      <c r="BF8490" s="101" t="s">
        <v>58</v>
      </c>
      <c r="BK8490" s="98" t="s">
        <v>70</v>
      </c>
    </row>
    <row r="8491" spans="17:63" ht="29.25" customHeight="1" x14ac:dyDescent="0.2">
      <c r="Q8491" s="92" t="s">
        <v>50</v>
      </c>
      <c r="BF8491" s="101" t="s">
        <v>58</v>
      </c>
      <c r="BK8491" s="98" t="s">
        <v>70</v>
      </c>
    </row>
    <row r="8492" spans="17:63" ht="29.25" customHeight="1" x14ac:dyDescent="0.2">
      <c r="Q8492" s="92" t="s">
        <v>50</v>
      </c>
      <c r="BF8492" s="101" t="s">
        <v>58</v>
      </c>
      <c r="BK8492" s="98" t="s">
        <v>70</v>
      </c>
    </row>
    <row r="8493" spans="17:63" ht="29.25" customHeight="1" x14ac:dyDescent="0.2">
      <c r="Q8493" s="92" t="s">
        <v>50</v>
      </c>
      <c r="BF8493" s="101" t="s">
        <v>58</v>
      </c>
      <c r="BK8493" s="98" t="s">
        <v>70</v>
      </c>
    </row>
    <row r="8494" spans="17:63" ht="29.25" customHeight="1" x14ac:dyDescent="0.2">
      <c r="Q8494" s="92" t="s">
        <v>50</v>
      </c>
      <c r="BF8494" s="101" t="s">
        <v>58</v>
      </c>
      <c r="BK8494" s="98" t="s">
        <v>70</v>
      </c>
    </row>
    <row r="8495" spans="17:63" ht="29.25" customHeight="1" x14ac:dyDescent="0.2">
      <c r="Q8495" s="92" t="s">
        <v>50</v>
      </c>
      <c r="BF8495" s="101" t="s">
        <v>58</v>
      </c>
      <c r="BK8495" s="98" t="s">
        <v>70</v>
      </c>
    </row>
    <row r="8496" spans="17:63" ht="29.25" customHeight="1" x14ac:dyDescent="0.2">
      <c r="Q8496" s="92" t="s">
        <v>50</v>
      </c>
      <c r="BF8496" s="101" t="s">
        <v>58</v>
      </c>
      <c r="BK8496" s="98" t="s">
        <v>70</v>
      </c>
    </row>
    <row r="8497" spans="17:63" ht="29.25" customHeight="1" x14ac:dyDescent="0.2">
      <c r="Q8497" s="92" t="s">
        <v>50</v>
      </c>
      <c r="BF8497" s="101" t="s">
        <v>58</v>
      </c>
      <c r="BK8497" s="98" t="s">
        <v>70</v>
      </c>
    </row>
    <row r="8498" spans="17:63" ht="29.25" customHeight="1" x14ac:dyDescent="0.2">
      <c r="Q8498" s="92" t="s">
        <v>50</v>
      </c>
      <c r="BF8498" s="101" t="s">
        <v>58</v>
      </c>
      <c r="BK8498" s="98" t="s">
        <v>70</v>
      </c>
    </row>
    <row r="8499" spans="17:63" ht="29.25" customHeight="1" x14ac:dyDescent="0.2">
      <c r="Q8499" s="92" t="s">
        <v>50</v>
      </c>
      <c r="BF8499" s="101" t="s">
        <v>58</v>
      </c>
      <c r="BK8499" s="98" t="s">
        <v>70</v>
      </c>
    </row>
    <row r="8500" spans="17:63" ht="29.25" customHeight="1" x14ac:dyDescent="0.2">
      <c r="Q8500" s="92" t="s">
        <v>50</v>
      </c>
      <c r="BF8500" s="101" t="s">
        <v>58</v>
      </c>
      <c r="BK8500" s="98" t="s">
        <v>70</v>
      </c>
    </row>
    <row r="8501" spans="17:63" ht="29.25" customHeight="1" x14ac:dyDescent="0.2">
      <c r="Q8501" s="92" t="s">
        <v>50</v>
      </c>
      <c r="BF8501" s="101" t="s">
        <v>58</v>
      </c>
      <c r="BK8501" s="98" t="s">
        <v>70</v>
      </c>
    </row>
    <row r="8502" spans="17:63" ht="29.25" customHeight="1" x14ac:dyDescent="0.2">
      <c r="Q8502" s="92" t="s">
        <v>50</v>
      </c>
      <c r="BF8502" s="101" t="s">
        <v>58</v>
      </c>
      <c r="BK8502" s="98" t="s">
        <v>70</v>
      </c>
    </row>
    <row r="8503" spans="17:63" ht="29.25" customHeight="1" x14ac:dyDescent="0.2">
      <c r="Q8503" s="92" t="s">
        <v>50</v>
      </c>
      <c r="BF8503" s="101" t="s">
        <v>58</v>
      </c>
      <c r="BK8503" s="98" t="s">
        <v>70</v>
      </c>
    </row>
    <row r="8504" spans="17:63" ht="29.25" customHeight="1" x14ac:dyDescent="0.2">
      <c r="Q8504" s="92" t="s">
        <v>50</v>
      </c>
      <c r="BF8504" s="101" t="s">
        <v>58</v>
      </c>
      <c r="BK8504" s="98" t="s">
        <v>70</v>
      </c>
    </row>
    <row r="8505" spans="17:63" ht="29.25" customHeight="1" x14ac:dyDescent="0.2">
      <c r="Q8505" s="92" t="s">
        <v>50</v>
      </c>
      <c r="BF8505" s="101" t="s">
        <v>58</v>
      </c>
      <c r="BK8505" s="98" t="s">
        <v>70</v>
      </c>
    </row>
    <row r="8506" spans="17:63" ht="29.25" customHeight="1" x14ac:dyDescent="0.2">
      <c r="Q8506" s="92" t="s">
        <v>50</v>
      </c>
      <c r="BF8506" s="101" t="s">
        <v>58</v>
      </c>
      <c r="BK8506" s="98" t="s">
        <v>70</v>
      </c>
    </row>
    <row r="8507" spans="17:63" ht="29.25" customHeight="1" x14ac:dyDescent="0.2">
      <c r="Q8507" s="92" t="s">
        <v>50</v>
      </c>
      <c r="BF8507" s="101" t="s">
        <v>58</v>
      </c>
      <c r="BK8507" s="98" t="s">
        <v>70</v>
      </c>
    </row>
    <row r="8508" spans="17:63" ht="29.25" customHeight="1" x14ac:dyDescent="0.2">
      <c r="Q8508" s="92" t="s">
        <v>50</v>
      </c>
      <c r="BF8508" s="101" t="s">
        <v>58</v>
      </c>
      <c r="BK8508" s="98" t="s">
        <v>70</v>
      </c>
    </row>
    <row r="8509" spans="17:63" ht="29.25" customHeight="1" x14ac:dyDescent="0.2">
      <c r="Q8509" s="92" t="s">
        <v>50</v>
      </c>
      <c r="BF8509" s="101" t="s">
        <v>58</v>
      </c>
      <c r="BK8509" s="98" t="s">
        <v>70</v>
      </c>
    </row>
    <row r="8510" spans="17:63" ht="29.25" customHeight="1" x14ac:dyDescent="0.2">
      <c r="Q8510" s="92" t="s">
        <v>50</v>
      </c>
      <c r="BF8510" s="101" t="s">
        <v>58</v>
      </c>
      <c r="BK8510" s="98" t="s">
        <v>70</v>
      </c>
    </row>
    <row r="8511" spans="17:63" ht="29.25" customHeight="1" x14ac:dyDescent="0.2">
      <c r="Q8511" s="92" t="s">
        <v>50</v>
      </c>
      <c r="BF8511" s="101" t="s">
        <v>58</v>
      </c>
      <c r="BK8511" s="98" t="s">
        <v>70</v>
      </c>
    </row>
    <row r="8512" spans="17:63" ht="29.25" customHeight="1" x14ac:dyDescent="0.2">
      <c r="Q8512" s="92" t="s">
        <v>50</v>
      </c>
      <c r="BF8512" s="101" t="s">
        <v>58</v>
      </c>
      <c r="BK8512" s="98" t="s">
        <v>70</v>
      </c>
    </row>
    <row r="8513" spans="17:63" ht="29.25" customHeight="1" x14ac:dyDescent="0.2">
      <c r="Q8513" s="92" t="s">
        <v>50</v>
      </c>
      <c r="BF8513" s="101" t="s">
        <v>58</v>
      </c>
      <c r="BK8513" s="98" t="s">
        <v>70</v>
      </c>
    </row>
    <row r="8514" spans="17:63" ht="29.25" customHeight="1" x14ac:dyDescent="0.2">
      <c r="Q8514" s="92" t="s">
        <v>50</v>
      </c>
      <c r="BF8514" s="101" t="s">
        <v>58</v>
      </c>
      <c r="BK8514" s="98" t="s">
        <v>70</v>
      </c>
    </row>
    <row r="8515" spans="17:63" ht="29.25" customHeight="1" x14ac:dyDescent="0.2">
      <c r="Q8515" s="92" t="s">
        <v>50</v>
      </c>
      <c r="BF8515" s="101" t="s">
        <v>58</v>
      </c>
      <c r="BK8515" s="98" t="s">
        <v>70</v>
      </c>
    </row>
    <row r="8516" spans="17:63" ht="29.25" customHeight="1" x14ac:dyDescent="0.2">
      <c r="Q8516" s="92" t="s">
        <v>50</v>
      </c>
      <c r="BF8516" s="101" t="s">
        <v>58</v>
      </c>
      <c r="BK8516" s="98" t="s">
        <v>70</v>
      </c>
    </row>
    <row r="8517" spans="17:63" ht="29.25" customHeight="1" x14ac:dyDescent="0.2">
      <c r="Q8517" s="92" t="s">
        <v>50</v>
      </c>
      <c r="BF8517" s="101" t="s">
        <v>58</v>
      </c>
      <c r="BK8517" s="98" t="s">
        <v>70</v>
      </c>
    </row>
    <row r="8518" spans="17:63" ht="29.25" customHeight="1" x14ac:dyDescent="0.2">
      <c r="Q8518" s="92" t="s">
        <v>50</v>
      </c>
      <c r="BF8518" s="101" t="s">
        <v>58</v>
      </c>
      <c r="BK8518" s="98" t="s">
        <v>70</v>
      </c>
    </row>
    <row r="8519" spans="17:63" ht="29.25" customHeight="1" x14ac:dyDescent="0.2">
      <c r="Q8519" s="92" t="s">
        <v>50</v>
      </c>
      <c r="BF8519" s="101" t="s">
        <v>58</v>
      </c>
      <c r="BK8519" s="98" t="s">
        <v>70</v>
      </c>
    </row>
    <row r="8520" spans="17:63" ht="29.25" customHeight="1" x14ac:dyDescent="0.2">
      <c r="Q8520" s="92" t="s">
        <v>50</v>
      </c>
      <c r="BF8520" s="101" t="s">
        <v>58</v>
      </c>
      <c r="BK8520" s="98" t="s">
        <v>70</v>
      </c>
    </row>
    <row r="8521" spans="17:63" ht="29.25" customHeight="1" x14ac:dyDescent="0.2">
      <c r="Q8521" s="92" t="s">
        <v>50</v>
      </c>
      <c r="BF8521" s="101" t="s">
        <v>58</v>
      </c>
      <c r="BK8521" s="98" t="s">
        <v>70</v>
      </c>
    </row>
    <row r="8522" spans="17:63" ht="29.25" customHeight="1" x14ac:dyDescent="0.2">
      <c r="Q8522" s="92" t="s">
        <v>50</v>
      </c>
      <c r="BF8522" s="101" t="s">
        <v>58</v>
      </c>
      <c r="BK8522" s="98" t="s">
        <v>70</v>
      </c>
    </row>
    <row r="8523" spans="17:63" ht="29.25" customHeight="1" x14ac:dyDescent="0.2">
      <c r="Q8523" s="92" t="s">
        <v>50</v>
      </c>
      <c r="BF8523" s="101" t="s">
        <v>58</v>
      </c>
      <c r="BK8523" s="98" t="s">
        <v>70</v>
      </c>
    </row>
    <row r="8524" spans="17:63" ht="29.25" customHeight="1" x14ac:dyDescent="0.2">
      <c r="Q8524" s="92" t="s">
        <v>50</v>
      </c>
      <c r="BF8524" s="101" t="s">
        <v>58</v>
      </c>
      <c r="BK8524" s="98" t="s">
        <v>70</v>
      </c>
    </row>
    <row r="8525" spans="17:63" ht="29.25" customHeight="1" x14ac:dyDescent="0.2">
      <c r="Q8525" s="92" t="s">
        <v>50</v>
      </c>
      <c r="BF8525" s="101" t="s">
        <v>58</v>
      </c>
      <c r="BK8525" s="98" t="s">
        <v>70</v>
      </c>
    </row>
    <row r="8526" spans="17:63" ht="29.25" customHeight="1" x14ac:dyDescent="0.2">
      <c r="Q8526" s="92" t="s">
        <v>50</v>
      </c>
      <c r="BF8526" s="101" t="s">
        <v>58</v>
      </c>
      <c r="BK8526" s="98" t="s">
        <v>70</v>
      </c>
    </row>
    <row r="8527" spans="17:63" ht="29.25" customHeight="1" x14ac:dyDescent="0.2">
      <c r="Q8527" s="92" t="s">
        <v>50</v>
      </c>
      <c r="BF8527" s="101" t="s">
        <v>58</v>
      </c>
      <c r="BK8527" s="98" t="s">
        <v>70</v>
      </c>
    </row>
    <row r="8528" spans="17:63" ht="29.25" customHeight="1" x14ac:dyDescent="0.2">
      <c r="Q8528" s="92" t="s">
        <v>50</v>
      </c>
      <c r="BF8528" s="101" t="s">
        <v>58</v>
      </c>
      <c r="BK8528" s="98" t="s">
        <v>70</v>
      </c>
    </row>
    <row r="8529" spans="17:63" ht="29.25" customHeight="1" x14ac:dyDescent="0.2">
      <c r="Q8529" s="92" t="s">
        <v>50</v>
      </c>
      <c r="BF8529" s="101" t="s">
        <v>58</v>
      </c>
      <c r="BK8529" s="98" t="s">
        <v>70</v>
      </c>
    </row>
    <row r="8530" spans="17:63" ht="29.25" customHeight="1" x14ac:dyDescent="0.2">
      <c r="Q8530" s="92" t="s">
        <v>50</v>
      </c>
      <c r="BF8530" s="101" t="s">
        <v>58</v>
      </c>
      <c r="BK8530" s="98" t="s">
        <v>70</v>
      </c>
    </row>
    <row r="8531" spans="17:63" ht="29.25" customHeight="1" x14ac:dyDescent="0.2">
      <c r="Q8531" s="92" t="s">
        <v>50</v>
      </c>
      <c r="BF8531" s="101" t="s">
        <v>58</v>
      </c>
      <c r="BK8531" s="98" t="s">
        <v>70</v>
      </c>
    </row>
    <row r="8532" spans="17:63" ht="29.25" customHeight="1" x14ac:dyDescent="0.2">
      <c r="Q8532" s="92" t="s">
        <v>50</v>
      </c>
      <c r="BF8532" s="101" t="s">
        <v>58</v>
      </c>
      <c r="BK8532" s="98" t="s">
        <v>70</v>
      </c>
    </row>
    <row r="8533" spans="17:63" ht="29.25" customHeight="1" x14ac:dyDescent="0.2">
      <c r="Q8533" s="92" t="s">
        <v>50</v>
      </c>
      <c r="BF8533" s="101" t="s">
        <v>58</v>
      </c>
      <c r="BK8533" s="98" t="s">
        <v>70</v>
      </c>
    </row>
    <row r="8534" spans="17:63" ht="29.25" customHeight="1" x14ac:dyDescent="0.2">
      <c r="Q8534" s="92" t="s">
        <v>50</v>
      </c>
      <c r="BF8534" s="101" t="s">
        <v>58</v>
      </c>
      <c r="BK8534" s="98" t="s">
        <v>70</v>
      </c>
    </row>
    <row r="8535" spans="17:63" ht="29.25" customHeight="1" x14ac:dyDescent="0.2">
      <c r="Q8535" s="92" t="s">
        <v>50</v>
      </c>
      <c r="BF8535" s="101" t="s">
        <v>58</v>
      </c>
      <c r="BK8535" s="98" t="s">
        <v>70</v>
      </c>
    </row>
    <row r="8536" spans="17:63" ht="29.25" customHeight="1" x14ac:dyDescent="0.2">
      <c r="Q8536" s="92" t="s">
        <v>50</v>
      </c>
      <c r="BF8536" s="101" t="s">
        <v>58</v>
      </c>
      <c r="BK8536" s="98" t="s">
        <v>70</v>
      </c>
    </row>
    <row r="8537" spans="17:63" ht="29.25" customHeight="1" x14ac:dyDescent="0.2">
      <c r="Q8537" s="92" t="s">
        <v>50</v>
      </c>
      <c r="BF8537" s="101" t="s">
        <v>58</v>
      </c>
      <c r="BK8537" s="98" t="s">
        <v>70</v>
      </c>
    </row>
    <row r="8538" spans="17:63" ht="29.25" customHeight="1" x14ac:dyDescent="0.2">
      <c r="Q8538" s="92" t="s">
        <v>50</v>
      </c>
      <c r="BF8538" s="101" t="s">
        <v>58</v>
      </c>
      <c r="BK8538" s="98" t="s">
        <v>70</v>
      </c>
    </row>
    <row r="8539" spans="17:63" ht="29.25" customHeight="1" x14ac:dyDescent="0.2">
      <c r="Q8539" s="92" t="s">
        <v>50</v>
      </c>
      <c r="BF8539" s="101" t="s">
        <v>58</v>
      </c>
      <c r="BK8539" s="98" t="s">
        <v>70</v>
      </c>
    </row>
    <row r="8540" spans="17:63" ht="29.25" customHeight="1" x14ac:dyDescent="0.2">
      <c r="Q8540" s="92" t="s">
        <v>50</v>
      </c>
      <c r="BF8540" s="101" t="s">
        <v>58</v>
      </c>
      <c r="BK8540" s="98" t="s">
        <v>70</v>
      </c>
    </row>
    <row r="8541" spans="17:63" ht="29.25" customHeight="1" x14ac:dyDescent="0.2">
      <c r="Q8541" s="92" t="s">
        <v>50</v>
      </c>
      <c r="BF8541" s="101" t="s">
        <v>58</v>
      </c>
      <c r="BK8541" s="98" t="s">
        <v>70</v>
      </c>
    </row>
    <row r="8542" spans="17:63" ht="29.25" customHeight="1" x14ac:dyDescent="0.2">
      <c r="Q8542" s="92" t="s">
        <v>50</v>
      </c>
      <c r="BF8542" s="101" t="s">
        <v>58</v>
      </c>
      <c r="BK8542" s="98" t="s">
        <v>70</v>
      </c>
    </row>
    <row r="8543" spans="17:63" ht="29.25" customHeight="1" x14ac:dyDescent="0.2">
      <c r="Q8543" s="92" t="s">
        <v>50</v>
      </c>
      <c r="BF8543" s="101" t="s">
        <v>58</v>
      </c>
      <c r="BK8543" s="98" t="s">
        <v>70</v>
      </c>
    </row>
    <row r="8544" spans="17:63" ht="29.25" customHeight="1" x14ac:dyDescent="0.2">
      <c r="Q8544" s="92" t="s">
        <v>50</v>
      </c>
      <c r="BF8544" s="101" t="s">
        <v>58</v>
      </c>
      <c r="BK8544" s="98" t="s">
        <v>70</v>
      </c>
    </row>
    <row r="8545" spans="17:63" ht="29.25" customHeight="1" x14ac:dyDescent="0.2">
      <c r="Q8545" s="92" t="s">
        <v>50</v>
      </c>
      <c r="BF8545" s="101" t="s">
        <v>58</v>
      </c>
      <c r="BK8545" s="98" t="s">
        <v>70</v>
      </c>
    </row>
    <row r="8546" spans="17:63" ht="29.25" customHeight="1" x14ac:dyDescent="0.2">
      <c r="Q8546" s="92" t="s">
        <v>50</v>
      </c>
      <c r="BF8546" s="101" t="s">
        <v>58</v>
      </c>
      <c r="BK8546" s="98" t="s">
        <v>70</v>
      </c>
    </row>
    <row r="8547" spans="17:63" ht="29.25" customHeight="1" x14ac:dyDescent="0.2">
      <c r="Q8547" s="92" t="s">
        <v>50</v>
      </c>
      <c r="BF8547" s="101" t="s">
        <v>58</v>
      </c>
      <c r="BK8547" s="98" t="s">
        <v>70</v>
      </c>
    </row>
    <row r="8548" spans="17:63" ht="29.25" customHeight="1" x14ac:dyDescent="0.2">
      <c r="Q8548" s="92" t="s">
        <v>50</v>
      </c>
      <c r="BF8548" s="101" t="s">
        <v>58</v>
      </c>
      <c r="BK8548" s="98" t="s">
        <v>70</v>
      </c>
    </row>
    <row r="8549" spans="17:63" ht="29.25" customHeight="1" x14ac:dyDescent="0.2">
      <c r="Q8549" s="92" t="s">
        <v>50</v>
      </c>
      <c r="BF8549" s="101" t="s">
        <v>58</v>
      </c>
      <c r="BK8549" s="98" t="s">
        <v>70</v>
      </c>
    </row>
    <row r="8550" spans="17:63" ht="29.25" customHeight="1" x14ac:dyDescent="0.2">
      <c r="Q8550" s="92" t="s">
        <v>50</v>
      </c>
      <c r="BF8550" s="101" t="s">
        <v>58</v>
      </c>
      <c r="BK8550" s="98" t="s">
        <v>70</v>
      </c>
    </row>
    <row r="8551" spans="17:63" ht="29.25" customHeight="1" x14ac:dyDescent="0.2">
      <c r="Q8551" s="92" t="s">
        <v>50</v>
      </c>
      <c r="BF8551" s="101" t="s">
        <v>58</v>
      </c>
      <c r="BK8551" s="98" t="s">
        <v>70</v>
      </c>
    </row>
    <row r="8552" spans="17:63" ht="29.25" customHeight="1" x14ac:dyDescent="0.2">
      <c r="Q8552" s="92" t="s">
        <v>50</v>
      </c>
      <c r="BF8552" s="101" t="s">
        <v>58</v>
      </c>
      <c r="BK8552" s="98" t="s">
        <v>70</v>
      </c>
    </row>
    <row r="8553" spans="17:63" ht="29.25" customHeight="1" x14ac:dyDescent="0.2">
      <c r="Q8553" s="92" t="s">
        <v>50</v>
      </c>
      <c r="BF8553" s="101" t="s">
        <v>58</v>
      </c>
      <c r="BK8553" s="98" t="s">
        <v>70</v>
      </c>
    </row>
    <row r="8554" spans="17:63" ht="29.25" customHeight="1" x14ac:dyDescent="0.2">
      <c r="Q8554" s="92" t="s">
        <v>50</v>
      </c>
      <c r="BF8554" s="101" t="s">
        <v>58</v>
      </c>
      <c r="BK8554" s="98" t="s">
        <v>70</v>
      </c>
    </row>
    <row r="8555" spans="17:63" ht="29.25" customHeight="1" x14ac:dyDescent="0.2">
      <c r="Q8555" s="92" t="s">
        <v>50</v>
      </c>
      <c r="BF8555" s="101" t="s">
        <v>58</v>
      </c>
      <c r="BK8555" s="98" t="s">
        <v>70</v>
      </c>
    </row>
    <row r="8556" spans="17:63" ht="29.25" customHeight="1" x14ac:dyDescent="0.2">
      <c r="Q8556" s="92" t="s">
        <v>50</v>
      </c>
      <c r="BF8556" s="101" t="s">
        <v>58</v>
      </c>
      <c r="BK8556" s="98" t="s">
        <v>70</v>
      </c>
    </row>
    <row r="8557" spans="17:63" ht="29.25" customHeight="1" x14ac:dyDescent="0.2">
      <c r="Q8557" s="92" t="s">
        <v>50</v>
      </c>
      <c r="BF8557" s="101" t="s">
        <v>58</v>
      </c>
      <c r="BK8557" s="98" t="s">
        <v>70</v>
      </c>
    </row>
    <row r="8558" spans="17:63" ht="29.25" customHeight="1" x14ac:dyDescent="0.2">
      <c r="Q8558" s="92" t="s">
        <v>50</v>
      </c>
      <c r="BF8558" s="101" t="s">
        <v>58</v>
      </c>
      <c r="BK8558" s="98" t="s">
        <v>70</v>
      </c>
    </row>
    <row r="8559" spans="17:63" ht="29.25" customHeight="1" x14ac:dyDescent="0.2">
      <c r="Q8559" s="92" t="s">
        <v>50</v>
      </c>
      <c r="BF8559" s="101" t="s">
        <v>58</v>
      </c>
      <c r="BK8559" s="98" t="s">
        <v>70</v>
      </c>
    </row>
    <row r="8560" spans="17:63" ht="29.25" customHeight="1" x14ac:dyDescent="0.2">
      <c r="Q8560" s="92" t="s">
        <v>50</v>
      </c>
      <c r="BF8560" s="101" t="s">
        <v>58</v>
      </c>
      <c r="BK8560" s="98" t="s">
        <v>70</v>
      </c>
    </row>
    <row r="8561" spans="17:63" ht="29.25" customHeight="1" x14ac:dyDescent="0.2">
      <c r="Q8561" s="92" t="s">
        <v>50</v>
      </c>
      <c r="BF8561" s="101" t="s">
        <v>58</v>
      </c>
      <c r="BK8561" s="98" t="s">
        <v>70</v>
      </c>
    </row>
    <row r="8562" spans="17:63" ht="29.25" customHeight="1" x14ac:dyDescent="0.2">
      <c r="Q8562" s="92" t="s">
        <v>50</v>
      </c>
      <c r="BF8562" s="101" t="s">
        <v>58</v>
      </c>
      <c r="BK8562" s="98" t="s">
        <v>70</v>
      </c>
    </row>
    <row r="8563" spans="17:63" ht="29.25" customHeight="1" x14ac:dyDescent="0.2">
      <c r="Q8563" s="92" t="s">
        <v>50</v>
      </c>
      <c r="BF8563" s="101" t="s">
        <v>58</v>
      </c>
      <c r="BK8563" s="98" t="s">
        <v>70</v>
      </c>
    </row>
    <row r="8564" spans="17:63" ht="29.25" customHeight="1" x14ac:dyDescent="0.2">
      <c r="Q8564" s="92" t="s">
        <v>50</v>
      </c>
      <c r="BF8564" s="101" t="s">
        <v>58</v>
      </c>
      <c r="BK8564" s="98" t="s">
        <v>70</v>
      </c>
    </row>
    <row r="8565" spans="17:63" ht="29.25" customHeight="1" x14ac:dyDescent="0.2">
      <c r="Q8565" s="92" t="s">
        <v>50</v>
      </c>
      <c r="BF8565" s="101" t="s">
        <v>58</v>
      </c>
      <c r="BK8565" s="98" t="s">
        <v>70</v>
      </c>
    </row>
    <row r="8566" spans="17:63" ht="29.25" customHeight="1" x14ac:dyDescent="0.2">
      <c r="Q8566" s="92" t="s">
        <v>50</v>
      </c>
      <c r="BF8566" s="101" t="s">
        <v>58</v>
      </c>
      <c r="BK8566" s="98" t="s">
        <v>70</v>
      </c>
    </row>
    <row r="8567" spans="17:63" ht="29.25" customHeight="1" x14ac:dyDescent="0.2">
      <c r="Q8567" s="92" t="s">
        <v>50</v>
      </c>
      <c r="BF8567" s="101" t="s">
        <v>58</v>
      </c>
      <c r="BK8567" s="98" t="s">
        <v>70</v>
      </c>
    </row>
    <row r="8568" spans="17:63" ht="29.25" customHeight="1" x14ac:dyDescent="0.2">
      <c r="Q8568" s="92" t="s">
        <v>50</v>
      </c>
      <c r="BF8568" s="101" t="s">
        <v>58</v>
      </c>
      <c r="BK8568" s="98" t="s">
        <v>70</v>
      </c>
    </row>
    <row r="8569" spans="17:63" ht="29.25" customHeight="1" x14ac:dyDescent="0.2">
      <c r="Q8569" s="92" t="s">
        <v>50</v>
      </c>
      <c r="BF8569" s="101" t="s">
        <v>58</v>
      </c>
      <c r="BK8569" s="98" t="s">
        <v>70</v>
      </c>
    </row>
    <row r="8570" spans="17:63" ht="29.25" customHeight="1" x14ac:dyDescent="0.2">
      <c r="Q8570" s="92" t="s">
        <v>50</v>
      </c>
      <c r="BF8570" s="101" t="s">
        <v>58</v>
      </c>
      <c r="BK8570" s="98" t="s">
        <v>70</v>
      </c>
    </row>
    <row r="8571" spans="17:63" ht="29.25" customHeight="1" x14ac:dyDescent="0.2">
      <c r="Q8571" s="92" t="s">
        <v>50</v>
      </c>
      <c r="BF8571" s="101" t="s">
        <v>58</v>
      </c>
      <c r="BK8571" s="98" t="s">
        <v>70</v>
      </c>
    </row>
    <row r="8572" spans="17:63" ht="29.25" customHeight="1" x14ac:dyDescent="0.2">
      <c r="Q8572" s="92" t="s">
        <v>50</v>
      </c>
      <c r="BF8572" s="101" t="s">
        <v>58</v>
      </c>
      <c r="BK8572" s="98" t="s">
        <v>70</v>
      </c>
    </row>
    <row r="8573" spans="17:63" ht="29.25" customHeight="1" x14ac:dyDescent="0.2">
      <c r="Q8573" s="92" t="s">
        <v>50</v>
      </c>
      <c r="BF8573" s="101" t="s">
        <v>58</v>
      </c>
      <c r="BK8573" s="98" t="s">
        <v>70</v>
      </c>
    </row>
    <row r="8574" spans="17:63" ht="29.25" customHeight="1" x14ac:dyDescent="0.2">
      <c r="Q8574" s="92" t="s">
        <v>50</v>
      </c>
      <c r="BF8574" s="101" t="s">
        <v>58</v>
      </c>
      <c r="BK8574" s="98" t="s">
        <v>70</v>
      </c>
    </row>
    <row r="8575" spans="17:63" ht="29.25" customHeight="1" x14ac:dyDescent="0.2">
      <c r="Q8575" s="92" t="s">
        <v>50</v>
      </c>
      <c r="BF8575" s="101" t="s">
        <v>58</v>
      </c>
      <c r="BK8575" s="98" t="s">
        <v>70</v>
      </c>
    </row>
    <row r="8576" spans="17:63" ht="29.25" customHeight="1" x14ac:dyDescent="0.2">
      <c r="Q8576" s="92" t="s">
        <v>50</v>
      </c>
      <c r="BF8576" s="101" t="s">
        <v>58</v>
      </c>
      <c r="BK8576" s="98" t="s">
        <v>70</v>
      </c>
    </row>
    <row r="8577" spans="17:63" ht="29.25" customHeight="1" x14ac:dyDescent="0.2">
      <c r="Q8577" s="92" t="s">
        <v>50</v>
      </c>
      <c r="BF8577" s="101" t="s">
        <v>58</v>
      </c>
      <c r="BK8577" s="98" t="s">
        <v>70</v>
      </c>
    </row>
    <row r="8578" spans="17:63" ht="29.25" customHeight="1" x14ac:dyDescent="0.2">
      <c r="Q8578" s="92" t="s">
        <v>50</v>
      </c>
      <c r="BF8578" s="101" t="s">
        <v>58</v>
      </c>
      <c r="BK8578" s="98" t="s">
        <v>70</v>
      </c>
    </row>
    <row r="8579" spans="17:63" ht="29.25" customHeight="1" x14ac:dyDescent="0.2">
      <c r="Q8579" s="92" t="s">
        <v>50</v>
      </c>
      <c r="BF8579" s="101" t="s">
        <v>58</v>
      </c>
      <c r="BK8579" s="98" t="s">
        <v>70</v>
      </c>
    </row>
    <row r="8580" spans="17:63" ht="29.25" customHeight="1" x14ac:dyDescent="0.2">
      <c r="Q8580" s="92" t="s">
        <v>50</v>
      </c>
      <c r="BF8580" s="101" t="s">
        <v>58</v>
      </c>
      <c r="BK8580" s="98" t="s">
        <v>70</v>
      </c>
    </row>
    <row r="8581" spans="17:63" ht="29.25" customHeight="1" x14ac:dyDescent="0.2">
      <c r="Q8581" s="92" t="s">
        <v>50</v>
      </c>
      <c r="BF8581" s="101" t="s">
        <v>58</v>
      </c>
      <c r="BK8581" s="98" t="s">
        <v>70</v>
      </c>
    </row>
    <row r="8582" spans="17:63" ht="29.25" customHeight="1" x14ac:dyDescent="0.2">
      <c r="Q8582" s="92" t="s">
        <v>50</v>
      </c>
      <c r="BF8582" s="101" t="s">
        <v>58</v>
      </c>
      <c r="BK8582" s="98" t="s">
        <v>70</v>
      </c>
    </row>
    <row r="8583" spans="17:63" ht="29.25" customHeight="1" x14ac:dyDescent="0.2">
      <c r="Q8583" s="92" t="s">
        <v>50</v>
      </c>
      <c r="BF8583" s="101" t="s">
        <v>58</v>
      </c>
      <c r="BK8583" s="98" t="s">
        <v>70</v>
      </c>
    </row>
    <row r="8584" spans="17:63" ht="29.25" customHeight="1" x14ac:dyDescent="0.2">
      <c r="Q8584" s="92" t="s">
        <v>50</v>
      </c>
      <c r="BF8584" s="101" t="s">
        <v>58</v>
      </c>
      <c r="BK8584" s="98" t="s">
        <v>70</v>
      </c>
    </row>
    <row r="8585" spans="17:63" ht="29.25" customHeight="1" x14ac:dyDescent="0.2">
      <c r="Q8585" s="92" t="s">
        <v>50</v>
      </c>
      <c r="BF8585" s="101" t="s">
        <v>58</v>
      </c>
      <c r="BK8585" s="98" t="s">
        <v>70</v>
      </c>
    </row>
    <row r="8586" spans="17:63" ht="29.25" customHeight="1" x14ac:dyDescent="0.2">
      <c r="Q8586" s="92" t="s">
        <v>50</v>
      </c>
      <c r="BF8586" s="101" t="s">
        <v>58</v>
      </c>
      <c r="BK8586" s="98" t="s">
        <v>70</v>
      </c>
    </row>
    <row r="8587" spans="17:63" ht="29.25" customHeight="1" x14ac:dyDescent="0.2">
      <c r="Q8587" s="92" t="s">
        <v>50</v>
      </c>
      <c r="BF8587" s="101" t="s">
        <v>58</v>
      </c>
      <c r="BK8587" s="98" t="s">
        <v>70</v>
      </c>
    </row>
    <row r="8588" spans="17:63" ht="29.25" customHeight="1" x14ac:dyDescent="0.2">
      <c r="Q8588" s="92" t="s">
        <v>50</v>
      </c>
      <c r="BF8588" s="101" t="s">
        <v>58</v>
      </c>
      <c r="BK8588" s="98" t="s">
        <v>70</v>
      </c>
    </row>
    <row r="8589" spans="17:63" ht="29.25" customHeight="1" x14ac:dyDescent="0.2">
      <c r="Q8589" s="92" t="s">
        <v>50</v>
      </c>
      <c r="BF8589" s="101" t="s">
        <v>58</v>
      </c>
      <c r="BK8589" s="98" t="s">
        <v>70</v>
      </c>
    </row>
    <row r="8590" spans="17:63" ht="29.25" customHeight="1" x14ac:dyDescent="0.2">
      <c r="Q8590" s="92" t="s">
        <v>50</v>
      </c>
      <c r="BF8590" s="101" t="s">
        <v>58</v>
      </c>
      <c r="BK8590" s="98" t="s">
        <v>70</v>
      </c>
    </row>
    <row r="8591" spans="17:63" ht="29.25" customHeight="1" x14ac:dyDescent="0.2">
      <c r="Q8591" s="92" t="s">
        <v>50</v>
      </c>
      <c r="BF8591" s="101" t="s">
        <v>58</v>
      </c>
      <c r="BK8591" s="98" t="s">
        <v>70</v>
      </c>
    </row>
    <row r="8592" spans="17:63" ht="29.25" customHeight="1" x14ac:dyDescent="0.2">
      <c r="Q8592" s="92" t="s">
        <v>50</v>
      </c>
      <c r="BF8592" s="101" t="s">
        <v>58</v>
      </c>
      <c r="BK8592" s="98" t="s">
        <v>70</v>
      </c>
    </row>
    <row r="8593" spans="17:63" ht="29.25" customHeight="1" x14ac:dyDescent="0.2">
      <c r="Q8593" s="92" t="s">
        <v>50</v>
      </c>
      <c r="BF8593" s="101" t="s">
        <v>58</v>
      </c>
      <c r="BK8593" s="98" t="s">
        <v>70</v>
      </c>
    </row>
    <row r="8594" spans="17:63" ht="29.25" customHeight="1" x14ac:dyDescent="0.2">
      <c r="Q8594" s="92" t="s">
        <v>50</v>
      </c>
      <c r="BF8594" s="101" t="s">
        <v>58</v>
      </c>
      <c r="BK8594" s="98" t="s">
        <v>70</v>
      </c>
    </row>
    <row r="8595" spans="17:63" ht="29.25" customHeight="1" x14ac:dyDescent="0.2">
      <c r="Q8595" s="92" t="s">
        <v>50</v>
      </c>
      <c r="BF8595" s="101" t="s">
        <v>58</v>
      </c>
      <c r="BK8595" s="98" t="s">
        <v>70</v>
      </c>
    </row>
    <row r="8596" spans="17:63" ht="29.25" customHeight="1" x14ac:dyDescent="0.2">
      <c r="Q8596" s="92" t="s">
        <v>50</v>
      </c>
      <c r="BF8596" s="101" t="s">
        <v>58</v>
      </c>
      <c r="BK8596" s="98" t="s">
        <v>70</v>
      </c>
    </row>
    <row r="8597" spans="17:63" ht="29.25" customHeight="1" x14ac:dyDescent="0.2">
      <c r="Q8597" s="92" t="s">
        <v>50</v>
      </c>
      <c r="BF8597" s="101" t="s">
        <v>58</v>
      </c>
      <c r="BK8597" s="98" t="s">
        <v>70</v>
      </c>
    </row>
    <row r="8598" spans="17:63" ht="29.25" customHeight="1" x14ac:dyDescent="0.2">
      <c r="Q8598" s="92" t="s">
        <v>50</v>
      </c>
      <c r="BF8598" s="101" t="s">
        <v>58</v>
      </c>
      <c r="BK8598" s="98" t="s">
        <v>70</v>
      </c>
    </row>
    <row r="8599" spans="17:63" ht="29.25" customHeight="1" x14ac:dyDescent="0.2">
      <c r="Q8599" s="92" t="s">
        <v>50</v>
      </c>
      <c r="BF8599" s="101" t="s">
        <v>58</v>
      </c>
      <c r="BK8599" s="98" t="s">
        <v>70</v>
      </c>
    </row>
    <row r="8600" spans="17:63" ht="29.25" customHeight="1" x14ac:dyDescent="0.2">
      <c r="Q8600" s="92" t="s">
        <v>50</v>
      </c>
      <c r="BF8600" s="101" t="s">
        <v>58</v>
      </c>
      <c r="BK8600" s="98" t="s">
        <v>70</v>
      </c>
    </row>
    <row r="8601" spans="17:63" ht="29.25" customHeight="1" x14ac:dyDescent="0.2">
      <c r="Q8601" s="92" t="s">
        <v>50</v>
      </c>
      <c r="BF8601" s="101" t="s">
        <v>58</v>
      </c>
      <c r="BK8601" s="98" t="s">
        <v>70</v>
      </c>
    </row>
    <row r="8602" spans="17:63" ht="29.25" customHeight="1" x14ac:dyDescent="0.2">
      <c r="Q8602" s="92" t="s">
        <v>50</v>
      </c>
      <c r="BF8602" s="101" t="s">
        <v>58</v>
      </c>
      <c r="BK8602" s="98" t="s">
        <v>70</v>
      </c>
    </row>
    <row r="8603" spans="17:63" ht="29.25" customHeight="1" x14ac:dyDescent="0.2">
      <c r="Q8603" s="92" t="s">
        <v>50</v>
      </c>
      <c r="BF8603" s="101" t="s">
        <v>58</v>
      </c>
      <c r="BK8603" s="98" t="s">
        <v>70</v>
      </c>
    </row>
    <row r="8604" spans="17:63" ht="29.25" customHeight="1" x14ac:dyDescent="0.2">
      <c r="Q8604" s="92" t="s">
        <v>50</v>
      </c>
      <c r="BF8604" s="101" t="s">
        <v>58</v>
      </c>
      <c r="BK8604" s="98" t="s">
        <v>70</v>
      </c>
    </row>
    <row r="8605" spans="17:63" ht="29.25" customHeight="1" x14ac:dyDescent="0.2">
      <c r="Q8605" s="92" t="s">
        <v>50</v>
      </c>
      <c r="BF8605" s="101" t="s">
        <v>58</v>
      </c>
      <c r="BK8605" s="98" t="s">
        <v>70</v>
      </c>
    </row>
    <row r="8606" spans="17:63" ht="29.25" customHeight="1" x14ac:dyDescent="0.2">
      <c r="Q8606" s="92" t="s">
        <v>50</v>
      </c>
      <c r="BF8606" s="101" t="s">
        <v>58</v>
      </c>
      <c r="BK8606" s="98" t="s">
        <v>70</v>
      </c>
    </row>
    <row r="8607" spans="17:63" ht="29.25" customHeight="1" x14ac:dyDescent="0.2">
      <c r="Q8607" s="92" t="s">
        <v>50</v>
      </c>
      <c r="BF8607" s="101" t="s">
        <v>58</v>
      </c>
      <c r="BK8607" s="98" t="s">
        <v>70</v>
      </c>
    </row>
    <row r="8608" spans="17:63" ht="29.25" customHeight="1" x14ac:dyDescent="0.2">
      <c r="Q8608" s="92" t="s">
        <v>50</v>
      </c>
      <c r="BF8608" s="101" t="s">
        <v>58</v>
      </c>
      <c r="BK8608" s="98" t="s">
        <v>70</v>
      </c>
    </row>
    <row r="8609" spans="17:63" ht="29.25" customHeight="1" x14ac:dyDescent="0.2">
      <c r="Q8609" s="92" t="s">
        <v>50</v>
      </c>
      <c r="BF8609" s="101" t="s">
        <v>58</v>
      </c>
      <c r="BK8609" s="98" t="s">
        <v>70</v>
      </c>
    </row>
    <row r="8610" spans="17:63" ht="29.25" customHeight="1" x14ac:dyDescent="0.2">
      <c r="Q8610" s="92" t="s">
        <v>50</v>
      </c>
      <c r="BF8610" s="101" t="s">
        <v>58</v>
      </c>
      <c r="BK8610" s="98" t="s">
        <v>70</v>
      </c>
    </row>
    <row r="8611" spans="17:63" ht="29.25" customHeight="1" x14ac:dyDescent="0.2">
      <c r="Q8611" s="92" t="s">
        <v>50</v>
      </c>
      <c r="BF8611" s="101" t="s">
        <v>58</v>
      </c>
      <c r="BK8611" s="98" t="s">
        <v>70</v>
      </c>
    </row>
    <row r="8612" spans="17:63" ht="29.25" customHeight="1" x14ac:dyDescent="0.2">
      <c r="Q8612" s="92" t="s">
        <v>50</v>
      </c>
      <c r="BF8612" s="101" t="s">
        <v>58</v>
      </c>
      <c r="BK8612" s="98" t="s">
        <v>70</v>
      </c>
    </row>
    <row r="8613" spans="17:63" ht="29.25" customHeight="1" x14ac:dyDescent="0.2">
      <c r="Q8613" s="92" t="s">
        <v>50</v>
      </c>
      <c r="BF8613" s="101" t="s">
        <v>58</v>
      </c>
      <c r="BK8613" s="98" t="s">
        <v>70</v>
      </c>
    </row>
    <row r="8614" spans="17:63" ht="29.25" customHeight="1" x14ac:dyDescent="0.2">
      <c r="Q8614" s="92" t="s">
        <v>50</v>
      </c>
      <c r="BF8614" s="101" t="s">
        <v>58</v>
      </c>
      <c r="BK8614" s="98" t="s">
        <v>70</v>
      </c>
    </row>
    <row r="8615" spans="17:63" ht="29.25" customHeight="1" x14ac:dyDescent="0.2">
      <c r="Q8615" s="92" t="s">
        <v>50</v>
      </c>
      <c r="BF8615" s="101" t="s">
        <v>58</v>
      </c>
      <c r="BK8615" s="98" t="s">
        <v>70</v>
      </c>
    </row>
    <row r="8616" spans="17:63" ht="29.25" customHeight="1" x14ac:dyDescent="0.2">
      <c r="Q8616" s="92" t="s">
        <v>50</v>
      </c>
      <c r="BF8616" s="101" t="s">
        <v>58</v>
      </c>
      <c r="BK8616" s="98" t="s">
        <v>70</v>
      </c>
    </row>
    <row r="8617" spans="17:63" ht="29.25" customHeight="1" x14ac:dyDescent="0.2">
      <c r="Q8617" s="92" t="s">
        <v>50</v>
      </c>
      <c r="BF8617" s="101" t="s">
        <v>58</v>
      </c>
      <c r="BK8617" s="98" t="s">
        <v>70</v>
      </c>
    </row>
    <row r="8618" spans="17:63" ht="29.25" customHeight="1" x14ac:dyDescent="0.2">
      <c r="Q8618" s="92" t="s">
        <v>50</v>
      </c>
      <c r="BF8618" s="101" t="s">
        <v>58</v>
      </c>
      <c r="BK8618" s="98" t="s">
        <v>70</v>
      </c>
    </row>
    <row r="8619" spans="17:63" ht="29.25" customHeight="1" x14ac:dyDescent="0.2">
      <c r="Q8619" s="92" t="s">
        <v>50</v>
      </c>
      <c r="BF8619" s="101" t="s">
        <v>58</v>
      </c>
      <c r="BK8619" s="98" t="s">
        <v>70</v>
      </c>
    </row>
    <row r="8620" spans="17:63" ht="29.25" customHeight="1" x14ac:dyDescent="0.2">
      <c r="Q8620" s="92" t="s">
        <v>50</v>
      </c>
      <c r="BF8620" s="101" t="s">
        <v>58</v>
      </c>
      <c r="BK8620" s="98" t="s">
        <v>70</v>
      </c>
    </row>
    <row r="8621" spans="17:63" ht="29.25" customHeight="1" x14ac:dyDescent="0.2">
      <c r="Q8621" s="92" t="s">
        <v>50</v>
      </c>
      <c r="BF8621" s="101" t="s">
        <v>58</v>
      </c>
      <c r="BK8621" s="98" t="s">
        <v>70</v>
      </c>
    </row>
    <row r="8622" spans="17:63" ht="29.25" customHeight="1" x14ac:dyDescent="0.2">
      <c r="Q8622" s="92" t="s">
        <v>50</v>
      </c>
      <c r="BF8622" s="101" t="s">
        <v>58</v>
      </c>
      <c r="BK8622" s="98" t="s">
        <v>70</v>
      </c>
    </row>
    <row r="8623" spans="17:63" ht="29.25" customHeight="1" x14ac:dyDescent="0.2">
      <c r="Q8623" s="92" t="s">
        <v>50</v>
      </c>
      <c r="BF8623" s="101" t="s">
        <v>58</v>
      </c>
      <c r="BK8623" s="98" t="s">
        <v>70</v>
      </c>
    </row>
    <row r="8624" spans="17:63" ht="29.25" customHeight="1" x14ac:dyDescent="0.2">
      <c r="Q8624" s="92" t="s">
        <v>50</v>
      </c>
      <c r="BF8624" s="101" t="s">
        <v>58</v>
      </c>
      <c r="BK8624" s="98" t="s">
        <v>70</v>
      </c>
    </row>
    <row r="8625" spans="17:63" ht="29.25" customHeight="1" x14ac:dyDescent="0.2">
      <c r="Q8625" s="92" t="s">
        <v>50</v>
      </c>
      <c r="BF8625" s="101" t="s">
        <v>58</v>
      </c>
      <c r="BK8625" s="98" t="s">
        <v>70</v>
      </c>
    </row>
    <row r="8626" spans="17:63" ht="29.25" customHeight="1" x14ac:dyDescent="0.2">
      <c r="Q8626" s="92" t="s">
        <v>50</v>
      </c>
      <c r="BF8626" s="101" t="s">
        <v>58</v>
      </c>
      <c r="BK8626" s="98" t="s">
        <v>70</v>
      </c>
    </row>
    <row r="8627" spans="17:63" ht="29.25" customHeight="1" x14ac:dyDescent="0.2">
      <c r="Q8627" s="92" t="s">
        <v>50</v>
      </c>
      <c r="BF8627" s="101" t="s">
        <v>58</v>
      </c>
      <c r="BK8627" s="98" t="s">
        <v>70</v>
      </c>
    </row>
    <row r="8628" spans="17:63" ht="29.25" customHeight="1" x14ac:dyDescent="0.2">
      <c r="Q8628" s="92" t="s">
        <v>50</v>
      </c>
      <c r="BF8628" s="101" t="s">
        <v>58</v>
      </c>
      <c r="BK8628" s="98" t="s">
        <v>70</v>
      </c>
    </row>
    <row r="8629" spans="17:63" ht="29.25" customHeight="1" x14ac:dyDescent="0.2">
      <c r="Q8629" s="92" t="s">
        <v>50</v>
      </c>
      <c r="BF8629" s="101" t="s">
        <v>58</v>
      </c>
      <c r="BK8629" s="98" t="s">
        <v>70</v>
      </c>
    </row>
    <row r="8630" spans="17:63" ht="29.25" customHeight="1" x14ac:dyDescent="0.2">
      <c r="Q8630" s="92" t="s">
        <v>50</v>
      </c>
      <c r="BF8630" s="101" t="s">
        <v>58</v>
      </c>
      <c r="BK8630" s="98" t="s">
        <v>70</v>
      </c>
    </row>
    <row r="8631" spans="17:63" ht="29.25" customHeight="1" x14ac:dyDescent="0.2">
      <c r="Q8631" s="92" t="s">
        <v>50</v>
      </c>
      <c r="BF8631" s="101" t="s">
        <v>58</v>
      </c>
      <c r="BK8631" s="98" t="s">
        <v>70</v>
      </c>
    </row>
    <row r="8632" spans="17:63" ht="29.25" customHeight="1" x14ac:dyDescent="0.2">
      <c r="Q8632" s="92" t="s">
        <v>50</v>
      </c>
      <c r="BF8632" s="101" t="s">
        <v>58</v>
      </c>
      <c r="BK8632" s="98" t="s">
        <v>70</v>
      </c>
    </row>
    <row r="8633" spans="17:63" ht="29.25" customHeight="1" x14ac:dyDescent="0.2">
      <c r="Q8633" s="92" t="s">
        <v>50</v>
      </c>
      <c r="BF8633" s="101" t="s">
        <v>58</v>
      </c>
      <c r="BK8633" s="98" t="s">
        <v>70</v>
      </c>
    </row>
    <row r="8634" spans="17:63" ht="29.25" customHeight="1" x14ac:dyDescent="0.2">
      <c r="Q8634" s="92" t="s">
        <v>50</v>
      </c>
      <c r="BF8634" s="101" t="s">
        <v>58</v>
      </c>
      <c r="BK8634" s="98" t="s">
        <v>70</v>
      </c>
    </row>
    <row r="8635" spans="17:63" ht="29.25" customHeight="1" x14ac:dyDescent="0.2">
      <c r="Q8635" s="92" t="s">
        <v>50</v>
      </c>
      <c r="BF8635" s="101" t="s">
        <v>58</v>
      </c>
      <c r="BK8635" s="98" t="s">
        <v>70</v>
      </c>
    </row>
    <row r="8636" spans="17:63" ht="29.25" customHeight="1" x14ac:dyDescent="0.2">
      <c r="Q8636" s="92" t="s">
        <v>50</v>
      </c>
      <c r="BF8636" s="101" t="s">
        <v>58</v>
      </c>
      <c r="BK8636" s="98" t="s">
        <v>70</v>
      </c>
    </row>
    <row r="8637" spans="17:63" ht="29.25" customHeight="1" x14ac:dyDescent="0.2">
      <c r="Q8637" s="92" t="s">
        <v>50</v>
      </c>
      <c r="BF8637" s="101" t="s">
        <v>58</v>
      </c>
      <c r="BK8637" s="98" t="s">
        <v>70</v>
      </c>
    </row>
    <row r="8638" spans="17:63" ht="29.25" customHeight="1" x14ac:dyDescent="0.2">
      <c r="Q8638" s="92" t="s">
        <v>50</v>
      </c>
      <c r="BF8638" s="101" t="s">
        <v>58</v>
      </c>
      <c r="BK8638" s="98" t="s">
        <v>70</v>
      </c>
    </row>
    <row r="8639" spans="17:63" ht="29.25" customHeight="1" x14ac:dyDescent="0.2">
      <c r="Q8639" s="92" t="s">
        <v>50</v>
      </c>
      <c r="BF8639" s="101" t="s">
        <v>58</v>
      </c>
      <c r="BK8639" s="98" t="s">
        <v>70</v>
      </c>
    </row>
    <row r="8640" spans="17:63" ht="29.25" customHeight="1" x14ac:dyDescent="0.2">
      <c r="Q8640" s="92" t="s">
        <v>50</v>
      </c>
      <c r="BF8640" s="101" t="s">
        <v>58</v>
      </c>
      <c r="BK8640" s="98" t="s">
        <v>70</v>
      </c>
    </row>
    <row r="8641" spans="17:63" ht="29.25" customHeight="1" x14ac:dyDescent="0.2">
      <c r="Q8641" s="92" t="s">
        <v>50</v>
      </c>
      <c r="BF8641" s="101" t="s">
        <v>58</v>
      </c>
      <c r="BK8641" s="98" t="s">
        <v>70</v>
      </c>
    </row>
    <row r="8642" spans="17:63" ht="29.25" customHeight="1" x14ac:dyDescent="0.2">
      <c r="Q8642" s="92" t="s">
        <v>50</v>
      </c>
      <c r="BF8642" s="101" t="s">
        <v>58</v>
      </c>
      <c r="BK8642" s="98" t="s">
        <v>70</v>
      </c>
    </row>
    <row r="8643" spans="17:63" ht="29.25" customHeight="1" x14ac:dyDescent="0.2">
      <c r="Q8643" s="92" t="s">
        <v>50</v>
      </c>
      <c r="BF8643" s="101" t="s">
        <v>58</v>
      </c>
      <c r="BK8643" s="98" t="s">
        <v>70</v>
      </c>
    </row>
    <row r="8644" spans="17:63" ht="29.25" customHeight="1" x14ac:dyDescent="0.2">
      <c r="Q8644" s="92" t="s">
        <v>50</v>
      </c>
      <c r="BF8644" s="101" t="s">
        <v>58</v>
      </c>
      <c r="BK8644" s="98" t="s">
        <v>70</v>
      </c>
    </row>
    <row r="8645" spans="17:63" ht="29.25" customHeight="1" x14ac:dyDescent="0.2">
      <c r="Q8645" s="92" t="s">
        <v>50</v>
      </c>
      <c r="BF8645" s="101" t="s">
        <v>58</v>
      </c>
      <c r="BK8645" s="98" t="s">
        <v>70</v>
      </c>
    </row>
    <row r="8646" spans="17:63" ht="29.25" customHeight="1" x14ac:dyDescent="0.2">
      <c r="Q8646" s="92" t="s">
        <v>50</v>
      </c>
      <c r="BF8646" s="101" t="s">
        <v>58</v>
      </c>
      <c r="BK8646" s="98" t="s">
        <v>70</v>
      </c>
    </row>
    <row r="8647" spans="17:63" ht="29.25" customHeight="1" x14ac:dyDescent="0.2">
      <c r="Q8647" s="92" t="s">
        <v>50</v>
      </c>
      <c r="BF8647" s="101" t="s">
        <v>58</v>
      </c>
      <c r="BK8647" s="98" t="s">
        <v>70</v>
      </c>
    </row>
    <row r="8648" spans="17:63" ht="29.25" customHeight="1" x14ac:dyDescent="0.2">
      <c r="Q8648" s="92" t="s">
        <v>50</v>
      </c>
      <c r="BF8648" s="101" t="s">
        <v>58</v>
      </c>
      <c r="BK8648" s="98" t="s">
        <v>70</v>
      </c>
    </row>
    <row r="8649" spans="17:63" ht="29.25" customHeight="1" x14ac:dyDescent="0.2">
      <c r="Q8649" s="92" t="s">
        <v>50</v>
      </c>
      <c r="BF8649" s="101" t="s">
        <v>58</v>
      </c>
      <c r="BK8649" s="98" t="s">
        <v>70</v>
      </c>
    </row>
    <row r="8650" spans="17:63" ht="29.25" customHeight="1" x14ac:dyDescent="0.2">
      <c r="Q8650" s="92" t="s">
        <v>50</v>
      </c>
      <c r="BF8650" s="101" t="s">
        <v>58</v>
      </c>
      <c r="BK8650" s="98" t="s">
        <v>70</v>
      </c>
    </row>
    <row r="8651" spans="17:63" ht="29.25" customHeight="1" x14ac:dyDescent="0.2">
      <c r="Q8651" s="92" t="s">
        <v>50</v>
      </c>
      <c r="BF8651" s="101" t="s">
        <v>58</v>
      </c>
      <c r="BK8651" s="98" t="s">
        <v>70</v>
      </c>
    </row>
    <row r="8652" spans="17:63" ht="29.25" customHeight="1" x14ac:dyDescent="0.2">
      <c r="Q8652" s="92" t="s">
        <v>50</v>
      </c>
      <c r="BF8652" s="101" t="s">
        <v>58</v>
      </c>
      <c r="BK8652" s="98" t="s">
        <v>70</v>
      </c>
    </row>
    <row r="8653" spans="17:63" ht="29.25" customHeight="1" x14ac:dyDescent="0.2">
      <c r="Q8653" s="92" t="s">
        <v>50</v>
      </c>
      <c r="BF8653" s="101" t="s">
        <v>58</v>
      </c>
      <c r="BK8653" s="98" t="s">
        <v>70</v>
      </c>
    </row>
    <row r="8654" spans="17:63" ht="29.25" customHeight="1" x14ac:dyDescent="0.2">
      <c r="Q8654" s="92" t="s">
        <v>50</v>
      </c>
      <c r="BF8654" s="101" t="s">
        <v>58</v>
      </c>
      <c r="BK8654" s="98" t="s">
        <v>70</v>
      </c>
    </row>
    <row r="8655" spans="17:63" ht="29.25" customHeight="1" x14ac:dyDescent="0.2">
      <c r="Q8655" s="92" t="s">
        <v>50</v>
      </c>
      <c r="BF8655" s="101" t="s">
        <v>58</v>
      </c>
      <c r="BK8655" s="98" t="s">
        <v>70</v>
      </c>
    </row>
    <row r="8656" spans="17:63" ht="29.25" customHeight="1" x14ac:dyDescent="0.2">
      <c r="Q8656" s="92" t="s">
        <v>50</v>
      </c>
      <c r="BF8656" s="101" t="s">
        <v>58</v>
      </c>
      <c r="BK8656" s="98" t="s">
        <v>70</v>
      </c>
    </row>
    <row r="8657" spans="17:63" ht="29.25" customHeight="1" x14ac:dyDescent="0.2">
      <c r="Q8657" s="92" t="s">
        <v>50</v>
      </c>
      <c r="BF8657" s="101" t="s">
        <v>58</v>
      </c>
      <c r="BK8657" s="98" t="s">
        <v>70</v>
      </c>
    </row>
    <row r="8658" spans="17:63" ht="29.25" customHeight="1" x14ac:dyDescent="0.2">
      <c r="Q8658" s="92" t="s">
        <v>50</v>
      </c>
      <c r="BF8658" s="101" t="s">
        <v>58</v>
      </c>
      <c r="BK8658" s="98" t="s">
        <v>70</v>
      </c>
    </row>
    <row r="8659" spans="17:63" ht="29.25" customHeight="1" x14ac:dyDescent="0.2">
      <c r="Q8659" s="92" t="s">
        <v>50</v>
      </c>
      <c r="BF8659" s="101" t="s">
        <v>58</v>
      </c>
      <c r="BK8659" s="98" t="s">
        <v>70</v>
      </c>
    </row>
    <row r="8660" spans="17:63" ht="29.25" customHeight="1" x14ac:dyDescent="0.2">
      <c r="Q8660" s="92" t="s">
        <v>50</v>
      </c>
      <c r="BF8660" s="101" t="s">
        <v>58</v>
      </c>
      <c r="BK8660" s="98" t="s">
        <v>70</v>
      </c>
    </row>
    <row r="8661" spans="17:63" ht="29.25" customHeight="1" x14ac:dyDescent="0.2">
      <c r="Q8661" s="92" t="s">
        <v>50</v>
      </c>
      <c r="BF8661" s="101" t="s">
        <v>58</v>
      </c>
      <c r="BK8661" s="98" t="s">
        <v>70</v>
      </c>
    </row>
    <row r="8662" spans="17:63" ht="29.25" customHeight="1" x14ac:dyDescent="0.2">
      <c r="Q8662" s="92" t="s">
        <v>50</v>
      </c>
      <c r="BF8662" s="101" t="s">
        <v>58</v>
      </c>
      <c r="BK8662" s="98" t="s">
        <v>70</v>
      </c>
    </row>
    <row r="8663" spans="17:63" ht="29.25" customHeight="1" x14ac:dyDescent="0.2">
      <c r="Q8663" s="92" t="s">
        <v>50</v>
      </c>
      <c r="BF8663" s="101" t="s">
        <v>58</v>
      </c>
      <c r="BK8663" s="98" t="s">
        <v>70</v>
      </c>
    </row>
    <row r="8664" spans="17:63" ht="29.25" customHeight="1" x14ac:dyDescent="0.2">
      <c r="Q8664" s="92" t="s">
        <v>50</v>
      </c>
      <c r="BF8664" s="101" t="s">
        <v>58</v>
      </c>
      <c r="BK8664" s="98" t="s">
        <v>70</v>
      </c>
    </row>
    <row r="8665" spans="17:63" ht="29.25" customHeight="1" x14ac:dyDescent="0.2">
      <c r="Q8665" s="92" t="s">
        <v>50</v>
      </c>
      <c r="BF8665" s="101" t="s">
        <v>58</v>
      </c>
      <c r="BK8665" s="98" t="s">
        <v>70</v>
      </c>
    </row>
    <row r="8666" spans="17:63" ht="29.25" customHeight="1" x14ac:dyDescent="0.2">
      <c r="Q8666" s="92" t="s">
        <v>50</v>
      </c>
      <c r="BF8666" s="101" t="s">
        <v>58</v>
      </c>
      <c r="BK8666" s="98" t="s">
        <v>70</v>
      </c>
    </row>
    <row r="8667" spans="17:63" ht="29.25" customHeight="1" x14ac:dyDescent="0.2">
      <c r="Q8667" s="92" t="s">
        <v>50</v>
      </c>
      <c r="BF8667" s="101" t="s">
        <v>58</v>
      </c>
      <c r="BK8667" s="98" t="s">
        <v>70</v>
      </c>
    </row>
    <row r="8668" spans="17:63" ht="29.25" customHeight="1" x14ac:dyDescent="0.2">
      <c r="Q8668" s="92" t="s">
        <v>50</v>
      </c>
      <c r="BF8668" s="101" t="s">
        <v>58</v>
      </c>
      <c r="BK8668" s="98" t="s">
        <v>70</v>
      </c>
    </row>
    <row r="8669" spans="17:63" ht="29.25" customHeight="1" x14ac:dyDescent="0.2">
      <c r="Q8669" s="92" t="s">
        <v>50</v>
      </c>
      <c r="BF8669" s="101" t="s">
        <v>58</v>
      </c>
      <c r="BK8669" s="98" t="s">
        <v>70</v>
      </c>
    </row>
    <row r="8670" spans="17:63" ht="29.25" customHeight="1" x14ac:dyDescent="0.2">
      <c r="Q8670" s="92" t="s">
        <v>50</v>
      </c>
      <c r="BF8670" s="101" t="s">
        <v>58</v>
      </c>
      <c r="BK8670" s="98" t="s">
        <v>70</v>
      </c>
    </row>
    <row r="8671" spans="17:63" ht="29.25" customHeight="1" x14ac:dyDescent="0.2">
      <c r="Q8671" s="92" t="s">
        <v>50</v>
      </c>
      <c r="BF8671" s="101" t="s">
        <v>58</v>
      </c>
      <c r="BK8671" s="98" t="s">
        <v>70</v>
      </c>
    </row>
    <row r="8672" spans="17:63" ht="29.25" customHeight="1" x14ac:dyDescent="0.2">
      <c r="Q8672" s="92" t="s">
        <v>50</v>
      </c>
      <c r="BF8672" s="101" t="s">
        <v>58</v>
      </c>
      <c r="BK8672" s="98" t="s">
        <v>70</v>
      </c>
    </row>
    <row r="8673" spans="17:63" ht="29.25" customHeight="1" x14ac:dyDescent="0.2">
      <c r="Q8673" s="92" t="s">
        <v>50</v>
      </c>
      <c r="BF8673" s="101" t="s">
        <v>58</v>
      </c>
      <c r="BK8673" s="98" t="s">
        <v>70</v>
      </c>
    </row>
    <row r="8674" spans="17:63" ht="29.25" customHeight="1" x14ac:dyDescent="0.2">
      <c r="Q8674" s="92" t="s">
        <v>50</v>
      </c>
      <c r="BF8674" s="101" t="s">
        <v>58</v>
      </c>
      <c r="BK8674" s="98" t="s">
        <v>70</v>
      </c>
    </row>
    <row r="8675" spans="17:63" ht="29.25" customHeight="1" x14ac:dyDescent="0.2">
      <c r="Q8675" s="92" t="s">
        <v>50</v>
      </c>
      <c r="BF8675" s="101" t="s">
        <v>58</v>
      </c>
      <c r="BK8675" s="98" t="s">
        <v>70</v>
      </c>
    </row>
    <row r="8676" spans="17:63" ht="29.25" customHeight="1" x14ac:dyDescent="0.2">
      <c r="Q8676" s="92" t="s">
        <v>50</v>
      </c>
      <c r="BF8676" s="101" t="s">
        <v>58</v>
      </c>
      <c r="BK8676" s="98" t="s">
        <v>70</v>
      </c>
    </row>
    <row r="8677" spans="17:63" ht="29.25" customHeight="1" x14ac:dyDescent="0.2">
      <c r="Q8677" s="92" t="s">
        <v>50</v>
      </c>
      <c r="BF8677" s="101" t="s">
        <v>58</v>
      </c>
      <c r="BK8677" s="98" t="s">
        <v>70</v>
      </c>
    </row>
    <row r="8678" spans="17:63" ht="29.25" customHeight="1" x14ac:dyDescent="0.2">
      <c r="Q8678" s="92" t="s">
        <v>50</v>
      </c>
      <c r="BF8678" s="101" t="s">
        <v>58</v>
      </c>
      <c r="BK8678" s="98" t="s">
        <v>70</v>
      </c>
    </row>
    <row r="8679" spans="17:63" ht="29.25" customHeight="1" x14ac:dyDescent="0.2">
      <c r="Q8679" s="92" t="s">
        <v>50</v>
      </c>
      <c r="BF8679" s="101" t="s">
        <v>58</v>
      </c>
      <c r="BK8679" s="98" t="s">
        <v>70</v>
      </c>
    </row>
    <row r="8680" spans="17:63" ht="29.25" customHeight="1" x14ac:dyDescent="0.2">
      <c r="Q8680" s="92" t="s">
        <v>50</v>
      </c>
      <c r="BF8680" s="101" t="s">
        <v>58</v>
      </c>
      <c r="BK8680" s="98" t="s">
        <v>70</v>
      </c>
    </row>
    <row r="8681" spans="17:63" ht="29.25" customHeight="1" x14ac:dyDescent="0.2">
      <c r="Q8681" s="92" t="s">
        <v>50</v>
      </c>
      <c r="BF8681" s="101" t="s">
        <v>58</v>
      </c>
      <c r="BK8681" s="98" t="s">
        <v>70</v>
      </c>
    </row>
    <row r="8682" spans="17:63" ht="29.25" customHeight="1" x14ac:dyDescent="0.2">
      <c r="Q8682" s="92" t="s">
        <v>50</v>
      </c>
      <c r="BF8682" s="101" t="s">
        <v>58</v>
      </c>
      <c r="BK8682" s="98" t="s">
        <v>70</v>
      </c>
    </row>
    <row r="8683" spans="17:63" ht="29.25" customHeight="1" x14ac:dyDescent="0.2">
      <c r="Q8683" s="92" t="s">
        <v>50</v>
      </c>
      <c r="BF8683" s="101" t="s">
        <v>58</v>
      </c>
      <c r="BK8683" s="98" t="s">
        <v>70</v>
      </c>
    </row>
    <row r="8684" spans="17:63" ht="29.25" customHeight="1" x14ac:dyDescent="0.2">
      <c r="Q8684" s="92" t="s">
        <v>50</v>
      </c>
      <c r="BF8684" s="101" t="s">
        <v>58</v>
      </c>
      <c r="BK8684" s="98" t="s">
        <v>70</v>
      </c>
    </row>
    <row r="8685" spans="17:63" ht="29.25" customHeight="1" x14ac:dyDescent="0.2">
      <c r="Q8685" s="92" t="s">
        <v>50</v>
      </c>
      <c r="BF8685" s="101" t="s">
        <v>58</v>
      </c>
      <c r="BK8685" s="98" t="s">
        <v>70</v>
      </c>
    </row>
    <row r="8686" spans="17:63" ht="29.25" customHeight="1" x14ac:dyDescent="0.2">
      <c r="Q8686" s="92" t="s">
        <v>50</v>
      </c>
      <c r="BF8686" s="101" t="s">
        <v>58</v>
      </c>
      <c r="BK8686" s="98" t="s">
        <v>70</v>
      </c>
    </row>
    <row r="8687" spans="17:63" ht="29.25" customHeight="1" x14ac:dyDescent="0.2">
      <c r="Q8687" s="92" t="s">
        <v>50</v>
      </c>
      <c r="BF8687" s="101" t="s">
        <v>58</v>
      </c>
      <c r="BK8687" s="98" t="s">
        <v>70</v>
      </c>
    </row>
    <row r="8688" spans="17:63" ht="29.25" customHeight="1" x14ac:dyDescent="0.2">
      <c r="Q8688" s="92" t="s">
        <v>50</v>
      </c>
      <c r="BF8688" s="101" t="s">
        <v>58</v>
      </c>
      <c r="BK8688" s="98" t="s">
        <v>70</v>
      </c>
    </row>
    <row r="8689" spans="17:63" ht="29.25" customHeight="1" x14ac:dyDescent="0.2">
      <c r="Q8689" s="92" t="s">
        <v>50</v>
      </c>
      <c r="BF8689" s="101" t="s">
        <v>58</v>
      </c>
      <c r="BK8689" s="98" t="s">
        <v>70</v>
      </c>
    </row>
    <row r="8690" spans="17:63" ht="29.25" customHeight="1" x14ac:dyDescent="0.2">
      <c r="Q8690" s="92" t="s">
        <v>50</v>
      </c>
      <c r="BF8690" s="101" t="s">
        <v>58</v>
      </c>
      <c r="BK8690" s="98" t="s">
        <v>70</v>
      </c>
    </row>
    <row r="8691" spans="17:63" ht="29.25" customHeight="1" x14ac:dyDescent="0.2">
      <c r="Q8691" s="92" t="s">
        <v>50</v>
      </c>
      <c r="BF8691" s="101" t="s">
        <v>58</v>
      </c>
      <c r="BK8691" s="98" t="s">
        <v>70</v>
      </c>
    </row>
    <row r="8692" spans="17:63" ht="29.25" customHeight="1" x14ac:dyDescent="0.2">
      <c r="Q8692" s="92" t="s">
        <v>50</v>
      </c>
      <c r="BF8692" s="101" t="s">
        <v>58</v>
      </c>
      <c r="BK8692" s="98" t="s">
        <v>70</v>
      </c>
    </row>
    <row r="8693" spans="17:63" ht="29.25" customHeight="1" x14ac:dyDescent="0.2">
      <c r="Q8693" s="92" t="s">
        <v>50</v>
      </c>
      <c r="BF8693" s="101" t="s">
        <v>58</v>
      </c>
      <c r="BK8693" s="98" t="s">
        <v>70</v>
      </c>
    </row>
    <row r="8694" spans="17:63" ht="29.25" customHeight="1" x14ac:dyDescent="0.2">
      <c r="Q8694" s="92" t="s">
        <v>50</v>
      </c>
      <c r="BF8694" s="101" t="s">
        <v>58</v>
      </c>
      <c r="BK8694" s="98" t="s">
        <v>70</v>
      </c>
    </row>
    <row r="8695" spans="17:63" ht="29.25" customHeight="1" x14ac:dyDescent="0.2">
      <c r="Q8695" s="92" t="s">
        <v>50</v>
      </c>
      <c r="BF8695" s="101" t="s">
        <v>58</v>
      </c>
      <c r="BK8695" s="98" t="s">
        <v>70</v>
      </c>
    </row>
    <row r="8696" spans="17:63" ht="29.25" customHeight="1" x14ac:dyDescent="0.2">
      <c r="Q8696" s="92" t="s">
        <v>50</v>
      </c>
      <c r="BF8696" s="101" t="s">
        <v>58</v>
      </c>
      <c r="BK8696" s="98" t="s">
        <v>70</v>
      </c>
    </row>
    <row r="8697" spans="17:63" ht="29.25" customHeight="1" x14ac:dyDescent="0.2">
      <c r="Q8697" s="92" t="s">
        <v>50</v>
      </c>
      <c r="BF8697" s="101" t="s">
        <v>58</v>
      </c>
      <c r="BK8697" s="98" t="s">
        <v>70</v>
      </c>
    </row>
    <row r="8698" spans="17:63" ht="29.25" customHeight="1" x14ac:dyDescent="0.2">
      <c r="Q8698" s="92" t="s">
        <v>50</v>
      </c>
      <c r="BF8698" s="101" t="s">
        <v>58</v>
      </c>
      <c r="BK8698" s="98" t="s">
        <v>70</v>
      </c>
    </row>
    <row r="8699" spans="17:63" ht="29.25" customHeight="1" x14ac:dyDescent="0.2">
      <c r="Q8699" s="92" t="s">
        <v>50</v>
      </c>
      <c r="BF8699" s="101" t="s">
        <v>58</v>
      </c>
      <c r="BK8699" s="98" t="s">
        <v>70</v>
      </c>
    </row>
    <row r="8700" spans="17:63" ht="29.25" customHeight="1" x14ac:dyDescent="0.2">
      <c r="Q8700" s="92" t="s">
        <v>50</v>
      </c>
      <c r="BF8700" s="101" t="s">
        <v>58</v>
      </c>
      <c r="BK8700" s="98" t="s">
        <v>70</v>
      </c>
    </row>
    <row r="8701" spans="17:63" ht="29.25" customHeight="1" x14ac:dyDescent="0.2">
      <c r="Q8701" s="92" t="s">
        <v>50</v>
      </c>
      <c r="BF8701" s="101" t="s">
        <v>58</v>
      </c>
      <c r="BK8701" s="98" t="s">
        <v>70</v>
      </c>
    </row>
    <row r="8702" spans="17:63" ht="29.25" customHeight="1" x14ac:dyDescent="0.2">
      <c r="Q8702" s="92" t="s">
        <v>50</v>
      </c>
      <c r="BF8702" s="101" t="s">
        <v>58</v>
      </c>
      <c r="BK8702" s="98" t="s">
        <v>70</v>
      </c>
    </row>
    <row r="8703" spans="17:63" ht="29.25" customHeight="1" x14ac:dyDescent="0.2">
      <c r="Q8703" s="92" t="s">
        <v>50</v>
      </c>
      <c r="BF8703" s="101" t="s">
        <v>58</v>
      </c>
      <c r="BK8703" s="98" t="s">
        <v>70</v>
      </c>
    </row>
    <row r="8704" spans="17:63" ht="29.25" customHeight="1" x14ac:dyDescent="0.2">
      <c r="Q8704" s="92" t="s">
        <v>50</v>
      </c>
      <c r="BF8704" s="101" t="s">
        <v>58</v>
      </c>
      <c r="BK8704" s="98" t="s">
        <v>70</v>
      </c>
    </row>
    <row r="8705" spans="17:63" ht="29.25" customHeight="1" x14ac:dyDescent="0.2">
      <c r="Q8705" s="92" t="s">
        <v>50</v>
      </c>
      <c r="BF8705" s="101" t="s">
        <v>58</v>
      </c>
      <c r="BK8705" s="98" t="s">
        <v>70</v>
      </c>
    </row>
    <row r="8706" spans="17:63" ht="29.25" customHeight="1" x14ac:dyDescent="0.2">
      <c r="Q8706" s="92" t="s">
        <v>50</v>
      </c>
      <c r="BF8706" s="101" t="s">
        <v>58</v>
      </c>
      <c r="BK8706" s="98" t="s">
        <v>70</v>
      </c>
    </row>
    <row r="8707" spans="17:63" ht="29.25" customHeight="1" x14ac:dyDescent="0.2">
      <c r="Q8707" s="92" t="s">
        <v>50</v>
      </c>
      <c r="BF8707" s="101" t="s">
        <v>58</v>
      </c>
      <c r="BK8707" s="98" t="s">
        <v>70</v>
      </c>
    </row>
    <row r="8708" spans="17:63" ht="29.25" customHeight="1" x14ac:dyDescent="0.2">
      <c r="Q8708" s="92" t="s">
        <v>50</v>
      </c>
      <c r="BF8708" s="101" t="s">
        <v>58</v>
      </c>
      <c r="BK8708" s="98" t="s">
        <v>70</v>
      </c>
    </row>
    <row r="8709" spans="17:63" ht="29.25" customHeight="1" x14ac:dyDescent="0.2">
      <c r="Q8709" s="92" t="s">
        <v>50</v>
      </c>
      <c r="BF8709" s="101" t="s">
        <v>58</v>
      </c>
      <c r="BK8709" s="98" t="s">
        <v>70</v>
      </c>
    </row>
    <row r="8710" spans="17:63" ht="29.25" customHeight="1" x14ac:dyDescent="0.2">
      <c r="Q8710" s="92" t="s">
        <v>50</v>
      </c>
      <c r="BF8710" s="101" t="s">
        <v>58</v>
      </c>
      <c r="BK8710" s="98" t="s">
        <v>70</v>
      </c>
    </row>
    <row r="8711" spans="17:63" ht="29.25" customHeight="1" x14ac:dyDescent="0.2">
      <c r="Q8711" s="92" t="s">
        <v>50</v>
      </c>
      <c r="BF8711" s="101" t="s">
        <v>58</v>
      </c>
      <c r="BK8711" s="98" t="s">
        <v>70</v>
      </c>
    </row>
    <row r="8712" spans="17:63" ht="29.25" customHeight="1" x14ac:dyDescent="0.2">
      <c r="Q8712" s="92" t="s">
        <v>50</v>
      </c>
      <c r="BF8712" s="101" t="s">
        <v>58</v>
      </c>
      <c r="BK8712" s="98" t="s">
        <v>70</v>
      </c>
    </row>
    <row r="8713" spans="17:63" ht="29.25" customHeight="1" x14ac:dyDescent="0.2">
      <c r="Q8713" s="92" t="s">
        <v>50</v>
      </c>
      <c r="BF8713" s="101" t="s">
        <v>58</v>
      </c>
      <c r="BK8713" s="98" t="s">
        <v>70</v>
      </c>
    </row>
    <row r="8714" spans="17:63" ht="29.25" customHeight="1" x14ac:dyDescent="0.2">
      <c r="Q8714" s="92" t="s">
        <v>50</v>
      </c>
      <c r="BF8714" s="101" t="s">
        <v>58</v>
      </c>
      <c r="BK8714" s="98" t="s">
        <v>70</v>
      </c>
    </row>
    <row r="8715" spans="17:63" ht="29.25" customHeight="1" x14ac:dyDescent="0.2">
      <c r="Q8715" s="92" t="s">
        <v>50</v>
      </c>
      <c r="BF8715" s="101" t="s">
        <v>58</v>
      </c>
      <c r="BK8715" s="98" t="s">
        <v>70</v>
      </c>
    </row>
    <row r="8716" spans="17:63" ht="29.25" customHeight="1" x14ac:dyDescent="0.2">
      <c r="Q8716" s="92" t="s">
        <v>50</v>
      </c>
      <c r="BF8716" s="101" t="s">
        <v>58</v>
      </c>
      <c r="BK8716" s="98" t="s">
        <v>70</v>
      </c>
    </row>
    <row r="8717" spans="17:63" ht="29.25" customHeight="1" x14ac:dyDescent="0.2">
      <c r="Q8717" s="92" t="s">
        <v>50</v>
      </c>
      <c r="BF8717" s="101" t="s">
        <v>58</v>
      </c>
      <c r="BK8717" s="98" t="s">
        <v>70</v>
      </c>
    </row>
    <row r="8718" spans="17:63" ht="29.25" customHeight="1" x14ac:dyDescent="0.2">
      <c r="Q8718" s="92" t="s">
        <v>50</v>
      </c>
      <c r="BF8718" s="101" t="s">
        <v>58</v>
      </c>
      <c r="BK8718" s="98" t="s">
        <v>70</v>
      </c>
    </row>
    <row r="8719" spans="17:63" ht="29.25" customHeight="1" x14ac:dyDescent="0.2">
      <c r="Q8719" s="92" t="s">
        <v>50</v>
      </c>
      <c r="BF8719" s="101" t="s">
        <v>58</v>
      </c>
      <c r="BK8719" s="98" t="s">
        <v>70</v>
      </c>
    </row>
    <row r="8720" spans="17:63" ht="29.25" customHeight="1" x14ac:dyDescent="0.2">
      <c r="Q8720" s="92" t="s">
        <v>50</v>
      </c>
      <c r="BF8720" s="101" t="s">
        <v>58</v>
      </c>
      <c r="BK8720" s="98" t="s">
        <v>70</v>
      </c>
    </row>
    <row r="8721" spans="17:63" ht="29.25" customHeight="1" x14ac:dyDescent="0.2">
      <c r="Q8721" s="92" t="s">
        <v>50</v>
      </c>
      <c r="BF8721" s="101" t="s">
        <v>58</v>
      </c>
      <c r="BK8721" s="98" t="s">
        <v>70</v>
      </c>
    </row>
    <row r="8722" spans="17:63" ht="29.25" customHeight="1" x14ac:dyDescent="0.2">
      <c r="Q8722" s="92" t="s">
        <v>50</v>
      </c>
      <c r="BF8722" s="101" t="s">
        <v>58</v>
      </c>
      <c r="BK8722" s="98" t="s">
        <v>70</v>
      </c>
    </row>
    <row r="8723" spans="17:63" ht="29.25" customHeight="1" x14ac:dyDescent="0.2">
      <c r="Q8723" s="92" t="s">
        <v>50</v>
      </c>
      <c r="BF8723" s="101" t="s">
        <v>58</v>
      </c>
      <c r="BK8723" s="98" t="s">
        <v>70</v>
      </c>
    </row>
    <row r="8724" spans="17:63" ht="29.25" customHeight="1" x14ac:dyDescent="0.2">
      <c r="Q8724" s="92" t="s">
        <v>50</v>
      </c>
      <c r="BF8724" s="101" t="s">
        <v>58</v>
      </c>
      <c r="BK8724" s="98" t="s">
        <v>70</v>
      </c>
    </row>
    <row r="8725" spans="17:63" ht="29.25" customHeight="1" x14ac:dyDescent="0.2">
      <c r="Q8725" s="92" t="s">
        <v>50</v>
      </c>
      <c r="BF8725" s="101" t="s">
        <v>58</v>
      </c>
      <c r="BK8725" s="98" t="s">
        <v>70</v>
      </c>
    </row>
    <row r="8726" spans="17:63" ht="29.25" customHeight="1" x14ac:dyDescent="0.2">
      <c r="Q8726" s="92" t="s">
        <v>50</v>
      </c>
      <c r="BF8726" s="101" t="s">
        <v>58</v>
      </c>
      <c r="BK8726" s="98" t="s">
        <v>70</v>
      </c>
    </row>
    <row r="8727" spans="17:63" ht="29.25" customHeight="1" x14ac:dyDescent="0.2">
      <c r="Q8727" s="92" t="s">
        <v>50</v>
      </c>
      <c r="BF8727" s="101" t="s">
        <v>58</v>
      </c>
      <c r="BK8727" s="98" t="s">
        <v>70</v>
      </c>
    </row>
    <row r="8728" spans="17:63" ht="29.25" customHeight="1" x14ac:dyDescent="0.2">
      <c r="Q8728" s="92" t="s">
        <v>50</v>
      </c>
      <c r="BF8728" s="101" t="s">
        <v>58</v>
      </c>
      <c r="BK8728" s="98" t="s">
        <v>70</v>
      </c>
    </row>
    <row r="8729" spans="17:63" ht="29.25" customHeight="1" x14ac:dyDescent="0.2">
      <c r="Q8729" s="92" t="s">
        <v>50</v>
      </c>
      <c r="BF8729" s="101" t="s">
        <v>58</v>
      </c>
      <c r="BK8729" s="98" t="s">
        <v>70</v>
      </c>
    </row>
    <row r="8730" spans="17:63" ht="29.25" customHeight="1" x14ac:dyDescent="0.2">
      <c r="Q8730" s="92" t="s">
        <v>50</v>
      </c>
      <c r="BF8730" s="101" t="s">
        <v>58</v>
      </c>
      <c r="BK8730" s="98" t="s">
        <v>70</v>
      </c>
    </row>
    <row r="8731" spans="17:63" ht="29.25" customHeight="1" x14ac:dyDescent="0.2">
      <c r="Q8731" s="92" t="s">
        <v>50</v>
      </c>
      <c r="BF8731" s="101" t="s">
        <v>58</v>
      </c>
      <c r="BK8731" s="98" t="s">
        <v>70</v>
      </c>
    </row>
    <row r="8732" spans="17:63" ht="29.25" customHeight="1" x14ac:dyDescent="0.2">
      <c r="Q8732" s="92" t="s">
        <v>50</v>
      </c>
      <c r="BF8732" s="101" t="s">
        <v>58</v>
      </c>
      <c r="BK8732" s="98" t="s">
        <v>70</v>
      </c>
    </row>
    <row r="8733" spans="17:63" ht="29.25" customHeight="1" x14ac:dyDescent="0.2">
      <c r="Q8733" s="92" t="s">
        <v>50</v>
      </c>
      <c r="BF8733" s="101" t="s">
        <v>58</v>
      </c>
      <c r="BK8733" s="98" t="s">
        <v>70</v>
      </c>
    </row>
    <row r="8734" spans="17:63" ht="29.25" customHeight="1" x14ac:dyDescent="0.2">
      <c r="Q8734" s="92" t="s">
        <v>50</v>
      </c>
      <c r="BF8734" s="101" t="s">
        <v>58</v>
      </c>
      <c r="BK8734" s="98" t="s">
        <v>70</v>
      </c>
    </row>
    <row r="8735" spans="17:63" ht="29.25" customHeight="1" x14ac:dyDescent="0.2">
      <c r="Q8735" s="92" t="s">
        <v>50</v>
      </c>
      <c r="BF8735" s="101" t="s">
        <v>58</v>
      </c>
      <c r="BK8735" s="98" t="s">
        <v>70</v>
      </c>
    </row>
    <row r="8736" spans="17:63" ht="29.25" customHeight="1" x14ac:dyDescent="0.2">
      <c r="Q8736" s="92" t="s">
        <v>50</v>
      </c>
      <c r="BF8736" s="101" t="s">
        <v>58</v>
      </c>
      <c r="BK8736" s="98" t="s">
        <v>70</v>
      </c>
    </row>
    <row r="8737" spans="17:63" ht="29.25" customHeight="1" x14ac:dyDescent="0.2">
      <c r="Q8737" s="92" t="s">
        <v>50</v>
      </c>
      <c r="BF8737" s="101" t="s">
        <v>58</v>
      </c>
      <c r="BK8737" s="98" t="s">
        <v>70</v>
      </c>
    </row>
    <row r="8738" spans="17:63" ht="29.25" customHeight="1" x14ac:dyDescent="0.2">
      <c r="Q8738" s="92" t="s">
        <v>50</v>
      </c>
      <c r="BF8738" s="101" t="s">
        <v>58</v>
      </c>
      <c r="BK8738" s="98" t="s">
        <v>70</v>
      </c>
    </row>
    <row r="8739" spans="17:63" ht="29.25" customHeight="1" x14ac:dyDescent="0.2">
      <c r="Q8739" s="92" t="s">
        <v>50</v>
      </c>
      <c r="BF8739" s="101" t="s">
        <v>58</v>
      </c>
      <c r="BK8739" s="98" t="s">
        <v>70</v>
      </c>
    </row>
    <row r="8740" spans="17:63" ht="29.25" customHeight="1" x14ac:dyDescent="0.2">
      <c r="Q8740" s="92" t="s">
        <v>50</v>
      </c>
      <c r="BF8740" s="101" t="s">
        <v>58</v>
      </c>
      <c r="BK8740" s="98" t="s">
        <v>70</v>
      </c>
    </row>
    <row r="8741" spans="17:63" ht="29.25" customHeight="1" x14ac:dyDescent="0.2">
      <c r="Q8741" s="92" t="s">
        <v>50</v>
      </c>
      <c r="BF8741" s="101" t="s">
        <v>58</v>
      </c>
      <c r="BK8741" s="98" t="s">
        <v>70</v>
      </c>
    </row>
    <row r="8742" spans="17:63" ht="29.25" customHeight="1" x14ac:dyDescent="0.2">
      <c r="Q8742" s="92" t="s">
        <v>50</v>
      </c>
      <c r="BF8742" s="101" t="s">
        <v>58</v>
      </c>
      <c r="BK8742" s="98" t="s">
        <v>70</v>
      </c>
    </row>
    <row r="8743" spans="17:63" ht="29.25" customHeight="1" x14ac:dyDescent="0.2">
      <c r="Q8743" s="92" t="s">
        <v>50</v>
      </c>
      <c r="BF8743" s="101" t="s">
        <v>58</v>
      </c>
      <c r="BK8743" s="98" t="s">
        <v>70</v>
      </c>
    </row>
    <row r="8744" spans="17:63" ht="29.25" customHeight="1" x14ac:dyDescent="0.2">
      <c r="Q8744" s="92" t="s">
        <v>50</v>
      </c>
      <c r="BF8744" s="101" t="s">
        <v>58</v>
      </c>
      <c r="BK8744" s="98" t="s">
        <v>70</v>
      </c>
    </row>
    <row r="8745" spans="17:63" ht="29.25" customHeight="1" x14ac:dyDescent="0.2">
      <c r="Q8745" s="92" t="s">
        <v>50</v>
      </c>
      <c r="BF8745" s="101" t="s">
        <v>58</v>
      </c>
      <c r="BK8745" s="98" t="s">
        <v>70</v>
      </c>
    </row>
    <row r="8746" spans="17:63" ht="29.25" customHeight="1" x14ac:dyDescent="0.2">
      <c r="Q8746" s="92" t="s">
        <v>50</v>
      </c>
      <c r="BF8746" s="101" t="s">
        <v>58</v>
      </c>
      <c r="BK8746" s="98" t="s">
        <v>70</v>
      </c>
    </row>
    <row r="8747" spans="17:63" ht="29.25" customHeight="1" x14ac:dyDescent="0.2">
      <c r="Q8747" s="92" t="s">
        <v>50</v>
      </c>
      <c r="BF8747" s="101" t="s">
        <v>58</v>
      </c>
      <c r="BK8747" s="98" t="s">
        <v>70</v>
      </c>
    </row>
    <row r="8748" spans="17:63" ht="29.25" customHeight="1" x14ac:dyDescent="0.2">
      <c r="Q8748" s="92" t="s">
        <v>50</v>
      </c>
      <c r="BF8748" s="101" t="s">
        <v>58</v>
      </c>
      <c r="BK8748" s="98" t="s">
        <v>70</v>
      </c>
    </row>
    <row r="8749" spans="17:63" ht="29.25" customHeight="1" x14ac:dyDescent="0.2">
      <c r="Q8749" s="92" t="s">
        <v>50</v>
      </c>
      <c r="BF8749" s="101" t="s">
        <v>58</v>
      </c>
      <c r="BK8749" s="98" t="s">
        <v>70</v>
      </c>
    </row>
    <row r="8750" spans="17:63" ht="29.25" customHeight="1" x14ac:dyDescent="0.2">
      <c r="Q8750" s="92" t="s">
        <v>50</v>
      </c>
      <c r="BF8750" s="101" t="s">
        <v>58</v>
      </c>
      <c r="BK8750" s="98" t="s">
        <v>70</v>
      </c>
    </row>
    <row r="8751" spans="17:63" ht="29.25" customHeight="1" x14ac:dyDescent="0.2">
      <c r="Q8751" s="92" t="s">
        <v>50</v>
      </c>
      <c r="BF8751" s="101" t="s">
        <v>58</v>
      </c>
      <c r="BK8751" s="98" t="s">
        <v>70</v>
      </c>
    </row>
    <row r="8752" spans="17:63" ht="29.25" customHeight="1" x14ac:dyDescent="0.2">
      <c r="Q8752" s="92" t="s">
        <v>50</v>
      </c>
      <c r="BF8752" s="101" t="s">
        <v>58</v>
      </c>
      <c r="BK8752" s="98" t="s">
        <v>70</v>
      </c>
    </row>
    <row r="8753" spans="17:63" ht="29.25" customHeight="1" x14ac:dyDescent="0.2">
      <c r="Q8753" s="92" t="s">
        <v>50</v>
      </c>
      <c r="BF8753" s="101" t="s">
        <v>58</v>
      </c>
      <c r="BK8753" s="98" t="s">
        <v>70</v>
      </c>
    </row>
    <row r="8754" spans="17:63" ht="29.25" customHeight="1" x14ac:dyDescent="0.2">
      <c r="Q8754" s="92" t="s">
        <v>50</v>
      </c>
      <c r="BF8754" s="101" t="s">
        <v>58</v>
      </c>
      <c r="BK8754" s="98" t="s">
        <v>70</v>
      </c>
    </row>
    <row r="8755" spans="17:63" ht="29.25" customHeight="1" x14ac:dyDescent="0.2">
      <c r="Q8755" s="92" t="s">
        <v>50</v>
      </c>
      <c r="BF8755" s="101" t="s">
        <v>58</v>
      </c>
      <c r="BK8755" s="98" t="s">
        <v>70</v>
      </c>
    </row>
    <row r="8756" spans="17:63" ht="29.25" customHeight="1" x14ac:dyDescent="0.2">
      <c r="Q8756" s="92" t="s">
        <v>50</v>
      </c>
      <c r="BF8756" s="101" t="s">
        <v>58</v>
      </c>
      <c r="BK8756" s="98" t="s">
        <v>70</v>
      </c>
    </row>
    <row r="8757" spans="17:63" ht="29.25" customHeight="1" x14ac:dyDescent="0.2">
      <c r="Q8757" s="92" t="s">
        <v>50</v>
      </c>
      <c r="BF8757" s="101" t="s">
        <v>58</v>
      </c>
      <c r="BK8757" s="98" t="s">
        <v>70</v>
      </c>
    </row>
    <row r="8758" spans="17:63" ht="29.25" customHeight="1" x14ac:dyDescent="0.2">
      <c r="Q8758" s="92" t="s">
        <v>50</v>
      </c>
      <c r="BF8758" s="101" t="s">
        <v>58</v>
      </c>
      <c r="BK8758" s="98" t="s">
        <v>70</v>
      </c>
    </row>
    <row r="8759" spans="17:63" ht="29.25" customHeight="1" x14ac:dyDescent="0.2">
      <c r="Q8759" s="92" t="s">
        <v>50</v>
      </c>
      <c r="BF8759" s="101" t="s">
        <v>58</v>
      </c>
      <c r="BK8759" s="98" t="s">
        <v>70</v>
      </c>
    </row>
    <row r="8760" spans="17:63" ht="29.25" customHeight="1" x14ac:dyDescent="0.2">
      <c r="Q8760" s="92" t="s">
        <v>50</v>
      </c>
      <c r="BF8760" s="101" t="s">
        <v>58</v>
      </c>
      <c r="BK8760" s="98" t="s">
        <v>70</v>
      </c>
    </row>
    <row r="8761" spans="17:63" ht="29.25" customHeight="1" x14ac:dyDescent="0.2">
      <c r="Q8761" s="92" t="s">
        <v>50</v>
      </c>
      <c r="BF8761" s="101" t="s">
        <v>58</v>
      </c>
      <c r="BK8761" s="98" t="s">
        <v>70</v>
      </c>
    </row>
    <row r="8762" spans="17:63" ht="29.25" customHeight="1" x14ac:dyDescent="0.2">
      <c r="Q8762" s="92" t="s">
        <v>50</v>
      </c>
      <c r="BF8762" s="101" t="s">
        <v>58</v>
      </c>
      <c r="BK8762" s="98" t="s">
        <v>70</v>
      </c>
    </row>
    <row r="8763" spans="17:63" ht="29.25" customHeight="1" x14ac:dyDescent="0.2">
      <c r="Q8763" s="92" t="s">
        <v>50</v>
      </c>
      <c r="BF8763" s="101" t="s">
        <v>58</v>
      </c>
      <c r="BK8763" s="98" t="s">
        <v>70</v>
      </c>
    </row>
    <row r="8764" spans="17:63" ht="29.25" customHeight="1" x14ac:dyDescent="0.2">
      <c r="Q8764" s="92" t="s">
        <v>50</v>
      </c>
      <c r="BF8764" s="101" t="s">
        <v>58</v>
      </c>
      <c r="BK8764" s="98" t="s">
        <v>70</v>
      </c>
    </row>
    <row r="8765" spans="17:63" ht="29.25" customHeight="1" x14ac:dyDescent="0.2">
      <c r="Q8765" s="92" t="s">
        <v>50</v>
      </c>
      <c r="BF8765" s="101" t="s">
        <v>58</v>
      </c>
      <c r="BK8765" s="98" t="s">
        <v>70</v>
      </c>
    </row>
    <row r="8766" spans="17:63" ht="29.25" customHeight="1" x14ac:dyDescent="0.2">
      <c r="Q8766" s="92" t="s">
        <v>50</v>
      </c>
      <c r="BF8766" s="101" t="s">
        <v>58</v>
      </c>
      <c r="BK8766" s="98" t="s">
        <v>70</v>
      </c>
    </row>
    <row r="8767" spans="17:63" ht="29.25" customHeight="1" x14ac:dyDescent="0.2">
      <c r="Q8767" s="92" t="s">
        <v>50</v>
      </c>
      <c r="BF8767" s="101" t="s">
        <v>58</v>
      </c>
      <c r="BK8767" s="98" t="s">
        <v>70</v>
      </c>
    </row>
    <row r="8768" spans="17:63" ht="29.25" customHeight="1" x14ac:dyDescent="0.2">
      <c r="Q8768" s="92" t="s">
        <v>50</v>
      </c>
      <c r="BF8768" s="101" t="s">
        <v>58</v>
      </c>
      <c r="BK8768" s="98" t="s">
        <v>70</v>
      </c>
    </row>
    <row r="8769" spans="17:63" ht="29.25" customHeight="1" x14ac:dyDescent="0.2">
      <c r="Q8769" s="92" t="s">
        <v>50</v>
      </c>
      <c r="BF8769" s="101" t="s">
        <v>58</v>
      </c>
      <c r="BK8769" s="98" t="s">
        <v>70</v>
      </c>
    </row>
    <row r="8770" spans="17:63" ht="29.25" customHeight="1" x14ac:dyDescent="0.2">
      <c r="Q8770" s="92" t="s">
        <v>50</v>
      </c>
      <c r="BF8770" s="101" t="s">
        <v>58</v>
      </c>
      <c r="BK8770" s="98" t="s">
        <v>70</v>
      </c>
    </row>
    <row r="8771" spans="17:63" ht="29.25" customHeight="1" x14ac:dyDescent="0.2">
      <c r="Q8771" s="92" t="s">
        <v>50</v>
      </c>
      <c r="BF8771" s="101" t="s">
        <v>58</v>
      </c>
      <c r="BK8771" s="98" t="s">
        <v>70</v>
      </c>
    </row>
    <row r="8772" spans="17:63" ht="29.25" customHeight="1" x14ac:dyDescent="0.2">
      <c r="Q8772" s="92" t="s">
        <v>50</v>
      </c>
      <c r="BF8772" s="101" t="s">
        <v>58</v>
      </c>
      <c r="BK8772" s="98" t="s">
        <v>70</v>
      </c>
    </row>
    <row r="8773" spans="17:63" ht="29.25" customHeight="1" x14ac:dyDescent="0.2">
      <c r="Q8773" s="92" t="s">
        <v>50</v>
      </c>
      <c r="BF8773" s="101" t="s">
        <v>58</v>
      </c>
      <c r="BK8773" s="98" t="s">
        <v>70</v>
      </c>
    </row>
    <row r="8774" spans="17:63" ht="29.25" customHeight="1" x14ac:dyDescent="0.2">
      <c r="Q8774" s="92" t="s">
        <v>50</v>
      </c>
      <c r="BF8774" s="101" t="s">
        <v>58</v>
      </c>
      <c r="BK8774" s="98" t="s">
        <v>70</v>
      </c>
    </row>
    <row r="8775" spans="17:63" ht="29.25" customHeight="1" x14ac:dyDescent="0.2">
      <c r="Q8775" s="92" t="s">
        <v>50</v>
      </c>
      <c r="BF8775" s="101" t="s">
        <v>58</v>
      </c>
      <c r="BK8775" s="98" t="s">
        <v>70</v>
      </c>
    </row>
    <row r="8776" spans="17:63" ht="29.25" customHeight="1" x14ac:dyDescent="0.2">
      <c r="Q8776" s="92" t="s">
        <v>50</v>
      </c>
      <c r="BF8776" s="101" t="s">
        <v>58</v>
      </c>
      <c r="BK8776" s="98" t="s">
        <v>70</v>
      </c>
    </row>
    <row r="8777" spans="17:63" ht="29.25" customHeight="1" x14ac:dyDescent="0.2">
      <c r="Q8777" s="92" t="s">
        <v>50</v>
      </c>
      <c r="BF8777" s="101" t="s">
        <v>58</v>
      </c>
      <c r="BK8777" s="98" t="s">
        <v>70</v>
      </c>
    </row>
    <row r="8778" spans="17:63" ht="29.25" customHeight="1" x14ac:dyDescent="0.2">
      <c r="Q8778" s="92" t="s">
        <v>50</v>
      </c>
      <c r="BF8778" s="101" t="s">
        <v>58</v>
      </c>
      <c r="BK8778" s="98" t="s">
        <v>70</v>
      </c>
    </row>
    <row r="8779" spans="17:63" ht="29.25" customHeight="1" x14ac:dyDescent="0.2">
      <c r="Q8779" s="92" t="s">
        <v>50</v>
      </c>
      <c r="BF8779" s="101" t="s">
        <v>58</v>
      </c>
      <c r="BK8779" s="98" t="s">
        <v>70</v>
      </c>
    </row>
    <row r="8780" spans="17:63" ht="29.25" customHeight="1" x14ac:dyDescent="0.2">
      <c r="Q8780" s="92" t="s">
        <v>50</v>
      </c>
      <c r="BF8780" s="101" t="s">
        <v>58</v>
      </c>
      <c r="BK8780" s="98" t="s">
        <v>70</v>
      </c>
    </row>
    <row r="8781" spans="17:63" ht="29.25" customHeight="1" x14ac:dyDescent="0.2">
      <c r="Q8781" s="92" t="s">
        <v>50</v>
      </c>
      <c r="BF8781" s="101" t="s">
        <v>58</v>
      </c>
      <c r="BK8781" s="98" t="s">
        <v>70</v>
      </c>
    </row>
    <row r="8782" spans="17:63" ht="29.25" customHeight="1" x14ac:dyDescent="0.2">
      <c r="Q8782" s="92" t="s">
        <v>50</v>
      </c>
      <c r="BF8782" s="101" t="s">
        <v>58</v>
      </c>
      <c r="BK8782" s="98" t="s">
        <v>70</v>
      </c>
    </row>
    <row r="8783" spans="17:63" ht="29.25" customHeight="1" x14ac:dyDescent="0.2">
      <c r="Q8783" s="92" t="s">
        <v>50</v>
      </c>
      <c r="BF8783" s="101" t="s">
        <v>58</v>
      </c>
      <c r="BK8783" s="98" t="s">
        <v>70</v>
      </c>
    </row>
    <row r="8784" spans="17:63" ht="29.25" customHeight="1" x14ac:dyDescent="0.2">
      <c r="Q8784" s="92" t="s">
        <v>50</v>
      </c>
      <c r="BF8784" s="101" t="s">
        <v>58</v>
      </c>
      <c r="BK8784" s="98" t="s">
        <v>70</v>
      </c>
    </row>
    <row r="8785" spans="17:63" ht="29.25" customHeight="1" x14ac:dyDescent="0.2">
      <c r="Q8785" s="92" t="s">
        <v>50</v>
      </c>
      <c r="BF8785" s="101" t="s">
        <v>58</v>
      </c>
      <c r="BK8785" s="98" t="s">
        <v>70</v>
      </c>
    </row>
    <row r="8786" spans="17:63" ht="29.25" customHeight="1" x14ac:dyDescent="0.2">
      <c r="Q8786" s="92" t="s">
        <v>50</v>
      </c>
      <c r="BF8786" s="101" t="s">
        <v>58</v>
      </c>
      <c r="BK8786" s="98" t="s">
        <v>70</v>
      </c>
    </row>
    <row r="8787" spans="17:63" ht="29.25" customHeight="1" x14ac:dyDescent="0.2">
      <c r="Q8787" s="92" t="s">
        <v>50</v>
      </c>
      <c r="BF8787" s="101" t="s">
        <v>58</v>
      </c>
      <c r="BK8787" s="98" t="s">
        <v>70</v>
      </c>
    </row>
    <row r="8788" spans="17:63" ht="29.25" customHeight="1" x14ac:dyDescent="0.2">
      <c r="Q8788" s="92" t="s">
        <v>50</v>
      </c>
      <c r="BF8788" s="101" t="s">
        <v>58</v>
      </c>
      <c r="BK8788" s="98" t="s">
        <v>70</v>
      </c>
    </row>
    <row r="8789" spans="17:63" ht="29.25" customHeight="1" x14ac:dyDescent="0.2">
      <c r="Q8789" s="92" t="s">
        <v>50</v>
      </c>
      <c r="BF8789" s="101" t="s">
        <v>58</v>
      </c>
      <c r="BK8789" s="98" t="s">
        <v>70</v>
      </c>
    </row>
    <row r="8790" spans="17:63" ht="29.25" customHeight="1" x14ac:dyDescent="0.2">
      <c r="Q8790" s="92" t="s">
        <v>50</v>
      </c>
      <c r="BF8790" s="101" t="s">
        <v>58</v>
      </c>
      <c r="BK8790" s="98" t="s">
        <v>70</v>
      </c>
    </row>
    <row r="8791" spans="17:63" ht="29.25" customHeight="1" x14ac:dyDescent="0.2">
      <c r="Q8791" s="92" t="s">
        <v>50</v>
      </c>
      <c r="BF8791" s="101" t="s">
        <v>58</v>
      </c>
      <c r="BK8791" s="98" t="s">
        <v>70</v>
      </c>
    </row>
    <row r="8792" spans="17:63" ht="29.25" customHeight="1" x14ac:dyDescent="0.2">
      <c r="Q8792" s="92" t="s">
        <v>50</v>
      </c>
      <c r="BF8792" s="101" t="s">
        <v>58</v>
      </c>
      <c r="BK8792" s="98" t="s">
        <v>70</v>
      </c>
    </row>
    <row r="8793" spans="17:63" ht="29.25" customHeight="1" x14ac:dyDescent="0.2">
      <c r="Q8793" s="92" t="s">
        <v>50</v>
      </c>
      <c r="BF8793" s="101" t="s">
        <v>58</v>
      </c>
      <c r="BK8793" s="98" t="s">
        <v>70</v>
      </c>
    </row>
    <row r="8794" spans="17:63" ht="29.25" customHeight="1" x14ac:dyDescent="0.2">
      <c r="Q8794" s="92" t="s">
        <v>50</v>
      </c>
      <c r="BF8794" s="101" t="s">
        <v>58</v>
      </c>
      <c r="BK8794" s="98" t="s">
        <v>70</v>
      </c>
    </row>
    <row r="8795" spans="17:63" ht="29.25" customHeight="1" x14ac:dyDescent="0.2">
      <c r="Q8795" s="92" t="s">
        <v>50</v>
      </c>
      <c r="BF8795" s="101" t="s">
        <v>58</v>
      </c>
      <c r="BK8795" s="98" t="s">
        <v>70</v>
      </c>
    </row>
    <row r="8796" spans="17:63" ht="29.25" customHeight="1" x14ac:dyDescent="0.2">
      <c r="Q8796" s="92" t="s">
        <v>50</v>
      </c>
      <c r="BF8796" s="101" t="s">
        <v>58</v>
      </c>
      <c r="BK8796" s="98" t="s">
        <v>70</v>
      </c>
    </row>
    <row r="8797" spans="17:63" ht="29.25" customHeight="1" x14ac:dyDescent="0.2">
      <c r="Q8797" s="92" t="s">
        <v>50</v>
      </c>
      <c r="BF8797" s="101" t="s">
        <v>58</v>
      </c>
      <c r="BK8797" s="98" t="s">
        <v>70</v>
      </c>
    </row>
    <row r="8798" spans="17:63" ht="29.25" customHeight="1" x14ac:dyDescent="0.2">
      <c r="Q8798" s="92" t="s">
        <v>50</v>
      </c>
      <c r="BF8798" s="101" t="s">
        <v>58</v>
      </c>
      <c r="BK8798" s="98" t="s">
        <v>70</v>
      </c>
    </row>
    <row r="8799" spans="17:63" ht="29.25" customHeight="1" x14ac:dyDescent="0.2">
      <c r="Q8799" s="92" t="s">
        <v>50</v>
      </c>
      <c r="BF8799" s="101" t="s">
        <v>58</v>
      </c>
      <c r="BK8799" s="98" t="s">
        <v>70</v>
      </c>
    </row>
    <row r="8800" spans="17:63" ht="29.25" customHeight="1" x14ac:dyDescent="0.2">
      <c r="Q8800" s="92" t="s">
        <v>50</v>
      </c>
      <c r="BF8800" s="101" t="s">
        <v>58</v>
      </c>
      <c r="BK8800" s="98" t="s">
        <v>70</v>
      </c>
    </row>
    <row r="8801" spans="17:63" ht="29.25" customHeight="1" x14ac:dyDescent="0.2">
      <c r="Q8801" s="92" t="s">
        <v>50</v>
      </c>
      <c r="BF8801" s="101" t="s">
        <v>58</v>
      </c>
      <c r="BK8801" s="98" t="s">
        <v>70</v>
      </c>
    </row>
    <row r="8802" spans="17:63" ht="29.25" customHeight="1" x14ac:dyDescent="0.2">
      <c r="Q8802" s="92" t="s">
        <v>50</v>
      </c>
      <c r="BF8802" s="101" t="s">
        <v>58</v>
      </c>
      <c r="BK8802" s="98" t="s">
        <v>70</v>
      </c>
    </row>
    <row r="8803" spans="17:63" ht="29.25" customHeight="1" x14ac:dyDescent="0.2">
      <c r="Q8803" s="92" t="s">
        <v>50</v>
      </c>
      <c r="BF8803" s="101" t="s">
        <v>58</v>
      </c>
      <c r="BK8803" s="98" t="s">
        <v>70</v>
      </c>
    </row>
    <row r="8804" spans="17:63" ht="29.25" customHeight="1" x14ac:dyDescent="0.2">
      <c r="Q8804" s="92" t="s">
        <v>50</v>
      </c>
      <c r="BF8804" s="101" t="s">
        <v>58</v>
      </c>
      <c r="BK8804" s="98" t="s">
        <v>70</v>
      </c>
    </row>
    <row r="8805" spans="17:63" ht="29.25" customHeight="1" x14ac:dyDescent="0.2">
      <c r="Q8805" s="92" t="s">
        <v>50</v>
      </c>
      <c r="BF8805" s="101" t="s">
        <v>58</v>
      </c>
      <c r="BK8805" s="98" t="s">
        <v>70</v>
      </c>
    </row>
    <row r="8806" spans="17:63" ht="29.25" customHeight="1" x14ac:dyDescent="0.2">
      <c r="Q8806" s="92" t="s">
        <v>50</v>
      </c>
      <c r="BF8806" s="101" t="s">
        <v>58</v>
      </c>
      <c r="BK8806" s="98" t="s">
        <v>70</v>
      </c>
    </row>
    <row r="8807" spans="17:63" ht="29.25" customHeight="1" x14ac:dyDescent="0.2">
      <c r="Q8807" s="92" t="s">
        <v>50</v>
      </c>
      <c r="BF8807" s="101" t="s">
        <v>58</v>
      </c>
      <c r="BK8807" s="98" t="s">
        <v>70</v>
      </c>
    </row>
    <row r="8808" spans="17:63" ht="29.25" customHeight="1" x14ac:dyDescent="0.2">
      <c r="Q8808" s="92" t="s">
        <v>50</v>
      </c>
      <c r="BF8808" s="101" t="s">
        <v>58</v>
      </c>
      <c r="BK8808" s="98" t="s">
        <v>70</v>
      </c>
    </row>
    <row r="8809" spans="17:63" ht="29.25" customHeight="1" x14ac:dyDescent="0.2">
      <c r="Q8809" s="92" t="s">
        <v>50</v>
      </c>
      <c r="BF8809" s="101" t="s">
        <v>58</v>
      </c>
      <c r="BK8809" s="98" t="s">
        <v>70</v>
      </c>
    </row>
    <row r="8810" spans="17:63" ht="29.25" customHeight="1" x14ac:dyDescent="0.2">
      <c r="Q8810" s="92" t="s">
        <v>50</v>
      </c>
      <c r="BF8810" s="101" t="s">
        <v>58</v>
      </c>
      <c r="BK8810" s="98" t="s">
        <v>70</v>
      </c>
    </row>
    <row r="8811" spans="17:63" ht="29.25" customHeight="1" x14ac:dyDescent="0.2">
      <c r="Q8811" s="92" t="s">
        <v>50</v>
      </c>
      <c r="BF8811" s="101" t="s">
        <v>58</v>
      </c>
      <c r="BK8811" s="98" t="s">
        <v>70</v>
      </c>
    </row>
    <row r="8812" spans="17:63" ht="29.25" customHeight="1" x14ac:dyDescent="0.2">
      <c r="Q8812" s="92" t="s">
        <v>50</v>
      </c>
      <c r="BF8812" s="101" t="s">
        <v>58</v>
      </c>
      <c r="BK8812" s="98" t="s">
        <v>70</v>
      </c>
    </row>
    <row r="8813" spans="17:63" ht="29.25" customHeight="1" x14ac:dyDescent="0.2">
      <c r="Q8813" s="92" t="s">
        <v>50</v>
      </c>
      <c r="BF8813" s="101" t="s">
        <v>58</v>
      </c>
      <c r="BK8813" s="98" t="s">
        <v>70</v>
      </c>
    </row>
    <row r="8814" spans="17:63" ht="29.25" customHeight="1" x14ac:dyDescent="0.2">
      <c r="Q8814" s="92" t="s">
        <v>50</v>
      </c>
      <c r="BF8814" s="101" t="s">
        <v>58</v>
      </c>
      <c r="BK8814" s="98" t="s">
        <v>70</v>
      </c>
    </row>
    <row r="8815" spans="17:63" ht="29.25" customHeight="1" x14ac:dyDescent="0.2">
      <c r="Q8815" s="92" t="s">
        <v>50</v>
      </c>
      <c r="BF8815" s="101" t="s">
        <v>58</v>
      </c>
      <c r="BK8815" s="98" t="s">
        <v>70</v>
      </c>
    </row>
    <row r="8816" spans="17:63" ht="29.25" customHeight="1" x14ac:dyDescent="0.2">
      <c r="Q8816" s="92" t="s">
        <v>50</v>
      </c>
      <c r="BF8816" s="101" t="s">
        <v>58</v>
      </c>
      <c r="BK8816" s="98" t="s">
        <v>70</v>
      </c>
    </row>
    <row r="8817" spans="17:63" ht="29.25" customHeight="1" x14ac:dyDescent="0.2">
      <c r="Q8817" s="92" t="s">
        <v>50</v>
      </c>
      <c r="BF8817" s="101" t="s">
        <v>58</v>
      </c>
      <c r="BK8817" s="98" t="s">
        <v>70</v>
      </c>
    </row>
    <row r="8818" spans="17:63" ht="29.25" customHeight="1" x14ac:dyDescent="0.2">
      <c r="Q8818" s="92" t="s">
        <v>50</v>
      </c>
      <c r="BF8818" s="101" t="s">
        <v>58</v>
      </c>
      <c r="BK8818" s="98" t="s">
        <v>70</v>
      </c>
    </row>
    <row r="8819" spans="17:63" ht="29.25" customHeight="1" x14ac:dyDescent="0.2">
      <c r="Q8819" s="92" t="s">
        <v>50</v>
      </c>
      <c r="BF8819" s="101" t="s">
        <v>58</v>
      </c>
      <c r="BK8819" s="98" t="s">
        <v>70</v>
      </c>
    </row>
    <row r="8820" spans="17:63" ht="29.25" customHeight="1" x14ac:dyDescent="0.2">
      <c r="Q8820" s="92" t="s">
        <v>50</v>
      </c>
      <c r="BF8820" s="101" t="s">
        <v>58</v>
      </c>
      <c r="BK8820" s="98" t="s">
        <v>70</v>
      </c>
    </row>
    <row r="8821" spans="17:63" ht="29.25" customHeight="1" x14ac:dyDescent="0.2">
      <c r="Q8821" s="92" t="s">
        <v>50</v>
      </c>
      <c r="BF8821" s="101" t="s">
        <v>58</v>
      </c>
      <c r="BK8821" s="98" t="s">
        <v>70</v>
      </c>
    </row>
    <row r="8822" spans="17:63" ht="29.25" customHeight="1" x14ac:dyDescent="0.2">
      <c r="Q8822" s="92" t="s">
        <v>50</v>
      </c>
      <c r="BF8822" s="101" t="s">
        <v>58</v>
      </c>
      <c r="BK8822" s="98" t="s">
        <v>70</v>
      </c>
    </row>
    <row r="8823" spans="17:63" ht="29.25" customHeight="1" x14ac:dyDescent="0.2">
      <c r="Q8823" s="92" t="s">
        <v>50</v>
      </c>
      <c r="BF8823" s="101" t="s">
        <v>58</v>
      </c>
      <c r="BK8823" s="98" t="s">
        <v>70</v>
      </c>
    </row>
    <row r="8824" spans="17:63" ht="29.25" customHeight="1" x14ac:dyDescent="0.2">
      <c r="Q8824" s="92" t="s">
        <v>50</v>
      </c>
      <c r="BF8824" s="101" t="s">
        <v>58</v>
      </c>
      <c r="BK8824" s="98" t="s">
        <v>70</v>
      </c>
    </row>
    <row r="8825" spans="17:63" ht="29.25" customHeight="1" x14ac:dyDescent="0.2">
      <c r="Q8825" s="92" t="s">
        <v>50</v>
      </c>
      <c r="BF8825" s="101" t="s">
        <v>58</v>
      </c>
      <c r="BK8825" s="98" t="s">
        <v>70</v>
      </c>
    </row>
    <row r="8826" spans="17:63" ht="29.25" customHeight="1" x14ac:dyDescent="0.2">
      <c r="Q8826" s="92" t="s">
        <v>50</v>
      </c>
      <c r="BF8826" s="101" t="s">
        <v>58</v>
      </c>
      <c r="BK8826" s="98" t="s">
        <v>70</v>
      </c>
    </row>
    <row r="8827" spans="17:63" ht="29.25" customHeight="1" x14ac:dyDescent="0.2">
      <c r="Q8827" s="92" t="s">
        <v>50</v>
      </c>
      <c r="BF8827" s="101" t="s">
        <v>58</v>
      </c>
      <c r="BK8827" s="98" t="s">
        <v>70</v>
      </c>
    </row>
    <row r="8828" spans="17:63" ht="29.25" customHeight="1" x14ac:dyDescent="0.2">
      <c r="Q8828" s="92" t="s">
        <v>50</v>
      </c>
      <c r="BF8828" s="101" t="s">
        <v>58</v>
      </c>
      <c r="BK8828" s="98" t="s">
        <v>70</v>
      </c>
    </row>
    <row r="8829" spans="17:63" ht="29.25" customHeight="1" x14ac:dyDescent="0.2">
      <c r="Q8829" s="92" t="s">
        <v>50</v>
      </c>
      <c r="BF8829" s="101" t="s">
        <v>58</v>
      </c>
      <c r="BK8829" s="98" t="s">
        <v>70</v>
      </c>
    </row>
    <row r="8830" spans="17:63" ht="29.25" customHeight="1" x14ac:dyDescent="0.2">
      <c r="Q8830" s="92" t="s">
        <v>50</v>
      </c>
      <c r="BF8830" s="101" t="s">
        <v>58</v>
      </c>
      <c r="BK8830" s="98" t="s">
        <v>70</v>
      </c>
    </row>
    <row r="8831" spans="17:63" ht="29.25" customHeight="1" x14ac:dyDescent="0.2">
      <c r="Q8831" s="92" t="s">
        <v>50</v>
      </c>
      <c r="BF8831" s="101" t="s">
        <v>58</v>
      </c>
      <c r="BK8831" s="98" t="s">
        <v>70</v>
      </c>
    </row>
    <row r="8832" spans="17:63" ht="29.25" customHeight="1" x14ac:dyDescent="0.2">
      <c r="Q8832" s="92" t="s">
        <v>50</v>
      </c>
      <c r="BF8832" s="101" t="s">
        <v>58</v>
      </c>
      <c r="BK8832" s="98" t="s">
        <v>70</v>
      </c>
    </row>
    <row r="8833" spans="17:63" ht="29.25" customHeight="1" x14ac:dyDescent="0.2">
      <c r="Q8833" s="92" t="s">
        <v>50</v>
      </c>
      <c r="BF8833" s="101" t="s">
        <v>58</v>
      </c>
      <c r="BK8833" s="98" t="s">
        <v>70</v>
      </c>
    </row>
    <row r="8834" spans="17:63" ht="29.25" customHeight="1" x14ac:dyDescent="0.2">
      <c r="Q8834" s="92" t="s">
        <v>50</v>
      </c>
      <c r="BF8834" s="101" t="s">
        <v>58</v>
      </c>
      <c r="BK8834" s="98" t="s">
        <v>70</v>
      </c>
    </row>
    <row r="8835" spans="17:63" ht="29.25" customHeight="1" x14ac:dyDescent="0.2">
      <c r="Q8835" s="92" t="s">
        <v>50</v>
      </c>
      <c r="BF8835" s="101" t="s">
        <v>58</v>
      </c>
      <c r="BK8835" s="98" t="s">
        <v>70</v>
      </c>
    </row>
    <row r="8836" spans="17:63" ht="29.25" customHeight="1" x14ac:dyDescent="0.2">
      <c r="Q8836" s="92" t="s">
        <v>50</v>
      </c>
      <c r="BF8836" s="101" t="s">
        <v>58</v>
      </c>
      <c r="BK8836" s="98" t="s">
        <v>70</v>
      </c>
    </row>
    <row r="8837" spans="17:63" ht="29.25" customHeight="1" x14ac:dyDescent="0.2">
      <c r="Q8837" s="92" t="s">
        <v>50</v>
      </c>
      <c r="BF8837" s="101" t="s">
        <v>58</v>
      </c>
      <c r="BK8837" s="98" t="s">
        <v>70</v>
      </c>
    </row>
    <row r="8838" spans="17:63" ht="29.25" customHeight="1" x14ac:dyDescent="0.2">
      <c r="Q8838" s="92" t="s">
        <v>50</v>
      </c>
      <c r="BF8838" s="101" t="s">
        <v>58</v>
      </c>
      <c r="BK8838" s="98" t="s">
        <v>70</v>
      </c>
    </row>
    <row r="8839" spans="17:63" ht="29.25" customHeight="1" x14ac:dyDescent="0.2">
      <c r="Q8839" s="92" t="s">
        <v>50</v>
      </c>
      <c r="BF8839" s="101" t="s">
        <v>58</v>
      </c>
      <c r="BK8839" s="98" t="s">
        <v>70</v>
      </c>
    </row>
    <row r="8840" spans="17:63" ht="29.25" customHeight="1" x14ac:dyDescent="0.2">
      <c r="Q8840" s="92" t="s">
        <v>50</v>
      </c>
      <c r="BF8840" s="101" t="s">
        <v>58</v>
      </c>
      <c r="BK8840" s="98" t="s">
        <v>70</v>
      </c>
    </row>
    <row r="8841" spans="17:63" ht="29.25" customHeight="1" x14ac:dyDescent="0.2">
      <c r="Q8841" s="92" t="s">
        <v>50</v>
      </c>
      <c r="BF8841" s="101" t="s">
        <v>58</v>
      </c>
      <c r="BK8841" s="98" t="s">
        <v>70</v>
      </c>
    </row>
    <row r="8842" spans="17:63" ht="29.25" customHeight="1" x14ac:dyDescent="0.2">
      <c r="Q8842" s="92" t="s">
        <v>50</v>
      </c>
      <c r="BF8842" s="101" t="s">
        <v>58</v>
      </c>
      <c r="BK8842" s="98" t="s">
        <v>70</v>
      </c>
    </row>
    <row r="8843" spans="17:63" ht="29.25" customHeight="1" x14ac:dyDescent="0.2">
      <c r="Q8843" s="92" t="s">
        <v>50</v>
      </c>
      <c r="BF8843" s="101" t="s">
        <v>58</v>
      </c>
      <c r="BK8843" s="98" t="s">
        <v>70</v>
      </c>
    </row>
    <row r="8844" spans="17:63" ht="29.25" customHeight="1" x14ac:dyDescent="0.2">
      <c r="Q8844" s="92" t="s">
        <v>50</v>
      </c>
      <c r="BF8844" s="101" t="s">
        <v>58</v>
      </c>
      <c r="BK8844" s="98" t="s">
        <v>70</v>
      </c>
    </row>
    <row r="8845" spans="17:63" ht="29.25" customHeight="1" x14ac:dyDescent="0.2">
      <c r="Q8845" s="92" t="s">
        <v>50</v>
      </c>
      <c r="BF8845" s="101" t="s">
        <v>58</v>
      </c>
      <c r="BK8845" s="98" t="s">
        <v>70</v>
      </c>
    </row>
    <row r="8846" spans="17:63" ht="29.25" customHeight="1" x14ac:dyDescent="0.2">
      <c r="Q8846" s="92" t="s">
        <v>50</v>
      </c>
      <c r="BF8846" s="101" t="s">
        <v>58</v>
      </c>
      <c r="BK8846" s="98" t="s">
        <v>70</v>
      </c>
    </row>
    <row r="8847" spans="17:63" ht="29.25" customHeight="1" x14ac:dyDescent="0.2">
      <c r="Q8847" s="92" t="s">
        <v>50</v>
      </c>
      <c r="BF8847" s="101" t="s">
        <v>58</v>
      </c>
      <c r="BK8847" s="98" t="s">
        <v>70</v>
      </c>
    </row>
    <row r="8848" spans="17:63" ht="29.25" customHeight="1" x14ac:dyDescent="0.2">
      <c r="Q8848" s="92" t="s">
        <v>50</v>
      </c>
      <c r="BF8848" s="101" t="s">
        <v>58</v>
      </c>
      <c r="BK8848" s="98" t="s">
        <v>70</v>
      </c>
    </row>
    <row r="8849" spans="17:63" ht="29.25" customHeight="1" x14ac:dyDescent="0.2">
      <c r="Q8849" s="92" t="s">
        <v>50</v>
      </c>
      <c r="BF8849" s="101" t="s">
        <v>58</v>
      </c>
      <c r="BK8849" s="98" t="s">
        <v>70</v>
      </c>
    </row>
    <row r="8850" spans="17:63" ht="29.25" customHeight="1" x14ac:dyDescent="0.2">
      <c r="Q8850" s="92" t="s">
        <v>50</v>
      </c>
      <c r="BF8850" s="101" t="s">
        <v>58</v>
      </c>
      <c r="BK8850" s="98" t="s">
        <v>70</v>
      </c>
    </row>
    <row r="8851" spans="17:63" ht="29.25" customHeight="1" x14ac:dyDescent="0.2">
      <c r="Q8851" s="92" t="s">
        <v>50</v>
      </c>
      <c r="BF8851" s="101" t="s">
        <v>58</v>
      </c>
      <c r="BK8851" s="98" t="s">
        <v>70</v>
      </c>
    </row>
    <row r="8852" spans="17:63" ht="29.25" customHeight="1" x14ac:dyDescent="0.2">
      <c r="Q8852" s="92" t="s">
        <v>50</v>
      </c>
      <c r="BF8852" s="101" t="s">
        <v>58</v>
      </c>
      <c r="BK8852" s="98" t="s">
        <v>70</v>
      </c>
    </row>
    <row r="8853" spans="17:63" ht="29.25" customHeight="1" x14ac:dyDescent="0.2">
      <c r="Q8853" s="92" t="s">
        <v>50</v>
      </c>
      <c r="BF8853" s="101" t="s">
        <v>58</v>
      </c>
      <c r="BK8853" s="98" t="s">
        <v>70</v>
      </c>
    </row>
    <row r="8854" spans="17:63" ht="29.25" customHeight="1" x14ac:dyDescent="0.2">
      <c r="Q8854" s="92" t="s">
        <v>50</v>
      </c>
      <c r="BF8854" s="101" t="s">
        <v>58</v>
      </c>
      <c r="BK8854" s="98" t="s">
        <v>70</v>
      </c>
    </row>
    <row r="8855" spans="17:63" ht="29.25" customHeight="1" x14ac:dyDescent="0.2">
      <c r="Q8855" s="92" t="s">
        <v>50</v>
      </c>
      <c r="BF8855" s="101" t="s">
        <v>58</v>
      </c>
      <c r="BK8855" s="98" t="s">
        <v>70</v>
      </c>
    </row>
    <row r="8856" spans="17:63" ht="29.25" customHeight="1" x14ac:dyDescent="0.2">
      <c r="Q8856" s="92" t="s">
        <v>50</v>
      </c>
      <c r="BF8856" s="101" t="s">
        <v>58</v>
      </c>
      <c r="BK8856" s="98" t="s">
        <v>70</v>
      </c>
    </row>
    <row r="8857" spans="17:63" ht="29.25" customHeight="1" x14ac:dyDescent="0.2">
      <c r="Q8857" s="92" t="s">
        <v>50</v>
      </c>
      <c r="BF8857" s="101" t="s">
        <v>58</v>
      </c>
      <c r="BK8857" s="98" t="s">
        <v>70</v>
      </c>
    </row>
    <row r="8858" spans="17:63" ht="29.25" customHeight="1" x14ac:dyDescent="0.2">
      <c r="Q8858" s="92" t="s">
        <v>50</v>
      </c>
      <c r="BF8858" s="101" t="s">
        <v>58</v>
      </c>
      <c r="BK8858" s="98" t="s">
        <v>70</v>
      </c>
    </row>
    <row r="8859" spans="17:63" ht="29.25" customHeight="1" x14ac:dyDescent="0.2">
      <c r="Q8859" s="92" t="s">
        <v>50</v>
      </c>
      <c r="BF8859" s="101" t="s">
        <v>58</v>
      </c>
      <c r="BK8859" s="98" t="s">
        <v>70</v>
      </c>
    </row>
    <row r="8860" spans="17:63" ht="29.25" customHeight="1" x14ac:dyDescent="0.2">
      <c r="Q8860" s="92" t="s">
        <v>50</v>
      </c>
      <c r="BF8860" s="101" t="s">
        <v>58</v>
      </c>
      <c r="BK8860" s="98" t="s">
        <v>70</v>
      </c>
    </row>
    <row r="8861" spans="17:63" ht="29.25" customHeight="1" x14ac:dyDescent="0.2">
      <c r="Q8861" s="92" t="s">
        <v>50</v>
      </c>
      <c r="BF8861" s="101" t="s">
        <v>58</v>
      </c>
      <c r="BK8861" s="98" t="s">
        <v>70</v>
      </c>
    </row>
    <row r="8862" spans="17:63" ht="29.25" customHeight="1" x14ac:dyDescent="0.2">
      <c r="Q8862" s="92" t="s">
        <v>50</v>
      </c>
      <c r="BF8862" s="101" t="s">
        <v>58</v>
      </c>
      <c r="BK8862" s="98" t="s">
        <v>70</v>
      </c>
    </row>
    <row r="8863" spans="17:63" ht="29.25" customHeight="1" x14ac:dyDescent="0.2">
      <c r="Q8863" s="92" t="s">
        <v>50</v>
      </c>
      <c r="BF8863" s="101" t="s">
        <v>58</v>
      </c>
      <c r="BK8863" s="98" t="s">
        <v>70</v>
      </c>
    </row>
    <row r="8864" spans="17:63" ht="29.25" customHeight="1" x14ac:dyDescent="0.2">
      <c r="Q8864" s="92" t="s">
        <v>50</v>
      </c>
      <c r="BF8864" s="101" t="s">
        <v>58</v>
      </c>
      <c r="BK8864" s="98" t="s">
        <v>70</v>
      </c>
    </row>
    <row r="8865" spans="17:63" ht="29.25" customHeight="1" x14ac:dyDescent="0.2">
      <c r="Q8865" s="92" t="s">
        <v>50</v>
      </c>
      <c r="BF8865" s="101" t="s">
        <v>58</v>
      </c>
      <c r="BK8865" s="98" t="s">
        <v>70</v>
      </c>
    </row>
    <row r="8866" spans="17:63" ht="29.25" customHeight="1" x14ac:dyDescent="0.2">
      <c r="Q8866" s="92" t="s">
        <v>50</v>
      </c>
      <c r="BF8866" s="101" t="s">
        <v>58</v>
      </c>
      <c r="BK8866" s="98" t="s">
        <v>70</v>
      </c>
    </row>
    <row r="8867" spans="17:63" ht="29.25" customHeight="1" x14ac:dyDescent="0.2">
      <c r="Q8867" s="92" t="s">
        <v>50</v>
      </c>
      <c r="BF8867" s="101" t="s">
        <v>58</v>
      </c>
      <c r="BK8867" s="98" t="s">
        <v>70</v>
      </c>
    </row>
    <row r="8868" spans="17:63" ht="29.25" customHeight="1" x14ac:dyDescent="0.2">
      <c r="Q8868" s="92" t="s">
        <v>50</v>
      </c>
      <c r="BF8868" s="101" t="s">
        <v>58</v>
      </c>
      <c r="BK8868" s="98" t="s">
        <v>70</v>
      </c>
    </row>
    <row r="8869" spans="17:63" ht="29.25" customHeight="1" x14ac:dyDescent="0.2">
      <c r="Q8869" s="92" t="s">
        <v>50</v>
      </c>
      <c r="BF8869" s="101" t="s">
        <v>58</v>
      </c>
      <c r="BK8869" s="98" t="s">
        <v>70</v>
      </c>
    </row>
    <row r="8870" spans="17:63" ht="29.25" customHeight="1" x14ac:dyDescent="0.2">
      <c r="Q8870" s="92" t="s">
        <v>50</v>
      </c>
      <c r="BF8870" s="101" t="s">
        <v>58</v>
      </c>
      <c r="BK8870" s="98" t="s">
        <v>70</v>
      </c>
    </row>
    <row r="8871" spans="17:63" ht="29.25" customHeight="1" x14ac:dyDescent="0.2">
      <c r="Q8871" s="92" t="s">
        <v>50</v>
      </c>
      <c r="BF8871" s="101" t="s">
        <v>58</v>
      </c>
      <c r="BK8871" s="98" t="s">
        <v>70</v>
      </c>
    </row>
    <row r="8872" spans="17:63" ht="29.25" customHeight="1" x14ac:dyDescent="0.2">
      <c r="Q8872" s="92" t="s">
        <v>50</v>
      </c>
      <c r="BF8872" s="101" t="s">
        <v>58</v>
      </c>
      <c r="BK8872" s="98" t="s">
        <v>70</v>
      </c>
    </row>
    <row r="8873" spans="17:63" ht="29.25" customHeight="1" x14ac:dyDescent="0.2">
      <c r="Q8873" s="92" t="s">
        <v>50</v>
      </c>
      <c r="BF8873" s="101" t="s">
        <v>58</v>
      </c>
      <c r="BK8873" s="98" t="s">
        <v>70</v>
      </c>
    </row>
    <row r="8874" spans="17:63" ht="29.25" customHeight="1" x14ac:dyDescent="0.2">
      <c r="Q8874" s="92" t="s">
        <v>50</v>
      </c>
      <c r="BF8874" s="101" t="s">
        <v>58</v>
      </c>
      <c r="BK8874" s="98" t="s">
        <v>70</v>
      </c>
    </row>
    <row r="8875" spans="17:63" ht="29.25" customHeight="1" x14ac:dyDescent="0.2">
      <c r="Q8875" s="92" t="s">
        <v>50</v>
      </c>
      <c r="BF8875" s="101" t="s">
        <v>58</v>
      </c>
      <c r="BK8875" s="98" t="s">
        <v>70</v>
      </c>
    </row>
    <row r="8876" spans="17:63" ht="29.25" customHeight="1" x14ac:dyDescent="0.2">
      <c r="Q8876" s="92" t="s">
        <v>50</v>
      </c>
      <c r="BF8876" s="101" t="s">
        <v>58</v>
      </c>
      <c r="BK8876" s="98" t="s">
        <v>70</v>
      </c>
    </row>
    <row r="8877" spans="17:63" ht="29.25" customHeight="1" x14ac:dyDescent="0.2">
      <c r="Q8877" s="92" t="s">
        <v>50</v>
      </c>
      <c r="BF8877" s="101" t="s">
        <v>58</v>
      </c>
      <c r="BK8877" s="98" t="s">
        <v>70</v>
      </c>
    </row>
    <row r="8878" spans="17:63" ht="29.25" customHeight="1" x14ac:dyDescent="0.2">
      <c r="Q8878" s="92" t="s">
        <v>50</v>
      </c>
      <c r="BF8878" s="101" t="s">
        <v>58</v>
      </c>
      <c r="BK8878" s="98" t="s">
        <v>70</v>
      </c>
    </row>
    <row r="8879" spans="17:63" ht="29.25" customHeight="1" x14ac:dyDescent="0.2">
      <c r="Q8879" s="92" t="s">
        <v>50</v>
      </c>
      <c r="BF8879" s="101" t="s">
        <v>58</v>
      </c>
      <c r="BK8879" s="98" t="s">
        <v>70</v>
      </c>
    </row>
    <row r="8880" spans="17:63" ht="29.25" customHeight="1" x14ac:dyDescent="0.2">
      <c r="Q8880" s="92" t="s">
        <v>50</v>
      </c>
      <c r="BF8880" s="101" t="s">
        <v>58</v>
      </c>
      <c r="BK8880" s="98" t="s">
        <v>70</v>
      </c>
    </row>
    <row r="8881" spans="17:63" ht="29.25" customHeight="1" x14ac:dyDescent="0.2">
      <c r="Q8881" s="92" t="s">
        <v>50</v>
      </c>
      <c r="BF8881" s="101" t="s">
        <v>58</v>
      </c>
      <c r="BK8881" s="98" t="s">
        <v>70</v>
      </c>
    </row>
    <row r="8882" spans="17:63" ht="29.25" customHeight="1" x14ac:dyDescent="0.2">
      <c r="Q8882" s="92" t="s">
        <v>50</v>
      </c>
      <c r="BF8882" s="101" t="s">
        <v>58</v>
      </c>
      <c r="BK8882" s="98" t="s">
        <v>70</v>
      </c>
    </row>
    <row r="8883" spans="17:63" ht="29.25" customHeight="1" x14ac:dyDescent="0.2">
      <c r="Q8883" s="92" t="s">
        <v>50</v>
      </c>
      <c r="BF8883" s="101" t="s">
        <v>58</v>
      </c>
      <c r="BK8883" s="98" t="s">
        <v>70</v>
      </c>
    </row>
    <row r="8884" spans="17:63" ht="29.25" customHeight="1" x14ac:dyDescent="0.2">
      <c r="Q8884" s="92" t="s">
        <v>50</v>
      </c>
      <c r="BF8884" s="101" t="s">
        <v>58</v>
      </c>
      <c r="BK8884" s="98" t="s">
        <v>70</v>
      </c>
    </row>
    <row r="8885" spans="17:63" ht="29.25" customHeight="1" x14ac:dyDescent="0.2">
      <c r="Q8885" s="92" t="s">
        <v>50</v>
      </c>
      <c r="BF8885" s="101" t="s">
        <v>58</v>
      </c>
      <c r="BK8885" s="98" t="s">
        <v>70</v>
      </c>
    </row>
    <row r="8886" spans="17:63" ht="29.25" customHeight="1" x14ac:dyDescent="0.2">
      <c r="Q8886" s="92" t="s">
        <v>50</v>
      </c>
      <c r="BF8886" s="101" t="s">
        <v>58</v>
      </c>
      <c r="BK8886" s="98" t="s">
        <v>70</v>
      </c>
    </row>
    <row r="8887" spans="17:63" ht="29.25" customHeight="1" x14ac:dyDescent="0.2">
      <c r="Q8887" s="92" t="s">
        <v>50</v>
      </c>
      <c r="BF8887" s="101" t="s">
        <v>58</v>
      </c>
      <c r="BK8887" s="98" t="s">
        <v>70</v>
      </c>
    </row>
    <row r="8888" spans="17:63" ht="29.25" customHeight="1" x14ac:dyDescent="0.2">
      <c r="Q8888" s="92" t="s">
        <v>50</v>
      </c>
      <c r="BF8888" s="101" t="s">
        <v>58</v>
      </c>
      <c r="BK8888" s="98" t="s">
        <v>70</v>
      </c>
    </row>
    <row r="8889" spans="17:63" ht="29.25" customHeight="1" x14ac:dyDescent="0.2">
      <c r="Q8889" s="92" t="s">
        <v>50</v>
      </c>
      <c r="BF8889" s="101" t="s">
        <v>58</v>
      </c>
      <c r="BK8889" s="98" t="s">
        <v>70</v>
      </c>
    </row>
    <row r="8890" spans="17:63" ht="29.25" customHeight="1" x14ac:dyDescent="0.2">
      <c r="Q8890" s="92" t="s">
        <v>50</v>
      </c>
      <c r="BF8890" s="101" t="s">
        <v>58</v>
      </c>
      <c r="BK8890" s="98" t="s">
        <v>70</v>
      </c>
    </row>
    <row r="8891" spans="17:63" ht="29.25" customHeight="1" x14ac:dyDescent="0.2">
      <c r="Q8891" s="92" t="s">
        <v>50</v>
      </c>
      <c r="BF8891" s="101" t="s">
        <v>58</v>
      </c>
      <c r="BK8891" s="98" t="s">
        <v>70</v>
      </c>
    </row>
    <row r="8892" spans="17:63" ht="29.25" customHeight="1" x14ac:dyDescent="0.2">
      <c r="Q8892" s="92" t="s">
        <v>50</v>
      </c>
      <c r="BF8892" s="101" t="s">
        <v>58</v>
      </c>
      <c r="BK8892" s="98" t="s">
        <v>70</v>
      </c>
    </row>
    <row r="8893" spans="17:63" ht="29.25" customHeight="1" x14ac:dyDescent="0.2">
      <c r="Q8893" s="92" t="s">
        <v>50</v>
      </c>
      <c r="BF8893" s="101" t="s">
        <v>58</v>
      </c>
      <c r="BK8893" s="98" t="s">
        <v>70</v>
      </c>
    </row>
    <row r="8894" spans="17:63" ht="29.25" customHeight="1" x14ac:dyDescent="0.2">
      <c r="Q8894" s="92" t="s">
        <v>50</v>
      </c>
      <c r="BF8894" s="101" t="s">
        <v>58</v>
      </c>
      <c r="BK8894" s="98" t="s">
        <v>70</v>
      </c>
    </row>
    <row r="8895" spans="17:63" ht="29.25" customHeight="1" x14ac:dyDescent="0.2">
      <c r="Q8895" s="92" t="s">
        <v>50</v>
      </c>
      <c r="BF8895" s="101" t="s">
        <v>58</v>
      </c>
      <c r="BK8895" s="98" t="s">
        <v>70</v>
      </c>
    </row>
    <row r="8896" spans="17:63" ht="29.25" customHeight="1" x14ac:dyDescent="0.2">
      <c r="Q8896" s="92" t="s">
        <v>50</v>
      </c>
      <c r="BF8896" s="101" t="s">
        <v>58</v>
      </c>
      <c r="BK8896" s="98" t="s">
        <v>70</v>
      </c>
    </row>
    <row r="8897" spans="17:63" ht="29.25" customHeight="1" x14ac:dyDescent="0.2">
      <c r="Q8897" s="92" t="s">
        <v>50</v>
      </c>
      <c r="BF8897" s="101" t="s">
        <v>58</v>
      </c>
      <c r="BK8897" s="98" t="s">
        <v>70</v>
      </c>
    </row>
    <row r="8898" spans="17:63" ht="29.25" customHeight="1" x14ac:dyDescent="0.2">
      <c r="Q8898" s="92" t="s">
        <v>50</v>
      </c>
      <c r="BF8898" s="101" t="s">
        <v>58</v>
      </c>
      <c r="BK8898" s="98" t="s">
        <v>70</v>
      </c>
    </row>
    <row r="8899" spans="17:63" ht="29.25" customHeight="1" x14ac:dyDescent="0.2">
      <c r="Q8899" s="92" t="s">
        <v>50</v>
      </c>
      <c r="BF8899" s="101" t="s">
        <v>58</v>
      </c>
      <c r="BK8899" s="98" t="s">
        <v>70</v>
      </c>
    </row>
    <row r="8900" spans="17:63" ht="29.25" customHeight="1" x14ac:dyDescent="0.2">
      <c r="Q8900" s="92" t="s">
        <v>50</v>
      </c>
      <c r="BF8900" s="101" t="s">
        <v>58</v>
      </c>
      <c r="BK8900" s="98" t="s">
        <v>70</v>
      </c>
    </row>
    <row r="8901" spans="17:63" ht="29.25" customHeight="1" x14ac:dyDescent="0.2">
      <c r="Q8901" s="92" t="s">
        <v>50</v>
      </c>
      <c r="BF8901" s="101" t="s">
        <v>58</v>
      </c>
      <c r="BK8901" s="98" t="s">
        <v>70</v>
      </c>
    </row>
    <row r="8902" spans="17:63" ht="29.25" customHeight="1" x14ac:dyDescent="0.2">
      <c r="Q8902" s="92" t="s">
        <v>50</v>
      </c>
      <c r="BF8902" s="101" t="s">
        <v>58</v>
      </c>
      <c r="BK8902" s="98" t="s">
        <v>70</v>
      </c>
    </row>
    <row r="8903" spans="17:63" ht="29.25" customHeight="1" x14ac:dyDescent="0.2">
      <c r="Q8903" s="92" t="s">
        <v>50</v>
      </c>
      <c r="BF8903" s="101" t="s">
        <v>58</v>
      </c>
      <c r="BK8903" s="98" t="s">
        <v>70</v>
      </c>
    </row>
    <row r="8904" spans="17:63" ht="29.25" customHeight="1" x14ac:dyDescent="0.2">
      <c r="Q8904" s="92" t="s">
        <v>50</v>
      </c>
      <c r="BF8904" s="101" t="s">
        <v>58</v>
      </c>
      <c r="BK8904" s="98" t="s">
        <v>70</v>
      </c>
    </row>
    <row r="8905" spans="17:63" ht="29.25" customHeight="1" x14ac:dyDescent="0.2">
      <c r="Q8905" s="92" t="s">
        <v>50</v>
      </c>
      <c r="BF8905" s="101" t="s">
        <v>58</v>
      </c>
      <c r="BK8905" s="98" t="s">
        <v>70</v>
      </c>
    </row>
    <row r="8906" spans="17:63" ht="29.25" customHeight="1" x14ac:dyDescent="0.2">
      <c r="Q8906" s="92" t="s">
        <v>50</v>
      </c>
      <c r="BF8906" s="101" t="s">
        <v>58</v>
      </c>
      <c r="BK8906" s="98" t="s">
        <v>70</v>
      </c>
    </row>
    <row r="8907" spans="17:63" ht="29.25" customHeight="1" x14ac:dyDescent="0.2">
      <c r="Q8907" s="92" t="s">
        <v>50</v>
      </c>
      <c r="BF8907" s="101" t="s">
        <v>58</v>
      </c>
      <c r="BK8907" s="98" t="s">
        <v>70</v>
      </c>
    </row>
    <row r="8908" spans="17:63" ht="29.25" customHeight="1" x14ac:dyDescent="0.2">
      <c r="Q8908" s="92" t="s">
        <v>50</v>
      </c>
      <c r="BF8908" s="101" t="s">
        <v>58</v>
      </c>
      <c r="BK8908" s="98" t="s">
        <v>70</v>
      </c>
    </row>
    <row r="8909" spans="17:63" ht="29.25" customHeight="1" x14ac:dyDescent="0.2">
      <c r="Q8909" s="92" t="s">
        <v>50</v>
      </c>
      <c r="BF8909" s="101" t="s">
        <v>58</v>
      </c>
      <c r="BK8909" s="98" t="s">
        <v>70</v>
      </c>
    </row>
    <row r="8910" spans="17:63" ht="29.25" customHeight="1" x14ac:dyDescent="0.2">
      <c r="Q8910" s="92" t="s">
        <v>50</v>
      </c>
      <c r="BF8910" s="101" t="s">
        <v>58</v>
      </c>
      <c r="BK8910" s="98" t="s">
        <v>70</v>
      </c>
    </row>
    <row r="8911" spans="17:63" ht="29.25" customHeight="1" x14ac:dyDescent="0.2">
      <c r="Q8911" s="92" t="s">
        <v>50</v>
      </c>
      <c r="BF8911" s="101" t="s">
        <v>58</v>
      </c>
      <c r="BK8911" s="98" t="s">
        <v>70</v>
      </c>
    </row>
    <row r="8912" spans="17:63" ht="29.25" customHeight="1" x14ac:dyDescent="0.2">
      <c r="Q8912" s="92" t="s">
        <v>50</v>
      </c>
      <c r="BF8912" s="101" t="s">
        <v>58</v>
      </c>
      <c r="BK8912" s="98" t="s">
        <v>70</v>
      </c>
    </row>
    <row r="8913" spans="17:63" ht="29.25" customHeight="1" x14ac:dyDescent="0.2">
      <c r="Q8913" s="92" t="s">
        <v>50</v>
      </c>
      <c r="BF8913" s="101" t="s">
        <v>58</v>
      </c>
      <c r="BK8913" s="98" t="s">
        <v>70</v>
      </c>
    </row>
    <row r="8914" spans="17:63" ht="29.25" customHeight="1" x14ac:dyDescent="0.2">
      <c r="Q8914" s="92" t="s">
        <v>50</v>
      </c>
      <c r="BF8914" s="101" t="s">
        <v>58</v>
      </c>
      <c r="BK8914" s="98" t="s">
        <v>70</v>
      </c>
    </row>
    <row r="8915" spans="17:63" ht="29.25" customHeight="1" x14ac:dyDescent="0.2">
      <c r="Q8915" s="92" t="s">
        <v>50</v>
      </c>
      <c r="BF8915" s="101" t="s">
        <v>58</v>
      </c>
      <c r="BK8915" s="98" t="s">
        <v>70</v>
      </c>
    </row>
    <row r="8916" spans="17:63" ht="29.25" customHeight="1" x14ac:dyDescent="0.2">
      <c r="Q8916" s="92" t="s">
        <v>50</v>
      </c>
      <c r="BF8916" s="101" t="s">
        <v>58</v>
      </c>
      <c r="BK8916" s="98" t="s">
        <v>70</v>
      </c>
    </row>
    <row r="8917" spans="17:63" ht="29.25" customHeight="1" x14ac:dyDescent="0.2">
      <c r="Q8917" s="92" t="s">
        <v>50</v>
      </c>
      <c r="BF8917" s="101" t="s">
        <v>58</v>
      </c>
      <c r="BK8917" s="98" t="s">
        <v>70</v>
      </c>
    </row>
    <row r="8918" spans="17:63" ht="29.25" customHeight="1" x14ac:dyDescent="0.2">
      <c r="Q8918" s="92" t="s">
        <v>50</v>
      </c>
      <c r="BF8918" s="101" t="s">
        <v>58</v>
      </c>
      <c r="BK8918" s="98" t="s">
        <v>70</v>
      </c>
    </row>
    <row r="8919" spans="17:63" ht="29.25" customHeight="1" x14ac:dyDescent="0.2">
      <c r="Q8919" s="92" t="s">
        <v>50</v>
      </c>
      <c r="BF8919" s="101" t="s">
        <v>58</v>
      </c>
      <c r="BK8919" s="98" t="s">
        <v>70</v>
      </c>
    </row>
    <row r="8920" spans="17:63" ht="29.25" customHeight="1" x14ac:dyDescent="0.2">
      <c r="Q8920" s="92" t="s">
        <v>50</v>
      </c>
      <c r="BF8920" s="101" t="s">
        <v>58</v>
      </c>
      <c r="BK8920" s="98" t="s">
        <v>70</v>
      </c>
    </row>
    <row r="8921" spans="17:63" ht="29.25" customHeight="1" x14ac:dyDescent="0.2">
      <c r="Q8921" s="92" t="s">
        <v>50</v>
      </c>
      <c r="BF8921" s="101" t="s">
        <v>58</v>
      </c>
      <c r="BK8921" s="98" t="s">
        <v>70</v>
      </c>
    </row>
    <row r="8922" spans="17:63" ht="29.25" customHeight="1" x14ac:dyDescent="0.2">
      <c r="Q8922" s="92" t="s">
        <v>50</v>
      </c>
      <c r="BF8922" s="101" t="s">
        <v>58</v>
      </c>
      <c r="BK8922" s="98" t="s">
        <v>70</v>
      </c>
    </row>
    <row r="8923" spans="17:63" ht="29.25" customHeight="1" x14ac:dyDescent="0.2">
      <c r="Q8923" s="92" t="s">
        <v>50</v>
      </c>
      <c r="BF8923" s="101" t="s">
        <v>58</v>
      </c>
      <c r="BK8923" s="98" t="s">
        <v>70</v>
      </c>
    </row>
    <row r="8924" spans="17:63" ht="29.25" customHeight="1" x14ac:dyDescent="0.2">
      <c r="Q8924" s="92" t="s">
        <v>50</v>
      </c>
      <c r="BF8924" s="101" t="s">
        <v>58</v>
      </c>
      <c r="BK8924" s="98" t="s">
        <v>70</v>
      </c>
    </row>
    <row r="8925" spans="17:63" ht="29.25" customHeight="1" x14ac:dyDescent="0.2">
      <c r="Q8925" s="92" t="s">
        <v>50</v>
      </c>
      <c r="BF8925" s="101" t="s">
        <v>58</v>
      </c>
      <c r="BK8925" s="98" t="s">
        <v>70</v>
      </c>
    </row>
    <row r="8926" spans="17:63" ht="29.25" customHeight="1" x14ac:dyDescent="0.2">
      <c r="Q8926" s="92" t="s">
        <v>50</v>
      </c>
      <c r="BF8926" s="101" t="s">
        <v>58</v>
      </c>
      <c r="BK8926" s="98" t="s">
        <v>70</v>
      </c>
    </row>
    <row r="8927" spans="17:63" ht="29.25" customHeight="1" x14ac:dyDescent="0.2">
      <c r="Q8927" s="92" t="s">
        <v>50</v>
      </c>
      <c r="BF8927" s="101" t="s">
        <v>58</v>
      </c>
      <c r="BK8927" s="98" t="s">
        <v>70</v>
      </c>
    </row>
    <row r="8928" spans="17:63" ht="29.25" customHeight="1" x14ac:dyDescent="0.2">
      <c r="Q8928" s="92" t="s">
        <v>50</v>
      </c>
      <c r="BF8928" s="101" t="s">
        <v>58</v>
      </c>
      <c r="BK8928" s="98" t="s">
        <v>70</v>
      </c>
    </row>
    <row r="8929" spans="17:63" ht="29.25" customHeight="1" x14ac:dyDescent="0.2">
      <c r="Q8929" s="92" t="s">
        <v>50</v>
      </c>
      <c r="BF8929" s="101" t="s">
        <v>58</v>
      </c>
      <c r="BK8929" s="98" t="s">
        <v>70</v>
      </c>
    </row>
    <row r="8930" spans="17:63" ht="29.25" customHeight="1" x14ac:dyDescent="0.2">
      <c r="Q8930" s="92" t="s">
        <v>50</v>
      </c>
      <c r="BF8930" s="101" t="s">
        <v>58</v>
      </c>
      <c r="BK8930" s="98" t="s">
        <v>70</v>
      </c>
    </row>
    <row r="8931" spans="17:63" ht="29.25" customHeight="1" x14ac:dyDescent="0.2">
      <c r="Q8931" s="92" t="s">
        <v>50</v>
      </c>
      <c r="BF8931" s="101" t="s">
        <v>58</v>
      </c>
      <c r="BK8931" s="98" t="s">
        <v>70</v>
      </c>
    </row>
    <row r="8932" spans="17:63" ht="29.25" customHeight="1" x14ac:dyDescent="0.2">
      <c r="Q8932" s="92" t="s">
        <v>50</v>
      </c>
      <c r="BF8932" s="101" t="s">
        <v>58</v>
      </c>
      <c r="BK8932" s="98" t="s">
        <v>70</v>
      </c>
    </row>
    <row r="8933" spans="17:63" ht="29.25" customHeight="1" x14ac:dyDescent="0.2">
      <c r="Q8933" s="92" t="s">
        <v>50</v>
      </c>
      <c r="BF8933" s="101" t="s">
        <v>58</v>
      </c>
      <c r="BK8933" s="98" t="s">
        <v>70</v>
      </c>
    </row>
    <row r="8934" spans="17:63" ht="29.25" customHeight="1" x14ac:dyDescent="0.2">
      <c r="Q8934" s="92" t="s">
        <v>50</v>
      </c>
      <c r="BF8934" s="101" t="s">
        <v>58</v>
      </c>
      <c r="BK8934" s="98" t="s">
        <v>70</v>
      </c>
    </row>
    <row r="8935" spans="17:63" ht="29.25" customHeight="1" x14ac:dyDescent="0.2">
      <c r="Q8935" s="92" t="s">
        <v>50</v>
      </c>
      <c r="BF8935" s="101" t="s">
        <v>58</v>
      </c>
      <c r="BK8935" s="98" t="s">
        <v>70</v>
      </c>
    </row>
    <row r="8936" spans="17:63" ht="29.25" customHeight="1" x14ac:dyDescent="0.2">
      <c r="Q8936" s="92" t="s">
        <v>50</v>
      </c>
      <c r="BF8936" s="101" t="s">
        <v>58</v>
      </c>
      <c r="BK8936" s="98" t="s">
        <v>70</v>
      </c>
    </row>
    <row r="8937" spans="17:63" ht="29.25" customHeight="1" x14ac:dyDescent="0.2">
      <c r="Q8937" s="92" t="s">
        <v>50</v>
      </c>
      <c r="BF8937" s="101" t="s">
        <v>58</v>
      </c>
      <c r="BK8937" s="98" t="s">
        <v>70</v>
      </c>
    </row>
    <row r="8938" spans="17:63" ht="29.25" customHeight="1" x14ac:dyDescent="0.2">
      <c r="Q8938" s="92" t="s">
        <v>50</v>
      </c>
      <c r="BF8938" s="101" t="s">
        <v>58</v>
      </c>
      <c r="BK8938" s="98" t="s">
        <v>70</v>
      </c>
    </row>
    <row r="8939" spans="17:63" ht="29.25" customHeight="1" x14ac:dyDescent="0.2">
      <c r="Q8939" s="92" t="s">
        <v>50</v>
      </c>
      <c r="BF8939" s="101" t="s">
        <v>58</v>
      </c>
      <c r="BK8939" s="98" t="s">
        <v>70</v>
      </c>
    </row>
    <row r="8940" spans="17:63" ht="29.25" customHeight="1" x14ac:dyDescent="0.2">
      <c r="Q8940" s="92" t="s">
        <v>50</v>
      </c>
      <c r="BF8940" s="101" t="s">
        <v>58</v>
      </c>
      <c r="BK8940" s="98" t="s">
        <v>70</v>
      </c>
    </row>
    <row r="8941" spans="17:63" ht="29.25" customHeight="1" x14ac:dyDescent="0.2">
      <c r="Q8941" s="92" t="s">
        <v>50</v>
      </c>
      <c r="BF8941" s="101" t="s">
        <v>58</v>
      </c>
      <c r="BK8941" s="98" t="s">
        <v>70</v>
      </c>
    </row>
    <row r="8942" spans="17:63" ht="29.25" customHeight="1" x14ac:dyDescent="0.2">
      <c r="Q8942" s="92" t="s">
        <v>50</v>
      </c>
      <c r="BF8942" s="101" t="s">
        <v>58</v>
      </c>
      <c r="BK8942" s="98" t="s">
        <v>70</v>
      </c>
    </row>
    <row r="8943" spans="17:63" ht="29.25" customHeight="1" x14ac:dyDescent="0.2">
      <c r="Q8943" s="92" t="s">
        <v>50</v>
      </c>
      <c r="BF8943" s="101" t="s">
        <v>58</v>
      </c>
      <c r="BK8943" s="98" t="s">
        <v>70</v>
      </c>
    </row>
    <row r="8944" spans="17:63" ht="29.25" customHeight="1" x14ac:dyDescent="0.2">
      <c r="Q8944" s="92" t="s">
        <v>50</v>
      </c>
      <c r="BF8944" s="101" t="s">
        <v>58</v>
      </c>
      <c r="BK8944" s="98" t="s">
        <v>70</v>
      </c>
    </row>
    <row r="8945" spans="17:63" ht="29.25" customHeight="1" x14ac:dyDescent="0.2">
      <c r="Q8945" s="92" t="s">
        <v>50</v>
      </c>
      <c r="BF8945" s="101" t="s">
        <v>58</v>
      </c>
      <c r="BK8945" s="98" t="s">
        <v>70</v>
      </c>
    </row>
    <row r="8946" spans="17:63" ht="29.25" customHeight="1" x14ac:dyDescent="0.2">
      <c r="Q8946" s="92" t="s">
        <v>50</v>
      </c>
      <c r="BF8946" s="101" t="s">
        <v>58</v>
      </c>
      <c r="BK8946" s="98" t="s">
        <v>70</v>
      </c>
    </row>
    <row r="8947" spans="17:63" ht="29.25" customHeight="1" x14ac:dyDescent="0.2">
      <c r="Q8947" s="92" t="s">
        <v>50</v>
      </c>
      <c r="BF8947" s="101" t="s">
        <v>58</v>
      </c>
      <c r="BK8947" s="98" t="s">
        <v>70</v>
      </c>
    </row>
    <row r="8948" spans="17:63" ht="29.25" customHeight="1" x14ac:dyDescent="0.2">
      <c r="Q8948" s="92" t="s">
        <v>50</v>
      </c>
      <c r="BF8948" s="101" t="s">
        <v>58</v>
      </c>
      <c r="BK8948" s="98" t="s">
        <v>70</v>
      </c>
    </row>
    <row r="8949" spans="17:63" ht="29.25" customHeight="1" x14ac:dyDescent="0.2">
      <c r="Q8949" s="92" t="s">
        <v>50</v>
      </c>
      <c r="BF8949" s="101" t="s">
        <v>58</v>
      </c>
      <c r="BK8949" s="98" t="s">
        <v>70</v>
      </c>
    </row>
    <row r="8950" spans="17:63" ht="29.25" customHeight="1" x14ac:dyDescent="0.2">
      <c r="Q8950" s="92" t="s">
        <v>50</v>
      </c>
      <c r="BF8950" s="101" t="s">
        <v>58</v>
      </c>
      <c r="BK8950" s="98" t="s">
        <v>70</v>
      </c>
    </row>
    <row r="8951" spans="17:63" ht="29.25" customHeight="1" x14ac:dyDescent="0.2">
      <c r="Q8951" s="92" t="s">
        <v>50</v>
      </c>
      <c r="BF8951" s="101" t="s">
        <v>58</v>
      </c>
      <c r="BK8951" s="98" t="s">
        <v>70</v>
      </c>
    </row>
    <row r="8952" spans="17:63" ht="29.25" customHeight="1" x14ac:dyDescent="0.2">
      <c r="Q8952" s="92" t="s">
        <v>50</v>
      </c>
      <c r="BF8952" s="101" t="s">
        <v>58</v>
      </c>
      <c r="BK8952" s="98" t="s">
        <v>70</v>
      </c>
    </row>
    <row r="8953" spans="17:63" ht="29.25" customHeight="1" x14ac:dyDescent="0.2">
      <c r="Q8953" s="92" t="s">
        <v>50</v>
      </c>
      <c r="BF8953" s="101" t="s">
        <v>58</v>
      </c>
      <c r="BK8953" s="98" t="s">
        <v>70</v>
      </c>
    </row>
    <row r="8954" spans="17:63" ht="29.25" customHeight="1" x14ac:dyDescent="0.2">
      <c r="Q8954" s="92" t="s">
        <v>50</v>
      </c>
      <c r="BF8954" s="101" t="s">
        <v>58</v>
      </c>
      <c r="BK8954" s="98" t="s">
        <v>70</v>
      </c>
    </row>
    <row r="8955" spans="17:63" ht="29.25" customHeight="1" x14ac:dyDescent="0.2">
      <c r="Q8955" s="92" t="s">
        <v>50</v>
      </c>
      <c r="BF8955" s="101" t="s">
        <v>58</v>
      </c>
      <c r="BK8955" s="98" t="s">
        <v>70</v>
      </c>
    </row>
    <row r="8956" spans="17:63" ht="29.25" customHeight="1" x14ac:dyDescent="0.2">
      <c r="Q8956" s="92" t="s">
        <v>50</v>
      </c>
      <c r="BF8956" s="101" t="s">
        <v>58</v>
      </c>
      <c r="BK8956" s="98" t="s">
        <v>70</v>
      </c>
    </row>
    <row r="8957" spans="17:63" ht="29.25" customHeight="1" x14ac:dyDescent="0.2">
      <c r="Q8957" s="92" t="s">
        <v>50</v>
      </c>
      <c r="BF8957" s="101" t="s">
        <v>58</v>
      </c>
      <c r="BK8957" s="98" t="s">
        <v>70</v>
      </c>
    </row>
    <row r="8958" spans="17:63" ht="29.25" customHeight="1" x14ac:dyDescent="0.2">
      <c r="Q8958" s="92" t="s">
        <v>50</v>
      </c>
      <c r="BF8958" s="101" t="s">
        <v>58</v>
      </c>
      <c r="BK8958" s="98" t="s">
        <v>70</v>
      </c>
    </row>
    <row r="8959" spans="17:63" ht="29.25" customHeight="1" x14ac:dyDescent="0.2">
      <c r="Q8959" s="92" t="s">
        <v>50</v>
      </c>
      <c r="BF8959" s="101" t="s">
        <v>58</v>
      </c>
      <c r="BK8959" s="98" t="s">
        <v>70</v>
      </c>
    </row>
    <row r="8960" spans="17:63" ht="29.25" customHeight="1" x14ac:dyDescent="0.2">
      <c r="Q8960" s="92" t="s">
        <v>50</v>
      </c>
      <c r="BF8960" s="101" t="s">
        <v>58</v>
      </c>
      <c r="BK8960" s="98" t="s">
        <v>70</v>
      </c>
    </row>
    <row r="8961" spans="17:63" ht="29.25" customHeight="1" x14ac:dyDescent="0.2">
      <c r="Q8961" s="92" t="s">
        <v>50</v>
      </c>
      <c r="BF8961" s="101" t="s">
        <v>58</v>
      </c>
      <c r="BK8961" s="98" t="s">
        <v>70</v>
      </c>
    </row>
    <row r="8962" spans="17:63" ht="29.25" customHeight="1" x14ac:dyDescent="0.2">
      <c r="Q8962" s="92" t="s">
        <v>50</v>
      </c>
      <c r="BF8962" s="101" t="s">
        <v>58</v>
      </c>
      <c r="BK8962" s="98" t="s">
        <v>70</v>
      </c>
    </row>
    <row r="8963" spans="17:63" ht="29.25" customHeight="1" x14ac:dyDescent="0.2">
      <c r="Q8963" s="92" t="s">
        <v>50</v>
      </c>
      <c r="BF8963" s="101" t="s">
        <v>58</v>
      </c>
      <c r="BK8963" s="98" t="s">
        <v>70</v>
      </c>
    </row>
    <row r="8964" spans="17:63" ht="29.25" customHeight="1" x14ac:dyDescent="0.2">
      <c r="Q8964" s="92" t="s">
        <v>50</v>
      </c>
      <c r="BF8964" s="101" t="s">
        <v>58</v>
      </c>
      <c r="BK8964" s="98" t="s">
        <v>70</v>
      </c>
    </row>
    <row r="8965" spans="17:63" ht="29.25" customHeight="1" x14ac:dyDescent="0.2">
      <c r="Q8965" s="92" t="s">
        <v>50</v>
      </c>
      <c r="BF8965" s="101" t="s">
        <v>58</v>
      </c>
      <c r="BK8965" s="98" t="s">
        <v>70</v>
      </c>
    </row>
    <row r="8966" spans="17:63" ht="29.25" customHeight="1" x14ac:dyDescent="0.2">
      <c r="Q8966" s="92" t="s">
        <v>50</v>
      </c>
      <c r="BF8966" s="101" t="s">
        <v>58</v>
      </c>
      <c r="BK8966" s="98" t="s">
        <v>70</v>
      </c>
    </row>
    <row r="8967" spans="17:63" ht="29.25" customHeight="1" x14ac:dyDescent="0.2">
      <c r="Q8967" s="92" t="s">
        <v>50</v>
      </c>
      <c r="BF8967" s="101" t="s">
        <v>58</v>
      </c>
      <c r="BK8967" s="98" t="s">
        <v>70</v>
      </c>
    </row>
    <row r="8968" spans="17:63" ht="29.25" customHeight="1" x14ac:dyDescent="0.2">
      <c r="Q8968" s="92" t="s">
        <v>50</v>
      </c>
      <c r="BF8968" s="101" t="s">
        <v>58</v>
      </c>
      <c r="BK8968" s="98" t="s">
        <v>70</v>
      </c>
    </row>
    <row r="8969" spans="17:63" ht="29.25" customHeight="1" x14ac:dyDescent="0.2">
      <c r="Q8969" s="92" t="s">
        <v>50</v>
      </c>
      <c r="BF8969" s="101" t="s">
        <v>58</v>
      </c>
      <c r="BK8969" s="98" t="s">
        <v>70</v>
      </c>
    </row>
    <row r="8970" spans="17:63" ht="29.25" customHeight="1" x14ac:dyDescent="0.2">
      <c r="Q8970" s="92" t="s">
        <v>50</v>
      </c>
      <c r="BF8970" s="101" t="s">
        <v>58</v>
      </c>
      <c r="BK8970" s="98" t="s">
        <v>70</v>
      </c>
    </row>
    <row r="8971" spans="17:63" ht="29.25" customHeight="1" x14ac:dyDescent="0.2">
      <c r="Q8971" s="92" t="s">
        <v>50</v>
      </c>
      <c r="BF8971" s="101" t="s">
        <v>58</v>
      </c>
      <c r="BK8971" s="98" t="s">
        <v>70</v>
      </c>
    </row>
    <row r="8972" spans="17:63" ht="29.25" customHeight="1" x14ac:dyDescent="0.2">
      <c r="Q8972" s="92" t="s">
        <v>50</v>
      </c>
      <c r="BF8972" s="101" t="s">
        <v>58</v>
      </c>
      <c r="BK8972" s="98" t="s">
        <v>70</v>
      </c>
    </row>
    <row r="8973" spans="17:63" ht="29.25" customHeight="1" x14ac:dyDescent="0.2">
      <c r="Q8973" s="92" t="s">
        <v>50</v>
      </c>
      <c r="BF8973" s="101" t="s">
        <v>58</v>
      </c>
      <c r="BK8973" s="98" t="s">
        <v>70</v>
      </c>
    </row>
    <row r="8974" spans="17:63" ht="29.25" customHeight="1" x14ac:dyDescent="0.2">
      <c r="Q8974" s="92" t="s">
        <v>50</v>
      </c>
      <c r="BF8974" s="101" t="s">
        <v>58</v>
      </c>
      <c r="BK8974" s="98" t="s">
        <v>70</v>
      </c>
    </row>
    <row r="8975" spans="17:63" ht="29.25" customHeight="1" x14ac:dyDescent="0.2">
      <c r="Q8975" s="92" t="s">
        <v>50</v>
      </c>
      <c r="BF8975" s="101" t="s">
        <v>58</v>
      </c>
      <c r="BK8975" s="98" t="s">
        <v>70</v>
      </c>
    </row>
    <row r="8976" spans="17:63" ht="29.25" customHeight="1" x14ac:dyDescent="0.2">
      <c r="Q8976" s="92" t="s">
        <v>50</v>
      </c>
      <c r="BF8976" s="101" t="s">
        <v>58</v>
      </c>
      <c r="BK8976" s="98" t="s">
        <v>70</v>
      </c>
    </row>
    <row r="8977" spans="17:63" ht="29.25" customHeight="1" x14ac:dyDescent="0.2">
      <c r="Q8977" s="92" t="s">
        <v>50</v>
      </c>
      <c r="BF8977" s="101" t="s">
        <v>58</v>
      </c>
      <c r="BK8977" s="98" t="s">
        <v>70</v>
      </c>
    </row>
    <row r="8978" spans="17:63" ht="29.25" customHeight="1" x14ac:dyDescent="0.2">
      <c r="Q8978" s="92" t="s">
        <v>50</v>
      </c>
      <c r="BF8978" s="101" t="s">
        <v>58</v>
      </c>
      <c r="BK8978" s="98" t="s">
        <v>70</v>
      </c>
    </row>
    <row r="8979" spans="17:63" ht="29.25" customHeight="1" x14ac:dyDescent="0.2">
      <c r="Q8979" s="92" t="s">
        <v>50</v>
      </c>
      <c r="BF8979" s="101" t="s">
        <v>58</v>
      </c>
      <c r="BK8979" s="98" t="s">
        <v>70</v>
      </c>
    </row>
    <row r="8980" spans="17:63" ht="29.25" customHeight="1" x14ac:dyDescent="0.2">
      <c r="Q8980" s="92" t="s">
        <v>50</v>
      </c>
      <c r="BF8980" s="101" t="s">
        <v>58</v>
      </c>
      <c r="BK8980" s="98" t="s">
        <v>70</v>
      </c>
    </row>
    <row r="8981" spans="17:63" ht="29.25" customHeight="1" x14ac:dyDescent="0.2">
      <c r="Q8981" s="92" t="s">
        <v>50</v>
      </c>
      <c r="BF8981" s="101" t="s">
        <v>58</v>
      </c>
      <c r="BK8981" s="98" t="s">
        <v>70</v>
      </c>
    </row>
    <row r="8982" spans="17:63" ht="29.25" customHeight="1" x14ac:dyDescent="0.2">
      <c r="Q8982" s="92" t="s">
        <v>50</v>
      </c>
      <c r="BF8982" s="101" t="s">
        <v>58</v>
      </c>
      <c r="BK8982" s="98" t="s">
        <v>70</v>
      </c>
    </row>
    <row r="8983" spans="17:63" ht="29.25" customHeight="1" x14ac:dyDescent="0.2">
      <c r="Q8983" s="92" t="s">
        <v>50</v>
      </c>
      <c r="BF8983" s="101" t="s">
        <v>58</v>
      </c>
      <c r="BK8983" s="98" t="s">
        <v>70</v>
      </c>
    </row>
    <row r="8984" spans="17:63" ht="29.25" customHeight="1" x14ac:dyDescent="0.2">
      <c r="Q8984" s="92" t="s">
        <v>50</v>
      </c>
      <c r="BF8984" s="101" t="s">
        <v>58</v>
      </c>
      <c r="BK8984" s="98" t="s">
        <v>70</v>
      </c>
    </row>
    <row r="8985" spans="17:63" ht="29.25" customHeight="1" x14ac:dyDescent="0.2">
      <c r="Q8985" s="92" t="s">
        <v>50</v>
      </c>
      <c r="BF8985" s="101" t="s">
        <v>58</v>
      </c>
      <c r="BK8985" s="98" t="s">
        <v>70</v>
      </c>
    </row>
    <row r="8986" spans="17:63" ht="29.25" customHeight="1" x14ac:dyDescent="0.2">
      <c r="Q8986" s="92" t="s">
        <v>50</v>
      </c>
      <c r="BF8986" s="101" t="s">
        <v>58</v>
      </c>
      <c r="BK8986" s="98" t="s">
        <v>70</v>
      </c>
    </row>
    <row r="8987" spans="17:63" ht="29.25" customHeight="1" x14ac:dyDescent="0.2">
      <c r="Q8987" s="92" t="s">
        <v>50</v>
      </c>
      <c r="BF8987" s="101" t="s">
        <v>58</v>
      </c>
      <c r="BK8987" s="98" t="s">
        <v>70</v>
      </c>
    </row>
    <row r="8988" spans="17:63" ht="29.25" customHeight="1" x14ac:dyDescent="0.2">
      <c r="Q8988" s="92" t="s">
        <v>50</v>
      </c>
      <c r="BF8988" s="101" t="s">
        <v>58</v>
      </c>
      <c r="BK8988" s="98" t="s">
        <v>70</v>
      </c>
    </row>
    <row r="8989" spans="17:63" ht="29.25" customHeight="1" x14ac:dyDescent="0.2">
      <c r="Q8989" s="92" t="s">
        <v>50</v>
      </c>
      <c r="BF8989" s="101" t="s">
        <v>58</v>
      </c>
      <c r="BK8989" s="98" t="s">
        <v>70</v>
      </c>
    </row>
    <row r="8990" spans="17:63" ht="29.25" customHeight="1" x14ac:dyDescent="0.2">
      <c r="Q8990" s="92" t="s">
        <v>50</v>
      </c>
      <c r="BF8990" s="101" t="s">
        <v>58</v>
      </c>
      <c r="BK8990" s="98" t="s">
        <v>70</v>
      </c>
    </row>
    <row r="8991" spans="17:63" ht="29.25" customHeight="1" x14ac:dyDescent="0.2">
      <c r="Q8991" s="92" t="s">
        <v>50</v>
      </c>
      <c r="BF8991" s="101" t="s">
        <v>58</v>
      </c>
      <c r="BK8991" s="98" t="s">
        <v>70</v>
      </c>
    </row>
    <row r="8992" spans="17:63" ht="29.25" customHeight="1" x14ac:dyDescent="0.2">
      <c r="Q8992" s="92" t="s">
        <v>50</v>
      </c>
      <c r="BF8992" s="101" t="s">
        <v>58</v>
      </c>
      <c r="BK8992" s="98" t="s">
        <v>70</v>
      </c>
    </row>
    <row r="8993" spans="17:63" ht="29.25" customHeight="1" x14ac:dyDescent="0.2">
      <c r="Q8993" s="92" t="s">
        <v>50</v>
      </c>
      <c r="BF8993" s="101" t="s">
        <v>58</v>
      </c>
      <c r="BK8993" s="98" t="s">
        <v>70</v>
      </c>
    </row>
    <row r="8994" spans="17:63" ht="29.25" customHeight="1" x14ac:dyDescent="0.2">
      <c r="Q8994" s="92" t="s">
        <v>50</v>
      </c>
      <c r="BF8994" s="101" t="s">
        <v>58</v>
      </c>
      <c r="BK8994" s="98" t="s">
        <v>70</v>
      </c>
    </row>
    <row r="8995" spans="17:63" ht="29.25" customHeight="1" x14ac:dyDescent="0.2">
      <c r="Q8995" s="92" t="s">
        <v>50</v>
      </c>
      <c r="BF8995" s="101" t="s">
        <v>58</v>
      </c>
      <c r="BK8995" s="98" t="s">
        <v>70</v>
      </c>
    </row>
    <row r="8996" spans="17:63" ht="29.25" customHeight="1" x14ac:dyDescent="0.2">
      <c r="Q8996" s="92" t="s">
        <v>50</v>
      </c>
      <c r="BF8996" s="101" t="s">
        <v>58</v>
      </c>
      <c r="BK8996" s="98" t="s">
        <v>70</v>
      </c>
    </row>
    <row r="8997" spans="17:63" ht="29.25" customHeight="1" x14ac:dyDescent="0.2">
      <c r="Q8997" s="92" t="s">
        <v>50</v>
      </c>
      <c r="BF8997" s="101" t="s">
        <v>58</v>
      </c>
      <c r="BK8997" s="98" t="s">
        <v>70</v>
      </c>
    </row>
    <row r="8998" spans="17:63" ht="29.25" customHeight="1" x14ac:dyDescent="0.2">
      <c r="Q8998" s="92" t="s">
        <v>50</v>
      </c>
      <c r="BF8998" s="101" t="s">
        <v>58</v>
      </c>
      <c r="BK8998" s="98" t="s">
        <v>70</v>
      </c>
    </row>
    <row r="8999" spans="17:63" ht="29.25" customHeight="1" x14ac:dyDescent="0.2">
      <c r="Q8999" s="92" t="s">
        <v>50</v>
      </c>
      <c r="BF8999" s="101" t="s">
        <v>58</v>
      </c>
      <c r="BK8999" s="98" t="s">
        <v>70</v>
      </c>
    </row>
    <row r="9000" spans="17:63" ht="29.25" customHeight="1" x14ac:dyDescent="0.2">
      <c r="Q9000" s="92" t="s">
        <v>50</v>
      </c>
      <c r="BF9000" s="101" t="s">
        <v>58</v>
      </c>
      <c r="BK9000" s="98" t="s">
        <v>70</v>
      </c>
    </row>
    <row r="9001" spans="17:63" ht="29.25" customHeight="1" x14ac:dyDescent="0.2">
      <c r="Q9001" s="92" t="s">
        <v>50</v>
      </c>
      <c r="BF9001" s="101" t="s">
        <v>58</v>
      </c>
      <c r="BK9001" s="98" t="s">
        <v>70</v>
      </c>
    </row>
    <row r="9002" spans="17:63" ht="29.25" customHeight="1" x14ac:dyDescent="0.2">
      <c r="Q9002" s="92" t="s">
        <v>50</v>
      </c>
      <c r="BF9002" s="101" t="s">
        <v>58</v>
      </c>
      <c r="BK9002" s="98" t="s">
        <v>70</v>
      </c>
    </row>
    <row r="9003" spans="17:63" ht="29.25" customHeight="1" x14ac:dyDescent="0.2">
      <c r="Q9003" s="92" t="s">
        <v>50</v>
      </c>
      <c r="BF9003" s="101" t="s">
        <v>58</v>
      </c>
      <c r="BK9003" s="98" t="s">
        <v>70</v>
      </c>
    </row>
    <row r="9004" spans="17:63" ht="29.25" customHeight="1" x14ac:dyDescent="0.2">
      <c r="Q9004" s="92" t="s">
        <v>50</v>
      </c>
      <c r="BF9004" s="101" t="s">
        <v>58</v>
      </c>
      <c r="BK9004" s="98" t="s">
        <v>70</v>
      </c>
    </row>
    <row r="9005" spans="17:63" ht="29.25" customHeight="1" x14ac:dyDescent="0.2">
      <c r="Q9005" s="92" t="s">
        <v>50</v>
      </c>
      <c r="BF9005" s="101" t="s">
        <v>58</v>
      </c>
      <c r="BK9005" s="98" t="s">
        <v>70</v>
      </c>
    </row>
    <row r="9006" spans="17:63" ht="29.25" customHeight="1" x14ac:dyDescent="0.2">
      <c r="Q9006" s="92" t="s">
        <v>50</v>
      </c>
      <c r="BF9006" s="101" t="s">
        <v>58</v>
      </c>
      <c r="BK9006" s="98" t="s">
        <v>70</v>
      </c>
    </row>
    <row r="9007" spans="17:63" ht="29.25" customHeight="1" x14ac:dyDescent="0.2">
      <c r="Q9007" s="92" t="s">
        <v>50</v>
      </c>
      <c r="BF9007" s="101" t="s">
        <v>58</v>
      </c>
      <c r="BK9007" s="98" t="s">
        <v>70</v>
      </c>
    </row>
    <row r="9008" spans="17:63" ht="29.25" customHeight="1" x14ac:dyDescent="0.2">
      <c r="Q9008" s="92" t="s">
        <v>50</v>
      </c>
      <c r="BF9008" s="101" t="s">
        <v>58</v>
      </c>
      <c r="BK9008" s="98" t="s">
        <v>70</v>
      </c>
    </row>
    <row r="9009" spans="17:63" ht="29.25" customHeight="1" x14ac:dyDescent="0.2">
      <c r="Q9009" s="92" t="s">
        <v>50</v>
      </c>
      <c r="BF9009" s="101" t="s">
        <v>58</v>
      </c>
      <c r="BK9009" s="98" t="s">
        <v>70</v>
      </c>
    </row>
    <row r="9010" spans="17:63" ht="29.25" customHeight="1" x14ac:dyDescent="0.2">
      <c r="Q9010" s="92" t="s">
        <v>50</v>
      </c>
      <c r="BF9010" s="101" t="s">
        <v>58</v>
      </c>
      <c r="BK9010" s="98" t="s">
        <v>70</v>
      </c>
    </row>
    <row r="9011" spans="17:63" ht="29.25" customHeight="1" x14ac:dyDescent="0.2">
      <c r="Q9011" s="92" t="s">
        <v>50</v>
      </c>
      <c r="BF9011" s="101" t="s">
        <v>58</v>
      </c>
      <c r="BK9011" s="98" t="s">
        <v>70</v>
      </c>
    </row>
    <row r="9012" spans="17:63" ht="29.25" customHeight="1" x14ac:dyDescent="0.2">
      <c r="Q9012" s="92" t="s">
        <v>50</v>
      </c>
      <c r="BF9012" s="101" t="s">
        <v>58</v>
      </c>
      <c r="BK9012" s="98" t="s">
        <v>70</v>
      </c>
    </row>
    <row r="9013" spans="17:63" ht="29.25" customHeight="1" x14ac:dyDescent="0.2">
      <c r="Q9013" s="92" t="s">
        <v>50</v>
      </c>
      <c r="BF9013" s="101" t="s">
        <v>58</v>
      </c>
      <c r="BK9013" s="98" t="s">
        <v>70</v>
      </c>
    </row>
    <row r="9014" spans="17:63" ht="29.25" customHeight="1" x14ac:dyDescent="0.2">
      <c r="Q9014" s="92" t="s">
        <v>50</v>
      </c>
      <c r="BF9014" s="101" t="s">
        <v>58</v>
      </c>
      <c r="BK9014" s="98" t="s">
        <v>70</v>
      </c>
    </row>
    <row r="9015" spans="17:63" ht="29.25" customHeight="1" x14ac:dyDescent="0.2">
      <c r="Q9015" s="92" t="s">
        <v>50</v>
      </c>
      <c r="BF9015" s="101" t="s">
        <v>58</v>
      </c>
      <c r="BK9015" s="98" t="s">
        <v>70</v>
      </c>
    </row>
    <row r="9016" spans="17:63" ht="29.25" customHeight="1" x14ac:dyDescent="0.2">
      <c r="Q9016" s="92" t="s">
        <v>50</v>
      </c>
      <c r="BF9016" s="101" t="s">
        <v>58</v>
      </c>
      <c r="BK9016" s="98" t="s">
        <v>70</v>
      </c>
    </row>
    <row r="9017" spans="17:63" ht="29.25" customHeight="1" x14ac:dyDescent="0.2">
      <c r="Q9017" s="92" t="s">
        <v>50</v>
      </c>
      <c r="BF9017" s="101" t="s">
        <v>58</v>
      </c>
      <c r="BK9017" s="98" t="s">
        <v>70</v>
      </c>
    </row>
    <row r="9018" spans="17:63" ht="29.25" customHeight="1" x14ac:dyDescent="0.2">
      <c r="Q9018" s="92" t="s">
        <v>50</v>
      </c>
      <c r="BF9018" s="101" t="s">
        <v>58</v>
      </c>
      <c r="BK9018" s="98" t="s">
        <v>70</v>
      </c>
    </row>
    <row r="9019" spans="17:63" ht="29.25" customHeight="1" x14ac:dyDescent="0.2">
      <c r="Q9019" s="92" t="s">
        <v>50</v>
      </c>
      <c r="BF9019" s="101" t="s">
        <v>58</v>
      </c>
      <c r="BK9019" s="98" t="s">
        <v>70</v>
      </c>
    </row>
    <row r="9020" spans="17:63" ht="29.25" customHeight="1" x14ac:dyDescent="0.2">
      <c r="Q9020" s="92" t="s">
        <v>50</v>
      </c>
      <c r="BF9020" s="101" t="s">
        <v>58</v>
      </c>
      <c r="BK9020" s="98" t="s">
        <v>70</v>
      </c>
    </row>
    <row r="9021" spans="17:63" ht="29.25" customHeight="1" x14ac:dyDescent="0.2">
      <c r="Q9021" s="92" t="s">
        <v>50</v>
      </c>
      <c r="BF9021" s="101" t="s">
        <v>58</v>
      </c>
      <c r="BK9021" s="98" t="s">
        <v>70</v>
      </c>
    </row>
    <row r="9022" spans="17:63" ht="29.25" customHeight="1" x14ac:dyDescent="0.2">
      <c r="Q9022" s="92" t="s">
        <v>50</v>
      </c>
      <c r="BF9022" s="101" t="s">
        <v>58</v>
      </c>
      <c r="BK9022" s="98" t="s">
        <v>70</v>
      </c>
    </row>
    <row r="9023" spans="17:63" ht="29.25" customHeight="1" x14ac:dyDescent="0.2">
      <c r="Q9023" s="92" t="s">
        <v>50</v>
      </c>
      <c r="BF9023" s="101" t="s">
        <v>58</v>
      </c>
      <c r="BK9023" s="98" t="s">
        <v>70</v>
      </c>
    </row>
    <row r="9024" spans="17:63" ht="29.25" customHeight="1" x14ac:dyDescent="0.2">
      <c r="Q9024" s="92" t="s">
        <v>50</v>
      </c>
      <c r="BF9024" s="101" t="s">
        <v>58</v>
      </c>
      <c r="BK9024" s="98" t="s">
        <v>70</v>
      </c>
    </row>
    <row r="9025" spans="17:63" ht="29.25" customHeight="1" x14ac:dyDescent="0.2">
      <c r="Q9025" s="92" t="s">
        <v>50</v>
      </c>
      <c r="BF9025" s="101" t="s">
        <v>58</v>
      </c>
      <c r="BK9025" s="98" t="s">
        <v>70</v>
      </c>
    </row>
    <row r="9026" spans="17:63" ht="29.25" customHeight="1" x14ac:dyDescent="0.2">
      <c r="Q9026" s="92" t="s">
        <v>50</v>
      </c>
      <c r="BF9026" s="101" t="s">
        <v>58</v>
      </c>
      <c r="BK9026" s="98" t="s">
        <v>70</v>
      </c>
    </row>
    <row r="9027" spans="17:63" ht="29.25" customHeight="1" x14ac:dyDescent="0.2">
      <c r="Q9027" s="92" t="s">
        <v>50</v>
      </c>
      <c r="BF9027" s="101" t="s">
        <v>58</v>
      </c>
      <c r="BK9027" s="98" t="s">
        <v>70</v>
      </c>
    </row>
    <row r="9028" spans="17:63" ht="29.25" customHeight="1" x14ac:dyDescent="0.2">
      <c r="Q9028" s="92" t="s">
        <v>50</v>
      </c>
      <c r="BF9028" s="101" t="s">
        <v>58</v>
      </c>
      <c r="BK9028" s="98" t="s">
        <v>70</v>
      </c>
    </row>
    <row r="9029" spans="17:63" ht="29.25" customHeight="1" x14ac:dyDescent="0.2">
      <c r="Q9029" s="92" t="s">
        <v>50</v>
      </c>
      <c r="BF9029" s="101" t="s">
        <v>58</v>
      </c>
      <c r="BK9029" s="98" t="s">
        <v>70</v>
      </c>
    </row>
    <row r="9030" spans="17:63" ht="29.25" customHeight="1" x14ac:dyDescent="0.2">
      <c r="Q9030" s="92" t="s">
        <v>50</v>
      </c>
      <c r="BF9030" s="101" t="s">
        <v>58</v>
      </c>
      <c r="BK9030" s="98" t="s">
        <v>70</v>
      </c>
    </row>
    <row r="9031" spans="17:63" ht="29.25" customHeight="1" x14ac:dyDescent="0.2">
      <c r="Q9031" s="92" t="s">
        <v>50</v>
      </c>
      <c r="BF9031" s="101" t="s">
        <v>58</v>
      </c>
      <c r="BK9031" s="98" t="s">
        <v>70</v>
      </c>
    </row>
    <row r="9032" spans="17:63" ht="29.25" customHeight="1" x14ac:dyDescent="0.2">
      <c r="Q9032" s="92" t="s">
        <v>50</v>
      </c>
      <c r="BF9032" s="101" t="s">
        <v>58</v>
      </c>
      <c r="BK9032" s="98" t="s">
        <v>70</v>
      </c>
    </row>
    <row r="9033" spans="17:63" ht="29.25" customHeight="1" x14ac:dyDescent="0.2">
      <c r="Q9033" s="92" t="s">
        <v>50</v>
      </c>
      <c r="BF9033" s="101" t="s">
        <v>58</v>
      </c>
      <c r="BK9033" s="98" t="s">
        <v>70</v>
      </c>
    </row>
    <row r="9034" spans="17:63" ht="29.25" customHeight="1" x14ac:dyDescent="0.2">
      <c r="Q9034" s="92" t="s">
        <v>50</v>
      </c>
      <c r="BF9034" s="101" t="s">
        <v>58</v>
      </c>
      <c r="BK9034" s="98" t="s">
        <v>70</v>
      </c>
    </row>
    <row r="9035" spans="17:63" ht="29.25" customHeight="1" x14ac:dyDescent="0.2">
      <c r="Q9035" s="92" t="s">
        <v>50</v>
      </c>
      <c r="BF9035" s="101" t="s">
        <v>58</v>
      </c>
      <c r="BK9035" s="98" t="s">
        <v>70</v>
      </c>
    </row>
    <row r="9036" spans="17:63" ht="29.25" customHeight="1" x14ac:dyDescent="0.2">
      <c r="Q9036" s="92" t="s">
        <v>50</v>
      </c>
      <c r="BF9036" s="101" t="s">
        <v>58</v>
      </c>
      <c r="BK9036" s="98" t="s">
        <v>70</v>
      </c>
    </row>
    <row r="9037" spans="17:63" ht="29.25" customHeight="1" x14ac:dyDescent="0.2">
      <c r="Q9037" s="92" t="s">
        <v>50</v>
      </c>
      <c r="BF9037" s="101" t="s">
        <v>58</v>
      </c>
      <c r="BK9037" s="98" t="s">
        <v>70</v>
      </c>
    </row>
    <row r="9038" spans="17:63" ht="29.25" customHeight="1" x14ac:dyDescent="0.2">
      <c r="Q9038" s="92" t="s">
        <v>50</v>
      </c>
      <c r="BF9038" s="101" t="s">
        <v>58</v>
      </c>
      <c r="BK9038" s="98" t="s">
        <v>70</v>
      </c>
    </row>
    <row r="9039" spans="17:63" ht="29.25" customHeight="1" x14ac:dyDescent="0.2">
      <c r="Q9039" s="92" t="s">
        <v>50</v>
      </c>
      <c r="BF9039" s="101" t="s">
        <v>58</v>
      </c>
      <c r="BK9039" s="98" t="s">
        <v>70</v>
      </c>
    </row>
    <row r="9040" spans="17:63" ht="29.25" customHeight="1" x14ac:dyDescent="0.2">
      <c r="Q9040" s="92" t="s">
        <v>50</v>
      </c>
      <c r="BF9040" s="101" t="s">
        <v>58</v>
      </c>
      <c r="BK9040" s="98" t="s">
        <v>70</v>
      </c>
    </row>
    <row r="9041" spans="17:63" ht="29.25" customHeight="1" x14ac:dyDescent="0.2">
      <c r="Q9041" s="92" t="s">
        <v>50</v>
      </c>
      <c r="BF9041" s="101" t="s">
        <v>58</v>
      </c>
      <c r="BK9041" s="98" t="s">
        <v>70</v>
      </c>
    </row>
    <row r="9042" spans="17:63" ht="29.25" customHeight="1" x14ac:dyDescent="0.2">
      <c r="Q9042" s="92" t="s">
        <v>50</v>
      </c>
      <c r="BF9042" s="101" t="s">
        <v>58</v>
      </c>
      <c r="BK9042" s="98" t="s">
        <v>70</v>
      </c>
    </row>
    <row r="9043" spans="17:63" ht="29.25" customHeight="1" x14ac:dyDescent="0.2">
      <c r="Q9043" s="92" t="s">
        <v>50</v>
      </c>
      <c r="BF9043" s="101" t="s">
        <v>58</v>
      </c>
      <c r="BK9043" s="98" t="s">
        <v>70</v>
      </c>
    </row>
    <row r="9044" spans="17:63" ht="29.25" customHeight="1" x14ac:dyDescent="0.2">
      <c r="Q9044" s="92" t="s">
        <v>50</v>
      </c>
      <c r="BF9044" s="101" t="s">
        <v>58</v>
      </c>
      <c r="BK9044" s="98" t="s">
        <v>70</v>
      </c>
    </row>
    <row r="9045" spans="17:63" ht="29.25" customHeight="1" x14ac:dyDescent="0.2">
      <c r="Q9045" s="92" t="s">
        <v>50</v>
      </c>
      <c r="BF9045" s="101" t="s">
        <v>58</v>
      </c>
      <c r="BK9045" s="98" t="s">
        <v>70</v>
      </c>
    </row>
    <row r="9046" spans="17:63" ht="29.25" customHeight="1" x14ac:dyDescent="0.2">
      <c r="Q9046" s="92" t="s">
        <v>50</v>
      </c>
      <c r="BF9046" s="101" t="s">
        <v>58</v>
      </c>
      <c r="BK9046" s="98" t="s">
        <v>70</v>
      </c>
    </row>
    <row r="9047" spans="17:63" ht="29.25" customHeight="1" x14ac:dyDescent="0.2">
      <c r="Q9047" s="92" t="s">
        <v>50</v>
      </c>
      <c r="BF9047" s="101" t="s">
        <v>58</v>
      </c>
      <c r="BK9047" s="98" t="s">
        <v>70</v>
      </c>
    </row>
    <row r="9048" spans="17:63" ht="29.25" customHeight="1" x14ac:dyDescent="0.2">
      <c r="Q9048" s="92" t="s">
        <v>50</v>
      </c>
      <c r="BF9048" s="101" t="s">
        <v>58</v>
      </c>
      <c r="BK9048" s="98" t="s">
        <v>70</v>
      </c>
    </row>
    <row r="9049" spans="17:63" ht="29.25" customHeight="1" x14ac:dyDescent="0.2">
      <c r="Q9049" s="92" t="s">
        <v>50</v>
      </c>
      <c r="BF9049" s="101" t="s">
        <v>58</v>
      </c>
      <c r="BK9049" s="98" t="s">
        <v>70</v>
      </c>
    </row>
    <row r="9050" spans="17:63" ht="29.25" customHeight="1" x14ac:dyDescent="0.2">
      <c r="Q9050" s="92" t="s">
        <v>50</v>
      </c>
      <c r="BF9050" s="101" t="s">
        <v>58</v>
      </c>
      <c r="BK9050" s="98" t="s">
        <v>70</v>
      </c>
    </row>
    <row r="9051" spans="17:63" ht="29.25" customHeight="1" x14ac:dyDescent="0.2">
      <c r="Q9051" s="92" t="s">
        <v>50</v>
      </c>
      <c r="BF9051" s="101" t="s">
        <v>58</v>
      </c>
      <c r="BK9051" s="98" t="s">
        <v>70</v>
      </c>
    </row>
    <row r="9052" spans="17:63" ht="29.25" customHeight="1" x14ac:dyDescent="0.2">
      <c r="Q9052" s="92" t="s">
        <v>50</v>
      </c>
      <c r="BF9052" s="101" t="s">
        <v>58</v>
      </c>
      <c r="BK9052" s="98" t="s">
        <v>70</v>
      </c>
    </row>
    <row r="9053" spans="17:63" ht="29.25" customHeight="1" x14ac:dyDescent="0.2">
      <c r="Q9053" s="92" t="s">
        <v>50</v>
      </c>
      <c r="BF9053" s="101" t="s">
        <v>58</v>
      </c>
      <c r="BK9053" s="98" t="s">
        <v>70</v>
      </c>
    </row>
    <row r="9054" spans="17:63" ht="29.25" customHeight="1" x14ac:dyDescent="0.2">
      <c r="Q9054" s="92" t="s">
        <v>50</v>
      </c>
      <c r="BF9054" s="101" t="s">
        <v>58</v>
      </c>
      <c r="BK9054" s="98" t="s">
        <v>70</v>
      </c>
    </row>
    <row r="9055" spans="17:63" ht="29.25" customHeight="1" x14ac:dyDescent="0.2">
      <c r="Q9055" s="92" t="s">
        <v>50</v>
      </c>
      <c r="BF9055" s="101" t="s">
        <v>58</v>
      </c>
      <c r="BK9055" s="98" t="s">
        <v>70</v>
      </c>
    </row>
    <row r="9056" spans="17:63" ht="29.25" customHeight="1" x14ac:dyDescent="0.2">
      <c r="Q9056" s="92" t="s">
        <v>50</v>
      </c>
      <c r="BF9056" s="101" t="s">
        <v>58</v>
      </c>
      <c r="BK9056" s="98" t="s">
        <v>70</v>
      </c>
    </row>
    <row r="9057" spans="17:63" ht="29.25" customHeight="1" x14ac:dyDescent="0.2">
      <c r="Q9057" s="92" t="s">
        <v>50</v>
      </c>
      <c r="BF9057" s="101" t="s">
        <v>58</v>
      </c>
      <c r="BK9057" s="98" t="s">
        <v>70</v>
      </c>
    </row>
    <row r="9058" spans="17:63" ht="29.25" customHeight="1" x14ac:dyDescent="0.2">
      <c r="Q9058" s="92" t="s">
        <v>50</v>
      </c>
      <c r="BF9058" s="101" t="s">
        <v>58</v>
      </c>
      <c r="BK9058" s="98" t="s">
        <v>70</v>
      </c>
    </row>
    <row r="9059" spans="17:63" ht="29.25" customHeight="1" x14ac:dyDescent="0.2">
      <c r="Q9059" s="92" t="s">
        <v>50</v>
      </c>
      <c r="BF9059" s="101" t="s">
        <v>58</v>
      </c>
      <c r="BK9059" s="98" t="s">
        <v>70</v>
      </c>
    </row>
    <row r="9060" spans="17:63" ht="29.25" customHeight="1" x14ac:dyDescent="0.2">
      <c r="Q9060" s="92" t="s">
        <v>50</v>
      </c>
      <c r="BF9060" s="101" t="s">
        <v>58</v>
      </c>
      <c r="BK9060" s="98" t="s">
        <v>70</v>
      </c>
    </row>
    <row r="9061" spans="17:63" ht="29.25" customHeight="1" x14ac:dyDescent="0.2">
      <c r="Q9061" s="92" t="s">
        <v>50</v>
      </c>
      <c r="BF9061" s="101" t="s">
        <v>58</v>
      </c>
      <c r="BK9061" s="98" t="s">
        <v>70</v>
      </c>
    </row>
    <row r="9062" spans="17:63" ht="29.25" customHeight="1" x14ac:dyDescent="0.2">
      <c r="Q9062" s="92" t="s">
        <v>50</v>
      </c>
      <c r="BF9062" s="101" t="s">
        <v>58</v>
      </c>
      <c r="BK9062" s="98" t="s">
        <v>70</v>
      </c>
    </row>
    <row r="9063" spans="17:63" ht="29.25" customHeight="1" x14ac:dyDescent="0.2">
      <c r="Q9063" s="92" t="s">
        <v>50</v>
      </c>
      <c r="BF9063" s="101" t="s">
        <v>58</v>
      </c>
      <c r="BK9063" s="98" t="s">
        <v>70</v>
      </c>
    </row>
    <row r="9064" spans="17:63" ht="29.25" customHeight="1" x14ac:dyDescent="0.2">
      <c r="Q9064" s="92" t="s">
        <v>50</v>
      </c>
      <c r="BF9064" s="101" t="s">
        <v>58</v>
      </c>
      <c r="BK9064" s="98" t="s">
        <v>70</v>
      </c>
    </row>
    <row r="9065" spans="17:63" ht="29.25" customHeight="1" x14ac:dyDescent="0.2">
      <c r="Q9065" s="92" t="s">
        <v>50</v>
      </c>
      <c r="BF9065" s="101" t="s">
        <v>58</v>
      </c>
      <c r="BK9065" s="98" t="s">
        <v>70</v>
      </c>
    </row>
    <row r="9066" spans="17:63" ht="29.25" customHeight="1" x14ac:dyDescent="0.2">
      <c r="Q9066" s="92" t="s">
        <v>50</v>
      </c>
      <c r="BF9066" s="101" t="s">
        <v>58</v>
      </c>
      <c r="BK9066" s="98" t="s">
        <v>70</v>
      </c>
    </row>
    <row r="9067" spans="17:63" ht="29.25" customHeight="1" x14ac:dyDescent="0.2">
      <c r="Q9067" s="92" t="s">
        <v>50</v>
      </c>
      <c r="BF9067" s="101" t="s">
        <v>58</v>
      </c>
      <c r="BK9067" s="98" t="s">
        <v>70</v>
      </c>
    </row>
    <row r="9068" spans="17:63" ht="29.25" customHeight="1" x14ac:dyDescent="0.2">
      <c r="Q9068" s="92" t="s">
        <v>50</v>
      </c>
      <c r="BF9068" s="101" t="s">
        <v>58</v>
      </c>
      <c r="BK9068" s="98" t="s">
        <v>70</v>
      </c>
    </row>
    <row r="9069" spans="17:63" ht="29.25" customHeight="1" x14ac:dyDescent="0.2">
      <c r="Q9069" s="92" t="s">
        <v>50</v>
      </c>
      <c r="BF9069" s="101" t="s">
        <v>58</v>
      </c>
      <c r="BK9069" s="98" t="s">
        <v>70</v>
      </c>
    </row>
    <row r="9070" spans="17:63" ht="29.25" customHeight="1" x14ac:dyDescent="0.2">
      <c r="Q9070" s="92" t="s">
        <v>50</v>
      </c>
      <c r="BF9070" s="101" t="s">
        <v>58</v>
      </c>
      <c r="BK9070" s="98" t="s">
        <v>70</v>
      </c>
    </row>
    <row r="9071" spans="17:63" ht="29.25" customHeight="1" x14ac:dyDescent="0.2">
      <c r="Q9071" s="92" t="s">
        <v>50</v>
      </c>
      <c r="BF9071" s="101" t="s">
        <v>58</v>
      </c>
      <c r="BK9071" s="98" t="s">
        <v>70</v>
      </c>
    </row>
    <row r="9072" spans="17:63" ht="29.25" customHeight="1" x14ac:dyDescent="0.2">
      <c r="Q9072" s="92" t="s">
        <v>50</v>
      </c>
      <c r="BF9072" s="101" t="s">
        <v>58</v>
      </c>
      <c r="BK9072" s="98" t="s">
        <v>70</v>
      </c>
    </row>
    <row r="9073" spans="17:63" ht="29.25" customHeight="1" x14ac:dyDescent="0.2">
      <c r="Q9073" s="92" t="s">
        <v>50</v>
      </c>
      <c r="BF9073" s="101" t="s">
        <v>58</v>
      </c>
      <c r="BK9073" s="98" t="s">
        <v>70</v>
      </c>
    </row>
    <row r="9074" spans="17:63" ht="29.25" customHeight="1" x14ac:dyDescent="0.2">
      <c r="Q9074" s="92" t="s">
        <v>50</v>
      </c>
      <c r="BF9074" s="101" t="s">
        <v>58</v>
      </c>
      <c r="BK9074" s="98" t="s">
        <v>70</v>
      </c>
    </row>
    <row r="9075" spans="17:63" ht="29.25" customHeight="1" x14ac:dyDescent="0.2">
      <c r="Q9075" s="92" t="s">
        <v>50</v>
      </c>
      <c r="BF9075" s="101" t="s">
        <v>58</v>
      </c>
      <c r="BK9075" s="98" t="s">
        <v>70</v>
      </c>
    </row>
    <row r="9076" spans="17:63" ht="29.25" customHeight="1" x14ac:dyDescent="0.2">
      <c r="Q9076" s="92" t="s">
        <v>50</v>
      </c>
      <c r="BF9076" s="101" t="s">
        <v>58</v>
      </c>
      <c r="BK9076" s="98" t="s">
        <v>70</v>
      </c>
    </row>
    <row r="9077" spans="17:63" ht="29.25" customHeight="1" x14ac:dyDescent="0.2">
      <c r="Q9077" s="92" t="s">
        <v>50</v>
      </c>
      <c r="BF9077" s="101" t="s">
        <v>58</v>
      </c>
      <c r="BK9077" s="98" t="s">
        <v>70</v>
      </c>
    </row>
    <row r="9078" spans="17:63" ht="29.25" customHeight="1" x14ac:dyDescent="0.2">
      <c r="Q9078" s="92" t="s">
        <v>50</v>
      </c>
      <c r="BF9078" s="101" t="s">
        <v>58</v>
      </c>
      <c r="BK9078" s="98" t="s">
        <v>70</v>
      </c>
    </row>
    <row r="9079" spans="17:63" ht="29.25" customHeight="1" x14ac:dyDescent="0.2">
      <c r="Q9079" s="92" t="s">
        <v>50</v>
      </c>
      <c r="BF9079" s="101" t="s">
        <v>58</v>
      </c>
      <c r="BK9079" s="98" t="s">
        <v>70</v>
      </c>
    </row>
    <row r="9080" spans="17:63" ht="29.25" customHeight="1" x14ac:dyDescent="0.2">
      <c r="Q9080" s="92" t="s">
        <v>50</v>
      </c>
      <c r="BF9080" s="101" t="s">
        <v>58</v>
      </c>
      <c r="BK9080" s="98" t="s">
        <v>70</v>
      </c>
    </row>
    <row r="9081" spans="17:63" ht="29.25" customHeight="1" x14ac:dyDescent="0.2">
      <c r="Q9081" s="92" t="s">
        <v>50</v>
      </c>
      <c r="BF9081" s="101" t="s">
        <v>58</v>
      </c>
      <c r="BK9081" s="98" t="s">
        <v>70</v>
      </c>
    </row>
    <row r="9082" spans="17:63" ht="29.25" customHeight="1" x14ac:dyDescent="0.2">
      <c r="Q9082" s="92" t="s">
        <v>50</v>
      </c>
      <c r="BF9082" s="101" t="s">
        <v>58</v>
      </c>
      <c r="BK9082" s="98" t="s">
        <v>70</v>
      </c>
    </row>
    <row r="9083" spans="17:63" ht="29.25" customHeight="1" x14ac:dyDescent="0.2">
      <c r="Q9083" s="92" t="s">
        <v>50</v>
      </c>
      <c r="BF9083" s="101" t="s">
        <v>58</v>
      </c>
      <c r="BK9083" s="98" t="s">
        <v>70</v>
      </c>
    </row>
    <row r="9084" spans="17:63" ht="29.25" customHeight="1" x14ac:dyDescent="0.2">
      <c r="Q9084" s="92" t="s">
        <v>50</v>
      </c>
      <c r="BF9084" s="101" t="s">
        <v>58</v>
      </c>
      <c r="BK9084" s="98" t="s">
        <v>70</v>
      </c>
    </row>
    <row r="9085" spans="17:63" ht="29.25" customHeight="1" x14ac:dyDescent="0.2">
      <c r="Q9085" s="92" t="s">
        <v>50</v>
      </c>
      <c r="BF9085" s="101" t="s">
        <v>58</v>
      </c>
      <c r="BK9085" s="98" t="s">
        <v>70</v>
      </c>
    </row>
    <row r="9086" spans="17:63" ht="29.25" customHeight="1" x14ac:dyDescent="0.2">
      <c r="Q9086" s="92" t="s">
        <v>50</v>
      </c>
      <c r="BF9086" s="101" t="s">
        <v>58</v>
      </c>
      <c r="BK9086" s="98" t="s">
        <v>70</v>
      </c>
    </row>
    <row r="9087" spans="17:63" ht="29.25" customHeight="1" x14ac:dyDescent="0.2">
      <c r="Q9087" s="92" t="s">
        <v>50</v>
      </c>
      <c r="BF9087" s="101" t="s">
        <v>58</v>
      </c>
      <c r="BK9087" s="98" t="s">
        <v>70</v>
      </c>
    </row>
    <row r="9088" spans="17:63" ht="29.25" customHeight="1" x14ac:dyDescent="0.2">
      <c r="Q9088" s="92" t="s">
        <v>50</v>
      </c>
      <c r="BF9088" s="101" t="s">
        <v>58</v>
      </c>
      <c r="BK9088" s="98" t="s">
        <v>70</v>
      </c>
    </row>
    <row r="9089" spans="17:63" ht="29.25" customHeight="1" x14ac:dyDescent="0.2">
      <c r="Q9089" s="92" t="s">
        <v>50</v>
      </c>
      <c r="BF9089" s="101" t="s">
        <v>58</v>
      </c>
      <c r="BK9089" s="98" t="s">
        <v>70</v>
      </c>
    </row>
    <row r="9090" spans="17:63" ht="29.25" customHeight="1" x14ac:dyDescent="0.2">
      <c r="Q9090" s="92" t="s">
        <v>50</v>
      </c>
      <c r="BF9090" s="101" t="s">
        <v>58</v>
      </c>
      <c r="BK9090" s="98" t="s">
        <v>70</v>
      </c>
    </row>
    <row r="9091" spans="17:63" ht="29.25" customHeight="1" x14ac:dyDescent="0.2">
      <c r="Q9091" s="92" t="s">
        <v>50</v>
      </c>
      <c r="BF9091" s="101" t="s">
        <v>58</v>
      </c>
      <c r="BK9091" s="98" t="s">
        <v>70</v>
      </c>
    </row>
    <row r="9092" spans="17:63" ht="29.25" customHeight="1" x14ac:dyDescent="0.2">
      <c r="Q9092" s="92" t="s">
        <v>50</v>
      </c>
      <c r="BF9092" s="101" t="s">
        <v>58</v>
      </c>
      <c r="BK9092" s="98" t="s">
        <v>70</v>
      </c>
    </row>
    <row r="9093" spans="17:63" ht="29.25" customHeight="1" x14ac:dyDescent="0.2">
      <c r="Q9093" s="92" t="s">
        <v>50</v>
      </c>
      <c r="BF9093" s="101" t="s">
        <v>58</v>
      </c>
      <c r="BK9093" s="98" t="s">
        <v>70</v>
      </c>
    </row>
    <row r="9094" spans="17:63" ht="29.25" customHeight="1" x14ac:dyDescent="0.2">
      <c r="Q9094" s="92" t="s">
        <v>50</v>
      </c>
      <c r="BF9094" s="101" t="s">
        <v>58</v>
      </c>
      <c r="BK9094" s="98" t="s">
        <v>70</v>
      </c>
    </row>
    <row r="9095" spans="17:63" ht="29.25" customHeight="1" x14ac:dyDescent="0.2">
      <c r="Q9095" s="92" t="s">
        <v>50</v>
      </c>
      <c r="BF9095" s="101" t="s">
        <v>58</v>
      </c>
      <c r="BK9095" s="98" t="s">
        <v>70</v>
      </c>
    </row>
    <row r="9096" spans="17:63" ht="29.25" customHeight="1" x14ac:dyDescent="0.2">
      <c r="Q9096" s="92" t="s">
        <v>50</v>
      </c>
      <c r="BF9096" s="101" t="s">
        <v>58</v>
      </c>
      <c r="BK9096" s="98" t="s">
        <v>70</v>
      </c>
    </row>
    <row r="9097" spans="17:63" ht="29.25" customHeight="1" x14ac:dyDescent="0.2">
      <c r="Q9097" s="92" t="s">
        <v>50</v>
      </c>
      <c r="BF9097" s="101" t="s">
        <v>58</v>
      </c>
      <c r="BK9097" s="98" t="s">
        <v>70</v>
      </c>
    </row>
    <row r="9098" spans="17:63" ht="29.25" customHeight="1" x14ac:dyDescent="0.2">
      <c r="Q9098" s="92" t="s">
        <v>50</v>
      </c>
      <c r="BF9098" s="101" t="s">
        <v>58</v>
      </c>
      <c r="BK9098" s="98" t="s">
        <v>70</v>
      </c>
    </row>
    <row r="9099" spans="17:63" ht="29.25" customHeight="1" x14ac:dyDescent="0.2">
      <c r="Q9099" s="92" t="s">
        <v>50</v>
      </c>
      <c r="BF9099" s="101" t="s">
        <v>58</v>
      </c>
      <c r="BK9099" s="98" t="s">
        <v>70</v>
      </c>
    </row>
    <row r="9100" spans="17:63" ht="29.25" customHeight="1" x14ac:dyDescent="0.2">
      <c r="Q9100" s="92" t="s">
        <v>50</v>
      </c>
      <c r="BF9100" s="101" t="s">
        <v>58</v>
      </c>
      <c r="BK9100" s="98" t="s">
        <v>70</v>
      </c>
    </row>
    <row r="9101" spans="17:63" ht="29.25" customHeight="1" x14ac:dyDescent="0.2">
      <c r="Q9101" s="92" t="s">
        <v>50</v>
      </c>
      <c r="BF9101" s="101" t="s">
        <v>58</v>
      </c>
      <c r="BK9101" s="98" t="s">
        <v>70</v>
      </c>
    </row>
    <row r="9102" spans="17:63" ht="29.25" customHeight="1" x14ac:dyDescent="0.2">
      <c r="Q9102" s="92" t="s">
        <v>50</v>
      </c>
      <c r="BF9102" s="101" t="s">
        <v>58</v>
      </c>
      <c r="BK9102" s="98" t="s">
        <v>70</v>
      </c>
    </row>
    <row r="9103" spans="17:63" ht="29.25" customHeight="1" x14ac:dyDescent="0.2">
      <c r="Q9103" s="92" t="s">
        <v>50</v>
      </c>
      <c r="BF9103" s="101" t="s">
        <v>58</v>
      </c>
      <c r="BK9103" s="98" t="s">
        <v>70</v>
      </c>
    </row>
    <row r="9104" spans="17:63" ht="29.25" customHeight="1" x14ac:dyDescent="0.2">
      <c r="Q9104" s="92" t="s">
        <v>50</v>
      </c>
      <c r="BF9104" s="101" t="s">
        <v>58</v>
      </c>
      <c r="BK9104" s="98" t="s">
        <v>70</v>
      </c>
    </row>
    <row r="9105" spans="17:63" ht="29.25" customHeight="1" x14ac:dyDescent="0.2">
      <c r="Q9105" s="92" t="s">
        <v>50</v>
      </c>
      <c r="BF9105" s="101" t="s">
        <v>58</v>
      </c>
      <c r="BK9105" s="98" t="s">
        <v>70</v>
      </c>
    </row>
    <row r="9106" spans="17:63" ht="29.25" customHeight="1" x14ac:dyDescent="0.2">
      <c r="Q9106" s="92" t="s">
        <v>50</v>
      </c>
      <c r="BF9106" s="101" t="s">
        <v>58</v>
      </c>
      <c r="BK9106" s="98" t="s">
        <v>70</v>
      </c>
    </row>
    <row r="9107" spans="17:63" ht="29.25" customHeight="1" x14ac:dyDescent="0.2">
      <c r="Q9107" s="92" t="s">
        <v>50</v>
      </c>
      <c r="BF9107" s="101" t="s">
        <v>58</v>
      </c>
      <c r="BK9107" s="98" t="s">
        <v>70</v>
      </c>
    </row>
    <row r="9108" spans="17:63" ht="29.25" customHeight="1" x14ac:dyDescent="0.2">
      <c r="Q9108" s="92" t="s">
        <v>50</v>
      </c>
      <c r="BF9108" s="101" t="s">
        <v>58</v>
      </c>
      <c r="BK9108" s="98" t="s">
        <v>70</v>
      </c>
    </row>
    <row r="9109" spans="17:63" ht="29.25" customHeight="1" x14ac:dyDescent="0.2">
      <c r="Q9109" s="92" t="s">
        <v>50</v>
      </c>
      <c r="BF9109" s="101" t="s">
        <v>58</v>
      </c>
      <c r="BK9109" s="98" t="s">
        <v>70</v>
      </c>
    </row>
    <row r="9110" spans="17:63" ht="29.25" customHeight="1" x14ac:dyDescent="0.2">
      <c r="Q9110" s="92" t="s">
        <v>50</v>
      </c>
      <c r="BF9110" s="101" t="s">
        <v>58</v>
      </c>
      <c r="BK9110" s="98" t="s">
        <v>70</v>
      </c>
    </row>
    <row r="9111" spans="17:63" ht="29.25" customHeight="1" x14ac:dyDescent="0.2">
      <c r="Q9111" s="92" t="s">
        <v>50</v>
      </c>
      <c r="BF9111" s="101" t="s">
        <v>58</v>
      </c>
      <c r="BK9111" s="98" t="s">
        <v>70</v>
      </c>
    </row>
    <row r="9112" spans="17:63" ht="29.25" customHeight="1" x14ac:dyDescent="0.2">
      <c r="Q9112" s="92" t="s">
        <v>50</v>
      </c>
      <c r="BF9112" s="101" t="s">
        <v>58</v>
      </c>
      <c r="BK9112" s="98" t="s">
        <v>70</v>
      </c>
    </row>
    <row r="9113" spans="17:63" ht="29.25" customHeight="1" x14ac:dyDescent="0.2">
      <c r="Q9113" s="92" t="s">
        <v>50</v>
      </c>
      <c r="BF9113" s="101" t="s">
        <v>58</v>
      </c>
      <c r="BK9113" s="98" t="s">
        <v>70</v>
      </c>
    </row>
    <row r="9114" spans="17:63" ht="29.25" customHeight="1" x14ac:dyDescent="0.2">
      <c r="Q9114" s="92" t="s">
        <v>50</v>
      </c>
      <c r="BF9114" s="101" t="s">
        <v>58</v>
      </c>
      <c r="BK9114" s="98" t="s">
        <v>70</v>
      </c>
    </row>
    <row r="9115" spans="17:63" ht="29.25" customHeight="1" x14ac:dyDescent="0.2">
      <c r="Q9115" s="92" t="s">
        <v>50</v>
      </c>
      <c r="BF9115" s="101" t="s">
        <v>58</v>
      </c>
      <c r="BK9115" s="98" t="s">
        <v>70</v>
      </c>
    </row>
    <row r="9116" spans="17:63" ht="29.25" customHeight="1" x14ac:dyDescent="0.2">
      <c r="Q9116" s="92" t="s">
        <v>50</v>
      </c>
      <c r="BF9116" s="101" t="s">
        <v>58</v>
      </c>
      <c r="BK9116" s="98" t="s">
        <v>70</v>
      </c>
    </row>
    <row r="9117" spans="17:63" ht="29.25" customHeight="1" x14ac:dyDescent="0.2">
      <c r="Q9117" s="92" t="s">
        <v>50</v>
      </c>
      <c r="BF9117" s="101" t="s">
        <v>58</v>
      </c>
      <c r="BK9117" s="98" t="s">
        <v>70</v>
      </c>
    </row>
    <row r="9118" spans="17:63" ht="29.25" customHeight="1" x14ac:dyDescent="0.2">
      <c r="Q9118" s="92" t="s">
        <v>50</v>
      </c>
      <c r="BF9118" s="101" t="s">
        <v>58</v>
      </c>
      <c r="BK9118" s="98" t="s">
        <v>70</v>
      </c>
    </row>
    <row r="9119" spans="17:63" ht="29.25" customHeight="1" x14ac:dyDescent="0.2">
      <c r="Q9119" s="92" t="s">
        <v>50</v>
      </c>
      <c r="BF9119" s="101" t="s">
        <v>58</v>
      </c>
      <c r="BK9119" s="98" t="s">
        <v>70</v>
      </c>
    </row>
    <row r="9120" spans="17:63" ht="29.25" customHeight="1" x14ac:dyDescent="0.2">
      <c r="Q9120" s="92" t="s">
        <v>50</v>
      </c>
      <c r="BF9120" s="101" t="s">
        <v>58</v>
      </c>
      <c r="BK9120" s="98" t="s">
        <v>70</v>
      </c>
    </row>
    <row r="9121" spans="17:63" ht="29.25" customHeight="1" x14ac:dyDescent="0.2">
      <c r="Q9121" s="92" t="s">
        <v>50</v>
      </c>
      <c r="BF9121" s="101" t="s">
        <v>58</v>
      </c>
      <c r="BK9121" s="98" t="s">
        <v>70</v>
      </c>
    </row>
    <row r="9122" spans="17:63" ht="29.25" customHeight="1" x14ac:dyDescent="0.2">
      <c r="Q9122" s="92" t="s">
        <v>50</v>
      </c>
      <c r="BF9122" s="101" t="s">
        <v>58</v>
      </c>
      <c r="BK9122" s="98" t="s">
        <v>70</v>
      </c>
    </row>
    <row r="9123" spans="17:63" ht="29.25" customHeight="1" x14ac:dyDescent="0.2">
      <c r="Q9123" s="92" t="s">
        <v>50</v>
      </c>
      <c r="BF9123" s="101" t="s">
        <v>58</v>
      </c>
      <c r="BK9123" s="98" t="s">
        <v>70</v>
      </c>
    </row>
    <row r="9124" spans="17:63" ht="29.25" customHeight="1" x14ac:dyDescent="0.2">
      <c r="Q9124" s="92" t="s">
        <v>50</v>
      </c>
      <c r="BF9124" s="101" t="s">
        <v>58</v>
      </c>
      <c r="BK9124" s="98" t="s">
        <v>70</v>
      </c>
    </row>
    <row r="9125" spans="17:63" ht="29.25" customHeight="1" x14ac:dyDescent="0.2">
      <c r="Q9125" s="92" t="s">
        <v>50</v>
      </c>
      <c r="BF9125" s="101" t="s">
        <v>58</v>
      </c>
      <c r="BK9125" s="98" t="s">
        <v>70</v>
      </c>
    </row>
    <row r="9126" spans="17:63" ht="29.25" customHeight="1" x14ac:dyDescent="0.2">
      <c r="Q9126" s="92" t="s">
        <v>50</v>
      </c>
      <c r="BF9126" s="101" t="s">
        <v>58</v>
      </c>
      <c r="BK9126" s="98" t="s">
        <v>70</v>
      </c>
    </row>
    <row r="9127" spans="17:63" ht="29.25" customHeight="1" x14ac:dyDescent="0.2">
      <c r="Q9127" s="92" t="s">
        <v>50</v>
      </c>
      <c r="BF9127" s="101" t="s">
        <v>58</v>
      </c>
      <c r="BK9127" s="98" t="s">
        <v>70</v>
      </c>
    </row>
    <row r="9128" spans="17:63" ht="29.25" customHeight="1" x14ac:dyDescent="0.2">
      <c r="Q9128" s="92" t="s">
        <v>50</v>
      </c>
      <c r="BF9128" s="101" t="s">
        <v>58</v>
      </c>
      <c r="BK9128" s="98" t="s">
        <v>70</v>
      </c>
    </row>
    <row r="9129" spans="17:63" ht="29.25" customHeight="1" x14ac:dyDescent="0.2">
      <c r="Q9129" s="92" t="s">
        <v>50</v>
      </c>
      <c r="BF9129" s="101" t="s">
        <v>58</v>
      </c>
      <c r="BK9129" s="98" t="s">
        <v>70</v>
      </c>
    </row>
    <row r="9130" spans="17:63" ht="29.25" customHeight="1" x14ac:dyDescent="0.2">
      <c r="Q9130" s="92" t="s">
        <v>50</v>
      </c>
      <c r="BF9130" s="101" t="s">
        <v>58</v>
      </c>
      <c r="BK9130" s="98" t="s">
        <v>70</v>
      </c>
    </row>
    <row r="9131" spans="17:63" ht="29.25" customHeight="1" x14ac:dyDescent="0.2">
      <c r="Q9131" s="92" t="s">
        <v>50</v>
      </c>
      <c r="BF9131" s="101" t="s">
        <v>58</v>
      </c>
      <c r="BK9131" s="98" t="s">
        <v>70</v>
      </c>
    </row>
    <row r="9132" spans="17:63" ht="29.25" customHeight="1" x14ac:dyDescent="0.2">
      <c r="Q9132" s="92" t="s">
        <v>50</v>
      </c>
      <c r="BF9132" s="101" t="s">
        <v>58</v>
      </c>
      <c r="BK9132" s="98" t="s">
        <v>70</v>
      </c>
    </row>
    <row r="9133" spans="17:63" ht="29.25" customHeight="1" x14ac:dyDescent="0.2">
      <c r="Q9133" s="92" t="s">
        <v>50</v>
      </c>
      <c r="BF9133" s="101" t="s">
        <v>58</v>
      </c>
      <c r="BK9133" s="98" t="s">
        <v>70</v>
      </c>
    </row>
    <row r="9134" spans="17:63" ht="29.25" customHeight="1" x14ac:dyDescent="0.2">
      <c r="Q9134" s="92" t="s">
        <v>50</v>
      </c>
      <c r="BF9134" s="101" t="s">
        <v>58</v>
      </c>
      <c r="BK9134" s="98" t="s">
        <v>70</v>
      </c>
    </row>
    <row r="9135" spans="17:63" ht="29.25" customHeight="1" x14ac:dyDescent="0.2">
      <c r="Q9135" s="92" t="s">
        <v>50</v>
      </c>
      <c r="BF9135" s="101" t="s">
        <v>58</v>
      </c>
      <c r="BK9135" s="98" t="s">
        <v>70</v>
      </c>
    </row>
    <row r="9136" spans="17:63" ht="29.25" customHeight="1" x14ac:dyDescent="0.2">
      <c r="Q9136" s="92" t="s">
        <v>50</v>
      </c>
      <c r="BF9136" s="101" t="s">
        <v>58</v>
      </c>
      <c r="BK9136" s="98" t="s">
        <v>70</v>
      </c>
    </row>
    <row r="9137" spans="17:63" ht="29.25" customHeight="1" x14ac:dyDescent="0.2">
      <c r="Q9137" s="92" t="s">
        <v>50</v>
      </c>
      <c r="BF9137" s="101" t="s">
        <v>58</v>
      </c>
      <c r="BK9137" s="98" t="s">
        <v>70</v>
      </c>
    </row>
    <row r="9138" spans="17:63" ht="29.25" customHeight="1" x14ac:dyDescent="0.2">
      <c r="Q9138" s="92" t="s">
        <v>50</v>
      </c>
      <c r="BF9138" s="101" t="s">
        <v>58</v>
      </c>
      <c r="BK9138" s="98" t="s">
        <v>70</v>
      </c>
    </row>
    <row r="9139" spans="17:63" ht="29.25" customHeight="1" x14ac:dyDescent="0.2">
      <c r="Q9139" s="92" t="s">
        <v>50</v>
      </c>
      <c r="BF9139" s="101" t="s">
        <v>58</v>
      </c>
      <c r="BK9139" s="98" t="s">
        <v>70</v>
      </c>
    </row>
    <row r="9140" spans="17:63" ht="29.25" customHeight="1" x14ac:dyDescent="0.2">
      <c r="Q9140" s="92" t="s">
        <v>50</v>
      </c>
      <c r="BF9140" s="101" t="s">
        <v>58</v>
      </c>
      <c r="BK9140" s="98" t="s">
        <v>70</v>
      </c>
    </row>
    <row r="9141" spans="17:63" ht="29.25" customHeight="1" x14ac:dyDescent="0.2">
      <c r="Q9141" s="92" t="s">
        <v>50</v>
      </c>
      <c r="BF9141" s="101" t="s">
        <v>58</v>
      </c>
      <c r="BK9141" s="98" t="s">
        <v>70</v>
      </c>
    </row>
    <row r="9142" spans="17:63" ht="29.25" customHeight="1" x14ac:dyDescent="0.2">
      <c r="Q9142" s="92" t="s">
        <v>50</v>
      </c>
      <c r="BF9142" s="101" t="s">
        <v>58</v>
      </c>
      <c r="BK9142" s="98" t="s">
        <v>70</v>
      </c>
    </row>
    <row r="9143" spans="17:63" ht="29.25" customHeight="1" x14ac:dyDescent="0.2">
      <c r="Q9143" s="92" t="s">
        <v>50</v>
      </c>
      <c r="BF9143" s="101" t="s">
        <v>58</v>
      </c>
      <c r="BK9143" s="98" t="s">
        <v>70</v>
      </c>
    </row>
    <row r="9144" spans="17:63" ht="29.25" customHeight="1" x14ac:dyDescent="0.2">
      <c r="Q9144" s="92" t="s">
        <v>50</v>
      </c>
      <c r="BF9144" s="101" t="s">
        <v>58</v>
      </c>
      <c r="BK9144" s="98" t="s">
        <v>70</v>
      </c>
    </row>
    <row r="9145" spans="17:63" ht="29.25" customHeight="1" x14ac:dyDescent="0.2">
      <c r="Q9145" s="92" t="s">
        <v>50</v>
      </c>
      <c r="BF9145" s="101" t="s">
        <v>58</v>
      </c>
      <c r="BK9145" s="98" t="s">
        <v>70</v>
      </c>
    </row>
    <row r="9146" spans="17:63" ht="29.25" customHeight="1" x14ac:dyDescent="0.2">
      <c r="Q9146" s="92" t="s">
        <v>50</v>
      </c>
      <c r="BF9146" s="101" t="s">
        <v>58</v>
      </c>
      <c r="BK9146" s="98" t="s">
        <v>70</v>
      </c>
    </row>
    <row r="9147" spans="17:63" ht="29.25" customHeight="1" x14ac:dyDescent="0.2">
      <c r="Q9147" s="92" t="s">
        <v>50</v>
      </c>
      <c r="BF9147" s="101" t="s">
        <v>58</v>
      </c>
      <c r="BK9147" s="98" t="s">
        <v>70</v>
      </c>
    </row>
    <row r="9148" spans="17:63" ht="29.25" customHeight="1" x14ac:dyDescent="0.2">
      <c r="Q9148" s="92" t="s">
        <v>50</v>
      </c>
      <c r="BF9148" s="101" t="s">
        <v>58</v>
      </c>
      <c r="BK9148" s="98" t="s">
        <v>70</v>
      </c>
    </row>
    <row r="9149" spans="17:63" ht="29.25" customHeight="1" x14ac:dyDescent="0.2">
      <c r="Q9149" s="92" t="s">
        <v>50</v>
      </c>
      <c r="BF9149" s="101" t="s">
        <v>58</v>
      </c>
      <c r="BK9149" s="98" t="s">
        <v>70</v>
      </c>
    </row>
    <row r="9150" spans="17:63" ht="29.25" customHeight="1" x14ac:dyDescent="0.2">
      <c r="Q9150" s="92" t="s">
        <v>50</v>
      </c>
      <c r="BF9150" s="101" t="s">
        <v>58</v>
      </c>
      <c r="BK9150" s="98" t="s">
        <v>70</v>
      </c>
    </row>
    <row r="9151" spans="17:63" ht="29.25" customHeight="1" x14ac:dyDescent="0.2">
      <c r="Q9151" s="92" t="s">
        <v>50</v>
      </c>
      <c r="BF9151" s="101" t="s">
        <v>58</v>
      </c>
      <c r="BK9151" s="98" t="s">
        <v>70</v>
      </c>
    </row>
    <row r="9152" spans="17:63" ht="29.25" customHeight="1" x14ac:dyDescent="0.2">
      <c r="Q9152" s="92" t="s">
        <v>50</v>
      </c>
      <c r="BF9152" s="101" t="s">
        <v>58</v>
      </c>
      <c r="BK9152" s="98" t="s">
        <v>70</v>
      </c>
    </row>
    <row r="9153" spans="17:63" ht="29.25" customHeight="1" x14ac:dyDescent="0.2">
      <c r="Q9153" s="92" t="s">
        <v>50</v>
      </c>
      <c r="BF9153" s="101" t="s">
        <v>58</v>
      </c>
      <c r="BK9153" s="98" t="s">
        <v>70</v>
      </c>
    </row>
    <row r="9154" spans="17:63" ht="29.25" customHeight="1" x14ac:dyDescent="0.2">
      <c r="Q9154" s="92" t="s">
        <v>50</v>
      </c>
      <c r="BF9154" s="101" t="s">
        <v>58</v>
      </c>
      <c r="BK9154" s="98" t="s">
        <v>70</v>
      </c>
    </row>
    <row r="9155" spans="17:63" ht="29.25" customHeight="1" x14ac:dyDescent="0.2">
      <c r="Q9155" s="92" t="s">
        <v>50</v>
      </c>
      <c r="BF9155" s="101" t="s">
        <v>58</v>
      </c>
      <c r="BK9155" s="98" t="s">
        <v>70</v>
      </c>
    </row>
    <row r="9156" spans="17:63" ht="29.25" customHeight="1" x14ac:dyDescent="0.2">
      <c r="Q9156" s="92" t="s">
        <v>50</v>
      </c>
      <c r="BF9156" s="101" t="s">
        <v>58</v>
      </c>
      <c r="BK9156" s="98" t="s">
        <v>70</v>
      </c>
    </row>
    <row r="9157" spans="17:63" ht="29.25" customHeight="1" x14ac:dyDescent="0.2">
      <c r="Q9157" s="92" t="s">
        <v>50</v>
      </c>
      <c r="BF9157" s="101" t="s">
        <v>58</v>
      </c>
      <c r="BK9157" s="98" t="s">
        <v>70</v>
      </c>
    </row>
    <row r="9158" spans="17:63" ht="29.25" customHeight="1" x14ac:dyDescent="0.2">
      <c r="Q9158" s="92" t="s">
        <v>50</v>
      </c>
      <c r="BF9158" s="101" t="s">
        <v>58</v>
      </c>
      <c r="BK9158" s="98" t="s">
        <v>70</v>
      </c>
    </row>
    <row r="9159" spans="17:63" ht="29.25" customHeight="1" x14ac:dyDescent="0.2">
      <c r="Q9159" s="92" t="s">
        <v>50</v>
      </c>
      <c r="BF9159" s="101" t="s">
        <v>58</v>
      </c>
      <c r="BK9159" s="98" t="s">
        <v>70</v>
      </c>
    </row>
    <row r="9160" spans="17:63" ht="29.25" customHeight="1" x14ac:dyDescent="0.2">
      <c r="Q9160" s="92" t="s">
        <v>50</v>
      </c>
      <c r="BF9160" s="101" t="s">
        <v>58</v>
      </c>
      <c r="BK9160" s="98" t="s">
        <v>70</v>
      </c>
    </row>
    <row r="9161" spans="17:63" ht="29.25" customHeight="1" x14ac:dyDescent="0.2">
      <c r="Q9161" s="92" t="s">
        <v>50</v>
      </c>
      <c r="BF9161" s="101" t="s">
        <v>58</v>
      </c>
      <c r="BK9161" s="98" t="s">
        <v>70</v>
      </c>
    </row>
    <row r="9162" spans="17:63" ht="29.25" customHeight="1" x14ac:dyDescent="0.2">
      <c r="Q9162" s="92" t="s">
        <v>50</v>
      </c>
      <c r="BF9162" s="101" t="s">
        <v>58</v>
      </c>
      <c r="BK9162" s="98" t="s">
        <v>70</v>
      </c>
    </row>
    <row r="9163" spans="17:63" ht="29.25" customHeight="1" x14ac:dyDescent="0.2">
      <c r="Q9163" s="92" t="s">
        <v>50</v>
      </c>
      <c r="BF9163" s="101" t="s">
        <v>58</v>
      </c>
      <c r="BK9163" s="98" t="s">
        <v>70</v>
      </c>
    </row>
    <row r="9164" spans="17:63" ht="29.25" customHeight="1" x14ac:dyDescent="0.2">
      <c r="Q9164" s="92" t="s">
        <v>50</v>
      </c>
      <c r="BF9164" s="101" t="s">
        <v>58</v>
      </c>
      <c r="BK9164" s="98" t="s">
        <v>70</v>
      </c>
    </row>
    <row r="9165" spans="17:63" ht="29.25" customHeight="1" x14ac:dyDescent="0.2">
      <c r="Q9165" s="92" t="s">
        <v>50</v>
      </c>
      <c r="BF9165" s="101" t="s">
        <v>58</v>
      </c>
      <c r="BK9165" s="98" t="s">
        <v>70</v>
      </c>
    </row>
    <row r="9166" spans="17:63" ht="29.25" customHeight="1" x14ac:dyDescent="0.2">
      <c r="Q9166" s="92" t="s">
        <v>50</v>
      </c>
      <c r="BF9166" s="101" t="s">
        <v>58</v>
      </c>
      <c r="BK9166" s="98" t="s">
        <v>70</v>
      </c>
    </row>
    <row r="9167" spans="17:63" ht="29.25" customHeight="1" x14ac:dyDescent="0.2">
      <c r="Q9167" s="92" t="s">
        <v>50</v>
      </c>
      <c r="BF9167" s="101" t="s">
        <v>58</v>
      </c>
      <c r="BK9167" s="98" t="s">
        <v>70</v>
      </c>
    </row>
    <row r="9168" spans="17:63" ht="29.25" customHeight="1" x14ac:dyDescent="0.2">
      <c r="Q9168" s="92" t="s">
        <v>50</v>
      </c>
      <c r="BF9168" s="101" t="s">
        <v>58</v>
      </c>
      <c r="BK9168" s="98" t="s">
        <v>70</v>
      </c>
    </row>
    <row r="9169" spans="17:63" ht="29.25" customHeight="1" x14ac:dyDescent="0.2">
      <c r="Q9169" s="92" t="s">
        <v>50</v>
      </c>
      <c r="BF9169" s="101" t="s">
        <v>58</v>
      </c>
      <c r="BK9169" s="98" t="s">
        <v>70</v>
      </c>
    </row>
    <row r="9170" spans="17:63" ht="29.25" customHeight="1" x14ac:dyDescent="0.2">
      <c r="Q9170" s="92" t="s">
        <v>50</v>
      </c>
      <c r="BF9170" s="101" t="s">
        <v>58</v>
      </c>
      <c r="BK9170" s="98" t="s">
        <v>70</v>
      </c>
    </row>
    <row r="9171" spans="17:63" ht="29.25" customHeight="1" x14ac:dyDescent="0.2">
      <c r="Q9171" s="92" t="s">
        <v>50</v>
      </c>
      <c r="BF9171" s="101" t="s">
        <v>58</v>
      </c>
      <c r="BK9171" s="98" t="s">
        <v>70</v>
      </c>
    </row>
    <row r="9172" spans="17:63" ht="29.25" customHeight="1" x14ac:dyDescent="0.2">
      <c r="Q9172" s="92" t="s">
        <v>50</v>
      </c>
      <c r="BF9172" s="101" t="s">
        <v>58</v>
      </c>
      <c r="BK9172" s="98" t="s">
        <v>70</v>
      </c>
    </row>
    <row r="9173" spans="17:63" ht="29.25" customHeight="1" x14ac:dyDescent="0.2">
      <c r="Q9173" s="92" t="s">
        <v>50</v>
      </c>
      <c r="BF9173" s="101" t="s">
        <v>58</v>
      </c>
      <c r="BK9173" s="98" t="s">
        <v>70</v>
      </c>
    </row>
    <row r="9174" spans="17:63" ht="29.25" customHeight="1" x14ac:dyDescent="0.2">
      <c r="Q9174" s="92" t="s">
        <v>50</v>
      </c>
      <c r="BF9174" s="101" t="s">
        <v>58</v>
      </c>
      <c r="BK9174" s="98" t="s">
        <v>70</v>
      </c>
    </row>
    <row r="9175" spans="17:63" ht="29.25" customHeight="1" x14ac:dyDescent="0.2">
      <c r="Q9175" s="92" t="s">
        <v>50</v>
      </c>
      <c r="BF9175" s="101" t="s">
        <v>58</v>
      </c>
      <c r="BK9175" s="98" t="s">
        <v>70</v>
      </c>
    </row>
    <row r="9176" spans="17:63" ht="29.25" customHeight="1" x14ac:dyDescent="0.2">
      <c r="Q9176" s="92" t="s">
        <v>50</v>
      </c>
      <c r="BF9176" s="101" t="s">
        <v>58</v>
      </c>
      <c r="BK9176" s="98" t="s">
        <v>70</v>
      </c>
    </row>
    <row r="9177" spans="17:63" ht="29.25" customHeight="1" x14ac:dyDescent="0.2">
      <c r="Q9177" s="92" t="s">
        <v>50</v>
      </c>
      <c r="BF9177" s="101" t="s">
        <v>58</v>
      </c>
      <c r="BK9177" s="98" t="s">
        <v>70</v>
      </c>
    </row>
    <row r="9178" spans="17:63" ht="29.25" customHeight="1" x14ac:dyDescent="0.2">
      <c r="Q9178" s="92" t="s">
        <v>50</v>
      </c>
      <c r="BF9178" s="101" t="s">
        <v>58</v>
      </c>
      <c r="BK9178" s="98" t="s">
        <v>70</v>
      </c>
    </row>
    <row r="9179" spans="17:63" ht="29.25" customHeight="1" x14ac:dyDescent="0.2">
      <c r="Q9179" s="92" t="s">
        <v>50</v>
      </c>
      <c r="BF9179" s="101" t="s">
        <v>58</v>
      </c>
      <c r="BK9179" s="98" t="s">
        <v>70</v>
      </c>
    </row>
    <row r="9180" spans="17:63" ht="29.25" customHeight="1" x14ac:dyDescent="0.2">
      <c r="Q9180" s="92" t="s">
        <v>50</v>
      </c>
      <c r="BF9180" s="101" t="s">
        <v>58</v>
      </c>
      <c r="BK9180" s="98" t="s">
        <v>70</v>
      </c>
    </row>
    <row r="9181" spans="17:63" ht="29.25" customHeight="1" x14ac:dyDescent="0.2">
      <c r="Q9181" s="92" t="s">
        <v>50</v>
      </c>
      <c r="BF9181" s="101" t="s">
        <v>58</v>
      </c>
      <c r="BK9181" s="98" t="s">
        <v>70</v>
      </c>
    </row>
    <row r="9182" spans="17:63" ht="29.25" customHeight="1" x14ac:dyDescent="0.2">
      <c r="Q9182" s="92" t="s">
        <v>50</v>
      </c>
      <c r="BF9182" s="101" t="s">
        <v>58</v>
      </c>
      <c r="BK9182" s="98" t="s">
        <v>70</v>
      </c>
    </row>
    <row r="9183" spans="17:63" ht="29.25" customHeight="1" x14ac:dyDescent="0.2">
      <c r="Q9183" s="92" t="s">
        <v>50</v>
      </c>
      <c r="BF9183" s="101" t="s">
        <v>58</v>
      </c>
      <c r="BK9183" s="98" t="s">
        <v>70</v>
      </c>
    </row>
    <row r="9184" spans="17:63" ht="29.25" customHeight="1" x14ac:dyDescent="0.2">
      <c r="Q9184" s="92" t="s">
        <v>50</v>
      </c>
      <c r="BF9184" s="101" t="s">
        <v>58</v>
      </c>
      <c r="BK9184" s="98" t="s">
        <v>70</v>
      </c>
    </row>
    <row r="9185" spans="17:63" ht="29.25" customHeight="1" x14ac:dyDescent="0.2">
      <c r="Q9185" s="92" t="s">
        <v>50</v>
      </c>
      <c r="BF9185" s="101" t="s">
        <v>58</v>
      </c>
      <c r="BK9185" s="98" t="s">
        <v>70</v>
      </c>
    </row>
    <row r="9186" spans="17:63" ht="29.25" customHeight="1" x14ac:dyDescent="0.2">
      <c r="Q9186" s="92" t="s">
        <v>50</v>
      </c>
      <c r="BF9186" s="101" t="s">
        <v>58</v>
      </c>
      <c r="BK9186" s="98" t="s">
        <v>70</v>
      </c>
    </row>
    <row r="9187" spans="17:63" ht="29.25" customHeight="1" x14ac:dyDescent="0.2">
      <c r="Q9187" s="92" t="s">
        <v>50</v>
      </c>
      <c r="BF9187" s="101" t="s">
        <v>58</v>
      </c>
      <c r="BK9187" s="98" t="s">
        <v>70</v>
      </c>
    </row>
    <row r="9188" spans="17:63" ht="29.25" customHeight="1" x14ac:dyDescent="0.2">
      <c r="Q9188" s="92" t="s">
        <v>50</v>
      </c>
      <c r="BF9188" s="101" t="s">
        <v>58</v>
      </c>
      <c r="BK9188" s="98" t="s">
        <v>70</v>
      </c>
    </row>
    <row r="9189" spans="17:63" ht="29.25" customHeight="1" x14ac:dyDescent="0.2">
      <c r="Q9189" s="92" t="s">
        <v>50</v>
      </c>
      <c r="BF9189" s="101" t="s">
        <v>58</v>
      </c>
      <c r="BK9189" s="98" t="s">
        <v>70</v>
      </c>
    </row>
    <row r="9190" spans="17:63" ht="29.25" customHeight="1" x14ac:dyDescent="0.2">
      <c r="Q9190" s="92" t="s">
        <v>50</v>
      </c>
      <c r="BF9190" s="101" t="s">
        <v>58</v>
      </c>
      <c r="BK9190" s="98" t="s">
        <v>70</v>
      </c>
    </row>
    <row r="9191" spans="17:63" ht="29.25" customHeight="1" x14ac:dyDescent="0.2">
      <c r="Q9191" s="92" t="s">
        <v>50</v>
      </c>
      <c r="BF9191" s="101" t="s">
        <v>58</v>
      </c>
      <c r="BK9191" s="98" t="s">
        <v>70</v>
      </c>
    </row>
    <row r="9192" spans="17:63" ht="29.25" customHeight="1" x14ac:dyDescent="0.2">
      <c r="Q9192" s="92" t="s">
        <v>50</v>
      </c>
      <c r="BF9192" s="101" t="s">
        <v>58</v>
      </c>
      <c r="BK9192" s="98" t="s">
        <v>70</v>
      </c>
    </row>
    <row r="9193" spans="17:63" ht="29.25" customHeight="1" x14ac:dyDescent="0.2">
      <c r="Q9193" s="92" t="s">
        <v>50</v>
      </c>
      <c r="BF9193" s="101" t="s">
        <v>58</v>
      </c>
      <c r="BK9193" s="98" t="s">
        <v>70</v>
      </c>
    </row>
    <row r="9194" spans="17:63" ht="29.25" customHeight="1" x14ac:dyDescent="0.2">
      <c r="Q9194" s="92" t="s">
        <v>50</v>
      </c>
      <c r="BF9194" s="101" t="s">
        <v>58</v>
      </c>
      <c r="BK9194" s="98" t="s">
        <v>70</v>
      </c>
    </row>
    <row r="9195" spans="17:63" ht="29.25" customHeight="1" x14ac:dyDescent="0.2">
      <c r="Q9195" s="92" t="s">
        <v>50</v>
      </c>
      <c r="BF9195" s="101" t="s">
        <v>58</v>
      </c>
      <c r="BK9195" s="98" t="s">
        <v>70</v>
      </c>
    </row>
    <row r="9196" spans="17:63" ht="29.25" customHeight="1" x14ac:dyDescent="0.2">
      <c r="Q9196" s="92" t="s">
        <v>50</v>
      </c>
      <c r="BF9196" s="101" t="s">
        <v>58</v>
      </c>
      <c r="BK9196" s="98" t="s">
        <v>70</v>
      </c>
    </row>
    <row r="9197" spans="17:63" ht="29.25" customHeight="1" x14ac:dyDescent="0.2">
      <c r="Q9197" s="92" t="s">
        <v>50</v>
      </c>
      <c r="BF9197" s="101" t="s">
        <v>58</v>
      </c>
      <c r="BK9197" s="98" t="s">
        <v>70</v>
      </c>
    </row>
    <row r="9198" spans="17:63" ht="29.25" customHeight="1" x14ac:dyDescent="0.2">
      <c r="Q9198" s="92" t="s">
        <v>50</v>
      </c>
      <c r="BF9198" s="101" t="s">
        <v>58</v>
      </c>
      <c r="BK9198" s="98" t="s">
        <v>70</v>
      </c>
    </row>
    <row r="9199" spans="17:63" ht="29.25" customHeight="1" x14ac:dyDescent="0.2">
      <c r="Q9199" s="92" t="s">
        <v>50</v>
      </c>
      <c r="BF9199" s="101" t="s">
        <v>58</v>
      </c>
      <c r="BK9199" s="98" t="s">
        <v>70</v>
      </c>
    </row>
    <row r="9200" spans="17:63" ht="29.25" customHeight="1" x14ac:dyDescent="0.2">
      <c r="Q9200" s="92" t="s">
        <v>50</v>
      </c>
      <c r="BF9200" s="101" t="s">
        <v>58</v>
      </c>
      <c r="BK9200" s="98" t="s">
        <v>70</v>
      </c>
    </row>
    <row r="9201" spans="17:63" ht="29.25" customHeight="1" x14ac:dyDescent="0.2">
      <c r="Q9201" s="92" t="s">
        <v>50</v>
      </c>
      <c r="BF9201" s="101" t="s">
        <v>58</v>
      </c>
      <c r="BK9201" s="98" t="s">
        <v>70</v>
      </c>
    </row>
    <row r="9202" spans="17:63" ht="29.25" customHeight="1" x14ac:dyDescent="0.2">
      <c r="Q9202" s="92" t="s">
        <v>50</v>
      </c>
      <c r="BF9202" s="101" t="s">
        <v>58</v>
      </c>
      <c r="BK9202" s="98" t="s">
        <v>70</v>
      </c>
    </row>
    <row r="9203" spans="17:63" ht="29.25" customHeight="1" x14ac:dyDescent="0.2">
      <c r="Q9203" s="92" t="s">
        <v>50</v>
      </c>
      <c r="BF9203" s="101" t="s">
        <v>58</v>
      </c>
      <c r="BK9203" s="98" t="s">
        <v>70</v>
      </c>
    </row>
    <row r="9204" spans="17:63" ht="29.25" customHeight="1" x14ac:dyDescent="0.2">
      <c r="Q9204" s="92" t="s">
        <v>50</v>
      </c>
      <c r="BF9204" s="101" t="s">
        <v>58</v>
      </c>
      <c r="BK9204" s="98" t="s">
        <v>70</v>
      </c>
    </row>
    <row r="9205" spans="17:63" ht="29.25" customHeight="1" x14ac:dyDescent="0.2">
      <c r="Q9205" s="92" t="s">
        <v>50</v>
      </c>
      <c r="BF9205" s="101" t="s">
        <v>58</v>
      </c>
      <c r="BK9205" s="98" t="s">
        <v>70</v>
      </c>
    </row>
    <row r="9206" spans="17:63" ht="29.25" customHeight="1" x14ac:dyDescent="0.2">
      <c r="Q9206" s="92" t="s">
        <v>50</v>
      </c>
      <c r="BF9206" s="101" t="s">
        <v>58</v>
      </c>
      <c r="BK9206" s="98" t="s">
        <v>70</v>
      </c>
    </row>
    <row r="9207" spans="17:63" ht="29.25" customHeight="1" x14ac:dyDescent="0.2">
      <c r="Q9207" s="92" t="s">
        <v>50</v>
      </c>
      <c r="BF9207" s="101" t="s">
        <v>58</v>
      </c>
      <c r="BK9207" s="98" t="s">
        <v>70</v>
      </c>
    </row>
    <row r="9208" spans="17:63" ht="29.25" customHeight="1" x14ac:dyDescent="0.2">
      <c r="Q9208" s="92" t="s">
        <v>50</v>
      </c>
      <c r="BF9208" s="101" t="s">
        <v>58</v>
      </c>
      <c r="BK9208" s="98" t="s">
        <v>70</v>
      </c>
    </row>
    <row r="9209" spans="17:63" ht="29.25" customHeight="1" x14ac:dyDescent="0.2">
      <c r="Q9209" s="92" t="s">
        <v>50</v>
      </c>
      <c r="BF9209" s="101" t="s">
        <v>58</v>
      </c>
      <c r="BK9209" s="98" t="s">
        <v>70</v>
      </c>
    </row>
    <row r="9210" spans="17:63" ht="29.25" customHeight="1" x14ac:dyDescent="0.2">
      <c r="Q9210" s="92" t="s">
        <v>50</v>
      </c>
      <c r="BF9210" s="101" t="s">
        <v>58</v>
      </c>
      <c r="BK9210" s="98" t="s">
        <v>70</v>
      </c>
    </row>
    <row r="9211" spans="17:63" ht="29.25" customHeight="1" x14ac:dyDescent="0.2">
      <c r="Q9211" s="92" t="s">
        <v>50</v>
      </c>
      <c r="BF9211" s="101" t="s">
        <v>58</v>
      </c>
      <c r="BK9211" s="98" t="s">
        <v>70</v>
      </c>
    </row>
    <row r="9212" spans="17:63" ht="29.25" customHeight="1" x14ac:dyDescent="0.2">
      <c r="Q9212" s="92" t="s">
        <v>50</v>
      </c>
      <c r="BF9212" s="101" t="s">
        <v>58</v>
      </c>
      <c r="BK9212" s="98" t="s">
        <v>70</v>
      </c>
    </row>
    <row r="9213" spans="17:63" ht="29.25" customHeight="1" x14ac:dyDescent="0.2">
      <c r="Q9213" s="92" t="s">
        <v>50</v>
      </c>
      <c r="BF9213" s="101" t="s">
        <v>58</v>
      </c>
      <c r="BK9213" s="98" t="s">
        <v>70</v>
      </c>
    </row>
    <row r="9214" spans="17:63" ht="29.25" customHeight="1" x14ac:dyDescent="0.2">
      <c r="Q9214" s="92" t="s">
        <v>50</v>
      </c>
      <c r="BF9214" s="101" t="s">
        <v>58</v>
      </c>
      <c r="BK9214" s="98" t="s">
        <v>70</v>
      </c>
    </row>
    <row r="9215" spans="17:63" ht="29.25" customHeight="1" x14ac:dyDescent="0.2">
      <c r="Q9215" s="92" t="s">
        <v>50</v>
      </c>
      <c r="BF9215" s="101" t="s">
        <v>58</v>
      </c>
      <c r="BK9215" s="98" t="s">
        <v>70</v>
      </c>
    </row>
    <row r="9216" spans="17:63" ht="29.25" customHeight="1" x14ac:dyDescent="0.2">
      <c r="Q9216" s="92" t="s">
        <v>50</v>
      </c>
      <c r="BF9216" s="101" t="s">
        <v>58</v>
      </c>
      <c r="BK9216" s="98" t="s">
        <v>70</v>
      </c>
    </row>
    <row r="9217" spans="17:63" ht="29.25" customHeight="1" x14ac:dyDescent="0.2">
      <c r="Q9217" s="92" t="s">
        <v>50</v>
      </c>
      <c r="BF9217" s="101" t="s">
        <v>58</v>
      </c>
      <c r="BK9217" s="98" t="s">
        <v>70</v>
      </c>
    </row>
    <row r="9218" spans="17:63" ht="29.25" customHeight="1" x14ac:dyDescent="0.2">
      <c r="Q9218" s="92" t="s">
        <v>50</v>
      </c>
      <c r="BF9218" s="101" t="s">
        <v>58</v>
      </c>
      <c r="BK9218" s="98" t="s">
        <v>70</v>
      </c>
    </row>
    <row r="9219" spans="17:63" ht="29.25" customHeight="1" x14ac:dyDescent="0.2">
      <c r="Q9219" s="92" t="s">
        <v>50</v>
      </c>
      <c r="BF9219" s="101" t="s">
        <v>58</v>
      </c>
      <c r="BK9219" s="98" t="s">
        <v>70</v>
      </c>
    </row>
    <row r="9220" spans="17:63" ht="29.25" customHeight="1" x14ac:dyDescent="0.2">
      <c r="Q9220" s="92" t="s">
        <v>50</v>
      </c>
      <c r="BF9220" s="101" t="s">
        <v>58</v>
      </c>
      <c r="BK9220" s="98" t="s">
        <v>70</v>
      </c>
    </row>
    <row r="9221" spans="17:63" ht="29.25" customHeight="1" x14ac:dyDescent="0.2">
      <c r="Q9221" s="92" t="s">
        <v>50</v>
      </c>
      <c r="BF9221" s="101" t="s">
        <v>58</v>
      </c>
      <c r="BK9221" s="98" t="s">
        <v>70</v>
      </c>
    </row>
    <row r="9222" spans="17:63" ht="29.25" customHeight="1" x14ac:dyDescent="0.2">
      <c r="Q9222" s="92" t="s">
        <v>50</v>
      </c>
      <c r="BF9222" s="101" t="s">
        <v>58</v>
      </c>
      <c r="BK9222" s="98" t="s">
        <v>70</v>
      </c>
    </row>
    <row r="9223" spans="17:63" ht="29.25" customHeight="1" x14ac:dyDescent="0.2">
      <c r="Q9223" s="92" t="s">
        <v>50</v>
      </c>
      <c r="BF9223" s="101" t="s">
        <v>58</v>
      </c>
      <c r="BK9223" s="98" t="s">
        <v>70</v>
      </c>
    </row>
    <row r="9224" spans="17:63" ht="29.25" customHeight="1" x14ac:dyDescent="0.2">
      <c r="Q9224" s="92" t="s">
        <v>50</v>
      </c>
      <c r="BF9224" s="101" t="s">
        <v>58</v>
      </c>
      <c r="BK9224" s="98" t="s">
        <v>70</v>
      </c>
    </row>
    <row r="9225" spans="17:63" ht="29.25" customHeight="1" x14ac:dyDescent="0.2">
      <c r="Q9225" s="92" t="s">
        <v>50</v>
      </c>
      <c r="BF9225" s="101" t="s">
        <v>58</v>
      </c>
      <c r="BK9225" s="98" t="s">
        <v>70</v>
      </c>
    </row>
    <row r="9226" spans="17:63" ht="29.25" customHeight="1" x14ac:dyDescent="0.2">
      <c r="Q9226" s="92" t="s">
        <v>50</v>
      </c>
      <c r="BF9226" s="101" t="s">
        <v>58</v>
      </c>
      <c r="BK9226" s="98" t="s">
        <v>70</v>
      </c>
    </row>
    <row r="9227" spans="17:63" ht="29.25" customHeight="1" x14ac:dyDescent="0.2">
      <c r="Q9227" s="92" t="s">
        <v>50</v>
      </c>
      <c r="BF9227" s="101" t="s">
        <v>58</v>
      </c>
      <c r="BK9227" s="98" t="s">
        <v>70</v>
      </c>
    </row>
    <row r="9228" spans="17:63" ht="29.25" customHeight="1" x14ac:dyDescent="0.2">
      <c r="Q9228" s="92" t="s">
        <v>50</v>
      </c>
      <c r="BF9228" s="101" t="s">
        <v>58</v>
      </c>
      <c r="BK9228" s="98" t="s">
        <v>70</v>
      </c>
    </row>
    <row r="9229" spans="17:63" ht="29.25" customHeight="1" x14ac:dyDescent="0.2">
      <c r="Q9229" s="92" t="s">
        <v>50</v>
      </c>
      <c r="BF9229" s="101" t="s">
        <v>58</v>
      </c>
      <c r="BK9229" s="98" t="s">
        <v>70</v>
      </c>
    </row>
    <row r="9230" spans="17:63" ht="29.25" customHeight="1" x14ac:dyDescent="0.2">
      <c r="Q9230" s="92" t="s">
        <v>50</v>
      </c>
      <c r="BF9230" s="101" t="s">
        <v>58</v>
      </c>
      <c r="BK9230" s="98" t="s">
        <v>70</v>
      </c>
    </row>
    <row r="9231" spans="17:63" ht="29.25" customHeight="1" x14ac:dyDescent="0.2">
      <c r="Q9231" s="92" t="s">
        <v>50</v>
      </c>
      <c r="BF9231" s="101" t="s">
        <v>58</v>
      </c>
      <c r="BK9231" s="98" t="s">
        <v>70</v>
      </c>
    </row>
    <row r="9232" spans="17:63" ht="29.25" customHeight="1" x14ac:dyDescent="0.2">
      <c r="Q9232" s="92" t="s">
        <v>50</v>
      </c>
      <c r="BF9232" s="101" t="s">
        <v>58</v>
      </c>
      <c r="BK9232" s="98" t="s">
        <v>70</v>
      </c>
    </row>
    <row r="9233" spans="17:63" ht="29.25" customHeight="1" x14ac:dyDescent="0.2">
      <c r="Q9233" s="92" t="s">
        <v>50</v>
      </c>
      <c r="BF9233" s="101" t="s">
        <v>58</v>
      </c>
      <c r="BK9233" s="98" t="s">
        <v>70</v>
      </c>
    </row>
    <row r="9234" spans="17:63" ht="29.25" customHeight="1" x14ac:dyDescent="0.2">
      <c r="Q9234" s="92" t="s">
        <v>50</v>
      </c>
      <c r="BF9234" s="101" t="s">
        <v>58</v>
      </c>
      <c r="BK9234" s="98" t="s">
        <v>70</v>
      </c>
    </row>
    <row r="9235" spans="17:63" ht="29.25" customHeight="1" x14ac:dyDescent="0.2">
      <c r="Q9235" s="92" t="s">
        <v>50</v>
      </c>
      <c r="BF9235" s="101" t="s">
        <v>58</v>
      </c>
      <c r="BK9235" s="98" t="s">
        <v>70</v>
      </c>
    </row>
    <row r="9236" spans="17:63" ht="29.25" customHeight="1" x14ac:dyDescent="0.2">
      <c r="Q9236" s="92" t="s">
        <v>50</v>
      </c>
      <c r="BF9236" s="101" t="s">
        <v>58</v>
      </c>
      <c r="BK9236" s="98" t="s">
        <v>70</v>
      </c>
    </row>
    <row r="9237" spans="17:63" ht="29.25" customHeight="1" x14ac:dyDescent="0.2">
      <c r="Q9237" s="92" t="s">
        <v>50</v>
      </c>
      <c r="BF9237" s="101" t="s">
        <v>58</v>
      </c>
      <c r="BK9237" s="98" t="s">
        <v>70</v>
      </c>
    </row>
    <row r="9238" spans="17:63" ht="29.25" customHeight="1" x14ac:dyDescent="0.2">
      <c r="Q9238" s="92" t="s">
        <v>50</v>
      </c>
      <c r="BF9238" s="101" t="s">
        <v>58</v>
      </c>
      <c r="BK9238" s="98" t="s">
        <v>70</v>
      </c>
    </row>
    <row r="9239" spans="17:63" ht="29.25" customHeight="1" x14ac:dyDescent="0.2">
      <c r="Q9239" s="92" t="s">
        <v>50</v>
      </c>
      <c r="BF9239" s="101" t="s">
        <v>58</v>
      </c>
      <c r="BK9239" s="98" t="s">
        <v>70</v>
      </c>
    </row>
    <row r="9240" spans="17:63" ht="29.25" customHeight="1" x14ac:dyDescent="0.2">
      <c r="Q9240" s="92" t="s">
        <v>50</v>
      </c>
      <c r="BF9240" s="101" t="s">
        <v>58</v>
      </c>
      <c r="BK9240" s="98" t="s">
        <v>70</v>
      </c>
    </row>
    <row r="9241" spans="17:63" ht="29.25" customHeight="1" x14ac:dyDescent="0.2">
      <c r="Q9241" s="92" t="s">
        <v>50</v>
      </c>
      <c r="BF9241" s="101" t="s">
        <v>58</v>
      </c>
      <c r="BK9241" s="98" t="s">
        <v>70</v>
      </c>
    </row>
    <row r="9242" spans="17:63" ht="29.25" customHeight="1" x14ac:dyDescent="0.2">
      <c r="Q9242" s="92" t="s">
        <v>50</v>
      </c>
      <c r="BF9242" s="101" t="s">
        <v>58</v>
      </c>
      <c r="BK9242" s="98" t="s">
        <v>70</v>
      </c>
    </row>
    <row r="9243" spans="17:63" ht="29.25" customHeight="1" x14ac:dyDescent="0.2">
      <c r="Q9243" s="92" t="s">
        <v>50</v>
      </c>
      <c r="BF9243" s="101" t="s">
        <v>58</v>
      </c>
      <c r="BK9243" s="98" t="s">
        <v>70</v>
      </c>
    </row>
    <row r="9244" spans="17:63" ht="29.25" customHeight="1" x14ac:dyDescent="0.2">
      <c r="Q9244" s="92" t="s">
        <v>50</v>
      </c>
      <c r="BF9244" s="101" t="s">
        <v>58</v>
      </c>
      <c r="BK9244" s="98" t="s">
        <v>70</v>
      </c>
    </row>
    <row r="9245" spans="17:63" ht="29.25" customHeight="1" x14ac:dyDescent="0.2">
      <c r="Q9245" s="92" t="s">
        <v>50</v>
      </c>
      <c r="BF9245" s="101" t="s">
        <v>58</v>
      </c>
      <c r="BK9245" s="98" t="s">
        <v>70</v>
      </c>
    </row>
    <row r="9246" spans="17:63" ht="29.25" customHeight="1" x14ac:dyDescent="0.2">
      <c r="Q9246" s="92" t="s">
        <v>50</v>
      </c>
      <c r="BF9246" s="101" t="s">
        <v>58</v>
      </c>
      <c r="BK9246" s="98" t="s">
        <v>70</v>
      </c>
    </row>
    <row r="9247" spans="17:63" ht="29.25" customHeight="1" x14ac:dyDescent="0.2">
      <c r="Q9247" s="92" t="s">
        <v>50</v>
      </c>
      <c r="BF9247" s="101" t="s">
        <v>58</v>
      </c>
      <c r="BK9247" s="98" t="s">
        <v>70</v>
      </c>
    </row>
    <row r="9248" spans="17:63" ht="29.25" customHeight="1" x14ac:dyDescent="0.2">
      <c r="Q9248" s="92" t="s">
        <v>50</v>
      </c>
      <c r="BF9248" s="101" t="s">
        <v>58</v>
      </c>
      <c r="BK9248" s="98" t="s">
        <v>70</v>
      </c>
    </row>
    <row r="9249" spans="17:63" ht="29.25" customHeight="1" x14ac:dyDescent="0.2">
      <c r="Q9249" s="92" t="s">
        <v>50</v>
      </c>
      <c r="BF9249" s="101" t="s">
        <v>58</v>
      </c>
      <c r="BK9249" s="98" t="s">
        <v>70</v>
      </c>
    </row>
    <row r="9250" spans="17:63" ht="29.25" customHeight="1" x14ac:dyDescent="0.2">
      <c r="Q9250" s="92" t="s">
        <v>50</v>
      </c>
      <c r="BF9250" s="101" t="s">
        <v>58</v>
      </c>
      <c r="BK9250" s="98" t="s">
        <v>70</v>
      </c>
    </row>
    <row r="9251" spans="17:63" ht="29.25" customHeight="1" x14ac:dyDescent="0.2">
      <c r="Q9251" s="92" t="s">
        <v>50</v>
      </c>
      <c r="BF9251" s="101" t="s">
        <v>58</v>
      </c>
      <c r="BK9251" s="98" t="s">
        <v>70</v>
      </c>
    </row>
    <row r="9252" spans="17:63" ht="29.25" customHeight="1" x14ac:dyDescent="0.2">
      <c r="Q9252" s="92" t="s">
        <v>50</v>
      </c>
      <c r="BF9252" s="101" t="s">
        <v>58</v>
      </c>
      <c r="BK9252" s="98" t="s">
        <v>70</v>
      </c>
    </row>
    <row r="9253" spans="17:63" ht="29.25" customHeight="1" x14ac:dyDescent="0.2">
      <c r="Q9253" s="92" t="s">
        <v>50</v>
      </c>
      <c r="BF9253" s="101" t="s">
        <v>58</v>
      </c>
      <c r="BK9253" s="98" t="s">
        <v>70</v>
      </c>
    </row>
    <row r="9254" spans="17:63" ht="29.25" customHeight="1" x14ac:dyDescent="0.2">
      <c r="Q9254" s="92" t="s">
        <v>50</v>
      </c>
      <c r="BF9254" s="101" t="s">
        <v>58</v>
      </c>
      <c r="BK9254" s="98" t="s">
        <v>70</v>
      </c>
    </row>
    <row r="9255" spans="17:63" ht="29.25" customHeight="1" x14ac:dyDescent="0.2">
      <c r="Q9255" s="92" t="s">
        <v>50</v>
      </c>
      <c r="BF9255" s="101" t="s">
        <v>58</v>
      </c>
      <c r="BK9255" s="98" t="s">
        <v>70</v>
      </c>
    </row>
    <row r="9256" spans="17:63" ht="29.25" customHeight="1" x14ac:dyDescent="0.2">
      <c r="Q9256" s="92" t="s">
        <v>50</v>
      </c>
      <c r="BF9256" s="101" t="s">
        <v>58</v>
      </c>
      <c r="BK9256" s="98" t="s">
        <v>70</v>
      </c>
    </row>
    <row r="9257" spans="17:63" ht="29.25" customHeight="1" x14ac:dyDescent="0.2">
      <c r="Q9257" s="92" t="s">
        <v>50</v>
      </c>
      <c r="BF9257" s="101" t="s">
        <v>58</v>
      </c>
      <c r="BK9257" s="98" t="s">
        <v>70</v>
      </c>
    </row>
    <row r="9258" spans="17:63" ht="29.25" customHeight="1" x14ac:dyDescent="0.2">
      <c r="Q9258" s="92" t="s">
        <v>50</v>
      </c>
      <c r="BF9258" s="101" t="s">
        <v>58</v>
      </c>
      <c r="BK9258" s="98" t="s">
        <v>70</v>
      </c>
    </row>
    <row r="9259" spans="17:63" ht="29.25" customHeight="1" x14ac:dyDescent="0.2">
      <c r="Q9259" s="92" t="s">
        <v>50</v>
      </c>
      <c r="BF9259" s="101" t="s">
        <v>58</v>
      </c>
      <c r="BK9259" s="98" t="s">
        <v>70</v>
      </c>
    </row>
    <row r="9260" spans="17:63" ht="29.25" customHeight="1" x14ac:dyDescent="0.2">
      <c r="Q9260" s="92" t="s">
        <v>50</v>
      </c>
      <c r="BF9260" s="101" t="s">
        <v>58</v>
      </c>
      <c r="BK9260" s="98" t="s">
        <v>70</v>
      </c>
    </row>
    <row r="9261" spans="17:63" ht="29.25" customHeight="1" x14ac:dyDescent="0.2">
      <c r="Q9261" s="92" t="s">
        <v>50</v>
      </c>
      <c r="BF9261" s="101" t="s">
        <v>58</v>
      </c>
      <c r="BK9261" s="98" t="s">
        <v>70</v>
      </c>
    </row>
    <row r="9262" spans="17:63" ht="29.25" customHeight="1" x14ac:dyDescent="0.2">
      <c r="Q9262" s="92" t="s">
        <v>50</v>
      </c>
      <c r="BF9262" s="101" t="s">
        <v>58</v>
      </c>
      <c r="BK9262" s="98" t="s">
        <v>70</v>
      </c>
    </row>
    <row r="9263" spans="17:63" ht="29.25" customHeight="1" x14ac:dyDescent="0.2">
      <c r="Q9263" s="92" t="s">
        <v>50</v>
      </c>
      <c r="BF9263" s="101" t="s">
        <v>58</v>
      </c>
      <c r="BK9263" s="98" t="s">
        <v>70</v>
      </c>
    </row>
    <row r="9264" spans="17:63" ht="29.25" customHeight="1" x14ac:dyDescent="0.2">
      <c r="Q9264" s="92" t="s">
        <v>50</v>
      </c>
      <c r="BF9264" s="101" t="s">
        <v>58</v>
      </c>
      <c r="BK9264" s="98" t="s">
        <v>70</v>
      </c>
    </row>
    <row r="9265" spans="17:63" ht="29.25" customHeight="1" x14ac:dyDescent="0.2">
      <c r="Q9265" s="92" t="s">
        <v>50</v>
      </c>
      <c r="BF9265" s="101" t="s">
        <v>58</v>
      </c>
      <c r="BK9265" s="98" t="s">
        <v>70</v>
      </c>
    </row>
    <row r="9266" spans="17:63" ht="29.25" customHeight="1" x14ac:dyDescent="0.2">
      <c r="Q9266" s="92" t="s">
        <v>50</v>
      </c>
      <c r="BF9266" s="101" t="s">
        <v>58</v>
      </c>
      <c r="BK9266" s="98" t="s">
        <v>70</v>
      </c>
    </row>
    <row r="9267" spans="17:63" ht="29.25" customHeight="1" x14ac:dyDescent="0.2">
      <c r="Q9267" s="92" t="s">
        <v>50</v>
      </c>
      <c r="BF9267" s="101" t="s">
        <v>58</v>
      </c>
      <c r="BK9267" s="98" t="s">
        <v>70</v>
      </c>
    </row>
    <row r="9268" spans="17:63" ht="29.25" customHeight="1" x14ac:dyDescent="0.2">
      <c r="Q9268" s="92" t="s">
        <v>50</v>
      </c>
      <c r="BF9268" s="101" t="s">
        <v>58</v>
      </c>
      <c r="BK9268" s="98" t="s">
        <v>70</v>
      </c>
    </row>
    <row r="9269" spans="17:63" ht="29.25" customHeight="1" x14ac:dyDescent="0.2">
      <c r="Q9269" s="92" t="s">
        <v>50</v>
      </c>
      <c r="BF9269" s="101" t="s">
        <v>58</v>
      </c>
      <c r="BK9269" s="98" t="s">
        <v>70</v>
      </c>
    </row>
    <row r="9270" spans="17:63" ht="29.25" customHeight="1" x14ac:dyDescent="0.2">
      <c r="Q9270" s="92" t="s">
        <v>50</v>
      </c>
      <c r="BF9270" s="101" t="s">
        <v>58</v>
      </c>
      <c r="BK9270" s="98" t="s">
        <v>70</v>
      </c>
    </row>
    <row r="9271" spans="17:63" ht="29.25" customHeight="1" x14ac:dyDescent="0.2">
      <c r="Q9271" s="92" t="s">
        <v>50</v>
      </c>
      <c r="BF9271" s="101" t="s">
        <v>58</v>
      </c>
      <c r="BK9271" s="98" t="s">
        <v>70</v>
      </c>
    </row>
    <row r="9272" spans="17:63" ht="29.25" customHeight="1" x14ac:dyDescent="0.2">
      <c r="Q9272" s="92" t="s">
        <v>50</v>
      </c>
      <c r="BF9272" s="101" t="s">
        <v>58</v>
      </c>
      <c r="BK9272" s="98" t="s">
        <v>70</v>
      </c>
    </row>
    <row r="9273" spans="17:63" ht="29.25" customHeight="1" x14ac:dyDescent="0.2">
      <c r="Q9273" s="92" t="s">
        <v>50</v>
      </c>
      <c r="BF9273" s="101" t="s">
        <v>58</v>
      </c>
      <c r="BK9273" s="98" t="s">
        <v>70</v>
      </c>
    </row>
    <row r="9274" spans="17:63" ht="29.25" customHeight="1" x14ac:dyDescent="0.2">
      <c r="Q9274" s="92" t="s">
        <v>50</v>
      </c>
      <c r="BF9274" s="101" t="s">
        <v>58</v>
      </c>
      <c r="BK9274" s="98" t="s">
        <v>70</v>
      </c>
    </row>
    <row r="9275" spans="17:63" ht="29.25" customHeight="1" x14ac:dyDescent="0.2">
      <c r="Q9275" s="92" t="s">
        <v>50</v>
      </c>
      <c r="BF9275" s="101" t="s">
        <v>58</v>
      </c>
      <c r="BK9275" s="98" t="s">
        <v>70</v>
      </c>
    </row>
    <row r="9276" spans="17:63" ht="29.25" customHeight="1" x14ac:dyDescent="0.2">
      <c r="Q9276" s="92" t="s">
        <v>50</v>
      </c>
      <c r="BF9276" s="101" t="s">
        <v>58</v>
      </c>
      <c r="BK9276" s="98" t="s">
        <v>70</v>
      </c>
    </row>
    <row r="9277" spans="17:63" ht="29.25" customHeight="1" x14ac:dyDescent="0.2">
      <c r="Q9277" s="92" t="s">
        <v>50</v>
      </c>
      <c r="BF9277" s="101" t="s">
        <v>58</v>
      </c>
      <c r="BK9277" s="98" t="s">
        <v>70</v>
      </c>
    </row>
    <row r="9278" spans="17:63" ht="29.25" customHeight="1" x14ac:dyDescent="0.2">
      <c r="Q9278" s="92" t="s">
        <v>50</v>
      </c>
      <c r="BF9278" s="101" t="s">
        <v>58</v>
      </c>
      <c r="BK9278" s="98" t="s">
        <v>70</v>
      </c>
    </row>
    <row r="9279" spans="17:63" ht="29.25" customHeight="1" x14ac:dyDescent="0.2">
      <c r="Q9279" s="92" t="s">
        <v>50</v>
      </c>
      <c r="BF9279" s="101" t="s">
        <v>58</v>
      </c>
      <c r="BK9279" s="98" t="s">
        <v>70</v>
      </c>
    </row>
    <row r="9280" spans="17:63" ht="29.25" customHeight="1" x14ac:dyDescent="0.2">
      <c r="Q9280" s="92" t="s">
        <v>50</v>
      </c>
      <c r="BF9280" s="101" t="s">
        <v>58</v>
      </c>
      <c r="BK9280" s="98" t="s">
        <v>70</v>
      </c>
    </row>
    <row r="9281" spans="17:63" ht="29.25" customHeight="1" x14ac:dyDescent="0.2">
      <c r="Q9281" s="92" t="s">
        <v>50</v>
      </c>
      <c r="BF9281" s="101" t="s">
        <v>58</v>
      </c>
      <c r="BK9281" s="98" t="s">
        <v>70</v>
      </c>
    </row>
    <row r="9282" spans="17:63" ht="29.25" customHeight="1" x14ac:dyDescent="0.2">
      <c r="Q9282" s="92" t="s">
        <v>50</v>
      </c>
      <c r="BF9282" s="101" t="s">
        <v>58</v>
      </c>
      <c r="BK9282" s="98" t="s">
        <v>70</v>
      </c>
    </row>
    <row r="9283" spans="17:63" ht="29.25" customHeight="1" x14ac:dyDescent="0.2">
      <c r="Q9283" s="92" t="s">
        <v>50</v>
      </c>
      <c r="BF9283" s="101" t="s">
        <v>58</v>
      </c>
      <c r="BK9283" s="98" t="s">
        <v>70</v>
      </c>
    </row>
    <row r="9284" spans="17:63" ht="29.25" customHeight="1" x14ac:dyDescent="0.2">
      <c r="Q9284" s="92" t="s">
        <v>50</v>
      </c>
      <c r="BF9284" s="101" t="s">
        <v>58</v>
      </c>
      <c r="BK9284" s="98" t="s">
        <v>70</v>
      </c>
    </row>
    <row r="9285" spans="17:63" ht="29.25" customHeight="1" x14ac:dyDescent="0.2">
      <c r="Q9285" s="92" t="s">
        <v>50</v>
      </c>
      <c r="BF9285" s="101" t="s">
        <v>58</v>
      </c>
      <c r="BK9285" s="98" t="s">
        <v>70</v>
      </c>
    </row>
    <row r="9286" spans="17:63" ht="29.25" customHeight="1" x14ac:dyDescent="0.2">
      <c r="Q9286" s="92" t="s">
        <v>50</v>
      </c>
      <c r="BF9286" s="101" t="s">
        <v>58</v>
      </c>
      <c r="BK9286" s="98" t="s">
        <v>70</v>
      </c>
    </row>
    <row r="9287" spans="17:63" ht="29.25" customHeight="1" x14ac:dyDescent="0.2">
      <c r="Q9287" s="92" t="s">
        <v>50</v>
      </c>
      <c r="BF9287" s="101" t="s">
        <v>58</v>
      </c>
      <c r="BK9287" s="98" t="s">
        <v>70</v>
      </c>
    </row>
    <row r="9288" spans="17:63" ht="29.25" customHeight="1" x14ac:dyDescent="0.2">
      <c r="Q9288" s="92" t="s">
        <v>50</v>
      </c>
      <c r="BF9288" s="101" t="s">
        <v>58</v>
      </c>
      <c r="BK9288" s="98" t="s">
        <v>70</v>
      </c>
    </row>
    <row r="9289" spans="17:63" ht="29.25" customHeight="1" x14ac:dyDescent="0.2">
      <c r="Q9289" s="92" t="s">
        <v>50</v>
      </c>
      <c r="BF9289" s="101" t="s">
        <v>58</v>
      </c>
      <c r="BK9289" s="98" t="s">
        <v>70</v>
      </c>
    </row>
    <row r="9290" spans="17:63" ht="29.25" customHeight="1" x14ac:dyDescent="0.2">
      <c r="Q9290" s="92" t="s">
        <v>50</v>
      </c>
      <c r="BF9290" s="101" t="s">
        <v>58</v>
      </c>
      <c r="BK9290" s="98" t="s">
        <v>70</v>
      </c>
    </row>
    <row r="9291" spans="17:63" ht="29.25" customHeight="1" x14ac:dyDescent="0.2">
      <c r="Q9291" s="92" t="s">
        <v>50</v>
      </c>
      <c r="BF9291" s="101" t="s">
        <v>58</v>
      </c>
      <c r="BK9291" s="98" t="s">
        <v>70</v>
      </c>
    </row>
    <row r="9292" spans="17:63" ht="29.25" customHeight="1" x14ac:dyDescent="0.2">
      <c r="Q9292" s="92" t="s">
        <v>50</v>
      </c>
      <c r="BF9292" s="101" t="s">
        <v>58</v>
      </c>
      <c r="BK9292" s="98" t="s">
        <v>70</v>
      </c>
    </row>
    <row r="9293" spans="17:63" ht="29.25" customHeight="1" x14ac:dyDescent="0.2">
      <c r="Q9293" s="92" t="s">
        <v>50</v>
      </c>
      <c r="BF9293" s="101" t="s">
        <v>58</v>
      </c>
      <c r="BK9293" s="98" t="s">
        <v>70</v>
      </c>
    </row>
    <row r="9294" spans="17:63" ht="29.25" customHeight="1" x14ac:dyDescent="0.2">
      <c r="Q9294" s="92" t="s">
        <v>50</v>
      </c>
      <c r="BF9294" s="101" t="s">
        <v>58</v>
      </c>
      <c r="BK9294" s="98" t="s">
        <v>70</v>
      </c>
    </row>
    <row r="9295" spans="17:63" ht="29.25" customHeight="1" x14ac:dyDescent="0.2">
      <c r="Q9295" s="92" t="s">
        <v>50</v>
      </c>
      <c r="BF9295" s="101" t="s">
        <v>58</v>
      </c>
      <c r="BK9295" s="98" t="s">
        <v>70</v>
      </c>
    </row>
    <row r="9296" spans="17:63" ht="29.25" customHeight="1" x14ac:dyDescent="0.2">
      <c r="Q9296" s="92" t="s">
        <v>50</v>
      </c>
      <c r="BF9296" s="101" t="s">
        <v>58</v>
      </c>
      <c r="BK9296" s="98" t="s">
        <v>70</v>
      </c>
    </row>
    <row r="9297" spans="17:63" ht="29.25" customHeight="1" x14ac:dyDescent="0.2">
      <c r="Q9297" s="92" t="s">
        <v>50</v>
      </c>
      <c r="BF9297" s="101" t="s">
        <v>58</v>
      </c>
      <c r="BK9297" s="98" t="s">
        <v>70</v>
      </c>
    </row>
    <row r="9298" spans="17:63" ht="29.25" customHeight="1" x14ac:dyDescent="0.2">
      <c r="Q9298" s="92" t="s">
        <v>50</v>
      </c>
      <c r="BF9298" s="101" t="s">
        <v>58</v>
      </c>
      <c r="BK9298" s="98" t="s">
        <v>70</v>
      </c>
    </row>
    <row r="9299" spans="17:63" ht="29.25" customHeight="1" x14ac:dyDescent="0.2">
      <c r="Q9299" s="92" t="s">
        <v>50</v>
      </c>
      <c r="BF9299" s="101" t="s">
        <v>58</v>
      </c>
      <c r="BK9299" s="98" t="s">
        <v>70</v>
      </c>
    </row>
    <row r="9300" spans="17:63" ht="29.25" customHeight="1" x14ac:dyDescent="0.2">
      <c r="Q9300" s="92" t="s">
        <v>50</v>
      </c>
      <c r="BF9300" s="101" t="s">
        <v>58</v>
      </c>
      <c r="BK9300" s="98" t="s">
        <v>70</v>
      </c>
    </row>
    <row r="9301" spans="17:63" ht="29.25" customHeight="1" x14ac:dyDescent="0.2">
      <c r="Q9301" s="92" t="s">
        <v>50</v>
      </c>
      <c r="BF9301" s="101" t="s">
        <v>58</v>
      </c>
      <c r="BK9301" s="98" t="s">
        <v>70</v>
      </c>
    </row>
    <row r="9302" spans="17:63" ht="29.25" customHeight="1" x14ac:dyDescent="0.2">
      <c r="Q9302" s="92" t="s">
        <v>50</v>
      </c>
      <c r="BF9302" s="101" t="s">
        <v>58</v>
      </c>
      <c r="BK9302" s="98" t="s">
        <v>70</v>
      </c>
    </row>
    <row r="9303" spans="17:63" ht="29.25" customHeight="1" x14ac:dyDescent="0.2">
      <c r="Q9303" s="92" t="s">
        <v>50</v>
      </c>
      <c r="BF9303" s="101" t="s">
        <v>58</v>
      </c>
      <c r="BK9303" s="98" t="s">
        <v>70</v>
      </c>
    </row>
    <row r="9304" spans="17:63" ht="29.25" customHeight="1" x14ac:dyDescent="0.2">
      <c r="Q9304" s="92" t="s">
        <v>50</v>
      </c>
      <c r="BF9304" s="101" t="s">
        <v>58</v>
      </c>
      <c r="BK9304" s="98" t="s">
        <v>70</v>
      </c>
    </row>
    <row r="9305" spans="17:63" ht="29.25" customHeight="1" x14ac:dyDescent="0.2">
      <c r="Q9305" s="92" t="s">
        <v>50</v>
      </c>
      <c r="BF9305" s="101" t="s">
        <v>58</v>
      </c>
      <c r="BK9305" s="98" t="s">
        <v>70</v>
      </c>
    </row>
    <row r="9306" spans="17:63" ht="29.25" customHeight="1" x14ac:dyDescent="0.2">
      <c r="Q9306" s="92" t="s">
        <v>50</v>
      </c>
      <c r="BF9306" s="101" t="s">
        <v>58</v>
      </c>
      <c r="BK9306" s="98" t="s">
        <v>70</v>
      </c>
    </row>
    <row r="9307" spans="17:63" ht="29.25" customHeight="1" x14ac:dyDescent="0.2">
      <c r="Q9307" s="92" t="s">
        <v>50</v>
      </c>
      <c r="BF9307" s="101" t="s">
        <v>58</v>
      </c>
      <c r="BK9307" s="98" t="s">
        <v>70</v>
      </c>
    </row>
    <row r="9308" spans="17:63" ht="29.25" customHeight="1" x14ac:dyDescent="0.2">
      <c r="Q9308" s="92" t="s">
        <v>50</v>
      </c>
      <c r="BF9308" s="101" t="s">
        <v>58</v>
      </c>
      <c r="BK9308" s="98" t="s">
        <v>70</v>
      </c>
    </row>
    <row r="9309" spans="17:63" ht="29.25" customHeight="1" x14ac:dyDescent="0.2">
      <c r="Q9309" s="92" t="s">
        <v>50</v>
      </c>
      <c r="BF9309" s="101" t="s">
        <v>58</v>
      </c>
      <c r="BK9309" s="98" t="s">
        <v>70</v>
      </c>
    </row>
    <row r="9310" spans="17:63" ht="29.25" customHeight="1" x14ac:dyDescent="0.2">
      <c r="Q9310" s="92" t="s">
        <v>50</v>
      </c>
      <c r="BF9310" s="101" t="s">
        <v>58</v>
      </c>
      <c r="BK9310" s="98" t="s">
        <v>70</v>
      </c>
    </row>
    <row r="9311" spans="17:63" ht="29.25" customHeight="1" x14ac:dyDescent="0.2">
      <c r="Q9311" s="92" t="s">
        <v>50</v>
      </c>
      <c r="BF9311" s="101" t="s">
        <v>58</v>
      </c>
      <c r="BK9311" s="98" t="s">
        <v>70</v>
      </c>
    </row>
    <row r="9312" spans="17:63" ht="29.25" customHeight="1" x14ac:dyDescent="0.2">
      <c r="Q9312" s="92" t="s">
        <v>50</v>
      </c>
      <c r="BF9312" s="101" t="s">
        <v>58</v>
      </c>
      <c r="BK9312" s="98" t="s">
        <v>70</v>
      </c>
    </row>
    <row r="9313" spans="17:63" ht="29.25" customHeight="1" x14ac:dyDescent="0.2">
      <c r="Q9313" s="92" t="s">
        <v>50</v>
      </c>
      <c r="BF9313" s="101" t="s">
        <v>58</v>
      </c>
      <c r="BK9313" s="98" t="s">
        <v>70</v>
      </c>
    </row>
    <row r="9314" spans="17:63" ht="29.25" customHeight="1" x14ac:dyDescent="0.2">
      <c r="Q9314" s="92" t="s">
        <v>50</v>
      </c>
      <c r="BF9314" s="101" t="s">
        <v>58</v>
      </c>
      <c r="BK9314" s="98" t="s">
        <v>70</v>
      </c>
    </row>
    <row r="9315" spans="17:63" ht="29.25" customHeight="1" x14ac:dyDescent="0.2">
      <c r="Q9315" s="92" t="s">
        <v>50</v>
      </c>
      <c r="BF9315" s="101" t="s">
        <v>58</v>
      </c>
      <c r="BK9315" s="98" t="s">
        <v>70</v>
      </c>
    </row>
    <row r="9316" spans="17:63" ht="29.25" customHeight="1" x14ac:dyDescent="0.2">
      <c r="Q9316" s="92" t="s">
        <v>50</v>
      </c>
      <c r="BF9316" s="101" t="s">
        <v>58</v>
      </c>
      <c r="BK9316" s="98" t="s">
        <v>70</v>
      </c>
    </row>
    <row r="9317" spans="17:63" ht="29.25" customHeight="1" x14ac:dyDescent="0.2">
      <c r="Q9317" s="92" t="s">
        <v>50</v>
      </c>
      <c r="BF9317" s="101" t="s">
        <v>58</v>
      </c>
      <c r="BK9317" s="98" t="s">
        <v>70</v>
      </c>
    </row>
    <row r="9318" spans="17:63" ht="29.25" customHeight="1" x14ac:dyDescent="0.2">
      <c r="Q9318" s="92" t="s">
        <v>50</v>
      </c>
      <c r="BF9318" s="101" t="s">
        <v>58</v>
      </c>
      <c r="BK9318" s="98" t="s">
        <v>70</v>
      </c>
    </row>
    <row r="9319" spans="17:63" ht="29.25" customHeight="1" x14ac:dyDescent="0.2">
      <c r="Q9319" s="92" t="s">
        <v>50</v>
      </c>
      <c r="BF9319" s="101" t="s">
        <v>58</v>
      </c>
      <c r="BK9319" s="98" t="s">
        <v>70</v>
      </c>
    </row>
    <row r="9320" spans="17:63" ht="29.25" customHeight="1" x14ac:dyDescent="0.2">
      <c r="Q9320" s="92" t="s">
        <v>50</v>
      </c>
      <c r="BF9320" s="101" t="s">
        <v>58</v>
      </c>
      <c r="BK9320" s="98" t="s">
        <v>70</v>
      </c>
    </row>
    <row r="9321" spans="17:63" ht="29.25" customHeight="1" x14ac:dyDescent="0.2">
      <c r="Q9321" s="92" t="s">
        <v>50</v>
      </c>
      <c r="BF9321" s="101" t="s">
        <v>58</v>
      </c>
      <c r="BK9321" s="98" t="s">
        <v>70</v>
      </c>
    </row>
    <row r="9322" spans="17:63" ht="29.25" customHeight="1" x14ac:dyDescent="0.2">
      <c r="Q9322" s="92" t="s">
        <v>50</v>
      </c>
      <c r="BF9322" s="101" t="s">
        <v>58</v>
      </c>
      <c r="BK9322" s="98" t="s">
        <v>70</v>
      </c>
    </row>
    <row r="9323" spans="17:63" ht="29.25" customHeight="1" x14ac:dyDescent="0.2">
      <c r="Q9323" s="92" t="s">
        <v>50</v>
      </c>
      <c r="BF9323" s="101" t="s">
        <v>58</v>
      </c>
      <c r="BK9323" s="98" t="s">
        <v>70</v>
      </c>
    </row>
    <row r="9324" spans="17:63" ht="29.25" customHeight="1" x14ac:dyDescent="0.2">
      <c r="Q9324" s="92" t="s">
        <v>50</v>
      </c>
      <c r="BF9324" s="101" t="s">
        <v>58</v>
      </c>
      <c r="BK9324" s="98" t="s">
        <v>70</v>
      </c>
    </row>
    <row r="9325" spans="17:63" ht="29.25" customHeight="1" x14ac:dyDescent="0.2">
      <c r="Q9325" s="92" t="s">
        <v>50</v>
      </c>
      <c r="BF9325" s="101" t="s">
        <v>58</v>
      </c>
      <c r="BK9325" s="98" t="s">
        <v>70</v>
      </c>
    </row>
    <row r="9326" spans="17:63" ht="29.25" customHeight="1" x14ac:dyDescent="0.2">
      <c r="Q9326" s="92" t="s">
        <v>50</v>
      </c>
      <c r="BF9326" s="101" t="s">
        <v>58</v>
      </c>
      <c r="BK9326" s="98" t="s">
        <v>70</v>
      </c>
    </row>
    <row r="9327" spans="17:63" ht="29.25" customHeight="1" x14ac:dyDescent="0.2">
      <c r="Q9327" s="92" t="s">
        <v>50</v>
      </c>
      <c r="BF9327" s="101" t="s">
        <v>58</v>
      </c>
      <c r="BK9327" s="98" t="s">
        <v>70</v>
      </c>
    </row>
    <row r="9328" spans="17:63" ht="29.25" customHeight="1" x14ac:dyDescent="0.2">
      <c r="Q9328" s="92" t="s">
        <v>50</v>
      </c>
      <c r="BF9328" s="101" t="s">
        <v>58</v>
      </c>
      <c r="BK9328" s="98" t="s">
        <v>70</v>
      </c>
    </row>
    <row r="9329" spans="17:63" ht="29.25" customHeight="1" x14ac:dyDescent="0.2">
      <c r="Q9329" s="92" t="s">
        <v>50</v>
      </c>
      <c r="BF9329" s="101" t="s">
        <v>58</v>
      </c>
      <c r="BK9329" s="98" t="s">
        <v>70</v>
      </c>
    </row>
    <row r="9330" spans="17:63" ht="29.25" customHeight="1" x14ac:dyDescent="0.2">
      <c r="Q9330" s="92" t="s">
        <v>50</v>
      </c>
      <c r="BF9330" s="101" t="s">
        <v>58</v>
      </c>
      <c r="BK9330" s="98" t="s">
        <v>70</v>
      </c>
    </row>
    <row r="9331" spans="17:63" ht="29.25" customHeight="1" x14ac:dyDescent="0.2">
      <c r="Q9331" s="92" t="s">
        <v>50</v>
      </c>
      <c r="BF9331" s="101" t="s">
        <v>58</v>
      </c>
      <c r="BK9331" s="98" t="s">
        <v>70</v>
      </c>
    </row>
    <row r="9332" spans="17:63" ht="29.25" customHeight="1" x14ac:dyDescent="0.2">
      <c r="Q9332" s="92" t="s">
        <v>50</v>
      </c>
      <c r="BF9332" s="101" t="s">
        <v>58</v>
      </c>
      <c r="BK9332" s="98" t="s">
        <v>70</v>
      </c>
    </row>
    <row r="9333" spans="17:63" ht="29.25" customHeight="1" x14ac:dyDescent="0.2">
      <c r="Q9333" s="92" t="s">
        <v>50</v>
      </c>
      <c r="BF9333" s="101" t="s">
        <v>58</v>
      </c>
      <c r="BK9333" s="98" t="s">
        <v>70</v>
      </c>
    </row>
    <row r="9334" spans="17:63" ht="29.25" customHeight="1" x14ac:dyDescent="0.2">
      <c r="Q9334" s="92" t="s">
        <v>50</v>
      </c>
      <c r="BF9334" s="101" t="s">
        <v>58</v>
      </c>
      <c r="BK9334" s="98" t="s">
        <v>70</v>
      </c>
    </row>
    <row r="9335" spans="17:63" ht="29.25" customHeight="1" x14ac:dyDescent="0.2">
      <c r="Q9335" s="92" t="s">
        <v>50</v>
      </c>
      <c r="BF9335" s="101" t="s">
        <v>58</v>
      </c>
      <c r="BK9335" s="98" t="s">
        <v>70</v>
      </c>
    </row>
    <row r="9336" spans="17:63" ht="29.25" customHeight="1" x14ac:dyDescent="0.2">
      <c r="Q9336" s="92" t="s">
        <v>50</v>
      </c>
      <c r="BF9336" s="101" t="s">
        <v>58</v>
      </c>
      <c r="BK9336" s="98" t="s">
        <v>70</v>
      </c>
    </row>
    <row r="9337" spans="17:63" ht="29.25" customHeight="1" x14ac:dyDescent="0.2">
      <c r="Q9337" s="92" t="s">
        <v>50</v>
      </c>
      <c r="BF9337" s="101" t="s">
        <v>58</v>
      </c>
      <c r="BK9337" s="98" t="s">
        <v>70</v>
      </c>
    </row>
    <row r="9338" spans="17:63" ht="29.25" customHeight="1" x14ac:dyDescent="0.2">
      <c r="Q9338" s="92" t="s">
        <v>50</v>
      </c>
      <c r="BF9338" s="101" t="s">
        <v>58</v>
      </c>
      <c r="BK9338" s="98" t="s">
        <v>70</v>
      </c>
    </row>
    <row r="9339" spans="17:63" ht="29.25" customHeight="1" x14ac:dyDescent="0.2">
      <c r="Q9339" s="92" t="s">
        <v>50</v>
      </c>
      <c r="BF9339" s="101" t="s">
        <v>58</v>
      </c>
      <c r="BK9339" s="98" t="s">
        <v>70</v>
      </c>
    </row>
    <row r="9340" spans="17:63" ht="29.25" customHeight="1" x14ac:dyDescent="0.2">
      <c r="Q9340" s="92" t="s">
        <v>50</v>
      </c>
      <c r="BF9340" s="101" t="s">
        <v>58</v>
      </c>
      <c r="BK9340" s="98" t="s">
        <v>70</v>
      </c>
    </row>
    <row r="9341" spans="17:63" ht="29.25" customHeight="1" x14ac:dyDescent="0.2">
      <c r="Q9341" s="92" t="s">
        <v>50</v>
      </c>
      <c r="BF9341" s="101" t="s">
        <v>58</v>
      </c>
      <c r="BK9341" s="98" t="s">
        <v>70</v>
      </c>
    </row>
    <row r="9342" spans="17:63" ht="29.25" customHeight="1" x14ac:dyDescent="0.2">
      <c r="Q9342" s="92" t="s">
        <v>50</v>
      </c>
      <c r="BF9342" s="101" t="s">
        <v>58</v>
      </c>
      <c r="BK9342" s="98" t="s">
        <v>70</v>
      </c>
    </row>
    <row r="9343" spans="17:63" ht="29.25" customHeight="1" x14ac:dyDescent="0.2">
      <c r="Q9343" s="92" t="s">
        <v>50</v>
      </c>
      <c r="BF9343" s="101" t="s">
        <v>58</v>
      </c>
      <c r="BK9343" s="98" t="s">
        <v>70</v>
      </c>
    </row>
    <row r="9344" spans="17:63" ht="29.25" customHeight="1" x14ac:dyDescent="0.2">
      <c r="Q9344" s="92" t="s">
        <v>50</v>
      </c>
      <c r="BF9344" s="101" t="s">
        <v>58</v>
      </c>
      <c r="BK9344" s="98" t="s">
        <v>70</v>
      </c>
    </row>
    <row r="9345" spans="17:63" ht="29.25" customHeight="1" x14ac:dyDescent="0.2">
      <c r="Q9345" s="92" t="s">
        <v>50</v>
      </c>
      <c r="BF9345" s="101" t="s">
        <v>58</v>
      </c>
      <c r="BK9345" s="98" t="s">
        <v>70</v>
      </c>
    </row>
    <row r="9346" spans="17:63" ht="29.25" customHeight="1" x14ac:dyDescent="0.2">
      <c r="Q9346" s="92" t="s">
        <v>50</v>
      </c>
      <c r="BF9346" s="101" t="s">
        <v>58</v>
      </c>
      <c r="BK9346" s="98" t="s">
        <v>70</v>
      </c>
    </row>
    <row r="9347" spans="17:63" ht="29.25" customHeight="1" x14ac:dyDescent="0.2">
      <c r="Q9347" s="92" t="s">
        <v>50</v>
      </c>
      <c r="BF9347" s="101" t="s">
        <v>58</v>
      </c>
      <c r="BK9347" s="98" t="s">
        <v>70</v>
      </c>
    </row>
    <row r="9348" spans="17:63" ht="29.25" customHeight="1" x14ac:dyDescent="0.2">
      <c r="Q9348" s="92" t="s">
        <v>50</v>
      </c>
      <c r="BF9348" s="101" t="s">
        <v>58</v>
      </c>
      <c r="BK9348" s="98" t="s">
        <v>70</v>
      </c>
    </row>
    <row r="9349" spans="17:63" ht="29.25" customHeight="1" x14ac:dyDescent="0.2">
      <c r="Q9349" s="92" t="s">
        <v>50</v>
      </c>
      <c r="BF9349" s="101" t="s">
        <v>58</v>
      </c>
      <c r="BK9349" s="98" t="s">
        <v>70</v>
      </c>
    </row>
    <row r="9350" spans="17:63" ht="29.25" customHeight="1" x14ac:dyDescent="0.2">
      <c r="Q9350" s="92" t="s">
        <v>50</v>
      </c>
      <c r="BF9350" s="101" t="s">
        <v>58</v>
      </c>
      <c r="BK9350" s="98" t="s">
        <v>70</v>
      </c>
    </row>
    <row r="9351" spans="17:63" ht="29.25" customHeight="1" x14ac:dyDescent="0.2">
      <c r="Q9351" s="92" t="s">
        <v>50</v>
      </c>
      <c r="BF9351" s="101" t="s">
        <v>58</v>
      </c>
      <c r="BK9351" s="98" t="s">
        <v>70</v>
      </c>
    </row>
    <row r="9352" spans="17:63" ht="29.25" customHeight="1" x14ac:dyDescent="0.2">
      <c r="Q9352" s="92" t="s">
        <v>50</v>
      </c>
      <c r="BF9352" s="101" t="s">
        <v>58</v>
      </c>
      <c r="BK9352" s="98" t="s">
        <v>70</v>
      </c>
    </row>
    <row r="9353" spans="17:63" ht="29.25" customHeight="1" x14ac:dyDescent="0.2">
      <c r="Q9353" s="92" t="s">
        <v>50</v>
      </c>
      <c r="BF9353" s="101" t="s">
        <v>58</v>
      </c>
      <c r="BK9353" s="98" t="s">
        <v>70</v>
      </c>
    </row>
    <row r="9354" spans="17:63" ht="29.25" customHeight="1" x14ac:dyDescent="0.2">
      <c r="Q9354" s="92" t="s">
        <v>50</v>
      </c>
      <c r="BF9354" s="101" t="s">
        <v>58</v>
      </c>
      <c r="BK9354" s="98" t="s">
        <v>70</v>
      </c>
    </row>
    <row r="9355" spans="17:63" ht="29.25" customHeight="1" x14ac:dyDescent="0.2">
      <c r="Q9355" s="92" t="s">
        <v>50</v>
      </c>
      <c r="BF9355" s="101" t="s">
        <v>58</v>
      </c>
      <c r="BK9355" s="98" t="s">
        <v>70</v>
      </c>
    </row>
    <row r="9356" spans="17:63" ht="29.25" customHeight="1" x14ac:dyDescent="0.2">
      <c r="Q9356" s="92" t="s">
        <v>50</v>
      </c>
      <c r="BF9356" s="101" t="s">
        <v>58</v>
      </c>
      <c r="BK9356" s="98" t="s">
        <v>70</v>
      </c>
    </row>
    <row r="9357" spans="17:63" ht="29.25" customHeight="1" x14ac:dyDescent="0.2">
      <c r="Q9357" s="92" t="s">
        <v>50</v>
      </c>
      <c r="BF9357" s="101" t="s">
        <v>58</v>
      </c>
      <c r="BK9357" s="98" t="s">
        <v>70</v>
      </c>
    </row>
    <row r="9358" spans="17:63" ht="29.25" customHeight="1" x14ac:dyDescent="0.2">
      <c r="Q9358" s="92" t="s">
        <v>50</v>
      </c>
      <c r="BF9358" s="101" t="s">
        <v>58</v>
      </c>
      <c r="BK9358" s="98" t="s">
        <v>70</v>
      </c>
    </row>
    <row r="9359" spans="17:63" ht="29.25" customHeight="1" x14ac:dyDescent="0.2">
      <c r="Q9359" s="92" t="s">
        <v>50</v>
      </c>
      <c r="BF9359" s="101" t="s">
        <v>58</v>
      </c>
      <c r="BK9359" s="98" t="s">
        <v>70</v>
      </c>
    </row>
    <row r="9360" spans="17:63" ht="29.25" customHeight="1" x14ac:dyDescent="0.2">
      <c r="Q9360" s="92" t="s">
        <v>50</v>
      </c>
      <c r="BF9360" s="101" t="s">
        <v>58</v>
      </c>
      <c r="BK9360" s="98" t="s">
        <v>70</v>
      </c>
    </row>
    <row r="9361" spans="17:63" ht="29.25" customHeight="1" x14ac:dyDescent="0.2">
      <c r="Q9361" s="92" t="s">
        <v>50</v>
      </c>
      <c r="BF9361" s="101" t="s">
        <v>58</v>
      </c>
      <c r="BK9361" s="98" t="s">
        <v>70</v>
      </c>
    </row>
    <row r="9362" spans="17:63" ht="29.25" customHeight="1" x14ac:dyDescent="0.2">
      <c r="Q9362" s="92" t="s">
        <v>50</v>
      </c>
      <c r="BF9362" s="101" t="s">
        <v>58</v>
      </c>
      <c r="BK9362" s="98" t="s">
        <v>70</v>
      </c>
    </row>
    <row r="9363" spans="17:63" ht="29.25" customHeight="1" x14ac:dyDescent="0.2">
      <c r="Q9363" s="92" t="s">
        <v>50</v>
      </c>
      <c r="BF9363" s="101" t="s">
        <v>58</v>
      </c>
      <c r="BK9363" s="98" t="s">
        <v>70</v>
      </c>
    </row>
    <row r="9364" spans="17:63" ht="29.25" customHeight="1" x14ac:dyDescent="0.2">
      <c r="Q9364" s="92" t="s">
        <v>50</v>
      </c>
      <c r="BF9364" s="101" t="s">
        <v>58</v>
      </c>
      <c r="BK9364" s="98" t="s">
        <v>70</v>
      </c>
    </row>
    <row r="9365" spans="17:63" ht="29.25" customHeight="1" x14ac:dyDescent="0.2">
      <c r="Q9365" s="92" t="s">
        <v>50</v>
      </c>
      <c r="BF9365" s="101" t="s">
        <v>58</v>
      </c>
      <c r="BK9365" s="98" t="s">
        <v>70</v>
      </c>
    </row>
    <row r="9366" spans="17:63" ht="29.25" customHeight="1" x14ac:dyDescent="0.2">
      <c r="Q9366" s="92" t="s">
        <v>50</v>
      </c>
      <c r="BF9366" s="101" t="s">
        <v>58</v>
      </c>
      <c r="BK9366" s="98" t="s">
        <v>70</v>
      </c>
    </row>
    <row r="9367" spans="17:63" ht="29.25" customHeight="1" x14ac:dyDescent="0.2">
      <c r="Q9367" s="92" t="s">
        <v>50</v>
      </c>
      <c r="BF9367" s="101" t="s">
        <v>58</v>
      </c>
      <c r="BK9367" s="98" t="s">
        <v>70</v>
      </c>
    </row>
    <row r="9368" spans="17:63" ht="29.25" customHeight="1" x14ac:dyDescent="0.2">
      <c r="Q9368" s="92" t="s">
        <v>50</v>
      </c>
      <c r="BF9368" s="101" t="s">
        <v>58</v>
      </c>
      <c r="BK9368" s="98" t="s">
        <v>70</v>
      </c>
    </row>
    <row r="9369" spans="17:63" ht="29.25" customHeight="1" x14ac:dyDescent="0.2">
      <c r="Q9369" s="92" t="s">
        <v>50</v>
      </c>
      <c r="BF9369" s="101" t="s">
        <v>58</v>
      </c>
      <c r="BK9369" s="98" t="s">
        <v>70</v>
      </c>
    </row>
    <row r="9370" spans="17:63" ht="29.25" customHeight="1" x14ac:dyDescent="0.2">
      <c r="Q9370" s="92" t="s">
        <v>50</v>
      </c>
      <c r="BF9370" s="101" t="s">
        <v>58</v>
      </c>
      <c r="BK9370" s="98" t="s">
        <v>70</v>
      </c>
    </row>
    <row r="9371" spans="17:63" ht="29.25" customHeight="1" x14ac:dyDescent="0.2">
      <c r="Q9371" s="92" t="s">
        <v>50</v>
      </c>
      <c r="BF9371" s="101" t="s">
        <v>58</v>
      </c>
      <c r="BK9371" s="98" t="s">
        <v>70</v>
      </c>
    </row>
    <row r="9372" spans="17:63" ht="29.25" customHeight="1" x14ac:dyDescent="0.2">
      <c r="Q9372" s="92" t="s">
        <v>50</v>
      </c>
      <c r="BF9372" s="101" t="s">
        <v>58</v>
      </c>
      <c r="BK9372" s="98" t="s">
        <v>70</v>
      </c>
    </row>
    <row r="9373" spans="17:63" ht="29.25" customHeight="1" x14ac:dyDescent="0.2">
      <c r="Q9373" s="92" t="s">
        <v>50</v>
      </c>
      <c r="BF9373" s="101" t="s">
        <v>58</v>
      </c>
      <c r="BK9373" s="98" t="s">
        <v>70</v>
      </c>
    </row>
    <row r="9374" spans="17:63" ht="29.25" customHeight="1" x14ac:dyDescent="0.2">
      <c r="Q9374" s="92" t="s">
        <v>50</v>
      </c>
      <c r="BF9374" s="101" t="s">
        <v>58</v>
      </c>
      <c r="BK9374" s="98" t="s">
        <v>70</v>
      </c>
    </row>
    <row r="9375" spans="17:63" ht="29.25" customHeight="1" x14ac:dyDescent="0.2">
      <c r="Q9375" s="92" t="s">
        <v>50</v>
      </c>
      <c r="BF9375" s="101" t="s">
        <v>58</v>
      </c>
      <c r="BK9375" s="98" t="s">
        <v>70</v>
      </c>
    </row>
    <row r="9376" spans="17:63" ht="29.25" customHeight="1" x14ac:dyDescent="0.2">
      <c r="Q9376" s="92" t="s">
        <v>50</v>
      </c>
      <c r="BF9376" s="101" t="s">
        <v>58</v>
      </c>
      <c r="BK9376" s="98" t="s">
        <v>70</v>
      </c>
    </row>
    <row r="9377" spans="17:63" ht="29.25" customHeight="1" x14ac:dyDescent="0.2">
      <c r="Q9377" s="92" t="s">
        <v>50</v>
      </c>
      <c r="BF9377" s="101" t="s">
        <v>58</v>
      </c>
      <c r="BK9377" s="98" t="s">
        <v>70</v>
      </c>
    </row>
    <row r="9378" spans="17:63" ht="29.25" customHeight="1" x14ac:dyDescent="0.2">
      <c r="Q9378" s="92" t="s">
        <v>50</v>
      </c>
      <c r="BF9378" s="101" t="s">
        <v>58</v>
      </c>
      <c r="BK9378" s="98" t="s">
        <v>70</v>
      </c>
    </row>
    <row r="9379" spans="17:63" ht="29.25" customHeight="1" x14ac:dyDescent="0.2">
      <c r="Q9379" s="92" t="s">
        <v>50</v>
      </c>
      <c r="BF9379" s="101" t="s">
        <v>58</v>
      </c>
      <c r="BK9379" s="98" t="s">
        <v>70</v>
      </c>
    </row>
    <row r="9380" spans="17:63" ht="29.25" customHeight="1" x14ac:dyDescent="0.2">
      <c r="Q9380" s="92" t="s">
        <v>50</v>
      </c>
      <c r="BF9380" s="101" t="s">
        <v>58</v>
      </c>
      <c r="BK9380" s="98" t="s">
        <v>70</v>
      </c>
    </row>
    <row r="9381" spans="17:63" ht="29.25" customHeight="1" x14ac:dyDescent="0.2">
      <c r="Q9381" s="92" t="s">
        <v>50</v>
      </c>
      <c r="BF9381" s="101" t="s">
        <v>58</v>
      </c>
      <c r="BK9381" s="98" t="s">
        <v>70</v>
      </c>
    </row>
    <row r="9382" spans="17:63" ht="29.25" customHeight="1" x14ac:dyDescent="0.2">
      <c r="Q9382" s="92" t="s">
        <v>50</v>
      </c>
      <c r="BF9382" s="101" t="s">
        <v>58</v>
      </c>
      <c r="BK9382" s="98" t="s">
        <v>70</v>
      </c>
    </row>
    <row r="9383" spans="17:63" ht="29.25" customHeight="1" x14ac:dyDescent="0.2">
      <c r="Q9383" s="92" t="s">
        <v>50</v>
      </c>
      <c r="BF9383" s="101" t="s">
        <v>58</v>
      </c>
      <c r="BK9383" s="98" t="s">
        <v>70</v>
      </c>
    </row>
    <row r="9384" spans="17:63" ht="29.25" customHeight="1" x14ac:dyDescent="0.2">
      <c r="Q9384" s="92" t="s">
        <v>50</v>
      </c>
      <c r="BF9384" s="101" t="s">
        <v>58</v>
      </c>
      <c r="BK9384" s="98" t="s">
        <v>70</v>
      </c>
    </row>
    <row r="9385" spans="17:63" ht="29.25" customHeight="1" x14ac:dyDescent="0.2">
      <c r="Q9385" s="92" t="s">
        <v>50</v>
      </c>
      <c r="BF9385" s="101" t="s">
        <v>58</v>
      </c>
      <c r="BK9385" s="98" t="s">
        <v>70</v>
      </c>
    </row>
    <row r="9386" spans="17:63" ht="29.25" customHeight="1" x14ac:dyDescent="0.2">
      <c r="Q9386" s="92" t="s">
        <v>50</v>
      </c>
      <c r="BF9386" s="101" t="s">
        <v>58</v>
      </c>
      <c r="BK9386" s="98" t="s">
        <v>70</v>
      </c>
    </row>
    <row r="9387" spans="17:63" ht="29.25" customHeight="1" x14ac:dyDescent="0.2">
      <c r="Q9387" s="92" t="s">
        <v>50</v>
      </c>
      <c r="BF9387" s="101" t="s">
        <v>58</v>
      </c>
      <c r="BK9387" s="98" t="s">
        <v>70</v>
      </c>
    </row>
    <row r="9388" spans="17:63" ht="29.25" customHeight="1" x14ac:dyDescent="0.2">
      <c r="Q9388" s="92" t="s">
        <v>50</v>
      </c>
      <c r="BF9388" s="101" t="s">
        <v>58</v>
      </c>
      <c r="BK9388" s="98" t="s">
        <v>70</v>
      </c>
    </row>
    <row r="9389" spans="17:63" ht="29.25" customHeight="1" x14ac:dyDescent="0.2">
      <c r="Q9389" s="92" t="s">
        <v>50</v>
      </c>
      <c r="BF9389" s="101" t="s">
        <v>58</v>
      </c>
      <c r="BK9389" s="98" t="s">
        <v>70</v>
      </c>
    </row>
    <row r="9390" spans="17:63" ht="29.25" customHeight="1" x14ac:dyDescent="0.2">
      <c r="Q9390" s="92" t="s">
        <v>50</v>
      </c>
      <c r="BF9390" s="101" t="s">
        <v>58</v>
      </c>
      <c r="BK9390" s="98" t="s">
        <v>70</v>
      </c>
    </row>
    <row r="9391" spans="17:63" ht="29.25" customHeight="1" x14ac:dyDescent="0.2">
      <c r="Q9391" s="92" t="s">
        <v>50</v>
      </c>
      <c r="BF9391" s="101" t="s">
        <v>58</v>
      </c>
      <c r="BK9391" s="98" t="s">
        <v>70</v>
      </c>
    </row>
    <row r="9392" spans="17:63" ht="29.25" customHeight="1" x14ac:dyDescent="0.2">
      <c r="Q9392" s="92" t="s">
        <v>50</v>
      </c>
      <c r="BF9392" s="101" t="s">
        <v>58</v>
      </c>
      <c r="BK9392" s="98" t="s">
        <v>70</v>
      </c>
    </row>
    <row r="9393" spans="17:63" ht="29.25" customHeight="1" x14ac:dyDescent="0.2">
      <c r="Q9393" s="92" t="s">
        <v>50</v>
      </c>
      <c r="BF9393" s="101" t="s">
        <v>58</v>
      </c>
      <c r="BK9393" s="98" t="s">
        <v>70</v>
      </c>
    </row>
    <row r="9394" spans="17:63" ht="29.25" customHeight="1" x14ac:dyDescent="0.2">
      <c r="Q9394" s="92" t="s">
        <v>50</v>
      </c>
      <c r="BF9394" s="101" t="s">
        <v>58</v>
      </c>
      <c r="BK9394" s="98" t="s">
        <v>70</v>
      </c>
    </row>
    <row r="9395" spans="17:63" ht="29.25" customHeight="1" x14ac:dyDescent="0.2">
      <c r="Q9395" s="92" t="s">
        <v>50</v>
      </c>
      <c r="BF9395" s="101" t="s">
        <v>58</v>
      </c>
      <c r="BK9395" s="98" t="s">
        <v>70</v>
      </c>
    </row>
    <row r="9396" spans="17:63" ht="29.25" customHeight="1" x14ac:dyDescent="0.2">
      <c r="Q9396" s="92" t="s">
        <v>50</v>
      </c>
      <c r="BF9396" s="101" t="s">
        <v>58</v>
      </c>
      <c r="BK9396" s="98" t="s">
        <v>70</v>
      </c>
    </row>
    <row r="9397" spans="17:63" ht="29.25" customHeight="1" x14ac:dyDescent="0.2">
      <c r="Q9397" s="92" t="s">
        <v>50</v>
      </c>
      <c r="BF9397" s="101" t="s">
        <v>58</v>
      </c>
      <c r="BK9397" s="98" t="s">
        <v>70</v>
      </c>
    </row>
    <row r="9398" spans="17:63" ht="29.25" customHeight="1" x14ac:dyDescent="0.2">
      <c r="Q9398" s="92" t="s">
        <v>50</v>
      </c>
      <c r="BF9398" s="101" t="s">
        <v>58</v>
      </c>
      <c r="BK9398" s="98" t="s">
        <v>70</v>
      </c>
    </row>
    <row r="9399" spans="17:63" ht="29.25" customHeight="1" x14ac:dyDescent="0.2">
      <c r="Q9399" s="92" t="s">
        <v>50</v>
      </c>
      <c r="BF9399" s="101" t="s">
        <v>58</v>
      </c>
      <c r="BK9399" s="98" t="s">
        <v>70</v>
      </c>
    </row>
    <row r="9400" spans="17:63" ht="29.25" customHeight="1" x14ac:dyDescent="0.2">
      <c r="Q9400" s="92" t="s">
        <v>50</v>
      </c>
      <c r="BF9400" s="101" t="s">
        <v>58</v>
      </c>
      <c r="BK9400" s="98" t="s">
        <v>70</v>
      </c>
    </row>
    <row r="9401" spans="17:63" ht="29.25" customHeight="1" x14ac:dyDescent="0.2">
      <c r="Q9401" s="92" t="s">
        <v>50</v>
      </c>
      <c r="BF9401" s="101" t="s">
        <v>58</v>
      </c>
      <c r="BK9401" s="98" t="s">
        <v>70</v>
      </c>
    </row>
    <row r="9402" spans="17:63" ht="29.25" customHeight="1" x14ac:dyDescent="0.2">
      <c r="Q9402" s="92" t="s">
        <v>50</v>
      </c>
      <c r="BF9402" s="101" t="s">
        <v>58</v>
      </c>
      <c r="BK9402" s="98" t="s">
        <v>70</v>
      </c>
    </row>
    <row r="9403" spans="17:63" ht="29.25" customHeight="1" x14ac:dyDescent="0.2">
      <c r="Q9403" s="92" t="s">
        <v>50</v>
      </c>
      <c r="BF9403" s="101" t="s">
        <v>58</v>
      </c>
      <c r="BK9403" s="98" t="s">
        <v>70</v>
      </c>
    </row>
    <row r="9404" spans="17:63" ht="29.25" customHeight="1" x14ac:dyDescent="0.2">
      <c r="Q9404" s="92" t="s">
        <v>50</v>
      </c>
      <c r="BF9404" s="101" t="s">
        <v>58</v>
      </c>
      <c r="BK9404" s="98" t="s">
        <v>70</v>
      </c>
    </row>
    <row r="9405" spans="17:63" ht="29.25" customHeight="1" x14ac:dyDescent="0.2">
      <c r="Q9405" s="92" t="s">
        <v>50</v>
      </c>
      <c r="BF9405" s="101" t="s">
        <v>58</v>
      </c>
      <c r="BK9405" s="98" t="s">
        <v>70</v>
      </c>
    </row>
    <row r="9406" spans="17:63" ht="29.25" customHeight="1" x14ac:dyDescent="0.2">
      <c r="Q9406" s="92" t="s">
        <v>50</v>
      </c>
      <c r="BF9406" s="101" t="s">
        <v>58</v>
      </c>
      <c r="BK9406" s="98" t="s">
        <v>70</v>
      </c>
    </row>
    <row r="9407" spans="17:63" ht="29.25" customHeight="1" x14ac:dyDescent="0.2">
      <c r="Q9407" s="92" t="s">
        <v>50</v>
      </c>
      <c r="BF9407" s="101" t="s">
        <v>58</v>
      </c>
      <c r="BK9407" s="98" t="s">
        <v>70</v>
      </c>
    </row>
    <row r="9408" spans="17:63" ht="29.25" customHeight="1" x14ac:dyDescent="0.2">
      <c r="Q9408" s="92" t="s">
        <v>50</v>
      </c>
      <c r="BF9408" s="101" t="s">
        <v>58</v>
      </c>
      <c r="BK9408" s="98" t="s">
        <v>70</v>
      </c>
    </row>
    <row r="9409" spans="17:63" ht="29.25" customHeight="1" x14ac:dyDescent="0.2">
      <c r="Q9409" s="92" t="s">
        <v>50</v>
      </c>
      <c r="BF9409" s="101" t="s">
        <v>58</v>
      </c>
      <c r="BK9409" s="98" t="s">
        <v>70</v>
      </c>
    </row>
    <row r="9410" spans="17:63" ht="29.25" customHeight="1" x14ac:dyDescent="0.2">
      <c r="Q9410" s="92" t="s">
        <v>50</v>
      </c>
      <c r="BF9410" s="101" t="s">
        <v>58</v>
      </c>
      <c r="BK9410" s="98" t="s">
        <v>70</v>
      </c>
    </row>
    <row r="9411" spans="17:63" ht="29.25" customHeight="1" x14ac:dyDescent="0.2">
      <c r="Q9411" s="92" t="s">
        <v>50</v>
      </c>
      <c r="BF9411" s="101" t="s">
        <v>58</v>
      </c>
      <c r="BK9411" s="98" t="s">
        <v>70</v>
      </c>
    </row>
    <row r="9412" spans="17:63" ht="29.25" customHeight="1" x14ac:dyDescent="0.2">
      <c r="Q9412" s="92" t="s">
        <v>50</v>
      </c>
      <c r="BF9412" s="101" t="s">
        <v>58</v>
      </c>
      <c r="BK9412" s="98" t="s">
        <v>70</v>
      </c>
    </row>
    <row r="9413" spans="17:63" ht="29.25" customHeight="1" x14ac:dyDescent="0.2">
      <c r="Q9413" s="92" t="s">
        <v>50</v>
      </c>
      <c r="BF9413" s="101" t="s">
        <v>58</v>
      </c>
      <c r="BK9413" s="98" t="s">
        <v>70</v>
      </c>
    </row>
    <row r="9414" spans="17:63" ht="29.25" customHeight="1" x14ac:dyDescent="0.2">
      <c r="Q9414" s="92" t="s">
        <v>50</v>
      </c>
      <c r="BF9414" s="101" t="s">
        <v>58</v>
      </c>
      <c r="BK9414" s="98" t="s">
        <v>70</v>
      </c>
    </row>
    <row r="9415" spans="17:63" ht="29.25" customHeight="1" x14ac:dyDescent="0.2">
      <c r="Q9415" s="92" t="s">
        <v>50</v>
      </c>
      <c r="BF9415" s="101" t="s">
        <v>58</v>
      </c>
      <c r="BK9415" s="98" t="s">
        <v>70</v>
      </c>
    </row>
    <row r="9416" spans="17:63" ht="29.25" customHeight="1" x14ac:dyDescent="0.2">
      <c r="Q9416" s="92" t="s">
        <v>50</v>
      </c>
      <c r="BF9416" s="101" t="s">
        <v>58</v>
      </c>
      <c r="BK9416" s="98" t="s">
        <v>70</v>
      </c>
    </row>
    <row r="9417" spans="17:63" ht="29.25" customHeight="1" x14ac:dyDescent="0.2">
      <c r="Q9417" s="92" t="s">
        <v>50</v>
      </c>
      <c r="BF9417" s="101" t="s">
        <v>58</v>
      </c>
      <c r="BK9417" s="98" t="s">
        <v>70</v>
      </c>
    </row>
    <row r="9418" spans="17:63" ht="29.25" customHeight="1" x14ac:dyDescent="0.2">
      <c r="Q9418" s="92" t="s">
        <v>50</v>
      </c>
      <c r="BF9418" s="101" t="s">
        <v>58</v>
      </c>
      <c r="BK9418" s="98" t="s">
        <v>70</v>
      </c>
    </row>
    <row r="9419" spans="17:63" ht="29.25" customHeight="1" x14ac:dyDescent="0.2">
      <c r="Q9419" s="92" t="s">
        <v>50</v>
      </c>
      <c r="BF9419" s="101" t="s">
        <v>58</v>
      </c>
      <c r="BK9419" s="98" t="s">
        <v>70</v>
      </c>
    </row>
    <row r="9420" spans="17:63" ht="29.25" customHeight="1" x14ac:dyDescent="0.2">
      <c r="Q9420" s="92" t="s">
        <v>50</v>
      </c>
      <c r="BF9420" s="101" t="s">
        <v>58</v>
      </c>
      <c r="BK9420" s="98" t="s">
        <v>70</v>
      </c>
    </row>
    <row r="9421" spans="17:63" ht="29.25" customHeight="1" x14ac:dyDescent="0.2">
      <c r="Q9421" s="92" t="s">
        <v>50</v>
      </c>
      <c r="BF9421" s="101" t="s">
        <v>58</v>
      </c>
      <c r="BK9421" s="98" t="s">
        <v>70</v>
      </c>
    </row>
    <row r="9422" spans="17:63" ht="29.25" customHeight="1" x14ac:dyDescent="0.2">
      <c r="Q9422" s="92" t="s">
        <v>50</v>
      </c>
      <c r="BF9422" s="101" t="s">
        <v>58</v>
      </c>
      <c r="BK9422" s="98" t="s">
        <v>70</v>
      </c>
    </row>
    <row r="9423" spans="17:63" ht="29.25" customHeight="1" x14ac:dyDescent="0.2">
      <c r="Q9423" s="92" t="s">
        <v>50</v>
      </c>
      <c r="BF9423" s="101" t="s">
        <v>58</v>
      </c>
      <c r="BK9423" s="98" t="s">
        <v>70</v>
      </c>
    </row>
    <row r="9424" spans="17:63" ht="29.25" customHeight="1" x14ac:dyDescent="0.2">
      <c r="Q9424" s="92" t="s">
        <v>50</v>
      </c>
      <c r="BF9424" s="101" t="s">
        <v>58</v>
      </c>
      <c r="BK9424" s="98" t="s">
        <v>70</v>
      </c>
    </row>
    <row r="9425" spans="17:63" ht="29.25" customHeight="1" x14ac:dyDescent="0.2">
      <c r="Q9425" s="92" t="s">
        <v>50</v>
      </c>
      <c r="BF9425" s="101" t="s">
        <v>58</v>
      </c>
      <c r="BK9425" s="98" t="s">
        <v>70</v>
      </c>
    </row>
    <row r="9426" spans="17:63" ht="29.25" customHeight="1" x14ac:dyDescent="0.2">
      <c r="Q9426" s="92" t="s">
        <v>50</v>
      </c>
      <c r="BF9426" s="101" t="s">
        <v>58</v>
      </c>
      <c r="BK9426" s="98" t="s">
        <v>70</v>
      </c>
    </row>
    <row r="9427" spans="17:63" ht="29.25" customHeight="1" x14ac:dyDescent="0.2">
      <c r="Q9427" s="92" t="s">
        <v>50</v>
      </c>
      <c r="BF9427" s="101" t="s">
        <v>58</v>
      </c>
      <c r="BK9427" s="98" t="s">
        <v>70</v>
      </c>
    </row>
    <row r="9428" spans="17:63" ht="29.25" customHeight="1" x14ac:dyDescent="0.2">
      <c r="Q9428" s="92" t="s">
        <v>50</v>
      </c>
      <c r="BF9428" s="101" t="s">
        <v>58</v>
      </c>
      <c r="BK9428" s="98" t="s">
        <v>70</v>
      </c>
    </row>
    <row r="9429" spans="17:63" ht="29.25" customHeight="1" x14ac:dyDescent="0.2">
      <c r="Q9429" s="92" t="s">
        <v>50</v>
      </c>
      <c r="BF9429" s="101" t="s">
        <v>58</v>
      </c>
      <c r="BK9429" s="98" t="s">
        <v>70</v>
      </c>
    </row>
    <row r="9430" spans="17:63" ht="29.25" customHeight="1" x14ac:dyDescent="0.2">
      <c r="Q9430" s="92" t="s">
        <v>50</v>
      </c>
      <c r="BF9430" s="101" t="s">
        <v>58</v>
      </c>
      <c r="BK9430" s="98" t="s">
        <v>70</v>
      </c>
    </row>
    <row r="9431" spans="17:63" ht="29.25" customHeight="1" x14ac:dyDescent="0.2">
      <c r="Q9431" s="92" t="s">
        <v>50</v>
      </c>
      <c r="BF9431" s="101" t="s">
        <v>58</v>
      </c>
      <c r="BK9431" s="98" t="s">
        <v>70</v>
      </c>
    </row>
    <row r="9432" spans="17:63" ht="29.25" customHeight="1" x14ac:dyDescent="0.2">
      <c r="Q9432" s="92" t="s">
        <v>50</v>
      </c>
      <c r="BF9432" s="101" t="s">
        <v>58</v>
      </c>
      <c r="BK9432" s="98" t="s">
        <v>70</v>
      </c>
    </row>
    <row r="9433" spans="17:63" ht="29.25" customHeight="1" x14ac:dyDescent="0.2">
      <c r="Q9433" s="92" t="s">
        <v>50</v>
      </c>
      <c r="BF9433" s="101" t="s">
        <v>58</v>
      </c>
      <c r="BK9433" s="98" t="s">
        <v>70</v>
      </c>
    </row>
    <row r="9434" spans="17:63" ht="29.25" customHeight="1" x14ac:dyDescent="0.2">
      <c r="Q9434" s="92" t="s">
        <v>50</v>
      </c>
      <c r="BF9434" s="101" t="s">
        <v>58</v>
      </c>
      <c r="BK9434" s="98" t="s">
        <v>70</v>
      </c>
    </row>
    <row r="9435" spans="17:63" ht="29.25" customHeight="1" x14ac:dyDescent="0.2">
      <c r="Q9435" s="92" t="s">
        <v>50</v>
      </c>
      <c r="BF9435" s="101" t="s">
        <v>58</v>
      </c>
      <c r="BK9435" s="98" t="s">
        <v>70</v>
      </c>
    </row>
    <row r="9436" spans="17:63" ht="29.25" customHeight="1" x14ac:dyDescent="0.2">
      <c r="Q9436" s="92" t="s">
        <v>50</v>
      </c>
      <c r="BF9436" s="101" t="s">
        <v>58</v>
      </c>
      <c r="BK9436" s="98" t="s">
        <v>70</v>
      </c>
    </row>
    <row r="9437" spans="17:63" ht="29.25" customHeight="1" x14ac:dyDescent="0.2">
      <c r="Q9437" s="92" t="s">
        <v>50</v>
      </c>
      <c r="BF9437" s="101" t="s">
        <v>58</v>
      </c>
      <c r="BK9437" s="98" t="s">
        <v>70</v>
      </c>
    </row>
    <row r="9438" spans="17:63" ht="29.25" customHeight="1" x14ac:dyDescent="0.2">
      <c r="Q9438" s="92" t="s">
        <v>50</v>
      </c>
      <c r="BF9438" s="101" t="s">
        <v>58</v>
      </c>
      <c r="BK9438" s="98" t="s">
        <v>70</v>
      </c>
    </row>
    <row r="9439" spans="17:63" ht="29.25" customHeight="1" x14ac:dyDescent="0.2">
      <c r="Q9439" s="92" t="s">
        <v>50</v>
      </c>
      <c r="BF9439" s="101" t="s">
        <v>58</v>
      </c>
      <c r="BK9439" s="98" t="s">
        <v>70</v>
      </c>
    </row>
    <row r="9440" spans="17:63" ht="29.25" customHeight="1" x14ac:dyDescent="0.2">
      <c r="Q9440" s="92" t="s">
        <v>50</v>
      </c>
      <c r="BF9440" s="101" t="s">
        <v>58</v>
      </c>
      <c r="BK9440" s="98" t="s">
        <v>70</v>
      </c>
    </row>
    <row r="9441" spans="17:63" ht="29.25" customHeight="1" x14ac:dyDescent="0.2">
      <c r="Q9441" s="92" t="s">
        <v>50</v>
      </c>
      <c r="BF9441" s="101" t="s">
        <v>58</v>
      </c>
      <c r="BK9441" s="98" t="s">
        <v>70</v>
      </c>
    </row>
    <row r="9442" spans="17:63" ht="29.25" customHeight="1" x14ac:dyDescent="0.2">
      <c r="Q9442" s="92" t="s">
        <v>50</v>
      </c>
      <c r="BF9442" s="101" t="s">
        <v>58</v>
      </c>
      <c r="BK9442" s="98" t="s">
        <v>70</v>
      </c>
    </row>
    <row r="9443" spans="17:63" ht="29.25" customHeight="1" x14ac:dyDescent="0.2">
      <c r="Q9443" s="92" t="s">
        <v>50</v>
      </c>
      <c r="BF9443" s="101" t="s">
        <v>58</v>
      </c>
      <c r="BK9443" s="98" t="s">
        <v>70</v>
      </c>
    </row>
    <row r="9444" spans="17:63" ht="29.25" customHeight="1" x14ac:dyDescent="0.2">
      <c r="Q9444" s="92" t="s">
        <v>50</v>
      </c>
      <c r="BF9444" s="101" t="s">
        <v>58</v>
      </c>
      <c r="BK9444" s="98" t="s">
        <v>70</v>
      </c>
    </row>
    <row r="9445" spans="17:63" ht="29.25" customHeight="1" x14ac:dyDescent="0.2">
      <c r="Q9445" s="92" t="s">
        <v>50</v>
      </c>
      <c r="BF9445" s="101" t="s">
        <v>58</v>
      </c>
      <c r="BK9445" s="98" t="s">
        <v>70</v>
      </c>
    </row>
    <row r="9446" spans="17:63" ht="29.25" customHeight="1" x14ac:dyDescent="0.2">
      <c r="Q9446" s="92" t="s">
        <v>50</v>
      </c>
      <c r="BF9446" s="101" t="s">
        <v>58</v>
      </c>
      <c r="BK9446" s="98" t="s">
        <v>70</v>
      </c>
    </row>
    <row r="9447" spans="17:63" ht="29.25" customHeight="1" x14ac:dyDescent="0.2">
      <c r="Q9447" s="92" t="s">
        <v>50</v>
      </c>
      <c r="BF9447" s="101" t="s">
        <v>58</v>
      </c>
      <c r="BK9447" s="98" t="s">
        <v>70</v>
      </c>
    </row>
    <row r="9448" spans="17:63" ht="29.25" customHeight="1" x14ac:dyDescent="0.2">
      <c r="Q9448" s="92" t="s">
        <v>50</v>
      </c>
      <c r="BF9448" s="101" t="s">
        <v>58</v>
      </c>
      <c r="BK9448" s="98" t="s">
        <v>70</v>
      </c>
    </row>
    <row r="9449" spans="17:63" ht="29.25" customHeight="1" x14ac:dyDescent="0.2">
      <c r="Q9449" s="92" t="s">
        <v>50</v>
      </c>
      <c r="BF9449" s="101" t="s">
        <v>58</v>
      </c>
      <c r="BK9449" s="98" t="s">
        <v>70</v>
      </c>
    </row>
    <row r="9450" spans="17:63" ht="29.25" customHeight="1" x14ac:dyDescent="0.2">
      <c r="Q9450" s="92" t="s">
        <v>50</v>
      </c>
      <c r="BF9450" s="101" t="s">
        <v>58</v>
      </c>
      <c r="BK9450" s="98" t="s">
        <v>70</v>
      </c>
    </row>
    <row r="9451" spans="17:63" ht="29.25" customHeight="1" x14ac:dyDescent="0.2">
      <c r="Q9451" s="92" t="s">
        <v>50</v>
      </c>
      <c r="BF9451" s="101" t="s">
        <v>58</v>
      </c>
      <c r="BK9451" s="98" t="s">
        <v>70</v>
      </c>
    </row>
    <row r="9452" spans="17:63" ht="29.25" customHeight="1" x14ac:dyDescent="0.2">
      <c r="Q9452" s="92" t="s">
        <v>50</v>
      </c>
      <c r="BF9452" s="101" t="s">
        <v>58</v>
      </c>
      <c r="BK9452" s="98" t="s">
        <v>70</v>
      </c>
    </row>
    <row r="9453" spans="17:63" ht="29.25" customHeight="1" x14ac:dyDescent="0.2">
      <c r="Q9453" s="92" t="s">
        <v>50</v>
      </c>
      <c r="BF9453" s="101" t="s">
        <v>58</v>
      </c>
      <c r="BK9453" s="98" t="s">
        <v>70</v>
      </c>
    </row>
    <row r="9454" spans="17:63" ht="29.25" customHeight="1" x14ac:dyDescent="0.2">
      <c r="Q9454" s="92" t="s">
        <v>50</v>
      </c>
      <c r="BF9454" s="101" t="s">
        <v>58</v>
      </c>
      <c r="BK9454" s="98" t="s">
        <v>70</v>
      </c>
    </row>
    <row r="9455" spans="17:63" ht="29.25" customHeight="1" x14ac:dyDescent="0.2">
      <c r="Q9455" s="92" t="s">
        <v>50</v>
      </c>
      <c r="BF9455" s="101" t="s">
        <v>58</v>
      </c>
      <c r="BK9455" s="98" t="s">
        <v>70</v>
      </c>
    </row>
    <row r="9456" spans="17:63" ht="29.25" customHeight="1" x14ac:dyDescent="0.2">
      <c r="Q9456" s="92" t="s">
        <v>50</v>
      </c>
      <c r="BF9456" s="101" t="s">
        <v>58</v>
      </c>
      <c r="BK9456" s="98" t="s">
        <v>70</v>
      </c>
    </row>
    <row r="9457" spans="17:63" ht="29.25" customHeight="1" x14ac:dyDescent="0.2">
      <c r="Q9457" s="92" t="s">
        <v>50</v>
      </c>
      <c r="BF9457" s="101" t="s">
        <v>58</v>
      </c>
      <c r="BK9457" s="98" t="s">
        <v>70</v>
      </c>
    </row>
    <row r="9458" spans="17:63" ht="29.25" customHeight="1" x14ac:dyDescent="0.2">
      <c r="Q9458" s="92" t="s">
        <v>50</v>
      </c>
      <c r="BF9458" s="101" t="s">
        <v>58</v>
      </c>
      <c r="BK9458" s="98" t="s">
        <v>70</v>
      </c>
    </row>
    <row r="9459" spans="17:63" ht="29.25" customHeight="1" x14ac:dyDescent="0.2">
      <c r="Q9459" s="92" t="s">
        <v>50</v>
      </c>
      <c r="BF9459" s="101" t="s">
        <v>58</v>
      </c>
      <c r="BK9459" s="98" t="s">
        <v>70</v>
      </c>
    </row>
    <row r="9460" spans="17:63" ht="29.25" customHeight="1" x14ac:dyDescent="0.2">
      <c r="Q9460" s="92" t="s">
        <v>50</v>
      </c>
      <c r="BF9460" s="101" t="s">
        <v>58</v>
      </c>
      <c r="BK9460" s="98" t="s">
        <v>70</v>
      </c>
    </row>
    <row r="9461" spans="17:63" ht="29.25" customHeight="1" x14ac:dyDescent="0.2">
      <c r="Q9461" s="92" t="s">
        <v>50</v>
      </c>
      <c r="BF9461" s="101" t="s">
        <v>58</v>
      </c>
      <c r="BK9461" s="98" t="s">
        <v>70</v>
      </c>
    </row>
    <row r="9462" spans="17:63" ht="29.25" customHeight="1" x14ac:dyDescent="0.2">
      <c r="Q9462" s="92" t="s">
        <v>50</v>
      </c>
      <c r="BF9462" s="101" t="s">
        <v>58</v>
      </c>
      <c r="BK9462" s="98" t="s">
        <v>70</v>
      </c>
    </row>
    <row r="9463" spans="17:63" ht="29.25" customHeight="1" x14ac:dyDescent="0.2">
      <c r="Q9463" s="92" t="s">
        <v>50</v>
      </c>
      <c r="BF9463" s="101" t="s">
        <v>58</v>
      </c>
      <c r="BK9463" s="98" t="s">
        <v>70</v>
      </c>
    </row>
    <row r="9464" spans="17:63" ht="29.25" customHeight="1" x14ac:dyDescent="0.2">
      <c r="Q9464" s="92" t="s">
        <v>50</v>
      </c>
      <c r="BF9464" s="101" t="s">
        <v>58</v>
      </c>
      <c r="BK9464" s="98" t="s">
        <v>70</v>
      </c>
    </row>
    <row r="9465" spans="17:63" ht="29.25" customHeight="1" x14ac:dyDescent="0.2">
      <c r="Q9465" s="92" t="s">
        <v>50</v>
      </c>
      <c r="BF9465" s="101" t="s">
        <v>58</v>
      </c>
      <c r="BK9465" s="98" t="s">
        <v>70</v>
      </c>
    </row>
    <row r="9466" spans="17:63" ht="29.25" customHeight="1" x14ac:dyDescent="0.2">
      <c r="Q9466" s="92" t="s">
        <v>50</v>
      </c>
      <c r="BF9466" s="101" t="s">
        <v>58</v>
      </c>
      <c r="BK9466" s="98" t="s">
        <v>70</v>
      </c>
    </row>
    <row r="9467" spans="17:63" ht="29.25" customHeight="1" x14ac:dyDescent="0.2">
      <c r="Q9467" s="92" t="s">
        <v>50</v>
      </c>
      <c r="BF9467" s="101" t="s">
        <v>58</v>
      </c>
      <c r="BK9467" s="98" t="s">
        <v>70</v>
      </c>
    </row>
    <row r="9468" spans="17:63" ht="29.25" customHeight="1" x14ac:dyDescent="0.2">
      <c r="Q9468" s="92" t="s">
        <v>50</v>
      </c>
      <c r="BF9468" s="101" t="s">
        <v>58</v>
      </c>
      <c r="BK9468" s="98" t="s">
        <v>70</v>
      </c>
    </row>
    <row r="9469" spans="17:63" ht="29.25" customHeight="1" x14ac:dyDescent="0.2">
      <c r="Q9469" s="92" t="s">
        <v>50</v>
      </c>
      <c r="BF9469" s="101" t="s">
        <v>58</v>
      </c>
      <c r="BK9469" s="98" t="s">
        <v>70</v>
      </c>
    </row>
    <row r="9470" spans="17:63" ht="29.25" customHeight="1" x14ac:dyDescent="0.2">
      <c r="Q9470" s="92" t="s">
        <v>50</v>
      </c>
      <c r="BF9470" s="101" t="s">
        <v>58</v>
      </c>
      <c r="BK9470" s="98" t="s">
        <v>70</v>
      </c>
    </row>
    <row r="9471" spans="17:63" ht="29.25" customHeight="1" x14ac:dyDescent="0.2">
      <c r="Q9471" s="92" t="s">
        <v>50</v>
      </c>
      <c r="BF9471" s="101" t="s">
        <v>58</v>
      </c>
      <c r="BK9471" s="98" t="s">
        <v>70</v>
      </c>
    </row>
    <row r="9472" spans="17:63" ht="29.25" customHeight="1" x14ac:dyDescent="0.2">
      <c r="Q9472" s="92" t="s">
        <v>50</v>
      </c>
      <c r="BF9472" s="101" t="s">
        <v>58</v>
      </c>
      <c r="BK9472" s="98" t="s">
        <v>70</v>
      </c>
    </row>
    <row r="9473" spans="17:63" ht="29.25" customHeight="1" x14ac:dyDescent="0.2">
      <c r="Q9473" s="92" t="s">
        <v>50</v>
      </c>
      <c r="BF9473" s="101" t="s">
        <v>58</v>
      </c>
      <c r="BK9473" s="98" t="s">
        <v>70</v>
      </c>
    </row>
    <row r="9474" spans="17:63" ht="29.25" customHeight="1" x14ac:dyDescent="0.2">
      <c r="Q9474" s="92" t="s">
        <v>50</v>
      </c>
      <c r="BF9474" s="101" t="s">
        <v>58</v>
      </c>
      <c r="BK9474" s="98" t="s">
        <v>70</v>
      </c>
    </row>
    <row r="9475" spans="17:63" ht="29.25" customHeight="1" x14ac:dyDescent="0.2">
      <c r="Q9475" s="92" t="s">
        <v>50</v>
      </c>
      <c r="BF9475" s="101" t="s">
        <v>58</v>
      </c>
      <c r="BK9475" s="98" t="s">
        <v>70</v>
      </c>
    </row>
    <row r="9476" spans="17:63" ht="29.25" customHeight="1" x14ac:dyDescent="0.2">
      <c r="Q9476" s="92" t="s">
        <v>50</v>
      </c>
      <c r="BF9476" s="101" t="s">
        <v>58</v>
      </c>
      <c r="BK9476" s="98" t="s">
        <v>70</v>
      </c>
    </row>
    <row r="9477" spans="17:63" ht="29.25" customHeight="1" x14ac:dyDescent="0.2">
      <c r="Q9477" s="92" t="s">
        <v>50</v>
      </c>
      <c r="BF9477" s="101" t="s">
        <v>58</v>
      </c>
      <c r="BK9477" s="98" t="s">
        <v>70</v>
      </c>
    </row>
    <row r="9478" spans="17:63" ht="29.25" customHeight="1" x14ac:dyDescent="0.2">
      <c r="Q9478" s="92" t="s">
        <v>50</v>
      </c>
      <c r="BF9478" s="101" t="s">
        <v>58</v>
      </c>
      <c r="BK9478" s="98" t="s">
        <v>70</v>
      </c>
    </row>
    <row r="9479" spans="17:63" ht="29.25" customHeight="1" x14ac:dyDescent="0.2">
      <c r="Q9479" s="92" t="s">
        <v>50</v>
      </c>
      <c r="BF9479" s="101" t="s">
        <v>58</v>
      </c>
      <c r="BK9479" s="98" t="s">
        <v>70</v>
      </c>
    </row>
    <row r="9480" spans="17:63" ht="29.25" customHeight="1" x14ac:dyDescent="0.2">
      <c r="Q9480" s="92" t="s">
        <v>50</v>
      </c>
      <c r="BF9480" s="101" t="s">
        <v>58</v>
      </c>
      <c r="BK9480" s="98" t="s">
        <v>70</v>
      </c>
    </row>
    <row r="9481" spans="17:63" ht="29.25" customHeight="1" x14ac:dyDescent="0.2">
      <c r="Q9481" s="92" t="s">
        <v>50</v>
      </c>
      <c r="BF9481" s="101" t="s">
        <v>58</v>
      </c>
      <c r="BK9481" s="98" t="s">
        <v>70</v>
      </c>
    </row>
    <row r="9482" spans="17:63" ht="29.25" customHeight="1" x14ac:dyDescent="0.2">
      <c r="Q9482" s="92" t="s">
        <v>50</v>
      </c>
      <c r="BF9482" s="101" t="s">
        <v>58</v>
      </c>
      <c r="BK9482" s="98" t="s">
        <v>70</v>
      </c>
    </row>
    <row r="9483" spans="17:63" ht="29.25" customHeight="1" x14ac:dyDescent="0.2">
      <c r="Q9483" s="92" t="s">
        <v>50</v>
      </c>
      <c r="BF9483" s="101" t="s">
        <v>58</v>
      </c>
      <c r="BK9483" s="98" t="s">
        <v>70</v>
      </c>
    </row>
    <row r="9484" spans="17:63" ht="29.25" customHeight="1" x14ac:dyDescent="0.2">
      <c r="Q9484" s="92" t="s">
        <v>50</v>
      </c>
      <c r="BF9484" s="101" t="s">
        <v>58</v>
      </c>
      <c r="BK9484" s="98" t="s">
        <v>70</v>
      </c>
    </row>
    <row r="9485" spans="17:63" ht="29.25" customHeight="1" x14ac:dyDescent="0.2">
      <c r="Q9485" s="92" t="s">
        <v>50</v>
      </c>
      <c r="BF9485" s="101" t="s">
        <v>58</v>
      </c>
      <c r="BK9485" s="98" t="s">
        <v>70</v>
      </c>
    </row>
    <row r="9486" spans="17:63" ht="29.25" customHeight="1" x14ac:dyDescent="0.2">
      <c r="Q9486" s="92" t="s">
        <v>50</v>
      </c>
      <c r="BF9486" s="101" t="s">
        <v>58</v>
      </c>
      <c r="BK9486" s="98" t="s">
        <v>70</v>
      </c>
    </row>
    <row r="9487" spans="17:63" ht="29.25" customHeight="1" x14ac:dyDescent="0.2">
      <c r="Q9487" s="92" t="s">
        <v>50</v>
      </c>
      <c r="BF9487" s="101" t="s">
        <v>58</v>
      </c>
      <c r="BK9487" s="98" t="s">
        <v>70</v>
      </c>
    </row>
    <row r="9488" spans="17:63" ht="29.25" customHeight="1" x14ac:dyDescent="0.2">
      <c r="Q9488" s="92" t="s">
        <v>50</v>
      </c>
      <c r="BF9488" s="101" t="s">
        <v>58</v>
      </c>
      <c r="BK9488" s="98" t="s">
        <v>70</v>
      </c>
    </row>
    <row r="9489" spans="17:63" ht="29.25" customHeight="1" x14ac:dyDescent="0.2">
      <c r="Q9489" s="92" t="s">
        <v>50</v>
      </c>
      <c r="BF9489" s="101" t="s">
        <v>58</v>
      </c>
      <c r="BK9489" s="98" t="s">
        <v>70</v>
      </c>
    </row>
    <row r="9490" spans="17:63" ht="29.25" customHeight="1" x14ac:dyDescent="0.2">
      <c r="Q9490" s="92" t="s">
        <v>50</v>
      </c>
      <c r="BF9490" s="101" t="s">
        <v>58</v>
      </c>
      <c r="BK9490" s="98" t="s">
        <v>70</v>
      </c>
    </row>
    <row r="9491" spans="17:63" ht="29.25" customHeight="1" x14ac:dyDescent="0.2">
      <c r="Q9491" s="92" t="s">
        <v>50</v>
      </c>
      <c r="BF9491" s="101" t="s">
        <v>58</v>
      </c>
      <c r="BK9491" s="98" t="s">
        <v>70</v>
      </c>
    </row>
    <row r="9492" spans="17:63" ht="29.25" customHeight="1" x14ac:dyDescent="0.2">
      <c r="Q9492" s="92" t="s">
        <v>50</v>
      </c>
      <c r="BF9492" s="101" t="s">
        <v>58</v>
      </c>
      <c r="BK9492" s="98" t="s">
        <v>70</v>
      </c>
    </row>
    <row r="9493" spans="17:63" ht="29.25" customHeight="1" x14ac:dyDescent="0.2">
      <c r="Q9493" s="92" t="s">
        <v>50</v>
      </c>
      <c r="BF9493" s="101" t="s">
        <v>58</v>
      </c>
      <c r="BK9493" s="98" t="s">
        <v>70</v>
      </c>
    </row>
    <row r="9494" spans="17:63" ht="29.25" customHeight="1" x14ac:dyDescent="0.2">
      <c r="Q9494" s="92" t="s">
        <v>50</v>
      </c>
      <c r="BF9494" s="101" t="s">
        <v>58</v>
      </c>
      <c r="BK9494" s="98" t="s">
        <v>70</v>
      </c>
    </row>
    <row r="9495" spans="17:63" ht="29.25" customHeight="1" x14ac:dyDescent="0.2">
      <c r="Q9495" s="92" t="s">
        <v>50</v>
      </c>
      <c r="BF9495" s="101" t="s">
        <v>58</v>
      </c>
      <c r="BK9495" s="98" t="s">
        <v>70</v>
      </c>
    </row>
    <row r="9496" spans="17:63" ht="29.25" customHeight="1" x14ac:dyDescent="0.2">
      <c r="Q9496" s="92" t="s">
        <v>50</v>
      </c>
      <c r="BF9496" s="101" t="s">
        <v>58</v>
      </c>
      <c r="BK9496" s="98" t="s">
        <v>70</v>
      </c>
    </row>
    <row r="9497" spans="17:63" ht="29.25" customHeight="1" x14ac:dyDescent="0.2">
      <c r="Q9497" s="92" t="s">
        <v>50</v>
      </c>
      <c r="BF9497" s="101" t="s">
        <v>58</v>
      </c>
      <c r="BK9497" s="98" t="s">
        <v>70</v>
      </c>
    </row>
    <row r="9498" spans="17:63" ht="29.25" customHeight="1" x14ac:dyDescent="0.2">
      <c r="Q9498" s="92" t="s">
        <v>50</v>
      </c>
      <c r="BF9498" s="101" t="s">
        <v>58</v>
      </c>
      <c r="BK9498" s="98" t="s">
        <v>70</v>
      </c>
    </row>
    <row r="9499" spans="17:63" ht="29.25" customHeight="1" x14ac:dyDescent="0.2">
      <c r="Q9499" s="92" t="s">
        <v>50</v>
      </c>
      <c r="BF9499" s="101" t="s">
        <v>58</v>
      </c>
      <c r="BK9499" s="98" t="s">
        <v>70</v>
      </c>
    </row>
    <row r="9500" spans="17:63" ht="29.25" customHeight="1" x14ac:dyDescent="0.2">
      <c r="Q9500" s="92" t="s">
        <v>50</v>
      </c>
      <c r="BF9500" s="101" t="s">
        <v>58</v>
      </c>
      <c r="BK9500" s="98" t="s">
        <v>70</v>
      </c>
    </row>
    <row r="9501" spans="17:63" ht="29.25" customHeight="1" x14ac:dyDescent="0.2">
      <c r="Q9501" s="92" t="s">
        <v>50</v>
      </c>
      <c r="BF9501" s="101" t="s">
        <v>58</v>
      </c>
      <c r="BK9501" s="98" t="s">
        <v>70</v>
      </c>
    </row>
    <row r="9502" spans="17:63" ht="29.25" customHeight="1" x14ac:dyDescent="0.2">
      <c r="Q9502" s="92" t="s">
        <v>50</v>
      </c>
      <c r="BF9502" s="101" t="s">
        <v>58</v>
      </c>
      <c r="BK9502" s="98" t="s">
        <v>70</v>
      </c>
    </row>
    <row r="9503" spans="17:63" ht="29.25" customHeight="1" x14ac:dyDescent="0.2">
      <c r="Q9503" s="92" t="s">
        <v>50</v>
      </c>
      <c r="BF9503" s="101" t="s">
        <v>58</v>
      </c>
      <c r="BK9503" s="98" t="s">
        <v>70</v>
      </c>
    </row>
    <row r="9504" spans="17:63" ht="29.25" customHeight="1" x14ac:dyDescent="0.2">
      <c r="Q9504" s="92" t="s">
        <v>50</v>
      </c>
      <c r="BF9504" s="101" t="s">
        <v>58</v>
      </c>
      <c r="BK9504" s="98" t="s">
        <v>70</v>
      </c>
    </row>
    <row r="9505" spans="17:63" ht="29.25" customHeight="1" x14ac:dyDescent="0.2">
      <c r="Q9505" s="92" t="s">
        <v>50</v>
      </c>
      <c r="BF9505" s="101" t="s">
        <v>58</v>
      </c>
      <c r="BK9505" s="98" t="s">
        <v>70</v>
      </c>
    </row>
    <row r="9506" spans="17:63" ht="29.25" customHeight="1" x14ac:dyDescent="0.2">
      <c r="Q9506" s="92" t="s">
        <v>50</v>
      </c>
      <c r="BF9506" s="101" t="s">
        <v>58</v>
      </c>
      <c r="BK9506" s="98" t="s">
        <v>70</v>
      </c>
    </row>
    <row r="9507" spans="17:63" ht="29.25" customHeight="1" x14ac:dyDescent="0.2">
      <c r="Q9507" s="92" t="s">
        <v>50</v>
      </c>
      <c r="BF9507" s="101" t="s">
        <v>58</v>
      </c>
      <c r="BK9507" s="98" t="s">
        <v>70</v>
      </c>
    </row>
    <row r="9508" spans="17:63" ht="29.25" customHeight="1" x14ac:dyDescent="0.2">
      <c r="Q9508" s="92" t="s">
        <v>50</v>
      </c>
      <c r="BF9508" s="101" t="s">
        <v>58</v>
      </c>
      <c r="BK9508" s="98" t="s">
        <v>70</v>
      </c>
    </row>
    <row r="9509" spans="17:63" ht="29.25" customHeight="1" x14ac:dyDescent="0.2">
      <c r="Q9509" s="92" t="s">
        <v>50</v>
      </c>
      <c r="BF9509" s="101" t="s">
        <v>58</v>
      </c>
      <c r="BK9509" s="98" t="s">
        <v>70</v>
      </c>
    </row>
    <row r="9510" spans="17:63" ht="29.25" customHeight="1" x14ac:dyDescent="0.2">
      <c r="Q9510" s="92" t="s">
        <v>50</v>
      </c>
      <c r="BF9510" s="101" t="s">
        <v>58</v>
      </c>
      <c r="BK9510" s="98" t="s">
        <v>70</v>
      </c>
    </row>
    <row r="9511" spans="17:63" ht="29.25" customHeight="1" x14ac:dyDescent="0.2">
      <c r="Q9511" s="92" t="s">
        <v>50</v>
      </c>
      <c r="BF9511" s="101" t="s">
        <v>58</v>
      </c>
      <c r="BK9511" s="98" t="s">
        <v>70</v>
      </c>
    </row>
    <row r="9512" spans="17:63" ht="29.25" customHeight="1" x14ac:dyDescent="0.2">
      <c r="Q9512" s="92" t="s">
        <v>50</v>
      </c>
      <c r="BF9512" s="101" t="s">
        <v>58</v>
      </c>
      <c r="BK9512" s="98" t="s">
        <v>70</v>
      </c>
    </row>
    <row r="9513" spans="17:63" ht="29.25" customHeight="1" x14ac:dyDescent="0.2">
      <c r="Q9513" s="92" t="s">
        <v>50</v>
      </c>
      <c r="BF9513" s="101" t="s">
        <v>58</v>
      </c>
      <c r="BK9513" s="98" t="s">
        <v>70</v>
      </c>
    </row>
    <row r="9514" spans="17:63" ht="29.25" customHeight="1" x14ac:dyDescent="0.2">
      <c r="Q9514" s="92" t="s">
        <v>50</v>
      </c>
      <c r="BF9514" s="101" t="s">
        <v>58</v>
      </c>
      <c r="BK9514" s="98" t="s">
        <v>70</v>
      </c>
    </row>
    <row r="9515" spans="17:63" ht="29.25" customHeight="1" x14ac:dyDescent="0.2">
      <c r="Q9515" s="92" t="s">
        <v>50</v>
      </c>
      <c r="BF9515" s="101" t="s">
        <v>58</v>
      </c>
      <c r="BK9515" s="98" t="s">
        <v>70</v>
      </c>
    </row>
    <row r="9516" spans="17:63" ht="29.25" customHeight="1" x14ac:dyDescent="0.2">
      <c r="Q9516" s="92" t="s">
        <v>50</v>
      </c>
      <c r="BF9516" s="101" t="s">
        <v>58</v>
      </c>
      <c r="BK9516" s="98" t="s">
        <v>70</v>
      </c>
    </row>
    <row r="9517" spans="17:63" ht="29.25" customHeight="1" x14ac:dyDescent="0.2">
      <c r="Q9517" s="92" t="s">
        <v>50</v>
      </c>
      <c r="BF9517" s="101" t="s">
        <v>58</v>
      </c>
      <c r="BK9517" s="98" t="s">
        <v>70</v>
      </c>
    </row>
    <row r="9518" spans="17:63" ht="29.25" customHeight="1" x14ac:dyDescent="0.2">
      <c r="Q9518" s="92" t="s">
        <v>50</v>
      </c>
      <c r="BF9518" s="101" t="s">
        <v>58</v>
      </c>
      <c r="BK9518" s="98" t="s">
        <v>70</v>
      </c>
    </row>
    <row r="9519" spans="17:63" ht="29.25" customHeight="1" x14ac:dyDescent="0.2">
      <c r="Q9519" s="92" t="s">
        <v>50</v>
      </c>
      <c r="BF9519" s="101" t="s">
        <v>58</v>
      </c>
      <c r="BK9519" s="98" t="s">
        <v>70</v>
      </c>
    </row>
    <row r="9520" spans="17:63" ht="29.25" customHeight="1" x14ac:dyDescent="0.2">
      <c r="Q9520" s="92" t="s">
        <v>50</v>
      </c>
      <c r="BF9520" s="101" t="s">
        <v>58</v>
      </c>
      <c r="BK9520" s="98" t="s">
        <v>70</v>
      </c>
    </row>
    <row r="9521" spans="17:63" ht="29.25" customHeight="1" x14ac:dyDescent="0.2">
      <c r="Q9521" s="92" t="s">
        <v>50</v>
      </c>
      <c r="BF9521" s="101" t="s">
        <v>58</v>
      </c>
      <c r="BK9521" s="98" t="s">
        <v>70</v>
      </c>
    </row>
    <row r="9522" spans="17:63" ht="29.25" customHeight="1" x14ac:dyDescent="0.2">
      <c r="Q9522" s="92" t="s">
        <v>50</v>
      </c>
      <c r="BF9522" s="101" t="s">
        <v>58</v>
      </c>
      <c r="BK9522" s="98" t="s">
        <v>70</v>
      </c>
    </row>
    <row r="9523" spans="17:63" ht="29.25" customHeight="1" x14ac:dyDescent="0.2">
      <c r="Q9523" s="92" t="s">
        <v>50</v>
      </c>
      <c r="BF9523" s="101" t="s">
        <v>58</v>
      </c>
      <c r="BK9523" s="98" t="s">
        <v>70</v>
      </c>
    </row>
    <row r="9524" spans="17:63" ht="29.25" customHeight="1" x14ac:dyDescent="0.2">
      <c r="Q9524" s="92" t="s">
        <v>50</v>
      </c>
      <c r="BF9524" s="101" t="s">
        <v>58</v>
      </c>
      <c r="BK9524" s="98" t="s">
        <v>70</v>
      </c>
    </row>
    <row r="9525" spans="17:63" ht="29.25" customHeight="1" x14ac:dyDescent="0.2">
      <c r="Q9525" s="92" t="s">
        <v>50</v>
      </c>
      <c r="BF9525" s="101" t="s">
        <v>58</v>
      </c>
      <c r="BK9525" s="98" t="s">
        <v>70</v>
      </c>
    </row>
    <row r="9526" spans="17:63" ht="29.25" customHeight="1" x14ac:dyDescent="0.2">
      <c r="Q9526" s="92" t="s">
        <v>50</v>
      </c>
      <c r="BF9526" s="101" t="s">
        <v>58</v>
      </c>
      <c r="BK9526" s="98" t="s">
        <v>70</v>
      </c>
    </row>
    <row r="9527" spans="17:63" ht="29.25" customHeight="1" x14ac:dyDescent="0.2">
      <c r="Q9527" s="92" t="s">
        <v>50</v>
      </c>
      <c r="BF9527" s="101" t="s">
        <v>58</v>
      </c>
      <c r="BK9527" s="98" t="s">
        <v>70</v>
      </c>
    </row>
    <row r="9528" spans="17:63" ht="29.25" customHeight="1" x14ac:dyDescent="0.2">
      <c r="Q9528" s="92" t="s">
        <v>50</v>
      </c>
      <c r="BF9528" s="101" t="s">
        <v>58</v>
      </c>
      <c r="BK9528" s="98" t="s">
        <v>70</v>
      </c>
    </row>
    <row r="9529" spans="17:63" ht="29.25" customHeight="1" x14ac:dyDescent="0.2">
      <c r="Q9529" s="92" t="s">
        <v>50</v>
      </c>
      <c r="BF9529" s="101" t="s">
        <v>58</v>
      </c>
      <c r="BK9529" s="98" t="s">
        <v>70</v>
      </c>
    </row>
    <row r="9530" spans="17:63" ht="29.25" customHeight="1" x14ac:dyDescent="0.2">
      <c r="Q9530" s="92" t="s">
        <v>50</v>
      </c>
      <c r="BF9530" s="101" t="s">
        <v>58</v>
      </c>
      <c r="BK9530" s="98" t="s">
        <v>70</v>
      </c>
    </row>
    <row r="9531" spans="17:63" ht="29.25" customHeight="1" x14ac:dyDescent="0.2">
      <c r="Q9531" s="92" t="s">
        <v>50</v>
      </c>
      <c r="BF9531" s="101" t="s">
        <v>58</v>
      </c>
      <c r="BK9531" s="98" t="s">
        <v>70</v>
      </c>
    </row>
    <row r="9532" spans="17:63" ht="29.25" customHeight="1" x14ac:dyDescent="0.2">
      <c r="Q9532" s="92" t="s">
        <v>50</v>
      </c>
      <c r="BF9532" s="101" t="s">
        <v>58</v>
      </c>
      <c r="BK9532" s="98" t="s">
        <v>70</v>
      </c>
    </row>
    <row r="9533" spans="17:63" ht="29.25" customHeight="1" x14ac:dyDescent="0.2">
      <c r="Q9533" s="92" t="s">
        <v>50</v>
      </c>
      <c r="BF9533" s="101" t="s">
        <v>58</v>
      </c>
      <c r="BK9533" s="98" t="s">
        <v>70</v>
      </c>
    </row>
    <row r="9534" spans="17:63" ht="29.25" customHeight="1" x14ac:dyDescent="0.2">
      <c r="Q9534" s="92" t="s">
        <v>50</v>
      </c>
      <c r="BF9534" s="101" t="s">
        <v>58</v>
      </c>
      <c r="BK9534" s="98" t="s">
        <v>70</v>
      </c>
    </row>
    <row r="9535" spans="17:63" ht="29.25" customHeight="1" x14ac:dyDescent="0.2">
      <c r="Q9535" s="92" t="s">
        <v>50</v>
      </c>
      <c r="BF9535" s="101" t="s">
        <v>58</v>
      </c>
      <c r="BK9535" s="98" t="s">
        <v>70</v>
      </c>
    </row>
    <row r="9536" spans="17:63" ht="29.25" customHeight="1" x14ac:dyDescent="0.2">
      <c r="Q9536" s="92" t="s">
        <v>50</v>
      </c>
      <c r="BF9536" s="101" t="s">
        <v>58</v>
      </c>
      <c r="BK9536" s="98" t="s">
        <v>70</v>
      </c>
    </row>
    <row r="9537" spans="17:63" ht="29.25" customHeight="1" x14ac:dyDescent="0.2">
      <c r="Q9537" s="92" t="s">
        <v>50</v>
      </c>
      <c r="BF9537" s="101" t="s">
        <v>58</v>
      </c>
      <c r="BK9537" s="98" t="s">
        <v>70</v>
      </c>
    </row>
    <row r="9538" spans="17:63" ht="29.25" customHeight="1" x14ac:dyDescent="0.2">
      <c r="Q9538" s="92" t="s">
        <v>50</v>
      </c>
      <c r="BF9538" s="101" t="s">
        <v>58</v>
      </c>
      <c r="BK9538" s="98" t="s">
        <v>70</v>
      </c>
    </row>
    <row r="9539" spans="17:63" ht="29.25" customHeight="1" x14ac:dyDescent="0.2">
      <c r="Q9539" s="92" t="s">
        <v>50</v>
      </c>
      <c r="BF9539" s="101" t="s">
        <v>58</v>
      </c>
      <c r="BK9539" s="98" t="s">
        <v>70</v>
      </c>
    </row>
    <row r="9540" spans="17:63" ht="29.25" customHeight="1" x14ac:dyDescent="0.2">
      <c r="Q9540" s="92" t="s">
        <v>50</v>
      </c>
      <c r="BF9540" s="101" t="s">
        <v>58</v>
      </c>
      <c r="BK9540" s="98" t="s">
        <v>70</v>
      </c>
    </row>
    <row r="9541" spans="17:63" ht="29.25" customHeight="1" x14ac:dyDescent="0.2">
      <c r="Q9541" s="92" t="s">
        <v>50</v>
      </c>
      <c r="BF9541" s="101" t="s">
        <v>58</v>
      </c>
      <c r="BK9541" s="98" t="s">
        <v>70</v>
      </c>
    </row>
    <row r="9542" spans="17:63" ht="29.25" customHeight="1" x14ac:dyDescent="0.2">
      <c r="Q9542" s="92" t="s">
        <v>50</v>
      </c>
      <c r="BF9542" s="101" t="s">
        <v>58</v>
      </c>
      <c r="BK9542" s="98" t="s">
        <v>70</v>
      </c>
    </row>
    <row r="9543" spans="17:63" ht="29.25" customHeight="1" x14ac:dyDescent="0.2">
      <c r="Q9543" s="92" t="s">
        <v>50</v>
      </c>
      <c r="BF9543" s="101" t="s">
        <v>58</v>
      </c>
      <c r="BK9543" s="98" t="s">
        <v>70</v>
      </c>
    </row>
    <row r="9544" spans="17:63" ht="29.25" customHeight="1" x14ac:dyDescent="0.2">
      <c r="Q9544" s="92" t="s">
        <v>50</v>
      </c>
      <c r="BF9544" s="101" t="s">
        <v>58</v>
      </c>
      <c r="BK9544" s="98" t="s">
        <v>70</v>
      </c>
    </row>
    <row r="9545" spans="17:63" ht="29.25" customHeight="1" x14ac:dyDescent="0.2">
      <c r="Q9545" s="92" t="s">
        <v>50</v>
      </c>
      <c r="BF9545" s="101" t="s">
        <v>58</v>
      </c>
      <c r="BK9545" s="98" t="s">
        <v>70</v>
      </c>
    </row>
    <row r="9546" spans="17:63" ht="29.25" customHeight="1" x14ac:dyDescent="0.2">
      <c r="Q9546" s="92" t="s">
        <v>50</v>
      </c>
      <c r="BF9546" s="101" t="s">
        <v>58</v>
      </c>
      <c r="BK9546" s="98" t="s">
        <v>70</v>
      </c>
    </row>
    <row r="9547" spans="17:63" ht="29.25" customHeight="1" x14ac:dyDescent="0.2">
      <c r="Q9547" s="92" t="s">
        <v>50</v>
      </c>
      <c r="BF9547" s="101" t="s">
        <v>58</v>
      </c>
      <c r="BK9547" s="98" t="s">
        <v>70</v>
      </c>
    </row>
    <row r="9548" spans="17:63" ht="29.25" customHeight="1" x14ac:dyDescent="0.2">
      <c r="Q9548" s="92" t="s">
        <v>50</v>
      </c>
      <c r="BF9548" s="101" t="s">
        <v>58</v>
      </c>
      <c r="BK9548" s="98" t="s">
        <v>70</v>
      </c>
    </row>
    <row r="9549" spans="17:63" ht="29.25" customHeight="1" x14ac:dyDescent="0.2">
      <c r="Q9549" s="92" t="s">
        <v>50</v>
      </c>
      <c r="BF9549" s="101" t="s">
        <v>58</v>
      </c>
      <c r="BK9549" s="98" t="s">
        <v>70</v>
      </c>
    </row>
    <row r="9550" spans="17:63" ht="29.25" customHeight="1" x14ac:dyDescent="0.2">
      <c r="Q9550" s="92" t="s">
        <v>50</v>
      </c>
      <c r="BF9550" s="101" t="s">
        <v>58</v>
      </c>
      <c r="BK9550" s="98" t="s">
        <v>70</v>
      </c>
    </row>
    <row r="9551" spans="17:63" ht="29.25" customHeight="1" x14ac:dyDescent="0.2">
      <c r="Q9551" s="92" t="s">
        <v>50</v>
      </c>
      <c r="BF9551" s="101" t="s">
        <v>58</v>
      </c>
      <c r="BK9551" s="98" t="s">
        <v>70</v>
      </c>
    </row>
    <row r="9552" spans="17:63" ht="29.25" customHeight="1" x14ac:dyDescent="0.2">
      <c r="Q9552" s="92" t="s">
        <v>50</v>
      </c>
      <c r="BF9552" s="101" t="s">
        <v>58</v>
      </c>
      <c r="BK9552" s="98" t="s">
        <v>70</v>
      </c>
    </row>
    <row r="9553" spans="17:63" ht="29.25" customHeight="1" x14ac:dyDescent="0.2">
      <c r="Q9553" s="92" t="s">
        <v>50</v>
      </c>
      <c r="BF9553" s="101" t="s">
        <v>58</v>
      </c>
      <c r="BK9553" s="98" t="s">
        <v>70</v>
      </c>
    </row>
    <row r="9554" spans="17:63" ht="29.25" customHeight="1" x14ac:dyDescent="0.2">
      <c r="Q9554" s="92" t="s">
        <v>50</v>
      </c>
      <c r="BF9554" s="101" t="s">
        <v>58</v>
      </c>
      <c r="BK9554" s="98" t="s">
        <v>70</v>
      </c>
    </row>
    <row r="9555" spans="17:63" ht="29.25" customHeight="1" x14ac:dyDescent="0.2">
      <c r="Q9555" s="92" t="s">
        <v>50</v>
      </c>
      <c r="BF9555" s="101" t="s">
        <v>58</v>
      </c>
      <c r="BK9555" s="98" t="s">
        <v>70</v>
      </c>
    </row>
    <row r="9556" spans="17:63" ht="29.25" customHeight="1" x14ac:dyDescent="0.2">
      <c r="Q9556" s="92" t="s">
        <v>50</v>
      </c>
      <c r="BF9556" s="101" t="s">
        <v>58</v>
      </c>
      <c r="BK9556" s="98" t="s">
        <v>70</v>
      </c>
    </row>
    <row r="9557" spans="17:63" ht="29.25" customHeight="1" x14ac:dyDescent="0.2">
      <c r="Q9557" s="92" t="s">
        <v>50</v>
      </c>
      <c r="BF9557" s="101" t="s">
        <v>58</v>
      </c>
      <c r="BK9557" s="98" t="s">
        <v>70</v>
      </c>
    </row>
    <row r="9558" spans="17:63" ht="29.25" customHeight="1" x14ac:dyDescent="0.2">
      <c r="Q9558" s="92" t="s">
        <v>50</v>
      </c>
      <c r="BF9558" s="101" t="s">
        <v>58</v>
      </c>
      <c r="BK9558" s="98" t="s">
        <v>70</v>
      </c>
    </row>
    <row r="9559" spans="17:63" ht="29.25" customHeight="1" x14ac:dyDescent="0.2">
      <c r="Q9559" s="92" t="s">
        <v>50</v>
      </c>
      <c r="BF9559" s="101" t="s">
        <v>58</v>
      </c>
      <c r="BK9559" s="98" t="s">
        <v>70</v>
      </c>
    </row>
    <row r="9560" spans="17:63" ht="29.25" customHeight="1" x14ac:dyDescent="0.2">
      <c r="Q9560" s="92" t="s">
        <v>50</v>
      </c>
      <c r="BF9560" s="101" t="s">
        <v>58</v>
      </c>
      <c r="BK9560" s="98" t="s">
        <v>70</v>
      </c>
    </row>
    <row r="9561" spans="17:63" ht="29.25" customHeight="1" x14ac:dyDescent="0.2">
      <c r="Q9561" s="92" t="s">
        <v>50</v>
      </c>
      <c r="BF9561" s="101" t="s">
        <v>58</v>
      </c>
      <c r="BK9561" s="98" t="s">
        <v>70</v>
      </c>
    </row>
    <row r="9562" spans="17:63" ht="29.25" customHeight="1" x14ac:dyDescent="0.2">
      <c r="Q9562" s="92" t="s">
        <v>50</v>
      </c>
      <c r="BF9562" s="101" t="s">
        <v>58</v>
      </c>
      <c r="BK9562" s="98" t="s">
        <v>70</v>
      </c>
    </row>
    <row r="9563" spans="17:63" ht="29.25" customHeight="1" x14ac:dyDescent="0.2">
      <c r="Q9563" s="92" t="s">
        <v>50</v>
      </c>
      <c r="BF9563" s="101" t="s">
        <v>58</v>
      </c>
      <c r="BK9563" s="98" t="s">
        <v>70</v>
      </c>
    </row>
    <row r="9564" spans="17:63" ht="29.25" customHeight="1" x14ac:dyDescent="0.2">
      <c r="Q9564" s="92" t="s">
        <v>50</v>
      </c>
      <c r="BF9564" s="101" t="s">
        <v>58</v>
      </c>
      <c r="BK9564" s="98" t="s">
        <v>70</v>
      </c>
    </row>
    <row r="9565" spans="17:63" ht="29.25" customHeight="1" x14ac:dyDescent="0.2">
      <c r="Q9565" s="92" t="s">
        <v>50</v>
      </c>
      <c r="BF9565" s="101" t="s">
        <v>58</v>
      </c>
      <c r="BK9565" s="98" t="s">
        <v>70</v>
      </c>
    </row>
    <row r="9566" spans="17:63" ht="29.25" customHeight="1" x14ac:dyDescent="0.2">
      <c r="Q9566" s="92" t="s">
        <v>50</v>
      </c>
      <c r="BF9566" s="101" t="s">
        <v>58</v>
      </c>
      <c r="BK9566" s="98" t="s">
        <v>70</v>
      </c>
    </row>
    <row r="9567" spans="17:63" ht="29.25" customHeight="1" x14ac:dyDescent="0.2">
      <c r="Q9567" s="92" t="s">
        <v>50</v>
      </c>
      <c r="BF9567" s="101" t="s">
        <v>58</v>
      </c>
      <c r="BK9567" s="98" t="s">
        <v>70</v>
      </c>
    </row>
    <row r="9568" spans="17:63" ht="29.25" customHeight="1" x14ac:dyDescent="0.2">
      <c r="Q9568" s="92" t="s">
        <v>50</v>
      </c>
      <c r="BF9568" s="101" t="s">
        <v>58</v>
      </c>
      <c r="BK9568" s="98" t="s">
        <v>70</v>
      </c>
    </row>
    <row r="9569" spans="17:63" ht="29.25" customHeight="1" x14ac:dyDescent="0.2">
      <c r="Q9569" s="92" t="s">
        <v>50</v>
      </c>
      <c r="BF9569" s="101" t="s">
        <v>58</v>
      </c>
      <c r="BK9569" s="98" t="s">
        <v>70</v>
      </c>
    </row>
    <row r="9570" spans="17:63" ht="29.25" customHeight="1" x14ac:dyDescent="0.2">
      <c r="Q9570" s="92" t="s">
        <v>50</v>
      </c>
      <c r="BF9570" s="101" t="s">
        <v>58</v>
      </c>
      <c r="BK9570" s="98" t="s">
        <v>70</v>
      </c>
    </row>
    <row r="9571" spans="17:63" ht="29.25" customHeight="1" x14ac:dyDescent="0.2">
      <c r="Q9571" s="92" t="s">
        <v>50</v>
      </c>
      <c r="BF9571" s="101" t="s">
        <v>58</v>
      </c>
      <c r="BK9571" s="98" t="s">
        <v>70</v>
      </c>
    </row>
    <row r="9572" spans="17:63" ht="29.25" customHeight="1" x14ac:dyDescent="0.2">
      <c r="Q9572" s="92" t="s">
        <v>50</v>
      </c>
      <c r="BF9572" s="101" t="s">
        <v>58</v>
      </c>
      <c r="BK9572" s="98" t="s">
        <v>70</v>
      </c>
    </row>
    <row r="9573" spans="17:63" ht="29.25" customHeight="1" x14ac:dyDescent="0.2">
      <c r="Q9573" s="92" t="s">
        <v>50</v>
      </c>
      <c r="BF9573" s="101" t="s">
        <v>58</v>
      </c>
      <c r="BK9573" s="98" t="s">
        <v>70</v>
      </c>
    </row>
    <row r="9574" spans="17:63" ht="29.25" customHeight="1" x14ac:dyDescent="0.2">
      <c r="Q9574" s="92" t="s">
        <v>50</v>
      </c>
      <c r="BF9574" s="101" t="s">
        <v>58</v>
      </c>
      <c r="BK9574" s="98" t="s">
        <v>70</v>
      </c>
    </row>
    <row r="9575" spans="17:63" ht="29.25" customHeight="1" x14ac:dyDescent="0.2">
      <c r="Q9575" s="92" t="s">
        <v>50</v>
      </c>
      <c r="BF9575" s="101" t="s">
        <v>58</v>
      </c>
      <c r="BK9575" s="98" t="s">
        <v>70</v>
      </c>
    </row>
    <row r="9576" spans="17:63" ht="29.25" customHeight="1" x14ac:dyDescent="0.2">
      <c r="Q9576" s="92" t="s">
        <v>50</v>
      </c>
      <c r="BF9576" s="101" t="s">
        <v>58</v>
      </c>
      <c r="BK9576" s="98" t="s">
        <v>70</v>
      </c>
    </row>
    <row r="9577" spans="17:63" ht="29.25" customHeight="1" x14ac:dyDescent="0.2">
      <c r="Q9577" s="92" t="s">
        <v>50</v>
      </c>
      <c r="BF9577" s="101" t="s">
        <v>58</v>
      </c>
      <c r="BK9577" s="98" t="s">
        <v>70</v>
      </c>
    </row>
    <row r="9578" spans="17:63" ht="29.25" customHeight="1" x14ac:dyDescent="0.2">
      <c r="Q9578" s="92" t="s">
        <v>50</v>
      </c>
      <c r="BF9578" s="101" t="s">
        <v>58</v>
      </c>
      <c r="BK9578" s="98" t="s">
        <v>70</v>
      </c>
    </row>
    <row r="9579" spans="17:63" ht="29.25" customHeight="1" x14ac:dyDescent="0.2">
      <c r="Q9579" s="92" t="s">
        <v>50</v>
      </c>
      <c r="BF9579" s="101" t="s">
        <v>58</v>
      </c>
      <c r="BK9579" s="98" t="s">
        <v>70</v>
      </c>
    </row>
    <row r="9580" spans="17:63" ht="29.25" customHeight="1" x14ac:dyDescent="0.2">
      <c r="Q9580" s="92" t="s">
        <v>50</v>
      </c>
      <c r="BF9580" s="101" t="s">
        <v>58</v>
      </c>
      <c r="BK9580" s="98" t="s">
        <v>70</v>
      </c>
    </row>
    <row r="9581" spans="17:63" ht="29.25" customHeight="1" x14ac:dyDescent="0.2">
      <c r="Q9581" s="92" t="s">
        <v>50</v>
      </c>
      <c r="BF9581" s="101" t="s">
        <v>58</v>
      </c>
      <c r="BK9581" s="98" t="s">
        <v>70</v>
      </c>
    </row>
    <row r="9582" spans="17:63" ht="29.25" customHeight="1" x14ac:dyDescent="0.2">
      <c r="Q9582" s="92" t="s">
        <v>50</v>
      </c>
      <c r="BF9582" s="101" t="s">
        <v>58</v>
      </c>
      <c r="BK9582" s="98" t="s">
        <v>70</v>
      </c>
    </row>
    <row r="9583" spans="17:63" ht="29.25" customHeight="1" x14ac:dyDescent="0.2">
      <c r="Q9583" s="92" t="s">
        <v>50</v>
      </c>
      <c r="BF9583" s="101" t="s">
        <v>58</v>
      </c>
      <c r="BK9583" s="98" t="s">
        <v>70</v>
      </c>
    </row>
    <row r="9584" spans="17:63" ht="29.25" customHeight="1" x14ac:dyDescent="0.2">
      <c r="Q9584" s="92" t="s">
        <v>50</v>
      </c>
      <c r="BF9584" s="101" t="s">
        <v>58</v>
      </c>
      <c r="BK9584" s="98" t="s">
        <v>70</v>
      </c>
    </row>
    <row r="9585" spans="17:63" ht="29.25" customHeight="1" x14ac:dyDescent="0.2">
      <c r="Q9585" s="92" t="s">
        <v>50</v>
      </c>
      <c r="BF9585" s="101" t="s">
        <v>58</v>
      </c>
      <c r="BK9585" s="98" t="s">
        <v>70</v>
      </c>
    </row>
    <row r="9586" spans="17:63" ht="29.25" customHeight="1" x14ac:dyDescent="0.2">
      <c r="Q9586" s="92" t="s">
        <v>50</v>
      </c>
      <c r="BF9586" s="101" t="s">
        <v>58</v>
      </c>
      <c r="BK9586" s="98" t="s">
        <v>70</v>
      </c>
    </row>
    <row r="9587" spans="17:63" ht="29.25" customHeight="1" x14ac:dyDescent="0.2">
      <c r="Q9587" s="92" t="s">
        <v>50</v>
      </c>
      <c r="BF9587" s="101" t="s">
        <v>58</v>
      </c>
      <c r="BK9587" s="98" t="s">
        <v>70</v>
      </c>
    </row>
    <row r="9588" spans="17:63" ht="29.25" customHeight="1" x14ac:dyDescent="0.2">
      <c r="Q9588" s="92" t="s">
        <v>50</v>
      </c>
      <c r="BF9588" s="101" t="s">
        <v>58</v>
      </c>
      <c r="BK9588" s="98" t="s">
        <v>70</v>
      </c>
    </row>
    <row r="9589" spans="17:63" ht="29.25" customHeight="1" x14ac:dyDescent="0.2">
      <c r="Q9589" s="92" t="s">
        <v>50</v>
      </c>
      <c r="BF9589" s="101" t="s">
        <v>58</v>
      </c>
      <c r="BK9589" s="98" t="s">
        <v>70</v>
      </c>
    </row>
    <row r="9590" spans="17:63" ht="29.25" customHeight="1" x14ac:dyDescent="0.2">
      <c r="Q9590" s="92" t="s">
        <v>50</v>
      </c>
      <c r="BF9590" s="101" t="s">
        <v>58</v>
      </c>
      <c r="BK9590" s="98" t="s">
        <v>70</v>
      </c>
    </row>
    <row r="9591" spans="17:63" ht="29.25" customHeight="1" x14ac:dyDescent="0.2">
      <c r="Q9591" s="92" t="s">
        <v>50</v>
      </c>
      <c r="BF9591" s="101" t="s">
        <v>58</v>
      </c>
      <c r="BK9591" s="98" t="s">
        <v>70</v>
      </c>
    </row>
    <row r="9592" spans="17:63" ht="29.25" customHeight="1" x14ac:dyDescent="0.2">
      <c r="Q9592" s="92" t="s">
        <v>50</v>
      </c>
      <c r="BF9592" s="101" t="s">
        <v>58</v>
      </c>
      <c r="BK9592" s="98" t="s">
        <v>70</v>
      </c>
    </row>
    <row r="9593" spans="17:63" ht="29.25" customHeight="1" x14ac:dyDescent="0.2">
      <c r="Q9593" s="92" t="s">
        <v>50</v>
      </c>
      <c r="BF9593" s="101" t="s">
        <v>58</v>
      </c>
      <c r="BK9593" s="98" t="s">
        <v>70</v>
      </c>
    </row>
    <row r="9594" spans="17:63" ht="29.25" customHeight="1" x14ac:dyDescent="0.2">
      <c r="Q9594" s="92" t="s">
        <v>50</v>
      </c>
      <c r="BF9594" s="101" t="s">
        <v>58</v>
      </c>
      <c r="BK9594" s="98" t="s">
        <v>70</v>
      </c>
    </row>
    <row r="9595" spans="17:63" ht="29.25" customHeight="1" x14ac:dyDescent="0.2">
      <c r="Q9595" s="92" t="s">
        <v>50</v>
      </c>
      <c r="BF9595" s="101" t="s">
        <v>58</v>
      </c>
      <c r="BK9595" s="98" t="s">
        <v>70</v>
      </c>
    </row>
    <row r="9596" spans="17:63" ht="29.25" customHeight="1" x14ac:dyDescent="0.2">
      <c r="Q9596" s="92" t="s">
        <v>50</v>
      </c>
      <c r="BF9596" s="101" t="s">
        <v>58</v>
      </c>
      <c r="BK9596" s="98" t="s">
        <v>70</v>
      </c>
    </row>
    <row r="9597" spans="17:63" ht="29.25" customHeight="1" x14ac:dyDescent="0.2">
      <c r="Q9597" s="92" t="s">
        <v>50</v>
      </c>
      <c r="BF9597" s="101" t="s">
        <v>58</v>
      </c>
      <c r="BK9597" s="98" t="s">
        <v>70</v>
      </c>
    </row>
    <row r="9598" spans="17:63" ht="29.25" customHeight="1" x14ac:dyDescent="0.2">
      <c r="Q9598" s="92" t="s">
        <v>50</v>
      </c>
      <c r="BF9598" s="101" t="s">
        <v>58</v>
      </c>
      <c r="BK9598" s="98" t="s">
        <v>70</v>
      </c>
    </row>
    <row r="9599" spans="17:63" ht="29.25" customHeight="1" x14ac:dyDescent="0.2">
      <c r="Q9599" s="92" t="s">
        <v>50</v>
      </c>
      <c r="BF9599" s="101" t="s">
        <v>58</v>
      </c>
      <c r="BK9599" s="98" t="s">
        <v>70</v>
      </c>
    </row>
    <row r="9600" spans="17:63" ht="29.25" customHeight="1" x14ac:dyDescent="0.2">
      <c r="Q9600" s="92" t="s">
        <v>50</v>
      </c>
      <c r="BF9600" s="101" t="s">
        <v>58</v>
      </c>
      <c r="BK9600" s="98" t="s">
        <v>70</v>
      </c>
    </row>
    <row r="9601" spans="17:63" ht="29.25" customHeight="1" x14ac:dyDescent="0.2">
      <c r="Q9601" s="92" t="s">
        <v>50</v>
      </c>
      <c r="BF9601" s="101" t="s">
        <v>58</v>
      </c>
      <c r="BK9601" s="98" t="s">
        <v>70</v>
      </c>
    </row>
    <row r="9602" spans="17:63" ht="29.25" customHeight="1" x14ac:dyDescent="0.2">
      <c r="Q9602" s="92" t="s">
        <v>50</v>
      </c>
      <c r="BF9602" s="101" t="s">
        <v>58</v>
      </c>
      <c r="BK9602" s="98" t="s">
        <v>70</v>
      </c>
    </row>
    <row r="9603" spans="17:63" ht="29.25" customHeight="1" x14ac:dyDescent="0.2">
      <c r="Q9603" s="92" t="s">
        <v>50</v>
      </c>
      <c r="BF9603" s="101" t="s">
        <v>58</v>
      </c>
      <c r="BK9603" s="98" t="s">
        <v>70</v>
      </c>
    </row>
    <row r="9604" spans="17:63" ht="29.25" customHeight="1" x14ac:dyDescent="0.2">
      <c r="Q9604" s="92" t="s">
        <v>50</v>
      </c>
      <c r="BF9604" s="101" t="s">
        <v>58</v>
      </c>
      <c r="BK9604" s="98" t="s">
        <v>70</v>
      </c>
    </row>
    <row r="9605" spans="17:63" ht="29.25" customHeight="1" x14ac:dyDescent="0.2">
      <c r="Q9605" s="92" t="s">
        <v>50</v>
      </c>
      <c r="BF9605" s="101" t="s">
        <v>58</v>
      </c>
      <c r="BK9605" s="98" t="s">
        <v>70</v>
      </c>
    </row>
    <row r="9606" spans="17:63" ht="29.25" customHeight="1" x14ac:dyDescent="0.2">
      <c r="Q9606" s="92" t="s">
        <v>50</v>
      </c>
      <c r="BF9606" s="101" t="s">
        <v>58</v>
      </c>
      <c r="BK9606" s="98" t="s">
        <v>70</v>
      </c>
    </row>
    <row r="9607" spans="17:63" ht="29.25" customHeight="1" x14ac:dyDescent="0.2">
      <c r="Q9607" s="92" t="s">
        <v>50</v>
      </c>
      <c r="BF9607" s="101" t="s">
        <v>58</v>
      </c>
      <c r="BK9607" s="98" t="s">
        <v>70</v>
      </c>
    </row>
    <row r="9608" spans="17:63" ht="29.25" customHeight="1" x14ac:dyDescent="0.2">
      <c r="Q9608" s="92" t="s">
        <v>50</v>
      </c>
      <c r="BF9608" s="101" t="s">
        <v>58</v>
      </c>
      <c r="BK9608" s="98" t="s">
        <v>70</v>
      </c>
    </row>
    <row r="9609" spans="17:63" ht="29.25" customHeight="1" x14ac:dyDescent="0.2">
      <c r="Q9609" s="92" t="s">
        <v>50</v>
      </c>
      <c r="BF9609" s="101" t="s">
        <v>58</v>
      </c>
      <c r="BK9609" s="98" t="s">
        <v>70</v>
      </c>
    </row>
    <row r="9610" spans="17:63" ht="29.25" customHeight="1" x14ac:dyDescent="0.2">
      <c r="Q9610" s="92" t="s">
        <v>50</v>
      </c>
      <c r="BF9610" s="101" t="s">
        <v>58</v>
      </c>
      <c r="BK9610" s="98" t="s">
        <v>70</v>
      </c>
    </row>
    <row r="9611" spans="17:63" ht="29.25" customHeight="1" x14ac:dyDescent="0.2">
      <c r="Q9611" s="92" t="s">
        <v>50</v>
      </c>
      <c r="BF9611" s="101" t="s">
        <v>58</v>
      </c>
      <c r="BK9611" s="98" t="s">
        <v>70</v>
      </c>
    </row>
    <row r="9612" spans="17:63" ht="29.25" customHeight="1" x14ac:dyDescent="0.2">
      <c r="Q9612" s="92" t="s">
        <v>50</v>
      </c>
      <c r="BF9612" s="101" t="s">
        <v>58</v>
      </c>
      <c r="BK9612" s="98" t="s">
        <v>70</v>
      </c>
    </row>
    <row r="9613" spans="17:63" ht="29.25" customHeight="1" x14ac:dyDescent="0.2">
      <c r="Q9613" s="92" t="s">
        <v>50</v>
      </c>
      <c r="BF9613" s="101" t="s">
        <v>58</v>
      </c>
      <c r="BK9613" s="98" t="s">
        <v>70</v>
      </c>
    </row>
    <row r="9614" spans="17:63" ht="29.25" customHeight="1" x14ac:dyDescent="0.2">
      <c r="Q9614" s="92" t="s">
        <v>50</v>
      </c>
      <c r="BF9614" s="101" t="s">
        <v>58</v>
      </c>
      <c r="BK9614" s="98" t="s">
        <v>70</v>
      </c>
    </row>
    <row r="9615" spans="17:63" ht="29.25" customHeight="1" x14ac:dyDescent="0.2">
      <c r="Q9615" s="92" t="s">
        <v>50</v>
      </c>
      <c r="BF9615" s="101" t="s">
        <v>58</v>
      </c>
      <c r="BK9615" s="98" t="s">
        <v>70</v>
      </c>
    </row>
    <row r="9616" spans="17:63" ht="29.25" customHeight="1" x14ac:dyDescent="0.2">
      <c r="Q9616" s="92" t="s">
        <v>50</v>
      </c>
      <c r="BF9616" s="101" t="s">
        <v>58</v>
      </c>
      <c r="BK9616" s="98" t="s">
        <v>70</v>
      </c>
    </row>
    <row r="9617" spans="17:63" ht="29.25" customHeight="1" x14ac:dyDescent="0.2">
      <c r="Q9617" s="92" t="s">
        <v>50</v>
      </c>
      <c r="BF9617" s="101" t="s">
        <v>58</v>
      </c>
      <c r="BK9617" s="98" t="s">
        <v>70</v>
      </c>
    </row>
    <row r="9618" spans="17:63" ht="29.25" customHeight="1" x14ac:dyDescent="0.2">
      <c r="Q9618" s="92" t="s">
        <v>50</v>
      </c>
      <c r="BF9618" s="101" t="s">
        <v>58</v>
      </c>
      <c r="BK9618" s="98" t="s">
        <v>70</v>
      </c>
    </row>
    <row r="9619" spans="17:63" ht="29.25" customHeight="1" x14ac:dyDescent="0.2">
      <c r="Q9619" s="92" t="s">
        <v>50</v>
      </c>
      <c r="BF9619" s="101" t="s">
        <v>58</v>
      </c>
      <c r="BK9619" s="98" t="s">
        <v>70</v>
      </c>
    </row>
    <row r="9620" spans="17:63" ht="29.25" customHeight="1" x14ac:dyDescent="0.2">
      <c r="Q9620" s="92" t="s">
        <v>50</v>
      </c>
      <c r="BF9620" s="101" t="s">
        <v>58</v>
      </c>
      <c r="BK9620" s="98" t="s">
        <v>70</v>
      </c>
    </row>
    <row r="9621" spans="17:63" ht="29.25" customHeight="1" x14ac:dyDescent="0.2">
      <c r="Q9621" s="92" t="s">
        <v>50</v>
      </c>
      <c r="BF9621" s="101" t="s">
        <v>58</v>
      </c>
      <c r="BK9621" s="98" t="s">
        <v>70</v>
      </c>
    </row>
    <row r="9622" spans="17:63" ht="29.25" customHeight="1" x14ac:dyDescent="0.2">
      <c r="Q9622" s="92" t="s">
        <v>50</v>
      </c>
      <c r="BF9622" s="101" t="s">
        <v>58</v>
      </c>
      <c r="BK9622" s="98" t="s">
        <v>70</v>
      </c>
    </row>
    <row r="9623" spans="17:63" ht="29.25" customHeight="1" x14ac:dyDescent="0.2">
      <c r="Q9623" s="92" t="s">
        <v>50</v>
      </c>
      <c r="BF9623" s="101" t="s">
        <v>58</v>
      </c>
      <c r="BK9623" s="98" t="s">
        <v>70</v>
      </c>
    </row>
    <row r="9624" spans="17:63" ht="29.25" customHeight="1" x14ac:dyDescent="0.2">
      <c r="Q9624" s="92" t="s">
        <v>50</v>
      </c>
      <c r="BF9624" s="101" t="s">
        <v>58</v>
      </c>
      <c r="BK9624" s="98" t="s">
        <v>70</v>
      </c>
    </row>
    <row r="9625" spans="17:63" ht="29.25" customHeight="1" x14ac:dyDescent="0.2">
      <c r="Q9625" s="92" t="s">
        <v>50</v>
      </c>
      <c r="BF9625" s="101" t="s">
        <v>58</v>
      </c>
      <c r="BK9625" s="98" t="s">
        <v>70</v>
      </c>
    </row>
    <row r="9626" spans="17:63" ht="29.25" customHeight="1" x14ac:dyDescent="0.2">
      <c r="Q9626" s="92" t="s">
        <v>50</v>
      </c>
      <c r="BF9626" s="101" t="s">
        <v>58</v>
      </c>
      <c r="BK9626" s="98" t="s">
        <v>70</v>
      </c>
    </row>
    <row r="9627" spans="17:63" ht="29.25" customHeight="1" x14ac:dyDescent="0.2">
      <c r="Q9627" s="92" t="s">
        <v>50</v>
      </c>
      <c r="BF9627" s="101" t="s">
        <v>58</v>
      </c>
      <c r="BK9627" s="98" t="s">
        <v>70</v>
      </c>
    </row>
    <row r="9628" spans="17:63" ht="29.25" customHeight="1" x14ac:dyDescent="0.2">
      <c r="Q9628" s="92" t="s">
        <v>50</v>
      </c>
      <c r="BF9628" s="101" t="s">
        <v>58</v>
      </c>
      <c r="BK9628" s="98" t="s">
        <v>70</v>
      </c>
    </row>
    <row r="9629" spans="17:63" ht="29.25" customHeight="1" x14ac:dyDescent="0.2">
      <c r="Q9629" s="92" t="s">
        <v>50</v>
      </c>
      <c r="BF9629" s="101" t="s">
        <v>58</v>
      </c>
      <c r="BK9629" s="98" t="s">
        <v>70</v>
      </c>
    </row>
    <row r="9630" spans="17:63" ht="29.25" customHeight="1" x14ac:dyDescent="0.2">
      <c r="Q9630" s="92" t="s">
        <v>50</v>
      </c>
      <c r="BF9630" s="101" t="s">
        <v>58</v>
      </c>
      <c r="BK9630" s="98" t="s">
        <v>70</v>
      </c>
    </row>
    <row r="9631" spans="17:63" ht="29.25" customHeight="1" x14ac:dyDescent="0.2">
      <c r="Q9631" s="92" t="s">
        <v>50</v>
      </c>
      <c r="BF9631" s="101" t="s">
        <v>58</v>
      </c>
      <c r="BK9631" s="98" t="s">
        <v>70</v>
      </c>
    </row>
    <row r="9632" spans="17:63" ht="29.25" customHeight="1" x14ac:dyDescent="0.2">
      <c r="Q9632" s="92" t="s">
        <v>50</v>
      </c>
      <c r="BF9632" s="101" t="s">
        <v>58</v>
      </c>
      <c r="BK9632" s="98" t="s">
        <v>70</v>
      </c>
    </row>
    <row r="9633" spans="17:63" ht="29.25" customHeight="1" x14ac:dyDescent="0.2">
      <c r="Q9633" s="92" t="s">
        <v>50</v>
      </c>
      <c r="BF9633" s="101" t="s">
        <v>58</v>
      </c>
      <c r="BK9633" s="98" t="s">
        <v>70</v>
      </c>
    </row>
    <row r="9634" spans="17:63" ht="29.25" customHeight="1" x14ac:dyDescent="0.2">
      <c r="Q9634" s="92" t="s">
        <v>50</v>
      </c>
      <c r="BF9634" s="101" t="s">
        <v>58</v>
      </c>
      <c r="BK9634" s="98" t="s">
        <v>70</v>
      </c>
    </row>
    <row r="9635" spans="17:63" ht="29.25" customHeight="1" x14ac:dyDescent="0.2">
      <c r="Q9635" s="92" t="s">
        <v>50</v>
      </c>
      <c r="BF9635" s="101" t="s">
        <v>58</v>
      </c>
      <c r="BK9635" s="98" t="s">
        <v>70</v>
      </c>
    </row>
    <row r="9636" spans="17:63" ht="29.25" customHeight="1" x14ac:dyDescent="0.2">
      <c r="Q9636" s="92" t="s">
        <v>50</v>
      </c>
      <c r="BF9636" s="101" t="s">
        <v>58</v>
      </c>
      <c r="BK9636" s="98" t="s">
        <v>70</v>
      </c>
    </row>
    <row r="9637" spans="17:63" ht="29.25" customHeight="1" x14ac:dyDescent="0.2">
      <c r="Q9637" s="92" t="s">
        <v>50</v>
      </c>
      <c r="BF9637" s="101" t="s">
        <v>58</v>
      </c>
      <c r="BK9637" s="98" t="s">
        <v>70</v>
      </c>
    </row>
    <row r="9638" spans="17:63" ht="29.25" customHeight="1" x14ac:dyDescent="0.2">
      <c r="Q9638" s="92" t="s">
        <v>50</v>
      </c>
      <c r="BF9638" s="101" t="s">
        <v>58</v>
      </c>
      <c r="BK9638" s="98" t="s">
        <v>70</v>
      </c>
    </row>
    <row r="9639" spans="17:63" ht="29.25" customHeight="1" x14ac:dyDescent="0.2">
      <c r="Q9639" s="92" t="s">
        <v>50</v>
      </c>
      <c r="BF9639" s="101" t="s">
        <v>58</v>
      </c>
      <c r="BK9639" s="98" t="s">
        <v>70</v>
      </c>
    </row>
    <row r="9640" spans="17:63" ht="29.25" customHeight="1" x14ac:dyDescent="0.2">
      <c r="Q9640" s="92" t="s">
        <v>50</v>
      </c>
      <c r="BF9640" s="101" t="s">
        <v>58</v>
      </c>
      <c r="BK9640" s="98" t="s">
        <v>70</v>
      </c>
    </row>
    <row r="9641" spans="17:63" ht="29.25" customHeight="1" x14ac:dyDescent="0.2">
      <c r="Q9641" s="92" t="s">
        <v>50</v>
      </c>
      <c r="BF9641" s="101" t="s">
        <v>58</v>
      </c>
      <c r="BK9641" s="98" t="s">
        <v>70</v>
      </c>
    </row>
    <row r="9642" spans="17:63" ht="29.25" customHeight="1" x14ac:dyDescent="0.2">
      <c r="Q9642" s="92" t="s">
        <v>50</v>
      </c>
      <c r="BF9642" s="101" t="s">
        <v>58</v>
      </c>
      <c r="BK9642" s="98" t="s">
        <v>70</v>
      </c>
    </row>
    <row r="9643" spans="17:63" ht="29.25" customHeight="1" x14ac:dyDescent="0.2">
      <c r="Q9643" s="92" t="s">
        <v>50</v>
      </c>
      <c r="BF9643" s="101" t="s">
        <v>58</v>
      </c>
      <c r="BK9643" s="98" t="s">
        <v>70</v>
      </c>
    </row>
    <row r="9644" spans="17:63" ht="29.25" customHeight="1" x14ac:dyDescent="0.2">
      <c r="Q9644" s="92" t="s">
        <v>50</v>
      </c>
      <c r="BF9644" s="101" t="s">
        <v>58</v>
      </c>
      <c r="BK9644" s="98" t="s">
        <v>70</v>
      </c>
    </row>
    <row r="9645" spans="17:63" ht="29.25" customHeight="1" x14ac:dyDescent="0.2">
      <c r="Q9645" s="92" t="s">
        <v>50</v>
      </c>
      <c r="BF9645" s="101" t="s">
        <v>58</v>
      </c>
      <c r="BK9645" s="98" t="s">
        <v>70</v>
      </c>
    </row>
    <row r="9646" spans="17:63" ht="29.25" customHeight="1" x14ac:dyDescent="0.2">
      <c r="Q9646" s="92" t="s">
        <v>50</v>
      </c>
      <c r="BF9646" s="101" t="s">
        <v>58</v>
      </c>
      <c r="BK9646" s="98" t="s">
        <v>70</v>
      </c>
    </row>
    <row r="9647" spans="17:63" ht="29.25" customHeight="1" x14ac:dyDescent="0.2">
      <c r="Q9647" s="92" t="s">
        <v>50</v>
      </c>
      <c r="BF9647" s="101" t="s">
        <v>58</v>
      </c>
      <c r="BK9647" s="98" t="s">
        <v>70</v>
      </c>
    </row>
    <row r="9648" spans="17:63" ht="29.25" customHeight="1" x14ac:dyDescent="0.2">
      <c r="Q9648" s="92" t="s">
        <v>50</v>
      </c>
      <c r="BF9648" s="101" t="s">
        <v>58</v>
      </c>
      <c r="BK9648" s="98" t="s">
        <v>70</v>
      </c>
    </row>
    <row r="9649" spans="17:63" ht="29.25" customHeight="1" x14ac:dyDescent="0.2">
      <c r="Q9649" s="92" t="s">
        <v>50</v>
      </c>
      <c r="BF9649" s="101" t="s">
        <v>58</v>
      </c>
      <c r="BK9649" s="98" t="s">
        <v>70</v>
      </c>
    </row>
    <row r="9650" spans="17:63" ht="29.25" customHeight="1" x14ac:dyDescent="0.2">
      <c r="Q9650" s="92" t="s">
        <v>50</v>
      </c>
      <c r="BF9650" s="101" t="s">
        <v>58</v>
      </c>
      <c r="BK9650" s="98" t="s">
        <v>70</v>
      </c>
    </row>
    <row r="9651" spans="17:63" ht="29.25" customHeight="1" x14ac:dyDescent="0.2">
      <c r="Q9651" s="92" t="s">
        <v>50</v>
      </c>
      <c r="BF9651" s="101" t="s">
        <v>58</v>
      </c>
      <c r="BK9651" s="98" t="s">
        <v>70</v>
      </c>
    </row>
    <row r="9652" spans="17:63" ht="29.25" customHeight="1" x14ac:dyDescent="0.2">
      <c r="Q9652" s="92" t="s">
        <v>50</v>
      </c>
      <c r="BF9652" s="101" t="s">
        <v>58</v>
      </c>
      <c r="BK9652" s="98" t="s">
        <v>70</v>
      </c>
    </row>
    <row r="9653" spans="17:63" ht="29.25" customHeight="1" x14ac:dyDescent="0.2">
      <c r="Q9653" s="92" t="s">
        <v>50</v>
      </c>
      <c r="BF9653" s="101" t="s">
        <v>58</v>
      </c>
      <c r="BK9653" s="98" t="s">
        <v>70</v>
      </c>
    </row>
    <row r="9654" spans="17:63" ht="29.25" customHeight="1" x14ac:dyDescent="0.2">
      <c r="Q9654" s="92" t="s">
        <v>50</v>
      </c>
      <c r="BF9654" s="101" t="s">
        <v>58</v>
      </c>
      <c r="BK9654" s="98" t="s">
        <v>70</v>
      </c>
    </row>
    <row r="9655" spans="17:63" ht="29.25" customHeight="1" x14ac:dyDescent="0.2">
      <c r="Q9655" s="92" t="s">
        <v>50</v>
      </c>
      <c r="BF9655" s="101" t="s">
        <v>58</v>
      </c>
      <c r="BK9655" s="98" t="s">
        <v>70</v>
      </c>
    </row>
    <row r="9656" spans="17:63" ht="29.25" customHeight="1" x14ac:dyDescent="0.2">
      <c r="Q9656" s="92" t="s">
        <v>50</v>
      </c>
      <c r="BF9656" s="101" t="s">
        <v>58</v>
      </c>
      <c r="BK9656" s="98" t="s">
        <v>70</v>
      </c>
    </row>
    <row r="9657" spans="17:63" ht="29.25" customHeight="1" x14ac:dyDescent="0.2">
      <c r="Q9657" s="92" t="s">
        <v>50</v>
      </c>
      <c r="BF9657" s="101" t="s">
        <v>58</v>
      </c>
      <c r="BK9657" s="98" t="s">
        <v>70</v>
      </c>
    </row>
    <row r="9658" spans="17:63" ht="29.25" customHeight="1" x14ac:dyDescent="0.2">
      <c r="Q9658" s="92" t="s">
        <v>50</v>
      </c>
      <c r="BF9658" s="101" t="s">
        <v>58</v>
      </c>
      <c r="BK9658" s="98" t="s">
        <v>70</v>
      </c>
    </row>
    <row r="9659" spans="17:63" ht="29.25" customHeight="1" x14ac:dyDescent="0.2">
      <c r="Q9659" s="92" t="s">
        <v>50</v>
      </c>
      <c r="BF9659" s="101" t="s">
        <v>58</v>
      </c>
      <c r="BK9659" s="98" t="s">
        <v>70</v>
      </c>
    </row>
    <row r="9660" spans="17:63" ht="29.25" customHeight="1" x14ac:dyDescent="0.2">
      <c r="Q9660" s="92" t="s">
        <v>50</v>
      </c>
      <c r="BF9660" s="101" t="s">
        <v>58</v>
      </c>
      <c r="BK9660" s="98" t="s">
        <v>70</v>
      </c>
    </row>
    <row r="9661" spans="17:63" ht="29.25" customHeight="1" x14ac:dyDescent="0.2">
      <c r="Q9661" s="92" t="s">
        <v>50</v>
      </c>
      <c r="BF9661" s="101" t="s">
        <v>58</v>
      </c>
      <c r="BK9661" s="98" t="s">
        <v>70</v>
      </c>
    </row>
    <row r="9662" spans="17:63" ht="29.25" customHeight="1" x14ac:dyDescent="0.2">
      <c r="Q9662" s="92" t="s">
        <v>50</v>
      </c>
      <c r="BF9662" s="101" t="s">
        <v>58</v>
      </c>
      <c r="BK9662" s="98" t="s">
        <v>70</v>
      </c>
    </row>
    <row r="9663" spans="17:63" ht="29.25" customHeight="1" x14ac:dyDescent="0.2">
      <c r="Q9663" s="92" t="s">
        <v>50</v>
      </c>
      <c r="BF9663" s="101" t="s">
        <v>58</v>
      </c>
      <c r="BK9663" s="98" t="s">
        <v>70</v>
      </c>
    </row>
    <row r="9664" spans="17:63" ht="29.25" customHeight="1" x14ac:dyDescent="0.2">
      <c r="Q9664" s="92" t="s">
        <v>50</v>
      </c>
      <c r="BF9664" s="101" t="s">
        <v>58</v>
      </c>
      <c r="BK9664" s="98" t="s">
        <v>70</v>
      </c>
    </row>
    <row r="9665" spans="17:63" ht="29.25" customHeight="1" x14ac:dyDescent="0.2">
      <c r="Q9665" s="92" t="s">
        <v>50</v>
      </c>
      <c r="BF9665" s="101" t="s">
        <v>58</v>
      </c>
      <c r="BK9665" s="98" t="s">
        <v>70</v>
      </c>
    </row>
    <row r="9666" spans="17:63" ht="29.25" customHeight="1" x14ac:dyDescent="0.2">
      <c r="Q9666" s="92" t="s">
        <v>50</v>
      </c>
      <c r="BF9666" s="101" t="s">
        <v>58</v>
      </c>
      <c r="BK9666" s="98" t="s">
        <v>70</v>
      </c>
    </row>
    <row r="9667" spans="17:63" ht="29.25" customHeight="1" x14ac:dyDescent="0.2">
      <c r="Q9667" s="92" t="s">
        <v>50</v>
      </c>
      <c r="BF9667" s="101" t="s">
        <v>58</v>
      </c>
      <c r="BK9667" s="98" t="s">
        <v>70</v>
      </c>
    </row>
    <row r="9668" spans="17:63" ht="29.25" customHeight="1" x14ac:dyDescent="0.2">
      <c r="Q9668" s="92" t="s">
        <v>50</v>
      </c>
      <c r="BF9668" s="101" t="s">
        <v>58</v>
      </c>
      <c r="BK9668" s="98" t="s">
        <v>70</v>
      </c>
    </row>
    <row r="9669" spans="17:63" ht="29.25" customHeight="1" x14ac:dyDescent="0.2">
      <c r="Q9669" s="92" t="s">
        <v>50</v>
      </c>
      <c r="BF9669" s="101" t="s">
        <v>58</v>
      </c>
      <c r="BK9669" s="98" t="s">
        <v>70</v>
      </c>
    </row>
    <row r="9670" spans="17:63" ht="29.25" customHeight="1" x14ac:dyDescent="0.2">
      <c r="Q9670" s="92" t="s">
        <v>50</v>
      </c>
      <c r="BF9670" s="101" t="s">
        <v>58</v>
      </c>
      <c r="BK9670" s="98" t="s">
        <v>70</v>
      </c>
    </row>
    <row r="9671" spans="17:63" ht="29.25" customHeight="1" x14ac:dyDescent="0.2">
      <c r="Q9671" s="92" t="s">
        <v>50</v>
      </c>
      <c r="BF9671" s="101" t="s">
        <v>58</v>
      </c>
      <c r="BK9671" s="98" t="s">
        <v>70</v>
      </c>
    </row>
    <row r="9672" spans="17:63" ht="29.25" customHeight="1" x14ac:dyDescent="0.2">
      <c r="Q9672" s="92" t="s">
        <v>50</v>
      </c>
      <c r="BF9672" s="101" t="s">
        <v>58</v>
      </c>
      <c r="BK9672" s="98" t="s">
        <v>70</v>
      </c>
    </row>
    <row r="9673" spans="17:63" ht="29.25" customHeight="1" x14ac:dyDescent="0.2">
      <c r="Q9673" s="92" t="s">
        <v>50</v>
      </c>
      <c r="BF9673" s="101" t="s">
        <v>58</v>
      </c>
      <c r="BK9673" s="98" t="s">
        <v>70</v>
      </c>
    </row>
    <row r="9674" spans="17:63" ht="29.25" customHeight="1" x14ac:dyDescent="0.2">
      <c r="Q9674" s="92" t="s">
        <v>50</v>
      </c>
      <c r="BF9674" s="101" t="s">
        <v>58</v>
      </c>
      <c r="BK9674" s="98" t="s">
        <v>70</v>
      </c>
    </row>
    <row r="9675" spans="17:63" ht="29.25" customHeight="1" x14ac:dyDescent="0.2">
      <c r="Q9675" s="92" t="s">
        <v>50</v>
      </c>
      <c r="BF9675" s="101" t="s">
        <v>58</v>
      </c>
      <c r="BK9675" s="98" t="s">
        <v>70</v>
      </c>
    </row>
    <row r="9676" spans="17:63" ht="29.25" customHeight="1" x14ac:dyDescent="0.2">
      <c r="Q9676" s="92" t="s">
        <v>50</v>
      </c>
      <c r="BF9676" s="101" t="s">
        <v>58</v>
      </c>
      <c r="BK9676" s="98" t="s">
        <v>70</v>
      </c>
    </row>
    <row r="9677" spans="17:63" ht="29.25" customHeight="1" x14ac:dyDescent="0.2">
      <c r="Q9677" s="92" t="s">
        <v>50</v>
      </c>
      <c r="BF9677" s="101" t="s">
        <v>58</v>
      </c>
      <c r="BK9677" s="98" t="s">
        <v>70</v>
      </c>
    </row>
    <row r="9678" spans="17:63" ht="29.25" customHeight="1" x14ac:dyDescent="0.2">
      <c r="Q9678" s="92" t="s">
        <v>50</v>
      </c>
      <c r="BF9678" s="101" t="s">
        <v>58</v>
      </c>
      <c r="BK9678" s="98" t="s">
        <v>70</v>
      </c>
    </row>
    <row r="9679" spans="17:63" ht="29.25" customHeight="1" x14ac:dyDescent="0.2">
      <c r="Q9679" s="92" t="s">
        <v>50</v>
      </c>
      <c r="BF9679" s="101" t="s">
        <v>58</v>
      </c>
      <c r="BK9679" s="98" t="s">
        <v>70</v>
      </c>
    </row>
    <row r="9680" spans="17:63" ht="29.25" customHeight="1" x14ac:dyDescent="0.2">
      <c r="Q9680" s="92" t="s">
        <v>50</v>
      </c>
      <c r="BF9680" s="101" t="s">
        <v>58</v>
      </c>
      <c r="BK9680" s="98" t="s">
        <v>70</v>
      </c>
    </row>
    <row r="9681" spans="17:63" ht="29.25" customHeight="1" x14ac:dyDescent="0.2">
      <c r="Q9681" s="92" t="s">
        <v>50</v>
      </c>
      <c r="BF9681" s="101" t="s">
        <v>58</v>
      </c>
      <c r="BK9681" s="98" t="s">
        <v>70</v>
      </c>
    </row>
    <row r="9682" spans="17:63" ht="29.25" customHeight="1" x14ac:dyDescent="0.2">
      <c r="Q9682" s="92" t="s">
        <v>50</v>
      </c>
      <c r="BF9682" s="101" t="s">
        <v>58</v>
      </c>
      <c r="BK9682" s="98" t="s">
        <v>70</v>
      </c>
    </row>
    <row r="9683" spans="17:63" ht="29.25" customHeight="1" x14ac:dyDescent="0.2">
      <c r="Q9683" s="92" t="s">
        <v>50</v>
      </c>
      <c r="BF9683" s="101" t="s">
        <v>58</v>
      </c>
      <c r="BK9683" s="98" t="s">
        <v>70</v>
      </c>
    </row>
    <row r="9684" spans="17:63" ht="29.25" customHeight="1" x14ac:dyDescent="0.2">
      <c r="Q9684" s="92" t="s">
        <v>50</v>
      </c>
      <c r="BF9684" s="101" t="s">
        <v>58</v>
      </c>
      <c r="BK9684" s="98" t="s">
        <v>70</v>
      </c>
    </row>
    <row r="9685" spans="17:63" ht="29.25" customHeight="1" x14ac:dyDescent="0.2">
      <c r="Q9685" s="92" t="s">
        <v>50</v>
      </c>
      <c r="BF9685" s="101" t="s">
        <v>58</v>
      </c>
      <c r="BK9685" s="98" t="s">
        <v>70</v>
      </c>
    </row>
    <row r="9686" spans="17:63" ht="29.25" customHeight="1" x14ac:dyDescent="0.2">
      <c r="Q9686" s="92" t="s">
        <v>50</v>
      </c>
      <c r="BF9686" s="101" t="s">
        <v>58</v>
      </c>
      <c r="BK9686" s="98" t="s">
        <v>70</v>
      </c>
    </row>
    <row r="9687" spans="17:63" ht="29.25" customHeight="1" x14ac:dyDescent="0.2">
      <c r="Q9687" s="92" t="s">
        <v>50</v>
      </c>
      <c r="BF9687" s="101" t="s">
        <v>58</v>
      </c>
      <c r="BK9687" s="98" t="s">
        <v>70</v>
      </c>
    </row>
    <row r="9688" spans="17:63" ht="29.25" customHeight="1" x14ac:dyDescent="0.2">
      <c r="Q9688" s="92" t="s">
        <v>50</v>
      </c>
      <c r="BF9688" s="101" t="s">
        <v>58</v>
      </c>
      <c r="BK9688" s="98" t="s">
        <v>70</v>
      </c>
    </row>
    <row r="9689" spans="17:63" ht="29.25" customHeight="1" x14ac:dyDescent="0.2">
      <c r="Q9689" s="92" t="s">
        <v>50</v>
      </c>
      <c r="BF9689" s="101" t="s">
        <v>58</v>
      </c>
      <c r="BK9689" s="98" t="s">
        <v>70</v>
      </c>
    </row>
    <row r="9690" spans="17:63" ht="29.25" customHeight="1" x14ac:dyDescent="0.2">
      <c r="Q9690" s="92" t="s">
        <v>50</v>
      </c>
      <c r="BF9690" s="101" t="s">
        <v>58</v>
      </c>
      <c r="BK9690" s="98" t="s">
        <v>70</v>
      </c>
    </row>
    <row r="9691" spans="17:63" ht="29.25" customHeight="1" x14ac:dyDescent="0.2">
      <c r="Q9691" s="92" t="s">
        <v>50</v>
      </c>
      <c r="BF9691" s="101" t="s">
        <v>58</v>
      </c>
      <c r="BK9691" s="98" t="s">
        <v>70</v>
      </c>
    </row>
    <row r="9692" spans="17:63" ht="29.25" customHeight="1" x14ac:dyDescent="0.2">
      <c r="Q9692" s="92" t="s">
        <v>50</v>
      </c>
      <c r="BF9692" s="101" t="s">
        <v>58</v>
      </c>
      <c r="BK9692" s="98" t="s">
        <v>70</v>
      </c>
    </row>
    <row r="9693" spans="17:63" ht="29.25" customHeight="1" x14ac:dyDescent="0.2">
      <c r="Q9693" s="92" t="s">
        <v>50</v>
      </c>
      <c r="BF9693" s="101" t="s">
        <v>58</v>
      </c>
      <c r="BK9693" s="98" t="s">
        <v>70</v>
      </c>
    </row>
    <row r="9694" spans="17:63" ht="29.25" customHeight="1" x14ac:dyDescent="0.2">
      <c r="Q9694" s="92" t="s">
        <v>50</v>
      </c>
      <c r="BF9694" s="101" t="s">
        <v>58</v>
      </c>
      <c r="BK9694" s="98" t="s">
        <v>70</v>
      </c>
    </row>
    <row r="9695" spans="17:63" ht="29.25" customHeight="1" x14ac:dyDescent="0.2">
      <c r="Q9695" s="92" t="s">
        <v>50</v>
      </c>
      <c r="BF9695" s="101" t="s">
        <v>58</v>
      </c>
      <c r="BK9695" s="98" t="s">
        <v>70</v>
      </c>
    </row>
    <row r="9696" spans="17:63" ht="29.25" customHeight="1" x14ac:dyDescent="0.2">
      <c r="Q9696" s="92" t="s">
        <v>50</v>
      </c>
      <c r="BF9696" s="101" t="s">
        <v>58</v>
      </c>
      <c r="BK9696" s="98" t="s">
        <v>70</v>
      </c>
    </row>
    <row r="9697" spans="17:63" ht="29.25" customHeight="1" x14ac:dyDescent="0.2">
      <c r="Q9697" s="92" t="s">
        <v>50</v>
      </c>
      <c r="BF9697" s="101" t="s">
        <v>58</v>
      </c>
      <c r="BK9697" s="98" t="s">
        <v>70</v>
      </c>
    </row>
    <row r="9698" spans="17:63" ht="29.25" customHeight="1" x14ac:dyDescent="0.2">
      <c r="Q9698" s="92" t="s">
        <v>50</v>
      </c>
      <c r="BF9698" s="101" t="s">
        <v>58</v>
      </c>
      <c r="BK9698" s="98" t="s">
        <v>70</v>
      </c>
    </row>
    <row r="9699" spans="17:63" ht="29.25" customHeight="1" x14ac:dyDescent="0.2">
      <c r="Q9699" s="92" t="s">
        <v>50</v>
      </c>
      <c r="BF9699" s="101" t="s">
        <v>58</v>
      </c>
      <c r="BK9699" s="98" t="s">
        <v>70</v>
      </c>
    </row>
    <row r="9700" spans="17:63" ht="29.25" customHeight="1" x14ac:dyDescent="0.2">
      <c r="Q9700" s="92" t="s">
        <v>50</v>
      </c>
      <c r="BF9700" s="101" t="s">
        <v>58</v>
      </c>
      <c r="BK9700" s="98" t="s">
        <v>70</v>
      </c>
    </row>
    <row r="9701" spans="17:63" ht="29.25" customHeight="1" x14ac:dyDescent="0.2">
      <c r="Q9701" s="92" t="s">
        <v>50</v>
      </c>
      <c r="BF9701" s="101" t="s">
        <v>58</v>
      </c>
      <c r="BK9701" s="98" t="s">
        <v>70</v>
      </c>
    </row>
    <row r="9702" spans="17:63" ht="29.25" customHeight="1" x14ac:dyDescent="0.2">
      <c r="Q9702" s="92" t="s">
        <v>50</v>
      </c>
      <c r="BF9702" s="101" t="s">
        <v>58</v>
      </c>
      <c r="BK9702" s="98" t="s">
        <v>70</v>
      </c>
    </row>
    <row r="9703" spans="17:63" ht="29.25" customHeight="1" x14ac:dyDescent="0.2">
      <c r="Q9703" s="92" t="s">
        <v>50</v>
      </c>
      <c r="BF9703" s="101" t="s">
        <v>58</v>
      </c>
      <c r="BK9703" s="98" t="s">
        <v>70</v>
      </c>
    </row>
    <row r="9704" spans="17:63" ht="29.25" customHeight="1" x14ac:dyDescent="0.2">
      <c r="Q9704" s="92" t="s">
        <v>50</v>
      </c>
      <c r="BF9704" s="101" t="s">
        <v>58</v>
      </c>
      <c r="BK9704" s="98" t="s">
        <v>70</v>
      </c>
    </row>
    <row r="9705" spans="17:63" ht="29.25" customHeight="1" x14ac:dyDescent="0.2">
      <c r="Q9705" s="92" t="s">
        <v>50</v>
      </c>
      <c r="BF9705" s="101" t="s">
        <v>58</v>
      </c>
      <c r="BK9705" s="98" t="s">
        <v>70</v>
      </c>
    </row>
    <row r="9706" spans="17:63" ht="29.25" customHeight="1" x14ac:dyDescent="0.2">
      <c r="Q9706" s="92" t="s">
        <v>50</v>
      </c>
      <c r="BF9706" s="101" t="s">
        <v>58</v>
      </c>
      <c r="BK9706" s="98" t="s">
        <v>70</v>
      </c>
    </row>
    <row r="9707" spans="17:63" ht="29.25" customHeight="1" x14ac:dyDescent="0.2">
      <c r="Q9707" s="92" t="s">
        <v>50</v>
      </c>
      <c r="BF9707" s="101" t="s">
        <v>58</v>
      </c>
      <c r="BK9707" s="98" t="s">
        <v>70</v>
      </c>
    </row>
    <row r="9708" spans="17:63" ht="29.25" customHeight="1" x14ac:dyDescent="0.2">
      <c r="Q9708" s="92" t="s">
        <v>50</v>
      </c>
      <c r="BF9708" s="101" t="s">
        <v>58</v>
      </c>
      <c r="BK9708" s="98" t="s">
        <v>70</v>
      </c>
    </row>
    <row r="9709" spans="17:63" ht="29.25" customHeight="1" x14ac:dyDescent="0.2">
      <c r="Q9709" s="92" t="s">
        <v>50</v>
      </c>
      <c r="BF9709" s="101" t="s">
        <v>58</v>
      </c>
      <c r="BK9709" s="98" t="s">
        <v>70</v>
      </c>
    </row>
    <row r="9710" spans="17:63" ht="29.25" customHeight="1" x14ac:dyDescent="0.2">
      <c r="Q9710" s="92" t="s">
        <v>50</v>
      </c>
      <c r="BF9710" s="101" t="s">
        <v>58</v>
      </c>
      <c r="BK9710" s="98" t="s">
        <v>70</v>
      </c>
    </row>
    <row r="9711" spans="17:63" ht="29.25" customHeight="1" x14ac:dyDescent="0.2">
      <c r="Q9711" s="92" t="s">
        <v>50</v>
      </c>
      <c r="BF9711" s="101" t="s">
        <v>58</v>
      </c>
      <c r="BK9711" s="98" t="s">
        <v>70</v>
      </c>
    </row>
    <row r="9712" spans="17:63" ht="29.25" customHeight="1" x14ac:dyDescent="0.2">
      <c r="Q9712" s="92" t="s">
        <v>50</v>
      </c>
      <c r="BF9712" s="101" t="s">
        <v>58</v>
      </c>
      <c r="BK9712" s="98" t="s">
        <v>70</v>
      </c>
    </row>
    <row r="9713" spans="17:63" ht="29.25" customHeight="1" x14ac:dyDescent="0.2">
      <c r="Q9713" s="92" t="s">
        <v>50</v>
      </c>
      <c r="BF9713" s="101" t="s">
        <v>58</v>
      </c>
      <c r="BK9713" s="98" t="s">
        <v>70</v>
      </c>
    </row>
    <row r="9714" spans="17:63" ht="29.25" customHeight="1" x14ac:dyDescent="0.2">
      <c r="Q9714" s="92" t="s">
        <v>50</v>
      </c>
      <c r="BF9714" s="101" t="s">
        <v>58</v>
      </c>
      <c r="BK9714" s="98" t="s">
        <v>70</v>
      </c>
    </row>
    <row r="9715" spans="17:63" ht="29.25" customHeight="1" x14ac:dyDescent="0.2">
      <c r="Q9715" s="92" t="s">
        <v>50</v>
      </c>
      <c r="BF9715" s="101" t="s">
        <v>58</v>
      </c>
      <c r="BK9715" s="98" t="s">
        <v>70</v>
      </c>
    </row>
    <row r="9716" spans="17:63" ht="29.25" customHeight="1" x14ac:dyDescent="0.2">
      <c r="Q9716" s="92" t="s">
        <v>50</v>
      </c>
      <c r="BF9716" s="101" t="s">
        <v>58</v>
      </c>
      <c r="BK9716" s="98" t="s">
        <v>70</v>
      </c>
    </row>
    <row r="9717" spans="17:63" ht="29.25" customHeight="1" x14ac:dyDescent="0.2">
      <c r="Q9717" s="92" t="s">
        <v>50</v>
      </c>
      <c r="BF9717" s="101" t="s">
        <v>58</v>
      </c>
      <c r="BK9717" s="98" t="s">
        <v>70</v>
      </c>
    </row>
    <row r="9718" spans="17:63" ht="29.25" customHeight="1" x14ac:dyDescent="0.2">
      <c r="Q9718" s="92" t="s">
        <v>50</v>
      </c>
      <c r="BF9718" s="101" t="s">
        <v>58</v>
      </c>
      <c r="BK9718" s="98" t="s">
        <v>70</v>
      </c>
    </row>
    <row r="9719" spans="17:63" ht="29.25" customHeight="1" x14ac:dyDescent="0.2">
      <c r="Q9719" s="92" t="s">
        <v>50</v>
      </c>
      <c r="BF9719" s="101" t="s">
        <v>58</v>
      </c>
      <c r="BK9719" s="98" t="s">
        <v>70</v>
      </c>
    </row>
    <row r="9720" spans="17:63" ht="29.25" customHeight="1" x14ac:dyDescent="0.2">
      <c r="Q9720" s="92" t="s">
        <v>50</v>
      </c>
      <c r="BF9720" s="101" t="s">
        <v>58</v>
      </c>
      <c r="BK9720" s="98" t="s">
        <v>70</v>
      </c>
    </row>
    <row r="9721" spans="17:63" ht="29.25" customHeight="1" x14ac:dyDescent="0.2">
      <c r="Q9721" s="92" t="s">
        <v>50</v>
      </c>
      <c r="BF9721" s="101" t="s">
        <v>58</v>
      </c>
      <c r="BK9721" s="98" t="s">
        <v>70</v>
      </c>
    </row>
    <row r="9722" spans="17:63" ht="29.25" customHeight="1" x14ac:dyDescent="0.2">
      <c r="Q9722" s="92" t="s">
        <v>50</v>
      </c>
      <c r="BF9722" s="101" t="s">
        <v>58</v>
      </c>
      <c r="BK9722" s="98" t="s">
        <v>70</v>
      </c>
    </row>
    <row r="9723" spans="17:63" ht="29.25" customHeight="1" x14ac:dyDescent="0.2">
      <c r="Q9723" s="92" t="s">
        <v>50</v>
      </c>
      <c r="BF9723" s="101" t="s">
        <v>58</v>
      </c>
      <c r="BK9723" s="98" t="s">
        <v>70</v>
      </c>
    </row>
    <row r="9724" spans="17:63" ht="29.25" customHeight="1" x14ac:dyDescent="0.2">
      <c r="Q9724" s="92" t="s">
        <v>50</v>
      </c>
      <c r="BF9724" s="101" t="s">
        <v>58</v>
      </c>
      <c r="BK9724" s="98" t="s">
        <v>70</v>
      </c>
    </row>
    <row r="9725" spans="17:63" ht="29.25" customHeight="1" x14ac:dyDescent="0.2">
      <c r="Q9725" s="92" t="s">
        <v>50</v>
      </c>
      <c r="BF9725" s="101" t="s">
        <v>58</v>
      </c>
      <c r="BK9725" s="98" t="s">
        <v>70</v>
      </c>
    </row>
    <row r="9726" spans="17:63" ht="29.25" customHeight="1" x14ac:dyDescent="0.2">
      <c r="Q9726" s="92" t="s">
        <v>50</v>
      </c>
      <c r="BF9726" s="101" t="s">
        <v>58</v>
      </c>
      <c r="BK9726" s="98" t="s">
        <v>70</v>
      </c>
    </row>
    <row r="9727" spans="17:63" ht="29.25" customHeight="1" x14ac:dyDescent="0.2">
      <c r="Q9727" s="92" t="s">
        <v>50</v>
      </c>
      <c r="BF9727" s="101" t="s">
        <v>58</v>
      </c>
      <c r="BK9727" s="98" t="s">
        <v>70</v>
      </c>
    </row>
    <row r="9728" spans="17:63" ht="29.25" customHeight="1" x14ac:dyDescent="0.2">
      <c r="Q9728" s="92" t="s">
        <v>50</v>
      </c>
      <c r="BF9728" s="101" t="s">
        <v>58</v>
      </c>
      <c r="BK9728" s="98" t="s">
        <v>70</v>
      </c>
    </row>
    <row r="9729" spans="17:63" ht="29.25" customHeight="1" x14ac:dyDescent="0.2">
      <c r="Q9729" s="92" t="s">
        <v>50</v>
      </c>
      <c r="BF9729" s="101" t="s">
        <v>58</v>
      </c>
      <c r="BK9729" s="98" t="s">
        <v>70</v>
      </c>
    </row>
    <row r="9730" spans="17:63" ht="29.25" customHeight="1" x14ac:dyDescent="0.2">
      <c r="Q9730" s="92" t="s">
        <v>50</v>
      </c>
      <c r="BF9730" s="101" t="s">
        <v>58</v>
      </c>
      <c r="BK9730" s="98" t="s">
        <v>70</v>
      </c>
    </row>
    <row r="9731" spans="17:63" ht="29.25" customHeight="1" x14ac:dyDescent="0.2">
      <c r="Q9731" s="92" t="s">
        <v>50</v>
      </c>
      <c r="BF9731" s="101" t="s">
        <v>58</v>
      </c>
      <c r="BK9731" s="98" t="s">
        <v>70</v>
      </c>
    </row>
    <row r="9732" spans="17:63" ht="29.25" customHeight="1" x14ac:dyDescent="0.2">
      <c r="Q9732" s="92" t="s">
        <v>50</v>
      </c>
      <c r="BF9732" s="101" t="s">
        <v>58</v>
      </c>
      <c r="BK9732" s="98" t="s">
        <v>70</v>
      </c>
    </row>
    <row r="9733" spans="17:63" ht="29.25" customHeight="1" x14ac:dyDescent="0.2">
      <c r="Q9733" s="92" t="s">
        <v>50</v>
      </c>
      <c r="BF9733" s="101" t="s">
        <v>58</v>
      </c>
      <c r="BK9733" s="98" t="s">
        <v>70</v>
      </c>
    </row>
    <row r="9734" spans="17:63" ht="29.25" customHeight="1" x14ac:dyDescent="0.2">
      <c r="Q9734" s="92" t="s">
        <v>50</v>
      </c>
      <c r="BF9734" s="101" t="s">
        <v>58</v>
      </c>
      <c r="BK9734" s="98" t="s">
        <v>70</v>
      </c>
    </row>
    <row r="9735" spans="17:63" ht="29.25" customHeight="1" x14ac:dyDescent="0.2">
      <c r="Q9735" s="92" t="s">
        <v>50</v>
      </c>
      <c r="BF9735" s="101" t="s">
        <v>58</v>
      </c>
      <c r="BK9735" s="98" t="s">
        <v>70</v>
      </c>
    </row>
    <row r="9736" spans="17:63" ht="29.25" customHeight="1" x14ac:dyDescent="0.2">
      <c r="Q9736" s="92" t="s">
        <v>50</v>
      </c>
      <c r="BF9736" s="101" t="s">
        <v>58</v>
      </c>
      <c r="BK9736" s="98" t="s">
        <v>70</v>
      </c>
    </row>
    <row r="9737" spans="17:63" ht="29.25" customHeight="1" x14ac:dyDescent="0.2">
      <c r="Q9737" s="92" t="s">
        <v>50</v>
      </c>
      <c r="BF9737" s="101" t="s">
        <v>58</v>
      </c>
      <c r="BK9737" s="98" t="s">
        <v>70</v>
      </c>
    </row>
    <row r="9738" spans="17:63" ht="29.25" customHeight="1" x14ac:dyDescent="0.2">
      <c r="Q9738" s="92" t="s">
        <v>50</v>
      </c>
      <c r="BF9738" s="101" t="s">
        <v>58</v>
      </c>
      <c r="BK9738" s="98" t="s">
        <v>70</v>
      </c>
    </row>
    <row r="9739" spans="17:63" ht="29.25" customHeight="1" x14ac:dyDescent="0.2">
      <c r="Q9739" s="92" t="s">
        <v>50</v>
      </c>
      <c r="BF9739" s="101" t="s">
        <v>58</v>
      </c>
      <c r="BK9739" s="98" t="s">
        <v>70</v>
      </c>
    </row>
    <row r="9740" spans="17:63" ht="29.25" customHeight="1" x14ac:dyDescent="0.2">
      <c r="Q9740" s="92" t="s">
        <v>50</v>
      </c>
      <c r="BF9740" s="101" t="s">
        <v>58</v>
      </c>
      <c r="BK9740" s="98" t="s">
        <v>70</v>
      </c>
    </row>
    <row r="9741" spans="17:63" ht="29.25" customHeight="1" x14ac:dyDescent="0.2">
      <c r="Q9741" s="92" t="s">
        <v>50</v>
      </c>
      <c r="BF9741" s="101" t="s">
        <v>58</v>
      </c>
      <c r="BK9741" s="98" t="s">
        <v>70</v>
      </c>
    </row>
    <row r="9742" spans="17:63" ht="29.25" customHeight="1" x14ac:dyDescent="0.2">
      <c r="Q9742" s="92" t="s">
        <v>50</v>
      </c>
      <c r="BF9742" s="101" t="s">
        <v>58</v>
      </c>
      <c r="BK9742" s="98" t="s">
        <v>70</v>
      </c>
    </row>
    <row r="9743" spans="17:63" ht="29.25" customHeight="1" x14ac:dyDescent="0.2">
      <c r="Q9743" s="92" t="s">
        <v>50</v>
      </c>
      <c r="BF9743" s="101" t="s">
        <v>58</v>
      </c>
      <c r="BK9743" s="98" t="s">
        <v>70</v>
      </c>
    </row>
    <row r="9744" spans="17:63" ht="29.25" customHeight="1" x14ac:dyDescent="0.2">
      <c r="Q9744" s="92" t="s">
        <v>50</v>
      </c>
      <c r="BF9744" s="101" t="s">
        <v>58</v>
      </c>
      <c r="BK9744" s="98" t="s">
        <v>70</v>
      </c>
    </row>
    <row r="9745" spans="17:63" ht="29.25" customHeight="1" x14ac:dyDescent="0.2">
      <c r="Q9745" s="92" t="s">
        <v>50</v>
      </c>
      <c r="BF9745" s="101" t="s">
        <v>58</v>
      </c>
      <c r="BK9745" s="98" t="s">
        <v>70</v>
      </c>
    </row>
    <row r="9746" spans="17:63" ht="29.25" customHeight="1" x14ac:dyDescent="0.2">
      <c r="Q9746" s="92" t="s">
        <v>50</v>
      </c>
      <c r="BF9746" s="101" t="s">
        <v>58</v>
      </c>
      <c r="BK9746" s="98" t="s">
        <v>70</v>
      </c>
    </row>
    <row r="9747" spans="17:63" ht="29.25" customHeight="1" x14ac:dyDescent="0.2">
      <c r="Q9747" s="92" t="s">
        <v>50</v>
      </c>
      <c r="BF9747" s="101" t="s">
        <v>58</v>
      </c>
      <c r="BK9747" s="98" t="s">
        <v>70</v>
      </c>
    </row>
    <row r="9748" spans="17:63" ht="29.25" customHeight="1" x14ac:dyDescent="0.2">
      <c r="Q9748" s="92" t="s">
        <v>50</v>
      </c>
      <c r="BF9748" s="101" t="s">
        <v>58</v>
      </c>
      <c r="BK9748" s="98" t="s">
        <v>70</v>
      </c>
    </row>
    <row r="9749" spans="17:63" ht="29.25" customHeight="1" x14ac:dyDescent="0.2">
      <c r="Q9749" s="92" t="s">
        <v>50</v>
      </c>
      <c r="BF9749" s="101" t="s">
        <v>58</v>
      </c>
      <c r="BK9749" s="98" t="s">
        <v>70</v>
      </c>
    </row>
    <row r="9750" spans="17:63" ht="29.25" customHeight="1" x14ac:dyDescent="0.2">
      <c r="Q9750" s="92" t="s">
        <v>50</v>
      </c>
      <c r="BF9750" s="101" t="s">
        <v>58</v>
      </c>
      <c r="BK9750" s="98" t="s">
        <v>70</v>
      </c>
    </row>
    <row r="9751" spans="17:63" ht="29.25" customHeight="1" x14ac:dyDescent="0.2">
      <c r="Q9751" s="92" t="s">
        <v>50</v>
      </c>
      <c r="BF9751" s="101" t="s">
        <v>58</v>
      </c>
      <c r="BK9751" s="98" t="s">
        <v>70</v>
      </c>
    </row>
    <row r="9752" spans="17:63" ht="29.25" customHeight="1" x14ac:dyDescent="0.2">
      <c r="Q9752" s="92" t="s">
        <v>50</v>
      </c>
      <c r="BF9752" s="101" t="s">
        <v>58</v>
      </c>
      <c r="BK9752" s="98" t="s">
        <v>70</v>
      </c>
    </row>
    <row r="9753" spans="17:63" ht="29.25" customHeight="1" x14ac:dyDescent="0.2">
      <c r="Q9753" s="92" t="s">
        <v>50</v>
      </c>
      <c r="BF9753" s="101" t="s">
        <v>58</v>
      </c>
      <c r="BK9753" s="98" t="s">
        <v>70</v>
      </c>
    </row>
    <row r="9754" spans="17:63" ht="29.25" customHeight="1" x14ac:dyDescent="0.2">
      <c r="Q9754" s="92" t="s">
        <v>50</v>
      </c>
      <c r="BF9754" s="101" t="s">
        <v>58</v>
      </c>
      <c r="BK9754" s="98" t="s">
        <v>70</v>
      </c>
    </row>
    <row r="9755" spans="17:63" ht="29.25" customHeight="1" x14ac:dyDescent="0.2">
      <c r="Q9755" s="92" t="s">
        <v>50</v>
      </c>
      <c r="BF9755" s="101" t="s">
        <v>58</v>
      </c>
      <c r="BK9755" s="98" t="s">
        <v>70</v>
      </c>
    </row>
    <row r="9756" spans="17:63" ht="29.25" customHeight="1" x14ac:dyDescent="0.2">
      <c r="Q9756" s="92" t="s">
        <v>50</v>
      </c>
      <c r="BF9756" s="101" t="s">
        <v>58</v>
      </c>
      <c r="BK9756" s="98" t="s">
        <v>70</v>
      </c>
    </row>
    <row r="9757" spans="17:63" ht="29.25" customHeight="1" x14ac:dyDescent="0.2">
      <c r="Q9757" s="92" t="s">
        <v>50</v>
      </c>
      <c r="BF9757" s="101" t="s">
        <v>58</v>
      </c>
      <c r="BK9757" s="98" t="s">
        <v>70</v>
      </c>
    </row>
    <row r="9758" spans="17:63" ht="29.25" customHeight="1" x14ac:dyDescent="0.2">
      <c r="Q9758" s="92" t="s">
        <v>50</v>
      </c>
      <c r="BF9758" s="101" t="s">
        <v>58</v>
      </c>
      <c r="BK9758" s="98" t="s">
        <v>70</v>
      </c>
    </row>
    <row r="9759" spans="17:63" ht="29.25" customHeight="1" x14ac:dyDescent="0.2">
      <c r="Q9759" s="92" t="s">
        <v>50</v>
      </c>
      <c r="BF9759" s="101" t="s">
        <v>58</v>
      </c>
      <c r="BK9759" s="98" t="s">
        <v>70</v>
      </c>
    </row>
    <row r="9760" spans="17:63" ht="29.25" customHeight="1" x14ac:dyDescent="0.2">
      <c r="Q9760" s="92" t="s">
        <v>50</v>
      </c>
      <c r="BF9760" s="101" t="s">
        <v>58</v>
      </c>
      <c r="BK9760" s="98" t="s">
        <v>70</v>
      </c>
    </row>
    <row r="9761" spans="17:63" ht="29.25" customHeight="1" x14ac:dyDescent="0.2">
      <c r="Q9761" s="92" t="s">
        <v>50</v>
      </c>
      <c r="BF9761" s="101" t="s">
        <v>58</v>
      </c>
      <c r="BK9761" s="98" t="s">
        <v>70</v>
      </c>
    </row>
    <row r="9762" spans="17:63" ht="29.25" customHeight="1" x14ac:dyDescent="0.2">
      <c r="Q9762" s="92" t="s">
        <v>50</v>
      </c>
      <c r="BF9762" s="101" t="s">
        <v>58</v>
      </c>
      <c r="BK9762" s="98" t="s">
        <v>70</v>
      </c>
    </row>
    <row r="9763" spans="17:63" ht="29.25" customHeight="1" x14ac:dyDescent="0.2">
      <c r="Q9763" s="92" t="s">
        <v>50</v>
      </c>
      <c r="BF9763" s="101" t="s">
        <v>58</v>
      </c>
      <c r="BK9763" s="98" t="s">
        <v>70</v>
      </c>
    </row>
    <row r="9764" spans="17:63" ht="29.25" customHeight="1" x14ac:dyDescent="0.2">
      <c r="Q9764" s="92" t="s">
        <v>50</v>
      </c>
      <c r="BF9764" s="101" t="s">
        <v>58</v>
      </c>
      <c r="BK9764" s="98" t="s">
        <v>70</v>
      </c>
    </row>
    <row r="9765" spans="17:63" ht="29.25" customHeight="1" x14ac:dyDescent="0.2">
      <c r="Q9765" s="92" t="s">
        <v>50</v>
      </c>
      <c r="BF9765" s="101" t="s">
        <v>58</v>
      </c>
      <c r="BK9765" s="98" t="s">
        <v>70</v>
      </c>
    </row>
    <row r="9766" spans="17:63" ht="29.25" customHeight="1" x14ac:dyDescent="0.2">
      <c r="Q9766" s="92" t="s">
        <v>50</v>
      </c>
      <c r="BF9766" s="101" t="s">
        <v>58</v>
      </c>
      <c r="BK9766" s="98" t="s">
        <v>70</v>
      </c>
    </row>
    <row r="9767" spans="17:63" ht="29.25" customHeight="1" x14ac:dyDescent="0.2">
      <c r="Q9767" s="92" t="s">
        <v>50</v>
      </c>
      <c r="BF9767" s="101" t="s">
        <v>58</v>
      </c>
      <c r="BK9767" s="98" t="s">
        <v>70</v>
      </c>
    </row>
    <row r="9768" spans="17:63" ht="29.25" customHeight="1" x14ac:dyDescent="0.2">
      <c r="Q9768" s="92" t="s">
        <v>50</v>
      </c>
      <c r="BF9768" s="101" t="s">
        <v>58</v>
      </c>
      <c r="BK9768" s="98" t="s">
        <v>70</v>
      </c>
    </row>
    <row r="9769" spans="17:63" ht="29.25" customHeight="1" x14ac:dyDescent="0.2">
      <c r="Q9769" s="92" t="s">
        <v>50</v>
      </c>
      <c r="BF9769" s="101" t="s">
        <v>58</v>
      </c>
      <c r="BK9769" s="98" t="s">
        <v>70</v>
      </c>
    </row>
    <row r="9770" spans="17:63" ht="29.25" customHeight="1" x14ac:dyDescent="0.2">
      <c r="Q9770" s="92" t="s">
        <v>50</v>
      </c>
      <c r="BF9770" s="101" t="s">
        <v>58</v>
      </c>
      <c r="BK9770" s="98" t="s">
        <v>70</v>
      </c>
    </row>
    <row r="9771" spans="17:63" ht="29.25" customHeight="1" x14ac:dyDescent="0.2">
      <c r="Q9771" s="92" t="s">
        <v>50</v>
      </c>
      <c r="BF9771" s="101" t="s">
        <v>58</v>
      </c>
      <c r="BK9771" s="98" t="s">
        <v>70</v>
      </c>
    </row>
    <row r="9772" spans="17:63" ht="29.25" customHeight="1" x14ac:dyDescent="0.2">
      <c r="Q9772" s="92" t="s">
        <v>50</v>
      </c>
      <c r="BF9772" s="101" t="s">
        <v>58</v>
      </c>
      <c r="BK9772" s="98" t="s">
        <v>70</v>
      </c>
    </row>
    <row r="9773" spans="17:63" ht="29.25" customHeight="1" x14ac:dyDescent="0.2">
      <c r="Q9773" s="92" t="s">
        <v>50</v>
      </c>
      <c r="BF9773" s="101" t="s">
        <v>58</v>
      </c>
      <c r="BK9773" s="98" t="s">
        <v>70</v>
      </c>
    </row>
    <row r="9774" spans="17:63" ht="29.25" customHeight="1" x14ac:dyDescent="0.2">
      <c r="Q9774" s="92" t="s">
        <v>50</v>
      </c>
      <c r="BF9774" s="101" t="s">
        <v>58</v>
      </c>
      <c r="BK9774" s="98" t="s">
        <v>70</v>
      </c>
    </row>
    <row r="9775" spans="17:63" ht="29.25" customHeight="1" x14ac:dyDescent="0.2">
      <c r="Q9775" s="92" t="s">
        <v>50</v>
      </c>
      <c r="BF9775" s="101" t="s">
        <v>58</v>
      </c>
      <c r="BK9775" s="98" t="s">
        <v>70</v>
      </c>
    </row>
    <row r="9776" spans="17:63" ht="29.25" customHeight="1" x14ac:dyDescent="0.2">
      <c r="Q9776" s="92" t="s">
        <v>50</v>
      </c>
      <c r="BF9776" s="101" t="s">
        <v>58</v>
      </c>
      <c r="BK9776" s="98" t="s">
        <v>70</v>
      </c>
    </row>
    <row r="9777" spans="17:63" ht="29.25" customHeight="1" x14ac:dyDescent="0.2">
      <c r="Q9777" s="92" t="s">
        <v>50</v>
      </c>
      <c r="BF9777" s="101" t="s">
        <v>58</v>
      </c>
      <c r="BK9777" s="98" t="s">
        <v>70</v>
      </c>
    </row>
    <row r="9778" spans="17:63" ht="29.25" customHeight="1" x14ac:dyDescent="0.2">
      <c r="Q9778" s="92" t="s">
        <v>50</v>
      </c>
      <c r="BF9778" s="101" t="s">
        <v>58</v>
      </c>
      <c r="BK9778" s="98" t="s">
        <v>70</v>
      </c>
    </row>
    <row r="9779" spans="17:63" ht="29.25" customHeight="1" x14ac:dyDescent="0.2">
      <c r="Q9779" s="92" t="s">
        <v>50</v>
      </c>
      <c r="BF9779" s="101" t="s">
        <v>58</v>
      </c>
      <c r="BK9779" s="98" t="s">
        <v>70</v>
      </c>
    </row>
    <row r="9780" spans="17:63" ht="29.25" customHeight="1" x14ac:dyDescent="0.2">
      <c r="Q9780" s="92" t="s">
        <v>50</v>
      </c>
      <c r="BF9780" s="101" t="s">
        <v>58</v>
      </c>
      <c r="BK9780" s="98" t="s">
        <v>70</v>
      </c>
    </row>
    <row r="9781" spans="17:63" ht="29.25" customHeight="1" x14ac:dyDescent="0.2">
      <c r="Q9781" s="92" t="s">
        <v>50</v>
      </c>
      <c r="BF9781" s="101" t="s">
        <v>58</v>
      </c>
      <c r="BK9781" s="98" t="s">
        <v>70</v>
      </c>
    </row>
    <row r="9782" spans="17:63" ht="29.25" customHeight="1" x14ac:dyDescent="0.2">
      <c r="Q9782" s="92" t="s">
        <v>50</v>
      </c>
      <c r="BF9782" s="101" t="s">
        <v>58</v>
      </c>
      <c r="BK9782" s="98" t="s">
        <v>70</v>
      </c>
    </row>
    <row r="9783" spans="17:63" ht="29.25" customHeight="1" x14ac:dyDescent="0.2">
      <c r="Q9783" s="92" t="s">
        <v>50</v>
      </c>
      <c r="BF9783" s="101" t="s">
        <v>58</v>
      </c>
      <c r="BK9783" s="98" t="s">
        <v>70</v>
      </c>
    </row>
    <row r="9784" spans="17:63" ht="29.25" customHeight="1" x14ac:dyDescent="0.2">
      <c r="Q9784" s="92" t="s">
        <v>50</v>
      </c>
      <c r="BF9784" s="101" t="s">
        <v>58</v>
      </c>
      <c r="BK9784" s="98" t="s">
        <v>70</v>
      </c>
    </row>
    <row r="9785" spans="17:63" ht="29.25" customHeight="1" x14ac:dyDescent="0.2">
      <c r="Q9785" s="92" t="s">
        <v>50</v>
      </c>
      <c r="BF9785" s="101" t="s">
        <v>58</v>
      </c>
      <c r="BK9785" s="98" t="s">
        <v>70</v>
      </c>
    </row>
    <row r="9786" spans="17:63" ht="29.25" customHeight="1" x14ac:dyDescent="0.2">
      <c r="Q9786" s="92" t="s">
        <v>50</v>
      </c>
      <c r="BF9786" s="101" t="s">
        <v>58</v>
      </c>
      <c r="BK9786" s="98" t="s">
        <v>70</v>
      </c>
    </row>
    <row r="9787" spans="17:63" ht="29.25" customHeight="1" x14ac:dyDescent="0.2">
      <c r="Q9787" s="92" t="s">
        <v>50</v>
      </c>
      <c r="BF9787" s="101" t="s">
        <v>58</v>
      </c>
      <c r="BK9787" s="98" t="s">
        <v>70</v>
      </c>
    </row>
    <row r="9788" spans="17:63" ht="29.25" customHeight="1" x14ac:dyDescent="0.2">
      <c r="Q9788" s="92" t="s">
        <v>50</v>
      </c>
      <c r="BF9788" s="101" t="s">
        <v>58</v>
      </c>
      <c r="BK9788" s="98" t="s">
        <v>70</v>
      </c>
    </row>
    <row r="9789" spans="17:63" ht="29.25" customHeight="1" x14ac:dyDescent="0.2">
      <c r="Q9789" s="92" t="s">
        <v>50</v>
      </c>
      <c r="BF9789" s="101" t="s">
        <v>58</v>
      </c>
      <c r="BK9789" s="98" t="s">
        <v>70</v>
      </c>
    </row>
    <row r="9790" spans="17:63" ht="29.25" customHeight="1" x14ac:dyDescent="0.2">
      <c r="Q9790" s="92" t="s">
        <v>50</v>
      </c>
      <c r="BF9790" s="101" t="s">
        <v>58</v>
      </c>
      <c r="BK9790" s="98" t="s">
        <v>70</v>
      </c>
    </row>
    <row r="9791" spans="17:63" ht="29.25" customHeight="1" x14ac:dyDescent="0.2">
      <c r="Q9791" s="92" t="s">
        <v>50</v>
      </c>
      <c r="BF9791" s="101" t="s">
        <v>58</v>
      </c>
      <c r="BK9791" s="98" t="s">
        <v>70</v>
      </c>
    </row>
    <row r="9792" spans="17:63" ht="29.25" customHeight="1" x14ac:dyDescent="0.2">
      <c r="Q9792" s="92" t="s">
        <v>50</v>
      </c>
      <c r="BF9792" s="101" t="s">
        <v>58</v>
      </c>
      <c r="BK9792" s="98" t="s">
        <v>70</v>
      </c>
    </row>
    <row r="9793" spans="17:63" ht="29.25" customHeight="1" x14ac:dyDescent="0.2">
      <c r="Q9793" s="92" t="s">
        <v>50</v>
      </c>
      <c r="BF9793" s="101" t="s">
        <v>58</v>
      </c>
      <c r="BK9793" s="98" t="s">
        <v>70</v>
      </c>
    </row>
    <row r="9794" spans="17:63" ht="29.25" customHeight="1" x14ac:dyDescent="0.2">
      <c r="Q9794" s="92" t="s">
        <v>50</v>
      </c>
      <c r="BF9794" s="101" t="s">
        <v>58</v>
      </c>
      <c r="BK9794" s="98" t="s">
        <v>70</v>
      </c>
    </row>
    <row r="9795" spans="17:63" ht="29.25" customHeight="1" x14ac:dyDescent="0.2">
      <c r="Q9795" s="92" t="s">
        <v>50</v>
      </c>
      <c r="BF9795" s="101" t="s">
        <v>58</v>
      </c>
      <c r="BK9795" s="98" t="s">
        <v>70</v>
      </c>
    </row>
    <row r="9796" spans="17:63" ht="29.25" customHeight="1" x14ac:dyDescent="0.2">
      <c r="Q9796" s="92" t="s">
        <v>50</v>
      </c>
      <c r="BF9796" s="101" t="s">
        <v>58</v>
      </c>
      <c r="BK9796" s="98" t="s">
        <v>70</v>
      </c>
    </row>
    <row r="9797" spans="17:63" ht="29.25" customHeight="1" x14ac:dyDescent="0.2">
      <c r="Q9797" s="92" t="s">
        <v>50</v>
      </c>
      <c r="BF9797" s="101" t="s">
        <v>58</v>
      </c>
      <c r="BK9797" s="98" t="s">
        <v>70</v>
      </c>
    </row>
    <row r="9798" spans="17:63" ht="29.25" customHeight="1" x14ac:dyDescent="0.2">
      <c r="Q9798" s="92" t="s">
        <v>50</v>
      </c>
      <c r="BF9798" s="101" t="s">
        <v>58</v>
      </c>
      <c r="BK9798" s="98" t="s">
        <v>70</v>
      </c>
    </row>
    <row r="9799" spans="17:63" ht="29.25" customHeight="1" x14ac:dyDescent="0.2">
      <c r="Q9799" s="92" t="s">
        <v>50</v>
      </c>
      <c r="BF9799" s="101" t="s">
        <v>58</v>
      </c>
      <c r="BK9799" s="98" t="s">
        <v>70</v>
      </c>
    </row>
    <row r="9800" spans="17:63" ht="29.25" customHeight="1" x14ac:dyDescent="0.2">
      <c r="Q9800" s="92" t="s">
        <v>50</v>
      </c>
      <c r="BF9800" s="101" t="s">
        <v>58</v>
      </c>
      <c r="BK9800" s="98" t="s">
        <v>70</v>
      </c>
    </row>
    <row r="9801" spans="17:63" ht="29.25" customHeight="1" x14ac:dyDescent="0.2">
      <c r="Q9801" s="92" t="s">
        <v>50</v>
      </c>
      <c r="BF9801" s="101" t="s">
        <v>58</v>
      </c>
      <c r="BK9801" s="98" t="s">
        <v>70</v>
      </c>
    </row>
    <row r="9802" spans="17:63" ht="29.25" customHeight="1" x14ac:dyDescent="0.2">
      <c r="Q9802" s="92" t="s">
        <v>50</v>
      </c>
      <c r="BF9802" s="101" t="s">
        <v>58</v>
      </c>
      <c r="BK9802" s="98" t="s">
        <v>70</v>
      </c>
    </row>
    <row r="9803" spans="17:63" ht="29.25" customHeight="1" x14ac:dyDescent="0.2">
      <c r="Q9803" s="92" t="s">
        <v>50</v>
      </c>
      <c r="BF9803" s="101" t="s">
        <v>58</v>
      </c>
      <c r="BK9803" s="98" t="s">
        <v>70</v>
      </c>
    </row>
    <row r="9804" spans="17:63" ht="29.25" customHeight="1" x14ac:dyDescent="0.2">
      <c r="Q9804" s="92" t="s">
        <v>50</v>
      </c>
      <c r="BF9804" s="101" t="s">
        <v>58</v>
      </c>
      <c r="BK9804" s="98" t="s">
        <v>70</v>
      </c>
    </row>
    <row r="9805" spans="17:63" ht="29.25" customHeight="1" x14ac:dyDescent="0.2">
      <c r="Q9805" s="92" t="s">
        <v>50</v>
      </c>
      <c r="BF9805" s="101" t="s">
        <v>58</v>
      </c>
      <c r="BK9805" s="98" t="s">
        <v>70</v>
      </c>
    </row>
    <row r="9806" spans="17:63" ht="29.25" customHeight="1" x14ac:dyDescent="0.2">
      <c r="Q9806" s="92" t="s">
        <v>50</v>
      </c>
      <c r="BF9806" s="101" t="s">
        <v>58</v>
      </c>
      <c r="BK9806" s="98" t="s">
        <v>70</v>
      </c>
    </row>
    <row r="9807" spans="17:63" ht="29.25" customHeight="1" x14ac:dyDescent="0.2">
      <c r="Q9807" s="92" t="s">
        <v>50</v>
      </c>
      <c r="BF9807" s="101" t="s">
        <v>58</v>
      </c>
      <c r="BK9807" s="98" t="s">
        <v>70</v>
      </c>
    </row>
    <row r="9808" spans="17:63" ht="29.25" customHeight="1" x14ac:dyDescent="0.2">
      <c r="Q9808" s="92" t="s">
        <v>50</v>
      </c>
      <c r="BF9808" s="101" t="s">
        <v>58</v>
      </c>
      <c r="BK9808" s="98" t="s">
        <v>70</v>
      </c>
    </row>
    <row r="9809" spans="17:63" ht="29.25" customHeight="1" x14ac:dyDescent="0.2">
      <c r="Q9809" s="92" t="s">
        <v>50</v>
      </c>
      <c r="BF9809" s="101" t="s">
        <v>58</v>
      </c>
      <c r="BK9809" s="98" t="s">
        <v>70</v>
      </c>
    </row>
    <row r="9810" spans="17:63" ht="29.25" customHeight="1" x14ac:dyDescent="0.2">
      <c r="Q9810" s="92" t="s">
        <v>50</v>
      </c>
      <c r="BF9810" s="101" t="s">
        <v>58</v>
      </c>
      <c r="BK9810" s="98" t="s">
        <v>70</v>
      </c>
    </row>
    <row r="9811" spans="17:63" ht="29.25" customHeight="1" x14ac:dyDescent="0.2">
      <c r="Q9811" s="92" t="s">
        <v>50</v>
      </c>
      <c r="BF9811" s="101" t="s">
        <v>58</v>
      </c>
      <c r="BK9811" s="98" t="s">
        <v>70</v>
      </c>
    </row>
    <row r="9812" spans="17:63" ht="29.25" customHeight="1" x14ac:dyDescent="0.2">
      <c r="Q9812" s="92" t="s">
        <v>50</v>
      </c>
      <c r="BF9812" s="101" t="s">
        <v>58</v>
      </c>
      <c r="BK9812" s="98" t="s">
        <v>70</v>
      </c>
    </row>
    <row r="9813" spans="17:63" ht="29.25" customHeight="1" x14ac:dyDescent="0.2">
      <c r="Q9813" s="92" t="s">
        <v>50</v>
      </c>
      <c r="BF9813" s="101" t="s">
        <v>58</v>
      </c>
      <c r="BK9813" s="98" t="s">
        <v>70</v>
      </c>
    </row>
    <row r="9814" spans="17:63" ht="29.25" customHeight="1" x14ac:dyDescent="0.2">
      <c r="Q9814" s="92" t="s">
        <v>50</v>
      </c>
      <c r="BF9814" s="101" t="s">
        <v>58</v>
      </c>
      <c r="BK9814" s="98" t="s">
        <v>70</v>
      </c>
    </row>
    <row r="9815" spans="17:63" ht="29.25" customHeight="1" x14ac:dyDescent="0.2">
      <c r="Q9815" s="92" t="s">
        <v>50</v>
      </c>
      <c r="BF9815" s="101" t="s">
        <v>58</v>
      </c>
      <c r="BK9815" s="98" t="s">
        <v>70</v>
      </c>
    </row>
    <row r="9816" spans="17:63" ht="29.25" customHeight="1" x14ac:dyDescent="0.2">
      <c r="Q9816" s="92" t="s">
        <v>50</v>
      </c>
      <c r="BF9816" s="101" t="s">
        <v>58</v>
      </c>
      <c r="BK9816" s="98" t="s">
        <v>70</v>
      </c>
    </row>
    <row r="9817" spans="17:63" ht="29.25" customHeight="1" x14ac:dyDescent="0.2">
      <c r="Q9817" s="92" t="s">
        <v>50</v>
      </c>
      <c r="BF9817" s="101" t="s">
        <v>58</v>
      </c>
      <c r="BK9817" s="98" t="s">
        <v>70</v>
      </c>
    </row>
    <row r="9818" spans="17:63" ht="29.25" customHeight="1" x14ac:dyDescent="0.2">
      <c r="Q9818" s="92" t="s">
        <v>50</v>
      </c>
      <c r="BF9818" s="101" t="s">
        <v>58</v>
      </c>
      <c r="BK9818" s="98" t="s">
        <v>70</v>
      </c>
    </row>
    <row r="9819" spans="17:63" ht="29.25" customHeight="1" x14ac:dyDescent="0.2">
      <c r="Q9819" s="92" t="s">
        <v>50</v>
      </c>
      <c r="BF9819" s="101" t="s">
        <v>58</v>
      </c>
      <c r="BK9819" s="98" t="s">
        <v>70</v>
      </c>
    </row>
    <row r="9820" spans="17:63" ht="29.25" customHeight="1" x14ac:dyDescent="0.2">
      <c r="Q9820" s="92" t="s">
        <v>50</v>
      </c>
      <c r="BF9820" s="101" t="s">
        <v>58</v>
      </c>
      <c r="BK9820" s="98" t="s">
        <v>70</v>
      </c>
    </row>
    <row r="9821" spans="17:63" ht="29.25" customHeight="1" x14ac:dyDescent="0.2">
      <c r="Q9821" s="92" t="s">
        <v>50</v>
      </c>
      <c r="BF9821" s="101" t="s">
        <v>58</v>
      </c>
      <c r="BK9821" s="98" t="s">
        <v>70</v>
      </c>
    </row>
    <row r="9822" spans="17:63" ht="29.25" customHeight="1" x14ac:dyDescent="0.2">
      <c r="Q9822" s="92" t="s">
        <v>50</v>
      </c>
      <c r="BF9822" s="101" t="s">
        <v>58</v>
      </c>
      <c r="BK9822" s="98" t="s">
        <v>70</v>
      </c>
    </row>
    <row r="9823" spans="17:63" ht="29.25" customHeight="1" x14ac:dyDescent="0.2">
      <c r="Q9823" s="92" t="s">
        <v>50</v>
      </c>
      <c r="BF9823" s="101" t="s">
        <v>58</v>
      </c>
      <c r="BK9823" s="98" t="s">
        <v>70</v>
      </c>
    </row>
    <row r="9824" spans="17:63" ht="29.25" customHeight="1" x14ac:dyDescent="0.2">
      <c r="Q9824" s="92" t="s">
        <v>50</v>
      </c>
      <c r="BF9824" s="101" t="s">
        <v>58</v>
      </c>
      <c r="BK9824" s="98" t="s">
        <v>70</v>
      </c>
    </row>
    <row r="9825" spans="17:63" ht="29.25" customHeight="1" x14ac:dyDescent="0.2">
      <c r="Q9825" s="92" t="s">
        <v>50</v>
      </c>
      <c r="BF9825" s="101" t="s">
        <v>58</v>
      </c>
      <c r="BK9825" s="98" t="s">
        <v>70</v>
      </c>
    </row>
    <row r="9826" spans="17:63" ht="29.25" customHeight="1" x14ac:dyDescent="0.2">
      <c r="Q9826" s="92" t="s">
        <v>50</v>
      </c>
      <c r="BF9826" s="101" t="s">
        <v>58</v>
      </c>
      <c r="BK9826" s="98" t="s">
        <v>70</v>
      </c>
    </row>
    <row r="9827" spans="17:63" ht="29.25" customHeight="1" x14ac:dyDescent="0.2">
      <c r="Q9827" s="92" t="s">
        <v>50</v>
      </c>
      <c r="BF9827" s="101" t="s">
        <v>58</v>
      </c>
      <c r="BK9827" s="98" t="s">
        <v>70</v>
      </c>
    </row>
    <row r="9828" spans="17:63" ht="29.25" customHeight="1" x14ac:dyDescent="0.2">
      <c r="Q9828" s="92" t="s">
        <v>50</v>
      </c>
      <c r="BF9828" s="101" t="s">
        <v>58</v>
      </c>
      <c r="BK9828" s="98" t="s">
        <v>70</v>
      </c>
    </row>
    <row r="9829" spans="17:63" ht="29.25" customHeight="1" x14ac:dyDescent="0.2">
      <c r="Q9829" s="92" t="s">
        <v>50</v>
      </c>
      <c r="BF9829" s="101" t="s">
        <v>58</v>
      </c>
      <c r="BK9829" s="98" t="s">
        <v>70</v>
      </c>
    </row>
    <row r="9830" spans="17:63" ht="29.25" customHeight="1" x14ac:dyDescent="0.2">
      <c r="Q9830" s="92" t="s">
        <v>50</v>
      </c>
      <c r="BF9830" s="101" t="s">
        <v>58</v>
      </c>
      <c r="BK9830" s="98" t="s">
        <v>70</v>
      </c>
    </row>
    <row r="9831" spans="17:63" ht="29.25" customHeight="1" x14ac:dyDescent="0.2">
      <c r="Q9831" s="92" t="s">
        <v>50</v>
      </c>
      <c r="BF9831" s="101" t="s">
        <v>58</v>
      </c>
      <c r="BK9831" s="98" t="s">
        <v>70</v>
      </c>
    </row>
    <row r="9832" spans="17:63" ht="29.25" customHeight="1" x14ac:dyDescent="0.2">
      <c r="Q9832" s="92" t="s">
        <v>50</v>
      </c>
      <c r="BF9832" s="101" t="s">
        <v>58</v>
      </c>
      <c r="BK9832" s="98" t="s">
        <v>70</v>
      </c>
    </row>
    <row r="9833" spans="17:63" ht="29.25" customHeight="1" x14ac:dyDescent="0.2">
      <c r="Q9833" s="92" t="s">
        <v>50</v>
      </c>
      <c r="BF9833" s="101" t="s">
        <v>58</v>
      </c>
      <c r="BK9833" s="98" t="s">
        <v>70</v>
      </c>
    </row>
    <row r="9834" spans="17:63" ht="29.25" customHeight="1" x14ac:dyDescent="0.2">
      <c r="Q9834" s="92" t="s">
        <v>50</v>
      </c>
      <c r="BF9834" s="101" t="s">
        <v>58</v>
      </c>
      <c r="BK9834" s="98" t="s">
        <v>70</v>
      </c>
    </row>
    <row r="9835" spans="17:63" ht="29.25" customHeight="1" x14ac:dyDescent="0.2">
      <c r="Q9835" s="92" t="s">
        <v>50</v>
      </c>
      <c r="BF9835" s="101" t="s">
        <v>58</v>
      </c>
      <c r="BK9835" s="98" t="s">
        <v>70</v>
      </c>
    </row>
    <row r="9836" spans="17:63" ht="29.25" customHeight="1" x14ac:dyDescent="0.2">
      <c r="Q9836" s="92" t="s">
        <v>50</v>
      </c>
      <c r="BF9836" s="101" t="s">
        <v>58</v>
      </c>
      <c r="BK9836" s="98" t="s">
        <v>70</v>
      </c>
    </row>
    <row r="9837" spans="17:63" ht="29.25" customHeight="1" x14ac:dyDescent="0.2">
      <c r="Q9837" s="92" t="s">
        <v>50</v>
      </c>
      <c r="BF9837" s="101" t="s">
        <v>58</v>
      </c>
      <c r="BK9837" s="98" t="s">
        <v>70</v>
      </c>
    </row>
    <row r="9838" spans="17:63" ht="29.25" customHeight="1" x14ac:dyDescent="0.2">
      <c r="Q9838" s="92" t="s">
        <v>50</v>
      </c>
      <c r="BF9838" s="101" t="s">
        <v>58</v>
      </c>
      <c r="BK9838" s="98" t="s">
        <v>70</v>
      </c>
    </row>
    <row r="9839" spans="17:63" ht="29.25" customHeight="1" x14ac:dyDescent="0.2">
      <c r="Q9839" s="92" t="s">
        <v>50</v>
      </c>
      <c r="BF9839" s="101" t="s">
        <v>58</v>
      </c>
      <c r="BK9839" s="98" t="s">
        <v>70</v>
      </c>
    </row>
    <row r="9840" spans="17:63" ht="29.25" customHeight="1" x14ac:dyDescent="0.2">
      <c r="Q9840" s="92" t="s">
        <v>50</v>
      </c>
      <c r="BF9840" s="101" t="s">
        <v>58</v>
      </c>
      <c r="BK9840" s="98" t="s">
        <v>70</v>
      </c>
    </row>
    <row r="9841" spans="17:63" ht="29.25" customHeight="1" x14ac:dyDescent="0.2">
      <c r="Q9841" s="92" t="s">
        <v>50</v>
      </c>
      <c r="BF9841" s="101" t="s">
        <v>58</v>
      </c>
      <c r="BK9841" s="98" t="s">
        <v>70</v>
      </c>
    </row>
    <row r="9842" spans="17:63" ht="29.25" customHeight="1" x14ac:dyDescent="0.2">
      <c r="Q9842" s="92" t="s">
        <v>50</v>
      </c>
      <c r="BF9842" s="101" t="s">
        <v>58</v>
      </c>
      <c r="BK9842" s="98" t="s">
        <v>70</v>
      </c>
    </row>
    <row r="9843" spans="17:63" ht="29.25" customHeight="1" x14ac:dyDescent="0.2">
      <c r="Q9843" s="92" t="s">
        <v>50</v>
      </c>
      <c r="BF9843" s="101" t="s">
        <v>58</v>
      </c>
      <c r="BK9843" s="98" t="s">
        <v>70</v>
      </c>
    </row>
    <row r="9844" spans="17:63" ht="29.25" customHeight="1" x14ac:dyDescent="0.2">
      <c r="Q9844" s="92" t="s">
        <v>50</v>
      </c>
      <c r="BF9844" s="101" t="s">
        <v>58</v>
      </c>
      <c r="BK9844" s="98" t="s">
        <v>70</v>
      </c>
    </row>
    <row r="9845" spans="17:63" ht="29.25" customHeight="1" x14ac:dyDescent="0.2">
      <c r="Q9845" s="92" t="s">
        <v>50</v>
      </c>
      <c r="BF9845" s="101" t="s">
        <v>58</v>
      </c>
      <c r="BK9845" s="98" t="s">
        <v>70</v>
      </c>
    </row>
    <row r="9846" spans="17:63" ht="29.25" customHeight="1" x14ac:dyDescent="0.2">
      <c r="Q9846" s="92" t="s">
        <v>50</v>
      </c>
      <c r="BF9846" s="101" t="s">
        <v>58</v>
      </c>
      <c r="BK9846" s="98" t="s">
        <v>70</v>
      </c>
    </row>
    <row r="9847" spans="17:63" ht="29.25" customHeight="1" x14ac:dyDescent="0.2">
      <c r="Q9847" s="92" t="s">
        <v>50</v>
      </c>
      <c r="BF9847" s="101" t="s">
        <v>58</v>
      </c>
      <c r="BK9847" s="98" t="s">
        <v>70</v>
      </c>
    </row>
    <row r="9848" spans="17:63" ht="29.25" customHeight="1" x14ac:dyDescent="0.2">
      <c r="Q9848" s="92" t="s">
        <v>50</v>
      </c>
      <c r="BF9848" s="101" t="s">
        <v>58</v>
      </c>
      <c r="BK9848" s="98" t="s">
        <v>70</v>
      </c>
    </row>
    <row r="9849" spans="17:63" ht="29.25" customHeight="1" x14ac:dyDescent="0.2">
      <c r="Q9849" s="92" t="s">
        <v>50</v>
      </c>
      <c r="BF9849" s="101" t="s">
        <v>58</v>
      </c>
      <c r="BK9849" s="98" t="s">
        <v>70</v>
      </c>
    </row>
    <row r="9850" spans="17:63" ht="29.25" customHeight="1" x14ac:dyDescent="0.2">
      <c r="Q9850" s="92" t="s">
        <v>50</v>
      </c>
      <c r="BF9850" s="101" t="s">
        <v>58</v>
      </c>
      <c r="BK9850" s="98" t="s">
        <v>70</v>
      </c>
    </row>
    <row r="9851" spans="17:63" ht="29.25" customHeight="1" x14ac:dyDescent="0.2">
      <c r="Q9851" s="92" t="s">
        <v>50</v>
      </c>
      <c r="BF9851" s="101" t="s">
        <v>58</v>
      </c>
      <c r="BK9851" s="98" t="s">
        <v>70</v>
      </c>
    </row>
    <row r="9852" spans="17:63" ht="29.25" customHeight="1" x14ac:dyDescent="0.2">
      <c r="Q9852" s="92" t="s">
        <v>50</v>
      </c>
      <c r="BF9852" s="101" t="s">
        <v>58</v>
      </c>
      <c r="BK9852" s="98" t="s">
        <v>70</v>
      </c>
    </row>
    <row r="9853" spans="17:63" ht="29.25" customHeight="1" x14ac:dyDescent="0.2">
      <c r="Q9853" s="92" t="s">
        <v>50</v>
      </c>
      <c r="BF9853" s="101" t="s">
        <v>58</v>
      </c>
      <c r="BK9853" s="98" t="s">
        <v>70</v>
      </c>
    </row>
    <row r="9854" spans="17:63" ht="29.25" customHeight="1" x14ac:dyDescent="0.2">
      <c r="Q9854" s="92" t="s">
        <v>50</v>
      </c>
      <c r="BF9854" s="101" t="s">
        <v>58</v>
      </c>
      <c r="BK9854" s="98" t="s">
        <v>70</v>
      </c>
    </row>
    <row r="9855" spans="17:63" ht="29.25" customHeight="1" x14ac:dyDescent="0.2">
      <c r="Q9855" s="92" t="s">
        <v>50</v>
      </c>
      <c r="BF9855" s="101" t="s">
        <v>58</v>
      </c>
      <c r="BK9855" s="98" t="s">
        <v>70</v>
      </c>
    </row>
    <row r="9856" spans="17:63" ht="29.25" customHeight="1" x14ac:dyDescent="0.2">
      <c r="Q9856" s="92" t="s">
        <v>50</v>
      </c>
      <c r="BF9856" s="101" t="s">
        <v>58</v>
      </c>
      <c r="BK9856" s="98" t="s">
        <v>70</v>
      </c>
    </row>
    <row r="9857" spans="17:63" ht="29.25" customHeight="1" x14ac:dyDescent="0.2">
      <c r="Q9857" s="92" t="s">
        <v>50</v>
      </c>
      <c r="BF9857" s="101" t="s">
        <v>58</v>
      </c>
      <c r="BK9857" s="98" t="s">
        <v>70</v>
      </c>
    </row>
    <row r="9858" spans="17:63" ht="29.25" customHeight="1" x14ac:dyDescent="0.2">
      <c r="Q9858" s="92" t="s">
        <v>50</v>
      </c>
      <c r="BF9858" s="101" t="s">
        <v>58</v>
      </c>
      <c r="BK9858" s="98" t="s">
        <v>70</v>
      </c>
    </row>
    <row r="9859" spans="17:63" ht="29.25" customHeight="1" x14ac:dyDescent="0.2">
      <c r="Q9859" s="92" t="s">
        <v>50</v>
      </c>
      <c r="BF9859" s="101" t="s">
        <v>58</v>
      </c>
      <c r="BK9859" s="98" t="s">
        <v>70</v>
      </c>
    </row>
    <row r="9860" spans="17:63" ht="29.25" customHeight="1" x14ac:dyDescent="0.2">
      <c r="Q9860" s="92" t="s">
        <v>50</v>
      </c>
      <c r="BF9860" s="101" t="s">
        <v>58</v>
      </c>
      <c r="BK9860" s="98" t="s">
        <v>70</v>
      </c>
    </row>
    <row r="9861" spans="17:63" ht="29.25" customHeight="1" x14ac:dyDescent="0.2">
      <c r="Q9861" s="92" t="s">
        <v>50</v>
      </c>
      <c r="BF9861" s="101" t="s">
        <v>58</v>
      </c>
      <c r="BK9861" s="98" t="s">
        <v>70</v>
      </c>
    </row>
    <row r="9862" spans="17:63" ht="29.25" customHeight="1" x14ac:dyDescent="0.2">
      <c r="Q9862" s="92" t="s">
        <v>50</v>
      </c>
      <c r="BF9862" s="101" t="s">
        <v>58</v>
      </c>
      <c r="BK9862" s="98" t="s">
        <v>70</v>
      </c>
    </row>
    <row r="9863" spans="17:63" ht="29.25" customHeight="1" x14ac:dyDescent="0.2">
      <c r="Q9863" s="92" t="s">
        <v>50</v>
      </c>
      <c r="BF9863" s="101" t="s">
        <v>58</v>
      </c>
      <c r="BK9863" s="98" t="s">
        <v>70</v>
      </c>
    </row>
    <row r="9864" spans="17:63" ht="29.25" customHeight="1" x14ac:dyDescent="0.2">
      <c r="Q9864" s="92" t="s">
        <v>50</v>
      </c>
      <c r="BF9864" s="101" t="s">
        <v>58</v>
      </c>
      <c r="BK9864" s="98" t="s">
        <v>70</v>
      </c>
    </row>
    <row r="9865" spans="17:63" ht="29.25" customHeight="1" x14ac:dyDescent="0.2">
      <c r="Q9865" s="92" t="s">
        <v>50</v>
      </c>
      <c r="BF9865" s="101" t="s">
        <v>58</v>
      </c>
      <c r="BK9865" s="98" t="s">
        <v>70</v>
      </c>
    </row>
    <row r="9866" spans="17:63" ht="29.25" customHeight="1" x14ac:dyDescent="0.2">
      <c r="Q9866" s="92" t="s">
        <v>50</v>
      </c>
      <c r="BF9866" s="101" t="s">
        <v>58</v>
      </c>
      <c r="BK9866" s="98" t="s">
        <v>70</v>
      </c>
    </row>
    <row r="9867" spans="17:63" ht="29.25" customHeight="1" x14ac:dyDescent="0.2">
      <c r="Q9867" s="92" t="s">
        <v>50</v>
      </c>
      <c r="BF9867" s="101" t="s">
        <v>58</v>
      </c>
      <c r="BK9867" s="98" t="s">
        <v>70</v>
      </c>
    </row>
    <row r="9868" spans="17:63" ht="29.25" customHeight="1" x14ac:dyDescent="0.2">
      <c r="Q9868" s="92" t="s">
        <v>50</v>
      </c>
      <c r="BF9868" s="101" t="s">
        <v>58</v>
      </c>
      <c r="BK9868" s="98" t="s">
        <v>70</v>
      </c>
    </row>
    <row r="9869" spans="17:63" ht="29.25" customHeight="1" x14ac:dyDescent="0.2">
      <c r="Q9869" s="92" t="s">
        <v>50</v>
      </c>
      <c r="BF9869" s="101" t="s">
        <v>58</v>
      </c>
      <c r="BK9869" s="98" t="s">
        <v>70</v>
      </c>
    </row>
    <row r="9870" spans="17:63" ht="29.25" customHeight="1" x14ac:dyDescent="0.2">
      <c r="Q9870" s="92" t="s">
        <v>50</v>
      </c>
      <c r="BF9870" s="101" t="s">
        <v>58</v>
      </c>
      <c r="BK9870" s="98" t="s">
        <v>70</v>
      </c>
    </row>
    <row r="9871" spans="17:63" ht="29.25" customHeight="1" x14ac:dyDescent="0.2">
      <c r="Q9871" s="92" t="s">
        <v>50</v>
      </c>
      <c r="BF9871" s="101" t="s">
        <v>58</v>
      </c>
      <c r="BK9871" s="98" t="s">
        <v>70</v>
      </c>
    </row>
    <row r="9872" spans="17:63" ht="29.25" customHeight="1" x14ac:dyDescent="0.2">
      <c r="Q9872" s="92" t="s">
        <v>50</v>
      </c>
      <c r="BF9872" s="101" t="s">
        <v>58</v>
      </c>
      <c r="BK9872" s="98" t="s">
        <v>70</v>
      </c>
    </row>
    <row r="9873" spans="17:63" ht="29.25" customHeight="1" x14ac:dyDescent="0.2">
      <c r="Q9873" s="92" t="s">
        <v>50</v>
      </c>
      <c r="BF9873" s="101" t="s">
        <v>58</v>
      </c>
      <c r="BK9873" s="98" t="s">
        <v>70</v>
      </c>
    </row>
    <row r="9874" spans="17:63" ht="29.25" customHeight="1" x14ac:dyDescent="0.2">
      <c r="Q9874" s="92" t="s">
        <v>50</v>
      </c>
      <c r="BF9874" s="101" t="s">
        <v>58</v>
      </c>
      <c r="BK9874" s="98" t="s">
        <v>70</v>
      </c>
    </row>
    <row r="9875" spans="17:63" ht="29.25" customHeight="1" x14ac:dyDescent="0.2">
      <c r="Q9875" s="92" t="s">
        <v>50</v>
      </c>
      <c r="BF9875" s="101" t="s">
        <v>58</v>
      </c>
      <c r="BK9875" s="98" t="s">
        <v>70</v>
      </c>
    </row>
    <row r="9876" spans="17:63" ht="29.25" customHeight="1" x14ac:dyDescent="0.2">
      <c r="Q9876" s="92" t="s">
        <v>50</v>
      </c>
      <c r="BF9876" s="101" t="s">
        <v>58</v>
      </c>
      <c r="BK9876" s="98" t="s">
        <v>70</v>
      </c>
    </row>
    <row r="9877" spans="17:63" ht="29.25" customHeight="1" x14ac:dyDescent="0.2">
      <c r="Q9877" s="92" t="s">
        <v>50</v>
      </c>
      <c r="BF9877" s="101" t="s">
        <v>58</v>
      </c>
      <c r="BK9877" s="98" t="s">
        <v>70</v>
      </c>
    </row>
    <row r="9878" spans="17:63" ht="29.25" customHeight="1" x14ac:dyDescent="0.2">
      <c r="Q9878" s="92" t="s">
        <v>50</v>
      </c>
      <c r="BF9878" s="101" t="s">
        <v>58</v>
      </c>
      <c r="BK9878" s="98" t="s">
        <v>70</v>
      </c>
    </row>
    <row r="9879" spans="17:63" ht="29.25" customHeight="1" x14ac:dyDescent="0.2">
      <c r="Q9879" s="92" t="s">
        <v>50</v>
      </c>
      <c r="BF9879" s="101" t="s">
        <v>58</v>
      </c>
      <c r="BK9879" s="98" t="s">
        <v>70</v>
      </c>
    </row>
    <row r="9880" spans="17:63" ht="29.25" customHeight="1" x14ac:dyDescent="0.2">
      <c r="Q9880" s="92" t="s">
        <v>50</v>
      </c>
      <c r="BF9880" s="101" t="s">
        <v>58</v>
      </c>
      <c r="BK9880" s="98" t="s">
        <v>70</v>
      </c>
    </row>
    <row r="9881" spans="17:63" ht="29.25" customHeight="1" x14ac:dyDescent="0.2">
      <c r="Q9881" s="92" t="s">
        <v>50</v>
      </c>
      <c r="BF9881" s="101" t="s">
        <v>58</v>
      </c>
      <c r="BK9881" s="98" t="s">
        <v>70</v>
      </c>
    </row>
    <row r="9882" spans="17:63" ht="29.25" customHeight="1" x14ac:dyDescent="0.2">
      <c r="Q9882" s="92" t="s">
        <v>50</v>
      </c>
      <c r="BF9882" s="101" t="s">
        <v>58</v>
      </c>
      <c r="BK9882" s="98" t="s">
        <v>70</v>
      </c>
    </row>
    <row r="9883" spans="17:63" ht="29.25" customHeight="1" x14ac:dyDescent="0.2">
      <c r="Q9883" s="92" t="s">
        <v>50</v>
      </c>
      <c r="BF9883" s="101" t="s">
        <v>58</v>
      </c>
      <c r="BK9883" s="98" t="s">
        <v>70</v>
      </c>
    </row>
    <row r="9884" spans="17:63" ht="29.25" customHeight="1" x14ac:dyDescent="0.2">
      <c r="Q9884" s="92" t="s">
        <v>50</v>
      </c>
      <c r="BF9884" s="101" t="s">
        <v>58</v>
      </c>
      <c r="BK9884" s="98" t="s">
        <v>70</v>
      </c>
    </row>
    <row r="9885" spans="17:63" ht="29.25" customHeight="1" x14ac:dyDescent="0.2">
      <c r="Q9885" s="92" t="s">
        <v>50</v>
      </c>
      <c r="BF9885" s="101" t="s">
        <v>58</v>
      </c>
      <c r="BK9885" s="98" t="s">
        <v>70</v>
      </c>
    </row>
    <row r="9886" spans="17:63" ht="29.25" customHeight="1" x14ac:dyDescent="0.2">
      <c r="Q9886" s="92" t="s">
        <v>50</v>
      </c>
      <c r="BF9886" s="101" t="s">
        <v>58</v>
      </c>
      <c r="BK9886" s="98" t="s">
        <v>70</v>
      </c>
    </row>
    <row r="9887" spans="17:63" ht="29.25" customHeight="1" x14ac:dyDescent="0.2">
      <c r="Q9887" s="92" t="s">
        <v>50</v>
      </c>
      <c r="BF9887" s="101" t="s">
        <v>58</v>
      </c>
      <c r="BK9887" s="98" t="s">
        <v>70</v>
      </c>
    </row>
    <row r="9888" spans="17:63" ht="29.25" customHeight="1" x14ac:dyDescent="0.2">
      <c r="Q9888" s="92" t="s">
        <v>50</v>
      </c>
      <c r="BF9888" s="101" t="s">
        <v>58</v>
      </c>
      <c r="BK9888" s="98" t="s">
        <v>70</v>
      </c>
    </row>
    <row r="9889" spans="17:63" ht="29.25" customHeight="1" x14ac:dyDescent="0.2">
      <c r="Q9889" s="92" t="s">
        <v>50</v>
      </c>
      <c r="BF9889" s="101" t="s">
        <v>58</v>
      </c>
      <c r="BK9889" s="98" t="s">
        <v>70</v>
      </c>
    </row>
    <row r="9890" spans="17:63" ht="29.25" customHeight="1" x14ac:dyDescent="0.2">
      <c r="Q9890" s="92" t="s">
        <v>50</v>
      </c>
      <c r="BF9890" s="101" t="s">
        <v>58</v>
      </c>
      <c r="BK9890" s="98" t="s">
        <v>70</v>
      </c>
    </row>
    <row r="9891" spans="17:63" ht="29.25" customHeight="1" x14ac:dyDescent="0.2">
      <c r="Q9891" s="92" t="s">
        <v>50</v>
      </c>
      <c r="BF9891" s="101" t="s">
        <v>58</v>
      </c>
      <c r="BK9891" s="98" t="s">
        <v>70</v>
      </c>
    </row>
    <row r="9892" spans="17:63" ht="29.25" customHeight="1" x14ac:dyDescent="0.2">
      <c r="Q9892" s="92" t="s">
        <v>50</v>
      </c>
      <c r="BF9892" s="101" t="s">
        <v>58</v>
      </c>
      <c r="BK9892" s="98" t="s">
        <v>70</v>
      </c>
    </row>
    <row r="9893" spans="17:63" ht="29.25" customHeight="1" x14ac:dyDescent="0.2">
      <c r="Q9893" s="92" t="s">
        <v>50</v>
      </c>
      <c r="BF9893" s="101" t="s">
        <v>58</v>
      </c>
      <c r="BK9893" s="98" t="s">
        <v>70</v>
      </c>
    </row>
    <row r="9894" spans="17:63" ht="29.25" customHeight="1" x14ac:dyDescent="0.2">
      <c r="Q9894" s="92" t="s">
        <v>50</v>
      </c>
      <c r="BF9894" s="101" t="s">
        <v>58</v>
      </c>
      <c r="BK9894" s="98" t="s">
        <v>70</v>
      </c>
    </row>
    <row r="9895" spans="17:63" ht="29.25" customHeight="1" x14ac:dyDescent="0.2">
      <c r="Q9895" s="92" t="s">
        <v>50</v>
      </c>
      <c r="BF9895" s="101" t="s">
        <v>58</v>
      </c>
      <c r="BK9895" s="98" t="s">
        <v>70</v>
      </c>
    </row>
    <row r="9896" spans="17:63" ht="29.25" customHeight="1" x14ac:dyDescent="0.2">
      <c r="Q9896" s="92" t="s">
        <v>50</v>
      </c>
      <c r="BF9896" s="101" t="s">
        <v>58</v>
      </c>
      <c r="BK9896" s="98" t="s">
        <v>70</v>
      </c>
    </row>
    <row r="9897" spans="17:63" ht="29.25" customHeight="1" x14ac:dyDescent="0.2">
      <c r="Q9897" s="92" t="s">
        <v>50</v>
      </c>
      <c r="BF9897" s="101" t="s">
        <v>58</v>
      </c>
      <c r="BK9897" s="98" t="s">
        <v>70</v>
      </c>
    </row>
    <row r="9898" spans="17:63" ht="29.25" customHeight="1" x14ac:dyDescent="0.2">
      <c r="Q9898" s="92" t="s">
        <v>50</v>
      </c>
      <c r="BF9898" s="101" t="s">
        <v>58</v>
      </c>
      <c r="BK9898" s="98" t="s">
        <v>70</v>
      </c>
    </row>
    <row r="9899" spans="17:63" ht="29.25" customHeight="1" x14ac:dyDescent="0.2">
      <c r="Q9899" s="92" t="s">
        <v>50</v>
      </c>
      <c r="BF9899" s="101" t="s">
        <v>58</v>
      </c>
      <c r="BK9899" s="98" t="s">
        <v>70</v>
      </c>
    </row>
    <row r="9900" spans="17:63" ht="29.25" customHeight="1" x14ac:dyDescent="0.2">
      <c r="Q9900" s="92" t="s">
        <v>50</v>
      </c>
      <c r="BF9900" s="101" t="s">
        <v>58</v>
      </c>
      <c r="BK9900" s="98" t="s">
        <v>70</v>
      </c>
    </row>
    <row r="9901" spans="17:63" ht="29.25" customHeight="1" x14ac:dyDescent="0.2">
      <c r="Q9901" s="92" t="s">
        <v>50</v>
      </c>
      <c r="BF9901" s="101" t="s">
        <v>58</v>
      </c>
      <c r="BK9901" s="98" t="s">
        <v>70</v>
      </c>
    </row>
    <row r="9902" spans="17:63" ht="29.25" customHeight="1" x14ac:dyDescent="0.2">
      <c r="Q9902" s="92" t="s">
        <v>50</v>
      </c>
      <c r="BF9902" s="101" t="s">
        <v>58</v>
      </c>
      <c r="BK9902" s="98" t="s">
        <v>70</v>
      </c>
    </row>
    <row r="9903" spans="17:63" ht="29.25" customHeight="1" x14ac:dyDescent="0.2">
      <c r="Q9903" s="92" t="s">
        <v>50</v>
      </c>
      <c r="BF9903" s="101" t="s">
        <v>58</v>
      </c>
      <c r="BK9903" s="98" t="s">
        <v>70</v>
      </c>
    </row>
    <row r="9904" spans="17:63" ht="29.25" customHeight="1" x14ac:dyDescent="0.2">
      <c r="Q9904" s="92" t="s">
        <v>50</v>
      </c>
      <c r="BF9904" s="101" t="s">
        <v>58</v>
      </c>
      <c r="BK9904" s="98" t="s">
        <v>70</v>
      </c>
    </row>
    <row r="9905" spans="17:63" ht="29.25" customHeight="1" x14ac:dyDescent="0.2">
      <c r="Q9905" s="92" t="s">
        <v>50</v>
      </c>
      <c r="BF9905" s="101" t="s">
        <v>58</v>
      </c>
      <c r="BK9905" s="98" t="s">
        <v>70</v>
      </c>
    </row>
    <row r="9906" spans="17:63" ht="29.25" customHeight="1" x14ac:dyDescent="0.2">
      <c r="Q9906" s="92" t="s">
        <v>50</v>
      </c>
      <c r="BF9906" s="101" t="s">
        <v>58</v>
      </c>
      <c r="BK9906" s="98" t="s">
        <v>70</v>
      </c>
    </row>
    <row r="9907" spans="17:63" ht="29.25" customHeight="1" x14ac:dyDescent="0.2">
      <c r="Q9907" s="92" t="s">
        <v>50</v>
      </c>
      <c r="BF9907" s="101" t="s">
        <v>58</v>
      </c>
      <c r="BK9907" s="98" t="s">
        <v>70</v>
      </c>
    </row>
    <row r="9908" spans="17:63" ht="29.25" customHeight="1" x14ac:dyDescent="0.2">
      <c r="Q9908" s="92" t="s">
        <v>50</v>
      </c>
      <c r="BF9908" s="101" t="s">
        <v>58</v>
      </c>
      <c r="BK9908" s="98" t="s">
        <v>70</v>
      </c>
    </row>
    <row r="9909" spans="17:63" ht="29.25" customHeight="1" x14ac:dyDescent="0.2">
      <c r="Q9909" s="92" t="s">
        <v>50</v>
      </c>
      <c r="BF9909" s="101" t="s">
        <v>58</v>
      </c>
      <c r="BK9909" s="98" t="s">
        <v>70</v>
      </c>
    </row>
    <row r="9910" spans="17:63" ht="29.25" customHeight="1" x14ac:dyDescent="0.2">
      <c r="Q9910" s="92" t="s">
        <v>50</v>
      </c>
      <c r="BF9910" s="101" t="s">
        <v>58</v>
      </c>
      <c r="BK9910" s="98" t="s">
        <v>70</v>
      </c>
    </row>
    <row r="9911" spans="17:63" ht="29.25" customHeight="1" x14ac:dyDescent="0.2">
      <c r="Q9911" s="92" t="s">
        <v>50</v>
      </c>
      <c r="BF9911" s="101" t="s">
        <v>58</v>
      </c>
      <c r="BK9911" s="98" t="s">
        <v>70</v>
      </c>
    </row>
    <row r="9912" spans="17:63" ht="29.25" customHeight="1" x14ac:dyDescent="0.2">
      <c r="Q9912" s="92" t="s">
        <v>50</v>
      </c>
      <c r="BF9912" s="101" t="s">
        <v>58</v>
      </c>
      <c r="BK9912" s="98" t="s">
        <v>70</v>
      </c>
    </row>
    <row r="9913" spans="17:63" ht="29.25" customHeight="1" x14ac:dyDescent="0.2">
      <c r="Q9913" s="92" t="s">
        <v>50</v>
      </c>
      <c r="BF9913" s="101" t="s">
        <v>58</v>
      </c>
      <c r="BK9913" s="98" t="s">
        <v>70</v>
      </c>
    </row>
    <row r="9914" spans="17:63" ht="29.25" customHeight="1" x14ac:dyDescent="0.2">
      <c r="Q9914" s="92" t="s">
        <v>50</v>
      </c>
      <c r="BF9914" s="101" t="s">
        <v>58</v>
      </c>
      <c r="BK9914" s="98" t="s">
        <v>70</v>
      </c>
    </row>
    <row r="9915" spans="17:63" ht="29.25" customHeight="1" x14ac:dyDescent="0.2">
      <c r="Q9915" s="92" t="s">
        <v>50</v>
      </c>
      <c r="BF9915" s="101" t="s">
        <v>58</v>
      </c>
      <c r="BK9915" s="98" t="s">
        <v>70</v>
      </c>
    </row>
    <row r="9916" spans="17:63" ht="29.25" customHeight="1" x14ac:dyDescent="0.2">
      <c r="Q9916" s="92" t="s">
        <v>50</v>
      </c>
      <c r="BF9916" s="101" t="s">
        <v>58</v>
      </c>
      <c r="BK9916" s="98" t="s">
        <v>70</v>
      </c>
    </row>
    <row r="9917" spans="17:63" ht="29.25" customHeight="1" x14ac:dyDescent="0.2">
      <c r="Q9917" s="92" t="s">
        <v>50</v>
      </c>
      <c r="BF9917" s="101" t="s">
        <v>58</v>
      </c>
      <c r="BK9917" s="98" t="s">
        <v>70</v>
      </c>
    </row>
    <row r="9918" spans="17:63" ht="29.25" customHeight="1" x14ac:dyDescent="0.2">
      <c r="Q9918" s="92" t="s">
        <v>50</v>
      </c>
      <c r="BF9918" s="101" t="s">
        <v>58</v>
      </c>
      <c r="BK9918" s="98" t="s">
        <v>70</v>
      </c>
    </row>
    <row r="9919" spans="17:63" ht="29.25" customHeight="1" x14ac:dyDescent="0.2">
      <c r="Q9919" s="92" t="s">
        <v>50</v>
      </c>
      <c r="BF9919" s="101" t="s">
        <v>58</v>
      </c>
      <c r="BK9919" s="98" t="s">
        <v>70</v>
      </c>
    </row>
    <row r="9920" spans="17:63" ht="29.25" customHeight="1" x14ac:dyDescent="0.2">
      <c r="Q9920" s="92" t="s">
        <v>50</v>
      </c>
      <c r="BF9920" s="101" t="s">
        <v>58</v>
      </c>
      <c r="BK9920" s="98" t="s">
        <v>70</v>
      </c>
    </row>
    <row r="9921" spans="17:63" ht="29.25" customHeight="1" x14ac:dyDescent="0.2">
      <c r="Q9921" s="92" t="s">
        <v>50</v>
      </c>
      <c r="BF9921" s="101" t="s">
        <v>58</v>
      </c>
      <c r="BK9921" s="98" t="s">
        <v>70</v>
      </c>
    </row>
    <row r="9922" spans="17:63" ht="29.25" customHeight="1" x14ac:dyDescent="0.2">
      <c r="Q9922" s="92" t="s">
        <v>50</v>
      </c>
      <c r="BF9922" s="101" t="s">
        <v>58</v>
      </c>
      <c r="BK9922" s="98" t="s">
        <v>70</v>
      </c>
    </row>
    <row r="9923" spans="17:63" ht="29.25" customHeight="1" x14ac:dyDescent="0.2">
      <c r="Q9923" s="92" t="s">
        <v>50</v>
      </c>
      <c r="BF9923" s="101" t="s">
        <v>58</v>
      </c>
      <c r="BK9923" s="98" t="s">
        <v>70</v>
      </c>
    </row>
    <row r="9924" spans="17:63" ht="29.25" customHeight="1" x14ac:dyDescent="0.2">
      <c r="Q9924" s="92" t="s">
        <v>50</v>
      </c>
      <c r="BF9924" s="101" t="s">
        <v>58</v>
      </c>
      <c r="BK9924" s="98" t="s">
        <v>70</v>
      </c>
    </row>
    <row r="9925" spans="17:63" ht="29.25" customHeight="1" x14ac:dyDescent="0.2">
      <c r="Q9925" s="92" t="s">
        <v>50</v>
      </c>
      <c r="BF9925" s="101" t="s">
        <v>58</v>
      </c>
      <c r="BK9925" s="98" t="s">
        <v>70</v>
      </c>
    </row>
    <row r="9926" spans="17:63" ht="29.25" customHeight="1" x14ac:dyDescent="0.2">
      <c r="Q9926" s="92" t="s">
        <v>50</v>
      </c>
      <c r="BF9926" s="101" t="s">
        <v>58</v>
      </c>
      <c r="BK9926" s="98" t="s">
        <v>70</v>
      </c>
    </row>
    <row r="9927" spans="17:63" ht="29.25" customHeight="1" x14ac:dyDescent="0.2">
      <c r="Q9927" s="92" t="s">
        <v>50</v>
      </c>
      <c r="BF9927" s="101" t="s">
        <v>58</v>
      </c>
      <c r="BK9927" s="98" t="s">
        <v>70</v>
      </c>
    </row>
    <row r="9928" spans="17:63" ht="29.25" customHeight="1" x14ac:dyDescent="0.2">
      <c r="Q9928" s="92" t="s">
        <v>50</v>
      </c>
      <c r="BF9928" s="101" t="s">
        <v>58</v>
      </c>
      <c r="BK9928" s="98" t="s">
        <v>70</v>
      </c>
    </row>
    <row r="9929" spans="17:63" ht="29.25" customHeight="1" x14ac:dyDescent="0.2">
      <c r="Q9929" s="92" t="s">
        <v>50</v>
      </c>
      <c r="BF9929" s="101" t="s">
        <v>58</v>
      </c>
      <c r="BK9929" s="98" t="s">
        <v>70</v>
      </c>
    </row>
    <row r="9930" spans="17:63" ht="29.25" customHeight="1" x14ac:dyDescent="0.2">
      <c r="Q9930" s="92" t="s">
        <v>50</v>
      </c>
      <c r="BF9930" s="101" t="s">
        <v>58</v>
      </c>
      <c r="BK9930" s="98" t="s">
        <v>70</v>
      </c>
    </row>
    <row r="9931" spans="17:63" ht="29.25" customHeight="1" x14ac:dyDescent="0.2">
      <c r="Q9931" s="92" t="s">
        <v>50</v>
      </c>
      <c r="BF9931" s="101" t="s">
        <v>58</v>
      </c>
      <c r="BK9931" s="98" t="s">
        <v>70</v>
      </c>
    </row>
    <row r="9932" spans="17:63" ht="29.25" customHeight="1" x14ac:dyDescent="0.2">
      <c r="Q9932" s="92" t="s">
        <v>50</v>
      </c>
      <c r="BF9932" s="101" t="s">
        <v>58</v>
      </c>
      <c r="BK9932" s="98" t="s">
        <v>70</v>
      </c>
    </row>
    <row r="9933" spans="17:63" ht="29.25" customHeight="1" x14ac:dyDescent="0.2">
      <c r="Q9933" s="92" t="s">
        <v>50</v>
      </c>
      <c r="BF9933" s="101" t="s">
        <v>58</v>
      </c>
      <c r="BK9933" s="98" t="s">
        <v>70</v>
      </c>
    </row>
    <row r="9934" spans="17:63" ht="29.25" customHeight="1" x14ac:dyDescent="0.2">
      <c r="Q9934" s="92" t="s">
        <v>50</v>
      </c>
      <c r="BF9934" s="101" t="s">
        <v>58</v>
      </c>
      <c r="BK9934" s="98" t="s">
        <v>70</v>
      </c>
    </row>
    <row r="9935" spans="17:63" ht="29.25" customHeight="1" x14ac:dyDescent="0.2">
      <c r="Q9935" s="92" t="s">
        <v>50</v>
      </c>
      <c r="BF9935" s="101" t="s">
        <v>58</v>
      </c>
      <c r="BK9935" s="98" t="s">
        <v>70</v>
      </c>
    </row>
    <row r="9936" spans="17:63" ht="29.25" customHeight="1" x14ac:dyDescent="0.2">
      <c r="Q9936" s="92" t="s">
        <v>50</v>
      </c>
      <c r="BF9936" s="101" t="s">
        <v>58</v>
      </c>
      <c r="BK9936" s="98" t="s">
        <v>70</v>
      </c>
    </row>
    <row r="9937" spans="17:63" ht="29.25" customHeight="1" x14ac:dyDescent="0.2">
      <c r="Q9937" s="92" t="s">
        <v>50</v>
      </c>
      <c r="BF9937" s="101" t="s">
        <v>58</v>
      </c>
      <c r="BK9937" s="98" t="s">
        <v>70</v>
      </c>
    </row>
    <row r="9938" spans="17:63" ht="29.25" customHeight="1" x14ac:dyDescent="0.2">
      <c r="Q9938" s="92" t="s">
        <v>50</v>
      </c>
      <c r="BF9938" s="101" t="s">
        <v>58</v>
      </c>
      <c r="BK9938" s="98" t="s">
        <v>70</v>
      </c>
    </row>
    <row r="9939" spans="17:63" ht="29.25" customHeight="1" x14ac:dyDescent="0.2">
      <c r="Q9939" s="92" t="s">
        <v>50</v>
      </c>
      <c r="BF9939" s="101" t="s">
        <v>58</v>
      </c>
      <c r="BK9939" s="98" t="s">
        <v>70</v>
      </c>
    </row>
    <row r="9940" spans="17:63" ht="29.25" customHeight="1" x14ac:dyDescent="0.2">
      <c r="Q9940" s="92" t="s">
        <v>50</v>
      </c>
      <c r="BF9940" s="101" t="s">
        <v>58</v>
      </c>
      <c r="BK9940" s="98" t="s">
        <v>70</v>
      </c>
    </row>
    <row r="9941" spans="17:63" ht="29.25" customHeight="1" x14ac:dyDescent="0.2">
      <c r="Q9941" s="92" t="s">
        <v>50</v>
      </c>
      <c r="BF9941" s="101" t="s">
        <v>58</v>
      </c>
      <c r="BK9941" s="98" t="s">
        <v>70</v>
      </c>
    </row>
    <row r="9942" spans="17:63" ht="29.25" customHeight="1" x14ac:dyDescent="0.2">
      <c r="Q9942" s="92" t="s">
        <v>50</v>
      </c>
      <c r="BF9942" s="101" t="s">
        <v>58</v>
      </c>
      <c r="BK9942" s="98" t="s">
        <v>70</v>
      </c>
    </row>
    <row r="9943" spans="17:63" ht="29.25" customHeight="1" x14ac:dyDescent="0.2">
      <c r="Q9943" s="92" t="s">
        <v>50</v>
      </c>
      <c r="BF9943" s="101" t="s">
        <v>58</v>
      </c>
      <c r="BK9943" s="98" t="s">
        <v>70</v>
      </c>
    </row>
    <row r="9944" spans="17:63" ht="29.25" customHeight="1" x14ac:dyDescent="0.2">
      <c r="Q9944" s="92" t="s">
        <v>50</v>
      </c>
      <c r="BF9944" s="101" t="s">
        <v>58</v>
      </c>
      <c r="BK9944" s="98" t="s">
        <v>70</v>
      </c>
    </row>
    <row r="9945" spans="17:63" ht="29.25" customHeight="1" x14ac:dyDescent="0.2">
      <c r="Q9945" s="92" t="s">
        <v>50</v>
      </c>
      <c r="BF9945" s="101" t="s">
        <v>58</v>
      </c>
      <c r="BK9945" s="98" t="s">
        <v>70</v>
      </c>
    </row>
    <row r="9946" spans="17:63" ht="29.25" customHeight="1" x14ac:dyDescent="0.2">
      <c r="Q9946" s="92" t="s">
        <v>50</v>
      </c>
      <c r="BF9946" s="101" t="s">
        <v>58</v>
      </c>
      <c r="BK9946" s="98" t="s">
        <v>70</v>
      </c>
    </row>
    <row r="9947" spans="17:63" ht="29.25" customHeight="1" x14ac:dyDescent="0.2">
      <c r="Q9947" s="92" t="s">
        <v>50</v>
      </c>
      <c r="BF9947" s="101" t="s">
        <v>58</v>
      </c>
      <c r="BK9947" s="98" t="s">
        <v>70</v>
      </c>
    </row>
    <row r="9948" spans="17:63" ht="29.25" customHeight="1" x14ac:dyDescent="0.2">
      <c r="Q9948" s="92" t="s">
        <v>50</v>
      </c>
      <c r="BF9948" s="101" t="s">
        <v>58</v>
      </c>
      <c r="BK9948" s="98" t="s">
        <v>70</v>
      </c>
    </row>
    <row r="9949" spans="17:63" ht="29.25" customHeight="1" x14ac:dyDescent="0.2">
      <c r="Q9949" s="92" t="s">
        <v>50</v>
      </c>
      <c r="BF9949" s="101" t="s">
        <v>58</v>
      </c>
      <c r="BK9949" s="98" t="s">
        <v>70</v>
      </c>
    </row>
    <row r="9950" spans="17:63" ht="29.25" customHeight="1" x14ac:dyDescent="0.2">
      <c r="Q9950" s="92" t="s">
        <v>50</v>
      </c>
      <c r="BF9950" s="101" t="s">
        <v>58</v>
      </c>
      <c r="BK9950" s="98" t="s">
        <v>70</v>
      </c>
    </row>
    <row r="9951" spans="17:63" ht="29.25" customHeight="1" x14ac:dyDescent="0.2">
      <c r="Q9951" s="92" t="s">
        <v>50</v>
      </c>
      <c r="BF9951" s="101" t="s">
        <v>58</v>
      </c>
      <c r="BK9951" s="98" t="s">
        <v>70</v>
      </c>
    </row>
    <row r="9952" spans="17:63" ht="29.25" customHeight="1" x14ac:dyDescent="0.2">
      <c r="Q9952" s="92" t="s">
        <v>50</v>
      </c>
      <c r="BF9952" s="101" t="s">
        <v>58</v>
      </c>
      <c r="BK9952" s="98" t="s">
        <v>70</v>
      </c>
    </row>
    <row r="9953" spans="17:63" ht="29.25" customHeight="1" x14ac:dyDescent="0.2">
      <c r="Q9953" s="92" t="s">
        <v>50</v>
      </c>
      <c r="BF9953" s="101" t="s">
        <v>58</v>
      </c>
      <c r="BK9953" s="98" t="s">
        <v>70</v>
      </c>
    </row>
    <row r="9954" spans="17:63" ht="29.25" customHeight="1" x14ac:dyDescent="0.2">
      <c r="Q9954" s="92" t="s">
        <v>50</v>
      </c>
      <c r="BF9954" s="101" t="s">
        <v>58</v>
      </c>
      <c r="BK9954" s="98" t="s">
        <v>70</v>
      </c>
    </row>
    <row r="9955" spans="17:63" ht="29.25" customHeight="1" x14ac:dyDescent="0.2">
      <c r="Q9955" s="92" t="s">
        <v>50</v>
      </c>
      <c r="BF9955" s="101" t="s">
        <v>58</v>
      </c>
      <c r="BK9955" s="98" t="s">
        <v>70</v>
      </c>
    </row>
    <row r="9956" spans="17:63" ht="29.25" customHeight="1" x14ac:dyDescent="0.2">
      <c r="Q9956" s="92" t="s">
        <v>50</v>
      </c>
      <c r="BF9956" s="101" t="s">
        <v>58</v>
      </c>
      <c r="BK9956" s="98" t="s">
        <v>70</v>
      </c>
    </row>
    <row r="9957" spans="17:63" ht="29.25" customHeight="1" x14ac:dyDescent="0.2">
      <c r="Q9957" s="92" t="s">
        <v>50</v>
      </c>
      <c r="BF9957" s="101" t="s">
        <v>58</v>
      </c>
      <c r="BK9957" s="98" t="s">
        <v>70</v>
      </c>
    </row>
    <row r="9958" spans="17:63" ht="29.25" customHeight="1" x14ac:dyDescent="0.2">
      <c r="Q9958" s="92" t="s">
        <v>50</v>
      </c>
      <c r="BF9958" s="101" t="s">
        <v>58</v>
      </c>
      <c r="BK9958" s="98" t="s">
        <v>70</v>
      </c>
    </row>
    <row r="9959" spans="17:63" ht="29.25" customHeight="1" x14ac:dyDescent="0.2">
      <c r="Q9959" s="92" t="s">
        <v>50</v>
      </c>
      <c r="BF9959" s="101" t="s">
        <v>58</v>
      </c>
      <c r="BK9959" s="98" t="s">
        <v>70</v>
      </c>
    </row>
    <row r="9960" spans="17:63" ht="29.25" customHeight="1" x14ac:dyDescent="0.2">
      <c r="Q9960" s="92" t="s">
        <v>50</v>
      </c>
      <c r="BF9960" s="101" t="s">
        <v>58</v>
      </c>
      <c r="BK9960" s="98" t="s">
        <v>70</v>
      </c>
    </row>
    <row r="9961" spans="17:63" ht="29.25" customHeight="1" x14ac:dyDescent="0.2">
      <c r="Q9961" s="92" t="s">
        <v>50</v>
      </c>
      <c r="BF9961" s="101" t="s">
        <v>58</v>
      </c>
      <c r="BK9961" s="98" t="s">
        <v>70</v>
      </c>
    </row>
    <row r="9962" spans="17:63" ht="29.25" customHeight="1" x14ac:dyDescent="0.2">
      <c r="Q9962" s="92" t="s">
        <v>50</v>
      </c>
      <c r="BF9962" s="101" t="s">
        <v>58</v>
      </c>
      <c r="BK9962" s="98" t="s">
        <v>70</v>
      </c>
    </row>
    <row r="9963" spans="17:63" ht="29.25" customHeight="1" x14ac:dyDescent="0.2">
      <c r="Q9963" s="92" t="s">
        <v>50</v>
      </c>
      <c r="BF9963" s="101" t="s">
        <v>58</v>
      </c>
      <c r="BK9963" s="98" t="s">
        <v>70</v>
      </c>
    </row>
    <row r="9964" spans="17:63" ht="29.25" customHeight="1" x14ac:dyDescent="0.2">
      <c r="Q9964" s="92" t="s">
        <v>50</v>
      </c>
      <c r="BF9964" s="101" t="s">
        <v>58</v>
      </c>
      <c r="BK9964" s="98" t="s">
        <v>70</v>
      </c>
    </row>
    <row r="9965" spans="17:63" ht="29.25" customHeight="1" x14ac:dyDescent="0.2">
      <c r="Q9965" s="92" t="s">
        <v>50</v>
      </c>
      <c r="BF9965" s="101" t="s">
        <v>58</v>
      </c>
      <c r="BK9965" s="98" t="s">
        <v>70</v>
      </c>
    </row>
    <row r="9966" spans="17:63" ht="29.25" customHeight="1" x14ac:dyDescent="0.2">
      <c r="Q9966" s="92" t="s">
        <v>50</v>
      </c>
      <c r="BF9966" s="101" t="s">
        <v>58</v>
      </c>
      <c r="BK9966" s="98" t="s">
        <v>70</v>
      </c>
    </row>
    <row r="9967" spans="17:63" ht="29.25" customHeight="1" x14ac:dyDescent="0.2">
      <c r="Q9967" s="92" t="s">
        <v>50</v>
      </c>
      <c r="BF9967" s="101" t="s">
        <v>58</v>
      </c>
      <c r="BK9967" s="98" t="s">
        <v>70</v>
      </c>
    </row>
    <row r="9968" spans="17:63" ht="29.25" customHeight="1" x14ac:dyDescent="0.2">
      <c r="Q9968" s="92" t="s">
        <v>50</v>
      </c>
      <c r="BF9968" s="101" t="s">
        <v>58</v>
      </c>
      <c r="BK9968" s="98" t="s">
        <v>70</v>
      </c>
    </row>
    <row r="9969" spans="17:63" ht="29.25" customHeight="1" x14ac:dyDescent="0.2">
      <c r="Q9969" s="92" t="s">
        <v>50</v>
      </c>
      <c r="BF9969" s="101" t="s">
        <v>58</v>
      </c>
      <c r="BK9969" s="98" t="s">
        <v>70</v>
      </c>
    </row>
    <row r="9970" spans="17:63" ht="29.25" customHeight="1" x14ac:dyDescent="0.2">
      <c r="Q9970" s="92" t="s">
        <v>50</v>
      </c>
      <c r="BF9970" s="101" t="s">
        <v>58</v>
      </c>
      <c r="BK9970" s="98" t="s">
        <v>70</v>
      </c>
    </row>
    <row r="9971" spans="17:63" ht="29.25" customHeight="1" x14ac:dyDescent="0.2">
      <c r="Q9971" s="92" t="s">
        <v>50</v>
      </c>
      <c r="BF9971" s="101" t="s">
        <v>58</v>
      </c>
      <c r="BK9971" s="98" t="s">
        <v>70</v>
      </c>
    </row>
    <row r="9972" spans="17:63" ht="29.25" customHeight="1" x14ac:dyDescent="0.2">
      <c r="Q9972" s="92" t="s">
        <v>50</v>
      </c>
      <c r="BF9972" s="101" t="s">
        <v>58</v>
      </c>
      <c r="BK9972" s="98" t="s">
        <v>70</v>
      </c>
    </row>
    <row r="9973" spans="17:63" ht="29.25" customHeight="1" x14ac:dyDescent="0.2">
      <c r="Q9973" s="92" t="s">
        <v>50</v>
      </c>
      <c r="BF9973" s="101" t="s">
        <v>58</v>
      </c>
      <c r="BK9973" s="98" t="s">
        <v>70</v>
      </c>
    </row>
    <row r="9974" spans="17:63" ht="29.25" customHeight="1" x14ac:dyDescent="0.2">
      <c r="Q9974" s="92" t="s">
        <v>50</v>
      </c>
      <c r="BF9974" s="101" t="s">
        <v>58</v>
      </c>
      <c r="BK9974" s="98" t="s">
        <v>70</v>
      </c>
    </row>
    <row r="9975" spans="17:63" ht="29.25" customHeight="1" x14ac:dyDescent="0.2">
      <c r="Q9975" s="92" t="s">
        <v>50</v>
      </c>
      <c r="BF9975" s="101" t="s">
        <v>58</v>
      </c>
      <c r="BK9975" s="98" t="s">
        <v>70</v>
      </c>
    </row>
    <row r="9976" spans="17:63" ht="29.25" customHeight="1" x14ac:dyDescent="0.2">
      <c r="Q9976" s="92" t="s">
        <v>50</v>
      </c>
      <c r="BF9976" s="101" t="s">
        <v>58</v>
      </c>
      <c r="BK9976" s="98" t="s">
        <v>70</v>
      </c>
    </row>
    <row r="9977" spans="17:63" ht="29.25" customHeight="1" x14ac:dyDescent="0.2">
      <c r="Q9977" s="92" t="s">
        <v>50</v>
      </c>
      <c r="BF9977" s="101" t="s">
        <v>58</v>
      </c>
      <c r="BK9977" s="98" t="s">
        <v>70</v>
      </c>
    </row>
    <row r="9978" spans="17:63" ht="29.25" customHeight="1" x14ac:dyDescent="0.2">
      <c r="Q9978" s="92" t="s">
        <v>50</v>
      </c>
      <c r="BF9978" s="101" t="s">
        <v>58</v>
      </c>
      <c r="BK9978" s="98" t="s">
        <v>70</v>
      </c>
    </row>
    <row r="9979" spans="17:63" ht="29.25" customHeight="1" x14ac:dyDescent="0.2">
      <c r="Q9979" s="92" t="s">
        <v>50</v>
      </c>
      <c r="BF9979" s="101" t="s">
        <v>58</v>
      </c>
      <c r="BK9979" s="98" t="s">
        <v>70</v>
      </c>
    </row>
    <row r="9980" spans="17:63" ht="29.25" customHeight="1" x14ac:dyDescent="0.2">
      <c r="Q9980" s="92" t="s">
        <v>50</v>
      </c>
      <c r="BF9980" s="101" t="s">
        <v>58</v>
      </c>
      <c r="BK9980" s="98" t="s">
        <v>70</v>
      </c>
    </row>
    <row r="9981" spans="17:63" ht="29.25" customHeight="1" x14ac:dyDescent="0.2">
      <c r="Q9981" s="92" t="s">
        <v>50</v>
      </c>
      <c r="BF9981" s="101" t="s">
        <v>58</v>
      </c>
      <c r="BK9981" s="98" t="s">
        <v>70</v>
      </c>
    </row>
    <row r="9982" spans="17:63" ht="29.25" customHeight="1" x14ac:dyDescent="0.2">
      <c r="Q9982" s="92" t="s">
        <v>50</v>
      </c>
      <c r="BF9982" s="101" t="s">
        <v>58</v>
      </c>
      <c r="BK9982" s="98" t="s">
        <v>70</v>
      </c>
    </row>
    <row r="9983" spans="17:63" ht="29.25" customHeight="1" x14ac:dyDescent="0.2">
      <c r="Q9983" s="92" t="s">
        <v>50</v>
      </c>
      <c r="BF9983" s="101" t="s">
        <v>58</v>
      </c>
      <c r="BK9983" s="98" t="s">
        <v>70</v>
      </c>
    </row>
    <row r="9984" spans="17:63" ht="29.25" customHeight="1" x14ac:dyDescent="0.2">
      <c r="Q9984" s="92" t="s">
        <v>50</v>
      </c>
      <c r="BF9984" s="101" t="s">
        <v>58</v>
      </c>
      <c r="BK9984" s="98" t="s">
        <v>70</v>
      </c>
    </row>
    <row r="9985" spans="17:63" ht="29.25" customHeight="1" x14ac:dyDescent="0.2">
      <c r="Q9985" s="92" t="s">
        <v>50</v>
      </c>
      <c r="BF9985" s="101" t="s">
        <v>58</v>
      </c>
      <c r="BK9985" s="98" t="s">
        <v>70</v>
      </c>
    </row>
    <row r="9986" spans="17:63" ht="29.25" customHeight="1" x14ac:dyDescent="0.2">
      <c r="Q9986" s="92" t="s">
        <v>50</v>
      </c>
      <c r="BF9986" s="101" t="s">
        <v>58</v>
      </c>
      <c r="BK9986" s="98" t="s">
        <v>70</v>
      </c>
    </row>
    <row r="9987" spans="17:63" ht="29.25" customHeight="1" x14ac:dyDescent="0.2">
      <c r="Q9987" s="92" t="s">
        <v>50</v>
      </c>
      <c r="BF9987" s="101" t="s">
        <v>58</v>
      </c>
      <c r="BK9987" s="98" t="s">
        <v>70</v>
      </c>
    </row>
    <row r="9988" spans="17:63" ht="29.25" customHeight="1" x14ac:dyDescent="0.2">
      <c r="Q9988" s="92" t="s">
        <v>50</v>
      </c>
      <c r="BF9988" s="101" t="s">
        <v>58</v>
      </c>
      <c r="BK9988" s="98" t="s">
        <v>70</v>
      </c>
    </row>
    <row r="9989" spans="17:63" ht="29.25" customHeight="1" x14ac:dyDescent="0.2">
      <c r="Q9989" s="92" t="s">
        <v>50</v>
      </c>
      <c r="BF9989" s="101" t="s">
        <v>58</v>
      </c>
      <c r="BK9989" s="98" t="s">
        <v>70</v>
      </c>
    </row>
    <row r="9990" spans="17:63" ht="29.25" customHeight="1" x14ac:dyDescent="0.2">
      <c r="Q9990" s="92" t="s">
        <v>50</v>
      </c>
      <c r="BF9990" s="101" t="s">
        <v>58</v>
      </c>
      <c r="BK9990" s="98" t="s">
        <v>70</v>
      </c>
    </row>
    <row r="9991" spans="17:63" ht="29.25" customHeight="1" x14ac:dyDescent="0.2">
      <c r="Q9991" s="92" t="s">
        <v>50</v>
      </c>
      <c r="BF9991" s="101" t="s">
        <v>58</v>
      </c>
      <c r="BK9991" s="98" t="s">
        <v>70</v>
      </c>
    </row>
    <row r="9992" spans="17:63" ht="29.25" customHeight="1" x14ac:dyDescent="0.2">
      <c r="Q9992" s="92" t="s">
        <v>50</v>
      </c>
      <c r="BF9992" s="101" t="s">
        <v>58</v>
      </c>
      <c r="BK9992" s="98" t="s">
        <v>70</v>
      </c>
    </row>
    <row r="9993" spans="17:63" ht="29.25" customHeight="1" x14ac:dyDescent="0.2">
      <c r="Q9993" s="92" t="s">
        <v>50</v>
      </c>
      <c r="BF9993" s="101" t="s">
        <v>58</v>
      </c>
      <c r="BK9993" s="98" t="s">
        <v>70</v>
      </c>
    </row>
    <row r="9994" spans="17:63" ht="29.25" customHeight="1" x14ac:dyDescent="0.2">
      <c r="Q9994" s="92" t="s">
        <v>50</v>
      </c>
      <c r="BF9994" s="101" t="s">
        <v>58</v>
      </c>
      <c r="BK9994" s="98" t="s">
        <v>70</v>
      </c>
    </row>
    <row r="9995" spans="17:63" ht="29.25" customHeight="1" x14ac:dyDescent="0.2">
      <c r="Q9995" s="92" t="s">
        <v>50</v>
      </c>
      <c r="BF9995" s="101" t="s">
        <v>58</v>
      </c>
      <c r="BK9995" s="98" t="s">
        <v>70</v>
      </c>
    </row>
    <row r="9996" spans="17:63" ht="29.25" customHeight="1" x14ac:dyDescent="0.2">
      <c r="Q9996" s="92" t="s">
        <v>50</v>
      </c>
      <c r="BF9996" s="101" t="s">
        <v>58</v>
      </c>
      <c r="BK9996" s="98" t="s">
        <v>70</v>
      </c>
    </row>
    <row r="9997" spans="17:63" ht="29.25" customHeight="1" x14ac:dyDescent="0.2">
      <c r="Q9997" s="92" t="s">
        <v>50</v>
      </c>
      <c r="BF9997" s="101" t="s">
        <v>58</v>
      </c>
      <c r="BK9997" s="98" t="s">
        <v>70</v>
      </c>
    </row>
    <row r="9998" spans="17:63" ht="29.25" customHeight="1" x14ac:dyDescent="0.2">
      <c r="Q9998" s="92" t="s">
        <v>50</v>
      </c>
      <c r="BF9998" s="101" t="s">
        <v>58</v>
      </c>
      <c r="BK9998" s="98" t="s">
        <v>70</v>
      </c>
    </row>
    <row r="9999" spans="17:63" ht="29.25" customHeight="1" x14ac:dyDescent="0.2">
      <c r="Q9999" s="92" t="s">
        <v>50</v>
      </c>
      <c r="BF9999" s="101" t="s">
        <v>58</v>
      </c>
      <c r="BK9999" s="98" t="s">
        <v>70</v>
      </c>
    </row>
    <row r="10000" spans="17:63" ht="29.25" customHeight="1" x14ac:dyDescent="0.2">
      <c r="Q10000" s="92" t="s">
        <v>50</v>
      </c>
      <c r="BF10000" s="101" t="s">
        <v>58</v>
      </c>
      <c r="BK10000" s="98" t="s">
        <v>70</v>
      </c>
    </row>
    <row r="10001" spans="17:63" ht="29.25" customHeight="1" x14ac:dyDescent="0.2">
      <c r="Q10001" s="92" t="s">
        <v>50</v>
      </c>
      <c r="BF10001" s="101" t="s">
        <v>58</v>
      </c>
      <c r="BK10001" s="98" t="s">
        <v>70</v>
      </c>
    </row>
    <row r="10002" spans="17:63" ht="29.25" customHeight="1" x14ac:dyDescent="0.2">
      <c r="Q10002" s="92" t="s">
        <v>50</v>
      </c>
      <c r="BF10002" s="101" t="s">
        <v>58</v>
      </c>
      <c r="BK10002" s="98" t="s">
        <v>70</v>
      </c>
    </row>
    <row r="10003" spans="17:63" ht="29.25" customHeight="1" x14ac:dyDescent="0.2">
      <c r="Q10003" s="92" t="s">
        <v>50</v>
      </c>
      <c r="BF10003" s="101" t="s">
        <v>58</v>
      </c>
      <c r="BK10003" s="98" t="s">
        <v>70</v>
      </c>
    </row>
    <row r="10004" spans="17:63" ht="29.25" customHeight="1" x14ac:dyDescent="0.2">
      <c r="Q10004" s="92" t="s">
        <v>50</v>
      </c>
      <c r="BF10004" s="101" t="s">
        <v>58</v>
      </c>
      <c r="BK10004" s="98" t="s">
        <v>70</v>
      </c>
    </row>
    <row r="10005" spans="17:63" ht="29.25" customHeight="1" x14ac:dyDescent="0.2">
      <c r="Q10005" s="92" t="s">
        <v>50</v>
      </c>
      <c r="BF10005" s="101" t="s">
        <v>58</v>
      </c>
      <c r="BK10005" s="98" t="s">
        <v>70</v>
      </c>
    </row>
    <row r="10006" spans="17:63" ht="29.25" customHeight="1" x14ac:dyDescent="0.2">
      <c r="Q10006" s="92" t="s">
        <v>50</v>
      </c>
      <c r="BF10006" s="101" t="s">
        <v>58</v>
      </c>
      <c r="BK10006" s="98" t="s">
        <v>70</v>
      </c>
    </row>
    <row r="10007" spans="17:63" ht="29.25" customHeight="1" x14ac:dyDescent="0.2">
      <c r="Q10007" s="92" t="s">
        <v>50</v>
      </c>
      <c r="BF10007" s="101" t="s">
        <v>58</v>
      </c>
      <c r="BK10007" s="98" t="s">
        <v>70</v>
      </c>
    </row>
    <row r="10008" spans="17:63" ht="29.25" customHeight="1" x14ac:dyDescent="0.2">
      <c r="Q10008" s="92" t="s">
        <v>50</v>
      </c>
      <c r="BF10008" s="101" t="s">
        <v>58</v>
      </c>
      <c r="BK10008" s="98" t="s">
        <v>70</v>
      </c>
    </row>
    <row r="10009" spans="17:63" ht="29.25" customHeight="1" x14ac:dyDescent="0.2">
      <c r="Q10009" s="92" t="s">
        <v>50</v>
      </c>
      <c r="BF10009" s="101" t="s">
        <v>58</v>
      </c>
      <c r="BK10009" s="98" t="s">
        <v>70</v>
      </c>
    </row>
    <row r="10010" spans="17:63" ht="29.25" customHeight="1" x14ac:dyDescent="0.2">
      <c r="Q10010" s="92" t="s">
        <v>50</v>
      </c>
      <c r="BF10010" s="101" t="s">
        <v>58</v>
      </c>
      <c r="BK10010" s="98" t="s">
        <v>70</v>
      </c>
    </row>
    <row r="10011" spans="17:63" ht="29.25" customHeight="1" x14ac:dyDescent="0.2">
      <c r="Q10011" s="92" t="s">
        <v>50</v>
      </c>
      <c r="BF10011" s="101" t="s">
        <v>58</v>
      </c>
      <c r="BK10011" s="98" t="s">
        <v>70</v>
      </c>
    </row>
    <row r="10012" spans="17:63" ht="29.25" customHeight="1" x14ac:dyDescent="0.2">
      <c r="Q10012" s="92" t="s">
        <v>50</v>
      </c>
      <c r="BF10012" s="101" t="s">
        <v>58</v>
      </c>
      <c r="BK10012" s="98" t="s">
        <v>70</v>
      </c>
    </row>
    <row r="10013" spans="17:63" ht="29.25" customHeight="1" x14ac:dyDescent="0.2">
      <c r="Q10013" s="92" t="s">
        <v>50</v>
      </c>
      <c r="BF10013" s="101" t="s">
        <v>58</v>
      </c>
      <c r="BK10013" s="98" t="s">
        <v>70</v>
      </c>
    </row>
    <row r="10014" spans="17:63" ht="29.25" customHeight="1" x14ac:dyDescent="0.2">
      <c r="Q10014" s="92" t="s">
        <v>50</v>
      </c>
      <c r="BF10014" s="101" t="s">
        <v>58</v>
      </c>
      <c r="BK10014" s="98" t="s">
        <v>70</v>
      </c>
    </row>
    <row r="10015" spans="17:63" ht="29.25" customHeight="1" x14ac:dyDescent="0.2">
      <c r="Q10015" s="92" t="s">
        <v>50</v>
      </c>
      <c r="BF10015" s="101" t="s">
        <v>58</v>
      </c>
      <c r="BK10015" s="98" t="s">
        <v>70</v>
      </c>
    </row>
    <row r="10016" spans="17:63" ht="29.25" customHeight="1" x14ac:dyDescent="0.2">
      <c r="Q10016" s="92" t="s">
        <v>50</v>
      </c>
      <c r="BF10016" s="101" t="s">
        <v>58</v>
      </c>
      <c r="BK10016" s="98" t="s">
        <v>70</v>
      </c>
    </row>
    <row r="10017" spans="17:63" ht="29.25" customHeight="1" x14ac:dyDescent="0.2">
      <c r="Q10017" s="92" t="s">
        <v>50</v>
      </c>
      <c r="BF10017" s="101" t="s">
        <v>58</v>
      </c>
      <c r="BK10017" s="98" t="s">
        <v>70</v>
      </c>
    </row>
    <row r="10018" spans="17:63" ht="29.25" customHeight="1" x14ac:dyDescent="0.2">
      <c r="Q10018" s="92" t="s">
        <v>50</v>
      </c>
      <c r="BF10018" s="101" t="s">
        <v>58</v>
      </c>
      <c r="BK10018" s="98" t="s">
        <v>70</v>
      </c>
    </row>
    <row r="10019" spans="17:63" ht="29.25" customHeight="1" x14ac:dyDescent="0.2">
      <c r="Q10019" s="92" t="s">
        <v>50</v>
      </c>
      <c r="BF10019" s="101" t="s">
        <v>58</v>
      </c>
      <c r="BK10019" s="98" t="s">
        <v>70</v>
      </c>
    </row>
    <row r="10020" spans="17:63" ht="29.25" customHeight="1" x14ac:dyDescent="0.2">
      <c r="Q10020" s="92" t="s">
        <v>50</v>
      </c>
      <c r="BF10020" s="101" t="s">
        <v>58</v>
      </c>
      <c r="BK10020" s="98" t="s">
        <v>70</v>
      </c>
    </row>
    <row r="10021" spans="17:63" ht="29.25" customHeight="1" x14ac:dyDescent="0.2">
      <c r="Q10021" s="92" t="s">
        <v>50</v>
      </c>
      <c r="BF10021" s="101" t="s">
        <v>58</v>
      </c>
      <c r="BK10021" s="98" t="s">
        <v>70</v>
      </c>
    </row>
    <row r="10022" spans="17:63" ht="29.25" customHeight="1" x14ac:dyDescent="0.2">
      <c r="Q10022" s="92" t="s">
        <v>50</v>
      </c>
      <c r="BF10022" s="101" t="s">
        <v>58</v>
      </c>
      <c r="BK10022" s="98" t="s">
        <v>70</v>
      </c>
    </row>
    <row r="10023" spans="17:63" ht="29.25" customHeight="1" x14ac:dyDescent="0.2">
      <c r="Q10023" s="92" t="s">
        <v>50</v>
      </c>
      <c r="BF10023" s="101" t="s">
        <v>58</v>
      </c>
      <c r="BK10023" s="98" t="s">
        <v>70</v>
      </c>
    </row>
    <row r="10024" spans="17:63" ht="29.25" customHeight="1" x14ac:dyDescent="0.2">
      <c r="Q10024" s="92" t="s">
        <v>50</v>
      </c>
      <c r="BF10024" s="101" t="s">
        <v>58</v>
      </c>
      <c r="BK10024" s="98" t="s">
        <v>70</v>
      </c>
    </row>
    <row r="10025" spans="17:63" ht="29.25" customHeight="1" x14ac:dyDescent="0.2">
      <c r="Q10025" s="92" t="s">
        <v>50</v>
      </c>
      <c r="BF10025" s="101" t="s">
        <v>58</v>
      </c>
      <c r="BK10025" s="98" t="s">
        <v>70</v>
      </c>
    </row>
    <row r="10026" spans="17:63" ht="29.25" customHeight="1" x14ac:dyDescent="0.2">
      <c r="Q10026" s="92" t="s">
        <v>50</v>
      </c>
      <c r="BF10026" s="101" t="s">
        <v>58</v>
      </c>
      <c r="BK10026" s="98" t="s">
        <v>70</v>
      </c>
    </row>
    <row r="10027" spans="17:63" ht="29.25" customHeight="1" x14ac:dyDescent="0.2">
      <c r="Q10027" s="92" t="s">
        <v>50</v>
      </c>
      <c r="BF10027" s="101" t="s">
        <v>58</v>
      </c>
      <c r="BK10027" s="98" t="s">
        <v>70</v>
      </c>
    </row>
    <row r="10028" spans="17:63" ht="29.25" customHeight="1" x14ac:dyDescent="0.2">
      <c r="Q10028" s="92" t="s">
        <v>50</v>
      </c>
      <c r="BF10028" s="101" t="s">
        <v>58</v>
      </c>
      <c r="BK10028" s="98" t="s">
        <v>70</v>
      </c>
    </row>
    <row r="10029" spans="17:63" ht="29.25" customHeight="1" x14ac:dyDescent="0.2">
      <c r="Q10029" s="92" t="s">
        <v>50</v>
      </c>
      <c r="BF10029" s="101" t="s">
        <v>58</v>
      </c>
      <c r="BK10029" s="98" t="s">
        <v>70</v>
      </c>
    </row>
    <row r="10030" spans="17:63" ht="29.25" customHeight="1" x14ac:dyDescent="0.2">
      <c r="Q10030" s="92" t="s">
        <v>50</v>
      </c>
      <c r="BF10030" s="101" t="s">
        <v>58</v>
      </c>
      <c r="BK10030" s="98" t="s">
        <v>70</v>
      </c>
    </row>
    <row r="10031" spans="17:63" ht="29.25" customHeight="1" x14ac:dyDescent="0.2">
      <c r="Q10031" s="92" t="s">
        <v>50</v>
      </c>
      <c r="BF10031" s="101" t="s">
        <v>58</v>
      </c>
      <c r="BK10031" s="98" t="s">
        <v>70</v>
      </c>
    </row>
    <row r="10032" spans="17:63" ht="29.25" customHeight="1" x14ac:dyDescent="0.2">
      <c r="Q10032" s="92" t="s">
        <v>50</v>
      </c>
      <c r="BF10032" s="101" t="s">
        <v>58</v>
      </c>
      <c r="BK10032" s="98" t="s">
        <v>70</v>
      </c>
    </row>
    <row r="10033" spans="17:63" ht="29.25" customHeight="1" x14ac:dyDescent="0.2">
      <c r="Q10033" s="92" t="s">
        <v>50</v>
      </c>
      <c r="BF10033" s="101" t="s">
        <v>58</v>
      </c>
      <c r="BK10033" s="98" t="s">
        <v>70</v>
      </c>
    </row>
    <row r="10034" spans="17:63" ht="29.25" customHeight="1" x14ac:dyDescent="0.2">
      <c r="Q10034" s="92" t="s">
        <v>50</v>
      </c>
      <c r="BF10034" s="101" t="s">
        <v>58</v>
      </c>
      <c r="BK10034" s="98" t="s">
        <v>70</v>
      </c>
    </row>
    <row r="10035" spans="17:63" ht="29.25" customHeight="1" x14ac:dyDescent="0.2">
      <c r="Q10035" s="92" t="s">
        <v>50</v>
      </c>
      <c r="BF10035" s="101" t="s">
        <v>58</v>
      </c>
      <c r="BK10035" s="98" t="s">
        <v>70</v>
      </c>
    </row>
    <row r="10036" spans="17:63" ht="29.25" customHeight="1" x14ac:dyDescent="0.2">
      <c r="Q10036" s="92" t="s">
        <v>50</v>
      </c>
      <c r="BF10036" s="101" t="s">
        <v>58</v>
      </c>
      <c r="BK10036" s="98" t="s">
        <v>70</v>
      </c>
    </row>
    <row r="10037" spans="17:63" ht="29.25" customHeight="1" x14ac:dyDescent="0.2">
      <c r="Q10037" s="92" t="s">
        <v>50</v>
      </c>
      <c r="BF10037" s="101" t="s">
        <v>58</v>
      </c>
      <c r="BK10037" s="98" t="s">
        <v>70</v>
      </c>
    </row>
    <row r="10038" spans="17:63" ht="29.25" customHeight="1" x14ac:dyDescent="0.2">
      <c r="Q10038" s="92" t="s">
        <v>50</v>
      </c>
      <c r="BF10038" s="101" t="s">
        <v>58</v>
      </c>
      <c r="BK10038" s="98" t="s">
        <v>70</v>
      </c>
    </row>
    <row r="10039" spans="17:63" ht="29.25" customHeight="1" x14ac:dyDescent="0.2">
      <c r="Q10039" s="92" t="s">
        <v>50</v>
      </c>
      <c r="BF10039" s="101" t="s">
        <v>58</v>
      </c>
      <c r="BK10039" s="98" t="s">
        <v>70</v>
      </c>
    </row>
    <row r="10040" spans="17:63" ht="29.25" customHeight="1" x14ac:dyDescent="0.2">
      <c r="Q10040" s="92" t="s">
        <v>50</v>
      </c>
      <c r="BF10040" s="101" t="s">
        <v>58</v>
      </c>
      <c r="BK10040" s="98" t="s">
        <v>70</v>
      </c>
    </row>
    <row r="10041" spans="17:63" ht="29.25" customHeight="1" x14ac:dyDescent="0.2">
      <c r="Q10041" s="92" t="s">
        <v>50</v>
      </c>
      <c r="BF10041" s="101" t="s">
        <v>58</v>
      </c>
      <c r="BK10041" s="98" t="s">
        <v>70</v>
      </c>
    </row>
    <row r="10042" spans="17:63" ht="29.25" customHeight="1" x14ac:dyDescent="0.2">
      <c r="Q10042" s="92" t="s">
        <v>50</v>
      </c>
      <c r="BF10042" s="101" t="s">
        <v>58</v>
      </c>
      <c r="BK10042" s="98" t="s">
        <v>70</v>
      </c>
    </row>
    <row r="10043" spans="17:63" ht="29.25" customHeight="1" x14ac:dyDescent="0.2">
      <c r="Q10043" s="92" t="s">
        <v>50</v>
      </c>
      <c r="BF10043" s="101" t="s">
        <v>58</v>
      </c>
      <c r="BK10043" s="98" t="s">
        <v>70</v>
      </c>
    </row>
    <row r="10044" spans="17:63" ht="29.25" customHeight="1" x14ac:dyDescent="0.2">
      <c r="Q10044" s="92" t="s">
        <v>50</v>
      </c>
      <c r="BF10044" s="101" t="s">
        <v>58</v>
      </c>
      <c r="BK10044" s="98" t="s">
        <v>70</v>
      </c>
    </row>
    <row r="10045" spans="17:63" ht="29.25" customHeight="1" x14ac:dyDescent="0.2">
      <c r="Q10045" s="92" t="s">
        <v>50</v>
      </c>
      <c r="BF10045" s="101" t="s">
        <v>58</v>
      </c>
      <c r="BK10045" s="98" t="s">
        <v>70</v>
      </c>
    </row>
    <row r="10046" spans="17:63" ht="29.25" customHeight="1" x14ac:dyDescent="0.2">
      <c r="Q10046" s="92" t="s">
        <v>50</v>
      </c>
      <c r="BF10046" s="101" t="s">
        <v>58</v>
      </c>
      <c r="BK10046" s="98" t="s">
        <v>70</v>
      </c>
    </row>
    <row r="10047" spans="17:63" ht="29.25" customHeight="1" x14ac:dyDescent="0.2">
      <c r="Q10047" s="92" t="s">
        <v>50</v>
      </c>
      <c r="BF10047" s="101" t="s">
        <v>58</v>
      </c>
      <c r="BK10047" s="98" t="s">
        <v>70</v>
      </c>
    </row>
    <row r="10048" spans="17:63" ht="29.25" customHeight="1" x14ac:dyDescent="0.2">
      <c r="Q10048" s="92" t="s">
        <v>50</v>
      </c>
      <c r="BF10048" s="101" t="s">
        <v>58</v>
      </c>
      <c r="BK10048" s="98" t="s">
        <v>70</v>
      </c>
    </row>
    <row r="10049" spans="17:63" ht="29.25" customHeight="1" x14ac:dyDescent="0.2">
      <c r="Q10049" s="92" t="s">
        <v>50</v>
      </c>
      <c r="BF10049" s="101" t="s">
        <v>58</v>
      </c>
      <c r="BK10049" s="98" t="s">
        <v>70</v>
      </c>
    </row>
    <row r="10050" spans="17:63" ht="29.25" customHeight="1" x14ac:dyDescent="0.2">
      <c r="Q10050" s="92" t="s">
        <v>50</v>
      </c>
      <c r="BF10050" s="101" t="s">
        <v>58</v>
      </c>
      <c r="BK10050" s="98" t="s">
        <v>70</v>
      </c>
    </row>
    <row r="10051" spans="17:63" ht="29.25" customHeight="1" x14ac:dyDescent="0.2">
      <c r="Q10051" s="92" t="s">
        <v>50</v>
      </c>
      <c r="BF10051" s="101" t="s">
        <v>58</v>
      </c>
      <c r="BK10051" s="98" t="s">
        <v>70</v>
      </c>
    </row>
    <row r="10052" spans="17:63" ht="29.25" customHeight="1" x14ac:dyDescent="0.2">
      <c r="Q10052" s="92" t="s">
        <v>50</v>
      </c>
      <c r="BF10052" s="101" t="s">
        <v>58</v>
      </c>
      <c r="BK10052" s="98" t="s">
        <v>70</v>
      </c>
    </row>
    <row r="10053" spans="17:63" ht="29.25" customHeight="1" x14ac:dyDescent="0.2">
      <c r="Q10053" s="92" t="s">
        <v>50</v>
      </c>
      <c r="BF10053" s="101" t="s">
        <v>58</v>
      </c>
      <c r="BK10053" s="98" t="s">
        <v>70</v>
      </c>
    </row>
    <row r="10054" spans="17:63" ht="29.25" customHeight="1" x14ac:dyDescent="0.2">
      <c r="Q10054" s="92" t="s">
        <v>50</v>
      </c>
      <c r="BF10054" s="101" t="s">
        <v>58</v>
      </c>
      <c r="BK10054" s="98" t="s">
        <v>70</v>
      </c>
    </row>
    <row r="10055" spans="17:63" ht="29.25" customHeight="1" x14ac:dyDescent="0.2">
      <c r="Q10055" s="92" t="s">
        <v>50</v>
      </c>
      <c r="BF10055" s="101" t="s">
        <v>58</v>
      </c>
      <c r="BK10055" s="98" t="s">
        <v>70</v>
      </c>
    </row>
    <row r="10056" spans="17:63" ht="29.25" customHeight="1" x14ac:dyDescent="0.2">
      <c r="Q10056" s="92" t="s">
        <v>50</v>
      </c>
      <c r="BF10056" s="101" t="s">
        <v>58</v>
      </c>
      <c r="BK10056" s="98" t="s">
        <v>70</v>
      </c>
    </row>
    <row r="10057" spans="17:63" ht="29.25" customHeight="1" x14ac:dyDescent="0.2">
      <c r="Q10057" s="92" t="s">
        <v>50</v>
      </c>
      <c r="BF10057" s="101" t="s">
        <v>58</v>
      </c>
      <c r="BK10057" s="98" t="s">
        <v>70</v>
      </c>
    </row>
    <row r="10058" spans="17:63" ht="29.25" customHeight="1" x14ac:dyDescent="0.2">
      <c r="Q10058" s="92" t="s">
        <v>50</v>
      </c>
      <c r="BF10058" s="101" t="s">
        <v>58</v>
      </c>
      <c r="BK10058" s="98" t="s">
        <v>70</v>
      </c>
    </row>
    <row r="10059" spans="17:63" ht="29.25" customHeight="1" x14ac:dyDescent="0.2">
      <c r="Q10059" s="92" t="s">
        <v>50</v>
      </c>
      <c r="BF10059" s="101" t="s">
        <v>58</v>
      </c>
      <c r="BK10059" s="98" t="s">
        <v>70</v>
      </c>
    </row>
    <row r="10060" spans="17:63" ht="29.25" customHeight="1" x14ac:dyDescent="0.2">
      <c r="Q10060" s="92" t="s">
        <v>50</v>
      </c>
      <c r="BF10060" s="101" t="s">
        <v>58</v>
      </c>
      <c r="BK10060" s="98" t="s">
        <v>70</v>
      </c>
    </row>
    <row r="10061" spans="17:63" ht="29.25" customHeight="1" x14ac:dyDescent="0.2">
      <c r="Q10061" s="92" t="s">
        <v>50</v>
      </c>
      <c r="BF10061" s="101" t="s">
        <v>58</v>
      </c>
      <c r="BK10061" s="98" t="s">
        <v>70</v>
      </c>
    </row>
    <row r="10062" spans="17:63" ht="29.25" customHeight="1" x14ac:dyDescent="0.2">
      <c r="Q10062" s="92" t="s">
        <v>50</v>
      </c>
      <c r="BF10062" s="101" t="s">
        <v>58</v>
      </c>
      <c r="BK10062" s="98" t="s">
        <v>70</v>
      </c>
    </row>
    <row r="10063" spans="17:63" ht="29.25" customHeight="1" x14ac:dyDescent="0.2">
      <c r="Q10063" s="92" t="s">
        <v>50</v>
      </c>
      <c r="BF10063" s="101" t="s">
        <v>58</v>
      </c>
      <c r="BK10063" s="98" t="s">
        <v>70</v>
      </c>
    </row>
    <row r="10064" spans="17:63" ht="29.25" customHeight="1" x14ac:dyDescent="0.2">
      <c r="Q10064" s="92" t="s">
        <v>50</v>
      </c>
      <c r="BF10064" s="101" t="s">
        <v>58</v>
      </c>
      <c r="BK10064" s="98" t="s">
        <v>70</v>
      </c>
    </row>
    <row r="10065" spans="17:63" ht="29.25" customHeight="1" x14ac:dyDescent="0.2">
      <c r="Q10065" s="92" t="s">
        <v>50</v>
      </c>
      <c r="BF10065" s="101" t="s">
        <v>58</v>
      </c>
      <c r="BK10065" s="98" t="s">
        <v>70</v>
      </c>
    </row>
    <row r="10066" spans="17:63" ht="29.25" customHeight="1" x14ac:dyDescent="0.2">
      <c r="Q10066" s="92" t="s">
        <v>50</v>
      </c>
      <c r="BF10066" s="101" t="s">
        <v>58</v>
      </c>
      <c r="BK10066" s="98" t="s">
        <v>70</v>
      </c>
    </row>
    <row r="10067" spans="17:63" ht="29.25" customHeight="1" x14ac:dyDescent="0.2">
      <c r="Q10067" s="92" t="s">
        <v>50</v>
      </c>
      <c r="BF10067" s="101" t="s">
        <v>58</v>
      </c>
      <c r="BK10067" s="98" t="s">
        <v>70</v>
      </c>
    </row>
    <row r="10068" spans="17:63" ht="29.25" customHeight="1" x14ac:dyDescent="0.2">
      <c r="Q10068" s="92" t="s">
        <v>50</v>
      </c>
      <c r="BF10068" s="101" t="s">
        <v>58</v>
      </c>
      <c r="BK10068" s="98" t="s">
        <v>70</v>
      </c>
    </row>
    <row r="10069" spans="17:63" ht="29.25" customHeight="1" x14ac:dyDescent="0.2">
      <c r="Q10069" s="92" t="s">
        <v>50</v>
      </c>
      <c r="BF10069" s="101" t="s">
        <v>58</v>
      </c>
      <c r="BK10069" s="98" t="s">
        <v>70</v>
      </c>
    </row>
    <row r="10070" spans="17:63" ht="29.25" customHeight="1" x14ac:dyDescent="0.2">
      <c r="Q10070" s="92" t="s">
        <v>50</v>
      </c>
      <c r="BF10070" s="101" t="s">
        <v>58</v>
      </c>
      <c r="BK10070" s="98" t="s">
        <v>70</v>
      </c>
    </row>
    <row r="10071" spans="17:63" ht="29.25" customHeight="1" x14ac:dyDescent="0.2">
      <c r="Q10071" s="92" t="s">
        <v>50</v>
      </c>
      <c r="BF10071" s="101" t="s">
        <v>58</v>
      </c>
      <c r="BK10071" s="98" t="s">
        <v>70</v>
      </c>
    </row>
    <row r="10072" spans="17:63" ht="29.25" customHeight="1" x14ac:dyDescent="0.2">
      <c r="Q10072" s="92" t="s">
        <v>50</v>
      </c>
      <c r="BF10072" s="101" t="s">
        <v>58</v>
      </c>
      <c r="BK10072" s="98" t="s">
        <v>70</v>
      </c>
    </row>
    <row r="10073" spans="17:63" ht="29.25" customHeight="1" x14ac:dyDescent="0.2">
      <c r="Q10073" s="92" t="s">
        <v>50</v>
      </c>
      <c r="BF10073" s="101" t="s">
        <v>58</v>
      </c>
      <c r="BK10073" s="98" t="s">
        <v>70</v>
      </c>
    </row>
    <row r="10074" spans="17:63" ht="29.25" customHeight="1" x14ac:dyDescent="0.2">
      <c r="Q10074" s="92" t="s">
        <v>50</v>
      </c>
      <c r="BF10074" s="101" t="s">
        <v>58</v>
      </c>
      <c r="BK10074" s="98" t="s">
        <v>70</v>
      </c>
    </row>
    <row r="10075" spans="17:63" ht="29.25" customHeight="1" x14ac:dyDescent="0.2">
      <c r="Q10075" s="92" t="s">
        <v>50</v>
      </c>
      <c r="BF10075" s="101" t="s">
        <v>58</v>
      </c>
      <c r="BK10075" s="98" t="s">
        <v>70</v>
      </c>
    </row>
    <row r="10076" spans="17:63" ht="29.25" customHeight="1" x14ac:dyDescent="0.2">
      <c r="Q10076" s="92" t="s">
        <v>50</v>
      </c>
      <c r="BF10076" s="101" t="s">
        <v>58</v>
      </c>
      <c r="BK10076" s="98" t="s">
        <v>70</v>
      </c>
    </row>
    <row r="10077" spans="17:63" ht="29.25" customHeight="1" x14ac:dyDescent="0.2">
      <c r="Q10077" s="92" t="s">
        <v>50</v>
      </c>
      <c r="BF10077" s="101" t="s">
        <v>58</v>
      </c>
      <c r="BK10077" s="98" t="s">
        <v>70</v>
      </c>
    </row>
    <row r="10078" spans="17:63" ht="29.25" customHeight="1" x14ac:dyDescent="0.2">
      <c r="Q10078" s="92" t="s">
        <v>50</v>
      </c>
      <c r="BF10078" s="101" t="s">
        <v>58</v>
      </c>
      <c r="BK10078" s="98" t="s">
        <v>70</v>
      </c>
    </row>
    <row r="10079" spans="17:63" ht="29.25" customHeight="1" x14ac:dyDescent="0.2">
      <c r="Q10079" s="92" t="s">
        <v>50</v>
      </c>
      <c r="BF10079" s="101" t="s">
        <v>58</v>
      </c>
      <c r="BK10079" s="98" t="s">
        <v>70</v>
      </c>
    </row>
    <row r="10080" spans="17:63" ht="29.25" customHeight="1" x14ac:dyDescent="0.2">
      <c r="Q10080" s="92" t="s">
        <v>50</v>
      </c>
      <c r="BF10080" s="101" t="s">
        <v>58</v>
      </c>
      <c r="BK10080" s="98" t="s">
        <v>70</v>
      </c>
    </row>
    <row r="10081" spans="17:63" ht="29.25" customHeight="1" x14ac:dyDescent="0.2">
      <c r="Q10081" s="92" t="s">
        <v>50</v>
      </c>
      <c r="BF10081" s="101" t="s">
        <v>58</v>
      </c>
      <c r="BK10081" s="98" t="s">
        <v>70</v>
      </c>
    </row>
    <row r="10082" spans="17:63" ht="29.25" customHeight="1" x14ac:dyDescent="0.2">
      <c r="Q10082" s="92" t="s">
        <v>50</v>
      </c>
      <c r="BF10082" s="101" t="s">
        <v>58</v>
      </c>
      <c r="BK10082" s="98" t="s">
        <v>70</v>
      </c>
    </row>
    <row r="10083" spans="17:63" ht="29.25" customHeight="1" x14ac:dyDescent="0.2">
      <c r="Q10083" s="92" t="s">
        <v>50</v>
      </c>
      <c r="BF10083" s="101" t="s">
        <v>58</v>
      </c>
      <c r="BK10083" s="98" t="s">
        <v>70</v>
      </c>
    </row>
    <row r="10084" spans="17:63" ht="29.25" customHeight="1" x14ac:dyDescent="0.2">
      <c r="Q10084" s="92" t="s">
        <v>50</v>
      </c>
      <c r="BF10084" s="101" t="s">
        <v>58</v>
      </c>
      <c r="BK10084" s="98" t="s">
        <v>70</v>
      </c>
    </row>
    <row r="10085" spans="17:63" ht="29.25" customHeight="1" x14ac:dyDescent="0.2">
      <c r="Q10085" s="92" t="s">
        <v>50</v>
      </c>
      <c r="BF10085" s="101" t="s">
        <v>58</v>
      </c>
      <c r="BK10085" s="98" t="s">
        <v>70</v>
      </c>
    </row>
    <row r="10086" spans="17:63" ht="29.25" customHeight="1" x14ac:dyDescent="0.2">
      <c r="Q10086" s="92" t="s">
        <v>50</v>
      </c>
      <c r="BF10086" s="101" t="s">
        <v>58</v>
      </c>
      <c r="BK10086" s="98" t="s">
        <v>70</v>
      </c>
    </row>
    <row r="10087" spans="17:63" ht="29.25" customHeight="1" x14ac:dyDescent="0.2">
      <c r="Q10087" s="92" t="s">
        <v>50</v>
      </c>
      <c r="BF10087" s="101" t="s">
        <v>58</v>
      </c>
      <c r="BK10087" s="98" t="s">
        <v>70</v>
      </c>
    </row>
    <row r="10088" spans="17:63" ht="29.25" customHeight="1" x14ac:dyDescent="0.2">
      <c r="Q10088" s="92" t="s">
        <v>50</v>
      </c>
      <c r="BF10088" s="101" t="s">
        <v>58</v>
      </c>
      <c r="BK10088" s="98" t="s">
        <v>70</v>
      </c>
    </row>
    <row r="10089" spans="17:63" ht="29.25" customHeight="1" x14ac:dyDescent="0.2">
      <c r="Q10089" s="92" t="s">
        <v>50</v>
      </c>
      <c r="BF10089" s="101" t="s">
        <v>58</v>
      </c>
      <c r="BK10089" s="98" t="s">
        <v>70</v>
      </c>
    </row>
    <row r="10090" spans="17:63" ht="29.25" customHeight="1" x14ac:dyDescent="0.2">
      <c r="Q10090" s="92" t="s">
        <v>50</v>
      </c>
      <c r="BF10090" s="101" t="s">
        <v>58</v>
      </c>
      <c r="BK10090" s="98" t="s">
        <v>70</v>
      </c>
    </row>
    <row r="10091" spans="17:63" ht="29.25" customHeight="1" x14ac:dyDescent="0.2">
      <c r="Q10091" s="92" t="s">
        <v>50</v>
      </c>
      <c r="BF10091" s="101" t="s">
        <v>58</v>
      </c>
      <c r="BK10091" s="98" t="s">
        <v>70</v>
      </c>
    </row>
    <row r="10092" spans="17:63" ht="29.25" customHeight="1" x14ac:dyDescent="0.2">
      <c r="Q10092" s="92" t="s">
        <v>50</v>
      </c>
      <c r="BF10092" s="101" t="s">
        <v>58</v>
      </c>
      <c r="BK10092" s="98" t="s">
        <v>70</v>
      </c>
    </row>
    <row r="10093" spans="17:63" ht="29.25" customHeight="1" x14ac:dyDescent="0.2">
      <c r="Q10093" s="92" t="s">
        <v>50</v>
      </c>
      <c r="BF10093" s="101" t="s">
        <v>58</v>
      </c>
      <c r="BK10093" s="98" t="s">
        <v>70</v>
      </c>
    </row>
    <row r="10094" spans="17:63" ht="29.25" customHeight="1" x14ac:dyDescent="0.2">
      <c r="Q10094" s="92" t="s">
        <v>50</v>
      </c>
      <c r="BF10094" s="101" t="s">
        <v>58</v>
      </c>
      <c r="BK10094" s="98" t="s">
        <v>70</v>
      </c>
    </row>
    <row r="10095" spans="17:63" ht="29.25" customHeight="1" x14ac:dyDescent="0.2">
      <c r="Q10095" s="92" t="s">
        <v>50</v>
      </c>
      <c r="BF10095" s="101" t="s">
        <v>58</v>
      </c>
      <c r="BK10095" s="98" t="s">
        <v>70</v>
      </c>
    </row>
    <row r="10096" spans="17:63" ht="29.25" customHeight="1" x14ac:dyDescent="0.2">
      <c r="Q10096" s="92" t="s">
        <v>50</v>
      </c>
      <c r="BF10096" s="101" t="s">
        <v>58</v>
      </c>
      <c r="BK10096" s="98" t="s">
        <v>70</v>
      </c>
    </row>
    <row r="10097" spans="17:63" ht="29.25" customHeight="1" x14ac:dyDescent="0.2">
      <c r="Q10097" s="92" t="s">
        <v>50</v>
      </c>
      <c r="BF10097" s="101" t="s">
        <v>58</v>
      </c>
      <c r="BK10097" s="98" t="s">
        <v>70</v>
      </c>
    </row>
    <row r="10098" spans="17:63" ht="29.25" customHeight="1" x14ac:dyDescent="0.2">
      <c r="Q10098" s="92" t="s">
        <v>50</v>
      </c>
      <c r="BF10098" s="101" t="s">
        <v>58</v>
      </c>
      <c r="BK10098" s="98" t="s">
        <v>70</v>
      </c>
    </row>
    <row r="10099" spans="17:63" ht="29.25" customHeight="1" x14ac:dyDescent="0.2">
      <c r="Q10099" s="92" t="s">
        <v>50</v>
      </c>
      <c r="BF10099" s="101" t="s">
        <v>58</v>
      </c>
      <c r="BK10099" s="98" t="s">
        <v>70</v>
      </c>
    </row>
    <row r="10100" spans="17:63" ht="29.25" customHeight="1" x14ac:dyDescent="0.2">
      <c r="Q10100" s="92" t="s">
        <v>50</v>
      </c>
      <c r="BF10100" s="101" t="s">
        <v>58</v>
      </c>
      <c r="BK10100" s="98" t="s">
        <v>70</v>
      </c>
    </row>
    <row r="10101" spans="17:63" ht="29.25" customHeight="1" x14ac:dyDescent="0.2">
      <c r="Q10101" s="92" t="s">
        <v>50</v>
      </c>
      <c r="BF10101" s="101" t="s">
        <v>58</v>
      </c>
      <c r="BK10101" s="98" t="s">
        <v>70</v>
      </c>
    </row>
    <row r="10102" spans="17:63" ht="29.25" customHeight="1" x14ac:dyDescent="0.2">
      <c r="Q10102" s="92" t="s">
        <v>50</v>
      </c>
      <c r="BF10102" s="101" t="s">
        <v>58</v>
      </c>
      <c r="BK10102" s="98" t="s">
        <v>70</v>
      </c>
    </row>
    <row r="10103" spans="17:63" ht="29.25" customHeight="1" x14ac:dyDescent="0.2">
      <c r="Q10103" s="92" t="s">
        <v>50</v>
      </c>
      <c r="BF10103" s="101" t="s">
        <v>58</v>
      </c>
      <c r="BK10103" s="98" t="s">
        <v>70</v>
      </c>
    </row>
    <row r="10104" spans="17:63" ht="29.25" customHeight="1" x14ac:dyDescent="0.2">
      <c r="Q10104" s="92" t="s">
        <v>50</v>
      </c>
      <c r="BF10104" s="101" t="s">
        <v>58</v>
      </c>
      <c r="BK10104" s="98" t="s">
        <v>70</v>
      </c>
    </row>
    <row r="10105" spans="17:63" ht="29.25" customHeight="1" x14ac:dyDescent="0.2">
      <c r="Q10105" s="92" t="s">
        <v>50</v>
      </c>
      <c r="BF10105" s="101" t="s">
        <v>58</v>
      </c>
      <c r="BK10105" s="98" t="s">
        <v>70</v>
      </c>
    </row>
    <row r="10106" spans="17:63" ht="29.25" customHeight="1" x14ac:dyDescent="0.2">
      <c r="Q10106" s="92" t="s">
        <v>50</v>
      </c>
      <c r="BF10106" s="101" t="s">
        <v>58</v>
      </c>
      <c r="BK10106" s="98" t="s">
        <v>70</v>
      </c>
    </row>
    <row r="10107" spans="17:63" ht="29.25" customHeight="1" x14ac:dyDescent="0.2">
      <c r="Q10107" s="92" t="s">
        <v>50</v>
      </c>
      <c r="BF10107" s="101" t="s">
        <v>58</v>
      </c>
      <c r="BK10107" s="98" t="s">
        <v>70</v>
      </c>
    </row>
    <row r="10108" spans="17:63" ht="29.25" customHeight="1" x14ac:dyDescent="0.2">
      <c r="Q10108" s="92" t="s">
        <v>50</v>
      </c>
      <c r="BF10108" s="101" t="s">
        <v>58</v>
      </c>
      <c r="BK10108" s="98" t="s">
        <v>70</v>
      </c>
    </row>
    <row r="10109" spans="17:63" ht="29.25" customHeight="1" x14ac:dyDescent="0.2">
      <c r="Q10109" s="92" t="s">
        <v>50</v>
      </c>
      <c r="BF10109" s="101" t="s">
        <v>58</v>
      </c>
      <c r="BK10109" s="98" t="s">
        <v>70</v>
      </c>
    </row>
    <row r="10110" spans="17:63" ht="29.25" customHeight="1" x14ac:dyDescent="0.2">
      <c r="Q10110" s="92" t="s">
        <v>50</v>
      </c>
      <c r="BF10110" s="101" t="s">
        <v>58</v>
      </c>
      <c r="BK10110" s="98" t="s">
        <v>70</v>
      </c>
    </row>
    <row r="10111" spans="17:63" ht="29.25" customHeight="1" x14ac:dyDescent="0.2">
      <c r="Q10111" s="92" t="s">
        <v>50</v>
      </c>
      <c r="BF10111" s="101" t="s">
        <v>58</v>
      </c>
      <c r="BK10111" s="98" t="s">
        <v>70</v>
      </c>
    </row>
    <row r="10112" spans="17:63" ht="29.25" customHeight="1" x14ac:dyDescent="0.2">
      <c r="Q10112" s="92" t="s">
        <v>50</v>
      </c>
      <c r="BF10112" s="101" t="s">
        <v>58</v>
      </c>
      <c r="BK10112" s="98" t="s">
        <v>70</v>
      </c>
    </row>
    <row r="10113" spans="17:63" ht="29.25" customHeight="1" x14ac:dyDescent="0.2">
      <c r="Q10113" s="92" t="s">
        <v>50</v>
      </c>
      <c r="BF10113" s="101" t="s">
        <v>58</v>
      </c>
      <c r="BK10113" s="98" t="s">
        <v>70</v>
      </c>
    </row>
    <row r="10114" spans="17:63" ht="29.25" customHeight="1" x14ac:dyDescent="0.2">
      <c r="Q10114" s="92" t="s">
        <v>50</v>
      </c>
      <c r="BF10114" s="101" t="s">
        <v>58</v>
      </c>
      <c r="BK10114" s="98" t="s">
        <v>70</v>
      </c>
    </row>
    <row r="10115" spans="17:63" ht="29.25" customHeight="1" x14ac:dyDescent="0.2">
      <c r="Q10115" s="92" t="s">
        <v>50</v>
      </c>
      <c r="BF10115" s="101" t="s">
        <v>58</v>
      </c>
      <c r="BK10115" s="98" t="s">
        <v>70</v>
      </c>
    </row>
    <row r="10116" spans="17:63" ht="29.25" customHeight="1" x14ac:dyDescent="0.2">
      <c r="Q10116" s="92" t="s">
        <v>50</v>
      </c>
      <c r="BF10116" s="101" t="s">
        <v>58</v>
      </c>
      <c r="BK10116" s="98" t="s">
        <v>70</v>
      </c>
    </row>
    <row r="10117" spans="17:63" ht="29.25" customHeight="1" x14ac:dyDescent="0.2">
      <c r="Q10117" s="92" t="s">
        <v>50</v>
      </c>
      <c r="BF10117" s="101" t="s">
        <v>58</v>
      </c>
      <c r="BK10117" s="98" t="s">
        <v>70</v>
      </c>
    </row>
    <row r="10118" spans="17:63" ht="29.25" customHeight="1" x14ac:dyDescent="0.2">
      <c r="Q10118" s="92" t="s">
        <v>50</v>
      </c>
      <c r="BF10118" s="101" t="s">
        <v>58</v>
      </c>
      <c r="BK10118" s="98" t="s">
        <v>70</v>
      </c>
    </row>
    <row r="10119" spans="17:63" ht="29.25" customHeight="1" x14ac:dyDescent="0.2">
      <c r="Q10119" s="92" t="s">
        <v>50</v>
      </c>
      <c r="BF10119" s="101" t="s">
        <v>58</v>
      </c>
      <c r="BK10119" s="98" t="s">
        <v>70</v>
      </c>
    </row>
    <row r="10120" spans="17:63" ht="29.25" customHeight="1" x14ac:dyDescent="0.2">
      <c r="Q10120" s="92" t="s">
        <v>50</v>
      </c>
      <c r="BF10120" s="101" t="s">
        <v>58</v>
      </c>
      <c r="BK10120" s="98" t="s">
        <v>70</v>
      </c>
    </row>
    <row r="10121" spans="17:63" ht="29.25" customHeight="1" x14ac:dyDescent="0.2">
      <c r="Q10121" s="92" t="s">
        <v>50</v>
      </c>
      <c r="BF10121" s="101" t="s">
        <v>58</v>
      </c>
      <c r="BK10121" s="98" t="s">
        <v>70</v>
      </c>
    </row>
    <row r="10122" spans="17:63" ht="29.25" customHeight="1" x14ac:dyDescent="0.2">
      <c r="Q10122" s="92" t="s">
        <v>50</v>
      </c>
      <c r="BF10122" s="101" t="s">
        <v>58</v>
      </c>
      <c r="BK10122" s="98" t="s">
        <v>70</v>
      </c>
    </row>
    <row r="10123" spans="17:63" ht="29.25" customHeight="1" x14ac:dyDescent="0.2">
      <c r="Q10123" s="92" t="s">
        <v>50</v>
      </c>
      <c r="BF10123" s="101" t="s">
        <v>58</v>
      </c>
      <c r="BK10123" s="98" t="s">
        <v>70</v>
      </c>
    </row>
    <row r="10124" spans="17:63" ht="29.25" customHeight="1" x14ac:dyDescent="0.2">
      <c r="Q10124" s="92" t="s">
        <v>50</v>
      </c>
      <c r="BF10124" s="101" t="s">
        <v>58</v>
      </c>
      <c r="BK10124" s="98" t="s">
        <v>70</v>
      </c>
    </row>
    <row r="10125" spans="17:63" ht="29.25" customHeight="1" x14ac:dyDescent="0.2">
      <c r="Q10125" s="92" t="s">
        <v>50</v>
      </c>
      <c r="BF10125" s="101" t="s">
        <v>58</v>
      </c>
      <c r="BK10125" s="98" t="s">
        <v>70</v>
      </c>
    </row>
    <row r="10126" spans="17:63" ht="29.25" customHeight="1" x14ac:dyDescent="0.2">
      <c r="Q10126" s="92" t="s">
        <v>50</v>
      </c>
      <c r="BF10126" s="101" t="s">
        <v>58</v>
      </c>
      <c r="BK10126" s="98" t="s">
        <v>70</v>
      </c>
    </row>
    <row r="10127" spans="17:63" ht="29.25" customHeight="1" x14ac:dyDescent="0.2">
      <c r="Q10127" s="92" t="s">
        <v>50</v>
      </c>
      <c r="BF10127" s="101" t="s">
        <v>58</v>
      </c>
      <c r="BK10127" s="98" t="s">
        <v>70</v>
      </c>
    </row>
    <row r="10128" spans="17:63" ht="29.25" customHeight="1" x14ac:dyDescent="0.2">
      <c r="Q10128" s="92" t="s">
        <v>50</v>
      </c>
      <c r="BF10128" s="101" t="s">
        <v>58</v>
      </c>
      <c r="BK10128" s="98" t="s">
        <v>70</v>
      </c>
    </row>
    <row r="10129" spans="17:63" ht="29.25" customHeight="1" x14ac:dyDescent="0.2">
      <c r="Q10129" s="92" t="s">
        <v>50</v>
      </c>
      <c r="BF10129" s="101" t="s">
        <v>58</v>
      </c>
      <c r="BK10129" s="98" t="s">
        <v>70</v>
      </c>
    </row>
    <row r="10130" spans="17:63" ht="29.25" customHeight="1" x14ac:dyDescent="0.2">
      <c r="Q10130" s="92" t="s">
        <v>50</v>
      </c>
      <c r="BF10130" s="101" t="s">
        <v>58</v>
      </c>
      <c r="BK10130" s="98" t="s">
        <v>70</v>
      </c>
    </row>
    <row r="10131" spans="17:63" ht="29.25" customHeight="1" x14ac:dyDescent="0.2">
      <c r="Q10131" s="92" t="s">
        <v>50</v>
      </c>
      <c r="BF10131" s="101" t="s">
        <v>58</v>
      </c>
      <c r="BK10131" s="98" t="s">
        <v>70</v>
      </c>
    </row>
    <row r="10132" spans="17:63" ht="29.25" customHeight="1" x14ac:dyDescent="0.2">
      <c r="Q10132" s="92" t="s">
        <v>50</v>
      </c>
      <c r="BF10132" s="101" t="s">
        <v>58</v>
      </c>
      <c r="BK10132" s="98" t="s">
        <v>70</v>
      </c>
    </row>
    <row r="10133" spans="17:63" ht="29.25" customHeight="1" x14ac:dyDescent="0.2">
      <c r="Q10133" s="92" t="s">
        <v>50</v>
      </c>
      <c r="BF10133" s="101" t="s">
        <v>58</v>
      </c>
      <c r="BK10133" s="98" t="s">
        <v>70</v>
      </c>
    </row>
    <row r="10134" spans="17:63" ht="29.25" customHeight="1" x14ac:dyDescent="0.2">
      <c r="Q10134" s="92" t="s">
        <v>50</v>
      </c>
      <c r="BF10134" s="101" t="s">
        <v>58</v>
      </c>
      <c r="BK10134" s="98" t="s">
        <v>70</v>
      </c>
    </row>
    <row r="10135" spans="17:63" ht="29.25" customHeight="1" x14ac:dyDescent="0.2">
      <c r="Q10135" s="92" t="s">
        <v>50</v>
      </c>
      <c r="BF10135" s="101" t="s">
        <v>58</v>
      </c>
      <c r="BK10135" s="98" t="s">
        <v>70</v>
      </c>
    </row>
    <row r="10136" spans="17:63" ht="29.25" customHeight="1" x14ac:dyDescent="0.2">
      <c r="Q10136" s="92" t="s">
        <v>50</v>
      </c>
      <c r="BF10136" s="101" t="s">
        <v>58</v>
      </c>
      <c r="BK10136" s="98" t="s">
        <v>70</v>
      </c>
    </row>
    <row r="10137" spans="17:63" ht="29.25" customHeight="1" x14ac:dyDescent="0.2">
      <c r="Q10137" s="92" t="s">
        <v>50</v>
      </c>
      <c r="BF10137" s="101" t="s">
        <v>58</v>
      </c>
      <c r="BK10137" s="98" t="s">
        <v>70</v>
      </c>
    </row>
    <row r="10138" spans="17:63" ht="29.25" customHeight="1" x14ac:dyDescent="0.2">
      <c r="Q10138" s="92" t="s">
        <v>50</v>
      </c>
      <c r="BF10138" s="101" t="s">
        <v>58</v>
      </c>
      <c r="BK10138" s="98" t="s">
        <v>70</v>
      </c>
    </row>
    <row r="10139" spans="17:63" ht="29.25" customHeight="1" x14ac:dyDescent="0.2">
      <c r="Q10139" s="92" t="s">
        <v>50</v>
      </c>
      <c r="BF10139" s="101" t="s">
        <v>58</v>
      </c>
      <c r="BK10139" s="98" t="s">
        <v>70</v>
      </c>
    </row>
    <row r="10140" spans="17:63" ht="29.25" customHeight="1" x14ac:dyDescent="0.2">
      <c r="Q10140" s="92" t="s">
        <v>50</v>
      </c>
      <c r="BF10140" s="101" t="s">
        <v>58</v>
      </c>
      <c r="BK10140" s="98" t="s">
        <v>70</v>
      </c>
    </row>
    <row r="10141" spans="17:63" ht="29.25" customHeight="1" x14ac:dyDescent="0.2">
      <c r="Q10141" s="92" t="s">
        <v>50</v>
      </c>
      <c r="BF10141" s="101" t="s">
        <v>58</v>
      </c>
      <c r="BK10141" s="98" t="s">
        <v>70</v>
      </c>
    </row>
    <row r="10142" spans="17:63" ht="29.25" customHeight="1" x14ac:dyDescent="0.2">
      <c r="Q10142" s="92" t="s">
        <v>50</v>
      </c>
      <c r="BF10142" s="101" t="s">
        <v>58</v>
      </c>
      <c r="BK10142" s="98" t="s">
        <v>70</v>
      </c>
    </row>
    <row r="10143" spans="17:63" ht="29.25" customHeight="1" x14ac:dyDescent="0.2">
      <c r="Q10143" s="92" t="s">
        <v>50</v>
      </c>
      <c r="BF10143" s="101" t="s">
        <v>58</v>
      </c>
      <c r="BK10143" s="98" t="s">
        <v>70</v>
      </c>
    </row>
    <row r="10144" spans="17:63" ht="29.25" customHeight="1" x14ac:dyDescent="0.2">
      <c r="Q10144" s="92" t="s">
        <v>50</v>
      </c>
      <c r="BF10144" s="101" t="s">
        <v>58</v>
      </c>
      <c r="BK10144" s="98" t="s">
        <v>70</v>
      </c>
    </row>
    <row r="10145" spans="17:63" ht="29.25" customHeight="1" x14ac:dyDescent="0.2">
      <c r="Q10145" s="92" t="s">
        <v>50</v>
      </c>
      <c r="BF10145" s="101" t="s">
        <v>58</v>
      </c>
      <c r="BK10145" s="98" t="s">
        <v>70</v>
      </c>
    </row>
    <row r="10146" spans="17:63" ht="29.25" customHeight="1" x14ac:dyDescent="0.2">
      <c r="Q10146" s="92" t="s">
        <v>50</v>
      </c>
      <c r="BF10146" s="101" t="s">
        <v>58</v>
      </c>
      <c r="BK10146" s="98" t="s">
        <v>70</v>
      </c>
    </row>
    <row r="10147" spans="17:63" ht="29.25" customHeight="1" x14ac:dyDescent="0.2">
      <c r="Q10147" s="92" t="s">
        <v>50</v>
      </c>
      <c r="BF10147" s="101" t="s">
        <v>58</v>
      </c>
      <c r="BK10147" s="98" t="s">
        <v>70</v>
      </c>
    </row>
    <row r="10148" spans="17:63" ht="29.25" customHeight="1" x14ac:dyDescent="0.2">
      <c r="Q10148" s="92" t="s">
        <v>50</v>
      </c>
      <c r="BF10148" s="101" t="s">
        <v>58</v>
      </c>
      <c r="BK10148" s="98" t="s">
        <v>70</v>
      </c>
    </row>
    <row r="10149" spans="17:63" ht="29.25" customHeight="1" x14ac:dyDescent="0.2">
      <c r="Q10149" s="92" t="s">
        <v>50</v>
      </c>
      <c r="BF10149" s="101" t="s">
        <v>58</v>
      </c>
      <c r="BK10149" s="98" t="s">
        <v>70</v>
      </c>
    </row>
    <row r="10150" spans="17:63" ht="29.25" customHeight="1" x14ac:dyDescent="0.2">
      <c r="Q10150" s="92" t="s">
        <v>50</v>
      </c>
      <c r="BF10150" s="101" t="s">
        <v>58</v>
      </c>
      <c r="BK10150" s="98" t="s">
        <v>70</v>
      </c>
    </row>
    <row r="10151" spans="17:63" ht="29.25" customHeight="1" x14ac:dyDescent="0.2">
      <c r="Q10151" s="92" t="s">
        <v>50</v>
      </c>
      <c r="BF10151" s="101" t="s">
        <v>58</v>
      </c>
      <c r="BK10151" s="98" t="s">
        <v>70</v>
      </c>
    </row>
    <row r="10152" spans="17:63" ht="29.25" customHeight="1" x14ac:dyDescent="0.2">
      <c r="Q10152" s="92" t="s">
        <v>50</v>
      </c>
      <c r="BF10152" s="101" t="s">
        <v>58</v>
      </c>
      <c r="BK10152" s="98" t="s">
        <v>70</v>
      </c>
    </row>
    <row r="10153" spans="17:63" ht="29.25" customHeight="1" x14ac:dyDescent="0.2">
      <c r="Q10153" s="92" t="s">
        <v>50</v>
      </c>
      <c r="BF10153" s="101" t="s">
        <v>58</v>
      </c>
      <c r="BK10153" s="98" t="s">
        <v>70</v>
      </c>
    </row>
    <row r="10154" spans="17:63" ht="29.25" customHeight="1" x14ac:dyDescent="0.2">
      <c r="Q10154" s="92" t="s">
        <v>50</v>
      </c>
      <c r="BF10154" s="101" t="s">
        <v>58</v>
      </c>
      <c r="BK10154" s="98" t="s">
        <v>70</v>
      </c>
    </row>
    <row r="10155" spans="17:63" ht="29.25" customHeight="1" x14ac:dyDescent="0.2">
      <c r="Q10155" s="92" t="s">
        <v>50</v>
      </c>
      <c r="BF10155" s="101" t="s">
        <v>58</v>
      </c>
      <c r="BK10155" s="98" t="s">
        <v>70</v>
      </c>
    </row>
    <row r="10156" spans="17:63" ht="29.25" customHeight="1" x14ac:dyDescent="0.2">
      <c r="Q10156" s="92" t="s">
        <v>50</v>
      </c>
      <c r="BF10156" s="101" t="s">
        <v>58</v>
      </c>
      <c r="BK10156" s="98" t="s">
        <v>70</v>
      </c>
    </row>
    <row r="10157" spans="17:63" ht="29.25" customHeight="1" x14ac:dyDescent="0.2">
      <c r="Q10157" s="92" t="s">
        <v>50</v>
      </c>
      <c r="BF10157" s="101" t="s">
        <v>58</v>
      </c>
      <c r="BK10157" s="98" t="s">
        <v>70</v>
      </c>
    </row>
    <row r="10158" spans="17:63" ht="29.25" customHeight="1" x14ac:dyDescent="0.2">
      <c r="Q10158" s="92" t="s">
        <v>50</v>
      </c>
      <c r="BF10158" s="101" t="s">
        <v>58</v>
      </c>
      <c r="BK10158" s="98" t="s">
        <v>70</v>
      </c>
    </row>
    <row r="10159" spans="17:63" ht="29.25" customHeight="1" x14ac:dyDescent="0.2">
      <c r="Q10159" s="92" t="s">
        <v>50</v>
      </c>
      <c r="BF10159" s="101" t="s">
        <v>58</v>
      </c>
      <c r="BK10159" s="98" t="s">
        <v>70</v>
      </c>
    </row>
    <row r="10160" spans="17:63" ht="29.25" customHeight="1" x14ac:dyDescent="0.2">
      <c r="Q10160" s="92" t="s">
        <v>50</v>
      </c>
      <c r="BF10160" s="101" t="s">
        <v>58</v>
      </c>
      <c r="BK10160" s="98" t="s">
        <v>70</v>
      </c>
    </row>
    <row r="10161" spans="17:63" ht="29.25" customHeight="1" x14ac:dyDescent="0.2">
      <c r="Q10161" s="92" t="s">
        <v>50</v>
      </c>
      <c r="BF10161" s="101" t="s">
        <v>58</v>
      </c>
      <c r="BK10161" s="98" t="s">
        <v>70</v>
      </c>
    </row>
    <row r="10162" spans="17:63" ht="29.25" customHeight="1" x14ac:dyDescent="0.2">
      <c r="Q10162" s="92" t="s">
        <v>50</v>
      </c>
      <c r="BF10162" s="101" t="s">
        <v>58</v>
      </c>
      <c r="BK10162" s="98" t="s">
        <v>70</v>
      </c>
    </row>
    <row r="10163" spans="17:63" ht="29.25" customHeight="1" x14ac:dyDescent="0.2">
      <c r="Q10163" s="92" t="s">
        <v>50</v>
      </c>
      <c r="BF10163" s="101" t="s">
        <v>58</v>
      </c>
      <c r="BK10163" s="98" t="s">
        <v>70</v>
      </c>
    </row>
    <row r="10164" spans="17:63" ht="29.25" customHeight="1" x14ac:dyDescent="0.2">
      <c r="Q10164" s="92" t="s">
        <v>50</v>
      </c>
      <c r="BF10164" s="101" t="s">
        <v>58</v>
      </c>
      <c r="BK10164" s="98" t="s">
        <v>70</v>
      </c>
    </row>
    <row r="10165" spans="17:63" ht="29.25" customHeight="1" x14ac:dyDescent="0.2">
      <c r="Q10165" s="92" t="s">
        <v>50</v>
      </c>
      <c r="BF10165" s="101" t="s">
        <v>58</v>
      </c>
      <c r="BK10165" s="98" t="s">
        <v>70</v>
      </c>
    </row>
    <row r="10166" spans="17:63" ht="29.25" customHeight="1" x14ac:dyDescent="0.2">
      <c r="Q10166" s="92" t="s">
        <v>50</v>
      </c>
      <c r="BF10166" s="101" t="s">
        <v>58</v>
      </c>
      <c r="BK10166" s="98" t="s">
        <v>70</v>
      </c>
    </row>
    <row r="10167" spans="17:63" ht="29.25" customHeight="1" x14ac:dyDescent="0.2">
      <c r="Q10167" s="92" t="s">
        <v>50</v>
      </c>
      <c r="BF10167" s="101" t="s">
        <v>58</v>
      </c>
      <c r="BK10167" s="98" t="s">
        <v>70</v>
      </c>
    </row>
    <row r="10168" spans="17:63" ht="29.25" customHeight="1" x14ac:dyDescent="0.2">
      <c r="Q10168" s="92" t="s">
        <v>50</v>
      </c>
      <c r="BF10168" s="101" t="s">
        <v>58</v>
      </c>
      <c r="BK10168" s="98" t="s">
        <v>70</v>
      </c>
    </row>
    <row r="10169" spans="17:63" ht="29.25" customHeight="1" x14ac:dyDescent="0.2">
      <c r="Q10169" s="92" t="s">
        <v>50</v>
      </c>
      <c r="BF10169" s="101" t="s">
        <v>58</v>
      </c>
      <c r="BK10169" s="98" t="s">
        <v>70</v>
      </c>
    </row>
    <row r="10170" spans="17:63" ht="29.25" customHeight="1" x14ac:dyDescent="0.2">
      <c r="Q10170" s="92" t="s">
        <v>50</v>
      </c>
      <c r="BF10170" s="101" t="s">
        <v>58</v>
      </c>
      <c r="BK10170" s="98" t="s">
        <v>70</v>
      </c>
    </row>
    <row r="10171" spans="17:63" ht="29.25" customHeight="1" x14ac:dyDescent="0.2">
      <c r="Q10171" s="92" t="s">
        <v>50</v>
      </c>
      <c r="BF10171" s="101" t="s">
        <v>58</v>
      </c>
      <c r="BK10171" s="98" t="s">
        <v>70</v>
      </c>
    </row>
    <row r="10172" spans="17:63" ht="29.25" customHeight="1" x14ac:dyDescent="0.2">
      <c r="Q10172" s="92" t="s">
        <v>50</v>
      </c>
      <c r="BF10172" s="101" t="s">
        <v>58</v>
      </c>
      <c r="BK10172" s="98" t="s">
        <v>70</v>
      </c>
    </row>
    <row r="10173" spans="17:63" ht="29.25" customHeight="1" x14ac:dyDescent="0.2">
      <c r="Q10173" s="92" t="s">
        <v>50</v>
      </c>
      <c r="BF10173" s="101" t="s">
        <v>58</v>
      </c>
      <c r="BK10173" s="98" t="s">
        <v>70</v>
      </c>
    </row>
    <row r="10174" spans="17:63" ht="29.25" customHeight="1" x14ac:dyDescent="0.2">
      <c r="Q10174" s="92" t="s">
        <v>50</v>
      </c>
      <c r="BF10174" s="101" t="s">
        <v>58</v>
      </c>
      <c r="BK10174" s="98" t="s">
        <v>70</v>
      </c>
    </row>
    <row r="10175" spans="17:63" ht="29.25" customHeight="1" x14ac:dyDescent="0.2">
      <c r="Q10175" s="92" t="s">
        <v>50</v>
      </c>
      <c r="BF10175" s="101" t="s">
        <v>58</v>
      </c>
      <c r="BK10175" s="98" t="s">
        <v>70</v>
      </c>
    </row>
    <row r="10176" spans="17:63" ht="29.25" customHeight="1" x14ac:dyDescent="0.2">
      <c r="Q10176" s="92" t="s">
        <v>50</v>
      </c>
      <c r="BF10176" s="101" t="s">
        <v>58</v>
      </c>
      <c r="BK10176" s="98" t="s">
        <v>70</v>
      </c>
    </row>
    <row r="10177" spans="17:63" ht="29.25" customHeight="1" x14ac:dyDescent="0.2">
      <c r="Q10177" s="92" t="s">
        <v>50</v>
      </c>
      <c r="BF10177" s="101" t="s">
        <v>58</v>
      </c>
      <c r="BK10177" s="98" t="s">
        <v>70</v>
      </c>
    </row>
    <row r="10178" spans="17:63" ht="29.25" customHeight="1" x14ac:dyDescent="0.2">
      <c r="Q10178" s="92" t="s">
        <v>50</v>
      </c>
      <c r="BF10178" s="101" t="s">
        <v>58</v>
      </c>
      <c r="BK10178" s="98" t="s">
        <v>70</v>
      </c>
    </row>
    <row r="10179" spans="17:63" ht="29.25" customHeight="1" x14ac:dyDescent="0.2">
      <c r="Q10179" s="92" t="s">
        <v>50</v>
      </c>
      <c r="BF10179" s="101" t="s">
        <v>58</v>
      </c>
      <c r="BK10179" s="98" t="s">
        <v>70</v>
      </c>
    </row>
    <row r="10180" spans="17:63" ht="29.25" customHeight="1" x14ac:dyDescent="0.2">
      <c r="Q10180" s="92" t="s">
        <v>50</v>
      </c>
      <c r="BF10180" s="101" t="s">
        <v>58</v>
      </c>
      <c r="BK10180" s="98" t="s">
        <v>70</v>
      </c>
    </row>
    <row r="10181" spans="17:63" ht="29.25" customHeight="1" x14ac:dyDescent="0.2">
      <c r="Q10181" s="92" t="s">
        <v>50</v>
      </c>
      <c r="BF10181" s="101" t="s">
        <v>58</v>
      </c>
      <c r="BK10181" s="98" t="s">
        <v>70</v>
      </c>
    </row>
    <row r="10182" spans="17:63" ht="29.25" customHeight="1" x14ac:dyDescent="0.2">
      <c r="Q10182" s="92" t="s">
        <v>50</v>
      </c>
      <c r="BF10182" s="101" t="s">
        <v>58</v>
      </c>
      <c r="BK10182" s="98" t="s">
        <v>70</v>
      </c>
    </row>
    <row r="10183" spans="17:63" ht="29.25" customHeight="1" x14ac:dyDescent="0.2">
      <c r="Q10183" s="92" t="s">
        <v>50</v>
      </c>
      <c r="BF10183" s="101" t="s">
        <v>58</v>
      </c>
      <c r="BK10183" s="98" t="s">
        <v>70</v>
      </c>
    </row>
    <row r="10184" spans="17:63" ht="29.25" customHeight="1" x14ac:dyDescent="0.2">
      <c r="Q10184" s="92" t="s">
        <v>50</v>
      </c>
      <c r="BF10184" s="101" t="s">
        <v>58</v>
      </c>
      <c r="BK10184" s="98" t="s">
        <v>70</v>
      </c>
    </row>
    <row r="10185" spans="17:63" ht="29.25" customHeight="1" x14ac:dyDescent="0.2">
      <c r="Q10185" s="92" t="s">
        <v>50</v>
      </c>
      <c r="BF10185" s="101" t="s">
        <v>58</v>
      </c>
      <c r="BK10185" s="98" t="s">
        <v>70</v>
      </c>
    </row>
    <row r="10186" spans="17:63" ht="29.25" customHeight="1" x14ac:dyDescent="0.2">
      <c r="Q10186" s="92" t="s">
        <v>50</v>
      </c>
      <c r="BF10186" s="101" t="s">
        <v>58</v>
      </c>
      <c r="BK10186" s="98" t="s">
        <v>70</v>
      </c>
    </row>
    <row r="10187" spans="17:63" ht="29.25" customHeight="1" x14ac:dyDescent="0.2">
      <c r="Q10187" s="92" t="s">
        <v>50</v>
      </c>
      <c r="BF10187" s="101" t="s">
        <v>58</v>
      </c>
      <c r="BK10187" s="98" t="s">
        <v>70</v>
      </c>
    </row>
    <row r="10188" spans="17:63" ht="29.25" customHeight="1" x14ac:dyDescent="0.2">
      <c r="Q10188" s="92" t="s">
        <v>50</v>
      </c>
      <c r="BF10188" s="101" t="s">
        <v>58</v>
      </c>
      <c r="BK10188" s="98" t="s">
        <v>70</v>
      </c>
    </row>
    <row r="10189" spans="17:63" ht="29.25" customHeight="1" x14ac:dyDescent="0.2">
      <c r="Q10189" s="92" t="s">
        <v>50</v>
      </c>
      <c r="BF10189" s="101" t="s">
        <v>58</v>
      </c>
      <c r="BK10189" s="98" t="s">
        <v>70</v>
      </c>
    </row>
    <row r="10190" spans="17:63" ht="29.25" customHeight="1" x14ac:dyDescent="0.2">
      <c r="Q10190" s="92" t="s">
        <v>50</v>
      </c>
      <c r="BF10190" s="101" t="s">
        <v>58</v>
      </c>
      <c r="BK10190" s="98" t="s">
        <v>70</v>
      </c>
    </row>
    <row r="10191" spans="17:63" ht="29.25" customHeight="1" x14ac:dyDescent="0.2">
      <c r="Q10191" s="92" t="s">
        <v>50</v>
      </c>
      <c r="BF10191" s="101" t="s">
        <v>58</v>
      </c>
      <c r="BK10191" s="98" t="s">
        <v>70</v>
      </c>
    </row>
    <row r="10192" spans="17:63" ht="29.25" customHeight="1" x14ac:dyDescent="0.2">
      <c r="Q10192" s="92" t="s">
        <v>50</v>
      </c>
      <c r="BF10192" s="101" t="s">
        <v>58</v>
      </c>
      <c r="BK10192" s="98" t="s">
        <v>70</v>
      </c>
    </row>
    <row r="10193" spans="17:63" ht="29.25" customHeight="1" x14ac:dyDescent="0.2">
      <c r="Q10193" s="92" t="s">
        <v>50</v>
      </c>
      <c r="BF10193" s="101" t="s">
        <v>58</v>
      </c>
      <c r="BK10193" s="98" t="s">
        <v>70</v>
      </c>
    </row>
    <row r="10194" spans="17:63" ht="29.25" customHeight="1" x14ac:dyDescent="0.2">
      <c r="Q10194" s="92" t="s">
        <v>50</v>
      </c>
      <c r="BF10194" s="101" t="s">
        <v>58</v>
      </c>
      <c r="BK10194" s="98" t="s">
        <v>70</v>
      </c>
    </row>
    <row r="10195" spans="17:63" ht="29.25" customHeight="1" x14ac:dyDescent="0.2">
      <c r="Q10195" s="92" t="s">
        <v>50</v>
      </c>
      <c r="BF10195" s="101" t="s">
        <v>58</v>
      </c>
      <c r="BK10195" s="98" t="s">
        <v>70</v>
      </c>
    </row>
    <row r="10196" spans="17:63" ht="29.25" customHeight="1" x14ac:dyDescent="0.2">
      <c r="Q10196" s="92" t="s">
        <v>50</v>
      </c>
      <c r="BF10196" s="101" t="s">
        <v>58</v>
      </c>
      <c r="BK10196" s="98" t="s">
        <v>70</v>
      </c>
    </row>
    <row r="10197" spans="17:63" ht="29.25" customHeight="1" x14ac:dyDescent="0.2">
      <c r="Q10197" s="92" t="s">
        <v>50</v>
      </c>
      <c r="BF10197" s="101" t="s">
        <v>58</v>
      </c>
      <c r="BK10197" s="98" t="s">
        <v>70</v>
      </c>
    </row>
    <row r="10198" spans="17:63" ht="29.25" customHeight="1" x14ac:dyDescent="0.2">
      <c r="Q10198" s="92" t="s">
        <v>50</v>
      </c>
      <c r="BF10198" s="101" t="s">
        <v>58</v>
      </c>
      <c r="BK10198" s="98" t="s">
        <v>70</v>
      </c>
    </row>
    <row r="10199" spans="17:63" ht="29.25" customHeight="1" x14ac:dyDescent="0.2">
      <c r="Q10199" s="92" t="s">
        <v>50</v>
      </c>
      <c r="BF10199" s="101" t="s">
        <v>58</v>
      </c>
      <c r="BK10199" s="98" t="s">
        <v>70</v>
      </c>
    </row>
    <row r="10200" spans="17:63" ht="29.25" customHeight="1" x14ac:dyDescent="0.2">
      <c r="Q10200" s="92" t="s">
        <v>50</v>
      </c>
      <c r="BF10200" s="101" t="s">
        <v>58</v>
      </c>
      <c r="BK10200" s="98" t="s">
        <v>70</v>
      </c>
    </row>
    <row r="10201" spans="17:63" ht="29.25" customHeight="1" x14ac:dyDescent="0.2">
      <c r="Q10201" s="92" t="s">
        <v>50</v>
      </c>
      <c r="BF10201" s="101" t="s">
        <v>58</v>
      </c>
      <c r="BK10201" s="98" t="s">
        <v>70</v>
      </c>
    </row>
    <row r="10202" spans="17:63" ht="29.25" customHeight="1" x14ac:dyDescent="0.2">
      <c r="Q10202" s="92" t="s">
        <v>50</v>
      </c>
      <c r="BF10202" s="101" t="s">
        <v>58</v>
      </c>
      <c r="BK10202" s="98" t="s">
        <v>70</v>
      </c>
    </row>
    <row r="10203" spans="17:63" ht="29.25" customHeight="1" x14ac:dyDescent="0.2">
      <c r="Q10203" s="92" t="s">
        <v>50</v>
      </c>
      <c r="BF10203" s="101" t="s">
        <v>58</v>
      </c>
      <c r="BK10203" s="98" t="s">
        <v>70</v>
      </c>
    </row>
    <row r="10204" spans="17:63" ht="29.25" customHeight="1" x14ac:dyDescent="0.2">
      <c r="Q10204" s="92" t="s">
        <v>50</v>
      </c>
      <c r="BF10204" s="101" t="s">
        <v>58</v>
      </c>
      <c r="BK10204" s="98" t="s">
        <v>70</v>
      </c>
    </row>
    <row r="10205" spans="17:63" ht="29.25" customHeight="1" x14ac:dyDescent="0.2">
      <c r="Q10205" s="92" t="s">
        <v>50</v>
      </c>
      <c r="BF10205" s="101" t="s">
        <v>58</v>
      </c>
      <c r="BK10205" s="98" t="s">
        <v>70</v>
      </c>
    </row>
    <row r="10206" spans="17:63" ht="29.25" customHeight="1" x14ac:dyDescent="0.2">
      <c r="Q10206" s="92" t="s">
        <v>50</v>
      </c>
      <c r="BF10206" s="101" t="s">
        <v>58</v>
      </c>
      <c r="BK10206" s="98" t="s">
        <v>70</v>
      </c>
    </row>
    <row r="10207" spans="17:63" ht="29.25" customHeight="1" x14ac:dyDescent="0.2">
      <c r="Q10207" s="92" t="s">
        <v>50</v>
      </c>
      <c r="BF10207" s="101" t="s">
        <v>58</v>
      </c>
      <c r="BK10207" s="98" t="s">
        <v>70</v>
      </c>
    </row>
    <row r="10208" spans="17:63" ht="29.25" customHeight="1" x14ac:dyDescent="0.2">
      <c r="Q10208" s="92" t="s">
        <v>50</v>
      </c>
      <c r="BF10208" s="101" t="s">
        <v>58</v>
      </c>
      <c r="BK10208" s="98" t="s">
        <v>70</v>
      </c>
    </row>
    <row r="10209" spans="17:63" ht="29.25" customHeight="1" x14ac:dyDescent="0.2">
      <c r="Q10209" s="92" t="s">
        <v>50</v>
      </c>
      <c r="BF10209" s="101" t="s">
        <v>58</v>
      </c>
      <c r="BK10209" s="98" t="s">
        <v>70</v>
      </c>
    </row>
    <row r="10210" spans="17:63" ht="29.25" customHeight="1" x14ac:dyDescent="0.2">
      <c r="Q10210" s="92" t="s">
        <v>50</v>
      </c>
      <c r="BF10210" s="101" t="s">
        <v>58</v>
      </c>
      <c r="BK10210" s="98" t="s">
        <v>70</v>
      </c>
    </row>
    <row r="10211" spans="17:63" ht="29.25" customHeight="1" x14ac:dyDescent="0.2">
      <c r="Q10211" s="92" t="s">
        <v>50</v>
      </c>
      <c r="BF10211" s="101" t="s">
        <v>58</v>
      </c>
      <c r="BK10211" s="98" t="s">
        <v>70</v>
      </c>
    </row>
    <row r="10212" spans="17:63" ht="29.25" customHeight="1" x14ac:dyDescent="0.2">
      <c r="Q10212" s="92" t="s">
        <v>50</v>
      </c>
      <c r="BF10212" s="101" t="s">
        <v>58</v>
      </c>
      <c r="BK10212" s="98" t="s">
        <v>70</v>
      </c>
    </row>
    <row r="10213" spans="17:63" ht="29.25" customHeight="1" x14ac:dyDescent="0.2">
      <c r="Q10213" s="92" t="s">
        <v>50</v>
      </c>
      <c r="BF10213" s="101" t="s">
        <v>58</v>
      </c>
      <c r="BK10213" s="98" t="s">
        <v>70</v>
      </c>
    </row>
    <row r="10214" spans="17:63" ht="29.25" customHeight="1" x14ac:dyDescent="0.2">
      <c r="Q10214" s="92" t="s">
        <v>50</v>
      </c>
      <c r="BF10214" s="101" t="s">
        <v>58</v>
      </c>
      <c r="BK10214" s="98" t="s">
        <v>70</v>
      </c>
    </row>
    <row r="10215" spans="17:63" ht="29.25" customHeight="1" x14ac:dyDescent="0.2">
      <c r="Q10215" s="92" t="s">
        <v>50</v>
      </c>
      <c r="BF10215" s="101" t="s">
        <v>58</v>
      </c>
      <c r="BK10215" s="98" t="s">
        <v>70</v>
      </c>
    </row>
    <row r="10216" spans="17:63" ht="29.25" customHeight="1" x14ac:dyDescent="0.2">
      <c r="Q10216" s="92" t="s">
        <v>50</v>
      </c>
      <c r="BF10216" s="101" t="s">
        <v>58</v>
      </c>
      <c r="BK10216" s="98" t="s">
        <v>70</v>
      </c>
    </row>
    <row r="10217" spans="17:63" ht="29.25" customHeight="1" x14ac:dyDescent="0.2">
      <c r="Q10217" s="92" t="s">
        <v>50</v>
      </c>
      <c r="BF10217" s="101" t="s">
        <v>58</v>
      </c>
      <c r="BK10217" s="98" t="s">
        <v>70</v>
      </c>
    </row>
    <row r="10218" spans="17:63" ht="29.25" customHeight="1" x14ac:dyDescent="0.2">
      <c r="Q10218" s="92" t="s">
        <v>50</v>
      </c>
      <c r="BF10218" s="101" t="s">
        <v>58</v>
      </c>
      <c r="BK10218" s="98" t="s">
        <v>70</v>
      </c>
    </row>
    <row r="10219" spans="17:63" ht="29.25" customHeight="1" x14ac:dyDescent="0.2">
      <c r="Q10219" s="92" t="s">
        <v>50</v>
      </c>
      <c r="BF10219" s="101" t="s">
        <v>58</v>
      </c>
      <c r="BK10219" s="98" t="s">
        <v>70</v>
      </c>
    </row>
    <row r="10220" spans="17:63" ht="29.25" customHeight="1" x14ac:dyDescent="0.2">
      <c r="Q10220" s="92" t="s">
        <v>50</v>
      </c>
      <c r="BF10220" s="101" t="s">
        <v>58</v>
      </c>
      <c r="BK10220" s="98" t="s">
        <v>70</v>
      </c>
    </row>
    <row r="10221" spans="17:63" ht="29.25" customHeight="1" x14ac:dyDescent="0.2">
      <c r="Q10221" s="92" t="s">
        <v>50</v>
      </c>
      <c r="BF10221" s="101" t="s">
        <v>58</v>
      </c>
      <c r="BK10221" s="98" t="s">
        <v>70</v>
      </c>
    </row>
    <row r="10222" spans="17:63" ht="29.25" customHeight="1" x14ac:dyDescent="0.2">
      <c r="Q10222" s="92" t="s">
        <v>50</v>
      </c>
      <c r="BF10222" s="101" t="s">
        <v>58</v>
      </c>
      <c r="BK10222" s="98" t="s">
        <v>70</v>
      </c>
    </row>
    <row r="10223" spans="17:63" ht="29.25" customHeight="1" x14ac:dyDescent="0.2">
      <c r="Q10223" s="92" t="s">
        <v>50</v>
      </c>
      <c r="BF10223" s="101" t="s">
        <v>58</v>
      </c>
      <c r="BK10223" s="98" t="s">
        <v>70</v>
      </c>
    </row>
    <row r="10224" spans="17:63" ht="29.25" customHeight="1" x14ac:dyDescent="0.2">
      <c r="Q10224" s="92" t="s">
        <v>50</v>
      </c>
      <c r="BF10224" s="101" t="s">
        <v>58</v>
      </c>
      <c r="BK10224" s="98" t="s">
        <v>70</v>
      </c>
    </row>
    <row r="10225" spans="17:63" ht="29.25" customHeight="1" x14ac:dyDescent="0.2">
      <c r="Q10225" s="92" t="s">
        <v>50</v>
      </c>
      <c r="BF10225" s="101" t="s">
        <v>58</v>
      </c>
      <c r="BK10225" s="98" t="s">
        <v>70</v>
      </c>
    </row>
    <row r="10226" spans="17:63" ht="29.25" customHeight="1" x14ac:dyDescent="0.2">
      <c r="Q10226" s="92" t="s">
        <v>50</v>
      </c>
      <c r="BF10226" s="101" t="s">
        <v>58</v>
      </c>
      <c r="BK10226" s="98" t="s">
        <v>70</v>
      </c>
    </row>
    <row r="10227" spans="17:63" ht="29.25" customHeight="1" x14ac:dyDescent="0.2">
      <c r="Q10227" s="92" t="s">
        <v>50</v>
      </c>
      <c r="BF10227" s="101" t="s">
        <v>58</v>
      </c>
      <c r="BK10227" s="98" t="s">
        <v>70</v>
      </c>
    </row>
    <row r="10228" spans="17:63" ht="29.25" customHeight="1" x14ac:dyDescent="0.2">
      <c r="Q10228" s="92" t="s">
        <v>50</v>
      </c>
      <c r="BF10228" s="101" t="s">
        <v>58</v>
      </c>
      <c r="BK10228" s="98" t="s">
        <v>70</v>
      </c>
    </row>
    <row r="10229" spans="17:63" ht="29.25" customHeight="1" x14ac:dyDescent="0.2">
      <c r="Q10229" s="92" t="s">
        <v>50</v>
      </c>
      <c r="BF10229" s="101" t="s">
        <v>58</v>
      </c>
      <c r="BK10229" s="98" t="s">
        <v>70</v>
      </c>
    </row>
    <row r="10230" spans="17:63" ht="29.25" customHeight="1" x14ac:dyDescent="0.2">
      <c r="Q10230" s="92" t="s">
        <v>50</v>
      </c>
      <c r="BF10230" s="101" t="s">
        <v>58</v>
      </c>
      <c r="BK10230" s="98" t="s">
        <v>70</v>
      </c>
    </row>
    <row r="10231" spans="17:63" ht="29.25" customHeight="1" x14ac:dyDescent="0.2">
      <c r="Q10231" s="92" t="s">
        <v>50</v>
      </c>
      <c r="BF10231" s="101" t="s">
        <v>58</v>
      </c>
      <c r="BK10231" s="98" t="s">
        <v>70</v>
      </c>
    </row>
    <row r="10232" spans="17:63" ht="29.25" customHeight="1" x14ac:dyDescent="0.2">
      <c r="Q10232" s="92" t="s">
        <v>50</v>
      </c>
      <c r="BF10232" s="101" t="s">
        <v>58</v>
      </c>
      <c r="BK10232" s="98" t="s">
        <v>70</v>
      </c>
    </row>
    <row r="10233" spans="17:63" ht="29.25" customHeight="1" x14ac:dyDescent="0.2">
      <c r="Q10233" s="92" t="s">
        <v>50</v>
      </c>
      <c r="BF10233" s="101" t="s">
        <v>58</v>
      </c>
      <c r="BK10233" s="98" t="s">
        <v>70</v>
      </c>
    </row>
    <row r="10234" spans="17:63" ht="29.25" customHeight="1" x14ac:dyDescent="0.2">
      <c r="Q10234" s="92" t="s">
        <v>50</v>
      </c>
      <c r="BF10234" s="101" t="s">
        <v>58</v>
      </c>
      <c r="BK10234" s="98" t="s">
        <v>70</v>
      </c>
    </row>
    <row r="10235" spans="17:63" ht="29.25" customHeight="1" x14ac:dyDescent="0.2">
      <c r="Q10235" s="92" t="s">
        <v>50</v>
      </c>
      <c r="BF10235" s="101" t="s">
        <v>58</v>
      </c>
      <c r="BK10235" s="98" t="s">
        <v>70</v>
      </c>
    </row>
    <row r="10236" spans="17:63" ht="29.25" customHeight="1" x14ac:dyDescent="0.2">
      <c r="Q10236" s="92" t="s">
        <v>50</v>
      </c>
      <c r="BF10236" s="101" t="s">
        <v>58</v>
      </c>
      <c r="BK10236" s="98" t="s">
        <v>70</v>
      </c>
    </row>
    <row r="10237" spans="17:63" ht="29.25" customHeight="1" x14ac:dyDescent="0.2">
      <c r="Q10237" s="92" t="s">
        <v>50</v>
      </c>
      <c r="BF10237" s="101" t="s">
        <v>58</v>
      </c>
      <c r="BK10237" s="98" t="s">
        <v>70</v>
      </c>
    </row>
    <row r="10238" spans="17:63" ht="29.25" customHeight="1" x14ac:dyDescent="0.2">
      <c r="Q10238" s="92" t="s">
        <v>50</v>
      </c>
      <c r="BF10238" s="101" t="s">
        <v>58</v>
      </c>
      <c r="BK10238" s="98" t="s">
        <v>70</v>
      </c>
    </row>
    <row r="10239" spans="17:63" ht="29.25" customHeight="1" x14ac:dyDescent="0.2">
      <c r="Q10239" s="92" t="s">
        <v>50</v>
      </c>
      <c r="BF10239" s="101" t="s">
        <v>58</v>
      </c>
      <c r="BK10239" s="98" t="s">
        <v>70</v>
      </c>
    </row>
    <row r="10240" spans="17:63" ht="29.25" customHeight="1" x14ac:dyDescent="0.2">
      <c r="Q10240" s="92" t="s">
        <v>50</v>
      </c>
      <c r="BF10240" s="101" t="s">
        <v>58</v>
      </c>
      <c r="BK10240" s="98" t="s">
        <v>70</v>
      </c>
    </row>
    <row r="10241" spans="17:63" ht="29.25" customHeight="1" x14ac:dyDescent="0.2">
      <c r="Q10241" s="92" t="s">
        <v>50</v>
      </c>
      <c r="BF10241" s="101" t="s">
        <v>58</v>
      </c>
      <c r="BK10241" s="98" t="s">
        <v>70</v>
      </c>
    </row>
    <row r="10242" spans="17:63" ht="29.25" customHeight="1" x14ac:dyDescent="0.2">
      <c r="Q10242" s="92" t="s">
        <v>50</v>
      </c>
      <c r="BF10242" s="101" t="s">
        <v>58</v>
      </c>
      <c r="BK10242" s="98" t="s">
        <v>70</v>
      </c>
    </row>
    <row r="10243" spans="17:63" ht="29.25" customHeight="1" x14ac:dyDescent="0.2">
      <c r="Q10243" s="92" t="s">
        <v>50</v>
      </c>
      <c r="BF10243" s="101" t="s">
        <v>58</v>
      </c>
      <c r="BK10243" s="98" t="s">
        <v>70</v>
      </c>
    </row>
    <row r="10244" spans="17:63" ht="29.25" customHeight="1" x14ac:dyDescent="0.2">
      <c r="Q10244" s="92" t="s">
        <v>50</v>
      </c>
      <c r="BF10244" s="101" t="s">
        <v>58</v>
      </c>
      <c r="BK10244" s="98" t="s">
        <v>70</v>
      </c>
    </row>
    <row r="10245" spans="17:63" ht="29.25" customHeight="1" x14ac:dyDescent="0.2">
      <c r="Q10245" s="92" t="s">
        <v>50</v>
      </c>
      <c r="BF10245" s="101" t="s">
        <v>58</v>
      </c>
      <c r="BK10245" s="98" t="s">
        <v>70</v>
      </c>
    </row>
    <row r="10246" spans="17:63" ht="29.25" customHeight="1" x14ac:dyDescent="0.2">
      <c r="Q10246" s="92" t="s">
        <v>50</v>
      </c>
      <c r="BF10246" s="101" t="s">
        <v>58</v>
      </c>
      <c r="BK10246" s="98" t="s">
        <v>70</v>
      </c>
    </row>
    <row r="10247" spans="17:63" ht="29.25" customHeight="1" x14ac:dyDescent="0.2">
      <c r="Q10247" s="92" t="s">
        <v>50</v>
      </c>
      <c r="BF10247" s="101" t="s">
        <v>58</v>
      </c>
      <c r="BK10247" s="98" t="s">
        <v>70</v>
      </c>
    </row>
    <row r="10248" spans="17:63" ht="29.25" customHeight="1" x14ac:dyDescent="0.2">
      <c r="Q10248" s="92" t="s">
        <v>50</v>
      </c>
      <c r="BF10248" s="101" t="s">
        <v>58</v>
      </c>
      <c r="BK10248" s="98" t="s">
        <v>70</v>
      </c>
    </row>
    <row r="10249" spans="17:63" ht="29.25" customHeight="1" x14ac:dyDescent="0.2">
      <c r="Q10249" s="92" t="s">
        <v>50</v>
      </c>
      <c r="BF10249" s="101" t="s">
        <v>58</v>
      </c>
      <c r="BK10249" s="98" t="s">
        <v>70</v>
      </c>
    </row>
    <row r="10250" spans="17:63" ht="29.25" customHeight="1" x14ac:dyDescent="0.2">
      <c r="Q10250" s="92" t="s">
        <v>50</v>
      </c>
      <c r="BF10250" s="101" t="s">
        <v>58</v>
      </c>
      <c r="BK10250" s="98" t="s">
        <v>70</v>
      </c>
    </row>
    <row r="10251" spans="17:63" ht="29.25" customHeight="1" x14ac:dyDescent="0.2">
      <c r="Q10251" s="92" t="s">
        <v>50</v>
      </c>
      <c r="BF10251" s="101" t="s">
        <v>58</v>
      </c>
      <c r="BK10251" s="98" t="s">
        <v>70</v>
      </c>
    </row>
    <row r="10252" spans="17:63" ht="29.25" customHeight="1" x14ac:dyDescent="0.2">
      <c r="Q10252" s="92" t="s">
        <v>50</v>
      </c>
      <c r="BF10252" s="101" t="s">
        <v>58</v>
      </c>
      <c r="BK10252" s="98" t="s">
        <v>70</v>
      </c>
    </row>
    <row r="10253" spans="17:63" ht="29.25" customHeight="1" x14ac:dyDescent="0.2">
      <c r="Q10253" s="92" t="s">
        <v>50</v>
      </c>
      <c r="BF10253" s="101" t="s">
        <v>58</v>
      </c>
      <c r="BK10253" s="98" t="s">
        <v>70</v>
      </c>
    </row>
    <row r="10254" spans="17:63" ht="29.25" customHeight="1" x14ac:dyDescent="0.2">
      <c r="Q10254" s="92" t="s">
        <v>50</v>
      </c>
      <c r="BF10254" s="101" t="s">
        <v>58</v>
      </c>
      <c r="BK10254" s="98" t="s">
        <v>70</v>
      </c>
    </row>
    <row r="10255" spans="17:63" ht="29.25" customHeight="1" x14ac:dyDescent="0.2">
      <c r="Q10255" s="92" t="s">
        <v>50</v>
      </c>
      <c r="BF10255" s="101" t="s">
        <v>58</v>
      </c>
      <c r="BK10255" s="98" t="s">
        <v>70</v>
      </c>
    </row>
    <row r="10256" spans="17:63" ht="29.25" customHeight="1" x14ac:dyDescent="0.2">
      <c r="Q10256" s="92" t="s">
        <v>50</v>
      </c>
      <c r="BF10256" s="101" t="s">
        <v>58</v>
      </c>
      <c r="BK10256" s="98" t="s">
        <v>70</v>
      </c>
    </row>
    <row r="10257" spans="17:63" ht="29.25" customHeight="1" x14ac:dyDescent="0.2">
      <c r="Q10257" s="92" t="s">
        <v>50</v>
      </c>
      <c r="BF10257" s="101" t="s">
        <v>58</v>
      </c>
      <c r="BK10257" s="98" t="s">
        <v>70</v>
      </c>
    </row>
    <row r="10258" spans="17:63" ht="29.25" customHeight="1" x14ac:dyDescent="0.2">
      <c r="Q10258" s="92" t="s">
        <v>50</v>
      </c>
      <c r="BF10258" s="101" t="s">
        <v>58</v>
      </c>
      <c r="BK10258" s="98" t="s">
        <v>70</v>
      </c>
    </row>
    <row r="10259" spans="17:63" ht="29.25" customHeight="1" x14ac:dyDescent="0.2">
      <c r="Q10259" s="92" t="s">
        <v>50</v>
      </c>
      <c r="BF10259" s="101" t="s">
        <v>58</v>
      </c>
      <c r="BK10259" s="98" t="s">
        <v>70</v>
      </c>
    </row>
    <row r="10260" spans="17:63" ht="29.25" customHeight="1" x14ac:dyDescent="0.2">
      <c r="Q10260" s="92" t="s">
        <v>50</v>
      </c>
      <c r="BF10260" s="101" t="s">
        <v>58</v>
      </c>
      <c r="BK10260" s="98" t="s">
        <v>70</v>
      </c>
    </row>
    <row r="10261" spans="17:63" ht="29.25" customHeight="1" x14ac:dyDescent="0.2">
      <c r="Q10261" s="92" t="s">
        <v>50</v>
      </c>
      <c r="BF10261" s="101" t="s">
        <v>58</v>
      </c>
      <c r="BK10261" s="98" t="s">
        <v>70</v>
      </c>
    </row>
    <row r="10262" spans="17:63" ht="29.25" customHeight="1" x14ac:dyDescent="0.2">
      <c r="Q10262" s="92" t="s">
        <v>50</v>
      </c>
      <c r="BF10262" s="101" t="s">
        <v>58</v>
      </c>
      <c r="BK10262" s="98" t="s">
        <v>70</v>
      </c>
    </row>
    <row r="10263" spans="17:63" ht="29.25" customHeight="1" x14ac:dyDescent="0.2">
      <c r="Q10263" s="92" t="s">
        <v>50</v>
      </c>
      <c r="BF10263" s="101" t="s">
        <v>58</v>
      </c>
      <c r="BK10263" s="98" t="s">
        <v>70</v>
      </c>
    </row>
    <row r="10264" spans="17:63" ht="29.25" customHeight="1" x14ac:dyDescent="0.2">
      <c r="Q10264" s="92" t="s">
        <v>50</v>
      </c>
      <c r="BF10264" s="101" t="s">
        <v>58</v>
      </c>
      <c r="BK10264" s="98" t="s">
        <v>70</v>
      </c>
    </row>
    <row r="10265" spans="17:63" ht="29.25" customHeight="1" x14ac:dyDescent="0.2">
      <c r="Q10265" s="92" t="s">
        <v>50</v>
      </c>
      <c r="BF10265" s="101" t="s">
        <v>58</v>
      </c>
      <c r="BK10265" s="98" t="s">
        <v>70</v>
      </c>
    </row>
    <row r="10266" spans="17:63" ht="29.25" customHeight="1" x14ac:dyDescent="0.2">
      <c r="Q10266" s="92" t="s">
        <v>50</v>
      </c>
      <c r="BF10266" s="101" t="s">
        <v>58</v>
      </c>
      <c r="BK10266" s="98" t="s">
        <v>70</v>
      </c>
    </row>
    <row r="10267" spans="17:63" ht="29.25" customHeight="1" x14ac:dyDescent="0.2">
      <c r="Q10267" s="92" t="s">
        <v>50</v>
      </c>
      <c r="BF10267" s="101" t="s">
        <v>58</v>
      </c>
      <c r="BK10267" s="98" t="s">
        <v>70</v>
      </c>
    </row>
    <row r="10268" spans="17:63" ht="29.25" customHeight="1" x14ac:dyDescent="0.2">
      <c r="Q10268" s="92" t="s">
        <v>50</v>
      </c>
      <c r="BF10268" s="101" t="s">
        <v>58</v>
      </c>
      <c r="BK10268" s="98" t="s">
        <v>70</v>
      </c>
    </row>
    <row r="10269" spans="17:63" ht="29.25" customHeight="1" x14ac:dyDescent="0.2">
      <c r="Q10269" s="92" t="s">
        <v>50</v>
      </c>
      <c r="BF10269" s="101" t="s">
        <v>58</v>
      </c>
      <c r="BK10269" s="98" t="s">
        <v>70</v>
      </c>
    </row>
    <row r="10270" spans="17:63" ht="29.25" customHeight="1" x14ac:dyDescent="0.2">
      <c r="Q10270" s="92" t="s">
        <v>50</v>
      </c>
      <c r="BF10270" s="101" t="s">
        <v>58</v>
      </c>
      <c r="BK10270" s="98" t="s">
        <v>70</v>
      </c>
    </row>
    <row r="10271" spans="17:63" ht="29.25" customHeight="1" x14ac:dyDescent="0.2">
      <c r="Q10271" s="92" t="s">
        <v>50</v>
      </c>
      <c r="BF10271" s="101" t="s">
        <v>58</v>
      </c>
      <c r="BK10271" s="98" t="s">
        <v>70</v>
      </c>
    </row>
    <row r="10272" spans="17:63" ht="29.25" customHeight="1" x14ac:dyDescent="0.2">
      <c r="Q10272" s="92" t="s">
        <v>50</v>
      </c>
      <c r="BF10272" s="101" t="s">
        <v>58</v>
      </c>
      <c r="BK10272" s="98" t="s">
        <v>70</v>
      </c>
    </row>
    <row r="10273" spans="17:63" ht="29.25" customHeight="1" x14ac:dyDescent="0.2">
      <c r="Q10273" s="92" t="s">
        <v>50</v>
      </c>
      <c r="BF10273" s="101" t="s">
        <v>58</v>
      </c>
      <c r="BK10273" s="98" t="s">
        <v>70</v>
      </c>
    </row>
    <row r="10274" spans="17:63" ht="29.25" customHeight="1" x14ac:dyDescent="0.2">
      <c r="Q10274" s="92" t="s">
        <v>50</v>
      </c>
      <c r="BF10274" s="101" t="s">
        <v>58</v>
      </c>
      <c r="BK10274" s="98" t="s">
        <v>70</v>
      </c>
    </row>
    <row r="10275" spans="17:63" ht="29.25" customHeight="1" x14ac:dyDescent="0.2">
      <c r="Q10275" s="92" t="s">
        <v>50</v>
      </c>
      <c r="BF10275" s="101" t="s">
        <v>58</v>
      </c>
      <c r="BK10275" s="98" t="s">
        <v>70</v>
      </c>
    </row>
    <row r="10276" spans="17:63" ht="29.25" customHeight="1" x14ac:dyDescent="0.2">
      <c r="Q10276" s="92" t="s">
        <v>50</v>
      </c>
      <c r="BF10276" s="101" t="s">
        <v>58</v>
      </c>
      <c r="BK10276" s="98" t="s">
        <v>70</v>
      </c>
    </row>
    <row r="10277" spans="17:63" ht="29.25" customHeight="1" x14ac:dyDescent="0.2">
      <c r="Q10277" s="92" t="s">
        <v>50</v>
      </c>
      <c r="BF10277" s="101" t="s">
        <v>58</v>
      </c>
      <c r="BK10277" s="98" t="s">
        <v>70</v>
      </c>
    </row>
    <row r="10278" spans="17:63" ht="29.25" customHeight="1" x14ac:dyDescent="0.2">
      <c r="Q10278" s="92" t="s">
        <v>50</v>
      </c>
      <c r="BF10278" s="101" t="s">
        <v>58</v>
      </c>
      <c r="BK10278" s="98" t="s">
        <v>70</v>
      </c>
    </row>
    <row r="10279" spans="17:63" ht="29.25" customHeight="1" x14ac:dyDescent="0.2">
      <c r="Q10279" s="92" t="s">
        <v>50</v>
      </c>
      <c r="BF10279" s="101" t="s">
        <v>58</v>
      </c>
      <c r="BK10279" s="98" t="s">
        <v>70</v>
      </c>
    </row>
    <row r="10280" spans="17:63" ht="29.25" customHeight="1" x14ac:dyDescent="0.2">
      <c r="Q10280" s="92" t="s">
        <v>50</v>
      </c>
      <c r="BF10280" s="101" t="s">
        <v>58</v>
      </c>
      <c r="BK10280" s="98" t="s">
        <v>70</v>
      </c>
    </row>
    <row r="10281" spans="17:63" ht="29.25" customHeight="1" x14ac:dyDescent="0.2">
      <c r="Q10281" s="92" t="s">
        <v>50</v>
      </c>
      <c r="BF10281" s="101" t="s">
        <v>58</v>
      </c>
      <c r="BK10281" s="98" t="s">
        <v>70</v>
      </c>
    </row>
    <row r="10282" spans="17:63" ht="29.25" customHeight="1" x14ac:dyDescent="0.2">
      <c r="Q10282" s="92" t="s">
        <v>50</v>
      </c>
      <c r="BF10282" s="101" t="s">
        <v>58</v>
      </c>
      <c r="BK10282" s="98" t="s">
        <v>70</v>
      </c>
    </row>
    <row r="10283" spans="17:63" ht="29.25" customHeight="1" x14ac:dyDescent="0.2">
      <c r="Q10283" s="92" t="s">
        <v>50</v>
      </c>
      <c r="BF10283" s="101" t="s">
        <v>58</v>
      </c>
      <c r="BK10283" s="98" t="s">
        <v>70</v>
      </c>
    </row>
    <row r="10284" spans="17:63" ht="29.25" customHeight="1" x14ac:dyDescent="0.2">
      <c r="Q10284" s="92" t="s">
        <v>50</v>
      </c>
      <c r="BF10284" s="101" t="s">
        <v>58</v>
      </c>
      <c r="BK10284" s="98" t="s">
        <v>70</v>
      </c>
    </row>
    <row r="10285" spans="17:63" ht="29.25" customHeight="1" x14ac:dyDescent="0.2">
      <c r="Q10285" s="92" t="s">
        <v>50</v>
      </c>
      <c r="BF10285" s="101" t="s">
        <v>58</v>
      </c>
      <c r="BK10285" s="98" t="s">
        <v>70</v>
      </c>
    </row>
    <row r="10286" spans="17:63" ht="29.25" customHeight="1" x14ac:dyDescent="0.2">
      <c r="Q10286" s="92" t="s">
        <v>50</v>
      </c>
      <c r="BF10286" s="101" t="s">
        <v>58</v>
      </c>
      <c r="BK10286" s="98" t="s">
        <v>70</v>
      </c>
    </row>
    <row r="10287" spans="17:63" ht="29.25" customHeight="1" x14ac:dyDescent="0.2">
      <c r="Q10287" s="92" t="s">
        <v>50</v>
      </c>
      <c r="BF10287" s="101" t="s">
        <v>58</v>
      </c>
      <c r="BK10287" s="98" t="s">
        <v>70</v>
      </c>
    </row>
    <row r="10288" spans="17:63" ht="29.25" customHeight="1" x14ac:dyDescent="0.2">
      <c r="Q10288" s="92" t="s">
        <v>50</v>
      </c>
      <c r="BF10288" s="101" t="s">
        <v>58</v>
      </c>
      <c r="BK10288" s="98" t="s">
        <v>70</v>
      </c>
    </row>
    <row r="10289" spans="17:63" ht="29.25" customHeight="1" x14ac:dyDescent="0.2">
      <c r="Q10289" s="92" t="s">
        <v>50</v>
      </c>
      <c r="BF10289" s="101" t="s">
        <v>58</v>
      </c>
      <c r="BK10289" s="98" t="s">
        <v>70</v>
      </c>
    </row>
    <row r="10290" spans="17:63" ht="29.25" customHeight="1" x14ac:dyDescent="0.2">
      <c r="Q10290" s="92" t="s">
        <v>50</v>
      </c>
      <c r="BF10290" s="101" t="s">
        <v>58</v>
      </c>
      <c r="BK10290" s="98" t="s">
        <v>70</v>
      </c>
    </row>
    <row r="10291" spans="17:63" ht="29.25" customHeight="1" x14ac:dyDescent="0.2">
      <c r="Q10291" s="92" t="s">
        <v>50</v>
      </c>
      <c r="BF10291" s="101" t="s">
        <v>58</v>
      </c>
      <c r="BK10291" s="98" t="s">
        <v>70</v>
      </c>
    </row>
    <row r="10292" spans="17:63" ht="29.25" customHeight="1" x14ac:dyDescent="0.2">
      <c r="Q10292" s="92" t="s">
        <v>50</v>
      </c>
      <c r="BF10292" s="101" t="s">
        <v>58</v>
      </c>
      <c r="BK10292" s="98" t="s">
        <v>70</v>
      </c>
    </row>
    <row r="10293" spans="17:63" ht="29.25" customHeight="1" x14ac:dyDescent="0.2">
      <c r="Q10293" s="92" t="s">
        <v>50</v>
      </c>
      <c r="BF10293" s="101" t="s">
        <v>58</v>
      </c>
      <c r="BK10293" s="98" t="s">
        <v>70</v>
      </c>
    </row>
    <row r="10294" spans="17:63" ht="29.25" customHeight="1" x14ac:dyDescent="0.2">
      <c r="Q10294" s="92" t="s">
        <v>50</v>
      </c>
      <c r="BF10294" s="101" t="s">
        <v>58</v>
      </c>
      <c r="BK10294" s="98" t="s">
        <v>70</v>
      </c>
    </row>
    <row r="10295" spans="17:63" ht="29.25" customHeight="1" x14ac:dyDescent="0.2">
      <c r="Q10295" s="92" t="s">
        <v>50</v>
      </c>
      <c r="BF10295" s="101" t="s">
        <v>58</v>
      </c>
      <c r="BK10295" s="98" t="s">
        <v>70</v>
      </c>
    </row>
    <row r="10296" spans="17:63" ht="29.25" customHeight="1" x14ac:dyDescent="0.2">
      <c r="Q10296" s="92" t="s">
        <v>50</v>
      </c>
      <c r="BF10296" s="101" t="s">
        <v>58</v>
      </c>
      <c r="BK10296" s="98" t="s">
        <v>70</v>
      </c>
    </row>
    <row r="10297" spans="17:63" ht="29.25" customHeight="1" x14ac:dyDescent="0.2">
      <c r="Q10297" s="92" t="s">
        <v>50</v>
      </c>
      <c r="BF10297" s="101" t="s">
        <v>58</v>
      </c>
      <c r="BK10297" s="98" t="s">
        <v>70</v>
      </c>
    </row>
    <row r="10298" spans="17:63" ht="29.25" customHeight="1" x14ac:dyDescent="0.2">
      <c r="Q10298" s="92" t="s">
        <v>50</v>
      </c>
      <c r="BF10298" s="101" t="s">
        <v>58</v>
      </c>
      <c r="BK10298" s="98" t="s">
        <v>70</v>
      </c>
    </row>
    <row r="10299" spans="17:63" ht="29.25" customHeight="1" x14ac:dyDescent="0.2">
      <c r="Q10299" s="92" t="s">
        <v>50</v>
      </c>
      <c r="BF10299" s="101" t="s">
        <v>58</v>
      </c>
      <c r="BK10299" s="98" t="s">
        <v>70</v>
      </c>
    </row>
    <row r="10300" spans="17:63" ht="29.25" customHeight="1" x14ac:dyDescent="0.2">
      <c r="Q10300" s="92" t="s">
        <v>50</v>
      </c>
      <c r="BF10300" s="101" t="s">
        <v>58</v>
      </c>
      <c r="BK10300" s="98" t="s">
        <v>70</v>
      </c>
    </row>
    <row r="10301" spans="17:63" ht="29.25" customHeight="1" x14ac:dyDescent="0.2">
      <c r="Q10301" s="92" t="s">
        <v>50</v>
      </c>
      <c r="BF10301" s="101" t="s">
        <v>58</v>
      </c>
      <c r="BK10301" s="98" t="s">
        <v>70</v>
      </c>
    </row>
    <row r="10302" spans="17:63" ht="29.25" customHeight="1" x14ac:dyDescent="0.2">
      <c r="Q10302" s="92" t="s">
        <v>50</v>
      </c>
      <c r="BF10302" s="101" t="s">
        <v>58</v>
      </c>
      <c r="BK10302" s="98" t="s">
        <v>70</v>
      </c>
    </row>
    <row r="10303" spans="17:63" ht="29.25" customHeight="1" x14ac:dyDescent="0.2">
      <c r="Q10303" s="92" t="s">
        <v>50</v>
      </c>
      <c r="BF10303" s="101" t="s">
        <v>58</v>
      </c>
      <c r="BK10303" s="98" t="s">
        <v>70</v>
      </c>
    </row>
    <row r="10304" spans="17:63" ht="29.25" customHeight="1" x14ac:dyDescent="0.2">
      <c r="Q10304" s="92" t="s">
        <v>50</v>
      </c>
      <c r="BF10304" s="101" t="s">
        <v>58</v>
      </c>
      <c r="BK10304" s="98" t="s">
        <v>70</v>
      </c>
    </row>
    <row r="10305" spans="17:63" ht="29.25" customHeight="1" x14ac:dyDescent="0.2">
      <c r="Q10305" s="92" t="s">
        <v>50</v>
      </c>
      <c r="BF10305" s="101" t="s">
        <v>58</v>
      </c>
      <c r="BK10305" s="98" t="s">
        <v>70</v>
      </c>
    </row>
    <row r="10306" spans="17:63" ht="29.25" customHeight="1" x14ac:dyDescent="0.2">
      <c r="Q10306" s="92" t="s">
        <v>50</v>
      </c>
      <c r="BF10306" s="101" t="s">
        <v>58</v>
      </c>
      <c r="BK10306" s="98" t="s">
        <v>70</v>
      </c>
    </row>
    <row r="10307" spans="17:63" ht="29.25" customHeight="1" x14ac:dyDescent="0.2">
      <c r="Q10307" s="92" t="s">
        <v>50</v>
      </c>
      <c r="BF10307" s="101" t="s">
        <v>58</v>
      </c>
      <c r="BK10307" s="98" t="s">
        <v>70</v>
      </c>
    </row>
    <row r="10308" spans="17:63" ht="29.25" customHeight="1" x14ac:dyDescent="0.2">
      <c r="Q10308" s="92" t="s">
        <v>50</v>
      </c>
      <c r="BF10308" s="101" t="s">
        <v>58</v>
      </c>
      <c r="BK10308" s="98" t="s">
        <v>70</v>
      </c>
    </row>
    <row r="10309" spans="17:63" ht="29.25" customHeight="1" x14ac:dyDescent="0.2">
      <c r="Q10309" s="92" t="s">
        <v>50</v>
      </c>
      <c r="BF10309" s="101" t="s">
        <v>58</v>
      </c>
      <c r="BK10309" s="98" t="s">
        <v>70</v>
      </c>
    </row>
    <row r="10310" spans="17:63" ht="29.25" customHeight="1" x14ac:dyDescent="0.2">
      <c r="Q10310" s="92" t="s">
        <v>50</v>
      </c>
      <c r="BF10310" s="101" t="s">
        <v>58</v>
      </c>
      <c r="BK10310" s="98" t="s">
        <v>70</v>
      </c>
    </row>
    <row r="10311" spans="17:63" ht="29.25" customHeight="1" x14ac:dyDescent="0.2">
      <c r="Q10311" s="92" t="s">
        <v>50</v>
      </c>
      <c r="BF10311" s="101" t="s">
        <v>58</v>
      </c>
      <c r="BK10311" s="98" t="s">
        <v>70</v>
      </c>
    </row>
    <row r="10312" spans="17:63" ht="29.25" customHeight="1" x14ac:dyDescent="0.2">
      <c r="Q10312" s="92" t="s">
        <v>50</v>
      </c>
      <c r="BF10312" s="101" t="s">
        <v>58</v>
      </c>
      <c r="BK10312" s="98" t="s">
        <v>70</v>
      </c>
    </row>
    <row r="10313" spans="17:63" ht="29.25" customHeight="1" x14ac:dyDescent="0.2">
      <c r="Q10313" s="92" t="s">
        <v>50</v>
      </c>
      <c r="BF10313" s="101" t="s">
        <v>58</v>
      </c>
      <c r="BK10313" s="98" t="s">
        <v>70</v>
      </c>
    </row>
    <row r="10314" spans="17:63" ht="29.25" customHeight="1" x14ac:dyDescent="0.2">
      <c r="Q10314" s="92" t="s">
        <v>50</v>
      </c>
      <c r="BF10314" s="101" t="s">
        <v>58</v>
      </c>
      <c r="BK10314" s="98" t="s">
        <v>70</v>
      </c>
    </row>
    <row r="10315" spans="17:63" ht="29.25" customHeight="1" x14ac:dyDescent="0.2">
      <c r="Q10315" s="92" t="s">
        <v>50</v>
      </c>
      <c r="BF10315" s="101" t="s">
        <v>58</v>
      </c>
      <c r="BK10315" s="98" t="s">
        <v>70</v>
      </c>
    </row>
    <row r="10316" spans="17:63" ht="29.25" customHeight="1" x14ac:dyDescent="0.2">
      <c r="Q10316" s="92" t="s">
        <v>50</v>
      </c>
      <c r="BF10316" s="101" t="s">
        <v>58</v>
      </c>
      <c r="BK10316" s="98" t="s">
        <v>70</v>
      </c>
    </row>
    <row r="10317" spans="17:63" ht="29.25" customHeight="1" x14ac:dyDescent="0.2">
      <c r="Q10317" s="92" t="s">
        <v>50</v>
      </c>
      <c r="BF10317" s="101" t="s">
        <v>58</v>
      </c>
      <c r="BK10317" s="98" t="s">
        <v>70</v>
      </c>
    </row>
    <row r="10318" spans="17:63" ht="29.25" customHeight="1" x14ac:dyDescent="0.2">
      <c r="Q10318" s="92" t="s">
        <v>50</v>
      </c>
      <c r="BF10318" s="101" t="s">
        <v>58</v>
      </c>
      <c r="BK10318" s="98" t="s">
        <v>70</v>
      </c>
    </row>
    <row r="10319" spans="17:63" ht="29.25" customHeight="1" x14ac:dyDescent="0.2">
      <c r="Q10319" s="92" t="s">
        <v>50</v>
      </c>
      <c r="BF10319" s="101" t="s">
        <v>58</v>
      </c>
      <c r="BK10319" s="98" t="s">
        <v>70</v>
      </c>
    </row>
    <row r="10320" spans="17:63" ht="29.25" customHeight="1" x14ac:dyDescent="0.2">
      <c r="Q10320" s="92" t="s">
        <v>50</v>
      </c>
      <c r="BF10320" s="101" t="s">
        <v>58</v>
      </c>
      <c r="BK10320" s="98" t="s">
        <v>70</v>
      </c>
    </row>
    <row r="10321" spans="17:63" ht="29.25" customHeight="1" x14ac:dyDescent="0.2">
      <c r="Q10321" s="92" t="s">
        <v>50</v>
      </c>
      <c r="BF10321" s="101" t="s">
        <v>58</v>
      </c>
      <c r="BK10321" s="98" t="s">
        <v>70</v>
      </c>
    </row>
    <row r="10322" spans="17:63" ht="29.25" customHeight="1" x14ac:dyDescent="0.2">
      <c r="Q10322" s="92" t="s">
        <v>50</v>
      </c>
      <c r="BF10322" s="101" t="s">
        <v>58</v>
      </c>
      <c r="BK10322" s="98" t="s">
        <v>70</v>
      </c>
    </row>
    <row r="10323" spans="17:63" ht="29.25" customHeight="1" x14ac:dyDescent="0.2">
      <c r="Q10323" s="92" t="s">
        <v>50</v>
      </c>
      <c r="BF10323" s="101" t="s">
        <v>58</v>
      </c>
      <c r="BK10323" s="98" t="s">
        <v>70</v>
      </c>
    </row>
    <row r="10324" spans="17:63" ht="29.25" customHeight="1" x14ac:dyDescent="0.2">
      <c r="Q10324" s="92" t="s">
        <v>50</v>
      </c>
      <c r="BF10324" s="101" t="s">
        <v>58</v>
      </c>
      <c r="BK10324" s="98" t="s">
        <v>70</v>
      </c>
    </row>
    <row r="10325" spans="17:63" ht="29.25" customHeight="1" x14ac:dyDescent="0.2">
      <c r="Q10325" s="92" t="s">
        <v>50</v>
      </c>
      <c r="BF10325" s="101" t="s">
        <v>58</v>
      </c>
      <c r="BK10325" s="98" t="s">
        <v>70</v>
      </c>
    </row>
    <row r="10326" spans="17:63" ht="29.25" customHeight="1" x14ac:dyDescent="0.2">
      <c r="Q10326" s="92" t="s">
        <v>50</v>
      </c>
      <c r="BF10326" s="101" t="s">
        <v>58</v>
      </c>
      <c r="BK10326" s="98" t="s">
        <v>70</v>
      </c>
    </row>
    <row r="10327" spans="17:63" ht="29.25" customHeight="1" x14ac:dyDescent="0.2">
      <c r="Q10327" s="92" t="s">
        <v>50</v>
      </c>
      <c r="BF10327" s="101" t="s">
        <v>58</v>
      </c>
      <c r="BK10327" s="98" t="s">
        <v>70</v>
      </c>
    </row>
    <row r="10328" spans="17:63" ht="29.25" customHeight="1" x14ac:dyDescent="0.2">
      <c r="Q10328" s="92" t="s">
        <v>50</v>
      </c>
      <c r="BF10328" s="101" t="s">
        <v>58</v>
      </c>
      <c r="BK10328" s="98" t="s">
        <v>70</v>
      </c>
    </row>
    <row r="10329" spans="17:63" ht="29.25" customHeight="1" x14ac:dyDescent="0.2">
      <c r="Q10329" s="92" t="s">
        <v>50</v>
      </c>
      <c r="BF10329" s="101" t="s">
        <v>58</v>
      </c>
      <c r="BK10329" s="98" t="s">
        <v>70</v>
      </c>
    </row>
    <row r="10330" spans="17:63" ht="29.25" customHeight="1" x14ac:dyDescent="0.2">
      <c r="Q10330" s="92" t="s">
        <v>50</v>
      </c>
      <c r="BF10330" s="101" t="s">
        <v>58</v>
      </c>
      <c r="BK10330" s="98" t="s">
        <v>70</v>
      </c>
    </row>
    <row r="10331" spans="17:63" ht="29.25" customHeight="1" x14ac:dyDescent="0.2">
      <c r="Q10331" s="92" t="s">
        <v>50</v>
      </c>
      <c r="BF10331" s="101" t="s">
        <v>58</v>
      </c>
      <c r="BK10331" s="98" t="s">
        <v>70</v>
      </c>
    </row>
    <row r="10332" spans="17:63" ht="29.25" customHeight="1" x14ac:dyDescent="0.2">
      <c r="Q10332" s="92" t="s">
        <v>50</v>
      </c>
      <c r="BF10332" s="101" t="s">
        <v>58</v>
      </c>
      <c r="BK10332" s="98" t="s">
        <v>70</v>
      </c>
    </row>
    <row r="10333" spans="17:63" ht="29.25" customHeight="1" x14ac:dyDescent="0.2">
      <c r="Q10333" s="92" t="s">
        <v>50</v>
      </c>
      <c r="BF10333" s="101" t="s">
        <v>58</v>
      </c>
      <c r="BK10333" s="98" t="s">
        <v>70</v>
      </c>
    </row>
    <row r="10334" spans="17:63" ht="29.25" customHeight="1" x14ac:dyDescent="0.2">
      <c r="Q10334" s="92" t="s">
        <v>50</v>
      </c>
      <c r="BF10334" s="101" t="s">
        <v>58</v>
      </c>
      <c r="BK10334" s="98" t="s">
        <v>70</v>
      </c>
    </row>
    <row r="10335" spans="17:63" ht="29.25" customHeight="1" x14ac:dyDescent="0.2">
      <c r="Q10335" s="92" t="s">
        <v>50</v>
      </c>
      <c r="BF10335" s="101" t="s">
        <v>58</v>
      </c>
      <c r="BK10335" s="98" t="s">
        <v>70</v>
      </c>
    </row>
    <row r="10336" spans="17:63" ht="29.25" customHeight="1" x14ac:dyDescent="0.2">
      <c r="Q10336" s="92" t="s">
        <v>50</v>
      </c>
      <c r="BF10336" s="101" t="s">
        <v>58</v>
      </c>
      <c r="BK10336" s="98" t="s">
        <v>70</v>
      </c>
    </row>
    <row r="10337" spans="17:63" ht="29.25" customHeight="1" x14ac:dyDescent="0.2">
      <c r="Q10337" s="92" t="s">
        <v>50</v>
      </c>
      <c r="BF10337" s="101" t="s">
        <v>58</v>
      </c>
      <c r="BK10337" s="98" t="s">
        <v>70</v>
      </c>
    </row>
    <row r="10338" spans="17:63" ht="29.25" customHeight="1" x14ac:dyDescent="0.2">
      <c r="Q10338" s="92" t="s">
        <v>50</v>
      </c>
      <c r="BF10338" s="101" t="s">
        <v>58</v>
      </c>
      <c r="BK10338" s="98" t="s">
        <v>70</v>
      </c>
    </row>
    <row r="10339" spans="17:63" ht="29.25" customHeight="1" x14ac:dyDescent="0.2">
      <c r="Q10339" s="92" t="s">
        <v>50</v>
      </c>
      <c r="BF10339" s="101" t="s">
        <v>58</v>
      </c>
      <c r="BK10339" s="98" t="s">
        <v>70</v>
      </c>
    </row>
    <row r="10340" spans="17:63" ht="29.25" customHeight="1" x14ac:dyDescent="0.2">
      <c r="Q10340" s="92" t="s">
        <v>50</v>
      </c>
      <c r="BF10340" s="101" t="s">
        <v>58</v>
      </c>
      <c r="BK10340" s="98" t="s">
        <v>70</v>
      </c>
    </row>
    <row r="10341" spans="17:63" ht="29.25" customHeight="1" x14ac:dyDescent="0.2">
      <c r="Q10341" s="92" t="s">
        <v>50</v>
      </c>
      <c r="BF10341" s="101" t="s">
        <v>58</v>
      </c>
      <c r="BK10341" s="98" t="s">
        <v>70</v>
      </c>
    </row>
    <row r="10342" spans="17:63" ht="29.25" customHeight="1" x14ac:dyDescent="0.2">
      <c r="Q10342" s="92" t="s">
        <v>50</v>
      </c>
      <c r="BF10342" s="101" t="s">
        <v>58</v>
      </c>
      <c r="BK10342" s="98" t="s">
        <v>70</v>
      </c>
    </row>
    <row r="10343" spans="17:63" ht="29.25" customHeight="1" x14ac:dyDescent="0.2">
      <c r="Q10343" s="92" t="s">
        <v>50</v>
      </c>
      <c r="BF10343" s="101" t="s">
        <v>58</v>
      </c>
      <c r="BK10343" s="98" t="s">
        <v>70</v>
      </c>
    </row>
    <row r="10344" spans="17:63" ht="29.25" customHeight="1" x14ac:dyDescent="0.2">
      <c r="Q10344" s="92" t="s">
        <v>50</v>
      </c>
      <c r="BF10344" s="101" t="s">
        <v>58</v>
      </c>
      <c r="BK10344" s="98" t="s">
        <v>70</v>
      </c>
    </row>
    <row r="10345" spans="17:63" ht="29.25" customHeight="1" x14ac:dyDescent="0.2">
      <c r="Q10345" s="92" t="s">
        <v>50</v>
      </c>
      <c r="BF10345" s="101" t="s">
        <v>58</v>
      </c>
      <c r="BK10345" s="98" t="s">
        <v>70</v>
      </c>
    </row>
    <row r="10346" spans="17:63" ht="29.25" customHeight="1" x14ac:dyDescent="0.2">
      <c r="Q10346" s="92" t="s">
        <v>50</v>
      </c>
      <c r="BF10346" s="101" t="s">
        <v>58</v>
      </c>
      <c r="BK10346" s="98" t="s">
        <v>70</v>
      </c>
    </row>
    <row r="10347" spans="17:63" ht="29.25" customHeight="1" x14ac:dyDescent="0.2">
      <c r="Q10347" s="92" t="s">
        <v>50</v>
      </c>
      <c r="BF10347" s="101" t="s">
        <v>58</v>
      </c>
      <c r="BK10347" s="98" t="s">
        <v>70</v>
      </c>
    </row>
    <row r="10348" spans="17:63" ht="29.25" customHeight="1" x14ac:dyDescent="0.2">
      <c r="Q10348" s="92" t="s">
        <v>50</v>
      </c>
      <c r="BF10348" s="101" t="s">
        <v>58</v>
      </c>
      <c r="BK10348" s="98" t="s">
        <v>70</v>
      </c>
    </row>
    <row r="10349" spans="17:63" ht="29.25" customHeight="1" x14ac:dyDescent="0.2">
      <c r="Q10349" s="92" t="s">
        <v>50</v>
      </c>
      <c r="BF10349" s="101" t="s">
        <v>58</v>
      </c>
      <c r="BK10349" s="98" t="s">
        <v>70</v>
      </c>
    </row>
    <row r="10350" spans="17:63" ht="29.25" customHeight="1" x14ac:dyDescent="0.2">
      <c r="Q10350" s="92" t="s">
        <v>50</v>
      </c>
      <c r="BF10350" s="101" t="s">
        <v>58</v>
      </c>
      <c r="BK10350" s="98" t="s">
        <v>70</v>
      </c>
    </row>
    <row r="10351" spans="17:63" ht="29.25" customHeight="1" x14ac:dyDescent="0.2">
      <c r="Q10351" s="92" t="s">
        <v>50</v>
      </c>
      <c r="BF10351" s="101" t="s">
        <v>58</v>
      </c>
      <c r="BK10351" s="98" t="s">
        <v>70</v>
      </c>
    </row>
    <row r="10352" spans="17:63" ht="29.25" customHeight="1" x14ac:dyDescent="0.2">
      <c r="Q10352" s="92" t="s">
        <v>50</v>
      </c>
      <c r="BF10352" s="101" t="s">
        <v>58</v>
      </c>
      <c r="BK10352" s="98" t="s">
        <v>70</v>
      </c>
    </row>
    <row r="10353" spans="17:63" ht="29.25" customHeight="1" x14ac:dyDescent="0.2">
      <c r="Q10353" s="92" t="s">
        <v>50</v>
      </c>
      <c r="BF10353" s="101" t="s">
        <v>58</v>
      </c>
      <c r="BK10353" s="98" t="s">
        <v>70</v>
      </c>
    </row>
    <row r="10354" spans="17:63" ht="29.25" customHeight="1" x14ac:dyDescent="0.2">
      <c r="Q10354" s="92" t="s">
        <v>50</v>
      </c>
      <c r="BF10354" s="101" t="s">
        <v>58</v>
      </c>
      <c r="BK10354" s="98" t="s">
        <v>70</v>
      </c>
    </row>
    <row r="10355" spans="17:63" ht="29.25" customHeight="1" x14ac:dyDescent="0.2">
      <c r="Q10355" s="92" t="s">
        <v>50</v>
      </c>
      <c r="BF10355" s="101" t="s">
        <v>58</v>
      </c>
      <c r="BK10355" s="98" t="s">
        <v>70</v>
      </c>
    </row>
    <row r="10356" spans="17:63" ht="29.25" customHeight="1" x14ac:dyDescent="0.2">
      <c r="Q10356" s="92" t="s">
        <v>50</v>
      </c>
      <c r="BF10356" s="101" t="s">
        <v>58</v>
      </c>
      <c r="BK10356" s="98" t="s">
        <v>70</v>
      </c>
    </row>
    <row r="10357" spans="17:63" ht="29.25" customHeight="1" x14ac:dyDescent="0.2">
      <c r="Q10357" s="92" t="s">
        <v>50</v>
      </c>
      <c r="BF10357" s="101" t="s">
        <v>58</v>
      </c>
      <c r="BK10357" s="98" t="s">
        <v>70</v>
      </c>
    </row>
    <row r="10358" spans="17:63" ht="29.25" customHeight="1" x14ac:dyDescent="0.2">
      <c r="Q10358" s="92" t="s">
        <v>50</v>
      </c>
      <c r="BF10358" s="101" t="s">
        <v>58</v>
      </c>
      <c r="BK10358" s="98" t="s">
        <v>70</v>
      </c>
    </row>
    <row r="10359" spans="17:63" ht="29.25" customHeight="1" x14ac:dyDescent="0.2">
      <c r="Q10359" s="92" t="s">
        <v>50</v>
      </c>
      <c r="BF10359" s="101" t="s">
        <v>58</v>
      </c>
      <c r="BK10359" s="98" t="s">
        <v>70</v>
      </c>
    </row>
    <row r="10360" spans="17:63" ht="29.25" customHeight="1" x14ac:dyDescent="0.2">
      <c r="Q10360" s="92" t="s">
        <v>50</v>
      </c>
      <c r="BF10360" s="101" t="s">
        <v>58</v>
      </c>
      <c r="BK10360" s="98" t="s">
        <v>70</v>
      </c>
    </row>
    <row r="10361" spans="17:63" ht="29.25" customHeight="1" x14ac:dyDescent="0.2">
      <c r="Q10361" s="92" t="s">
        <v>50</v>
      </c>
      <c r="BF10361" s="101" t="s">
        <v>58</v>
      </c>
      <c r="BK10361" s="98" t="s">
        <v>70</v>
      </c>
    </row>
    <row r="10362" spans="17:63" ht="29.25" customHeight="1" x14ac:dyDescent="0.2">
      <c r="Q10362" s="92" t="s">
        <v>50</v>
      </c>
      <c r="BF10362" s="101" t="s">
        <v>58</v>
      </c>
      <c r="BK10362" s="98" t="s">
        <v>70</v>
      </c>
    </row>
    <row r="10363" spans="17:63" ht="29.25" customHeight="1" x14ac:dyDescent="0.2">
      <c r="Q10363" s="92" t="s">
        <v>50</v>
      </c>
      <c r="BF10363" s="101" t="s">
        <v>58</v>
      </c>
      <c r="BK10363" s="98" t="s">
        <v>70</v>
      </c>
    </row>
    <row r="10364" spans="17:63" ht="29.25" customHeight="1" x14ac:dyDescent="0.2">
      <c r="Q10364" s="92" t="s">
        <v>50</v>
      </c>
      <c r="BF10364" s="101" t="s">
        <v>58</v>
      </c>
      <c r="BK10364" s="98" t="s">
        <v>70</v>
      </c>
    </row>
    <row r="10365" spans="17:63" ht="29.25" customHeight="1" x14ac:dyDescent="0.2">
      <c r="Q10365" s="92" t="s">
        <v>50</v>
      </c>
      <c r="BF10365" s="101" t="s">
        <v>58</v>
      </c>
      <c r="BK10365" s="98" t="s">
        <v>70</v>
      </c>
    </row>
    <row r="10366" spans="17:63" ht="29.25" customHeight="1" x14ac:dyDescent="0.2">
      <c r="Q10366" s="92" t="s">
        <v>50</v>
      </c>
      <c r="BF10366" s="101" t="s">
        <v>58</v>
      </c>
      <c r="BK10366" s="98" t="s">
        <v>70</v>
      </c>
    </row>
    <row r="10367" spans="17:63" ht="29.25" customHeight="1" x14ac:dyDescent="0.2">
      <c r="Q10367" s="92" t="s">
        <v>50</v>
      </c>
      <c r="BF10367" s="101" t="s">
        <v>58</v>
      </c>
      <c r="BK10367" s="98" t="s">
        <v>70</v>
      </c>
    </row>
    <row r="10368" spans="17:63" ht="29.25" customHeight="1" x14ac:dyDescent="0.2">
      <c r="Q10368" s="92" t="s">
        <v>50</v>
      </c>
      <c r="BF10368" s="101" t="s">
        <v>58</v>
      </c>
      <c r="BK10368" s="98" t="s">
        <v>70</v>
      </c>
    </row>
    <row r="10369" spans="17:63" ht="29.25" customHeight="1" x14ac:dyDescent="0.2">
      <c r="Q10369" s="92" t="s">
        <v>50</v>
      </c>
      <c r="BF10369" s="101" t="s">
        <v>58</v>
      </c>
      <c r="BK10369" s="98" t="s">
        <v>70</v>
      </c>
    </row>
    <row r="10370" spans="17:63" ht="29.25" customHeight="1" x14ac:dyDescent="0.2">
      <c r="Q10370" s="92" t="s">
        <v>50</v>
      </c>
      <c r="BF10370" s="101" t="s">
        <v>58</v>
      </c>
      <c r="BK10370" s="98" t="s">
        <v>70</v>
      </c>
    </row>
    <row r="10371" spans="17:63" ht="29.25" customHeight="1" x14ac:dyDescent="0.2">
      <c r="Q10371" s="92" t="s">
        <v>50</v>
      </c>
      <c r="BF10371" s="101" t="s">
        <v>58</v>
      </c>
      <c r="BK10371" s="98" t="s">
        <v>70</v>
      </c>
    </row>
    <row r="10372" spans="17:63" ht="29.25" customHeight="1" x14ac:dyDescent="0.2">
      <c r="Q10372" s="92" t="s">
        <v>50</v>
      </c>
      <c r="BF10372" s="101" t="s">
        <v>58</v>
      </c>
      <c r="BK10372" s="98" t="s">
        <v>70</v>
      </c>
    </row>
    <row r="10373" spans="17:63" ht="29.25" customHeight="1" x14ac:dyDescent="0.2">
      <c r="Q10373" s="92" t="s">
        <v>50</v>
      </c>
      <c r="BF10373" s="101" t="s">
        <v>58</v>
      </c>
      <c r="BK10373" s="98" t="s">
        <v>70</v>
      </c>
    </row>
    <row r="10374" spans="17:63" ht="29.25" customHeight="1" x14ac:dyDescent="0.2">
      <c r="Q10374" s="92" t="s">
        <v>50</v>
      </c>
      <c r="BF10374" s="101" t="s">
        <v>58</v>
      </c>
      <c r="BK10374" s="98" t="s">
        <v>70</v>
      </c>
    </row>
    <row r="10375" spans="17:63" ht="29.25" customHeight="1" x14ac:dyDescent="0.2">
      <c r="Q10375" s="92" t="s">
        <v>50</v>
      </c>
      <c r="BF10375" s="101" t="s">
        <v>58</v>
      </c>
      <c r="BK10375" s="98" t="s">
        <v>70</v>
      </c>
    </row>
    <row r="10376" spans="17:63" ht="29.25" customHeight="1" x14ac:dyDescent="0.2">
      <c r="Q10376" s="92" t="s">
        <v>50</v>
      </c>
      <c r="BF10376" s="101" t="s">
        <v>58</v>
      </c>
      <c r="BK10376" s="98" t="s">
        <v>70</v>
      </c>
    </row>
    <row r="10377" spans="17:63" ht="29.25" customHeight="1" x14ac:dyDescent="0.2">
      <c r="Q10377" s="92" t="s">
        <v>50</v>
      </c>
      <c r="BF10377" s="101" t="s">
        <v>58</v>
      </c>
      <c r="BK10377" s="98" t="s">
        <v>70</v>
      </c>
    </row>
    <row r="10378" spans="17:63" ht="29.25" customHeight="1" x14ac:dyDescent="0.2">
      <c r="Q10378" s="92" t="s">
        <v>50</v>
      </c>
      <c r="BF10378" s="101" t="s">
        <v>58</v>
      </c>
      <c r="BK10378" s="98" t="s">
        <v>70</v>
      </c>
    </row>
    <row r="10379" spans="17:63" ht="29.25" customHeight="1" x14ac:dyDescent="0.2">
      <c r="Q10379" s="92" t="s">
        <v>50</v>
      </c>
      <c r="BF10379" s="101" t="s">
        <v>58</v>
      </c>
      <c r="BK10379" s="98" t="s">
        <v>70</v>
      </c>
    </row>
    <row r="10380" spans="17:63" ht="29.25" customHeight="1" x14ac:dyDescent="0.2">
      <c r="Q10380" s="92" t="s">
        <v>50</v>
      </c>
      <c r="BF10380" s="101" t="s">
        <v>58</v>
      </c>
      <c r="BK10380" s="98" t="s">
        <v>70</v>
      </c>
    </row>
    <row r="10381" spans="17:63" ht="29.25" customHeight="1" x14ac:dyDescent="0.2">
      <c r="Q10381" s="92" t="s">
        <v>50</v>
      </c>
      <c r="BF10381" s="101" t="s">
        <v>58</v>
      </c>
      <c r="BK10381" s="98" t="s">
        <v>70</v>
      </c>
    </row>
    <row r="10382" spans="17:63" ht="29.25" customHeight="1" x14ac:dyDescent="0.2">
      <c r="Q10382" s="92" t="s">
        <v>50</v>
      </c>
      <c r="BF10382" s="101" t="s">
        <v>58</v>
      </c>
      <c r="BK10382" s="98" t="s">
        <v>70</v>
      </c>
    </row>
    <row r="10383" spans="17:63" ht="29.25" customHeight="1" x14ac:dyDescent="0.2">
      <c r="Q10383" s="92" t="s">
        <v>50</v>
      </c>
      <c r="BF10383" s="101" t="s">
        <v>58</v>
      </c>
      <c r="BK10383" s="98" t="s">
        <v>70</v>
      </c>
    </row>
    <row r="10384" spans="17:63" ht="29.25" customHeight="1" x14ac:dyDescent="0.2">
      <c r="Q10384" s="92" t="s">
        <v>50</v>
      </c>
      <c r="BF10384" s="101" t="s">
        <v>58</v>
      </c>
      <c r="BK10384" s="98" t="s">
        <v>70</v>
      </c>
    </row>
    <row r="10385" spans="17:63" ht="29.25" customHeight="1" x14ac:dyDescent="0.2">
      <c r="Q10385" s="92" t="s">
        <v>50</v>
      </c>
      <c r="BF10385" s="101" t="s">
        <v>58</v>
      </c>
      <c r="BK10385" s="98" t="s">
        <v>70</v>
      </c>
    </row>
    <row r="10386" spans="17:63" ht="29.25" customHeight="1" x14ac:dyDescent="0.2">
      <c r="Q10386" s="92" t="s">
        <v>50</v>
      </c>
      <c r="BF10386" s="101" t="s">
        <v>58</v>
      </c>
      <c r="BK10386" s="98" t="s">
        <v>70</v>
      </c>
    </row>
    <row r="10387" spans="17:63" ht="29.25" customHeight="1" x14ac:dyDescent="0.2">
      <c r="Q10387" s="92" t="s">
        <v>50</v>
      </c>
      <c r="BF10387" s="101" t="s">
        <v>58</v>
      </c>
      <c r="BK10387" s="98" t="s">
        <v>70</v>
      </c>
    </row>
    <row r="10388" spans="17:63" ht="29.25" customHeight="1" x14ac:dyDescent="0.2">
      <c r="Q10388" s="92" t="s">
        <v>50</v>
      </c>
      <c r="BF10388" s="101" t="s">
        <v>58</v>
      </c>
      <c r="BK10388" s="98" t="s">
        <v>70</v>
      </c>
    </row>
    <row r="10389" spans="17:63" ht="29.25" customHeight="1" x14ac:dyDescent="0.2">
      <c r="Q10389" s="92" t="s">
        <v>50</v>
      </c>
      <c r="BF10389" s="101" t="s">
        <v>58</v>
      </c>
      <c r="BK10389" s="98" t="s">
        <v>70</v>
      </c>
    </row>
    <row r="10390" spans="17:63" ht="29.25" customHeight="1" x14ac:dyDescent="0.2">
      <c r="Q10390" s="92" t="s">
        <v>50</v>
      </c>
      <c r="BF10390" s="101" t="s">
        <v>58</v>
      </c>
      <c r="BK10390" s="98" t="s">
        <v>70</v>
      </c>
    </row>
    <row r="10391" spans="17:63" ht="29.25" customHeight="1" x14ac:dyDescent="0.2">
      <c r="Q10391" s="92" t="s">
        <v>50</v>
      </c>
      <c r="BF10391" s="101" t="s">
        <v>58</v>
      </c>
      <c r="BK10391" s="98" t="s">
        <v>70</v>
      </c>
    </row>
    <row r="10392" spans="17:63" ht="29.25" customHeight="1" x14ac:dyDescent="0.2">
      <c r="Q10392" s="92" t="s">
        <v>50</v>
      </c>
      <c r="BF10392" s="101" t="s">
        <v>58</v>
      </c>
      <c r="BK10392" s="98" t="s">
        <v>70</v>
      </c>
    </row>
    <row r="10393" spans="17:63" ht="29.25" customHeight="1" x14ac:dyDescent="0.2">
      <c r="Q10393" s="92" t="s">
        <v>50</v>
      </c>
      <c r="BF10393" s="101" t="s">
        <v>58</v>
      </c>
      <c r="BK10393" s="98" t="s">
        <v>70</v>
      </c>
    </row>
    <row r="10394" spans="17:63" ht="29.25" customHeight="1" x14ac:dyDescent="0.2">
      <c r="Q10394" s="92" t="s">
        <v>50</v>
      </c>
      <c r="BF10394" s="101" t="s">
        <v>58</v>
      </c>
      <c r="BK10394" s="98" t="s">
        <v>70</v>
      </c>
    </row>
    <row r="10395" spans="17:63" ht="29.25" customHeight="1" x14ac:dyDescent="0.2">
      <c r="Q10395" s="92" t="s">
        <v>50</v>
      </c>
      <c r="BF10395" s="101" t="s">
        <v>58</v>
      </c>
      <c r="BK10395" s="98" t="s">
        <v>70</v>
      </c>
    </row>
    <row r="10396" spans="17:63" ht="29.25" customHeight="1" x14ac:dyDescent="0.2">
      <c r="Q10396" s="92" t="s">
        <v>50</v>
      </c>
      <c r="BF10396" s="101" t="s">
        <v>58</v>
      </c>
      <c r="BK10396" s="98" t="s">
        <v>70</v>
      </c>
    </row>
    <row r="10397" spans="17:63" ht="29.25" customHeight="1" x14ac:dyDescent="0.2">
      <c r="Q10397" s="92" t="s">
        <v>50</v>
      </c>
      <c r="BF10397" s="101" t="s">
        <v>58</v>
      </c>
      <c r="BK10397" s="98" t="s">
        <v>70</v>
      </c>
    </row>
    <row r="10398" spans="17:63" ht="29.25" customHeight="1" x14ac:dyDescent="0.2">
      <c r="Q10398" s="92" t="s">
        <v>50</v>
      </c>
      <c r="BF10398" s="101" t="s">
        <v>58</v>
      </c>
      <c r="BK10398" s="98" t="s">
        <v>70</v>
      </c>
    </row>
    <row r="10399" spans="17:63" ht="29.25" customHeight="1" x14ac:dyDescent="0.2">
      <c r="Q10399" s="92" t="s">
        <v>50</v>
      </c>
      <c r="BF10399" s="101" t="s">
        <v>58</v>
      </c>
      <c r="BK10399" s="98" t="s">
        <v>70</v>
      </c>
    </row>
    <row r="10400" spans="17:63" ht="29.25" customHeight="1" x14ac:dyDescent="0.2">
      <c r="Q10400" s="92" t="s">
        <v>50</v>
      </c>
      <c r="BF10400" s="101" t="s">
        <v>58</v>
      </c>
      <c r="BK10400" s="98" t="s">
        <v>70</v>
      </c>
    </row>
    <row r="10401" spans="17:63" ht="29.25" customHeight="1" x14ac:dyDescent="0.2">
      <c r="Q10401" s="92" t="s">
        <v>50</v>
      </c>
      <c r="BF10401" s="101" t="s">
        <v>58</v>
      </c>
      <c r="BK10401" s="98" t="s">
        <v>70</v>
      </c>
    </row>
    <row r="10402" spans="17:63" ht="29.25" customHeight="1" x14ac:dyDescent="0.2">
      <c r="Q10402" s="92" t="s">
        <v>50</v>
      </c>
      <c r="BF10402" s="101" t="s">
        <v>58</v>
      </c>
      <c r="BK10402" s="98" t="s">
        <v>70</v>
      </c>
    </row>
    <row r="10403" spans="17:63" ht="29.25" customHeight="1" x14ac:dyDescent="0.2">
      <c r="Q10403" s="92" t="s">
        <v>50</v>
      </c>
      <c r="BF10403" s="101" t="s">
        <v>58</v>
      </c>
      <c r="BK10403" s="98" t="s">
        <v>70</v>
      </c>
    </row>
    <row r="10404" spans="17:63" ht="29.25" customHeight="1" x14ac:dyDescent="0.2">
      <c r="Q10404" s="92" t="s">
        <v>50</v>
      </c>
      <c r="BF10404" s="101" t="s">
        <v>58</v>
      </c>
      <c r="BK10404" s="98" t="s">
        <v>70</v>
      </c>
    </row>
    <row r="10405" spans="17:63" ht="29.25" customHeight="1" x14ac:dyDescent="0.2">
      <c r="Q10405" s="92" t="s">
        <v>50</v>
      </c>
      <c r="BF10405" s="101" t="s">
        <v>58</v>
      </c>
      <c r="BK10405" s="98" t="s">
        <v>70</v>
      </c>
    </row>
    <row r="10406" spans="17:63" ht="29.25" customHeight="1" x14ac:dyDescent="0.2">
      <c r="Q10406" s="92" t="s">
        <v>50</v>
      </c>
      <c r="BF10406" s="101" t="s">
        <v>58</v>
      </c>
      <c r="BK10406" s="98" t="s">
        <v>70</v>
      </c>
    </row>
    <row r="10407" spans="17:63" ht="29.25" customHeight="1" x14ac:dyDescent="0.2">
      <c r="Q10407" s="92" t="s">
        <v>50</v>
      </c>
      <c r="BF10407" s="101" t="s">
        <v>58</v>
      </c>
      <c r="BK10407" s="98" t="s">
        <v>70</v>
      </c>
    </row>
    <row r="10408" spans="17:63" ht="29.25" customHeight="1" x14ac:dyDescent="0.2">
      <c r="Q10408" s="92" t="s">
        <v>50</v>
      </c>
      <c r="BF10408" s="101" t="s">
        <v>58</v>
      </c>
      <c r="BK10408" s="98" t="s">
        <v>70</v>
      </c>
    </row>
    <row r="10409" spans="17:63" ht="29.25" customHeight="1" x14ac:dyDescent="0.2">
      <c r="Q10409" s="92" t="s">
        <v>50</v>
      </c>
      <c r="BF10409" s="101" t="s">
        <v>58</v>
      </c>
      <c r="BK10409" s="98" t="s">
        <v>70</v>
      </c>
    </row>
    <row r="10410" spans="17:63" ht="29.25" customHeight="1" x14ac:dyDescent="0.2">
      <c r="Q10410" s="92" t="s">
        <v>50</v>
      </c>
      <c r="BF10410" s="101" t="s">
        <v>58</v>
      </c>
      <c r="BK10410" s="98" t="s">
        <v>70</v>
      </c>
    </row>
    <row r="10411" spans="17:63" ht="29.25" customHeight="1" x14ac:dyDescent="0.2">
      <c r="Q10411" s="92" t="s">
        <v>50</v>
      </c>
      <c r="BF10411" s="101" t="s">
        <v>58</v>
      </c>
      <c r="BK10411" s="98" t="s">
        <v>70</v>
      </c>
    </row>
    <row r="10412" spans="17:63" ht="29.25" customHeight="1" x14ac:dyDescent="0.2">
      <c r="Q10412" s="92" t="s">
        <v>50</v>
      </c>
      <c r="BF10412" s="101" t="s">
        <v>58</v>
      </c>
      <c r="BK10412" s="98" t="s">
        <v>70</v>
      </c>
    </row>
    <row r="10413" spans="17:63" ht="29.25" customHeight="1" x14ac:dyDescent="0.2">
      <c r="Q10413" s="92" t="s">
        <v>50</v>
      </c>
      <c r="BF10413" s="101" t="s">
        <v>58</v>
      </c>
      <c r="BK10413" s="98" t="s">
        <v>70</v>
      </c>
    </row>
    <row r="10414" spans="17:63" ht="29.25" customHeight="1" x14ac:dyDescent="0.2">
      <c r="Q10414" s="92" t="s">
        <v>50</v>
      </c>
      <c r="BF10414" s="101" t="s">
        <v>58</v>
      </c>
      <c r="BK10414" s="98" t="s">
        <v>70</v>
      </c>
    </row>
    <row r="10415" spans="17:63" ht="29.25" customHeight="1" x14ac:dyDescent="0.2">
      <c r="Q10415" s="92" t="s">
        <v>50</v>
      </c>
      <c r="BF10415" s="101" t="s">
        <v>58</v>
      </c>
      <c r="BK10415" s="98" t="s">
        <v>70</v>
      </c>
    </row>
    <row r="10416" spans="17:63" ht="29.25" customHeight="1" x14ac:dyDescent="0.2">
      <c r="Q10416" s="92" t="s">
        <v>50</v>
      </c>
      <c r="BF10416" s="101" t="s">
        <v>58</v>
      </c>
      <c r="BK10416" s="98" t="s">
        <v>70</v>
      </c>
    </row>
    <row r="10417" spans="17:63" ht="29.25" customHeight="1" x14ac:dyDescent="0.2">
      <c r="Q10417" s="92" t="s">
        <v>50</v>
      </c>
      <c r="BF10417" s="101" t="s">
        <v>58</v>
      </c>
      <c r="BK10417" s="98" t="s">
        <v>70</v>
      </c>
    </row>
    <row r="10418" spans="17:63" ht="29.25" customHeight="1" x14ac:dyDescent="0.2">
      <c r="Q10418" s="92" t="s">
        <v>50</v>
      </c>
      <c r="BF10418" s="101" t="s">
        <v>58</v>
      </c>
      <c r="BK10418" s="98" t="s">
        <v>70</v>
      </c>
    </row>
    <row r="10419" spans="17:63" ht="29.25" customHeight="1" x14ac:dyDescent="0.2">
      <c r="Q10419" s="92" t="s">
        <v>50</v>
      </c>
      <c r="BF10419" s="101" t="s">
        <v>58</v>
      </c>
      <c r="BK10419" s="98" t="s">
        <v>70</v>
      </c>
    </row>
    <row r="10420" spans="17:63" ht="29.25" customHeight="1" x14ac:dyDescent="0.2">
      <c r="Q10420" s="92" t="s">
        <v>50</v>
      </c>
      <c r="BF10420" s="101" t="s">
        <v>58</v>
      </c>
      <c r="BK10420" s="98" t="s">
        <v>70</v>
      </c>
    </row>
    <row r="10421" spans="17:63" ht="29.25" customHeight="1" x14ac:dyDescent="0.2">
      <c r="Q10421" s="92" t="s">
        <v>50</v>
      </c>
      <c r="BF10421" s="101" t="s">
        <v>58</v>
      </c>
      <c r="BK10421" s="98" t="s">
        <v>70</v>
      </c>
    </row>
    <row r="10422" spans="17:63" ht="29.25" customHeight="1" x14ac:dyDescent="0.2">
      <c r="Q10422" s="92" t="s">
        <v>50</v>
      </c>
      <c r="BF10422" s="101" t="s">
        <v>58</v>
      </c>
      <c r="BK10422" s="98" t="s">
        <v>70</v>
      </c>
    </row>
    <row r="10423" spans="17:63" ht="29.25" customHeight="1" x14ac:dyDescent="0.2">
      <c r="Q10423" s="92" t="s">
        <v>50</v>
      </c>
      <c r="BF10423" s="101" t="s">
        <v>58</v>
      </c>
      <c r="BK10423" s="98" t="s">
        <v>70</v>
      </c>
    </row>
    <row r="10424" spans="17:63" ht="29.25" customHeight="1" x14ac:dyDescent="0.2">
      <c r="Q10424" s="92" t="s">
        <v>50</v>
      </c>
      <c r="BF10424" s="101" t="s">
        <v>58</v>
      </c>
      <c r="BK10424" s="98" t="s">
        <v>70</v>
      </c>
    </row>
    <row r="10425" spans="17:63" ht="29.25" customHeight="1" x14ac:dyDescent="0.2">
      <c r="Q10425" s="92" t="s">
        <v>50</v>
      </c>
      <c r="BF10425" s="101" t="s">
        <v>58</v>
      </c>
      <c r="BK10425" s="98" t="s">
        <v>70</v>
      </c>
    </row>
    <row r="10426" spans="17:63" ht="29.25" customHeight="1" x14ac:dyDescent="0.2">
      <c r="Q10426" s="92" t="s">
        <v>50</v>
      </c>
      <c r="BF10426" s="101" t="s">
        <v>58</v>
      </c>
      <c r="BK10426" s="98" t="s">
        <v>70</v>
      </c>
    </row>
    <row r="10427" spans="17:63" ht="29.25" customHeight="1" x14ac:dyDescent="0.2">
      <c r="Q10427" s="92" t="s">
        <v>50</v>
      </c>
      <c r="BF10427" s="101" t="s">
        <v>58</v>
      </c>
      <c r="BK10427" s="98" t="s">
        <v>70</v>
      </c>
    </row>
    <row r="10428" spans="17:63" ht="29.25" customHeight="1" x14ac:dyDescent="0.2">
      <c r="Q10428" s="92" t="s">
        <v>50</v>
      </c>
      <c r="BF10428" s="101" t="s">
        <v>58</v>
      </c>
      <c r="BK10428" s="98" t="s">
        <v>70</v>
      </c>
    </row>
    <row r="10429" spans="17:63" ht="29.25" customHeight="1" x14ac:dyDescent="0.2">
      <c r="Q10429" s="92" t="s">
        <v>50</v>
      </c>
      <c r="BF10429" s="101" t="s">
        <v>58</v>
      </c>
      <c r="BK10429" s="98" t="s">
        <v>70</v>
      </c>
    </row>
    <row r="10430" spans="17:63" ht="29.25" customHeight="1" x14ac:dyDescent="0.2">
      <c r="Q10430" s="92" t="s">
        <v>50</v>
      </c>
      <c r="BF10430" s="101" t="s">
        <v>58</v>
      </c>
      <c r="BK10430" s="98" t="s">
        <v>70</v>
      </c>
    </row>
    <row r="10431" spans="17:63" ht="29.25" customHeight="1" x14ac:dyDescent="0.2">
      <c r="Q10431" s="92" t="s">
        <v>50</v>
      </c>
      <c r="BF10431" s="101" t="s">
        <v>58</v>
      </c>
      <c r="BK10431" s="98" t="s">
        <v>70</v>
      </c>
    </row>
    <row r="10432" spans="17:63" ht="29.25" customHeight="1" x14ac:dyDescent="0.2">
      <c r="Q10432" s="92" t="s">
        <v>50</v>
      </c>
      <c r="BF10432" s="101" t="s">
        <v>58</v>
      </c>
      <c r="BK10432" s="98" t="s">
        <v>70</v>
      </c>
    </row>
    <row r="10433" spans="17:63" ht="29.25" customHeight="1" x14ac:dyDescent="0.2">
      <c r="Q10433" s="92" t="s">
        <v>50</v>
      </c>
      <c r="BF10433" s="101" t="s">
        <v>58</v>
      </c>
      <c r="BK10433" s="98" t="s">
        <v>70</v>
      </c>
    </row>
    <row r="10434" spans="17:63" ht="29.25" customHeight="1" x14ac:dyDescent="0.2">
      <c r="Q10434" s="92" t="s">
        <v>50</v>
      </c>
      <c r="BF10434" s="101" t="s">
        <v>58</v>
      </c>
      <c r="BK10434" s="98" t="s">
        <v>70</v>
      </c>
    </row>
    <row r="10435" spans="17:63" ht="29.25" customHeight="1" x14ac:dyDescent="0.2">
      <c r="Q10435" s="92" t="s">
        <v>50</v>
      </c>
      <c r="BF10435" s="101" t="s">
        <v>58</v>
      </c>
      <c r="BK10435" s="98" t="s">
        <v>70</v>
      </c>
    </row>
    <row r="10436" spans="17:63" ht="29.25" customHeight="1" x14ac:dyDescent="0.2">
      <c r="Q10436" s="92" t="s">
        <v>50</v>
      </c>
      <c r="BF10436" s="101" t="s">
        <v>58</v>
      </c>
      <c r="BK10436" s="98" t="s">
        <v>70</v>
      </c>
    </row>
    <row r="10437" spans="17:63" ht="29.25" customHeight="1" x14ac:dyDescent="0.2">
      <c r="Q10437" s="92" t="s">
        <v>50</v>
      </c>
      <c r="BF10437" s="101" t="s">
        <v>58</v>
      </c>
      <c r="BK10437" s="98" t="s">
        <v>70</v>
      </c>
    </row>
    <row r="10438" spans="17:63" ht="29.25" customHeight="1" x14ac:dyDescent="0.2">
      <c r="Q10438" s="92" t="s">
        <v>50</v>
      </c>
      <c r="BF10438" s="101" t="s">
        <v>58</v>
      </c>
      <c r="BK10438" s="98" t="s">
        <v>70</v>
      </c>
    </row>
    <row r="10439" spans="17:63" ht="29.25" customHeight="1" x14ac:dyDescent="0.2">
      <c r="Q10439" s="92" t="s">
        <v>50</v>
      </c>
      <c r="BF10439" s="101" t="s">
        <v>58</v>
      </c>
      <c r="BK10439" s="98" t="s">
        <v>70</v>
      </c>
    </row>
    <row r="10440" spans="17:63" ht="29.25" customHeight="1" x14ac:dyDescent="0.2">
      <c r="Q10440" s="92" t="s">
        <v>50</v>
      </c>
      <c r="BF10440" s="101" t="s">
        <v>58</v>
      </c>
      <c r="BK10440" s="98" t="s">
        <v>70</v>
      </c>
    </row>
    <row r="10441" spans="17:63" ht="29.25" customHeight="1" x14ac:dyDescent="0.2">
      <c r="Q10441" s="92" t="s">
        <v>50</v>
      </c>
      <c r="BF10441" s="101" t="s">
        <v>58</v>
      </c>
      <c r="BK10441" s="98" t="s">
        <v>70</v>
      </c>
    </row>
    <row r="10442" spans="17:63" ht="29.25" customHeight="1" x14ac:dyDescent="0.2">
      <c r="Q10442" s="92" t="s">
        <v>50</v>
      </c>
      <c r="BF10442" s="101" t="s">
        <v>58</v>
      </c>
      <c r="BK10442" s="98" t="s">
        <v>70</v>
      </c>
    </row>
    <row r="10443" spans="17:63" ht="29.25" customHeight="1" x14ac:dyDescent="0.2">
      <c r="Q10443" s="92" t="s">
        <v>50</v>
      </c>
      <c r="BF10443" s="101" t="s">
        <v>58</v>
      </c>
      <c r="BK10443" s="98" t="s">
        <v>70</v>
      </c>
    </row>
    <row r="10444" spans="17:63" ht="29.25" customHeight="1" x14ac:dyDescent="0.2">
      <c r="Q10444" s="92" t="s">
        <v>50</v>
      </c>
      <c r="BF10444" s="101" t="s">
        <v>58</v>
      </c>
      <c r="BK10444" s="98" t="s">
        <v>70</v>
      </c>
    </row>
    <row r="10445" spans="17:63" ht="29.25" customHeight="1" x14ac:dyDescent="0.2">
      <c r="Q10445" s="92" t="s">
        <v>50</v>
      </c>
      <c r="BF10445" s="101" t="s">
        <v>58</v>
      </c>
      <c r="BK10445" s="98" t="s">
        <v>70</v>
      </c>
    </row>
    <row r="10446" spans="17:63" ht="29.25" customHeight="1" x14ac:dyDescent="0.2">
      <c r="Q10446" s="92" t="s">
        <v>50</v>
      </c>
      <c r="BF10446" s="101" t="s">
        <v>58</v>
      </c>
      <c r="BK10446" s="98" t="s">
        <v>70</v>
      </c>
    </row>
    <row r="10447" spans="17:63" ht="29.25" customHeight="1" x14ac:dyDescent="0.2">
      <c r="Q10447" s="92" t="s">
        <v>50</v>
      </c>
      <c r="BF10447" s="101" t="s">
        <v>58</v>
      </c>
      <c r="BK10447" s="98" t="s">
        <v>70</v>
      </c>
    </row>
    <row r="10448" spans="17:63" ht="29.25" customHeight="1" x14ac:dyDescent="0.2">
      <c r="Q10448" s="92" t="s">
        <v>50</v>
      </c>
      <c r="BF10448" s="101" t="s">
        <v>58</v>
      </c>
      <c r="BK10448" s="98" t="s">
        <v>70</v>
      </c>
    </row>
    <row r="10449" spans="17:63" ht="29.25" customHeight="1" x14ac:dyDescent="0.2">
      <c r="Q10449" s="92" t="s">
        <v>50</v>
      </c>
      <c r="BF10449" s="101" t="s">
        <v>58</v>
      </c>
      <c r="BK10449" s="98" t="s">
        <v>70</v>
      </c>
    </row>
    <row r="10450" spans="17:63" ht="29.25" customHeight="1" x14ac:dyDescent="0.2">
      <c r="Q10450" s="92" t="s">
        <v>50</v>
      </c>
      <c r="BF10450" s="101" t="s">
        <v>58</v>
      </c>
      <c r="BK10450" s="98" t="s">
        <v>70</v>
      </c>
    </row>
    <row r="10451" spans="17:63" ht="29.25" customHeight="1" x14ac:dyDescent="0.2">
      <c r="Q10451" s="92" t="s">
        <v>50</v>
      </c>
      <c r="BF10451" s="101" t="s">
        <v>58</v>
      </c>
      <c r="BK10451" s="98" t="s">
        <v>70</v>
      </c>
    </row>
    <row r="10452" spans="17:63" ht="29.25" customHeight="1" x14ac:dyDescent="0.2">
      <c r="Q10452" s="92" t="s">
        <v>50</v>
      </c>
      <c r="BF10452" s="101" t="s">
        <v>58</v>
      </c>
      <c r="BK10452" s="98" t="s">
        <v>70</v>
      </c>
    </row>
    <row r="10453" spans="17:63" ht="29.25" customHeight="1" x14ac:dyDescent="0.2">
      <c r="Q10453" s="92" t="s">
        <v>50</v>
      </c>
      <c r="BF10453" s="101" t="s">
        <v>58</v>
      </c>
      <c r="BK10453" s="98" t="s">
        <v>70</v>
      </c>
    </row>
    <row r="10454" spans="17:63" ht="29.25" customHeight="1" x14ac:dyDescent="0.2">
      <c r="Q10454" s="92" t="s">
        <v>50</v>
      </c>
      <c r="BF10454" s="101" t="s">
        <v>58</v>
      </c>
      <c r="BK10454" s="98" t="s">
        <v>70</v>
      </c>
    </row>
    <row r="10455" spans="17:63" ht="29.25" customHeight="1" x14ac:dyDescent="0.2">
      <c r="Q10455" s="92" t="s">
        <v>50</v>
      </c>
      <c r="BF10455" s="101" t="s">
        <v>58</v>
      </c>
      <c r="BK10455" s="98" t="s">
        <v>70</v>
      </c>
    </row>
    <row r="10456" spans="17:63" ht="29.25" customHeight="1" x14ac:dyDescent="0.2">
      <c r="Q10456" s="92" t="s">
        <v>50</v>
      </c>
      <c r="BF10456" s="101" t="s">
        <v>58</v>
      </c>
      <c r="BK10456" s="98" t="s">
        <v>70</v>
      </c>
    </row>
    <row r="10457" spans="17:63" ht="29.25" customHeight="1" x14ac:dyDescent="0.2">
      <c r="Q10457" s="92" t="s">
        <v>50</v>
      </c>
      <c r="BF10457" s="101" t="s">
        <v>58</v>
      </c>
      <c r="BK10457" s="98" t="s">
        <v>70</v>
      </c>
    </row>
    <row r="10458" spans="17:63" ht="29.25" customHeight="1" x14ac:dyDescent="0.2">
      <c r="Q10458" s="92" t="s">
        <v>50</v>
      </c>
      <c r="BF10458" s="101" t="s">
        <v>58</v>
      </c>
      <c r="BK10458" s="98" t="s">
        <v>70</v>
      </c>
    </row>
    <row r="10459" spans="17:63" ht="29.25" customHeight="1" x14ac:dyDescent="0.2">
      <c r="Q10459" s="92" t="s">
        <v>50</v>
      </c>
      <c r="BF10459" s="101" t="s">
        <v>58</v>
      </c>
      <c r="BK10459" s="98" t="s">
        <v>70</v>
      </c>
    </row>
    <row r="10460" spans="17:63" ht="29.25" customHeight="1" x14ac:dyDescent="0.2">
      <c r="Q10460" s="92" t="s">
        <v>50</v>
      </c>
      <c r="BF10460" s="101" t="s">
        <v>58</v>
      </c>
      <c r="BK10460" s="98" t="s">
        <v>70</v>
      </c>
    </row>
    <row r="10461" spans="17:63" ht="29.25" customHeight="1" x14ac:dyDescent="0.2">
      <c r="Q10461" s="92" t="s">
        <v>50</v>
      </c>
      <c r="BF10461" s="101" t="s">
        <v>58</v>
      </c>
      <c r="BK10461" s="98" t="s">
        <v>70</v>
      </c>
    </row>
    <row r="10462" spans="17:63" ht="29.25" customHeight="1" x14ac:dyDescent="0.2">
      <c r="Q10462" s="92" t="s">
        <v>50</v>
      </c>
      <c r="BF10462" s="101" t="s">
        <v>58</v>
      </c>
      <c r="BK10462" s="98" t="s">
        <v>70</v>
      </c>
    </row>
    <row r="10463" spans="17:63" ht="29.25" customHeight="1" x14ac:dyDescent="0.2">
      <c r="Q10463" s="92" t="s">
        <v>50</v>
      </c>
      <c r="BF10463" s="101" t="s">
        <v>58</v>
      </c>
      <c r="BK10463" s="98" t="s">
        <v>70</v>
      </c>
    </row>
    <row r="10464" spans="17:63" ht="29.25" customHeight="1" x14ac:dyDescent="0.2">
      <c r="Q10464" s="92" t="s">
        <v>50</v>
      </c>
      <c r="BF10464" s="101" t="s">
        <v>58</v>
      </c>
      <c r="BK10464" s="98" t="s">
        <v>70</v>
      </c>
    </row>
    <row r="10465" spans="17:63" ht="29.25" customHeight="1" x14ac:dyDescent="0.2">
      <c r="Q10465" s="92" t="s">
        <v>50</v>
      </c>
      <c r="BF10465" s="101" t="s">
        <v>58</v>
      </c>
      <c r="BK10465" s="98" t="s">
        <v>70</v>
      </c>
    </row>
    <row r="10466" spans="17:63" ht="29.25" customHeight="1" x14ac:dyDescent="0.2">
      <c r="Q10466" s="92" t="s">
        <v>50</v>
      </c>
      <c r="BF10466" s="101" t="s">
        <v>58</v>
      </c>
      <c r="BK10466" s="98" t="s">
        <v>70</v>
      </c>
    </row>
    <row r="10467" spans="17:63" ht="29.25" customHeight="1" x14ac:dyDescent="0.2">
      <c r="Q10467" s="92" t="s">
        <v>50</v>
      </c>
      <c r="BF10467" s="101" t="s">
        <v>58</v>
      </c>
      <c r="BK10467" s="98" t="s">
        <v>70</v>
      </c>
    </row>
    <row r="10468" spans="17:63" ht="29.25" customHeight="1" x14ac:dyDescent="0.2">
      <c r="Q10468" s="92" t="s">
        <v>50</v>
      </c>
      <c r="BF10468" s="101" t="s">
        <v>58</v>
      </c>
      <c r="BK10468" s="98" t="s">
        <v>70</v>
      </c>
    </row>
    <row r="10469" spans="17:63" ht="29.25" customHeight="1" x14ac:dyDescent="0.2">
      <c r="Q10469" s="92" t="s">
        <v>50</v>
      </c>
      <c r="BF10469" s="101" t="s">
        <v>58</v>
      </c>
      <c r="BK10469" s="98" t="s">
        <v>70</v>
      </c>
    </row>
    <row r="10470" spans="17:63" ht="29.25" customHeight="1" x14ac:dyDescent="0.2">
      <c r="Q10470" s="92" t="s">
        <v>50</v>
      </c>
      <c r="BF10470" s="101" t="s">
        <v>58</v>
      </c>
      <c r="BK10470" s="98" t="s">
        <v>70</v>
      </c>
    </row>
    <row r="10471" spans="17:63" ht="29.25" customHeight="1" x14ac:dyDescent="0.2">
      <c r="Q10471" s="92" t="s">
        <v>50</v>
      </c>
      <c r="BF10471" s="101" t="s">
        <v>58</v>
      </c>
      <c r="BK10471" s="98" t="s">
        <v>70</v>
      </c>
    </row>
    <row r="10472" spans="17:63" ht="29.25" customHeight="1" x14ac:dyDescent="0.2">
      <c r="Q10472" s="92" t="s">
        <v>50</v>
      </c>
      <c r="BF10472" s="101" t="s">
        <v>58</v>
      </c>
      <c r="BK10472" s="98" t="s">
        <v>70</v>
      </c>
    </row>
    <row r="10473" spans="17:63" ht="29.25" customHeight="1" x14ac:dyDescent="0.2">
      <c r="Q10473" s="92" t="s">
        <v>50</v>
      </c>
      <c r="BF10473" s="101" t="s">
        <v>58</v>
      </c>
      <c r="BK10473" s="98" t="s">
        <v>70</v>
      </c>
    </row>
    <row r="10474" spans="17:63" ht="29.25" customHeight="1" x14ac:dyDescent="0.2">
      <c r="Q10474" s="92" t="s">
        <v>50</v>
      </c>
      <c r="BF10474" s="101" t="s">
        <v>58</v>
      </c>
      <c r="BK10474" s="98" t="s">
        <v>70</v>
      </c>
    </row>
    <row r="10475" spans="17:63" ht="29.25" customHeight="1" x14ac:dyDescent="0.2">
      <c r="Q10475" s="92" t="s">
        <v>50</v>
      </c>
      <c r="BF10475" s="101" t="s">
        <v>58</v>
      </c>
      <c r="BK10475" s="98" t="s">
        <v>70</v>
      </c>
    </row>
    <row r="10476" spans="17:63" ht="29.25" customHeight="1" x14ac:dyDescent="0.2">
      <c r="Q10476" s="92" t="s">
        <v>50</v>
      </c>
      <c r="BF10476" s="101" t="s">
        <v>58</v>
      </c>
      <c r="BK10476" s="98" t="s">
        <v>70</v>
      </c>
    </row>
    <row r="10477" spans="17:63" ht="29.25" customHeight="1" x14ac:dyDescent="0.2">
      <c r="Q10477" s="92" t="s">
        <v>50</v>
      </c>
      <c r="BF10477" s="101" t="s">
        <v>58</v>
      </c>
      <c r="BK10477" s="98" t="s">
        <v>70</v>
      </c>
    </row>
    <row r="10478" spans="17:63" ht="29.25" customHeight="1" x14ac:dyDescent="0.2">
      <c r="Q10478" s="92" t="s">
        <v>50</v>
      </c>
      <c r="BF10478" s="101" t="s">
        <v>58</v>
      </c>
      <c r="BK10478" s="98" t="s">
        <v>70</v>
      </c>
    </row>
    <row r="10479" spans="17:63" ht="29.25" customHeight="1" x14ac:dyDescent="0.2">
      <c r="Q10479" s="92" t="s">
        <v>50</v>
      </c>
      <c r="BF10479" s="101" t="s">
        <v>58</v>
      </c>
      <c r="BK10479" s="98" t="s">
        <v>70</v>
      </c>
    </row>
    <row r="10480" spans="17:63" ht="29.25" customHeight="1" x14ac:dyDescent="0.2">
      <c r="Q10480" s="92" t="s">
        <v>50</v>
      </c>
      <c r="BF10480" s="101" t="s">
        <v>58</v>
      </c>
      <c r="BK10480" s="98" t="s">
        <v>70</v>
      </c>
    </row>
    <row r="10481" spans="17:63" ht="29.25" customHeight="1" x14ac:dyDescent="0.2">
      <c r="Q10481" s="92" t="s">
        <v>50</v>
      </c>
      <c r="BF10481" s="101" t="s">
        <v>58</v>
      </c>
      <c r="BK10481" s="98" t="s">
        <v>70</v>
      </c>
    </row>
    <row r="10482" spans="17:63" ht="29.25" customHeight="1" x14ac:dyDescent="0.2">
      <c r="Q10482" s="92" t="s">
        <v>50</v>
      </c>
      <c r="BF10482" s="101" t="s">
        <v>58</v>
      </c>
      <c r="BK10482" s="98" t="s">
        <v>70</v>
      </c>
    </row>
    <row r="10483" spans="17:63" ht="29.25" customHeight="1" x14ac:dyDescent="0.2">
      <c r="Q10483" s="92" t="s">
        <v>50</v>
      </c>
      <c r="BF10483" s="101" t="s">
        <v>58</v>
      </c>
      <c r="BK10483" s="98" t="s">
        <v>70</v>
      </c>
    </row>
    <row r="10484" spans="17:63" ht="29.25" customHeight="1" x14ac:dyDescent="0.2">
      <c r="Q10484" s="92" t="s">
        <v>50</v>
      </c>
      <c r="BF10484" s="101" t="s">
        <v>58</v>
      </c>
      <c r="BK10484" s="98" t="s">
        <v>70</v>
      </c>
    </row>
    <row r="10485" spans="17:63" ht="29.25" customHeight="1" x14ac:dyDescent="0.2">
      <c r="Q10485" s="92" t="s">
        <v>50</v>
      </c>
      <c r="BF10485" s="101" t="s">
        <v>58</v>
      </c>
      <c r="BK10485" s="98" t="s">
        <v>70</v>
      </c>
    </row>
    <row r="10486" spans="17:63" ht="29.25" customHeight="1" x14ac:dyDescent="0.2">
      <c r="Q10486" s="92" t="s">
        <v>50</v>
      </c>
      <c r="BF10486" s="101" t="s">
        <v>58</v>
      </c>
      <c r="BK10486" s="98" t="s">
        <v>70</v>
      </c>
    </row>
    <row r="10487" spans="17:63" ht="29.25" customHeight="1" x14ac:dyDescent="0.2">
      <c r="Q10487" s="92" t="s">
        <v>50</v>
      </c>
      <c r="BF10487" s="101" t="s">
        <v>58</v>
      </c>
      <c r="BK10487" s="98" t="s">
        <v>70</v>
      </c>
    </row>
    <row r="10488" spans="17:63" ht="29.25" customHeight="1" x14ac:dyDescent="0.2">
      <c r="Q10488" s="92" t="s">
        <v>50</v>
      </c>
      <c r="BF10488" s="101" t="s">
        <v>58</v>
      </c>
      <c r="BK10488" s="98" t="s">
        <v>70</v>
      </c>
    </row>
    <row r="10489" spans="17:63" ht="29.25" customHeight="1" x14ac:dyDescent="0.2">
      <c r="Q10489" s="92" t="s">
        <v>50</v>
      </c>
      <c r="BF10489" s="101" t="s">
        <v>58</v>
      </c>
      <c r="BK10489" s="98" t="s">
        <v>70</v>
      </c>
    </row>
    <row r="10490" spans="17:63" ht="29.25" customHeight="1" x14ac:dyDescent="0.2">
      <c r="Q10490" s="92" t="s">
        <v>50</v>
      </c>
      <c r="BF10490" s="101" t="s">
        <v>58</v>
      </c>
      <c r="BK10490" s="98" t="s">
        <v>70</v>
      </c>
    </row>
    <row r="10491" spans="17:63" ht="29.25" customHeight="1" x14ac:dyDescent="0.2">
      <c r="Q10491" s="92" t="s">
        <v>50</v>
      </c>
      <c r="BF10491" s="101" t="s">
        <v>58</v>
      </c>
      <c r="BK10491" s="98" t="s">
        <v>70</v>
      </c>
    </row>
    <row r="10492" spans="17:63" ht="29.25" customHeight="1" x14ac:dyDescent="0.2">
      <c r="Q10492" s="92" t="s">
        <v>50</v>
      </c>
      <c r="BF10492" s="101" t="s">
        <v>58</v>
      </c>
      <c r="BK10492" s="98" t="s">
        <v>70</v>
      </c>
    </row>
    <row r="10493" spans="17:63" ht="29.25" customHeight="1" x14ac:dyDescent="0.2">
      <c r="Q10493" s="92" t="s">
        <v>50</v>
      </c>
      <c r="BF10493" s="101" t="s">
        <v>58</v>
      </c>
      <c r="BK10493" s="98" t="s">
        <v>70</v>
      </c>
    </row>
    <row r="10494" spans="17:63" ht="29.25" customHeight="1" x14ac:dyDescent="0.2">
      <c r="Q10494" s="92" t="s">
        <v>50</v>
      </c>
      <c r="BF10494" s="101" t="s">
        <v>58</v>
      </c>
      <c r="BK10494" s="98" t="s">
        <v>70</v>
      </c>
    </row>
    <row r="10495" spans="17:63" ht="29.25" customHeight="1" x14ac:dyDescent="0.2">
      <c r="Q10495" s="92" t="s">
        <v>50</v>
      </c>
      <c r="BF10495" s="101" t="s">
        <v>58</v>
      </c>
      <c r="BK10495" s="98" t="s">
        <v>70</v>
      </c>
    </row>
    <row r="10496" spans="17:63" ht="29.25" customHeight="1" x14ac:dyDescent="0.2">
      <c r="Q10496" s="92" t="s">
        <v>50</v>
      </c>
      <c r="BF10496" s="101" t="s">
        <v>58</v>
      </c>
      <c r="BK10496" s="98" t="s">
        <v>70</v>
      </c>
    </row>
    <row r="10497" spans="17:63" ht="29.25" customHeight="1" x14ac:dyDescent="0.2">
      <c r="Q10497" s="92" t="s">
        <v>50</v>
      </c>
      <c r="BF10497" s="101" t="s">
        <v>58</v>
      </c>
      <c r="BK10497" s="98" t="s">
        <v>70</v>
      </c>
    </row>
    <row r="10498" spans="17:63" ht="29.25" customHeight="1" x14ac:dyDescent="0.2">
      <c r="Q10498" s="92" t="s">
        <v>50</v>
      </c>
      <c r="BF10498" s="101" t="s">
        <v>58</v>
      </c>
      <c r="BK10498" s="98" t="s">
        <v>70</v>
      </c>
    </row>
    <row r="10499" spans="17:63" ht="29.25" customHeight="1" x14ac:dyDescent="0.2">
      <c r="Q10499" s="92" t="s">
        <v>50</v>
      </c>
      <c r="BF10499" s="101" t="s">
        <v>58</v>
      </c>
      <c r="BK10499" s="98" t="s">
        <v>70</v>
      </c>
    </row>
    <row r="10500" spans="17:63" ht="29.25" customHeight="1" x14ac:dyDescent="0.2">
      <c r="Q10500" s="92" t="s">
        <v>50</v>
      </c>
      <c r="BF10500" s="101" t="s">
        <v>58</v>
      </c>
      <c r="BK10500" s="98" t="s">
        <v>70</v>
      </c>
    </row>
    <row r="10501" spans="17:63" ht="29.25" customHeight="1" x14ac:dyDescent="0.2">
      <c r="Q10501" s="92" t="s">
        <v>50</v>
      </c>
      <c r="BF10501" s="101" t="s">
        <v>58</v>
      </c>
      <c r="BK10501" s="98" t="s">
        <v>70</v>
      </c>
    </row>
    <row r="10502" spans="17:63" ht="29.25" customHeight="1" x14ac:dyDescent="0.2">
      <c r="Q10502" s="92" t="s">
        <v>50</v>
      </c>
      <c r="BF10502" s="101" t="s">
        <v>58</v>
      </c>
      <c r="BK10502" s="98" t="s">
        <v>70</v>
      </c>
    </row>
    <row r="10503" spans="17:63" ht="29.25" customHeight="1" x14ac:dyDescent="0.2">
      <c r="Q10503" s="92" t="s">
        <v>50</v>
      </c>
      <c r="BF10503" s="101" t="s">
        <v>58</v>
      </c>
      <c r="BK10503" s="98" t="s">
        <v>70</v>
      </c>
    </row>
    <row r="10504" spans="17:63" ht="29.25" customHeight="1" x14ac:dyDescent="0.2">
      <c r="Q10504" s="92" t="s">
        <v>50</v>
      </c>
      <c r="BF10504" s="101" t="s">
        <v>58</v>
      </c>
      <c r="BK10504" s="98" t="s">
        <v>70</v>
      </c>
    </row>
    <row r="10505" spans="17:63" ht="29.25" customHeight="1" x14ac:dyDescent="0.2">
      <c r="Q10505" s="92" t="s">
        <v>50</v>
      </c>
      <c r="BF10505" s="101" t="s">
        <v>58</v>
      </c>
      <c r="BK10505" s="98" t="s">
        <v>70</v>
      </c>
    </row>
    <row r="10506" spans="17:63" ht="29.25" customHeight="1" x14ac:dyDescent="0.2">
      <c r="Q10506" s="92" t="s">
        <v>50</v>
      </c>
      <c r="BF10506" s="101" t="s">
        <v>58</v>
      </c>
      <c r="BK10506" s="98" t="s">
        <v>70</v>
      </c>
    </row>
    <row r="10507" spans="17:63" ht="29.25" customHeight="1" x14ac:dyDescent="0.2">
      <c r="Q10507" s="92" t="s">
        <v>50</v>
      </c>
      <c r="BF10507" s="101" t="s">
        <v>58</v>
      </c>
      <c r="BK10507" s="98" t="s">
        <v>70</v>
      </c>
    </row>
    <row r="10508" spans="17:63" ht="29.25" customHeight="1" x14ac:dyDescent="0.2">
      <c r="Q10508" s="92" t="s">
        <v>50</v>
      </c>
      <c r="BF10508" s="101" t="s">
        <v>58</v>
      </c>
      <c r="BK10508" s="98" t="s">
        <v>70</v>
      </c>
    </row>
    <row r="10509" spans="17:63" ht="29.25" customHeight="1" x14ac:dyDescent="0.2">
      <c r="Q10509" s="92" t="s">
        <v>50</v>
      </c>
      <c r="BF10509" s="101" t="s">
        <v>58</v>
      </c>
      <c r="BK10509" s="98" t="s">
        <v>70</v>
      </c>
    </row>
    <row r="10510" spans="17:63" ht="29.25" customHeight="1" x14ac:dyDescent="0.2">
      <c r="Q10510" s="92" t="s">
        <v>50</v>
      </c>
      <c r="BF10510" s="101" t="s">
        <v>58</v>
      </c>
      <c r="BK10510" s="98" t="s">
        <v>70</v>
      </c>
    </row>
    <row r="10511" spans="17:63" ht="29.25" customHeight="1" x14ac:dyDescent="0.2">
      <c r="Q10511" s="92" t="s">
        <v>50</v>
      </c>
      <c r="BF10511" s="101" t="s">
        <v>58</v>
      </c>
      <c r="BK10511" s="98" t="s">
        <v>70</v>
      </c>
    </row>
    <row r="10512" spans="17:63" ht="29.25" customHeight="1" x14ac:dyDescent="0.2">
      <c r="Q10512" s="92" t="s">
        <v>50</v>
      </c>
      <c r="BF10512" s="101" t="s">
        <v>58</v>
      </c>
      <c r="BK10512" s="98" t="s">
        <v>70</v>
      </c>
    </row>
    <row r="10513" spans="17:63" ht="29.25" customHeight="1" x14ac:dyDescent="0.2">
      <c r="Q10513" s="92" t="s">
        <v>50</v>
      </c>
      <c r="BF10513" s="101" t="s">
        <v>58</v>
      </c>
      <c r="BK10513" s="98" t="s">
        <v>70</v>
      </c>
    </row>
    <row r="10514" spans="17:63" ht="29.25" customHeight="1" x14ac:dyDescent="0.2">
      <c r="Q10514" s="92" t="s">
        <v>50</v>
      </c>
      <c r="BF10514" s="101" t="s">
        <v>58</v>
      </c>
      <c r="BK10514" s="98" t="s">
        <v>70</v>
      </c>
    </row>
    <row r="10515" spans="17:63" ht="29.25" customHeight="1" x14ac:dyDescent="0.2">
      <c r="Q10515" s="92" t="s">
        <v>50</v>
      </c>
      <c r="BF10515" s="101" t="s">
        <v>58</v>
      </c>
      <c r="BK10515" s="98" t="s">
        <v>70</v>
      </c>
    </row>
    <row r="10516" spans="17:63" ht="29.25" customHeight="1" x14ac:dyDescent="0.2">
      <c r="Q10516" s="92" t="s">
        <v>50</v>
      </c>
      <c r="BF10516" s="101" t="s">
        <v>58</v>
      </c>
      <c r="BK10516" s="98" t="s">
        <v>70</v>
      </c>
    </row>
    <row r="10517" spans="17:63" ht="29.25" customHeight="1" x14ac:dyDescent="0.2">
      <c r="Q10517" s="92" t="s">
        <v>50</v>
      </c>
      <c r="BF10517" s="101" t="s">
        <v>58</v>
      </c>
      <c r="BK10517" s="98" t="s">
        <v>70</v>
      </c>
    </row>
    <row r="10518" spans="17:63" ht="29.25" customHeight="1" x14ac:dyDescent="0.2">
      <c r="Q10518" s="92" t="s">
        <v>50</v>
      </c>
      <c r="BF10518" s="101" t="s">
        <v>58</v>
      </c>
      <c r="BK10518" s="98" t="s">
        <v>70</v>
      </c>
    </row>
    <row r="10519" spans="17:63" ht="29.25" customHeight="1" x14ac:dyDescent="0.2">
      <c r="Q10519" s="92" t="s">
        <v>50</v>
      </c>
      <c r="BF10519" s="101" t="s">
        <v>58</v>
      </c>
      <c r="BK10519" s="98" t="s">
        <v>70</v>
      </c>
    </row>
    <row r="10520" spans="17:63" ht="29.25" customHeight="1" x14ac:dyDescent="0.2">
      <c r="Q10520" s="92" t="s">
        <v>50</v>
      </c>
      <c r="BF10520" s="101" t="s">
        <v>58</v>
      </c>
      <c r="BK10520" s="98" t="s">
        <v>70</v>
      </c>
    </row>
    <row r="10521" spans="17:63" ht="29.25" customHeight="1" x14ac:dyDescent="0.2">
      <c r="Q10521" s="92" t="s">
        <v>50</v>
      </c>
      <c r="BF10521" s="101" t="s">
        <v>58</v>
      </c>
      <c r="BK10521" s="98" t="s">
        <v>70</v>
      </c>
    </row>
    <row r="10522" spans="17:63" ht="29.25" customHeight="1" x14ac:dyDescent="0.2">
      <c r="Q10522" s="92" t="s">
        <v>50</v>
      </c>
      <c r="BF10522" s="101" t="s">
        <v>58</v>
      </c>
      <c r="BK10522" s="98" t="s">
        <v>70</v>
      </c>
    </row>
    <row r="10523" spans="17:63" ht="29.25" customHeight="1" x14ac:dyDescent="0.2">
      <c r="Q10523" s="92" t="s">
        <v>50</v>
      </c>
      <c r="BF10523" s="101" t="s">
        <v>58</v>
      </c>
      <c r="BK10523" s="98" t="s">
        <v>70</v>
      </c>
    </row>
    <row r="10524" spans="17:63" ht="29.25" customHeight="1" x14ac:dyDescent="0.2">
      <c r="Q10524" s="92" t="s">
        <v>50</v>
      </c>
      <c r="BF10524" s="101" t="s">
        <v>58</v>
      </c>
      <c r="BK10524" s="98" t="s">
        <v>70</v>
      </c>
    </row>
    <row r="10525" spans="17:63" ht="29.25" customHeight="1" x14ac:dyDescent="0.2">
      <c r="Q10525" s="92" t="s">
        <v>50</v>
      </c>
      <c r="BF10525" s="101" t="s">
        <v>58</v>
      </c>
      <c r="BK10525" s="98" t="s">
        <v>70</v>
      </c>
    </row>
    <row r="10526" spans="17:63" ht="29.25" customHeight="1" x14ac:dyDescent="0.2">
      <c r="Q10526" s="92" t="s">
        <v>50</v>
      </c>
      <c r="BF10526" s="101" t="s">
        <v>58</v>
      </c>
      <c r="BK10526" s="98" t="s">
        <v>70</v>
      </c>
    </row>
    <row r="10527" spans="17:63" ht="29.25" customHeight="1" x14ac:dyDescent="0.2">
      <c r="Q10527" s="92" t="s">
        <v>50</v>
      </c>
      <c r="BF10527" s="101" t="s">
        <v>58</v>
      </c>
      <c r="BK10527" s="98" t="s">
        <v>70</v>
      </c>
    </row>
    <row r="10528" spans="17:63" ht="29.25" customHeight="1" x14ac:dyDescent="0.2">
      <c r="Q10528" s="92" t="s">
        <v>50</v>
      </c>
      <c r="BF10528" s="101" t="s">
        <v>58</v>
      </c>
      <c r="BK10528" s="98" t="s">
        <v>70</v>
      </c>
    </row>
    <row r="10529" spans="17:63" ht="29.25" customHeight="1" x14ac:dyDescent="0.2">
      <c r="Q10529" s="92" t="s">
        <v>50</v>
      </c>
      <c r="BF10529" s="101" t="s">
        <v>58</v>
      </c>
      <c r="BK10529" s="98" t="s">
        <v>70</v>
      </c>
    </row>
    <row r="10530" spans="17:63" ht="29.25" customHeight="1" x14ac:dyDescent="0.2">
      <c r="Q10530" s="92" t="s">
        <v>50</v>
      </c>
      <c r="BF10530" s="101" t="s">
        <v>58</v>
      </c>
      <c r="BK10530" s="98" t="s">
        <v>70</v>
      </c>
    </row>
    <row r="10531" spans="17:63" ht="29.25" customHeight="1" x14ac:dyDescent="0.2">
      <c r="Q10531" s="92" t="s">
        <v>50</v>
      </c>
      <c r="BF10531" s="101" t="s">
        <v>58</v>
      </c>
      <c r="BK10531" s="98" t="s">
        <v>70</v>
      </c>
    </row>
    <row r="10532" spans="17:63" ht="29.25" customHeight="1" x14ac:dyDescent="0.2">
      <c r="Q10532" s="92" t="s">
        <v>50</v>
      </c>
      <c r="BF10532" s="101" t="s">
        <v>58</v>
      </c>
      <c r="BK10532" s="98" t="s">
        <v>70</v>
      </c>
    </row>
    <row r="10533" spans="17:63" ht="29.25" customHeight="1" x14ac:dyDescent="0.2">
      <c r="Q10533" s="92" t="s">
        <v>50</v>
      </c>
      <c r="BF10533" s="101" t="s">
        <v>58</v>
      </c>
      <c r="BK10533" s="98" t="s">
        <v>70</v>
      </c>
    </row>
    <row r="10534" spans="17:63" ht="29.25" customHeight="1" x14ac:dyDescent="0.2">
      <c r="Q10534" s="92" t="s">
        <v>50</v>
      </c>
      <c r="BF10534" s="101" t="s">
        <v>58</v>
      </c>
      <c r="BK10534" s="98" t="s">
        <v>70</v>
      </c>
    </row>
    <row r="10535" spans="17:63" ht="29.25" customHeight="1" x14ac:dyDescent="0.2">
      <c r="Q10535" s="92" t="s">
        <v>50</v>
      </c>
      <c r="BF10535" s="101" t="s">
        <v>58</v>
      </c>
      <c r="BK10535" s="98" t="s">
        <v>70</v>
      </c>
    </row>
    <row r="10536" spans="17:63" ht="29.25" customHeight="1" x14ac:dyDescent="0.2">
      <c r="Q10536" s="92" t="s">
        <v>50</v>
      </c>
      <c r="BF10536" s="101" t="s">
        <v>58</v>
      </c>
      <c r="BK10536" s="98" t="s">
        <v>70</v>
      </c>
    </row>
    <row r="10537" spans="17:63" ht="29.25" customHeight="1" x14ac:dyDescent="0.2">
      <c r="Q10537" s="92" t="s">
        <v>50</v>
      </c>
      <c r="BF10537" s="101" t="s">
        <v>58</v>
      </c>
      <c r="BK10537" s="98" t="s">
        <v>70</v>
      </c>
    </row>
    <row r="10538" spans="17:63" ht="29.25" customHeight="1" x14ac:dyDescent="0.2">
      <c r="Q10538" s="92" t="s">
        <v>50</v>
      </c>
      <c r="BF10538" s="101" t="s">
        <v>58</v>
      </c>
      <c r="BK10538" s="98" t="s">
        <v>70</v>
      </c>
    </row>
    <row r="10539" spans="17:63" ht="29.25" customHeight="1" x14ac:dyDescent="0.2">
      <c r="Q10539" s="92" t="s">
        <v>50</v>
      </c>
      <c r="BF10539" s="101" t="s">
        <v>58</v>
      </c>
      <c r="BK10539" s="98" t="s">
        <v>70</v>
      </c>
    </row>
    <row r="10540" spans="17:63" ht="29.25" customHeight="1" x14ac:dyDescent="0.2">
      <c r="Q10540" s="92" t="s">
        <v>50</v>
      </c>
      <c r="BF10540" s="101" t="s">
        <v>58</v>
      </c>
      <c r="BK10540" s="98" t="s">
        <v>70</v>
      </c>
    </row>
    <row r="10541" spans="17:63" ht="29.25" customHeight="1" x14ac:dyDescent="0.2">
      <c r="Q10541" s="92" t="s">
        <v>50</v>
      </c>
      <c r="BF10541" s="101" t="s">
        <v>58</v>
      </c>
      <c r="BK10541" s="98" t="s">
        <v>70</v>
      </c>
    </row>
    <row r="10542" spans="17:63" ht="29.25" customHeight="1" x14ac:dyDescent="0.2">
      <c r="Q10542" s="92" t="s">
        <v>50</v>
      </c>
      <c r="BF10542" s="101" t="s">
        <v>58</v>
      </c>
      <c r="BK10542" s="98" t="s">
        <v>70</v>
      </c>
    </row>
    <row r="10543" spans="17:63" ht="29.25" customHeight="1" x14ac:dyDescent="0.2">
      <c r="Q10543" s="92" t="s">
        <v>50</v>
      </c>
      <c r="BF10543" s="101" t="s">
        <v>58</v>
      </c>
      <c r="BK10543" s="98" t="s">
        <v>70</v>
      </c>
    </row>
    <row r="10544" spans="17:63" ht="29.25" customHeight="1" x14ac:dyDescent="0.2">
      <c r="Q10544" s="92" t="s">
        <v>50</v>
      </c>
      <c r="BF10544" s="101" t="s">
        <v>58</v>
      </c>
      <c r="BK10544" s="98" t="s">
        <v>70</v>
      </c>
    </row>
    <row r="10545" spans="17:63" ht="29.25" customHeight="1" x14ac:dyDescent="0.2">
      <c r="Q10545" s="92" t="s">
        <v>50</v>
      </c>
      <c r="BF10545" s="101" t="s">
        <v>58</v>
      </c>
      <c r="BK10545" s="98" t="s">
        <v>70</v>
      </c>
    </row>
    <row r="10546" spans="17:63" ht="29.25" customHeight="1" x14ac:dyDescent="0.2">
      <c r="Q10546" s="92" t="s">
        <v>50</v>
      </c>
      <c r="BF10546" s="101" t="s">
        <v>58</v>
      </c>
      <c r="BK10546" s="98" t="s">
        <v>70</v>
      </c>
    </row>
    <row r="10547" spans="17:63" ht="29.25" customHeight="1" x14ac:dyDescent="0.2">
      <c r="Q10547" s="92" t="s">
        <v>50</v>
      </c>
      <c r="BF10547" s="101" t="s">
        <v>58</v>
      </c>
      <c r="BK10547" s="98" t="s">
        <v>70</v>
      </c>
    </row>
    <row r="10548" spans="17:63" ht="29.25" customHeight="1" x14ac:dyDescent="0.2">
      <c r="Q10548" s="92" t="s">
        <v>50</v>
      </c>
      <c r="BF10548" s="101" t="s">
        <v>58</v>
      </c>
      <c r="BK10548" s="98" t="s">
        <v>70</v>
      </c>
    </row>
    <row r="10549" spans="17:63" ht="29.25" customHeight="1" x14ac:dyDescent="0.2">
      <c r="Q10549" s="92" t="s">
        <v>50</v>
      </c>
      <c r="BF10549" s="101" t="s">
        <v>58</v>
      </c>
      <c r="BK10549" s="98" t="s">
        <v>70</v>
      </c>
    </row>
    <row r="10550" spans="17:63" ht="29.25" customHeight="1" x14ac:dyDescent="0.2">
      <c r="Q10550" s="92" t="s">
        <v>50</v>
      </c>
      <c r="BF10550" s="101" t="s">
        <v>58</v>
      </c>
      <c r="BK10550" s="98" t="s">
        <v>70</v>
      </c>
    </row>
    <row r="10551" spans="17:63" ht="29.25" customHeight="1" x14ac:dyDescent="0.2">
      <c r="Q10551" s="92" t="s">
        <v>50</v>
      </c>
      <c r="BF10551" s="101" t="s">
        <v>58</v>
      </c>
      <c r="BK10551" s="98" t="s">
        <v>70</v>
      </c>
    </row>
    <row r="10552" spans="17:63" ht="29.25" customHeight="1" x14ac:dyDescent="0.2">
      <c r="Q10552" s="92" t="s">
        <v>50</v>
      </c>
      <c r="BF10552" s="101" t="s">
        <v>58</v>
      </c>
      <c r="BK10552" s="98" t="s">
        <v>70</v>
      </c>
    </row>
    <row r="10553" spans="17:63" ht="29.25" customHeight="1" x14ac:dyDescent="0.2">
      <c r="Q10553" s="92" t="s">
        <v>50</v>
      </c>
      <c r="BF10553" s="101" t="s">
        <v>58</v>
      </c>
      <c r="BK10553" s="98" t="s">
        <v>70</v>
      </c>
    </row>
    <row r="10554" spans="17:63" ht="29.25" customHeight="1" x14ac:dyDescent="0.2">
      <c r="Q10554" s="92" t="s">
        <v>50</v>
      </c>
      <c r="BF10554" s="101" t="s">
        <v>58</v>
      </c>
      <c r="BK10554" s="98" t="s">
        <v>70</v>
      </c>
    </row>
    <row r="10555" spans="17:63" ht="29.25" customHeight="1" x14ac:dyDescent="0.2">
      <c r="Q10555" s="92" t="s">
        <v>50</v>
      </c>
      <c r="BF10555" s="101" t="s">
        <v>58</v>
      </c>
      <c r="BK10555" s="98" t="s">
        <v>70</v>
      </c>
    </row>
    <row r="10556" spans="17:63" ht="29.25" customHeight="1" x14ac:dyDescent="0.2">
      <c r="Q10556" s="92" t="s">
        <v>50</v>
      </c>
      <c r="BF10556" s="101" t="s">
        <v>58</v>
      </c>
      <c r="BK10556" s="98" t="s">
        <v>70</v>
      </c>
    </row>
    <row r="10557" spans="17:63" ht="29.25" customHeight="1" x14ac:dyDescent="0.2">
      <c r="Q10557" s="92" t="s">
        <v>50</v>
      </c>
      <c r="BF10557" s="101" t="s">
        <v>58</v>
      </c>
      <c r="BK10557" s="98" t="s">
        <v>70</v>
      </c>
    </row>
    <row r="10558" spans="17:63" ht="29.25" customHeight="1" x14ac:dyDescent="0.2">
      <c r="Q10558" s="92" t="s">
        <v>50</v>
      </c>
      <c r="BF10558" s="101" t="s">
        <v>58</v>
      </c>
      <c r="BK10558" s="98" t="s">
        <v>70</v>
      </c>
    </row>
    <row r="10559" spans="17:63" ht="29.25" customHeight="1" x14ac:dyDescent="0.2">
      <c r="Q10559" s="92" t="s">
        <v>50</v>
      </c>
      <c r="BF10559" s="101" t="s">
        <v>58</v>
      </c>
      <c r="BK10559" s="98" t="s">
        <v>70</v>
      </c>
    </row>
    <row r="10560" spans="17:63" ht="29.25" customHeight="1" x14ac:dyDescent="0.2">
      <c r="Q10560" s="92" t="s">
        <v>50</v>
      </c>
      <c r="BF10560" s="101" t="s">
        <v>58</v>
      </c>
      <c r="BK10560" s="98" t="s">
        <v>70</v>
      </c>
    </row>
    <row r="10561" spans="17:63" ht="29.25" customHeight="1" x14ac:dyDescent="0.2">
      <c r="Q10561" s="92" t="s">
        <v>50</v>
      </c>
      <c r="BF10561" s="101" t="s">
        <v>58</v>
      </c>
      <c r="BK10561" s="98" t="s">
        <v>70</v>
      </c>
    </row>
    <row r="10562" spans="17:63" ht="29.25" customHeight="1" x14ac:dyDescent="0.2">
      <c r="Q10562" s="92" t="s">
        <v>50</v>
      </c>
      <c r="BF10562" s="101" t="s">
        <v>58</v>
      </c>
      <c r="BK10562" s="98" t="s">
        <v>70</v>
      </c>
    </row>
    <row r="10563" spans="17:63" ht="29.25" customHeight="1" x14ac:dyDescent="0.2">
      <c r="Q10563" s="92" t="s">
        <v>50</v>
      </c>
      <c r="BF10563" s="101" t="s">
        <v>58</v>
      </c>
      <c r="BK10563" s="98" t="s">
        <v>70</v>
      </c>
    </row>
    <row r="10564" spans="17:63" ht="29.25" customHeight="1" x14ac:dyDescent="0.2">
      <c r="Q10564" s="92" t="s">
        <v>50</v>
      </c>
      <c r="BF10564" s="101" t="s">
        <v>58</v>
      </c>
      <c r="BK10564" s="98" t="s">
        <v>70</v>
      </c>
    </row>
    <row r="10565" spans="17:63" ht="29.25" customHeight="1" x14ac:dyDescent="0.2">
      <c r="Q10565" s="92" t="s">
        <v>50</v>
      </c>
      <c r="BF10565" s="101" t="s">
        <v>58</v>
      </c>
      <c r="BK10565" s="98" t="s">
        <v>70</v>
      </c>
    </row>
    <row r="10566" spans="17:63" ht="29.25" customHeight="1" x14ac:dyDescent="0.2">
      <c r="Q10566" s="92" t="s">
        <v>50</v>
      </c>
      <c r="BF10566" s="101" t="s">
        <v>58</v>
      </c>
      <c r="BK10566" s="98" t="s">
        <v>70</v>
      </c>
    </row>
    <row r="10567" spans="17:63" ht="29.25" customHeight="1" x14ac:dyDescent="0.2">
      <c r="Q10567" s="92" t="s">
        <v>50</v>
      </c>
      <c r="BF10567" s="101" t="s">
        <v>58</v>
      </c>
      <c r="BK10567" s="98" t="s">
        <v>70</v>
      </c>
    </row>
    <row r="10568" spans="17:63" ht="29.25" customHeight="1" x14ac:dyDescent="0.2">
      <c r="Q10568" s="92" t="s">
        <v>50</v>
      </c>
      <c r="BF10568" s="101" t="s">
        <v>58</v>
      </c>
      <c r="BK10568" s="98" t="s">
        <v>70</v>
      </c>
    </row>
    <row r="10569" spans="17:63" ht="29.25" customHeight="1" x14ac:dyDescent="0.2">
      <c r="Q10569" s="92" t="s">
        <v>50</v>
      </c>
      <c r="BF10569" s="101" t="s">
        <v>58</v>
      </c>
      <c r="BK10569" s="98" t="s">
        <v>70</v>
      </c>
    </row>
    <row r="10570" spans="17:63" ht="29.25" customHeight="1" x14ac:dyDescent="0.2">
      <c r="Q10570" s="92" t="s">
        <v>50</v>
      </c>
      <c r="BF10570" s="101" t="s">
        <v>58</v>
      </c>
      <c r="BK10570" s="98" t="s">
        <v>70</v>
      </c>
    </row>
    <row r="10571" spans="17:63" ht="29.25" customHeight="1" x14ac:dyDescent="0.2">
      <c r="Q10571" s="92" t="s">
        <v>50</v>
      </c>
      <c r="BF10571" s="101" t="s">
        <v>58</v>
      </c>
      <c r="BK10571" s="98" t="s">
        <v>70</v>
      </c>
    </row>
    <row r="10572" spans="17:63" ht="29.25" customHeight="1" x14ac:dyDescent="0.2">
      <c r="Q10572" s="92" t="s">
        <v>50</v>
      </c>
      <c r="BF10572" s="101" t="s">
        <v>58</v>
      </c>
      <c r="BK10572" s="98" t="s">
        <v>70</v>
      </c>
    </row>
    <row r="10573" spans="17:63" ht="29.25" customHeight="1" x14ac:dyDescent="0.2">
      <c r="Q10573" s="92" t="s">
        <v>50</v>
      </c>
      <c r="BF10573" s="101" t="s">
        <v>58</v>
      </c>
      <c r="BK10573" s="98" t="s">
        <v>70</v>
      </c>
    </row>
    <row r="10574" spans="17:63" ht="29.25" customHeight="1" x14ac:dyDescent="0.2">
      <c r="Q10574" s="92" t="s">
        <v>50</v>
      </c>
      <c r="BF10574" s="101" t="s">
        <v>58</v>
      </c>
      <c r="BK10574" s="98" t="s">
        <v>70</v>
      </c>
    </row>
    <row r="10575" spans="17:63" ht="29.25" customHeight="1" x14ac:dyDescent="0.2">
      <c r="Q10575" s="92" t="s">
        <v>50</v>
      </c>
      <c r="BF10575" s="101" t="s">
        <v>58</v>
      </c>
      <c r="BK10575" s="98" t="s">
        <v>70</v>
      </c>
    </row>
    <row r="10576" spans="17:63" ht="29.25" customHeight="1" x14ac:dyDescent="0.2">
      <c r="Q10576" s="92" t="s">
        <v>50</v>
      </c>
      <c r="BF10576" s="101" t="s">
        <v>58</v>
      </c>
      <c r="BK10576" s="98" t="s">
        <v>70</v>
      </c>
    </row>
    <row r="10577" spans="17:63" ht="29.25" customHeight="1" x14ac:dyDescent="0.2">
      <c r="Q10577" s="92" t="s">
        <v>50</v>
      </c>
      <c r="BF10577" s="101" t="s">
        <v>58</v>
      </c>
      <c r="BK10577" s="98" t="s">
        <v>70</v>
      </c>
    </row>
    <row r="10578" spans="17:63" ht="29.25" customHeight="1" x14ac:dyDescent="0.2">
      <c r="Q10578" s="92" t="s">
        <v>50</v>
      </c>
      <c r="BF10578" s="101" t="s">
        <v>58</v>
      </c>
      <c r="BK10578" s="98" t="s">
        <v>70</v>
      </c>
    </row>
    <row r="10579" spans="17:63" ht="29.25" customHeight="1" x14ac:dyDescent="0.2">
      <c r="Q10579" s="92" t="s">
        <v>50</v>
      </c>
      <c r="BF10579" s="101" t="s">
        <v>58</v>
      </c>
      <c r="BK10579" s="98" t="s">
        <v>70</v>
      </c>
    </row>
    <row r="10580" spans="17:63" ht="29.25" customHeight="1" x14ac:dyDescent="0.2">
      <c r="Q10580" s="92" t="s">
        <v>50</v>
      </c>
      <c r="BF10580" s="101" t="s">
        <v>58</v>
      </c>
      <c r="BK10580" s="98" t="s">
        <v>70</v>
      </c>
    </row>
    <row r="10581" spans="17:63" ht="29.25" customHeight="1" x14ac:dyDescent="0.2">
      <c r="Q10581" s="92" t="s">
        <v>50</v>
      </c>
      <c r="BF10581" s="101" t="s">
        <v>58</v>
      </c>
      <c r="BK10581" s="98" t="s">
        <v>70</v>
      </c>
    </row>
    <row r="10582" spans="17:63" ht="29.25" customHeight="1" x14ac:dyDescent="0.2">
      <c r="Q10582" s="92" t="s">
        <v>50</v>
      </c>
      <c r="BF10582" s="101" t="s">
        <v>58</v>
      </c>
      <c r="BK10582" s="98" t="s">
        <v>70</v>
      </c>
    </row>
    <row r="10583" spans="17:63" ht="29.25" customHeight="1" x14ac:dyDescent="0.2">
      <c r="Q10583" s="92" t="s">
        <v>50</v>
      </c>
      <c r="BF10583" s="101" t="s">
        <v>58</v>
      </c>
      <c r="BK10583" s="98" t="s">
        <v>70</v>
      </c>
    </row>
    <row r="10584" spans="17:63" ht="29.25" customHeight="1" x14ac:dyDescent="0.2">
      <c r="Q10584" s="92" t="s">
        <v>50</v>
      </c>
      <c r="BF10584" s="101" t="s">
        <v>58</v>
      </c>
      <c r="BK10584" s="98" t="s">
        <v>70</v>
      </c>
    </row>
    <row r="10585" spans="17:63" ht="29.25" customHeight="1" x14ac:dyDescent="0.2">
      <c r="Q10585" s="92" t="s">
        <v>50</v>
      </c>
      <c r="BF10585" s="101" t="s">
        <v>58</v>
      </c>
      <c r="BK10585" s="98" t="s">
        <v>70</v>
      </c>
    </row>
    <row r="10586" spans="17:63" ht="29.25" customHeight="1" x14ac:dyDescent="0.2">
      <c r="Q10586" s="92" t="s">
        <v>50</v>
      </c>
      <c r="BF10586" s="101" t="s">
        <v>58</v>
      </c>
      <c r="BK10586" s="98" t="s">
        <v>70</v>
      </c>
    </row>
    <row r="10587" spans="17:63" ht="29.25" customHeight="1" x14ac:dyDescent="0.2">
      <c r="Q10587" s="92" t="s">
        <v>50</v>
      </c>
      <c r="BF10587" s="101" t="s">
        <v>58</v>
      </c>
      <c r="BK10587" s="98" t="s">
        <v>70</v>
      </c>
    </row>
    <row r="10588" spans="17:63" ht="29.25" customHeight="1" x14ac:dyDescent="0.2">
      <c r="Q10588" s="92" t="s">
        <v>50</v>
      </c>
      <c r="BF10588" s="101" t="s">
        <v>58</v>
      </c>
      <c r="BK10588" s="98" t="s">
        <v>70</v>
      </c>
    </row>
    <row r="10589" spans="17:63" ht="29.25" customHeight="1" x14ac:dyDescent="0.2">
      <c r="Q10589" s="92" t="s">
        <v>50</v>
      </c>
      <c r="BF10589" s="101" t="s">
        <v>58</v>
      </c>
      <c r="BK10589" s="98" t="s">
        <v>70</v>
      </c>
    </row>
    <row r="10590" spans="17:63" ht="29.25" customHeight="1" x14ac:dyDescent="0.2">
      <c r="Q10590" s="92" t="s">
        <v>50</v>
      </c>
      <c r="BF10590" s="101" t="s">
        <v>58</v>
      </c>
      <c r="BK10590" s="98" t="s">
        <v>70</v>
      </c>
    </row>
    <row r="10591" spans="17:63" ht="29.25" customHeight="1" x14ac:dyDescent="0.2">
      <c r="Q10591" s="92" t="s">
        <v>50</v>
      </c>
      <c r="BF10591" s="101" t="s">
        <v>58</v>
      </c>
      <c r="BK10591" s="98" t="s">
        <v>70</v>
      </c>
    </row>
    <row r="10592" spans="17:63" ht="29.25" customHeight="1" x14ac:dyDescent="0.2">
      <c r="Q10592" s="92" t="s">
        <v>50</v>
      </c>
      <c r="BF10592" s="101" t="s">
        <v>58</v>
      </c>
      <c r="BK10592" s="98" t="s">
        <v>70</v>
      </c>
    </row>
    <row r="10593" spans="17:63" ht="29.25" customHeight="1" x14ac:dyDescent="0.2">
      <c r="Q10593" s="92" t="s">
        <v>50</v>
      </c>
      <c r="BF10593" s="101" t="s">
        <v>58</v>
      </c>
      <c r="BK10593" s="98" t="s">
        <v>70</v>
      </c>
    </row>
    <row r="10594" spans="17:63" ht="29.25" customHeight="1" x14ac:dyDescent="0.2">
      <c r="Q10594" s="92" t="s">
        <v>50</v>
      </c>
      <c r="BF10594" s="101" t="s">
        <v>58</v>
      </c>
      <c r="BK10594" s="98" t="s">
        <v>70</v>
      </c>
    </row>
    <row r="10595" spans="17:63" ht="29.25" customHeight="1" x14ac:dyDescent="0.2">
      <c r="Q10595" s="92" t="s">
        <v>50</v>
      </c>
      <c r="BF10595" s="101" t="s">
        <v>58</v>
      </c>
      <c r="BK10595" s="98" t="s">
        <v>70</v>
      </c>
    </row>
    <row r="10596" spans="17:63" ht="29.25" customHeight="1" x14ac:dyDescent="0.2">
      <c r="Q10596" s="92" t="s">
        <v>50</v>
      </c>
      <c r="BF10596" s="101" t="s">
        <v>58</v>
      </c>
      <c r="BK10596" s="98" t="s">
        <v>70</v>
      </c>
    </row>
    <row r="10597" spans="17:63" ht="29.25" customHeight="1" x14ac:dyDescent="0.2">
      <c r="Q10597" s="92" t="s">
        <v>50</v>
      </c>
      <c r="BF10597" s="101" t="s">
        <v>58</v>
      </c>
      <c r="BK10597" s="98" t="s">
        <v>70</v>
      </c>
    </row>
    <row r="10598" spans="17:63" ht="29.25" customHeight="1" x14ac:dyDescent="0.2">
      <c r="Q10598" s="92" t="s">
        <v>50</v>
      </c>
      <c r="BF10598" s="101" t="s">
        <v>58</v>
      </c>
      <c r="BK10598" s="98" t="s">
        <v>70</v>
      </c>
    </row>
    <row r="10599" spans="17:63" ht="29.25" customHeight="1" x14ac:dyDescent="0.2">
      <c r="Q10599" s="92" t="s">
        <v>50</v>
      </c>
      <c r="BF10599" s="101" t="s">
        <v>58</v>
      </c>
      <c r="BK10599" s="98" t="s">
        <v>70</v>
      </c>
    </row>
    <row r="10600" spans="17:63" ht="29.25" customHeight="1" x14ac:dyDescent="0.2">
      <c r="Q10600" s="92" t="s">
        <v>50</v>
      </c>
      <c r="BF10600" s="101" t="s">
        <v>58</v>
      </c>
      <c r="BK10600" s="98" t="s">
        <v>70</v>
      </c>
    </row>
    <row r="10601" spans="17:63" ht="29.25" customHeight="1" x14ac:dyDescent="0.2">
      <c r="Q10601" s="92" t="s">
        <v>50</v>
      </c>
      <c r="BF10601" s="101" t="s">
        <v>58</v>
      </c>
      <c r="BK10601" s="98" t="s">
        <v>70</v>
      </c>
    </row>
    <row r="10602" spans="17:63" ht="29.25" customHeight="1" x14ac:dyDescent="0.2">
      <c r="Q10602" s="92" t="s">
        <v>50</v>
      </c>
      <c r="BF10602" s="101" t="s">
        <v>58</v>
      </c>
      <c r="BK10602" s="98" t="s">
        <v>70</v>
      </c>
    </row>
    <row r="10603" spans="17:63" ht="29.25" customHeight="1" x14ac:dyDescent="0.2">
      <c r="Q10603" s="92" t="s">
        <v>50</v>
      </c>
      <c r="BF10603" s="101" t="s">
        <v>58</v>
      </c>
      <c r="BK10603" s="98" t="s">
        <v>70</v>
      </c>
    </row>
    <row r="10604" spans="17:63" ht="29.25" customHeight="1" x14ac:dyDescent="0.2">
      <c r="Q10604" s="92" t="s">
        <v>50</v>
      </c>
      <c r="BF10604" s="101" t="s">
        <v>58</v>
      </c>
      <c r="BK10604" s="98" t="s">
        <v>70</v>
      </c>
    </row>
    <row r="10605" spans="17:63" ht="29.25" customHeight="1" x14ac:dyDescent="0.2">
      <c r="Q10605" s="92" t="s">
        <v>50</v>
      </c>
      <c r="BF10605" s="101" t="s">
        <v>58</v>
      </c>
      <c r="BK10605" s="98" t="s">
        <v>70</v>
      </c>
    </row>
    <row r="10606" spans="17:63" ht="29.25" customHeight="1" x14ac:dyDescent="0.2">
      <c r="Q10606" s="92" t="s">
        <v>50</v>
      </c>
      <c r="BF10606" s="101" t="s">
        <v>58</v>
      </c>
      <c r="BK10606" s="98" t="s">
        <v>70</v>
      </c>
    </row>
    <row r="10607" spans="17:63" ht="29.25" customHeight="1" x14ac:dyDescent="0.2">
      <c r="Q10607" s="92" t="s">
        <v>50</v>
      </c>
      <c r="BF10607" s="101" t="s">
        <v>58</v>
      </c>
      <c r="BK10607" s="98" t="s">
        <v>70</v>
      </c>
    </row>
    <row r="10608" spans="17:63" ht="29.25" customHeight="1" x14ac:dyDescent="0.2">
      <c r="Q10608" s="92" t="s">
        <v>50</v>
      </c>
      <c r="BF10608" s="101" t="s">
        <v>58</v>
      </c>
      <c r="BK10608" s="98" t="s">
        <v>70</v>
      </c>
    </row>
    <row r="10609" spans="17:63" ht="29.25" customHeight="1" x14ac:dyDescent="0.2">
      <c r="Q10609" s="92" t="s">
        <v>50</v>
      </c>
      <c r="BF10609" s="101" t="s">
        <v>58</v>
      </c>
      <c r="BK10609" s="98" t="s">
        <v>70</v>
      </c>
    </row>
    <row r="10610" spans="17:63" ht="29.25" customHeight="1" x14ac:dyDescent="0.2">
      <c r="Q10610" s="92" t="s">
        <v>50</v>
      </c>
      <c r="BF10610" s="101" t="s">
        <v>58</v>
      </c>
      <c r="BK10610" s="98" t="s">
        <v>70</v>
      </c>
    </row>
    <row r="10611" spans="17:63" ht="29.25" customHeight="1" x14ac:dyDescent="0.2">
      <c r="Q10611" s="92" t="s">
        <v>50</v>
      </c>
      <c r="BF10611" s="101" t="s">
        <v>58</v>
      </c>
      <c r="BK10611" s="98" t="s">
        <v>70</v>
      </c>
    </row>
    <row r="10612" spans="17:63" ht="29.25" customHeight="1" x14ac:dyDescent="0.2">
      <c r="Q10612" s="92" t="s">
        <v>50</v>
      </c>
      <c r="BF10612" s="101" t="s">
        <v>58</v>
      </c>
      <c r="BK10612" s="98" t="s">
        <v>70</v>
      </c>
    </row>
    <row r="10613" spans="17:63" ht="29.25" customHeight="1" x14ac:dyDescent="0.2">
      <c r="Q10613" s="92" t="s">
        <v>50</v>
      </c>
      <c r="BF10613" s="101" t="s">
        <v>58</v>
      </c>
      <c r="BK10613" s="98" t="s">
        <v>70</v>
      </c>
    </row>
    <row r="10614" spans="17:63" ht="29.25" customHeight="1" x14ac:dyDescent="0.2">
      <c r="Q10614" s="92" t="s">
        <v>50</v>
      </c>
      <c r="BF10614" s="101" t="s">
        <v>58</v>
      </c>
      <c r="BK10614" s="98" t="s">
        <v>70</v>
      </c>
    </row>
    <row r="10615" spans="17:63" ht="29.25" customHeight="1" x14ac:dyDescent="0.2">
      <c r="Q10615" s="92" t="s">
        <v>50</v>
      </c>
      <c r="BF10615" s="101" t="s">
        <v>58</v>
      </c>
      <c r="BK10615" s="98" t="s">
        <v>70</v>
      </c>
    </row>
    <row r="10616" spans="17:63" ht="29.25" customHeight="1" x14ac:dyDescent="0.2">
      <c r="Q10616" s="92" t="s">
        <v>50</v>
      </c>
      <c r="BF10616" s="101" t="s">
        <v>58</v>
      </c>
      <c r="BK10616" s="98" t="s">
        <v>70</v>
      </c>
    </row>
    <row r="10617" spans="17:63" ht="29.25" customHeight="1" x14ac:dyDescent="0.2">
      <c r="Q10617" s="92" t="s">
        <v>50</v>
      </c>
      <c r="BF10617" s="101" t="s">
        <v>58</v>
      </c>
      <c r="BK10617" s="98" t="s">
        <v>70</v>
      </c>
    </row>
    <row r="10618" spans="17:63" ht="29.25" customHeight="1" x14ac:dyDescent="0.2">
      <c r="Q10618" s="92" t="s">
        <v>50</v>
      </c>
      <c r="BF10618" s="101" t="s">
        <v>58</v>
      </c>
      <c r="BK10618" s="98" t="s">
        <v>70</v>
      </c>
    </row>
    <row r="10619" spans="17:63" ht="29.25" customHeight="1" x14ac:dyDescent="0.2">
      <c r="Q10619" s="92" t="s">
        <v>50</v>
      </c>
      <c r="BF10619" s="101" t="s">
        <v>58</v>
      </c>
      <c r="BK10619" s="98" t="s">
        <v>70</v>
      </c>
    </row>
    <row r="10620" spans="17:63" ht="29.25" customHeight="1" x14ac:dyDescent="0.2">
      <c r="Q10620" s="92" t="s">
        <v>50</v>
      </c>
      <c r="BF10620" s="101" t="s">
        <v>58</v>
      </c>
      <c r="BK10620" s="98" t="s">
        <v>70</v>
      </c>
    </row>
    <row r="10621" spans="17:63" ht="29.25" customHeight="1" x14ac:dyDescent="0.2">
      <c r="Q10621" s="92" t="s">
        <v>50</v>
      </c>
      <c r="BF10621" s="101" t="s">
        <v>58</v>
      </c>
      <c r="BK10621" s="98" t="s">
        <v>70</v>
      </c>
    </row>
    <row r="10622" spans="17:63" ht="29.25" customHeight="1" x14ac:dyDescent="0.2">
      <c r="Q10622" s="92" t="s">
        <v>50</v>
      </c>
      <c r="BF10622" s="101" t="s">
        <v>58</v>
      </c>
      <c r="BK10622" s="98" t="s">
        <v>70</v>
      </c>
    </row>
    <row r="10623" spans="17:63" ht="29.25" customHeight="1" x14ac:dyDescent="0.2">
      <c r="Q10623" s="92" t="s">
        <v>50</v>
      </c>
      <c r="BF10623" s="101" t="s">
        <v>58</v>
      </c>
      <c r="BK10623" s="98" t="s">
        <v>70</v>
      </c>
    </row>
    <row r="10624" spans="17:63" ht="29.25" customHeight="1" x14ac:dyDescent="0.2">
      <c r="Q10624" s="92" t="s">
        <v>50</v>
      </c>
      <c r="BF10624" s="101" t="s">
        <v>58</v>
      </c>
      <c r="BK10624" s="98" t="s">
        <v>70</v>
      </c>
    </row>
    <row r="10625" spans="17:63" ht="29.25" customHeight="1" x14ac:dyDescent="0.2">
      <c r="Q10625" s="92" t="s">
        <v>50</v>
      </c>
      <c r="BF10625" s="101" t="s">
        <v>58</v>
      </c>
      <c r="BK10625" s="98" t="s">
        <v>70</v>
      </c>
    </row>
    <row r="10626" spans="17:63" ht="29.25" customHeight="1" x14ac:dyDescent="0.2">
      <c r="Q10626" s="92" t="s">
        <v>50</v>
      </c>
      <c r="BF10626" s="101" t="s">
        <v>58</v>
      </c>
      <c r="BK10626" s="98" t="s">
        <v>70</v>
      </c>
    </row>
    <row r="10627" spans="17:63" ht="29.25" customHeight="1" x14ac:dyDescent="0.2">
      <c r="Q10627" s="92" t="s">
        <v>50</v>
      </c>
      <c r="BF10627" s="101" t="s">
        <v>58</v>
      </c>
      <c r="BK10627" s="98" t="s">
        <v>70</v>
      </c>
    </row>
    <row r="10628" spans="17:63" ht="29.25" customHeight="1" x14ac:dyDescent="0.2">
      <c r="Q10628" s="92" t="s">
        <v>50</v>
      </c>
      <c r="BF10628" s="101" t="s">
        <v>58</v>
      </c>
      <c r="BK10628" s="98" t="s">
        <v>70</v>
      </c>
    </row>
    <row r="10629" spans="17:63" ht="29.25" customHeight="1" x14ac:dyDescent="0.2">
      <c r="Q10629" s="92" t="s">
        <v>50</v>
      </c>
      <c r="BF10629" s="101" t="s">
        <v>58</v>
      </c>
      <c r="BK10629" s="98" t="s">
        <v>70</v>
      </c>
    </row>
    <row r="10630" spans="17:63" ht="29.25" customHeight="1" x14ac:dyDescent="0.2">
      <c r="Q10630" s="92" t="s">
        <v>50</v>
      </c>
      <c r="BF10630" s="101" t="s">
        <v>58</v>
      </c>
      <c r="BK10630" s="98" t="s">
        <v>70</v>
      </c>
    </row>
    <row r="10631" spans="17:63" ht="29.25" customHeight="1" x14ac:dyDescent="0.2">
      <c r="Q10631" s="92" t="s">
        <v>50</v>
      </c>
      <c r="BF10631" s="101" t="s">
        <v>58</v>
      </c>
      <c r="BK10631" s="98" t="s">
        <v>70</v>
      </c>
    </row>
    <row r="10632" spans="17:63" ht="29.25" customHeight="1" x14ac:dyDescent="0.2">
      <c r="Q10632" s="92" t="s">
        <v>50</v>
      </c>
      <c r="BF10632" s="101" t="s">
        <v>58</v>
      </c>
      <c r="BK10632" s="98" t="s">
        <v>70</v>
      </c>
    </row>
    <row r="10633" spans="17:63" ht="29.25" customHeight="1" x14ac:dyDescent="0.2">
      <c r="Q10633" s="92" t="s">
        <v>50</v>
      </c>
      <c r="BF10633" s="101" t="s">
        <v>58</v>
      </c>
      <c r="BK10633" s="98" t="s">
        <v>70</v>
      </c>
    </row>
    <row r="10634" spans="17:63" ht="29.25" customHeight="1" x14ac:dyDescent="0.2">
      <c r="Q10634" s="92" t="s">
        <v>50</v>
      </c>
      <c r="BF10634" s="101" t="s">
        <v>58</v>
      </c>
      <c r="BK10634" s="98" t="s">
        <v>70</v>
      </c>
    </row>
    <row r="10635" spans="17:63" ht="29.25" customHeight="1" x14ac:dyDescent="0.2">
      <c r="Q10635" s="92" t="s">
        <v>50</v>
      </c>
      <c r="BF10635" s="101" t="s">
        <v>58</v>
      </c>
      <c r="BK10635" s="98" t="s">
        <v>70</v>
      </c>
    </row>
    <row r="10636" spans="17:63" ht="29.25" customHeight="1" x14ac:dyDescent="0.2">
      <c r="Q10636" s="92" t="s">
        <v>50</v>
      </c>
      <c r="BF10636" s="101" t="s">
        <v>58</v>
      </c>
      <c r="BK10636" s="98" t="s">
        <v>70</v>
      </c>
    </row>
    <row r="10637" spans="17:63" ht="29.25" customHeight="1" x14ac:dyDescent="0.2">
      <c r="Q10637" s="92" t="s">
        <v>50</v>
      </c>
      <c r="BF10637" s="101" t="s">
        <v>58</v>
      </c>
      <c r="BK10637" s="98" t="s">
        <v>70</v>
      </c>
    </row>
    <row r="10638" spans="17:63" ht="29.25" customHeight="1" x14ac:dyDescent="0.2">
      <c r="Q10638" s="92" t="s">
        <v>50</v>
      </c>
      <c r="BF10638" s="101" t="s">
        <v>58</v>
      </c>
      <c r="BK10638" s="98" t="s">
        <v>70</v>
      </c>
    </row>
    <row r="10639" spans="17:63" ht="29.25" customHeight="1" x14ac:dyDescent="0.2">
      <c r="Q10639" s="92" t="s">
        <v>50</v>
      </c>
      <c r="BF10639" s="101" t="s">
        <v>58</v>
      </c>
      <c r="BK10639" s="98" t="s">
        <v>70</v>
      </c>
    </row>
    <row r="10640" spans="17:63" ht="29.25" customHeight="1" x14ac:dyDescent="0.2">
      <c r="Q10640" s="92" t="s">
        <v>50</v>
      </c>
      <c r="BF10640" s="101" t="s">
        <v>58</v>
      </c>
      <c r="BK10640" s="98" t="s">
        <v>70</v>
      </c>
    </row>
    <row r="10641" spans="17:63" ht="29.25" customHeight="1" x14ac:dyDescent="0.2">
      <c r="Q10641" s="92" t="s">
        <v>50</v>
      </c>
      <c r="BF10641" s="101" t="s">
        <v>58</v>
      </c>
      <c r="BK10641" s="98" t="s">
        <v>70</v>
      </c>
    </row>
    <row r="10642" spans="17:63" ht="29.25" customHeight="1" x14ac:dyDescent="0.2">
      <c r="Q10642" s="92" t="s">
        <v>50</v>
      </c>
      <c r="BF10642" s="101" t="s">
        <v>58</v>
      </c>
      <c r="BK10642" s="98" t="s">
        <v>70</v>
      </c>
    </row>
    <row r="10643" spans="17:63" ht="29.25" customHeight="1" x14ac:dyDescent="0.2">
      <c r="Q10643" s="92" t="s">
        <v>50</v>
      </c>
      <c r="BF10643" s="101" t="s">
        <v>58</v>
      </c>
      <c r="BK10643" s="98" t="s">
        <v>70</v>
      </c>
    </row>
    <row r="10644" spans="17:63" ht="29.25" customHeight="1" x14ac:dyDescent="0.2">
      <c r="Q10644" s="92" t="s">
        <v>50</v>
      </c>
      <c r="BF10644" s="101" t="s">
        <v>58</v>
      </c>
      <c r="BK10644" s="98" t="s">
        <v>70</v>
      </c>
    </row>
    <row r="10645" spans="17:63" ht="29.25" customHeight="1" x14ac:dyDescent="0.2">
      <c r="Q10645" s="92" t="s">
        <v>50</v>
      </c>
      <c r="BF10645" s="101" t="s">
        <v>58</v>
      </c>
      <c r="BK10645" s="98" t="s">
        <v>70</v>
      </c>
    </row>
    <row r="10646" spans="17:63" ht="29.25" customHeight="1" x14ac:dyDescent="0.2">
      <c r="Q10646" s="92" t="s">
        <v>50</v>
      </c>
      <c r="BF10646" s="101" t="s">
        <v>58</v>
      </c>
      <c r="BK10646" s="98" t="s">
        <v>70</v>
      </c>
    </row>
    <row r="10647" spans="17:63" ht="29.25" customHeight="1" x14ac:dyDescent="0.2">
      <c r="Q10647" s="92" t="s">
        <v>50</v>
      </c>
      <c r="BF10647" s="101" t="s">
        <v>58</v>
      </c>
      <c r="BK10647" s="98" t="s">
        <v>70</v>
      </c>
    </row>
    <row r="10648" spans="17:63" ht="29.25" customHeight="1" x14ac:dyDescent="0.2">
      <c r="Q10648" s="92" t="s">
        <v>50</v>
      </c>
      <c r="BF10648" s="101" t="s">
        <v>58</v>
      </c>
      <c r="BK10648" s="98" t="s">
        <v>70</v>
      </c>
    </row>
    <row r="10649" spans="17:63" ht="29.25" customHeight="1" x14ac:dyDescent="0.2">
      <c r="Q10649" s="92" t="s">
        <v>50</v>
      </c>
      <c r="BF10649" s="101" t="s">
        <v>58</v>
      </c>
      <c r="BK10649" s="98" t="s">
        <v>70</v>
      </c>
    </row>
    <row r="10650" spans="17:63" ht="29.25" customHeight="1" x14ac:dyDescent="0.2">
      <c r="Q10650" s="92" t="s">
        <v>50</v>
      </c>
      <c r="BF10650" s="101" t="s">
        <v>58</v>
      </c>
      <c r="BK10650" s="98" t="s">
        <v>70</v>
      </c>
    </row>
    <row r="10651" spans="17:63" ht="29.25" customHeight="1" x14ac:dyDescent="0.2">
      <c r="Q10651" s="92" t="s">
        <v>50</v>
      </c>
      <c r="BF10651" s="101" t="s">
        <v>58</v>
      </c>
      <c r="BK10651" s="98" t="s">
        <v>70</v>
      </c>
    </row>
    <row r="10652" spans="17:63" ht="29.25" customHeight="1" x14ac:dyDescent="0.2">
      <c r="Q10652" s="92" t="s">
        <v>50</v>
      </c>
      <c r="BF10652" s="101" t="s">
        <v>58</v>
      </c>
      <c r="BK10652" s="98" t="s">
        <v>70</v>
      </c>
    </row>
    <row r="10653" spans="17:63" ht="29.25" customHeight="1" x14ac:dyDescent="0.2">
      <c r="Q10653" s="92" t="s">
        <v>50</v>
      </c>
      <c r="BF10653" s="101" t="s">
        <v>58</v>
      </c>
      <c r="BK10653" s="98" t="s">
        <v>70</v>
      </c>
    </row>
    <row r="10654" spans="17:63" ht="29.25" customHeight="1" x14ac:dyDescent="0.2">
      <c r="Q10654" s="92" t="s">
        <v>50</v>
      </c>
      <c r="BF10654" s="101" t="s">
        <v>58</v>
      </c>
      <c r="BK10654" s="98" t="s">
        <v>70</v>
      </c>
    </row>
    <row r="10655" spans="17:63" ht="29.25" customHeight="1" x14ac:dyDescent="0.2">
      <c r="Q10655" s="92" t="s">
        <v>50</v>
      </c>
      <c r="BF10655" s="101" t="s">
        <v>58</v>
      </c>
      <c r="BK10655" s="98" t="s">
        <v>70</v>
      </c>
    </row>
    <row r="10656" spans="17:63" ht="29.25" customHeight="1" x14ac:dyDescent="0.2">
      <c r="Q10656" s="92" t="s">
        <v>50</v>
      </c>
      <c r="BF10656" s="101" t="s">
        <v>58</v>
      </c>
      <c r="BK10656" s="98" t="s">
        <v>70</v>
      </c>
    </row>
    <row r="10657" spans="17:63" ht="29.25" customHeight="1" x14ac:dyDescent="0.2">
      <c r="Q10657" s="92" t="s">
        <v>50</v>
      </c>
      <c r="BF10657" s="101" t="s">
        <v>58</v>
      </c>
      <c r="BK10657" s="98" t="s">
        <v>70</v>
      </c>
    </row>
    <row r="10658" spans="17:63" ht="29.25" customHeight="1" x14ac:dyDescent="0.2">
      <c r="Q10658" s="92" t="s">
        <v>50</v>
      </c>
      <c r="BF10658" s="101" t="s">
        <v>58</v>
      </c>
      <c r="BK10658" s="98" t="s">
        <v>70</v>
      </c>
    </row>
    <row r="10659" spans="17:63" ht="29.25" customHeight="1" x14ac:dyDescent="0.2">
      <c r="Q10659" s="92" t="s">
        <v>50</v>
      </c>
      <c r="BF10659" s="101" t="s">
        <v>58</v>
      </c>
      <c r="BK10659" s="98" t="s">
        <v>70</v>
      </c>
    </row>
    <row r="10660" spans="17:63" ht="29.25" customHeight="1" x14ac:dyDescent="0.2">
      <c r="Q10660" s="92" t="s">
        <v>50</v>
      </c>
      <c r="BF10660" s="101" t="s">
        <v>58</v>
      </c>
      <c r="BK10660" s="98" t="s">
        <v>70</v>
      </c>
    </row>
    <row r="10661" spans="17:63" ht="29.25" customHeight="1" x14ac:dyDescent="0.2">
      <c r="Q10661" s="92" t="s">
        <v>50</v>
      </c>
      <c r="BF10661" s="101" t="s">
        <v>58</v>
      </c>
      <c r="BK10661" s="98" t="s">
        <v>70</v>
      </c>
    </row>
    <row r="10662" spans="17:63" ht="29.25" customHeight="1" x14ac:dyDescent="0.2">
      <c r="Q10662" s="92" t="s">
        <v>50</v>
      </c>
      <c r="BF10662" s="101" t="s">
        <v>58</v>
      </c>
      <c r="BK10662" s="98" t="s">
        <v>70</v>
      </c>
    </row>
    <row r="10663" spans="17:63" ht="29.25" customHeight="1" x14ac:dyDescent="0.2">
      <c r="Q10663" s="92" t="s">
        <v>50</v>
      </c>
      <c r="BF10663" s="101" t="s">
        <v>58</v>
      </c>
      <c r="BK10663" s="98" t="s">
        <v>70</v>
      </c>
    </row>
    <row r="10664" spans="17:63" ht="29.25" customHeight="1" x14ac:dyDescent="0.2">
      <c r="Q10664" s="92" t="s">
        <v>50</v>
      </c>
      <c r="BF10664" s="101" t="s">
        <v>58</v>
      </c>
      <c r="BK10664" s="98" t="s">
        <v>70</v>
      </c>
    </row>
    <row r="10665" spans="17:63" ht="29.25" customHeight="1" x14ac:dyDescent="0.2">
      <c r="Q10665" s="92" t="s">
        <v>50</v>
      </c>
      <c r="BF10665" s="101" t="s">
        <v>58</v>
      </c>
      <c r="BK10665" s="98" t="s">
        <v>70</v>
      </c>
    </row>
    <row r="10666" spans="17:63" ht="29.25" customHeight="1" x14ac:dyDescent="0.2">
      <c r="Q10666" s="92" t="s">
        <v>50</v>
      </c>
      <c r="BF10666" s="101" t="s">
        <v>58</v>
      </c>
      <c r="BK10666" s="98" t="s">
        <v>70</v>
      </c>
    </row>
    <row r="10667" spans="17:63" ht="29.25" customHeight="1" x14ac:dyDescent="0.2">
      <c r="Q10667" s="92" t="s">
        <v>50</v>
      </c>
      <c r="BF10667" s="101" t="s">
        <v>58</v>
      </c>
      <c r="BK10667" s="98" t="s">
        <v>70</v>
      </c>
    </row>
    <row r="10668" spans="17:63" ht="29.25" customHeight="1" x14ac:dyDescent="0.2">
      <c r="Q10668" s="92" t="s">
        <v>50</v>
      </c>
      <c r="BF10668" s="101" t="s">
        <v>58</v>
      </c>
      <c r="BK10668" s="98" t="s">
        <v>70</v>
      </c>
    </row>
    <row r="10669" spans="17:63" ht="29.25" customHeight="1" x14ac:dyDescent="0.2">
      <c r="Q10669" s="92" t="s">
        <v>50</v>
      </c>
      <c r="BF10669" s="101" t="s">
        <v>58</v>
      </c>
      <c r="BK10669" s="98" t="s">
        <v>70</v>
      </c>
    </row>
    <row r="10670" spans="17:63" ht="29.25" customHeight="1" x14ac:dyDescent="0.2">
      <c r="Q10670" s="92" t="s">
        <v>50</v>
      </c>
      <c r="BF10670" s="101" t="s">
        <v>58</v>
      </c>
      <c r="BK10670" s="98" t="s">
        <v>70</v>
      </c>
    </row>
    <row r="10671" spans="17:63" ht="29.25" customHeight="1" x14ac:dyDescent="0.2">
      <c r="Q10671" s="92" t="s">
        <v>50</v>
      </c>
      <c r="BF10671" s="101" t="s">
        <v>58</v>
      </c>
      <c r="BK10671" s="98" t="s">
        <v>70</v>
      </c>
    </row>
    <row r="10672" spans="17:63" ht="29.25" customHeight="1" x14ac:dyDescent="0.2">
      <c r="Q10672" s="92" t="s">
        <v>50</v>
      </c>
      <c r="BF10672" s="101" t="s">
        <v>58</v>
      </c>
      <c r="BK10672" s="98" t="s">
        <v>70</v>
      </c>
    </row>
    <row r="10673" spans="17:63" ht="29.25" customHeight="1" x14ac:dyDescent="0.2">
      <c r="Q10673" s="92" t="s">
        <v>50</v>
      </c>
      <c r="BF10673" s="101" t="s">
        <v>58</v>
      </c>
      <c r="BK10673" s="98" t="s">
        <v>70</v>
      </c>
    </row>
    <row r="10674" spans="17:63" ht="29.25" customHeight="1" x14ac:dyDescent="0.2">
      <c r="Q10674" s="92" t="s">
        <v>50</v>
      </c>
      <c r="BF10674" s="101" t="s">
        <v>58</v>
      </c>
      <c r="BK10674" s="98" t="s">
        <v>70</v>
      </c>
    </row>
    <row r="10675" spans="17:63" ht="29.25" customHeight="1" x14ac:dyDescent="0.2">
      <c r="Q10675" s="92" t="s">
        <v>50</v>
      </c>
      <c r="BF10675" s="101" t="s">
        <v>58</v>
      </c>
      <c r="BK10675" s="98" t="s">
        <v>70</v>
      </c>
    </row>
    <row r="10676" spans="17:63" ht="29.25" customHeight="1" x14ac:dyDescent="0.2">
      <c r="Q10676" s="92" t="s">
        <v>50</v>
      </c>
      <c r="BF10676" s="101" t="s">
        <v>58</v>
      </c>
      <c r="BK10676" s="98" t="s">
        <v>70</v>
      </c>
    </row>
    <row r="10677" spans="17:63" ht="29.25" customHeight="1" x14ac:dyDescent="0.2">
      <c r="Q10677" s="92" t="s">
        <v>50</v>
      </c>
      <c r="BF10677" s="101" t="s">
        <v>58</v>
      </c>
      <c r="BK10677" s="98" t="s">
        <v>70</v>
      </c>
    </row>
    <row r="10678" spans="17:63" ht="29.25" customHeight="1" x14ac:dyDescent="0.2">
      <c r="Q10678" s="92" t="s">
        <v>50</v>
      </c>
      <c r="BF10678" s="101" t="s">
        <v>58</v>
      </c>
      <c r="BK10678" s="98" t="s">
        <v>70</v>
      </c>
    </row>
    <row r="10679" spans="17:63" ht="29.25" customHeight="1" x14ac:dyDescent="0.2">
      <c r="Q10679" s="92" t="s">
        <v>50</v>
      </c>
      <c r="BF10679" s="101" t="s">
        <v>58</v>
      </c>
      <c r="BK10679" s="98" t="s">
        <v>70</v>
      </c>
    </row>
    <row r="10680" spans="17:63" ht="29.25" customHeight="1" x14ac:dyDescent="0.2">
      <c r="Q10680" s="92" t="s">
        <v>50</v>
      </c>
      <c r="BF10680" s="101" t="s">
        <v>58</v>
      </c>
      <c r="BK10680" s="98" t="s">
        <v>70</v>
      </c>
    </row>
    <row r="10681" spans="17:63" ht="29.25" customHeight="1" x14ac:dyDescent="0.2">
      <c r="Q10681" s="92" t="s">
        <v>50</v>
      </c>
      <c r="BF10681" s="101" t="s">
        <v>58</v>
      </c>
      <c r="BK10681" s="98" t="s">
        <v>70</v>
      </c>
    </row>
    <row r="10682" spans="17:63" ht="29.25" customHeight="1" x14ac:dyDescent="0.2">
      <c r="Q10682" s="92" t="s">
        <v>50</v>
      </c>
      <c r="BF10682" s="101" t="s">
        <v>58</v>
      </c>
      <c r="BK10682" s="98" t="s">
        <v>70</v>
      </c>
    </row>
    <row r="10683" spans="17:63" ht="29.25" customHeight="1" x14ac:dyDescent="0.2">
      <c r="Q10683" s="92" t="s">
        <v>50</v>
      </c>
      <c r="BF10683" s="101" t="s">
        <v>58</v>
      </c>
      <c r="BK10683" s="98" t="s">
        <v>70</v>
      </c>
    </row>
    <row r="10684" spans="17:63" ht="29.25" customHeight="1" x14ac:dyDescent="0.2">
      <c r="Q10684" s="92" t="s">
        <v>50</v>
      </c>
      <c r="BF10684" s="101" t="s">
        <v>58</v>
      </c>
      <c r="BK10684" s="98" t="s">
        <v>70</v>
      </c>
    </row>
    <row r="10685" spans="17:63" ht="29.25" customHeight="1" x14ac:dyDescent="0.2">
      <c r="Q10685" s="92" t="s">
        <v>50</v>
      </c>
      <c r="BF10685" s="101" t="s">
        <v>58</v>
      </c>
      <c r="BK10685" s="98" t="s">
        <v>70</v>
      </c>
    </row>
    <row r="10686" spans="17:63" ht="29.25" customHeight="1" x14ac:dyDescent="0.2">
      <c r="Q10686" s="92" t="s">
        <v>50</v>
      </c>
      <c r="BF10686" s="101" t="s">
        <v>58</v>
      </c>
      <c r="BK10686" s="98" t="s">
        <v>70</v>
      </c>
    </row>
    <row r="10687" spans="17:63" ht="29.25" customHeight="1" x14ac:dyDescent="0.2">
      <c r="Q10687" s="92" t="s">
        <v>50</v>
      </c>
      <c r="BF10687" s="101" t="s">
        <v>58</v>
      </c>
      <c r="BK10687" s="98" t="s">
        <v>70</v>
      </c>
    </row>
    <row r="10688" spans="17:63" ht="29.25" customHeight="1" x14ac:dyDescent="0.2">
      <c r="Q10688" s="92" t="s">
        <v>50</v>
      </c>
      <c r="BF10688" s="101" t="s">
        <v>58</v>
      </c>
      <c r="BK10688" s="98" t="s">
        <v>70</v>
      </c>
    </row>
    <row r="10689" spans="17:63" ht="29.25" customHeight="1" x14ac:dyDescent="0.2">
      <c r="Q10689" s="92" t="s">
        <v>50</v>
      </c>
      <c r="BF10689" s="101" t="s">
        <v>58</v>
      </c>
      <c r="BK10689" s="98" t="s">
        <v>70</v>
      </c>
    </row>
    <row r="10690" spans="17:63" ht="29.25" customHeight="1" x14ac:dyDescent="0.2">
      <c r="Q10690" s="92" t="s">
        <v>50</v>
      </c>
      <c r="BF10690" s="101" t="s">
        <v>58</v>
      </c>
      <c r="BK10690" s="98" t="s">
        <v>70</v>
      </c>
    </row>
    <row r="10691" spans="17:63" ht="29.25" customHeight="1" x14ac:dyDescent="0.2">
      <c r="Q10691" s="92" t="s">
        <v>50</v>
      </c>
      <c r="BF10691" s="101" t="s">
        <v>58</v>
      </c>
      <c r="BK10691" s="98" t="s">
        <v>70</v>
      </c>
    </row>
    <row r="10692" spans="17:63" ht="29.25" customHeight="1" x14ac:dyDescent="0.2">
      <c r="Q10692" s="92" t="s">
        <v>50</v>
      </c>
      <c r="BF10692" s="101" t="s">
        <v>58</v>
      </c>
      <c r="BK10692" s="98" t="s">
        <v>70</v>
      </c>
    </row>
    <row r="10693" spans="17:63" ht="29.25" customHeight="1" x14ac:dyDescent="0.2">
      <c r="Q10693" s="92" t="s">
        <v>50</v>
      </c>
      <c r="BF10693" s="101" t="s">
        <v>58</v>
      </c>
      <c r="BK10693" s="98" t="s">
        <v>70</v>
      </c>
    </row>
    <row r="10694" spans="17:63" ht="29.25" customHeight="1" x14ac:dyDescent="0.2">
      <c r="Q10694" s="92" t="s">
        <v>50</v>
      </c>
      <c r="BF10694" s="101" t="s">
        <v>58</v>
      </c>
      <c r="BK10694" s="98" t="s">
        <v>70</v>
      </c>
    </row>
    <row r="10695" spans="17:63" ht="29.25" customHeight="1" x14ac:dyDescent="0.2">
      <c r="Q10695" s="92" t="s">
        <v>50</v>
      </c>
      <c r="BF10695" s="101" t="s">
        <v>58</v>
      </c>
      <c r="BK10695" s="98" t="s">
        <v>70</v>
      </c>
    </row>
    <row r="10696" spans="17:63" ht="29.25" customHeight="1" x14ac:dyDescent="0.2">
      <c r="Q10696" s="92" t="s">
        <v>50</v>
      </c>
      <c r="BF10696" s="101" t="s">
        <v>58</v>
      </c>
      <c r="BK10696" s="98" t="s">
        <v>70</v>
      </c>
    </row>
    <row r="10697" spans="17:63" ht="29.25" customHeight="1" x14ac:dyDescent="0.2">
      <c r="Q10697" s="92" t="s">
        <v>50</v>
      </c>
      <c r="BF10697" s="101" t="s">
        <v>58</v>
      </c>
      <c r="BK10697" s="98" t="s">
        <v>70</v>
      </c>
    </row>
    <row r="10698" spans="17:63" ht="29.25" customHeight="1" x14ac:dyDescent="0.2">
      <c r="Q10698" s="92" t="s">
        <v>50</v>
      </c>
      <c r="BF10698" s="101" t="s">
        <v>58</v>
      </c>
      <c r="BK10698" s="98" t="s">
        <v>70</v>
      </c>
    </row>
    <row r="10699" spans="17:63" ht="29.25" customHeight="1" x14ac:dyDescent="0.2">
      <c r="Q10699" s="92" t="s">
        <v>50</v>
      </c>
      <c r="BF10699" s="101" t="s">
        <v>58</v>
      </c>
      <c r="BK10699" s="98" t="s">
        <v>70</v>
      </c>
    </row>
    <row r="10700" spans="17:63" ht="29.25" customHeight="1" x14ac:dyDescent="0.2">
      <c r="Q10700" s="92" t="s">
        <v>50</v>
      </c>
      <c r="BF10700" s="101" t="s">
        <v>58</v>
      </c>
      <c r="BK10700" s="98" t="s">
        <v>70</v>
      </c>
    </row>
    <row r="10701" spans="17:63" ht="29.25" customHeight="1" x14ac:dyDescent="0.2">
      <c r="Q10701" s="92" t="s">
        <v>50</v>
      </c>
      <c r="BF10701" s="101" t="s">
        <v>58</v>
      </c>
      <c r="BK10701" s="98" t="s">
        <v>70</v>
      </c>
    </row>
    <row r="10702" spans="17:63" ht="29.25" customHeight="1" x14ac:dyDescent="0.2">
      <c r="Q10702" s="92" t="s">
        <v>50</v>
      </c>
      <c r="BF10702" s="101" t="s">
        <v>58</v>
      </c>
      <c r="BK10702" s="98" t="s">
        <v>70</v>
      </c>
    </row>
    <row r="10703" spans="17:63" ht="29.25" customHeight="1" x14ac:dyDescent="0.2">
      <c r="Q10703" s="92" t="s">
        <v>50</v>
      </c>
      <c r="BF10703" s="101" t="s">
        <v>58</v>
      </c>
      <c r="BK10703" s="98" t="s">
        <v>70</v>
      </c>
    </row>
    <row r="10704" spans="17:63" ht="29.25" customHeight="1" x14ac:dyDescent="0.2">
      <c r="Q10704" s="92" t="s">
        <v>50</v>
      </c>
      <c r="BF10704" s="101" t="s">
        <v>58</v>
      </c>
      <c r="BK10704" s="98" t="s">
        <v>70</v>
      </c>
    </row>
    <row r="10705" spans="17:63" ht="29.25" customHeight="1" x14ac:dyDescent="0.2">
      <c r="Q10705" s="92" t="s">
        <v>50</v>
      </c>
      <c r="BF10705" s="101" t="s">
        <v>58</v>
      </c>
      <c r="BK10705" s="98" t="s">
        <v>70</v>
      </c>
    </row>
    <row r="10706" spans="17:63" ht="29.25" customHeight="1" x14ac:dyDescent="0.2">
      <c r="Q10706" s="92" t="s">
        <v>50</v>
      </c>
      <c r="BF10706" s="101" t="s">
        <v>58</v>
      </c>
      <c r="BK10706" s="98" t="s">
        <v>70</v>
      </c>
    </row>
    <row r="10707" spans="17:63" ht="29.25" customHeight="1" x14ac:dyDescent="0.2">
      <c r="Q10707" s="92" t="s">
        <v>50</v>
      </c>
      <c r="BF10707" s="101" t="s">
        <v>58</v>
      </c>
      <c r="BK10707" s="98" t="s">
        <v>70</v>
      </c>
    </row>
    <row r="10708" spans="17:63" ht="29.25" customHeight="1" x14ac:dyDescent="0.2">
      <c r="Q10708" s="92" t="s">
        <v>50</v>
      </c>
      <c r="BF10708" s="101" t="s">
        <v>58</v>
      </c>
      <c r="BK10708" s="98" t="s">
        <v>70</v>
      </c>
    </row>
    <row r="10709" spans="17:63" ht="29.25" customHeight="1" x14ac:dyDescent="0.2">
      <c r="Q10709" s="92" t="s">
        <v>50</v>
      </c>
      <c r="BF10709" s="101" t="s">
        <v>58</v>
      </c>
      <c r="BK10709" s="98" t="s">
        <v>70</v>
      </c>
    </row>
    <row r="10710" spans="17:63" ht="29.25" customHeight="1" x14ac:dyDescent="0.2">
      <c r="Q10710" s="92" t="s">
        <v>50</v>
      </c>
      <c r="BF10710" s="101" t="s">
        <v>58</v>
      </c>
      <c r="BK10710" s="98" t="s">
        <v>70</v>
      </c>
    </row>
    <row r="10711" spans="17:63" ht="29.25" customHeight="1" x14ac:dyDescent="0.2">
      <c r="Q10711" s="92" t="s">
        <v>50</v>
      </c>
      <c r="BF10711" s="101" t="s">
        <v>58</v>
      </c>
      <c r="BK10711" s="98" t="s">
        <v>70</v>
      </c>
    </row>
    <row r="10712" spans="17:63" ht="29.25" customHeight="1" x14ac:dyDescent="0.2">
      <c r="Q10712" s="92" t="s">
        <v>50</v>
      </c>
      <c r="BF10712" s="101" t="s">
        <v>58</v>
      </c>
      <c r="BK10712" s="98" t="s">
        <v>70</v>
      </c>
    </row>
    <row r="10713" spans="17:63" ht="29.25" customHeight="1" x14ac:dyDescent="0.2">
      <c r="Q10713" s="92" t="s">
        <v>50</v>
      </c>
      <c r="BF10713" s="101" t="s">
        <v>58</v>
      </c>
      <c r="BK10713" s="98" t="s">
        <v>70</v>
      </c>
    </row>
    <row r="10714" spans="17:63" ht="29.25" customHeight="1" x14ac:dyDescent="0.2">
      <c r="Q10714" s="92" t="s">
        <v>50</v>
      </c>
      <c r="BF10714" s="101" t="s">
        <v>58</v>
      </c>
      <c r="BK10714" s="98" t="s">
        <v>70</v>
      </c>
    </row>
    <row r="10715" spans="17:63" ht="29.25" customHeight="1" x14ac:dyDescent="0.2">
      <c r="Q10715" s="92" t="s">
        <v>50</v>
      </c>
      <c r="BF10715" s="101" t="s">
        <v>58</v>
      </c>
      <c r="BK10715" s="98" t="s">
        <v>70</v>
      </c>
    </row>
    <row r="10716" spans="17:63" ht="29.25" customHeight="1" x14ac:dyDescent="0.2">
      <c r="Q10716" s="92" t="s">
        <v>50</v>
      </c>
      <c r="BF10716" s="101" t="s">
        <v>58</v>
      </c>
      <c r="BK10716" s="98" t="s">
        <v>70</v>
      </c>
    </row>
    <row r="10717" spans="17:63" ht="29.25" customHeight="1" x14ac:dyDescent="0.2">
      <c r="Q10717" s="92" t="s">
        <v>50</v>
      </c>
      <c r="BF10717" s="101" t="s">
        <v>58</v>
      </c>
      <c r="BK10717" s="98" t="s">
        <v>70</v>
      </c>
    </row>
    <row r="10718" spans="17:63" ht="29.25" customHeight="1" x14ac:dyDescent="0.2">
      <c r="Q10718" s="92" t="s">
        <v>50</v>
      </c>
      <c r="BF10718" s="101" t="s">
        <v>58</v>
      </c>
      <c r="BK10718" s="98" t="s">
        <v>70</v>
      </c>
    </row>
    <row r="10719" spans="17:63" ht="29.25" customHeight="1" x14ac:dyDescent="0.2">
      <c r="Q10719" s="92" t="s">
        <v>50</v>
      </c>
      <c r="BF10719" s="101" t="s">
        <v>58</v>
      </c>
      <c r="BK10719" s="98" t="s">
        <v>70</v>
      </c>
    </row>
    <row r="10720" spans="17:63" ht="29.25" customHeight="1" x14ac:dyDescent="0.2">
      <c r="Q10720" s="92" t="s">
        <v>50</v>
      </c>
      <c r="BF10720" s="101" t="s">
        <v>58</v>
      </c>
      <c r="BK10720" s="98" t="s">
        <v>70</v>
      </c>
    </row>
    <row r="10721" spans="17:63" ht="29.25" customHeight="1" x14ac:dyDescent="0.2">
      <c r="Q10721" s="92" t="s">
        <v>50</v>
      </c>
      <c r="BF10721" s="101" t="s">
        <v>58</v>
      </c>
      <c r="BK10721" s="98" t="s">
        <v>70</v>
      </c>
    </row>
    <row r="10722" spans="17:63" ht="29.25" customHeight="1" x14ac:dyDescent="0.2">
      <c r="Q10722" s="92" t="s">
        <v>50</v>
      </c>
      <c r="BF10722" s="101" t="s">
        <v>58</v>
      </c>
      <c r="BK10722" s="98" t="s">
        <v>70</v>
      </c>
    </row>
    <row r="10723" spans="17:63" ht="29.25" customHeight="1" x14ac:dyDescent="0.2">
      <c r="Q10723" s="92" t="s">
        <v>50</v>
      </c>
      <c r="BF10723" s="101" t="s">
        <v>58</v>
      </c>
      <c r="BK10723" s="98" t="s">
        <v>70</v>
      </c>
    </row>
    <row r="10724" spans="17:63" ht="29.25" customHeight="1" x14ac:dyDescent="0.2">
      <c r="Q10724" s="92" t="s">
        <v>50</v>
      </c>
      <c r="BF10724" s="101" t="s">
        <v>58</v>
      </c>
      <c r="BK10724" s="98" t="s">
        <v>70</v>
      </c>
    </row>
    <row r="10725" spans="17:63" ht="29.25" customHeight="1" x14ac:dyDescent="0.2">
      <c r="Q10725" s="92" t="s">
        <v>50</v>
      </c>
      <c r="BF10725" s="101" t="s">
        <v>58</v>
      </c>
      <c r="BK10725" s="98" t="s">
        <v>70</v>
      </c>
    </row>
    <row r="10726" spans="17:63" ht="29.25" customHeight="1" x14ac:dyDescent="0.2">
      <c r="Q10726" s="92" t="s">
        <v>50</v>
      </c>
      <c r="BF10726" s="101" t="s">
        <v>58</v>
      </c>
      <c r="BK10726" s="98" t="s">
        <v>70</v>
      </c>
    </row>
    <row r="10727" spans="17:63" ht="29.25" customHeight="1" x14ac:dyDescent="0.2">
      <c r="Q10727" s="92" t="s">
        <v>50</v>
      </c>
      <c r="BF10727" s="101" t="s">
        <v>58</v>
      </c>
      <c r="BK10727" s="98" t="s">
        <v>70</v>
      </c>
    </row>
    <row r="10728" spans="17:63" ht="29.25" customHeight="1" x14ac:dyDescent="0.2">
      <c r="Q10728" s="92" t="s">
        <v>50</v>
      </c>
      <c r="BF10728" s="101" t="s">
        <v>58</v>
      </c>
      <c r="BK10728" s="98" t="s">
        <v>70</v>
      </c>
    </row>
    <row r="10729" spans="17:63" ht="29.25" customHeight="1" x14ac:dyDescent="0.2">
      <c r="Q10729" s="92" t="s">
        <v>50</v>
      </c>
      <c r="BF10729" s="101" t="s">
        <v>58</v>
      </c>
      <c r="BK10729" s="98" t="s">
        <v>70</v>
      </c>
    </row>
    <row r="10730" spans="17:63" ht="29.25" customHeight="1" x14ac:dyDescent="0.2">
      <c r="Q10730" s="92" t="s">
        <v>50</v>
      </c>
      <c r="BF10730" s="101" t="s">
        <v>58</v>
      </c>
      <c r="BK10730" s="98" t="s">
        <v>70</v>
      </c>
    </row>
    <row r="10731" spans="17:63" ht="29.25" customHeight="1" x14ac:dyDescent="0.2">
      <c r="Q10731" s="92" t="s">
        <v>50</v>
      </c>
      <c r="BF10731" s="101" t="s">
        <v>58</v>
      </c>
      <c r="BK10731" s="98" t="s">
        <v>70</v>
      </c>
    </row>
    <row r="10732" spans="17:63" ht="29.25" customHeight="1" x14ac:dyDescent="0.2">
      <c r="Q10732" s="92" t="s">
        <v>50</v>
      </c>
      <c r="BF10732" s="101" t="s">
        <v>58</v>
      </c>
      <c r="BK10732" s="98" t="s">
        <v>70</v>
      </c>
    </row>
    <row r="10733" spans="17:63" ht="29.25" customHeight="1" x14ac:dyDescent="0.2">
      <c r="Q10733" s="92" t="s">
        <v>50</v>
      </c>
      <c r="BF10733" s="101" t="s">
        <v>58</v>
      </c>
      <c r="BK10733" s="98" t="s">
        <v>70</v>
      </c>
    </row>
    <row r="10734" spans="17:63" ht="29.25" customHeight="1" x14ac:dyDescent="0.2">
      <c r="Q10734" s="92" t="s">
        <v>50</v>
      </c>
      <c r="BF10734" s="101" t="s">
        <v>58</v>
      </c>
      <c r="BK10734" s="98" t="s">
        <v>70</v>
      </c>
    </row>
    <row r="10735" spans="17:63" ht="29.25" customHeight="1" x14ac:dyDescent="0.2">
      <c r="Q10735" s="92" t="s">
        <v>50</v>
      </c>
      <c r="BF10735" s="101" t="s">
        <v>58</v>
      </c>
      <c r="BK10735" s="98" t="s">
        <v>70</v>
      </c>
    </row>
    <row r="10736" spans="17:63" ht="29.25" customHeight="1" x14ac:dyDescent="0.2">
      <c r="Q10736" s="92" t="s">
        <v>50</v>
      </c>
      <c r="BF10736" s="101" t="s">
        <v>58</v>
      </c>
      <c r="BK10736" s="98" t="s">
        <v>70</v>
      </c>
    </row>
    <row r="10737" spans="17:63" ht="29.25" customHeight="1" x14ac:dyDescent="0.2">
      <c r="Q10737" s="92" t="s">
        <v>50</v>
      </c>
      <c r="BF10737" s="101" t="s">
        <v>58</v>
      </c>
      <c r="BK10737" s="98" t="s">
        <v>70</v>
      </c>
    </row>
    <row r="10738" spans="17:63" ht="29.25" customHeight="1" x14ac:dyDescent="0.2">
      <c r="Q10738" s="92" t="s">
        <v>50</v>
      </c>
      <c r="BF10738" s="101" t="s">
        <v>58</v>
      </c>
      <c r="BK10738" s="98" t="s">
        <v>70</v>
      </c>
    </row>
    <row r="10739" spans="17:63" ht="29.25" customHeight="1" x14ac:dyDescent="0.2">
      <c r="Q10739" s="92" t="s">
        <v>50</v>
      </c>
      <c r="BF10739" s="101" t="s">
        <v>58</v>
      </c>
      <c r="BK10739" s="98" t="s">
        <v>70</v>
      </c>
    </row>
    <row r="10740" spans="17:63" ht="29.25" customHeight="1" x14ac:dyDescent="0.2">
      <c r="Q10740" s="92" t="s">
        <v>50</v>
      </c>
      <c r="BF10740" s="101" t="s">
        <v>58</v>
      </c>
      <c r="BK10740" s="98" t="s">
        <v>70</v>
      </c>
    </row>
    <row r="10741" spans="17:63" ht="29.25" customHeight="1" x14ac:dyDescent="0.2">
      <c r="Q10741" s="92" t="s">
        <v>50</v>
      </c>
      <c r="BF10741" s="101" t="s">
        <v>58</v>
      </c>
      <c r="BK10741" s="98" t="s">
        <v>70</v>
      </c>
    </row>
    <row r="10742" spans="17:63" ht="29.25" customHeight="1" x14ac:dyDescent="0.2">
      <c r="Q10742" s="92" t="s">
        <v>50</v>
      </c>
      <c r="BF10742" s="101" t="s">
        <v>58</v>
      </c>
      <c r="BK10742" s="98" t="s">
        <v>70</v>
      </c>
    </row>
    <row r="10743" spans="17:63" ht="29.25" customHeight="1" x14ac:dyDescent="0.2">
      <c r="Q10743" s="92" t="s">
        <v>50</v>
      </c>
      <c r="BF10743" s="101" t="s">
        <v>58</v>
      </c>
      <c r="BK10743" s="98" t="s">
        <v>70</v>
      </c>
    </row>
    <row r="10744" spans="17:63" ht="29.25" customHeight="1" x14ac:dyDescent="0.2">
      <c r="Q10744" s="92" t="s">
        <v>50</v>
      </c>
      <c r="BF10744" s="101" t="s">
        <v>58</v>
      </c>
      <c r="BK10744" s="98" t="s">
        <v>70</v>
      </c>
    </row>
    <row r="10745" spans="17:63" ht="29.25" customHeight="1" x14ac:dyDescent="0.2">
      <c r="Q10745" s="92" t="s">
        <v>50</v>
      </c>
      <c r="BF10745" s="101" t="s">
        <v>58</v>
      </c>
      <c r="BK10745" s="98" t="s">
        <v>70</v>
      </c>
    </row>
    <row r="10746" spans="17:63" ht="29.25" customHeight="1" x14ac:dyDescent="0.2">
      <c r="Q10746" s="92" t="s">
        <v>50</v>
      </c>
      <c r="BF10746" s="101" t="s">
        <v>58</v>
      </c>
      <c r="BK10746" s="98" t="s">
        <v>70</v>
      </c>
    </row>
    <row r="10747" spans="17:63" ht="29.25" customHeight="1" x14ac:dyDescent="0.2">
      <c r="Q10747" s="92" t="s">
        <v>50</v>
      </c>
      <c r="BF10747" s="101" t="s">
        <v>58</v>
      </c>
      <c r="BK10747" s="98" t="s">
        <v>70</v>
      </c>
    </row>
    <row r="10748" spans="17:63" ht="29.25" customHeight="1" x14ac:dyDescent="0.2">
      <c r="Q10748" s="92" t="s">
        <v>50</v>
      </c>
      <c r="BF10748" s="101" t="s">
        <v>58</v>
      </c>
      <c r="BK10748" s="98" t="s">
        <v>70</v>
      </c>
    </row>
    <row r="10749" spans="17:63" ht="29.25" customHeight="1" x14ac:dyDescent="0.2">
      <c r="Q10749" s="92" t="s">
        <v>50</v>
      </c>
      <c r="BF10749" s="101" t="s">
        <v>58</v>
      </c>
      <c r="BK10749" s="98" t="s">
        <v>70</v>
      </c>
    </row>
    <row r="10750" spans="17:63" ht="29.25" customHeight="1" x14ac:dyDescent="0.2">
      <c r="Q10750" s="92" t="s">
        <v>50</v>
      </c>
      <c r="BF10750" s="101" t="s">
        <v>58</v>
      </c>
      <c r="BK10750" s="98" t="s">
        <v>70</v>
      </c>
    </row>
    <row r="10751" spans="17:63" ht="29.25" customHeight="1" x14ac:dyDescent="0.2">
      <c r="Q10751" s="92" t="s">
        <v>50</v>
      </c>
      <c r="BF10751" s="101" t="s">
        <v>58</v>
      </c>
      <c r="BK10751" s="98" t="s">
        <v>70</v>
      </c>
    </row>
    <row r="10752" spans="17:63" ht="29.25" customHeight="1" x14ac:dyDescent="0.2">
      <c r="Q10752" s="92" t="s">
        <v>50</v>
      </c>
      <c r="BF10752" s="101" t="s">
        <v>58</v>
      </c>
      <c r="BK10752" s="98" t="s">
        <v>70</v>
      </c>
    </row>
    <row r="10753" spans="17:63" ht="29.25" customHeight="1" x14ac:dyDescent="0.2">
      <c r="Q10753" s="92" t="s">
        <v>50</v>
      </c>
      <c r="BF10753" s="101" t="s">
        <v>58</v>
      </c>
      <c r="BK10753" s="98" t="s">
        <v>70</v>
      </c>
    </row>
    <row r="10754" spans="17:63" ht="29.25" customHeight="1" x14ac:dyDescent="0.2">
      <c r="Q10754" s="92" t="s">
        <v>50</v>
      </c>
      <c r="BF10754" s="101" t="s">
        <v>58</v>
      </c>
      <c r="BK10754" s="98" t="s">
        <v>70</v>
      </c>
    </row>
    <row r="10755" spans="17:63" ht="29.25" customHeight="1" x14ac:dyDescent="0.2">
      <c r="Q10755" s="92" t="s">
        <v>50</v>
      </c>
      <c r="BF10755" s="101" t="s">
        <v>58</v>
      </c>
      <c r="BK10755" s="98" t="s">
        <v>70</v>
      </c>
    </row>
    <row r="10756" spans="17:63" ht="29.25" customHeight="1" x14ac:dyDescent="0.2">
      <c r="Q10756" s="92" t="s">
        <v>50</v>
      </c>
      <c r="BF10756" s="101" t="s">
        <v>58</v>
      </c>
      <c r="BK10756" s="98" t="s">
        <v>70</v>
      </c>
    </row>
    <row r="10757" spans="17:63" ht="29.25" customHeight="1" x14ac:dyDescent="0.2">
      <c r="Q10757" s="92" t="s">
        <v>50</v>
      </c>
      <c r="BF10757" s="101" t="s">
        <v>58</v>
      </c>
      <c r="BK10757" s="98" t="s">
        <v>70</v>
      </c>
    </row>
    <row r="10758" spans="17:63" ht="29.25" customHeight="1" x14ac:dyDescent="0.2">
      <c r="Q10758" s="92" t="s">
        <v>50</v>
      </c>
      <c r="BF10758" s="101" t="s">
        <v>58</v>
      </c>
      <c r="BK10758" s="98" t="s">
        <v>70</v>
      </c>
    </row>
    <row r="10759" spans="17:63" ht="29.25" customHeight="1" x14ac:dyDescent="0.2">
      <c r="Q10759" s="92" t="s">
        <v>50</v>
      </c>
      <c r="BF10759" s="101" t="s">
        <v>58</v>
      </c>
      <c r="BK10759" s="98" t="s">
        <v>70</v>
      </c>
    </row>
    <row r="10760" spans="17:63" ht="29.25" customHeight="1" x14ac:dyDescent="0.2">
      <c r="Q10760" s="92" t="s">
        <v>50</v>
      </c>
      <c r="BF10760" s="101" t="s">
        <v>58</v>
      </c>
      <c r="BK10760" s="98" t="s">
        <v>70</v>
      </c>
    </row>
    <row r="10761" spans="17:63" ht="29.25" customHeight="1" x14ac:dyDescent="0.2">
      <c r="Q10761" s="92" t="s">
        <v>50</v>
      </c>
      <c r="BF10761" s="101" t="s">
        <v>58</v>
      </c>
      <c r="BK10761" s="98" t="s">
        <v>70</v>
      </c>
    </row>
    <row r="10762" spans="17:63" ht="29.25" customHeight="1" x14ac:dyDescent="0.2">
      <c r="Q10762" s="92" t="s">
        <v>50</v>
      </c>
      <c r="BF10762" s="101" t="s">
        <v>58</v>
      </c>
      <c r="BK10762" s="98" t="s">
        <v>70</v>
      </c>
    </row>
    <row r="10763" spans="17:63" ht="29.25" customHeight="1" x14ac:dyDescent="0.2">
      <c r="Q10763" s="92" t="s">
        <v>50</v>
      </c>
      <c r="BF10763" s="101" t="s">
        <v>58</v>
      </c>
      <c r="BK10763" s="98" t="s">
        <v>70</v>
      </c>
    </row>
    <row r="10764" spans="17:63" ht="29.25" customHeight="1" x14ac:dyDescent="0.2">
      <c r="Q10764" s="92" t="s">
        <v>50</v>
      </c>
      <c r="BF10764" s="101" t="s">
        <v>58</v>
      </c>
      <c r="BK10764" s="98" t="s">
        <v>70</v>
      </c>
    </row>
    <row r="10765" spans="17:63" ht="29.25" customHeight="1" x14ac:dyDescent="0.2">
      <c r="Q10765" s="92" t="s">
        <v>50</v>
      </c>
      <c r="BF10765" s="101" t="s">
        <v>58</v>
      </c>
      <c r="BK10765" s="98" t="s">
        <v>70</v>
      </c>
    </row>
    <row r="10766" spans="17:63" ht="29.25" customHeight="1" x14ac:dyDescent="0.2">
      <c r="Q10766" s="92" t="s">
        <v>50</v>
      </c>
      <c r="BF10766" s="101" t="s">
        <v>58</v>
      </c>
      <c r="BK10766" s="98" t="s">
        <v>70</v>
      </c>
    </row>
    <row r="10767" spans="17:63" ht="29.25" customHeight="1" x14ac:dyDescent="0.2">
      <c r="Q10767" s="92" t="s">
        <v>50</v>
      </c>
      <c r="BF10767" s="101" t="s">
        <v>58</v>
      </c>
      <c r="BK10767" s="98" t="s">
        <v>70</v>
      </c>
    </row>
    <row r="10768" spans="17:63" ht="29.25" customHeight="1" x14ac:dyDescent="0.2">
      <c r="Q10768" s="92" t="s">
        <v>50</v>
      </c>
      <c r="BF10768" s="101" t="s">
        <v>58</v>
      </c>
      <c r="BK10768" s="98" t="s">
        <v>70</v>
      </c>
    </row>
    <row r="10769" spans="17:63" ht="29.25" customHeight="1" x14ac:dyDescent="0.2">
      <c r="Q10769" s="92" t="s">
        <v>50</v>
      </c>
      <c r="BF10769" s="101" t="s">
        <v>58</v>
      </c>
      <c r="BK10769" s="98" t="s">
        <v>70</v>
      </c>
    </row>
    <row r="10770" spans="17:63" ht="29.25" customHeight="1" x14ac:dyDescent="0.2">
      <c r="Q10770" s="92" t="s">
        <v>50</v>
      </c>
      <c r="BF10770" s="101" t="s">
        <v>58</v>
      </c>
      <c r="BK10770" s="98" t="s">
        <v>70</v>
      </c>
    </row>
    <row r="10771" spans="17:63" ht="29.25" customHeight="1" x14ac:dyDescent="0.2">
      <c r="Q10771" s="92" t="s">
        <v>50</v>
      </c>
      <c r="BF10771" s="101" t="s">
        <v>58</v>
      </c>
      <c r="BK10771" s="98" t="s">
        <v>70</v>
      </c>
    </row>
    <row r="10772" spans="17:63" ht="29.25" customHeight="1" x14ac:dyDescent="0.2">
      <c r="Q10772" s="92" t="s">
        <v>50</v>
      </c>
      <c r="BF10772" s="101" t="s">
        <v>58</v>
      </c>
      <c r="BK10772" s="98" t="s">
        <v>70</v>
      </c>
    </row>
    <row r="10773" spans="17:63" ht="29.25" customHeight="1" x14ac:dyDescent="0.2">
      <c r="Q10773" s="92" t="s">
        <v>50</v>
      </c>
      <c r="BF10773" s="101" t="s">
        <v>58</v>
      </c>
      <c r="BK10773" s="98" t="s">
        <v>70</v>
      </c>
    </row>
    <row r="10774" spans="17:63" ht="29.25" customHeight="1" x14ac:dyDescent="0.2">
      <c r="Q10774" s="92" t="s">
        <v>50</v>
      </c>
      <c r="BF10774" s="101" t="s">
        <v>58</v>
      </c>
      <c r="BK10774" s="98" t="s">
        <v>70</v>
      </c>
    </row>
    <row r="10775" spans="17:63" ht="29.25" customHeight="1" x14ac:dyDescent="0.2">
      <c r="Q10775" s="92" t="s">
        <v>50</v>
      </c>
      <c r="BF10775" s="101" t="s">
        <v>58</v>
      </c>
      <c r="BK10775" s="98" t="s">
        <v>70</v>
      </c>
    </row>
    <row r="10776" spans="17:63" ht="29.25" customHeight="1" x14ac:dyDescent="0.2">
      <c r="Q10776" s="92" t="s">
        <v>50</v>
      </c>
      <c r="BF10776" s="101" t="s">
        <v>58</v>
      </c>
      <c r="BK10776" s="98" t="s">
        <v>70</v>
      </c>
    </row>
    <row r="10777" spans="17:63" ht="29.25" customHeight="1" x14ac:dyDescent="0.2">
      <c r="Q10777" s="92" t="s">
        <v>50</v>
      </c>
      <c r="BF10777" s="101" t="s">
        <v>58</v>
      </c>
      <c r="BK10777" s="98" t="s">
        <v>70</v>
      </c>
    </row>
    <row r="10778" spans="17:63" ht="29.25" customHeight="1" x14ac:dyDescent="0.2">
      <c r="Q10778" s="92" t="s">
        <v>50</v>
      </c>
      <c r="BF10778" s="101" t="s">
        <v>58</v>
      </c>
      <c r="BK10778" s="98" t="s">
        <v>70</v>
      </c>
    </row>
    <row r="10779" spans="17:63" ht="29.25" customHeight="1" x14ac:dyDescent="0.2">
      <c r="Q10779" s="92" t="s">
        <v>50</v>
      </c>
      <c r="BF10779" s="101" t="s">
        <v>58</v>
      </c>
      <c r="BK10779" s="98" t="s">
        <v>70</v>
      </c>
    </row>
    <row r="10780" spans="17:63" ht="29.25" customHeight="1" x14ac:dyDescent="0.2">
      <c r="Q10780" s="92" t="s">
        <v>50</v>
      </c>
      <c r="BF10780" s="101" t="s">
        <v>58</v>
      </c>
      <c r="BK10780" s="98" t="s">
        <v>70</v>
      </c>
    </row>
    <row r="10781" spans="17:63" ht="29.25" customHeight="1" x14ac:dyDescent="0.2">
      <c r="Q10781" s="92" t="s">
        <v>50</v>
      </c>
      <c r="BF10781" s="101" t="s">
        <v>58</v>
      </c>
      <c r="BK10781" s="98" t="s">
        <v>70</v>
      </c>
    </row>
    <row r="10782" spans="17:63" ht="29.25" customHeight="1" x14ac:dyDescent="0.2">
      <c r="Q10782" s="92" t="s">
        <v>50</v>
      </c>
      <c r="BF10782" s="101" t="s">
        <v>58</v>
      </c>
      <c r="BK10782" s="98" t="s">
        <v>70</v>
      </c>
    </row>
    <row r="10783" spans="17:63" ht="29.25" customHeight="1" x14ac:dyDescent="0.2">
      <c r="Q10783" s="92" t="s">
        <v>50</v>
      </c>
      <c r="BF10783" s="101" t="s">
        <v>58</v>
      </c>
      <c r="BK10783" s="98" t="s">
        <v>70</v>
      </c>
    </row>
    <row r="10784" spans="17:63" ht="29.25" customHeight="1" x14ac:dyDescent="0.2">
      <c r="Q10784" s="92" t="s">
        <v>50</v>
      </c>
      <c r="BF10784" s="101" t="s">
        <v>58</v>
      </c>
      <c r="BK10784" s="98" t="s">
        <v>70</v>
      </c>
    </row>
    <row r="10785" spans="17:63" ht="29.25" customHeight="1" x14ac:dyDescent="0.2">
      <c r="Q10785" s="92" t="s">
        <v>50</v>
      </c>
      <c r="BF10785" s="101" t="s">
        <v>58</v>
      </c>
      <c r="BK10785" s="98" t="s">
        <v>70</v>
      </c>
    </row>
    <row r="10786" spans="17:63" ht="29.25" customHeight="1" x14ac:dyDescent="0.2">
      <c r="Q10786" s="92" t="s">
        <v>50</v>
      </c>
      <c r="BF10786" s="101" t="s">
        <v>58</v>
      </c>
      <c r="BK10786" s="98" t="s">
        <v>70</v>
      </c>
    </row>
    <row r="10787" spans="17:63" ht="29.25" customHeight="1" x14ac:dyDescent="0.2">
      <c r="Q10787" s="92" t="s">
        <v>50</v>
      </c>
      <c r="BF10787" s="101" t="s">
        <v>58</v>
      </c>
      <c r="BK10787" s="98" t="s">
        <v>70</v>
      </c>
    </row>
    <row r="10788" spans="17:63" ht="29.25" customHeight="1" x14ac:dyDescent="0.2">
      <c r="Q10788" s="92" t="s">
        <v>50</v>
      </c>
      <c r="BF10788" s="101" t="s">
        <v>58</v>
      </c>
      <c r="BK10788" s="98" t="s">
        <v>70</v>
      </c>
    </row>
    <row r="10789" spans="17:63" ht="29.25" customHeight="1" x14ac:dyDescent="0.2">
      <c r="Q10789" s="92" t="s">
        <v>50</v>
      </c>
      <c r="BF10789" s="101" t="s">
        <v>58</v>
      </c>
      <c r="BK10789" s="98" t="s">
        <v>70</v>
      </c>
    </row>
    <row r="10790" spans="17:63" ht="29.25" customHeight="1" x14ac:dyDescent="0.2">
      <c r="Q10790" s="92" t="s">
        <v>50</v>
      </c>
      <c r="BF10790" s="101" t="s">
        <v>58</v>
      </c>
      <c r="BK10790" s="98" t="s">
        <v>70</v>
      </c>
    </row>
    <row r="10791" spans="17:63" ht="29.25" customHeight="1" x14ac:dyDescent="0.2">
      <c r="Q10791" s="92" t="s">
        <v>50</v>
      </c>
      <c r="BF10791" s="101" t="s">
        <v>58</v>
      </c>
      <c r="BK10791" s="98" t="s">
        <v>70</v>
      </c>
    </row>
    <row r="10792" spans="17:63" ht="29.25" customHeight="1" x14ac:dyDescent="0.2">
      <c r="Q10792" s="92" t="s">
        <v>50</v>
      </c>
      <c r="BF10792" s="101" t="s">
        <v>58</v>
      </c>
      <c r="BK10792" s="98" t="s">
        <v>70</v>
      </c>
    </row>
    <row r="10793" spans="17:63" ht="29.25" customHeight="1" x14ac:dyDescent="0.2">
      <c r="Q10793" s="92" t="s">
        <v>50</v>
      </c>
      <c r="BF10793" s="101" t="s">
        <v>58</v>
      </c>
      <c r="BK10793" s="98" t="s">
        <v>70</v>
      </c>
    </row>
    <row r="10794" spans="17:63" ht="29.25" customHeight="1" x14ac:dyDescent="0.2">
      <c r="Q10794" s="92" t="s">
        <v>50</v>
      </c>
      <c r="BF10794" s="101" t="s">
        <v>58</v>
      </c>
      <c r="BK10794" s="98" t="s">
        <v>70</v>
      </c>
    </row>
    <row r="10795" spans="17:63" ht="29.25" customHeight="1" x14ac:dyDescent="0.2">
      <c r="Q10795" s="92" t="s">
        <v>50</v>
      </c>
      <c r="BF10795" s="101" t="s">
        <v>58</v>
      </c>
      <c r="BK10795" s="98" t="s">
        <v>70</v>
      </c>
    </row>
    <row r="10796" spans="17:63" ht="29.25" customHeight="1" x14ac:dyDescent="0.2">
      <c r="Q10796" s="92" t="s">
        <v>50</v>
      </c>
      <c r="BF10796" s="101" t="s">
        <v>58</v>
      </c>
      <c r="BK10796" s="98" t="s">
        <v>70</v>
      </c>
    </row>
    <row r="10797" spans="17:63" ht="29.25" customHeight="1" x14ac:dyDescent="0.2">
      <c r="Q10797" s="92" t="s">
        <v>50</v>
      </c>
      <c r="BF10797" s="101" t="s">
        <v>58</v>
      </c>
      <c r="BK10797" s="98" t="s">
        <v>70</v>
      </c>
    </row>
    <row r="10798" spans="17:63" ht="29.25" customHeight="1" x14ac:dyDescent="0.2">
      <c r="Q10798" s="92" t="s">
        <v>50</v>
      </c>
      <c r="BF10798" s="101" t="s">
        <v>58</v>
      </c>
      <c r="BK10798" s="98" t="s">
        <v>70</v>
      </c>
    </row>
    <row r="10799" spans="17:63" ht="29.25" customHeight="1" x14ac:dyDescent="0.2">
      <c r="Q10799" s="92" t="s">
        <v>50</v>
      </c>
      <c r="BF10799" s="101" t="s">
        <v>58</v>
      </c>
      <c r="BK10799" s="98" t="s">
        <v>70</v>
      </c>
    </row>
    <row r="10800" spans="17:63" ht="29.25" customHeight="1" x14ac:dyDescent="0.2">
      <c r="Q10800" s="92" t="s">
        <v>50</v>
      </c>
      <c r="BF10800" s="101" t="s">
        <v>58</v>
      </c>
      <c r="BK10800" s="98" t="s">
        <v>70</v>
      </c>
    </row>
    <row r="10801" spans="17:63" ht="29.25" customHeight="1" x14ac:dyDescent="0.2">
      <c r="Q10801" s="92" t="s">
        <v>50</v>
      </c>
      <c r="BF10801" s="101" t="s">
        <v>58</v>
      </c>
      <c r="BK10801" s="98" t="s">
        <v>70</v>
      </c>
    </row>
    <row r="10802" spans="17:63" ht="29.25" customHeight="1" x14ac:dyDescent="0.2">
      <c r="Q10802" s="92" t="s">
        <v>50</v>
      </c>
      <c r="BF10802" s="101" t="s">
        <v>58</v>
      </c>
      <c r="BK10802" s="98" t="s">
        <v>70</v>
      </c>
    </row>
    <row r="10803" spans="17:63" ht="29.25" customHeight="1" x14ac:dyDescent="0.2">
      <c r="Q10803" s="92" t="s">
        <v>50</v>
      </c>
      <c r="BF10803" s="101" t="s">
        <v>58</v>
      </c>
      <c r="BK10803" s="98" t="s">
        <v>70</v>
      </c>
    </row>
    <row r="10804" spans="17:63" ht="29.25" customHeight="1" x14ac:dyDescent="0.2">
      <c r="Q10804" s="92" t="s">
        <v>50</v>
      </c>
      <c r="BF10804" s="101" t="s">
        <v>58</v>
      </c>
      <c r="BK10804" s="98" t="s">
        <v>70</v>
      </c>
    </row>
    <row r="10805" spans="17:63" ht="29.25" customHeight="1" x14ac:dyDescent="0.2">
      <c r="Q10805" s="92" t="s">
        <v>50</v>
      </c>
      <c r="BF10805" s="101" t="s">
        <v>58</v>
      </c>
      <c r="BK10805" s="98" t="s">
        <v>70</v>
      </c>
    </row>
    <row r="10806" spans="17:63" ht="29.25" customHeight="1" x14ac:dyDescent="0.2">
      <c r="Q10806" s="92" t="s">
        <v>50</v>
      </c>
      <c r="BF10806" s="101" t="s">
        <v>58</v>
      </c>
      <c r="BK10806" s="98" t="s">
        <v>70</v>
      </c>
    </row>
    <row r="10807" spans="17:63" ht="29.25" customHeight="1" x14ac:dyDescent="0.2">
      <c r="Q10807" s="92" t="s">
        <v>50</v>
      </c>
      <c r="BF10807" s="101" t="s">
        <v>58</v>
      </c>
      <c r="BK10807" s="98" t="s">
        <v>70</v>
      </c>
    </row>
    <row r="10808" spans="17:63" ht="29.25" customHeight="1" x14ac:dyDescent="0.2">
      <c r="Q10808" s="92" t="s">
        <v>50</v>
      </c>
      <c r="BF10808" s="101" t="s">
        <v>58</v>
      </c>
      <c r="BK10808" s="98" t="s">
        <v>70</v>
      </c>
    </row>
    <row r="10809" spans="17:63" ht="29.25" customHeight="1" x14ac:dyDescent="0.2">
      <c r="Q10809" s="92" t="s">
        <v>50</v>
      </c>
      <c r="BF10809" s="101" t="s">
        <v>58</v>
      </c>
      <c r="BK10809" s="98" t="s">
        <v>70</v>
      </c>
    </row>
    <row r="10810" spans="17:63" ht="29.25" customHeight="1" x14ac:dyDescent="0.2">
      <c r="Q10810" s="92" t="s">
        <v>50</v>
      </c>
      <c r="BF10810" s="101" t="s">
        <v>58</v>
      </c>
      <c r="BK10810" s="98" t="s">
        <v>70</v>
      </c>
    </row>
    <row r="10811" spans="17:63" ht="29.25" customHeight="1" x14ac:dyDescent="0.2">
      <c r="Q10811" s="92" t="s">
        <v>50</v>
      </c>
      <c r="BF10811" s="101" t="s">
        <v>58</v>
      </c>
      <c r="BK10811" s="98" t="s">
        <v>70</v>
      </c>
    </row>
    <row r="10812" spans="17:63" ht="29.25" customHeight="1" x14ac:dyDescent="0.2">
      <c r="Q10812" s="92" t="s">
        <v>50</v>
      </c>
      <c r="BF10812" s="101" t="s">
        <v>58</v>
      </c>
      <c r="BK10812" s="98" t="s">
        <v>70</v>
      </c>
    </row>
    <row r="10813" spans="17:63" ht="29.25" customHeight="1" x14ac:dyDescent="0.2">
      <c r="Q10813" s="92" t="s">
        <v>50</v>
      </c>
      <c r="BF10813" s="101" t="s">
        <v>58</v>
      </c>
      <c r="BK10813" s="98" t="s">
        <v>70</v>
      </c>
    </row>
    <row r="10814" spans="17:63" ht="29.25" customHeight="1" x14ac:dyDescent="0.2">
      <c r="Q10814" s="92" t="s">
        <v>50</v>
      </c>
      <c r="BF10814" s="101" t="s">
        <v>58</v>
      </c>
      <c r="BK10814" s="98" t="s">
        <v>70</v>
      </c>
    </row>
    <row r="10815" spans="17:63" ht="29.25" customHeight="1" x14ac:dyDescent="0.2">
      <c r="Q10815" s="92" t="s">
        <v>50</v>
      </c>
      <c r="BF10815" s="101" t="s">
        <v>58</v>
      </c>
      <c r="BK10815" s="98" t="s">
        <v>70</v>
      </c>
    </row>
    <row r="10816" spans="17:63" ht="29.25" customHeight="1" x14ac:dyDescent="0.2">
      <c r="Q10816" s="92" t="s">
        <v>50</v>
      </c>
      <c r="BF10816" s="101" t="s">
        <v>58</v>
      </c>
      <c r="BK10816" s="98" t="s">
        <v>70</v>
      </c>
    </row>
    <row r="10817" spans="17:63" ht="29.25" customHeight="1" x14ac:dyDescent="0.2">
      <c r="Q10817" s="92" t="s">
        <v>50</v>
      </c>
      <c r="BF10817" s="101" t="s">
        <v>58</v>
      </c>
      <c r="BK10817" s="98" t="s">
        <v>70</v>
      </c>
    </row>
    <row r="10818" spans="17:63" ht="29.25" customHeight="1" x14ac:dyDescent="0.2">
      <c r="Q10818" s="92" t="s">
        <v>50</v>
      </c>
      <c r="BF10818" s="101" t="s">
        <v>58</v>
      </c>
      <c r="BK10818" s="98" t="s">
        <v>70</v>
      </c>
    </row>
    <row r="10819" spans="17:63" ht="29.25" customHeight="1" x14ac:dyDescent="0.2">
      <c r="Q10819" s="92" t="s">
        <v>50</v>
      </c>
      <c r="BF10819" s="101" t="s">
        <v>58</v>
      </c>
      <c r="BK10819" s="98" t="s">
        <v>70</v>
      </c>
    </row>
    <row r="10820" spans="17:63" ht="29.25" customHeight="1" x14ac:dyDescent="0.2">
      <c r="Q10820" s="92" t="s">
        <v>50</v>
      </c>
      <c r="BF10820" s="101" t="s">
        <v>58</v>
      </c>
      <c r="BK10820" s="98" t="s">
        <v>70</v>
      </c>
    </row>
    <row r="10821" spans="17:63" ht="29.25" customHeight="1" x14ac:dyDescent="0.2">
      <c r="Q10821" s="92" t="s">
        <v>50</v>
      </c>
      <c r="BF10821" s="101" t="s">
        <v>58</v>
      </c>
      <c r="BK10821" s="98" t="s">
        <v>70</v>
      </c>
    </row>
    <row r="10822" spans="17:63" ht="29.25" customHeight="1" x14ac:dyDescent="0.2">
      <c r="Q10822" s="92" t="s">
        <v>50</v>
      </c>
      <c r="BF10822" s="101" t="s">
        <v>58</v>
      </c>
      <c r="BK10822" s="98" t="s">
        <v>70</v>
      </c>
    </row>
    <row r="10823" spans="17:63" ht="29.25" customHeight="1" x14ac:dyDescent="0.2">
      <c r="Q10823" s="92" t="s">
        <v>50</v>
      </c>
      <c r="BF10823" s="101" t="s">
        <v>58</v>
      </c>
      <c r="BK10823" s="98" t="s">
        <v>70</v>
      </c>
    </row>
    <row r="10824" spans="17:63" ht="29.25" customHeight="1" x14ac:dyDescent="0.2">
      <c r="Q10824" s="92" t="s">
        <v>50</v>
      </c>
      <c r="BF10824" s="101" t="s">
        <v>58</v>
      </c>
      <c r="BK10824" s="98" t="s">
        <v>70</v>
      </c>
    </row>
    <row r="10825" spans="17:63" ht="29.25" customHeight="1" x14ac:dyDescent="0.2">
      <c r="Q10825" s="92" t="s">
        <v>50</v>
      </c>
      <c r="BF10825" s="101" t="s">
        <v>58</v>
      </c>
      <c r="BK10825" s="98" t="s">
        <v>70</v>
      </c>
    </row>
    <row r="10826" spans="17:63" ht="29.25" customHeight="1" x14ac:dyDescent="0.2">
      <c r="Q10826" s="92" t="s">
        <v>50</v>
      </c>
      <c r="BF10826" s="101" t="s">
        <v>58</v>
      </c>
      <c r="BK10826" s="98" t="s">
        <v>70</v>
      </c>
    </row>
    <row r="10827" spans="17:63" ht="29.25" customHeight="1" x14ac:dyDescent="0.2">
      <c r="Q10827" s="92" t="s">
        <v>50</v>
      </c>
      <c r="BF10827" s="101" t="s">
        <v>58</v>
      </c>
      <c r="BK10827" s="98" t="s">
        <v>70</v>
      </c>
    </row>
    <row r="10828" spans="17:63" ht="29.25" customHeight="1" x14ac:dyDescent="0.2">
      <c r="Q10828" s="92" t="s">
        <v>50</v>
      </c>
      <c r="BF10828" s="101" t="s">
        <v>58</v>
      </c>
      <c r="BK10828" s="98" t="s">
        <v>70</v>
      </c>
    </row>
    <row r="10829" spans="17:63" ht="29.25" customHeight="1" x14ac:dyDescent="0.2">
      <c r="Q10829" s="92" t="s">
        <v>50</v>
      </c>
      <c r="BF10829" s="101" t="s">
        <v>58</v>
      </c>
      <c r="BK10829" s="98" t="s">
        <v>70</v>
      </c>
    </row>
    <row r="10830" spans="17:63" ht="29.25" customHeight="1" x14ac:dyDescent="0.2">
      <c r="Q10830" s="92" t="s">
        <v>50</v>
      </c>
      <c r="BF10830" s="101" t="s">
        <v>58</v>
      </c>
      <c r="BK10830" s="98" t="s">
        <v>70</v>
      </c>
    </row>
    <row r="10831" spans="17:63" ht="29.25" customHeight="1" x14ac:dyDescent="0.2">
      <c r="Q10831" s="92" t="s">
        <v>50</v>
      </c>
      <c r="BF10831" s="101" t="s">
        <v>58</v>
      </c>
      <c r="BK10831" s="98" t="s">
        <v>70</v>
      </c>
    </row>
    <row r="10832" spans="17:63" ht="29.25" customHeight="1" x14ac:dyDescent="0.2">
      <c r="Q10832" s="92" t="s">
        <v>50</v>
      </c>
      <c r="BF10832" s="101" t="s">
        <v>58</v>
      </c>
      <c r="BK10832" s="98" t="s">
        <v>70</v>
      </c>
    </row>
    <row r="10833" spans="17:63" ht="29.25" customHeight="1" x14ac:dyDescent="0.2">
      <c r="Q10833" s="92" t="s">
        <v>50</v>
      </c>
      <c r="BF10833" s="101" t="s">
        <v>58</v>
      </c>
      <c r="BK10833" s="98" t="s">
        <v>70</v>
      </c>
    </row>
    <row r="10834" spans="17:63" ht="29.25" customHeight="1" x14ac:dyDescent="0.2">
      <c r="Q10834" s="92" t="s">
        <v>50</v>
      </c>
      <c r="BF10834" s="101" t="s">
        <v>58</v>
      </c>
      <c r="BK10834" s="98" t="s">
        <v>70</v>
      </c>
    </row>
    <row r="10835" spans="17:63" ht="29.25" customHeight="1" x14ac:dyDescent="0.2">
      <c r="Q10835" s="92" t="s">
        <v>50</v>
      </c>
      <c r="BF10835" s="101" t="s">
        <v>58</v>
      </c>
      <c r="BK10835" s="98" t="s">
        <v>70</v>
      </c>
    </row>
    <row r="10836" spans="17:63" ht="29.25" customHeight="1" x14ac:dyDescent="0.2">
      <c r="Q10836" s="92" t="s">
        <v>50</v>
      </c>
      <c r="BF10836" s="101" t="s">
        <v>58</v>
      </c>
      <c r="BK10836" s="98" t="s">
        <v>70</v>
      </c>
    </row>
    <row r="10837" spans="17:63" ht="29.25" customHeight="1" x14ac:dyDescent="0.2">
      <c r="Q10837" s="92" t="s">
        <v>50</v>
      </c>
      <c r="BF10837" s="101" t="s">
        <v>58</v>
      </c>
      <c r="BK10837" s="98" t="s">
        <v>70</v>
      </c>
    </row>
    <row r="10838" spans="17:63" ht="29.25" customHeight="1" x14ac:dyDescent="0.2">
      <c r="Q10838" s="92" t="s">
        <v>50</v>
      </c>
      <c r="BF10838" s="101" t="s">
        <v>58</v>
      </c>
      <c r="BK10838" s="98" t="s">
        <v>70</v>
      </c>
    </row>
    <row r="10839" spans="17:63" ht="29.25" customHeight="1" x14ac:dyDescent="0.2">
      <c r="Q10839" s="92" t="s">
        <v>50</v>
      </c>
      <c r="BF10839" s="101" t="s">
        <v>58</v>
      </c>
      <c r="BK10839" s="98" t="s">
        <v>70</v>
      </c>
    </row>
    <row r="10840" spans="17:63" ht="29.25" customHeight="1" x14ac:dyDescent="0.2">
      <c r="Q10840" s="92" t="s">
        <v>50</v>
      </c>
      <c r="BF10840" s="101" t="s">
        <v>58</v>
      </c>
      <c r="BK10840" s="98" t="s">
        <v>70</v>
      </c>
    </row>
    <row r="10841" spans="17:63" ht="29.25" customHeight="1" x14ac:dyDescent="0.2">
      <c r="Q10841" s="92" t="s">
        <v>50</v>
      </c>
      <c r="BF10841" s="101" t="s">
        <v>58</v>
      </c>
      <c r="BK10841" s="98" t="s">
        <v>70</v>
      </c>
    </row>
    <row r="10842" spans="17:63" ht="29.25" customHeight="1" x14ac:dyDescent="0.2">
      <c r="Q10842" s="92" t="s">
        <v>50</v>
      </c>
      <c r="BF10842" s="101" t="s">
        <v>58</v>
      </c>
      <c r="BK10842" s="98" t="s">
        <v>70</v>
      </c>
    </row>
    <row r="10843" spans="17:63" ht="29.25" customHeight="1" x14ac:dyDescent="0.2">
      <c r="Q10843" s="92" t="s">
        <v>50</v>
      </c>
      <c r="BF10843" s="101" t="s">
        <v>58</v>
      </c>
      <c r="BK10843" s="98" t="s">
        <v>70</v>
      </c>
    </row>
    <row r="10844" spans="17:63" ht="29.25" customHeight="1" x14ac:dyDescent="0.2">
      <c r="Q10844" s="92" t="s">
        <v>50</v>
      </c>
      <c r="BF10844" s="101" t="s">
        <v>58</v>
      </c>
      <c r="BK10844" s="98" t="s">
        <v>70</v>
      </c>
    </row>
    <row r="10845" spans="17:63" ht="29.25" customHeight="1" x14ac:dyDescent="0.2">
      <c r="Q10845" s="92" t="s">
        <v>50</v>
      </c>
      <c r="BF10845" s="101" t="s">
        <v>58</v>
      </c>
      <c r="BK10845" s="98" t="s">
        <v>70</v>
      </c>
    </row>
    <row r="10846" spans="17:63" ht="29.25" customHeight="1" x14ac:dyDescent="0.2">
      <c r="Q10846" s="92" t="s">
        <v>50</v>
      </c>
      <c r="BF10846" s="101" t="s">
        <v>58</v>
      </c>
      <c r="BK10846" s="98" t="s">
        <v>70</v>
      </c>
    </row>
    <row r="10847" spans="17:63" ht="29.25" customHeight="1" x14ac:dyDescent="0.2">
      <c r="Q10847" s="92" t="s">
        <v>50</v>
      </c>
      <c r="BF10847" s="101" t="s">
        <v>58</v>
      </c>
      <c r="BK10847" s="98" t="s">
        <v>70</v>
      </c>
    </row>
    <row r="10848" spans="17:63" ht="29.25" customHeight="1" x14ac:dyDescent="0.2">
      <c r="Q10848" s="92" t="s">
        <v>50</v>
      </c>
      <c r="BF10848" s="101" t="s">
        <v>58</v>
      </c>
      <c r="BK10848" s="98" t="s">
        <v>70</v>
      </c>
    </row>
    <row r="10849" spans="17:63" ht="29.25" customHeight="1" x14ac:dyDescent="0.2">
      <c r="Q10849" s="92" t="s">
        <v>50</v>
      </c>
      <c r="BF10849" s="101" t="s">
        <v>58</v>
      </c>
      <c r="BK10849" s="98" t="s">
        <v>70</v>
      </c>
    </row>
    <row r="10850" spans="17:63" ht="29.25" customHeight="1" x14ac:dyDescent="0.2">
      <c r="Q10850" s="92" t="s">
        <v>50</v>
      </c>
      <c r="BF10850" s="101" t="s">
        <v>58</v>
      </c>
      <c r="BK10850" s="98" t="s">
        <v>70</v>
      </c>
    </row>
    <row r="10851" spans="17:63" ht="29.25" customHeight="1" x14ac:dyDescent="0.2">
      <c r="Q10851" s="92" t="s">
        <v>50</v>
      </c>
      <c r="BF10851" s="101" t="s">
        <v>58</v>
      </c>
      <c r="BK10851" s="98" t="s">
        <v>70</v>
      </c>
    </row>
    <row r="10852" spans="17:63" ht="29.25" customHeight="1" x14ac:dyDescent="0.2">
      <c r="Q10852" s="92" t="s">
        <v>50</v>
      </c>
      <c r="BF10852" s="101" t="s">
        <v>58</v>
      </c>
      <c r="BK10852" s="98" t="s">
        <v>70</v>
      </c>
    </row>
    <row r="10853" spans="17:63" ht="29.25" customHeight="1" x14ac:dyDescent="0.2">
      <c r="Q10853" s="92" t="s">
        <v>50</v>
      </c>
      <c r="BF10853" s="101" t="s">
        <v>58</v>
      </c>
      <c r="BK10853" s="98" t="s">
        <v>70</v>
      </c>
    </row>
    <row r="10854" spans="17:63" ht="29.25" customHeight="1" x14ac:dyDescent="0.2">
      <c r="Q10854" s="92" t="s">
        <v>50</v>
      </c>
      <c r="BF10854" s="101" t="s">
        <v>58</v>
      </c>
      <c r="BK10854" s="98" t="s">
        <v>70</v>
      </c>
    </row>
    <row r="10855" spans="17:63" ht="29.25" customHeight="1" x14ac:dyDescent="0.2">
      <c r="Q10855" s="92" t="s">
        <v>50</v>
      </c>
      <c r="BF10855" s="101" t="s">
        <v>58</v>
      </c>
      <c r="BK10855" s="98" t="s">
        <v>70</v>
      </c>
    </row>
    <row r="10856" spans="17:63" ht="29.25" customHeight="1" x14ac:dyDescent="0.2">
      <c r="Q10856" s="92" t="s">
        <v>50</v>
      </c>
      <c r="BF10856" s="101" t="s">
        <v>58</v>
      </c>
      <c r="BK10856" s="98" t="s">
        <v>70</v>
      </c>
    </row>
    <row r="10857" spans="17:63" ht="29.25" customHeight="1" x14ac:dyDescent="0.2">
      <c r="Q10857" s="92" t="s">
        <v>50</v>
      </c>
      <c r="BF10857" s="101" t="s">
        <v>58</v>
      </c>
      <c r="BK10857" s="98" t="s">
        <v>70</v>
      </c>
    </row>
    <row r="10858" spans="17:63" ht="29.25" customHeight="1" x14ac:dyDescent="0.2">
      <c r="Q10858" s="92" t="s">
        <v>50</v>
      </c>
      <c r="BF10858" s="101" t="s">
        <v>58</v>
      </c>
      <c r="BK10858" s="98" t="s">
        <v>70</v>
      </c>
    </row>
    <row r="10859" spans="17:63" ht="29.25" customHeight="1" x14ac:dyDescent="0.2">
      <c r="Q10859" s="92" t="s">
        <v>50</v>
      </c>
      <c r="BF10859" s="101" t="s">
        <v>58</v>
      </c>
      <c r="BK10859" s="98" t="s">
        <v>70</v>
      </c>
    </row>
    <row r="10860" spans="17:63" ht="29.25" customHeight="1" x14ac:dyDescent="0.2">
      <c r="Q10860" s="92" t="s">
        <v>50</v>
      </c>
      <c r="BF10860" s="101" t="s">
        <v>58</v>
      </c>
      <c r="BK10860" s="98" t="s">
        <v>70</v>
      </c>
    </row>
    <row r="10861" spans="17:63" ht="29.25" customHeight="1" x14ac:dyDescent="0.2">
      <c r="Q10861" s="92" t="s">
        <v>50</v>
      </c>
      <c r="BF10861" s="101" t="s">
        <v>58</v>
      </c>
      <c r="BK10861" s="98" t="s">
        <v>70</v>
      </c>
    </row>
    <row r="10862" spans="17:63" ht="29.25" customHeight="1" x14ac:dyDescent="0.2">
      <c r="Q10862" s="92" t="s">
        <v>50</v>
      </c>
      <c r="BF10862" s="101" t="s">
        <v>58</v>
      </c>
      <c r="BK10862" s="98" t="s">
        <v>70</v>
      </c>
    </row>
    <row r="10863" spans="17:63" ht="29.25" customHeight="1" x14ac:dyDescent="0.2">
      <c r="Q10863" s="92" t="s">
        <v>50</v>
      </c>
      <c r="BF10863" s="101" t="s">
        <v>58</v>
      </c>
      <c r="BK10863" s="98" t="s">
        <v>70</v>
      </c>
    </row>
    <row r="10864" spans="17:63" ht="29.25" customHeight="1" x14ac:dyDescent="0.2">
      <c r="Q10864" s="92" t="s">
        <v>50</v>
      </c>
      <c r="BF10864" s="101" t="s">
        <v>58</v>
      </c>
      <c r="BK10864" s="98" t="s">
        <v>70</v>
      </c>
    </row>
    <row r="10865" spans="17:63" ht="29.25" customHeight="1" x14ac:dyDescent="0.2">
      <c r="Q10865" s="92" t="s">
        <v>50</v>
      </c>
      <c r="BF10865" s="101" t="s">
        <v>58</v>
      </c>
      <c r="BK10865" s="98" t="s">
        <v>70</v>
      </c>
    </row>
    <row r="10866" spans="17:63" ht="29.25" customHeight="1" x14ac:dyDescent="0.2">
      <c r="Q10866" s="92" t="s">
        <v>50</v>
      </c>
      <c r="BF10866" s="101" t="s">
        <v>58</v>
      </c>
      <c r="BK10866" s="98" t="s">
        <v>70</v>
      </c>
    </row>
    <row r="10867" spans="17:63" ht="29.25" customHeight="1" x14ac:dyDescent="0.2">
      <c r="Q10867" s="92" t="s">
        <v>50</v>
      </c>
      <c r="BF10867" s="101" t="s">
        <v>58</v>
      </c>
      <c r="BK10867" s="98" t="s">
        <v>70</v>
      </c>
    </row>
    <row r="10868" spans="17:63" ht="29.25" customHeight="1" x14ac:dyDescent="0.2">
      <c r="Q10868" s="92" t="s">
        <v>50</v>
      </c>
      <c r="BF10868" s="101" t="s">
        <v>58</v>
      </c>
      <c r="BK10868" s="98" t="s">
        <v>70</v>
      </c>
    </row>
    <row r="10869" spans="17:63" ht="29.25" customHeight="1" x14ac:dyDescent="0.2">
      <c r="Q10869" s="92" t="s">
        <v>50</v>
      </c>
      <c r="BF10869" s="101" t="s">
        <v>58</v>
      </c>
      <c r="BK10869" s="98" t="s">
        <v>70</v>
      </c>
    </row>
    <row r="10870" spans="17:63" ht="29.25" customHeight="1" x14ac:dyDescent="0.2">
      <c r="Q10870" s="92" t="s">
        <v>50</v>
      </c>
      <c r="BF10870" s="101" t="s">
        <v>58</v>
      </c>
      <c r="BK10870" s="98" t="s">
        <v>70</v>
      </c>
    </row>
    <row r="10871" spans="17:63" ht="29.25" customHeight="1" x14ac:dyDescent="0.2">
      <c r="Q10871" s="92" t="s">
        <v>50</v>
      </c>
      <c r="BF10871" s="101" t="s">
        <v>58</v>
      </c>
      <c r="BK10871" s="98" t="s">
        <v>70</v>
      </c>
    </row>
    <row r="10872" spans="17:63" ht="29.25" customHeight="1" x14ac:dyDescent="0.2">
      <c r="Q10872" s="92" t="s">
        <v>50</v>
      </c>
      <c r="BF10872" s="101" t="s">
        <v>58</v>
      </c>
      <c r="BK10872" s="98" t="s">
        <v>70</v>
      </c>
    </row>
    <row r="10873" spans="17:63" ht="29.25" customHeight="1" x14ac:dyDescent="0.2">
      <c r="Q10873" s="92" t="s">
        <v>50</v>
      </c>
      <c r="BF10873" s="101" t="s">
        <v>58</v>
      </c>
      <c r="BK10873" s="98" t="s">
        <v>70</v>
      </c>
    </row>
    <row r="10874" spans="17:63" ht="29.25" customHeight="1" x14ac:dyDescent="0.2">
      <c r="Q10874" s="92" t="s">
        <v>50</v>
      </c>
      <c r="BF10874" s="101" t="s">
        <v>58</v>
      </c>
      <c r="BK10874" s="98" t="s">
        <v>70</v>
      </c>
    </row>
    <row r="10875" spans="17:63" ht="29.25" customHeight="1" x14ac:dyDescent="0.2">
      <c r="Q10875" s="92" t="s">
        <v>50</v>
      </c>
      <c r="BF10875" s="101" t="s">
        <v>58</v>
      </c>
      <c r="BK10875" s="98" t="s">
        <v>70</v>
      </c>
    </row>
    <row r="10876" spans="17:63" ht="29.25" customHeight="1" x14ac:dyDescent="0.2">
      <c r="Q10876" s="92" t="s">
        <v>50</v>
      </c>
      <c r="BF10876" s="101" t="s">
        <v>58</v>
      </c>
      <c r="BK10876" s="98" t="s">
        <v>70</v>
      </c>
    </row>
    <row r="10877" spans="17:63" ht="29.25" customHeight="1" x14ac:dyDescent="0.2">
      <c r="Q10877" s="92" t="s">
        <v>50</v>
      </c>
      <c r="BF10877" s="101" t="s">
        <v>58</v>
      </c>
      <c r="BK10877" s="98" t="s">
        <v>70</v>
      </c>
    </row>
    <row r="10878" spans="17:63" ht="29.25" customHeight="1" x14ac:dyDescent="0.2">
      <c r="Q10878" s="92" t="s">
        <v>50</v>
      </c>
      <c r="BF10878" s="101" t="s">
        <v>58</v>
      </c>
      <c r="BK10878" s="98" t="s">
        <v>70</v>
      </c>
    </row>
    <row r="10879" spans="17:63" ht="29.25" customHeight="1" x14ac:dyDescent="0.2">
      <c r="Q10879" s="92" t="s">
        <v>50</v>
      </c>
      <c r="BF10879" s="101" t="s">
        <v>58</v>
      </c>
      <c r="BK10879" s="98" t="s">
        <v>70</v>
      </c>
    </row>
    <row r="10880" spans="17:63" ht="29.25" customHeight="1" x14ac:dyDescent="0.2">
      <c r="Q10880" s="92" t="s">
        <v>50</v>
      </c>
      <c r="BF10880" s="101" t="s">
        <v>58</v>
      </c>
      <c r="BK10880" s="98" t="s">
        <v>70</v>
      </c>
    </row>
    <row r="10881" spans="17:63" ht="29.25" customHeight="1" x14ac:dyDescent="0.2">
      <c r="Q10881" s="92" t="s">
        <v>50</v>
      </c>
      <c r="BF10881" s="101" t="s">
        <v>58</v>
      </c>
      <c r="BK10881" s="98" t="s">
        <v>70</v>
      </c>
    </row>
    <row r="10882" spans="17:63" ht="29.25" customHeight="1" x14ac:dyDescent="0.2">
      <c r="Q10882" s="92" t="s">
        <v>50</v>
      </c>
      <c r="BF10882" s="101" t="s">
        <v>58</v>
      </c>
      <c r="BK10882" s="98" t="s">
        <v>70</v>
      </c>
    </row>
    <row r="10883" spans="17:63" ht="29.25" customHeight="1" x14ac:dyDescent="0.2">
      <c r="Q10883" s="92" t="s">
        <v>50</v>
      </c>
      <c r="BF10883" s="101" t="s">
        <v>58</v>
      </c>
      <c r="BK10883" s="98" t="s">
        <v>70</v>
      </c>
    </row>
    <row r="10884" spans="17:63" ht="29.25" customHeight="1" x14ac:dyDescent="0.2">
      <c r="Q10884" s="92" t="s">
        <v>50</v>
      </c>
      <c r="BF10884" s="101" t="s">
        <v>58</v>
      </c>
      <c r="BK10884" s="98" t="s">
        <v>70</v>
      </c>
    </row>
    <row r="10885" spans="17:63" ht="29.25" customHeight="1" x14ac:dyDescent="0.2">
      <c r="Q10885" s="92" t="s">
        <v>50</v>
      </c>
      <c r="BF10885" s="101" t="s">
        <v>58</v>
      </c>
      <c r="BK10885" s="98" t="s">
        <v>70</v>
      </c>
    </row>
    <row r="10886" spans="17:63" ht="29.25" customHeight="1" x14ac:dyDescent="0.2">
      <c r="Q10886" s="92" t="s">
        <v>50</v>
      </c>
      <c r="BF10886" s="101" t="s">
        <v>58</v>
      </c>
      <c r="BK10886" s="98" t="s">
        <v>70</v>
      </c>
    </row>
    <row r="10887" spans="17:63" ht="29.25" customHeight="1" x14ac:dyDescent="0.2">
      <c r="Q10887" s="92" t="s">
        <v>50</v>
      </c>
      <c r="BF10887" s="101" t="s">
        <v>58</v>
      </c>
      <c r="BK10887" s="98" t="s">
        <v>70</v>
      </c>
    </row>
    <row r="10888" spans="17:63" ht="29.25" customHeight="1" x14ac:dyDescent="0.2">
      <c r="Q10888" s="92" t="s">
        <v>50</v>
      </c>
      <c r="BF10888" s="101" t="s">
        <v>58</v>
      </c>
      <c r="BK10888" s="98" t="s">
        <v>70</v>
      </c>
    </row>
    <row r="10889" spans="17:63" ht="29.25" customHeight="1" x14ac:dyDescent="0.2">
      <c r="Q10889" s="92" t="s">
        <v>50</v>
      </c>
      <c r="BF10889" s="101" t="s">
        <v>58</v>
      </c>
      <c r="BK10889" s="98" t="s">
        <v>70</v>
      </c>
    </row>
    <row r="10890" spans="17:63" ht="29.25" customHeight="1" x14ac:dyDescent="0.2">
      <c r="Q10890" s="92" t="s">
        <v>50</v>
      </c>
      <c r="BF10890" s="101" t="s">
        <v>58</v>
      </c>
      <c r="BK10890" s="98" t="s">
        <v>70</v>
      </c>
    </row>
    <row r="10891" spans="17:63" ht="29.25" customHeight="1" x14ac:dyDescent="0.2">
      <c r="Q10891" s="92" t="s">
        <v>50</v>
      </c>
      <c r="BF10891" s="101" t="s">
        <v>58</v>
      </c>
      <c r="BK10891" s="98" t="s">
        <v>70</v>
      </c>
    </row>
    <row r="10892" spans="17:63" ht="29.25" customHeight="1" x14ac:dyDescent="0.2">
      <c r="Q10892" s="92" t="s">
        <v>50</v>
      </c>
      <c r="BF10892" s="101" t="s">
        <v>58</v>
      </c>
      <c r="BK10892" s="98" t="s">
        <v>70</v>
      </c>
    </row>
    <row r="10893" spans="17:63" ht="29.25" customHeight="1" x14ac:dyDescent="0.2">
      <c r="Q10893" s="92" t="s">
        <v>50</v>
      </c>
      <c r="BF10893" s="101" t="s">
        <v>58</v>
      </c>
      <c r="BK10893" s="98" t="s">
        <v>70</v>
      </c>
    </row>
    <row r="10894" spans="17:63" ht="29.25" customHeight="1" x14ac:dyDescent="0.2">
      <c r="Q10894" s="92" t="s">
        <v>50</v>
      </c>
      <c r="BF10894" s="101" t="s">
        <v>58</v>
      </c>
      <c r="BK10894" s="98" t="s">
        <v>70</v>
      </c>
    </row>
    <row r="10895" spans="17:63" ht="29.25" customHeight="1" x14ac:dyDescent="0.2">
      <c r="Q10895" s="92" t="s">
        <v>50</v>
      </c>
      <c r="BF10895" s="101" t="s">
        <v>58</v>
      </c>
      <c r="BK10895" s="98" t="s">
        <v>70</v>
      </c>
    </row>
    <row r="10896" spans="17:63" ht="29.25" customHeight="1" x14ac:dyDescent="0.2">
      <c r="Q10896" s="92" t="s">
        <v>50</v>
      </c>
      <c r="BF10896" s="101" t="s">
        <v>58</v>
      </c>
      <c r="BK10896" s="98" t="s">
        <v>70</v>
      </c>
    </row>
    <row r="10897" spans="17:63" ht="29.25" customHeight="1" x14ac:dyDescent="0.2">
      <c r="Q10897" s="92" t="s">
        <v>50</v>
      </c>
      <c r="BF10897" s="101" t="s">
        <v>58</v>
      </c>
      <c r="BK10897" s="98" t="s">
        <v>70</v>
      </c>
    </row>
    <row r="10898" spans="17:63" ht="29.25" customHeight="1" x14ac:dyDescent="0.2">
      <c r="Q10898" s="92" t="s">
        <v>50</v>
      </c>
      <c r="BF10898" s="101" t="s">
        <v>58</v>
      </c>
      <c r="BK10898" s="98" t="s">
        <v>70</v>
      </c>
    </row>
    <row r="10899" spans="17:63" ht="29.25" customHeight="1" x14ac:dyDescent="0.2">
      <c r="Q10899" s="92" t="s">
        <v>50</v>
      </c>
      <c r="BF10899" s="101" t="s">
        <v>58</v>
      </c>
      <c r="BK10899" s="98" t="s">
        <v>70</v>
      </c>
    </row>
    <row r="10900" spans="17:63" ht="29.25" customHeight="1" x14ac:dyDescent="0.2">
      <c r="Q10900" s="92" t="s">
        <v>50</v>
      </c>
      <c r="BF10900" s="101" t="s">
        <v>58</v>
      </c>
      <c r="BK10900" s="98" t="s">
        <v>70</v>
      </c>
    </row>
    <row r="10901" spans="17:63" ht="29.25" customHeight="1" x14ac:dyDescent="0.2">
      <c r="Q10901" s="92" t="s">
        <v>50</v>
      </c>
      <c r="BF10901" s="101" t="s">
        <v>58</v>
      </c>
      <c r="BK10901" s="98" t="s">
        <v>70</v>
      </c>
    </row>
    <row r="10902" spans="17:63" ht="29.25" customHeight="1" x14ac:dyDescent="0.2">
      <c r="Q10902" s="92" t="s">
        <v>50</v>
      </c>
      <c r="BF10902" s="101" t="s">
        <v>58</v>
      </c>
      <c r="BK10902" s="98" t="s">
        <v>70</v>
      </c>
    </row>
    <row r="10903" spans="17:63" ht="29.25" customHeight="1" x14ac:dyDescent="0.2">
      <c r="Q10903" s="92" t="s">
        <v>50</v>
      </c>
      <c r="BF10903" s="101" t="s">
        <v>58</v>
      </c>
      <c r="BK10903" s="98" t="s">
        <v>70</v>
      </c>
    </row>
    <row r="10904" spans="17:63" ht="29.25" customHeight="1" x14ac:dyDescent="0.2">
      <c r="Q10904" s="92" t="s">
        <v>50</v>
      </c>
      <c r="BF10904" s="101" t="s">
        <v>58</v>
      </c>
      <c r="BK10904" s="98" t="s">
        <v>70</v>
      </c>
    </row>
    <row r="10905" spans="17:63" ht="29.25" customHeight="1" x14ac:dyDescent="0.2">
      <c r="Q10905" s="92" t="s">
        <v>50</v>
      </c>
      <c r="BF10905" s="101" t="s">
        <v>58</v>
      </c>
      <c r="BK10905" s="98" t="s">
        <v>70</v>
      </c>
    </row>
    <row r="10906" spans="17:63" ht="29.25" customHeight="1" x14ac:dyDescent="0.2">
      <c r="Q10906" s="92" t="s">
        <v>50</v>
      </c>
      <c r="BF10906" s="101" t="s">
        <v>58</v>
      </c>
      <c r="BK10906" s="98" t="s">
        <v>70</v>
      </c>
    </row>
    <row r="10907" spans="17:63" ht="29.25" customHeight="1" x14ac:dyDescent="0.2">
      <c r="Q10907" s="92" t="s">
        <v>50</v>
      </c>
      <c r="BF10907" s="101" t="s">
        <v>58</v>
      </c>
      <c r="BK10907" s="98" t="s">
        <v>70</v>
      </c>
    </row>
    <row r="10908" spans="17:63" ht="29.25" customHeight="1" x14ac:dyDescent="0.2">
      <c r="Q10908" s="92" t="s">
        <v>50</v>
      </c>
      <c r="BF10908" s="101" t="s">
        <v>58</v>
      </c>
      <c r="BK10908" s="98" t="s">
        <v>70</v>
      </c>
    </row>
    <row r="10909" spans="17:63" ht="29.25" customHeight="1" x14ac:dyDescent="0.2">
      <c r="Q10909" s="92" t="s">
        <v>50</v>
      </c>
      <c r="BF10909" s="101" t="s">
        <v>58</v>
      </c>
      <c r="BK10909" s="98" t="s">
        <v>70</v>
      </c>
    </row>
    <row r="10910" spans="17:63" ht="29.25" customHeight="1" x14ac:dyDescent="0.2">
      <c r="Q10910" s="92" t="s">
        <v>50</v>
      </c>
      <c r="BF10910" s="101" t="s">
        <v>58</v>
      </c>
      <c r="BK10910" s="98" t="s">
        <v>70</v>
      </c>
    </row>
    <row r="10911" spans="17:63" ht="29.25" customHeight="1" x14ac:dyDescent="0.2">
      <c r="Q10911" s="92" t="s">
        <v>50</v>
      </c>
      <c r="BF10911" s="101" t="s">
        <v>58</v>
      </c>
      <c r="BK10911" s="98" t="s">
        <v>70</v>
      </c>
    </row>
    <row r="10912" spans="17:63" ht="29.25" customHeight="1" x14ac:dyDescent="0.2">
      <c r="Q10912" s="92" t="s">
        <v>50</v>
      </c>
      <c r="BF10912" s="101" t="s">
        <v>58</v>
      </c>
      <c r="BK10912" s="98" t="s">
        <v>70</v>
      </c>
    </row>
    <row r="10913" spans="17:63" ht="29.25" customHeight="1" x14ac:dyDescent="0.2">
      <c r="Q10913" s="92" t="s">
        <v>50</v>
      </c>
      <c r="BF10913" s="101" t="s">
        <v>58</v>
      </c>
      <c r="BK10913" s="98" t="s">
        <v>70</v>
      </c>
    </row>
    <row r="10914" spans="17:63" ht="29.25" customHeight="1" x14ac:dyDescent="0.2">
      <c r="Q10914" s="92" t="s">
        <v>50</v>
      </c>
      <c r="BF10914" s="101" t="s">
        <v>58</v>
      </c>
      <c r="BK10914" s="98" t="s">
        <v>70</v>
      </c>
    </row>
    <row r="10915" spans="17:63" ht="29.25" customHeight="1" x14ac:dyDescent="0.2">
      <c r="Q10915" s="92" t="s">
        <v>50</v>
      </c>
      <c r="BF10915" s="101" t="s">
        <v>58</v>
      </c>
      <c r="BK10915" s="98" t="s">
        <v>70</v>
      </c>
    </row>
    <row r="10916" spans="17:63" ht="29.25" customHeight="1" x14ac:dyDescent="0.2">
      <c r="Q10916" s="92" t="s">
        <v>50</v>
      </c>
      <c r="BF10916" s="101" t="s">
        <v>58</v>
      </c>
      <c r="BK10916" s="98" t="s">
        <v>70</v>
      </c>
    </row>
    <row r="10917" spans="17:63" ht="29.25" customHeight="1" x14ac:dyDescent="0.2">
      <c r="Q10917" s="92" t="s">
        <v>50</v>
      </c>
      <c r="BF10917" s="101" t="s">
        <v>58</v>
      </c>
      <c r="BK10917" s="98" t="s">
        <v>70</v>
      </c>
    </row>
    <row r="10918" spans="17:63" ht="29.25" customHeight="1" x14ac:dyDescent="0.2">
      <c r="Q10918" s="92" t="s">
        <v>50</v>
      </c>
      <c r="BF10918" s="101" t="s">
        <v>58</v>
      </c>
      <c r="BK10918" s="98" t="s">
        <v>70</v>
      </c>
    </row>
    <row r="10919" spans="17:63" ht="29.25" customHeight="1" x14ac:dyDescent="0.2">
      <c r="Q10919" s="92" t="s">
        <v>50</v>
      </c>
      <c r="BF10919" s="101" t="s">
        <v>58</v>
      </c>
      <c r="BK10919" s="98" t="s">
        <v>70</v>
      </c>
    </row>
    <row r="10920" spans="17:63" ht="29.25" customHeight="1" x14ac:dyDescent="0.2">
      <c r="Q10920" s="92" t="s">
        <v>50</v>
      </c>
      <c r="BF10920" s="101" t="s">
        <v>58</v>
      </c>
      <c r="BK10920" s="98" t="s">
        <v>70</v>
      </c>
    </row>
    <row r="10921" spans="17:63" ht="29.25" customHeight="1" x14ac:dyDescent="0.2">
      <c r="Q10921" s="92" t="s">
        <v>50</v>
      </c>
      <c r="BF10921" s="101" t="s">
        <v>58</v>
      </c>
      <c r="BK10921" s="98" t="s">
        <v>70</v>
      </c>
    </row>
    <row r="10922" spans="17:63" ht="29.25" customHeight="1" x14ac:dyDescent="0.2">
      <c r="Q10922" s="92" t="s">
        <v>50</v>
      </c>
      <c r="BF10922" s="101" t="s">
        <v>58</v>
      </c>
      <c r="BK10922" s="98" t="s">
        <v>70</v>
      </c>
    </row>
    <row r="10923" spans="17:63" ht="29.25" customHeight="1" x14ac:dyDescent="0.2">
      <c r="Q10923" s="92" t="s">
        <v>50</v>
      </c>
      <c r="BF10923" s="101" t="s">
        <v>58</v>
      </c>
      <c r="BK10923" s="98" t="s">
        <v>70</v>
      </c>
    </row>
    <row r="10924" spans="17:63" ht="29.25" customHeight="1" x14ac:dyDescent="0.2">
      <c r="Q10924" s="92" t="s">
        <v>50</v>
      </c>
      <c r="BF10924" s="101" t="s">
        <v>58</v>
      </c>
      <c r="BK10924" s="98" t="s">
        <v>70</v>
      </c>
    </row>
    <row r="10925" spans="17:63" ht="29.25" customHeight="1" x14ac:dyDescent="0.2">
      <c r="Q10925" s="92" t="s">
        <v>50</v>
      </c>
      <c r="BF10925" s="101" t="s">
        <v>58</v>
      </c>
      <c r="BK10925" s="98" t="s">
        <v>70</v>
      </c>
    </row>
    <row r="10926" spans="17:63" ht="29.25" customHeight="1" x14ac:dyDescent="0.2">
      <c r="Q10926" s="92" t="s">
        <v>50</v>
      </c>
      <c r="BF10926" s="101" t="s">
        <v>58</v>
      </c>
      <c r="BK10926" s="98" t="s">
        <v>70</v>
      </c>
    </row>
    <row r="10927" spans="17:63" ht="29.25" customHeight="1" x14ac:dyDescent="0.2">
      <c r="Q10927" s="92" t="s">
        <v>50</v>
      </c>
      <c r="BF10927" s="101" t="s">
        <v>58</v>
      </c>
      <c r="BK10927" s="98" t="s">
        <v>70</v>
      </c>
    </row>
    <row r="10928" spans="17:63" ht="29.25" customHeight="1" x14ac:dyDescent="0.2">
      <c r="Q10928" s="92" t="s">
        <v>50</v>
      </c>
      <c r="BF10928" s="101" t="s">
        <v>58</v>
      </c>
      <c r="BK10928" s="98" t="s">
        <v>70</v>
      </c>
    </row>
    <row r="10929" spans="17:63" ht="29.25" customHeight="1" x14ac:dyDescent="0.2">
      <c r="Q10929" s="92" t="s">
        <v>50</v>
      </c>
      <c r="BF10929" s="101" t="s">
        <v>58</v>
      </c>
      <c r="BK10929" s="98" t="s">
        <v>70</v>
      </c>
    </row>
    <row r="10930" spans="17:63" ht="29.25" customHeight="1" x14ac:dyDescent="0.2">
      <c r="Q10930" s="92" t="s">
        <v>50</v>
      </c>
      <c r="BF10930" s="101" t="s">
        <v>58</v>
      </c>
      <c r="BK10930" s="98" t="s">
        <v>70</v>
      </c>
    </row>
    <row r="10931" spans="17:63" ht="29.25" customHeight="1" x14ac:dyDescent="0.2">
      <c r="Q10931" s="92" t="s">
        <v>50</v>
      </c>
      <c r="BF10931" s="101" t="s">
        <v>58</v>
      </c>
      <c r="BK10931" s="98" t="s">
        <v>70</v>
      </c>
    </row>
    <row r="10932" spans="17:63" ht="29.25" customHeight="1" x14ac:dyDescent="0.2">
      <c r="Q10932" s="92" t="s">
        <v>50</v>
      </c>
      <c r="BF10932" s="101" t="s">
        <v>58</v>
      </c>
      <c r="BK10932" s="98" t="s">
        <v>70</v>
      </c>
    </row>
    <row r="10933" spans="17:63" ht="29.25" customHeight="1" x14ac:dyDescent="0.2">
      <c r="Q10933" s="92" t="s">
        <v>50</v>
      </c>
      <c r="BF10933" s="101" t="s">
        <v>58</v>
      </c>
      <c r="BK10933" s="98" t="s">
        <v>70</v>
      </c>
    </row>
    <row r="10934" spans="17:63" ht="29.25" customHeight="1" x14ac:dyDescent="0.2">
      <c r="Q10934" s="92" t="s">
        <v>50</v>
      </c>
      <c r="BF10934" s="101" t="s">
        <v>58</v>
      </c>
      <c r="BK10934" s="98" t="s">
        <v>70</v>
      </c>
    </row>
    <row r="10935" spans="17:63" ht="29.25" customHeight="1" x14ac:dyDescent="0.2">
      <c r="Q10935" s="92" t="s">
        <v>50</v>
      </c>
      <c r="BF10935" s="101" t="s">
        <v>58</v>
      </c>
      <c r="BK10935" s="98" t="s">
        <v>70</v>
      </c>
    </row>
    <row r="10936" spans="17:63" ht="29.25" customHeight="1" x14ac:dyDescent="0.2">
      <c r="Q10936" s="92" t="s">
        <v>50</v>
      </c>
      <c r="BF10936" s="101" t="s">
        <v>58</v>
      </c>
      <c r="BK10936" s="98" t="s">
        <v>70</v>
      </c>
    </row>
    <row r="10937" spans="17:63" ht="29.25" customHeight="1" x14ac:dyDescent="0.2">
      <c r="Q10937" s="92" t="s">
        <v>50</v>
      </c>
      <c r="BF10937" s="101" t="s">
        <v>58</v>
      </c>
      <c r="BK10937" s="98" t="s">
        <v>70</v>
      </c>
    </row>
    <row r="10938" spans="17:63" ht="29.25" customHeight="1" x14ac:dyDescent="0.2">
      <c r="Q10938" s="92" t="s">
        <v>50</v>
      </c>
      <c r="BF10938" s="101" t="s">
        <v>58</v>
      </c>
      <c r="BK10938" s="98" t="s">
        <v>70</v>
      </c>
    </row>
    <row r="10939" spans="17:63" ht="29.25" customHeight="1" x14ac:dyDescent="0.2">
      <c r="Q10939" s="92" t="s">
        <v>50</v>
      </c>
      <c r="BF10939" s="101" t="s">
        <v>58</v>
      </c>
      <c r="BK10939" s="98" t="s">
        <v>70</v>
      </c>
    </row>
    <row r="10940" spans="17:63" ht="29.25" customHeight="1" x14ac:dyDescent="0.2">
      <c r="Q10940" s="92" t="s">
        <v>50</v>
      </c>
      <c r="BF10940" s="101" t="s">
        <v>58</v>
      </c>
      <c r="BK10940" s="98" t="s">
        <v>70</v>
      </c>
    </row>
    <row r="10941" spans="17:63" ht="29.25" customHeight="1" x14ac:dyDescent="0.2">
      <c r="Q10941" s="92" t="s">
        <v>50</v>
      </c>
      <c r="BF10941" s="101" t="s">
        <v>58</v>
      </c>
      <c r="BK10941" s="98" t="s">
        <v>70</v>
      </c>
    </row>
    <row r="10942" spans="17:63" ht="29.25" customHeight="1" x14ac:dyDescent="0.2">
      <c r="Q10942" s="92" t="s">
        <v>50</v>
      </c>
      <c r="BF10942" s="101" t="s">
        <v>58</v>
      </c>
      <c r="BK10942" s="98" t="s">
        <v>70</v>
      </c>
    </row>
    <row r="10943" spans="17:63" ht="29.25" customHeight="1" x14ac:dyDescent="0.2">
      <c r="Q10943" s="92" t="s">
        <v>50</v>
      </c>
      <c r="BF10943" s="101" t="s">
        <v>58</v>
      </c>
      <c r="BK10943" s="98" t="s">
        <v>70</v>
      </c>
    </row>
    <row r="10944" spans="17:63" ht="29.25" customHeight="1" x14ac:dyDescent="0.2">
      <c r="Q10944" s="92" t="s">
        <v>50</v>
      </c>
      <c r="BF10944" s="101" t="s">
        <v>58</v>
      </c>
      <c r="BK10944" s="98" t="s">
        <v>70</v>
      </c>
    </row>
    <row r="10945" spans="17:63" ht="29.25" customHeight="1" x14ac:dyDescent="0.2">
      <c r="Q10945" s="92" t="s">
        <v>50</v>
      </c>
      <c r="BF10945" s="101" t="s">
        <v>58</v>
      </c>
      <c r="BK10945" s="98" t="s">
        <v>70</v>
      </c>
    </row>
    <row r="10946" spans="17:63" ht="29.25" customHeight="1" x14ac:dyDescent="0.2">
      <c r="Q10946" s="92" t="s">
        <v>50</v>
      </c>
      <c r="BF10946" s="101" t="s">
        <v>58</v>
      </c>
      <c r="BK10946" s="98" t="s">
        <v>70</v>
      </c>
    </row>
    <row r="10947" spans="17:63" ht="29.25" customHeight="1" x14ac:dyDescent="0.2">
      <c r="Q10947" s="92" t="s">
        <v>50</v>
      </c>
      <c r="BF10947" s="101" t="s">
        <v>58</v>
      </c>
      <c r="BK10947" s="98" t="s">
        <v>70</v>
      </c>
    </row>
    <row r="10948" spans="17:63" ht="29.25" customHeight="1" x14ac:dyDescent="0.2">
      <c r="Q10948" s="92" t="s">
        <v>50</v>
      </c>
      <c r="BF10948" s="101" t="s">
        <v>58</v>
      </c>
      <c r="BK10948" s="98" t="s">
        <v>70</v>
      </c>
    </row>
    <row r="10949" spans="17:63" ht="29.25" customHeight="1" x14ac:dyDescent="0.2">
      <c r="Q10949" s="92" t="s">
        <v>50</v>
      </c>
      <c r="BF10949" s="101" t="s">
        <v>58</v>
      </c>
      <c r="BK10949" s="98" t="s">
        <v>70</v>
      </c>
    </row>
    <row r="10950" spans="17:63" ht="29.25" customHeight="1" x14ac:dyDescent="0.2">
      <c r="Q10950" s="92" t="s">
        <v>50</v>
      </c>
      <c r="BF10950" s="101" t="s">
        <v>58</v>
      </c>
      <c r="BK10950" s="98" t="s">
        <v>70</v>
      </c>
    </row>
    <row r="10951" spans="17:63" ht="29.25" customHeight="1" x14ac:dyDescent="0.2">
      <c r="Q10951" s="92" t="s">
        <v>50</v>
      </c>
      <c r="BF10951" s="101" t="s">
        <v>58</v>
      </c>
      <c r="BK10951" s="98" t="s">
        <v>70</v>
      </c>
    </row>
    <row r="10952" spans="17:63" ht="29.25" customHeight="1" x14ac:dyDescent="0.2">
      <c r="Q10952" s="92" t="s">
        <v>50</v>
      </c>
      <c r="BF10952" s="101" t="s">
        <v>58</v>
      </c>
      <c r="BK10952" s="98" t="s">
        <v>70</v>
      </c>
    </row>
    <row r="10953" spans="17:63" ht="29.25" customHeight="1" x14ac:dyDescent="0.2">
      <c r="Q10953" s="92" t="s">
        <v>50</v>
      </c>
      <c r="BF10953" s="101" t="s">
        <v>58</v>
      </c>
      <c r="BK10953" s="98" t="s">
        <v>70</v>
      </c>
    </row>
    <row r="10954" spans="17:63" ht="29.25" customHeight="1" x14ac:dyDescent="0.2">
      <c r="Q10954" s="92" t="s">
        <v>50</v>
      </c>
      <c r="BF10954" s="101" t="s">
        <v>58</v>
      </c>
      <c r="BK10954" s="98" t="s">
        <v>70</v>
      </c>
    </row>
    <row r="10955" spans="17:63" ht="29.25" customHeight="1" x14ac:dyDescent="0.2">
      <c r="Q10955" s="92" t="s">
        <v>50</v>
      </c>
      <c r="BF10955" s="101" t="s">
        <v>58</v>
      </c>
      <c r="BK10955" s="98" t="s">
        <v>70</v>
      </c>
    </row>
    <row r="10956" spans="17:63" ht="29.25" customHeight="1" x14ac:dyDescent="0.2">
      <c r="Q10956" s="92" t="s">
        <v>50</v>
      </c>
      <c r="BF10956" s="101" t="s">
        <v>58</v>
      </c>
      <c r="BK10956" s="98" t="s">
        <v>70</v>
      </c>
    </row>
    <row r="10957" spans="17:63" ht="29.25" customHeight="1" x14ac:dyDescent="0.2">
      <c r="Q10957" s="92" t="s">
        <v>50</v>
      </c>
      <c r="BF10957" s="101" t="s">
        <v>58</v>
      </c>
      <c r="BK10957" s="98" t="s">
        <v>70</v>
      </c>
    </row>
    <row r="10958" spans="17:63" ht="29.25" customHeight="1" x14ac:dyDescent="0.2">
      <c r="Q10958" s="92" t="s">
        <v>50</v>
      </c>
      <c r="BF10958" s="101" t="s">
        <v>58</v>
      </c>
      <c r="BK10958" s="98" t="s">
        <v>70</v>
      </c>
    </row>
    <row r="10959" spans="17:63" ht="29.25" customHeight="1" x14ac:dyDescent="0.2">
      <c r="Q10959" s="92" t="s">
        <v>50</v>
      </c>
      <c r="BF10959" s="101" t="s">
        <v>58</v>
      </c>
      <c r="BK10959" s="98" t="s">
        <v>70</v>
      </c>
    </row>
    <row r="10960" spans="17:63" ht="29.25" customHeight="1" x14ac:dyDescent="0.2">
      <c r="Q10960" s="92" t="s">
        <v>50</v>
      </c>
      <c r="BF10960" s="101" t="s">
        <v>58</v>
      </c>
      <c r="BK10960" s="98" t="s">
        <v>70</v>
      </c>
    </row>
    <row r="10961" spans="17:63" ht="29.25" customHeight="1" x14ac:dyDescent="0.2">
      <c r="Q10961" s="92" t="s">
        <v>50</v>
      </c>
      <c r="BF10961" s="101" t="s">
        <v>58</v>
      </c>
      <c r="BK10961" s="98" t="s">
        <v>70</v>
      </c>
    </row>
    <row r="10962" spans="17:63" ht="29.25" customHeight="1" x14ac:dyDescent="0.2">
      <c r="Q10962" s="92" t="s">
        <v>50</v>
      </c>
      <c r="BF10962" s="101" t="s">
        <v>58</v>
      </c>
      <c r="BK10962" s="98" t="s">
        <v>70</v>
      </c>
    </row>
    <row r="10963" spans="17:63" ht="29.25" customHeight="1" x14ac:dyDescent="0.2">
      <c r="Q10963" s="92" t="s">
        <v>50</v>
      </c>
      <c r="BF10963" s="101" t="s">
        <v>58</v>
      </c>
      <c r="BK10963" s="98" t="s">
        <v>70</v>
      </c>
    </row>
    <row r="10964" spans="17:63" ht="29.25" customHeight="1" x14ac:dyDescent="0.2">
      <c r="Q10964" s="92" t="s">
        <v>50</v>
      </c>
      <c r="BF10964" s="101" t="s">
        <v>58</v>
      </c>
      <c r="BK10964" s="98" t="s">
        <v>70</v>
      </c>
    </row>
    <row r="10965" spans="17:63" ht="29.25" customHeight="1" x14ac:dyDescent="0.2">
      <c r="Q10965" s="92" t="s">
        <v>50</v>
      </c>
      <c r="BF10965" s="101" t="s">
        <v>58</v>
      </c>
      <c r="BK10965" s="98" t="s">
        <v>70</v>
      </c>
    </row>
    <row r="10966" spans="17:63" ht="29.25" customHeight="1" x14ac:dyDescent="0.2">
      <c r="Q10966" s="92" t="s">
        <v>50</v>
      </c>
      <c r="BF10966" s="101" t="s">
        <v>58</v>
      </c>
      <c r="BK10966" s="98" t="s">
        <v>70</v>
      </c>
    </row>
    <row r="10967" spans="17:63" ht="29.25" customHeight="1" x14ac:dyDescent="0.2">
      <c r="Q10967" s="92" t="s">
        <v>50</v>
      </c>
      <c r="BF10967" s="101" t="s">
        <v>58</v>
      </c>
      <c r="BK10967" s="98" t="s">
        <v>70</v>
      </c>
    </row>
    <row r="10968" spans="17:63" ht="29.25" customHeight="1" x14ac:dyDescent="0.2">
      <c r="Q10968" s="92" t="s">
        <v>50</v>
      </c>
      <c r="BF10968" s="101" t="s">
        <v>58</v>
      </c>
      <c r="BK10968" s="98" t="s">
        <v>70</v>
      </c>
    </row>
    <row r="10969" spans="17:63" ht="29.25" customHeight="1" x14ac:dyDescent="0.2">
      <c r="Q10969" s="92" t="s">
        <v>50</v>
      </c>
      <c r="BF10969" s="101" t="s">
        <v>58</v>
      </c>
      <c r="BK10969" s="98" t="s">
        <v>70</v>
      </c>
    </row>
    <row r="10970" spans="17:63" ht="29.25" customHeight="1" x14ac:dyDescent="0.2">
      <c r="Q10970" s="92" t="s">
        <v>50</v>
      </c>
      <c r="BF10970" s="101" t="s">
        <v>58</v>
      </c>
      <c r="BK10970" s="98" t="s">
        <v>70</v>
      </c>
    </row>
    <row r="10971" spans="17:63" ht="29.25" customHeight="1" x14ac:dyDescent="0.2">
      <c r="Q10971" s="92" t="s">
        <v>50</v>
      </c>
      <c r="BF10971" s="101" t="s">
        <v>58</v>
      </c>
      <c r="BK10971" s="98" t="s">
        <v>70</v>
      </c>
    </row>
    <row r="10972" spans="17:63" ht="29.25" customHeight="1" x14ac:dyDescent="0.2">
      <c r="Q10972" s="92" t="s">
        <v>50</v>
      </c>
      <c r="BF10972" s="101" t="s">
        <v>58</v>
      </c>
      <c r="BK10972" s="98" t="s">
        <v>70</v>
      </c>
    </row>
    <row r="10973" spans="17:63" ht="29.25" customHeight="1" x14ac:dyDescent="0.2">
      <c r="Q10973" s="92" t="s">
        <v>50</v>
      </c>
      <c r="BF10973" s="101" t="s">
        <v>58</v>
      </c>
      <c r="BK10973" s="98" t="s">
        <v>70</v>
      </c>
    </row>
    <row r="10974" spans="17:63" ht="29.25" customHeight="1" x14ac:dyDescent="0.2">
      <c r="Q10974" s="92" t="s">
        <v>50</v>
      </c>
      <c r="BF10974" s="101" t="s">
        <v>58</v>
      </c>
      <c r="BK10974" s="98" t="s">
        <v>70</v>
      </c>
    </row>
    <row r="10975" spans="17:63" ht="29.25" customHeight="1" x14ac:dyDescent="0.2">
      <c r="Q10975" s="92" t="s">
        <v>50</v>
      </c>
      <c r="BF10975" s="101" t="s">
        <v>58</v>
      </c>
      <c r="BK10975" s="98" t="s">
        <v>70</v>
      </c>
    </row>
    <row r="10976" spans="17:63" ht="29.25" customHeight="1" x14ac:dyDescent="0.2">
      <c r="Q10976" s="92" t="s">
        <v>50</v>
      </c>
      <c r="BF10976" s="101" t="s">
        <v>58</v>
      </c>
      <c r="BK10976" s="98" t="s">
        <v>70</v>
      </c>
    </row>
    <row r="10977" spans="17:63" ht="29.25" customHeight="1" x14ac:dyDescent="0.2">
      <c r="Q10977" s="92" t="s">
        <v>50</v>
      </c>
      <c r="BF10977" s="101" t="s">
        <v>58</v>
      </c>
      <c r="BK10977" s="98" t="s">
        <v>70</v>
      </c>
    </row>
    <row r="10978" spans="17:63" ht="29.25" customHeight="1" x14ac:dyDescent="0.2">
      <c r="Q10978" s="92" t="s">
        <v>50</v>
      </c>
      <c r="BF10978" s="101" t="s">
        <v>58</v>
      </c>
      <c r="BK10978" s="98" t="s">
        <v>70</v>
      </c>
    </row>
    <row r="10979" spans="17:63" ht="29.25" customHeight="1" x14ac:dyDescent="0.2">
      <c r="Q10979" s="92" t="s">
        <v>50</v>
      </c>
      <c r="BF10979" s="101" t="s">
        <v>58</v>
      </c>
      <c r="BK10979" s="98" t="s">
        <v>70</v>
      </c>
    </row>
    <row r="10980" spans="17:63" ht="29.25" customHeight="1" x14ac:dyDescent="0.2">
      <c r="Q10980" s="92" t="s">
        <v>50</v>
      </c>
      <c r="BF10980" s="101" t="s">
        <v>58</v>
      </c>
      <c r="BK10980" s="98" t="s">
        <v>70</v>
      </c>
    </row>
    <row r="10981" spans="17:63" ht="29.25" customHeight="1" x14ac:dyDescent="0.2">
      <c r="Q10981" s="92" t="s">
        <v>50</v>
      </c>
      <c r="BF10981" s="101" t="s">
        <v>58</v>
      </c>
      <c r="BK10981" s="98" t="s">
        <v>70</v>
      </c>
    </row>
    <row r="10982" spans="17:63" ht="29.25" customHeight="1" x14ac:dyDescent="0.2">
      <c r="Q10982" s="92" t="s">
        <v>50</v>
      </c>
      <c r="BF10982" s="101" t="s">
        <v>58</v>
      </c>
      <c r="BK10982" s="98" t="s">
        <v>70</v>
      </c>
    </row>
    <row r="10983" spans="17:63" ht="29.25" customHeight="1" x14ac:dyDescent="0.2">
      <c r="Q10983" s="92" t="s">
        <v>50</v>
      </c>
      <c r="BF10983" s="101" t="s">
        <v>58</v>
      </c>
      <c r="BK10983" s="98" t="s">
        <v>70</v>
      </c>
    </row>
    <row r="10984" spans="17:63" ht="29.25" customHeight="1" x14ac:dyDescent="0.2">
      <c r="Q10984" s="92" t="s">
        <v>50</v>
      </c>
      <c r="BF10984" s="101" t="s">
        <v>58</v>
      </c>
      <c r="BK10984" s="98" t="s">
        <v>70</v>
      </c>
    </row>
    <row r="10985" spans="17:63" ht="29.25" customHeight="1" x14ac:dyDescent="0.2">
      <c r="Q10985" s="92" t="s">
        <v>50</v>
      </c>
      <c r="BF10985" s="101" t="s">
        <v>58</v>
      </c>
      <c r="BK10985" s="98" t="s">
        <v>70</v>
      </c>
    </row>
    <row r="10986" spans="17:63" ht="29.25" customHeight="1" x14ac:dyDescent="0.2">
      <c r="Q10986" s="92" t="s">
        <v>50</v>
      </c>
      <c r="BF10986" s="101" t="s">
        <v>58</v>
      </c>
      <c r="BK10986" s="98" t="s">
        <v>70</v>
      </c>
    </row>
    <row r="10987" spans="17:63" ht="29.25" customHeight="1" x14ac:dyDescent="0.2">
      <c r="Q10987" s="92" t="s">
        <v>50</v>
      </c>
      <c r="BF10987" s="101" t="s">
        <v>58</v>
      </c>
      <c r="BK10987" s="98" t="s">
        <v>70</v>
      </c>
    </row>
    <row r="10988" spans="17:63" ht="29.25" customHeight="1" x14ac:dyDescent="0.2">
      <c r="Q10988" s="92" t="s">
        <v>50</v>
      </c>
      <c r="BF10988" s="101" t="s">
        <v>58</v>
      </c>
      <c r="BK10988" s="98" t="s">
        <v>70</v>
      </c>
    </row>
    <row r="10989" spans="17:63" ht="29.25" customHeight="1" x14ac:dyDescent="0.2">
      <c r="Q10989" s="92" t="s">
        <v>50</v>
      </c>
      <c r="BF10989" s="101" t="s">
        <v>58</v>
      </c>
      <c r="BK10989" s="98" t="s">
        <v>70</v>
      </c>
    </row>
    <row r="10990" spans="17:63" ht="29.25" customHeight="1" x14ac:dyDescent="0.2">
      <c r="Q10990" s="92" t="s">
        <v>50</v>
      </c>
      <c r="BF10990" s="101" t="s">
        <v>58</v>
      </c>
      <c r="BK10990" s="98" t="s">
        <v>70</v>
      </c>
    </row>
    <row r="10991" spans="17:63" ht="29.25" customHeight="1" x14ac:dyDescent="0.2">
      <c r="Q10991" s="92" t="s">
        <v>50</v>
      </c>
      <c r="BF10991" s="101" t="s">
        <v>58</v>
      </c>
      <c r="BK10991" s="98" t="s">
        <v>70</v>
      </c>
    </row>
    <row r="10992" spans="17:63" ht="29.25" customHeight="1" x14ac:dyDescent="0.2">
      <c r="Q10992" s="92" t="s">
        <v>50</v>
      </c>
      <c r="BF10992" s="101" t="s">
        <v>58</v>
      </c>
      <c r="BK10992" s="98" t="s">
        <v>70</v>
      </c>
    </row>
    <row r="10993" spans="17:63" ht="29.25" customHeight="1" x14ac:dyDescent="0.2">
      <c r="Q10993" s="92" t="s">
        <v>50</v>
      </c>
      <c r="BF10993" s="101" t="s">
        <v>58</v>
      </c>
      <c r="BK10993" s="98" t="s">
        <v>70</v>
      </c>
    </row>
    <row r="10994" spans="17:63" ht="29.25" customHeight="1" x14ac:dyDescent="0.2">
      <c r="Q10994" s="92" t="s">
        <v>50</v>
      </c>
      <c r="BF10994" s="101" t="s">
        <v>58</v>
      </c>
      <c r="BK10994" s="98" t="s">
        <v>70</v>
      </c>
    </row>
    <row r="10995" spans="17:63" ht="29.25" customHeight="1" x14ac:dyDescent="0.2">
      <c r="Q10995" s="92" t="s">
        <v>50</v>
      </c>
      <c r="BF10995" s="101" t="s">
        <v>58</v>
      </c>
      <c r="BK10995" s="98" t="s">
        <v>70</v>
      </c>
    </row>
    <row r="10996" spans="17:63" ht="29.25" customHeight="1" x14ac:dyDescent="0.2">
      <c r="Q10996" s="92" t="s">
        <v>50</v>
      </c>
      <c r="BF10996" s="101" t="s">
        <v>58</v>
      </c>
      <c r="BK10996" s="98" t="s">
        <v>70</v>
      </c>
    </row>
    <row r="10997" spans="17:63" ht="29.25" customHeight="1" x14ac:dyDescent="0.2">
      <c r="Q10997" s="92" t="s">
        <v>50</v>
      </c>
      <c r="BF10997" s="101" t="s">
        <v>58</v>
      </c>
      <c r="BK10997" s="98" t="s">
        <v>70</v>
      </c>
    </row>
    <row r="10998" spans="17:63" ht="29.25" customHeight="1" x14ac:dyDescent="0.2">
      <c r="Q10998" s="92" t="s">
        <v>50</v>
      </c>
      <c r="BF10998" s="101" t="s">
        <v>58</v>
      </c>
      <c r="BK10998" s="98" t="s">
        <v>70</v>
      </c>
    </row>
    <row r="10999" spans="17:63" ht="29.25" customHeight="1" x14ac:dyDescent="0.2">
      <c r="Q10999" s="92" t="s">
        <v>50</v>
      </c>
      <c r="BF10999" s="101" t="s">
        <v>58</v>
      </c>
      <c r="BK10999" s="98" t="s">
        <v>70</v>
      </c>
    </row>
    <row r="11000" spans="17:63" ht="29.25" customHeight="1" x14ac:dyDescent="0.2">
      <c r="Q11000" s="92" t="s">
        <v>50</v>
      </c>
      <c r="BF11000" s="101" t="s">
        <v>58</v>
      </c>
      <c r="BK11000" s="98" t="s">
        <v>70</v>
      </c>
    </row>
    <row r="11001" spans="17:63" ht="29.25" customHeight="1" x14ac:dyDescent="0.2">
      <c r="Q11001" s="92" t="s">
        <v>50</v>
      </c>
      <c r="BF11001" s="101" t="s">
        <v>58</v>
      </c>
      <c r="BK11001" s="98" t="s">
        <v>70</v>
      </c>
    </row>
    <row r="11002" spans="17:63" ht="29.25" customHeight="1" x14ac:dyDescent="0.2">
      <c r="Q11002" s="92" t="s">
        <v>50</v>
      </c>
      <c r="BF11002" s="101" t="s">
        <v>58</v>
      </c>
      <c r="BK11002" s="98" t="s">
        <v>70</v>
      </c>
    </row>
    <row r="11003" spans="17:63" ht="29.25" customHeight="1" x14ac:dyDescent="0.2">
      <c r="Q11003" s="92" t="s">
        <v>50</v>
      </c>
      <c r="BF11003" s="101" t="s">
        <v>58</v>
      </c>
      <c r="BK11003" s="98" t="s">
        <v>70</v>
      </c>
    </row>
    <row r="11004" spans="17:63" ht="29.25" customHeight="1" x14ac:dyDescent="0.2">
      <c r="Q11004" s="92" t="s">
        <v>50</v>
      </c>
      <c r="BF11004" s="101" t="s">
        <v>58</v>
      </c>
      <c r="BK11004" s="98" t="s">
        <v>70</v>
      </c>
    </row>
    <row r="11005" spans="17:63" ht="29.25" customHeight="1" x14ac:dyDescent="0.2">
      <c r="Q11005" s="92" t="s">
        <v>50</v>
      </c>
      <c r="BF11005" s="101" t="s">
        <v>58</v>
      </c>
      <c r="BK11005" s="98" t="s">
        <v>70</v>
      </c>
    </row>
    <row r="11006" spans="17:63" ht="29.25" customHeight="1" x14ac:dyDescent="0.2">
      <c r="Q11006" s="92" t="s">
        <v>50</v>
      </c>
      <c r="BF11006" s="101" t="s">
        <v>58</v>
      </c>
      <c r="BK11006" s="98" t="s">
        <v>70</v>
      </c>
    </row>
    <row r="11007" spans="17:63" ht="29.25" customHeight="1" x14ac:dyDescent="0.2">
      <c r="Q11007" s="92" t="s">
        <v>50</v>
      </c>
      <c r="BF11007" s="101" t="s">
        <v>58</v>
      </c>
      <c r="BK11007" s="98" t="s">
        <v>70</v>
      </c>
    </row>
    <row r="11008" spans="17:63" ht="29.25" customHeight="1" x14ac:dyDescent="0.2">
      <c r="Q11008" s="92" t="s">
        <v>50</v>
      </c>
      <c r="BF11008" s="101" t="s">
        <v>58</v>
      </c>
      <c r="BK11008" s="98" t="s">
        <v>70</v>
      </c>
    </row>
    <row r="11009" spans="17:63" ht="29.25" customHeight="1" x14ac:dyDescent="0.2">
      <c r="Q11009" s="92" t="s">
        <v>50</v>
      </c>
      <c r="BF11009" s="101" t="s">
        <v>58</v>
      </c>
      <c r="BK11009" s="98" t="s">
        <v>70</v>
      </c>
    </row>
    <row r="11010" spans="17:63" ht="29.25" customHeight="1" x14ac:dyDescent="0.2">
      <c r="Q11010" s="92" t="s">
        <v>50</v>
      </c>
      <c r="BF11010" s="101" t="s">
        <v>58</v>
      </c>
      <c r="BK11010" s="98" t="s">
        <v>70</v>
      </c>
    </row>
    <row r="11011" spans="17:63" ht="29.25" customHeight="1" x14ac:dyDescent="0.2">
      <c r="Q11011" s="92" t="s">
        <v>50</v>
      </c>
      <c r="BF11011" s="101" t="s">
        <v>58</v>
      </c>
      <c r="BK11011" s="98" t="s">
        <v>70</v>
      </c>
    </row>
    <row r="11012" spans="17:63" ht="29.25" customHeight="1" x14ac:dyDescent="0.2">
      <c r="Q11012" s="92" t="s">
        <v>50</v>
      </c>
      <c r="BF11012" s="101" t="s">
        <v>58</v>
      </c>
      <c r="BK11012" s="98" t="s">
        <v>70</v>
      </c>
    </row>
    <row r="11013" spans="17:63" ht="29.25" customHeight="1" x14ac:dyDescent="0.2">
      <c r="Q11013" s="92" t="s">
        <v>50</v>
      </c>
      <c r="BF11013" s="101" t="s">
        <v>58</v>
      </c>
      <c r="BK11013" s="98" t="s">
        <v>70</v>
      </c>
    </row>
    <row r="11014" spans="17:63" ht="29.25" customHeight="1" x14ac:dyDescent="0.2">
      <c r="Q11014" s="92" t="s">
        <v>50</v>
      </c>
      <c r="BF11014" s="101" t="s">
        <v>58</v>
      </c>
      <c r="BK11014" s="98" t="s">
        <v>70</v>
      </c>
    </row>
    <row r="11015" spans="17:63" ht="29.25" customHeight="1" x14ac:dyDescent="0.2">
      <c r="Q11015" s="92" t="s">
        <v>50</v>
      </c>
      <c r="BF11015" s="101" t="s">
        <v>58</v>
      </c>
      <c r="BK11015" s="98" t="s">
        <v>70</v>
      </c>
    </row>
    <row r="11016" spans="17:63" ht="29.25" customHeight="1" x14ac:dyDescent="0.2">
      <c r="Q11016" s="92" t="s">
        <v>50</v>
      </c>
      <c r="BF11016" s="101" t="s">
        <v>58</v>
      </c>
      <c r="BK11016" s="98" t="s">
        <v>70</v>
      </c>
    </row>
    <row r="11017" spans="17:63" ht="29.25" customHeight="1" x14ac:dyDescent="0.2">
      <c r="Q11017" s="92" t="s">
        <v>50</v>
      </c>
      <c r="BF11017" s="101" t="s">
        <v>58</v>
      </c>
      <c r="BK11017" s="98" t="s">
        <v>70</v>
      </c>
    </row>
    <row r="11018" spans="17:63" ht="29.25" customHeight="1" x14ac:dyDescent="0.2">
      <c r="Q11018" s="92" t="s">
        <v>50</v>
      </c>
      <c r="BF11018" s="101" t="s">
        <v>58</v>
      </c>
      <c r="BK11018" s="98" t="s">
        <v>70</v>
      </c>
    </row>
    <row r="11019" spans="17:63" ht="29.25" customHeight="1" x14ac:dyDescent="0.2">
      <c r="Q11019" s="92" t="s">
        <v>50</v>
      </c>
      <c r="BF11019" s="101" t="s">
        <v>58</v>
      </c>
      <c r="BK11019" s="98" t="s">
        <v>70</v>
      </c>
    </row>
    <row r="11020" spans="17:63" ht="29.25" customHeight="1" x14ac:dyDescent="0.2">
      <c r="Q11020" s="92" t="s">
        <v>50</v>
      </c>
      <c r="BF11020" s="101" t="s">
        <v>58</v>
      </c>
      <c r="BK11020" s="98" t="s">
        <v>70</v>
      </c>
    </row>
    <row r="11021" spans="17:63" ht="29.25" customHeight="1" x14ac:dyDescent="0.2">
      <c r="Q11021" s="92" t="s">
        <v>50</v>
      </c>
      <c r="BF11021" s="101" t="s">
        <v>58</v>
      </c>
      <c r="BK11021" s="98" t="s">
        <v>70</v>
      </c>
    </row>
    <row r="11022" spans="17:63" ht="29.25" customHeight="1" x14ac:dyDescent="0.2">
      <c r="Q11022" s="92" t="s">
        <v>50</v>
      </c>
      <c r="BF11022" s="101" t="s">
        <v>58</v>
      </c>
      <c r="BK11022" s="98" t="s">
        <v>70</v>
      </c>
    </row>
    <row r="11023" spans="17:63" ht="29.25" customHeight="1" x14ac:dyDescent="0.2">
      <c r="Q11023" s="92" t="s">
        <v>50</v>
      </c>
      <c r="BF11023" s="101" t="s">
        <v>58</v>
      </c>
      <c r="BK11023" s="98" t="s">
        <v>70</v>
      </c>
    </row>
    <row r="11024" spans="17:63" ht="29.25" customHeight="1" x14ac:dyDescent="0.2">
      <c r="Q11024" s="92" t="s">
        <v>50</v>
      </c>
      <c r="BF11024" s="101" t="s">
        <v>58</v>
      </c>
      <c r="BK11024" s="98" t="s">
        <v>70</v>
      </c>
    </row>
    <row r="11025" spans="17:63" ht="29.25" customHeight="1" x14ac:dyDescent="0.2">
      <c r="Q11025" s="92" t="s">
        <v>50</v>
      </c>
      <c r="BF11025" s="101" t="s">
        <v>58</v>
      </c>
      <c r="BK11025" s="98" t="s">
        <v>70</v>
      </c>
    </row>
    <row r="11026" spans="17:63" ht="29.25" customHeight="1" x14ac:dyDescent="0.2">
      <c r="Q11026" s="92" t="s">
        <v>50</v>
      </c>
      <c r="BF11026" s="101" t="s">
        <v>58</v>
      </c>
      <c r="BK11026" s="98" t="s">
        <v>70</v>
      </c>
    </row>
    <row r="11027" spans="17:63" ht="29.25" customHeight="1" x14ac:dyDescent="0.2">
      <c r="Q11027" s="92" t="s">
        <v>50</v>
      </c>
      <c r="BF11027" s="101" t="s">
        <v>58</v>
      </c>
      <c r="BK11027" s="98" t="s">
        <v>70</v>
      </c>
    </row>
    <row r="11028" spans="17:63" ht="29.25" customHeight="1" x14ac:dyDescent="0.2">
      <c r="Q11028" s="92" t="s">
        <v>50</v>
      </c>
      <c r="BF11028" s="101" t="s">
        <v>58</v>
      </c>
      <c r="BK11028" s="98" t="s">
        <v>70</v>
      </c>
    </row>
    <row r="11029" spans="17:63" ht="29.25" customHeight="1" x14ac:dyDescent="0.2">
      <c r="Q11029" s="92" t="s">
        <v>50</v>
      </c>
      <c r="BF11029" s="101" t="s">
        <v>58</v>
      </c>
      <c r="BK11029" s="98" t="s">
        <v>70</v>
      </c>
    </row>
    <row r="11030" spans="17:63" ht="29.25" customHeight="1" x14ac:dyDescent="0.2">
      <c r="Q11030" s="92" t="s">
        <v>50</v>
      </c>
      <c r="BF11030" s="101" t="s">
        <v>58</v>
      </c>
      <c r="BK11030" s="98" t="s">
        <v>70</v>
      </c>
    </row>
    <row r="11031" spans="17:63" ht="29.25" customHeight="1" x14ac:dyDescent="0.2">
      <c r="Q11031" s="92" t="s">
        <v>50</v>
      </c>
      <c r="BF11031" s="101" t="s">
        <v>58</v>
      </c>
      <c r="BK11031" s="98" t="s">
        <v>70</v>
      </c>
    </row>
    <row r="11032" spans="17:63" ht="29.25" customHeight="1" x14ac:dyDescent="0.2">
      <c r="Q11032" s="92" t="s">
        <v>50</v>
      </c>
      <c r="BF11032" s="101" t="s">
        <v>58</v>
      </c>
      <c r="BK11032" s="98" t="s">
        <v>70</v>
      </c>
    </row>
    <row r="11033" spans="17:63" ht="29.25" customHeight="1" x14ac:dyDescent="0.2">
      <c r="Q11033" s="92" t="s">
        <v>50</v>
      </c>
      <c r="BF11033" s="101" t="s">
        <v>58</v>
      </c>
      <c r="BK11033" s="98" t="s">
        <v>70</v>
      </c>
    </row>
    <row r="11034" spans="17:63" ht="29.25" customHeight="1" x14ac:dyDescent="0.2">
      <c r="Q11034" s="92" t="s">
        <v>50</v>
      </c>
      <c r="BF11034" s="101" t="s">
        <v>58</v>
      </c>
      <c r="BK11034" s="98" t="s">
        <v>70</v>
      </c>
    </row>
    <row r="11035" spans="17:63" ht="29.25" customHeight="1" x14ac:dyDescent="0.2">
      <c r="Q11035" s="92" t="s">
        <v>50</v>
      </c>
      <c r="BF11035" s="101" t="s">
        <v>58</v>
      </c>
      <c r="BK11035" s="98" t="s">
        <v>70</v>
      </c>
    </row>
    <row r="11036" spans="17:63" ht="29.25" customHeight="1" x14ac:dyDescent="0.2">
      <c r="Q11036" s="92" t="s">
        <v>50</v>
      </c>
      <c r="BF11036" s="101" t="s">
        <v>58</v>
      </c>
      <c r="BK11036" s="98" t="s">
        <v>70</v>
      </c>
    </row>
    <row r="11037" spans="17:63" ht="29.25" customHeight="1" x14ac:dyDescent="0.2">
      <c r="Q11037" s="92" t="s">
        <v>50</v>
      </c>
      <c r="BF11037" s="101" t="s">
        <v>58</v>
      </c>
      <c r="BK11037" s="98" t="s">
        <v>70</v>
      </c>
    </row>
    <row r="11038" spans="17:63" ht="29.25" customHeight="1" x14ac:dyDescent="0.2">
      <c r="Q11038" s="92" t="s">
        <v>50</v>
      </c>
      <c r="BF11038" s="101" t="s">
        <v>58</v>
      </c>
      <c r="BK11038" s="98" t="s">
        <v>70</v>
      </c>
    </row>
    <row r="11039" spans="17:63" ht="29.25" customHeight="1" x14ac:dyDescent="0.2">
      <c r="Q11039" s="92" t="s">
        <v>50</v>
      </c>
      <c r="BF11039" s="101" t="s">
        <v>58</v>
      </c>
      <c r="BK11039" s="98" t="s">
        <v>70</v>
      </c>
    </row>
    <row r="11040" spans="17:63" ht="29.25" customHeight="1" x14ac:dyDescent="0.2">
      <c r="Q11040" s="92" t="s">
        <v>50</v>
      </c>
      <c r="BF11040" s="101" t="s">
        <v>58</v>
      </c>
      <c r="BK11040" s="98" t="s">
        <v>70</v>
      </c>
    </row>
    <row r="11041" spans="17:63" ht="29.25" customHeight="1" x14ac:dyDescent="0.2">
      <c r="Q11041" s="92" t="s">
        <v>50</v>
      </c>
      <c r="BF11041" s="101" t="s">
        <v>58</v>
      </c>
      <c r="BK11041" s="98" t="s">
        <v>70</v>
      </c>
    </row>
    <row r="11042" spans="17:63" ht="29.25" customHeight="1" x14ac:dyDescent="0.2">
      <c r="Q11042" s="92" t="s">
        <v>50</v>
      </c>
      <c r="BF11042" s="101" t="s">
        <v>58</v>
      </c>
      <c r="BK11042" s="98" t="s">
        <v>70</v>
      </c>
    </row>
    <row r="11043" spans="17:63" ht="29.25" customHeight="1" x14ac:dyDescent="0.2">
      <c r="Q11043" s="92" t="s">
        <v>50</v>
      </c>
      <c r="BF11043" s="101" t="s">
        <v>58</v>
      </c>
      <c r="BK11043" s="98" t="s">
        <v>70</v>
      </c>
    </row>
    <row r="11044" spans="17:63" ht="29.25" customHeight="1" x14ac:dyDescent="0.2">
      <c r="Q11044" s="92" t="s">
        <v>50</v>
      </c>
      <c r="BF11044" s="101" t="s">
        <v>58</v>
      </c>
      <c r="BK11044" s="98" t="s">
        <v>70</v>
      </c>
    </row>
    <row r="11045" spans="17:63" ht="29.25" customHeight="1" x14ac:dyDescent="0.2">
      <c r="Q11045" s="92" t="s">
        <v>50</v>
      </c>
      <c r="BF11045" s="101" t="s">
        <v>58</v>
      </c>
      <c r="BK11045" s="98" t="s">
        <v>70</v>
      </c>
    </row>
    <row r="11046" spans="17:63" ht="29.25" customHeight="1" x14ac:dyDescent="0.2">
      <c r="Q11046" s="92" t="s">
        <v>50</v>
      </c>
      <c r="BF11046" s="101" t="s">
        <v>58</v>
      </c>
      <c r="BK11046" s="98" t="s">
        <v>70</v>
      </c>
    </row>
    <row r="11047" spans="17:63" ht="29.25" customHeight="1" x14ac:dyDescent="0.2">
      <c r="Q11047" s="92" t="s">
        <v>50</v>
      </c>
      <c r="BF11047" s="101" t="s">
        <v>58</v>
      </c>
      <c r="BK11047" s="98" t="s">
        <v>70</v>
      </c>
    </row>
    <row r="11048" spans="17:63" ht="29.25" customHeight="1" x14ac:dyDescent="0.2">
      <c r="Q11048" s="92" t="s">
        <v>50</v>
      </c>
      <c r="BF11048" s="101" t="s">
        <v>58</v>
      </c>
      <c r="BK11048" s="98" t="s">
        <v>70</v>
      </c>
    </row>
    <row r="11049" spans="17:63" ht="29.25" customHeight="1" x14ac:dyDescent="0.2">
      <c r="Q11049" s="92" t="s">
        <v>50</v>
      </c>
      <c r="BF11049" s="101" t="s">
        <v>58</v>
      </c>
      <c r="BK11049" s="98" t="s">
        <v>70</v>
      </c>
    </row>
    <row r="11050" spans="17:63" ht="29.25" customHeight="1" x14ac:dyDescent="0.2">
      <c r="Q11050" s="92" t="s">
        <v>50</v>
      </c>
      <c r="BF11050" s="101" t="s">
        <v>58</v>
      </c>
      <c r="BK11050" s="98" t="s">
        <v>70</v>
      </c>
    </row>
    <row r="11051" spans="17:63" ht="29.25" customHeight="1" x14ac:dyDescent="0.2">
      <c r="Q11051" s="92" t="s">
        <v>50</v>
      </c>
      <c r="BF11051" s="101" t="s">
        <v>58</v>
      </c>
      <c r="BK11051" s="98" t="s">
        <v>70</v>
      </c>
    </row>
    <row r="11052" spans="17:63" ht="29.25" customHeight="1" x14ac:dyDescent="0.2">
      <c r="Q11052" s="92" t="s">
        <v>50</v>
      </c>
      <c r="BF11052" s="101" t="s">
        <v>58</v>
      </c>
      <c r="BK11052" s="98" t="s">
        <v>70</v>
      </c>
    </row>
    <row r="11053" spans="17:63" ht="29.25" customHeight="1" x14ac:dyDescent="0.2">
      <c r="Q11053" s="92" t="s">
        <v>50</v>
      </c>
      <c r="BF11053" s="101" t="s">
        <v>58</v>
      </c>
      <c r="BK11053" s="98" t="s">
        <v>70</v>
      </c>
    </row>
    <row r="11054" spans="17:63" ht="29.25" customHeight="1" x14ac:dyDescent="0.2">
      <c r="Q11054" s="92" t="s">
        <v>50</v>
      </c>
      <c r="BF11054" s="101" t="s">
        <v>58</v>
      </c>
      <c r="BK11054" s="98" t="s">
        <v>70</v>
      </c>
    </row>
    <row r="11055" spans="17:63" ht="29.25" customHeight="1" x14ac:dyDescent="0.2">
      <c r="Q11055" s="92" t="s">
        <v>50</v>
      </c>
      <c r="BF11055" s="101" t="s">
        <v>58</v>
      </c>
      <c r="BK11055" s="98" t="s">
        <v>70</v>
      </c>
    </row>
    <row r="11056" spans="17:63" ht="29.25" customHeight="1" x14ac:dyDescent="0.2">
      <c r="Q11056" s="92" t="s">
        <v>50</v>
      </c>
      <c r="BF11056" s="101" t="s">
        <v>58</v>
      </c>
      <c r="BK11056" s="98" t="s">
        <v>70</v>
      </c>
    </row>
    <row r="11057" spans="17:63" ht="29.25" customHeight="1" x14ac:dyDescent="0.2">
      <c r="Q11057" s="92" t="s">
        <v>50</v>
      </c>
      <c r="BF11057" s="101" t="s">
        <v>58</v>
      </c>
      <c r="BK11057" s="98" t="s">
        <v>70</v>
      </c>
    </row>
    <row r="11058" spans="17:63" ht="29.25" customHeight="1" x14ac:dyDescent="0.2">
      <c r="Q11058" s="92" t="s">
        <v>50</v>
      </c>
      <c r="BF11058" s="101" t="s">
        <v>58</v>
      </c>
      <c r="BK11058" s="98" t="s">
        <v>70</v>
      </c>
    </row>
    <row r="11059" spans="17:63" ht="29.25" customHeight="1" x14ac:dyDescent="0.2">
      <c r="Q11059" s="92" t="s">
        <v>50</v>
      </c>
      <c r="BF11059" s="101" t="s">
        <v>58</v>
      </c>
      <c r="BK11059" s="98" t="s">
        <v>70</v>
      </c>
    </row>
    <row r="11060" spans="17:63" ht="29.25" customHeight="1" x14ac:dyDescent="0.2">
      <c r="Q11060" s="92" t="s">
        <v>50</v>
      </c>
      <c r="BF11060" s="101" t="s">
        <v>58</v>
      </c>
      <c r="BK11060" s="98" t="s">
        <v>70</v>
      </c>
    </row>
    <row r="11061" spans="17:63" ht="29.25" customHeight="1" x14ac:dyDescent="0.2">
      <c r="Q11061" s="92" t="s">
        <v>50</v>
      </c>
      <c r="BF11061" s="101" t="s">
        <v>58</v>
      </c>
      <c r="BK11061" s="98" t="s">
        <v>70</v>
      </c>
    </row>
    <row r="11062" spans="17:63" ht="29.25" customHeight="1" x14ac:dyDescent="0.2">
      <c r="Q11062" s="92" t="s">
        <v>50</v>
      </c>
      <c r="BF11062" s="101" t="s">
        <v>58</v>
      </c>
      <c r="BK11062" s="98" t="s">
        <v>70</v>
      </c>
    </row>
    <row r="11063" spans="17:63" ht="29.25" customHeight="1" x14ac:dyDescent="0.2">
      <c r="Q11063" s="92" t="s">
        <v>50</v>
      </c>
      <c r="BF11063" s="101" t="s">
        <v>58</v>
      </c>
      <c r="BK11063" s="98" t="s">
        <v>70</v>
      </c>
    </row>
    <row r="11064" spans="17:63" ht="29.25" customHeight="1" x14ac:dyDescent="0.2">
      <c r="Q11064" s="92" t="s">
        <v>50</v>
      </c>
      <c r="BF11064" s="101" t="s">
        <v>58</v>
      </c>
      <c r="BK11064" s="98" t="s">
        <v>70</v>
      </c>
    </row>
    <row r="11065" spans="17:63" ht="29.25" customHeight="1" x14ac:dyDescent="0.2">
      <c r="Q11065" s="92" t="s">
        <v>50</v>
      </c>
      <c r="BF11065" s="101" t="s">
        <v>58</v>
      </c>
      <c r="BK11065" s="98" t="s">
        <v>70</v>
      </c>
    </row>
    <row r="11066" spans="17:63" ht="29.25" customHeight="1" x14ac:dyDescent="0.2">
      <c r="Q11066" s="92" t="s">
        <v>50</v>
      </c>
      <c r="BF11066" s="101" t="s">
        <v>58</v>
      </c>
      <c r="BK11066" s="98" t="s">
        <v>70</v>
      </c>
    </row>
    <row r="11067" spans="17:63" ht="29.25" customHeight="1" x14ac:dyDescent="0.2">
      <c r="Q11067" s="92" t="s">
        <v>50</v>
      </c>
      <c r="BF11067" s="101" t="s">
        <v>58</v>
      </c>
      <c r="BK11067" s="98" t="s">
        <v>70</v>
      </c>
    </row>
    <row r="11068" spans="17:63" ht="29.25" customHeight="1" x14ac:dyDescent="0.2">
      <c r="Q11068" s="92" t="s">
        <v>50</v>
      </c>
      <c r="BF11068" s="101" t="s">
        <v>58</v>
      </c>
      <c r="BK11068" s="98" t="s">
        <v>70</v>
      </c>
    </row>
    <row r="11069" spans="17:63" ht="29.25" customHeight="1" x14ac:dyDescent="0.2">
      <c r="Q11069" s="92" t="s">
        <v>50</v>
      </c>
      <c r="BF11069" s="101" t="s">
        <v>58</v>
      </c>
      <c r="BK11069" s="98" t="s">
        <v>70</v>
      </c>
    </row>
    <row r="11070" spans="17:63" ht="29.25" customHeight="1" x14ac:dyDescent="0.2">
      <c r="Q11070" s="92" t="s">
        <v>50</v>
      </c>
      <c r="BF11070" s="101" t="s">
        <v>58</v>
      </c>
      <c r="BK11070" s="98" t="s">
        <v>70</v>
      </c>
    </row>
    <row r="11071" spans="17:63" ht="29.25" customHeight="1" x14ac:dyDescent="0.2">
      <c r="Q11071" s="92" t="s">
        <v>50</v>
      </c>
      <c r="BF11071" s="101" t="s">
        <v>58</v>
      </c>
      <c r="BK11071" s="98" t="s">
        <v>70</v>
      </c>
    </row>
    <row r="11072" spans="17:63" ht="29.25" customHeight="1" x14ac:dyDescent="0.2">
      <c r="Q11072" s="92" t="s">
        <v>50</v>
      </c>
      <c r="BF11072" s="101" t="s">
        <v>58</v>
      </c>
      <c r="BK11072" s="98" t="s">
        <v>70</v>
      </c>
    </row>
    <row r="11073" spans="17:63" ht="29.25" customHeight="1" x14ac:dyDescent="0.2">
      <c r="Q11073" s="92" t="s">
        <v>50</v>
      </c>
      <c r="BF11073" s="101" t="s">
        <v>58</v>
      </c>
      <c r="BK11073" s="98" t="s">
        <v>70</v>
      </c>
    </row>
    <row r="11074" spans="17:63" ht="29.25" customHeight="1" x14ac:dyDescent="0.2">
      <c r="Q11074" s="92" t="s">
        <v>50</v>
      </c>
      <c r="BF11074" s="101" t="s">
        <v>58</v>
      </c>
      <c r="BK11074" s="98" t="s">
        <v>70</v>
      </c>
    </row>
    <row r="11075" spans="17:63" ht="29.25" customHeight="1" x14ac:dyDescent="0.2">
      <c r="Q11075" s="92" t="s">
        <v>50</v>
      </c>
      <c r="BF11075" s="101" t="s">
        <v>58</v>
      </c>
      <c r="BK11075" s="98" t="s">
        <v>70</v>
      </c>
    </row>
    <row r="11076" spans="17:63" ht="29.25" customHeight="1" x14ac:dyDescent="0.2">
      <c r="Q11076" s="92" t="s">
        <v>50</v>
      </c>
      <c r="BF11076" s="101" t="s">
        <v>58</v>
      </c>
      <c r="BK11076" s="98" t="s">
        <v>70</v>
      </c>
    </row>
    <row r="11077" spans="17:63" ht="29.25" customHeight="1" x14ac:dyDescent="0.2">
      <c r="Q11077" s="92" t="s">
        <v>50</v>
      </c>
      <c r="BF11077" s="101" t="s">
        <v>58</v>
      </c>
      <c r="BK11077" s="98" t="s">
        <v>70</v>
      </c>
    </row>
    <row r="11078" spans="17:63" ht="29.25" customHeight="1" x14ac:dyDescent="0.2">
      <c r="Q11078" s="92" t="s">
        <v>50</v>
      </c>
      <c r="BF11078" s="101" t="s">
        <v>58</v>
      </c>
      <c r="BK11078" s="98" t="s">
        <v>70</v>
      </c>
    </row>
    <row r="11079" spans="17:63" ht="29.25" customHeight="1" x14ac:dyDescent="0.2">
      <c r="Q11079" s="92" t="s">
        <v>50</v>
      </c>
      <c r="BF11079" s="101" t="s">
        <v>58</v>
      </c>
      <c r="BK11079" s="98" t="s">
        <v>70</v>
      </c>
    </row>
    <row r="11080" spans="17:63" ht="29.25" customHeight="1" x14ac:dyDescent="0.2">
      <c r="Q11080" s="92" t="s">
        <v>50</v>
      </c>
      <c r="BF11080" s="101" t="s">
        <v>58</v>
      </c>
      <c r="BK11080" s="98" t="s">
        <v>70</v>
      </c>
    </row>
    <row r="11081" spans="17:63" ht="29.25" customHeight="1" x14ac:dyDescent="0.2">
      <c r="Q11081" s="92" t="s">
        <v>50</v>
      </c>
      <c r="BF11081" s="101" t="s">
        <v>58</v>
      </c>
      <c r="BK11081" s="98" t="s">
        <v>70</v>
      </c>
    </row>
    <row r="11082" spans="17:63" ht="29.25" customHeight="1" x14ac:dyDescent="0.2">
      <c r="Q11082" s="92" t="s">
        <v>50</v>
      </c>
      <c r="BF11082" s="101" t="s">
        <v>58</v>
      </c>
      <c r="BK11082" s="98" t="s">
        <v>70</v>
      </c>
    </row>
    <row r="11083" spans="17:63" ht="29.25" customHeight="1" x14ac:dyDescent="0.2">
      <c r="Q11083" s="92" t="s">
        <v>50</v>
      </c>
      <c r="BF11083" s="101" t="s">
        <v>58</v>
      </c>
      <c r="BK11083" s="98" t="s">
        <v>70</v>
      </c>
    </row>
    <row r="11084" spans="17:63" ht="29.25" customHeight="1" x14ac:dyDescent="0.2">
      <c r="Q11084" s="92" t="s">
        <v>50</v>
      </c>
      <c r="BF11084" s="101" t="s">
        <v>58</v>
      </c>
      <c r="BK11084" s="98" t="s">
        <v>70</v>
      </c>
    </row>
    <row r="11085" spans="17:63" ht="29.25" customHeight="1" x14ac:dyDescent="0.2">
      <c r="Q11085" s="92" t="s">
        <v>50</v>
      </c>
      <c r="BF11085" s="101" t="s">
        <v>58</v>
      </c>
      <c r="BK11085" s="98" t="s">
        <v>70</v>
      </c>
    </row>
    <row r="11086" spans="17:63" ht="29.25" customHeight="1" x14ac:dyDescent="0.2">
      <c r="Q11086" s="92" t="s">
        <v>50</v>
      </c>
      <c r="BF11086" s="101" t="s">
        <v>58</v>
      </c>
      <c r="BK11086" s="98" t="s">
        <v>70</v>
      </c>
    </row>
    <row r="11087" spans="17:63" ht="29.25" customHeight="1" x14ac:dyDescent="0.2">
      <c r="Q11087" s="92" t="s">
        <v>50</v>
      </c>
      <c r="BF11087" s="101" t="s">
        <v>58</v>
      </c>
      <c r="BK11087" s="98" t="s">
        <v>70</v>
      </c>
    </row>
    <row r="11088" spans="17:63" ht="29.25" customHeight="1" x14ac:dyDescent="0.2">
      <c r="Q11088" s="92" t="s">
        <v>50</v>
      </c>
      <c r="BF11088" s="101" t="s">
        <v>58</v>
      </c>
      <c r="BK11088" s="98" t="s">
        <v>70</v>
      </c>
    </row>
    <row r="11089" spans="17:63" ht="29.25" customHeight="1" x14ac:dyDescent="0.2">
      <c r="Q11089" s="92" t="s">
        <v>50</v>
      </c>
      <c r="BF11089" s="101" t="s">
        <v>58</v>
      </c>
      <c r="BK11089" s="98" t="s">
        <v>70</v>
      </c>
    </row>
    <row r="11090" spans="17:63" ht="29.25" customHeight="1" x14ac:dyDescent="0.2">
      <c r="Q11090" s="92" t="s">
        <v>50</v>
      </c>
      <c r="BF11090" s="101" t="s">
        <v>58</v>
      </c>
      <c r="BK11090" s="98" t="s">
        <v>70</v>
      </c>
    </row>
    <row r="11091" spans="17:63" ht="29.25" customHeight="1" x14ac:dyDescent="0.2">
      <c r="Q11091" s="92" t="s">
        <v>50</v>
      </c>
      <c r="BF11091" s="101" t="s">
        <v>58</v>
      </c>
      <c r="BK11091" s="98" t="s">
        <v>70</v>
      </c>
    </row>
    <row r="11092" spans="17:63" ht="29.25" customHeight="1" x14ac:dyDescent="0.2">
      <c r="Q11092" s="92" t="s">
        <v>50</v>
      </c>
      <c r="BF11092" s="101" t="s">
        <v>58</v>
      </c>
      <c r="BK11092" s="98" t="s">
        <v>70</v>
      </c>
    </row>
    <row r="11093" spans="17:63" ht="29.25" customHeight="1" x14ac:dyDescent="0.2">
      <c r="Q11093" s="92" t="s">
        <v>50</v>
      </c>
      <c r="BF11093" s="101" t="s">
        <v>58</v>
      </c>
      <c r="BK11093" s="98" t="s">
        <v>70</v>
      </c>
    </row>
    <row r="11094" spans="17:63" ht="29.25" customHeight="1" x14ac:dyDescent="0.2">
      <c r="Q11094" s="92" t="s">
        <v>50</v>
      </c>
      <c r="BF11094" s="101" t="s">
        <v>58</v>
      </c>
      <c r="BK11094" s="98" t="s">
        <v>70</v>
      </c>
    </row>
    <row r="11095" spans="17:63" ht="29.25" customHeight="1" x14ac:dyDescent="0.2">
      <c r="Q11095" s="92" t="s">
        <v>50</v>
      </c>
      <c r="BF11095" s="101" t="s">
        <v>58</v>
      </c>
      <c r="BK11095" s="98" t="s">
        <v>70</v>
      </c>
    </row>
    <row r="11096" spans="17:63" ht="29.25" customHeight="1" x14ac:dyDescent="0.2">
      <c r="Q11096" s="92" t="s">
        <v>50</v>
      </c>
      <c r="BF11096" s="101" t="s">
        <v>58</v>
      </c>
      <c r="BK11096" s="98" t="s">
        <v>70</v>
      </c>
    </row>
    <row r="11097" spans="17:63" ht="29.25" customHeight="1" x14ac:dyDescent="0.2">
      <c r="Q11097" s="92" t="s">
        <v>50</v>
      </c>
      <c r="BF11097" s="101" t="s">
        <v>58</v>
      </c>
      <c r="BK11097" s="98" t="s">
        <v>70</v>
      </c>
    </row>
    <row r="11098" spans="17:63" ht="29.25" customHeight="1" x14ac:dyDescent="0.2">
      <c r="Q11098" s="92" t="s">
        <v>50</v>
      </c>
      <c r="BF11098" s="101" t="s">
        <v>58</v>
      </c>
      <c r="BK11098" s="98" t="s">
        <v>70</v>
      </c>
    </row>
    <row r="11099" spans="17:63" ht="29.25" customHeight="1" x14ac:dyDescent="0.2">
      <c r="Q11099" s="92" t="s">
        <v>50</v>
      </c>
      <c r="BF11099" s="101" t="s">
        <v>58</v>
      </c>
      <c r="BK11099" s="98" t="s">
        <v>70</v>
      </c>
    </row>
    <row r="11100" spans="17:63" ht="29.25" customHeight="1" x14ac:dyDescent="0.2">
      <c r="Q11100" s="92" t="s">
        <v>50</v>
      </c>
      <c r="BF11100" s="101" t="s">
        <v>58</v>
      </c>
      <c r="BK11100" s="98" t="s">
        <v>70</v>
      </c>
    </row>
    <row r="11101" spans="17:63" ht="29.25" customHeight="1" x14ac:dyDescent="0.2">
      <c r="Q11101" s="92" t="s">
        <v>50</v>
      </c>
      <c r="BF11101" s="101" t="s">
        <v>58</v>
      </c>
      <c r="BK11101" s="98" t="s">
        <v>70</v>
      </c>
    </row>
    <row r="11102" spans="17:63" ht="29.25" customHeight="1" x14ac:dyDescent="0.2">
      <c r="Q11102" s="92" t="s">
        <v>50</v>
      </c>
      <c r="BF11102" s="101" t="s">
        <v>58</v>
      </c>
      <c r="BK11102" s="98" t="s">
        <v>70</v>
      </c>
    </row>
    <row r="11103" spans="17:63" ht="29.25" customHeight="1" x14ac:dyDescent="0.2">
      <c r="Q11103" s="92" t="s">
        <v>50</v>
      </c>
      <c r="BF11103" s="101" t="s">
        <v>58</v>
      </c>
      <c r="BK11103" s="98" t="s">
        <v>70</v>
      </c>
    </row>
    <row r="11104" spans="17:63" ht="29.25" customHeight="1" x14ac:dyDescent="0.2">
      <c r="Q11104" s="92" t="s">
        <v>50</v>
      </c>
      <c r="BF11104" s="101" t="s">
        <v>58</v>
      </c>
      <c r="BK11104" s="98" t="s">
        <v>70</v>
      </c>
    </row>
    <row r="11105" spans="17:63" ht="29.25" customHeight="1" x14ac:dyDescent="0.2">
      <c r="Q11105" s="92" t="s">
        <v>50</v>
      </c>
      <c r="BF11105" s="101" t="s">
        <v>58</v>
      </c>
      <c r="BK11105" s="98" t="s">
        <v>70</v>
      </c>
    </row>
    <row r="11106" spans="17:63" ht="29.25" customHeight="1" x14ac:dyDescent="0.2">
      <c r="Q11106" s="92" t="s">
        <v>50</v>
      </c>
      <c r="BF11106" s="101" t="s">
        <v>58</v>
      </c>
      <c r="BK11106" s="98" t="s">
        <v>70</v>
      </c>
    </row>
    <row r="11107" spans="17:63" ht="29.25" customHeight="1" x14ac:dyDescent="0.2">
      <c r="Q11107" s="92" t="s">
        <v>50</v>
      </c>
      <c r="BF11107" s="101" t="s">
        <v>58</v>
      </c>
      <c r="BK11107" s="98" t="s">
        <v>70</v>
      </c>
    </row>
    <row r="11108" spans="17:63" ht="29.25" customHeight="1" x14ac:dyDescent="0.2">
      <c r="Q11108" s="92" t="s">
        <v>50</v>
      </c>
      <c r="BF11108" s="101" t="s">
        <v>58</v>
      </c>
      <c r="BK11108" s="98" t="s">
        <v>70</v>
      </c>
    </row>
    <row r="11109" spans="17:63" ht="29.25" customHeight="1" x14ac:dyDescent="0.2">
      <c r="Q11109" s="92" t="s">
        <v>50</v>
      </c>
      <c r="BF11109" s="101" t="s">
        <v>58</v>
      </c>
      <c r="BK11109" s="98" t="s">
        <v>70</v>
      </c>
    </row>
    <row r="11110" spans="17:63" ht="29.25" customHeight="1" x14ac:dyDescent="0.2">
      <c r="Q11110" s="92" t="s">
        <v>50</v>
      </c>
      <c r="BF11110" s="101" t="s">
        <v>58</v>
      </c>
      <c r="BK11110" s="98" t="s">
        <v>70</v>
      </c>
    </row>
    <row r="11111" spans="17:63" ht="29.25" customHeight="1" x14ac:dyDescent="0.2">
      <c r="Q11111" s="92" t="s">
        <v>50</v>
      </c>
      <c r="BF11111" s="101" t="s">
        <v>58</v>
      </c>
      <c r="BK11111" s="98" t="s">
        <v>70</v>
      </c>
    </row>
    <row r="11112" spans="17:63" ht="29.25" customHeight="1" x14ac:dyDescent="0.2">
      <c r="Q11112" s="92" t="s">
        <v>50</v>
      </c>
      <c r="BF11112" s="101" t="s">
        <v>58</v>
      </c>
      <c r="BK11112" s="98" t="s">
        <v>70</v>
      </c>
    </row>
    <row r="11113" spans="17:63" ht="29.25" customHeight="1" x14ac:dyDescent="0.2">
      <c r="Q11113" s="92" t="s">
        <v>50</v>
      </c>
      <c r="BF11113" s="101" t="s">
        <v>58</v>
      </c>
      <c r="BK11113" s="98" t="s">
        <v>70</v>
      </c>
    </row>
    <row r="11114" spans="17:63" ht="29.25" customHeight="1" x14ac:dyDescent="0.2">
      <c r="Q11114" s="92" t="s">
        <v>50</v>
      </c>
      <c r="BF11114" s="101" t="s">
        <v>58</v>
      </c>
      <c r="BK11114" s="98" t="s">
        <v>70</v>
      </c>
    </row>
    <row r="11115" spans="17:63" ht="29.25" customHeight="1" x14ac:dyDescent="0.2">
      <c r="Q11115" s="92" t="s">
        <v>50</v>
      </c>
      <c r="BF11115" s="101" t="s">
        <v>58</v>
      </c>
      <c r="BK11115" s="98" t="s">
        <v>70</v>
      </c>
    </row>
    <row r="11116" spans="17:63" ht="29.25" customHeight="1" x14ac:dyDescent="0.2">
      <c r="Q11116" s="92" t="s">
        <v>50</v>
      </c>
      <c r="BF11116" s="101" t="s">
        <v>58</v>
      </c>
      <c r="BK11116" s="98" t="s">
        <v>70</v>
      </c>
    </row>
    <row r="11117" spans="17:63" ht="29.25" customHeight="1" x14ac:dyDescent="0.2">
      <c r="Q11117" s="92" t="s">
        <v>50</v>
      </c>
      <c r="BF11117" s="101" t="s">
        <v>58</v>
      </c>
      <c r="BK11117" s="98" t="s">
        <v>70</v>
      </c>
    </row>
    <row r="11118" spans="17:63" ht="29.25" customHeight="1" x14ac:dyDescent="0.2">
      <c r="Q11118" s="92" t="s">
        <v>50</v>
      </c>
      <c r="BF11118" s="101" t="s">
        <v>58</v>
      </c>
      <c r="BK11118" s="98" t="s">
        <v>70</v>
      </c>
    </row>
    <row r="11119" spans="17:63" ht="29.25" customHeight="1" x14ac:dyDescent="0.2">
      <c r="Q11119" s="92" t="s">
        <v>50</v>
      </c>
      <c r="BF11119" s="101" t="s">
        <v>58</v>
      </c>
      <c r="BK11119" s="98" t="s">
        <v>70</v>
      </c>
    </row>
    <row r="11120" spans="17:63" ht="29.25" customHeight="1" x14ac:dyDescent="0.2">
      <c r="Q11120" s="92" t="s">
        <v>50</v>
      </c>
      <c r="BF11120" s="101" t="s">
        <v>58</v>
      </c>
      <c r="BK11120" s="98" t="s">
        <v>70</v>
      </c>
    </row>
    <row r="11121" spans="17:63" ht="29.25" customHeight="1" x14ac:dyDescent="0.2">
      <c r="Q11121" s="92" t="s">
        <v>50</v>
      </c>
      <c r="BF11121" s="101" t="s">
        <v>58</v>
      </c>
      <c r="BK11121" s="98" t="s">
        <v>70</v>
      </c>
    </row>
    <row r="11122" spans="17:63" ht="29.25" customHeight="1" x14ac:dyDescent="0.2">
      <c r="Q11122" s="92" t="s">
        <v>50</v>
      </c>
      <c r="BF11122" s="101" t="s">
        <v>58</v>
      </c>
      <c r="BK11122" s="98" t="s">
        <v>70</v>
      </c>
    </row>
    <row r="11123" spans="17:63" ht="29.25" customHeight="1" x14ac:dyDescent="0.2">
      <c r="Q11123" s="92" t="s">
        <v>50</v>
      </c>
      <c r="BF11123" s="101" t="s">
        <v>58</v>
      </c>
      <c r="BK11123" s="98" t="s">
        <v>70</v>
      </c>
    </row>
    <row r="11124" spans="17:63" ht="29.25" customHeight="1" x14ac:dyDescent="0.2">
      <c r="Q11124" s="92" t="s">
        <v>50</v>
      </c>
      <c r="BF11124" s="101" t="s">
        <v>58</v>
      </c>
      <c r="BK11124" s="98" t="s">
        <v>70</v>
      </c>
    </row>
    <row r="11125" spans="17:63" ht="29.25" customHeight="1" x14ac:dyDescent="0.2">
      <c r="Q11125" s="92" t="s">
        <v>50</v>
      </c>
      <c r="BF11125" s="101" t="s">
        <v>58</v>
      </c>
      <c r="BK11125" s="98" t="s">
        <v>70</v>
      </c>
    </row>
    <row r="11126" spans="17:63" ht="29.25" customHeight="1" x14ac:dyDescent="0.2">
      <c r="Q11126" s="92" t="s">
        <v>50</v>
      </c>
      <c r="BF11126" s="101" t="s">
        <v>58</v>
      </c>
      <c r="BK11126" s="98" t="s">
        <v>70</v>
      </c>
    </row>
    <row r="11127" spans="17:63" ht="29.25" customHeight="1" x14ac:dyDescent="0.2">
      <c r="Q11127" s="92" t="s">
        <v>50</v>
      </c>
      <c r="BF11127" s="101" t="s">
        <v>58</v>
      </c>
      <c r="BK11127" s="98" t="s">
        <v>70</v>
      </c>
    </row>
    <row r="11128" spans="17:63" ht="29.25" customHeight="1" x14ac:dyDescent="0.2">
      <c r="Q11128" s="92" t="s">
        <v>50</v>
      </c>
      <c r="BF11128" s="101" t="s">
        <v>58</v>
      </c>
      <c r="BK11128" s="98" t="s">
        <v>70</v>
      </c>
    </row>
    <row r="11129" spans="17:63" ht="29.25" customHeight="1" x14ac:dyDescent="0.2">
      <c r="Q11129" s="92" t="s">
        <v>50</v>
      </c>
      <c r="BF11129" s="101" t="s">
        <v>58</v>
      </c>
      <c r="BK11129" s="98" t="s">
        <v>70</v>
      </c>
    </row>
    <row r="11130" spans="17:63" ht="29.25" customHeight="1" x14ac:dyDescent="0.2">
      <c r="Q11130" s="92" t="s">
        <v>50</v>
      </c>
      <c r="BF11130" s="101" t="s">
        <v>58</v>
      </c>
      <c r="BK11130" s="98" t="s">
        <v>70</v>
      </c>
    </row>
    <row r="11131" spans="17:63" ht="29.25" customHeight="1" x14ac:dyDescent="0.2">
      <c r="Q11131" s="92" t="s">
        <v>50</v>
      </c>
      <c r="BF11131" s="101" t="s">
        <v>58</v>
      </c>
      <c r="BK11131" s="98" t="s">
        <v>70</v>
      </c>
    </row>
    <row r="11132" spans="17:63" ht="29.25" customHeight="1" x14ac:dyDescent="0.2">
      <c r="Q11132" s="92" t="s">
        <v>50</v>
      </c>
      <c r="BF11132" s="101" t="s">
        <v>58</v>
      </c>
      <c r="BK11132" s="98" t="s">
        <v>70</v>
      </c>
    </row>
    <row r="11133" spans="17:63" ht="29.25" customHeight="1" x14ac:dyDescent="0.2">
      <c r="Q11133" s="92" t="s">
        <v>50</v>
      </c>
      <c r="BF11133" s="101" t="s">
        <v>58</v>
      </c>
      <c r="BK11133" s="98" t="s">
        <v>70</v>
      </c>
    </row>
    <row r="11134" spans="17:63" ht="29.25" customHeight="1" x14ac:dyDescent="0.2">
      <c r="Q11134" s="92" t="s">
        <v>50</v>
      </c>
      <c r="BF11134" s="101" t="s">
        <v>58</v>
      </c>
      <c r="BK11134" s="98" t="s">
        <v>70</v>
      </c>
    </row>
    <row r="11135" spans="17:63" ht="29.25" customHeight="1" x14ac:dyDescent="0.2">
      <c r="Q11135" s="92" t="s">
        <v>50</v>
      </c>
      <c r="BF11135" s="101" t="s">
        <v>58</v>
      </c>
      <c r="BK11135" s="98" t="s">
        <v>70</v>
      </c>
    </row>
    <row r="11136" spans="17:63" ht="29.25" customHeight="1" x14ac:dyDescent="0.2">
      <c r="Q11136" s="92" t="s">
        <v>50</v>
      </c>
      <c r="BF11136" s="101" t="s">
        <v>58</v>
      </c>
      <c r="BK11136" s="98" t="s">
        <v>70</v>
      </c>
    </row>
    <row r="11137" spans="17:63" ht="29.25" customHeight="1" x14ac:dyDescent="0.2">
      <c r="Q11137" s="92" t="s">
        <v>50</v>
      </c>
      <c r="BF11137" s="101" t="s">
        <v>58</v>
      </c>
      <c r="BK11137" s="98" t="s">
        <v>70</v>
      </c>
    </row>
    <row r="11138" spans="17:63" ht="29.25" customHeight="1" x14ac:dyDescent="0.2">
      <c r="Q11138" s="92" t="s">
        <v>50</v>
      </c>
      <c r="BF11138" s="101" t="s">
        <v>58</v>
      </c>
      <c r="BK11138" s="98" t="s">
        <v>70</v>
      </c>
    </row>
    <row r="11139" spans="17:63" ht="29.25" customHeight="1" x14ac:dyDescent="0.2">
      <c r="Q11139" s="92" t="s">
        <v>50</v>
      </c>
      <c r="BF11139" s="101" t="s">
        <v>58</v>
      </c>
      <c r="BK11139" s="98" t="s">
        <v>70</v>
      </c>
    </row>
    <row r="11140" spans="17:63" ht="29.25" customHeight="1" x14ac:dyDescent="0.2">
      <c r="Q11140" s="92" t="s">
        <v>50</v>
      </c>
      <c r="BF11140" s="101" t="s">
        <v>58</v>
      </c>
      <c r="BK11140" s="98" t="s">
        <v>70</v>
      </c>
    </row>
    <row r="11141" spans="17:63" ht="29.25" customHeight="1" x14ac:dyDescent="0.2">
      <c r="Q11141" s="92" t="s">
        <v>50</v>
      </c>
      <c r="BF11141" s="101" t="s">
        <v>58</v>
      </c>
      <c r="BK11141" s="98" t="s">
        <v>70</v>
      </c>
    </row>
    <row r="11142" spans="17:63" ht="29.25" customHeight="1" x14ac:dyDescent="0.2">
      <c r="Q11142" s="92" t="s">
        <v>50</v>
      </c>
      <c r="BF11142" s="101" t="s">
        <v>58</v>
      </c>
      <c r="BK11142" s="98" t="s">
        <v>70</v>
      </c>
    </row>
    <row r="11143" spans="17:63" ht="29.25" customHeight="1" x14ac:dyDescent="0.2">
      <c r="Q11143" s="92" t="s">
        <v>50</v>
      </c>
      <c r="BF11143" s="101" t="s">
        <v>58</v>
      </c>
      <c r="BK11143" s="98" t="s">
        <v>70</v>
      </c>
    </row>
    <row r="11144" spans="17:63" ht="29.25" customHeight="1" x14ac:dyDescent="0.2">
      <c r="Q11144" s="92" t="s">
        <v>50</v>
      </c>
      <c r="BF11144" s="101" t="s">
        <v>58</v>
      </c>
      <c r="BK11144" s="98" t="s">
        <v>70</v>
      </c>
    </row>
    <row r="11145" spans="17:63" ht="29.25" customHeight="1" x14ac:dyDescent="0.2">
      <c r="Q11145" s="92" t="s">
        <v>50</v>
      </c>
      <c r="BF11145" s="101" t="s">
        <v>58</v>
      </c>
      <c r="BK11145" s="98" t="s">
        <v>70</v>
      </c>
    </row>
    <row r="11146" spans="17:63" ht="29.25" customHeight="1" x14ac:dyDescent="0.2">
      <c r="Q11146" s="92" t="s">
        <v>50</v>
      </c>
      <c r="BF11146" s="101" t="s">
        <v>58</v>
      </c>
      <c r="BK11146" s="98" t="s">
        <v>70</v>
      </c>
    </row>
    <row r="11147" spans="17:63" ht="29.25" customHeight="1" x14ac:dyDescent="0.2">
      <c r="Q11147" s="92" t="s">
        <v>50</v>
      </c>
      <c r="BF11147" s="101" t="s">
        <v>58</v>
      </c>
      <c r="BK11147" s="98" t="s">
        <v>70</v>
      </c>
    </row>
    <row r="11148" spans="17:63" ht="29.25" customHeight="1" x14ac:dyDescent="0.2">
      <c r="Q11148" s="92" t="s">
        <v>50</v>
      </c>
      <c r="BF11148" s="101" t="s">
        <v>58</v>
      </c>
      <c r="BK11148" s="98" t="s">
        <v>70</v>
      </c>
    </row>
    <row r="11149" spans="17:63" ht="29.25" customHeight="1" x14ac:dyDescent="0.2">
      <c r="Q11149" s="92" t="s">
        <v>50</v>
      </c>
      <c r="BF11149" s="101" t="s">
        <v>58</v>
      </c>
      <c r="BK11149" s="98" t="s">
        <v>70</v>
      </c>
    </row>
    <row r="11150" spans="17:63" ht="29.25" customHeight="1" x14ac:dyDescent="0.2">
      <c r="Q11150" s="92" t="s">
        <v>50</v>
      </c>
      <c r="BF11150" s="101" t="s">
        <v>58</v>
      </c>
      <c r="BK11150" s="98" t="s">
        <v>70</v>
      </c>
    </row>
    <row r="11151" spans="17:63" ht="29.25" customHeight="1" x14ac:dyDescent="0.2">
      <c r="Q11151" s="92" t="s">
        <v>50</v>
      </c>
      <c r="BF11151" s="101" t="s">
        <v>58</v>
      </c>
      <c r="BK11151" s="98" t="s">
        <v>70</v>
      </c>
    </row>
    <row r="11152" spans="17:63" ht="29.25" customHeight="1" x14ac:dyDescent="0.2">
      <c r="Q11152" s="92" t="s">
        <v>50</v>
      </c>
      <c r="BF11152" s="101" t="s">
        <v>58</v>
      </c>
      <c r="BK11152" s="98" t="s">
        <v>70</v>
      </c>
    </row>
    <row r="11153" spans="17:63" ht="29.25" customHeight="1" x14ac:dyDescent="0.2">
      <c r="Q11153" s="92" t="s">
        <v>50</v>
      </c>
      <c r="BF11153" s="101" t="s">
        <v>58</v>
      </c>
      <c r="BK11153" s="98" t="s">
        <v>70</v>
      </c>
    </row>
    <row r="11154" spans="17:63" ht="29.25" customHeight="1" x14ac:dyDescent="0.2">
      <c r="Q11154" s="92" t="s">
        <v>50</v>
      </c>
      <c r="BF11154" s="101" t="s">
        <v>58</v>
      </c>
      <c r="BK11154" s="98" t="s">
        <v>70</v>
      </c>
    </row>
    <row r="11155" spans="17:63" ht="29.25" customHeight="1" x14ac:dyDescent="0.2">
      <c r="Q11155" s="92" t="s">
        <v>50</v>
      </c>
      <c r="BF11155" s="101" t="s">
        <v>58</v>
      </c>
      <c r="BK11155" s="98" t="s">
        <v>70</v>
      </c>
    </row>
    <row r="11156" spans="17:63" ht="29.25" customHeight="1" x14ac:dyDescent="0.2">
      <c r="Q11156" s="92" t="s">
        <v>50</v>
      </c>
      <c r="BF11156" s="101" t="s">
        <v>58</v>
      </c>
      <c r="BK11156" s="98" t="s">
        <v>70</v>
      </c>
    </row>
    <row r="11157" spans="17:63" ht="29.25" customHeight="1" x14ac:dyDescent="0.2">
      <c r="Q11157" s="92" t="s">
        <v>50</v>
      </c>
      <c r="BF11157" s="101" t="s">
        <v>58</v>
      </c>
      <c r="BK11157" s="98" t="s">
        <v>70</v>
      </c>
    </row>
    <row r="11158" spans="17:63" ht="29.25" customHeight="1" x14ac:dyDescent="0.2">
      <c r="Q11158" s="92" t="s">
        <v>50</v>
      </c>
      <c r="BF11158" s="101" t="s">
        <v>58</v>
      </c>
      <c r="BK11158" s="98" t="s">
        <v>70</v>
      </c>
    </row>
    <row r="11159" spans="17:63" ht="29.25" customHeight="1" x14ac:dyDescent="0.2">
      <c r="Q11159" s="92" t="s">
        <v>50</v>
      </c>
      <c r="BF11159" s="101" t="s">
        <v>58</v>
      </c>
      <c r="BK11159" s="98" t="s">
        <v>70</v>
      </c>
    </row>
    <row r="11160" spans="17:63" ht="29.25" customHeight="1" x14ac:dyDescent="0.2">
      <c r="Q11160" s="92" t="s">
        <v>50</v>
      </c>
      <c r="BF11160" s="101" t="s">
        <v>58</v>
      </c>
      <c r="BK11160" s="98" t="s">
        <v>70</v>
      </c>
    </row>
    <row r="11161" spans="17:63" ht="29.25" customHeight="1" x14ac:dyDescent="0.2">
      <c r="Q11161" s="92" t="s">
        <v>50</v>
      </c>
      <c r="BF11161" s="101" t="s">
        <v>58</v>
      </c>
      <c r="BK11161" s="98" t="s">
        <v>70</v>
      </c>
    </row>
    <row r="11162" spans="17:63" ht="29.25" customHeight="1" x14ac:dyDescent="0.2">
      <c r="Q11162" s="92" t="s">
        <v>50</v>
      </c>
      <c r="BF11162" s="101" t="s">
        <v>58</v>
      </c>
      <c r="BK11162" s="98" t="s">
        <v>70</v>
      </c>
    </row>
    <row r="11163" spans="17:63" ht="29.25" customHeight="1" x14ac:dyDescent="0.2">
      <c r="Q11163" s="92" t="s">
        <v>50</v>
      </c>
      <c r="BF11163" s="101" t="s">
        <v>58</v>
      </c>
      <c r="BK11163" s="98" t="s">
        <v>70</v>
      </c>
    </row>
    <row r="11164" spans="17:63" ht="29.25" customHeight="1" x14ac:dyDescent="0.2">
      <c r="Q11164" s="92" t="s">
        <v>50</v>
      </c>
      <c r="BF11164" s="101" t="s">
        <v>58</v>
      </c>
      <c r="BK11164" s="98" t="s">
        <v>70</v>
      </c>
    </row>
    <row r="11165" spans="17:63" ht="29.25" customHeight="1" x14ac:dyDescent="0.2">
      <c r="Q11165" s="92" t="s">
        <v>50</v>
      </c>
      <c r="BF11165" s="101" t="s">
        <v>58</v>
      </c>
      <c r="BK11165" s="98" t="s">
        <v>70</v>
      </c>
    </row>
    <row r="11166" spans="17:63" ht="29.25" customHeight="1" x14ac:dyDescent="0.2">
      <c r="Q11166" s="92" t="s">
        <v>50</v>
      </c>
      <c r="BF11166" s="101" t="s">
        <v>58</v>
      </c>
      <c r="BK11166" s="98" t="s">
        <v>70</v>
      </c>
    </row>
    <row r="11167" spans="17:63" ht="29.25" customHeight="1" x14ac:dyDescent="0.2">
      <c r="Q11167" s="92" t="s">
        <v>50</v>
      </c>
      <c r="BF11167" s="101" t="s">
        <v>58</v>
      </c>
      <c r="BK11167" s="98" t="s">
        <v>70</v>
      </c>
    </row>
    <row r="11168" spans="17:63" ht="29.25" customHeight="1" x14ac:dyDescent="0.2">
      <c r="Q11168" s="92" t="s">
        <v>50</v>
      </c>
      <c r="BF11168" s="101" t="s">
        <v>58</v>
      </c>
      <c r="BK11168" s="98" t="s">
        <v>70</v>
      </c>
    </row>
    <row r="11169" spans="17:63" ht="29.25" customHeight="1" x14ac:dyDescent="0.2">
      <c r="Q11169" s="92" t="s">
        <v>50</v>
      </c>
      <c r="BF11169" s="101" t="s">
        <v>58</v>
      </c>
      <c r="BK11169" s="98" t="s">
        <v>70</v>
      </c>
    </row>
    <row r="11170" spans="17:63" ht="29.25" customHeight="1" x14ac:dyDescent="0.2">
      <c r="Q11170" s="92" t="s">
        <v>50</v>
      </c>
      <c r="BF11170" s="101" t="s">
        <v>58</v>
      </c>
      <c r="BK11170" s="98" t="s">
        <v>70</v>
      </c>
    </row>
    <row r="11171" spans="17:63" ht="29.25" customHeight="1" x14ac:dyDescent="0.2">
      <c r="Q11171" s="92" t="s">
        <v>50</v>
      </c>
      <c r="BF11171" s="101" t="s">
        <v>58</v>
      </c>
      <c r="BK11171" s="98" t="s">
        <v>70</v>
      </c>
    </row>
    <row r="11172" spans="17:63" ht="29.25" customHeight="1" x14ac:dyDescent="0.2">
      <c r="Q11172" s="92" t="s">
        <v>50</v>
      </c>
      <c r="BF11172" s="101" t="s">
        <v>58</v>
      </c>
      <c r="BK11172" s="98" t="s">
        <v>70</v>
      </c>
    </row>
    <row r="11173" spans="17:63" ht="29.25" customHeight="1" x14ac:dyDescent="0.2">
      <c r="Q11173" s="92" t="s">
        <v>50</v>
      </c>
      <c r="BF11173" s="101" t="s">
        <v>58</v>
      </c>
      <c r="BK11173" s="98" t="s">
        <v>70</v>
      </c>
    </row>
    <row r="11174" spans="17:63" ht="29.25" customHeight="1" x14ac:dyDescent="0.2">
      <c r="Q11174" s="92" t="s">
        <v>50</v>
      </c>
      <c r="BF11174" s="101" t="s">
        <v>58</v>
      </c>
      <c r="BK11174" s="98" t="s">
        <v>70</v>
      </c>
    </row>
    <row r="11175" spans="17:63" ht="29.25" customHeight="1" x14ac:dyDescent="0.2">
      <c r="Q11175" s="92" t="s">
        <v>50</v>
      </c>
      <c r="BF11175" s="101" t="s">
        <v>58</v>
      </c>
      <c r="BK11175" s="98" t="s">
        <v>70</v>
      </c>
    </row>
    <row r="11176" spans="17:63" ht="29.25" customHeight="1" x14ac:dyDescent="0.2">
      <c r="Q11176" s="92" t="s">
        <v>50</v>
      </c>
      <c r="BF11176" s="101" t="s">
        <v>58</v>
      </c>
      <c r="BK11176" s="98" t="s">
        <v>70</v>
      </c>
    </row>
    <row r="11177" spans="17:63" ht="29.25" customHeight="1" x14ac:dyDescent="0.2">
      <c r="Q11177" s="92" t="s">
        <v>50</v>
      </c>
      <c r="BF11177" s="101" t="s">
        <v>58</v>
      </c>
      <c r="BK11177" s="98" t="s">
        <v>70</v>
      </c>
    </row>
    <row r="11178" spans="17:63" ht="29.25" customHeight="1" x14ac:dyDescent="0.2">
      <c r="Q11178" s="92" t="s">
        <v>50</v>
      </c>
      <c r="BF11178" s="101" t="s">
        <v>58</v>
      </c>
      <c r="BK11178" s="98" t="s">
        <v>70</v>
      </c>
    </row>
    <row r="11179" spans="17:63" ht="29.25" customHeight="1" x14ac:dyDescent="0.2">
      <c r="Q11179" s="92" t="s">
        <v>50</v>
      </c>
      <c r="BF11179" s="101" t="s">
        <v>58</v>
      </c>
      <c r="BK11179" s="98" t="s">
        <v>70</v>
      </c>
    </row>
    <row r="11180" spans="17:63" ht="29.25" customHeight="1" x14ac:dyDescent="0.2">
      <c r="Q11180" s="92" t="s">
        <v>50</v>
      </c>
      <c r="BF11180" s="101" t="s">
        <v>58</v>
      </c>
      <c r="BK11180" s="98" t="s">
        <v>70</v>
      </c>
    </row>
    <row r="11181" spans="17:63" ht="29.25" customHeight="1" x14ac:dyDescent="0.2">
      <c r="Q11181" s="92" t="s">
        <v>50</v>
      </c>
      <c r="BF11181" s="101" t="s">
        <v>58</v>
      </c>
      <c r="BK11181" s="98" t="s">
        <v>70</v>
      </c>
    </row>
    <row r="11182" spans="17:63" ht="29.25" customHeight="1" x14ac:dyDescent="0.2">
      <c r="Q11182" s="92" t="s">
        <v>50</v>
      </c>
      <c r="BF11182" s="101" t="s">
        <v>58</v>
      </c>
      <c r="BK11182" s="98" t="s">
        <v>70</v>
      </c>
    </row>
    <row r="11183" spans="17:63" ht="29.25" customHeight="1" x14ac:dyDescent="0.2">
      <c r="Q11183" s="92" t="s">
        <v>50</v>
      </c>
      <c r="BF11183" s="101" t="s">
        <v>58</v>
      </c>
      <c r="BK11183" s="98" t="s">
        <v>70</v>
      </c>
    </row>
    <row r="11184" spans="17:63" ht="29.25" customHeight="1" x14ac:dyDescent="0.2">
      <c r="Q11184" s="92" t="s">
        <v>50</v>
      </c>
      <c r="BF11184" s="101" t="s">
        <v>58</v>
      </c>
      <c r="BK11184" s="98" t="s">
        <v>70</v>
      </c>
    </row>
    <row r="11185" spans="17:63" ht="29.25" customHeight="1" x14ac:dyDescent="0.2">
      <c r="Q11185" s="92" t="s">
        <v>50</v>
      </c>
      <c r="BF11185" s="101" t="s">
        <v>58</v>
      </c>
      <c r="BK11185" s="98" t="s">
        <v>70</v>
      </c>
    </row>
    <row r="11186" spans="17:63" ht="29.25" customHeight="1" x14ac:dyDescent="0.2">
      <c r="Q11186" s="92" t="s">
        <v>50</v>
      </c>
      <c r="BF11186" s="101" t="s">
        <v>58</v>
      </c>
      <c r="BK11186" s="98" t="s">
        <v>70</v>
      </c>
    </row>
    <row r="11187" spans="17:63" ht="29.25" customHeight="1" x14ac:dyDescent="0.2">
      <c r="Q11187" s="92" t="s">
        <v>50</v>
      </c>
      <c r="BF11187" s="101" t="s">
        <v>58</v>
      </c>
      <c r="BK11187" s="98" t="s">
        <v>70</v>
      </c>
    </row>
    <row r="11188" spans="17:63" ht="29.25" customHeight="1" x14ac:dyDescent="0.2">
      <c r="Q11188" s="92" t="s">
        <v>50</v>
      </c>
      <c r="BF11188" s="101" t="s">
        <v>58</v>
      </c>
      <c r="BK11188" s="98" t="s">
        <v>70</v>
      </c>
    </row>
    <row r="11189" spans="17:63" ht="29.25" customHeight="1" x14ac:dyDescent="0.2">
      <c r="Q11189" s="92" t="s">
        <v>50</v>
      </c>
      <c r="BF11189" s="101" t="s">
        <v>58</v>
      </c>
      <c r="BK11189" s="98" t="s">
        <v>70</v>
      </c>
    </row>
    <row r="11190" spans="17:63" ht="29.25" customHeight="1" x14ac:dyDescent="0.2">
      <c r="Q11190" s="92" t="s">
        <v>50</v>
      </c>
      <c r="BF11190" s="101" t="s">
        <v>58</v>
      </c>
      <c r="BK11190" s="98" t="s">
        <v>70</v>
      </c>
    </row>
    <row r="11191" spans="17:63" ht="29.25" customHeight="1" x14ac:dyDescent="0.2">
      <c r="Q11191" s="92" t="s">
        <v>50</v>
      </c>
      <c r="BF11191" s="101" t="s">
        <v>58</v>
      </c>
      <c r="BK11191" s="98" t="s">
        <v>70</v>
      </c>
    </row>
    <row r="11192" spans="17:63" ht="29.25" customHeight="1" x14ac:dyDescent="0.2">
      <c r="Q11192" s="92" t="s">
        <v>50</v>
      </c>
      <c r="BF11192" s="101" t="s">
        <v>58</v>
      </c>
      <c r="BK11192" s="98" t="s">
        <v>70</v>
      </c>
    </row>
    <row r="11193" spans="17:63" ht="29.25" customHeight="1" x14ac:dyDescent="0.2">
      <c r="Q11193" s="92" t="s">
        <v>50</v>
      </c>
      <c r="BF11193" s="101" t="s">
        <v>58</v>
      </c>
      <c r="BK11193" s="98" t="s">
        <v>70</v>
      </c>
    </row>
    <row r="11194" spans="17:63" ht="29.25" customHeight="1" x14ac:dyDescent="0.2">
      <c r="Q11194" s="92" t="s">
        <v>50</v>
      </c>
      <c r="BF11194" s="101" t="s">
        <v>58</v>
      </c>
      <c r="BK11194" s="98" t="s">
        <v>70</v>
      </c>
    </row>
    <row r="11195" spans="17:63" ht="29.25" customHeight="1" x14ac:dyDescent="0.2">
      <c r="Q11195" s="92" t="s">
        <v>50</v>
      </c>
      <c r="BF11195" s="101" t="s">
        <v>58</v>
      </c>
      <c r="BK11195" s="98" t="s">
        <v>70</v>
      </c>
    </row>
    <row r="11196" spans="17:63" ht="29.25" customHeight="1" x14ac:dyDescent="0.2">
      <c r="Q11196" s="92" t="s">
        <v>50</v>
      </c>
      <c r="BF11196" s="101" t="s">
        <v>58</v>
      </c>
      <c r="BK11196" s="98" t="s">
        <v>70</v>
      </c>
    </row>
    <row r="11197" spans="17:63" ht="29.25" customHeight="1" x14ac:dyDescent="0.2">
      <c r="Q11197" s="92" t="s">
        <v>50</v>
      </c>
      <c r="BF11197" s="101" t="s">
        <v>58</v>
      </c>
      <c r="BK11197" s="98" t="s">
        <v>70</v>
      </c>
    </row>
    <row r="11198" spans="17:63" ht="29.25" customHeight="1" x14ac:dyDescent="0.2">
      <c r="Q11198" s="92" t="s">
        <v>50</v>
      </c>
      <c r="BF11198" s="101" t="s">
        <v>58</v>
      </c>
      <c r="BK11198" s="98" t="s">
        <v>70</v>
      </c>
    </row>
    <row r="11199" spans="17:63" ht="29.25" customHeight="1" x14ac:dyDescent="0.2">
      <c r="Q11199" s="92" t="s">
        <v>50</v>
      </c>
      <c r="BF11199" s="101" t="s">
        <v>58</v>
      </c>
      <c r="BK11199" s="98" t="s">
        <v>70</v>
      </c>
    </row>
    <row r="11200" spans="17:63" ht="29.25" customHeight="1" x14ac:dyDescent="0.2">
      <c r="Q11200" s="92" t="s">
        <v>50</v>
      </c>
      <c r="BF11200" s="101" t="s">
        <v>58</v>
      </c>
      <c r="BK11200" s="98" t="s">
        <v>70</v>
      </c>
    </row>
    <row r="11201" spans="17:63" ht="29.25" customHeight="1" x14ac:dyDescent="0.2">
      <c r="Q11201" s="92" t="s">
        <v>50</v>
      </c>
      <c r="BF11201" s="101" t="s">
        <v>58</v>
      </c>
      <c r="BK11201" s="98" t="s">
        <v>70</v>
      </c>
    </row>
    <row r="11202" spans="17:63" ht="29.25" customHeight="1" x14ac:dyDescent="0.2">
      <c r="Q11202" s="92" t="s">
        <v>50</v>
      </c>
      <c r="BF11202" s="101" t="s">
        <v>58</v>
      </c>
      <c r="BK11202" s="98" t="s">
        <v>70</v>
      </c>
    </row>
    <row r="11203" spans="17:63" ht="29.25" customHeight="1" x14ac:dyDescent="0.2">
      <c r="Q11203" s="92" t="s">
        <v>50</v>
      </c>
      <c r="BF11203" s="101" t="s">
        <v>58</v>
      </c>
      <c r="BK11203" s="98" t="s">
        <v>70</v>
      </c>
    </row>
    <row r="11204" spans="17:63" ht="29.25" customHeight="1" x14ac:dyDescent="0.2">
      <c r="Q11204" s="92" t="s">
        <v>50</v>
      </c>
      <c r="BF11204" s="101" t="s">
        <v>58</v>
      </c>
      <c r="BK11204" s="98" t="s">
        <v>70</v>
      </c>
    </row>
    <row r="11205" spans="17:63" ht="29.25" customHeight="1" x14ac:dyDescent="0.2">
      <c r="Q11205" s="92" t="s">
        <v>50</v>
      </c>
      <c r="BF11205" s="101" t="s">
        <v>58</v>
      </c>
      <c r="BK11205" s="98" t="s">
        <v>70</v>
      </c>
    </row>
    <row r="11206" spans="17:63" ht="29.25" customHeight="1" x14ac:dyDescent="0.2">
      <c r="Q11206" s="92" t="s">
        <v>50</v>
      </c>
      <c r="BF11206" s="101" t="s">
        <v>58</v>
      </c>
      <c r="BK11206" s="98" t="s">
        <v>70</v>
      </c>
    </row>
    <row r="11207" spans="17:63" ht="29.25" customHeight="1" x14ac:dyDescent="0.2">
      <c r="Q11207" s="92" t="s">
        <v>50</v>
      </c>
      <c r="BF11207" s="101" t="s">
        <v>58</v>
      </c>
      <c r="BK11207" s="98" t="s">
        <v>70</v>
      </c>
    </row>
    <row r="11208" spans="17:63" ht="29.25" customHeight="1" x14ac:dyDescent="0.2">
      <c r="Q11208" s="92" t="s">
        <v>50</v>
      </c>
      <c r="BF11208" s="101" t="s">
        <v>58</v>
      </c>
      <c r="BK11208" s="98" t="s">
        <v>70</v>
      </c>
    </row>
    <row r="11209" spans="17:63" ht="29.25" customHeight="1" x14ac:dyDescent="0.2">
      <c r="Q11209" s="92" t="s">
        <v>50</v>
      </c>
      <c r="BF11209" s="101" t="s">
        <v>58</v>
      </c>
      <c r="BK11209" s="98" t="s">
        <v>70</v>
      </c>
    </row>
    <row r="11210" spans="17:63" ht="29.25" customHeight="1" x14ac:dyDescent="0.2">
      <c r="Q11210" s="92" t="s">
        <v>50</v>
      </c>
      <c r="BF11210" s="101" t="s">
        <v>58</v>
      </c>
      <c r="BK11210" s="98" t="s">
        <v>70</v>
      </c>
    </row>
    <row r="11211" spans="17:63" ht="29.25" customHeight="1" x14ac:dyDescent="0.2">
      <c r="Q11211" s="92" t="s">
        <v>50</v>
      </c>
      <c r="BF11211" s="101" t="s">
        <v>58</v>
      </c>
      <c r="BK11211" s="98" t="s">
        <v>70</v>
      </c>
    </row>
    <row r="11212" spans="17:63" ht="29.25" customHeight="1" x14ac:dyDescent="0.2">
      <c r="Q11212" s="92" t="s">
        <v>50</v>
      </c>
      <c r="BF11212" s="101" t="s">
        <v>58</v>
      </c>
      <c r="BK11212" s="98" t="s">
        <v>70</v>
      </c>
    </row>
    <row r="11213" spans="17:63" ht="29.25" customHeight="1" x14ac:dyDescent="0.2">
      <c r="Q11213" s="92" t="s">
        <v>50</v>
      </c>
      <c r="BF11213" s="101" t="s">
        <v>58</v>
      </c>
      <c r="BK11213" s="98" t="s">
        <v>70</v>
      </c>
    </row>
    <row r="11214" spans="17:63" ht="29.25" customHeight="1" x14ac:dyDescent="0.2">
      <c r="Q11214" s="92" t="s">
        <v>50</v>
      </c>
      <c r="BF11214" s="101" t="s">
        <v>58</v>
      </c>
      <c r="BK11214" s="98" t="s">
        <v>70</v>
      </c>
    </row>
    <row r="11215" spans="17:63" ht="29.25" customHeight="1" x14ac:dyDescent="0.2">
      <c r="Q11215" s="92" t="s">
        <v>50</v>
      </c>
      <c r="BF11215" s="101" t="s">
        <v>58</v>
      </c>
      <c r="BK11215" s="98" t="s">
        <v>70</v>
      </c>
    </row>
    <row r="11216" spans="17:63" ht="29.25" customHeight="1" x14ac:dyDescent="0.2">
      <c r="Q11216" s="92" t="s">
        <v>50</v>
      </c>
      <c r="BF11216" s="101" t="s">
        <v>58</v>
      </c>
      <c r="BK11216" s="98" t="s">
        <v>70</v>
      </c>
    </row>
    <row r="11217" spans="17:63" ht="29.25" customHeight="1" x14ac:dyDescent="0.2">
      <c r="Q11217" s="92" t="s">
        <v>50</v>
      </c>
      <c r="BF11217" s="101" t="s">
        <v>58</v>
      </c>
      <c r="BK11217" s="98" t="s">
        <v>70</v>
      </c>
    </row>
    <row r="11218" spans="17:63" ht="29.25" customHeight="1" x14ac:dyDescent="0.2">
      <c r="Q11218" s="92" t="s">
        <v>50</v>
      </c>
      <c r="BF11218" s="101" t="s">
        <v>58</v>
      </c>
      <c r="BK11218" s="98" t="s">
        <v>70</v>
      </c>
    </row>
    <row r="11219" spans="17:63" ht="29.25" customHeight="1" x14ac:dyDescent="0.2">
      <c r="Q11219" s="92" t="s">
        <v>50</v>
      </c>
      <c r="BF11219" s="101" t="s">
        <v>58</v>
      </c>
      <c r="BK11219" s="98" t="s">
        <v>70</v>
      </c>
    </row>
    <row r="11220" spans="17:63" ht="29.25" customHeight="1" x14ac:dyDescent="0.2">
      <c r="Q11220" s="92" t="s">
        <v>50</v>
      </c>
      <c r="BF11220" s="101" t="s">
        <v>58</v>
      </c>
      <c r="BK11220" s="98" t="s">
        <v>70</v>
      </c>
    </row>
    <row r="11221" spans="17:63" ht="29.25" customHeight="1" x14ac:dyDescent="0.2">
      <c r="Q11221" s="92" t="s">
        <v>50</v>
      </c>
      <c r="BF11221" s="101" t="s">
        <v>58</v>
      </c>
      <c r="BK11221" s="98" t="s">
        <v>70</v>
      </c>
    </row>
    <row r="11222" spans="17:63" ht="29.25" customHeight="1" x14ac:dyDescent="0.2">
      <c r="Q11222" s="92" t="s">
        <v>50</v>
      </c>
      <c r="BF11222" s="101" t="s">
        <v>58</v>
      </c>
      <c r="BK11222" s="98" t="s">
        <v>70</v>
      </c>
    </row>
    <row r="11223" spans="17:63" ht="29.25" customHeight="1" x14ac:dyDescent="0.2">
      <c r="Q11223" s="92" t="s">
        <v>50</v>
      </c>
      <c r="BF11223" s="101" t="s">
        <v>58</v>
      </c>
      <c r="BK11223" s="98" t="s">
        <v>70</v>
      </c>
    </row>
    <row r="11224" spans="17:63" ht="29.25" customHeight="1" x14ac:dyDescent="0.2">
      <c r="Q11224" s="92" t="s">
        <v>50</v>
      </c>
      <c r="BF11224" s="101" t="s">
        <v>58</v>
      </c>
      <c r="BK11224" s="98" t="s">
        <v>70</v>
      </c>
    </row>
    <row r="11225" spans="17:63" ht="29.25" customHeight="1" x14ac:dyDescent="0.2">
      <c r="Q11225" s="92" t="s">
        <v>50</v>
      </c>
      <c r="BF11225" s="101" t="s">
        <v>58</v>
      </c>
      <c r="BK11225" s="98" t="s">
        <v>70</v>
      </c>
    </row>
    <row r="11226" spans="17:63" ht="29.25" customHeight="1" x14ac:dyDescent="0.2">
      <c r="Q11226" s="92" t="s">
        <v>50</v>
      </c>
      <c r="BF11226" s="101" t="s">
        <v>58</v>
      </c>
      <c r="BK11226" s="98" t="s">
        <v>70</v>
      </c>
    </row>
    <row r="11227" spans="17:63" ht="29.25" customHeight="1" x14ac:dyDescent="0.2">
      <c r="Q11227" s="92" t="s">
        <v>50</v>
      </c>
      <c r="BF11227" s="101" t="s">
        <v>58</v>
      </c>
      <c r="BK11227" s="98" t="s">
        <v>70</v>
      </c>
    </row>
    <row r="11228" spans="17:63" ht="29.25" customHeight="1" x14ac:dyDescent="0.2">
      <c r="Q11228" s="92" t="s">
        <v>50</v>
      </c>
      <c r="BF11228" s="101" t="s">
        <v>58</v>
      </c>
      <c r="BK11228" s="98" t="s">
        <v>70</v>
      </c>
    </row>
    <row r="11229" spans="17:63" ht="29.25" customHeight="1" x14ac:dyDescent="0.2">
      <c r="Q11229" s="92" t="s">
        <v>50</v>
      </c>
      <c r="BF11229" s="101" t="s">
        <v>58</v>
      </c>
      <c r="BK11229" s="98" t="s">
        <v>70</v>
      </c>
    </row>
    <row r="11230" spans="17:63" ht="29.25" customHeight="1" x14ac:dyDescent="0.2">
      <c r="Q11230" s="92" t="s">
        <v>50</v>
      </c>
      <c r="BF11230" s="101" t="s">
        <v>58</v>
      </c>
      <c r="BK11230" s="98" t="s">
        <v>70</v>
      </c>
    </row>
    <row r="11231" spans="17:63" ht="29.25" customHeight="1" x14ac:dyDescent="0.2">
      <c r="Q11231" s="92" t="s">
        <v>50</v>
      </c>
      <c r="BF11231" s="101" t="s">
        <v>58</v>
      </c>
      <c r="BK11231" s="98" t="s">
        <v>70</v>
      </c>
    </row>
    <row r="11232" spans="17:63" ht="29.25" customHeight="1" x14ac:dyDescent="0.2">
      <c r="Q11232" s="92" t="s">
        <v>50</v>
      </c>
      <c r="BF11232" s="101" t="s">
        <v>58</v>
      </c>
      <c r="BK11232" s="98" t="s">
        <v>70</v>
      </c>
    </row>
    <row r="11233" spans="17:63" ht="29.25" customHeight="1" x14ac:dyDescent="0.2">
      <c r="Q11233" s="92" t="s">
        <v>50</v>
      </c>
      <c r="BF11233" s="101" t="s">
        <v>58</v>
      </c>
      <c r="BK11233" s="98" t="s">
        <v>70</v>
      </c>
    </row>
    <row r="11234" spans="17:63" ht="29.25" customHeight="1" x14ac:dyDescent="0.2">
      <c r="Q11234" s="92" t="s">
        <v>50</v>
      </c>
      <c r="BF11234" s="101" t="s">
        <v>58</v>
      </c>
      <c r="BK11234" s="98" t="s">
        <v>70</v>
      </c>
    </row>
    <row r="11235" spans="17:63" ht="29.25" customHeight="1" x14ac:dyDescent="0.2">
      <c r="Q11235" s="92" t="s">
        <v>50</v>
      </c>
      <c r="BF11235" s="101" t="s">
        <v>58</v>
      </c>
      <c r="BK11235" s="98" t="s">
        <v>70</v>
      </c>
    </row>
    <row r="11236" spans="17:63" ht="29.25" customHeight="1" x14ac:dyDescent="0.2">
      <c r="Q11236" s="92" t="s">
        <v>50</v>
      </c>
      <c r="BF11236" s="101" t="s">
        <v>58</v>
      </c>
      <c r="BK11236" s="98" t="s">
        <v>70</v>
      </c>
    </row>
    <row r="11237" spans="17:63" ht="29.25" customHeight="1" x14ac:dyDescent="0.2">
      <c r="Q11237" s="92" t="s">
        <v>50</v>
      </c>
      <c r="BF11237" s="101" t="s">
        <v>58</v>
      </c>
      <c r="BK11237" s="98" t="s">
        <v>70</v>
      </c>
    </row>
    <row r="11238" spans="17:63" ht="29.25" customHeight="1" x14ac:dyDescent="0.2">
      <c r="Q11238" s="92" t="s">
        <v>50</v>
      </c>
      <c r="BF11238" s="101" t="s">
        <v>58</v>
      </c>
      <c r="BK11238" s="98" t="s">
        <v>70</v>
      </c>
    </row>
    <row r="11239" spans="17:63" ht="29.25" customHeight="1" x14ac:dyDescent="0.2">
      <c r="Q11239" s="92" t="s">
        <v>50</v>
      </c>
      <c r="BF11239" s="101" t="s">
        <v>58</v>
      </c>
      <c r="BK11239" s="98" t="s">
        <v>70</v>
      </c>
    </row>
    <row r="11240" spans="17:63" ht="29.25" customHeight="1" x14ac:dyDescent="0.2">
      <c r="Q11240" s="92" t="s">
        <v>50</v>
      </c>
      <c r="BF11240" s="101" t="s">
        <v>58</v>
      </c>
      <c r="BK11240" s="98" t="s">
        <v>70</v>
      </c>
    </row>
    <row r="11241" spans="17:63" ht="29.25" customHeight="1" x14ac:dyDescent="0.2">
      <c r="Q11241" s="92" t="s">
        <v>50</v>
      </c>
      <c r="BF11241" s="101" t="s">
        <v>58</v>
      </c>
      <c r="BK11241" s="98" t="s">
        <v>70</v>
      </c>
    </row>
    <row r="11242" spans="17:63" ht="29.25" customHeight="1" x14ac:dyDescent="0.2">
      <c r="Q11242" s="92" t="s">
        <v>50</v>
      </c>
      <c r="BF11242" s="101" t="s">
        <v>58</v>
      </c>
      <c r="BK11242" s="98" t="s">
        <v>70</v>
      </c>
    </row>
    <row r="11243" spans="17:63" ht="29.25" customHeight="1" x14ac:dyDescent="0.2">
      <c r="Q11243" s="92" t="s">
        <v>50</v>
      </c>
      <c r="BF11243" s="101" t="s">
        <v>58</v>
      </c>
      <c r="BK11243" s="98" t="s">
        <v>70</v>
      </c>
    </row>
    <row r="11244" spans="17:63" ht="29.25" customHeight="1" x14ac:dyDescent="0.2">
      <c r="Q11244" s="92" t="s">
        <v>50</v>
      </c>
      <c r="BF11244" s="101" t="s">
        <v>58</v>
      </c>
      <c r="BK11244" s="98" t="s">
        <v>70</v>
      </c>
    </row>
    <row r="11245" spans="17:63" ht="29.25" customHeight="1" x14ac:dyDescent="0.2">
      <c r="Q11245" s="92" t="s">
        <v>50</v>
      </c>
      <c r="BF11245" s="101" t="s">
        <v>58</v>
      </c>
      <c r="BK11245" s="98" t="s">
        <v>70</v>
      </c>
    </row>
    <row r="11246" spans="17:63" ht="29.25" customHeight="1" x14ac:dyDescent="0.2">
      <c r="Q11246" s="92" t="s">
        <v>50</v>
      </c>
      <c r="BF11246" s="101" t="s">
        <v>58</v>
      </c>
      <c r="BK11246" s="98" t="s">
        <v>70</v>
      </c>
    </row>
    <row r="11247" spans="17:63" ht="29.25" customHeight="1" x14ac:dyDescent="0.2">
      <c r="Q11247" s="92" t="s">
        <v>50</v>
      </c>
      <c r="BF11247" s="101" t="s">
        <v>58</v>
      </c>
      <c r="BK11247" s="98" t="s">
        <v>70</v>
      </c>
    </row>
    <row r="11248" spans="17:63" ht="29.25" customHeight="1" x14ac:dyDescent="0.2">
      <c r="Q11248" s="92" t="s">
        <v>50</v>
      </c>
      <c r="BF11248" s="101" t="s">
        <v>58</v>
      </c>
      <c r="BK11248" s="98" t="s">
        <v>70</v>
      </c>
    </row>
    <row r="11249" spans="17:63" ht="29.25" customHeight="1" x14ac:dyDescent="0.2">
      <c r="Q11249" s="92" t="s">
        <v>50</v>
      </c>
      <c r="BF11249" s="101" t="s">
        <v>58</v>
      </c>
      <c r="BK11249" s="98" t="s">
        <v>70</v>
      </c>
    </row>
    <row r="11250" spans="17:63" ht="29.25" customHeight="1" x14ac:dyDescent="0.2">
      <c r="Q11250" s="92" t="s">
        <v>50</v>
      </c>
      <c r="BF11250" s="101" t="s">
        <v>58</v>
      </c>
      <c r="BK11250" s="98" t="s">
        <v>70</v>
      </c>
    </row>
    <row r="11251" spans="17:63" ht="29.25" customHeight="1" x14ac:dyDescent="0.2">
      <c r="Q11251" s="92" t="s">
        <v>50</v>
      </c>
      <c r="BF11251" s="101" t="s">
        <v>58</v>
      </c>
      <c r="BK11251" s="98" t="s">
        <v>70</v>
      </c>
    </row>
    <row r="11252" spans="17:63" ht="29.25" customHeight="1" x14ac:dyDescent="0.2">
      <c r="Q11252" s="92" t="s">
        <v>50</v>
      </c>
      <c r="BF11252" s="101" t="s">
        <v>58</v>
      </c>
      <c r="BK11252" s="98" t="s">
        <v>70</v>
      </c>
    </row>
    <row r="11253" spans="17:63" ht="29.25" customHeight="1" x14ac:dyDescent="0.2">
      <c r="Q11253" s="92" t="s">
        <v>50</v>
      </c>
      <c r="BF11253" s="101" t="s">
        <v>58</v>
      </c>
      <c r="BK11253" s="98" t="s">
        <v>70</v>
      </c>
    </row>
    <row r="11254" spans="17:63" ht="29.25" customHeight="1" x14ac:dyDescent="0.2">
      <c r="Q11254" s="92" t="s">
        <v>50</v>
      </c>
      <c r="BF11254" s="101" t="s">
        <v>58</v>
      </c>
      <c r="BK11254" s="98" t="s">
        <v>70</v>
      </c>
    </row>
    <row r="11255" spans="17:63" ht="29.25" customHeight="1" x14ac:dyDescent="0.2">
      <c r="Q11255" s="92" t="s">
        <v>50</v>
      </c>
      <c r="BF11255" s="101" t="s">
        <v>58</v>
      </c>
      <c r="BK11255" s="98" t="s">
        <v>70</v>
      </c>
    </row>
    <row r="11256" spans="17:63" ht="29.25" customHeight="1" x14ac:dyDescent="0.2">
      <c r="Q11256" s="92" t="s">
        <v>50</v>
      </c>
      <c r="BF11256" s="101" t="s">
        <v>58</v>
      </c>
      <c r="BK11256" s="98" t="s">
        <v>70</v>
      </c>
    </row>
    <row r="11257" spans="17:63" ht="29.25" customHeight="1" x14ac:dyDescent="0.2">
      <c r="Q11257" s="92" t="s">
        <v>50</v>
      </c>
      <c r="BF11257" s="101" t="s">
        <v>58</v>
      </c>
      <c r="BK11257" s="98" t="s">
        <v>70</v>
      </c>
    </row>
    <row r="11258" spans="17:63" ht="29.25" customHeight="1" x14ac:dyDescent="0.2">
      <c r="Q11258" s="92" t="s">
        <v>50</v>
      </c>
      <c r="BF11258" s="101" t="s">
        <v>58</v>
      </c>
      <c r="BK11258" s="98" t="s">
        <v>70</v>
      </c>
    </row>
    <row r="11259" spans="17:63" ht="29.25" customHeight="1" x14ac:dyDescent="0.2">
      <c r="Q11259" s="92" t="s">
        <v>50</v>
      </c>
      <c r="BF11259" s="101" t="s">
        <v>58</v>
      </c>
      <c r="BK11259" s="98" t="s">
        <v>70</v>
      </c>
    </row>
    <row r="11260" spans="17:63" ht="29.25" customHeight="1" x14ac:dyDescent="0.2">
      <c r="Q11260" s="92" t="s">
        <v>50</v>
      </c>
      <c r="BF11260" s="101" t="s">
        <v>58</v>
      </c>
      <c r="BK11260" s="98" t="s">
        <v>70</v>
      </c>
    </row>
    <row r="11261" spans="17:63" ht="29.25" customHeight="1" x14ac:dyDescent="0.2">
      <c r="Q11261" s="92" t="s">
        <v>50</v>
      </c>
      <c r="BF11261" s="101" t="s">
        <v>58</v>
      </c>
      <c r="BK11261" s="98" t="s">
        <v>70</v>
      </c>
    </row>
    <row r="11262" spans="17:63" ht="29.25" customHeight="1" x14ac:dyDescent="0.2">
      <c r="Q11262" s="92" t="s">
        <v>50</v>
      </c>
      <c r="BF11262" s="101" t="s">
        <v>58</v>
      </c>
      <c r="BK11262" s="98" t="s">
        <v>70</v>
      </c>
    </row>
    <row r="11263" spans="17:63" ht="29.25" customHeight="1" x14ac:dyDescent="0.2">
      <c r="Q11263" s="92" t="s">
        <v>50</v>
      </c>
      <c r="BF11263" s="101" t="s">
        <v>58</v>
      </c>
      <c r="BK11263" s="98" t="s">
        <v>70</v>
      </c>
    </row>
    <row r="11264" spans="17:63" ht="29.25" customHeight="1" x14ac:dyDescent="0.2">
      <c r="Q11264" s="92" t="s">
        <v>50</v>
      </c>
      <c r="BF11264" s="101" t="s">
        <v>58</v>
      </c>
      <c r="BK11264" s="98" t="s">
        <v>70</v>
      </c>
    </row>
    <row r="11265" spans="17:63" ht="29.25" customHeight="1" x14ac:dyDescent="0.2">
      <c r="Q11265" s="92" t="s">
        <v>50</v>
      </c>
      <c r="BF11265" s="101" t="s">
        <v>58</v>
      </c>
      <c r="BK11265" s="98" t="s">
        <v>70</v>
      </c>
    </row>
    <row r="11266" spans="17:63" ht="29.25" customHeight="1" x14ac:dyDescent="0.2">
      <c r="Q11266" s="92" t="s">
        <v>50</v>
      </c>
      <c r="BF11266" s="101" t="s">
        <v>58</v>
      </c>
      <c r="BK11266" s="98" t="s">
        <v>70</v>
      </c>
    </row>
    <row r="11267" spans="17:63" ht="29.25" customHeight="1" x14ac:dyDescent="0.2">
      <c r="Q11267" s="92" t="s">
        <v>50</v>
      </c>
      <c r="BF11267" s="101" t="s">
        <v>58</v>
      </c>
      <c r="BK11267" s="98" t="s">
        <v>70</v>
      </c>
    </row>
    <row r="11268" spans="17:63" ht="29.25" customHeight="1" x14ac:dyDescent="0.2">
      <c r="Q11268" s="92" t="s">
        <v>50</v>
      </c>
      <c r="BF11268" s="101" t="s">
        <v>58</v>
      </c>
      <c r="BK11268" s="98" t="s">
        <v>70</v>
      </c>
    </row>
    <row r="11269" spans="17:63" ht="29.25" customHeight="1" x14ac:dyDescent="0.2">
      <c r="Q11269" s="92" t="s">
        <v>50</v>
      </c>
      <c r="BF11269" s="101" t="s">
        <v>58</v>
      </c>
      <c r="BK11269" s="98" t="s">
        <v>70</v>
      </c>
    </row>
    <row r="11270" spans="17:63" ht="29.25" customHeight="1" x14ac:dyDescent="0.2">
      <c r="Q11270" s="92" t="s">
        <v>50</v>
      </c>
      <c r="BF11270" s="101" t="s">
        <v>58</v>
      </c>
      <c r="BK11270" s="98" t="s">
        <v>70</v>
      </c>
    </row>
    <row r="11271" spans="17:63" ht="29.25" customHeight="1" x14ac:dyDescent="0.2">
      <c r="Q11271" s="92" t="s">
        <v>50</v>
      </c>
      <c r="BF11271" s="101" t="s">
        <v>58</v>
      </c>
      <c r="BK11271" s="98" t="s">
        <v>70</v>
      </c>
    </row>
    <row r="11272" spans="17:63" ht="29.25" customHeight="1" x14ac:dyDescent="0.2">
      <c r="Q11272" s="92" t="s">
        <v>50</v>
      </c>
      <c r="BF11272" s="101" t="s">
        <v>58</v>
      </c>
      <c r="BK11272" s="98" t="s">
        <v>70</v>
      </c>
    </row>
    <row r="11273" spans="17:63" ht="29.25" customHeight="1" x14ac:dyDescent="0.2">
      <c r="Q11273" s="92" t="s">
        <v>50</v>
      </c>
      <c r="BF11273" s="101" t="s">
        <v>58</v>
      </c>
      <c r="BK11273" s="98" t="s">
        <v>70</v>
      </c>
    </row>
    <row r="11274" spans="17:63" ht="29.25" customHeight="1" x14ac:dyDescent="0.2">
      <c r="Q11274" s="92" t="s">
        <v>50</v>
      </c>
      <c r="BF11274" s="101" t="s">
        <v>58</v>
      </c>
      <c r="BK11274" s="98" t="s">
        <v>70</v>
      </c>
    </row>
    <row r="11275" spans="17:63" ht="29.25" customHeight="1" x14ac:dyDescent="0.2">
      <c r="Q11275" s="92" t="s">
        <v>50</v>
      </c>
      <c r="BF11275" s="101" t="s">
        <v>58</v>
      </c>
      <c r="BK11275" s="98" t="s">
        <v>70</v>
      </c>
    </row>
    <row r="11276" spans="17:63" ht="29.25" customHeight="1" x14ac:dyDescent="0.2">
      <c r="Q11276" s="92" t="s">
        <v>50</v>
      </c>
      <c r="BF11276" s="101" t="s">
        <v>58</v>
      </c>
      <c r="BK11276" s="98" t="s">
        <v>70</v>
      </c>
    </row>
    <row r="11277" spans="17:63" ht="29.25" customHeight="1" x14ac:dyDescent="0.2">
      <c r="Q11277" s="92" t="s">
        <v>50</v>
      </c>
      <c r="BF11277" s="101" t="s">
        <v>58</v>
      </c>
      <c r="BK11277" s="98" t="s">
        <v>70</v>
      </c>
    </row>
    <row r="11278" spans="17:63" ht="29.25" customHeight="1" x14ac:dyDescent="0.2">
      <c r="Q11278" s="92" t="s">
        <v>50</v>
      </c>
      <c r="BF11278" s="101" t="s">
        <v>58</v>
      </c>
      <c r="BK11278" s="98" t="s">
        <v>70</v>
      </c>
    </row>
    <row r="11279" spans="17:63" ht="29.25" customHeight="1" x14ac:dyDescent="0.2">
      <c r="Q11279" s="92" t="s">
        <v>50</v>
      </c>
      <c r="BF11279" s="101" t="s">
        <v>58</v>
      </c>
      <c r="BK11279" s="98" t="s">
        <v>70</v>
      </c>
    </row>
    <row r="11280" spans="17:63" ht="29.25" customHeight="1" x14ac:dyDescent="0.2">
      <c r="Q11280" s="92" t="s">
        <v>50</v>
      </c>
      <c r="BF11280" s="101" t="s">
        <v>58</v>
      </c>
      <c r="BK11280" s="98" t="s">
        <v>70</v>
      </c>
    </row>
    <row r="11281" spans="17:63" ht="29.25" customHeight="1" x14ac:dyDescent="0.2">
      <c r="Q11281" s="92" t="s">
        <v>50</v>
      </c>
      <c r="BF11281" s="101" t="s">
        <v>58</v>
      </c>
      <c r="BK11281" s="98" t="s">
        <v>70</v>
      </c>
    </row>
    <row r="11282" spans="17:63" ht="29.25" customHeight="1" x14ac:dyDescent="0.2">
      <c r="Q11282" s="92" t="s">
        <v>50</v>
      </c>
      <c r="BF11282" s="101" t="s">
        <v>58</v>
      </c>
      <c r="BK11282" s="98" t="s">
        <v>70</v>
      </c>
    </row>
    <row r="11283" spans="17:63" ht="29.25" customHeight="1" x14ac:dyDescent="0.2">
      <c r="Q11283" s="92" t="s">
        <v>50</v>
      </c>
      <c r="BF11283" s="101" t="s">
        <v>58</v>
      </c>
      <c r="BK11283" s="98" t="s">
        <v>70</v>
      </c>
    </row>
    <row r="11284" spans="17:63" ht="29.25" customHeight="1" x14ac:dyDescent="0.2">
      <c r="Q11284" s="92" t="s">
        <v>50</v>
      </c>
      <c r="BF11284" s="101" t="s">
        <v>58</v>
      </c>
      <c r="BK11284" s="98" t="s">
        <v>70</v>
      </c>
    </row>
    <row r="11285" spans="17:63" ht="29.25" customHeight="1" x14ac:dyDescent="0.2">
      <c r="Q11285" s="92" t="s">
        <v>50</v>
      </c>
      <c r="BF11285" s="101" t="s">
        <v>58</v>
      </c>
      <c r="BK11285" s="98" t="s">
        <v>70</v>
      </c>
    </row>
    <row r="11286" spans="17:63" ht="29.25" customHeight="1" x14ac:dyDescent="0.2">
      <c r="Q11286" s="92" t="s">
        <v>50</v>
      </c>
      <c r="BF11286" s="101" t="s">
        <v>58</v>
      </c>
      <c r="BK11286" s="98" t="s">
        <v>70</v>
      </c>
    </row>
    <row r="11287" spans="17:63" ht="29.25" customHeight="1" x14ac:dyDescent="0.2">
      <c r="Q11287" s="92" t="s">
        <v>50</v>
      </c>
      <c r="BF11287" s="101" t="s">
        <v>58</v>
      </c>
      <c r="BK11287" s="98" t="s">
        <v>70</v>
      </c>
    </row>
    <row r="11288" spans="17:63" ht="29.25" customHeight="1" x14ac:dyDescent="0.2">
      <c r="Q11288" s="92" t="s">
        <v>50</v>
      </c>
      <c r="BF11288" s="101" t="s">
        <v>58</v>
      </c>
      <c r="BK11288" s="98" t="s">
        <v>70</v>
      </c>
    </row>
    <row r="11289" spans="17:63" ht="29.25" customHeight="1" x14ac:dyDescent="0.2">
      <c r="Q11289" s="92" t="s">
        <v>50</v>
      </c>
      <c r="BF11289" s="101" t="s">
        <v>58</v>
      </c>
      <c r="BK11289" s="98" t="s">
        <v>70</v>
      </c>
    </row>
    <row r="11290" spans="17:63" ht="29.25" customHeight="1" x14ac:dyDescent="0.2">
      <c r="Q11290" s="92" t="s">
        <v>50</v>
      </c>
      <c r="BF11290" s="101" t="s">
        <v>58</v>
      </c>
      <c r="BK11290" s="98" t="s">
        <v>70</v>
      </c>
    </row>
    <row r="11291" spans="17:63" ht="29.25" customHeight="1" x14ac:dyDescent="0.2">
      <c r="Q11291" s="92" t="s">
        <v>50</v>
      </c>
      <c r="BF11291" s="101" t="s">
        <v>58</v>
      </c>
      <c r="BK11291" s="98" t="s">
        <v>70</v>
      </c>
    </row>
    <row r="11292" spans="17:63" ht="29.25" customHeight="1" x14ac:dyDescent="0.2">
      <c r="Q11292" s="92" t="s">
        <v>50</v>
      </c>
      <c r="BF11292" s="101" t="s">
        <v>58</v>
      </c>
      <c r="BK11292" s="98" t="s">
        <v>70</v>
      </c>
    </row>
    <row r="11293" spans="17:63" ht="29.25" customHeight="1" x14ac:dyDescent="0.2">
      <c r="Q11293" s="92" t="s">
        <v>50</v>
      </c>
      <c r="BF11293" s="101" t="s">
        <v>58</v>
      </c>
      <c r="BK11293" s="98" t="s">
        <v>70</v>
      </c>
    </row>
    <row r="11294" spans="17:63" ht="29.25" customHeight="1" x14ac:dyDescent="0.2">
      <c r="Q11294" s="92" t="s">
        <v>50</v>
      </c>
      <c r="BF11294" s="101" t="s">
        <v>58</v>
      </c>
      <c r="BK11294" s="98" t="s">
        <v>70</v>
      </c>
    </row>
    <row r="11295" spans="17:63" ht="29.25" customHeight="1" x14ac:dyDescent="0.2">
      <c r="Q11295" s="92" t="s">
        <v>50</v>
      </c>
      <c r="BF11295" s="101" t="s">
        <v>58</v>
      </c>
      <c r="BK11295" s="98" t="s">
        <v>70</v>
      </c>
    </row>
    <row r="11296" spans="17:63" ht="29.25" customHeight="1" x14ac:dyDescent="0.2">
      <c r="Q11296" s="92" t="s">
        <v>50</v>
      </c>
      <c r="BF11296" s="101" t="s">
        <v>58</v>
      </c>
      <c r="BK11296" s="98" t="s">
        <v>70</v>
      </c>
    </row>
    <row r="11297" spans="17:63" ht="29.25" customHeight="1" x14ac:dyDescent="0.2">
      <c r="Q11297" s="92" t="s">
        <v>50</v>
      </c>
      <c r="BF11297" s="101" t="s">
        <v>58</v>
      </c>
      <c r="BK11297" s="98" t="s">
        <v>70</v>
      </c>
    </row>
    <row r="11298" spans="17:63" ht="29.25" customHeight="1" x14ac:dyDescent="0.2">
      <c r="Q11298" s="92" t="s">
        <v>50</v>
      </c>
      <c r="BF11298" s="101" t="s">
        <v>58</v>
      </c>
      <c r="BK11298" s="98" t="s">
        <v>70</v>
      </c>
    </row>
    <row r="11299" spans="17:63" ht="29.25" customHeight="1" x14ac:dyDescent="0.2">
      <c r="Q11299" s="92" t="s">
        <v>50</v>
      </c>
      <c r="BF11299" s="101" t="s">
        <v>58</v>
      </c>
      <c r="BK11299" s="98" t="s">
        <v>70</v>
      </c>
    </row>
    <row r="11300" spans="17:63" ht="29.25" customHeight="1" x14ac:dyDescent="0.2">
      <c r="Q11300" s="92" t="s">
        <v>50</v>
      </c>
      <c r="BF11300" s="101" t="s">
        <v>58</v>
      </c>
      <c r="BK11300" s="98" t="s">
        <v>70</v>
      </c>
    </row>
    <row r="11301" spans="17:63" ht="29.25" customHeight="1" x14ac:dyDescent="0.2">
      <c r="Q11301" s="92" t="s">
        <v>50</v>
      </c>
      <c r="BF11301" s="101" t="s">
        <v>58</v>
      </c>
      <c r="BK11301" s="98" t="s">
        <v>70</v>
      </c>
    </row>
    <row r="11302" spans="17:63" ht="29.25" customHeight="1" x14ac:dyDescent="0.2">
      <c r="Q11302" s="92" t="s">
        <v>50</v>
      </c>
      <c r="BF11302" s="101" t="s">
        <v>58</v>
      </c>
      <c r="BK11302" s="98" t="s">
        <v>70</v>
      </c>
    </row>
    <row r="11303" spans="17:63" ht="29.25" customHeight="1" x14ac:dyDescent="0.2">
      <c r="Q11303" s="92" t="s">
        <v>50</v>
      </c>
      <c r="BF11303" s="101" t="s">
        <v>58</v>
      </c>
      <c r="BK11303" s="98" t="s">
        <v>70</v>
      </c>
    </row>
    <row r="11304" spans="17:63" ht="29.25" customHeight="1" x14ac:dyDescent="0.2">
      <c r="Q11304" s="92" t="s">
        <v>50</v>
      </c>
      <c r="BF11304" s="101" t="s">
        <v>58</v>
      </c>
      <c r="BK11304" s="98" t="s">
        <v>70</v>
      </c>
    </row>
    <row r="11305" spans="17:63" ht="29.25" customHeight="1" x14ac:dyDescent="0.2">
      <c r="Q11305" s="92" t="s">
        <v>50</v>
      </c>
      <c r="BF11305" s="101" t="s">
        <v>58</v>
      </c>
      <c r="BK11305" s="98" t="s">
        <v>70</v>
      </c>
    </row>
    <row r="11306" spans="17:63" ht="29.25" customHeight="1" x14ac:dyDescent="0.2">
      <c r="Q11306" s="92" t="s">
        <v>50</v>
      </c>
      <c r="BF11306" s="101" t="s">
        <v>58</v>
      </c>
      <c r="BK11306" s="98" t="s">
        <v>70</v>
      </c>
    </row>
    <row r="11307" spans="17:63" ht="29.25" customHeight="1" x14ac:dyDescent="0.2">
      <c r="Q11307" s="92" t="s">
        <v>50</v>
      </c>
      <c r="BF11307" s="101" t="s">
        <v>58</v>
      </c>
      <c r="BK11307" s="98" t="s">
        <v>70</v>
      </c>
    </row>
    <row r="11308" spans="17:63" ht="29.25" customHeight="1" x14ac:dyDescent="0.2">
      <c r="Q11308" s="92" t="s">
        <v>50</v>
      </c>
      <c r="BF11308" s="101" t="s">
        <v>58</v>
      </c>
      <c r="BK11308" s="98" t="s">
        <v>70</v>
      </c>
    </row>
    <row r="11309" spans="17:63" ht="29.25" customHeight="1" x14ac:dyDescent="0.2">
      <c r="Q11309" s="92" t="s">
        <v>50</v>
      </c>
      <c r="BF11309" s="101" t="s">
        <v>58</v>
      </c>
      <c r="BK11309" s="98" t="s">
        <v>70</v>
      </c>
    </row>
    <row r="11310" spans="17:63" ht="29.25" customHeight="1" x14ac:dyDescent="0.2">
      <c r="Q11310" s="92" t="s">
        <v>50</v>
      </c>
      <c r="BF11310" s="101" t="s">
        <v>58</v>
      </c>
      <c r="BK11310" s="98" t="s">
        <v>70</v>
      </c>
    </row>
    <row r="11311" spans="17:63" ht="29.25" customHeight="1" x14ac:dyDescent="0.2">
      <c r="Q11311" s="92" t="s">
        <v>50</v>
      </c>
      <c r="BF11311" s="101" t="s">
        <v>58</v>
      </c>
      <c r="BK11311" s="98" t="s">
        <v>70</v>
      </c>
    </row>
    <row r="11312" spans="17:63" ht="29.25" customHeight="1" x14ac:dyDescent="0.2">
      <c r="Q11312" s="92" t="s">
        <v>50</v>
      </c>
      <c r="BF11312" s="101" t="s">
        <v>58</v>
      </c>
      <c r="BK11312" s="98" t="s">
        <v>70</v>
      </c>
    </row>
    <row r="11313" spans="17:63" ht="29.25" customHeight="1" x14ac:dyDescent="0.2">
      <c r="Q11313" s="92" t="s">
        <v>50</v>
      </c>
      <c r="BF11313" s="101" t="s">
        <v>58</v>
      </c>
      <c r="BK11313" s="98" t="s">
        <v>70</v>
      </c>
    </row>
    <row r="11314" spans="17:63" ht="29.25" customHeight="1" x14ac:dyDescent="0.2">
      <c r="Q11314" s="92" t="s">
        <v>50</v>
      </c>
      <c r="BF11314" s="101" t="s">
        <v>58</v>
      </c>
      <c r="BK11314" s="98" t="s">
        <v>70</v>
      </c>
    </row>
    <row r="11315" spans="17:63" ht="29.25" customHeight="1" x14ac:dyDescent="0.2">
      <c r="Q11315" s="92" t="s">
        <v>50</v>
      </c>
      <c r="BF11315" s="101" t="s">
        <v>58</v>
      </c>
      <c r="BK11315" s="98" t="s">
        <v>70</v>
      </c>
    </row>
    <row r="11316" spans="17:63" ht="29.25" customHeight="1" x14ac:dyDescent="0.2">
      <c r="Q11316" s="92" t="s">
        <v>50</v>
      </c>
      <c r="BF11316" s="101" t="s">
        <v>58</v>
      </c>
      <c r="BK11316" s="98" t="s">
        <v>70</v>
      </c>
    </row>
    <row r="11317" spans="17:63" ht="29.25" customHeight="1" x14ac:dyDescent="0.2">
      <c r="Q11317" s="92" t="s">
        <v>50</v>
      </c>
      <c r="BF11317" s="101" t="s">
        <v>58</v>
      </c>
      <c r="BK11317" s="98" t="s">
        <v>70</v>
      </c>
    </row>
    <row r="11318" spans="17:63" ht="29.25" customHeight="1" x14ac:dyDescent="0.2">
      <c r="Q11318" s="92" t="s">
        <v>50</v>
      </c>
      <c r="BF11318" s="101" t="s">
        <v>58</v>
      </c>
      <c r="BK11318" s="98" t="s">
        <v>70</v>
      </c>
    </row>
    <row r="11319" spans="17:63" ht="29.25" customHeight="1" x14ac:dyDescent="0.2">
      <c r="Q11319" s="92" t="s">
        <v>50</v>
      </c>
      <c r="BF11319" s="101" t="s">
        <v>58</v>
      </c>
      <c r="BK11319" s="98" t="s">
        <v>70</v>
      </c>
    </row>
    <row r="11320" spans="17:63" ht="29.25" customHeight="1" x14ac:dyDescent="0.2">
      <c r="Q11320" s="92" t="s">
        <v>50</v>
      </c>
      <c r="BF11320" s="101" t="s">
        <v>58</v>
      </c>
      <c r="BK11320" s="98" t="s">
        <v>70</v>
      </c>
    </row>
    <row r="11321" spans="17:63" ht="29.25" customHeight="1" x14ac:dyDescent="0.2">
      <c r="Q11321" s="92" t="s">
        <v>50</v>
      </c>
      <c r="BF11321" s="101" t="s">
        <v>58</v>
      </c>
      <c r="BK11321" s="98" t="s">
        <v>70</v>
      </c>
    </row>
    <row r="11322" spans="17:63" ht="29.25" customHeight="1" x14ac:dyDescent="0.2">
      <c r="Q11322" s="92" t="s">
        <v>50</v>
      </c>
      <c r="BF11322" s="101" t="s">
        <v>58</v>
      </c>
      <c r="BK11322" s="98" t="s">
        <v>70</v>
      </c>
    </row>
    <row r="11323" spans="17:63" ht="29.25" customHeight="1" x14ac:dyDescent="0.2">
      <c r="Q11323" s="92" t="s">
        <v>50</v>
      </c>
      <c r="BF11323" s="101" t="s">
        <v>58</v>
      </c>
      <c r="BK11323" s="98" t="s">
        <v>70</v>
      </c>
    </row>
    <row r="11324" spans="17:63" ht="29.25" customHeight="1" x14ac:dyDescent="0.2">
      <c r="Q11324" s="92" t="s">
        <v>50</v>
      </c>
      <c r="BF11324" s="101" t="s">
        <v>58</v>
      </c>
      <c r="BK11324" s="98" t="s">
        <v>70</v>
      </c>
    </row>
    <row r="11325" spans="17:63" ht="29.25" customHeight="1" x14ac:dyDescent="0.2">
      <c r="Q11325" s="92" t="s">
        <v>50</v>
      </c>
      <c r="BF11325" s="101" t="s">
        <v>58</v>
      </c>
      <c r="BK11325" s="98" t="s">
        <v>70</v>
      </c>
    </row>
    <row r="11326" spans="17:63" ht="29.25" customHeight="1" x14ac:dyDescent="0.2">
      <c r="Q11326" s="92" t="s">
        <v>50</v>
      </c>
      <c r="BF11326" s="101" t="s">
        <v>58</v>
      </c>
      <c r="BK11326" s="98" t="s">
        <v>70</v>
      </c>
    </row>
    <row r="11327" spans="17:63" ht="29.25" customHeight="1" x14ac:dyDescent="0.2">
      <c r="Q11327" s="92" t="s">
        <v>50</v>
      </c>
      <c r="BF11327" s="101" t="s">
        <v>58</v>
      </c>
      <c r="BK11327" s="98" t="s">
        <v>70</v>
      </c>
    </row>
    <row r="11328" spans="17:63" ht="29.25" customHeight="1" x14ac:dyDescent="0.2">
      <c r="Q11328" s="92" t="s">
        <v>50</v>
      </c>
      <c r="BF11328" s="101" t="s">
        <v>58</v>
      </c>
      <c r="BK11328" s="98" t="s">
        <v>70</v>
      </c>
    </row>
    <row r="11329" spans="17:63" ht="29.25" customHeight="1" x14ac:dyDescent="0.2">
      <c r="Q11329" s="92" t="s">
        <v>50</v>
      </c>
      <c r="BF11329" s="101" t="s">
        <v>58</v>
      </c>
      <c r="BK11329" s="98" t="s">
        <v>70</v>
      </c>
    </row>
    <row r="11330" spans="17:63" ht="29.25" customHeight="1" x14ac:dyDescent="0.2">
      <c r="Q11330" s="92" t="s">
        <v>50</v>
      </c>
      <c r="BF11330" s="101" t="s">
        <v>58</v>
      </c>
      <c r="BK11330" s="98" t="s">
        <v>70</v>
      </c>
    </row>
    <row r="11331" spans="17:63" ht="29.25" customHeight="1" x14ac:dyDescent="0.2">
      <c r="Q11331" s="92" t="s">
        <v>50</v>
      </c>
      <c r="BF11331" s="101" t="s">
        <v>58</v>
      </c>
      <c r="BK11331" s="98" t="s">
        <v>70</v>
      </c>
    </row>
    <row r="11332" spans="17:63" ht="29.25" customHeight="1" x14ac:dyDescent="0.2">
      <c r="Q11332" s="92" t="s">
        <v>50</v>
      </c>
      <c r="BF11332" s="101" t="s">
        <v>58</v>
      </c>
      <c r="BK11332" s="98" t="s">
        <v>70</v>
      </c>
    </row>
    <row r="11333" spans="17:63" ht="29.25" customHeight="1" x14ac:dyDescent="0.2">
      <c r="Q11333" s="92" t="s">
        <v>50</v>
      </c>
      <c r="BF11333" s="101" t="s">
        <v>58</v>
      </c>
      <c r="BK11333" s="98" t="s">
        <v>70</v>
      </c>
    </row>
    <row r="11334" spans="17:63" ht="29.25" customHeight="1" x14ac:dyDescent="0.2">
      <c r="Q11334" s="92" t="s">
        <v>50</v>
      </c>
      <c r="BF11334" s="101" t="s">
        <v>58</v>
      </c>
      <c r="BK11334" s="98" t="s">
        <v>70</v>
      </c>
    </row>
    <row r="11335" spans="17:63" ht="29.25" customHeight="1" x14ac:dyDescent="0.2">
      <c r="Q11335" s="92" t="s">
        <v>50</v>
      </c>
      <c r="BF11335" s="101" t="s">
        <v>58</v>
      </c>
      <c r="BK11335" s="98" t="s">
        <v>70</v>
      </c>
    </row>
    <row r="11336" spans="17:63" ht="29.25" customHeight="1" x14ac:dyDescent="0.2">
      <c r="Q11336" s="92" t="s">
        <v>50</v>
      </c>
      <c r="BF11336" s="101" t="s">
        <v>58</v>
      </c>
      <c r="BK11336" s="98" t="s">
        <v>70</v>
      </c>
    </row>
    <row r="11337" spans="17:63" ht="29.25" customHeight="1" x14ac:dyDescent="0.2">
      <c r="Q11337" s="92" t="s">
        <v>50</v>
      </c>
      <c r="BF11337" s="101" t="s">
        <v>58</v>
      </c>
      <c r="BK11337" s="98" t="s">
        <v>70</v>
      </c>
    </row>
    <row r="11338" spans="17:63" ht="29.25" customHeight="1" x14ac:dyDescent="0.2">
      <c r="Q11338" s="92" t="s">
        <v>50</v>
      </c>
      <c r="BF11338" s="101" t="s">
        <v>58</v>
      </c>
      <c r="BK11338" s="98" t="s">
        <v>70</v>
      </c>
    </row>
    <row r="11339" spans="17:63" ht="29.25" customHeight="1" x14ac:dyDescent="0.2">
      <c r="Q11339" s="92" t="s">
        <v>50</v>
      </c>
      <c r="BF11339" s="101" t="s">
        <v>58</v>
      </c>
      <c r="BK11339" s="98" t="s">
        <v>70</v>
      </c>
    </row>
    <row r="11340" spans="17:63" ht="29.25" customHeight="1" x14ac:dyDescent="0.2">
      <c r="Q11340" s="92" t="s">
        <v>50</v>
      </c>
      <c r="BF11340" s="101" t="s">
        <v>58</v>
      </c>
      <c r="BK11340" s="98" t="s">
        <v>70</v>
      </c>
    </row>
    <row r="11341" spans="17:63" ht="29.25" customHeight="1" x14ac:dyDescent="0.2">
      <c r="Q11341" s="92" t="s">
        <v>50</v>
      </c>
      <c r="BF11341" s="101" t="s">
        <v>58</v>
      </c>
      <c r="BK11341" s="98" t="s">
        <v>70</v>
      </c>
    </row>
    <row r="11342" spans="17:63" ht="29.25" customHeight="1" x14ac:dyDescent="0.2">
      <c r="Q11342" s="92" t="s">
        <v>50</v>
      </c>
      <c r="BF11342" s="101" t="s">
        <v>58</v>
      </c>
      <c r="BK11342" s="98" t="s">
        <v>70</v>
      </c>
    </row>
    <row r="11343" spans="17:63" ht="29.25" customHeight="1" x14ac:dyDescent="0.2">
      <c r="Q11343" s="92" t="s">
        <v>50</v>
      </c>
      <c r="BF11343" s="101" t="s">
        <v>58</v>
      </c>
      <c r="BK11343" s="98" t="s">
        <v>70</v>
      </c>
    </row>
    <row r="11344" spans="17:63" ht="29.25" customHeight="1" x14ac:dyDescent="0.2">
      <c r="Q11344" s="92" t="s">
        <v>50</v>
      </c>
      <c r="BF11344" s="101" t="s">
        <v>58</v>
      </c>
      <c r="BK11344" s="98" t="s">
        <v>70</v>
      </c>
    </row>
    <row r="11345" spans="17:63" ht="29.25" customHeight="1" x14ac:dyDescent="0.2">
      <c r="Q11345" s="92" t="s">
        <v>50</v>
      </c>
      <c r="BF11345" s="101" t="s">
        <v>58</v>
      </c>
      <c r="BK11345" s="98" t="s">
        <v>70</v>
      </c>
    </row>
    <row r="11346" spans="17:63" ht="29.25" customHeight="1" x14ac:dyDescent="0.2">
      <c r="Q11346" s="92" t="s">
        <v>50</v>
      </c>
      <c r="BF11346" s="101" t="s">
        <v>58</v>
      </c>
      <c r="BK11346" s="98" t="s">
        <v>70</v>
      </c>
    </row>
    <row r="11347" spans="17:63" ht="29.25" customHeight="1" x14ac:dyDescent="0.2">
      <c r="Q11347" s="92" t="s">
        <v>50</v>
      </c>
      <c r="BF11347" s="101" t="s">
        <v>58</v>
      </c>
      <c r="BK11347" s="98" t="s">
        <v>70</v>
      </c>
    </row>
    <row r="11348" spans="17:63" ht="29.25" customHeight="1" x14ac:dyDescent="0.2">
      <c r="Q11348" s="92" t="s">
        <v>50</v>
      </c>
      <c r="BF11348" s="101" t="s">
        <v>58</v>
      </c>
      <c r="BK11348" s="98" t="s">
        <v>70</v>
      </c>
    </row>
    <row r="11349" spans="17:63" ht="29.25" customHeight="1" x14ac:dyDescent="0.2">
      <c r="Q11349" s="92" t="s">
        <v>50</v>
      </c>
      <c r="BF11349" s="101" t="s">
        <v>58</v>
      </c>
      <c r="BK11349" s="98" t="s">
        <v>70</v>
      </c>
    </row>
    <row r="11350" spans="17:63" ht="29.25" customHeight="1" x14ac:dyDescent="0.2">
      <c r="Q11350" s="92" t="s">
        <v>50</v>
      </c>
      <c r="BF11350" s="101" t="s">
        <v>58</v>
      </c>
      <c r="BK11350" s="98" t="s">
        <v>70</v>
      </c>
    </row>
    <row r="11351" spans="17:63" ht="29.25" customHeight="1" x14ac:dyDescent="0.2">
      <c r="Q11351" s="92" t="s">
        <v>50</v>
      </c>
      <c r="BF11351" s="101" t="s">
        <v>58</v>
      </c>
      <c r="BK11351" s="98" t="s">
        <v>70</v>
      </c>
    </row>
    <row r="11352" spans="17:63" ht="29.25" customHeight="1" x14ac:dyDescent="0.2">
      <c r="Q11352" s="92" t="s">
        <v>50</v>
      </c>
      <c r="BF11352" s="101" t="s">
        <v>58</v>
      </c>
      <c r="BK11352" s="98" t="s">
        <v>70</v>
      </c>
    </row>
    <row r="11353" spans="17:63" ht="29.25" customHeight="1" x14ac:dyDescent="0.2">
      <c r="Q11353" s="92" t="s">
        <v>50</v>
      </c>
      <c r="BF11353" s="101" t="s">
        <v>58</v>
      </c>
      <c r="BK11353" s="98" t="s">
        <v>70</v>
      </c>
    </row>
    <row r="11354" spans="17:63" ht="29.25" customHeight="1" x14ac:dyDescent="0.2">
      <c r="Q11354" s="92" t="s">
        <v>50</v>
      </c>
      <c r="BF11354" s="101" t="s">
        <v>58</v>
      </c>
      <c r="BK11354" s="98" t="s">
        <v>70</v>
      </c>
    </row>
    <row r="11355" spans="17:63" ht="29.25" customHeight="1" x14ac:dyDescent="0.2">
      <c r="Q11355" s="92" t="s">
        <v>50</v>
      </c>
      <c r="BF11355" s="101" t="s">
        <v>58</v>
      </c>
      <c r="BK11355" s="98" t="s">
        <v>70</v>
      </c>
    </row>
    <row r="11356" spans="17:63" ht="29.25" customHeight="1" x14ac:dyDescent="0.2">
      <c r="Q11356" s="92" t="s">
        <v>50</v>
      </c>
      <c r="BF11356" s="101" t="s">
        <v>58</v>
      </c>
      <c r="BK11356" s="98" t="s">
        <v>70</v>
      </c>
    </row>
    <row r="11357" spans="17:63" ht="29.25" customHeight="1" x14ac:dyDescent="0.2">
      <c r="Q11357" s="92" t="s">
        <v>50</v>
      </c>
      <c r="BF11357" s="101" t="s">
        <v>58</v>
      </c>
      <c r="BK11357" s="98" t="s">
        <v>70</v>
      </c>
    </row>
    <row r="11358" spans="17:63" ht="29.25" customHeight="1" x14ac:dyDescent="0.2">
      <c r="Q11358" s="92" t="s">
        <v>50</v>
      </c>
      <c r="BF11358" s="101" t="s">
        <v>58</v>
      </c>
      <c r="BK11358" s="98" t="s">
        <v>70</v>
      </c>
    </row>
    <row r="11359" spans="17:63" ht="29.25" customHeight="1" x14ac:dyDescent="0.2">
      <c r="Q11359" s="92" t="s">
        <v>50</v>
      </c>
      <c r="BF11359" s="101" t="s">
        <v>58</v>
      </c>
      <c r="BK11359" s="98" t="s">
        <v>70</v>
      </c>
    </row>
    <row r="11360" spans="17:63" ht="29.25" customHeight="1" x14ac:dyDescent="0.2">
      <c r="Q11360" s="92" t="s">
        <v>50</v>
      </c>
      <c r="BF11360" s="101" t="s">
        <v>58</v>
      </c>
      <c r="BK11360" s="98" t="s">
        <v>70</v>
      </c>
    </row>
    <row r="11361" spans="17:63" ht="29.25" customHeight="1" x14ac:dyDescent="0.2">
      <c r="Q11361" s="92" t="s">
        <v>50</v>
      </c>
      <c r="BF11361" s="101" t="s">
        <v>58</v>
      </c>
      <c r="BK11361" s="98" t="s">
        <v>70</v>
      </c>
    </row>
    <row r="11362" spans="17:63" ht="29.25" customHeight="1" x14ac:dyDescent="0.2">
      <c r="Q11362" s="92" t="s">
        <v>50</v>
      </c>
      <c r="BF11362" s="101" t="s">
        <v>58</v>
      </c>
      <c r="BK11362" s="98" t="s">
        <v>70</v>
      </c>
    </row>
    <row r="11363" spans="17:63" ht="29.25" customHeight="1" x14ac:dyDescent="0.2">
      <c r="Q11363" s="92" t="s">
        <v>50</v>
      </c>
      <c r="BF11363" s="101" t="s">
        <v>58</v>
      </c>
      <c r="BK11363" s="98" t="s">
        <v>70</v>
      </c>
    </row>
    <row r="11364" spans="17:63" ht="29.25" customHeight="1" x14ac:dyDescent="0.2">
      <c r="Q11364" s="92" t="s">
        <v>50</v>
      </c>
      <c r="BF11364" s="101" t="s">
        <v>58</v>
      </c>
      <c r="BK11364" s="98" t="s">
        <v>70</v>
      </c>
    </row>
    <row r="11365" spans="17:63" ht="29.25" customHeight="1" x14ac:dyDescent="0.2">
      <c r="Q11365" s="92" t="s">
        <v>50</v>
      </c>
      <c r="BF11365" s="101" t="s">
        <v>58</v>
      </c>
      <c r="BK11365" s="98" t="s">
        <v>70</v>
      </c>
    </row>
    <row r="11366" spans="17:63" ht="29.25" customHeight="1" x14ac:dyDescent="0.2">
      <c r="Q11366" s="92" t="s">
        <v>50</v>
      </c>
      <c r="BF11366" s="101" t="s">
        <v>58</v>
      </c>
      <c r="BK11366" s="98" t="s">
        <v>70</v>
      </c>
    </row>
    <row r="11367" spans="17:63" ht="29.25" customHeight="1" x14ac:dyDescent="0.2">
      <c r="Q11367" s="92" t="s">
        <v>50</v>
      </c>
      <c r="BF11367" s="101" t="s">
        <v>58</v>
      </c>
      <c r="BK11367" s="98" t="s">
        <v>70</v>
      </c>
    </row>
    <row r="11368" spans="17:63" ht="29.25" customHeight="1" x14ac:dyDescent="0.2">
      <c r="Q11368" s="92" t="s">
        <v>50</v>
      </c>
      <c r="BF11368" s="101" t="s">
        <v>58</v>
      </c>
      <c r="BK11368" s="98" t="s">
        <v>70</v>
      </c>
    </row>
    <row r="11369" spans="17:63" ht="29.25" customHeight="1" x14ac:dyDescent="0.2">
      <c r="Q11369" s="92" t="s">
        <v>50</v>
      </c>
      <c r="BF11369" s="101" t="s">
        <v>58</v>
      </c>
      <c r="BK11369" s="98" t="s">
        <v>70</v>
      </c>
    </row>
    <row r="11370" spans="17:63" ht="29.25" customHeight="1" x14ac:dyDescent="0.2">
      <c r="Q11370" s="92" t="s">
        <v>50</v>
      </c>
      <c r="BF11370" s="101" t="s">
        <v>58</v>
      </c>
      <c r="BK11370" s="98" t="s">
        <v>70</v>
      </c>
    </row>
    <row r="11371" spans="17:63" ht="29.25" customHeight="1" x14ac:dyDescent="0.2">
      <c r="Q11371" s="92" t="s">
        <v>50</v>
      </c>
      <c r="BF11371" s="101" t="s">
        <v>58</v>
      </c>
      <c r="BK11371" s="98" t="s">
        <v>70</v>
      </c>
    </row>
    <row r="11372" spans="17:63" ht="29.25" customHeight="1" x14ac:dyDescent="0.2">
      <c r="Q11372" s="92" t="s">
        <v>50</v>
      </c>
      <c r="BF11372" s="101" t="s">
        <v>58</v>
      </c>
      <c r="BK11372" s="98" t="s">
        <v>70</v>
      </c>
    </row>
    <row r="11373" spans="17:63" ht="29.25" customHeight="1" x14ac:dyDescent="0.2">
      <c r="Q11373" s="92" t="s">
        <v>50</v>
      </c>
      <c r="BF11373" s="101" t="s">
        <v>58</v>
      </c>
      <c r="BK11373" s="98" t="s">
        <v>70</v>
      </c>
    </row>
    <row r="11374" spans="17:63" ht="29.25" customHeight="1" x14ac:dyDescent="0.2">
      <c r="Q11374" s="92" t="s">
        <v>50</v>
      </c>
      <c r="BF11374" s="101" t="s">
        <v>58</v>
      </c>
      <c r="BK11374" s="98" t="s">
        <v>70</v>
      </c>
    </row>
    <row r="11375" spans="17:63" ht="29.25" customHeight="1" x14ac:dyDescent="0.2">
      <c r="Q11375" s="92" t="s">
        <v>50</v>
      </c>
      <c r="BF11375" s="101" t="s">
        <v>58</v>
      </c>
      <c r="BK11375" s="98" t="s">
        <v>70</v>
      </c>
    </row>
    <row r="11376" spans="17:63" ht="29.25" customHeight="1" x14ac:dyDescent="0.2">
      <c r="Q11376" s="92" t="s">
        <v>50</v>
      </c>
      <c r="BF11376" s="101" t="s">
        <v>58</v>
      </c>
      <c r="BK11376" s="98" t="s">
        <v>70</v>
      </c>
    </row>
    <row r="11377" spans="17:63" ht="29.25" customHeight="1" x14ac:dyDescent="0.2">
      <c r="Q11377" s="92" t="s">
        <v>50</v>
      </c>
      <c r="BF11377" s="101" t="s">
        <v>58</v>
      </c>
      <c r="BK11377" s="98" t="s">
        <v>70</v>
      </c>
    </row>
    <row r="11378" spans="17:63" ht="29.25" customHeight="1" x14ac:dyDescent="0.2">
      <c r="Q11378" s="92" t="s">
        <v>50</v>
      </c>
      <c r="BF11378" s="101" t="s">
        <v>58</v>
      </c>
      <c r="BK11378" s="98" t="s">
        <v>70</v>
      </c>
    </row>
    <row r="11379" spans="17:63" ht="29.25" customHeight="1" x14ac:dyDescent="0.2">
      <c r="Q11379" s="92" t="s">
        <v>50</v>
      </c>
      <c r="BF11379" s="101" t="s">
        <v>58</v>
      </c>
      <c r="BK11379" s="98" t="s">
        <v>70</v>
      </c>
    </row>
    <row r="11380" spans="17:63" ht="29.25" customHeight="1" x14ac:dyDescent="0.2">
      <c r="Q11380" s="92" t="s">
        <v>50</v>
      </c>
      <c r="BF11380" s="101" t="s">
        <v>58</v>
      </c>
      <c r="BK11380" s="98" t="s">
        <v>70</v>
      </c>
    </row>
    <row r="11381" spans="17:63" ht="29.25" customHeight="1" x14ac:dyDescent="0.2">
      <c r="Q11381" s="92" t="s">
        <v>50</v>
      </c>
      <c r="BF11381" s="101" t="s">
        <v>58</v>
      </c>
      <c r="BK11381" s="98" t="s">
        <v>70</v>
      </c>
    </row>
    <row r="11382" spans="17:63" ht="29.25" customHeight="1" x14ac:dyDescent="0.2">
      <c r="Q11382" s="92" t="s">
        <v>50</v>
      </c>
      <c r="BF11382" s="101" t="s">
        <v>58</v>
      </c>
      <c r="BK11382" s="98" t="s">
        <v>70</v>
      </c>
    </row>
    <row r="11383" spans="17:63" ht="29.25" customHeight="1" x14ac:dyDescent="0.2">
      <c r="Q11383" s="92" t="s">
        <v>50</v>
      </c>
      <c r="BF11383" s="101" t="s">
        <v>58</v>
      </c>
      <c r="BK11383" s="98" t="s">
        <v>70</v>
      </c>
    </row>
    <row r="11384" spans="17:63" ht="29.25" customHeight="1" x14ac:dyDescent="0.2">
      <c r="Q11384" s="92" t="s">
        <v>50</v>
      </c>
      <c r="BF11384" s="101" t="s">
        <v>58</v>
      </c>
      <c r="BK11384" s="98" t="s">
        <v>70</v>
      </c>
    </row>
    <row r="11385" spans="17:63" ht="29.25" customHeight="1" x14ac:dyDescent="0.2">
      <c r="Q11385" s="92" t="s">
        <v>50</v>
      </c>
      <c r="BF11385" s="101" t="s">
        <v>58</v>
      </c>
      <c r="BK11385" s="98" t="s">
        <v>70</v>
      </c>
    </row>
    <row r="11386" spans="17:63" ht="29.25" customHeight="1" x14ac:dyDescent="0.2">
      <c r="Q11386" s="92" t="s">
        <v>50</v>
      </c>
      <c r="BF11386" s="101" t="s">
        <v>58</v>
      </c>
      <c r="BK11386" s="98" t="s">
        <v>70</v>
      </c>
    </row>
    <row r="11387" spans="17:63" ht="29.25" customHeight="1" x14ac:dyDescent="0.2">
      <c r="Q11387" s="92" t="s">
        <v>50</v>
      </c>
      <c r="BF11387" s="101" t="s">
        <v>58</v>
      </c>
      <c r="BK11387" s="98" t="s">
        <v>70</v>
      </c>
    </row>
    <row r="11388" spans="17:63" ht="29.25" customHeight="1" x14ac:dyDescent="0.2">
      <c r="Q11388" s="92" t="s">
        <v>50</v>
      </c>
      <c r="BF11388" s="101" t="s">
        <v>58</v>
      </c>
      <c r="BK11388" s="98" t="s">
        <v>70</v>
      </c>
    </row>
    <row r="11389" spans="17:63" ht="29.25" customHeight="1" x14ac:dyDescent="0.2">
      <c r="Q11389" s="92" t="s">
        <v>50</v>
      </c>
      <c r="BF11389" s="101" t="s">
        <v>58</v>
      </c>
      <c r="BK11389" s="98" t="s">
        <v>70</v>
      </c>
    </row>
    <row r="11390" spans="17:63" ht="29.25" customHeight="1" x14ac:dyDescent="0.2">
      <c r="Q11390" s="92" t="s">
        <v>50</v>
      </c>
      <c r="BF11390" s="101" t="s">
        <v>58</v>
      </c>
      <c r="BK11390" s="98" t="s">
        <v>70</v>
      </c>
    </row>
    <row r="11391" spans="17:63" ht="29.25" customHeight="1" x14ac:dyDescent="0.2">
      <c r="Q11391" s="92" t="s">
        <v>50</v>
      </c>
      <c r="BF11391" s="101" t="s">
        <v>58</v>
      </c>
      <c r="BK11391" s="98" t="s">
        <v>70</v>
      </c>
    </row>
    <row r="11392" spans="17:63" ht="29.25" customHeight="1" x14ac:dyDescent="0.2">
      <c r="Q11392" s="92" t="s">
        <v>50</v>
      </c>
      <c r="BF11392" s="101" t="s">
        <v>58</v>
      </c>
      <c r="BK11392" s="98" t="s">
        <v>70</v>
      </c>
    </row>
    <row r="11393" spans="17:63" ht="29.25" customHeight="1" x14ac:dyDescent="0.2">
      <c r="Q11393" s="92" t="s">
        <v>50</v>
      </c>
      <c r="BF11393" s="101" t="s">
        <v>58</v>
      </c>
      <c r="BK11393" s="98" t="s">
        <v>70</v>
      </c>
    </row>
    <row r="11394" spans="17:63" ht="29.25" customHeight="1" x14ac:dyDescent="0.2">
      <c r="Q11394" s="92" t="s">
        <v>50</v>
      </c>
      <c r="BF11394" s="101" t="s">
        <v>58</v>
      </c>
      <c r="BK11394" s="98" t="s">
        <v>70</v>
      </c>
    </row>
    <row r="11395" spans="17:63" ht="29.25" customHeight="1" x14ac:dyDescent="0.2">
      <c r="Q11395" s="92" t="s">
        <v>50</v>
      </c>
      <c r="BF11395" s="101" t="s">
        <v>58</v>
      </c>
      <c r="BK11395" s="98" t="s">
        <v>70</v>
      </c>
    </row>
    <row r="11396" spans="17:63" ht="29.25" customHeight="1" x14ac:dyDescent="0.2">
      <c r="Q11396" s="92" t="s">
        <v>50</v>
      </c>
      <c r="BF11396" s="101" t="s">
        <v>58</v>
      </c>
      <c r="BK11396" s="98" t="s">
        <v>70</v>
      </c>
    </row>
    <row r="11397" spans="17:63" ht="29.25" customHeight="1" x14ac:dyDescent="0.2">
      <c r="Q11397" s="92" t="s">
        <v>50</v>
      </c>
      <c r="BF11397" s="101" t="s">
        <v>58</v>
      </c>
      <c r="BK11397" s="98" t="s">
        <v>70</v>
      </c>
    </row>
    <row r="11398" spans="17:63" ht="29.25" customHeight="1" x14ac:dyDescent="0.2">
      <c r="Q11398" s="92" t="s">
        <v>50</v>
      </c>
      <c r="BF11398" s="101" t="s">
        <v>58</v>
      </c>
      <c r="BK11398" s="98" t="s">
        <v>70</v>
      </c>
    </row>
    <row r="11399" spans="17:63" ht="29.25" customHeight="1" x14ac:dyDescent="0.2">
      <c r="Q11399" s="92" t="s">
        <v>50</v>
      </c>
      <c r="BF11399" s="101" t="s">
        <v>58</v>
      </c>
      <c r="BK11399" s="98" t="s">
        <v>70</v>
      </c>
    </row>
    <row r="11400" spans="17:63" ht="29.25" customHeight="1" x14ac:dyDescent="0.2">
      <c r="Q11400" s="92" t="s">
        <v>50</v>
      </c>
      <c r="BF11400" s="101" t="s">
        <v>58</v>
      </c>
      <c r="BK11400" s="98" t="s">
        <v>70</v>
      </c>
    </row>
    <row r="11401" spans="17:63" ht="29.25" customHeight="1" x14ac:dyDescent="0.2">
      <c r="Q11401" s="92" t="s">
        <v>50</v>
      </c>
      <c r="BF11401" s="101" t="s">
        <v>58</v>
      </c>
      <c r="BK11401" s="98" t="s">
        <v>70</v>
      </c>
    </row>
    <row r="11402" spans="17:63" ht="29.25" customHeight="1" x14ac:dyDescent="0.2">
      <c r="Q11402" s="92" t="s">
        <v>50</v>
      </c>
      <c r="BF11402" s="101" t="s">
        <v>58</v>
      </c>
      <c r="BK11402" s="98" t="s">
        <v>70</v>
      </c>
    </row>
    <row r="11403" spans="17:63" ht="29.25" customHeight="1" x14ac:dyDescent="0.2">
      <c r="Q11403" s="92" t="s">
        <v>50</v>
      </c>
      <c r="BF11403" s="101" t="s">
        <v>58</v>
      </c>
      <c r="BK11403" s="98" t="s">
        <v>70</v>
      </c>
    </row>
    <row r="11404" spans="17:63" ht="29.25" customHeight="1" x14ac:dyDescent="0.2">
      <c r="Q11404" s="92" t="s">
        <v>50</v>
      </c>
      <c r="BF11404" s="101" t="s">
        <v>58</v>
      </c>
      <c r="BK11404" s="98" t="s">
        <v>70</v>
      </c>
    </row>
    <row r="11405" spans="17:63" ht="29.25" customHeight="1" x14ac:dyDescent="0.2">
      <c r="Q11405" s="92" t="s">
        <v>50</v>
      </c>
      <c r="BF11405" s="101" t="s">
        <v>58</v>
      </c>
      <c r="BK11405" s="98" t="s">
        <v>70</v>
      </c>
    </row>
    <row r="11406" spans="17:63" ht="29.25" customHeight="1" x14ac:dyDescent="0.2">
      <c r="Q11406" s="92" t="s">
        <v>50</v>
      </c>
      <c r="BF11406" s="101" t="s">
        <v>58</v>
      </c>
      <c r="BK11406" s="98" t="s">
        <v>70</v>
      </c>
    </row>
    <row r="11407" spans="17:63" ht="29.25" customHeight="1" x14ac:dyDescent="0.2">
      <c r="Q11407" s="92" t="s">
        <v>50</v>
      </c>
      <c r="BF11407" s="101" t="s">
        <v>58</v>
      </c>
      <c r="BK11407" s="98" t="s">
        <v>70</v>
      </c>
    </row>
    <row r="11408" spans="17:63" ht="29.25" customHeight="1" x14ac:dyDescent="0.2">
      <c r="Q11408" s="92" t="s">
        <v>50</v>
      </c>
      <c r="BF11408" s="101" t="s">
        <v>58</v>
      </c>
      <c r="BK11408" s="98" t="s">
        <v>70</v>
      </c>
    </row>
    <row r="11409" spans="17:63" ht="29.25" customHeight="1" x14ac:dyDescent="0.2">
      <c r="Q11409" s="92" t="s">
        <v>50</v>
      </c>
      <c r="BF11409" s="101" t="s">
        <v>58</v>
      </c>
      <c r="BK11409" s="98" t="s">
        <v>70</v>
      </c>
    </row>
    <row r="11410" spans="17:63" ht="29.25" customHeight="1" x14ac:dyDescent="0.2">
      <c r="Q11410" s="92" t="s">
        <v>50</v>
      </c>
      <c r="BF11410" s="101" t="s">
        <v>58</v>
      </c>
      <c r="BK11410" s="98" t="s">
        <v>70</v>
      </c>
    </row>
    <row r="11411" spans="17:63" ht="29.25" customHeight="1" x14ac:dyDescent="0.2">
      <c r="Q11411" s="92" t="s">
        <v>50</v>
      </c>
      <c r="BF11411" s="101" t="s">
        <v>58</v>
      </c>
      <c r="BK11411" s="98" t="s">
        <v>70</v>
      </c>
    </row>
    <row r="11412" spans="17:63" ht="29.25" customHeight="1" x14ac:dyDescent="0.2">
      <c r="Q11412" s="92" t="s">
        <v>50</v>
      </c>
      <c r="BF11412" s="101" t="s">
        <v>58</v>
      </c>
      <c r="BK11412" s="98" t="s">
        <v>70</v>
      </c>
    </row>
    <row r="11413" spans="17:63" ht="29.25" customHeight="1" x14ac:dyDescent="0.2">
      <c r="Q11413" s="92" t="s">
        <v>50</v>
      </c>
      <c r="BF11413" s="101" t="s">
        <v>58</v>
      </c>
      <c r="BK11413" s="98" t="s">
        <v>70</v>
      </c>
    </row>
    <row r="11414" spans="17:63" ht="29.25" customHeight="1" x14ac:dyDescent="0.2">
      <c r="Q11414" s="92" t="s">
        <v>50</v>
      </c>
      <c r="BF11414" s="101" t="s">
        <v>58</v>
      </c>
      <c r="BK11414" s="98" t="s">
        <v>70</v>
      </c>
    </row>
    <row r="11415" spans="17:63" ht="29.25" customHeight="1" x14ac:dyDescent="0.2">
      <c r="Q11415" s="92" t="s">
        <v>50</v>
      </c>
      <c r="BF11415" s="101" t="s">
        <v>58</v>
      </c>
      <c r="BK11415" s="98" t="s">
        <v>70</v>
      </c>
    </row>
    <row r="11416" spans="17:63" ht="29.25" customHeight="1" x14ac:dyDescent="0.2">
      <c r="Q11416" s="92" t="s">
        <v>50</v>
      </c>
      <c r="BF11416" s="101" t="s">
        <v>58</v>
      </c>
      <c r="BK11416" s="98" t="s">
        <v>70</v>
      </c>
    </row>
    <row r="11417" spans="17:63" ht="29.25" customHeight="1" x14ac:dyDescent="0.2">
      <c r="Q11417" s="92" t="s">
        <v>50</v>
      </c>
      <c r="BF11417" s="101" t="s">
        <v>58</v>
      </c>
      <c r="BK11417" s="98" t="s">
        <v>70</v>
      </c>
    </row>
    <row r="11418" spans="17:63" ht="29.25" customHeight="1" x14ac:dyDescent="0.2">
      <c r="Q11418" s="92" t="s">
        <v>50</v>
      </c>
      <c r="BF11418" s="101" t="s">
        <v>58</v>
      </c>
      <c r="BK11418" s="98" t="s">
        <v>70</v>
      </c>
    </row>
    <row r="11419" spans="17:63" ht="29.25" customHeight="1" x14ac:dyDescent="0.2">
      <c r="Q11419" s="92" t="s">
        <v>50</v>
      </c>
      <c r="BF11419" s="101" t="s">
        <v>58</v>
      </c>
      <c r="BK11419" s="98" t="s">
        <v>70</v>
      </c>
    </row>
    <row r="11420" spans="17:63" ht="29.25" customHeight="1" x14ac:dyDescent="0.2">
      <c r="Q11420" s="92" t="s">
        <v>50</v>
      </c>
      <c r="BF11420" s="101" t="s">
        <v>58</v>
      </c>
      <c r="BK11420" s="98" t="s">
        <v>70</v>
      </c>
    </row>
    <row r="11421" spans="17:63" ht="29.25" customHeight="1" x14ac:dyDescent="0.2">
      <c r="Q11421" s="92" t="s">
        <v>50</v>
      </c>
      <c r="BF11421" s="101" t="s">
        <v>58</v>
      </c>
      <c r="BK11421" s="98" t="s">
        <v>70</v>
      </c>
    </row>
    <row r="11422" spans="17:63" ht="29.25" customHeight="1" x14ac:dyDescent="0.2">
      <c r="Q11422" s="92" t="s">
        <v>50</v>
      </c>
      <c r="BF11422" s="101" t="s">
        <v>58</v>
      </c>
      <c r="BK11422" s="98" t="s">
        <v>70</v>
      </c>
    </row>
    <row r="11423" spans="17:63" ht="29.25" customHeight="1" x14ac:dyDescent="0.2">
      <c r="Q11423" s="92" t="s">
        <v>50</v>
      </c>
      <c r="BF11423" s="101" t="s">
        <v>58</v>
      </c>
      <c r="BK11423" s="98" t="s">
        <v>70</v>
      </c>
    </row>
    <row r="11424" spans="17:63" ht="29.25" customHeight="1" x14ac:dyDescent="0.2">
      <c r="Q11424" s="92" t="s">
        <v>50</v>
      </c>
      <c r="BF11424" s="101" t="s">
        <v>58</v>
      </c>
      <c r="BK11424" s="98" t="s">
        <v>70</v>
      </c>
    </row>
    <row r="11425" spans="17:63" ht="29.25" customHeight="1" x14ac:dyDescent="0.2">
      <c r="Q11425" s="92" t="s">
        <v>50</v>
      </c>
      <c r="BF11425" s="101" t="s">
        <v>58</v>
      </c>
      <c r="BK11425" s="98" t="s">
        <v>70</v>
      </c>
    </row>
    <row r="11426" spans="17:63" ht="29.25" customHeight="1" x14ac:dyDescent="0.2">
      <c r="Q11426" s="92" t="s">
        <v>50</v>
      </c>
      <c r="BF11426" s="101" t="s">
        <v>58</v>
      </c>
      <c r="BK11426" s="98" t="s">
        <v>70</v>
      </c>
    </row>
    <row r="11427" spans="17:63" ht="29.25" customHeight="1" x14ac:dyDescent="0.2">
      <c r="Q11427" s="92" t="s">
        <v>50</v>
      </c>
      <c r="BF11427" s="101" t="s">
        <v>58</v>
      </c>
      <c r="BK11427" s="98" t="s">
        <v>70</v>
      </c>
    </row>
    <row r="11428" spans="17:63" ht="29.25" customHeight="1" x14ac:dyDescent="0.2">
      <c r="Q11428" s="92" t="s">
        <v>50</v>
      </c>
      <c r="BF11428" s="101" t="s">
        <v>58</v>
      </c>
      <c r="BK11428" s="98" t="s">
        <v>70</v>
      </c>
    </row>
    <row r="11429" spans="17:63" ht="29.25" customHeight="1" x14ac:dyDescent="0.2">
      <c r="Q11429" s="92" t="s">
        <v>50</v>
      </c>
      <c r="BF11429" s="101" t="s">
        <v>58</v>
      </c>
      <c r="BK11429" s="98" t="s">
        <v>70</v>
      </c>
    </row>
    <row r="11430" spans="17:63" ht="29.25" customHeight="1" x14ac:dyDescent="0.2">
      <c r="Q11430" s="92" t="s">
        <v>50</v>
      </c>
      <c r="BF11430" s="101" t="s">
        <v>58</v>
      </c>
      <c r="BK11430" s="98" t="s">
        <v>70</v>
      </c>
    </row>
    <row r="11431" spans="17:63" ht="29.25" customHeight="1" x14ac:dyDescent="0.2">
      <c r="Q11431" s="92" t="s">
        <v>50</v>
      </c>
      <c r="BF11431" s="101" t="s">
        <v>58</v>
      </c>
      <c r="BK11431" s="98" t="s">
        <v>70</v>
      </c>
    </row>
    <row r="11432" spans="17:63" ht="29.25" customHeight="1" x14ac:dyDescent="0.2">
      <c r="Q11432" s="92" t="s">
        <v>50</v>
      </c>
      <c r="BF11432" s="101" t="s">
        <v>58</v>
      </c>
      <c r="BK11432" s="98" t="s">
        <v>70</v>
      </c>
    </row>
    <row r="11433" spans="17:63" ht="29.25" customHeight="1" x14ac:dyDescent="0.2">
      <c r="Q11433" s="92" t="s">
        <v>50</v>
      </c>
      <c r="BF11433" s="101" t="s">
        <v>58</v>
      </c>
      <c r="BK11433" s="98" t="s">
        <v>70</v>
      </c>
    </row>
    <row r="11434" spans="17:63" ht="29.25" customHeight="1" x14ac:dyDescent="0.2">
      <c r="Q11434" s="92" t="s">
        <v>50</v>
      </c>
      <c r="BF11434" s="101" t="s">
        <v>58</v>
      </c>
      <c r="BK11434" s="98" t="s">
        <v>70</v>
      </c>
    </row>
    <row r="11435" spans="17:63" ht="29.25" customHeight="1" x14ac:dyDescent="0.2">
      <c r="Q11435" s="92" t="s">
        <v>50</v>
      </c>
      <c r="BF11435" s="101" t="s">
        <v>58</v>
      </c>
      <c r="BK11435" s="98" t="s">
        <v>70</v>
      </c>
    </row>
    <row r="11436" spans="17:63" ht="29.25" customHeight="1" x14ac:dyDescent="0.2">
      <c r="Q11436" s="92" t="s">
        <v>50</v>
      </c>
      <c r="BF11436" s="101" t="s">
        <v>58</v>
      </c>
      <c r="BK11436" s="98" t="s">
        <v>70</v>
      </c>
    </row>
    <row r="11437" spans="17:63" ht="29.25" customHeight="1" x14ac:dyDescent="0.2">
      <c r="Q11437" s="92" t="s">
        <v>50</v>
      </c>
      <c r="BF11437" s="101" t="s">
        <v>58</v>
      </c>
      <c r="BK11437" s="98" t="s">
        <v>70</v>
      </c>
    </row>
    <row r="11438" spans="17:63" ht="29.25" customHeight="1" x14ac:dyDescent="0.2">
      <c r="Q11438" s="92" t="s">
        <v>50</v>
      </c>
      <c r="BF11438" s="101" t="s">
        <v>58</v>
      </c>
      <c r="BK11438" s="98" t="s">
        <v>70</v>
      </c>
    </row>
    <row r="11439" spans="17:63" ht="29.25" customHeight="1" x14ac:dyDescent="0.2">
      <c r="Q11439" s="92" t="s">
        <v>50</v>
      </c>
      <c r="BF11439" s="101" t="s">
        <v>58</v>
      </c>
      <c r="BK11439" s="98" t="s">
        <v>70</v>
      </c>
    </row>
    <row r="11440" spans="17:63" ht="29.25" customHeight="1" x14ac:dyDescent="0.2">
      <c r="Q11440" s="92" t="s">
        <v>50</v>
      </c>
      <c r="BF11440" s="101" t="s">
        <v>58</v>
      </c>
      <c r="BK11440" s="98" t="s">
        <v>70</v>
      </c>
    </row>
    <row r="11441" spans="17:63" ht="29.25" customHeight="1" x14ac:dyDescent="0.2">
      <c r="Q11441" s="92" t="s">
        <v>50</v>
      </c>
      <c r="BF11441" s="101" t="s">
        <v>58</v>
      </c>
      <c r="BK11441" s="98" t="s">
        <v>70</v>
      </c>
    </row>
    <row r="11442" spans="17:63" ht="29.25" customHeight="1" x14ac:dyDescent="0.2">
      <c r="Q11442" s="92" t="s">
        <v>50</v>
      </c>
      <c r="BF11442" s="101" t="s">
        <v>58</v>
      </c>
      <c r="BK11442" s="98" t="s">
        <v>70</v>
      </c>
    </row>
    <row r="11443" spans="17:63" ht="29.25" customHeight="1" x14ac:dyDescent="0.2">
      <c r="Q11443" s="92" t="s">
        <v>50</v>
      </c>
      <c r="BF11443" s="101" t="s">
        <v>58</v>
      </c>
      <c r="BK11443" s="98" t="s">
        <v>70</v>
      </c>
    </row>
    <row r="11444" spans="17:63" ht="29.25" customHeight="1" x14ac:dyDescent="0.2">
      <c r="Q11444" s="92" t="s">
        <v>50</v>
      </c>
      <c r="BF11444" s="101" t="s">
        <v>58</v>
      </c>
      <c r="BK11444" s="98" t="s">
        <v>70</v>
      </c>
    </row>
    <row r="11445" spans="17:63" ht="29.25" customHeight="1" x14ac:dyDescent="0.2">
      <c r="Q11445" s="92" t="s">
        <v>50</v>
      </c>
      <c r="BF11445" s="101" t="s">
        <v>58</v>
      </c>
      <c r="BK11445" s="98" t="s">
        <v>70</v>
      </c>
    </row>
    <row r="11446" spans="17:63" ht="29.25" customHeight="1" x14ac:dyDescent="0.2">
      <c r="Q11446" s="92" t="s">
        <v>50</v>
      </c>
      <c r="BF11446" s="101" t="s">
        <v>58</v>
      </c>
      <c r="BK11446" s="98" t="s">
        <v>70</v>
      </c>
    </row>
    <row r="11447" spans="17:63" ht="29.25" customHeight="1" x14ac:dyDescent="0.2">
      <c r="Q11447" s="92" t="s">
        <v>50</v>
      </c>
      <c r="BF11447" s="101" t="s">
        <v>58</v>
      </c>
      <c r="BK11447" s="98" t="s">
        <v>70</v>
      </c>
    </row>
    <row r="11448" spans="17:63" ht="29.25" customHeight="1" x14ac:dyDescent="0.2">
      <c r="Q11448" s="92" t="s">
        <v>50</v>
      </c>
      <c r="BF11448" s="101" t="s">
        <v>58</v>
      </c>
      <c r="BK11448" s="98" t="s">
        <v>70</v>
      </c>
    </row>
    <row r="11449" spans="17:63" ht="29.25" customHeight="1" x14ac:dyDescent="0.2">
      <c r="Q11449" s="92" t="s">
        <v>50</v>
      </c>
      <c r="BF11449" s="101" t="s">
        <v>58</v>
      </c>
      <c r="BK11449" s="98" t="s">
        <v>70</v>
      </c>
    </row>
    <row r="11450" spans="17:63" ht="29.25" customHeight="1" x14ac:dyDescent="0.2">
      <c r="Q11450" s="92" t="s">
        <v>50</v>
      </c>
      <c r="BF11450" s="101" t="s">
        <v>58</v>
      </c>
      <c r="BK11450" s="98" t="s">
        <v>70</v>
      </c>
    </row>
    <row r="11451" spans="17:63" ht="29.25" customHeight="1" x14ac:dyDescent="0.2">
      <c r="Q11451" s="92" t="s">
        <v>50</v>
      </c>
      <c r="BF11451" s="101" t="s">
        <v>58</v>
      </c>
      <c r="BK11451" s="98" t="s">
        <v>70</v>
      </c>
    </row>
    <row r="11452" spans="17:63" ht="29.25" customHeight="1" x14ac:dyDescent="0.2">
      <c r="Q11452" s="92" t="s">
        <v>50</v>
      </c>
      <c r="BF11452" s="101" t="s">
        <v>58</v>
      </c>
      <c r="BK11452" s="98" t="s">
        <v>70</v>
      </c>
    </row>
    <row r="11453" spans="17:63" ht="29.25" customHeight="1" x14ac:dyDescent="0.2">
      <c r="Q11453" s="92" t="s">
        <v>50</v>
      </c>
      <c r="BF11453" s="101" t="s">
        <v>58</v>
      </c>
      <c r="BK11453" s="98" t="s">
        <v>70</v>
      </c>
    </row>
    <row r="11454" spans="17:63" ht="29.25" customHeight="1" x14ac:dyDescent="0.2">
      <c r="Q11454" s="92" t="s">
        <v>50</v>
      </c>
      <c r="BF11454" s="101" t="s">
        <v>58</v>
      </c>
      <c r="BK11454" s="98" t="s">
        <v>70</v>
      </c>
    </row>
    <row r="11455" spans="17:63" ht="29.25" customHeight="1" x14ac:dyDescent="0.2">
      <c r="Q11455" s="92" t="s">
        <v>50</v>
      </c>
      <c r="BF11455" s="101" t="s">
        <v>58</v>
      </c>
      <c r="BK11455" s="98" t="s">
        <v>70</v>
      </c>
    </row>
    <row r="11456" spans="17:63" ht="29.25" customHeight="1" x14ac:dyDescent="0.2">
      <c r="Q11456" s="92" t="s">
        <v>50</v>
      </c>
      <c r="BF11456" s="101" t="s">
        <v>58</v>
      </c>
      <c r="BK11456" s="98" t="s">
        <v>70</v>
      </c>
    </row>
    <row r="11457" spans="17:63" ht="29.25" customHeight="1" x14ac:dyDescent="0.2">
      <c r="Q11457" s="92" t="s">
        <v>50</v>
      </c>
      <c r="BF11457" s="101" t="s">
        <v>58</v>
      </c>
      <c r="BK11457" s="98" t="s">
        <v>70</v>
      </c>
    </row>
    <row r="11458" spans="17:63" ht="29.25" customHeight="1" x14ac:dyDescent="0.2">
      <c r="Q11458" s="92" t="s">
        <v>50</v>
      </c>
      <c r="BF11458" s="101" t="s">
        <v>58</v>
      </c>
      <c r="BK11458" s="98" t="s">
        <v>70</v>
      </c>
    </row>
    <row r="11459" spans="17:63" ht="29.25" customHeight="1" x14ac:dyDescent="0.2">
      <c r="Q11459" s="92" t="s">
        <v>50</v>
      </c>
      <c r="BF11459" s="101" t="s">
        <v>58</v>
      </c>
      <c r="BK11459" s="98" t="s">
        <v>70</v>
      </c>
    </row>
    <row r="11460" spans="17:63" ht="29.25" customHeight="1" x14ac:dyDescent="0.2">
      <c r="Q11460" s="92" t="s">
        <v>50</v>
      </c>
      <c r="BF11460" s="101" t="s">
        <v>58</v>
      </c>
      <c r="BK11460" s="98" t="s">
        <v>70</v>
      </c>
    </row>
    <row r="11461" spans="17:63" ht="29.25" customHeight="1" x14ac:dyDescent="0.2">
      <c r="Q11461" s="92" t="s">
        <v>50</v>
      </c>
      <c r="BF11461" s="101" t="s">
        <v>58</v>
      </c>
      <c r="BK11461" s="98" t="s">
        <v>70</v>
      </c>
    </row>
    <row r="11462" spans="17:63" ht="29.25" customHeight="1" x14ac:dyDescent="0.2">
      <c r="Q11462" s="92" t="s">
        <v>50</v>
      </c>
      <c r="BF11462" s="101" t="s">
        <v>58</v>
      </c>
      <c r="BK11462" s="98" t="s">
        <v>70</v>
      </c>
    </row>
    <row r="11463" spans="17:63" ht="29.25" customHeight="1" x14ac:dyDescent="0.2">
      <c r="Q11463" s="92" t="s">
        <v>50</v>
      </c>
      <c r="BF11463" s="101" t="s">
        <v>58</v>
      </c>
      <c r="BK11463" s="98" t="s">
        <v>70</v>
      </c>
    </row>
    <row r="11464" spans="17:63" ht="29.25" customHeight="1" x14ac:dyDescent="0.2">
      <c r="Q11464" s="92" t="s">
        <v>50</v>
      </c>
      <c r="BF11464" s="101" t="s">
        <v>58</v>
      </c>
      <c r="BK11464" s="98" t="s">
        <v>70</v>
      </c>
    </row>
    <row r="11465" spans="17:63" ht="29.25" customHeight="1" x14ac:dyDescent="0.2">
      <c r="Q11465" s="92" t="s">
        <v>50</v>
      </c>
      <c r="BF11465" s="101" t="s">
        <v>58</v>
      </c>
      <c r="BK11465" s="98" t="s">
        <v>70</v>
      </c>
    </row>
    <row r="11466" spans="17:63" ht="29.25" customHeight="1" x14ac:dyDescent="0.2">
      <c r="Q11466" s="92" t="s">
        <v>50</v>
      </c>
      <c r="BF11466" s="101" t="s">
        <v>58</v>
      </c>
      <c r="BK11466" s="98" t="s">
        <v>70</v>
      </c>
    </row>
    <row r="11467" spans="17:63" ht="29.25" customHeight="1" x14ac:dyDescent="0.2">
      <c r="Q11467" s="92" t="s">
        <v>50</v>
      </c>
      <c r="BF11467" s="101" t="s">
        <v>58</v>
      </c>
      <c r="BK11467" s="98" t="s">
        <v>70</v>
      </c>
    </row>
    <row r="11468" spans="17:63" ht="29.25" customHeight="1" x14ac:dyDescent="0.2">
      <c r="Q11468" s="92" t="s">
        <v>50</v>
      </c>
      <c r="BF11468" s="101" t="s">
        <v>58</v>
      </c>
      <c r="BK11468" s="98" t="s">
        <v>70</v>
      </c>
    </row>
    <row r="11469" spans="17:63" ht="29.25" customHeight="1" x14ac:dyDescent="0.2">
      <c r="Q11469" s="92" t="s">
        <v>50</v>
      </c>
      <c r="BF11469" s="101" t="s">
        <v>58</v>
      </c>
      <c r="BK11469" s="98" t="s">
        <v>70</v>
      </c>
    </row>
    <row r="11470" spans="17:63" ht="29.25" customHeight="1" x14ac:dyDescent="0.2">
      <c r="Q11470" s="92" t="s">
        <v>50</v>
      </c>
      <c r="BF11470" s="101" t="s">
        <v>58</v>
      </c>
      <c r="BK11470" s="98" t="s">
        <v>70</v>
      </c>
    </row>
    <row r="11471" spans="17:63" ht="29.25" customHeight="1" x14ac:dyDescent="0.2">
      <c r="Q11471" s="92" t="s">
        <v>50</v>
      </c>
      <c r="BF11471" s="101" t="s">
        <v>58</v>
      </c>
      <c r="BK11471" s="98" t="s">
        <v>70</v>
      </c>
    </row>
    <row r="11472" spans="17:63" ht="29.25" customHeight="1" x14ac:dyDescent="0.2">
      <c r="Q11472" s="92" t="s">
        <v>50</v>
      </c>
      <c r="BF11472" s="101" t="s">
        <v>58</v>
      </c>
      <c r="BK11472" s="98" t="s">
        <v>70</v>
      </c>
    </row>
    <row r="11473" spans="17:63" ht="29.25" customHeight="1" x14ac:dyDescent="0.2">
      <c r="Q11473" s="92" t="s">
        <v>50</v>
      </c>
      <c r="BF11473" s="101" t="s">
        <v>58</v>
      </c>
      <c r="BK11473" s="98" t="s">
        <v>70</v>
      </c>
    </row>
    <row r="11474" spans="17:63" ht="29.25" customHeight="1" x14ac:dyDescent="0.2">
      <c r="Q11474" s="92" t="s">
        <v>50</v>
      </c>
      <c r="BF11474" s="101" t="s">
        <v>58</v>
      </c>
      <c r="BK11474" s="98" t="s">
        <v>70</v>
      </c>
    </row>
    <row r="11475" spans="17:63" ht="29.25" customHeight="1" x14ac:dyDescent="0.2">
      <c r="Q11475" s="92" t="s">
        <v>50</v>
      </c>
      <c r="BF11475" s="101" t="s">
        <v>58</v>
      </c>
      <c r="BK11475" s="98" t="s">
        <v>70</v>
      </c>
    </row>
    <row r="11476" spans="17:63" ht="29.25" customHeight="1" x14ac:dyDescent="0.2">
      <c r="Q11476" s="92" t="s">
        <v>50</v>
      </c>
      <c r="BF11476" s="101" t="s">
        <v>58</v>
      </c>
      <c r="BK11476" s="98" t="s">
        <v>70</v>
      </c>
    </row>
    <row r="11477" spans="17:63" ht="29.25" customHeight="1" x14ac:dyDescent="0.2">
      <c r="Q11477" s="92" t="s">
        <v>50</v>
      </c>
      <c r="BF11477" s="101" t="s">
        <v>58</v>
      </c>
      <c r="BK11477" s="98" t="s">
        <v>70</v>
      </c>
    </row>
    <row r="11478" spans="17:63" ht="29.25" customHeight="1" x14ac:dyDescent="0.2">
      <c r="Q11478" s="92" t="s">
        <v>50</v>
      </c>
      <c r="BF11478" s="101" t="s">
        <v>58</v>
      </c>
      <c r="BK11478" s="98" t="s">
        <v>70</v>
      </c>
    </row>
    <row r="11479" spans="17:63" ht="29.25" customHeight="1" x14ac:dyDescent="0.2">
      <c r="Q11479" s="92" t="s">
        <v>50</v>
      </c>
      <c r="BF11479" s="101" t="s">
        <v>58</v>
      </c>
      <c r="BK11479" s="98" t="s">
        <v>70</v>
      </c>
    </row>
    <row r="11480" spans="17:63" ht="29.25" customHeight="1" x14ac:dyDescent="0.2">
      <c r="Q11480" s="92" t="s">
        <v>50</v>
      </c>
      <c r="BF11480" s="101" t="s">
        <v>58</v>
      </c>
      <c r="BK11480" s="98" t="s">
        <v>70</v>
      </c>
    </row>
    <row r="11481" spans="17:63" ht="29.25" customHeight="1" x14ac:dyDescent="0.2">
      <c r="Q11481" s="92" t="s">
        <v>50</v>
      </c>
      <c r="BF11481" s="101" t="s">
        <v>58</v>
      </c>
      <c r="BK11481" s="98" t="s">
        <v>70</v>
      </c>
    </row>
    <row r="11482" spans="17:63" ht="29.25" customHeight="1" x14ac:dyDescent="0.2">
      <c r="Q11482" s="92" t="s">
        <v>50</v>
      </c>
      <c r="BF11482" s="101" t="s">
        <v>58</v>
      </c>
      <c r="BK11482" s="98" t="s">
        <v>70</v>
      </c>
    </row>
    <row r="11483" spans="17:63" ht="29.25" customHeight="1" x14ac:dyDescent="0.2">
      <c r="Q11483" s="92" t="s">
        <v>50</v>
      </c>
      <c r="BF11483" s="101" t="s">
        <v>58</v>
      </c>
      <c r="BK11483" s="98" t="s">
        <v>70</v>
      </c>
    </row>
    <row r="11484" spans="17:63" ht="29.25" customHeight="1" x14ac:dyDescent="0.2">
      <c r="Q11484" s="92" t="s">
        <v>50</v>
      </c>
      <c r="BF11484" s="101" t="s">
        <v>58</v>
      </c>
      <c r="BK11484" s="98" t="s">
        <v>70</v>
      </c>
    </row>
    <row r="11485" spans="17:63" ht="29.25" customHeight="1" x14ac:dyDescent="0.2">
      <c r="Q11485" s="92" t="s">
        <v>50</v>
      </c>
      <c r="BF11485" s="101" t="s">
        <v>58</v>
      </c>
      <c r="BK11485" s="98" t="s">
        <v>70</v>
      </c>
    </row>
    <row r="11486" spans="17:63" ht="29.25" customHeight="1" x14ac:dyDescent="0.2">
      <c r="Q11486" s="92" t="s">
        <v>50</v>
      </c>
      <c r="BF11486" s="101" t="s">
        <v>58</v>
      </c>
      <c r="BK11486" s="98" t="s">
        <v>70</v>
      </c>
    </row>
    <row r="11487" spans="17:63" ht="29.25" customHeight="1" x14ac:dyDescent="0.2">
      <c r="Q11487" s="92" t="s">
        <v>50</v>
      </c>
      <c r="BF11487" s="101" t="s">
        <v>58</v>
      </c>
      <c r="BK11487" s="98" t="s">
        <v>70</v>
      </c>
    </row>
    <row r="11488" spans="17:63" ht="29.25" customHeight="1" x14ac:dyDescent="0.2">
      <c r="Q11488" s="92" t="s">
        <v>50</v>
      </c>
      <c r="BF11488" s="101" t="s">
        <v>58</v>
      </c>
      <c r="BK11488" s="98" t="s">
        <v>70</v>
      </c>
    </row>
    <row r="11489" spans="17:63" ht="29.25" customHeight="1" x14ac:dyDescent="0.2">
      <c r="Q11489" s="92" t="s">
        <v>50</v>
      </c>
      <c r="BF11489" s="101" t="s">
        <v>58</v>
      </c>
      <c r="BK11489" s="98" t="s">
        <v>70</v>
      </c>
    </row>
    <row r="11490" spans="17:63" ht="29.25" customHeight="1" x14ac:dyDescent="0.2">
      <c r="Q11490" s="92" t="s">
        <v>50</v>
      </c>
      <c r="BF11490" s="101" t="s">
        <v>58</v>
      </c>
      <c r="BK11490" s="98" t="s">
        <v>70</v>
      </c>
    </row>
    <row r="11491" spans="17:63" ht="29.25" customHeight="1" x14ac:dyDescent="0.2">
      <c r="Q11491" s="92" t="s">
        <v>50</v>
      </c>
      <c r="BF11491" s="101" t="s">
        <v>58</v>
      </c>
      <c r="BK11491" s="98" t="s">
        <v>70</v>
      </c>
    </row>
    <row r="11492" spans="17:63" ht="29.25" customHeight="1" x14ac:dyDescent="0.2">
      <c r="Q11492" s="92" t="s">
        <v>50</v>
      </c>
      <c r="BF11492" s="101" t="s">
        <v>58</v>
      </c>
      <c r="BK11492" s="98" t="s">
        <v>70</v>
      </c>
    </row>
    <row r="11493" spans="17:63" ht="29.25" customHeight="1" x14ac:dyDescent="0.2">
      <c r="Q11493" s="92" t="s">
        <v>50</v>
      </c>
      <c r="BF11493" s="101" t="s">
        <v>58</v>
      </c>
      <c r="BK11493" s="98" t="s">
        <v>70</v>
      </c>
    </row>
    <row r="11494" spans="17:63" ht="29.25" customHeight="1" x14ac:dyDescent="0.2">
      <c r="Q11494" s="92" t="s">
        <v>50</v>
      </c>
      <c r="BF11494" s="101" t="s">
        <v>58</v>
      </c>
      <c r="BK11494" s="98" t="s">
        <v>70</v>
      </c>
    </row>
    <row r="11495" spans="17:63" ht="29.25" customHeight="1" x14ac:dyDescent="0.2">
      <c r="Q11495" s="92" t="s">
        <v>50</v>
      </c>
      <c r="BF11495" s="101" t="s">
        <v>58</v>
      </c>
      <c r="BK11495" s="98" t="s">
        <v>70</v>
      </c>
    </row>
    <row r="11496" spans="17:63" ht="29.25" customHeight="1" x14ac:dyDescent="0.2">
      <c r="Q11496" s="92" t="s">
        <v>50</v>
      </c>
      <c r="BF11496" s="101" t="s">
        <v>58</v>
      </c>
      <c r="BK11496" s="98" t="s">
        <v>70</v>
      </c>
    </row>
    <row r="11497" spans="17:63" ht="29.25" customHeight="1" x14ac:dyDescent="0.2">
      <c r="Q11497" s="92" t="s">
        <v>50</v>
      </c>
      <c r="BF11497" s="101" t="s">
        <v>58</v>
      </c>
      <c r="BK11497" s="98" t="s">
        <v>70</v>
      </c>
    </row>
    <row r="11498" spans="17:63" ht="29.25" customHeight="1" x14ac:dyDescent="0.2">
      <c r="Q11498" s="92" t="s">
        <v>50</v>
      </c>
      <c r="BF11498" s="101" t="s">
        <v>58</v>
      </c>
      <c r="BK11498" s="98" t="s">
        <v>70</v>
      </c>
    </row>
    <row r="11499" spans="17:63" ht="29.25" customHeight="1" x14ac:dyDescent="0.2">
      <c r="Q11499" s="92" t="s">
        <v>50</v>
      </c>
      <c r="BF11499" s="101" t="s">
        <v>58</v>
      </c>
      <c r="BK11499" s="98" t="s">
        <v>70</v>
      </c>
    </row>
    <row r="11500" spans="17:63" ht="29.25" customHeight="1" x14ac:dyDescent="0.2">
      <c r="Q11500" s="92" t="s">
        <v>50</v>
      </c>
      <c r="BF11500" s="101" t="s">
        <v>58</v>
      </c>
      <c r="BK11500" s="98" t="s">
        <v>70</v>
      </c>
    </row>
    <row r="11501" spans="17:63" ht="29.25" customHeight="1" x14ac:dyDescent="0.2">
      <c r="Q11501" s="92" t="s">
        <v>50</v>
      </c>
      <c r="BF11501" s="101" t="s">
        <v>58</v>
      </c>
      <c r="BK11501" s="98" t="s">
        <v>70</v>
      </c>
    </row>
    <row r="11502" spans="17:63" ht="29.25" customHeight="1" x14ac:dyDescent="0.2">
      <c r="Q11502" s="92" t="s">
        <v>50</v>
      </c>
      <c r="BF11502" s="101" t="s">
        <v>58</v>
      </c>
      <c r="BK11502" s="98" t="s">
        <v>70</v>
      </c>
    </row>
    <row r="11503" spans="17:63" ht="29.25" customHeight="1" x14ac:dyDescent="0.2">
      <c r="Q11503" s="92" t="s">
        <v>50</v>
      </c>
      <c r="BF11503" s="101" t="s">
        <v>58</v>
      </c>
      <c r="BK11503" s="98" t="s">
        <v>70</v>
      </c>
    </row>
    <row r="11504" spans="17:63" ht="29.25" customHeight="1" x14ac:dyDescent="0.2">
      <c r="Q11504" s="92" t="s">
        <v>50</v>
      </c>
      <c r="BF11504" s="101" t="s">
        <v>58</v>
      </c>
      <c r="BK11504" s="98" t="s">
        <v>70</v>
      </c>
    </row>
    <row r="11505" spans="17:63" ht="29.25" customHeight="1" x14ac:dyDescent="0.2">
      <c r="Q11505" s="92" t="s">
        <v>50</v>
      </c>
      <c r="BF11505" s="101" t="s">
        <v>58</v>
      </c>
      <c r="BK11505" s="98" t="s">
        <v>70</v>
      </c>
    </row>
    <row r="11506" spans="17:63" ht="29.25" customHeight="1" x14ac:dyDescent="0.2">
      <c r="Q11506" s="92" t="s">
        <v>50</v>
      </c>
      <c r="BF11506" s="101" t="s">
        <v>58</v>
      </c>
      <c r="BK11506" s="98" t="s">
        <v>70</v>
      </c>
    </row>
    <row r="11507" spans="17:63" ht="29.25" customHeight="1" x14ac:dyDescent="0.2">
      <c r="Q11507" s="92" t="s">
        <v>50</v>
      </c>
      <c r="BF11507" s="101" t="s">
        <v>58</v>
      </c>
      <c r="BK11507" s="98" t="s">
        <v>70</v>
      </c>
    </row>
    <row r="11508" spans="17:63" ht="29.25" customHeight="1" x14ac:dyDescent="0.2">
      <c r="Q11508" s="92" t="s">
        <v>50</v>
      </c>
      <c r="BF11508" s="101" t="s">
        <v>58</v>
      </c>
      <c r="BK11508" s="98" t="s">
        <v>70</v>
      </c>
    </row>
    <row r="11509" spans="17:63" ht="29.25" customHeight="1" x14ac:dyDescent="0.2">
      <c r="Q11509" s="92" t="s">
        <v>50</v>
      </c>
      <c r="BF11509" s="101" t="s">
        <v>58</v>
      </c>
      <c r="BK11509" s="98" t="s">
        <v>70</v>
      </c>
    </row>
    <row r="11510" spans="17:63" ht="29.25" customHeight="1" x14ac:dyDescent="0.2">
      <c r="Q11510" s="92" t="s">
        <v>50</v>
      </c>
      <c r="BF11510" s="101" t="s">
        <v>58</v>
      </c>
      <c r="BK11510" s="98" t="s">
        <v>70</v>
      </c>
    </row>
    <row r="11511" spans="17:63" ht="29.25" customHeight="1" x14ac:dyDescent="0.2">
      <c r="Q11511" s="92" t="s">
        <v>50</v>
      </c>
      <c r="BF11511" s="101" t="s">
        <v>58</v>
      </c>
      <c r="BK11511" s="98" t="s">
        <v>70</v>
      </c>
    </row>
    <row r="11512" spans="17:63" ht="29.25" customHeight="1" x14ac:dyDescent="0.2">
      <c r="Q11512" s="92" t="s">
        <v>50</v>
      </c>
      <c r="BF11512" s="101" t="s">
        <v>58</v>
      </c>
      <c r="BK11512" s="98" t="s">
        <v>70</v>
      </c>
    </row>
    <row r="11513" spans="17:63" ht="29.25" customHeight="1" x14ac:dyDescent="0.2">
      <c r="Q11513" s="92" t="s">
        <v>50</v>
      </c>
      <c r="BF11513" s="101" t="s">
        <v>58</v>
      </c>
      <c r="BK11513" s="98" t="s">
        <v>70</v>
      </c>
    </row>
    <row r="11514" spans="17:63" ht="29.25" customHeight="1" x14ac:dyDescent="0.2">
      <c r="Q11514" s="92" t="s">
        <v>50</v>
      </c>
      <c r="BF11514" s="101" t="s">
        <v>58</v>
      </c>
      <c r="BK11514" s="98" t="s">
        <v>70</v>
      </c>
    </row>
    <row r="11515" spans="17:63" ht="29.25" customHeight="1" x14ac:dyDescent="0.2">
      <c r="Q11515" s="92" t="s">
        <v>50</v>
      </c>
      <c r="BF11515" s="101" t="s">
        <v>58</v>
      </c>
      <c r="BK11515" s="98" t="s">
        <v>70</v>
      </c>
    </row>
    <row r="11516" spans="17:63" ht="29.25" customHeight="1" x14ac:dyDescent="0.2">
      <c r="Q11516" s="92" t="s">
        <v>50</v>
      </c>
      <c r="BF11516" s="101" t="s">
        <v>58</v>
      </c>
      <c r="BK11516" s="98" t="s">
        <v>70</v>
      </c>
    </row>
    <row r="11517" spans="17:63" ht="29.25" customHeight="1" x14ac:dyDescent="0.2">
      <c r="Q11517" s="92" t="s">
        <v>50</v>
      </c>
      <c r="BF11517" s="101" t="s">
        <v>58</v>
      </c>
      <c r="BK11517" s="98" t="s">
        <v>70</v>
      </c>
    </row>
    <row r="11518" spans="17:63" ht="29.25" customHeight="1" x14ac:dyDescent="0.2">
      <c r="Q11518" s="92" t="s">
        <v>50</v>
      </c>
      <c r="BF11518" s="101" t="s">
        <v>58</v>
      </c>
      <c r="BK11518" s="98" t="s">
        <v>70</v>
      </c>
    </row>
    <row r="11519" spans="17:63" ht="29.25" customHeight="1" x14ac:dyDescent="0.2">
      <c r="Q11519" s="92" t="s">
        <v>50</v>
      </c>
      <c r="BF11519" s="101" t="s">
        <v>58</v>
      </c>
      <c r="BK11519" s="98" t="s">
        <v>70</v>
      </c>
    </row>
    <row r="11520" spans="17:63" ht="29.25" customHeight="1" x14ac:dyDescent="0.2">
      <c r="Q11520" s="92" t="s">
        <v>50</v>
      </c>
      <c r="BF11520" s="101" t="s">
        <v>58</v>
      </c>
      <c r="BK11520" s="98" t="s">
        <v>70</v>
      </c>
    </row>
    <row r="11521" spans="17:63" ht="29.25" customHeight="1" x14ac:dyDescent="0.2">
      <c r="Q11521" s="92" t="s">
        <v>50</v>
      </c>
      <c r="BF11521" s="101" t="s">
        <v>58</v>
      </c>
      <c r="BK11521" s="98" t="s">
        <v>70</v>
      </c>
    </row>
    <row r="11522" spans="17:63" ht="29.25" customHeight="1" x14ac:dyDescent="0.2">
      <c r="Q11522" s="92" t="s">
        <v>50</v>
      </c>
      <c r="BF11522" s="101" t="s">
        <v>58</v>
      </c>
      <c r="BK11522" s="98" t="s">
        <v>70</v>
      </c>
    </row>
    <row r="11523" spans="17:63" ht="29.25" customHeight="1" x14ac:dyDescent="0.2">
      <c r="Q11523" s="92" t="s">
        <v>50</v>
      </c>
      <c r="BF11523" s="101" t="s">
        <v>58</v>
      </c>
      <c r="BK11523" s="98" t="s">
        <v>70</v>
      </c>
    </row>
    <row r="11524" spans="17:63" ht="29.25" customHeight="1" x14ac:dyDescent="0.2">
      <c r="Q11524" s="92" t="s">
        <v>50</v>
      </c>
      <c r="BF11524" s="101" t="s">
        <v>58</v>
      </c>
      <c r="BK11524" s="98" t="s">
        <v>70</v>
      </c>
    </row>
    <row r="11525" spans="17:63" ht="29.25" customHeight="1" x14ac:dyDescent="0.2">
      <c r="Q11525" s="92" t="s">
        <v>50</v>
      </c>
      <c r="BF11525" s="101" t="s">
        <v>58</v>
      </c>
      <c r="BK11525" s="98" t="s">
        <v>70</v>
      </c>
    </row>
    <row r="11526" spans="17:63" ht="29.25" customHeight="1" x14ac:dyDescent="0.2">
      <c r="Q11526" s="92" t="s">
        <v>50</v>
      </c>
      <c r="BF11526" s="101" t="s">
        <v>58</v>
      </c>
      <c r="BK11526" s="98" t="s">
        <v>70</v>
      </c>
    </row>
    <row r="11527" spans="17:63" ht="29.25" customHeight="1" x14ac:dyDescent="0.2">
      <c r="Q11527" s="92" t="s">
        <v>50</v>
      </c>
      <c r="BF11527" s="101" t="s">
        <v>58</v>
      </c>
      <c r="BK11527" s="98" t="s">
        <v>70</v>
      </c>
    </row>
    <row r="11528" spans="17:63" ht="29.25" customHeight="1" x14ac:dyDescent="0.2">
      <c r="Q11528" s="92" t="s">
        <v>50</v>
      </c>
      <c r="BF11528" s="101" t="s">
        <v>58</v>
      </c>
      <c r="BK11528" s="98" t="s">
        <v>70</v>
      </c>
    </row>
    <row r="11529" spans="17:63" ht="29.25" customHeight="1" x14ac:dyDescent="0.2">
      <c r="Q11529" s="92" t="s">
        <v>50</v>
      </c>
      <c r="BF11529" s="101" t="s">
        <v>58</v>
      </c>
      <c r="BK11529" s="98" t="s">
        <v>70</v>
      </c>
    </row>
    <row r="11530" spans="17:63" ht="29.25" customHeight="1" x14ac:dyDescent="0.2">
      <c r="Q11530" s="92" t="s">
        <v>50</v>
      </c>
      <c r="BF11530" s="101" t="s">
        <v>58</v>
      </c>
      <c r="BK11530" s="98" t="s">
        <v>70</v>
      </c>
    </row>
    <row r="11531" spans="17:63" ht="29.25" customHeight="1" x14ac:dyDescent="0.2">
      <c r="Q11531" s="92" t="s">
        <v>50</v>
      </c>
      <c r="BF11531" s="101" t="s">
        <v>58</v>
      </c>
      <c r="BK11531" s="98" t="s">
        <v>70</v>
      </c>
    </row>
    <row r="11532" spans="17:63" ht="29.25" customHeight="1" x14ac:dyDescent="0.2">
      <c r="Q11532" s="92" t="s">
        <v>50</v>
      </c>
      <c r="BF11532" s="101" t="s">
        <v>58</v>
      </c>
      <c r="BK11532" s="98" t="s">
        <v>70</v>
      </c>
    </row>
    <row r="11533" spans="17:63" ht="29.25" customHeight="1" x14ac:dyDescent="0.2">
      <c r="Q11533" s="92" t="s">
        <v>50</v>
      </c>
      <c r="BF11533" s="101" t="s">
        <v>58</v>
      </c>
      <c r="BK11533" s="98" t="s">
        <v>70</v>
      </c>
    </row>
    <row r="11534" spans="17:63" ht="29.25" customHeight="1" x14ac:dyDescent="0.2">
      <c r="Q11534" s="92" t="s">
        <v>50</v>
      </c>
      <c r="BF11534" s="101" t="s">
        <v>58</v>
      </c>
      <c r="BK11534" s="98" t="s">
        <v>70</v>
      </c>
    </row>
    <row r="11535" spans="17:63" ht="29.25" customHeight="1" x14ac:dyDescent="0.2">
      <c r="Q11535" s="92" t="s">
        <v>50</v>
      </c>
      <c r="BF11535" s="101" t="s">
        <v>58</v>
      </c>
      <c r="BK11535" s="98" t="s">
        <v>70</v>
      </c>
    </row>
    <row r="11536" spans="17:63" ht="29.25" customHeight="1" x14ac:dyDescent="0.2">
      <c r="Q11536" s="92" t="s">
        <v>50</v>
      </c>
      <c r="BF11536" s="101" t="s">
        <v>58</v>
      </c>
      <c r="BK11536" s="98" t="s">
        <v>70</v>
      </c>
    </row>
    <row r="11537" spans="17:63" ht="29.25" customHeight="1" x14ac:dyDescent="0.2">
      <c r="Q11537" s="92" t="s">
        <v>50</v>
      </c>
      <c r="BF11537" s="101" t="s">
        <v>58</v>
      </c>
      <c r="BK11537" s="98" t="s">
        <v>70</v>
      </c>
    </row>
    <row r="11538" spans="17:63" ht="29.25" customHeight="1" x14ac:dyDescent="0.2">
      <c r="Q11538" s="92" t="s">
        <v>50</v>
      </c>
      <c r="BF11538" s="101" t="s">
        <v>58</v>
      </c>
      <c r="BK11538" s="98" t="s">
        <v>70</v>
      </c>
    </row>
    <row r="11539" spans="17:63" ht="29.25" customHeight="1" x14ac:dyDescent="0.2">
      <c r="Q11539" s="92" t="s">
        <v>50</v>
      </c>
      <c r="BF11539" s="101" t="s">
        <v>58</v>
      </c>
      <c r="BK11539" s="98" t="s">
        <v>70</v>
      </c>
    </row>
    <row r="11540" spans="17:63" ht="29.25" customHeight="1" x14ac:dyDescent="0.2">
      <c r="Q11540" s="92" t="s">
        <v>50</v>
      </c>
      <c r="BF11540" s="101" t="s">
        <v>58</v>
      </c>
      <c r="BK11540" s="98" t="s">
        <v>70</v>
      </c>
    </row>
    <row r="11541" spans="17:63" ht="29.25" customHeight="1" x14ac:dyDescent="0.2">
      <c r="Q11541" s="92" t="s">
        <v>50</v>
      </c>
      <c r="BF11541" s="101" t="s">
        <v>58</v>
      </c>
      <c r="BK11541" s="98" t="s">
        <v>70</v>
      </c>
    </row>
    <row r="11542" spans="17:63" ht="29.25" customHeight="1" x14ac:dyDescent="0.2">
      <c r="Q11542" s="92" t="s">
        <v>50</v>
      </c>
      <c r="BF11542" s="101" t="s">
        <v>58</v>
      </c>
      <c r="BK11542" s="98" t="s">
        <v>70</v>
      </c>
    </row>
    <row r="11543" spans="17:63" ht="29.25" customHeight="1" x14ac:dyDescent="0.2">
      <c r="Q11543" s="92" t="s">
        <v>50</v>
      </c>
      <c r="BF11543" s="101" t="s">
        <v>58</v>
      </c>
      <c r="BK11543" s="98" t="s">
        <v>70</v>
      </c>
    </row>
    <row r="11544" spans="17:63" ht="29.25" customHeight="1" x14ac:dyDescent="0.2">
      <c r="Q11544" s="92" t="s">
        <v>50</v>
      </c>
      <c r="BF11544" s="101" t="s">
        <v>58</v>
      </c>
      <c r="BK11544" s="98" t="s">
        <v>70</v>
      </c>
    </row>
    <row r="11545" spans="17:63" ht="29.25" customHeight="1" x14ac:dyDescent="0.2">
      <c r="Q11545" s="92" t="s">
        <v>50</v>
      </c>
      <c r="BF11545" s="101" t="s">
        <v>58</v>
      </c>
      <c r="BK11545" s="98" t="s">
        <v>70</v>
      </c>
    </row>
    <row r="11546" spans="17:63" ht="29.25" customHeight="1" x14ac:dyDescent="0.2">
      <c r="Q11546" s="92" t="s">
        <v>50</v>
      </c>
      <c r="BF11546" s="101" t="s">
        <v>58</v>
      </c>
      <c r="BK11546" s="98" t="s">
        <v>70</v>
      </c>
    </row>
    <row r="11547" spans="17:63" ht="29.25" customHeight="1" x14ac:dyDescent="0.2">
      <c r="Q11547" s="92" t="s">
        <v>50</v>
      </c>
      <c r="BF11547" s="101" t="s">
        <v>58</v>
      </c>
      <c r="BK11547" s="98" t="s">
        <v>70</v>
      </c>
    </row>
    <row r="11548" spans="17:63" ht="29.25" customHeight="1" x14ac:dyDescent="0.2">
      <c r="Q11548" s="92" t="s">
        <v>50</v>
      </c>
      <c r="BF11548" s="101" t="s">
        <v>58</v>
      </c>
      <c r="BK11548" s="98" t="s">
        <v>70</v>
      </c>
    </row>
    <row r="11549" spans="17:63" ht="29.25" customHeight="1" x14ac:dyDescent="0.2">
      <c r="Q11549" s="92" t="s">
        <v>50</v>
      </c>
      <c r="BF11549" s="101" t="s">
        <v>58</v>
      </c>
      <c r="BK11549" s="98" t="s">
        <v>70</v>
      </c>
    </row>
    <row r="11550" spans="17:63" ht="29.25" customHeight="1" x14ac:dyDescent="0.2">
      <c r="Q11550" s="92" t="s">
        <v>50</v>
      </c>
      <c r="BF11550" s="101" t="s">
        <v>58</v>
      </c>
      <c r="BK11550" s="98" t="s">
        <v>70</v>
      </c>
    </row>
    <row r="11551" spans="17:63" ht="29.25" customHeight="1" x14ac:dyDescent="0.2">
      <c r="Q11551" s="92" t="s">
        <v>50</v>
      </c>
      <c r="BF11551" s="101" t="s">
        <v>58</v>
      </c>
      <c r="BK11551" s="98" t="s">
        <v>70</v>
      </c>
    </row>
    <row r="11552" spans="17:63" ht="29.25" customHeight="1" x14ac:dyDescent="0.2">
      <c r="Q11552" s="92" t="s">
        <v>50</v>
      </c>
      <c r="BF11552" s="101" t="s">
        <v>58</v>
      </c>
      <c r="BK11552" s="98" t="s">
        <v>70</v>
      </c>
    </row>
    <row r="11553" spans="17:63" ht="29.25" customHeight="1" x14ac:dyDescent="0.2">
      <c r="Q11553" s="92" t="s">
        <v>50</v>
      </c>
      <c r="BF11553" s="101" t="s">
        <v>58</v>
      </c>
      <c r="BK11553" s="98" t="s">
        <v>70</v>
      </c>
    </row>
    <row r="11554" spans="17:63" ht="29.25" customHeight="1" x14ac:dyDescent="0.2">
      <c r="Q11554" s="92" t="s">
        <v>50</v>
      </c>
      <c r="BF11554" s="101" t="s">
        <v>58</v>
      </c>
      <c r="BK11554" s="98" t="s">
        <v>70</v>
      </c>
    </row>
    <row r="11555" spans="17:63" ht="29.25" customHeight="1" x14ac:dyDescent="0.2">
      <c r="Q11555" s="92" t="s">
        <v>50</v>
      </c>
      <c r="BF11555" s="101" t="s">
        <v>58</v>
      </c>
      <c r="BK11555" s="98" t="s">
        <v>70</v>
      </c>
    </row>
    <row r="11556" spans="17:63" ht="29.25" customHeight="1" x14ac:dyDescent="0.2">
      <c r="Q11556" s="92" t="s">
        <v>50</v>
      </c>
      <c r="BF11556" s="101" t="s">
        <v>58</v>
      </c>
      <c r="BK11556" s="98" t="s">
        <v>70</v>
      </c>
    </row>
    <row r="11557" spans="17:63" ht="29.25" customHeight="1" x14ac:dyDescent="0.2">
      <c r="Q11557" s="92" t="s">
        <v>50</v>
      </c>
      <c r="BF11557" s="101" t="s">
        <v>58</v>
      </c>
      <c r="BK11557" s="98" t="s">
        <v>70</v>
      </c>
    </row>
    <row r="11558" spans="17:63" ht="29.25" customHeight="1" x14ac:dyDescent="0.2">
      <c r="Q11558" s="92" t="s">
        <v>50</v>
      </c>
      <c r="BF11558" s="101" t="s">
        <v>58</v>
      </c>
      <c r="BK11558" s="98" t="s">
        <v>70</v>
      </c>
    </row>
    <row r="11559" spans="17:63" ht="29.25" customHeight="1" x14ac:dyDescent="0.2">
      <c r="Q11559" s="92" t="s">
        <v>50</v>
      </c>
      <c r="BF11559" s="101" t="s">
        <v>58</v>
      </c>
      <c r="BK11559" s="98" t="s">
        <v>70</v>
      </c>
    </row>
    <row r="11560" spans="17:63" ht="29.25" customHeight="1" x14ac:dyDescent="0.2">
      <c r="Q11560" s="92" t="s">
        <v>50</v>
      </c>
      <c r="BF11560" s="101" t="s">
        <v>58</v>
      </c>
      <c r="BK11560" s="98" t="s">
        <v>70</v>
      </c>
    </row>
    <row r="11561" spans="17:63" ht="29.25" customHeight="1" x14ac:dyDescent="0.2">
      <c r="Q11561" s="92" t="s">
        <v>50</v>
      </c>
      <c r="BF11561" s="101" t="s">
        <v>58</v>
      </c>
      <c r="BK11561" s="98" t="s">
        <v>70</v>
      </c>
    </row>
    <row r="11562" spans="17:63" ht="29.25" customHeight="1" x14ac:dyDescent="0.2">
      <c r="Q11562" s="92" t="s">
        <v>50</v>
      </c>
      <c r="BF11562" s="101" t="s">
        <v>58</v>
      </c>
      <c r="BK11562" s="98" t="s">
        <v>70</v>
      </c>
    </row>
    <row r="11563" spans="17:63" ht="29.25" customHeight="1" x14ac:dyDescent="0.2">
      <c r="Q11563" s="92" t="s">
        <v>50</v>
      </c>
      <c r="BF11563" s="101" t="s">
        <v>58</v>
      </c>
      <c r="BK11563" s="98" t="s">
        <v>70</v>
      </c>
    </row>
    <row r="11564" spans="17:63" ht="29.25" customHeight="1" x14ac:dyDescent="0.2">
      <c r="Q11564" s="92" t="s">
        <v>50</v>
      </c>
      <c r="BF11564" s="101" t="s">
        <v>58</v>
      </c>
      <c r="BK11564" s="98" t="s">
        <v>70</v>
      </c>
    </row>
    <row r="11565" spans="17:63" ht="29.25" customHeight="1" x14ac:dyDescent="0.2">
      <c r="Q11565" s="92" t="s">
        <v>50</v>
      </c>
      <c r="BF11565" s="101" t="s">
        <v>58</v>
      </c>
      <c r="BK11565" s="98" t="s">
        <v>70</v>
      </c>
    </row>
    <row r="11566" spans="17:63" ht="29.25" customHeight="1" x14ac:dyDescent="0.2">
      <c r="Q11566" s="92" t="s">
        <v>50</v>
      </c>
      <c r="BF11566" s="101" t="s">
        <v>58</v>
      </c>
      <c r="BK11566" s="98" t="s">
        <v>70</v>
      </c>
    </row>
    <row r="11567" spans="17:63" ht="29.25" customHeight="1" x14ac:dyDescent="0.2">
      <c r="Q11567" s="92" t="s">
        <v>50</v>
      </c>
      <c r="BF11567" s="101" t="s">
        <v>58</v>
      </c>
      <c r="BK11567" s="98" t="s">
        <v>70</v>
      </c>
    </row>
    <row r="11568" spans="17:63" ht="29.25" customHeight="1" x14ac:dyDescent="0.2">
      <c r="Q11568" s="92" t="s">
        <v>50</v>
      </c>
      <c r="BF11568" s="101" t="s">
        <v>58</v>
      </c>
      <c r="BK11568" s="98" t="s">
        <v>70</v>
      </c>
    </row>
    <row r="11569" spans="17:63" ht="29.25" customHeight="1" x14ac:dyDescent="0.2">
      <c r="Q11569" s="92" t="s">
        <v>50</v>
      </c>
      <c r="BF11569" s="101" t="s">
        <v>58</v>
      </c>
      <c r="BK11569" s="98" t="s">
        <v>70</v>
      </c>
    </row>
    <row r="11570" spans="17:63" ht="29.25" customHeight="1" x14ac:dyDescent="0.2">
      <c r="Q11570" s="92" t="s">
        <v>50</v>
      </c>
      <c r="BF11570" s="101" t="s">
        <v>58</v>
      </c>
      <c r="BK11570" s="98" t="s">
        <v>70</v>
      </c>
    </row>
    <row r="11571" spans="17:63" ht="29.25" customHeight="1" x14ac:dyDescent="0.2">
      <c r="Q11571" s="92" t="s">
        <v>50</v>
      </c>
      <c r="BF11571" s="101" t="s">
        <v>58</v>
      </c>
      <c r="BK11571" s="98" t="s">
        <v>70</v>
      </c>
    </row>
    <row r="11572" spans="17:63" ht="29.25" customHeight="1" x14ac:dyDescent="0.2">
      <c r="Q11572" s="92" t="s">
        <v>50</v>
      </c>
      <c r="BF11572" s="101" t="s">
        <v>58</v>
      </c>
      <c r="BK11572" s="98" t="s">
        <v>70</v>
      </c>
    </row>
    <row r="11573" spans="17:63" ht="29.25" customHeight="1" x14ac:dyDescent="0.2">
      <c r="Q11573" s="92" t="s">
        <v>50</v>
      </c>
      <c r="BF11573" s="101" t="s">
        <v>58</v>
      </c>
      <c r="BK11573" s="98" t="s">
        <v>70</v>
      </c>
    </row>
    <row r="11574" spans="17:63" ht="29.25" customHeight="1" x14ac:dyDescent="0.2">
      <c r="Q11574" s="92" t="s">
        <v>50</v>
      </c>
      <c r="BF11574" s="101" t="s">
        <v>58</v>
      </c>
      <c r="BK11574" s="98" t="s">
        <v>70</v>
      </c>
    </row>
    <row r="11575" spans="17:63" ht="29.25" customHeight="1" x14ac:dyDescent="0.2">
      <c r="Q11575" s="92" t="s">
        <v>50</v>
      </c>
      <c r="BF11575" s="101" t="s">
        <v>58</v>
      </c>
      <c r="BK11575" s="98" t="s">
        <v>70</v>
      </c>
    </row>
    <row r="11576" spans="17:63" ht="29.25" customHeight="1" x14ac:dyDescent="0.2">
      <c r="Q11576" s="92" t="s">
        <v>50</v>
      </c>
      <c r="BF11576" s="101" t="s">
        <v>58</v>
      </c>
      <c r="BK11576" s="98" t="s">
        <v>70</v>
      </c>
    </row>
    <row r="11577" spans="17:63" ht="29.25" customHeight="1" x14ac:dyDescent="0.2">
      <c r="Q11577" s="92" t="s">
        <v>50</v>
      </c>
      <c r="BF11577" s="101" t="s">
        <v>58</v>
      </c>
      <c r="BK11577" s="98" t="s">
        <v>70</v>
      </c>
    </row>
    <row r="11578" spans="17:63" ht="29.25" customHeight="1" x14ac:dyDescent="0.2">
      <c r="Q11578" s="92" t="s">
        <v>50</v>
      </c>
      <c r="BF11578" s="101" t="s">
        <v>58</v>
      </c>
      <c r="BK11578" s="98" t="s">
        <v>70</v>
      </c>
    </row>
    <row r="11579" spans="17:63" ht="29.25" customHeight="1" x14ac:dyDescent="0.2">
      <c r="Q11579" s="92" t="s">
        <v>50</v>
      </c>
      <c r="BF11579" s="101" t="s">
        <v>58</v>
      </c>
      <c r="BK11579" s="98" t="s">
        <v>70</v>
      </c>
    </row>
    <row r="11580" spans="17:63" ht="29.25" customHeight="1" x14ac:dyDescent="0.2">
      <c r="Q11580" s="92" t="s">
        <v>50</v>
      </c>
      <c r="BF11580" s="101" t="s">
        <v>58</v>
      </c>
      <c r="BK11580" s="98" t="s">
        <v>70</v>
      </c>
    </row>
    <row r="11581" spans="17:63" ht="29.25" customHeight="1" x14ac:dyDescent="0.2">
      <c r="Q11581" s="92" t="s">
        <v>50</v>
      </c>
      <c r="BF11581" s="101" t="s">
        <v>58</v>
      </c>
      <c r="BK11581" s="98" t="s">
        <v>70</v>
      </c>
    </row>
    <row r="11582" spans="17:63" ht="29.25" customHeight="1" x14ac:dyDescent="0.2">
      <c r="Q11582" s="92" t="s">
        <v>50</v>
      </c>
      <c r="BF11582" s="101" t="s">
        <v>58</v>
      </c>
      <c r="BK11582" s="98" t="s">
        <v>70</v>
      </c>
    </row>
    <row r="11583" spans="17:63" ht="29.25" customHeight="1" x14ac:dyDescent="0.2">
      <c r="Q11583" s="92" t="s">
        <v>50</v>
      </c>
      <c r="BF11583" s="101" t="s">
        <v>58</v>
      </c>
      <c r="BK11583" s="98" t="s">
        <v>70</v>
      </c>
    </row>
    <row r="11584" spans="17:63" ht="29.25" customHeight="1" x14ac:dyDescent="0.2">
      <c r="Q11584" s="92" t="s">
        <v>50</v>
      </c>
      <c r="BF11584" s="101" t="s">
        <v>58</v>
      </c>
      <c r="BK11584" s="98" t="s">
        <v>70</v>
      </c>
    </row>
    <row r="11585" spans="17:63" ht="29.25" customHeight="1" x14ac:dyDescent="0.2">
      <c r="Q11585" s="92" t="s">
        <v>50</v>
      </c>
      <c r="BF11585" s="101" t="s">
        <v>58</v>
      </c>
      <c r="BK11585" s="98" t="s">
        <v>70</v>
      </c>
    </row>
    <row r="11586" spans="17:63" ht="29.25" customHeight="1" x14ac:dyDescent="0.2">
      <c r="Q11586" s="92" t="s">
        <v>50</v>
      </c>
      <c r="BF11586" s="101" t="s">
        <v>58</v>
      </c>
      <c r="BK11586" s="98" t="s">
        <v>70</v>
      </c>
    </row>
    <row r="11587" spans="17:63" ht="29.25" customHeight="1" x14ac:dyDescent="0.2">
      <c r="Q11587" s="92" t="s">
        <v>50</v>
      </c>
      <c r="BF11587" s="101" t="s">
        <v>58</v>
      </c>
      <c r="BK11587" s="98" t="s">
        <v>70</v>
      </c>
    </row>
    <row r="11588" spans="17:63" ht="29.25" customHeight="1" x14ac:dyDescent="0.2">
      <c r="Q11588" s="92" t="s">
        <v>50</v>
      </c>
      <c r="BF11588" s="101" t="s">
        <v>58</v>
      </c>
      <c r="BK11588" s="98" t="s">
        <v>70</v>
      </c>
    </row>
    <row r="11589" spans="17:63" ht="29.25" customHeight="1" x14ac:dyDescent="0.2">
      <c r="Q11589" s="92" t="s">
        <v>50</v>
      </c>
      <c r="BF11589" s="101" t="s">
        <v>58</v>
      </c>
      <c r="BK11589" s="98" t="s">
        <v>70</v>
      </c>
    </row>
    <row r="11590" spans="17:63" ht="29.25" customHeight="1" x14ac:dyDescent="0.2">
      <c r="Q11590" s="92" t="s">
        <v>50</v>
      </c>
      <c r="BF11590" s="101" t="s">
        <v>58</v>
      </c>
      <c r="BK11590" s="98" t="s">
        <v>70</v>
      </c>
    </row>
    <row r="11591" spans="17:63" ht="29.25" customHeight="1" x14ac:dyDescent="0.2">
      <c r="Q11591" s="92" t="s">
        <v>50</v>
      </c>
      <c r="BF11591" s="101" t="s">
        <v>58</v>
      </c>
      <c r="BK11591" s="98" t="s">
        <v>70</v>
      </c>
    </row>
    <row r="11592" spans="17:63" ht="29.25" customHeight="1" x14ac:dyDescent="0.2">
      <c r="Q11592" s="92" t="s">
        <v>50</v>
      </c>
      <c r="BF11592" s="101" t="s">
        <v>58</v>
      </c>
      <c r="BK11592" s="98" t="s">
        <v>70</v>
      </c>
    </row>
    <row r="11593" spans="17:63" ht="29.25" customHeight="1" x14ac:dyDescent="0.2">
      <c r="Q11593" s="92" t="s">
        <v>50</v>
      </c>
      <c r="BF11593" s="101" t="s">
        <v>58</v>
      </c>
      <c r="BK11593" s="98" t="s">
        <v>70</v>
      </c>
    </row>
    <row r="11594" spans="17:63" ht="29.25" customHeight="1" x14ac:dyDescent="0.2">
      <c r="Q11594" s="92" t="s">
        <v>50</v>
      </c>
      <c r="BF11594" s="101" t="s">
        <v>58</v>
      </c>
      <c r="BK11594" s="98" t="s">
        <v>70</v>
      </c>
    </row>
    <row r="11595" spans="17:63" ht="29.25" customHeight="1" x14ac:dyDescent="0.2">
      <c r="Q11595" s="92" t="s">
        <v>50</v>
      </c>
      <c r="BF11595" s="101" t="s">
        <v>58</v>
      </c>
      <c r="BK11595" s="98" t="s">
        <v>70</v>
      </c>
    </row>
    <row r="11596" spans="17:63" ht="29.25" customHeight="1" x14ac:dyDescent="0.2">
      <c r="Q11596" s="92" t="s">
        <v>50</v>
      </c>
      <c r="BF11596" s="101" t="s">
        <v>58</v>
      </c>
      <c r="BK11596" s="98" t="s">
        <v>70</v>
      </c>
    </row>
    <row r="11597" spans="17:63" ht="29.25" customHeight="1" x14ac:dyDescent="0.2">
      <c r="Q11597" s="92" t="s">
        <v>50</v>
      </c>
      <c r="BF11597" s="101" t="s">
        <v>58</v>
      </c>
      <c r="BK11597" s="98" t="s">
        <v>70</v>
      </c>
    </row>
    <row r="11598" spans="17:63" ht="29.25" customHeight="1" x14ac:dyDescent="0.2">
      <c r="Q11598" s="92" t="s">
        <v>50</v>
      </c>
      <c r="BF11598" s="101" t="s">
        <v>58</v>
      </c>
      <c r="BK11598" s="98" t="s">
        <v>70</v>
      </c>
    </row>
    <row r="11599" spans="17:63" ht="29.25" customHeight="1" x14ac:dyDescent="0.2">
      <c r="Q11599" s="92" t="s">
        <v>50</v>
      </c>
      <c r="BF11599" s="101" t="s">
        <v>58</v>
      </c>
      <c r="BK11599" s="98" t="s">
        <v>70</v>
      </c>
    </row>
    <row r="11600" spans="17:63" ht="29.25" customHeight="1" x14ac:dyDescent="0.2">
      <c r="Q11600" s="92" t="s">
        <v>50</v>
      </c>
      <c r="BF11600" s="101" t="s">
        <v>58</v>
      </c>
      <c r="BK11600" s="98" t="s">
        <v>70</v>
      </c>
    </row>
    <row r="11601" spans="17:63" ht="29.25" customHeight="1" x14ac:dyDescent="0.2">
      <c r="Q11601" s="92" t="s">
        <v>50</v>
      </c>
      <c r="BF11601" s="101" t="s">
        <v>58</v>
      </c>
      <c r="BK11601" s="98" t="s">
        <v>70</v>
      </c>
    </row>
    <row r="11602" spans="17:63" ht="29.25" customHeight="1" x14ac:dyDescent="0.2">
      <c r="Q11602" s="92" t="s">
        <v>50</v>
      </c>
      <c r="BF11602" s="101" t="s">
        <v>58</v>
      </c>
      <c r="BK11602" s="98" t="s">
        <v>70</v>
      </c>
    </row>
    <row r="11603" spans="17:63" ht="29.25" customHeight="1" x14ac:dyDescent="0.2">
      <c r="Q11603" s="92" t="s">
        <v>50</v>
      </c>
      <c r="BF11603" s="101" t="s">
        <v>58</v>
      </c>
      <c r="BK11603" s="98" t="s">
        <v>70</v>
      </c>
    </row>
    <row r="11604" spans="17:63" ht="29.25" customHeight="1" x14ac:dyDescent="0.2">
      <c r="Q11604" s="92" t="s">
        <v>50</v>
      </c>
      <c r="BF11604" s="101" t="s">
        <v>58</v>
      </c>
      <c r="BK11604" s="98" t="s">
        <v>70</v>
      </c>
    </row>
    <row r="11605" spans="17:63" ht="29.25" customHeight="1" x14ac:dyDescent="0.2">
      <c r="Q11605" s="92" t="s">
        <v>50</v>
      </c>
      <c r="BF11605" s="101" t="s">
        <v>58</v>
      </c>
      <c r="BK11605" s="98" t="s">
        <v>70</v>
      </c>
    </row>
    <row r="11606" spans="17:63" ht="29.25" customHeight="1" x14ac:dyDescent="0.2">
      <c r="Q11606" s="92" t="s">
        <v>50</v>
      </c>
      <c r="BF11606" s="101" t="s">
        <v>58</v>
      </c>
      <c r="BK11606" s="98" t="s">
        <v>70</v>
      </c>
    </row>
    <row r="11607" spans="17:63" ht="29.25" customHeight="1" x14ac:dyDescent="0.2">
      <c r="Q11607" s="92" t="s">
        <v>50</v>
      </c>
      <c r="BF11607" s="101" t="s">
        <v>58</v>
      </c>
      <c r="BK11607" s="98" t="s">
        <v>70</v>
      </c>
    </row>
    <row r="11608" spans="17:63" ht="29.25" customHeight="1" x14ac:dyDescent="0.2">
      <c r="Q11608" s="92" t="s">
        <v>50</v>
      </c>
      <c r="BF11608" s="101" t="s">
        <v>58</v>
      </c>
      <c r="BK11608" s="98" t="s">
        <v>70</v>
      </c>
    </row>
    <row r="11609" spans="17:63" ht="29.25" customHeight="1" x14ac:dyDescent="0.2">
      <c r="Q11609" s="92" t="s">
        <v>50</v>
      </c>
      <c r="BF11609" s="101" t="s">
        <v>58</v>
      </c>
      <c r="BK11609" s="98" t="s">
        <v>70</v>
      </c>
    </row>
    <row r="11610" spans="17:63" ht="29.25" customHeight="1" x14ac:dyDescent="0.2">
      <c r="Q11610" s="92" t="s">
        <v>50</v>
      </c>
      <c r="BF11610" s="101" t="s">
        <v>58</v>
      </c>
      <c r="BK11610" s="98" t="s">
        <v>70</v>
      </c>
    </row>
    <row r="11611" spans="17:63" ht="29.25" customHeight="1" x14ac:dyDescent="0.2">
      <c r="Q11611" s="92" t="s">
        <v>50</v>
      </c>
      <c r="BF11611" s="101" t="s">
        <v>58</v>
      </c>
      <c r="BK11611" s="98" t="s">
        <v>70</v>
      </c>
    </row>
    <row r="11612" spans="17:63" ht="29.25" customHeight="1" x14ac:dyDescent="0.2">
      <c r="Q11612" s="92" t="s">
        <v>50</v>
      </c>
      <c r="BF11612" s="101" t="s">
        <v>58</v>
      </c>
      <c r="BK11612" s="98" t="s">
        <v>70</v>
      </c>
    </row>
    <row r="11613" spans="17:63" ht="29.25" customHeight="1" x14ac:dyDescent="0.2">
      <c r="Q11613" s="92" t="s">
        <v>50</v>
      </c>
      <c r="BF11613" s="101" t="s">
        <v>58</v>
      </c>
      <c r="BK11613" s="98" t="s">
        <v>70</v>
      </c>
    </row>
    <row r="11614" spans="17:63" ht="29.25" customHeight="1" x14ac:dyDescent="0.2">
      <c r="Q11614" s="92" t="s">
        <v>50</v>
      </c>
      <c r="BF11614" s="101" t="s">
        <v>58</v>
      </c>
      <c r="BK11614" s="98" t="s">
        <v>70</v>
      </c>
    </row>
    <row r="11615" spans="17:63" ht="29.25" customHeight="1" x14ac:dyDescent="0.2">
      <c r="Q11615" s="92" t="s">
        <v>50</v>
      </c>
      <c r="BF11615" s="101" t="s">
        <v>58</v>
      </c>
      <c r="BK11615" s="98" t="s">
        <v>70</v>
      </c>
    </row>
    <row r="11616" spans="17:63" ht="29.25" customHeight="1" x14ac:dyDescent="0.2">
      <c r="Q11616" s="92" t="s">
        <v>50</v>
      </c>
      <c r="BF11616" s="101" t="s">
        <v>58</v>
      </c>
      <c r="BK11616" s="98" t="s">
        <v>70</v>
      </c>
    </row>
    <row r="11617" spans="17:63" ht="29.25" customHeight="1" x14ac:dyDescent="0.2">
      <c r="Q11617" s="92" t="s">
        <v>50</v>
      </c>
      <c r="BF11617" s="101" t="s">
        <v>58</v>
      </c>
      <c r="BK11617" s="98" t="s">
        <v>70</v>
      </c>
    </row>
    <row r="11618" spans="17:63" ht="29.25" customHeight="1" x14ac:dyDescent="0.2">
      <c r="Q11618" s="92" t="s">
        <v>50</v>
      </c>
      <c r="BF11618" s="101" t="s">
        <v>58</v>
      </c>
      <c r="BK11618" s="98" t="s">
        <v>70</v>
      </c>
    </row>
    <row r="11619" spans="17:63" ht="29.25" customHeight="1" x14ac:dyDescent="0.2">
      <c r="Q11619" s="92" t="s">
        <v>50</v>
      </c>
      <c r="BF11619" s="101" t="s">
        <v>58</v>
      </c>
      <c r="BK11619" s="98" t="s">
        <v>70</v>
      </c>
    </row>
    <row r="11620" spans="17:63" ht="29.25" customHeight="1" x14ac:dyDescent="0.2">
      <c r="Q11620" s="92" t="s">
        <v>50</v>
      </c>
      <c r="BF11620" s="101" t="s">
        <v>58</v>
      </c>
      <c r="BK11620" s="98" t="s">
        <v>70</v>
      </c>
    </row>
    <row r="11621" spans="17:63" ht="29.25" customHeight="1" x14ac:dyDescent="0.2">
      <c r="Q11621" s="92" t="s">
        <v>50</v>
      </c>
      <c r="BF11621" s="101" t="s">
        <v>58</v>
      </c>
      <c r="BK11621" s="98" t="s">
        <v>70</v>
      </c>
    </row>
    <row r="11622" spans="17:63" ht="29.25" customHeight="1" x14ac:dyDescent="0.2">
      <c r="Q11622" s="92" t="s">
        <v>50</v>
      </c>
      <c r="BF11622" s="101" t="s">
        <v>58</v>
      </c>
      <c r="BK11622" s="98" t="s">
        <v>70</v>
      </c>
    </row>
    <row r="11623" spans="17:63" ht="29.25" customHeight="1" x14ac:dyDescent="0.2">
      <c r="Q11623" s="92" t="s">
        <v>50</v>
      </c>
      <c r="BF11623" s="101" t="s">
        <v>58</v>
      </c>
      <c r="BK11623" s="98" t="s">
        <v>70</v>
      </c>
    </row>
    <row r="11624" spans="17:63" ht="29.25" customHeight="1" x14ac:dyDescent="0.2">
      <c r="Q11624" s="92" t="s">
        <v>50</v>
      </c>
      <c r="BF11624" s="101" t="s">
        <v>58</v>
      </c>
      <c r="BK11624" s="98" t="s">
        <v>70</v>
      </c>
    </row>
    <row r="11625" spans="17:63" ht="29.25" customHeight="1" x14ac:dyDescent="0.2">
      <c r="Q11625" s="92" t="s">
        <v>50</v>
      </c>
      <c r="BF11625" s="101" t="s">
        <v>58</v>
      </c>
      <c r="BK11625" s="98" t="s">
        <v>70</v>
      </c>
    </row>
    <row r="11626" spans="17:63" ht="29.25" customHeight="1" x14ac:dyDescent="0.2">
      <c r="Q11626" s="92" t="s">
        <v>50</v>
      </c>
      <c r="BF11626" s="101" t="s">
        <v>58</v>
      </c>
      <c r="BK11626" s="98" t="s">
        <v>70</v>
      </c>
    </row>
    <row r="11627" spans="17:63" ht="29.25" customHeight="1" x14ac:dyDescent="0.2">
      <c r="Q11627" s="92" t="s">
        <v>50</v>
      </c>
      <c r="BF11627" s="101" t="s">
        <v>58</v>
      </c>
      <c r="BK11627" s="98" t="s">
        <v>70</v>
      </c>
    </row>
    <row r="11628" spans="17:63" ht="29.25" customHeight="1" x14ac:dyDescent="0.2">
      <c r="Q11628" s="92" t="s">
        <v>50</v>
      </c>
      <c r="BF11628" s="101" t="s">
        <v>58</v>
      </c>
      <c r="BK11628" s="98" t="s">
        <v>70</v>
      </c>
    </row>
    <row r="11629" spans="17:63" ht="29.25" customHeight="1" x14ac:dyDescent="0.2">
      <c r="Q11629" s="92" t="s">
        <v>50</v>
      </c>
      <c r="BF11629" s="101" t="s">
        <v>58</v>
      </c>
      <c r="BK11629" s="98" t="s">
        <v>70</v>
      </c>
    </row>
    <row r="11630" spans="17:63" ht="29.25" customHeight="1" x14ac:dyDescent="0.2">
      <c r="Q11630" s="92" t="s">
        <v>50</v>
      </c>
      <c r="BF11630" s="101" t="s">
        <v>58</v>
      </c>
      <c r="BK11630" s="98" t="s">
        <v>70</v>
      </c>
    </row>
    <row r="11631" spans="17:63" ht="29.25" customHeight="1" x14ac:dyDescent="0.2">
      <c r="Q11631" s="92" t="s">
        <v>50</v>
      </c>
      <c r="BF11631" s="101" t="s">
        <v>58</v>
      </c>
      <c r="BK11631" s="98" t="s">
        <v>70</v>
      </c>
    </row>
    <row r="11632" spans="17:63" ht="29.25" customHeight="1" x14ac:dyDescent="0.2">
      <c r="Q11632" s="92" t="s">
        <v>50</v>
      </c>
      <c r="BF11632" s="101" t="s">
        <v>58</v>
      </c>
      <c r="BK11632" s="98" t="s">
        <v>70</v>
      </c>
    </row>
    <row r="11633" spans="17:63" ht="29.25" customHeight="1" x14ac:dyDescent="0.2">
      <c r="Q11633" s="92" t="s">
        <v>50</v>
      </c>
      <c r="BF11633" s="101" t="s">
        <v>58</v>
      </c>
      <c r="BK11633" s="98" t="s">
        <v>70</v>
      </c>
    </row>
    <row r="11634" spans="17:63" ht="29.25" customHeight="1" x14ac:dyDescent="0.2">
      <c r="Q11634" s="92" t="s">
        <v>50</v>
      </c>
      <c r="BF11634" s="101" t="s">
        <v>58</v>
      </c>
      <c r="BK11634" s="98" t="s">
        <v>70</v>
      </c>
    </row>
    <row r="11635" spans="17:63" ht="29.25" customHeight="1" x14ac:dyDescent="0.2">
      <c r="Q11635" s="92" t="s">
        <v>50</v>
      </c>
      <c r="BF11635" s="101" t="s">
        <v>58</v>
      </c>
      <c r="BK11635" s="98" t="s">
        <v>70</v>
      </c>
    </row>
    <row r="11636" spans="17:63" ht="29.25" customHeight="1" x14ac:dyDescent="0.2">
      <c r="Q11636" s="92" t="s">
        <v>50</v>
      </c>
      <c r="BF11636" s="101" t="s">
        <v>58</v>
      </c>
      <c r="BK11636" s="98" t="s">
        <v>70</v>
      </c>
    </row>
    <row r="11637" spans="17:63" ht="29.25" customHeight="1" x14ac:dyDescent="0.2">
      <c r="Q11637" s="92" t="s">
        <v>50</v>
      </c>
      <c r="BF11637" s="101" t="s">
        <v>58</v>
      </c>
      <c r="BK11637" s="98" t="s">
        <v>70</v>
      </c>
    </row>
    <row r="11638" spans="17:63" ht="29.25" customHeight="1" x14ac:dyDescent="0.2">
      <c r="Q11638" s="92" t="s">
        <v>50</v>
      </c>
      <c r="BF11638" s="101" t="s">
        <v>58</v>
      </c>
      <c r="BK11638" s="98" t="s">
        <v>70</v>
      </c>
    </row>
    <row r="11639" spans="17:63" ht="29.25" customHeight="1" x14ac:dyDescent="0.2">
      <c r="Q11639" s="92" t="s">
        <v>50</v>
      </c>
      <c r="BF11639" s="101" t="s">
        <v>58</v>
      </c>
      <c r="BK11639" s="98" t="s">
        <v>70</v>
      </c>
    </row>
    <row r="11640" spans="17:63" ht="29.25" customHeight="1" x14ac:dyDescent="0.2">
      <c r="Q11640" s="92" t="s">
        <v>50</v>
      </c>
      <c r="BF11640" s="101" t="s">
        <v>58</v>
      </c>
      <c r="BK11640" s="98" t="s">
        <v>70</v>
      </c>
    </row>
    <row r="11641" spans="17:63" ht="29.25" customHeight="1" x14ac:dyDescent="0.2">
      <c r="Q11641" s="92" t="s">
        <v>50</v>
      </c>
      <c r="BF11641" s="101" t="s">
        <v>58</v>
      </c>
      <c r="BK11641" s="98" t="s">
        <v>70</v>
      </c>
    </row>
    <row r="11642" spans="17:63" ht="29.25" customHeight="1" x14ac:dyDescent="0.2">
      <c r="Q11642" s="92" t="s">
        <v>50</v>
      </c>
      <c r="BF11642" s="101" t="s">
        <v>58</v>
      </c>
      <c r="BK11642" s="98" t="s">
        <v>70</v>
      </c>
    </row>
    <row r="11643" spans="17:63" ht="29.25" customHeight="1" x14ac:dyDescent="0.2">
      <c r="Q11643" s="92" t="s">
        <v>50</v>
      </c>
      <c r="BF11643" s="101" t="s">
        <v>58</v>
      </c>
      <c r="BK11643" s="98" t="s">
        <v>70</v>
      </c>
    </row>
    <row r="11644" spans="17:63" ht="29.25" customHeight="1" x14ac:dyDescent="0.2">
      <c r="Q11644" s="92" t="s">
        <v>50</v>
      </c>
      <c r="BF11644" s="101" t="s">
        <v>58</v>
      </c>
      <c r="BK11644" s="98" t="s">
        <v>70</v>
      </c>
    </row>
    <row r="11645" spans="17:63" ht="29.25" customHeight="1" x14ac:dyDescent="0.2">
      <c r="Q11645" s="92" t="s">
        <v>50</v>
      </c>
      <c r="BF11645" s="101" t="s">
        <v>58</v>
      </c>
      <c r="BK11645" s="98" t="s">
        <v>70</v>
      </c>
    </row>
    <row r="11646" spans="17:63" ht="29.25" customHeight="1" x14ac:dyDescent="0.2">
      <c r="Q11646" s="92" t="s">
        <v>50</v>
      </c>
      <c r="BF11646" s="101" t="s">
        <v>58</v>
      </c>
      <c r="BK11646" s="98" t="s">
        <v>70</v>
      </c>
    </row>
    <row r="11647" spans="17:63" ht="29.25" customHeight="1" x14ac:dyDescent="0.2">
      <c r="Q11647" s="92" t="s">
        <v>50</v>
      </c>
      <c r="BF11647" s="101" t="s">
        <v>58</v>
      </c>
      <c r="BK11647" s="98" t="s">
        <v>70</v>
      </c>
    </row>
    <row r="11648" spans="17:63" ht="29.25" customHeight="1" x14ac:dyDescent="0.2">
      <c r="Q11648" s="92" t="s">
        <v>50</v>
      </c>
      <c r="BF11648" s="101" t="s">
        <v>58</v>
      </c>
      <c r="BK11648" s="98" t="s">
        <v>70</v>
      </c>
    </row>
    <row r="11649" spans="17:63" ht="29.25" customHeight="1" x14ac:dyDescent="0.2">
      <c r="Q11649" s="92" t="s">
        <v>50</v>
      </c>
      <c r="BF11649" s="101" t="s">
        <v>58</v>
      </c>
      <c r="BK11649" s="98" t="s">
        <v>70</v>
      </c>
    </row>
    <row r="11650" spans="17:63" ht="29.25" customHeight="1" x14ac:dyDescent="0.2">
      <c r="Q11650" s="92" t="s">
        <v>50</v>
      </c>
      <c r="BF11650" s="101" t="s">
        <v>58</v>
      </c>
      <c r="BK11650" s="98" t="s">
        <v>70</v>
      </c>
    </row>
    <row r="11651" spans="17:63" ht="29.25" customHeight="1" x14ac:dyDescent="0.2">
      <c r="Q11651" s="92" t="s">
        <v>50</v>
      </c>
      <c r="BF11651" s="101" t="s">
        <v>58</v>
      </c>
      <c r="BK11651" s="98" t="s">
        <v>70</v>
      </c>
    </row>
    <row r="11652" spans="17:63" ht="29.25" customHeight="1" x14ac:dyDescent="0.2">
      <c r="Q11652" s="92" t="s">
        <v>50</v>
      </c>
      <c r="BF11652" s="101" t="s">
        <v>58</v>
      </c>
      <c r="BK11652" s="98" t="s">
        <v>70</v>
      </c>
    </row>
    <row r="11653" spans="17:63" ht="29.25" customHeight="1" x14ac:dyDescent="0.2">
      <c r="Q11653" s="92" t="s">
        <v>50</v>
      </c>
      <c r="BF11653" s="101" t="s">
        <v>58</v>
      </c>
      <c r="BK11653" s="98" t="s">
        <v>70</v>
      </c>
    </row>
    <row r="11654" spans="17:63" ht="29.25" customHeight="1" x14ac:dyDescent="0.2">
      <c r="Q11654" s="92" t="s">
        <v>50</v>
      </c>
      <c r="BF11654" s="101" t="s">
        <v>58</v>
      </c>
      <c r="BK11654" s="98" t="s">
        <v>70</v>
      </c>
    </row>
    <row r="11655" spans="17:63" ht="29.25" customHeight="1" x14ac:dyDescent="0.2">
      <c r="Q11655" s="92" t="s">
        <v>50</v>
      </c>
      <c r="BF11655" s="101" t="s">
        <v>58</v>
      </c>
      <c r="BK11655" s="98" t="s">
        <v>70</v>
      </c>
    </row>
    <row r="11656" spans="17:63" ht="29.25" customHeight="1" x14ac:dyDescent="0.2">
      <c r="Q11656" s="92" t="s">
        <v>50</v>
      </c>
      <c r="BF11656" s="101" t="s">
        <v>58</v>
      </c>
      <c r="BK11656" s="98" t="s">
        <v>70</v>
      </c>
    </row>
    <row r="11657" spans="17:63" ht="29.25" customHeight="1" x14ac:dyDescent="0.2">
      <c r="Q11657" s="92" t="s">
        <v>50</v>
      </c>
      <c r="BF11657" s="101" t="s">
        <v>58</v>
      </c>
      <c r="BK11657" s="98" t="s">
        <v>70</v>
      </c>
    </row>
    <row r="11658" spans="17:63" ht="29.25" customHeight="1" x14ac:dyDescent="0.2">
      <c r="Q11658" s="92" t="s">
        <v>50</v>
      </c>
      <c r="BF11658" s="101" t="s">
        <v>58</v>
      </c>
      <c r="BK11658" s="98" t="s">
        <v>70</v>
      </c>
    </row>
    <row r="11659" spans="17:63" ht="29.25" customHeight="1" x14ac:dyDescent="0.2">
      <c r="Q11659" s="92" t="s">
        <v>50</v>
      </c>
      <c r="BF11659" s="101" t="s">
        <v>58</v>
      </c>
      <c r="BK11659" s="98" t="s">
        <v>70</v>
      </c>
    </row>
    <row r="11660" spans="17:63" ht="29.25" customHeight="1" x14ac:dyDescent="0.2">
      <c r="Q11660" s="92" t="s">
        <v>50</v>
      </c>
      <c r="BF11660" s="101" t="s">
        <v>58</v>
      </c>
      <c r="BK11660" s="98" t="s">
        <v>70</v>
      </c>
    </row>
    <row r="11661" spans="17:63" ht="29.25" customHeight="1" x14ac:dyDescent="0.2">
      <c r="Q11661" s="92" t="s">
        <v>50</v>
      </c>
      <c r="BF11661" s="101" t="s">
        <v>58</v>
      </c>
      <c r="BK11661" s="98" t="s">
        <v>70</v>
      </c>
    </row>
    <row r="11662" spans="17:63" ht="29.25" customHeight="1" x14ac:dyDescent="0.2">
      <c r="Q11662" s="92" t="s">
        <v>50</v>
      </c>
      <c r="BF11662" s="101" t="s">
        <v>58</v>
      </c>
      <c r="BK11662" s="98" t="s">
        <v>70</v>
      </c>
    </row>
    <row r="11663" spans="17:63" ht="29.25" customHeight="1" x14ac:dyDescent="0.2">
      <c r="Q11663" s="92" t="s">
        <v>50</v>
      </c>
      <c r="BF11663" s="101" t="s">
        <v>58</v>
      </c>
      <c r="BK11663" s="98" t="s">
        <v>70</v>
      </c>
    </row>
    <row r="11664" spans="17:63" ht="29.25" customHeight="1" x14ac:dyDescent="0.2">
      <c r="Q11664" s="92" t="s">
        <v>50</v>
      </c>
      <c r="BF11664" s="101" t="s">
        <v>58</v>
      </c>
      <c r="BK11664" s="98" t="s">
        <v>70</v>
      </c>
    </row>
    <row r="11665" spans="17:63" ht="29.25" customHeight="1" x14ac:dyDescent="0.2">
      <c r="Q11665" s="92" t="s">
        <v>50</v>
      </c>
      <c r="BF11665" s="101" t="s">
        <v>58</v>
      </c>
      <c r="BK11665" s="98" t="s">
        <v>70</v>
      </c>
    </row>
    <row r="11666" spans="17:63" ht="29.25" customHeight="1" x14ac:dyDescent="0.2">
      <c r="Q11666" s="92" t="s">
        <v>50</v>
      </c>
      <c r="BF11666" s="101" t="s">
        <v>58</v>
      </c>
      <c r="BK11666" s="98" t="s">
        <v>70</v>
      </c>
    </row>
    <row r="11667" spans="17:63" ht="29.25" customHeight="1" x14ac:dyDescent="0.2">
      <c r="Q11667" s="92" t="s">
        <v>50</v>
      </c>
      <c r="BF11667" s="101" t="s">
        <v>58</v>
      </c>
      <c r="BK11667" s="98" t="s">
        <v>70</v>
      </c>
    </row>
    <row r="11668" spans="17:63" ht="29.25" customHeight="1" x14ac:dyDescent="0.2">
      <c r="Q11668" s="92" t="s">
        <v>50</v>
      </c>
      <c r="BF11668" s="101" t="s">
        <v>58</v>
      </c>
      <c r="BK11668" s="98" t="s">
        <v>70</v>
      </c>
    </row>
    <row r="11669" spans="17:63" ht="29.25" customHeight="1" x14ac:dyDescent="0.2">
      <c r="Q11669" s="92" t="s">
        <v>50</v>
      </c>
      <c r="BF11669" s="101" t="s">
        <v>58</v>
      </c>
      <c r="BK11669" s="98" t="s">
        <v>70</v>
      </c>
    </row>
    <row r="11670" spans="17:63" ht="29.25" customHeight="1" x14ac:dyDescent="0.2">
      <c r="Q11670" s="92" t="s">
        <v>50</v>
      </c>
      <c r="BF11670" s="101" t="s">
        <v>58</v>
      </c>
      <c r="BK11670" s="98" t="s">
        <v>70</v>
      </c>
    </row>
    <row r="11671" spans="17:63" ht="29.25" customHeight="1" x14ac:dyDescent="0.2">
      <c r="Q11671" s="92" t="s">
        <v>50</v>
      </c>
      <c r="BF11671" s="101" t="s">
        <v>58</v>
      </c>
      <c r="BK11671" s="98" t="s">
        <v>70</v>
      </c>
    </row>
    <row r="11672" spans="17:63" ht="29.25" customHeight="1" x14ac:dyDescent="0.2">
      <c r="Q11672" s="92" t="s">
        <v>50</v>
      </c>
      <c r="BF11672" s="101" t="s">
        <v>58</v>
      </c>
      <c r="BK11672" s="98" t="s">
        <v>70</v>
      </c>
    </row>
    <row r="11673" spans="17:63" ht="29.25" customHeight="1" x14ac:dyDescent="0.2">
      <c r="Q11673" s="92" t="s">
        <v>50</v>
      </c>
      <c r="BF11673" s="101" t="s">
        <v>58</v>
      </c>
      <c r="BK11673" s="98" t="s">
        <v>70</v>
      </c>
    </row>
    <row r="11674" spans="17:63" ht="29.25" customHeight="1" x14ac:dyDescent="0.2">
      <c r="Q11674" s="92" t="s">
        <v>50</v>
      </c>
      <c r="BF11674" s="101" t="s">
        <v>58</v>
      </c>
      <c r="BK11674" s="98" t="s">
        <v>70</v>
      </c>
    </row>
    <row r="11675" spans="17:63" ht="29.25" customHeight="1" x14ac:dyDescent="0.2">
      <c r="Q11675" s="92" t="s">
        <v>50</v>
      </c>
      <c r="BF11675" s="101" t="s">
        <v>58</v>
      </c>
      <c r="BK11675" s="98" t="s">
        <v>70</v>
      </c>
    </row>
    <row r="11676" spans="17:63" ht="29.25" customHeight="1" x14ac:dyDescent="0.2">
      <c r="Q11676" s="92" t="s">
        <v>50</v>
      </c>
      <c r="BF11676" s="101" t="s">
        <v>58</v>
      </c>
      <c r="BK11676" s="98" t="s">
        <v>70</v>
      </c>
    </row>
    <row r="11677" spans="17:63" ht="29.25" customHeight="1" x14ac:dyDescent="0.2">
      <c r="Q11677" s="92" t="s">
        <v>50</v>
      </c>
      <c r="BF11677" s="101" t="s">
        <v>58</v>
      </c>
      <c r="BK11677" s="98" t="s">
        <v>70</v>
      </c>
    </row>
    <row r="11678" spans="17:63" ht="29.25" customHeight="1" x14ac:dyDescent="0.2">
      <c r="Q11678" s="92" t="s">
        <v>50</v>
      </c>
      <c r="BF11678" s="101" t="s">
        <v>58</v>
      </c>
      <c r="BK11678" s="98" t="s">
        <v>70</v>
      </c>
    </row>
    <row r="11679" spans="17:63" ht="29.25" customHeight="1" x14ac:dyDescent="0.2">
      <c r="Q11679" s="92" t="s">
        <v>50</v>
      </c>
      <c r="BF11679" s="101" t="s">
        <v>58</v>
      </c>
      <c r="BK11679" s="98" t="s">
        <v>70</v>
      </c>
    </row>
    <row r="11680" spans="17:63" ht="29.25" customHeight="1" x14ac:dyDescent="0.2">
      <c r="Q11680" s="92" t="s">
        <v>50</v>
      </c>
      <c r="BF11680" s="101" t="s">
        <v>58</v>
      </c>
      <c r="BK11680" s="98" t="s">
        <v>70</v>
      </c>
    </row>
    <row r="11681" spans="17:63" ht="29.25" customHeight="1" x14ac:dyDescent="0.2">
      <c r="Q11681" s="92" t="s">
        <v>50</v>
      </c>
      <c r="BF11681" s="101" t="s">
        <v>58</v>
      </c>
      <c r="BK11681" s="98" t="s">
        <v>70</v>
      </c>
    </row>
    <row r="11682" spans="17:63" ht="29.25" customHeight="1" x14ac:dyDescent="0.2">
      <c r="Q11682" s="92" t="s">
        <v>50</v>
      </c>
      <c r="BF11682" s="101" t="s">
        <v>58</v>
      </c>
      <c r="BK11682" s="98" t="s">
        <v>70</v>
      </c>
    </row>
    <row r="11683" spans="17:63" ht="29.25" customHeight="1" x14ac:dyDescent="0.2">
      <c r="Q11683" s="92" t="s">
        <v>50</v>
      </c>
      <c r="BF11683" s="101" t="s">
        <v>58</v>
      </c>
      <c r="BK11683" s="98" t="s">
        <v>70</v>
      </c>
    </row>
    <row r="11684" spans="17:63" ht="29.25" customHeight="1" x14ac:dyDescent="0.2">
      <c r="Q11684" s="92" t="s">
        <v>50</v>
      </c>
      <c r="BF11684" s="101" t="s">
        <v>58</v>
      </c>
      <c r="BK11684" s="98" t="s">
        <v>70</v>
      </c>
    </row>
    <row r="11685" spans="17:63" ht="29.25" customHeight="1" x14ac:dyDescent="0.2">
      <c r="Q11685" s="92" t="s">
        <v>50</v>
      </c>
      <c r="BF11685" s="101" t="s">
        <v>58</v>
      </c>
      <c r="BK11685" s="98" t="s">
        <v>70</v>
      </c>
    </row>
    <row r="11686" spans="17:63" ht="29.25" customHeight="1" x14ac:dyDescent="0.2">
      <c r="Q11686" s="92" t="s">
        <v>50</v>
      </c>
      <c r="BF11686" s="101" t="s">
        <v>58</v>
      </c>
      <c r="BK11686" s="98" t="s">
        <v>70</v>
      </c>
    </row>
    <row r="11687" spans="17:63" ht="29.25" customHeight="1" x14ac:dyDescent="0.2">
      <c r="Q11687" s="92" t="s">
        <v>50</v>
      </c>
      <c r="BF11687" s="101" t="s">
        <v>58</v>
      </c>
      <c r="BK11687" s="98" t="s">
        <v>70</v>
      </c>
    </row>
    <row r="11688" spans="17:63" ht="29.25" customHeight="1" x14ac:dyDescent="0.2">
      <c r="Q11688" s="92" t="s">
        <v>50</v>
      </c>
      <c r="BF11688" s="101" t="s">
        <v>58</v>
      </c>
      <c r="BK11688" s="98" t="s">
        <v>70</v>
      </c>
    </row>
    <row r="11689" spans="17:63" ht="29.25" customHeight="1" x14ac:dyDescent="0.2">
      <c r="Q11689" s="92" t="s">
        <v>50</v>
      </c>
      <c r="BF11689" s="101" t="s">
        <v>58</v>
      </c>
      <c r="BK11689" s="98" t="s">
        <v>70</v>
      </c>
    </row>
    <row r="11690" spans="17:63" ht="29.25" customHeight="1" x14ac:dyDescent="0.2">
      <c r="Q11690" s="92" t="s">
        <v>50</v>
      </c>
      <c r="BF11690" s="101" t="s">
        <v>58</v>
      </c>
      <c r="BK11690" s="98" t="s">
        <v>70</v>
      </c>
    </row>
    <row r="11691" spans="17:63" ht="29.25" customHeight="1" x14ac:dyDescent="0.2">
      <c r="Q11691" s="92" t="s">
        <v>50</v>
      </c>
      <c r="BF11691" s="101" t="s">
        <v>58</v>
      </c>
      <c r="BK11691" s="98" t="s">
        <v>70</v>
      </c>
    </row>
    <row r="11692" spans="17:63" ht="29.25" customHeight="1" x14ac:dyDescent="0.2">
      <c r="Q11692" s="92" t="s">
        <v>50</v>
      </c>
      <c r="BF11692" s="101" t="s">
        <v>58</v>
      </c>
      <c r="BK11692" s="98" t="s">
        <v>70</v>
      </c>
    </row>
    <row r="11693" spans="17:63" ht="29.25" customHeight="1" x14ac:dyDescent="0.2">
      <c r="Q11693" s="92" t="s">
        <v>50</v>
      </c>
      <c r="BF11693" s="101" t="s">
        <v>58</v>
      </c>
      <c r="BK11693" s="98" t="s">
        <v>70</v>
      </c>
    </row>
    <row r="11694" spans="17:63" ht="29.25" customHeight="1" x14ac:dyDescent="0.2">
      <c r="Q11694" s="92" t="s">
        <v>50</v>
      </c>
      <c r="BF11694" s="101" t="s">
        <v>58</v>
      </c>
      <c r="BK11694" s="98" t="s">
        <v>70</v>
      </c>
    </row>
    <row r="11695" spans="17:63" ht="29.25" customHeight="1" x14ac:dyDescent="0.2">
      <c r="Q11695" s="92" t="s">
        <v>50</v>
      </c>
      <c r="BF11695" s="101" t="s">
        <v>58</v>
      </c>
      <c r="BK11695" s="98" t="s">
        <v>70</v>
      </c>
    </row>
    <row r="11696" spans="17:63" ht="29.25" customHeight="1" x14ac:dyDescent="0.2">
      <c r="Q11696" s="92" t="s">
        <v>50</v>
      </c>
      <c r="BF11696" s="101" t="s">
        <v>58</v>
      </c>
      <c r="BK11696" s="98" t="s">
        <v>70</v>
      </c>
    </row>
    <row r="11697" spans="17:63" ht="29.25" customHeight="1" x14ac:dyDescent="0.2">
      <c r="Q11697" s="92" t="s">
        <v>50</v>
      </c>
      <c r="BF11697" s="101" t="s">
        <v>58</v>
      </c>
      <c r="BK11697" s="98" t="s">
        <v>70</v>
      </c>
    </row>
    <row r="11698" spans="17:63" ht="29.25" customHeight="1" x14ac:dyDescent="0.2">
      <c r="Q11698" s="92" t="s">
        <v>50</v>
      </c>
      <c r="BF11698" s="101" t="s">
        <v>58</v>
      </c>
      <c r="BK11698" s="98" t="s">
        <v>70</v>
      </c>
    </row>
    <row r="11699" spans="17:63" ht="29.25" customHeight="1" x14ac:dyDescent="0.2">
      <c r="Q11699" s="92" t="s">
        <v>50</v>
      </c>
      <c r="BF11699" s="101" t="s">
        <v>58</v>
      </c>
      <c r="BK11699" s="98" t="s">
        <v>70</v>
      </c>
    </row>
    <row r="11700" spans="17:63" ht="29.25" customHeight="1" x14ac:dyDescent="0.2">
      <c r="Q11700" s="92" t="s">
        <v>50</v>
      </c>
      <c r="BF11700" s="101" t="s">
        <v>58</v>
      </c>
      <c r="BK11700" s="98" t="s">
        <v>70</v>
      </c>
    </row>
    <row r="11701" spans="17:63" ht="29.25" customHeight="1" x14ac:dyDescent="0.2">
      <c r="Q11701" s="92" t="s">
        <v>50</v>
      </c>
      <c r="BF11701" s="101" t="s">
        <v>58</v>
      </c>
      <c r="BK11701" s="98" t="s">
        <v>70</v>
      </c>
    </row>
    <row r="11702" spans="17:63" ht="29.25" customHeight="1" x14ac:dyDescent="0.2">
      <c r="Q11702" s="92" t="s">
        <v>50</v>
      </c>
      <c r="BF11702" s="101" t="s">
        <v>58</v>
      </c>
      <c r="BK11702" s="98" t="s">
        <v>70</v>
      </c>
    </row>
    <row r="11703" spans="17:63" ht="29.25" customHeight="1" x14ac:dyDescent="0.2">
      <c r="Q11703" s="92" t="s">
        <v>50</v>
      </c>
      <c r="BF11703" s="101" t="s">
        <v>58</v>
      </c>
      <c r="BK11703" s="98" t="s">
        <v>70</v>
      </c>
    </row>
    <row r="11704" spans="17:63" ht="29.25" customHeight="1" x14ac:dyDescent="0.2">
      <c r="Q11704" s="92" t="s">
        <v>50</v>
      </c>
      <c r="BF11704" s="101" t="s">
        <v>58</v>
      </c>
      <c r="BK11704" s="98" t="s">
        <v>70</v>
      </c>
    </row>
    <row r="11705" spans="17:63" ht="29.25" customHeight="1" x14ac:dyDescent="0.2">
      <c r="Q11705" s="92" t="s">
        <v>50</v>
      </c>
      <c r="BF11705" s="101" t="s">
        <v>58</v>
      </c>
      <c r="BK11705" s="98" t="s">
        <v>70</v>
      </c>
    </row>
    <row r="11706" spans="17:63" ht="29.25" customHeight="1" x14ac:dyDescent="0.2">
      <c r="Q11706" s="92" t="s">
        <v>50</v>
      </c>
      <c r="BF11706" s="101" t="s">
        <v>58</v>
      </c>
      <c r="BK11706" s="98" t="s">
        <v>70</v>
      </c>
    </row>
    <row r="11707" spans="17:63" ht="29.25" customHeight="1" x14ac:dyDescent="0.2">
      <c r="Q11707" s="92" t="s">
        <v>50</v>
      </c>
      <c r="BF11707" s="101" t="s">
        <v>58</v>
      </c>
      <c r="BK11707" s="98" t="s">
        <v>70</v>
      </c>
    </row>
    <row r="11708" spans="17:63" ht="29.25" customHeight="1" x14ac:dyDescent="0.2">
      <c r="Q11708" s="92" t="s">
        <v>50</v>
      </c>
      <c r="BF11708" s="101" t="s">
        <v>58</v>
      </c>
      <c r="BK11708" s="98" t="s">
        <v>70</v>
      </c>
    </row>
    <row r="11709" spans="17:63" ht="29.25" customHeight="1" x14ac:dyDescent="0.2">
      <c r="Q11709" s="92" t="s">
        <v>50</v>
      </c>
      <c r="BF11709" s="101" t="s">
        <v>58</v>
      </c>
      <c r="BK11709" s="98" t="s">
        <v>70</v>
      </c>
    </row>
    <row r="11710" spans="17:63" ht="29.25" customHeight="1" x14ac:dyDescent="0.2">
      <c r="Q11710" s="92" t="s">
        <v>50</v>
      </c>
      <c r="BF11710" s="101" t="s">
        <v>58</v>
      </c>
      <c r="BK11710" s="98" t="s">
        <v>70</v>
      </c>
    </row>
    <row r="11711" spans="17:63" ht="29.25" customHeight="1" x14ac:dyDescent="0.2">
      <c r="Q11711" s="92" t="s">
        <v>50</v>
      </c>
      <c r="BF11711" s="101" t="s">
        <v>58</v>
      </c>
      <c r="BK11711" s="98" t="s">
        <v>70</v>
      </c>
    </row>
    <row r="11712" spans="17:63" ht="29.25" customHeight="1" x14ac:dyDescent="0.2">
      <c r="Q11712" s="92" t="s">
        <v>50</v>
      </c>
      <c r="BF11712" s="101" t="s">
        <v>58</v>
      </c>
      <c r="BK11712" s="98" t="s">
        <v>70</v>
      </c>
    </row>
    <row r="11713" spans="17:63" ht="29.25" customHeight="1" x14ac:dyDescent="0.2">
      <c r="Q11713" s="92" t="s">
        <v>50</v>
      </c>
      <c r="BF11713" s="101" t="s">
        <v>58</v>
      </c>
      <c r="BK11713" s="98" t="s">
        <v>70</v>
      </c>
    </row>
    <row r="11714" spans="17:63" ht="29.25" customHeight="1" x14ac:dyDescent="0.2">
      <c r="Q11714" s="92" t="s">
        <v>50</v>
      </c>
      <c r="BF11714" s="101" t="s">
        <v>58</v>
      </c>
      <c r="BK11714" s="98" t="s">
        <v>70</v>
      </c>
    </row>
    <row r="11715" spans="17:63" ht="29.25" customHeight="1" x14ac:dyDescent="0.2">
      <c r="Q11715" s="92" t="s">
        <v>50</v>
      </c>
      <c r="BF11715" s="101" t="s">
        <v>58</v>
      </c>
      <c r="BK11715" s="98" t="s">
        <v>70</v>
      </c>
    </row>
    <row r="11716" spans="17:63" ht="29.25" customHeight="1" x14ac:dyDescent="0.2">
      <c r="Q11716" s="92" t="s">
        <v>50</v>
      </c>
      <c r="BF11716" s="101" t="s">
        <v>58</v>
      </c>
      <c r="BK11716" s="98" t="s">
        <v>70</v>
      </c>
    </row>
    <row r="11717" spans="17:63" ht="29.25" customHeight="1" x14ac:dyDescent="0.2">
      <c r="Q11717" s="92" t="s">
        <v>50</v>
      </c>
      <c r="BF11717" s="101" t="s">
        <v>58</v>
      </c>
      <c r="BK11717" s="98" t="s">
        <v>70</v>
      </c>
    </row>
    <row r="11718" spans="17:63" ht="29.25" customHeight="1" x14ac:dyDescent="0.2">
      <c r="Q11718" s="92" t="s">
        <v>50</v>
      </c>
      <c r="BF11718" s="101" t="s">
        <v>58</v>
      </c>
      <c r="BK11718" s="98" t="s">
        <v>70</v>
      </c>
    </row>
    <row r="11719" spans="17:63" ht="29.25" customHeight="1" x14ac:dyDescent="0.2">
      <c r="Q11719" s="92" t="s">
        <v>50</v>
      </c>
      <c r="BF11719" s="101" t="s">
        <v>58</v>
      </c>
      <c r="BK11719" s="98" t="s">
        <v>70</v>
      </c>
    </row>
    <row r="11720" spans="17:63" ht="29.25" customHeight="1" x14ac:dyDescent="0.2">
      <c r="Q11720" s="92" t="s">
        <v>50</v>
      </c>
      <c r="BF11720" s="101" t="s">
        <v>58</v>
      </c>
      <c r="BK11720" s="98" t="s">
        <v>70</v>
      </c>
    </row>
    <row r="11721" spans="17:63" ht="29.25" customHeight="1" x14ac:dyDescent="0.2">
      <c r="Q11721" s="92" t="s">
        <v>50</v>
      </c>
      <c r="BF11721" s="101" t="s">
        <v>58</v>
      </c>
      <c r="BK11721" s="98" t="s">
        <v>70</v>
      </c>
    </row>
    <row r="11722" spans="17:63" ht="29.25" customHeight="1" x14ac:dyDescent="0.2">
      <c r="Q11722" s="92" t="s">
        <v>50</v>
      </c>
      <c r="BF11722" s="101" t="s">
        <v>58</v>
      </c>
      <c r="BK11722" s="98" t="s">
        <v>70</v>
      </c>
    </row>
    <row r="11723" spans="17:63" ht="29.25" customHeight="1" x14ac:dyDescent="0.2">
      <c r="Q11723" s="92" t="s">
        <v>50</v>
      </c>
      <c r="BF11723" s="101" t="s">
        <v>58</v>
      </c>
      <c r="BK11723" s="98" t="s">
        <v>70</v>
      </c>
    </row>
    <row r="11724" spans="17:63" ht="29.25" customHeight="1" x14ac:dyDescent="0.2">
      <c r="Q11724" s="92" t="s">
        <v>50</v>
      </c>
      <c r="BF11724" s="101" t="s">
        <v>58</v>
      </c>
      <c r="BK11724" s="98" t="s">
        <v>70</v>
      </c>
    </row>
    <row r="11725" spans="17:63" ht="29.25" customHeight="1" x14ac:dyDescent="0.2">
      <c r="Q11725" s="92" t="s">
        <v>50</v>
      </c>
      <c r="BF11725" s="101" t="s">
        <v>58</v>
      </c>
      <c r="BK11725" s="98" t="s">
        <v>70</v>
      </c>
    </row>
    <row r="11726" spans="17:63" ht="29.25" customHeight="1" x14ac:dyDescent="0.2">
      <c r="Q11726" s="92" t="s">
        <v>50</v>
      </c>
      <c r="BF11726" s="101" t="s">
        <v>58</v>
      </c>
      <c r="BK11726" s="98" t="s">
        <v>70</v>
      </c>
    </row>
    <row r="11727" spans="17:63" ht="29.25" customHeight="1" x14ac:dyDescent="0.2">
      <c r="Q11727" s="92" t="s">
        <v>50</v>
      </c>
      <c r="BF11727" s="101" t="s">
        <v>58</v>
      </c>
      <c r="BK11727" s="98" t="s">
        <v>70</v>
      </c>
    </row>
    <row r="11728" spans="17:63" ht="29.25" customHeight="1" x14ac:dyDescent="0.2">
      <c r="Q11728" s="92" t="s">
        <v>50</v>
      </c>
      <c r="BF11728" s="101" t="s">
        <v>58</v>
      </c>
      <c r="BK11728" s="98" t="s">
        <v>70</v>
      </c>
    </row>
    <row r="11729" spans="17:63" ht="29.25" customHeight="1" x14ac:dyDescent="0.2">
      <c r="Q11729" s="92" t="s">
        <v>50</v>
      </c>
      <c r="BF11729" s="101" t="s">
        <v>58</v>
      </c>
      <c r="BK11729" s="98" t="s">
        <v>70</v>
      </c>
    </row>
    <row r="11730" spans="17:63" ht="29.25" customHeight="1" x14ac:dyDescent="0.2">
      <c r="Q11730" s="92" t="s">
        <v>50</v>
      </c>
      <c r="BF11730" s="101" t="s">
        <v>58</v>
      </c>
      <c r="BK11730" s="98" t="s">
        <v>70</v>
      </c>
    </row>
    <row r="11731" spans="17:63" ht="29.25" customHeight="1" x14ac:dyDescent="0.2">
      <c r="Q11731" s="92" t="s">
        <v>50</v>
      </c>
      <c r="BF11731" s="101" t="s">
        <v>58</v>
      </c>
      <c r="BK11731" s="98" t="s">
        <v>70</v>
      </c>
    </row>
    <row r="11732" spans="17:63" ht="29.25" customHeight="1" x14ac:dyDescent="0.2">
      <c r="Q11732" s="92" t="s">
        <v>50</v>
      </c>
      <c r="BF11732" s="101" t="s">
        <v>58</v>
      </c>
      <c r="BK11732" s="98" t="s">
        <v>70</v>
      </c>
    </row>
    <row r="11733" spans="17:63" ht="29.25" customHeight="1" x14ac:dyDescent="0.2">
      <c r="Q11733" s="92" t="s">
        <v>50</v>
      </c>
      <c r="BF11733" s="101" t="s">
        <v>58</v>
      </c>
      <c r="BK11733" s="98" t="s">
        <v>70</v>
      </c>
    </row>
    <row r="11734" spans="17:63" ht="29.25" customHeight="1" x14ac:dyDescent="0.2">
      <c r="Q11734" s="92" t="s">
        <v>50</v>
      </c>
      <c r="BF11734" s="101" t="s">
        <v>58</v>
      </c>
      <c r="BK11734" s="98" t="s">
        <v>70</v>
      </c>
    </row>
    <row r="11735" spans="17:63" ht="29.25" customHeight="1" x14ac:dyDescent="0.2">
      <c r="Q11735" s="92" t="s">
        <v>50</v>
      </c>
      <c r="BF11735" s="101" t="s">
        <v>58</v>
      </c>
      <c r="BK11735" s="98" t="s">
        <v>70</v>
      </c>
    </row>
    <row r="11736" spans="17:63" ht="29.25" customHeight="1" x14ac:dyDescent="0.2">
      <c r="Q11736" s="92" t="s">
        <v>50</v>
      </c>
      <c r="BF11736" s="101" t="s">
        <v>58</v>
      </c>
      <c r="BK11736" s="98" t="s">
        <v>70</v>
      </c>
    </row>
    <row r="11737" spans="17:63" ht="29.25" customHeight="1" x14ac:dyDescent="0.2">
      <c r="Q11737" s="92" t="s">
        <v>50</v>
      </c>
      <c r="BF11737" s="101" t="s">
        <v>58</v>
      </c>
      <c r="BK11737" s="98" t="s">
        <v>70</v>
      </c>
    </row>
    <row r="11738" spans="17:63" ht="29.25" customHeight="1" x14ac:dyDescent="0.2">
      <c r="Q11738" s="92" t="s">
        <v>50</v>
      </c>
      <c r="BF11738" s="101" t="s">
        <v>58</v>
      </c>
      <c r="BK11738" s="98" t="s">
        <v>70</v>
      </c>
    </row>
    <row r="11739" spans="17:63" ht="29.25" customHeight="1" x14ac:dyDescent="0.2">
      <c r="Q11739" s="92" t="s">
        <v>50</v>
      </c>
      <c r="BF11739" s="101" t="s">
        <v>58</v>
      </c>
      <c r="BK11739" s="98" t="s">
        <v>70</v>
      </c>
    </row>
    <row r="11740" spans="17:63" ht="29.25" customHeight="1" x14ac:dyDescent="0.2">
      <c r="Q11740" s="92" t="s">
        <v>50</v>
      </c>
      <c r="BF11740" s="101" t="s">
        <v>58</v>
      </c>
      <c r="BK11740" s="98" t="s">
        <v>70</v>
      </c>
    </row>
    <row r="11741" spans="17:63" ht="29.25" customHeight="1" x14ac:dyDescent="0.2">
      <c r="Q11741" s="92" t="s">
        <v>50</v>
      </c>
      <c r="BF11741" s="101" t="s">
        <v>58</v>
      </c>
      <c r="BK11741" s="98" t="s">
        <v>70</v>
      </c>
    </row>
    <row r="11742" spans="17:63" ht="29.25" customHeight="1" x14ac:dyDescent="0.2">
      <c r="Q11742" s="92" t="s">
        <v>50</v>
      </c>
      <c r="BF11742" s="101" t="s">
        <v>58</v>
      </c>
      <c r="BK11742" s="98" t="s">
        <v>70</v>
      </c>
    </row>
    <row r="11743" spans="17:63" ht="29.25" customHeight="1" x14ac:dyDescent="0.2">
      <c r="Q11743" s="92" t="s">
        <v>50</v>
      </c>
      <c r="BF11743" s="101" t="s">
        <v>58</v>
      </c>
      <c r="BK11743" s="98" t="s">
        <v>70</v>
      </c>
    </row>
    <row r="11744" spans="17:63" ht="29.25" customHeight="1" x14ac:dyDescent="0.2">
      <c r="Q11744" s="92" t="s">
        <v>50</v>
      </c>
      <c r="BF11744" s="101" t="s">
        <v>58</v>
      </c>
      <c r="BK11744" s="98" t="s">
        <v>70</v>
      </c>
    </row>
    <row r="11745" spans="17:63" ht="29.25" customHeight="1" x14ac:dyDescent="0.2">
      <c r="Q11745" s="92" t="s">
        <v>50</v>
      </c>
      <c r="BF11745" s="101" t="s">
        <v>58</v>
      </c>
      <c r="BK11745" s="98" t="s">
        <v>70</v>
      </c>
    </row>
    <row r="11746" spans="17:63" ht="29.25" customHeight="1" x14ac:dyDescent="0.2">
      <c r="Q11746" s="92" t="s">
        <v>50</v>
      </c>
      <c r="BF11746" s="101" t="s">
        <v>58</v>
      </c>
      <c r="BK11746" s="98" t="s">
        <v>70</v>
      </c>
    </row>
    <row r="11747" spans="17:63" ht="29.25" customHeight="1" x14ac:dyDescent="0.2">
      <c r="Q11747" s="92" t="s">
        <v>50</v>
      </c>
      <c r="BF11747" s="101" t="s">
        <v>58</v>
      </c>
      <c r="BK11747" s="98" t="s">
        <v>70</v>
      </c>
    </row>
    <row r="11748" spans="17:63" ht="29.25" customHeight="1" x14ac:dyDescent="0.2">
      <c r="Q11748" s="92" t="s">
        <v>50</v>
      </c>
      <c r="BF11748" s="101" t="s">
        <v>58</v>
      </c>
      <c r="BK11748" s="98" t="s">
        <v>70</v>
      </c>
    </row>
    <row r="11749" spans="17:63" ht="29.25" customHeight="1" x14ac:dyDescent="0.2">
      <c r="Q11749" s="92" t="s">
        <v>50</v>
      </c>
      <c r="BF11749" s="101" t="s">
        <v>58</v>
      </c>
      <c r="BK11749" s="98" t="s">
        <v>70</v>
      </c>
    </row>
    <row r="11750" spans="17:63" ht="29.25" customHeight="1" x14ac:dyDescent="0.2">
      <c r="Q11750" s="92" t="s">
        <v>50</v>
      </c>
      <c r="BF11750" s="101" t="s">
        <v>58</v>
      </c>
      <c r="BK11750" s="98" t="s">
        <v>70</v>
      </c>
    </row>
    <row r="11751" spans="17:63" ht="29.25" customHeight="1" x14ac:dyDescent="0.2">
      <c r="Q11751" s="92" t="s">
        <v>50</v>
      </c>
      <c r="BF11751" s="101" t="s">
        <v>58</v>
      </c>
      <c r="BK11751" s="98" t="s">
        <v>70</v>
      </c>
    </row>
    <row r="11752" spans="17:63" ht="29.25" customHeight="1" x14ac:dyDescent="0.2">
      <c r="Q11752" s="92" t="s">
        <v>50</v>
      </c>
      <c r="BF11752" s="101" t="s">
        <v>58</v>
      </c>
      <c r="BK11752" s="98" t="s">
        <v>70</v>
      </c>
    </row>
    <row r="11753" spans="17:63" ht="29.25" customHeight="1" x14ac:dyDescent="0.2">
      <c r="Q11753" s="92" t="s">
        <v>50</v>
      </c>
      <c r="BF11753" s="101" t="s">
        <v>58</v>
      </c>
      <c r="BK11753" s="98" t="s">
        <v>70</v>
      </c>
    </row>
    <row r="11754" spans="17:63" ht="29.25" customHeight="1" x14ac:dyDescent="0.2">
      <c r="Q11754" s="92" t="s">
        <v>50</v>
      </c>
      <c r="BF11754" s="101" t="s">
        <v>58</v>
      </c>
      <c r="BK11754" s="98" t="s">
        <v>70</v>
      </c>
    </row>
    <row r="11755" spans="17:63" ht="29.25" customHeight="1" x14ac:dyDescent="0.2">
      <c r="Q11755" s="92" t="s">
        <v>50</v>
      </c>
      <c r="BF11755" s="101" t="s">
        <v>58</v>
      </c>
      <c r="BK11755" s="98" t="s">
        <v>70</v>
      </c>
    </row>
    <row r="11756" spans="17:63" ht="29.25" customHeight="1" x14ac:dyDescent="0.2">
      <c r="Q11756" s="92" t="s">
        <v>50</v>
      </c>
      <c r="BF11756" s="101" t="s">
        <v>58</v>
      </c>
      <c r="BK11756" s="98" t="s">
        <v>70</v>
      </c>
    </row>
    <row r="11757" spans="17:63" ht="29.25" customHeight="1" x14ac:dyDescent="0.2">
      <c r="Q11757" s="92" t="s">
        <v>50</v>
      </c>
      <c r="BF11757" s="101" t="s">
        <v>58</v>
      </c>
      <c r="BK11757" s="98" t="s">
        <v>70</v>
      </c>
    </row>
    <row r="11758" spans="17:63" ht="29.25" customHeight="1" x14ac:dyDescent="0.2">
      <c r="Q11758" s="92" t="s">
        <v>50</v>
      </c>
      <c r="BF11758" s="101" t="s">
        <v>58</v>
      </c>
      <c r="BK11758" s="98" t="s">
        <v>70</v>
      </c>
    </row>
    <row r="11759" spans="17:63" ht="29.25" customHeight="1" x14ac:dyDescent="0.2">
      <c r="Q11759" s="92" t="s">
        <v>50</v>
      </c>
      <c r="BF11759" s="101" t="s">
        <v>58</v>
      </c>
      <c r="BK11759" s="98" t="s">
        <v>70</v>
      </c>
    </row>
    <row r="11760" spans="17:63" ht="29.25" customHeight="1" x14ac:dyDescent="0.2">
      <c r="Q11760" s="92" t="s">
        <v>50</v>
      </c>
      <c r="BF11760" s="101" t="s">
        <v>58</v>
      </c>
      <c r="BK11760" s="98" t="s">
        <v>70</v>
      </c>
    </row>
    <row r="11761" spans="17:63" ht="29.25" customHeight="1" x14ac:dyDescent="0.2">
      <c r="Q11761" s="92" t="s">
        <v>50</v>
      </c>
      <c r="BF11761" s="101" t="s">
        <v>58</v>
      </c>
      <c r="BK11761" s="98" t="s">
        <v>70</v>
      </c>
    </row>
    <row r="11762" spans="17:63" ht="29.25" customHeight="1" x14ac:dyDescent="0.2">
      <c r="Q11762" s="92" t="s">
        <v>50</v>
      </c>
      <c r="BF11762" s="101" t="s">
        <v>58</v>
      </c>
      <c r="BK11762" s="98" t="s">
        <v>70</v>
      </c>
    </row>
    <row r="11763" spans="17:63" ht="29.25" customHeight="1" x14ac:dyDescent="0.2">
      <c r="Q11763" s="92" t="s">
        <v>50</v>
      </c>
      <c r="BF11763" s="101" t="s">
        <v>58</v>
      </c>
      <c r="BK11763" s="98" t="s">
        <v>70</v>
      </c>
    </row>
    <row r="11764" spans="17:63" ht="29.25" customHeight="1" x14ac:dyDescent="0.2">
      <c r="Q11764" s="92" t="s">
        <v>50</v>
      </c>
      <c r="BF11764" s="101" t="s">
        <v>58</v>
      </c>
      <c r="BK11764" s="98" t="s">
        <v>70</v>
      </c>
    </row>
    <row r="11765" spans="17:63" ht="29.25" customHeight="1" x14ac:dyDescent="0.2">
      <c r="Q11765" s="92" t="s">
        <v>50</v>
      </c>
      <c r="BF11765" s="101" t="s">
        <v>58</v>
      </c>
      <c r="BK11765" s="98" t="s">
        <v>70</v>
      </c>
    </row>
    <row r="11766" spans="17:63" ht="29.25" customHeight="1" x14ac:dyDescent="0.2">
      <c r="Q11766" s="92" t="s">
        <v>50</v>
      </c>
      <c r="BF11766" s="101" t="s">
        <v>58</v>
      </c>
      <c r="BK11766" s="98" t="s">
        <v>70</v>
      </c>
    </row>
    <row r="11767" spans="17:63" ht="29.25" customHeight="1" x14ac:dyDescent="0.2">
      <c r="Q11767" s="92" t="s">
        <v>50</v>
      </c>
      <c r="BF11767" s="101" t="s">
        <v>58</v>
      </c>
      <c r="BK11767" s="98" t="s">
        <v>70</v>
      </c>
    </row>
    <row r="11768" spans="17:63" ht="29.25" customHeight="1" x14ac:dyDescent="0.2">
      <c r="Q11768" s="92" t="s">
        <v>50</v>
      </c>
      <c r="BF11768" s="101" t="s">
        <v>58</v>
      </c>
      <c r="BK11768" s="98" t="s">
        <v>70</v>
      </c>
    </row>
    <row r="11769" spans="17:63" ht="29.25" customHeight="1" x14ac:dyDescent="0.2">
      <c r="Q11769" s="92" t="s">
        <v>50</v>
      </c>
      <c r="BF11769" s="101" t="s">
        <v>58</v>
      </c>
      <c r="BK11769" s="98" t="s">
        <v>70</v>
      </c>
    </row>
    <row r="11770" spans="17:63" ht="29.25" customHeight="1" x14ac:dyDescent="0.2">
      <c r="Q11770" s="92" t="s">
        <v>50</v>
      </c>
      <c r="BF11770" s="101" t="s">
        <v>58</v>
      </c>
      <c r="BK11770" s="98" t="s">
        <v>70</v>
      </c>
    </row>
    <row r="11771" spans="17:63" ht="29.25" customHeight="1" x14ac:dyDescent="0.2">
      <c r="Q11771" s="92" t="s">
        <v>50</v>
      </c>
      <c r="BF11771" s="101" t="s">
        <v>58</v>
      </c>
      <c r="BK11771" s="98" t="s">
        <v>70</v>
      </c>
    </row>
    <row r="11772" spans="17:63" ht="29.25" customHeight="1" x14ac:dyDescent="0.2">
      <c r="Q11772" s="92" t="s">
        <v>50</v>
      </c>
      <c r="BF11772" s="101" t="s">
        <v>58</v>
      </c>
      <c r="BK11772" s="98" t="s">
        <v>70</v>
      </c>
    </row>
    <row r="11773" spans="17:63" ht="29.25" customHeight="1" x14ac:dyDescent="0.2">
      <c r="Q11773" s="92" t="s">
        <v>50</v>
      </c>
      <c r="BF11773" s="101" t="s">
        <v>58</v>
      </c>
      <c r="BK11773" s="98" t="s">
        <v>70</v>
      </c>
    </row>
    <row r="11774" spans="17:63" ht="29.25" customHeight="1" x14ac:dyDescent="0.2">
      <c r="Q11774" s="92" t="s">
        <v>50</v>
      </c>
      <c r="BF11774" s="101" t="s">
        <v>58</v>
      </c>
      <c r="BK11774" s="98" t="s">
        <v>70</v>
      </c>
    </row>
    <row r="11775" spans="17:63" ht="29.25" customHeight="1" x14ac:dyDescent="0.2">
      <c r="Q11775" s="92" t="s">
        <v>50</v>
      </c>
      <c r="BF11775" s="101" t="s">
        <v>58</v>
      </c>
      <c r="BK11775" s="98" t="s">
        <v>70</v>
      </c>
    </row>
    <row r="11776" spans="17:63" ht="29.25" customHeight="1" x14ac:dyDescent="0.2">
      <c r="Q11776" s="92" t="s">
        <v>50</v>
      </c>
      <c r="BF11776" s="101" t="s">
        <v>58</v>
      </c>
      <c r="BK11776" s="98" t="s">
        <v>70</v>
      </c>
    </row>
    <row r="11777" spans="17:63" ht="29.25" customHeight="1" x14ac:dyDescent="0.2">
      <c r="Q11777" s="92" t="s">
        <v>50</v>
      </c>
      <c r="BF11777" s="101" t="s">
        <v>58</v>
      </c>
      <c r="BK11777" s="98" t="s">
        <v>70</v>
      </c>
    </row>
    <row r="11778" spans="17:63" ht="29.25" customHeight="1" x14ac:dyDescent="0.2">
      <c r="Q11778" s="92" t="s">
        <v>50</v>
      </c>
      <c r="BF11778" s="101" t="s">
        <v>58</v>
      </c>
      <c r="BK11778" s="98" t="s">
        <v>70</v>
      </c>
    </row>
    <row r="11779" spans="17:63" ht="29.25" customHeight="1" x14ac:dyDescent="0.2">
      <c r="Q11779" s="92" t="s">
        <v>50</v>
      </c>
      <c r="BF11779" s="101" t="s">
        <v>58</v>
      </c>
      <c r="BK11779" s="98" t="s">
        <v>70</v>
      </c>
    </row>
    <row r="11780" spans="17:63" ht="29.25" customHeight="1" x14ac:dyDescent="0.2">
      <c r="Q11780" s="92" t="s">
        <v>50</v>
      </c>
      <c r="BF11780" s="101" t="s">
        <v>58</v>
      </c>
      <c r="BK11780" s="98" t="s">
        <v>70</v>
      </c>
    </row>
    <row r="11781" spans="17:63" ht="29.25" customHeight="1" x14ac:dyDescent="0.2">
      <c r="Q11781" s="92" t="s">
        <v>50</v>
      </c>
      <c r="BF11781" s="101" t="s">
        <v>58</v>
      </c>
      <c r="BK11781" s="98" t="s">
        <v>70</v>
      </c>
    </row>
    <row r="11782" spans="17:63" ht="29.25" customHeight="1" x14ac:dyDescent="0.2">
      <c r="Q11782" s="92" t="s">
        <v>50</v>
      </c>
      <c r="BF11782" s="101" t="s">
        <v>58</v>
      </c>
      <c r="BK11782" s="98" t="s">
        <v>70</v>
      </c>
    </row>
    <row r="11783" spans="17:63" ht="29.25" customHeight="1" x14ac:dyDescent="0.2">
      <c r="Q11783" s="92" t="s">
        <v>50</v>
      </c>
      <c r="BF11783" s="101" t="s">
        <v>58</v>
      </c>
      <c r="BK11783" s="98" t="s">
        <v>70</v>
      </c>
    </row>
    <row r="11784" spans="17:63" ht="29.25" customHeight="1" x14ac:dyDescent="0.2">
      <c r="Q11784" s="92" t="s">
        <v>50</v>
      </c>
      <c r="BF11784" s="101" t="s">
        <v>58</v>
      </c>
      <c r="BK11784" s="98" t="s">
        <v>70</v>
      </c>
    </row>
    <row r="11785" spans="17:63" ht="29.25" customHeight="1" x14ac:dyDescent="0.2">
      <c r="Q11785" s="92" t="s">
        <v>50</v>
      </c>
      <c r="BF11785" s="101" t="s">
        <v>58</v>
      </c>
      <c r="BK11785" s="98" t="s">
        <v>70</v>
      </c>
    </row>
    <row r="11786" spans="17:63" ht="29.25" customHeight="1" x14ac:dyDescent="0.2">
      <c r="Q11786" s="92" t="s">
        <v>50</v>
      </c>
      <c r="BF11786" s="101" t="s">
        <v>58</v>
      </c>
      <c r="BK11786" s="98" t="s">
        <v>70</v>
      </c>
    </row>
    <row r="11787" spans="17:63" ht="29.25" customHeight="1" x14ac:dyDescent="0.2">
      <c r="Q11787" s="92" t="s">
        <v>50</v>
      </c>
      <c r="BF11787" s="101" t="s">
        <v>58</v>
      </c>
      <c r="BK11787" s="98" t="s">
        <v>70</v>
      </c>
    </row>
    <row r="11788" spans="17:63" ht="29.25" customHeight="1" x14ac:dyDescent="0.2">
      <c r="Q11788" s="92" t="s">
        <v>50</v>
      </c>
      <c r="BF11788" s="101" t="s">
        <v>58</v>
      </c>
      <c r="BK11788" s="98" t="s">
        <v>70</v>
      </c>
    </row>
    <row r="11789" spans="17:63" ht="29.25" customHeight="1" x14ac:dyDescent="0.2">
      <c r="Q11789" s="92" t="s">
        <v>50</v>
      </c>
      <c r="BF11789" s="101" t="s">
        <v>58</v>
      </c>
      <c r="BK11789" s="98" t="s">
        <v>70</v>
      </c>
    </row>
    <row r="11790" spans="17:63" ht="29.25" customHeight="1" x14ac:dyDescent="0.2">
      <c r="Q11790" s="92" t="s">
        <v>50</v>
      </c>
      <c r="BF11790" s="101" t="s">
        <v>58</v>
      </c>
      <c r="BK11790" s="98" t="s">
        <v>70</v>
      </c>
    </row>
    <row r="11791" spans="17:63" ht="29.25" customHeight="1" x14ac:dyDescent="0.2">
      <c r="Q11791" s="92" t="s">
        <v>50</v>
      </c>
      <c r="BF11791" s="101" t="s">
        <v>58</v>
      </c>
      <c r="BK11791" s="98" t="s">
        <v>70</v>
      </c>
    </row>
    <row r="11792" spans="17:63" ht="29.25" customHeight="1" x14ac:dyDescent="0.2">
      <c r="Q11792" s="92" t="s">
        <v>50</v>
      </c>
      <c r="BF11792" s="101" t="s">
        <v>58</v>
      </c>
      <c r="BK11792" s="98" t="s">
        <v>70</v>
      </c>
    </row>
    <row r="11793" spans="17:63" ht="29.25" customHeight="1" x14ac:dyDescent="0.2">
      <c r="Q11793" s="92" t="s">
        <v>50</v>
      </c>
      <c r="BF11793" s="101" t="s">
        <v>58</v>
      </c>
      <c r="BK11793" s="98" t="s">
        <v>70</v>
      </c>
    </row>
    <row r="11794" spans="17:63" ht="29.25" customHeight="1" x14ac:dyDescent="0.2">
      <c r="Q11794" s="92" t="s">
        <v>50</v>
      </c>
      <c r="BF11794" s="101" t="s">
        <v>58</v>
      </c>
      <c r="BK11794" s="98" t="s">
        <v>70</v>
      </c>
    </row>
    <row r="11795" spans="17:63" ht="29.25" customHeight="1" x14ac:dyDescent="0.2">
      <c r="Q11795" s="92" t="s">
        <v>50</v>
      </c>
      <c r="BF11795" s="101" t="s">
        <v>58</v>
      </c>
      <c r="BK11795" s="98" t="s">
        <v>70</v>
      </c>
    </row>
    <row r="11796" spans="17:63" ht="29.25" customHeight="1" x14ac:dyDescent="0.2">
      <c r="Q11796" s="92" t="s">
        <v>50</v>
      </c>
      <c r="BF11796" s="101" t="s">
        <v>58</v>
      </c>
      <c r="BK11796" s="98" t="s">
        <v>70</v>
      </c>
    </row>
    <row r="11797" spans="17:63" ht="29.25" customHeight="1" x14ac:dyDescent="0.2">
      <c r="Q11797" s="92" t="s">
        <v>50</v>
      </c>
      <c r="BF11797" s="101" t="s">
        <v>58</v>
      </c>
      <c r="BK11797" s="98" t="s">
        <v>70</v>
      </c>
    </row>
    <row r="11798" spans="17:63" ht="29.25" customHeight="1" x14ac:dyDescent="0.2">
      <c r="Q11798" s="92" t="s">
        <v>50</v>
      </c>
      <c r="BF11798" s="101" t="s">
        <v>58</v>
      </c>
      <c r="BK11798" s="98" t="s">
        <v>70</v>
      </c>
    </row>
    <row r="11799" spans="17:63" ht="29.25" customHeight="1" x14ac:dyDescent="0.2">
      <c r="Q11799" s="92" t="s">
        <v>50</v>
      </c>
      <c r="BF11799" s="101" t="s">
        <v>58</v>
      </c>
      <c r="BK11799" s="98" t="s">
        <v>70</v>
      </c>
    </row>
    <row r="11800" spans="17:63" ht="29.25" customHeight="1" x14ac:dyDescent="0.2">
      <c r="Q11800" s="92" t="s">
        <v>50</v>
      </c>
      <c r="BF11800" s="101" t="s">
        <v>58</v>
      </c>
      <c r="BK11800" s="98" t="s">
        <v>70</v>
      </c>
    </row>
    <row r="11801" spans="17:63" ht="29.25" customHeight="1" x14ac:dyDescent="0.2">
      <c r="Q11801" s="92" t="s">
        <v>50</v>
      </c>
      <c r="BF11801" s="101" t="s">
        <v>58</v>
      </c>
      <c r="BK11801" s="98" t="s">
        <v>70</v>
      </c>
    </row>
    <row r="11802" spans="17:63" ht="29.25" customHeight="1" x14ac:dyDescent="0.2">
      <c r="Q11802" s="92" t="s">
        <v>50</v>
      </c>
      <c r="BF11802" s="101" t="s">
        <v>58</v>
      </c>
      <c r="BK11802" s="98" t="s">
        <v>70</v>
      </c>
    </row>
    <row r="11803" spans="17:63" ht="29.25" customHeight="1" x14ac:dyDescent="0.2">
      <c r="Q11803" s="92" t="s">
        <v>50</v>
      </c>
      <c r="BF11803" s="101" t="s">
        <v>58</v>
      </c>
      <c r="BK11803" s="98" t="s">
        <v>70</v>
      </c>
    </row>
    <row r="11804" spans="17:63" ht="29.25" customHeight="1" x14ac:dyDescent="0.2">
      <c r="Q11804" s="92" t="s">
        <v>50</v>
      </c>
      <c r="BF11804" s="101" t="s">
        <v>58</v>
      </c>
      <c r="BK11804" s="98" t="s">
        <v>70</v>
      </c>
    </row>
    <row r="11805" spans="17:63" ht="29.25" customHeight="1" x14ac:dyDescent="0.2">
      <c r="Q11805" s="92" t="s">
        <v>50</v>
      </c>
      <c r="BF11805" s="101" t="s">
        <v>58</v>
      </c>
      <c r="BK11805" s="98" t="s">
        <v>70</v>
      </c>
    </row>
    <row r="11806" spans="17:63" ht="29.25" customHeight="1" x14ac:dyDescent="0.2">
      <c r="Q11806" s="92" t="s">
        <v>50</v>
      </c>
      <c r="BF11806" s="101" t="s">
        <v>58</v>
      </c>
      <c r="BK11806" s="98" t="s">
        <v>70</v>
      </c>
    </row>
    <row r="11807" spans="17:63" ht="29.25" customHeight="1" x14ac:dyDescent="0.2">
      <c r="Q11807" s="92" t="s">
        <v>50</v>
      </c>
      <c r="BF11807" s="101" t="s">
        <v>58</v>
      </c>
      <c r="BK11807" s="98" t="s">
        <v>70</v>
      </c>
    </row>
    <row r="11808" spans="17:63" ht="29.25" customHeight="1" x14ac:dyDescent="0.2">
      <c r="Q11808" s="92" t="s">
        <v>50</v>
      </c>
      <c r="BF11808" s="101" t="s">
        <v>58</v>
      </c>
      <c r="BK11808" s="98" t="s">
        <v>70</v>
      </c>
    </row>
    <row r="11809" spans="17:63" ht="29.25" customHeight="1" x14ac:dyDescent="0.2">
      <c r="Q11809" s="92" t="s">
        <v>50</v>
      </c>
      <c r="BF11809" s="101" t="s">
        <v>58</v>
      </c>
      <c r="BK11809" s="98" t="s">
        <v>70</v>
      </c>
    </row>
    <row r="11810" spans="17:63" ht="29.25" customHeight="1" x14ac:dyDescent="0.2">
      <c r="Q11810" s="92" t="s">
        <v>50</v>
      </c>
      <c r="BF11810" s="101" t="s">
        <v>58</v>
      </c>
      <c r="BK11810" s="98" t="s">
        <v>70</v>
      </c>
    </row>
    <row r="11811" spans="17:63" ht="29.25" customHeight="1" x14ac:dyDescent="0.2">
      <c r="Q11811" s="92" t="s">
        <v>50</v>
      </c>
      <c r="BF11811" s="101" t="s">
        <v>58</v>
      </c>
      <c r="BK11811" s="98" t="s">
        <v>70</v>
      </c>
    </row>
    <row r="11812" spans="17:63" ht="29.25" customHeight="1" x14ac:dyDescent="0.2">
      <c r="Q11812" s="92" t="s">
        <v>50</v>
      </c>
      <c r="BF11812" s="101" t="s">
        <v>58</v>
      </c>
      <c r="BK11812" s="98" t="s">
        <v>70</v>
      </c>
    </row>
    <row r="11813" spans="17:63" ht="29.25" customHeight="1" x14ac:dyDescent="0.2">
      <c r="Q11813" s="92" t="s">
        <v>50</v>
      </c>
      <c r="BF11813" s="101" t="s">
        <v>58</v>
      </c>
      <c r="BK11813" s="98" t="s">
        <v>70</v>
      </c>
    </row>
    <row r="11814" spans="17:63" ht="29.25" customHeight="1" x14ac:dyDescent="0.2">
      <c r="Q11814" s="92" t="s">
        <v>50</v>
      </c>
      <c r="BF11814" s="101" t="s">
        <v>58</v>
      </c>
      <c r="BK11814" s="98" t="s">
        <v>70</v>
      </c>
    </row>
    <row r="11815" spans="17:63" ht="29.25" customHeight="1" x14ac:dyDescent="0.2">
      <c r="Q11815" s="92" t="s">
        <v>50</v>
      </c>
      <c r="BF11815" s="101" t="s">
        <v>58</v>
      </c>
      <c r="BK11815" s="98" t="s">
        <v>70</v>
      </c>
    </row>
    <row r="11816" spans="17:63" ht="29.25" customHeight="1" x14ac:dyDescent="0.2">
      <c r="Q11816" s="92" t="s">
        <v>50</v>
      </c>
      <c r="BF11816" s="101" t="s">
        <v>58</v>
      </c>
      <c r="BK11816" s="98" t="s">
        <v>70</v>
      </c>
    </row>
    <row r="11817" spans="17:63" ht="29.25" customHeight="1" x14ac:dyDescent="0.2">
      <c r="Q11817" s="92" t="s">
        <v>50</v>
      </c>
      <c r="BF11817" s="101" t="s">
        <v>58</v>
      </c>
      <c r="BK11817" s="98" t="s">
        <v>70</v>
      </c>
    </row>
    <row r="11818" spans="17:63" ht="29.25" customHeight="1" x14ac:dyDescent="0.2">
      <c r="Q11818" s="92" t="s">
        <v>50</v>
      </c>
      <c r="BF11818" s="101" t="s">
        <v>58</v>
      </c>
      <c r="BK11818" s="98" t="s">
        <v>70</v>
      </c>
    </row>
    <row r="11819" spans="17:63" ht="29.25" customHeight="1" x14ac:dyDescent="0.2">
      <c r="Q11819" s="92" t="s">
        <v>50</v>
      </c>
      <c r="BF11819" s="101" t="s">
        <v>58</v>
      </c>
      <c r="BK11819" s="98" t="s">
        <v>70</v>
      </c>
    </row>
    <row r="11820" spans="17:63" ht="29.25" customHeight="1" x14ac:dyDescent="0.2">
      <c r="Q11820" s="92" t="s">
        <v>50</v>
      </c>
      <c r="BF11820" s="101" t="s">
        <v>58</v>
      </c>
      <c r="BK11820" s="98" t="s">
        <v>70</v>
      </c>
    </row>
    <row r="11821" spans="17:63" ht="29.25" customHeight="1" x14ac:dyDescent="0.2">
      <c r="Q11821" s="92" t="s">
        <v>50</v>
      </c>
      <c r="BF11821" s="101" t="s">
        <v>58</v>
      </c>
      <c r="BK11821" s="98" t="s">
        <v>70</v>
      </c>
    </row>
    <row r="11822" spans="17:63" ht="29.25" customHeight="1" x14ac:dyDescent="0.2">
      <c r="Q11822" s="92" t="s">
        <v>50</v>
      </c>
      <c r="BF11822" s="101" t="s">
        <v>58</v>
      </c>
      <c r="BK11822" s="98" t="s">
        <v>70</v>
      </c>
    </row>
    <row r="11823" spans="17:63" ht="29.25" customHeight="1" x14ac:dyDescent="0.2">
      <c r="Q11823" s="92" t="s">
        <v>50</v>
      </c>
      <c r="BF11823" s="101" t="s">
        <v>58</v>
      </c>
      <c r="BK11823" s="98" t="s">
        <v>70</v>
      </c>
    </row>
    <row r="11824" spans="17:63" ht="29.25" customHeight="1" x14ac:dyDescent="0.2">
      <c r="Q11824" s="92" t="s">
        <v>50</v>
      </c>
      <c r="BF11824" s="101" t="s">
        <v>58</v>
      </c>
      <c r="BK11824" s="98" t="s">
        <v>70</v>
      </c>
    </row>
    <row r="11825" spans="17:63" ht="29.25" customHeight="1" x14ac:dyDescent="0.2">
      <c r="Q11825" s="92" t="s">
        <v>50</v>
      </c>
      <c r="BF11825" s="101" t="s">
        <v>58</v>
      </c>
      <c r="BK11825" s="98" t="s">
        <v>70</v>
      </c>
    </row>
    <row r="11826" spans="17:63" ht="29.25" customHeight="1" x14ac:dyDescent="0.2">
      <c r="Q11826" s="92" t="s">
        <v>50</v>
      </c>
      <c r="BF11826" s="101" t="s">
        <v>58</v>
      </c>
      <c r="BK11826" s="98" t="s">
        <v>70</v>
      </c>
    </row>
    <row r="11827" spans="17:63" ht="29.25" customHeight="1" x14ac:dyDescent="0.2">
      <c r="Q11827" s="92" t="s">
        <v>50</v>
      </c>
      <c r="BF11827" s="101" t="s">
        <v>58</v>
      </c>
      <c r="BK11827" s="98" t="s">
        <v>70</v>
      </c>
    </row>
    <row r="11828" spans="17:63" ht="29.25" customHeight="1" x14ac:dyDescent="0.2">
      <c r="Q11828" s="92" t="s">
        <v>50</v>
      </c>
      <c r="BF11828" s="101" t="s">
        <v>58</v>
      </c>
      <c r="BK11828" s="98" t="s">
        <v>70</v>
      </c>
    </row>
    <row r="11829" spans="17:63" ht="29.25" customHeight="1" x14ac:dyDescent="0.2">
      <c r="Q11829" s="92" t="s">
        <v>50</v>
      </c>
      <c r="BF11829" s="101" t="s">
        <v>58</v>
      </c>
      <c r="BK11829" s="98" t="s">
        <v>70</v>
      </c>
    </row>
    <row r="11830" spans="17:63" ht="29.25" customHeight="1" x14ac:dyDescent="0.2">
      <c r="Q11830" s="92" t="s">
        <v>50</v>
      </c>
      <c r="BF11830" s="101" t="s">
        <v>58</v>
      </c>
      <c r="BK11830" s="98" t="s">
        <v>70</v>
      </c>
    </row>
    <row r="11831" spans="17:63" ht="29.25" customHeight="1" x14ac:dyDescent="0.2">
      <c r="Q11831" s="92" t="s">
        <v>50</v>
      </c>
      <c r="BF11831" s="101" t="s">
        <v>58</v>
      </c>
      <c r="BK11831" s="98" t="s">
        <v>70</v>
      </c>
    </row>
    <row r="11832" spans="17:63" ht="29.25" customHeight="1" x14ac:dyDescent="0.2">
      <c r="Q11832" s="92" t="s">
        <v>50</v>
      </c>
      <c r="BF11832" s="101" t="s">
        <v>58</v>
      </c>
      <c r="BK11832" s="98" t="s">
        <v>70</v>
      </c>
    </row>
    <row r="11833" spans="17:63" ht="29.25" customHeight="1" x14ac:dyDescent="0.2">
      <c r="Q11833" s="92" t="s">
        <v>50</v>
      </c>
      <c r="BF11833" s="101" t="s">
        <v>58</v>
      </c>
      <c r="BK11833" s="98" t="s">
        <v>70</v>
      </c>
    </row>
    <row r="11834" spans="17:63" ht="29.25" customHeight="1" x14ac:dyDescent="0.2">
      <c r="Q11834" s="92" t="s">
        <v>50</v>
      </c>
      <c r="BF11834" s="101" t="s">
        <v>58</v>
      </c>
      <c r="BK11834" s="98" t="s">
        <v>70</v>
      </c>
    </row>
    <row r="11835" spans="17:63" ht="29.25" customHeight="1" x14ac:dyDescent="0.2">
      <c r="Q11835" s="92" t="s">
        <v>50</v>
      </c>
      <c r="BF11835" s="101" t="s">
        <v>58</v>
      </c>
      <c r="BK11835" s="98" t="s">
        <v>70</v>
      </c>
    </row>
    <row r="11836" spans="17:63" ht="29.25" customHeight="1" x14ac:dyDescent="0.2">
      <c r="Q11836" s="92" t="s">
        <v>50</v>
      </c>
      <c r="BF11836" s="101" t="s">
        <v>58</v>
      </c>
      <c r="BK11836" s="98" t="s">
        <v>70</v>
      </c>
    </row>
    <row r="11837" spans="17:63" ht="29.25" customHeight="1" x14ac:dyDescent="0.2">
      <c r="Q11837" s="92" t="s">
        <v>50</v>
      </c>
      <c r="BF11837" s="101" t="s">
        <v>58</v>
      </c>
      <c r="BK11837" s="98" t="s">
        <v>70</v>
      </c>
    </row>
    <row r="11838" spans="17:63" ht="29.25" customHeight="1" x14ac:dyDescent="0.2">
      <c r="Q11838" s="92" t="s">
        <v>50</v>
      </c>
      <c r="BF11838" s="101" t="s">
        <v>58</v>
      </c>
      <c r="BK11838" s="98" t="s">
        <v>70</v>
      </c>
    </row>
    <row r="11839" spans="17:63" ht="29.25" customHeight="1" x14ac:dyDescent="0.2">
      <c r="Q11839" s="92" t="s">
        <v>50</v>
      </c>
      <c r="BF11839" s="101" t="s">
        <v>58</v>
      </c>
      <c r="BK11839" s="98" t="s">
        <v>70</v>
      </c>
    </row>
    <row r="11840" spans="17:63" ht="29.25" customHeight="1" x14ac:dyDescent="0.2">
      <c r="Q11840" s="92" t="s">
        <v>50</v>
      </c>
      <c r="BF11840" s="101" t="s">
        <v>58</v>
      </c>
      <c r="BK11840" s="98" t="s">
        <v>70</v>
      </c>
    </row>
    <row r="11841" spans="17:63" ht="29.25" customHeight="1" x14ac:dyDescent="0.2">
      <c r="Q11841" s="92" t="s">
        <v>50</v>
      </c>
      <c r="BF11841" s="101" t="s">
        <v>58</v>
      </c>
      <c r="BK11841" s="98" t="s">
        <v>70</v>
      </c>
    </row>
    <row r="11842" spans="17:63" ht="29.25" customHeight="1" x14ac:dyDescent="0.2">
      <c r="Q11842" s="92" t="s">
        <v>50</v>
      </c>
      <c r="BF11842" s="101" t="s">
        <v>58</v>
      </c>
      <c r="BK11842" s="98" t="s">
        <v>70</v>
      </c>
    </row>
    <row r="11843" spans="17:63" ht="29.25" customHeight="1" x14ac:dyDescent="0.2">
      <c r="Q11843" s="92" t="s">
        <v>50</v>
      </c>
      <c r="BF11843" s="101" t="s">
        <v>58</v>
      </c>
      <c r="BK11843" s="98" t="s">
        <v>70</v>
      </c>
    </row>
    <row r="11844" spans="17:63" ht="29.25" customHeight="1" x14ac:dyDescent="0.2">
      <c r="Q11844" s="92" t="s">
        <v>50</v>
      </c>
      <c r="BF11844" s="101" t="s">
        <v>58</v>
      </c>
      <c r="BK11844" s="98" t="s">
        <v>70</v>
      </c>
    </row>
    <row r="11845" spans="17:63" ht="29.25" customHeight="1" x14ac:dyDescent="0.2">
      <c r="Q11845" s="92" t="s">
        <v>50</v>
      </c>
      <c r="BF11845" s="101" t="s">
        <v>58</v>
      </c>
      <c r="BK11845" s="98" t="s">
        <v>70</v>
      </c>
    </row>
    <row r="11846" spans="17:63" ht="29.25" customHeight="1" x14ac:dyDescent="0.2">
      <c r="Q11846" s="92" t="s">
        <v>50</v>
      </c>
      <c r="BF11846" s="101" t="s">
        <v>58</v>
      </c>
      <c r="BK11846" s="98" t="s">
        <v>70</v>
      </c>
    </row>
    <row r="11847" spans="17:63" ht="29.25" customHeight="1" x14ac:dyDescent="0.2">
      <c r="Q11847" s="92" t="s">
        <v>50</v>
      </c>
      <c r="BF11847" s="101" t="s">
        <v>58</v>
      </c>
      <c r="BK11847" s="98" t="s">
        <v>70</v>
      </c>
    </row>
    <row r="11848" spans="17:63" ht="29.25" customHeight="1" x14ac:dyDescent="0.2">
      <c r="Q11848" s="92" t="s">
        <v>50</v>
      </c>
      <c r="BF11848" s="101" t="s">
        <v>58</v>
      </c>
      <c r="BK11848" s="98" t="s">
        <v>70</v>
      </c>
    </row>
    <row r="11849" spans="17:63" ht="29.25" customHeight="1" x14ac:dyDescent="0.2">
      <c r="Q11849" s="92" t="s">
        <v>50</v>
      </c>
      <c r="BF11849" s="101" t="s">
        <v>58</v>
      </c>
      <c r="BK11849" s="98" t="s">
        <v>70</v>
      </c>
    </row>
    <row r="11850" spans="17:63" ht="29.25" customHeight="1" x14ac:dyDescent="0.2">
      <c r="Q11850" s="92" t="s">
        <v>50</v>
      </c>
      <c r="BF11850" s="101" t="s">
        <v>58</v>
      </c>
      <c r="BK11850" s="98" t="s">
        <v>70</v>
      </c>
    </row>
    <row r="11851" spans="17:63" ht="29.25" customHeight="1" x14ac:dyDescent="0.2">
      <c r="Q11851" s="92" t="s">
        <v>50</v>
      </c>
      <c r="BF11851" s="101" t="s">
        <v>58</v>
      </c>
      <c r="BK11851" s="98" t="s">
        <v>70</v>
      </c>
    </row>
    <row r="11852" spans="17:63" ht="29.25" customHeight="1" x14ac:dyDescent="0.2">
      <c r="Q11852" s="92" t="s">
        <v>50</v>
      </c>
      <c r="BF11852" s="101" t="s">
        <v>58</v>
      </c>
      <c r="BK11852" s="98" t="s">
        <v>70</v>
      </c>
    </row>
    <row r="11853" spans="17:63" ht="29.25" customHeight="1" x14ac:dyDescent="0.2">
      <c r="Q11853" s="92" t="s">
        <v>50</v>
      </c>
      <c r="BF11853" s="101" t="s">
        <v>58</v>
      </c>
      <c r="BK11853" s="98" t="s">
        <v>70</v>
      </c>
    </row>
    <row r="11854" spans="17:63" ht="29.25" customHeight="1" x14ac:dyDescent="0.2">
      <c r="Q11854" s="92" t="s">
        <v>50</v>
      </c>
      <c r="BF11854" s="101" t="s">
        <v>58</v>
      </c>
      <c r="BK11854" s="98" t="s">
        <v>70</v>
      </c>
    </row>
    <row r="11855" spans="17:63" ht="29.25" customHeight="1" x14ac:dyDescent="0.2">
      <c r="Q11855" s="92" t="s">
        <v>50</v>
      </c>
      <c r="BF11855" s="101" t="s">
        <v>58</v>
      </c>
      <c r="BK11855" s="98" t="s">
        <v>70</v>
      </c>
    </row>
    <row r="11856" spans="17:63" ht="29.25" customHeight="1" x14ac:dyDescent="0.2">
      <c r="Q11856" s="92" t="s">
        <v>50</v>
      </c>
      <c r="BF11856" s="101" t="s">
        <v>58</v>
      </c>
      <c r="BK11856" s="98" t="s">
        <v>70</v>
      </c>
    </row>
    <row r="11857" spans="17:63" ht="29.25" customHeight="1" x14ac:dyDescent="0.2">
      <c r="Q11857" s="92" t="s">
        <v>50</v>
      </c>
      <c r="BF11857" s="101" t="s">
        <v>58</v>
      </c>
      <c r="BK11857" s="98" t="s">
        <v>70</v>
      </c>
    </row>
    <row r="11858" spans="17:63" ht="29.25" customHeight="1" x14ac:dyDescent="0.2">
      <c r="Q11858" s="92" t="s">
        <v>50</v>
      </c>
      <c r="BF11858" s="101" t="s">
        <v>58</v>
      </c>
      <c r="BK11858" s="98" t="s">
        <v>70</v>
      </c>
    </row>
    <row r="11859" spans="17:63" ht="29.25" customHeight="1" x14ac:dyDescent="0.2">
      <c r="Q11859" s="92" t="s">
        <v>50</v>
      </c>
      <c r="BF11859" s="101" t="s">
        <v>58</v>
      </c>
      <c r="BK11859" s="98" t="s">
        <v>70</v>
      </c>
    </row>
    <row r="11860" spans="17:63" ht="29.25" customHeight="1" x14ac:dyDescent="0.2">
      <c r="Q11860" s="92" t="s">
        <v>50</v>
      </c>
      <c r="BF11860" s="101" t="s">
        <v>58</v>
      </c>
      <c r="BK11860" s="98" t="s">
        <v>70</v>
      </c>
    </row>
    <row r="11861" spans="17:63" ht="29.25" customHeight="1" x14ac:dyDescent="0.2">
      <c r="Q11861" s="92" t="s">
        <v>50</v>
      </c>
      <c r="BF11861" s="101" t="s">
        <v>58</v>
      </c>
      <c r="BK11861" s="98" t="s">
        <v>70</v>
      </c>
    </row>
    <row r="11862" spans="17:63" ht="29.25" customHeight="1" x14ac:dyDescent="0.2">
      <c r="Q11862" s="92" t="s">
        <v>50</v>
      </c>
      <c r="BF11862" s="101" t="s">
        <v>58</v>
      </c>
      <c r="BK11862" s="98" t="s">
        <v>70</v>
      </c>
    </row>
    <row r="11863" spans="17:63" ht="29.25" customHeight="1" x14ac:dyDescent="0.2">
      <c r="Q11863" s="92" t="s">
        <v>50</v>
      </c>
      <c r="BF11863" s="101" t="s">
        <v>58</v>
      </c>
      <c r="BK11863" s="98" t="s">
        <v>70</v>
      </c>
    </row>
    <row r="11864" spans="17:63" ht="29.25" customHeight="1" x14ac:dyDescent="0.2">
      <c r="Q11864" s="92" t="s">
        <v>50</v>
      </c>
      <c r="BF11864" s="101" t="s">
        <v>58</v>
      </c>
      <c r="BK11864" s="98" t="s">
        <v>70</v>
      </c>
    </row>
    <row r="11865" spans="17:63" ht="29.25" customHeight="1" x14ac:dyDescent="0.2">
      <c r="Q11865" s="92" t="s">
        <v>50</v>
      </c>
      <c r="BF11865" s="101" t="s">
        <v>58</v>
      </c>
      <c r="BK11865" s="98" t="s">
        <v>70</v>
      </c>
    </row>
    <row r="11866" spans="17:63" ht="29.25" customHeight="1" x14ac:dyDescent="0.2">
      <c r="Q11866" s="92" t="s">
        <v>50</v>
      </c>
      <c r="BF11866" s="101" t="s">
        <v>58</v>
      </c>
      <c r="BK11866" s="98" t="s">
        <v>70</v>
      </c>
    </row>
    <row r="11867" spans="17:63" ht="29.25" customHeight="1" x14ac:dyDescent="0.2">
      <c r="Q11867" s="92" t="s">
        <v>50</v>
      </c>
      <c r="BF11867" s="101" t="s">
        <v>58</v>
      </c>
      <c r="BK11867" s="98" t="s">
        <v>70</v>
      </c>
    </row>
    <row r="11868" spans="17:63" ht="29.25" customHeight="1" x14ac:dyDescent="0.2">
      <c r="Q11868" s="92" t="s">
        <v>50</v>
      </c>
      <c r="BF11868" s="101" t="s">
        <v>58</v>
      </c>
      <c r="BK11868" s="98" t="s">
        <v>70</v>
      </c>
    </row>
    <row r="11869" spans="17:63" ht="29.25" customHeight="1" x14ac:dyDescent="0.2">
      <c r="Q11869" s="92" t="s">
        <v>50</v>
      </c>
      <c r="BF11869" s="101" t="s">
        <v>58</v>
      </c>
      <c r="BK11869" s="98" t="s">
        <v>70</v>
      </c>
    </row>
    <row r="11870" spans="17:63" ht="29.25" customHeight="1" x14ac:dyDescent="0.2">
      <c r="Q11870" s="92" t="s">
        <v>50</v>
      </c>
      <c r="BF11870" s="101" t="s">
        <v>58</v>
      </c>
      <c r="BK11870" s="98" t="s">
        <v>70</v>
      </c>
    </row>
    <row r="11871" spans="17:63" ht="29.25" customHeight="1" x14ac:dyDescent="0.2">
      <c r="Q11871" s="92" t="s">
        <v>50</v>
      </c>
      <c r="BF11871" s="101" t="s">
        <v>58</v>
      </c>
      <c r="BK11871" s="98" t="s">
        <v>70</v>
      </c>
    </row>
    <row r="11872" spans="17:63" ht="29.25" customHeight="1" x14ac:dyDescent="0.2">
      <c r="Q11872" s="92" t="s">
        <v>50</v>
      </c>
      <c r="BF11872" s="101" t="s">
        <v>58</v>
      </c>
      <c r="BK11872" s="98" t="s">
        <v>70</v>
      </c>
    </row>
    <row r="11873" spans="17:63" ht="29.25" customHeight="1" x14ac:dyDescent="0.2">
      <c r="Q11873" s="92" t="s">
        <v>50</v>
      </c>
      <c r="BF11873" s="101" t="s">
        <v>58</v>
      </c>
      <c r="BK11873" s="98" t="s">
        <v>70</v>
      </c>
    </row>
    <row r="11874" spans="17:63" ht="29.25" customHeight="1" x14ac:dyDescent="0.2">
      <c r="Q11874" s="92" t="s">
        <v>50</v>
      </c>
      <c r="BF11874" s="101" t="s">
        <v>58</v>
      </c>
      <c r="BK11874" s="98" t="s">
        <v>70</v>
      </c>
    </row>
    <row r="11875" spans="17:63" ht="29.25" customHeight="1" x14ac:dyDescent="0.2">
      <c r="Q11875" s="92" t="s">
        <v>50</v>
      </c>
      <c r="BF11875" s="101" t="s">
        <v>58</v>
      </c>
      <c r="BK11875" s="98" t="s">
        <v>70</v>
      </c>
    </row>
    <row r="11876" spans="17:63" ht="29.25" customHeight="1" x14ac:dyDescent="0.2">
      <c r="Q11876" s="92" t="s">
        <v>50</v>
      </c>
      <c r="BF11876" s="101" t="s">
        <v>58</v>
      </c>
      <c r="BK11876" s="98" t="s">
        <v>70</v>
      </c>
    </row>
    <row r="11877" spans="17:63" ht="29.25" customHeight="1" x14ac:dyDescent="0.2">
      <c r="Q11877" s="92" t="s">
        <v>50</v>
      </c>
      <c r="BF11877" s="101" t="s">
        <v>58</v>
      </c>
      <c r="BK11877" s="98" t="s">
        <v>70</v>
      </c>
    </row>
    <row r="11878" spans="17:63" ht="29.25" customHeight="1" x14ac:dyDescent="0.2">
      <c r="Q11878" s="92" t="s">
        <v>50</v>
      </c>
      <c r="BF11878" s="101" t="s">
        <v>58</v>
      </c>
      <c r="BK11878" s="98" t="s">
        <v>70</v>
      </c>
    </row>
    <row r="11879" spans="17:63" ht="29.25" customHeight="1" x14ac:dyDescent="0.2">
      <c r="Q11879" s="92" t="s">
        <v>50</v>
      </c>
      <c r="BF11879" s="101" t="s">
        <v>58</v>
      </c>
      <c r="BK11879" s="98" t="s">
        <v>70</v>
      </c>
    </row>
    <row r="11880" spans="17:63" ht="29.25" customHeight="1" x14ac:dyDescent="0.2">
      <c r="Q11880" s="92" t="s">
        <v>50</v>
      </c>
      <c r="BF11880" s="101" t="s">
        <v>58</v>
      </c>
      <c r="BK11880" s="98" t="s">
        <v>70</v>
      </c>
    </row>
    <row r="11881" spans="17:63" ht="29.25" customHeight="1" x14ac:dyDescent="0.2">
      <c r="Q11881" s="92" t="s">
        <v>50</v>
      </c>
      <c r="BF11881" s="101" t="s">
        <v>58</v>
      </c>
      <c r="BK11881" s="98" t="s">
        <v>70</v>
      </c>
    </row>
    <row r="11882" spans="17:63" ht="29.25" customHeight="1" x14ac:dyDescent="0.2">
      <c r="Q11882" s="92" t="s">
        <v>50</v>
      </c>
      <c r="BF11882" s="101" t="s">
        <v>58</v>
      </c>
      <c r="BK11882" s="98" t="s">
        <v>70</v>
      </c>
    </row>
    <row r="11883" spans="17:63" ht="29.25" customHeight="1" x14ac:dyDescent="0.2">
      <c r="Q11883" s="92" t="s">
        <v>50</v>
      </c>
      <c r="BF11883" s="101" t="s">
        <v>58</v>
      </c>
      <c r="BK11883" s="98" t="s">
        <v>70</v>
      </c>
    </row>
    <row r="11884" spans="17:63" ht="29.25" customHeight="1" x14ac:dyDescent="0.2">
      <c r="Q11884" s="92" t="s">
        <v>50</v>
      </c>
      <c r="BF11884" s="101" t="s">
        <v>58</v>
      </c>
      <c r="BK11884" s="98" t="s">
        <v>70</v>
      </c>
    </row>
    <row r="11885" spans="17:63" ht="29.25" customHeight="1" x14ac:dyDescent="0.2">
      <c r="Q11885" s="92" t="s">
        <v>50</v>
      </c>
      <c r="BF11885" s="101" t="s">
        <v>58</v>
      </c>
      <c r="BK11885" s="98" t="s">
        <v>70</v>
      </c>
    </row>
    <row r="11886" spans="17:63" ht="29.25" customHeight="1" x14ac:dyDescent="0.2">
      <c r="Q11886" s="92" t="s">
        <v>50</v>
      </c>
      <c r="BF11886" s="101" t="s">
        <v>58</v>
      </c>
      <c r="BK11886" s="98" t="s">
        <v>70</v>
      </c>
    </row>
    <row r="11887" spans="17:63" ht="29.25" customHeight="1" x14ac:dyDescent="0.2">
      <c r="Q11887" s="92" t="s">
        <v>50</v>
      </c>
      <c r="BF11887" s="101" t="s">
        <v>58</v>
      </c>
      <c r="BK11887" s="98" t="s">
        <v>70</v>
      </c>
    </row>
    <row r="11888" spans="17:63" ht="29.25" customHeight="1" x14ac:dyDescent="0.2">
      <c r="Q11888" s="92" t="s">
        <v>50</v>
      </c>
      <c r="BF11888" s="101" t="s">
        <v>58</v>
      </c>
      <c r="BK11888" s="98" t="s">
        <v>70</v>
      </c>
    </row>
    <row r="11889" spans="17:63" ht="29.25" customHeight="1" x14ac:dyDescent="0.2">
      <c r="Q11889" s="92" t="s">
        <v>50</v>
      </c>
      <c r="BF11889" s="101" t="s">
        <v>58</v>
      </c>
      <c r="BK11889" s="98" t="s">
        <v>70</v>
      </c>
    </row>
    <row r="11890" spans="17:63" ht="29.25" customHeight="1" x14ac:dyDescent="0.2">
      <c r="Q11890" s="92" t="s">
        <v>50</v>
      </c>
      <c r="BF11890" s="101" t="s">
        <v>58</v>
      </c>
      <c r="BK11890" s="98" t="s">
        <v>70</v>
      </c>
    </row>
    <row r="11891" spans="17:63" ht="29.25" customHeight="1" x14ac:dyDescent="0.2">
      <c r="Q11891" s="92" t="s">
        <v>50</v>
      </c>
      <c r="BF11891" s="101" t="s">
        <v>58</v>
      </c>
      <c r="BK11891" s="98" t="s">
        <v>70</v>
      </c>
    </row>
    <row r="11892" spans="17:63" ht="29.25" customHeight="1" x14ac:dyDescent="0.2">
      <c r="Q11892" s="92" t="s">
        <v>50</v>
      </c>
      <c r="BF11892" s="101" t="s">
        <v>58</v>
      </c>
      <c r="BK11892" s="98" t="s">
        <v>70</v>
      </c>
    </row>
    <row r="11893" spans="17:63" ht="29.25" customHeight="1" x14ac:dyDescent="0.2">
      <c r="Q11893" s="92" t="s">
        <v>50</v>
      </c>
      <c r="BF11893" s="101" t="s">
        <v>58</v>
      </c>
      <c r="BK11893" s="98" t="s">
        <v>70</v>
      </c>
    </row>
    <row r="11894" spans="17:63" ht="29.25" customHeight="1" x14ac:dyDescent="0.2">
      <c r="Q11894" s="92" t="s">
        <v>50</v>
      </c>
      <c r="BF11894" s="101" t="s">
        <v>58</v>
      </c>
      <c r="BK11894" s="98" t="s">
        <v>70</v>
      </c>
    </row>
    <row r="11895" spans="17:63" ht="29.25" customHeight="1" x14ac:dyDescent="0.2">
      <c r="Q11895" s="92" t="s">
        <v>50</v>
      </c>
      <c r="BF11895" s="101" t="s">
        <v>58</v>
      </c>
      <c r="BK11895" s="98" t="s">
        <v>70</v>
      </c>
    </row>
    <row r="11896" spans="17:63" ht="29.25" customHeight="1" x14ac:dyDescent="0.2">
      <c r="Q11896" s="92" t="s">
        <v>50</v>
      </c>
      <c r="BF11896" s="101" t="s">
        <v>58</v>
      </c>
      <c r="BK11896" s="98" t="s">
        <v>70</v>
      </c>
    </row>
    <row r="11897" spans="17:63" ht="29.25" customHeight="1" x14ac:dyDescent="0.2">
      <c r="Q11897" s="92" t="s">
        <v>50</v>
      </c>
      <c r="BF11897" s="101" t="s">
        <v>58</v>
      </c>
      <c r="BK11897" s="98" t="s">
        <v>70</v>
      </c>
    </row>
    <row r="11898" spans="17:63" ht="29.25" customHeight="1" x14ac:dyDescent="0.2">
      <c r="Q11898" s="92" t="s">
        <v>50</v>
      </c>
      <c r="BF11898" s="101" t="s">
        <v>58</v>
      </c>
      <c r="BK11898" s="98" t="s">
        <v>70</v>
      </c>
    </row>
    <row r="11899" spans="17:63" ht="29.25" customHeight="1" x14ac:dyDescent="0.2">
      <c r="Q11899" s="92" t="s">
        <v>50</v>
      </c>
      <c r="BF11899" s="101" t="s">
        <v>58</v>
      </c>
      <c r="BK11899" s="98" t="s">
        <v>70</v>
      </c>
    </row>
    <row r="11900" spans="17:63" ht="29.25" customHeight="1" x14ac:dyDescent="0.2">
      <c r="Q11900" s="92" t="s">
        <v>50</v>
      </c>
      <c r="BF11900" s="101" t="s">
        <v>58</v>
      </c>
      <c r="BK11900" s="98" t="s">
        <v>70</v>
      </c>
    </row>
    <row r="11901" spans="17:63" ht="29.25" customHeight="1" x14ac:dyDescent="0.2">
      <c r="Q11901" s="92" t="s">
        <v>50</v>
      </c>
      <c r="BF11901" s="101" t="s">
        <v>58</v>
      </c>
      <c r="BK11901" s="98" t="s">
        <v>70</v>
      </c>
    </row>
    <row r="11902" spans="17:63" ht="29.25" customHeight="1" x14ac:dyDescent="0.2">
      <c r="Q11902" s="92" t="s">
        <v>50</v>
      </c>
      <c r="BF11902" s="101" t="s">
        <v>58</v>
      </c>
      <c r="BK11902" s="98" t="s">
        <v>70</v>
      </c>
    </row>
    <row r="11903" spans="17:63" ht="29.25" customHeight="1" x14ac:dyDescent="0.2">
      <c r="Q11903" s="92" t="s">
        <v>50</v>
      </c>
      <c r="BF11903" s="101" t="s">
        <v>58</v>
      </c>
      <c r="BK11903" s="98" t="s">
        <v>70</v>
      </c>
    </row>
    <row r="11904" spans="17:63" ht="29.25" customHeight="1" x14ac:dyDescent="0.2">
      <c r="Q11904" s="92" t="s">
        <v>50</v>
      </c>
      <c r="BF11904" s="101" t="s">
        <v>58</v>
      </c>
      <c r="BK11904" s="98" t="s">
        <v>70</v>
      </c>
    </row>
    <row r="11905" spans="17:63" ht="29.25" customHeight="1" x14ac:dyDescent="0.2">
      <c r="Q11905" s="92" t="s">
        <v>50</v>
      </c>
      <c r="BF11905" s="101" t="s">
        <v>58</v>
      </c>
      <c r="BK11905" s="98" t="s">
        <v>70</v>
      </c>
    </row>
    <row r="11906" spans="17:63" ht="29.25" customHeight="1" x14ac:dyDescent="0.2">
      <c r="Q11906" s="92" t="s">
        <v>50</v>
      </c>
      <c r="BF11906" s="101" t="s">
        <v>58</v>
      </c>
      <c r="BK11906" s="98" t="s">
        <v>70</v>
      </c>
    </row>
    <row r="11907" spans="17:63" ht="29.25" customHeight="1" x14ac:dyDescent="0.2">
      <c r="Q11907" s="92" t="s">
        <v>50</v>
      </c>
      <c r="BF11907" s="101" t="s">
        <v>58</v>
      </c>
      <c r="BK11907" s="98" t="s">
        <v>70</v>
      </c>
    </row>
    <row r="11908" spans="17:63" ht="29.25" customHeight="1" x14ac:dyDescent="0.2">
      <c r="Q11908" s="92" t="s">
        <v>50</v>
      </c>
      <c r="BF11908" s="101" t="s">
        <v>58</v>
      </c>
      <c r="BK11908" s="98" t="s">
        <v>70</v>
      </c>
    </row>
    <row r="11909" spans="17:63" ht="29.25" customHeight="1" x14ac:dyDescent="0.2">
      <c r="Q11909" s="92" t="s">
        <v>50</v>
      </c>
      <c r="BF11909" s="101" t="s">
        <v>58</v>
      </c>
      <c r="BK11909" s="98" t="s">
        <v>70</v>
      </c>
    </row>
    <row r="11910" spans="17:63" ht="29.25" customHeight="1" x14ac:dyDescent="0.2">
      <c r="Q11910" s="92" t="s">
        <v>50</v>
      </c>
      <c r="BF11910" s="101" t="s">
        <v>58</v>
      </c>
      <c r="BK11910" s="98" t="s">
        <v>70</v>
      </c>
    </row>
    <row r="11911" spans="17:63" ht="29.25" customHeight="1" x14ac:dyDescent="0.2">
      <c r="Q11911" s="92" t="s">
        <v>50</v>
      </c>
      <c r="BF11911" s="101" t="s">
        <v>58</v>
      </c>
      <c r="BK11911" s="98" t="s">
        <v>70</v>
      </c>
    </row>
    <row r="11912" spans="17:63" ht="29.25" customHeight="1" x14ac:dyDescent="0.2">
      <c r="Q11912" s="92" t="s">
        <v>50</v>
      </c>
      <c r="BF11912" s="101" t="s">
        <v>58</v>
      </c>
      <c r="BK11912" s="98" t="s">
        <v>70</v>
      </c>
    </row>
    <row r="11913" spans="17:63" ht="29.25" customHeight="1" x14ac:dyDescent="0.2">
      <c r="Q11913" s="92" t="s">
        <v>50</v>
      </c>
      <c r="BF11913" s="101" t="s">
        <v>58</v>
      </c>
      <c r="BK11913" s="98" t="s">
        <v>70</v>
      </c>
    </row>
    <row r="11914" spans="17:63" ht="29.25" customHeight="1" x14ac:dyDescent="0.2">
      <c r="Q11914" s="92" t="s">
        <v>50</v>
      </c>
      <c r="BF11914" s="101" t="s">
        <v>58</v>
      </c>
      <c r="BK11914" s="98" t="s">
        <v>70</v>
      </c>
    </row>
    <row r="11915" spans="17:63" ht="29.25" customHeight="1" x14ac:dyDescent="0.2">
      <c r="Q11915" s="92" t="s">
        <v>50</v>
      </c>
      <c r="BF11915" s="101" t="s">
        <v>58</v>
      </c>
      <c r="BK11915" s="98" t="s">
        <v>70</v>
      </c>
    </row>
    <row r="11916" spans="17:63" ht="29.25" customHeight="1" x14ac:dyDescent="0.2">
      <c r="Q11916" s="92" t="s">
        <v>50</v>
      </c>
      <c r="BF11916" s="101" t="s">
        <v>58</v>
      </c>
      <c r="BK11916" s="98" t="s">
        <v>70</v>
      </c>
    </row>
    <row r="11917" spans="17:63" ht="29.25" customHeight="1" x14ac:dyDescent="0.2">
      <c r="Q11917" s="92" t="s">
        <v>50</v>
      </c>
      <c r="BF11917" s="101" t="s">
        <v>58</v>
      </c>
      <c r="BK11917" s="98" t="s">
        <v>70</v>
      </c>
    </row>
    <row r="11918" spans="17:63" ht="29.25" customHeight="1" x14ac:dyDescent="0.2">
      <c r="Q11918" s="92" t="s">
        <v>50</v>
      </c>
      <c r="BF11918" s="101" t="s">
        <v>58</v>
      </c>
      <c r="BK11918" s="98" t="s">
        <v>70</v>
      </c>
    </row>
    <row r="11919" spans="17:63" ht="29.25" customHeight="1" x14ac:dyDescent="0.2">
      <c r="Q11919" s="92" t="s">
        <v>50</v>
      </c>
      <c r="BF11919" s="101" t="s">
        <v>58</v>
      </c>
      <c r="BK11919" s="98" t="s">
        <v>70</v>
      </c>
    </row>
    <row r="11920" spans="17:63" ht="29.25" customHeight="1" x14ac:dyDescent="0.2">
      <c r="Q11920" s="92" t="s">
        <v>50</v>
      </c>
      <c r="BF11920" s="101" t="s">
        <v>58</v>
      </c>
      <c r="BK11920" s="98" t="s">
        <v>70</v>
      </c>
    </row>
    <row r="11921" spans="17:63" ht="29.25" customHeight="1" x14ac:dyDescent="0.2">
      <c r="Q11921" s="92" t="s">
        <v>50</v>
      </c>
      <c r="BF11921" s="101" t="s">
        <v>58</v>
      </c>
      <c r="BK11921" s="98" t="s">
        <v>70</v>
      </c>
    </row>
    <row r="11922" spans="17:63" ht="29.25" customHeight="1" x14ac:dyDescent="0.2">
      <c r="Q11922" s="92" t="s">
        <v>50</v>
      </c>
      <c r="BF11922" s="101" t="s">
        <v>58</v>
      </c>
      <c r="BK11922" s="98" t="s">
        <v>70</v>
      </c>
    </row>
    <row r="11923" spans="17:63" ht="29.25" customHeight="1" x14ac:dyDescent="0.2">
      <c r="Q11923" s="92" t="s">
        <v>50</v>
      </c>
      <c r="BF11923" s="101" t="s">
        <v>58</v>
      </c>
      <c r="BK11923" s="98" t="s">
        <v>70</v>
      </c>
    </row>
    <row r="11924" spans="17:63" ht="29.25" customHeight="1" x14ac:dyDescent="0.2">
      <c r="Q11924" s="92" t="s">
        <v>50</v>
      </c>
      <c r="BF11924" s="101" t="s">
        <v>58</v>
      </c>
      <c r="BK11924" s="98" t="s">
        <v>70</v>
      </c>
    </row>
    <row r="11925" spans="17:63" ht="29.25" customHeight="1" x14ac:dyDescent="0.2">
      <c r="Q11925" s="92" t="s">
        <v>50</v>
      </c>
      <c r="BF11925" s="101" t="s">
        <v>58</v>
      </c>
      <c r="BK11925" s="98" t="s">
        <v>70</v>
      </c>
    </row>
    <row r="11926" spans="17:63" ht="29.25" customHeight="1" x14ac:dyDescent="0.2">
      <c r="Q11926" s="92" t="s">
        <v>50</v>
      </c>
      <c r="BF11926" s="101" t="s">
        <v>58</v>
      </c>
      <c r="BK11926" s="98" t="s">
        <v>70</v>
      </c>
    </row>
    <row r="11927" spans="17:63" ht="29.25" customHeight="1" x14ac:dyDescent="0.2">
      <c r="Q11927" s="92" t="s">
        <v>50</v>
      </c>
      <c r="BF11927" s="101" t="s">
        <v>58</v>
      </c>
      <c r="BK11927" s="98" t="s">
        <v>70</v>
      </c>
    </row>
    <row r="11928" spans="17:63" ht="29.25" customHeight="1" x14ac:dyDescent="0.2">
      <c r="Q11928" s="92" t="s">
        <v>50</v>
      </c>
      <c r="BF11928" s="101" t="s">
        <v>58</v>
      </c>
      <c r="BK11928" s="98" t="s">
        <v>70</v>
      </c>
    </row>
    <row r="11929" spans="17:63" ht="29.25" customHeight="1" x14ac:dyDescent="0.2">
      <c r="Q11929" s="92" t="s">
        <v>50</v>
      </c>
      <c r="BF11929" s="101" t="s">
        <v>58</v>
      </c>
      <c r="BK11929" s="98" t="s">
        <v>70</v>
      </c>
    </row>
    <row r="11930" spans="17:63" ht="29.25" customHeight="1" x14ac:dyDescent="0.2">
      <c r="Q11930" s="92" t="s">
        <v>50</v>
      </c>
      <c r="BF11930" s="101" t="s">
        <v>58</v>
      </c>
      <c r="BK11930" s="98" t="s">
        <v>70</v>
      </c>
    </row>
    <row r="11931" spans="17:63" ht="29.25" customHeight="1" x14ac:dyDescent="0.2">
      <c r="Q11931" s="92" t="s">
        <v>50</v>
      </c>
      <c r="BF11931" s="101" t="s">
        <v>58</v>
      </c>
      <c r="BK11931" s="98" t="s">
        <v>70</v>
      </c>
    </row>
    <row r="11932" spans="17:63" ht="29.25" customHeight="1" x14ac:dyDescent="0.2">
      <c r="Q11932" s="92" t="s">
        <v>50</v>
      </c>
      <c r="BF11932" s="101" t="s">
        <v>58</v>
      </c>
      <c r="BK11932" s="98" t="s">
        <v>70</v>
      </c>
    </row>
    <row r="11933" spans="17:63" ht="29.25" customHeight="1" x14ac:dyDescent="0.2">
      <c r="Q11933" s="92" t="s">
        <v>50</v>
      </c>
      <c r="BF11933" s="101" t="s">
        <v>58</v>
      </c>
      <c r="BK11933" s="98" t="s">
        <v>70</v>
      </c>
    </row>
    <row r="11934" spans="17:63" ht="29.25" customHeight="1" x14ac:dyDescent="0.2">
      <c r="Q11934" s="92" t="s">
        <v>50</v>
      </c>
      <c r="BF11934" s="101" t="s">
        <v>58</v>
      </c>
      <c r="BK11934" s="98" t="s">
        <v>70</v>
      </c>
    </row>
    <row r="11935" spans="17:63" ht="29.25" customHeight="1" x14ac:dyDescent="0.2">
      <c r="Q11935" s="92" t="s">
        <v>50</v>
      </c>
      <c r="BF11935" s="101" t="s">
        <v>58</v>
      </c>
      <c r="BK11935" s="98" t="s">
        <v>70</v>
      </c>
    </row>
    <row r="11936" spans="17:63" ht="29.25" customHeight="1" x14ac:dyDescent="0.2">
      <c r="Q11936" s="92" t="s">
        <v>50</v>
      </c>
      <c r="BF11936" s="101" t="s">
        <v>58</v>
      </c>
      <c r="BK11936" s="98" t="s">
        <v>70</v>
      </c>
    </row>
    <row r="11937" spans="17:63" ht="29.25" customHeight="1" x14ac:dyDescent="0.2">
      <c r="Q11937" s="92" t="s">
        <v>50</v>
      </c>
      <c r="BF11937" s="101" t="s">
        <v>58</v>
      </c>
      <c r="BK11937" s="98" t="s">
        <v>70</v>
      </c>
    </row>
    <row r="11938" spans="17:63" ht="29.25" customHeight="1" x14ac:dyDescent="0.2">
      <c r="Q11938" s="92" t="s">
        <v>50</v>
      </c>
      <c r="BF11938" s="101" t="s">
        <v>58</v>
      </c>
      <c r="BK11938" s="98" t="s">
        <v>70</v>
      </c>
    </row>
    <row r="11939" spans="17:63" ht="29.25" customHeight="1" x14ac:dyDescent="0.2">
      <c r="Q11939" s="92" t="s">
        <v>50</v>
      </c>
      <c r="BF11939" s="101" t="s">
        <v>58</v>
      </c>
      <c r="BK11939" s="98" t="s">
        <v>70</v>
      </c>
    </row>
    <row r="11940" spans="17:63" ht="29.25" customHeight="1" x14ac:dyDescent="0.2">
      <c r="Q11940" s="92" t="s">
        <v>50</v>
      </c>
      <c r="BF11940" s="101" t="s">
        <v>58</v>
      </c>
      <c r="BK11940" s="98" t="s">
        <v>70</v>
      </c>
    </row>
    <row r="11941" spans="17:63" ht="29.25" customHeight="1" x14ac:dyDescent="0.2">
      <c r="Q11941" s="92" t="s">
        <v>50</v>
      </c>
      <c r="BF11941" s="101" t="s">
        <v>58</v>
      </c>
      <c r="BK11941" s="98" t="s">
        <v>70</v>
      </c>
    </row>
    <row r="11942" spans="17:63" ht="29.25" customHeight="1" x14ac:dyDescent="0.2">
      <c r="Q11942" s="92" t="s">
        <v>50</v>
      </c>
      <c r="BF11942" s="101" t="s">
        <v>58</v>
      </c>
      <c r="BK11942" s="98" t="s">
        <v>70</v>
      </c>
    </row>
    <row r="11943" spans="17:63" ht="29.25" customHeight="1" x14ac:dyDescent="0.2">
      <c r="Q11943" s="92" t="s">
        <v>50</v>
      </c>
      <c r="BF11943" s="101" t="s">
        <v>58</v>
      </c>
      <c r="BK11943" s="98" t="s">
        <v>70</v>
      </c>
    </row>
    <row r="11944" spans="17:63" ht="29.25" customHeight="1" x14ac:dyDescent="0.2">
      <c r="Q11944" s="92" t="s">
        <v>50</v>
      </c>
      <c r="BF11944" s="101" t="s">
        <v>58</v>
      </c>
      <c r="BK11944" s="98" t="s">
        <v>70</v>
      </c>
    </row>
    <row r="11945" spans="17:63" ht="29.25" customHeight="1" x14ac:dyDescent="0.2">
      <c r="Q11945" s="92" t="s">
        <v>50</v>
      </c>
      <c r="BF11945" s="101" t="s">
        <v>58</v>
      </c>
      <c r="BK11945" s="98" t="s">
        <v>70</v>
      </c>
    </row>
    <row r="11946" spans="17:63" ht="29.25" customHeight="1" x14ac:dyDescent="0.2">
      <c r="Q11946" s="92" t="s">
        <v>50</v>
      </c>
      <c r="BF11946" s="101" t="s">
        <v>58</v>
      </c>
      <c r="BK11946" s="98" t="s">
        <v>70</v>
      </c>
    </row>
    <row r="11947" spans="17:63" ht="29.25" customHeight="1" x14ac:dyDescent="0.2">
      <c r="Q11947" s="92" t="s">
        <v>50</v>
      </c>
      <c r="BF11947" s="101" t="s">
        <v>58</v>
      </c>
      <c r="BK11947" s="98" t="s">
        <v>70</v>
      </c>
    </row>
    <row r="11948" spans="17:63" ht="29.25" customHeight="1" x14ac:dyDescent="0.2">
      <c r="Q11948" s="92" t="s">
        <v>50</v>
      </c>
      <c r="BF11948" s="101" t="s">
        <v>58</v>
      </c>
      <c r="BK11948" s="98" t="s">
        <v>70</v>
      </c>
    </row>
    <row r="11949" spans="17:63" ht="29.25" customHeight="1" x14ac:dyDescent="0.2">
      <c r="Q11949" s="92" t="s">
        <v>50</v>
      </c>
      <c r="BF11949" s="101" t="s">
        <v>58</v>
      </c>
      <c r="BK11949" s="98" t="s">
        <v>70</v>
      </c>
    </row>
    <row r="11950" spans="17:63" ht="29.25" customHeight="1" x14ac:dyDescent="0.2">
      <c r="Q11950" s="92" t="s">
        <v>50</v>
      </c>
      <c r="BF11950" s="101" t="s">
        <v>58</v>
      </c>
      <c r="BK11950" s="98" t="s">
        <v>70</v>
      </c>
    </row>
    <row r="11951" spans="17:63" ht="29.25" customHeight="1" x14ac:dyDescent="0.2">
      <c r="Q11951" s="92" t="s">
        <v>50</v>
      </c>
      <c r="BF11951" s="101" t="s">
        <v>58</v>
      </c>
      <c r="BK11951" s="98" t="s">
        <v>70</v>
      </c>
    </row>
    <row r="11952" spans="17:63" ht="29.25" customHeight="1" x14ac:dyDescent="0.2">
      <c r="Q11952" s="92" t="s">
        <v>50</v>
      </c>
      <c r="BF11952" s="101" t="s">
        <v>58</v>
      </c>
      <c r="BK11952" s="98" t="s">
        <v>70</v>
      </c>
    </row>
    <row r="11953" spans="17:63" ht="29.25" customHeight="1" x14ac:dyDescent="0.2">
      <c r="Q11953" s="92" t="s">
        <v>50</v>
      </c>
      <c r="BF11953" s="101" t="s">
        <v>58</v>
      </c>
      <c r="BK11953" s="98" t="s">
        <v>70</v>
      </c>
    </row>
    <row r="11954" spans="17:63" ht="29.25" customHeight="1" x14ac:dyDescent="0.2">
      <c r="Q11954" s="92" t="s">
        <v>50</v>
      </c>
      <c r="BF11954" s="101" t="s">
        <v>58</v>
      </c>
      <c r="BK11954" s="98" t="s">
        <v>70</v>
      </c>
    </row>
    <row r="11955" spans="17:63" ht="29.25" customHeight="1" x14ac:dyDescent="0.2">
      <c r="Q11955" s="92" t="s">
        <v>50</v>
      </c>
      <c r="BF11955" s="101" t="s">
        <v>58</v>
      </c>
      <c r="BK11955" s="98" t="s">
        <v>70</v>
      </c>
    </row>
    <row r="11956" spans="17:63" ht="29.25" customHeight="1" x14ac:dyDescent="0.2">
      <c r="Q11956" s="92" t="s">
        <v>50</v>
      </c>
      <c r="BF11956" s="101" t="s">
        <v>58</v>
      </c>
      <c r="BK11956" s="98" t="s">
        <v>70</v>
      </c>
    </row>
    <row r="11957" spans="17:63" ht="29.25" customHeight="1" x14ac:dyDescent="0.2">
      <c r="Q11957" s="92" t="s">
        <v>50</v>
      </c>
      <c r="BF11957" s="101" t="s">
        <v>58</v>
      </c>
      <c r="BK11957" s="98" t="s">
        <v>70</v>
      </c>
    </row>
    <row r="11958" spans="17:63" ht="29.25" customHeight="1" x14ac:dyDescent="0.2">
      <c r="Q11958" s="92" t="s">
        <v>50</v>
      </c>
      <c r="BF11958" s="101" t="s">
        <v>58</v>
      </c>
      <c r="BK11958" s="98" t="s">
        <v>70</v>
      </c>
    </row>
    <row r="11959" spans="17:63" ht="29.25" customHeight="1" x14ac:dyDescent="0.2">
      <c r="Q11959" s="92" t="s">
        <v>50</v>
      </c>
      <c r="BF11959" s="101" t="s">
        <v>58</v>
      </c>
      <c r="BK11959" s="98" t="s">
        <v>70</v>
      </c>
    </row>
    <row r="11960" spans="17:63" ht="29.25" customHeight="1" x14ac:dyDescent="0.2">
      <c r="Q11960" s="92" t="s">
        <v>50</v>
      </c>
      <c r="BF11960" s="101" t="s">
        <v>58</v>
      </c>
      <c r="BK11960" s="98" t="s">
        <v>70</v>
      </c>
    </row>
    <row r="11961" spans="17:63" ht="29.25" customHeight="1" x14ac:dyDescent="0.2">
      <c r="Q11961" s="92" t="s">
        <v>50</v>
      </c>
      <c r="BF11961" s="101" t="s">
        <v>58</v>
      </c>
      <c r="BK11961" s="98" t="s">
        <v>70</v>
      </c>
    </row>
    <row r="11962" spans="17:63" ht="29.25" customHeight="1" x14ac:dyDescent="0.2">
      <c r="Q11962" s="92" t="s">
        <v>50</v>
      </c>
      <c r="BF11962" s="101" t="s">
        <v>58</v>
      </c>
      <c r="BK11962" s="98" t="s">
        <v>70</v>
      </c>
    </row>
    <row r="11963" spans="17:63" ht="29.25" customHeight="1" x14ac:dyDescent="0.2">
      <c r="Q11963" s="92" t="s">
        <v>50</v>
      </c>
      <c r="BF11963" s="101" t="s">
        <v>58</v>
      </c>
      <c r="BK11963" s="98" t="s">
        <v>70</v>
      </c>
    </row>
    <row r="11964" spans="17:63" ht="29.25" customHeight="1" x14ac:dyDescent="0.2">
      <c r="Q11964" s="92" t="s">
        <v>50</v>
      </c>
      <c r="BF11964" s="101" t="s">
        <v>58</v>
      </c>
      <c r="BK11964" s="98" t="s">
        <v>70</v>
      </c>
    </row>
    <row r="11965" spans="17:63" ht="29.25" customHeight="1" x14ac:dyDescent="0.2">
      <c r="Q11965" s="92" t="s">
        <v>50</v>
      </c>
      <c r="BF11965" s="101" t="s">
        <v>58</v>
      </c>
      <c r="BK11965" s="98" t="s">
        <v>70</v>
      </c>
    </row>
    <row r="11966" spans="17:63" ht="29.25" customHeight="1" x14ac:dyDescent="0.2">
      <c r="Q11966" s="92" t="s">
        <v>50</v>
      </c>
      <c r="BF11966" s="101" t="s">
        <v>58</v>
      </c>
      <c r="BK11966" s="98" t="s">
        <v>70</v>
      </c>
    </row>
    <row r="11967" spans="17:63" ht="29.25" customHeight="1" x14ac:dyDescent="0.2">
      <c r="Q11967" s="92" t="s">
        <v>50</v>
      </c>
      <c r="BF11967" s="101" t="s">
        <v>58</v>
      </c>
      <c r="BK11967" s="98" t="s">
        <v>70</v>
      </c>
    </row>
    <row r="11968" spans="17:63" ht="29.25" customHeight="1" x14ac:dyDescent="0.2">
      <c r="Q11968" s="92" t="s">
        <v>50</v>
      </c>
      <c r="BF11968" s="101" t="s">
        <v>58</v>
      </c>
      <c r="BK11968" s="98" t="s">
        <v>70</v>
      </c>
    </row>
    <row r="11969" spans="17:63" ht="29.25" customHeight="1" x14ac:dyDescent="0.2">
      <c r="Q11969" s="92" t="s">
        <v>50</v>
      </c>
      <c r="BF11969" s="101" t="s">
        <v>58</v>
      </c>
      <c r="BK11969" s="98" t="s">
        <v>70</v>
      </c>
    </row>
    <row r="11970" spans="17:63" ht="29.25" customHeight="1" x14ac:dyDescent="0.2">
      <c r="Q11970" s="92" t="s">
        <v>50</v>
      </c>
      <c r="BF11970" s="101" t="s">
        <v>58</v>
      </c>
      <c r="BK11970" s="98" t="s">
        <v>70</v>
      </c>
    </row>
    <row r="11971" spans="17:63" ht="29.25" customHeight="1" x14ac:dyDescent="0.2">
      <c r="Q11971" s="92" t="s">
        <v>50</v>
      </c>
      <c r="BF11971" s="101" t="s">
        <v>58</v>
      </c>
      <c r="BK11971" s="98" t="s">
        <v>70</v>
      </c>
    </row>
    <row r="11972" spans="17:63" ht="29.25" customHeight="1" x14ac:dyDescent="0.2">
      <c r="Q11972" s="92" t="s">
        <v>50</v>
      </c>
      <c r="BF11972" s="101" t="s">
        <v>58</v>
      </c>
      <c r="BK11972" s="98" t="s">
        <v>70</v>
      </c>
    </row>
    <row r="11973" spans="17:63" ht="29.25" customHeight="1" x14ac:dyDescent="0.2">
      <c r="Q11973" s="92" t="s">
        <v>50</v>
      </c>
      <c r="BF11973" s="101" t="s">
        <v>58</v>
      </c>
      <c r="BK11973" s="98" t="s">
        <v>70</v>
      </c>
    </row>
    <row r="11974" spans="17:63" ht="29.25" customHeight="1" x14ac:dyDescent="0.2">
      <c r="Q11974" s="92" t="s">
        <v>50</v>
      </c>
      <c r="BF11974" s="101" t="s">
        <v>58</v>
      </c>
      <c r="BK11974" s="98" t="s">
        <v>70</v>
      </c>
    </row>
    <row r="11975" spans="17:63" ht="29.25" customHeight="1" x14ac:dyDescent="0.2">
      <c r="Q11975" s="92" t="s">
        <v>50</v>
      </c>
      <c r="BF11975" s="101" t="s">
        <v>58</v>
      </c>
      <c r="BK11975" s="98" t="s">
        <v>70</v>
      </c>
    </row>
    <row r="11976" spans="17:63" ht="29.25" customHeight="1" x14ac:dyDescent="0.2">
      <c r="Q11976" s="92" t="s">
        <v>50</v>
      </c>
      <c r="BF11976" s="101" t="s">
        <v>58</v>
      </c>
      <c r="BK11976" s="98" t="s">
        <v>70</v>
      </c>
    </row>
    <row r="11977" spans="17:63" ht="29.25" customHeight="1" x14ac:dyDescent="0.2">
      <c r="Q11977" s="92" t="s">
        <v>50</v>
      </c>
      <c r="BF11977" s="101" t="s">
        <v>58</v>
      </c>
      <c r="BK11977" s="98" t="s">
        <v>70</v>
      </c>
    </row>
    <row r="11978" spans="17:63" ht="29.25" customHeight="1" x14ac:dyDescent="0.2">
      <c r="Q11978" s="92" t="s">
        <v>50</v>
      </c>
      <c r="BF11978" s="101" t="s">
        <v>58</v>
      </c>
      <c r="BK11978" s="98" t="s">
        <v>70</v>
      </c>
    </row>
    <row r="11979" spans="17:63" ht="29.25" customHeight="1" x14ac:dyDescent="0.2">
      <c r="Q11979" s="92" t="s">
        <v>50</v>
      </c>
      <c r="BF11979" s="101" t="s">
        <v>58</v>
      </c>
      <c r="BK11979" s="98" t="s">
        <v>70</v>
      </c>
    </row>
    <row r="11980" spans="17:63" ht="29.25" customHeight="1" x14ac:dyDescent="0.2">
      <c r="Q11980" s="92" t="s">
        <v>50</v>
      </c>
      <c r="BF11980" s="101" t="s">
        <v>58</v>
      </c>
      <c r="BK11980" s="98" t="s">
        <v>70</v>
      </c>
    </row>
    <row r="11981" spans="17:63" ht="29.25" customHeight="1" x14ac:dyDescent="0.2">
      <c r="Q11981" s="92" t="s">
        <v>50</v>
      </c>
      <c r="BF11981" s="101" t="s">
        <v>58</v>
      </c>
      <c r="BK11981" s="98" t="s">
        <v>70</v>
      </c>
    </row>
    <row r="11982" spans="17:63" ht="29.25" customHeight="1" x14ac:dyDescent="0.2">
      <c r="Q11982" s="92" t="s">
        <v>50</v>
      </c>
      <c r="BF11982" s="101" t="s">
        <v>58</v>
      </c>
      <c r="BK11982" s="98" t="s">
        <v>70</v>
      </c>
    </row>
    <row r="11983" spans="17:63" ht="29.25" customHeight="1" x14ac:dyDescent="0.2">
      <c r="Q11983" s="92" t="s">
        <v>50</v>
      </c>
      <c r="BF11983" s="101" t="s">
        <v>58</v>
      </c>
      <c r="BK11983" s="98" t="s">
        <v>70</v>
      </c>
    </row>
    <row r="11984" spans="17:63" ht="29.25" customHeight="1" x14ac:dyDescent="0.2">
      <c r="Q11984" s="92" t="s">
        <v>50</v>
      </c>
      <c r="BF11984" s="101" t="s">
        <v>58</v>
      </c>
      <c r="BK11984" s="98" t="s">
        <v>70</v>
      </c>
    </row>
    <row r="11985" spans="17:63" ht="29.25" customHeight="1" x14ac:dyDescent="0.2">
      <c r="Q11985" s="92" t="s">
        <v>50</v>
      </c>
      <c r="BF11985" s="101" t="s">
        <v>58</v>
      </c>
      <c r="BK11985" s="98" t="s">
        <v>70</v>
      </c>
    </row>
    <row r="11986" spans="17:63" ht="29.25" customHeight="1" x14ac:dyDescent="0.2">
      <c r="Q11986" s="92" t="s">
        <v>50</v>
      </c>
      <c r="BF11986" s="101" t="s">
        <v>58</v>
      </c>
      <c r="BK11986" s="98" t="s">
        <v>70</v>
      </c>
    </row>
    <row r="11987" spans="17:63" ht="29.25" customHeight="1" x14ac:dyDescent="0.2">
      <c r="Q11987" s="92" t="s">
        <v>50</v>
      </c>
      <c r="BF11987" s="101" t="s">
        <v>58</v>
      </c>
      <c r="BK11987" s="98" t="s">
        <v>70</v>
      </c>
    </row>
    <row r="11988" spans="17:63" ht="29.25" customHeight="1" x14ac:dyDescent="0.2">
      <c r="Q11988" s="92" t="s">
        <v>50</v>
      </c>
      <c r="BF11988" s="101" t="s">
        <v>58</v>
      </c>
      <c r="BK11988" s="98" t="s">
        <v>70</v>
      </c>
    </row>
    <row r="11989" spans="17:63" ht="29.25" customHeight="1" x14ac:dyDescent="0.2">
      <c r="Q11989" s="92" t="s">
        <v>50</v>
      </c>
      <c r="BF11989" s="101" t="s">
        <v>58</v>
      </c>
      <c r="BK11989" s="98" t="s">
        <v>70</v>
      </c>
    </row>
    <row r="11990" spans="17:63" ht="29.25" customHeight="1" x14ac:dyDescent="0.2">
      <c r="Q11990" s="92" t="s">
        <v>50</v>
      </c>
      <c r="BF11990" s="101" t="s">
        <v>58</v>
      </c>
      <c r="BK11990" s="98" t="s">
        <v>70</v>
      </c>
    </row>
    <row r="11991" spans="17:63" ht="29.25" customHeight="1" x14ac:dyDescent="0.2">
      <c r="Q11991" s="92" t="s">
        <v>50</v>
      </c>
      <c r="BF11991" s="101" t="s">
        <v>58</v>
      </c>
      <c r="BK11991" s="98" t="s">
        <v>70</v>
      </c>
    </row>
    <row r="11992" spans="17:63" ht="29.25" customHeight="1" x14ac:dyDescent="0.2">
      <c r="Q11992" s="92" t="s">
        <v>50</v>
      </c>
      <c r="BF11992" s="101" t="s">
        <v>58</v>
      </c>
      <c r="BK11992" s="98" t="s">
        <v>70</v>
      </c>
    </row>
    <row r="11993" spans="17:63" ht="29.25" customHeight="1" x14ac:dyDescent="0.2">
      <c r="Q11993" s="92" t="s">
        <v>50</v>
      </c>
      <c r="BF11993" s="101" t="s">
        <v>58</v>
      </c>
      <c r="BK11993" s="98" t="s">
        <v>70</v>
      </c>
    </row>
    <row r="11994" spans="17:63" ht="29.25" customHeight="1" x14ac:dyDescent="0.2">
      <c r="Q11994" s="92" t="s">
        <v>50</v>
      </c>
      <c r="BF11994" s="101" t="s">
        <v>58</v>
      </c>
      <c r="BK11994" s="98" t="s">
        <v>70</v>
      </c>
    </row>
    <row r="11995" spans="17:63" ht="29.25" customHeight="1" x14ac:dyDescent="0.2">
      <c r="Q11995" s="92" t="s">
        <v>50</v>
      </c>
      <c r="BF11995" s="101" t="s">
        <v>58</v>
      </c>
      <c r="BK11995" s="98" t="s">
        <v>70</v>
      </c>
    </row>
    <row r="11996" spans="17:63" ht="29.25" customHeight="1" x14ac:dyDescent="0.2">
      <c r="Q11996" s="92" t="s">
        <v>50</v>
      </c>
      <c r="BF11996" s="101" t="s">
        <v>58</v>
      </c>
      <c r="BK11996" s="98" t="s">
        <v>70</v>
      </c>
    </row>
    <row r="11997" spans="17:63" ht="29.25" customHeight="1" x14ac:dyDescent="0.2">
      <c r="Q11997" s="92" t="s">
        <v>50</v>
      </c>
      <c r="BF11997" s="101" t="s">
        <v>58</v>
      </c>
      <c r="BK11997" s="98" t="s">
        <v>70</v>
      </c>
    </row>
    <row r="11998" spans="17:63" ht="29.25" customHeight="1" x14ac:dyDescent="0.2">
      <c r="Q11998" s="92" t="s">
        <v>50</v>
      </c>
      <c r="BF11998" s="101" t="s">
        <v>58</v>
      </c>
      <c r="BK11998" s="98" t="s">
        <v>70</v>
      </c>
    </row>
    <row r="11999" spans="17:63" ht="29.25" customHeight="1" x14ac:dyDescent="0.2">
      <c r="Q11999" s="92" t="s">
        <v>50</v>
      </c>
      <c r="BF11999" s="101" t="s">
        <v>58</v>
      </c>
      <c r="BK11999" s="98" t="s">
        <v>70</v>
      </c>
    </row>
    <row r="12000" spans="17:63" ht="29.25" customHeight="1" x14ac:dyDescent="0.2">
      <c r="Q12000" s="92" t="s">
        <v>50</v>
      </c>
      <c r="BF12000" s="101" t="s">
        <v>58</v>
      </c>
      <c r="BK12000" s="98" t="s">
        <v>70</v>
      </c>
    </row>
    <row r="12001" spans="17:63" ht="29.25" customHeight="1" x14ac:dyDescent="0.2">
      <c r="Q12001" s="92" t="s">
        <v>50</v>
      </c>
      <c r="BF12001" s="101" t="s">
        <v>58</v>
      </c>
      <c r="BK12001" s="98" t="s">
        <v>70</v>
      </c>
    </row>
    <row r="12002" spans="17:63" ht="29.25" customHeight="1" x14ac:dyDescent="0.2">
      <c r="Q12002" s="92" t="s">
        <v>50</v>
      </c>
      <c r="BF12002" s="101" t="s">
        <v>58</v>
      </c>
      <c r="BK12002" s="98" t="s">
        <v>70</v>
      </c>
    </row>
    <row r="12003" spans="17:63" ht="29.25" customHeight="1" x14ac:dyDescent="0.2">
      <c r="Q12003" s="92" t="s">
        <v>50</v>
      </c>
      <c r="BF12003" s="101" t="s">
        <v>58</v>
      </c>
      <c r="BK12003" s="98" t="s">
        <v>70</v>
      </c>
    </row>
    <row r="12004" spans="17:63" ht="29.25" customHeight="1" x14ac:dyDescent="0.2">
      <c r="Q12004" s="92" t="s">
        <v>50</v>
      </c>
      <c r="BF12004" s="101" t="s">
        <v>58</v>
      </c>
      <c r="BK12004" s="98" t="s">
        <v>70</v>
      </c>
    </row>
    <row r="12005" spans="17:63" ht="29.25" customHeight="1" x14ac:dyDescent="0.2">
      <c r="Q12005" s="92" t="s">
        <v>50</v>
      </c>
      <c r="BF12005" s="101" t="s">
        <v>58</v>
      </c>
      <c r="BK12005" s="98" t="s">
        <v>70</v>
      </c>
    </row>
    <row r="12006" spans="17:63" ht="29.25" customHeight="1" x14ac:dyDescent="0.2">
      <c r="Q12006" s="92" t="s">
        <v>50</v>
      </c>
      <c r="BF12006" s="101" t="s">
        <v>58</v>
      </c>
      <c r="BK12006" s="98" t="s">
        <v>70</v>
      </c>
    </row>
    <row r="12007" spans="17:63" ht="29.25" customHeight="1" x14ac:dyDescent="0.2">
      <c r="Q12007" s="92" t="s">
        <v>50</v>
      </c>
      <c r="BF12007" s="101" t="s">
        <v>58</v>
      </c>
      <c r="BK12007" s="98" t="s">
        <v>70</v>
      </c>
    </row>
    <row r="12008" spans="17:63" ht="29.25" customHeight="1" x14ac:dyDescent="0.2">
      <c r="Q12008" s="92" t="s">
        <v>50</v>
      </c>
      <c r="BF12008" s="101" t="s">
        <v>58</v>
      </c>
      <c r="BK12008" s="98" t="s">
        <v>70</v>
      </c>
    </row>
    <row r="12009" spans="17:63" ht="29.25" customHeight="1" x14ac:dyDescent="0.2">
      <c r="Q12009" s="92" t="s">
        <v>50</v>
      </c>
      <c r="BF12009" s="101" t="s">
        <v>58</v>
      </c>
      <c r="BK12009" s="98" t="s">
        <v>70</v>
      </c>
    </row>
    <row r="12010" spans="17:63" ht="29.25" customHeight="1" x14ac:dyDescent="0.2">
      <c r="Q12010" s="92" t="s">
        <v>50</v>
      </c>
      <c r="BF12010" s="101" t="s">
        <v>58</v>
      </c>
      <c r="BK12010" s="98" t="s">
        <v>70</v>
      </c>
    </row>
    <row r="12011" spans="17:63" ht="29.25" customHeight="1" x14ac:dyDescent="0.2">
      <c r="Q12011" s="92" t="s">
        <v>50</v>
      </c>
      <c r="BF12011" s="101" t="s">
        <v>58</v>
      </c>
      <c r="BK12011" s="98" t="s">
        <v>70</v>
      </c>
    </row>
    <row r="12012" spans="17:63" ht="29.25" customHeight="1" x14ac:dyDescent="0.2">
      <c r="Q12012" s="92" t="s">
        <v>50</v>
      </c>
      <c r="BF12012" s="101" t="s">
        <v>58</v>
      </c>
      <c r="BK12012" s="98" t="s">
        <v>70</v>
      </c>
    </row>
    <row r="12013" spans="17:63" ht="29.25" customHeight="1" x14ac:dyDescent="0.2">
      <c r="Q12013" s="92" t="s">
        <v>50</v>
      </c>
      <c r="BF12013" s="101" t="s">
        <v>58</v>
      </c>
      <c r="BK12013" s="98" t="s">
        <v>70</v>
      </c>
    </row>
    <row r="12014" spans="17:63" ht="29.25" customHeight="1" x14ac:dyDescent="0.2">
      <c r="Q12014" s="92" t="s">
        <v>50</v>
      </c>
      <c r="BF12014" s="101" t="s">
        <v>58</v>
      </c>
      <c r="BK12014" s="98" t="s">
        <v>70</v>
      </c>
    </row>
    <row r="12015" spans="17:63" ht="29.25" customHeight="1" x14ac:dyDescent="0.2">
      <c r="Q12015" s="92" t="s">
        <v>50</v>
      </c>
      <c r="BF12015" s="101" t="s">
        <v>58</v>
      </c>
      <c r="BK12015" s="98" t="s">
        <v>70</v>
      </c>
    </row>
    <row r="12016" spans="17:63" ht="29.25" customHeight="1" x14ac:dyDescent="0.2">
      <c r="Q12016" s="92" t="s">
        <v>50</v>
      </c>
      <c r="BF12016" s="101" t="s">
        <v>58</v>
      </c>
      <c r="BK12016" s="98" t="s">
        <v>70</v>
      </c>
    </row>
    <row r="12017" spans="17:63" ht="29.25" customHeight="1" x14ac:dyDescent="0.2">
      <c r="Q12017" s="92" t="s">
        <v>50</v>
      </c>
      <c r="BF12017" s="101" t="s">
        <v>58</v>
      </c>
      <c r="BK12017" s="98" t="s">
        <v>70</v>
      </c>
    </row>
    <row r="12018" spans="17:63" ht="29.25" customHeight="1" x14ac:dyDescent="0.2">
      <c r="Q12018" s="92" t="s">
        <v>50</v>
      </c>
      <c r="BF12018" s="101" t="s">
        <v>58</v>
      </c>
      <c r="BK12018" s="98" t="s">
        <v>70</v>
      </c>
    </row>
    <row r="12019" spans="17:63" ht="29.25" customHeight="1" x14ac:dyDescent="0.2">
      <c r="Q12019" s="92" t="s">
        <v>50</v>
      </c>
      <c r="BF12019" s="101" t="s">
        <v>58</v>
      </c>
      <c r="BK12019" s="98" t="s">
        <v>70</v>
      </c>
    </row>
    <row r="12020" spans="17:63" ht="29.25" customHeight="1" x14ac:dyDescent="0.2">
      <c r="Q12020" s="92" t="s">
        <v>50</v>
      </c>
      <c r="BF12020" s="101" t="s">
        <v>58</v>
      </c>
      <c r="BK12020" s="98" t="s">
        <v>70</v>
      </c>
    </row>
    <row r="12021" spans="17:63" ht="29.25" customHeight="1" x14ac:dyDescent="0.2">
      <c r="Q12021" s="92" t="s">
        <v>50</v>
      </c>
      <c r="BF12021" s="101" t="s">
        <v>58</v>
      </c>
      <c r="BK12021" s="98" t="s">
        <v>70</v>
      </c>
    </row>
    <row r="12022" spans="17:63" ht="29.25" customHeight="1" x14ac:dyDescent="0.2">
      <c r="Q12022" s="92" t="s">
        <v>50</v>
      </c>
      <c r="BF12022" s="101" t="s">
        <v>58</v>
      </c>
      <c r="BK12022" s="98" t="s">
        <v>70</v>
      </c>
    </row>
    <row r="12023" spans="17:63" ht="29.25" customHeight="1" x14ac:dyDescent="0.2">
      <c r="Q12023" s="92" t="s">
        <v>50</v>
      </c>
      <c r="BF12023" s="101" t="s">
        <v>58</v>
      </c>
      <c r="BK12023" s="98" t="s">
        <v>70</v>
      </c>
    </row>
    <row r="12024" spans="17:63" ht="29.25" customHeight="1" x14ac:dyDescent="0.2">
      <c r="Q12024" s="92" t="s">
        <v>50</v>
      </c>
      <c r="BF12024" s="101" t="s">
        <v>58</v>
      </c>
      <c r="BK12024" s="98" t="s">
        <v>70</v>
      </c>
    </row>
    <row r="12025" spans="17:63" ht="29.25" customHeight="1" x14ac:dyDescent="0.2">
      <c r="Q12025" s="92" t="s">
        <v>50</v>
      </c>
      <c r="BF12025" s="101" t="s">
        <v>58</v>
      </c>
      <c r="BK12025" s="98" t="s">
        <v>70</v>
      </c>
    </row>
    <row r="12026" spans="17:63" ht="29.25" customHeight="1" x14ac:dyDescent="0.2">
      <c r="Q12026" s="92" t="s">
        <v>50</v>
      </c>
      <c r="BF12026" s="101" t="s">
        <v>58</v>
      </c>
      <c r="BK12026" s="98" t="s">
        <v>70</v>
      </c>
    </row>
    <row r="12027" spans="17:63" ht="29.25" customHeight="1" x14ac:dyDescent="0.2">
      <c r="Q12027" s="92" t="s">
        <v>50</v>
      </c>
      <c r="BF12027" s="101" t="s">
        <v>58</v>
      </c>
      <c r="BK12027" s="98" t="s">
        <v>70</v>
      </c>
    </row>
    <row r="12028" spans="17:63" ht="29.25" customHeight="1" x14ac:dyDescent="0.2">
      <c r="Q12028" s="92" t="s">
        <v>50</v>
      </c>
      <c r="BF12028" s="101" t="s">
        <v>58</v>
      </c>
      <c r="BK12028" s="98" t="s">
        <v>70</v>
      </c>
    </row>
    <row r="12029" spans="17:63" ht="29.25" customHeight="1" x14ac:dyDescent="0.2">
      <c r="Q12029" s="92" t="s">
        <v>50</v>
      </c>
      <c r="BF12029" s="101" t="s">
        <v>58</v>
      </c>
      <c r="BK12029" s="98" t="s">
        <v>70</v>
      </c>
    </row>
    <row r="12030" spans="17:63" ht="29.25" customHeight="1" x14ac:dyDescent="0.2">
      <c r="Q12030" s="92" t="s">
        <v>50</v>
      </c>
      <c r="BF12030" s="101" t="s">
        <v>58</v>
      </c>
      <c r="BK12030" s="98" t="s">
        <v>70</v>
      </c>
    </row>
    <row r="12031" spans="17:63" ht="29.25" customHeight="1" x14ac:dyDescent="0.2">
      <c r="Q12031" s="92" t="s">
        <v>50</v>
      </c>
      <c r="BF12031" s="101" t="s">
        <v>58</v>
      </c>
      <c r="BK12031" s="98" t="s">
        <v>70</v>
      </c>
    </row>
    <row r="12032" spans="17:63" ht="29.25" customHeight="1" x14ac:dyDescent="0.2">
      <c r="Q12032" s="92" t="s">
        <v>50</v>
      </c>
      <c r="BF12032" s="101" t="s">
        <v>58</v>
      </c>
      <c r="BK12032" s="98" t="s">
        <v>70</v>
      </c>
    </row>
    <row r="12033" spans="17:63" ht="29.25" customHeight="1" x14ac:dyDescent="0.2">
      <c r="Q12033" s="92" t="s">
        <v>50</v>
      </c>
      <c r="BF12033" s="101" t="s">
        <v>58</v>
      </c>
      <c r="BK12033" s="98" t="s">
        <v>70</v>
      </c>
    </row>
    <row r="12034" spans="17:63" ht="29.25" customHeight="1" x14ac:dyDescent="0.2">
      <c r="Q12034" s="92" t="s">
        <v>50</v>
      </c>
      <c r="BF12034" s="101" t="s">
        <v>58</v>
      </c>
      <c r="BK12034" s="98" t="s">
        <v>70</v>
      </c>
    </row>
    <row r="12035" spans="17:63" ht="29.25" customHeight="1" x14ac:dyDescent="0.2">
      <c r="Q12035" s="92" t="s">
        <v>50</v>
      </c>
      <c r="BF12035" s="101" t="s">
        <v>58</v>
      </c>
      <c r="BK12035" s="98" t="s">
        <v>70</v>
      </c>
    </row>
    <row r="12036" spans="17:63" ht="29.25" customHeight="1" x14ac:dyDescent="0.2">
      <c r="Q12036" s="92" t="s">
        <v>50</v>
      </c>
      <c r="BF12036" s="101" t="s">
        <v>58</v>
      </c>
      <c r="BK12036" s="98" t="s">
        <v>70</v>
      </c>
    </row>
    <row r="12037" spans="17:63" ht="29.25" customHeight="1" x14ac:dyDescent="0.2">
      <c r="Q12037" s="92" t="s">
        <v>50</v>
      </c>
      <c r="BF12037" s="101" t="s">
        <v>58</v>
      </c>
      <c r="BK12037" s="98" t="s">
        <v>70</v>
      </c>
    </row>
    <row r="12038" spans="17:63" ht="29.25" customHeight="1" x14ac:dyDescent="0.2">
      <c r="Q12038" s="92" t="s">
        <v>50</v>
      </c>
      <c r="BF12038" s="101" t="s">
        <v>58</v>
      </c>
      <c r="BK12038" s="98" t="s">
        <v>70</v>
      </c>
    </row>
    <row r="12039" spans="17:63" ht="29.25" customHeight="1" x14ac:dyDescent="0.2">
      <c r="Q12039" s="92" t="s">
        <v>50</v>
      </c>
      <c r="BF12039" s="101" t="s">
        <v>58</v>
      </c>
      <c r="BK12039" s="98" t="s">
        <v>70</v>
      </c>
    </row>
    <row r="12040" spans="17:63" ht="29.25" customHeight="1" x14ac:dyDescent="0.2">
      <c r="Q12040" s="92" t="s">
        <v>50</v>
      </c>
      <c r="BF12040" s="101" t="s">
        <v>58</v>
      </c>
      <c r="BK12040" s="98" t="s">
        <v>70</v>
      </c>
    </row>
    <row r="12041" spans="17:63" ht="29.25" customHeight="1" x14ac:dyDescent="0.2">
      <c r="Q12041" s="92" t="s">
        <v>50</v>
      </c>
      <c r="BF12041" s="101" t="s">
        <v>58</v>
      </c>
      <c r="BK12041" s="98" t="s">
        <v>70</v>
      </c>
    </row>
    <row r="12042" spans="17:63" ht="29.25" customHeight="1" x14ac:dyDescent="0.2">
      <c r="Q12042" s="92" t="s">
        <v>50</v>
      </c>
      <c r="BF12042" s="101" t="s">
        <v>58</v>
      </c>
      <c r="BK12042" s="98" t="s">
        <v>70</v>
      </c>
    </row>
    <row r="12043" spans="17:63" ht="29.25" customHeight="1" x14ac:dyDescent="0.2">
      <c r="Q12043" s="92" t="s">
        <v>50</v>
      </c>
      <c r="BF12043" s="101" t="s">
        <v>58</v>
      </c>
      <c r="BK12043" s="98" t="s">
        <v>70</v>
      </c>
    </row>
    <row r="12044" spans="17:63" ht="29.25" customHeight="1" x14ac:dyDescent="0.2">
      <c r="Q12044" s="92" t="s">
        <v>50</v>
      </c>
      <c r="BF12044" s="101" t="s">
        <v>58</v>
      </c>
      <c r="BK12044" s="98" t="s">
        <v>70</v>
      </c>
    </row>
    <row r="12045" spans="17:63" ht="29.25" customHeight="1" x14ac:dyDescent="0.2">
      <c r="Q12045" s="92" t="s">
        <v>50</v>
      </c>
      <c r="BF12045" s="101" t="s">
        <v>58</v>
      </c>
      <c r="BK12045" s="98" t="s">
        <v>70</v>
      </c>
    </row>
    <row r="12046" spans="17:63" ht="29.25" customHeight="1" x14ac:dyDescent="0.2">
      <c r="Q12046" s="92" t="s">
        <v>50</v>
      </c>
      <c r="BF12046" s="101" t="s">
        <v>58</v>
      </c>
      <c r="BK12046" s="98" t="s">
        <v>70</v>
      </c>
    </row>
    <row r="12047" spans="17:63" ht="29.25" customHeight="1" x14ac:dyDescent="0.2">
      <c r="Q12047" s="92" t="s">
        <v>50</v>
      </c>
      <c r="BF12047" s="101" t="s">
        <v>58</v>
      </c>
      <c r="BK12047" s="98" t="s">
        <v>70</v>
      </c>
    </row>
    <row r="12048" spans="17:63" ht="29.25" customHeight="1" x14ac:dyDescent="0.2">
      <c r="Q12048" s="92" t="s">
        <v>50</v>
      </c>
      <c r="BF12048" s="101" t="s">
        <v>58</v>
      </c>
      <c r="BK12048" s="98" t="s">
        <v>70</v>
      </c>
    </row>
    <row r="12049" spans="17:63" ht="29.25" customHeight="1" x14ac:dyDescent="0.2">
      <c r="Q12049" s="92" t="s">
        <v>50</v>
      </c>
      <c r="BF12049" s="101" t="s">
        <v>58</v>
      </c>
      <c r="BK12049" s="98" t="s">
        <v>70</v>
      </c>
    </row>
    <row r="12050" spans="17:63" ht="29.25" customHeight="1" x14ac:dyDescent="0.2">
      <c r="Q12050" s="92" t="s">
        <v>50</v>
      </c>
      <c r="BF12050" s="101" t="s">
        <v>58</v>
      </c>
      <c r="BK12050" s="98" t="s">
        <v>70</v>
      </c>
    </row>
    <row r="12051" spans="17:63" ht="29.25" customHeight="1" x14ac:dyDescent="0.2">
      <c r="Q12051" s="92" t="s">
        <v>50</v>
      </c>
      <c r="BF12051" s="101" t="s">
        <v>58</v>
      </c>
      <c r="BK12051" s="98" t="s">
        <v>70</v>
      </c>
    </row>
    <row r="12052" spans="17:63" ht="29.25" customHeight="1" x14ac:dyDescent="0.2">
      <c r="Q12052" s="92" t="s">
        <v>50</v>
      </c>
      <c r="BF12052" s="101" t="s">
        <v>58</v>
      </c>
      <c r="BK12052" s="98" t="s">
        <v>70</v>
      </c>
    </row>
    <row r="12053" spans="17:63" ht="29.25" customHeight="1" x14ac:dyDescent="0.2">
      <c r="Q12053" s="92" t="s">
        <v>50</v>
      </c>
      <c r="BF12053" s="101" t="s">
        <v>58</v>
      </c>
      <c r="BK12053" s="98" t="s">
        <v>70</v>
      </c>
    </row>
    <row r="12054" spans="17:63" ht="29.25" customHeight="1" x14ac:dyDescent="0.2">
      <c r="Q12054" s="92" t="s">
        <v>50</v>
      </c>
      <c r="BF12054" s="101" t="s">
        <v>58</v>
      </c>
      <c r="BK12054" s="98" t="s">
        <v>70</v>
      </c>
    </row>
    <row r="12055" spans="17:63" ht="29.25" customHeight="1" x14ac:dyDescent="0.2">
      <c r="Q12055" s="92" t="s">
        <v>50</v>
      </c>
      <c r="BF12055" s="101" t="s">
        <v>58</v>
      </c>
      <c r="BK12055" s="98" t="s">
        <v>70</v>
      </c>
    </row>
    <row r="12056" spans="17:63" ht="29.25" customHeight="1" x14ac:dyDescent="0.2">
      <c r="Q12056" s="92" t="s">
        <v>50</v>
      </c>
      <c r="BF12056" s="101" t="s">
        <v>58</v>
      </c>
      <c r="BK12056" s="98" t="s">
        <v>70</v>
      </c>
    </row>
    <row r="12057" spans="17:63" ht="29.25" customHeight="1" x14ac:dyDescent="0.2">
      <c r="Q12057" s="92" t="s">
        <v>50</v>
      </c>
      <c r="BF12057" s="101" t="s">
        <v>58</v>
      </c>
      <c r="BK12057" s="98" t="s">
        <v>70</v>
      </c>
    </row>
    <row r="12058" spans="17:63" ht="29.25" customHeight="1" x14ac:dyDescent="0.2">
      <c r="Q12058" s="92" t="s">
        <v>50</v>
      </c>
      <c r="BF12058" s="101" t="s">
        <v>58</v>
      </c>
      <c r="BK12058" s="98" t="s">
        <v>70</v>
      </c>
    </row>
    <row r="12059" spans="17:63" ht="29.25" customHeight="1" x14ac:dyDescent="0.2">
      <c r="Q12059" s="92" t="s">
        <v>50</v>
      </c>
      <c r="BF12059" s="101" t="s">
        <v>58</v>
      </c>
      <c r="BK12059" s="98" t="s">
        <v>70</v>
      </c>
    </row>
    <row r="12060" spans="17:63" ht="29.25" customHeight="1" x14ac:dyDescent="0.2">
      <c r="Q12060" s="92" t="s">
        <v>50</v>
      </c>
      <c r="BF12060" s="101" t="s">
        <v>58</v>
      </c>
      <c r="BK12060" s="98" t="s">
        <v>70</v>
      </c>
    </row>
    <row r="12061" spans="17:63" ht="29.25" customHeight="1" x14ac:dyDescent="0.2">
      <c r="Q12061" s="92" t="s">
        <v>50</v>
      </c>
      <c r="BF12061" s="101" t="s">
        <v>58</v>
      </c>
      <c r="BK12061" s="98" t="s">
        <v>70</v>
      </c>
    </row>
    <row r="12062" spans="17:63" ht="29.25" customHeight="1" x14ac:dyDescent="0.2">
      <c r="Q12062" s="92" t="s">
        <v>50</v>
      </c>
      <c r="BF12062" s="101" t="s">
        <v>58</v>
      </c>
      <c r="BK12062" s="98" t="s">
        <v>70</v>
      </c>
    </row>
    <row r="12063" spans="17:63" ht="29.25" customHeight="1" x14ac:dyDescent="0.2">
      <c r="Q12063" s="92" t="s">
        <v>50</v>
      </c>
      <c r="BF12063" s="101" t="s">
        <v>58</v>
      </c>
      <c r="BK12063" s="98" t="s">
        <v>70</v>
      </c>
    </row>
    <row r="12064" spans="17:63" ht="29.25" customHeight="1" x14ac:dyDescent="0.2">
      <c r="Q12064" s="92" t="s">
        <v>50</v>
      </c>
      <c r="BF12064" s="101" t="s">
        <v>58</v>
      </c>
      <c r="BK12064" s="98" t="s">
        <v>70</v>
      </c>
    </row>
    <row r="12065" spans="17:63" ht="29.25" customHeight="1" x14ac:dyDescent="0.2">
      <c r="Q12065" s="92" t="s">
        <v>50</v>
      </c>
      <c r="BF12065" s="101" t="s">
        <v>58</v>
      </c>
      <c r="BK12065" s="98" t="s">
        <v>70</v>
      </c>
    </row>
    <row r="12066" spans="17:63" ht="29.25" customHeight="1" x14ac:dyDescent="0.2">
      <c r="Q12066" s="92" t="s">
        <v>50</v>
      </c>
      <c r="BF12066" s="101" t="s">
        <v>58</v>
      </c>
      <c r="BK12066" s="98" t="s">
        <v>70</v>
      </c>
    </row>
    <row r="12067" spans="17:63" ht="29.25" customHeight="1" x14ac:dyDescent="0.2">
      <c r="Q12067" s="92" t="s">
        <v>50</v>
      </c>
      <c r="BF12067" s="101" t="s">
        <v>58</v>
      </c>
      <c r="BK12067" s="98" t="s">
        <v>70</v>
      </c>
    </row>
    <row r="12068" spans="17:63" ht="29.25" customHeight="1" x14ac:dyDescent="0.2">
      <c r="Q12068" s="92" t="s">
        <v>50</v>
      </c>
      <c r="BF12068" s="101" t="s">
        <v>58</v>
      </c>
      <c r="BK12068" s="98" t="s">
        <v>70</v>
      </c>
    </row>
    <row r="12069" spans="17:63" ht="29.25" customHeight="1" x14ac:dyDescent="0.2">
      <c r="Q12069" s="92" t="s">
        <v>50</v>
      </c>
      <c r="BF12069" s="101" t="s">
        <v>58</v>
      </c>
      <c r="BK12069" s="98" t="s">
        <v>70</v>
      </c>
    </row>
    <row r="12070" spans="17:63" ht="29.25" customHeight="1" x14ac:dyDescent="0.2">
      <c r="Q12070" s="92" t="s">
        <v>50</v>
      </c>
      <c r="BF12070" s="101" t="s">
        <v>58</v>
      </c>
      <c r="BK12070" s="98" t="s">
        <v>70</v>
      </c>
    </row>
    <row r="12071" spans="17:63" ht="29.25" customHeight="1" x14ac:dyDescent="0.2">
      <c r="Q12071" s="92" t="s">
        <v>50</v>
      </c>
      <c r="BF12071" s="101" t="s">
        <v>58</v>
      </c>
      <c r="BK12071" s="98" t="s">
        <v>70</v>
      </c>
    </row>
    <row r="12072" spans="17:63" ht="29.25" customHeight="1" x14ac:dyDescent="0.2">
      <c r="Q12072" s="92" t="s">
        <v>50</v>
      </c>
      <c r="BF12072" s="101" t="s">
        <v>58</v>
      </c>
      <c r="BK12072" s="98" t="s">
        <v>70</v>
      </c>
    </row>
    <row r="12073" spans="17:63" ht="29.25" customHeight="1" x14ac:dyDescent="0.2">
      <c r="Q12073" s="92" t="s">
        <v>50</v>
      </c>
      <c r="BF12073" s="101" t="s">
        <v>58</v>
      </c>
      <c r="BK12073" s="98" t="s">
        <v>70</v>
      </c>
    </row>
    <row r="12074" spans="17:63" ht="29.25" customHeight="1" x14ac:dyDescent="0.2">
      <c r="Q12074" s="92" t="s">
        <v>50</v>
      </c>
      <c r="BF12074" s="101" t="s">
        <v>58</v>
      </c>
      <c r="BK12074" s="98" t="s">
        <v>70</v>
      </c>
    </row>
    <row r="12075" spans="17:63" ht="29.25" customHeight="1" x14ac:dyDescent="0.2">
      <c r="Q12075" s="92" t="s">
        <v>50</v>
      </c>
      <c r="BF12075" s="101" t="s">
        <v>58</v>
      </c>
      <c r="BK12075" s="98" t="s">
        <v>70</v>
      </c>
    </row>
    <row r="12076" spans="17:63" ht="29.25" customHeight="1" x14ac:dyDescent="0.2">
      <c r="Q12076" s="92" t="s">
        <v>50</v>
      </c>
      <c r="BF12076" s="101" t="s">
        <v>58</v>
      </c>
      <c r="BK12076" s="98" t="s">
        <v>70</v>
      </c>
    </row>
    <row r="12077" spans="17:63" ht="29.25" customHeight="1" x14ac:dyDescent="0.2">
      <c r="Q12077" s="92" t="s">
        <v>50</v>
      </c>
      <c r="BF12077" s="101" t="s">
        <v>58</v>
      </c>
      <c r="BK12077" s="98" t="s">
        <v>70</v>
      </c>
    </row>
    <row r="12078" spans="17:63" ht="29.25" customHeight="1" x14ac:dyDescent="0.2">
      <c r="Q12078" s="92" t="s">
        <v>50</v>
      </c>
      <c r="BF12078" s="101" t="s">
        <v>58</v>
      </c>
      <c r="BK12078" s="98" t="s">
        <v>70</v>
      </c>
    </row>
    <row r="12079" spans="17:63" ht="29.25" customHeight="1" x14ac:dyDescent="0.2">
      <c r="Q12079" s="92" t="s">
        <v>50</v>
      </c>
      <c r="BF12079" s="101" t="s">
        <v>58</v>
      </c>
      <c r="BK12079" s="98" t="s">
        <v>70</v>
      </c>
    </row>
    <row r="12080" spans="17:63" ht="29.25" customHeight="1" x14ac:dyDescent="0.2">
      <c r="Q12080" s="92" t="s">
        <v>50</v>
      </c>
      <c r="BF12080" s="101" t="s">
        <v>58</v>
      </c>
      <c r="BK12080" s="98" t="s">
        <v>70</v>
      </c>
    </row>
    <row r="12081" spans="17:63" ht="29.25" customHeight="1" x14ac:dyDescent="0.2">
      <c r="Q12081" s="92" t="s">
        <v>50</v>
      </c>
      <c r="BF12081" s="101" t="s">
        <v>58</v>
      </c>
      <c r="BK12081" s="98" t="s">
        <v>70</v>
      </c>
    </row>
    <row r="12082" spans="17:63" ht="29.25" customHeight="1" x14ac:dyDescent="0.2">
      <c r="Q12082" s="92" t="s">
        <v>50</v>
      </c>
      <c r="BF12082" s="101" t="s">
        <v>58</v>
      </c>
      <c r="BK12082" s="98" t="s">
        <v>70</v>
      </c>
    </row>
    <row r="12083" spans="17:63" ht="29.25" customHeight="1" x14ac:dyDescent="0.2">
      <c r="Q12083" s="92" t="s">
        <v>50</v>
      </c>
      <c r="BF12083" s="101" t="s">
        <v>58</v>
      </c>
      <c r="BK12083" s="98" t="s">
        <v>70</v>
      </c>
    </row>
    <row r="12084" spans="17:63" ht="29.25" customHeight="1" x14ac:dyDescent="0.2">
      <c r="Q12084" s="92" t="s">
        <v>50</v>
      </c>
      <c r="BF12084" s="101" t="s">
        <v>58</v>
      </c>
      <c r="BK12084" s="98" t="s">
        <v>70</v>
      </c>
    </row>
    <row r="12085" spans="17:63" ht="29.25" customHeight="1" x14ac:dyDescent="0.2">
      <c r="Q12085" s="92" t="s">
        <v>50</v>
      </c>
      <c r="BF12085" s="101" t="s">
        <v>58</v>
      </c>
      <c r="BK12085" s="98" t="s">
        <v>70</v>
      </c>
    </row>
    <row r="12086" spans="17:63" ht="29.25" customHeight="1" x14ac:dyDescent="0.2">
      <c r="Q12086" s="92" t="s">
        <v>50</v>
      </c>
      <c r="BF12086" s="101" t="s">
        <v>58</v>
      </c>
      <c r="BK12086" s="98" t="s">
        <v>70</v>
      </c>
    </row>
    <row r="12087" spans="17:63" ht="29.25" customHeight="1" x14ac:dyDescent="0.2">
      <c r="Q12087" s="92" t="s">
        <v>50</v>
      </c>
      <c r="BF12087" s="101" t="s">
        <v>58</v>
      </c>
      <c r="BK12087" s="98" t="s">
        <v>70</v>
      </c>
    </row>
    <row r="12088" spans="17:63" ht="29.25" customHeight="1" x14ac:dyDescent="0.2">
      <c r="Q12088" s="92" t="s">
        <v>50</v>
      </c>
      <c r="BF12088" s="101" t="s">
        <v>58</v>
      </c>
      <c r="BK12088" s="98" t="s">
        <v>70</v>
      </c>
    </row>
    <row r="12089" spans="17:63" ht="29.25" customHeight="1" x14ac:dyDescent="0.2">
      <c r="Q12089" s="92" t="s">
        <v>50</v>
      </c>
      <c r="BF12089" s="101" t="s">
        <v>58</v>
      </c>
      <c r="BK12089" s="98" t="s">
        <v>70</v>
      </c>
    </row>
    <row r="12090" spans="17:63" ht="29.25" customHeight="1" x14ac:dyDescent="0.2">
      <c r="Q12090" s="92" t="s">
        <v>50</v>
      </c>
      <c r="BF12090" s="101" t="s">
        <v>58</v>
      </c>
      <c r="BK12090" s="98" t="s">
        <v>70</v>
      </c>
    </row>
    <row r="12091" spans="17:63" ht="29.25" customHeight="1" x14ac:dyDescent="0.2">
      <c r="Q12091" s="92" t="s">
        <v>50</v>
      </c>
      <c r="BF12091" s="101" t="s">
        <v>58</v>
      </c>
      <c r="BK12091" s="98" t="s">
        <v>70</v>
      </c>
    </row>
    <row r="12092" spans="17:63" ht="29.25" customHeight="1" x14ac:dyDescent="0.2">
      <c r="Q12092" s="92" t="s">
        <v>50</v>
      </c>
      <c r="BF12092" s="101" t="s">
        <v>58</v>
      </c>
      <c r="BK12092" s="98" t="s">
        <v>70</v>
      </c>
    </row>
    <row r="12093" spans="17:63" ht="29.25" customHeight="1" x14ac:dyDescent="0.2">
      <c r="Q12093" s="92" t="s">
        <v>50</v>
      </c>
      <c r="BF12093" s="101" t="s">
        <v>58</v>
      </c>
      <c r="BK12093" s="98" t="s">
        <v>70</v>
      </c>
    </row>
    <row r="12094" spans="17:63" ht="29.25" customHeight="1" x14ac:dyDescent="0.2">
      <c r="Q12094" s="92" t="s">
        <v>50</v>
      </c>
      <c r="BF12094" s="101" t="s">
        <v>58</v>
      </c>
      <c r="BK12094" s="98" t="s">
        <v>70</v>
      </c>
    </row>
    <row r="12095" spans="17:63" ht="29.25" customHeight="1" x14ac:dyDescent="0.2">
      <c r="Q12095" s="92" t="s">
        <v>50</v>
      </c>
      <c r="BF12095" s="101" t="s">
        <v>58</v>
      </c>
      <c r="BK12095" s="98" t="s">
        <v>70</v>
      </c>
    </row>
    <row r="12096" spans="17:63" ht="29.25" customHeight="1" x14ac:dyDescent="0.2">
      <c r="Q12096" s="92" t="s">
        <v>50</v>
      </c>
      <c r="BF12096" s="101" t="s">
        <v>58</v>
      </c>
      <c r="BK12096" s="98" t="s">
        <v>70</v>
      </c>
    </row>
    <row r="12097" spans="17:63" ht="29.25" customHeight="1" x14ac:dyDescent="0.2">
      <c r="Q12097" s="92" t="s">
        <v>50</v>
      </c>
      <c r="BF12097" s="101" t="s">
        <v>58</v>
      </c>
      <c r="BK12097" s="98" t="s">
        <v>70</v>
      </c>
    </row>
    <row r="12098" spans="17:63" ht="29.25" customHeight="1" x14ac:dyDescent="0.2">
      <c r="Q12098" s="92" t="s">
        <v>50</v>
      </c>
      <c r="BF12098" s="101" t="s">
        <v>58</v>
      </c>
      <c r="BK12098" s="98" t="s">
        <v>70</v>
      </c>
    </row>
    <row r="12099" spans="17:63" ht="29.25" customHeight="1" x14ac:dyDescent="0.2">
      <c r="Q12099" s="92" t="s">
        <v>50</v>
      </c>
      <c r="BF12099" s="101" t="s">
        <v>58</v>
      </c>
      <c r="BK12099" s="98" t="s">
        <v>70</v>
      </c>
    </row>
    <row r="12100" spans="17:63" ht="29.25" customHeight="1" x14ac:dyDescent="0.2">
      <c r="Q12100" s="92" t="s">
        <v>50</v>
      </c>
      <c r="BF12100" s="101" t="s">
        <v>58</v>
      </c>
      <c r="BK12100" s="98" t="s">
        <v>70</v>
      </c>
    </row>
    <row r="12101" spans="17:63" ht="29.25" customHeight="1" x14ac:dyDescent="0.2">
      <c r="Q12101" s="92" t="s">
        <v>50</v>
      </c>
      <c r="BF12101" s="101" t="s">
        <v>58</v>
      </c>
      <c r="BK12101" s="98" t="s">
        <v>70</v>
      </c>
    </row>
    <row r="12102" spans="17:63" ht="29.25" customHeight="1" x14ac:dyDescent="0.2">
      <c r="Q12102" s="92" t="s">
        <v>50</v>
      </c>
      <c r="BF12102" s="101" t="s">
        <v>58</v>
      </c>
      <c r="BK12102" s="98" t="s">
        <v>70</v>
      </c>
    </row>
    <row r="12103" spans="17:63" ht="29.25" customHeight="1" x14ac:dyDescent="0.2">
      <c r="Q12103" s="92" t="s">
        <v>50</v>
      </c>
      <c r="BF12103" s="101" t="s">
        <v>58</v>
      </c>
      <c r="BK12103" s="98" t="s">
        <v>70</v>
      </c>
    </row>
    <row r="12104" spans="17:63" ht="29.25" customHeight="1" x14ac:dyDescent="0.2">
      <c r="Q12104" s="92" t="s">
        <v>50</v>
      </c>
      <c r="BF12104" s="101" t="s">
        <v>58</v>
      </c>
      <c r="BK12104" s="98" t="s">
        <v>70</v>
      </c>
    </row>
    <row r="12105" spans="17:63" ht="29.25" customHeight="1" x14ac:dyDescent="0.2">
      <c r="Q12105" s="92" t="s">
        <v>50</v>
      </c>
      <c r="BF12105" s="101" t="s">
        <v>58</v>
      </c>
      <c r="BK12105" s="98" t="s">
        <v>70</v>
      </c>
    </row>
    <row r="12106" spans="17:63" ht="29.25" customHeight="1" x14ac:dyDescent="0.2">
      <c r="Q12106" s="92" t="s">
        <v>50</v>
      </c>
      <c r="BF12106" s="101" t="s">
        <v>58</v>
      </c>
      <c r="BK12106" s="98" t="s">
        <v>70</v>
      </c>
    </row>
    <row r="12107" spans="17:63" ht="29.25" customHeight="1" x14ac:dyDescent="0.2">
      <c r="Q12107" s="92" t="s">
        <v>50</v>
      </c>
      <c r="BF12107" s="101" t="s">
        <v>58</v>
      </c>
      <c r="BK12107" s="98" t="s">
        <v>70</v>
      </c>
    </row>
    <row r="12108" spans="17:63" ht="29.25" customHeight="1" x14ac:dyDescent="0.2">
      <c r="Q12108" s="92" t="s">
        <v>50</v>
      </c>
      <c r="BF12108" s="101" t="s">
        <v>58</v>
      </c>
      <c r="BK12108" s="98" t="s">
        <v>70</v>
      </c>
    </row>
    <row r="12109" spans="17:63" ht="29.25" customHeight="1" x14ac:dyDescent="0.2">
      <c r="Q12109" s="92" t="s">
        <v>50</v>
      </c>
      <c r="BF12109" s="101" t="s">
        <v>58</v>
      </c>
      <c r="BK12109" s="98" t="s">
        <v>70</v>
      </c>
    </row>
    <row r="12110" spans="17:63" ht="29.25" customHeight="1" x14ac:dyDescent="0.2">
      <c r="Q12110" s="92" t="s">
        <v>50</v>
      </c>
      <c r="BF12110" s="101" t="s">
        <v>58</v>
      </c>
      <c r="BK12110" s="98" t="s">
        <v>70</v>
      </c>
    </row>
    <row r="12111" spans="17:63" ht="29.25" customHeight="1" x14ac:dyDescent="0.2">
      <c r="Q12111" s="92" t="s">
        <v>50</v>
      </c>
      <c r="BF12111" s="101" t="s">
        <v>58</v>
      </c>
      <c r="BK12111" s="98" t="s">
        <v>70</v>
      </c>
    </row>
    <row r="12112" spans="17:63" ht="29.25" customHeight="1" x14ac:dyDescent="0.2">
      <c r="Q12112" s="92" t="s">
        <v>50</v>
      </c>
      <c r="BF12112" s="101" t="s">
        <v>58</v>
      </c>
      <c r="BK12112" s="98" t="s">
        <v>70</v>
      </c>
    </row>
    <row r="12113" spans="17:63" ht="29.25" customHeight="1" x14ac:dyDescent="0.2">
      <c r="Q12113" s="92" t="s">
        <v>50</v>
      </c>
      <c r="BF12113" s="101" t="s">
        <v>58</v>
      </c>
      <c r="BK12113" s="98" t="s">
        <v>70</v>
      </c>
    </row>
    <row r="12114" spans="17:63" ht="29.25" customHeight="1" x14ac:dyDescent="0.2">
      <c r="Q12114" s="92" t="s">
        <v>50</v>
      </c>
      <c r="BF12114" s="101" t="s">
        <v>58</v>
      </c>
      <c r="BK12114" s="98" t="s">
        <v>70</v>
      </c>
    </row>
    <row r="12115" spans="17:63" ht="29.25" customHeight="1" x14ac:dyDescent="0.2">
      <c r="Q12115" s="92" t="s">
        <v>50</v>
      </c>
      <c r="BF12115" s="101" t="s">
        <v>58</v>
      </c>
      <c r="BK12115" s="98" t="s">
        <v>70</v>
      </c>
    </row>
    <row r="12116" spans="17:63" ht="29.25" customHeight="1" x14ac:dyDescent="0.2">
      <c r="Q12116" s="92" t="s">
        <v>50</v>
      </c>
      <c r="BF12116" s="101" t="s">
        <v>58</v>
      </c>
      <c r="BK12116" s="98" t="s">
        <v>70</v>
      </c>
    </row>
    <row r="12117" spans="17:63" ht="29.25" customHeight="1" x14ac:dyDescent="0.2">
      <c r="Q12117" s="92" t="s">
        <v>50</v>
      </c>
      <c r="BF12117" s="101" t="s">
        <v>58</v>
      </c>
      <c r="BK12117" s="98" t="s">
        <v>70</v>
      </c>
    </row>
    <row r="12118" spans="17:63" ht="29.25" customHeight="1" x14ac:dyDescent="0.2">
      <c r="Q12118" s="92" t="s">
        <v>50</v>
      </c>
      <c r="BF12118" s="101" t="s">
        <v>58</v>
      </c>
      <c r="BK12118" s="98" t="s">
        <v>70</v>
      </c>
    </row>
    <row r="12119" spans="17:63" ht="29.25" customHeight="1" x14ac:dyDescent="0.2">
      <c r="Q12119" s="92" t="s">
        <v>50</v>
      </c>
      <c r="BF12119" s="101" t="s">
        <v>58</v>
      </c>
      <c r="BK12119" s="98" t="s">
        <v>70</v>
      </c>
    </row>
    <row r="12120" spans="17:63" ht="29.25" customHeight="1" x14ac:dyDescent="0.2">
      <c r="Q12120" s="92" t="s">
        <v>50</v>
      </c>
      <c r="BF12120" s="101" t="s">
        <v>58</v>
      </c>
      <c r="BK12120" s="98" t="s">
        <v>70</v>
      </c>
    </row>
    <row r="12121" spans="17:63" ht="29.25" customHeight="1" x14ac:dyDescent="0.2">
      <c r="Q12121" s="92" t="s">
        <v>50</v>
      </c>
      <c r="BF12121" s="101" t="s">
        <v>58</v>
      </c>
      <c r="BK12121" s="98" t="s">
        <v>70</v>
      </c>
    </row>
    <row r="12122" spans="17:63" ht="29.25" customHeight="1" x14ac:dyDescent="0.2">
      <c r="Q12122" s="92" t="s">
        <v>50</v>
      </c>
      <c r="BF12122" s="101" t="s">
        <v>58</v>
      </c>
      <c r="BK12122" s="98" t="s">
        <v>70</v>
      </c>
    </row>
    <row r="12123" spans="17:63" ht="29.25" customHeight="1" x14ac:dyDescent="0.2">
      <c r="Q12123" s="92" t="s">
        <v>50</v>
      </c>
      <c r="BF12123" s="101" t="s">
        <v>58</v>
      </c>
      <c r="BK12123" s="98" t="s">
        <v>70</v>
      </c>
    </row>
    <row r="12124" spans="17:63" ht="29.25" customHeight="1" x14ac:dyDescent="0.2">
      <c r="Q12124" s="92" t="s">
        <v>50</v>
      </c>
      <c r="BF12124" s="101" t="s">
        <v>58</v>
      </c>
      <c r="BK12124" s="98" t="s">
        <v>70</v>
      </c>
    </row>
    <row r="12125" spans="17:63" ht="29.25" customHeight="1" x14ac:dyDescent="0.2">
      <c r="Q12125" s="92" t="s">
        <v>50</v>
      </c>
      <c r="BF12125" s="101" t="s">
        <v>58</v>
      </c>
      <c r="BK12125" s="98" t="s">
        <v>70</v>
      </c>
    </row>
    <row r="12126" spans="17:63" ht="29.25" customHeight="1" x14ac:dyDescent="0.2">
      <c r="Q12126" s="92" t="s">
        <v>50</v>
      </c>
      <c r="BF12126" s="101" t="s">
        <v>58</v>
      </c>
      <c r="BK12126" s="98" t="s">
        <v>70</v>
      </c>
    </row>
    <row r="12127" spans="17:63" ht="29.25" customHeight="1" x14ac:dyDescent="0.2">
      <c r="Q12127" s="92" t="s">
        <v>50</v>
      </c>
      <c r="BF12127" s="101" t="s">
        <v>58</v>
      </c>
      <c r="BK12127" s="98" t="s">
        <v>70</v>
      </c>
    </row>
    <row r="12128" spans="17:63" ht="29.25" customHeight="1" x14ac:dyDescent="0.2">
      <c r="Q12128" s="92" t="s">
        <v>50</v>
      </c>
      <c r="BF12128" s="101" t="s">
        <v>58</v>
      </c>
      <c r="BK12128" s="98" t="s">
        <v>70</v>
      </c>
    </row>
    <row r="12129" spans="17:63" ht="29.25" customHeight="1" x14ac:dyDescent="0.2">
      <c r="Q12129" s="92" t="s">
        <v>50</v>
      </c>
      <c r="BF12129" s="101" t="s">
        <v>58</v>
      </c>
      <c r="BK12129" s="98" t="s">
        <v>70</v>
      </c>
    </row>
    <row r="12130" spans="17:63" ht="29.25" customHeight="1" x14ac:dyDescent="0.2">
      <c r="Q12130" s="92" t="s">
        <v>50</v>
      </c>
      <c r="BF12130" s="101" t="s">
        <v>58</v>
      </c>
      <c r="BK12130" s="98" t="s">
        <v>70</v>
      </c>
    </row>
    <row r="12131" spans="17:63" ht="29.25" customHeight="1" x14ac:dyDescent="0.2">
      <c r="Q12131" s="92" t="s">
        <v>50</v>
      </c>
      <c r="BF12131" s="101" t="s">
        <v>58</v>
      </c>
      <c r="BK12131" s="98" t="s">
        <v>70</v>
      </c>
    </row>
    <row r="12132" spans="17:63" ht="29.25" customHeight="1" x14ac:dyDescent="0.2">
      <c r="Q12132" s="92" t="s">
        <v>50</v>
      </c>
      <c r="BF12132" s="101" t="s">
        <v>58</v>
      </c>
      <c r="BK12132" s="98" t="s">
        <v>70</v>
      </c>
    </row>
    <row r="12133" spans="17:63" ht="29.25" customHeight="1" x14ac:dyDescent="0.2">
      <c r="Q12133" s="92" t="s">
        <v>50</v>
      </c>
      <c r="BF12133" s="101" t="s">
        <v>58</v>
      </c>
      <c r="BK12133" s="98" t="s">
        <v>70</v>
      </c>
    </row>
    <row r="12134" spans="17:63" ht="29.25" customHeight="1" x14ac:dyDescent="0.2">
      <c r="Q12134" s="92" t="s">
        <v>50</v>
      </c>
      <c r="BF12134" s="101" t="s">
        <v>58</v>
      </c>
      <c r="BK12134" s="98" t="s">
        <v>70</v>
      </c>
    </row>
    <row r="12135" spans="17:63" ht="29.25" customHeight="1" x14ac:dyDescent="0.2">
      <c r="Q12135" s="92" t="s">
        <v>50</v>
      </c>
      <c r="BF12135" s="101" t="s">
        <v>58</v>
      </c>
      <c r="BK12135" s="98" t="s">
        <v>70</v>
      </c>
    </row>
    <row r="12136" spans="17:63" ht="29.25" customHeight="1" x14ac:dyDescent="0.2">
      <c r="Q12136" s="92" t="s">
        <v>50</v>
      </c>
      <c r="BF12136" s="101" t="s">
        <v>58</v>
      </c>
      <c r="BK12136" s="98" t="s">
        <v>70</v>
      </c>
    </row>
    <row r="12137" spans="17:63" ht="29.25" customHeight="1" x14ac:dyDescent="0.2">
      <c r="Q12137" s="92" t="s">
        <v>50</v>
      </c>
      <c r="BF12137" s="101" t="s">
        <v>58</v>
      </c>
      <c r="BK12137" s="98" t="s">
        <v>70</v>
      </c>
    </row>
    <row r="12138" spans="17:63" ht="29.25" customHeight="1" x14ac:dyDescent="0.2">
      <c r="Q12138" s="92" t="s">
        <v>50</v>
      </c>
      <c r="BF12138" s="101" t="s">
        <v>58</v>
      </c>
      <c r="BK12138" s="98" t="s">
        <v>70</v>
      </c>
    </row>
    <row r="12139" spans="17:63" ht="29.25" customHeight="1" x14ac:dyDescent="0.2">
      <c r="Q12139" s="92" t="s">
        <v>50</v>
      </c>
      <c r="BF12139" s="101" t="s">
        <v>58</v>
      </c>
      <c r="BK12139" s="98" t="s">
        <v>70</v>
      </c>
    </row>
    <row r="12140" spans="17:63" ht="29.25" customHeight="1" x14ac:dyDescent="0.2">
      <c r="Q12140" s="92" t="s">
        <v>50</v>
      </c>
      <c r="BF12140" s="101" t="s">
        <v>58</v>
      </c>
      <c r="BK12140" s="98" t="s">
        <v>70</v>
      </c>
    </row>
    <row r="12141" spans="17:63" ht="29.25" customHeight="1" x14ac:dyDescent="0.2">
      <c r="Q12141" s="92" t="s">
        <v>50</v>
      </c>
      <c r="BF12141" s="101" t="s">
        <v>58</v>
      </c>
      <c r="BK12141" s="98" t="s">
        <v>70</v>
      </c>
    </row>
    <row r="12142" spans="17:63" ht="29.25" customHeight="1" x14ac:dyDescent="0.2">
      <c r="Q12142" s="92" t="s">
        <v>50</v>
      </c>
      <c r="BF12142" s="101" t="s">
        <v>58</v>
      </c>
      <c r="BK12142" s="98" t="s">
        <v>70</v>
      </c>
    </row>
    <row r="12143" spans="17:63" ht="29.25" customHeight="1" x14ac:dyDescent="0.2">
      <c r="Q12143" s="92" t="s">
        <v>50</v>
      </c>
      <c r="BF12143" s="101" t="s">
        <v>58</v>
      </c>
      <c r="BK12143" s="98" t="s">
        <v>70</v>
      </c>
    </row>
    <row r="12144" spans="17:63" ht="29.25" customHeight="1" x14ac:dyDescent="0.2">
      <c r="Q12144" s="92" t="s">
        <v>50</v>
      </c>
      <c r="BF12144" s="101" t="s">
        <v>58</v>
      </c>
      <c r="BK12144" s="98" t="s">
        <v>70</v>
      </c>
    </row>
    <row r="12145" spans="17:63" ht="29.25" customHeight="1" x14ac:dyDescent="0.2">
      <c r="Q12145" s="92" t="s">
        <v>50</v>
      </c>
      <c r="BF12145" s="101" t="s">
        <v>58</v>
      </c>
      <c r="BK12145" s="98" t="s">
        <v>70</v>
      </c>
    </row>
    <row r="12146" spans="17:63" ht="29.25" customHeight="1" x14ac:dyDescent="0.2">
      <c r="Q12146" s="92" t="s">
        <v>50</v>
      </c>
      <c r="BF12146" s="101" t="s">
        <v>58</v>
      </c>
      <c r="BK12146" s="98" t="s">
        <v>70</v>
      </c>
    </row>
    <row r="12147" spans="17:63" ht="29.25" customHeight="1" x14ac:dyDescent="0.2">
      <c r="Q12147" s="92" t="s">
        <v>50</v>
      </c>
      <c r="BF12147" s="101" t="s">
        <v>58</v>
      </c>
      <c r="BK12147" s="98" t="s">
        <v>70</v>
      </c>
    </row>
    <row r="12148" spans="17:63" ht="29.25" customHeight="1" x14ac:dyDescent="0.2">
      <c r="Q12148" s="92" t="s">
        <v>50</v>
      </c>
      <c r="BF12148" s="101" t="s">
        <v>58</v>
      </c>
      <c r="BK12148" s="98" t="s">
        <v>70</v>
      </c>
    </row>
    <row r="12149" spans="17:63" ht="29.25" customHeight="1" x14ac:dyDescent="0.2">
      <c r="Q12149" s="92" t="s">
        <v>50</v>
      </c>
      <c r="BF12149" s="101" t="s">
        <v>58</v>
      </c>
      <c r="BK12149" s="98" t="s">
        <v>70</v>
      </c>
    </row>
    <row r="12150" spans="17:63" ht="29.25" customHeight="1" x14ac:dyDescent="0.2">
      <c r="Q12150" s="92" t="s">
        <v>50</v>
      </c>
      <c r="BF12150" s="101" t="s">
        <v>58</v>
      </c>
      <c r="BK12150" s="98" t="s">
        <v>70</v>
      </c>
    </row>
    <row r="12151" spans="17:63" ht="29.25" customHeight="1" x14ac:dyDescent="0.2">
      <c r="Q12151" s="92" t="s">
        <v>50</v>
      </c>
      <c r="BF12151" s="101" t="s">
        <v>58</v>
      </c>
      <c r="BK12151" s="98" t="s">
        <v>70</v>
      </c>
    </row>
    <row r="12152" spans="17:63" ht="29.25" customHeight="1" x14ac:dyDescent="0.2">
      <c r="Q12152" s="92" t="s">
        <v>50</v>
      </c>
      <c r="BF12152" s="101" t="s">
        <v>58</v>
      </c>
      <c r="BK12152" s="98" t="s">
        <v>70</v>
      </c>
    </row>
    <row r="12153" spans="17:63" ht="29.25" customHeight="1" x14ac:dyDescent="0.2">
      <c r="Q12153" s="92" t="s">
        <v>50</v>
      </c>
      <c r="BF12153" s="101" t="s">
        <v>58</v>
      </c>
      <c r="BK12153" s="98" t="s">
        <v>70</v>
      </c>
    </row>
    <row r="12154" spans="17:63" ht="29.25" customHeight="1" x14ac:dyDescent="0.2">
      <c r="Q12154" s="92" t="s">
        <v>50</v>
      </c>
      <c r="BF12154" s="101" t="s">
        <v>58</v>
      </c>
      <c r="BK12154" s="98" t="s">
        <v>70</v>
      </c>
    </row>
    <row r="12155" spans="17:63" ht="29.25" customHeight="1" x14ac:dyDescent="0.2">
      <c r="Q12155" s="92" t="s">
        <v>50</v>
      </c>
      <c r="BF12155" s="101" t="s">
        <v>58</v>
      </c>
      <c r="BK12155" s="98" t="s">
        <v>70</v>
      </c>
    </row>
    <row r="12156" spans="17:63" ht="29.25" customHeight="1" x14ac:dyDescent="0.2">
      <c r="Q12156" s="92" t="s">
        <v>50</v>
      </c>
      <c r="BF12156" s="101" t="s">
        <v>58</v>
      </c>
      <c r="BK12156" s="98" t="s">
        <v>70</v>
      </c>
    </row>
    <row r="12157" spans="17:63" ht="29.25" customHeight="1" x14ac:dyDescent="0.2">
      <c r="Q12157" s="92" t="s">
        <v>50</v>
      </c>
      <c r="BF12157" s="101" t="s">
        <v>58</v>
      </c>
      <c r="BK12157" s="98" t="s">
        <v>70</v>
      </c>
    </row>
    <row r="12158" spans="17:63" ht="29.25" customHeight="1" x14ac:dyDescent="0.2">
      <c r="Q12158" s="92" t="s">
        <v>50</v>
      </c>
      <c r="BF12158" s="101" t="s">
        <v>58</v>
      </c>
      <c r="BK12158" s="98" t="s">
        <v>70</v>
      </c>
    </row>
    <row r="12159" spans="17:63" ht="29.25" customHeight="1" x14ac:dyDescent="0.2">
      <c r="Q12159" s="92" t="s">
        <v>50</v>
      </c>
      <c r="BF12159" s="101" t="s">
        <v>58</v>
      </c>
      <c r="BK12159" s="98" t="s">
        <v>70</v>
      </c>
    </row>
    <row r="12160" spans="17:63" ht="29.25" customHeight="1" x14ac:dyDescent="0.2">
      <c r="Q12160" s="92" t="s">
        <v>50</v>
      </c>
      <c r="BF12160" s="101" t="s">
        <v>58</v>
      </c>
      <c r="BK12160" s="98" t="s">
        <v>70</v>
      </c>
    </row>
    <row r="12161" spans="17:63" ht="29.25" customHeight="1" x14ac:dyDescent="0.2">
      <c r="Q12161" s="92" t="s">
        <v>50</v>
      </c>
      <c r="BF12161" s="101" t="s">
        <v>58</v>
      </c>
      <c r="BK12161" s="98" t="s">
        <v>70</v>
      </c>
    </row>
    <row r="12162" spans="17:63" ht="29.25" customHeight="1" x14ac:dyDescent="0.2">
      <c r="Q12162" s="92" t="s">
        <v>50</v>
      </c>
      <c r="BF12162" s="101" t="s">
        <v>58</v>
      </c>
      <c r="BK12162" s="98" t="s">
        <v>70</v>
      </c>
    </row>
    <row r="12163" spans="17:63" ht="29.25" customHeight="1" x14ac:dyDescent="0.2">
      <c r="Q12163" s="92" t="s">
        <v>50</v>
      </c>
      <c r="BF12163" s="101" t="s">
        <v>58</v>
      </c>
      <c r="BK12163" s="98" t="s">
        <v>70</v>
      </c>
    </row>
    <row r="12164" spans="17:63" ht="29.25" customHeight="1" x14ac:dyDescent="0.2">
      <c r="Q12164" s="92" t="s">
        <v>50</v>
      </c>
      <c r="BF12164" s="101" t="s">
        <v>58</v>
      </c>
      <c r="BK12164" s="98" t="s">
        <v>70</v>
      </c>
    </row>
    <row r="12165" spans="17:63" ht="29.25" customHeight="1" x14ac:dyDescent="0.2">
      <c r="Q12165" s="92" t="s">
        <v>50</v>
      </c>
      <c r="BF12165" s="101" t="s">
        <v>58</v>
      </c>
      <c r="BK12165" s="98" t="s">
        <v>70</v>
      </c>
    </row>
    <row r="12166" spans="17:63" ht="29.25" customHeight="1" x14ac:dyDescent="0.2">
      <c r="Q12166" s="92" t="s">
        <v>50</v>
      </c>
      <c r="BF12166" s="101" t="s">
        <v>58</v>
      </c>
      <c r="BK12166" s="98" t="s">
        <v>70</v>
      </c>
    </row>
    <row r="12167" spans="17:63" ht="29.25" customHeight="1" x14ac:dyDescent="0.2">
      <c r="Q12167" s="92" t="s">
        <v>50</v>
      </c>
      <c r="BF12167" s="101" t="s">
        <v>58</v>
      </c>
      <c r="BK12167" s="98" t="s">
        <v>70</v>
      </c>
    </row>
    <row r="12168" spans="17:63" ht="29.25" customHeight="1" x14ac:dyDescent="0.2">
      <c r="Q12168" s="92" t="s">
        <v>50</v>
      </c>
      <c r="BF12168" s="101" t="s">
        <v>58</v>
      </c>
      <c r="BK12168" s="98" t="s">
        <v>70</v>
      </c>
    </row>
    <row r="12169" spans="17:63" ht="29.25" customHeight="1" x14ac:dyDescent="0.2">
      <c r="Q12169" s="92" t="s">
        <v>50</v>
      </c>
      <c r="BF12169" s="101" t="s">
        <v>58</v>
      </c>
      <c r="BK12169" s="98" t="s">
        <v>70</v>
      </c>
    </row>
    <row r="12170" spans="17:63" ht="29.25" customHeight="1" x14ac:dyDescent="0.2">
      <c r="Q12170" s="92" t="s">
        <v>50</v>
      </c>
      <c r="BF12170" s="101" t="s">
        <v>58</v>
      </c>
      <c r="BK12170" s="98" t="s">
        <v>70</v>
      </c>
    </row>
    <row r="12171" spans="17:63" ht="29.25" customHeight="1" x14ac:dyDescent="0.2">
      <c r="Q12171" s="92" t="s">
        <v>50</v>
      </c>
      <c r="BF12171" s="101" t="s">
        <v>58</v>
      </c>
      <c r="BK12171" s="98" t="s">
        <v>70</v>
      </c>
    </row>
    <row r="12172" spans="17:63" ht="29.25" customHeight="1" x14ac:dyDescent="0.2">
      <c r="Q12172" s="92" t="s">
        <v>50</v>
      </c>
      <c r="BF12172" s="101" t="s">
        <v>58</v>
      </c>
      <c r="BK12172" s="98" t="s">
        <v>70</v>
      </c>
    </row>
    <row r="12173" spans="17:63" ht="29.25" customHeight="1" x14ac:dyDescent="0.2">
      <c r="Q12173" s="92" t="s">
        <v>50</v>
      </c>
      <c r="BF12173" s="101" t="s">
        <v>58</v>
      </c>
      <c r="BK12173" s="98" t="s">
        <v>70</v>
      </c>
    </row>
    <row r="12174" spans="17:63" ht="29.25" customHeight="1" x14ac:dyDescent="0.2">
      <c r="Q12174" s="92" t="s">
        <v>50</v>
      </c>
      <c r="BF12174" s="101" t="s">
        <v>58</v>
      </c>
      <c r="BK12174" s="98" t="s">
        <v>70</v>
      </c>
    </row>
    <row r="12175" spans="17:63" ht="29.25" customHeight="1" x14ac:dyDescent="0.2">
      <c r="Q12175" s="92" t="s">
        <v>50</v>
      </c>
      <c r="BF12175" s="101" t="s">
        <v>58</v>
      </c>
      <c r="BK12175" s="98" t="s">
        <v>70</v>
      </c>
    </row>
    <row r="12176" spans="17:63" ht="29.25" customHeight="1" x14ac:dyDescent="0.2">
      <c r="Q12176" s="92" t="s">
        <v>50</v>
      </c>
      <c r="BF12176" s="101" t="s">
        <v>58</v>
      </c>
      <c r="BK12176" s="98" t="s">
        <v>70</v>
      </c>
    </row>
    <row r="12177" spans="17:63" ht="29.25" customHeight="1" x14ac:dyDescent="0.2">
      <c r="Q12177" s="92" t="s">
        <v>50</v>
      </c>
      <c r="BF12177" s="101" t="s">
        <v>58</v>
      </c>
      <c r="BK12177" s="98" t="s">
        <v>70</v>
      </c>
    </row>
    <row r="12178" spans="17:63" ht="29.25" customHeight="1" x14ac:dyDescent="0.2">
      <c r="Q12178" s="92" t="s">
        <v>50</v>
      </c>
      <c r="BF12178" s="101" t="s">
        <v>58</v>
      </c>
      <c r="BK12178" s="98" t="s">
        <v>70</v>
      </c>
    </row>
    <row r="12179" spans="17:63" ht="29.25" customHeight="1" x14ac:dyDescent="0.2">
      <c r="Q12179" s="92" t="s">
        <v>50</v>
      </c>
      <c r="BF12179" s="101" t="s">
        <v>58</v>
      </c>
      <c r="BK12179" s="98" t="s">
        <v>70</v>
      </c>
    </row>
    <row r="12180" spans="17:63" ht="29.25" customHeight="1" x14ac:dyDescent="0.2">
      <c r="Q12180" s="92" t="s">
        <v>50</v>
      </c>
      <c r="BF12180" s="101" t="s">
        <v>58</v>
      </c>
      <c r="BK12180" s="98" t="s">
        <v>70</v>
      </c>
    </row>
    <row r="12181" spans="17:63" ht="29.25" customHeight="1" x14ac:dyDescent="0.2">
      <c r="Q12181" s="92" t="s">
        <v>50</v>
      </c>
      <c r="BF12181" s="101" t="s">
        <v>58</v>
      </c>
      <c r="BK12181" s="98" t="s">
        <v>70</v>
      </c>
    </row>
    <row r="12182" spans="17:63" ht="29.25" customHeight="1" x14ac:dyDescent="0.2">
      <c r="Q12182" s="92" t="s">
        <v>50</v>
      </c>
      <c r="BF12182" s="101" t="s">
        <v>58</v>
      </c>
      <c r="BK12182" s="98" t="s">
        <v>70</v>
      </c>
    </row>
    <row r="12183" spans="17:63" ht="29.25" customHeight="1" x14ac:dyDescent="0.2">
      <c r="Q12183" s="92" t="s">
        <v>50</v>
      </c>
      <c r="BF12183" s="101" t="s">
        <v>58</v>
      </c>
      <c r="BK12183" s="98" t="s">
        <v>70</v>
      </c>
    </row>
    <row r="12184" spans="17:63" ht="29.25" customHeight="1" x14ac:dyDescent="0.2">
      <c r="Q12184" s="92" t="s">
        <v>50</v>
      </c>
      <c r="BF12184" s="101" t="s">
        <v>58</v>
      </c>
      <c r="BK12184" s="98" t="s">
        <v>70</v>
      </c>
    </row>
    <row r="12185" spans="17:63" ht="29.25" customHeight="1" x14ac:dyDescent="0.2">
      <c r="Q12185" s="92" t="s">
        <v>50</v>
      </c>
      <c r="BF12185" s="101" t="s">
        <v>58</v>
      </c>
      <c r="BK12185" s="98" t="s">
        <v>70</v>
      </c>
    </row>
    <row r="12186" spans="17:63" ht="29.25" customHeight="1" x14ac:dyDescent="0.2">
      <c r="Q12186" s="92" t="s">
        <v>50</v>
      </c>
      <c r="BF12186" s="101" t="s">
        <v>58</v>
      </c>
      <c r="BK12186" s="98" t="s">
        <v>70</v>
      </c>
    </row>
    <row r="12187" spans="17:63" ht="29.25" customHeight="1" x14ac:dyDescent="0.2">
      <c r="Q12187" s="92" t="s">
        <v>50</v>
      </c>
      <c r="BF12187" s="101" t="s">
        <v>58</v>
      </c>
      <c r="BK12187" s="98" t="s">
        <v>70</v>
      </c>
    </row>
    <row r="12188" spans="17:63" ht="29.25" customHeight="1" x14ac:dyDescent="0.2">
      <c r="Q12188" s="92" t="s">
        <v>50</v>
      </c>
      <c r="BF12188" s="101" t="s">
        <v>58</v>
      </c>
      <c r="BK12188" s="98" t="s">
        <v>70</v>
      </c>
    </row>
    <row r="12189" spans="17:63" ht="29.25" customHeight="1" x14ac:dyDescent="0.2">
      <c r="Q12189" s="92" t="s">
        <v>50</v>
      </c>
      <c r="BF12189" s="101" t="s">
        <v>58</v>
      </c>
      <c r="BK12189" s="98" t="s">
        <v>70</v>
      </c>
    </row>
    <row r="12190" spans="17:63" ht="29.25" customHeight="1" x14ac:dyDescent="0.2">
      <c r="Q12190" s="92" t="s">
        <v>50</v>
      </c>
      <c r="BF12190" s="101" t="s">
        <v>58</v>
      </c>
      <c r="BK12190" s="98" t="s">
        <v>70</v>
      </c>
    </row>
    <row r="12191" spans="17:63" ht="29.25" customHeight="1" x14ac:dyDescent="0.2">
      <c r="Q12191" s="92" t="s">
        <v>50</v>
      </c>
      <c r="BF12191" s="101" t="s">
        <v>58</v>
      </c>
      <c r="BK12191" s="98" t="s">
        <v>70</v>
      </c>
    </row>
    <row r="12192" spans="17:63" ht="29.25" customHeight="1" x14ac:dyDescent="0.2">
      <c r="Q12192" s="92" t="s">
        <v>50</v>
      </c>
      <c r="BF12192" s="101" t="s">
        <v>58</v>
      </c>
      <c r="BK12192" s="98" t="s">
        <v>70</v>
      </c>
    </row>
    <row r="12193" spans="17:63" ht="29.25" customHeight="1" x14ac:dyDescent="0.2">
      <c r="Q12193" s="92" t="s">
        <v>50</v>
      </c>
      <c r="BF12193" s="101" t="s">
        <v>58</v>
      </c>
      <c r="BK12193" s="98" t="s">
        <v>70</v>
      </c>
    </row>
    <row r="12194" spans="17:63" ht="29.25" customHeight="1" x14ac:dyDescent="0.2">
      <c r="Q12194" s="92" t="s">
        <v>50</v>
      </c>
      <c r="BF12194" s="101" t="s">
        <v>58</v>
      </c>
      <c r="BK12194" s="98" t="s">
        <v>70</v>
      </c>
    </row>
    <row r="12195" spans="17:63" ht="29.25" customHeight="1" x14ac:dyDescent="0.2">
      <c r="Q12195" s="92" t="s">
        <v>50</v>
      </c>
      <c r="BF12195" s="101" t="s">
        <v>58</v>
      </c>
      <c r="BK12195" s="98" t="s">
        <v>70</v>
      </c>
    </row>
    <row r="12196" spans="17:63" ht="29.25" customHeight="1" x14ac:dyDescent="0.2">
      <c r="Q12196" s="92" t="s">
        <v>50</v>
      </c>
      <c r="BF12196" s="101" t="s">
        <v>58</v>
      </c>
      <c r="BK12196" s="98" t="s">
        <v>70</v>
      </c>
    </row>
    <row r="12197" spans="17:63" ht="29.25" customHeight="1" x14ac:dyDescent="0.2">
      <c r="Q12197" s="92" t="s">
        <v>50</v>
      </c>
      <c r="BF12197" s="101" t="s">
        <v>58</v>
      </c>
      <c r="BK12197" s="98" t="s">
        <v>70</v>
      </c>
    </row>
    <row r="12198" spans="17:63" ht="29.25" customHeight="1" x14ac:dyDescent="0.2">
      <c r="Q12198" s="92" t="s">
        <v>50</v>
      </c>
      <c r="BF12198" s="101" t="s">
        <v>58</v>
      </c>
      <c r="BK12198" s="98" t="s">
        <v>70</v>
      </c>
    </row>
    <row r="12199" spans="17:63" ht="29.25" customHeight="1" x14ac:dyDescent="0.2">
      <c r="Q12199" s="92" t="s">
        <v>50</v>
      </c>
      <c r="BF12199" s="101" t="s">
        <v>58</v>
      </c>
      <c r="BK12199" s="98" t="s">
        <v>70</v>
      </c>
    </row>
    <row r="12200" spans="17:63" ht="29.25" customHeight="1" x14ac:dyDescent="0.2">
      <c r="Q12200" s="92" t="s">
        <v>50</v>
      </c>
      <c r="BF12200" s="101" t="s">
        <v>58</v>
      </c>
      <c r="BK12200" s="98" t="s">
        <v>70</v>
      </c>
    </row>
    <row r="12201" spans="17:63" ht="29.25" customHeight="1" x14ac:dyDescent="0.2">
      <c r="Q12201" s="92" t="s">
        <v>50</v>
      </c>
      <c r="BF12201" s="101" t="s">
        <v>58</v>
      </c>
      <c r="BK12201" s="98" t="s">
        <v>70</v>
      </c>
    </row>
    <row r="12202" spans="17:63" ht="29.25" customHeight="1" x14ac:dyDescent="0.2">
      <c r="Q12202" s="92" t="s">
        <v>50</v>
      </c>
      <c r="BF12202" s="101" t="s">
        <v>58</v>
      </c>
      <c r="BK12202" s="98" t="s">
        <v>70</v>
      </c>
    </row>
    <row r="12203" spans="17:63" ht="29.25" customHeight="1" x14ac:dyDescent="0.2">
      <c r="Q12203" s="92" t="s">
        <v>50</v>
      </c>
      <c r="BF12203" s="101" t="s">
        <v>58</v>
      </c>
      <c r="BK12203" s="98" t="s">
        <v>70</v>
      </c>
    </row>
    <row r="12204" spans="17:63" ht="29.25" customHeight="1" x14ac:dyDescent="0.2">
      <c r="Q12204" s="92" t="s">
        <v>50</v>
      </c>
      <c r="BF12204" s="101" t="s">
        <v>58</v>
      </c>
      <c r="BK12204" s="98" t="s">
        <v>70</v>
      </c>
    </row>
    <row r="12205" spans="17:63" ht="29.25" customHeight="1" x14ac:dyDescent="0.2">
      <c r="Q12205" s="92" t="s">
        <v>50</v>
      </c>
      <c r="BF12205" s="101" t="s">
        <v>58</v>
      </c>
      <c r="BK12205" s="98" t="s">
        <v>70</v>
      </c>
    </row>
    <row r="12206" spans="17:63" ht="29.25" customHeight="1" x14ac:dyDescent="0.2">
      <c r="Q12206" s="92" t="s">
        <v>50</v>
      </c>
      <c r="BF12206" s="101" t="s">
        <v>58</v>
      </c>
      <c r="BK12206" s="98" t="s">
        <v>70</v>
      </c>
    </row>
    <row r="12207" spans="17:63" ht="29.25" customHeight="1" x14ac:dyDescent="0.2">
      <c r="Q12207" s="92" t="s">
        <v>50</v>
      </c>
      <c r="BF12207" s="101" t="s">
        <v>58</v>
      </c>
      <c r="BK12207" s="98" t="s">
        <v>70</v>
      </c>
    </row>
    <row r="12208" spans="17:63" ht="29.25" customHeight="1" x14ac:dyDescent="0.2">
      <c r="Q12208" s="92" t="s">
        <v>50</v>
      </c>
      <c r="BF12208" s="101" t="s">
        <v>58</v>
      </c>
      <c r="BK12208" s="98" t="s">
        <v>70</v>
      </c>
    </row>
    <row r="12209" spans="17:63" ht="29.25" customHeight="1" x14ac:dyDescent="0.2">
      <c r="Q12209" s="92" t="s">
        <v>50</v>
      </c>
      <c r="BF12209" s="101" t="s">
        <v>58</v>
      </c>
      <c r="BK12209" s="98" t="s">
        <v>70</v>
      </c>
    </row>
    <row r="12210" spans="17:63" ht="29.25" customHeight="1" x14ac:dyDescent="0.2">
      <c r="Q12210" s="92" t="s">
        <v>50</v>
      </c>
      <c r="BF12210" s="101" t="s">
        <v>58</v>
      </c>
      <c r="BK12210" s="98" t="s">
        <v>70</v>
      </c>
    </row>
    <row r="12211" spans="17:63" ht="29.25" customHeight="1" x14ac:dyDescent="0.2">
      <c r="Q12211" s="92" t="s">
        <v>50</v>
      </c>
      <c r="BF12211" s="101" t="s">
        <v>58</v>
      </c>
      <c r="BK12211" s="98" t="s">
        <v>70</v>
      </c>
    </row>
    <row r="12212" spans="17:63" ht="29.25" customHeight="1" x14ac:dyDescent="0.2">
      <c r="Q12212" s="92" t="s">
        <v>50</v>
      </c>
      <c r="BF12212" s="101" t="s">
        <v>58</v>
      </c>
      <c r="BK12212" s="98" t="s">
        <v>70</v>
      </c>
    </row>
    <row r="12213" spans="17:63" ht="29.25" customHeight="1" x14ac:dyDescent="0.2">
      <c r="Q12213" s="92" t="s">
        <v>50</v>
      </c>
      <c r="BF12213" s="101" t="s">
        <v>58</v>
      </c>
      <c r="BK12213" s="98" t="s">
        <v>70</v>
      </c>
    </row>
    <row r="12214" spans="17:63" ht="29.25" customHeight="1" x14ac:dyDescent="0.2">
      <c r="Q12214" s="92" t="s">
        <v>50</v>
      </c>
      <c r="BF12214" s="101" t="s">
        <v>58</v>
      </c>
      <c r="BK12214" s="98" t="s">
        <v>70</v>
      </c>
    </row>
    <row r="12215" spans="17:63" ht="29.25" customHeight="1" x14ac:dyDescent="0.2">
      <c r="Q12215" s="92" t="s">
        <v>50</v>
      </c>
      <c r="BF12215" s="101" t="s">
        <v>58</v>
      </c>
      <c r="BK12215" s="98" t="s">
        <v>70</v>
      </c>
    </row>
    <row r="12216" spans="17:63" ht="29.25" customHeight="1" x14ac:dyDescent="0.2">
      <c r="Q12216" s="92" t="s">
        <v>50</v>
      </c>
      <c r="BF12216" s="101" t="s">
        <v>58</v>
      </c>
      <c r="BK12216" s="98" t="s">
        <v>70</v>
      </c>
    </row>
    <row r="12217" spans="17:63" ht="29.25" customHeight="1" x14ac:dyDescent="0.2">
      <c r="Q12217" s="92" t="s">
        <v>50</v>
      </c>
      <c r="BF12217" s="101" t="s">
        <v>58</v>
      </c>
      <c r="BK12217" s="98" t="s">
        <v>70</v>
      </c>
    </row>
    <row r="12218" spans="17:63" ht="29.25" customHeight="1" x14ac:dyDescent="0.2">
      <c r="Q12218" s="92" t="s">
        <v>50</v>
      </c>
      <c r="BF12218" s="101" t="s">
        <v>58</v>
      </c>
      <c r="BK12218" s="98" t="s">
        <v>70</v>
      </c>
    </row>
    <row r="12219" spans="17:63" ht="29.25" customHeight="1" x14ac:dyDescent="0.2">
      <c r="Q12219" s="92" t="s">
        <v>50</v>
      </c>
      <c r="BF12219" s="101" t="s">
        <v>58</v>
      </c>
      <c r="BK12219" s="98" t="s">
        <v>70</v>
      </c>
    </row>
    <row r="12220" spans="17:63" ht="29.25" customHeight="1" x14ac:dyDescent="0.2">
      <c r="Q12220" s="92" t="s">
        <v>50</v>
      </c>
      <c r="BF12220" s="101" t="s">
        <v>58</v>
      </c>
      <c r="BK12220" s="98" t="s">
        <v>70</v>
      </c>
    </row>
    <row r="12221" spans="17:63" ht="29.25" customHeight="1" x14ac:dyDescent="0.2">
      <c r="Q12221" s="92" t="s">
        <v>50</v>
      </c>
      <c r="BF12221" s="101" t="s">
        <v>58</v>
      </c>
      <c r="BK12221" s="98" t="s">
        <v>70</v>
      </c>
    </row>
    <row r="12222" spans="17:63" ht="29.25" customHeight="1" x14ac:dyDescent="0.2">
      <c r="Q12222" s="92" t="s">
        <v>50</v>
      </c>
      <c r="BF12222" s="101" t="s">
        <v>58</v>
      </c>
      <c r="BK12222" s="98" t="s">
        <v>70</v>
      </c>
    </row>
    <row r="12223" spans="17:63" ht="29.25" customHeight="1" x14ac:dyDescent="0.2">
      <c r="Q12223" s="92" t="s">
        <v>50</v>
      </c>
      <c r="BF12223" s="101" t="s">
        <v>58</v>
      </c>
      <c r="BK12223" s="98" t="s">
        <v>70</v>
      </c>
    </row>
    <row r="12224" spans="17:63" ht="29.25" customHeight="1" x14ac:dyDescent="0.2">
      <c r="Q12224" s="92" t="s">
        <v>50</v>
      </c>
      <c r="BF12224" s="101" t="s">
        <v>58</v>
      </c>
      <c r="BK12224" s="98" t="s">
        <v>70</v>
      </c>
    </row>
    <row r="12225" spans="17:63" ht="29.25" customHeight="1" x14ac:dyDescent="0.2">
      <c r="Q12225" s="92" t="s">
        <v>50</v>
      </c>
      <c r="BF12225" s="101" t="s">
        <v>58</v>
      </c>
      <c r="BK12225" s="98" t="s">
        <v>70</v>
      </c>
    </row>
    <row r="12226" spans="17:63" ht="29.25" customHeight="1" x14ac:dyDescent="0.2">
      <c r="Q12226" s="92" t="s">
        <v>50</v>
      </c>
      <c r="BF12226" s="101" t="s">
        <v>58</v>
      </c>
      <c r="BK12226" s="98" t="s">
        <v>70</v>
      </c>
    </row>
    <row r="12227" spans="17:63" ht="29.25" customHeight="1" x14ac:dyDescent="0.2">
      <c r="Q12227" s="92" t="s">
        <v>50</v>
      </c>
      <c r="BF12227" s="101" t="s">
        <v>58</v>
      </c>
      <c r="BK12227" s="98" t="s">
        <v>70</v>
      </c>
    </row>
    <row r="12228" spans="17:63" ht="29.25" customHeight="1" x14ac:dyDescent="0.2">
      <c r="Q12228" s="92" t="s">
        <v>50</v>
      </c>
      <c r="BF12228" s="101" t="s">
        <v>58</v>
      </c>
      <c r="BK12228" s="98" t="s">
        <v>70</v>
      </c>
    </row>
    <row r="12229" spans="17:63" ht="29.25" customHeight="1" x14ac:dyDescent="0.2">
      <c r="Q12229" s="92" t="s">
        <v>50</v>
      </c>
      <c r="BF12229" s="101" t="s">
        <v>58</v>
      </c>
      <c r="BK12229" s="98" t="s">
        <v>70</v>
      </c>
    </row>
    <row r="12230" spans="17:63" ht="29.25" customHeight="1" x14ac:dyDescent="0.2">
      <c r="Q12230" s="92" t="s">
        <v>50</v>
      </c>
      <c r="BF12230" s="101" t="s">
        <v>58</v>
      </c>
      <c r="BK12230" s="98" t="s">
        <v>70</v>
      </c>
    </row>
    <row r="12231" spans="17:63" ht="29.25" customHeight="1" x14ac:dyDescent="0.2">
      <c r="Q12231" s="92" t="s">
        <v>50</v>
      </c>
      <c r="BF12231" s="101" t="s">
        <v>58</v>
      </c>
      <c r="BK12231" s="98" t="s">
        <v>70</v>
      </c>
    </row>
    <row r="12232" spans="17:63" ht="29.25" customHeight="1" x14ac:dyDescent="0.2">
      <c r="Q12232" s="92" t="s">
        <v>50</v>
      </c>
      <c r="BF12232" s="101" t="s">
        <v>58</v>
      </c>
      <c r="BK12232" s="98" t="s">
        <v>70</v>
      </c>
    </row>
    <row r="12233" spans="17:63" ht="29.25" customHeight="1" x14ac:dyDescent="0.2">
      <c r="Q12233" s="92" t="s">
        <v>50</v>
      </c>
      <c r="BF12233" s="101" t="s">
        <v>58</v>
      </c>
      <c r="BK12233" s="98" t="s">
        <v>70</v>
      </c>
    </row>
    <row r="12234" spans="17:63" ht="29.25" customHeight="1" x14ac:dyDescent="0.2">
      <c r="Q12234" s="92" t="s">
        <v>50</v>
      </c>
      <c r="BF12234" s="101" t="s">
        <v>58</v>
      </c>
      <c r="BK12234" s="98" t="s">
        <v>70</v>
      </c>
    </row>
    <row r="12235" spans="17:63" ht="29.25" customHeight="1" x14ac:dyDescent="0.2">
      <c r="Q12235" s="92" t="s">
        <v>50</v>
      </c>
      <c r="BF12235" s="101" t="s">
        <v>58</v>
      </c>
      <c r="BK12235" s="98" t="s">
        <v>70</v>
      </c>
    </row>
    <row r="12236" spans="17:63" ht="29.25" customHeight="1" x14ac:dyDescent="0.2">
      <c r="Q12236" s="92" t="s">
        <v>50</v>
      </c>
      <c r="BF12236" s="101" t="s">
        <v>58</v>
      </c>
      <c r="BK12236" s="98" t="s">
        <v>70</v>
      </c>
    </row>
    <row r="12237" spans="17:63" ht="29.25" customHeight="1" x14ac:dyDescent="0.2">
      <c r="Q12237" s="92" t="s">
        <v>50</v>
      </c>
      <c r="BF12237" s="101" t="s">
        <v>58</v>
      </c>
      <c r="BK12237" s="98" t="s">
        <v>70</v>
      </c>
    </row>
    <row r="12238" spans="17:63" ht="29.25" customHeight="1" x14ac:dyDescent="0.2">
      <c r="Q12238" s="92" t="s">
        <v>50</v>
      </c>
      <c r="BF12238" s="101" t="s">
        <v>58</v>
      </c>
      <c r="BK12238" s="98" t="s">
        <v>70</v>
      </c>
    </row>
    <row r="12239" spans="17:63" ht="29.25" customHeight="1" x14ac:dyDescent="0.2">
      <c r="Q12239" s="92" t="s">
        <v>50</v>
      </c>
      <c r="BF12239" s="101" t="s">
        <v>58</v>
      </c>
      <c r="BK12239" s="98" t="s">
        <v>70</v>
      </c>
    </row>
    <row r="12240" spans="17:63" ht="29.25" customHeight="1" x14ac:dyDescent="0.2">
      <c r="Q12240" s="92" t="s">
        <v>50</v>
      </c>
      <c r="BF12240" s="101" t="s">
        <v>58</v>
      </c>
      <c r="BK12240" s="98" t="s">
        <v>70</v>
      </c>
    </row>
    <row r="12241" spans="17:63" ht="29.25" customHeight="1" x14ac:dyDescent="0.2">
      <c r="Q12241" s="92" t="s">
        <v>50</v>
      </c>
      <c r="BF12241" s="101" t="s">
        <v>58</v>
      </c>
      <c r="BK12241" s="98" t="s">
        <v>70</v>
      </c>
    </row>
    <row r="12242" spans="17:63" ht="29.25" customHeight="1" x14ac:dyDescent="0.2">
      <c r="Q12242" s="92" t="s">
        <v>50</v>
      </c>
      <c r="BF12242" s="101" t="s">
        <v>58</v>
      </c>
      <c r="BK12242" s="98" t="s">
        <v>70</v>
      </c>
    </row>
    <row r="12243" spans="17:63" ht="29.25" customHeight="1" x14ac:dyDescent="0.2">
      <c r="Q12243" s="92" t="s">
        <v>50</v>
      </c>
      <c r="BF12243" s="101" t="s">
        <v>58</v>
      </c>
      <c r="BK12243" s="98" t="s">
        <v>70</v>
      </c>
    </row>
    <row r="12244" spans="17:63" ht="29.25" customHeight="1" x14ac:dyDescent="0.2">
      <c r="Q12244" s="92" t="s">
        <v>50</v>
      </c>
      <c r="BF12244" s="101" t="s">
        <v>58</v>
      </c>
      <c r="BK12244" s="98" t="s">
        <v>70</v>
      </c>
    </row>
    <row r="12245" spans="17:63" ht="29.25" customHeight="1" x14ac:dyDescent="0.2">
      <c r="Q12245" s="92" t="s">
        <v>50</v>
      </c>
      <c r="BF12245" s="101" t="s">
        <v>58</v>
      </c>
      <c r="BK12245" s="98" t="s">
        <v>70</v>
      </c>
    </row>
    <row r="12246" spans="17:63" ht="29.25" customHeight="1" x14ac:dyDescent="0.2">
      <c r="Q12246" s="92" t="s">
        <v>50</v>
      </c>
      <c r="BF12246" s="101" t="s">
        <v>58</v>
      </c>
      <c r="BK12246" s="98" t="s">
        <v>70</v>
      </c>
    </row>
    <row r="12247" spans="17:63" ht="29.25" customHeight="1" x14ac:dyDescent="0.2">
      <c r="Q12247" s="92" t="s">
        <v>50</v>
      </c>
      <c r="BF12247" s="101" t="s">
        <v>58</v>
      </c>
      <c r="BK12247" s="98" t="s">
        <v>70</v>
      </c>
    </row>
    <row r="12248" spans="17:63" ht="29.25" customHeight="1" x14ac:dyDescent="0.2">
      <c r="Q12248" s="92" t="s">
        <v>50</v>
      </c>
      <c r="BF12248" s="101" t="s">
        <v>58</v>
      </c>
      <c r="BK12248" s="98" t="s">
        <v>70</v>
      </c>
    </row>
    <row r="12249" spans="17:63" ht="29.25" customHeight="1" x14ac:dyDescent="0.2">
      <c r="Q12249" s="92" t="s">
        <v>50</v>
      </c>
      <c r="BF12249" s="101" t="s">
        <v>58</v>
      </c>
      <c r="BK12249" s="98" t="s">
        <v>70</v>
      </c>
    </row>
    <row r="12250" spans="17:63" ht="29.25" customHeight="1" x14ac:dyDescent="0.2">
      <c r="Q12250" s="92" t="s">
        <v>50</v>
      </c>
      <c r="BF12250" s="101" t="s">
        <v>58</v>
      </c>
      <c r="BK12250" s="98" t="s">
        <v>70</v>
      </c>
    </row>
    <row r="12251" spans="17:63" ht="29.25" customHeight="1" x14ac:dyDescent="0.2">
      <c r="Q12251" s="92" t="s">
        <v>50</v>
      </c>
      <c r="BF12251" s="101" t="s">
        <v>58</v>
      </c>
      <c r="BK12251" s="98" t="s">
        <v>70</v>
      </c>
    </row>
    <row r="12252" spans="17:63" ht="29.25" customHeight="1" x14ac:dyDescent="0.2">
      <c r="Q12252" s="92" t="s">
        <v>50</v>
      </c>
      <c r="BF12252" s="101" t="s">
        <v>58</v>
      </c>
      <c r="BK12252" s="98" t="s">
        <v>70</v>
      </c>
    </row>
    <row r="12253" spans="17:63" ht="29.25" customHeight="1" x14ac:dyDescent="0.2">
      <c r="Q12253" s="92" t="s">
        <v>50</v>
      </c>
      <c r="BF12253" s="101" t="s">
        <v>58</v>
      </c>
      <c r="BK12253" s="98" t="s">
        <v>70</v>
      </c>
    </row>
    <row r="12254" spans="17:63" ht="29.25" customHeight="1" x14ac:dyDescent="0.2">
      <c r="Q12254" s="92" t="s">
        <v>50</v>
      </c>
      <c r="BF12254" s="101" t="s">
        <v>58</v>
      </c>
      <c r="BK12254" s="98" t="s">
        <v>70</v>
      </c>
    </row>
    <row r="12255" spans="17:63" ht="29.25" customHeight="1" x14ac:dyDescent="0.2">
      <c r="Q12255" s="92" t="s">
        <v>50</v>
      </c>
      <c r="BF12255" s="101" t="s">
        <v>58</v>
      </c>
      <c r="BK12255" s="98" t="s">
        <v>70</v>
      </c>
    </row>
    <row r="12256" spans="17:63" ht="29.25" customHeight="1" x14ac:dyDescent="0.2">
      <c r="Q12256" s="92" t="s">
        <v>50</v>
      </c>
      <c r="BF12256" s="101" t="s">
        <v>58</v>
      </c>
      <c r="BK12256" s="98" t="s">
        <v>70</v>
      </c>
    </row>
    <row r="12257" spans="17:63" ht="29.25" customHeight="1" x14ac:dyDescent="0.2">
      <c r="Q12257" s="92" t="s">
        <v>50</v>
      </c>
      <c r="BF12257" s="101" t="s">
        <v>58</v>
      </c>
      <c r="BK12257" s="98" t="s">
        <v>70</v>
      </c>
    </row>
    <row r="12258" spans="17:63" ht="29.25" customHeight="1" x14ac:dyDescent="0.2">
      <c r="Q12258" s="92" t="s">
        <v>50</v>
      </c>
      <c r="BF12258" s="101" t="s">
        <v>58</v>
      </c>
      <c r="BK12258" s="98" t="s">
        <v>70</v>
      </c>
    </row>
    <row r="12259" spans="17:63" ht="29.25" customHeight="1" x14ac:dyDescent="0.2">
      <c r="Q12259" s="92" t="s">
        <v>50</v>
      </c>
      <c r="BF12259" s="101" t="s">
        <v>58</v>
      </c>
      <c r="BK12259" s="98" t="s">
        <v>70</v>
      </c>
    </row>
    <row r="12260" spans="17:63" ht="29.25" customHeight="1" x14ac:dyDescent="0.2">
      <c r="Q12260" s="92" t="s">
        <v>50</v>
      </c>
      <c r="BF12260" s="101" t="s">
        <v>58</v>
      </c>
      <c r="BK12260" s="98" t="s">
        <v>70</v>
      </c>
    </row>
    <row r="12261" spans="17:63" ht="29.25" customHeight="1" x14ac:dyDescent="0.2">
      <c r="Q12261" s="92" t="s">
        <v>50</v>
      </c>
      <c r="BF12261" s="101" t="s">
        <v>58</v>
      </c>
      <c r="BK12261" s="98" t="s">
        <v>70</v>
      </c>
    </row>
    <row r="12262" spans="17:63" ht="29.25" customHeight="1" x14ac:dyDescent="0.2">
      <c r="Q12262" s="92" t="s">
        <v>50</v>
      </c>
      <c r="BF12262" s="101" t="s">
        <v>58</v>
      </c>
      <c r="BK12262" s="98" t="s">
        <v>70</v>
      </c>
    </row>
    <row r="12263" spans="17:63" ht="29.25" customHeight="1" x14ac:dyDescent="0.2">
      <c r="Q12263" s="92" t="s">
        <v>50</v>
      </c>
      <c r="BF12263" s="101" t="s">
        <v>58</v>
      </c>
      <c r="BK12263" s="98" t="s">
        <v>70</v>
      </c>
    </row>
    <row r="12264" spans="17:63" ht="29.25" customHeight="1" x14ac:dyDescent="0.2">
      <c r="Q12264" s="92" t="s">
        <v>50</v>
      </c>
      <c r="BF12264" s="101" t="s">
        <v>58</v>
      </c>
      <c r="BK12264" s="98" t="s">
        <v>70</v>
      </c>
    </row>
    <row r="12265" spans="17:63" ht="29.25" customHeight="1" x14ac:dyDescent="0.2">
      <c r="Q12265" s="92" t="s">
        <v>50</v>
      </c>
      <c r="BF12265" s="101" t="s">
        <v>58</v>
      </c>
      <c r="BK12265" s="98" t="s">
        <v>70</v>
      </c>
    </row>
    <row r="12266" spans="17:63" ht="29.25" customHeight="1" x14ac:dyDescent="0.2">
      <c r="Q12266" s="92" t="s">
        <v>50</v>
      </c>
      <c r="BF12266" s="101" t="s">
        <v>58</v>
      </c>
      <c r="BK12266" s="98" t="s">
        <v>70</v>
      </c>
    </row>
    <row r="12267" spans="17:63" ht="29.25" customHeight="1" x14ac:dyDescent="0.2">
      <c r="Q12267" s="92" t="s">
        <v>50</v>
      </c>
      <c r="BF12267" s="101" t="s">
        <v>58</v>
      </c>
      <c r="BK12267" s="98" t="s">
        <v>70</v>
      </c>
    </row>
    <row r="12268" spans="17:63" ht="29.25" customHeight="1" x14ac:dyDescent="0.2">
      <c r="Q12268" s="92" t="s">
        <v>50</v>
      </c>
      <c r="BF12268" s="101" t="s">
        <v>58</v>
      </c>
      <c r="BK12268" s="98" t="s">
        <v>70</v>
      </c>
    </row>
    <row r="12269" spans="17:63" ht="29.25" customHeight="1" x14ac:dyDescent="0.2">
      <c r="Q12269" s="92" t="s">
        <v>50</v>
      </c>
      <c r="BF12269" s="101" t="s">
        <v>58</v>
      </c>
      <c r="BK12269" s="98" t="s">
        <v>70</v>
      </c>
    </row>
    <row r="12270" spans="17:63" ht="29.25" customHeight="1" x14ac:dyDescent="0.2">
      <c r="Q12270" s="92" t="s">
        <v>50</v>
      </c>
      <c r="BF12270" s="101" t="s">
        <v>58</v>
      </c>
      <c r="BK12270" s="98" t="s">
        <v>70</v>
      </c>
    </row>
    <row r="12271" spans="17:63" ht="29.25" customHeight="1" x14ac:dyDescent="0.2">
      <c r="Q12271" s="92" t="s">
        <v>50</v>
      </c>
      <c r="BF12271" s="101" t="s">
        <v>58</v>
      </c>
      <c r="BK12271" s="98" t="s">
        <v>70</v>
      </c>
    </row>
    <row r="12272" spans="17:63" ht="29.25" customHeight="1" x14ac:dyDescent="0.2">
      <c r="Q12272" s="92" t="s">
        <v>50</v>
      </c>
      <c r="BF12272" s="101" t="s">
        <v>58</v>
      </c>
      <c r="BK12272" s="98" t="s">
        <v>70</v>
      </c>
    </row>
    <row r="12273" spans="17:63" ht="29.25" customHeight="1" x14ac:dyDescent="0.2">
      <c r="Q12273" s="92" t="s">
        <v>50</v>
      </c>
      <c r="BF12273" s="101" t="s">
        <v>58</v>
      </c>
      <c r="BK12273" s="98" t="s">
        <v>70</v>
      </c>
    </row>
    <row r="12274" spans="17:63" ht="29.25" customHeight="1" x14ac:dyDescent="0.2">
      <c r="Q12274" s="92" t="s">
        <v>50</v>
      </c>
      <c r="BF12274" s="101" t="s">
        <v>58</v>
      </c>
      <c r="BK12274" s="98" t="s">
        <v>70</v>
      </c>
    </row>
    <row r="12275" spans="17:63" ht="29.25" customHeight="1" x14ac:dyDescent="0.2">
      <c r="Q12275" s="92" t="s">
        <v>50</v>
      </c>
      <c r="BF12275" s="101" t="s">
        <v>58</v>
      </c>
      <c r="BK12275" s="98" t="s">
        <v>70</v>
      </c>
    </row>
    <row r="12276" spans="17:63" ht="29.25" customHeight="1" x14ac:dyDescent="0.2">
      <c r="Q12276" s="92" t="s">
        <v>50</v>
      </c>
      <c r="BF12276" s="101" t="s">
        <v>58</v>
      </c>
      <c r="BK12276" s="98" t="s">
        <v>70</v>
      </c>
    </row>
    <row r="12277" spans="17:63" ht="29.25" customHeight="1" x14ac:dyDescent="0.2">
      <c r="Q12277" s="92" t="s">
        <v>50</v>
      </c>
      <c r="BF12277" s="101" t="s">
        <v>58</v>
      </c>
      <c r="BK12277" s="98" t="s">
        <v>70</v>
      </c>
    </row>
    <row r="12278" spans="17:63" ht="29.25" customHeight="1" x14ac:dyDescent="0.2">
      <c r="Q12278" s="92" t="s">
        <v>50</v>
      </c>
      <c r="BF12278" s="101" t="s">
        <v>58</v>
      </c>
      <c r="BK12278" s="98" t="s">
        <v>70</v>
      </c>
    </row>
    <row r="12279" spans="17:63" ht="29.25" customHeight="1" x14ac:dyDescent="0.2">
      <c r="Q12279" s="92" t="s">
        <v>50</v>
      </c>
      <c r="BF12279" s="101" t="s">
        <v>58</v>
      </c>
      <c r="BK12279" s="98" t="s">
        <v>70</v>
      </c>
    </row>
    <row r="12280" spans="17:63" ht="29.25" customHeight="1" x14ac:dyDescent="0.2">
      <c r="Q12280" s="92" t="s">
        <v>50</v>
      </c>
      <c r="BF12280" s="101" t="s">
        <v>58</v>
      </c>
      <c r="BK12280" s="98" t="s">
        <v>70</v>
      </c>
    </row>
    <row r="12281" spans="17:63" ht="29.25" customHeight="1" x14ac:dyDescent="0.2">
      <c r="Q12281" s="92" t="s">
        <v>50</v>
      </c>
      <c r="BF12281" s="101" t="s">
        <v>58</v>
      </c>
      <c r="BK12281" s="98" t="s">
        <v>70</v>
      </c>
    </row>
    <row r="12282" spans="17:63" ht="29.25" customHeight="1" x14ac:dyDescent="0.2">
      <c r="Q12282" s="92" t="s">
        <v>50</v>
      </c>
      <c r="BF12282" s="101" t="s">
        <v>58</v>
      </c>
      <c r="BK12282" s="98" t="s">
        <v>70</v>
      </c>
    </row>
    <row r="12283" spans="17:63" ht="29.25" customHeight="1" x14ac:dyDescent="0.2">
      <c r="Q12283" s="92" t="s">
        <v>50</v>
      </c>
      <c r="BF12283" s="101" t="s">
        <v>58</v>
      </c>
      <c r="BK12283" s="98" t="s">
        <v>70</v>
      </c>
    </row>
    <row r="12284" spans="17:63" ht="29.25" customHeight="1" x14ac:dyDescent="0.2">
      <c r="Q12284" s="92" t="s">
        <v>50</v>
      </c>
      <c r="BF12284" s="101" t="s">
        <v>58</v>
      </c>
      <c r="BK12284" s="98" t="s">
        <v>70</v>
      </c>
    </row>
    <row r="12285" spans="17:63" ht="29.25" customHeight="1" x14ac:dyDescent="0.2">
      <c r="Q12285" s="92" t="s">
        <v>50</v>
      </c>
      <c r="BF12285" s="101" t="s">
        <v>58</v>
      </c>
      <c r="BK12285" s="98" t="s">
        <v>70</v>
      </c>
    </row>
    <row r="12286" spans="17:63" ht="29.25" customHeight="1" x14ac:dyDescent="0.2">
      <c r="Q12286" s="92" t="s">
        <v>50</v>
      </c>
      <c r="BF12286" s="101" t="s">
        <v>58</v>
      </c>
      <c r="BK12286" s="98" t="s">
        <v>70</v>
      </c>
    </row>
    <row r="12287" spans="17:63" ht="29.25" customHeight="1" x14ac:dyDescent="0.2">
      <c r="Q12287" s="92" t="s">
        <v>50</v>
      </c>
      <c r="BF12287" s="101" t="s">
        <v>58</v>
      </c>
      <c r="BK12287" s="98" t="s">
        <v>70</v>
      </c>
    </row>
    <row r="12288" spans="17:63" ht="29.25" customHeight="1" x14ac:dyDescent="0.2">
      <c r="Q12288" s="92" t="s">
        <v>50</v>
      </c>
      <c r="BF12288" s="101" t="s">
        <v>58</v>
      </c>
      <c r="BK12288" s="98" t="s">
        <v>70</v>
      </c>
    </row>
    <row r="12289" spans="17:63" ht="29.25" customHeight="1" x14ac:dyDescent="0.2">
      <c r="Q12289" s="92" t="s">
        <v>50</v>
      </c>
      <c r="BF12289" s="101" t="s">
        <v>58</v>
      </c>
      <c r="BK12289" s="98" t="s">
        <v>70</v>
      </c>
    </row>
    <row r="12290" spans="17:63" ht="29.25" customHeight="1" x14ac:dyDescent="0.2">
      <c r="Q12290" s="92" t="s">
        <v>50</v>
      </c>
      <c r="BF12290" s="101" t="s">
        <v>58</v>
      </c>
      <c r="BK12290" s="98" t="s">
        <v>70</v>
      </c>
    </row>
    <row r="12291" spans="17:63" ht="29.25" customHeight="1" x14ac:dyDescent="0.2">
      <c r="Q12291" s="92" t="s">
        <v>50</v>
      </c>
      <c r="BF12291" s="101" t="s">
        <v>58</v>
      </c>
      <c r="BK12291" s="98" t="s">
        <v>70</v>
      </c>
    </row>
    <row r="12292" spans="17:63" ht="29.25" customHeight="1" x14ac:dyDescent="0.2">
      <c r="Q12292" s="92" t="s">
        <v>50</v>
      </c>
      <c r="BF12292" s="101" t="s">
        <v>58</v>
      </c>
      <c r="BK12292" s="98" t="s">
        <v>70</v>
      </c>
    </row>
    <row r="12293" spans="17:63" ht="29.25" customHeight="1" x14ac:dyDescent="0.2">
      <c r="Q12293" s="92" t="s">
        <v>50</v>
      </c>
      <c r="BF12293" s="101" t="s">
        <v>58</v>
      </c>
      <c r="BK12293" s="98" t="s">
        <v>70</v>
      </c>
    </row>
    <row r="12294" spans="17:63" ht="29.25" customHeight="1" x14ac:dyDescent="0.2">
      <c r="Q12294" s="92" t="s">
        <v>50</v>
      </c>
      <c r="BF12294" s="101" t="s">
        <v>58</v>
      </c>
      <c r="BK12294" s="98" t="s">
        <v>70</v>
      </c>
    </row>
    <row r="12295" spans="17:63" ht="29.25" customHeight="1" x14ac:dyDescent="0.2">
      <c r="Q12295" s="92" t="s">
        <v>50</v>
      </c>
      <c r="BF12295" s="101" t="s">
        <v>58</v>
      </c>
      <c r="BK12295" s="98" t="s">
        <v>70</v>
      </c>
    </row>
    <row r="12296" spans="17:63" ht="29.25" customHeight="1" x14ac:dyDescent="0.2">
      <c r="Q12296" s="92" t="s">
        <v>50</v>
      </c>
      <c r="BF12296" s="101" t="s">
        <v>58</v>
      </c>
      <c r="BK12296" s="98" t="s">
        <v>70</v>
      </c>
    </row>
    <row r="12297" spans="17:63" ht="29.25" customHeight="1" x14ac:dyDescent="0.2">
      <c r="Q12297" s="92" t="s">
        <v>50</v>
      </c>
      <c r="BF12297" s="101" t="s">
        <v>58</v>
      </c>
      <c r="BK12297" s="98" t="s">
        <v>70</v>
      </c>
    </row>
    <row r="12298" spans="17:63" ht="29.25" customHeight="1" x14ac:dyDescent="0.2">
      <c r="Q12298" s="92" t="s">
        <v>50</v>
      </c>
      <c r="BF12298" s="101" t="s">
        <v>58</v>
      </c>
      <c r="BK12298" s="98" t="s">
        <v>70</v>
      </c>
    </row>
    <row r="12299" spans="17:63" ht="29.25" customHeight="1" x14ac:dyDescent="0.2">
      <c r="Q12299" s="92" t="s">
        <v>50</v>
      </c>
      <c r="BF12299" s="101" t="s">
        <v>58</v>
      </c>
      <c r="BK12299" s="98" t="s">
        <v>70</v>
      </c>
    </row>
    <row r="12300" spans="17:63" ht="29.25" customHeight="1" x14ac:dyDescent="0.2">
      <c r="Q12300" s="92" t="s">
        <v>50</v>
      </c>
      <c r="BF12300" s="101" t="s">
        <v>58</v>
      </c>
      <c r="BK12300" s="98" t="s">
        <v>70</v>
      </c>
    </row>
    <row r="12301" spans="17:63" ht="29.25" customHeight="1" x14ac:dyDescent="0.2">
      <c r="Q12301" s="92" t="s">
        <v>50</v>
      </c>
      <c r="BF12301" s="101" t="s">
        <v>58</v>
      </c>
      <c r="BK12301" s="98" t="s">
        <v>70</v>
      </c>
    </row>
    <row r="12302" spans="17:63" ht="29.25" customHeight="1" x14ac:dyDescent="0.2">
      <c r="Q12302" s="92" t="s">
        <v>50</v>
      </c>
      <c r="BF12302" s="101" t="s">
        <v>58</v>
      </c>
      <c r="BK12302" s="98" t="s">
        <v>70</v>
      </c>
    </row>
    <row r="12303" spans="17:63" ht="29.25" customHeight="1" x14ac:dyDescent="0.2">
      <c r="Q12303" s="92" t="s">
        <v>50</v>
      </c>
      <c r="BF12303" s="101" t="s">
        <v>58</v>
      </c>
      <c r="BK12303" s="98" t="s">
        <v>70</v>
      </c>
    </row>
    <row r="12304" spans="17:63" ht="29.25" customHeight="1" x14ac:dyDescent="0.2">
      <c r="Q12304" s="92" t="s">
        <v>50</v>
      </c>
      <c r="BF12304" s="101" t="s">
        <v>58</v>
      </c>
      <c r="BK12304" s="98" t="s">
        <v>70</v>
      </c>
    </row>
    <row r="12305" spans="17:63" ht="29.25" customHeight="1" x14ac:dyDescent="0.2">
      <c r="Q12305" s="92" t="s">
        <v>50</v>
      </c>
      <c r="BF12305" s="101" t="s">
        <v>58</v>
      </c>
      <c r="BK12305" s="98" t="s">
        <v>70</v>
      </c>
    </row>
    <row r="12306" spans="17:63" ht="29.25" customHeight="1" x14ac:dyDescent="0.2">
      <c r="Q12306" s="92" t="s">
        <v>50</v>
      </c>
      <c r="BF12306" s="101" t="s">
        <v>58</v>
      </c>
      <c r="BK12306" s="98" t="s">
        <v>70</v>
      </c>
    </row>
    <row r="12307" spans="17:63" ht="29.25" customHeight="1" x14ac:dyDescent="0.2">
      <c r="Q12307" s="92" t="s">
        <v>50</v>
      </c>
      <c r="BF12307" s="101" t="s">
        <v>58</v>
      </c>
      <c r="BK12307" s="98" t="s">
        <v>70</v>
      </c>
    </row>
    <row r="12308" spans="17:63" ht="29.25" customHeight="1" x14ac:dyDescent="0.2">
      <c r="Q12308" s="92" t="s">
        <v>50</v>
      </c>
      <c r="BF12308" s="101" t="s">
        <v>58</v>
      </c>
      <c r="BK12308" s="98" t="s">
        <v>70</v>
      </c>
    </row>
    <row r="12309" spans="17:63" ht="29.25" customHeight="1" x14ac:dyDescent="0.2">
      <c r="Q12309" s="92" t="s">
        <v>50</v>
      </c>
      <c r="BF12309" s="101" t="s">
        <v>58</v>
      </c>
      <c r="BK12309" s="98" t="s">
        <v>70</v>
      </c>
    </row>
    <row r="12310" spans="17:63" ht="29.25" customHeight="1" x14ac:dyDescent="0.2">
      <c r="Q12310" s="92" t="s">
        <v>50</v>
      </c>
      <c r="BF12310" s="101" t="s">
        <v>58</v>
      </c>
      <c r="BK12310" s="98" t="s">
        <v>70</v>
      </c>
    </row>
    <row r="12311" spans="17:63" ht="29.25" customHeight="1" x14ac:dyDescent="0.2">
      <c r="Q12311" s="92" t="s">
        <v>50</v>
      </c>
      <c r="BF12311" s="101" t="s">
        <v>58</v>
      </c>
      <c r="BK12311" s="98" t="s">
        <v>70</v>
      </c>
    </row>
    <row r="12312" spans="17:63" ht="29.25" customHeight="1" x14ac:dyDescent="0.2">
      <c r="Q12312" s="92" t="s">
        <v>50</v>
      </c>
      <c r="BF12312" s="101" t="s">
        <v>58</v>
      </c>
      <c r="BK12312" s="98" t="s">
        <v>70</v>
      </c>
    </row>
    <row r="12313" spans="17:63" ht="29.25" customHeight="1" x14ac:dyDescent="0.2">
      <c r="Q12313" s="92" t="s">
        <v>50</v>
      </c>
      <c r="BF12313" s="101" t="s">
        <v>58</v>
      </c>
      <c r="BK12313" s="98" t="s">
        <v>70</v>
      </c>
    </row>
    <row r="12314" spans="17:63" ht="29.25" customHeight="1" x14ac:dyDescent="0.2">
      <c r="Q12314" s="92" t="s">
        <v>50</v>
      </c>
      <c r="BF12314" s="101" t="s">
        <v>58</v>
      </c>
      <c r="BK12314" s="98" t="s">
        <v>70</v>
      </c>
    </row>
    <row r="12315" spans="17:63" ht="29.25" customHeight="1" x14ac:dyDescent="0.2">
      <c r="Q12315" s="92" t="s">
        <v>50</v>
      </c>
      <c r="BF12315" s="101" t="s">
        <v>58</v>
      </c>
      <c r="BK12315" s="98" t="s">
        <v>70</v>
      </c>
    </row>
    <row r="12316" spans="17:63" ht="29.25" customHeight="1" x14ac:dyDescent="0.2">
      <c r="Q12316" s="92" t="s">
        <v>50</v>
      </c>
      <c r="BF12316" s="101" t="s">
        <v>58</v>
      </c>
      <c r="BK12316" s="98" t="s">
        <v>70</v>
      </c>
    </row>
    <row r="12317" spans="17:63" ht="29.25" customHeight="1" x14ac:dyDescent="0.2">
      <c r="Q12317" s="92" t="s">
        <v>50</v>
      </c>
      <c r="BF12317" s="101" t="s">
        <v>58</v>
      </c>
      <c r="BK12317" s="98" t="s">
        <v>70</v>
      </c>
    </row>
    <row r="12318" spans="17:63" ht="29.25" customHeight="1" x14ac:dyDescent="0.2">
      <c r="Q12318" s="92" t="s">
        <v>50</v>
      </c>
      <c r="BF12318" s="101" t="s">
        <v>58</v>
      </c>
      <c r="BK12318" s="98" t="s">
        <v>70</v>
      </c>
    </row>
    <row r="12319" spans="17:63" ht="29.25" customHeight="1" x14ac:dyDescent="0.2">
      <c r="Q12319" s="92" t="s">
        <v>50</v>
      </c>
      <c r="BF12319" s="101" t="s">
        <v>58</v>
      </c>
      <c r="BK12319" s="98" t="s">
        <v>70</v>
      </c>
    </row>
    <row r="12320" spans="17:63" ht="29.25" customHeight="1" x14ac:dyDescent="0.2">
      <c r="Q12320" s="92" t="s">
        <v>50</v>
      </c>
      <c r="BF12320" s="101" t="s">
        <v>58</v>
      </c>
      <c r="BK12320" s="98" t="s">
        <v>70</v>
      </c>
    </row>
    <row r="12321" spans="17:63" ht="29.25" customHeight="1" x14ac:dyDescent="0.2">
      <c r="Q12321" s="92" t="s">
        <v>50</v>
      </c>
      <c r="BF12321" s="101" t="s">
        <v>58</v>
      </c>
      <c r="BK12321" s="98" t="s">
        <v>70</v>
      </c>
    </row>
    <row r="12322" spans="17:63" ht="29.25" customHeight="1" x14ac:dyDescent="0.2">
      <c r="Q12322" s="92" t="s">
        <v>50</v>
      </c>
      <c r="BF12322" s="101" t="s">
        <v>58</v>
      </c>
      <c r="BK12322" s="98" t="s">
        <v>70</v>
      </c>
    </row>
    <row r="12323" spans="17:63" ht="29.25" customHeight="1" x14ac:dyDescent="0.2">
      <c r="Q12323" s="92" t="s">
        <v>50</v>
      </c>
      <c r="BF12323" s="101" t="s">
        <v>58</v>
      </c>
      <c r="BK12323" s="98" t="s">
        <v>70</v>
      </c>
    </row>
    <row r="12324" spans="17:63" ht="29.25" customHeight="1" x14ac:dyDescent="0.2">
      <c r="Q12324" s="92" t="s">
        <v>50</v>
      </c>
      <c r="BF12324" s="101" t="s">
        <v>58</v>
      </c>
      <c r="BK12324" s="98" t="s">
        <v>70</v>
      </c>
    </row>
    <row r="12325" spans="17:63" ht="29.25" customHeight="1" x14ac:dyDescent="0.2">
      <c r="Q12325" s="92" t="s">
        <v>50</v>
      </c>
      <c r="BF12325" s="101" t="s">
        <v>58</v>
      </c>
      <c r="BK12325" s="98" t="s">
        <v>70</v>
      </c>
    </row>
    <row r="12326" spans="17:63" ht="29.25" customHeight="1" x14ac:dyDescent="0.2">
      <c r="Q12326" s="92" t="s">
        <v>50</v>
      </c>
      <c r="BF12326" s="101" t="s">
        <v>58</v>
      </c>
      <c r="BK12326" s="98" t="s">
        <v>70</v>
      </c>
    </row>
    <row r="12327" spans="17:63" ht="29.25" customHeight="1" x14ac:dyDescent="0.2">
      <c r="Q12327" s="92" t="s">
        <v>50</v>
      </c>
      <c r="BF12327" s="101" t="s">
        <v>58</v>
      </c>
      <c r="BK12327" s="98" t="s">
        <v>70</v>
      </c>
    </row>
    <row r="12328" spans="17:63" ht="29.25" customHeight="1" x14ac:dyDescent="0.2">
      <c r="Q12328" s="92" t="s">
        <v>50</v>
      </c>
      <c r="BF12328" s="101" t="s">
        <v>58</v>
      </c>
      <c r="BK12328" s="98" t="s">
        <v>70</v>
      </c>
    </row>
    <row r="12329" spans="17:63" ht="29.25" customHeight="1" x14ac:dyDescent="0.2">
      <c r="Q12329" s="92" t="s">
        <v>50</v>
      </c>
      <c r="BF12329" s="101" t="s">
        <v>58</v>
      </c>
      <c r="BK12329" s="98" t="s">
        <v>70</v>
      </c>
    </row>
    <row r="12330" spans="17:63" ht="29.25" customHeight="1" x14ac:dyDescent="0.2">
      <c r="Q12330" s="92" t="s">
        <v>50</v>
      </c>
      <c r="BF12330" s="101" t="s">
        <v>58</v>
      </c>
      <c r="BK12330" s="98" t="s">
        <v>70</v>
      </c>
    </row>
    <row r="12331" spans="17:63" ht="29.25" customHeight="1" x14ac:dyDescent="0.2">
      <c r="Q12331" s="92" t="s">
        <v>50</v>
      </c>
      <c r="BF12331" s="101" t="s">
        <v>58</v>
      </c>
      <c r="BK12331" s="98" t="s">
        <v>70</v>
      </c>
    </row>
    <row r="12332" spans="17:63" ht="29.25" customHeight="1" x14ac:dyDescent="0.2">
      <c r="Q12332" s="92" t="s">
        <v>50</v>
      </c>
      <c r="BF12332" s="101" t="s">
        <v>58</v>
      </c>
      <c r="BK12332" s="98" t="s">
        <v>70</v>
      </c>
    </row>
    <row r="12333" spans="17:63" ht="29.25" customHeight="1" x14ac:dyDescent="0.2">
      <c r="Q12333" s="92" t="s">
        <v>50</v>
      </c>
      <c r="BF12333" s="101" t="s">
        <v>58</v>
      </c>
      <c r="BK12333" s="98" t="s">
        <v>70</v>
      </c>
    </row>
    <row r="12334" spans="17:63" ht="29.25" customHeight="1" x14ac:dyDescent="0.2">
      <c r="Q12334" s="92" t="s">
        <v>50</v>
      </c>
      <c r="BF12334" s="101" t="s">
        <v>58</v>
      </c>
      <c r="BK12334" s="98" t="s">
        <v>70</v>
      </c>
    </row>
    <row r="12335" spans="17:63" ht="29.25" customHeight="1" x14ac:dyDescent="0.2">
      <c r="Q12335" s="92" t="s">
        <v>50</v>
      </c>
      <c r="BF12335" s="101" t="s">
        <v>58</v>
      </c>
      <c r="BK12335" s="98" t="s">
        <v>70</v>
      </c>
    </row>
    <row r="12336" spans="17:63" ht="29.25" customHeight="1" x14ac:dyDescent="0.2">
      <c r="Q12336" s="92" t="s">
        <v>50</v>
      </c>
      <c r="BF12336" s="101" t="s">
        <v>58</v>
      </c>
      <c r="BK12336" s="98" t="s">
        <v>70</v>
      </c>
    </row>
    <row r="12337" spans="17:63" ht="29.25" customHeight="1" x14ac:dyDescent="0.2">
      <c r="Q12337" s="92" t="s">
        <v>50</v>
      </c>
      <c r="BF12337" s="101" t="s">
        <v>58</v>
      </c>
      <c r="BK12337" s="98" t="s">
        <v>70</v>
      </c>
    </row>
    <row r="12338" spans="17:63" ht="29.25" customHeight="1" x14ac:dyDescent="0.2">
      <c r="Q12338" s="92" t="s">
        <v>50</v>
      </c>
      <c r="BF12338" s="101" t="s">
        <v>58</v>
      </c>
      <c r="BK12338" s="98" t="s">
        <v>70</v>
      </c>
    </row>
    <row r="12339" spans="17:63" ht="29.25" customHeight="1" x14ac:dyDescent="0.2">
      <c r="Q12339" s="92" t="s">
        <v>50</v>
      </c>
      <c r="BF12339" s="101" t="s">
        <v>58</v>
      </c>
      <c r="BK12339" s="98" t="s">
        <v>70</v>
      </c>
    </row>
    <row r="12340" spans="17:63" ht="29.25" customHeight="1" x14ac:dyDescent="0.2">
      <c r="Q12340" s="92" t="s">
        <v>50</v>
      </c>
      <c r="BF12340" s="101" t="s">
        <v>58</v>
      </c>
      <c r="BK12340" s="98" t="s">
        <v>70</v>
      </c>
    </row>
    <row r="12341" spans="17:63" ht="29.25" customHeight="1" x14ac:dyDescent="0.2">
      <c r="Q12341" s="92" t="s">
        <v>50</v>
      </c>
      <c r="BF12341" s="101" t="s">
        <v>58</v>
      </c>
      <c r="BK12341" s="98" t="s">
        <v>70</v>
      </c>
    </row>
    <row r="12342" spans="17:63" ht="29.25" customHeight="1" x14ac:dyDescent="0.2">
      <c r="Q12342" s="92" t="s">
        <v>50</v>
      </c>
      <c r="BF12342" s="101" t="s">
        <v>58</v>
      </c>
      <c r="BK12342" s="98" t="s">
        <v>70</v>
      </c>
    </row>
    <row r="12343" spans="17:63" ht="29.25" customHeight="1" x14ac:dyDescent="0.2">
      <c r="Q12343" s="92" t="s">
        <v>50</v>
      </c>
      <c r="BF12343" s="101" t="s">
        <v>58</v>
      </c>
      <c r="BK12343" s="98" t="s">
        <v>70</v>
      </c>
    </row>
    <row r="12344" spans="17:63" ht="29.25" customHeight="1" x14ac:dyDescent="0.2">
      <c r="Q12344" s="92" t="s">
        <v>50</v>
      </c>
      <c r="BF12344" s="101" t="s">
        <v>58</v>
      </c>
      <c r="BK12344" s="98" t="s">
        <v>70</v>
      </c>
    </row>
    <row r="12345" spans="17:63" ht="29.25" customHeight="1" x14ac:dyDescent="0.2">
      <c r="Q12345" s="92" t="s">
        <v>50</v>
      </c>
      <c r="BF12345" s="101" t="s">
        <v>58</v>
      </c>
      <c r="BK12345" s="98" t="s">
        <v>70</v>
      </c>
    </row>
    <row r="12346" spans="17:63" ht="29.25" customHeight="1" x14ac:dyDescent="0.2">
      <c r="Q12346" s="92" t="s">
        <v>50</v>
      </c>
      <c r="BF12346" s="101" t="s">
        <v>58</v>
      </c>
      <c r="BK12346" s="98" t="s">
        <v>70</v>
      </c>
    </row>
    <row r="12347" spans="17:63" ht="29.25" customHeight="1" x14ac:dyDescent="0.2">
      <c r="Q12347" s="92" t="s">
        <v>50</v>
      </c>
      <c r="BF12347" s="101" t="s">
        <v>58</v>
      </c>
      <c r="BK12347" s="98" t="s">
        <v>70</v>
      </c>
    </row>
    <row r="12348" spans="17:63" ht="29.25" customHeight="1" x14ac:dyDescent="0.2">
      <c r="Q12348" s="92" t="s">
        <v>50</v>
      </c>
      <c r="BF12348" s="101" t="s">
        <v>58</v>
      </c>
      <c r="BK12348" s="98" t="s">
        <v>70</v>
      </c>
    </row>
    <row r="12349" spans="17:63" ht="29.25" customHeight="1" x14ac:dyDescent="0.2">
      <c r="Q12349" s="92" t="s">
        <v>50</v>
      </c>
      <c r="BF12349" s="101" t="s">
        <v>58</v>
      </c>
      <c r="BK12349" s="98" t="s">
        <v>70</v>
      </c>
    </row>
    <row r="12350" spans="17:63" ht="29.25" customHeight="1" x14ac:dyDescent="0.2">
      <c r="Q12350" s="92" t="s">
        <v>50</v>
      </c>
      <c r="BF12350" s="101" t="s">
        <v>58</v>
      </c>
      <c r="BK12350" s="98" t="s">
        <v>70</v>
      </c>
    </row>
    <row r="12351" spans="17:63" ht="29.25" customHeight="1" x14ac:dyDescent="0.2">
      <c r="Q12351" s="92" t="s">
        <v>50</v>
      </c>
      <c r="BF12351" s="101" t="s">
        <v>58</v>
      </c>
      <c r="BK12351" s="98" t="s">
        <v>70</v>
      </c>
    </row>
    <row r="12352" spans="17:63" ht="29.25" customHeight="1" x14ac:dyDescent="0.2">
      <c r="Q12352" s="92" t="s">
        <v>50</v>
      </c>
      <c r="BF12352" s="101" t="s">
        <v>58</v>
      </c>
      <c r="BK12352" s="98" t="s">
        <v>70</v>
      </c>
    </row>
    <row r="12353" spans="17:63" ht="29.25" customHeight="1" x14ac:dyDescent="0.2">
      <c r="Q12353" s="92" t="s">
        <v>50</v>
      </c>
      <c r="BF12353" s="101" t="s">
        <v>58</v>
      </c>
      <c r="BK12353" s="98" t="s">
        <v>70</v>
      </c>
    </row>
    <row r="12354" spans="17:63" ht="29.25" customHeight="1" x14ac:dyDescent="0.2">
      <c r="Q12354" s="92" t="s">
        <v>50</v>
      </c>
      <c r="BF12354" s="101" t="s">
        <v>58</v>
      </c>
      <c r="BK12354" s="98" t="s">
        <v>70</v>
      </c>
    </row>
    <row r="12355" spans="17:63" ht="29.25" customHeight="1" x14ac:dyDescent="0.2">
      <c r="Q12355" s="92" t="s">
        <v>50</v>
      </c>
      <c r="BF12355" s="101" t="s">
        <v>58</v>
      </c>
      <c r="BK12355" s="98" t="s">
        <v>70</v>
      </c>
    </row>
    <row r="12356" spans="17:63" ht="29.25" customHeight="1" x14ac:dyDescent="0.2">
      <c r="Q12356" s="92" t="s">
        <v>50</v>
      </c>
      <c r="BF12356" s="101" t="s">
        <v>58</v>
      </c>
      <c r="BK12356" s="98" t="s">
        <v>70</v>
      </c>
    </row>
    <row r="12357" spans="17:63" ht="29.25" customHeight="1" x14ac:dyDescent="0.2">
      <c r="Q12357" s="92" t="s">
        <v>50</v>
      </c>
      <c r="BF12357" s="101" t="s">
        <v>58</v>
      </c>
      <c r="BK12357" s="98" t="s">
        <v>70</v>
      </c>
    </row>
    <row r="12358" spans="17:63" ht="29.25" customHeight="1" x14ac:dyDescent="0.2">
      <c r="Q12358" s="92" t="s">
        <v>50</v>
      </c>
      <c r="BF12358" s="101" t="s">
        <v>58</v>
      </c>
      <c r="BK12358" s="98" t="s">
        <v>70</v>
      </c>
    </row>
    <row r="12359" spans="17:63" ht="29.25" customHeight="1" x14ac:dyDescent="0.2">
      <c r="Q12359" s="92" t="s">
        <v>50</v>
      </c>
      <c r="BF12359" s="101" t="s">
        <v>58</v>
      </c>
      <c r="BK12359" s="98" t="s">
        <v>70</v>
      </c>
    </row>
    <row r="12360" spans="17:63" ht="29.25" customHeight="1" x14ac:dyDescent="0.2">
      <c r="Q12360" s="92" t="s">
        <v>50</v>
      </c>
      <c r="BF12360" s="101" t="s">
        <v>58</v>
      </c>
      <c r="BK12360" s="98" t="s">
        <v>70</v>
      </c>
    </row>
    <row r="12361" spans="17:63" ht="29.25" customHeight="1" x14ac:dyDescent="0.2">
      <c r="Q12361" s="92" t="s">
        <v>50</v>
      </c>
      <c r="BF12361" s="101" t="s">
        <v>58</v>
      </c>
      <c r="BK12361" s="98" t="s">
        <v>70</v>
      </c>
    </row>
    <row r="12362" spans="17:63" ht="29.25" customHeight="1" x14ac:dyDescent="0.2">
      <c r="Q12362" s="92" t="s">
        <v>50</v>
      </c>
      <c r="BF12362" s="101" t="s">
        <v>58</v>
      </c>
      <c r="BK12362" s="98" t="s">
        <v>70</v>
      </c>
    </row>
    <row r="12363" spans="17:63" ht="29.25" customHeight="1" x14ac:dyDescent="0.2">
      <c r="Q12363" s="92" t="s">
        <v>50</v>
      </c>
      <c r="BF12363" s="101" t="s">
        <v>58</v>
      </c>
      <c r="BK12363" s="98" t="s">
        <v>70</v>
      </c>
    </row>
    <row r="12364" spans="17:63" ht="29.25" customHeight="1" x14ac:dyDescent="0.2">
      <c r="Q12364" s="92" t="s">
        <v>50</v>
      </c>
      <c r="BF12364" s="101" t="s">
        <v>58</v>
      </c>
      <c r="BK12364" s="98" t="s">
        <v>70</v>
      </c>
    </row>
    <row r="12365" spans="17:63" ht="29.25" customHeight="1" x14ac:dyDescent="0.2">
      <c r="Q12365" s="92" t="s">
        <v>50</v>
      </c>
      <c r="BF12365" s="101" t="s">
        <v>58</v>
      </c>
      <c r="BK12365" s="98" t="s">
        <v>70</v>
      </c>
    </row>
    <row r="12366" spans="17:63" ht="29.25" customHeight="1" x14ac:dyDescent="0.2">
      <c r="Q12366" s="92" t="s">
        <v>50</v>
      </c>
      <c r="BF12366" s="101" t="s">
        <v>58</v>
      </c>
      <c r="BK12366" s="98" t="s">
        <v>70</v>
      </c>
    </row>
    <row r="12367" spans="17:63" ht="29.25" customHeight="1" x14ac:dyDescent="0.2">
      <c r="Q12367" s="92" t="s">
        <v>50</v>
      </c>
      <c r="BF12367" s="101" t="s">
        <v>58</v>
      </c>
      <c r="BK12367" s="98" t="s">
        <v>70</v>
      </c>
    </row>
    <row r="12368" spans="17:63" ht="29.25" customHeight="1" x14ac:dyDescent="0.2">
      <c r="Q12368" s="92" t="s">
        <v>50</v>
      </c>
      <c r="BF12368" s="101" t="s">
        <v>58</v>
      </c>
      <c r="BK12368" s="98" t="s">
        <v>70</v>
      </c>
    </row>
    <row r="12369" spans="17:63" ht="29.25" customHeight="1" x14ac:dyDescent="0.2">
      <c r="Q12369" s="92" t="s">
        <v>50</v>
      </c>
      <c r="BF12369" s="101" t="s">
        <v>58</v>
      </c>
      <c r="BK12369" s="98" t="s">
        <v>70</v>
      </c>
    </row>
    <row r="12370" spans="17:63" ht="29.25" customHeight="1" x14ac:dyDescent="0.2">
      <c r="Q12370" s="92" t="s">
        <v>50</v>
      </c>
      <c r="BF12370" s="101" t="s">
        <v>58</v>
      </c>
      <c r="BK12370" s="98" t="s">
        <v>70</v>
      </c>
    </row>
    <row r="12371" spans="17:63" ht="29.25" customHeight="1" x14ac:dyDescent="0.2">
      <c r="Q12371" s="92" t="s">
        <v>50</v>
      </c>
      <c r="BF12371" s="101" t="s">
        <v>58</v>
      </c>
      <c r="BK12371" s="98" t="s">
        <v>70</v>
      </c>
    </row>
    <row r="12372" spans="17:63" ht="29.25" customHeight="1" x14ac:dyDescent="0.2">
      <c r="Q12372" s="92" t="s">
        <v>50</v>
      </c>
      <c r="BF12372" s="101" t="s">
        <v>58</v>
      </c>
      <c r="BK12372" s="98" t="s">
        <v>70</v>
      </c>
    </row>
    <row r="12373" spans="17:63" ht="29.25" customHeight="1" x14ac:dyDescent="0.2">
      <c r="Q12373" s="92" t="s">
        <v>50</v>
      </c>
      <c r="BF12373" s="101" t="s">
        <v>58</v>
      </c>
      <c r="BK12373" s="98" t="s">
        <v>70</v>
      </c>
    </row>
    <row r="12374" spans="17:63" ht="29.25" customHeight="1" x14ac:dyDescent="0.2">
      <c r="Q12374" s="92" t="s">
        <v>50</v>
      </c>
      <c r="BF12374" s="101" t="s">
        <v>58</v>
      </c>
      <c r="BK12374" s="98" t="s">
        <v>70</v>
      </c>
    </row>
    <row r="12375" spans="17:63" ht="29.25" customHeight="1" x14ac:dyDescent="0.2">
      <c r="Q12375" s="92" t="s">
        <v>50</v>
      </c>
      <c r="BF12375" s="101" t="s">
        <v>58</v>
      </c>
      <c r="BK12375" s="98" t="s">
        <v>70</v>
      </c>
    </row>
    <row r="12376" spans="17:63" ht="29.25" customHeight="1" x14ac:dyDescent="0.2">
      <c r="Q12376" s="92" t="s">
        <v>50</v>
      </c>
      <c r="BF12376" s="101" t="s">
        <v>58</v>
      </c>
      <c r="BK12376" s="98" t="s">
        <v>70</v>
      </c>
    </row>
    <row r="12377" spans="17:63" ht="29.25" customHeight="1" x14ac:dyDescent="0.2">
      <c r="Q12377" s="92" t="s">
        <v>50</v>
      </c>
      <c r="BF12377" s="101" t="s">
        <v>58</v>
      </c>
      <c r="BK12377" s="98" t="s">
        <v>70</v>
      </c>
    </row>
    <row r="12378" spans="17:63" ht="29.25" customHeight="1" x14ac:dyDescent="0.2">
      <c r="Q12378" s="92" t="s">
        <v>50</v>
      </c>
      <c r="BF12378" s="101" t="s">
        <v>58</v>
      </c>
      <c r="BK12378" s="98" t="s">
        <v>70</v>
      </c>
    </row>
    <row r="12379" spans="17:63" ht="29.25" customHeight="1" x14ac:dyDescent="0.2">
      <c r="Q12379" s="92" t="s">
        <v>50</v>
      </c>
      <c r="BF12379" s="101" t="s">
        <v>58</v>
      </c>
      <c r="BK12379" s="98" t="s">
        <v>70</v>
      </c>
    </row>
    <row r="12380" spans="17:63" ht="29.25" customHeight="1" x14ac:dyDescent="0.2">
      <c r="Q12380" s="92" t="s">
        <v>50</v>
      </c>
      <c r="BF12380" s="101" t="s">
        <v>58</v>
      </c>
      <c r="BK12380" s="98" t="s">
        <v>70</v>
      </c>
    </row>
    <row r="12381" spans="17:63" ht="29.25" customHeight="1" x14ac:dyDescent="0.2">
      <c r="Q12381" s="92" t="s">
        <v>50</v>
      </c>
      <c r="BF12381" s="101" t="s">
        <v>58</v>
      </c>
      <c r="BK12381" s="98" t="s">
        <v>70</v>
      </c>
    </row>
    <row r="12382" spans="17:63" ht="29.25" customHeight="1" x14ac:dyDescent="0.2">
      <c r="Q12382" s="92" t="s">
        <v>50</v>
      </c>
      <c r="BF12382" s="101" t="s">
        <v>58</v>
      </c>
      <c r="BK12382" s="98" t="s">
        <v>70</v>
      </c>
    </row>
    <row r="12383" spans="17:63" ht="29.25" customHeight="1" x14ac:dyDescent="0.2">
      <c r="Q12383" s="92" t="s">
        <v>50</v>
      </c>
      <c r="BF12383" s="101" t="s">
        <v>58</v>
      </c>
      <c r="BK12383" s="98" t="s">
        <v>70</v>
      </c>
    </row>
    <row r="12384" spans="17:63" ht="29.25" customHeight="1" x14ac:dyDescent="0.2">
      <c r="Q12384" s="92" t="s">
        <v>50</v>
      </c>
      <c r="BF12384" s="101" t="s">
        <v>58</v>
      </c>
      <c r="BK12384" s="98" t="s">
        <v>70</v>
      </c>
    </row>
    <row r="12385" spans="17:63" ht="29.25" customHeight="1" x14ac:dyDescent="0.2">
      <c r="Q12385" s="92" t="s">
        <v>50</v>
      </c>
      <c r="BF12385" s="101" t="s">
        <v>58</v>
      </c>
      <c r="BK12385" s="98" t="s">
        <v>70</v>
      </c>
    </row>
    <row r="12386" spans="17:63" ht="29.25" customHeight="1" x14ac:dyDescent="0.2">
      <c r="Q12386" s="92" t="s">
        <v>50</v>
      </c>
      <c r="BF12386" s="101" t="s">
        <v>58</v>
      </c>
      <c r="BK12386" s="98" t="s">
        <v>70</v>
      </c>
    </row>
    <row r="12387" spans="17:63" ht="29.25" customHeight="1" x14ac:dyDescent="0.2">
      <c r="Q12387" s="92" t="s">
        <v>50</v>
      </c>
      <c r="BF12387" s="101" t="s">
        <v>58</v>
      </c>
      <c r="BK12387" s="98" t="s">
        <v>70</v>
      </c>
    </row>
    <row r="12388" spans="17:63" ht="29.25" customHeight="1" x14ac:dyDescent="0.2">
      <c r="Q12388" s="92" t="s">
        <v>50</v>
      </c>
      <c r="BF12388" s="101" t="s">
        <v>58</v>
      </c>
      <c r="BK12388" s="98" t="s">
        <v>70</v>
      </c>
    </row>
    <row r="12389" spans="17:63" ht="29.25" customHeight="1" x14ac:dyDescent="0.2">
      <c r="Q12389" s="92" t="s">
        <v>50</v>
      </c>
      <c r="BF12389" s="101" t="s">
        <v>58</v>
      </c>
      <c r="BK12389" s="98" t="s">
        <v>70</v>
      </c>
    </row>
    <row r="12390" spans="17:63" ht="29.25" customHeight="1" x14ac:dyDescent="0.2">
      <c r="Q12390" s="92" t="s">
        <v>50</v>
      </c>
      <c r="BF12390" s="101" t="s">
        <v>58</v>
      </c>
      <c r="BK12390" s="98" t="s">
        <v>70</v>
      </c>
    </row>
    <row r="12391" spans="17:63" ht="29.25" customHeight="1" x14ac:dyDescent="0.2">
      <c r="Q12391" s="92" t="s">
        <v>50</v>
      </c>
      <c r="BF12391" s="101" t="s">
        <v>58</v>
      </c>
      <c r="BK12391" s="98" t="s">
        <v>70</v>
      </c>
    </row>
    <row r="12392" spans="17:63" ht="29.25" customHeight="1" x14ac:dyDescent="0.2">
      <c r="Q12392" s="92" t="s">
        <v>50</v>
      </c>
      <c r="BF12392" s="101" t="s">
        <v>58</v>
      </c>
      <c r="BK12392" s="98" t="s">
        <v>70</v>
      </c>
    </row>
    <row r="12393" spans="17:63" ht="29.25" customHeight="1" x14ac:dyDescent="0.2">
      <c r="Q12393" s="92" t="s">
        <v>50</v>
      </c>
      <c r="BF12393" s="101" t="s">
        <v>58</v>
      </c>
      <c r="BK12393" s="98" t="s">
        <v>70</v>
      </c>
    </row>
    <row r="12394" spans="17:63" ht="29.25" customHeight="1" x14ac:dyDescent="0.2">
      <c r="Q12394" s="92" t="s">
        <v>50</v>
      </c>
      <c r="BF12394" s="101" t="s">
        <v>58</v>
      </c>
      <c r="BK12394" s="98" t="s">
        <v>70</v>
      </c>
    </row>
    <row r="12395" spans="17:63" ht="29.25" customHeight="1" x14ac:dyDescent="0.2">
      <c r="Q12395" s="92" t="s">
        <v>50</v>
      </c>
      <c r="BF12395" s="101" t="s">
        <v>58</v>
      </c>
      <c r="BK12395" s="98" t="s">
        <v>70</v>
      </c>
    </row>
    <row r="12396" spans="17:63" ht="29.25" customHeight="1" x14ac:dyDescent="0.2">
      <c r="Q12396" s="92" t="s">
        <v>50</v>
      </c>
      <c r="BF12396" s="101" t="s">
        <v>58</v>
      </c>
      <c r="BK12396" s="98" t="s">
        <v>70</v>
      </c>
    </row>
    <row r="12397" spans="17:63" ht="29.25" customHeight="1" x14ac:dyDescent="0.2">
      <c r="Q12397" s="92" t="s">
        <v>50</v>
      </c>
      <c r="BF12397" s="101" t="s">
        <v>58</v>
      </c>
      <c r="BK12397" s="98" t="s">
        <v>70</v>
      </c>
    </row>
    <row r="12398" spans="17:63" ht="29.25" customHeight="1" x14ac:dyDescent="0.2">
      <c r="Q12398" s="92" t="s">
        <v>50</v>
      </c>
      <c r="BF12398" s="101" t="s">
        <v>58</v>
      </c>
      <c r="BK12398" s="98" t="s">
        <v>70</v>
      </c>
    </row>
    <row r="12399" spans="17:63" ht="29.25" customHeight="1" x14ac:dyDescent="0.2">
      <c r="Q12399" s="92" t="s">
        <v>50</v>
      </c>
      <c r="BF12399" s="101" t="s">
        <v>58</v>
      </c>
      <c r="BK12399" s="98" t="s">
        <v>70</v>
      </c>
    </row>
    <row r="12400" spans="17:63" ht="29.25" customHeight="1" x14ac:dyDescent="0.2">
      <c r="Q12400" s="92" t="s">
        <v>50</v>
      </c>
      <c r="BF12400" s="101" t="s">
        <v>58</v>
      </c>
      <c r="BK12400" s="98" t="s">
        <v>70</v>
      </c>
    </row>
    <row r="12401" spans="17:63" ht="29.25" customHeight="1" x14ac:dyDescent="0.2">
      <c r="Q12401" s="92" t="s">
        <v>50</v>
      </c>
      <c r="BF12401" s="101" t="s">
        <v>58</v>
      </c>
      <c r="BK12401" s="98" t="s">
        <v>70</v>
      </c>
    </row>
    <row r="12402" spans="17:63" ht="29.25" customHeight="1" x14ac:dyDescent="0.2">
      <c r="Q12402" s="92" t="s">
        <v>50</v>
      </c>
      <c r="BF12402" s="101" t="s">
        <v>58</v>
      </c>
      <c r="BK12402" s="98" t="s">
        <v>70</v>
      </c>
    </row>
    <row r="12403" spans="17:63" ht="29.25" customHeight="1" x14ac:dyDescent="0.2">
      <c r="Q12403" s="92" t="s">
        <v>50</v>
      </c>
      <c r="BF12403" s="101" t="s">
        <v>58</v>
      </c>
      <c r="BK12403" s="98" t="s">
        <v>70</v>
      </c>
    </row>
    <row r="12404" spans="17:63" ht="29.25" customHeight="1" x14ac:dyDescent="0.2">
      <c r="Q12404" s="92" t="s">
        <v>50</v>
      </c>
      <c r="BF12404" s="101" t="s">
        <v>58</v>
      </c>
      <c r="BK12404" s="98" t="s">
        <v>70</v>
      </c>
    </row>
    <row r="12405" spans="17:63" ht="29.25" customHeight="1" x14ac:dyDescent="0.2">
      <c r="Q12405" s="92" t="s">
        <v>50</v>
      </c>
      <c r="BF12405" s="101" t="s">
        <v>58</v>
      </c>
      <c r="BK12405" s="98" t="s">
        <v>70</v>
      </c>
    </row>
    <row r="12406" spans="17:63" ht="29.25" customHeight="1" x14ac:dyDescent="0.2">
      <c r="Q12406" s="92" t="s">
        <v>50</v>
      </c>
      <c r="BF12406" s="101" t="s">
        <v>58</v>
      </c>
      <c r="BK12406" s="98" t="s">
        <v>70</v>
      </c>
    </row>
    <row r="12407" spans="17:63" ht="29.25" customHeight="1" x14ac:dyDescent="0.2">
      <c r="Q12407" s="92" t="s">
        <v>50</v>
      </c>
      <c r="BF12407" s="101" t="s">
        <v>58</v>
      </c>
      <c r="BK12407" s="98" t="s">
        <v>70</v>
      </c>
    </row>
    <row r="12408" spans="17:63" ht="29.25" customHeight="1" x14ac:dyDescent="0.2">
      <c r="Q12408" s="92" t="s">
        <v>50</v>
      </c>
      <c r="BF12408" s="101" t="s">
        <v>58</v>
      </c>
      <c r="BK12408" s="98" t="s">
        <v>70</v>
      </c>
    </row>
    <row r="12409" spans="17:63" ht="29.25" customHeight="1" x14ac:dyDescent="0.2">
      <c r="Q12409" s="92" t="s">
        <v>50</v>
      </c>
      <c r="BF12409" s="101" t="s">
        <v>58</v>
      </c>
      <c r="BK12409" s="98" t="s">
        <v>70</v>
      </c>
    </row>
    <row r="12410" spans="17:63" ht="29.25" customHeight="1" x14ac:dyDescent="0.2">
      <c r="Q12410" s="92" t="s">
        <v>50</v>
      </c>
      <c r="BF12410" s="101" t="s">
        <v>58</v>
      </c>
      <c r="BK12410" s="98" t="s">
        <v>70</v>
      </c>
    </row>
    <row r="12411" spans="17:63" ht="29.25" customHeight="1" x14ac:dyDescent="0.2">
      <c r="Q12411" s="92" t="s">
        <v>50</v>
      </c>
      <c r="BF12411" s="101" t="s">
        <v>58</v>
      </c>
      <c r="BK12411" s="98" t="s">
        <v>70</v>
      </c>
    </row>
    <row r="12412" spans="17:63" ht="29.25" customHeight="1" x14ac:dyDescent="0.2">
      <c r="Q12412" s="92" t="s">
        <v>50</v>
      </c>
      <c r="BF12412" s="101" t="s">
        <v>58</v>
      </c>
      <c r="BK12412" s="98" t="s">
        <v>70</v>
      </c>
    </row>
    <row r="12413" spans="17:63" ht="29.25" customHeight="1" x14ac:dyDescent="0.2">
      <c r="Q12413" s="92" t="s">
        <v>50</v>
      </c>
      <c r="BF12413" s="101" t="s">
        <v>58</v>
      </c>
      <c r="BK12413" s="98" t="s">
        <v>70</v>
      </c>
    </row>
    <row r="12414" spans="17:63" ht="29.25" customHeight="1" x14ac:dyDescent="0.2">
      <c r="Q12414" s="92" t="s">
        <v>50</v>
      </c>
      <c r="BF12414" s="101" t="s">
        <v>58</v>
      </c>
      <c r="BK12414" s="98" t="s">
        <v>70</v>
      </c>
    </row>
    <row r="12415" spans="17:63" ht="29.25" customHeight="1" x14ac:dyDescent="0.2">
      <c r="Q12415" s="92" t="s">
        <v>50</v>
      </c>
      <c r="BF12415" s="101" t="s">
        <v>58</v>
      </c>
      <c r="BK12415" s="98" t="s">
        <v>70</v>
      </c>
    </row>
    <row r="12416" spans="17:63" ht="29.25" customHeight="1" x14ac:dyDescent="0.2">
      <c r="Q12416" s="92" t="s">
        <v>50</v>
      </c>
      <c r="BF12416" s="101" t="s">
        <v>58</v>
      </c>
      <c r="BK12416" s="98" t="s">
        <v>70</v>
      </c>
    </row>
    <row r="12417" spans="17:63" ht="29.25" customHeight="1" x14ac:dyDescent="0.2">
      <c r="Q12417" s="92" t="s">
        <v>50</v>
      </c>
      <c r="BF12417" s="101" t="s">
        <v>58</v>
      </c>
      <c r="BK12417" s="98" t="s">
        <v>70</v>
      </c>
    </row>
    <row r="12418" spans="17:63" ht="29.25" customHeight="1" x14ac:dyDescent="0.2">
      <c r="Q12418" s="92" t="s">
        <v>50</v>
      </c>
      <c r="BF12418" s="101" t="s">
        <v>58</v>
      </c>
      <c r="BK12418" s="98" t="s">
        <v>70</v>
      </c>
    </row>
    <row r="12419" spans="17:63" ht="29.25" customHeight="1" x14ac:dyDescent="0.2">
      <c r="Q12419" s="92" t="s">
        <v>50</v>
      </c>
      <c r="BF12419" s="101" t="s">
        <v>58</v>
      </c>
      <c r="BK12419" s="98" t="s">
        <v>70</v>
      </c>
    </row>
    <row r="12420" spans="17:63" ht="29.25" customHeight="1" x14ac:dyDescent="0.2">
      <c r="Q12420" s="92" t="s">
        <v>50</v>
      </c>
      <c r="BF12420" s="101" t="s">
        <v>58</v>
      </c>
      <c r="BK12420" s="98" t="s">
        <v>70</v>
      </c>
    </row>
    <row r="12421" spans="17:63" ht="29.25" customHeight="1" x14ac:dyDescent="0.2">
      <c r="Q12421" s="92" t="s">
        <v>50</v>
      </c>
      <c r="BF12421" s="101" t="s">
        <v>58</v>
      </c>
      <c r="BK12421" s="98" t="s">
        <v>70</v>
      </c>
    </row>
    <row r="12422" spans="17:63" ht="29.25" customHeight="1" x14ac:dyDescent="0.2">
      <c r="Q12422" s="92" t="s">
        <v>50</v>
      </c>
      <c r="BF12422" s="101" t="s">
        <v>58</v>
      </c>
      <c r="BK12422" s="98" t="s">
        <v>70</v>
      </c>
    </row>
    <row r="12423" spans="17:63" ht="29.25" customHeight="1" x14ac:dyDescent="0.2">
      <c r="Q12423" s="92" t="s">
        <v>50</v>
      </c>
      <c r="BF12423" s="101" t="s">
        <v>58</v>
      </c>
      <c r="BK12423" s="98" t="s">
        <v>70</v>
      </c>
    </row>
    <row r="12424" spans="17:63" ht="29.25" customHeight="1" x14ac:dyDescent="0.2">
      <c r="Q12424" s="92" t="s">
        <v>50</v>
      </c>
      <c r="BF12424" s="101" t="s">
        <v>58</v>
      </c>
      <c r="BK12424" s="98" t="s">
        <v>70</v>
      </c>
    </row>
    <row r="12425" spans="17:63" ht="29.25" customHeight="1" x14ac:dyDescent="0.2">
      <c r="Q12425" s="92" t="s">
        <v>50</v>
      </c>
      <c r="BF12425" s="101" t="s">
        <v>58</v>
      </c>
      <c r="BK12425" s="98" t="s">
        <v>70</v>
      </c>
    </row>
    <row r="12426" spans="17:63" ht="29.25" customHeight="1" x14ac:dyDescent="0.2">
      <c r="Q12426" s="92" t="s">
        <v>50</v>
      </c>
      <c r="BF12426" s="101" t="s">
        <v>58</v>
      </c>
      <c r="BK12426" s="98" t="s">
        <v>70</v>
      </c>
    </row>
    <row r="12427" spans="17:63" ht="29.25" customHeight="1" x14ac:dyDescent="0.2">
      <c r="Q12427" s="92" t="s">
        <v>50</v>
      </c>
      <c r="BF12427" s="101" t="s">
        <v>58</v>
      </c>
      <c r="BK12427" s="98" t="s">
        <v>70</v>
      </c>
    </row>
    <row r="12428" spans="17:63" ht="29.25" customHeight="1" x14ac:dyDescent="0.2">
      <c r="Q12428" s="92" t="s">
        <v>50</v>
      </c>
      <c r="BF12428" s="101" t="s">
        <v>58</v>
      </c>
      <c r="BK12428" s="98" t="s">
        <v>70</v>
      </c>
    </row>
    <row r="12429" spans="17:63" ht="29.25" customHeight="1" x14ac:dyDescent="0.2">
      <c r="Q12429" s="92" t="s">
        <v>50</v>
      </c>
      <c r="BF12429" s="101" t="s">
        <v>58</v>
      </c>
      <c r="BK12429" s="98" t="s">
        <v>70</v>
      </c>
    </row>
    <row r="12430" spans="17:63" ht="29.25" customHeight="1" x14ac:dyDescent="0.2">
      <c r="Q12430" s="92" t="s">
        <v>50</v>
      </c>
      <c r="BF12430" s="101" t="s">
        <v>58</v>
      </c>
      <c r="BK12430" s="98" t="s">
        <v>70</v>
      </c>
    </row>
    <row r="12431" spans="17:63" ht="29.25" customHeight="1" x14ac:dyDescent="0.2">
      <c r="Q12431" s="92" t="s">
        <v>50</v>
      </c>
      <c r="BF12431" s="101" t="s">
        <v>58</v>
      </c>
      <c r="BK12431" s="98" t="s">
        <v>70</v>
      </c>
    </row>
    <row r="12432" spans="17:63" ht="29.25" customHeight="1" x14ac:dyDescent="0.2">
      <c r="Q12432" s="92" t="s">
        <v>50</v>
      </c>
      <c r="BF12432" s="101" t="s">
        <v>58</v>
      </c>
      <c r="BK12432" s="98" t="s">
        <v>70</v>
      </c>
    </row>
    <row r="12433" spans="17:63" ht="29.25" customHeight="1" x14ac:dyDescent="0.2">
      <c r="Q12433" s="92" t="s">
        <v>50</v>
      </c>
      <c r="BF12433" s="101" t="s">
        <v>58</v>
      </c>
      <c r="BK12433" s="98" t="s">
        <v>70</v>
      </c>
    </row>
    <row r="12434" spans="17:63" ht="29.25" customHeight="1" x14ac:dyDescent="0.2">
      <c r="Q12434" s="92" t="s">
        <v>50</v>
      </c>
      <c r="BF12434" s="101" t="s">
        <v>58</v>
      </c>
      <c r="BK12434" s="98" t="s">
        <v>70</v>
      </c>
    </row>
    <row r="12435" spans="17:63" ht="29.25" customHeight="1" x14ac:dyDescent="0.2">
      <c r="Q12435" s="92" t="s">
        <v>50</v>
      </c>
      <c r="BF12435" s="101" t="s">
        <v>58</v>
      </c>
      <c r="BK12435" s="98" t="s">
        <v>70</v>
      </c>
    </row>
    <row r="12436" spans="17:63" ht="29.25" customHeight="1" x14ac:dyDescent="0.2">
      <c r="Q12436" s="92" t="s">
        <v>50</v>
      </c>
      <c r="BF12436" s="101" t="s">
        <v>58</v>
      </c>
      <c r="BK12436" s="98" t="s">
        <v>70</v>
      </c>
    </row>
    <row r="12437" spans="17:63" ht="29.25" customHeight="1" x14ac:dyDescent="0.2">
      <c r="Q12437" s="92" t="s">
        <v>50</v>
      </c>
      <c r="BF12437" s="101" t="s">
        <v>58</v>
      </c>
      <c r="BK12437" s="98" t="s">
        <v>70</v>
      </c>
    </row>
    <row r="12438" spans="17:63" ht="29.25" customHeight="1" x14ac:dyDescent="0.2">
      <c r="Q12438" s="92" t="s">
        <v>50</v>
      </c>
      <c r="BF12438" s="101" t="s">
        <v>58</v>
      </c>
      <c r="BK12438" s="98" t="s">
        <v>70</v>
      </c>
    </row>
    <row r="12439" spans="17:63" ht="29.25" customHeight="1" x14ac:dyDescent="0.2">
      <c r="Q12439" s="92" t="s">
        <v>50</v>
      </c>
      <c r="BF12439" s="101" t="s">
        <v>58</v>
      </c>
      <c r="BK12439" s="98" t="s">
        <v>70</v>
      </c>
    </row>
    <row r="12440" spans="17:63" ht="29.25" customHeight="1" x14ac:dyDescent="0.2">
      <c r="Q12440" s="92" t="s">
        <v>50</v>
      </c>
      <c r="BF12440" s="101" t="s">
        <v>58</v>
      </c>
      <c r="BK12440" s="98" t="s">
        <v>70</v>
      </c>
    </row>
    <row r="12441" spans="17:63" ht="29.25" customHeight="1" x14ac:dyDescent="0.2">
      <c r="Q12441" s="92" t="s">
        <v>50</v>
      </c>
      <c r="BF12441" s="101" t="s">
        <v>58</v>
      </c>
      <c r="BK12441" s="98" t="s">
        <v>70</v>
      </c>
    </row>
    <row r="12442" spans="17:63" ht="29.25" customHeight="1" x14ac:dyDescent="0.2">
      <c r="Q12442" s="92" t="s">
        <v>50</v>
      </c>
      <c r="BF12442" s="101" t="s">
        <v>58</v>
      </c>
      <c r="BK12442" s="98" t="s">
        <v>70</v>
      </c>
    </row>
    <row r="12443" spans="17:63" ht="29.25" customHeight="1" x14ac:dyDescent="0.2">
      <c r="Q12443" s="92" t="s">
        <v>50</v>
      </c>
      <c r="BF12443" s="101" t="s">
        <v>58</v>
      </c>
      <c r="BK12443" s="98" t="s">
        <v>70</v>
      </c>
    </row>
    <row r="12444" spans="17:63" ht="29.25" customHeight="1" x14ac:dyDescent="0.2">
      <c r="Q12444" s="92" t="s">
        <v>50</v>
      </c>
      <c r="BF12444" s="101" t="s">
        <v>58</v>
      </c>
      <c r="BK12444" s="98" t="s">
        <v>70</v>
      </c>
    </row>
    <row r="12445" spans="17:63" ht="29.25" customHeight="1" x14ac:dyDescent="0.2">
      <c r="Q12445" s="92" t="s">
        <v>50</v>
      </c>
      <c r="BF12445" s="101" t="s">
        <v>58</v>
      </c>
      <c r="BK12445" s="98" t="s">
        <v>70</v>
      </c>
    </row>
    <row r="12446" spans="17:63" ht="29.25" customHeight="1" x14ac:dyDescent="0.2">
      <c r="Q12446" s="92" t="s">
        <v>50</v>
      </c>
      <c r="BF12446" s="101" t="s">
        <v>58</v>
      </c>
      <c r="BK12446" s="98" t="s">
        <v>70</v>
      </c>
    </row>
    <row r="12447" spans="17:63" ht="29.25" customHeight="1" x14ac:dyDescent="0.2">
      <c r="Q12447" s="92" t="s">
        <v>50</v>
      </c>
      <c r="BF12447" s="101" t="s">
        <v>58</v>
      </c>
      <c r="BK12447" s="98" t="s">
        <v>70</v>
      </c>
    </row>
    <row r="12448" spans="17:63" ht="29.25" customHeight="1" x14ac:dyDescent="0.2">
      <c r="Q12448" s="92" t="s">
        <v>50</v>
      </c>
      <c r="BF12448" s="101" t="s">
        <v>58</v>
      </c>
      <c r="BK12448" s="98" t="s">
        <v>70</v>
      </c>
    </row>
    <row r="12449" spans="17:63" ht="29.25" customHeight="1" x14ac:dyDescent="0.2">
      <c r="Q12449" s="92" t="s">
        <v>50</v>
      </c>
      <c r="BF12449" s="101" t="s">
        <v>58</v>
      </c>
      <c r="BK12449" s="98" t="s">
        <v>70</v>
      </c>
    </row>
    <row r="12450" spans="17:63" ht="29.25" customHeight="1" x14ac:dyDescent="0.2">
      <c r="Q12450" s="92" t="s">
        <v>50</v>
      </c>
      <c r="BF12450" s="101" t="s">
        <v>58</v>
      </c>
      <c r="BK12450" s="98" t="s">
        <v>70</v>
      </c>
    </row>
    <row r="12451" spans="17:63" ht="29.25" customHeight="1" x14ac:dyDescent="0.2">
      <c r="Q12451" s="92" t="s">
        <v>50</v>
      </c>
      <c r="BF12451" s="101" t="s">
        <v>58</v>
      </c>
      <c r="BK12451" s="98" t="s">
        <v>70</v>
      </c>
    </row>
    <row r="12452" spans="17:63" ht="29.25" customHeight="1" x14ac:dyDescent="0.2">
      <c r="Q12452" s="92" t="s">
        <v>50</v>
      </c>
      <c r="BF12452" s="101" t="s">
        <v>58</v>
      </c>
      <c r="BK12452" s="98" t="s">
        <v>70</v>
      </c>
    </row>
    <row r="12453" spans="17:63" ht="29.25" customHeight="1" x14ac:dyDescent="0.2">
      <c r="Q12453" s="92" t="s">
        <v>50</v>
      </c>
      <c r="BF12453" s="101" t="s">
        <v>58</v>
      </c>
      <c r="BK12453" s="98" t="s">
        <v>70</v>
      </c>
    </row>
    <row r="12454" spans="17:63" ht="29.25" customHeight="1" x14ac:dyDescent="0.2">
      <c r="Q12454" s="92" t="s">
        <v>50</v>
      </c>
      <c r="BF12454" s="101" t="s">
        <v>58</v>
      </c>
      <c r="BK12454" s="98" t="s">
        <v>70</v>
      </c>
    </row>
    <row r="12455" spans="17:63" ht="29.25" customHeight="1" x14ac:dyDescent="0.2">
      <c r="Q12455" s="92" t="s">
        <v>50</v>
      </c>
      <c r="BF12455" s="101" t="s">
        <v>58</v>
      </c>
      <c r="BK12455" s="98" t="s">
        <v>70</v>
      </c>
    </row>
    <row r="12456" spans="17:63" ht="29.25" customHeight="1" x14ac:dyDescent="0.2">
      <c r="Q12456" s="92" t="s">
        <v>50</v>
      </c>
      <c r="BF12456" s="101" t="s">
        <v>58</v>
      </c>
      <c r="BK12456" s="98" t="s">
        <v>70</v>
      </c>
    </row>
    <row r="12457" spans="17:63" ht="29.25" customHeight="1" x14ac:dyDescent="0.2">
      <c r="Q12457" s="92" t="s">
        <v>50</v>
      </c>
      <c r="BF12457" s="101" t="s">
        <v>58</v>
      </c>
      <c r="BK12457" s="98" t="s">
        <v>70</v>
      </c>
    </row>
    <row r="12458" spans="17:63" ht="29.25" customHeight="1" x14ac:dyDescent="0.2">
      <c r="Q12458" s="92" t="s">
        <v>50</v>
      </c>
      <c r="BF12458" s="101" t="s">
        <v>58</v>
      </c>
      <c r="BK12458" s="98" t="s">
        <v>70</v>
      </c>
    </row>
    <row r="12459" spans="17:63" ht="29.25" customHeight="1" x14ac:dyDescent="0.2">
      <c r="Q12459" s="92" t="s">
        <v>50</v>
      </c>
      <c r="BF12459" s="101" t="s">
        <v>58</v>
      </c>
      <c r="BK12459" s="98" t="s">
        <v>70</v>
      </c>
    </row>
    <row r="12460" spans="17:63" ht="29.25" customHeight="1" x14ac:dyDescent="0.2">
      <c r="Q12460" s="92" t="s">
        <v>50</v>
      </c>
      <c r="BF12460" s="101" t="s">
        <v>58</v>
      </c>
      <c r="BK12460" s="98" t="s">
        <v>70</v>
      </c>
    </row>
    <row r="12461" spans="17:63" ht="29.25" customHeight="1" x14ac:dyDescent="0.2">
      <c r="Q12461" s="92" t="s">
        <v>50</v>
      </c>
      <c r="BF12461" s="101" t="s">
        <v>58</v>
      </c>
      <c r="BK12461" s="98" t="s">
        <v>70</v>
      </c>
    </row>
    <row r="12462" spans="17:63" ht="29.25" customHeight="1" x14ac:dyDescent="0.2">
      <c r="Q12462" s="92" t="s">
        <v>50</v>
      </c>
      <c r="BF12462" s="101" t="s">
        <v>58</v>
      </c>
      <c r="BK12462" s="98" t="s">
        <v>70</v>
      </c>
    </row>
    <row r="12463" spans="17:63" ht="29.25" customHeight="1" x14ac:dyDescent="0.2">
      <c r="Q12463" s="92" t="s">
        <v>50</v>
      </c>
      <c r="BF12463" s="101" t="s">
        <v>58</v>
      </c>
      <c r="BK12463" s="98" t="s">
        <v>70</v>
      </c>
    </row>
    <row r="12464" spans="17:63" ht="29.25" customHeight="1" x14ac:dyDescent="0.2">
      <c r="Q12464" s="92" t="s">
        <v>50</v>
      </c>
      <c r="BF12464" s="101" t="s">
        <v>58</v>
      </c>
      <c r="BK12464" s="98" t="s">
        <v>70</v>
      </c>
    </row>
    <row r="12465" spans="17:63" ht="29.25" customHeight="1" x14ac:dyDescent="0.2">
      <c r="Q12465" s="92" t="s">
        <v>50</v>
      </c>
      <c r="BF12465" s="101" t="s">
        <v>58</v>
      </c>
      <c r="BK12465" s="98" t="s">
        <v>70</v>
      </c>
    </row>
    <row r="12466" spans="17:63" ht="29.25" customHeight="1" x14ac:dyDescent="0.2">
      <c r="Q12466" s="92" t="s">
        <v>50</v>
      </c>
      <c r="BF12466" s="101" t="s">
        <v>58</v>
      </c>
      <c r="BK12466" s="98" t="s">
        <v>70</v>
      </c>
    </row>
    <row r="12467" spans="17:63" ht="29.25" customHeight="1" x14ac:dyDescent="0.2">
      <c r="Q12467" s="92" t="s">
        <v>50</v>
      </c>
      <c r="BF12467" s="101" t="s">
        <v>58</v>
      </c>
      <c r="BK12467" s="98" t="s">
        <v>70</v>
      </c>
    </row>
    <row r="12468" spans="17:63" ht="29.25" customHeight="1" x14ac:dyDescent="0.2">
      <c r="Q12468" s="92" t="s">
        <v>50</v>
      </c>
      <c r="BF12468" s="101" t="s">
        <v>58</v>
      </c>
      <c r="BK12468" s="98" t="s">
        <v>70</v>
      </c>
    </row>
    <row r="12469" spans="17:63" ht="29.25" customHeight="1" x14ac:dyDescent="0.2">
      <c r="Q12469" s="92" t="s">
        <v>50</v>
      </c>
      <c r="BF12469" s="101" t="s">
        <v>58</v>
      </c>
      <c r="BK12469" s="98" t="s">
        <v>70</v>
      </c>
    </row>
    <row r="12470" spans="17:63" ht="29.25" customHeight="1" x14ac:dyDescent="0.2">
      <c r="Q12470" s="92" t="s">
        <v>50</v>
      </c>
      <c r="BF12470" s="101" t="s">
        <v>58</v>
      </c>
      <c r="BK12470" s="98" t="s">
        <v>70</v>
      </c>
    </row>
    <row r="12471" spans="17:63" ht="29.25" customHeight="1" x14ac:dyDescent="0.2">
      <c r="Q12471" s="92" t="s">
        <v>50</v>
      </c>
      <c r="BF12471" s="101" t="s">
        <v>58</v>
      </c>
      <c r="BK12471" s="98" t="s">
        <v>70</v>
      </c>
    </row>
    <row r="12472" spans="17:63" ht="29.25" customHeight="1" x14ac:dyDescent="0.2">
      <c r="Q12472" s="92" t="s">
        <v>50</v>
      </c>
      <c r="BF12472" s="101" t="s">
        <v>58</v>
      </c>
      <c r="BK12472" s="98" t="s">
        <v>70</v>
      </c>
    </row>
    <row r="12473" spans="17:63" ht="29.25" customHeight="1" x14ac:dyDescent="0.2">
      <c r="Q12473" s="92" t="s">
        <v>50</v>
      </c>
      <c r="BF12473" s="101" t="s">
        <v>58</v>
      </c>
      <c r="BK12473" s="98" t="s">
        <v>70</v>
      </c>
    </row>
    <row r="12474" spans="17:63" ht="29.25" customHeight="1" x14ac:dyDescent="0.2">
      <c r="Q12474" s="92" t="s">
        <v>50</v>
      </c>
      <c r="BF12474" s="101" t="s">
        <v>58</v>
      </c>
      <c r="BK12474" s="98" t="s">
        <v>70</v>
      </c>
    </row>
    <row r="12475" spans="17:63" ht="29.25" customHeight="1" x14ac:dyDescent="0.2">
      <c r="Q12475" s="92" t="s">
        <v>50</v>
      </c>
      <c r="BF12475" s="101" t="s">
        <v>58</v>
      </c>
      <c r="BK12475" s="98" t="s">
        <v>70</v>
      </c>
    </row>
    <row r="12476" spans="17:63" ht="29.25" customHeight="1" x14ac:dyDescent="0.2">
      <c r="Q12476" s="92" t="s">
        <v>50</v>
      </c>
      <c r="BF12476" s="101" t="s">
        <v>58</v>
      </c>
      <c r="BK12476" s="98" t="s">
        <v>70</v>
      </c>
    </row>
    <row r="12477" spans="17:63" ht="29.25" customHeight="1" x14ac:dyDescent="0.2">
      <c r="Q12477" s="92" t="s">
        <v>50</v>
      </c>
      <c r="BF12477" s="101" t="s">
        <v>58</v>
      </c>
      <c r="BK12477" s="98" t="s">
        <v>70</v>
      </c>
    </row>
    <row r="12478" spans="17:63" ht="29.25" customHeight="1" x14ac:dyDescent="0.2">
      <c r="Q12478" s="92" t="s">
        <v>50</v>
      </c>
      <c r="BF12478" s="101" t="s">
        <v>58</v>
      </c>
      <c r="BK12478" s="98" t="s">
        <v>70</v>
      </c>
    </row>
    <row r="12479" spans="17:63" ht="29.25" customHeight="1" x14ac:dyDescent="0.2">
      <c r="Q12479" s="92" t="s">
        <v>50</v>
      </c>
      <c r="BF12479" s="101" t="s">
        <v>58</v>
      </c>
      <c r="BK12479" s="98" t="s">
        <v>70</v>
      </c>
    </row>
    <row r="12480" spans="17:63" ht="29.25" customHeight="1" x14ac:dyDescent="0.2">
      <c r="Q12480" s="92" t="s">
        <v>50</v>
      </c>
      <c r="BF12480" s="101" t="s">
        <v>58</v>
      </c>
      <c r="BK12480" s="98" t="s">
        <v>70</v>
      </c>
    </row>
    <row r="12481" spans="17:63" ht="29.25" customHeight="1" x14ac:dyDescent="0.2">
      <c r="Q12481" s="92" t="s">
        <v>50</v>
      </c>
      <c r="BF12481" s="101" t="s">
        <v>58</v>
      </c>
      <c r="BK12481" s="98" t="s">
        <v>70</v>
      </c>
    </row>
    <row r="12482" spans="17:63" ht="29.25" customHeight="1" x14ac:dyDescent="0.2">
      <c r="Q12482" s="92" t="s">
        <v>50</v>
      </c>
      <c r="BF12482" s="101" t="s">
        <v>58</v>
      </c>
      <c r="BK12482" s="98" t="s">
        <v>70</v>
      </c>
    </row>
    <row r="12483" spans="17:63" ht="29.25" customHeight="1" x14ac:dyDescent="0.2">
      <c r="Q12483" s="92" t="s">
        <v>50</v>
      </c>
      <c r="BF12483" s="101" t="s">
        <v>58</v>
      </c>
      <c r="BK12483" s="98" t="s">
        <v>70</v>
      </c>
    </row>
    <row r="12484" spans="17:63" ht="29.25" customHeight="1" x14ac:dyDescent="0.2">
      <c r="Q12484" s="92" t="s">
        <v>50</v>
      </c>
      <c r="BF12484" s="101" t="s">
        <v>58</v>
      </c>
      <c r="BK12484" s="98" t="s">
        <v>70</v>
      </c>
    </row>
    <row r="12485" spans="17:63" ht="29.25" customHeight="1" x14ac:dyDescent="0.2">
      <c r="Q12485" s="92" t="s">
        <v>50</v>
      </c>
      <c r="BF12485" s="101" t="s">
        <v>58</v>
      </c>
      <c r="BK12485" s="98" t="s">
        <v>70</v>
      </c>
    </row>
    <row r="12486" spans="17:63" ht="29.25" customHeight="1" x14ac:dyDescent="0.2">
      <c r="Q12486" s="92" t="s">
        <v>50</v>
      </c>
      <c r="BF12486" s="101" t="s">
        <v>58</v>
      </c>
      <c r="BK12486" s="98" t="s">
        <v>70</v>
      </c>
    </row>
    <row r="12487" spans="17:63" ht="29.25" customHeight="1" x14ac:dyDescent="0.2">
      <c r="Q12487" s="92" t="s">
        <v>50</v>
      </c>
      <c r="BF12487" s="101" t="s">
        <v>58</v>
      </c>
      <c r="BK12487" s="98" t="s">
        <v>70</v>
      </c>
    </row>
    <row r="12488" spans="17:63" ht="29.25" customHeight="1" x14ac:dyDescent="0.2">
      <c r="Q12488" s="92" t="s">
        <v>50</v>
      </c>
      <c r="BF12488" s="101" t="s">
        <v>58</v>
      </c>
      <c r="BK12488" s="98" t="s">
        <v>70</v>
      </c>
    </row>
    <row r="12489" spans="17:63" ht="29.25" customHeight="1" x14ac:dyDescent="0.2">
      <c r="Q12489" s="92" t="s">
        <v>50</v>
      </c>
      <c r="BF12489" s="101" t="s">
        <v>58</v>
      </c>
      <c r="BK12489" s="98" t="s">
        <v>70</v>
      </c>
    </row>
    <row r="12490" spans="17:63" ht="29.25" customHeight="1" x14ac:dyDescent="0.2">
      <c r="Q12490" s="92" t="s">
        <v>50</v>
      </c>
      <c r="BF12490" s="101" t="s">
        <v>58</v>
      </c>
      <c r="BK12490" s="98" t="s">
        <v>70</v>
      </c>
    </row>
    <row r="12491" spans="17:63" ht="29.25" customHeight="1" x14ac:dyDescent="0.2">
      <c r="Q12491" s="92" t="s">
        <v>50</v>
      </c>
      <c r="BF12491" s="101" t="s">
        <v>58</v>
      </c>
      <c r="BK12491" s="98" t="s">
        <v>70</v>
      </c>
    </row>
    <row r="12492" spans="17:63" ht="29.25" customHeight="1" x14ac:dyDescent="0.2">
      <c r="Q12492" s="92" t="s">
        <v>50</v>
      </c>
      <c r="BF12492" s="101" t="s">
        <v>58</v>
      </c>
      <c r="BK12492" s="98" t="s">
        <v>70</v>
      </c>
    </row>
    <row r="12493" spans="17:63" ht="29.25" customHeight="1" x14ac:dyDescent="0.2">
      <c r="Q12493" s="92" t="s">
        <v>50</v>
      </c>
      <c r="BF12493" s="101" t="s">
        <v>58</v>
      </c>
      <c r="BK12493" s="98" t="s">
        <v>70</v>
      </c>
    </row>
    <row r="12494" spans="17:63" ht="29.25" customHeight="1" x14ac:dyDescent="0.2">
      <c r="Q12494" s="92" t="s">
        <v>50</v>
      </c>
      <c r="BF12494" s="101" t="s">
        <v>58</v>
      </c>
      <c r="BK12494" s="98" t="s">
        <v>70</v>
      </c>
    </row>
    <row r="12495" spans="17:63" ht="29.25" customHeight="1" x14ac:dyDescent="0.2">
      <c r="Q12495" s="92" t="s">
        <v>50</v>
      </c>
      <c r="BF12495" s="101" t="s">
        <v>58</v>
      </c>
      <c r="BK12495" s="98" t="s">
        <v>70</v>
      </c>
    </row>
    <row r="12496" spans="17:63" ht="29.25" customHeight="1" x14ac:dyDescent="0.2">
      <c r="Q12496" s="92" t="s">
        <v>50</v>
      </c>
      <c r="BF12496" s="101" t="s">
        <v>58</v>
      </c>
      <c r="BK12496" s="98" t="s">
        <v>70</v>
      </c>
    </row>
    <row r="12497" spans="17:63" ht="29.25" customHeight="1" x14ac:dyDescent="0.2">
      <c r="Q12497" s="92" t="s">
        <v>50</v>
      </c>
      <c r="BF12497" s="101" t="s">
        <v>58</v>
      </c>
      <c r="BK12497" s="98" t="s">
        <v>70</v>
      </c>
    </row>
    <row r="12498" spans="17:63" ht="29.25" customHeight="1" x14ac:dyDescent="0.2">
      <c r="Q12498" s="92" t="s">
        <v>50</v>
      </c>
      <c r="BF12498" s="101" t="s">
        <v>58</v>
      </c>
      <c r="BK12498" s="98" t="s">
        <v>70</v>
      </c>
    </row>
    <row r="12499" spans="17:63" ht="29.25" customHeight="1" x14ac:dyDescent="0.2">
      <c r="Q12499" s="92" t="s">
        <v>50</v>
      </c>
      <c r="BF12499" s="101" t="s">
        <v>58</v>
      </c>
      <c r="BK12499" s="98" t="s">
        <v>70</v>
      </c>
    </row>
    <row r="12500" spans="17:63" ht="29.25" customHeight="1" x14ac:dyDescent="0.2">
      <c r="Q12500" s="92" t="s">
        <v>50</v>
      </c>
      <c r="BF12500" s="101" t="s">
        <v>58</v>
      </c>
      <c r="BK12500" s="98" t="s">
        <v>70</v>
      </c>
    </row>
    <row r="12501" spans="17:63" ht="29.25" customHeight="1" x14ac:dyDescent="0.2">
      <c r="Q12501" s="92" t="s">
        <v>50</v>
      </c>
      <c r="BF12501" s="101" t="s">
        <v>58</v>
      </c>
      <c r="BK12501" s="98" t="s">
        <v>70</v>
      </c>
    </row>
    <row r="12502" spans="17:63" ht="29.25" customHeight="1" x14ac:dyDescent="0.2">
      <c r="Q12502" s="92" t="s">
        <v>50</v>
      </c>
      <c r="BF12502" s="101" t="s">
        <v>58</v>
      </c>
      <c r="BK12502" s="98" t="s">
        <v>70</v>
      </c>
    </row>
    <row r="12503" spans="17:63" ht="29.25" customHeight="1" x14ac:dyDescent="0.2">
      <c r="Q12503" s="92" t="s">
        <v>50</v>
      </c>
      <c r="BF12503" s="101" t="s">
        <v>58</v>
      </c>
      <c r="BK12503" s="98" t="s">
        <v>70</v>
      </c>
    </row>
    <row r="12504" spans="17:63" ht="29.25" customHeight="1" x14ac:dyDescent="0.2">
      <c r="Q12504" s="92" t="s">
        <v>50</v>
      </c>
      <c r="BF12504" s="101" t="s">
        <v>58</v>
      </c>
      <c r="BK12504" s="98" t="s">
        <v>70</v>
      </c>
    </row>
    <row r="12505" spans="17:63" ht="29.25" customHeight="1" x14ac:dyDescent="0.2">
      <c r="Q12505" s="92" t="s">
        <v>50</v>
      </c>
      <c r="BF12505" s="101" t="s">
        <v>58</v>
      </c>
      <c r="BK12505" s="98" t="s">
        <v>70</v>
      </c>
    </row>
    <row r="12506" spans="17:63" ht="29.25" customHeight="1" x14ac:dyDescent="0.2">
      <c r="Q12506" s="92" t="s">
        <v>50</v>
      </c>
      <c r="BF12506" s="101" t="s">
        <v>58</v>
      </c>
      <c r="BK12506" s="98" t="s">
        <v>70</v>
      </c>
    </row>
    <row r="12507" spans="17:63" ht="29.25" customHeight="1" x14ac:dyDescent="0.2">
      <c r="Q12507" s="92" t="s">
        <v>50</v>
      </c>
      <c r="BF12507" s="101" t="s">
        <v>58</v>
      </c>
      <c r="BK12507" s="98" t="s">
        <v>70</v>
      </c>
    </row>
    <row r="12508" spans="17:63" ht="29.25" customHeight="1" x14ac:dyDescent="0.2">
      <c r="Q12508" s="92" t="s">
        <v>50</v>
      </c>
      <c r="BF12508" s="101" t="s">
        <v>58</v>
      </c>
      <c r="BK12508" s="98" t="s">
        <v>70</v>
      </c>
    </row>
    <row r="12509" spans="17:63" ht="29.25" customHeight="1" x14ac:dyDescent="0.2">
      <c r="Q12509" s="92" t="s">
        <v>50</v>
      </c>
      <c r="BF12509" s="101" t="s">
        <v>58</v>
      </c>
      <c r="BK12509" s="98" t="s">
        <v>70</v>
      </c>
    </row>
    <row r="12510" spans="17:63" ht="29.25" customHeight="1" x14ac:dyDescent="0.2">
      <c r="Q12510" s="92" t="s">
        <v>50</v>
      </c>
      <c r="BF12510" s="101" t="s">
        <v>58</v>
      </c>
      <c r="BK12510" s="98" t="s">
        <v>70</v>
      </c>
    </row>
    <row r="12511" spans="17:63" ht="29.25" customHeight="1" x14ac:dyDescent="0.2">
      <c r="Q12511" s="92" t="s">
        <v>50</v>
      </c>
      <c r="BF12511" s="101" t="s">
        <v>58</v>
      </c>
      <c r="BK12511" s="98" t="s">
        <v>70</v>
      </c>
    </row>
    <row r="12512" spans="17:63" ht="29.25" customHeight="1" x14ac:dyDescent="0.2">
      <c r="Q12512" s="92" t="s">
        <v>50</v>
      </c>
      <c r="BF12512" s="101" t="s">
        <v>58</v>
      </c>
      <c r="BK12512" s="98" t="s">
        <v>70</v>
      </c>
    </row>
    <row r="12513" spans="17:63" ht="29.25" customHeight="1" x14ac:dyDescent="0.2">
      <c r="Q12513" s="92" t="s">
        <v>50</v>
      </c>
      <c r="BF12513" s="101" t="s">
        <v>58</v>
      </c>
      <c r="BK12513" s="98" t="s">
        <v>70</v>
      </c>
    </row>
    <row r="12514" spans="17:63" ht="29.25" customHeight="1" x14ac:dyDescent="0.2">
      <c r="Q12514" s="92" t="s">
        <v>50</v>
      </c>
      <c r="BF12514" s="101" t="s">
        <v>58</v>
      </c>
      <c r="BK12514" s="98" t="s">
        <v>70</v>
      </c>
    </row>
    <row r="12515" spans="17:63" ht="29.25" customHeight="1" x14ac:dyDescent="0.2">
      <c r="Q12515" s="92" t="s">
        <v>50</v>
      </c>
      <c r="BF12515" s="101" t="s">
        <v>58</v>
      </c>
      <c r="BK12515" s="98" t="s">
        <v>70</v>
      </c>
    </row>
    <row r="12516" spans="17:63" ht="29.25" customHeight="1" x14ac:dyDescent="0.2">
      <c r="Q12516" s="92" t="s">
        <v>50</v>
      </c>
      <c r="BF12516" s="101" t="s">
        <v>58</v>
      </c>
      <c r="BK12516" s="98" t="s">
        <v>70</v>
      </c>
    </row>
    <row r="12517" spans="17:63" ht="29.25" customHeight="1" x14ac:dyDescent="0.2">
      <c r="Q12517" s="92" t="s">
        <v>50</v>
      </c>
      <c r="BF12517" s="101" t="s">
        <v>58</v>
      </c>
      <c r="BK12517" s="98" t="s">
        <v>70</v>
      </c>
    </row>
    <row r="12518" spans="17:63" ht="29.25" customHeight="1" x14ac:dyDescent="0.2">
      <c r="Q12518" s="92" t="s">
        <v>50</v>
      </c>
      <c r="BF12518" s="101" t="s">
        <v>58</v>
      </c>
      <c r="BK12518" s="98" t="s">
        <v>70</v>
      </c>
    </row>
    <row r="12519" spans="17:63" ht="29.25" customHeight="1" x14ac:dyDescent="0.2">
      <c r="Q12519" s="92" t="s">
        <v>50</v>
      </c>
      <c r="BF12519" s="101" t="s">
        <v>58</v>
      </c>
      <c r="BK12519" s="98" t="s">
        <v>70</v>
      </c>
    </row>
    <row r="12520" spans="17:63" ht="29.25" customHeight="1" x14ac:dyDescent="0.2">
      <c r="Q12520" s="92" t="s">
        <v>50</v>
      </c>
      <c r="BF12520" s="101" t="s">
        <v>58</v>
      </c>
      <c r="BK12520" s="98" t="s">
        <v>70</v>
      </c>
    </row>
    <row r="12521" spans="17:63" ht="29.25" customHeight="1" x14ac:dyDescent="0.2">
      <c r="Q12521" s="92" t="s">
        <v>50</v>
      </c>
      <c r="BF12521" s="101" t="s">
        <v>58</v>
      </c>
      <c r="BK12521" s="98" t="s">
        <v>70</v>
      </c>
    </row>
    <row r="12522" spans="17:63" ht="29.25" customHeight="1" x14ac:dyDescent="0.2">
      <c r="Q12522" s="92" t="s">
        <v>50</v>
      </c>
      <c r="BF12522" s="101" t="s">
        <v>58</v>
      </c>
      <c r="BK12522" s="98" t="s">
        <v>70</v>
      </c>
    </row>
    <row r="12523" spans="17:63" ht="29.25" customHeight="1" x14ac:dyDescent="0.2">
      <c r="Q12523" s="92" t="s">
        <v>50</v>
      </c>
      <c r="BF12523" s="101" t="s">
        <v>58</v>
      </c>
      <c r="BK12523" s="98" t="s">
        <v>70</v>
      </c>
    </row>
    <row r="12524" spans="17:63" ht="29.25" customHeight="1" x14ac:dyDescent="0.2">
      <c r="Q12524" s="92" t="s">
        <v>50</v>
      </c>
      <c r="BF12524" s="101" t="s">
        <v>58</v>
      </c>
      <c r="BK12524" s="98" t="s">
        <v>70</v>
      </c>
    </row>
    <row r="12525" spans="17:63" ht="29.25" customHeight="1" x14ac:dyDescent="0.2">
      <c r="Q12525" s="92" t="s">
        <v>50</v>
      </c>
      <c r="BF12525" s="101" t="s">
        <v>58</v>
      </c>
      <c r="BK12525" s="98" t="s">
        <v>70</v>
      </c>
    </row>
    <row r="12526" spans="17:63" ht="29.25" customHeight="1" x14ac:dyDescent="0.2">
      <c r="Q12526" s="92" t="s">
        <v>50</v>
      </c>
      <c r="BF12526" s="101" t="s">
        <v>58</v>
      </c>
      <c r="BK12526" s="98" t="s">
        <v>70</v>
      </c>
    </row>
    <row r="12527" spans="17:63" ht="29.25" customHeight="1" x14ac:dyDescent="0.2">
      <c r="Q12527" s="92" t="s">
        <v>50</v>
      </c>
      <c r="BF12527" s="101" t="s">
        <v>58</v>
      </c>
      <c r="BK12527" s="98" t="s">
        <v>70</v>
      </c>
    </row>
    <row r="12528" spans="17:63" ht="29.25" customHeight="1" x14ac:dyDescent="0.2">
      <c r="Q12528" s="92" t="s">
        <v>50</v>
      </c>
      <c r="BF12528" s="101" t="s">
        <v>58</v>
      </c>
      <c r="BK12528" s="98" t="s">
        <v>70</v>
      </c>
    </row>
    <row r="12529" spans="17:63" ht="29.25" customHeight="1" x14ac:dyDescent="0.2">
      <c r="Q12529" s="92" t="s">
        <v>50</v>
      </c>
      <c r="BF12529" s="101" t="s">
        <v>58</v>
      </c>
      <c r="BK12529" s="98" t="s">
        <v>70</v>
      </c>
    </row>
    <row r="12530" spans="17:63" ht="29.25" customHeight="1" x14ac:dyDescent="0.2">
      <c r="Q12530" s="92" t="s">
        <v>50</v>
      </c>
      <c r="BF12530" s="101" t="s">
        <v>58</v>
      </c>
      <c r="BK12530" s="98" t="s">
        <v>70</v>
      </c>
    </row>
    <row r="12531" spans="17:63" ht="29.25" customHeight="1" x14ac:dyDescent="0.2">
      <c r="Q12531" s="92" t="s">
        <v>50</v>
      </c>
      <c r="BF12531" s="101" t="s">
        <v>58</v>
      </c>
      <c r="BK12531" s="98" t="s">
        <v>70</v>
      </c>
    </row>
    <row r="12532" spans="17:63" ht="29.25" customHeight="1" x14ac:dyDescent="0.2">
      <c r="Q12532" s="92" t="s">
        <v>50</v>
      </c>
      <c r="BF12532" s="101" t="s">
        <v>58</v>
      </c>
      <c r="BK12532" s="98" t="s">
        <v>70</v>
      </c>
    </row>
    <row r="12533" spans="17:63" ht="29.25" customHeight="1" x14ac:dyDescent="0.2">
      <c r="Q12533" s="92" t="s">
        <v>50</v>
      </c>
      <c r="BF12533" s="101" t="s">
        <v>58</v>
      </c>
      <c r="BK12533" s="98" t="s">
        <v>70</v>
      </c>
    </row>
    <row r="12534" spans="17:63" ht="29.25" customHeight="1" x14ac:dyDescent="0.2">
      <c r="Q12534" s="92" t="s">
        <v>50</v>
      </c>
      <c r="BF12534" s="101" t="s">
        <v>58</v>
      </c>
      <c r="BK12534" s="98" t="s">
        <v>70</v>
      </c>
    </row>
    <row r="12535" spans="17:63" ht="29.25" customHeight="1" x14ac:dyDescent="0.2">
      <c r="Q12535" s="92" t="s">
        <v>50</v>
      </c>
      <c r="BF12535" s="101" t="s">
        <v>58</v>
      </c>
      <c r="BK12535" s="98" t="s">
        <v>70</v>
      </c>
    </row>
    <row r="12536" spans="17:63" ht="29.25" customHeight="1" x14ac:dyDescent="0.2">
      <c r="Q12536" s="92" t="s">
        <v>50</v>
      </c>
      <c r="BF12536" s="101" t="s">
        <v>58</v>
      </c>
      <c r="BK12536" s="98" t="s">
        <v>70</v>
      </c>
    </row>
    <row r="12537" spans="17:63" ht="29.25" customHeight="1" x14ac:dyDescent="0.2">
      <c r="Q12537" s="92" t="s">
        <v>50</v>
      </c>
      <c r="BF12537" s="101" t="s">
        <v>58</v>
      </c>
      <c r="BK12537" s="98" t="s">
        <v>70</v>
      </c>
    </row>
    <row r="12538" spans="17:63" ht="29.25" customHeight="1" x14ac:dyDescent="0.2">
      <c r="Q12538" s="92" t="s">
        <v>50</v>
      </c>
      <c r="BF12538" s="101" t="s">
        <v>58</v>
      </c>
      <c r="BK12538" s="98" t="s">
        <v>70</v>
      </c>
    </row>
    <row r="12539" spans="17:63" ht="29.25" customHeight="1" x14ac:dyDescent="0.2">
      <c r="Q12539" s="92" t="s">
        <v>50</v>
      </c>
      <c r="BF12539" s="101" t="s">
        <v>58</v>
      </c>
      <c r="BK12539" s="98" t="s">
        <v>70</v>
      </c>
    </row>
    <row r="12540" spans="17:63" ht="29.25" customHeight="1" x14ac:dyDescent="0.2">
      <c r="Q12540" s="92" t="s">
        <v>50</v>
      </c>
      <c r="BF12540" s="101" t="s">
        <v>58</v>
      </c>
      <c r="BK12540" s="98" t="s">
        <v>70</v>
      </c>
    </row>
    <row r="12541" spans="17:63" ht="29.25" customHeight="1" x14ac:dyDescent="0.2">
      <c r="Q12541" s="92" t="s">
        <v>50</v>
      </c>
      <c r="BF12541" s="101" t="s">
        <v>58</v>
      </c>
      <c r="BK12541" s="98" t="s">
        <v>70</v>
      </c>
    </row>
    <row r="12542" spans="17:63" ht="29.25" customHeight="1" x14ac:dyDescent="0.2">
      <c r="Q12542" s="92" t="s">
        <v>50</v>
      </c>
      <c r="BF12542" s="101" t="s">
        <v>58</v>
      </c>
      <c r="BK12542" s="98" t="s">
        <v>70</v>
      </c>
    </row>
    <row r="12543" spans="17:63" ht="29.25" customHeight="1" x14ac:dyDescent="0.2">
      <c r="Q12543" s="92" t="s">
        <v>50</v>
      </c>
      <c r="BF12543" s="101" t="s">
        <v>58</v>
      </c>
      <c r="BK12543" s="98" t="s">
        <v>70</v>
      </c>
    </row>
    <row r="12544" spans="17:63" ht="29.25" customHeight="1" x14ac:dyDescent="0.2">
      <c r="Q12544" s="92" t="s">
        <v>50</v>
      </c>
      <c r="BF12544" s="101" t="s">
        <v>58</v>
      </c>
      <c r="BK12544" s="98" t="s">
        <v>70</v>
      </c>
    </row>
    <row r="12545" spans="17:63" ht="29.25" customHeight="1" x14ac:dyDescent="0.2">
      <c r="Q12545" s="92" t="s">
        <v>50</v>
      </c>
      <c r="BF12545" s="101" t="s">
        <v>58</v>
      </c>
      <c r="BK12545" s="98" t="s">
        <v>70</v>
      </c>
    </row>
    <row r="12546" spans="17:63" ht="29.25" customHeight="1" x14ac:dyDescent="0.2">
      <c r="Q12546" s="92" t="s">
        <v>50</v>
      </c>
      <c r="BF12546" s="101" t="s">
        <v>58</v>
      </c>
      <c r="BK12546" s="98" t="s">
        <v>70</v>
      </c>
    </row>
    <row r="12547" spans="17:63" ht="29.25" customHeight="1" x14ac:dyDescent="0.2">
      <c r="Q12547" s="92" t="s">
        <v>50</v>
      </c>
      <c r="BF12547" s="101" t="s">
        <v>58</v>
      </c>
      <c r="BK12547" s="98" t="s">
        <v>70</v>
      </c>
    </row>
    <row r="12548" spans="17:63" ht="29.25" customHeight="1" x14ac:dyDescent="0.2">
      <c r="Q12548" s="92" t="s">
        <v>50</v>
      </c>
      <c r="BF12548" s="101" t="s">
        <v>58</v>
      </c>
      <c r="BK12548" s="98" t="s">
        <v>70</v>
      </c>
    </row>
    <row r="12549" spans="17:63" ht="29.25" customHeight="1" x14ac:dyDescent="0.2">
      <c r="Q12549" s="92" t="s">
        <v>50</v>
      </c>
      <c r="BF12549" s="101" t="s">
        <v>58</v>
      </c>
      <c r="BK12549" s="98" t="s">
        <v>70</v>
      </c>
    </row>
    <row r="12550" spans="17:63" ht="29.25" customHeight="1" x14ac:dyDescent="0.2">
      <c r="Q12550" s="92" t="s">
        <v>50</v>
      </c>
      <c r="BF12550" s="101" t="s">
        <v>58</v>
      </c>
      <c r="BK12550" s="98" t="s">
        <v>70</v>
      </c>
    </row>
    <row r="12551" spans="17:63" ht="29.25" customHeight="1" x14ac:dyDescent="0.2">
      <c r="Q12551" s="92" t="s">
        <v>50</v>
      </c>
      <c r="BF12551" s="101" t="s">
        <v>58</v>
      </c>
      <c r="BK12551" s="98" t="s">
        <v>70</v>
      </c>
    </row>
    <row r="12552" spans="17:63" ht="29.25" customHeight="1" x14ac:dyDescent="0.2">
      <c r="Q12552" s="92" t="s">
        <v>50</v>
      </c>
      <c r="BF12552" s="101" t="s">
        <v>58</v>
      </c>
      <c r="BK12552" s="98" t="s">
        <v>70</v>
      </c>
    </row>
    <row r="12553" spans="17:63" ht="29.25" customHeight="1" x14ac:dyDescent="0.2">
      <c r="Q12553" s="92" t="s">
        <v>50</v>
      </c>
      <c r="BF12553" s="101" t="s">
        <v>58</v>
      </c>
      <c r="BK12553" s="98" t="s">
        <v>70</v>
      </c>
    </row>
    <row r="12554" spans="17:63" ht="29.25" customHeight="1" x14ac:dyDescent="0.2">
      <c r="Q12554" s="92" t="s">
        <v>50</v>
      </c>
      <c r="BF12554" s="101" t="s">
        <v>58</v>
      </c>
      <c r="BK12554" s="98" t="s">
        <v>70</v>
      </c>
    </row>
    <row r="12555" spans="17:63" ht="29.25" customHeight="1" x14ac:dyDescent="0.2">
      <c r="Q12555" s="92" t="s">
        <v>50</v>
      </c>
      <c r="BF12555" s="101" t="s">
        <v>58</v>
      </c>
      <c r="BK12555" s="98" t="s">
        <v>70</v>
      </c>
    </row>
    <row r="12556" spans="17:63" ht="29.25" customHeight="1" x14ac:dyDescent="0.2">
      <c r="Q12556" s="92" t="s">
        <v>50</v>
      </c>
      <c r="BF12556" s="101" t="s">
        <v>58</v>
      </c>
      <c r="BK12556" s="98" t="s">
        <v>70</v>
      </c>
    </row>
    <row r="12557" spans="17:63" ht="29.25" customHeight="1" x14ac:dyDescent="0.2">
      <c r="Q12557" s="92" t="s">
        <v>50</v>
      </c>
      <c r="BF12557" s="101" t="s">
        <v>58</v>
      </c>
      <c r="BK12557" s="98" t="s">
        <v>70</v>
      </c>
    </row>
    <row r="12558" spans="17:63" ht="29.25" customHeight="1" x14ac:dyDescent="0.2">
      <c r="Q12558" s="92" t="s">
        <v>50</v>
      </c>
      <c r="BF12558" s="101" t="s">
        <v>58</v>
      </c>
      <c r="BK12558" s="98" t="s">
        <v>70</v>
      </c>
    </row>
    <row r="12559" spans="17:63" ht="29.25" customHeight="1" x14ac:dyDescent="0.2">
      <c r="Q12559" s="92" t="s">
        <v>50</v>
      </c>
      <c r="BF12559" s="101" t="s">
        <v>58</v>
      </c>
      <c r="BK12559" s="98" t="s">
        <v>70</v>
      </c>
    </row>
    <row r="12560" spans="17:63" ht="29.25" customHeight="1" x14ac:dyDescent="0.2">
      <c r="Q12560" s="92" t="s">
        <v>50</v>
      </c>
      <c r="BF12560" s="101" t="s">
        <v>58</v>
      </c>
      <c r="BK12560" s="98" t="s">
        <v>70</v>
      </c>
    </row>
    <row r="12561" spans="17:63" ht="29.25" customHeight="1" x14ac:dyDescent="0.2">
      <c r="Q12561" s="92" t="s">
        <v>50</v>
      </c>
      <c r="BF12561" s="101" t="s">
        <v>58</v>
      </c>
      <c r="BK12561" s="98" t="s">
        <v>70</v>
      </c>
    </row>
    <row r="12562" spans="17:63" ht="29.25" customHeight="1" x14ac:dyDescent="0.2">
      <c r="Q12562" s="92" t="s">
        <v>50</v>
      </c>
      <c r="BF12562" s="101" t="s">
        <v>58</v>
      </c>
      <c r="BK12562" s="98" t="s">
        <v>70</v>
      </c>
    </row>
    <row r="12563" spans="17:63" ht="29.25" customHeight="1" x14ac:dyDescent="0.2">
      <c r="Q12563" s="92" t="s">
        <v>50</v>
      </c>
      <c r="BF12563" s="101" t="s">
        <v>58</v>
      </c>
      <c r="BK12563" s="98" t="s">
        <v>70</v>
      </c>
    </row>
    <row r="12564" spans="17:63" ht="29.25" customHeight="1" x14ac:dyDescent="0.2">
      <c r="Q12564" s="92" t="s">
        <v>50</v>
      </c>
      <c r="BF12564" s="101" t="s">
        <v>58</v>
      </c>
      <c r="BK12564" s="98" t="s">
        <v>70</v>
      </c>
    </row>
    <row r="12565" spans="17:63" ht="29.25" customHeight="1" x14ac:dyDescent="0.2">
      <c r="Q12565" s="92" t="s">
        <v>50</v>
      </c>
      <c r="BF12565" s="101" t="s">
        <v>58</v>
      </c>
      <c r="BK12565" s="98" t="s">
        <v>70</v>
      </c>
    </row>
    <row r="12566" spans="17:63" ht="29.25" customHeight="1" x14ac:dyDescent="0.2">
      <c r="Q12566" s="92" t="s">
        <v>50</v>
      </c>
      <c r="BF12566" s="101" t="s">
        <v>58</v>
      </c>
      <c r="BK12566" s="98" t="s">
        <v>70</v>
      </c>
    </row>
    <row r="12567" spans="17:63" ht="29.25" customHeight="1" x14ac:dyDescent="0.2">
      <c r="Q12567" s="92" t="s">
        <v>50</v>
      </c>
      <c r="BF12567" s="101" t="s">
        <v>58</v>
      </c>
      <c r="BK12567" s="98" t="s">
        <v>70</v>
      </c>
    </row>
    <row r="12568" spans="17:63" ht="29.25" customHeight="1" x14ac:dyDescent="0.2">
      <c r="Q12568" s="92" t="s">
        <v>50</v>
      </c>
      <c r="BF12568" s="101" t="s">
        <v>58</v>
      </c>
      <c r="BK12568" s="98" t="s">
        <v>70</v>
      </c>
    </row>
    <row r="12569" spans="17:63" ht="29.25" customHeight="1" x14ac:dyDescent="0.2">
      <c r="Q12569" s="92" t="s">
        <v>50</v>
      </c>
      <c r="BF12569" s="101" t="s">
        <v>58</v>
      </c>
      <c r="BK12569" s="98" t="s">
        <v>70</v>
      </c>
    </row>
    <row r="12570" spans="17:63" ht="29.25" customHeight="1" x14ac:dyDescent="0.2">
      <c r="Q12570" s="92" t="s">
        <v>50</v>
      </c>
      <c r="BF12570" s="101" t="s">
        <v>58</v>
      </c>
      <c r="BK12570" s="98" t="s">
        <v>70</v>
      </c>
    </row>
    <row r="12571" spans="17:63" ht="29.25" customHeight="1" x14ac:dyDescent="0.2">
      <c r="Q12571" s="92" t="s">
        <v>50</v>
      </c>
      <c r="BF12571" s="101" t="s">
        <v>58</v>
      </c>
      <c r="BK12571" s="98" t="s">
        <v>70</v>
      </c>
    </row>
    <row r="12572" spans="17:63" ht="29.25" customHeight="1" x14ac:dyDescent="0.2">
      <c r="Q12572" s="92" t="s">
        <v>50</v>
      </c>
      <c r="BF12572" s="101" t="s">
        <v>58</v>
      </c>
      <c r="BK12572" s="98" t="s">
        <v>70</v>
      </c>
    </row>
    <row r="12573" spans="17:63" ht="29.25" customHeight="1" x14ac:dyDescent="0.2">
      <c r="Q12573" s="92" t="s">
        <v>50</v>
      </c>
      <c r="BF12573" s="101" t="s">
        <v>58</v>
      </c>
      <c r="BK12573" s="98" t="s">
        <v>70</v>
      </c>
    </row>
    <row r="12574" spans="17:63" ht="29.25" customHeight="1" x14ac:dyDescent="0.2">
      <c r="Q12574" s="92" t="s">
        <v>50</v>
      </c>
      <c r="BF12574" s="101" t="s">
        <v>58</v>
      </c>
      <c r="BK12574" s="98" t="s">
        <v>70</v>
      </c>
    </row>
    <row r="12575" spans="17:63" ht="29.25" customHeight="1" x14ac:dyDescent="0.2">
      <c r="Q12575" s="92" t="s">
        <v>50</v>
      </c>
      <c r="BF12575" s="101" t="s">
        <v>58</v>
      </c>
      <c r="BK12575" s="98" t="s">
        <v>70</v>
      </c>
    </row>
    <row r="12576" spans="17:63" ht="29.25" customHeight="1" x14ac:dyDescent="0.2">
      <c r="Q12576" s="92" t="s">
        <v>50</v>
      </c>
      <c r="BF12576" s="101" t="s">
        <v>58</v>
      </c>
      <c r="BK12576" s="98" t="s">
        <v>70</v>
      </c>
    </row>
    <row r="12577" spans="17:63" ht="29.25" customHeight="1" x14ac:dyDescent="0.2">
      <c r="Q12577" s="92" t="s">
        <v>50</v>
      </c>
      <c r="BF12577" s="101" t="s">
        <v>58</v>
      </c>
      <c r="BK12577" s="98" t="s">
        <v>70</v>
      </c>
    </row>
    <row r="12578" spans="17:63" ht="29.25" customHeight="1" x14ac:dyDescent="0.2">
      <c r="Q12578" s="92" t="s">
        <v>50</v>
      </c>
      <c r="BF12578" s="101" t="s">
        <v>58</v>
      </c>
      <c r="BK12578" s="98" t="s">
        <v>70</v>
      </c>
    </row>
    <row r="12579" spans="17:63" ht="29.25" customHeight="1" x14ac:dyDescent="0.2">
      <c r="Q12579" s="92" t="s">
        <v>50</v>
      </c>
      <c r="BF12579" s="101" t="s">
        <v>58</v>
      </c>
      <c r="BK12579" s="98" t="s">
        <v>70</v>
      </c>
    </row>
    <row r="12580" spans="17:63" ht="29.25" customHeight="1" x14ac:dyDescent="0.2">
      <c r="Q12580" s="92" t="s">
        <v>50</v>
      </c>
      <c r="BF12580" s="101" t="s">
        <v>58</v>
      </c>
      <c r="BK12580" s="98" t="s">
        <v>70</v>
      </c>
    </row>
    <row r="12581" spans="17:63" ht="29.25" customHeight="1" x14ac:dyDescent="0.2">
      <c r="Q12581" s="92" t="s">
        <v>50</v>
      </c>
      <c r="BF12581" s="101" t="s">
        <v>58</v>
      </c>
      <c r="BK12581" s="98" t="s">
        <v>70</v>
      </c>
    </row>
    <row r="12582" spans="17:63" ht="29.25" customHeight="1" x14ac:dyDescent="0.2">
      <c r="Q12582" s="92" t="s">
        <v>50</v>
      </c>
      <c r="BF12582" s="101" t="s">
        <v>58</v>
      </c>
      <c r="BK12582" s="98" t="s">
        <v>70</v>
      </c>
    </row>
    <row r="12583" spans="17:63" ht="29.25" customHeight="1" x14ac:dyDescent="0.2">
      <c r="Q12583" s="92" t="s">
        <v>50</v>
      </c>
      <c r="BF12583" s="101" t="s">
        <v>58</v>
      </c>
      <c r="BK12583" s="98" t="s">
        <v>70</v>
      </c>
    </row>
    <row r="12584" spans="17:63" ht="29.25" customHeight="1" x14ac:dyDescent="0.2">
      <c r="Q12584" s="92" t="s">
        <v>50</v>
      </c>
      <c r="BF12584" s="101" t="s">
        <v>58</v>
      </c>
      <c r="BK12584" s="98" t="s">
        <v>70</v>
      </c>
    </row>
    <row r="12585" spans="17:63" ht="29.25" customHeight="1" x14ac:dyDescent="0.2">
      <c r="Q12585" s="92" t="s">
        <v>50</v>
      </c>
      <c r="BF12585" s="101" t="s">
        <v>58</v>
      </c>
      <c r="BK12585" s="98" t="s">
        <v>70</v>
      </c>
    </row>
    <row r="12586" spans="17:63" ht="29.25" customHeight="1" x14ac:dyDescent="0.2">
      <c r="Q12586" s="92" t="s">
        <v>50</v>
      </c>
      <c r="BF12586" s="101" t="s">
        <v>58</v>
      </c>
      <c r="BK12586" s="98" t="s">
        <v>70</v>
      </c>
    </row>
    <row r="12587" spans="17:63" ht="29.25" customHeight="1" x14ac:dyDescent="0.2">
      <c r="Q12587" s="92" t="s">
        <v>50</v>
      </c>
      <c r="BF12587" s="101" t="s">
        <v>58</v>
      </c>
      <c r="BK12587" s="98" t="s">
        <v>70</v>
      </c>
    </row>
    <row r="12588" spans="17:63" ht="29.25" customHeight="1" x14ac:dyDescent="0.2">
      <c r="Q12588" s="92" t="s">
        <v>50</v>
      </c>
      <c r="BF12588" s="101" t="s">
        <v>58</v>
      </c>
      <c r="BK12588" s="98" t="s">
        <v>70</v>
      </c>
    </row>
    <row r="12589" spans="17:63" ht="29.25" customHeight="1" x14ac:dyDescent="0.2">
      <c r="Q12589" s="92" t="s">
        <v>50</v>
      </c>
      <c r="BF12589" s="101" t="s">
        <v>58</v>
      </c>
      <c r="BK12589" s="98" t="s">
        <v>70</v>
      </c>
    </row>
    <row r="12590" spans="17:63" ht="29.25" customHeight="1" x14ac:dyDescent="0.2">
      <c r="Q12590" s="92" t="s">
        <v>50</v>
      </c>
      <c r="BF12590" s="101" t="s">
        <v>58</v>
      </c>
      <c r="BK12590" s="98" t="s">
        <v>70</v>
      </c>
    </row>
    <row r="12591" spans="17:63" ht="29.25" customHeight="1" x14ac:dyDescent="0.2">
      <c r="Q12591" s="92" t="s">
        <v>50</v>
      </c>
      <c r="BF12591" s="101" t="s">
        <v>58</v>
      </c>
      <c r="BK12591" s="98" t="s">
        <v>70</v>
      </c>
    </row>
    <row r="12592" spans="17:63" ht="29.25" customHeight="1" x14ac:dyDescent="0.2">
      <c r="Q12592" s="92" t="s">
        <v>50</v>
      </c>
      <c r="BF12592" s="101" t="s">
        <v>58</v>
      </c>
      <c r="BK12592" s="98" t="s">
        <v>70</v>
      </c>
    </row>
    <row r="12593" spans="17:63" ht="29.25" customHeight="1" x14ac:dyDescent="0.2">
      <c r="Q12593" s="92" t="s">
        <v>50</v>
      </c>
      <c r="BF12593" s="101" t="s">
        <v>58</v>
      </c>
      <c r="BK12593" s="98" t="s">
        <v>70</v>
      </c>
    </row>
    <row r="12594" spans="17:63" ht="29.25" customHeight="1" x14ac:dyDescent="0.2">
      <c r="Q12594" s="92" t="s">
        <v>50</v>
      </c>
      <c r="BF12594" s="101" t="s">
        <v>58</v>
      </c>
      <c r="BK12594" s="98" t="s">
        <v>70</v>
      </c>
    </row>
    <row r="12595" spans="17:63" ht="29.25" customHeight="1" x14ac:dyDescent="0.2">
      <c r="Q12595" s="92" t="s">
        <v>50</v>
      </c>
      <c r="BF12595" s="101" t="s">
        <v>58</v>
      </c>
      <c r="BK12595" s="98" t="s">
        <v>70</v>
      </c>
    </row>
    <row r="12596" spans="17:63" ht="29.25" customHeight="1" x14ac:dyDescent="0.2">
      <c r="Q12596" s="92" t="s">
        <v>50</v>
      </c>
      <c r="BF12596" s="101" t="s">
        <v>58</v>
      </c>
      <c r="BK12596" s="98" t="s">
        <v>70</v>
      </c>
    </row>
    <row r="12597" spans="17:63" ht="29.25" customHeight="1" x14ac:dyDescent="0.2">
      <c r="Q12597" s="92" t="s">
        <v>50</v>
      </c>
      <c r="BF12597" s="101" t="s">
        <v>58</v>
      </c>
      <c r="BK12597" s="98" t="s">
        <v>70</v>
      </c>
    </row>
    <row r="12598" spans="17:63" ht="29.25" customHeight="1" x14ac:dyDescent="0.2">
      <c r="Q12598" s="92" t="s">
        <v>50</v>
      </c>
      <c r="BF12598" s="101" t="s">
        <v>58</v>
      </c>
      <c r="BK12598" s="98" t="s">
        <v>70</v>
      </c>
    </row>
    <row r="12599" spans="17:63" ht="29.25" customHeight="1" x14ac:dyDescent="0.2">
      <c r="Q12599" s="92" t="s">
        <v>50</v>
      </c>
      <c r="BF12599" s="101" t="s">
        <v>58</v>
      </c>
      <c r="BK12599" s="98" t="s">
        <v>70</v>
      </c>
    </row>
    <row r="12600" spans="17:63" ht="29.25" customHeight="1" x14ac:dyDescent="0.2">
      <c r="Q12600" s="92" t="s">
        <v>50</v>
      </c>
      <c r="BF12600" s="101" t="s">
        <v>58</v>
      </c>
      <c r="BK12600" s="98" t="s">
        <v>70</v>
      </c>
    </row>
    <row r="12601" spans="17:63" ht="29.25" customHeight="1" x14ac:dyDescent="0.2">
      <c r="Q12601" s="92" t="s">
        <v>50</v>
      </c>
      <c r="BF12601" s="101" t="s">
        <v>58</v>
      </c>
      <c r="BK12601" s="98" t="s">
        <v>70</v>
      </c>
    </row>
    <row r="12602" spans="17:63" ht="29.25" customHeight="1" x14ac:dyDescent="0.2">
      <c r="Q12602" s="92" t="s">
        <v>50</v>
      </c>
      <c r="BF12602" s="101" t="s">
        <v>58</v>
      </c>
      <c r="BK12602" s="98" t="s">
        <v>70</v>
      </c>
    </row>
    <row r="12603" spans="17:63" ht="29.25" customHeight="1" x14ac:dyDescent="0.2">
      <c r="Q12603" s="92" t="s">
        <v>50</v>
      </c>
      <c r="BF12603" s="101" t="s">
        <v>58</v>
      </c>
      <c r="BK12603" s="98" t="s">
        <v>70</v>
      </c>
    </row>
    <row r="12604" spans="17:63" ht="29.25" customHeight="1" x14ac:dyDescent="0.2">
      <c r="Q12604" s="92" t="s">
        <v>50</v>
      </c>
      <c r="BF12604" s="101" t="s">
        <v>58</v>
      </c>
      <c r="BK12604" s="98" t="s">
        <v>70</v>
      </c>
    </row>
    <row r="12605" spans="17:63" ht="29.25" customHeight="1" x14ac:dyDescent="0.2">
      <c r="Q12605" s="92" t="s">
        <v>50</v>
      </c>
      <c r="BF12605" s="101" t="s">
        <v>58</v>
      </c>
      <c r="BK12605" s="98" t="s">
        <v>70</v>
      </c>
    </row>
    <row r="12606" spans="17:63" ht="29.25" customHeight="1" x14ac:dyDescent="0.2">
      <c r="Q12606" s="92" t="s">
        <v>50</v>
      </c>
      <c r="BF12606" s="101" t="s">
        <v>58</v>
      </c>
      <c r="BK12606" s="98" t="s">
        <v>70</v>
      </c>
    </row>
    <row r="12607" spans="17:63" ht="29.25" customHeight="1" x14ac:dyDescent="0.2">
      <c r="Q12607" s="92" t="s">
        <v>50</v>
      </c>
      <c r="BF12607" s="101" t="s">
        <v>58</v>
      </c>
      <c r="BK12607" s="98" t="s">
        <v>70</v>
      </c>
    </row>
    <row r="12608" spans="17:63" ht="29.25" customHeight="1" x14ac:dyDescent="0.2">
      <c r="Q12608" s="92" t="s">
        <v>50</v>
      </c>
      <c r="BF12608" s="101" t="s">
        <v>58</v>
      </c>
      <c r="BK12608" s="98" t="s">
        <v>70</v>
      </c>
    </row>
    <row r="12609" spans="17:63" ht="29.25" customHeight="1" x14ac:dyDescent="0.2">
      <c r="Q12609" s="92" t="s">
        <v>50</v>
      </c>
      <c r="BF12609" s="101" t="s">
        <v>58</v>
      </c>
      <c r="BK12609" s="98" t="s">
        <v>70</v>
      </c>
    </row>
    <row r="12610" spans="17:63" ht="29.25" customHeight="1" x14ac:dyDescent="0.2">
      <c r="Q12610" s="92" t="s">
        <v>50</v>
      </c>
      <c r="BF12610" s="101" t="s">
        <v>58</v>
      </c>
      <c r="BK12610" s="98" t="s">
        <v>70</v>
      </c>
    </row>
    <row r="12611" spans="17:63" ht="29.25" customHeight="1" x14ac:dyDescent="0.2">
      <c r="Q12611" s="92" t="s">
        <v>50</v>
      </c>
      <c r="BF12611" s="101" t="s">
        <v>58</v>
      </c>
      <c r="BK12611" s="98" t="s">
        <v>70</v>
      </c>
    </row>
    <row r="12612" spans="17:63" ht="29.25" customHeight="1" x14ac:dyDescent="0.2">
      <c r="Q12612" s="92" t="s">
        <v>50</v>
      </c>
      <c r="BF12612" s="101" t="s">
        <v>58</v>
      </c>
      <c r="BK12612" s="98" t="s">
        <v>70</v>
      </c>
    </row>
    <row r="12613" spans="17:63" ht="29.25" customHeight="1" x14ac:dyDescent="0.2">
      <c r="Q12613" s="92" t="s">
        <v>50</v>
      </c>
      <c r="BF12613" s="101" t="s">
        <v>58</v>
      </c>
      <c r="BK12613" s="98" t="s">
        <v>70</v>
      </c>
    </row>
    <row r="12614" spans="17:63" ht="29.25" customHeight="1" x14ac:dyDescent="0.2">
      <c r="Q12614" s="92" t="s">
        <v>50</v>
      </c>
      <c r="BF12614" s="101" t="s">
        <v>58</v>
      </c>
      <c r="BK12614" s="98" t="s">
        <v>70</v>
      </c>
    </row>
    <row r="12615" spans="17:63" ht="29.25" customHeight="1" x14ac:dyDescent="0.2">
      <c r="Q12615" s="92" t="s">
        <v>50</v>
      </c>
      <c r="BF12615" s="101" t="s">
        <v>58</v>
      </c>
      <c r="BK12615" s="98" t="s">
        <v>70</v>
      </c>
    </row>
    <row r="12616" spans="17:63" ht="29.25" customHeight="1" x14ac:dyDescent="0.2">
      <c r="Q12616" s="92" t="s">
        <v>50</v>
      </c>
      <c r="BF12616" s="101" t="s">
        <v>58</v>
      </c>
      <c r="BK12616" s="98" t="s">
        <v>70</v>
      </c>
    </row>
    <row r="12617" spans="17:63" ht="29.25" customHeight="1" x14ac:dyDescent="0.2">
      <c r="Q12617" s="92" t="s">
        <v>50</v>
      </c>
      <c r="BF12617" s="101" t="s">
        <v>58</v>
      </c>
      <c r="BK12617" s="98" t="s">
        <v>70</v>
      </c>
    </row>
    <row r="12618" spans="17:63" ht="29.25" customHeight="1" x14ac:dyDescent="0.2">
      <c r="Q12618" s="92" t="s">
        <v>50</v>
      </c>
      <c r="BF12618" s="101" t="s">
        <v>58</v>
      </c>
      <c r="BK12618" s="98" t="s">
        <v>70</v>
      </c>
    </row>
    <row r="12619" spans="17:63" ht="29.25" customHeight="1" x14ac:dyDescent="0.2">
      <c r="Q12619" s="92" t="s">
        <v>50</v>
      </c>
      <c r="BF12619" s="101" t="s">
        <v>58</v>
      </c>
      <c r="BK12619" s="98" t="s">
        <v>70</v>
      </c>
    </row>
    <row r="12620" spans="17:63" ht="29.25" customHeight="1" x14ac:dyDescent="0.2">
      <c r="Q12620" s="92" t="s">
        <v>50</v>
      </c>
      <c r="BF12620" s="101" t="s">
        <v>58</v>
      </c>
      <c r="BK12620" s="98" t="s">
        <v>70</v>
      </c>
    </row>
    <row r="12621" spans="17:63" ht="29.25" customHeight="1" x14ac:dyDescent="0.2">
      <c r="Q12621" s="92" t="s">
        <v>50</v>
      </c>
      <c r="BF12621" s="101" t="s">
        <v>58</v>
      </c>
      <c r="BK12621" s="98" t="s">
        <v>70</v>
      </c>
    </row>
    <row r="12622" spans="17:63" ht="29.25" customHeight="1" x14ac:dyDescent="0.2">
      <c r="Q12622" s="92" t="s">
        <v>50</v>
      </c>
      <c r="BF12622" s="101" t="s">
        <v>58</v>
      </c>
      <c r="BK12622" s="98" t="s">
        <v>70</v>
      </c>
    </row>
    <row r="12623" spans="17:63" ht="29.25" customHeight="1" x14ac:dyDescent="0.2">
      <c r="Q12623" s="92" t="s">
        <v>50</v>
      </c>
      <c r="BF12623" s="101" t="s">
        <v>58</v>
      </c>
      <c r="BK12623" s="98" t="s">
        <v>70</v>
      </c>
    </row>
    <row r="12624" spans="17:63" ht="29.25" customHeight="1" x14ac:dyDescent="0.2">
      <c r="Q12624" s="92" t="s">
        <v>50</v>
      </c>
      <c r="BF12624" s="101" t="s">
        <v>58</v>
      </c>
      <c r="BK12624" s="98" t="s">
        <v>70</v>
      </c>
    </row>
    <row r="12625" spans="17:63" ht="29.25" customHeight="1" x14ac:dyDescent="0.2">
      <c r="Q12625" s="92" t="s">
        <v>50</v>
      </c>
      <c r="BF12625" s="101" t="s">
        <v>58</v>
      </c>
      <c r="BK12625" s="98" t="s">
        <v>70</v>
      </c>
    </row>
    <row r="12626" spans="17:63" ht="29.25" customHeight="1" x14ac:dyDescent="0.2">
      <c r="Q12626" s="92" t="s">
        <v>50</v>
      </c>
      <c r="BF12626" s="101" t="s">
        <v>58</v>
      </c>
      <c r="BK12626" s="98" t="s">
        <v>70</v>
      </c>
    </row>
    <row r="12627" spans="17:63" ht="29.25" customHeight="1" x14ac:dyDescent="0.2">
      <c r="Q12627" s="92" t="s">
        <v>50</v>
      </c>
      <c r="BF12627" s="101" t="s">
        <v>58</v>
      </c>
      <c r="BK12627" s="98" t="s">
        <v>70</v>
      </c>
    </row>
    <row r="12628" spans="17:63" ht="29.25" customHeight="1" x14ac:dyDescent="0.2">
      <c r="Q12628" s="92" t="s">
        <v>50</v>
      </c>
      <c r="BF12628" s="101" t="s">
        <v>58</v>
      </c>
      <c r="BK12628" s="98" t="s">
        <v>70</v>
      </c>
    </row>
    <row r="12629" spans="17:63" ht="29.25" customHeight="1" x14ac:dyDescent="0.2">
      <c r="Q12629" s="92" t="s">
        <v>50</v>
      </c>
      <c r="BF12629" s="101" t="s">
        <v>58</v>
      </c>
      <c r="BK12629" s="98" t="s">
        <v>70</v>
      </c>
    </row>
    <row r="12630" spans="17:63" ht="29.25" customHeight="1" x14ac:dyDescent="0.2">
      <c r="Q12630" s="92" t="s">
        <v>50</v>
      </c>
      <c r="BF12630" s="101" t="s">
        <v>58</v>
      </c>
      <c r="BK12630" s="98" t="s">
        <v>70</v>
      </c>
    </row>
    <row r="12631" spans="17:63" ht="29.25" customHeight="1" x14ac:dyDescent="0.2">
      <c r="Q12631" s="92" t="s">
        <v>50</v>
      </c>
      <c r="BF12631" s="101" t="s">
        <v>58</v>
      </c>
      <c r="BK12631" s="98" t="s">
        <v>70</v>
      </c>
    </row>
    <row r="12632" spans="17:63" ht="29.25" customHeight="1" x14ac:dyDescent="0.2">
      <c r="Q12632" s="92" t="s">
        <v>50</v>
      </c>
      <c r="BF12632" s="101" t="s">
        <v>58</v>
      </c>
      <c r="BK12632" s="98" t="s">
        <v>70</v>
      </c>
    </row>
    <row r="12633" spans="17:63" ht="29.25" customHeight="1" x14ac:dyDescent="0.2">
      <c r="Q12633" s="92" t="s">
        <v>50</v>
      </c>
      <c r="BF12633" s="101" t="s">
        <v>58</v>
      </c>
      <c r="BK12633" s="98" t="s">
        <v>70</v>
      </c>
    </row>
    <row r="12634" spans="17:63" ht="29.25" customHeight="1" x14ac:dyDescent="0.2">
      <c r="Q12634" s="92" t="s">
        <v>50</v>
      </c>
      <c r="BF12634" s="101" t="s">
        <v>58</v>
      </c>
      <c r="BK12634" s="98" t="s">
        <v>70</v>
      </c>
    </row>
    <row r="12635" spans="17:63" ht="29.25" customHeight="1" x14ac:dyDescent="0.2">
      <c r="Q12635" s="92" t="s">
        <v>50</v>
      </c>
      <c r="BF12635" s="101" t="s">
        <v>58</v>
      </c>
      <c r="BK12635" s="98" t="s">
        <v>70</v>
      </c>
    </row>
    <row r="12636" spans="17:63" ht="29.25" customHeight="1" x14ac:dyDescent="0.2">
      <c r="Q12636" s="92" t="s">
        <v>50</v>
      </c>
      <c r="BF12636" s="101" t="s">
        <v>58</v>
      </c>
      <c r="BK12636" s="98" t="s">
        <v>70</v>
      </c>
    </row>
    <row r="12637" spans="17:63" ht="29.25" customHeight="1" x14ac:dyDescent="0.2">
      <c r="Q12637" s="92" t="s">
        <v>50</v>
      </c>
      <c r="BF12637" s="101" t="s">
        <v>58</v>
      </c>
      <c r="BK12637" s="98" t="s">
        <v>70</v>
      </c>
    </row>
    <row r="12638" spans="17:63" ht="29.25" customHeight="1" x14ac:dyDescent="0.2">
      <c r="Q12638" s="92" t="s">
        <v>50</v>
      </c>
      <c r="BF12638" s="101" t="s">
        <v>58</v>
      </c>
      <c r="BK12638" s="98" t="s">
        <v>70</v>
      </c>
    </row>
    <row r="12639" spans="17:63" ht="29.25" customHeight="1" x14ac:dyDescent="0.2">
      <c r="Q12639" s="92" t="s">
        <v>50</v>
      </c>
      <c r="BF12639" s="101" t="s">
        <v>58</v>
      </c>
      <c r="BK12639" s="98" t="s">
        <v>70</v>
      </c>
    </row>
    <row r="12640" spans="17:63" ht="29.25" customHeight="1" x14ac:dyDescent="0.2">
      <c r="Q12640" s="92" t="s">
        <v>50</v>
      </c>
      <c r="BF12640" s="101" t="s">
        <v>58</v>
      </c>
      <c r="BK12640" s="98" t="s">
        <v>70</v>
      </c>
    </row>
    <row r="12641" spans="17:63" ht="29.25" customHeight="1" x14ac:dyDescent="0.2">
      <c r="Q12641" s="92" t="s">
        <v>50</v>
      </c>
      <c r="BF12641" s="101" t="s">
        <v>58</v>
      </c>
      <c r="BK12641" s="98" t="s">
        <v>70</v>
      </c>
    </row>
    <row r="12642" spans="17:63" ht="29.25" customHeight="1" x14ac:dyDescent="0.2">
      <c r="Q12642" s="92" t="s">
        <v>50</v>
      </c>
      <c r="BF12642" s="101" t="s">
        <v>58</v>
      </c>
      <c r="BK12642" s="98" t="s">
        <v>70</v>
      </c>
    </row>
    <row r="12643" spans="17:63" ht="29.25" customHeight="1" x14ac:dyDescent="0.2">
      <c r="Q12643" s="92" t="s">
        <v>50</v>
      </c>
      <c r="BF12643" s="101" t="s">
        <v>58</v>
      </c>
      <c r="BK12643" s="98" t="s">
        <v>70</v>
      </c>
    </row>
    <row r="12644" spans="17:63" ht="29.25" customHeight="1" x14ac:dyDescent="0.2">
      <c r="Q12644" s="92" t="s">
        <v>50</v>
      </c>
      <c r="BF12644" s="101" t="s">
        <v>58</v>
      </c>
      <c r="BK12644" s="98" t="s">
        <v>70</v>
      </c>
    </row>
    <row r="12645" spans="17:63" ht="29.25" customHeight="1" x14ac:dyDescent="0.2">
      <c r="Q12645" s="92" t="s">
        <v>50</v>
      </c>
      <c r="BF12645" s="101" t="s">
        <v>58</v>
      </c>
      <c r="BK12645" s="98" t="s">
        <v>70</v>
      </c>
    </row>
    <row r="12646" spans="17:63" ht="29.25" customHeight="1" x14ac:dyDescent="0.2">
      <c r="Q12646" s="92" t="s">
        <v>50</v>
      </c>
      <c r="BF12646" s="101" t="s">
        <v>58</v>
      </c>
      <c r="BK12646" s="98" t="s">
        <v>70</v>
      </c>
    </row>
    <row r="12647" spans="17:63" ht="29.25" customHeight="1" x14ac:dyDescent="0.2">
      <c r="Q12647" s="92" t="s">
        <v>50</v>
      </c>
      <c r="BF12647" s="101" t="s">
        <v>58</v>
      </c>
      <c r="BK12647" s="98" t="s">
        <v>70</v>
      </c>
    </row>
    <row r="12648" spans="17:63" ht="29.25" customHeight="1" x14ac:dyDescent="0.2">
      <c r="Q12648" s="92" t="s">
        <v>50</v>
      </c>
      <c r="BF12648" s="101" t="s">
        <v>58</v>
      </c>
      <c r="BK12648" s="98" t="s">
        <v>70</v>
      </c>
    </row>
    <row r="12649" spans="17:63" ht="29.25" customHeight="1" x14ac:dyDescent="0.2">
      <c r="Q12649" s="92" t="s">
        <v>50</v>
      </c>
      <c r="BF12649" s="101" t="s">
        <v>58</v>
      </c>
      <c r="BK12649" s="98" t="s">
        <v>70</v>
      </c>
    </row>
    <row r="12650" spans="17:63" ht="29.25" customHeight="1" x14ac:dyDescent="0.2">
      <c r="Q12650" s="92" t="s">
        <v>50</v>
      </c>
      <c r="BF12650" s="101" t="s">
        <v>58</v>
      </c>
      <c r="BK12650" s="98" t="s">
        <v>70</v>
      </c>
    </row>
    <row r="12651" spans="17:63" ht="29.25" customHeight="1" x14ac:dyDescent="0.2">
      <c r="Q12651" s="92" t="s">
        <v>50</v>
      </c>
      <c r="BF12651" s="101" t="s">
        <v>58</v>
      </c>
      <c r="BK12651" s="98" t="s">
        <v>70</v>
      </c>
    </row>
    <row r="12652" spans="17:63" ht="29.25" customHeight="1" x14ac:dyDescent="0.2">
      <c r="Q12652" s="92" t="s">
        <v>50</v>
      </c>
      <c r="BF12652" s="101" t="s">
        <v>58</v>
      </c>
      <c r="BK12652" s="98" t="s">
        <v>70</v>
      </c>
    </row>
    <row r="12653" spans="17:63" ht="29.25" customHeight="1" x14ac:dyDescent="0.2">
      <c r="Q12653" s="92" t="s">
        <v>50</v>
      </c>
      <c r="BF12653" s="101" t="s">
        <v>58</v>
      </c>
      <c r="BK12653" s="98" t="s">
        <v>70</v>
      </c>
    </row>
    <row r="12654" spans="17:63" ht="29.25" customHeight="1" x14ac:dyDescent="0.2">
      <c r="Q12654" s="92" t="s">
        <v>50</v>
      </c>
      <c r="BF12654" s="101" t="s">
        <v>58</v>
      </c>
      <c r="BK12654" s="98" t="s">
        <v>70</v>
      </c>
    </row>
    <row r="12655" spans="17:63" ht="29.25" customHeight="1" x14ac:dyDescent="0.2">
      <c r="Q12655" s="92" t="s">
        <v>50</v>
      </c>
      <c r="BF12655" s="101" t="s">
        <v>58</v>
      </c>
      <c r="BK12655" s="98" t="s">
        <v>70</v>
      </c>
    </row>
    <row r="12656" spans="17:63" ht="29.25" customHeight="1" x14ac:dyDescent="0.2">
      <c r="Q12656" s="92" t="s">
        <v>50</v>
      </c>
      <c r="BF12656" s="101" t="s">
        <v>58</v>
      </c>
      <c r="BK12656" s="98" t="s">
        <v>70</v>
      </c>
    </row>
    <row r="12657" spans="17:63" ht="29.25" customHeight="1" x14ac:dyDescent="0.2">
      <c r="Q12657" s="92" t="s">
        <v>50</v>
      </c>
      <c r="BF12657" s="101" t="s">
        <v>58</v>
      </c>
      <c r="BK12657" s="98" t="s">
        <v>70</v>
      </c>
    </row>
    <row r="12658" spans="17:63" ht="29.25" customHeight="1" x14ac:dyDescent="0.2">
      <c r="Q12658" s="92" t="s">
        <v>50</v>
      </c>
      <c r="BF12658" s="101" t="s">
        <v>58</v>
      </c>
      <c r="BK12658" s="98" t="s">
        <v>70</v>
      </c>
    </row>
    <row r="12659" spans="17:63" ht="29.25" customHeight="1" x14ac:dyDescent="0.2">
      <c r="Q12659" s="92" t="s">
        <v>50</v>
      </c>
      <c r="BF12659" s="101" t="s">
        <v>58</v>
      </c>
      <c r="BK12659" s="98" t="s">
        <v>70</v>
      </c>
    </row>
    <row r="12660" spans="17:63" ht="29.25" customHeight="1" x14ac:dyDescent="0.2">
      <c r="Q12660" s="92" t="s">
        <v>50</v>
      </c>
      <c r="BF12660" s="101" t="s">
        <v>58</v>
      </c>
      <c r="BK12660" s="98" t="s">
        <v>70</v>
      </c>
    </row>
    <row r="12661" spans="17:63" ht="29.25" customHeight="1" x14ac:dyDescent="0.2">
      <c r="Q12661" s="92" t="s">
        <v>50</v>
      </c>
      <c r="BF12661" s="101" t="s">
        <v>58</v>
      </c>
      <c r="BK12661" s="98" t="s">
        <v>70</v>
      </c>
    </row>
    <row r="12662" spans="17:63" ht="29.25" customHeight="1" x14ac:dyDescent="0.2">
      <c r="Q12662" s="92" t="s">
        <v>50</v>
      </c>
      <c r="BF12662" s="101" t="s">
        <v>58</v>
      </c>
      <c r="BK12662" s="98" t="s">
        <v>70</v>
      </c>
    </row>
    <row r="12663" spans="17:63" ht="29.25" customHeight="1" x14ac:dyDescent="0.2">
      <c r="Q12663" s="92" t="s">
        <v>50</v>
      </c>
      <c r="BF12663" s="101" t="s">
        <v>58</v>
      </c>
      <c r="BK12663" s="98" t="s">
        <v>70</v>
      </c>
    </row>
    <row r="12664" spans="17:63" ht="29.25" customHeight="1" x14ac:dyDescent="0.2">
      <c r="Q12664" s="92" t="s">
        <v>50</v>
      </c>
      <c r="BF12664" s="101" t="s">
        <v>58</v>
      </c>
      <c r="BK12664" s="98" t="s">
        <v>70</v>
      </c>
    </row>
    <row r="12665" spans="17:63" ht="29.25" customHeight="1" x14ac:dyDescent="0.2">
      <c r="Q12665" s="92" t="s">
        <v>50</v>
      </c>
      <c r="BF12665" s="101" t="s">
        <v>58</v>
      </c>
      <c r="BK12665" s="98" t="s">
        <v>70</v>
      </c>
    </row>
    <row r="12666" spans="17:63" ht="29.25" customHeight="1" x14ac:dyDescent="0.2">
      <c r="Q12666" s="92" t="s">
        <v>50</v>
      </c>
      <c r="BF12666" s="101" t="s">
        <v>58</v>
      </c>
      <c r="BK12666" s="98" t="s">
        <v>70</v>
      </c>
    </row>
    <row r="12667" spans="17:63" ht="29.25" customHeight="1" x14ac:dyDescent="0.2">
      <c r="Q12667" s="92" t="s">
        <v>50</v>
      </c>
      <c r="BF12667" s="101" t="s">
        <v>58</v>
      </c>
      <c r="BK12667" s="98" t="s">
        <v>70</v>
      </c>
    </row>
    <row r="12668" spans="17:63" ht="29.25" customHeight="1" x14ac:dyDescent="0.2">
      <c r="Q12668" s="92" t="s">
        <v>50</v>
      </c>
      <c r="BF12668" s="101" t="s">
        <v>58</v>
      </c>
      <c r="BK12668" s="98" t="s">
        <v>70</v>
      </c>
    </row>
    <row r="12669" spans="17:63" ht="29.25" customHeight="1" x14ac:dyDescent="0.2">
      <c r="Q12669" s="92" t="s">
        <v>50</v>
      </c>
      <c r="BF12669" s="101" t="s">
        <v>58</v>
      </c>
      <c r="BK12669" s="98" t="s">
        <v>70</v>
      </c>
    </row>
    <row r="12670" spans="17:63" ht="29.25" customHeight="1" x14ac:dyDescent="0.2">
      <c r="Q12670" s="92" t="s">
        <v>50</v>
      </c>
      <c r="BF12670" s="101" t="s">
        <v>58</v>
      </c>
      <c r="BK12670" s="98" t="s">
        <v>70</v>
      </c>
    </row>
    <row r="12671" spans="17:63" ht="29.25" customHeight="1" x14ac:dyDescent="0.2">
      <c r="Q12671" s="92" t="s">
        <v>50</v>
      </c>
      <c r="BF12671" s="101" t="s">
        <v>58</v>
      </c>
      <c r="BK12671" s="98" t="s">
        <v>70</v>
      </c>
    </row>
    <row r="12672" spans="17:63" ht="29.25" customHeight="1" x14ac:dyDescent="0.2">
      <c r="Q12672" s="92" t="s">
        <v>50</v>
      </c>
      <c r="BF12672" s="101" t="s">
        <v>58</v>
      </c>
      <c r="BK12672" s="98" t="s">
        <v>70</v>
      </c>
    </row>
    <row r="12673" spans="17:63" ht="29.25" customHeight="1" x14ac:dyDescent="0.2">
      <c r="Q12673" s="92" t="s">
        <v>50</v>
      </c>
      <c r="BF12673" s="101" t="s">
        <v>58</v>
      </c>
      <c r="BK12673" s="98" t="s">
        <v>70</v>
      </c>
    </row>
    <row r="12674" spans="17:63" ht="29.25" customHeight="1" x14ac:dyDescent="0.2">
      <c r="Q12674" s="92" t="s">
        <v>50</v>
      </c>
      <c r="BF12674" s="101" t="s">
        <v>58</v>
      </c>
      <c r="BK12674" s="98" t="s">
        <v>70</v>
      </c>
    </row>
    <row r="12675" spans="17:63" ht="29.25" customHeight="1" x14ac:dyDescent="0.2">
      <c r="Q12675" s="92" t="s">
        <v>50</v>
      </c>
      <c r="BF12675" s="101" t="s">
        <v>58</v>
      </c>
      <c r="BK12675" s="98" t="s">
        <v>70</v>
      </c>
    </row>
    <row r="12676" spans="17:63" ht="29.25" customHeight="1" x14ac:dyDescent="0.2">
      <c r="Q12676" s="92" t="s">
        <v>50</v>
      </c>
      <c r="BF12676" s="101" t="s">
        <v>58</v>
      </c>
      <c r="BK12676" s="98" t="s">
        <v>70</v>
      </c>
    </row>
    <row r="12677" spans="17:63" ht="29.25" customHeight="1" x14ac:dyDescent="0.2">
      <c r="Q12677" s="92" t="s">
        <v>50</v>
      </c>
      <c r="BF12677" s="101" t="s">
        <v>58</v>
      </c>
      <c r="BK12677" s="98" t="s">
        <v>70</v>
      </c>
    </row>
    <row r="12678" spans="17:63" ht="29.25" customHeight="1" x14ac:dyDescent="0.2">
      <c r="Q12678" s="92" t="s">
        <v>50</v>
      </c>
      <c r="BF12678" s="101" t="s">
        <v>58</v>
      </c>
      <c r="BK12678" s="98" t="s">
        <v>70</v>
      </c>
    </row>
    <row r="12679" spans="17:63" ht="29.25" customHeight="1" x14ac:dyDescent="0.2">
      <c r="Q12679" s="92" t="s">
        <v>50</v>
      </c>
      <c r="BF12679" s="101" t="s">
        <v>58</v>
      </c>
      <c r="BK12679" s="98" t="s">
        <v>70</v>
      </c>
    </row>
    <row r="12680" spans="17:63" ht="29.25" customHeight="1" x14ac:dyDescent="0.2">
      <c r="Q12680" s="92" t="s">
        <v>50</v>
      </c>
      <c r="BF12680" s="101" t="s">
        <v>58</v>
      </c>
      <c r="BK12680" s="98" t="s">
        <v>70</v>
      </c>
    </row>
    <row r="12681" spans="17:63" ht="29.25" customHeight="1" x14ac:dyDescent="0.2">
      <c r="Q12681" s="92" t="s">
        <v>50</v>
      </c>
      <c r="BF12681" s="101" t="s">
        <v>58</v>
      </c>
      <c r="BK12681" s="98" t="s">
        <v>70</v>
      </c>
    </row>
    <row r="12682" spans="17:63" ht="29.25" customHeight="1" x14ac:dyDescent="0.2">
      <c r="Q12682" s="92" t="s">
        <v>50</v>
      </c>
      <c r="BF12682" s="101" t="s">
        <v>58</v>
      </c>
      <c r="BK12682" s="98" t="s">
        <v>70</v>
      </c>
    </row>
    <row r="12683" spans="17:63" ht="29.25" customHeight="1" x14ac:dyDescent="0.2">
      <c r="Q12683" s="92" t="s">
        <v>50</v>
      </c>
      <c r="BF12683" s="101" t="s">
        <v>58</v>
      </c>
      <c r="BK12683" s="98" t="s">
        <v>70</v>
      </c>
    </row>
    <row r="12684" spans="17:63" ht="29.25" customHeight="1" x14ac:dyDescent="0.2">
      <c r="Q12684" s="92" t="s">
        <v>50</v>
      </c>
      <c r="BF12684" s="101" t="s">
        <v>58</v>
      </c>
      <c r="BK12684" s="98" t="s">
        <v>70</v>
      </c>
    </row>
    <row r="12685" spans="17:63" ht="29.25" customHeight="1" x14ac:dyDescent="0.2">
      <c r="Q12685" s="92" t="s">
        <v>50</v>
      </c>
      <c r="BF12685" s="101" t="s">
        <v>58</v>
      </c>
      <c r="BK12685" s="98" t="s">
        <v>70</v>
      </c>
    </row>
    <row r="12686" spans="17:63" ht="29.25" customHeight="1" x14ac:dyDescent="0.2">
      <c r="Q12686" s="92" t="s">
        <v>50</v>
      </c>
      <c r="BF12686" s="101" t="s">
        <v>58</v>
      </c>
      <c r="BK12686" s="98" t="s">
        <v>70</v>
      </c>
    </row>
    <row r="12687" spans="17:63" ht="29.25" customHeight="1" x14ac:dyDescent="0.2">
      <c r="Q12687" s="92" t="s">
        <v>50</v>
      </c>
      <c r="BF12687" s="101" t="s">
        <v>58</v>
      </c>
      <c r="BK12687" s="98" t="s">
        <v>70</v>
      </c>
    </row>
    <row r="12688" spans="17:63" ht="29.25" customHeight="1" x14ac:dyDescent="0.2">
      <c r="Q12688" s="92" t="s">
        <v>50</v>
      </c>
      <c r="BF12688" s="101" t="s">
        <v>58</v>
      </c>
      <c r="BK12688" s="98" t="s">
        <v>70</v>
      </c>
    </row>
    <row r="12689" spans="17:63" ht="29.25" customHeight="1" x14ac:dyDescent="0.2">
      <c r="Q12689" s="92" t="s">
        <v>50</v>
      </c>
      <c r="BF12689" s="101" t="s">
        <v>58</v>
      </c>
      <c r="BK12689" s="98" t="s">
        <v>70</v>
      </c>
    </row>
    <row r="12690" spans="17:63" ht="29.25" customHeight="1" x14ac:dyDescent="0.2">
      <c r="Q12690" s="92" t="s">
        <v>50</v>
      </c>
      <c r="BF12690" s="101" t="s">
        <v>58</v>
      </c>
      <c r="BK12690" s="98" t="s">
        <v>70</v>
      </c>
    </row>
    <row r="12691" spans="17:63" ht="29.25" customHeight="1" x14ac:dyDescent="0.2">
      <c r="Q12691" s="92" t="s">
        <v>50</v>
      </c>
      <c r="BF12691" s="101" t="s">
        <v>58</v>
      </c>
      <c r="BK12691" s="98" t="s">
        <v>70</v>
      </c>
    </row>
    <row r="12692" spans="17:63" ht="29.25" customHeight="1" x14ac:dyDescent="0.2">
      <c r="Q12692" s="92" t="s">
        <v>50</v>
      </c>
      <c r="BF12692" s="101" t="s">
        <v>58</v>
      </c>
      <c r="BK12692" s="98" t="s">
        <v>70</v>
      </c>
    </row>
    <row r="12693" spans="17:63" ht="29.25" customHeight="1" x14ac:dyDescent="0.2">
      <c r="Q12693" s="92" t="s">
        <v>50</v>
      </c>
      <c r="BF12693" s="101" t="s">
        <v>58</v>
      </c>
      <c r="BK12693" s="98" t="s">
        <v>70</v>
      </c>
    </row>
    <row r="12694" spans="17:63" ht="29.25" customHeight="1" x14ac:dyDescent="0.2">
      <c r="Q12694" s="92" t="s">
        <v>50</v>
      </c>
      <c r="BF12694" s="101" t="s">
        <v>58</v>
      </c>
      <c r="BK12694" s="98" t="s">
        <v>70</v>
      </c>
    </row>
    <row r="12695" spans="17:63" ht="29.25" customHeight="1" x14ac:dyDescent="0.2">
      <c r="Q12695" s="92" t="s">
        <v>50</v>
      </c>
      <c r="BF12695" s="101" t="s">
        <v>58</v>
      </c>
      <c r="BK12695" s="98" t="s">
        <v>70</v>
      </c>
    </row>
    <row r="12696" spans="17:63" ht="29.25" customHeight="1" x14ac:dyDescent="0.2">
      <c r="Q12696" s="92" t="s">
        <v>50</v>
      </c>
      <c r="BF12696" s="101" t="s">
        <v>58</v>
      </c>
      <c r="BK12696" s="98" t="s">
        <v>70</v>
      </c>
    </row>
    <row r="12697" spans="17:63" ht="29.25" customHeight="1" x14ac:dyDescent="0.2">
      <c r="Q12697" s="92" t="s">
        <v>50</v>
      </c>
      <c r="BF12697" s="101" t="s">
        <v>58</v>
      </c>
      <c r="BK12697" s="98" t="s">
        <v>70</v>
      </c>
    </row>
    <row r="12698" spans="17:63" ht="29.25" customHeight="1" x14ac:dyDescent="0.2">
      <c r="Q12698" s="92" t="s">
        <v>50</v>
      </c>
      <c r="BF12698" s="101" t="s">
        <v>58</v>
      </c>
      <c r="BK12698" s="98" t="s">
        <v>70</v>
      </c>
    </row>
    <row r="12699" spans="17:63" ht="29.25" customHeight="1" x14ac:dyDescent="0.2">
      <c r="Q12699" s="92" t="s">
        <v>50</v>
      </c>
      <c r="BF12699" s="101" t="s">
        <v>58</v>
      </c>
      <c r="BK12699" s="98" t="s">
        <v>70</v>
      </c>
    </row>
    <row r="12700" spans="17:63" ht="29.25" customHeight="1" x14ac:dyDescent="0.2">
      <c r="Q12700" s="92" t="s">
        <v>50</v>
      </c>
      <c r="BF12700" s="101" t="s">
        <v>58</v>
      </c>
      <c r="BK12700" s="98" t="s">
        <v>70</v>
      </c>
    </row>
    <row r="12701" spans="17:63" ht="29.25" customHeight="1" x14ac:dyDescent="0.2">
      <c r="Q12701" s="92" t="s">
        <v>50</v>
      </c>
      <c r="BF12701" s="101" t="s">
        <v>58</v>
      </c>
      <c r="BK12701" s="98" t="s">
        <v>70</v>
      </c>
    </row>
    <row r="12702" spans="17:63" ht="29.25" customHeight="1" x14ac:dyDescent="0.2">
      <c r="Q12702" s="92" t="s">
        <v>50</v>
      </c>
      <c r="BF12702" s="101" t="s">
        <v>58</v>
      </c>
      <c r="BK12702" s="98" t="s">
        <v>70</v>
      </c>
    </row>
    <row r="12703" spans="17:63" ht="29.25" customHeight="1" x14ac:dyDescent="0.2">
      <c r="Q12703" s="92" t="s">
        <v>50</v>
      </c>
      <c r="BF12703" s="101" t="s">
        <v>58</v>
      </c>
      <c r="BK12703" s="98" t="s">
        <v>70</v>
      </c>
    </row>
    <row r="12704" spans="17:63" ht="29.25" customHeight="1" x14ac:dyDescent="0.2">
      <c r="Q12704" s="92" t="s">
        <v>50</v>
      </c>
      <c r="BF12704" s="101" t="s">
        <v>58</v>
      </c>
      <c r="BK12704" s="98" t="s">
        <v>70</v>
      </c>
    </row>
    <row r="12705" spans="17:63" ht="29.25" customHeight="1" x14ac:dyDescent="0.2">
      <c r="Q12705" s="92" t="s">
        <v>50</v>
      </c>
      <c r="BF12705" s="101" t="s">
        <v>58</v>
      </c>
      <c r="BK12705" s="98" t="s">
        <v>70</v>
      </c>
    </row>
    <row r="12706" spans="17:63" ht="29.25" customHeight="1" x14ac:dyDescent="0.2">
      <c r="Q12706" s="92" t="s">
        <v>50</v>
      </c>
      <c r="BF12706" s="101" t="s">
        <v>58</v>
      </c>
      <c r="BK12706" s="98" t="s">
        <v>70</v>
      </c>
    </row>
    <row r="12707" spans="17:63" ht="29.25" customHeight="1" x14ac:dyDescent="0.2">
      <c r="Q12707" s="92" t="s">
        <v>50</v>
      </c>
      <c r="BF12707" s="101" t="s">
        <v>58</v>
      </c>
      <c r="BK12707" s="98" t="s">
        <v>70</v>
      </c>
    </row>
    <row r="12708" spans="17:63" ht="29.25" customHeight="1" x14ac:dyDescent="0.2">
      <c r="Q12708" s="92" t="s">
        <v>50</v>
      </c>
      <c r="BF12708" s="101" t="s">
        <v>58</v>
      </c>
      <c r="BK12708" s="98" t="s">
        <v>70</v>
      </c>
    </row>
    <row r="12709" spans="17:63" ht="29.25" customHeight="1" x14ac:dyDescent="0.2">
      <c r="Q12709" s="92" t="s">
        <v>50</v>
      </c>
      <c r="BF12709" s="101" t="s">
        <v>58</v>
      </c>
      <c r="BK12709" s="98" t="s">
        <v>70</v>
      </c>
    </row>
    <row r="12710" spans="17:63" ht="29.25" customHeight="1" x14ac:dyDescent="0.2">
      <c r="Q12710" s="92" t="s">
        <v>50</v>
      </c>
      <c r="BF12710" s="101" t="s">
        <v>58</v>
      </c>
      <c r="BK12710" s="98" t="s">
        <v>70</v>
      </c>
    </row>
    <row r="12711" spans="17:63" ht="29.25" customHeight="1" x14ac:dyDescent="0.2">
      <c r="Q12711" s="92" t="s">
        <v>50</v>
      </c>
      <c r="BF12711" s="101" t="s">
        <v>58</v>
      </c>
      <c r="BK12711" s="98" t="s">
        <v>70</v>
      </c>
    </row>
    <row r="12712" spans="17:63" ht="29.25" customHeight="1" x14ac:dyDescent="0.2">
      <c r="Q12712" s="92" t="s">
        <v>50</v>
      </c>
      <c r="BF12712" s="101" t="s">
        <v>58</v>
      </c>
      <c r="BK12712" s="98" t="s">
        <v>70</v>
      </c>
    </row>
    <row r="12713" spans="17:63" ht="29.25" customHeight="1" x14ac:dyDescent="0.2">
      <c r="Q12713" s="92" t="s">
        <v>50</v>
      </c>
      <c r="BF12713" s="101" t="s">
        <v>58</v>
      </c>
      <c r="BK12713" s="98" t="s">
        <v>70</v>
      </c>
    </row>
    <row r="12714" spans="17:63" ht="29.25" customHeight="1" x14ac:dyDescent="0.2">
      <c r="Q12714" s="92" t="s">
        <v>50</v>
      </c>
      <c r="BF12714" s="101" t="s">
        <v>58</v>
      </c>
      <c r="BK12714" s="98" t="s">
        <v>70</v>
      </c>
    </row>
    <row r="12715" spans="17:63" ht="29.25" customHeight="1" x14ac:dyDescent="0.2">
      <c r="Q12715" s="92" t="s">
        <v>50</v>
      </c>
      <c r="BF12715" s="101" t="s">
        <v>58</v>
      </c>
      <c r="BK12715" s="98" t="s">
        <v>70</v>
      </c>
    </row>
    <row r="12716" spans="17:63" ht="29.25" customHeight="1" x14ac:dyDescent="0.2">
      <c r="Q12716" s="92" t="s">
        <v>50</v>
      </c>
      <c r="BF12716" s="101" t="s">
        <v>58</v>
      </c>
      <c r="BK12716" s="98" t="s">
        <v>70</v>
      </c>
    </row>
    <row r="12717" spans="17:63" ht="29.25" customHeight="1" x14ac:dyDescent="0.2">
      <c r="Q12717" s="92" t="s">
        <v>50</v>
      </c>
      <c r="BF12717" s="101" t="s">
        <v>58</v>
      </c>
      <c r="BK12717" s="98" t="s">
        <v>70</v>
      </c>
    </row>
    <row r="12718" spans="17:63" ht="29.25" customHeight="1" x14ac:dyDescent="0.2">
      <c r="Q12718" s="92" t="s">
        <v>50</v>
      </c>
      <c r="BF12718" s="101" t="s">
        <v>58</v>
      </c>
      <c r="BK12718" s="98" t="s">
        <v>70</v>
      </c>
    </row>
    <row r="12719" spans="17:63" ht="29.25" customHeight="1" x14ac:dyDescent="0.2">
      <c r="Q12719" s="92" t="s">
        <v>50</v>
      </c>
      <c r="BF12719" s="101" t="s">
        <v>58</v>
      </c>
      <c r="BK12719" s="98" t="s">
        <v>70</v>
      </c>
    </row>
    <row r="12720" spans="17:63" ht="29.25" customHeight="1" x14ac:dyDescent="0.2">
      <c r="Q12720" s="92" t="s">
        <v>50</v>
      </c>
      <c r="BF12720" s="101" t="s">
        <v>58</v>
      </c>
      <c r="BK12720" s="98" t="s">
        <v>70</v>
      </c>
    </row>
    <row r="12721" spans="17:63" ht="29.25" customHeight="1" x14ac:dyDescent="0.2">
      <c r="Q12721" s="92" t="s">
        <v>50</v>
      </c>
      <c r="BF12721" s="101" t="s">
        <v>58</v>
      </c>
      <c r="BK12721" s="98" t="s">
        <v>70</v>
      </c>
    </row>
    <row r="12722" spans="17:63" ht="29.25" customHeight="1" x14ac:dyDescent="0.2">
      <c r="Q12722" s="92" t="s">
        <v>50</v>
      </c>
      <c r="BF12722" s="101" t="s">
        <v>58</v>
      </c>
      <c r="BK12722" s="98" t="s">
        <v>70</v>
      </c>
    </row>
    <row r="12723" spans="17:63" ht="29.25" customHeight="1" x14ac:dyDescent="0.2">
      <c r="Q12723" s="92" t="s">
        <v>50</v>
      </c>
      <c r="BF12723" s="101" t="s">
        <v>58</v>
      </c>
      <c r="BK12723" s="98" t="s">
        <v>70</v>
      </c>
    </row>
    <row r="12724" spans="17:63" ht="29.25" customHeight="1" x14ac:dyDescent="0.2">
      <c r="Q12724" s="92" t="s">
        <v>50</v>
      </c>
      <c r="BF12724" s="101" t="s">
        <v>58</v>
      </c>
      <c r="BK12724" s="98" t="s">
        <v>70</v>
      </c>
    </row>
    <row r="12725" spans="17:63" ht="29.25" customHeight="1" x14ac:dyDescent="0.2">
      <c r="Q12725" s="92" t="s">
        <v>50</v>
      </c>
      <c r="BF12725" s="101" t="s">
        <v>58</v>
      </c>
      <c r="BK12725" s="98" t="s">
        <v>70</v>
      </c>
    </row>
    <row r="12726" spans="17:63" ht="29.25" customHeight="1" x14ac:dyDescent="0.2">
      <c r="Q12726" s="92" t="s">
        <v>50</v>
      </c>
      <c r="BF12726" s="101" t="s">
        <v>58</v>
      </c>
      <c r="BK12726" s="98" t="s">
        <v>70</v>
      </c>
    </row>
    <row r="12727" spans="17:63" ht="29.25" customHeight="1" x14ac:dyDescent="0.2">
      <c r="Q12727" s="92" t="s">
        <v>50</v>
      </c>
      <c r="BF12727" s="101" t="s">
        <v>58</v>
      </c>
      <c r="BK12727" s="98" t="s">
        <v>70</v>
      </c>
    </row>
    <row r="12728" spans="17:63" ht="29.25" customHeight="1" x14ac:dyDescent="0.2">
      <c r="Q12728" s="92" t="s">
        <v>50</v>
      </c>
      <c r="BF12728" s="101" t="s">
        <v>58</v>
      </c>
      <c r="BK12728" s="98" t="s">
        <v>70</v>
      </c>
    </row>
    <row r="12729" spans="17:63" ht="29.25" customHeight="1" x14ac:dyDescent="0.2">
      <c r="Q12729" s="92" t="s">
        <v>50</v>
      </c>
      <c r="BF12729" s="101" t="s">
        <v>58</v>
      </c>
      <c r="BK12729" s="98" t="s">
        <v>70</v>
      </c>
    </row>
    <row r="12730" spans="17:63" ht="29.25" customHeight="1" x14ac:dyDescent="0.2">
      <c r="Q12730" s="92" t="s">
        <v>50</v>
      </c>
      <c r="BF12730" s="101" t="s">
        <v>58</v>
      </c>
      <c r="BK12730" s="98" t="s">
        <v>70</v>
      </c>
    </row>
    <row r="12731" spans="17:63" ht="29.25" customHeight="1" x14ac:dyDescent="0.2">
      <c r="Q12731" s="92" t="s">
        <v>50</v>
      </c>
      <c r="BF12731" s="101" t="s">
        <v>58</v>
      </c>
      <c r="BK12731" s="98" t="s">
        <v>70</v>
      </c>
    </row>
    <row r="12732" spans="17:63" ht="29.25" customHeight="1" x14ac:dyDescent="0.2">
      <c r="Q12732" s="92" t="s">
        <v>50</v>
      </c>
      <c r="BF12732" s="101" t="s">
        <v>58</v>
      </c>
      <c r="BK12732" s="98" t="s">
        <v>70</v>
      </c>
    </row>
    <row r="12733" spans="17:63" ht="29.25" customHeight="1" x14ac:dyDescent="0.2">
      <c r="Q12733" s="92" t="s">
        <v>50</v>
      </c>
      <c r="BF12733" s="101" t="s">
        <v>58</v>
      </c>
      <c r="BK12733" s="98" t="s">
        <v>70</v>
      </c>
    </row>
    <row r="12734" spans="17:63" ht="29.25" customHeight="1" x14ac:dyDescent="0.2">
      <c r="Q12734" s="92" t="s">
        <v>50</v>
      </c>
      <c r="BF12734" s="101" t="s">
        <v>58</v>
      </c>
      <c r="BK12734" s="98" t="s">
        <v>70</v>
      </c>
    </row>
    <row r="12735" spans="17:63" ht="29.25" customHeight="1" x14ac:dyDescent="0.2">
      <c r="Q12735" s="92" t="s">
        <v>50</v>
      </c>
      <c r="BF12735" s="101" t="s">
        <v>58</v>
      </c>
      <c r="BK12735" s="98" t="s">
        <v>70</v>
      </c>
    </row>
    <row r="12736" spans="17:63" ht="29.25" customHeight="1" x14ac:dyDescent="0.2">
      <c r="Q12736" s="92" t="s">
        <v>50</v>
      </c>
      <c r="BF12736" s="101" t="s">
        <v>58</v>
      </c>
      <c r="BK12736" s="98" t="s">
        <v>70</v>
      </c>
    </row>
    <row r="12737" spans="17:63" ht="29.25" customHeight="1" x14ac:dyDescent="0.2">
      <c r="Q12737" s="92" t="s">
        <v>50</v>
      </c>
      <c r="BF12737" s="101" t="s">
        <v>58</v>
      </c>
      <c r="BK12737" s="98" t="s">
        <v>70</v>
      </c>
    </row>
    <row r="12738" spans="17:63" ht="29.25" customHeight="1" x14ac:dyDescent="0.2">
      <c r="Q12738" s="92" t="s">
        <v>50</v>
      </c>
      <c r="BF12738" s="101" t="s">
        <v>58</v>
      </c>
      <c r="BK12738" s="98" t="s">
        <v>70</v>
      </c>
    </row>
    <row r="12739" spans="17:63" ht="29.25" customHeight="1" x14ac:dyDescent="0.2">
      <c r="Q12739" s="92" t="s">
        <v>50</v>
      </c>
      <c r="BF12739" s="101" t="s">
        <v>58</v>
      </c>
      <c r="BK12739" s="98" t="s">
        <v>70</v>
      </c>
    </row>
    <row r="12740" spans="17:63" ht="29.25" customHeight="1" x14ac:dyDescent="0.2">
      <c r="Q12740" s="92" t="s">
        <v>50</v>
      </c>
      <c r="BF12740" s="101" t="s">
        <v>58</v>
      </c>
      <c r="BK12740" s="98" t="s">
        <v>70</v>
      </c>
    </row>
    <row r="12741" spans="17:63" ht="29.25" customHeight="1" x14ac:dyDescent="0.2">
      <c r="Q12741" s="92" t="s">
        <v>50</v>
      </c>
      <c r="BF12741" s="101" t="s">
        <v>58</v>
      </c>
      <c r="BK12741" s="98" t="s">
        <v>70</v>
      </c>
    </row>
    <row r="12742" spans="17:63" ht="29.25" customHeight="1" x14ac:dyDescent="0.2">
      <c r="Q12742" s="92" t="s">
        <v>50</v>
      </c>
      <c r="BF12742" s="101" t="s">
        <v>58</v>
      </c>
      <c r="BK12742" s="98" t="s">
        <v>70</v>
      </c>
    </row>
    <row r="12743" spans="17:63" ht="29.25" customHeight="1" x14ac:dyDescent="0.2">
      <c r="Q12743" s="92" t="s">
        <v>50</v>
      </c>
      <c r="BF12743" s="101" t="s">
        <v>58</v>
      </c>
      <c r="BK12743" s="98" t="s">
        <v>70</v>
      </c>
    </row>
    <row r="12744" spans="17:63" ht="29.25" customHeight="1" x14ac:dyDescent="0.2">
      <c r="Q12744" s="92" t="s">
        <v>50</v>
      </c>
      <c r="BF12744" s="101" t="s">
        <v>58</v>
      </c>
      <c r="BK12744" s="98" t="s">
        <v>70</v>
      </c>
    </row>
    <row r="12745" spans="17:63" ht="29.25" customHeight="1" x14ac:dyDescent="0.2">
      <c r="Q12745" s="92" t="s">
        <v>50</v>
      </c>
      <c r="BF12745" s="101" t="s">
        <v>58</v>
      </c>
      <c r="BK12745" s="98" t="s">
        <v>70</v>
      </c>
    </row>
    <row r="12746" spans="17:63" ht="29.25" customHeight="1" x14ac:dyDescent="0.2">
      <c r="Q12746" s="92" t="s">
        <v>50</v>
      </c>
      <c r="BF12746" s="101" t="s">
        <v>58</v>
      </c>
      <c r="BK12746" s="98" t="s">
        <v>70</v>
      </c>
    </row>
    <row r="12747" spans="17:63" ht="29.25" customHeight="1" x14ac:dyDescent="0.2">
      <c r="Q12747" s="92" t="s">
        <v>50</v>
      </c>
      <c r="BF12747" s="101" t="s">
        <v>58</v>
      </c>
      <c r="BK12747" s="98" t="s">
        <v>70</v>
      </c>
    </row>
    <row r="12748" spans="17:63" ht="29.25" customHeight="1" x14ac:dyDescent="0.2">
      <c r="Q12748" s="92" t="s">
        <v>50</v>
      </c>
      <c r="BF12748" s="101" t="s">
        <v>58</v>
      </c>
      <c r="BK12748" s="98" t="s">
        <v>70</v>
      </c>
    </row>
    <row r="12749" spans="17:63" ht="29.25" customHeight="1" x14ac:dyDescent="0.2">
      <c r="Q12749" s="92" t="s">
        <v>50</v>
      </c>
      <c r="BF12749" s="101" t="s">
        <v>58</v>
      </c>
      <c r="BK12749" s="98" t="s">
        <v>70</v>
      </c>
    </row>
    <row r="12750" spans="17:63" ht="29.25" customHeight="1" x14ac:dyDescent="0.2">
      <c r="Q12750" s="92" t="s">
        <v>50</v>
      </c>
      <c r="BF12750" s="101" t="s">
        <v>58</v>
      </c>
      <c r="BK12750" s="98" t="s">
        <v>70</v>
      </c>
    </row>
    <row r="12751" spans="17:63" ht="29.25" customHeight="1" x14ac:dyDescent="0.2">
      <c r="Q12751" s="92" t="s">
        <v>50</v>
      </c>
      <c r="BF12751" s="101" t="s">
        <v>58</v>
      </c>
      <c r="BK12751" s="98" t="s">
        <v>70</v>
      </c>
    </row>
    <row r="12752" spans="17:63" ht="29.25" customHeight="1" x14ac:dyDescent="0.2">
      <c r="Q12752" s="92" t="s">
        <v>50</v>
      </c>
      <c r="BF12752" s="101" t="s">
        <v>58</v>
      </c>
      <c r="BK12752" s="98" t="s">
        <v>70</v>
      </c>
    </row>
    <row r="12753" spans="17:63" ht="29.25" customHeight="1" x14ac:dyDescent="0.2">
      <c r="Q12753" s="92" t="s">
        <v>50</v>
      </c>
      <c r="BF12753" s="101" t="s">
        <v>58</v>
      </c>
      <c r="BK12753" s="98" t="s">
        <v>70</v>
      </c>
    </row>
    <row r="12754" spans="17:63" ht="29.25" customHeight="1" x14ac:dyDescent="0.2">
      <c r="Q12754" s="92" t="s">
        <v>50</v>
      </c>
      <c r="BF12754" s="101" t="s">
        <v>58</v>
      </c>
      <c r="BK12754" s="98" t="s">
        <v>70</v>
      </c>
    </row>
    <row r="12755" spans="17:63" ht="29.25" customHeight="1" x14ac:dyDescent="0.2">
      <c r="Q12755" s="92" t="s">
        <v>50</v>
      </c>
      <c r="BF12755" s="101" t="s">
        <v>58</v>
      </c>
      <c r="BK12755" s="98" t="s">
        <v>70</v>
      </c>
    </row>
    <row r="12756" spans="17:63" ht="29.25" customHeight="1" x14ac:dyDescent="0.2">
      <c r="Q12756" s="92" t="s">
        <v>50</v>
      </c>
      <c r="BF12756" s="101" t="s">
        <v>58</v>
      </c>
      <c r="BK12756" s="98" t="s">
        <v>70</v>
      </c>
    </row>
    <row r="12757" spans="17:63" ht="29.25" customHeight="1" x14ac:dyDescent="0.2">
      <c r="Q12757" s="92" t="s">
        <v>50</v>
      </c>
      <c r="BF12757" s="101" t="s">
        <v>58</v>
      </c>
      <c r="BK12757" s="98" t="s">
        <v>70</v>
      </c>
    </row>
    <row r="12758" spans="17:63" ht="29.25" customHeight="1" x14ac:dyDescent="0.2">
      <c r="Q12758" s="92" t="s">
        <v>50</v>
      </c>
      <c r="BF12758" s="101" t="s">
        <v>58</v>
      </c>
      <c r="BK12758" s="98" t="s">
        <v>70</v>
      </c>
    </row>
    <row r="12759" spans="17:63" ht="29.25" customHeight="1" x14ac:dyDescent="0.2">
      <c r="Q12759" s="92" t="s">
        <v>50</v>
      </c>
      <c r="BF12759" s="101" t="s">
        <v>58</v>
      </c>
      <c r="BK12759" s="98" t="s">
        <v>70</v>
      </c>
    </row>
    <row r="12760" spans="17:63" ht="29.25" customHeight="1" x14ac:dyDescent="0.2">
      <c r="Q12760" s="92" t="s">
        <v>50</v>
      </c>
      <c r="BF12760" s="101" t="s">
        <v>58</v>
      </c>
      <c r="BK12760" s="98" t="s">
        <v>70</v>
      </c>
    </row>
    <row r="12761" spans="17:63" ht="29.25" customHeight="1" x14ac:dyDescent="0.2">
      <c r="Q12761" s="92" t="s">
        <v>50</v>
      </c>
      <c r="BF12761" s="101" t="s">
        <v>58</v>
      </c>
      <c r="BK12761" s="98" t="s">
        <v>70</v>
      </c>
    </row>
    <row r="12762" spans="17:63" ht="29.25" customHeight="1" x14ac:dyDescent="0.2">
      <c r="Q12762" s="92" t="s">
        <v>50</v>
      </c>
      <c r="BF12762" s="101" t="s">
        <v>58</v>
      </c>
      <c r="BK12762" s="98" t="s">
        <v>70</v>
      </c>
    </row>
    <row r="12763" spans="17:63" ht="29.25" customHeight="1" x14ac:dyDescent="0.2">
      <c r="Q12763" s="92" t="s">
        <v>50</v>
      </c>
      <c r="BF12763" s="101" t="s">
        <v>58</v>
      </c>
      <c r="BK12763" s="98" t="s">
        <v>70</v>
      </c>
    </row>
    <row r="12764" spans="17:63" ht="29.25" customHeight="1" x14ac:dyDescent="0.2">
      <c r="Q12764" s="92" t="s">
        <v>50</v>
      </c>
      <c r="BF12764" s="101" t="s">
        <v>58</v>
      </c>
      <c r="BK12764" s="98" t="s">
        <v>70</v>
      </c>
    </row>
    <row r="12765" spans="17:63" ht="29.25" customHeight="1" x14ac:dyDescent="0.2">
      <c r="Q12765" s="92" t="s">
        <v>50</v>
      </c>
      <c r="BF12765" s="101" t="s">
        <v>58</v>
      </c>
      <c r="BK12765" s="98" t="s">
        <v>70</v>
      </c>
    </row>
    <row r="12766" spans="17:63" ht="29.25" customHeight="1" x14ac:dyDescent="0.2">
      <c r="Q12766" s="92" t="s">
        <v>50</v>
      </c>
      <c r="BF12766" s="101" t="s">
        <v>58</v>
      </c>
      <c r="BK12766" s="98" t="s">
        <v>70</v>
      </c>
    </row>
    <row r="12767" spans="17:63" ht="29.25" customHeight="1" x14ac:dyDescent="0.2">
      <c r="Q12767" s="92" t="s">
        <v>50</v>
      </c>
      <c r="BF12767" s="101" t="s">
        <v>58</v>
      </c>
      <c r="BK12767" s="98" t="s">
        <v>70</v>
      </c>
    </row>
    <row r="12768" spans="17:63" ht="29.25" customHeight="1" x14ac:dyDescent="0.2">
      <c r="Q12768" s="92" t="s">
        <v>50</v>
      </c>
      <c r="BF12768" s="101" t="s">
        <v>58</v>
      </c>
      <c r="BK12768" s="98" t="s">
        <v>70</v>
      </c>
    </row>
    <row r="12769" spans="17:63" ht="29.25" customHeight="1" x14ac:dyDescent="0.2">
      <c r="Q12769" s="92" t="s">
        <v>50</v>
      </c>
      <c r="BF12769" s="101" t="s">
        <v>58</v>
      </c>
      <c r="BK12769" s="98" t="s">
        <v>70</v>
      </c>
    </row>
    <row r="12770" spans="17:63" ht="29.25" customHeight="1" x14ac:dyDescent="0.2">
      <c r="Q12770" s="92" t="s">
        <v>50</v>
      </c>
      <c r="BF12770" s="101" t="s">
        <v>58</v>
      </c>
      <c r="BK12770" s="98" t="s">
        <v>70</v>
      </c>
    </row>
    <row r="12771" spans="17:63" ht="29.25" customHeight="1" x14ac:dyDescent="0.2">
      <c r="Q12771" s="92" t="s">
        <v>50</v>
      </c>
      <c r="BF12771" s="101" t="s">
        <v>58</v>
      </c>
      <c r="BK12771" s="98" t="s">
        <v>70</v>
      </c>
    </row>
    <row r="12772" spans="17:63" ht="29.25" customHeight="1" x14ac:dyDescent="0.2">
      <c r="Q12772" s="92" t="s">
        <v>50</v>
      </c>
      <c r="BF12772" s="101" t="s">
        <v>58</v>
      </c>
      <c r="BK12772" s="98" t="s">
        <v>70</v>
      </c>
    </row>
    <row r="12773" spans="17:63" ht="29.25" customHeight="1" x14ac:dyDescent="0.2">
      <c r="Q12773" s="92" t="s">
        <v>50</v>
      </c>
      <c r="BF12773" s="101" t="s">
        <v>58</v>
      </c>
      <c r="BK12773" s="98" t="s">
        <v>70</v>
      </c>
    </row>
    <row r="12774" spans="17:63" ht="29.25" customHeight="1" x14ac:dyDescent="0.2">
      <c r="Q12774" s="92" t="s">
        <v>50</v>
      </c>
      <c r="BF12774" s="101" t="s">
        <v>58</v>
      </c>
      <c r="BK12774" s="98" t="s">
        <v>70</v>
      </c>
    </row>
    <row r="12775" spans="17:63" ht="29.25" customHeight="1" x14ac:dyDescent="0.2">
      <c r="Q12775" s="92" t="s">
        <v>50</v>
      </c>
      <c r="BF12775" s="101" t="s">
        <v>58</v>
      </c>
      <c r="BK12775" s="98" t="s">
        <v>70</v>
      </c>
    </row>
    <row r="12776" spans="17:63" ht="29.25" customHeight="1" x14ac:dyDescent="0.2">
      <c r="Q12776" s="92" t="s">
        <v>50</v>
      </c>
      <c r="BF12776" s="101" t="s">
        <v>58</v>
      </c>
      <c r="BK12776" s="98" t="s">
        <v>70</v>
      </c>
    </row>
    <row r="12777" spans="17:63" ht="29.25" customHeight="1" x14ac:dyDescent="0.2">
      <c r="Q12777" s="92" t="s">
        <v>50</v>
      </c>
      <c r="BF12777" s="101" t="s">
        <v>58</v>
      </c>
      <c r="BK12777" s="98" t="s">
        <v>70</v>
      </c>
    </row>
    <row r="12778" spans="17:63" ht="29.25" customHeight="1" x14ac:dyDescent="0.2">
      <c r="Q12778" s="92" t="s">
        <v>50</v>
      </c>
      <c r="BF12778" s="101" t="s">
        <v>58</v>
      </c>
      <c r="BK12778" s="98" t="s">
        <v>70</v>
      </c>
    </row>
    <row r="12779" spans="17:63" ht="29.25" customHeight="1" x14ac:dyDescent="0.2">
      <c r="Q12779" s="92" t="s">
        <v>50</v>
      </c>
      <c r="BF12779" s="101" t="s">
        <v>58</v>
      </c>
      <c r="BK12779" s="98" t="s">
        <v>70</v>
      </c>
    </row>
    <row r="12780" spans="17:63" ht="29.25" customHeight="1" x14ac:dyDescent="0.2">
      <c r="Q12780" s="92" t="s">
        <v>50</v>
      </c>
      <c r="BF12780" s="101" t="s">
        <v>58</v>
      </c>
      <c r="BK12780" s="98" t="s">
        <v>70</v>
      </c>
    </row>
    <row r="12781" spans="17:63" ht="29.25" customHeight="1" x14ac:dyDescent="0.2">
      <c r="Q12781" s="92" t="s">
        <v>50</v>
      </c>
      <c r="BF12781" s="101" t="s">
        <v>58</v>
      </c>
      <c r="BK12781" s="98" t="s">
        <v>70</v>
      </c>
    </row>
    <row r="12782" spans="17:63" ht="29.25" customHeight="1" x14ac:dyDescent="0.2">
      <c r="Q12782" s="92" t="s">
        <v>50</v>
      </c>
      <c r="BF12782" s="101" t="s">
        <v>58</v>
      </c>
      <c r="BK12782" s="98" t="s">
        <v>70</v>
      </c>
    </row>
    <row r="12783" spans="17:63" ht="29.25" customHeight="1" x14ac:dyDescent="0.2">
      <c r="Q12783" s="92" t="s">
        <v>50</v>
      </c>
      <c r="BF12783" s="101" t="s">
        <v>58</v>
      </c>
      <c r="BK12783" s="98" t="s">
        <v>70</v>
      </c>
    </row>
    <row r="12784" spans="17:63" ht="29.25" customHeight="1" x14ac:dyDescent="0.2">
      <c r="Q12784" s="92" t="s">
        <v>50</v>
      </c>
      <c r="BF12784" s="101" t="s">
        <v>58</v>
      </c>
      <c r="BK12784" s="98" t="s">
        <v>70</v>
      </c>
    </row>
    <row r="12785" spans="17:63" ht="29.25" customHeight="1" x14ac:dyDescent="0.2">
      <c r="Q12785" s="92" t="s">
        <v>50</v>
      </c>
      <c r="BF12785" s="101" t="s">
        <v>58</v>
      </c>
      <c r="BK12785" s="98" t="s">
        <v>70</v>
      </c>
    </row>
    <row r="12786" spans="17:63" ht="29.25" customHeight="1" x14ac:dyDescent="0.2">
      <c r="Q12786" s="92" t="s">
        <v>50</v>
      </c>
      <c r="BF12786" s="101" t="s">
        <v>58</v>
      </c>
      <c r="BK12786" s="98" t="s">
        <v>70</v>
      </c>
    </row>
    <row r="12787" spans="17:63" ht="29.25" customHeight="1" x14ac:dyDescent="0.2">
      <c r="Q12787" s="92" t="s">
        <v>50</v>
      </c>
      <c r="BF12787" s="101" t="s">
        <v>58</v>
      </c>
      <c r="BK12787" s="98" t="s">
        <v>70</v>
      </c>
    </row>
    <row r="12788" spans="17:63" ht="29.25" customHeight="1" x14ac:dyDescent="0.2">
      <c r="Q12788" s="92" t="s">
        <v>50</v>
      </c>
      <c r="BF12788" s="101" t="s">
        <v>58</v>
      </c>
      <c r="BK12788" s="98" t="s">
        <v>70</v>
      </c>
    </row>
    <row r="12789" spans="17:63" ht="29.25" customHeight="1" x14ac:dyDescent="0.2">
      <c r="Q12789" s="92" t="s">
        <v>50</v>
      </c>
      <c r="BF12789" s="101" t="s">
        <v>58</v>
      </c>
      <c r="BK12789" s="98" t="s">
        <v>70</v>
      </c>
    </row>
    <row r="12790" spans="17:63" ht="29.25" customHeight="1" x14ac:dyDescent="0.2">
      <c r="Q12790" s="92" t="s">
        <v>50</v>
      </c>
      <c r="BF12790" s="101" t="s">
        <v>58</v>
      </c>
      <c r="BK12790" s="98" t="s">
        <v>70</v>
      </c>
    </row>
    <row r="12791" spans="17:63" ht="29.25" customHeight="1" x14ac:dyDescent="0.2">
      <c r="Q12791" s="92" t="s">
        <v>50</v>
      </c>
      <c r="BF12791" s="101" t="s">
        <v>58</v>
      </c>
      <c r="BK12791" s="98" t="s">
        <v>70</v>
      </c>
    </row>
    <row r="12792" spans="17:63" ht="29.25" customHeight="1" x14ac:dyDescent="0.2">
      <c r="Q12792" s="92" t="s">
        <v>50</v>
      </c>
      <c r="BF12792" s="101" t="s">
        <v>58</v>
      </c>
      <c r="BK12792" s="98" t="s">
        <v>70</v>
      </c>
    </row>
    <row r="12793" spans="17:63" ht="29.25" customHeight="1" x14ac:dyDescent="0.2">
      <c r="Q12793" s="92" t="s">
        <v>50</v>
      </c>
      <c r="BF12793" s="101" t="s">
        <v>58</v>
      </c>
      <c r="BK12793" s="98" t="s">
        <v>70</v>
      </c>
    </row>
    <row r="12794" spans="17:63" ht="29.25" customHeight="1" x14ac:dyDescent="0.2">
      <c r="Q12794" s="92" t="s">
        <v>50</v>
      </c>
      <c r="BF12794" s="101" t="s">
        <v>58</v>
      </c>
      <c r="BK12794" s="98" t="s">
        <v>70</v>
      </c>
    </row>
    <row r="12795" spans="17:63" ht="29.25" customHeight="1" x14ac:dyDescent="0.2">
      <c r="Q12795" s="92" t="s">
        <v>50</v>
      </c>
      <c r="BF12795" s="101" t="s">
        <v>58</v>
      </c>
      <c r="BK12795" s="98" t="s">
        <v>70</v>
      </c>
    </row>
    <row r="12796" spans="17:63" ht="29.25" customHeight="1" x14ac:dyDescent="0.2">
      <c r="Q12796" s="92" t="s">
        <v>50</v>
      </c>
      <c r="BF12796" s="101" t="s">
        <v>58</v>
      </c>
      <c r="BK12796" s="98" t="s">
        <v>70</v>
      </c>
    </row>
    <row r="12797" spans="17:63" ht="29.25" customHeight="1" x14ac:dyDescent="0.2">
      <c r="Q12797" s="92" t="s">
        <v>50</v>
      </c>
      <c r="BF12797" s="101" t="s">
        <v>58</v>
      </c>
      <c r="BK12797" s="98" t="s">
        <v>70</v>
      </c>
    </row>
    <row r="12798" spans="17:63" ht="29.25" customHeight="1" x14ac:dyDescent="0.2">
      <c r="Q12798" s="92" t="s">
        <v>50</v>
      </c>
      <c r="BF12798" s="101" t="s">
        <v>58</v>
      </c>
      <c r="BK12798" s="98" t="s">
        <v>70</v>
      </c>
    </row>
    <row r="12799" spans="17:63" ht="29.25" customHeight="1" x14ac:dyDescent="0.2">
      <c r="Q12799" s="92" t="s">
        <v>50</v>
      </c>
      <c r="BF12799" s="101" t="s">
        <v>58</v>
      </c>
      <c r="BK12799" s="98" t="s">
        <v>70</v>
      </c>
    </row>
    <row r="12800" spans="17:63" ht="29.25" customHeight="1" x14ac:dyDescent="0.2">
      <c r="Q12800" s="92" t="s">
        <v>50</v>
      </c>
      <c r="BF12800" s="101" t="s">
        <v>58</v>
      </c>
      <c r="BK12800" s="98" t="s">
        <v>70</v>
      </c>
    </row>
    <row r="12801" spans="17:63" ht="29.25" customHeight="1" x14ac:dyDescent="0.2">
      <c r="Q12801" s="92" t="s">
        <v>50</v>
      </c>
      <c r="BF12801" s="101" t="s">
        <v>58</v>
      </c>
      <c r="BK12801" s="98" t="s">
        <v>70</v>
      </c>
    </row>
    <row r="12802" spans="17:63" ht="29.25" customHeight="1" x14ac:dyDescent="0.2">
      <c r="Q12802" s="92" t="s">
        <v>50</v>
      </c>
      <c r="BF12802" s="101" t="s">
        <v>58</v>
      </c>
      <c r="BK12802" s="98" t="s">
        <v>70</v>
      </c>
    </row>
    <row r="12803" spans="17:63" ht="29.25" customHeight="1" x14ac:dyDescent="0.2">
      <c r="Q12803" s="92" t="s">
        <v>50</v>
      </c>
      <c r="BF12803" s="101" t="s">
        <v>58</v>
      </c>
      <c r="BK12803" s="98" t="s">
        <v>70</v>
      </c>
    </row>
    <row r="12804" spans="17:63" ht="29.25" customHeight="1" x14ac:dyDescent="0.2">
      <c r="Q12804" s="92" t="s">
        <v>50</v>
      </c>
      <c r="BF12804" s="101" t="s">
        <v>58</v>
      </c>
      <c r="BK12804" s="98" t="s">
        <v>70</v>
      </c>
    </row>
    <row r="12805" spans="17:63" ht="29.25" customHeight="1" x14ac:dyDescent="0.2">
      <c r="Q12805" s="92" t="s">
        <v>50</v>
      </c>
      <c r="BF12805" s="101" t="s">
        <v>58</v>
      </c>
      <c r="BK12805" s="98" t="s">
        <v>70</v>
      </c>
    </row>
    <row r="12806" spans="17:63" ht="29.25" customHeight="1" x14ac:dyDescent="0.2">
      <c r="Q12806" s="92" t="s">
        <v>50</v>
      </c>
      <c r="BF12806" s="101" t="s">
        <v>58</v>
      </c>
      <c r="BK12806" s="98" t="s">
        <v>70</v>
      </c>
    </row>
    <row r="12807" spans="17:63" ht="29.25" customHeight="1" x14ac:dyDescent="0.2">
      <c r="Q12807" s="92" t="s">
        <v>50</v>
      </c>
      <c r="BF12807" s="101" t="s">
        <v>58</v>
      </c>
      <c r="BK12807" s="98" t="s">
        <v>70</v>
      </c>
    </row>
    <row r="12808" spans="17:63" ht="29.25" customHeight="1" x14ac:dyDescent="0.2">
      <c r="Q12808" s="92" t="s">
        <v>50</v>
      </c>
      <c r="BF12808" s="101" t="s">
        <v>58</v>
      </c>
      <c r="BK12808" s="98" t="s">
        <v>70</v>
      </c>
    </row>
    <row r="12809" spans="17:63" ht="29.25" customHeight="1" x14ac:dyDescent="0.2">
      <c r="Q12809" s="92" t="s">
        <v>50</v>
      </c>
      <c r="BF12809" s="101" t="s">
        <v>58</v>
      </c>
      <c r="BK12809" s="98" t="s">
        <v>70</v>
      </c>
    </row>
    <row r="12810" spans="17:63" ht="29.25" customHeight="1" x14ac:dyDescent="0.2">
      <c r="Q12810" s="92" t="s">
        <v>50</v>
      </c>
      <c r="BF12810" s="101" t="s">
        <v>58</v>
      </c>
      <c r="BK12810" s="98" t="s">
        <v>70</v>
      </c>
    </row>
    <row r="12811" spans="17:63" ht="29.25" customHeight="1" x14ac:dyDescent="0.2">
      <c r="Q12811" s="92" t="s">
        <v>50</v>
      </c>
      <c r="BF12811" s="101" t="s">
        <v>58</v>
      </c>
      <c r="BK12811" s="98" t="s">
        <v>70</v>
      </c>
    </row>
    <row r="12812" spans="17:63" ht="29.25" customHeight="1" x14ac:dyDescent="0.2">
      <c r="Q12812" s="92" t="s">
        <v>50</v>
      </c>
      <c r="BF12812" s="101" t="s">
        <v>58</v>
      </c>
      <c r="BK12812" s="98" t="s">
        <v>70</v>
      </c>
    </row>
    <row r="12813" spans="17:63" ht="29.25" customHeight="1" x14ac:dyDescent="0.2">
      <c r="Q12813" s="92" t="s">
        <v>50</v>
      </c>
      <c r="BF12813" s="101" t="s">
        <v>58</v>
      </c>
      <c r="BK12813" s="98" t="s">
        <v>70</v>
      </c>
    </row>
    <row r="12814" spans="17:63" ht="29.25" customHeight="1" x14ac:dyDescent="0.2">
      <c r="Q12814" s="92" t="s">
        <v>50</v>
      </c>
      <c r="BF12814" s="101" t="s">
        <v>58</v>
      </c>
      <c r="BK12814" s="98" t="s">
        <v>70</v>
      </c>
    </row>
    <row r="12815" spans="17:63" ht="29.25" customHeight="1" x14ac:dyDescent="0.2">
      <c r="Q12815" s="92" t="s">
        <v>50</v>
      </c>
      <c r="BF12815" s="101" t="s">
        <v>58</v>
      </c>
      <c r="BK12815" s="98" t="s">
        <v>70</v>
      </c>
    </row>
    <row r="12816" spans="17:63" ht="29.25" customHeight="1" x14ac:dyDescent="0.2">
      <c r="Q12816" s="92" t="s">
        <v>50</v>
      </c>
      <c r="BF12816" s="101" t="s">
        <v>58</v>
      </c>
      <c r="BK12816" s="98" t="s">
        <v>70</v>
      </c>
    </row>
    <row r="12817" spans="17:63" ht="29.25" customHeight="1" x14ac:dyDescent="0.2">
      <c r="Q12817" s="92" t="s">
        <v>50</v>
      </c>
      <c r="BF12817" s="101" t="s">
        <v>58</v>
      </c>
      <c r="BK12817" s="98" t="s">
        <v>70</v>
      </c>
    </row>
    <row r="12818" spans="17:63" ht="29.25" customHeight="1" x14ac:dyDescent="0.2">
      <c r="Q12818" s="92" t="s">
        <v>50</v>
      </c>
      <c r="BF12818" s="101" t="s">
        <v>58</v>
      </c>
      <c r="BK12818" s="98" t="s">
        <v>70</v>
      </c>
    </row>
    <row r="12819" spans="17:63" ht="29.25" customHeight="1" x14ac:dyDescent="0.2">
      <c r="Q12819" s="92" t="s">
        <v>50</v>
      </c>
      <c r="BF12819" s="101" t="s">
        <v>58</v>
      </c>
      <c r="BK12819" s="98" t="s">
        <v>70</v>
      </c>
    </row>
    <row r="12820" spans="17:63" ht="29.25" customHeight="1" x14ac:dyDescent="0.2">
      <c r="Q12820" s="92" t="s">
        <v>50</v>
      </c>
      <c r="BF12820" s="101" t="s">
        <v>58</v>
      </c>
      <c r="BK12820" s="98" t="s">
        <v>70</v>
      </c>
    </row>
    <row r="12821" spans="17:63" ht="29.25" customHeight="1" x14ac:dyDescent="0.2">
      <c r="Q12821" s="92" t="s">
        <v>50</v>
      </c>
      <c r="BF12821" s="101" t="s">
        <v>58</v>
      </c>
      <c r="BK12821" s="98" t="s">
        <v>70</v>
      </c>
    </row>
    <row r="12822" spans="17:63" ht="29.25" customHeight="1" x14ac:dyDescent="0.2">
      <c r="Q12822" s="92" t="s">
        <v>50</v>
      </c>
      <c r="BF12822" s="101" t="s">
        <v>58</v>
      </c>
      <c r="BK12822" s="98" t="s">
        <v>70</v>
      </c>
    </row>
    <row r="12823" spans="17:63" ht="29.25" customHeight="1" x14ac:dyDescent="0.2">
      <c r="Q12823" s="92" t="s">
        <v>50</v>
      </c>
      <c r="BF12823" s="101" t="s">
        <v>58</v>
      </c>
      <c r="BK12823" s="98" t="s">
        <v>70</v>
      </c>
    </row>
    <row r="12824" spans="17:63" ht="29.25" customHeight="1" x14ac:dyDescent="0.2">
      <c r="Q12824" s="92" t="s">
        <v>50</v>
      </c>
      <c r="BF12824" s="101" t="s">
        <v>58</v>
      </c>
      <c r="BK12824" s="98" t="s">
        <v>70</v>
      </c>
    </row>
    <row r="12825" spans="17:63" ht="29.25" customHeight="1" x14ac:dyDescent="0.2">
      <c r="Q12825" s="92" t="s">
        <v>50</v>
      </c>
      <c r="BF12825" s="101" t="s">
        <v>58</v>
      </c>
      <c r="BK12825" s="98" t="s">
        <v>70</v>
      </c>
    </row>
    <row r="12826" spans="17:63" ht="29.25" customHeight="1" x14ac:dyDescent="0.2">
      <c r="Q12826" s="92" t="s">
        <v>50</v>
      </c>
      <c r="BF12826" s="101" t="s">
        <v>58</v>
      </c>
      <c r="BK12826" s="98" t="s">
        <v>70</v>
      </c>
    </row>
    <row r="12827" spans="17:63" ht="29.25" customHeight="1" x14ac:dyDescent="0.2">
      <c r="Q12827" s="92" t="s">
        <v>50</v>
      </c>
      <c r="BF12827" s="101" t="s">
        <v>58</v>
      </c>
      <c r="BK12827" s="98" t="s">
        <v>70</v>
      </c>
    </row>
    <row r="12828" spans="17:63" ht="29.25" customHeight="1" x14ac:dyDescent="0.2">
      <c r="Q12828" s="92" t="s">
        <v>50</v>
      </c>
      <c r="BF12828" s="101" t="s">
        <v>58</v>
      </c>
      <c r="BK12828" s="98" t="s">
        <v>70</v>
      </c>
    </row>
    <row r="12829" spans="17:63" ht="29.25" customHeight="1" x14ac:dyDescent="0.2">
      <c r="Q12829" s="92" t="s">
        <v>50</v>
      </c>
      <c r="BF12829" s="101" t="s">
        <v>58</v>
      </c>
      <c r="BK12829" s="98" t="s">
        <v>70</v>
      </c>
    </row>
    <row r="12830" spans="17:63" ht="29.25" customHeight="1" x14ac:dyDescent="0.2">
      <c r="Q12830" s="92" t="s">
        <v>50</v>
      </c>
      <c r="BF12830" s="101" t="s">
        <v>58</v>
      </c>
      <c r="BK12830" s="98" t="s">
        <v>70</v>
      </c>
    </row>
    <row r="12831" spans="17:63" ht="29.25" customHeight="1" x14ac:dyDescent="0.2">
      <c r="Q12831" s="92" t="s">
        <v>50</v>
      </c>
      <c r="BF12831" s="101" t="s">
        <v>58</v>
      </c>
      <c r="BK12831" s="98" t="s">
        <v>70</v>
      </c>
    </row>
    <row r="12832" spans="17:63" ht="29.25" customHeight="1" x14ac:dyDescent="0.2">
      <c r="Q12832" s="92" t="s">
        <v>50</v>
      </c>
      <c r="BF12832" s="101" t="s">
        <v>58</v>
      </c>
      <c r="BK12832" s="98" t="s">
        <v>70</v>
      </c>
    </row>
    <row r="12833" spans="17:63" ht="29.25" customHeight="1" x14ac:dyDescent="0.2">
      <c r="Q12833" s="92" t="s">
        <v>50</v>
      </c>
      <c r="BF12833" s="101" t="s">
        <v>58</v>
      </c>
      <c r="BK12833" s="98" t="s">
        <v>70</v>
      </c>
    </row>
    <row r="12834" spans="17:63" ht="29.25" customHeight="1" x14ac:dyDescent="0.2">
      <c r="Q12834" s="92" t="s">
        <v>50</v>
      </c>
      <c r="BF12834" s="101" t="s">
        <v>58</v>
      </c>
      <c r="BK12834" s="98" t="s">
        <v>70</v>
      </c>
    </row>
    <row r="12835" spans="17:63" ht="29.25" customHeight="1" x14ac:dyDescent="0.2">
      <c r="Q12835" s="92" t="s">
        <v>50</v>
      </c>
      <c r="BF12835" s="101" t="s">
        <v>58</v>
      </c>
      <c r="BK12835" s="98" t="s">
        <v>70</v>
      </c>
    </row>
    <row r="12836" spans="17:63" ht="29.25" customHeight="1" x14ac:dyDescent="0.2">
      <c r="Q12836" s="92" t="s">
        <v>50</v>
      </c>
      <c r="BF12836" s="101" t="s">
        <v>58</v>
      </c>
      <c r="BK12836" s="98" t="s">
        <v>70</v>
      </c>
    </row>
    <row r="12837" spans="17:63" ht="29.25" customHeight="1" x14ac:dyDescent="0.2">
      <c r="Q12837" s="92" t="s">
        <v>50</v>
      </c>
      <c r="BF12837" s="101" t="s">
        <v>58</v>
      </c>
      <c r="BK12837" s="98" t="s">
        <v>70</v>
      </c>
    </row>
    <row r="12838" spans="17:63" ht="29.25" customHeight="1" x14ac:dyDescent="0.2">
      <c r="Q12838" s="92" t="s">
        <v>50</v>
      </c>
      <c r="BF12838" s="101" t="s">
        <v>58</v>
      </c>
      <c r="BK12838" s="98" t="s">
        <v>70</v>
      </c>
    </row>
    <row r="12839" spans="17:63" ht="29.25" customHeight="1" x14ac:dyDescent="0.2">
      <c r="Q12839" s="92" t="s">
        <v>50</v>
      </c>
      <c r="BF12839" s="101" t="s">
        <v>58</v>
      </c>
      <c r="BK12839" s="98" t="s">
        <v>70</v>
      </c>
    </row>
    <row r="12840" spans="17:63" ht="29.25" customHeight="1" x14ac:dyDescent="0.2">
      <c r="Q12840" s="92" t="s">
        <v>50</v>
      </c>
      <c r="BF12840" s="101" t="s">
        <v>58</v>
      </c>
      <c r="BK12840" s="98" t="s">
        <v>70</v>
      </c>
    </row>
    <row r="12841" spans="17:63" ht="29.25" customHeight="1" x14ac:dyDescent="0.2">
      <c r="Q12841" s="92" t="s">
        <v>50</v>
      </c>
      <c r="BF12841" s="101" t="s">
        <v>58</v>
      </c>
      <c r="BK12841" s="98" t="s">
        <v>70</v>
      </c>
    </row>
    <row r="12842" spans="17:63" ht="29.25" customHeight="1" x14ac:dyDescent="0.2">
      <c r="Q12842" s="92" t="s">
        <v>50</v>
      </c>
      <c r="BF12842" s="101" t="s">
        <v>58</v>
      </c>
      <c r="BK12842" s="98" t="s">
        <v>70</v>
      </c>
    </row>
    <row r="12843" spans="17:63" ht="29.25" customHeight="1" x14ac:dyDescent="0.2">
      <c r="Q12843" s="92" t="s">
        <v>50</v>
      </c>
      <c r="BF12843" s="101" t="s">
        <v>58</v>
      </c>
      <c r="BK12843" s="98" t="s">
        <v>70</v>
      </c>
    </row>
    <row r="12844" spans="17:63" ht="29.25" customHeight="1" x14ac:dyDescent="0.2">
      <c r="Q12844" s="92" t="s">
        <v>50</v>
      </c>
      <c r="BF12844" s="101" t="s">
        <v>58</v>
      </c>
      <c r="BK12844" s="98" t="s">
        <v>70</v>
      </c>
    </row>
    <row r="12845" spans="17:63" ht="29.25" customHeight="1" x14ac:dyDescent="0.2">
      <c r="Q12845" s="92" t="s">
        <v>50</v>
      </c>
      <c r="BF12845" s="101" t="s">
        <v>58</v>
      </c>
      <c r="BK12845" s="98" t="s">
        <v>70</v>
      </c>
    </row>
    <row r="12846" spans="17:63" ht="29.25" customHeight="1" x14ac:dyDescent="0.2">
      <c r="Q12846" s="92" t="s">
        <v>50</v>
      </c>
      <c r="BF12846" s="101" t="s">
        <v>58</v>
      </c>
      <c r="BK12846" s="98" t="s">
        <v>70</v>
      </c>
    </row>
    <row r="12847" spans="17:63" ht="29.25" customHeight="1" x14ac:dyDescent="0.2">
      <c r="Q12847" s="92" t="s">
        <v>50</v>
      </c>
      <c r="BF12847" s="101" t="s">
        <v>58</v>
      </c>
      <c r="BK12847" s="98" t="s">
        <v>70</v>
      </c>
    </row>
    <row r="12848" spans="17:63" ht="29.25" customHeight="1" x14ac:dyDescent="0.2">
      <c r="Q12848" s="92" t="s">
        <v>50</v>
      </c>
      <c r="BF12848" s="101" t="s">
        <v>58</v>
      </c>
      <c r="BK12848" s="98" t="s">
        <v>70</v>
      </c>
    </row>
    <row r="12849" spans="17:63" ht="29.25" customHeight="1" x14ac:dyDescent="0.2">
      <c r="Q12849" s="92" t="s">
        <v>50</v>
      </c>
      <c r="BF12849" s="101" t="s">
        <v>58</v>
      </c>
      <c r="BK12849" s="98" t="s">
        <v>70</v>
      </c>
    </row>
    <row r="12850" spans="17:63" ht="29.25" customHeight="1" x14ac:dyDescent="0.2">
      <c r="Q12850" s="92" t="s">
        <v>50</v>
      </c>
      <c r="BF12850" s="101" t="s">
        <v>58</v>
      </c>
      <c r="BK12850" s="98" t="s">
        <v>70</v>
      </c>
    </row>
    <row r="12851" spans="17:63" ht="29.25" customHeight="1" x14ac:dyDescent="0.2">
      <c r="Q12851" s="92" t="s">
        <v>50</v>
      </c>
      <c r="BF12851" s="101" t="s">
        <v>58</v>
      </c>
      <c r="BK12851" s="98" t="s">
        <v>70</v>
      </c>
    </row>
    <row r="12852" spans="17:63" ht="29.25" customHeight="1" x14ac:dyDescent="0.2">
      <c r="Q12852" s="92" t="s">
        <v>50</v>
      </c>
      <c r="BF12852" s="101" t="s">
        <v>58</v>
      </c>
      <c r="BK12852" s="98" t="s">
        <v>70</v>
      </c>
    </row>
    <row r="12853" spans="17:63" ht="29.25" customHeight="1" x14ac:dyDescent="0.2">
      <c r="Q12853" s="92" t="s">
        <v>50</v>
      </c>
      <c r="BF12853" s="101" t="s">
        <v>58</v>
      </c>
      <c r="BK12853" s="98" t="s">
        <v>70</v>
      </c>
    </row>
    <row r="12854" spans="17:63" ht="29.25" customHeight="1" x14ac:dyDescent="0.2">
      <c r="Q12854" s="92" t="s">
        <v>50</v>
      </c>
      <c r="BF12854" s="101" t="s">
        <v>58</v>
      </c>
      <c r="BK12854" s="98" t="s">
        <v>70</v>
      </c>
    </row>
    <row r="12855" spans="17:63" ht="29.25" customHeight="1" x14ac:dyDescent="0.2">
      <c r="Q12855" s="92" t="s">
        <v>50</v>
      </c>
      <c r="BF12855" s="101" t="s">
        <v>58</v>
      </c>
      <c r="BK12855" s="98" t="s">
        <v>70</v>
      </c>
    </row>
    <row r="12856" spans="17:63" ht="29.25" customHeight="1" x14ac:dyDescent="0.2">
      <c r="Q12856" s="92" t="s">
        <v>50</v>
      </c>
      <c r="BF12856" s="101" t="s">
        <v>58</v>
      </c>
      <c r="BK12856" s="98" t="s">
        <v>70</v>
      </c>
    </row>
    <row r="12857" spans="17:63" ht="29.25" customHeight="1" x14ac:dyDescent="0.2">
      <c r="Q12857" s="92" t="s">
        <v>50</v>
      </c>
      <c r="BF12857" s="101" t="s">
        <v>58</v>
      </c>
      <c r="BK12857" s="98" t="s">
        <v>70</v>
      </c>
    </row>
    <row r="12858" spans="17:63" ht="29.25" customHeight="1" x14ac:dyDescent="0.2">
      <c r="Q12858" s="92" t="s">
        <v>50</v>
      </c>
      <c r="BF12858" s="101" t="s">
        <v>58</v>
      </c>
      <c r="BK12858" s="98" t="s">
        <v>70</v>
      </c>
    </row>
    <row r="12859" spans="17:63" ht="29.25" customHeight="1" x14ac:dyDescent="0.2">
      <c r="Q12859" s="92" t="s">
        <v>50</v>
      </c>
      <c r="BF12859" s="101" t="s">
        <v>58</v>
      </c>
      <c r="BK12859" s="98" t="s">
        <v>70</v>
      </c>
    </row>
    <row r="12860" spans="17:63" ht="29.25" customHeight="1" x14ac:dyDescent="0.2">
      <c r="Q12860" s="92" t="s">
        <v>50</v>
      </c>
      <c r="BF12860" s="101" t="s">
        <v>58</v>
      </c>
      <c r="BK12860" s="98" t="s">
        <v>70</v>
      </c>
    </row>
    <row r="12861" spans="17:63" ht="29.25" customHeight="1" x14ac:dyDescent="0.2">
      <c r="Q12861" s="92" t="s">
        <v>50</v>
      </c>
      <c r="BF12861" s="101" t="s">
        <v>58</v>
      </c>
      <c r="BK12861" s="98" t="s">
        <v>70</v>
      </c>
    </row>
    <row r="12862" spans="17:63" ht="29.25" customHeight="1" x14ac:dyDescent="0.2">
      <c r="Q12862" s="92" t="s">
        <v>50</v>
      </c>
      <c r="BF12862" s="101" t="s">
        <v>58</v>
      </c>
      <c r="BK12862" s="98" t="s">
        <v>70</v>
      </c>
    </row>
    <row r="12863" spans="17:63" ht="29.25" customHeight="1" x14ac:dyDescent="0.2">
      <c r="Q12863" s="92" t="s">
        <v>50</v>
      </c>
      <c r="BF12863" s="101" t="s">
        <v>58</v>
      </c>
      <c r="BK12863" s="98" t="s">
        <v>70</v>
      </c>
    </row>
    <row r="12864" spans="17:63" ht="29.25" customHeight="1" x14ac:dyDescent="0.2">
      <c r="Q12864" s="92" t="s">
        <v>50</v>
      </c>
      <c r="BF12864" s="101" t="s">
        <v>58</v>
      </c>
      <c r="BK12864" s="98" t="s">
        <v>70</v>
      </c>
    </row>
    <row r="12865" spans="17:63" ht="29.25" customHeight="1" x14ac:dyDescent="0.2">
      <c r="Q12865" s="92" t="s">
        <v>50</v>
      </c>
      <c r="BF12865" s="101" t="s">
        <v>58</v>
      </c>
      <c r="BK12865" s="98" t="s">
        <v>70</v>
      </c>
    </row>
    <row r="12866" spans="17:63" ht="29.25" customHeight="1" x14ac:dyDescent="0.2">
      <c r="Q12866" s="92" t="s">
        <v>50</v>
      </c>
      <c r="BF12866" s="101" t="s">
        <v>58</v>
      </c>
      <c r="BK12866" s="98" t="s">
        <v>70</v>
      </c>
    </row>
    <row r="12867" spans="17:63" ht="29.25" customHeight="1" x14ac:dyDescent="0.2">
      <c r="Q12867" s="92" t="s">
        <v>50</v>
      </c>
      <c r="BF12867" s="101" t="s">
        <v>58</v>
      </c>
      <c r="BK12867" s="98" t="s">
        <v>70</v>
      </c>
    </row>
    <row r="12868" spans="17:63" ht="29.25" customHeight="1" x14ac:dyDescent="0.2">
      <c r="Q12868" s="92" t="s">
        <v>50</v>
      </c>
      <c r="BF12868" s="101" t="s">
        <v>58</v>
      </c>
      <c r="BK12868" s="98" t="s">
        <v>70</v>
      </c>
    </row>
    <row r="12869" spans="17:63" ht="29.25" customHeight="1" x14ac:dyDescent="0.2">
      <c r="Q12869" s="92" t="s">
        <v>50</v>
      </c>
      <c r="BF12869" s="101" t="s">
        <v>58</v>
      </c>
      <c r="BK12869" s="98" t="s">
        <v>70</v>
      </c>
    </row>
    <row r="12870" spans="17:63" ht="29.25" customHeight="1" x14ac:dyDescent="0.2">
      <c r="Q12870" s="92" t="s">
        <v>50</v>
      </c>
      <c r="BF12870" s="101" t="s">
        <v>58</v>
      </c>
      <c r="BK12870" s="98" t="s">
        <v>70</v>
      </c>
    </row>
    <row r="12871" spans="17:63" ht="29.25" customHeight="1" x14ac:dyDescent="0.2">
      <c r="Q12871" s="92" t="s">
        <v>50</v>
      </c>
      <c r="BF12871" s="101" t="s">
        <v>58</v>
      </c>
      <c r="BK12871" s="98" t="s">
        <v>70</v>
      </c>
    </row>
    <row r="12872" spans="17:63" ht="29.25" customHeight="1" x14ac:dyDescent="0.2">
      <c r="Q12872" s="92" t="s">
        <v>50</v>
      </c>
      <c r="BF12872" s="101" t="s">
        <v>58</v>
      </c>
      <c r="BK12872" s="98" t="s">
        <v>70</v>
      </c>
    </row>
    <row r="12873" spans="17:63" ht="29.25" customHeight="1" x14ac:dyDescent="0.2">
      <c r="Q12873" s="92" t="s">
        <v>50</v>
      </c>
      <c r="BF12873" s="101" t="s">
        <v>58</v>
      </c>
      <c r="BK12873" s="98" t="s">
        <v>70</v>
      </c>
    </row>
    <row r="12874" spans="17:63" ht="29.25" customHeight="1" x14ac:dyDescent="0.2">
      <c r="Q12874" s="92" t="s">
        <v>50</v>
      </c>
      <c r="BF12874" s="101" t="s">
        <v>58</v>
      </c>
      <c r="BK12874" s="98" t="s">
        <v>70</v>
      </c>
    </row>
    <row r="12875" spans="17:63" ht="29.25" customHeight="1" x14ac:dyDescent="0.2">
      <c r="Q12875" s="92" t="s">
        <v>50</v>
      </c>
      <c r="BF12875" s="101" t="s">
        <v>58</v>
      </c>
      <c r="BK12875" s="98" t="s">
        <v>70</v>
      </c>
    </row>
    <row r="12876" spans="17:63" ht="29.25" customHeight="1" x14ac:dyDescent="0.2">
      <c r="Q12876" s="92" t="s">
        <v>50</v>
      </c>
      <c r="BF12876" s="101" t="s">
        <v>58</v>
      </c>
      <c r="BK12876" s="98" t="s">
        <v>70</v>
      </c>
    </row>
    <row r="12877" spans="17:63" ht="29.25" customHeight="1" x14ac:dyDescent="0.2">
      <c r="Q12877" s="92" t="s">
        <v>50</v>
      </c>
      <c r="BF12877" s="101" t="s">
        <v>58</v>
      </c>
      <c r="BK12877" s="98" t="s">
        <v>70</v>
      </c>
    </row>
    <row r="12878" spans="17:63" ht="29.25" customHeight="1" x14ac:dyDescent="0.2">
      <c r="Q12878" s="92" t="s">
        <v>50</v>
      </c>
      <c r="BF12878" s="101" t="s">
        <v>58</v>
      </c>
      <c r="BK12878" s="98" t="s">
        <v>70</v>
      </c>
    </row>
    <row r="12879" spans="17:63" ht="29.25" customHeight="1" x14ac:dyDescent="0.2">
      <c r="Q12879" s="92" t="s">
        <v>50</v>
      </c>
      <c r="BF12879" s="101" t="s">
        <v>58</v>
      </c>
      <c r="BK12879" s="98" t="s">
        <v>70</v>
      </c>
    </row>
    <row r="12880" spans="17:63" ht="29.25" customHeight="1" x14ac:dyDescent="0.2">
      <c r="Q12880" s="92" t="s">
        <v>50</v>
      </c>
      <c r="BF12880" s="101" t="s">
        <v>58</v>
      </c>
      <c r="BK12880" s="98" t="s">
        <v>70</v>
      </c>
    </row>
    <row r="12881" spans="17:63" ht="29.25" customHeight="1" x14ac:dyDescent="0.2">
      <c r="Q12881" s="92" t="s">
        <v>50</v>
      </c>
      <c r="BF12881" s="101" t="s">
        <v>58</v>
      </c>
      <c r="BK12881" s="98" t="s">
        <v>70</v>
      </c>
    </row>
    <row r="12882" spans="17:63" ht="29.25" customHeight="1" x14ac:dyDescent="0.2">
      <c r="Q12882" s="92" t="s">
        <v>50</v>
      </c>
      <c r="BF12882" s="101" t="s">
        <v>58</v>
      </c>
      <c r="BK12882" s="98" t="s">
        <v>70</v>
      </c>
    </row>
    <row r="12883" spans="17:63" ht="29.25" customHeight="1" x14ac:dyDescent="0.2">
      <c r="Q12883" s="92" t="s">
        <v>50</v>
      </c>
      <c r="BF12883" s="101" t="s">
        <v>58</v>
      </c>
      <c r="BK12883" s="98" t="s">
        <v>70</v>
      </c>
    </row>
    <row r="12884" spans="17:63" ht="29.25" customHeight="1" x14ac:dyDescent="0.2">
      <c r="Q12884" s="92" t="s">
        <v>50</v>
      </c>
      <c r="BF12884" s="101" t="s">
        <v>58</v>
      </c>
      <c r="BK12884" s="98" t="s">
        <v>70</v>
      </c>
    </row>
    <row r="12885" spans="17:63" ht="29.25" customHeight="1" x14ac:dyDescent="0.2">
      <c r="Q12885" s="92" t="s">
        <v>50</v>
      </c>
      <c r="BF12885" s="101" t="s">
        <v>58</v>
      </c>
      <c r="BK12885" s="98" t="s">
        <v>70</v>
      </c>
    </row>
    <row r="12886" spans="17:63" ht="29.25" customHeight="1" x14ac:dyDescent="0.2">
      <c r="Q12886" s="92" t="s">
        <v>50</v>
      </c>
      <c r="BF12886" s="101" t="s">
        <v>58</v>
      </c>
      <c r="BK12886" s="98" t="s">
        <v>70</v>
      </c>
    </row>
    <row r="12887" spans="17:63" ht="29.25" customHeight="1" x14ac:dyDescent="0.2">
      <c r="Q12887" s="92" t="s">
        <v>50</v>
      </c>
      <c r="BF12887" s="101" t="s">
        <v>58</v>
      </c>
      <c r="BK12887" s="98" t="s">
        <v>70</v>
      </c>
    </row>
    <row r="12888" spans="17:63" ht="29.25" customHeight="1" x14ac:dyDescent="0.2">
      <c r="Q12888" s="92" t="s">
        <v>50</v>
      </c>
      <c r="BF12888" s="101" t="s">
        <v>58</v>
      </c>
      <c r="BK12888" s="98" t="s">
        <v>70</v>
      </c>
    </row>
    <row r="12889" spans="17:63" ht="29.25" customHeight="1" x14ac:dyDescent="0.2">
      <c r="Q12889" s="92" t="s">
        <v>50</v>
      </c>
      <c r="BF12889" s="101" t="s">
        <v>58</v>
      </c>
      <c r="BK12889" s="98" t="s">
        <v>70</v>
      </c>
    </row>
    <row r="12890" spans="17:63" ht="29.25" customHeight="1" x14ac:dyDescent="0.2">
      <c r="Q12890" s="92" t="s">
        <v>50</v>
      </c>
      <c r="BF12890" s="101" t="s">
        <v>58</v>
      </c>
      <c r="BK12890" s="98" t="s">
        <v>70</v>
      </c>
    </row>
    <row r="12891" spans="17:63" ht="29.25" customHeight="1" x14ac:dyDescent="0.2">
      <c r="Q12891" s="92" t="s">
        <v>50</v>
      </c>
      <c r="BF12891" s="101" t="s">
        <v>58</v>
      </c>
      <c r="BK12891" s="98" t="s">
        <v>70</v>
      </c>
    </row>
    <row r="12892" spans="17:63" ht="29.25" customHeight="1" x14ac:dyDescent="0.2">
      <c r="Q12892" s="92" t="s">
        <v>50</v>
      </c>
      <c r="BF12892" s="101" t="s">
        <v>58</v>
      </c>
      <c r="BK12892" s="98" t="s">
        <v>70</v>
      </c>
    </row>
    <row r="12893" spans="17:63" ht="29.25" customHeight="1" x14ac:dyDescent="0.2">
      <c r="Q12893" s="92" t="s">
        <v>50</v>
      </c>
      <c r="BF12893" s="101" t="s">
        <v>58</v>
      </c>
      <c r="BK12893" s="98" t="s">
        <v>70</v>
      </c>
    </row>
    <row r="12894" spans="17:63" ht="29.25" customHeight="1" x14ac:dyDescent="0.2">
      <c r="Q12894" s="92" t="s">
        <v>50</v>
      </c>
      <c r="BF12894" s="101" t="s">
        <v>58</v>
      </c>
      <c r="BK12894" s="98" t="s">
        <v>70</v>
      </c>
    </row>
    <row r="12895" spans="17:63" ht="29.25" customHeight="1" x14ac:dyDescent="0.2">
      <c r="Q12895" s="92" t="s">
        <v>50</v>
      </c>
      <c r="BF12895" s="101" t="s">
        <v>58</v>
      </c>
      <c r="BK12895" s="98" t="s">
        <v>70</v>
      </c>
    </row>
    <row r="12896" spans="17:63" ht="29.25" customHeight="1" x14ac:dyDescent="0.2">
      <c r="Q12896" s="92" t="s">
        <v>50</v>
      </c>
      <c r="BF12896" s="101" t="s">
        <v>58</v>
      </c>
      <c r="BK12896" s="98" t="s">
        <v>70</v>
      </c>
    </row>
    <row r="12897" spans="17:63" ht="29.25" customHeight="1" x14ac:dyDescent="0.2">
      <c r="Q12897" s="92" t="s">
        <v>50</v>
      </c>
      <c r="BF12897" s="101" t="s">
        <v>58</v>
      </c>
      <c r="BK12897" s="98" t="s">
        <v>70</v>
      </c>
    </row>
    <row r="12898" spans="17:63" ht="29.25" customHeight="1" x14ac:dyDescent="0.2">
      <c r="Q12898" s="92" t="s">
        <v>50</v>
      </c>
      <c r="BF12898" s="101" t="s">
        <v>58</v>
      </c>
      <c r="BK12898" s="98" t="s">
        <v>70</v>
      </c>
    </row>
    <row r="12899" spans="17:63" ht="29.25" customHeight="1" x14ac:dyDescent="0.2">
      <c r="Q12899" s="92" t="s">
        <v>50</v>
      </c>
      <c r="BF12899" s="101" t="s">
        <v>58</v>
      </c>
      <c r="BK12899" s="98" t="s">
        <v>70</v>
      </c>
    </row>
    <row r="12900" spans="17:63" ht="29.25" customHeight="1" x14ac:dyDescent="0.2">
      <c r="Q12900" s="92" t="s">
        <v>50</v>
      </c>
      <c r="BF12900" s="101" t="s">
        <v>58</v>
      </c>
      <c r="BK12900" s="98" t="s">
        <v>70</v>
      </c>
    </row>
    <row r="12901" spans="17:63" ht="29.25" customHeight="1" x14ac:dyDescent="0.2">
      <c r="Q12901" s="92" t="s">
        <v>50</v>
      </c>
      <c r="BF12901" s="101" t="s">
        <v>58</v>
      </c>
      <c r="BK12901" s="98" t="s">
        <v>70</v>
      </c>
    </row>
    <row r="12902" spans="17:63" ht="29.25" customHeight="1" x14ac:dyDescent="0.2">
      <c r="Q12902" s="92" t="s">
        <v>50</v>
      </c>
      <c r="BF12902" s="101" t="s">
        <v>58</v>
      </c>
      <c r="BK12902" s="98" t="s">
        <v>70</v>
      </c>
    </row>
    <row r="12903" spans="17:63" ht="29.25" customHeight="1" x14ac:dyDescent="0.2">
      <c r="Q12903" s="92" t="s">
        <v>50</v>
      </c>
      <c r="BF12903" s="101" t="s">
        <v>58</v>
      </c>
      <c r="BK12903" s="98" t="s">
        <v>70</v>
      </c>
    </row>
    <row r="12904" spans="17:63" ht="29.25" customHeight="1" x14ac:dyDescent="0.2">
      <c r="Q12904" s="92" t="s">
        <v>50</v>
      </c>
      <c r="BF12904" s="101" t="s">
        <v>58</v>
      </c>
      <c r="BK12904" s="98" t="s">
        <v>70</v>
      </c>
    </row>
    <row r="12905" spans="17:63" ht="29.25" customHeight="1" x14ac:dyDescent="0.2">
      <c r="Q12905" s="92" t="s">
        <v>50</v>
      </c>
      <c r="BF12905" s="101" t="s">
        <v>58</v>
      </c>
      <c r="BK12905" s="98" t="s">
        <v>70</v>
      </c>
    </row>
    <row r="12906" spans="17:63" ht="29.25" customHeight="1" x14ac:dyDescent="0.2">
      <c r="Q12906" s="92" t="s">
        <v>50</v>
      </c>
      <c r="BF12906" s="101" t="s">
        <v>58</v>
      </c>
      <c r="BK12906" s="98" t="s">
        <v>70</v>
      </c>
    </row>
    <row r="12907" spans="17:63" ht="29.25" customHeight="1" x14ac:dyDescent="0.2">
      <c r="Q12907" s="92" t="s">
        <v>50</v>
      </c>
      <c r="BF12907" s="101" t="s">
        <v>58</v>
      </c>
      <c r="BK12907" s="98" t="s">
        <v>70</v>
      </c>
    </row>
    <row r="12908" spans="17:63" ht="29.25" customHeight="1" x14ac:dyDescent="0.2">
      <c r="Q12908" s="92" t="s">
        <v>50</v>
      </c>
      <c r="BF12908" s="101" t="s">
        <v>58</v>
      </c>
      <c r="BK12908" s="98" t="s">
        <v>70</v>
      </c>
    </row>
    <row r="12909" spans="17:63" ht="29.25" customHeight="1" x14ac:dyDescent="0.2">
      <c r="Q12909" s="92" t="s">
        <v>50</v>
      </c>
      <c r="BF12909" s="101" t="s">
        <v>58</v>
      </c>
      <c r="BK12909" s="98" t="s">
        <v>70</v>
      </c>
    </row>
    <row r="12910" spans="17:63" ht="29.25" customHeight="1" x14ac:dyDescent="0.2">
      <c r="Q12910" s="92" t="s">
        <v>50</v>
      </c>
      <c r="BF12910" s="101" t="s">
        <v>58</v>
      </c>
      <c r="BK12910" s="98" t="s">
        <v>70</v>
      </c>
    </row>
    <row r="12911" spans="17:63" ht="29.25" customHeight="1" x14ac:dyDescent="0.2">
      <c r="Q12911" s="92" t="s">
        <v>50</v>
      </c>
      <c r="BF12911" s="101" t="s">
        <v>58</v>
      </c>
      <c r="BK12911" s="98" t="s">
        <v>70</v>
      </c>
    </row>
    <row r="12912" spans="17:63" ht="29.25" customHeight="1" x14ac:dyDescent="0.2">
      <c r="Q12912" s="92" t="s">
        <v>50</v>
      </c>
      <c r="BF12912" s="101" t="s">
        <v>58</v>
      </c>
      <c r="BK12912" s="98" t="s">
        <v>70</v>
      </c>
    </row>
    <row r="12913" spans="17:63" ht="29.25" customHeight="1" x14ac:dyDescent="0.2">
      <c r="Q12913" s="92" t="s">
        <v>50</v>
      </c>
      <c r="BF12913" s="101" t="s">
        <v>58</v>
      </c>
      <c r="BK12913" s="98" t="s">
        <v>70</v>
      </c>
    </row>
    <row r="12914" spans="17:63" ht="29.25" customHeight="1" x14ac:dyDescent="0.2">
      <c r="Q12914" s="92" t="s">
        <v>50</v>
      </c>
      <c r="BF12914" s="101" t="s">
        <v>58</v>
      </c>
      <c r="BK12914" s="98" t="s">
        <v>70</v>
      </c>
    </row>
    <row r="12915" spans="17:63" ht="29.25" customHeight="1" x14ac:dyDescent="0.2">
      <c r="Q12915" s="92" t="s">
        <v>50</v>
      </c>
      <c r="BF12915" s="101" t="s">
        <v>58</v>
      </c>
      <c r="BK12915" s="98" t="s">
        <v>70</v>
      </c>
    </row>
    <row r="12916" spans="17:63" ht="29.25" customHeight="1" x14ac:dyDescent="0.2">
      <c r="Q12916" s="92" t="s">
        <v>50</v>
      </c>
      <c r="BF12916" s="101" t="s">
        <v>58</v>
      </c>
      <c r="BK12916" s="98" t="s">
        <v>70</v>
      </c>
    </row>
    <row r="12917" spans="17:63" ht="29.25" customHeight="1" x14ac:dyDescent="0.2">
      <c r="Q12917" s="92" t="s">
        <v>50</v>
      </c>
      <c r="BF12917" s="101" t="s">
        <v>58</v>
      </c>
      <c r="BK12917" s="98" t="s">
        <v>70</v>
      </c>
    </row>
    <row r="12918" spans="17:63" ht="29.25" customHeight="1" x14ac:dyDescent="0.2">
      <c r="Q12918" s="92" t="s">
        <v>50</v>
      </c>
      <c r="BF12918" s="101" t="s">
        <v>58</v>
      </c>
      <c r="BK12918" s="98" t="s">
        <v>70</v>
      </c>
    </row>
    <row r="12919" spans="17:63" ht="29.25" customHeight="1" x14ac:dyDescent="0.2">
      <c r="Q12919" s="92" t="s">
        <v>50</v>
      </c>
      <c r="BF12919" s="101" t="s">
        <v>58</v>
      </c>
      <c r="BK12919" s="98" t="s">
        <v>70</v>
      </c>
    </row>
    <row r="12920" spans="17:63" ht="29.25" customHeight="1" x14ac:dyDescent="0.2">
      <c r="Q12920" s="92" t="s">
        <v>50</v>
      </c>
      <c r="BF12920" s="101" t="s">
        <v>58</v>
      </c>
      <c r="BK12920" s="98" t="s">
        <v>70</v>
      </c>
    </row>
    <row r="12921" spans="17:63" ht="29.25" customHeight="1" x14ac:dyDescent="0.2">
      <c r="Q12921" s="92" t="s">
        <v>50</v>
      </c>
      <c r="BF12921" s="101" t="s">
        <v>58</v>
      </c>
      <c r="BK12921" s="98" t="s">
        <v>70</v>
      </c>
    </row>
    <row r="12922" spans="17:63" ht="29.25" customHeight="1" x14ac:dyDescent="0.2">
      <c r="Q12922" s="92" t="s">
        <v>50</v>
      </c>
      <c r="BF12922" s="101" t="s">
        <v>58</v>
      </c>
      <c r="BK12922" s="98" t="s">
        <v>70</v>
      </c>
    </row>
    <row r="12923" spans="17:63" ht="29.25" customHeight="1" x14ac:dyDescent="0.2">
      <c r="Q12923" s="92" t="s">
        <v>50</v>
      </c>
      <c r="BF12923" s="101" t="s">
        <v>58</v>
      </c>
      <c r="BK12923" s="98" t="s">
        <v>70</v>
      </c>
    </row>
    <row r="12924" spans="17:63" ht="29.25" customHeight="1" x14ac:dyDescent="0.2">
      <c r="Q12924" s="92" t="s">
        <v>50</v>
      </c>
      <c r="BF12924" s="101" t="s">
        <v>58</v>
      </c>
      <c r="BK12924" s="98" t="s">
        <v>70</v>
      </c>
    </row>
    <row r="12925" spans="17:63" ht="29.25" customHeight="1" x14ac:dyDescent="0.2">
      <c r="Q12925" s="92" t="s">
        <v>50</v>
      </c>
      <c r="BF12925" s="101" t="s">
        <v>58</v>
      </c>
      <c r="BK12925" s="98" t="s">
        <v>70</v>
      </c>
    </row>
    <row r="12926" spans="17:63" ht="29.25" customHeight="1" x14ac:dyDescent="0.2">
      <c r="Q12926" s="92" t="s">
        <v>50</v>
      </c>
      <c r="BF12926" s="101" t="s">
        <v>58</v>
      </c>
      <c r="BK12926" s="98" t="s">
        <v>70</v>
      </c>
    </row>
    <row r="12927" spans="17:63" ht="29.25" customHeight="1" x14ac:dyDescent="0.2">
      <c r="Q12927" s="92" t="s">
        <v>50</v>
      </c>
      <c r="BF12927" s="101" t="s">
        <v>58</v>
      </c>
      <c r="BK12927" s="98" t="s">
        <v>70</v>
      </c>
    </row>
    <row r="12928" spans="17:63" ht="29.25" customHeight="1" x14ac:dyDescent="0.2">
      <c r="Q12928" s="92" t="s">
        <v>50</v>
      </c>
      <c r="BF12928" s="101" t="s">
        <v>58</v>
      </c>
      <c r="BK12928" s="98" t="s">
        <v>70</v>
      </c>
    </row>
    <row r="12929" spans="17:63" ht="29.25" customHeight="1" x14ac:dyDescent="0.2">
      <c r="Q12929" s="92" t="s">
        <v>50</v>
      </c>
      <c r="BF12929" s="101" t="s">
        <v>58</v>
      </c>
      <c r="BK12929" s="98" t="s">
        <v>70</v>
      </c>
    </row>
    <row r="12930" spans="17:63" ht="29.25" customHeight="1" x14ac:dyDescent="0.2">
      <c r="Q12930" s="92" t="s">
        <v>50</v>
      </c>
      <c r="BF12930" s="101" t="s">
        <v>58</v>
      </c>
      <c r="BK12930" s="98" t="s">
        <v>70</v>
      </c>
    </row>
    <row r="12931" spans="17:63" ht="29.25" customHeight="1" x14ac:dyDescent="0.2">
      <c r="Q12931" s="92" t="s">
        <v>50</v>
      </c>
      <c r="BF12931" s="101" t="s">
        <v>58</v>
      </c>
      <c r="BK12931" s="98" t="s">
        <v>70</v>
      </c>
    </row>
    <row r="12932" spans="17:63" ht="29.25" customHeight="1" x14ac:dyDescent="0.2">
      <c r="Q12932" s="92" t="s">
        <v>50</v>
      </c>
      <c r="BF12932" s="101" t="s">
        <v>58</v>
      </c>
      <c r="BK12932" s="98" t="s">
        <v>70</v>
      </c>
    </row>
    <row r="12933" spans="17:63" ht="29.25" customHeight="1" x14ac:dyDescent="0.2">
      <c r="Q12933" s="92" t="s">
        <v>50</v>
      </c>
      <c r="BF12933" s="101" t="s">
        <v>58</v>
      </c>
      <c r="BK12933" s="98" t="s">
        <v>70</v>
      </c>
    </row>
    <row r="12934" spans="17:63" ht="29.25" customHeight="1" x14ac:dyDescent="0.2">
      <c r="Q12934" s="92" t="s">
        <v>50</v>
      </c>
      <c r="BF12934" s="101" t="s">
        <v>58</v>
      </c>
      <c r="BK12934" s="98" t="s">
        <v>70</v>
      </c>
    </row>
    <row r="12935" spans="17:63" ht="29.25" customHeight="1" x14ac:dyDescent="0.2">
      <c r="Q12935" s="92" t="s">
        <v>50</v>
      </c>
      <c r="BF12935" s="101" t="s">
        <v>58</v>
      </c>
      <c r="BK12935" s="98" t="s">
        <v>70</v>
      </c>
    </row>
    <row r="12936" spans="17:63" ht="29.25" customHeight="1" x14ac:dyDescent="0.2">
      <c r="Q12936" s="92" t="s">
        <v>50</v>
      </c>
      <c r="BF12936" s="101" t="s">
        <v>58</v>
      </c>
      <c r="BK12936" s="98" t="s">
        <v>70</v>
      </c>
    </row>
    <row r="12937" spans="17:63" ht="29.25" customHeight="1" x14ac:dyDescent="0.2">
      <c r="Q12937" s="92" t="s">
        <v>50</v>
      </c>
      <c r="BF12937" s="101" t="s">
        <v>58</v>
      </c>
      <c r="BK12937" s="98" t="s">
        <v>70</v>
      </c>
    </row>
    <row r="12938" spans="17:63" ht="29.25" customHeight="1" x14ac:dyDescent="0.2">
      <c r="Q12938" s="92" t="s">
        <v>50</v>
      </c>
      <c r="BF12938" s="101" t="s">
        <v>58</v>
      </c>
      <c r="BK12938" s="98" t="s">
        <v>70</v>
      </c>
    </row>
    <row r="12939" spans="17:63" ht="29.25" customHeight="1" x14ac:dyDescent="0.2">
      <c r="Q12939" s="92" t="s">
        <v>50</v>
      </c>
      <c r="BF12939" s="101" t="s">
        <v>58</v>
      </c>
      <c r="BK12939" s="98" t="s">
        <v>70</v>
      </c>
    </row>
    <row r="12940" spans="17:63" ht="29.25" customHeight="1" x14ac:dyDescent="0.2">
      <c r="Q12940" s="92" t="s">
        <v>50</v>
      </c>
      <c r="BF12940" s="101" t="s">
        <v>58</v>
      </c>
      <c r="BK12940" s="98" t="s">
        <v>70</v>
      </c>
    </row>
    <row r="12941" spans="17:63" ht="29.25" customHeight="1" x14ac:dyDescent="0.2">
      <c r="Q12941" s="92" t="s">
        <v>50</v>
      </c>
      <c r="BF12941" s="101" t="s">
        <v>58</v>
      </c>
      <c r="BK12941" s="98" t="s">
        <v>70</v>
      </c>
    </row>
    <row r="12942" spans="17:63" ht="29.25" customHeight="1" x14ac:dyDescent="0.2">
      <c r="Q12942" s="92" t="s">
        <v>50</v>
      </c>
      <c r="BF12942" s="101" t="s">
        <v>58</v>
      </c>
      <c r="BK12942" s="98" t="s">
        <v>70</v>
      </c>
    </row>
    <row r="12943" spans="17:63" ht="29.25" customHeight="1" x14ac:dyDescent="0.2">
      <c r="Q12943" s="92" t="s">
        <v>50</v>
      </c>
      <c r="BF12943" s="101" t="s">
        <v>58</v>
      </c>
      <c r="BK12943" s="98" t="s">
        <v>70</v>
      </c>
    </row>
    <row r="12944" spans="17:63" ht="29.25" customHeight="1" x14ac:dyDescent="0.2">
      <c r="Q12944" s="92" t="s">
        <v>50</v>
      </c>
      <c r="BF12944" s="101" t="s">
        <v>58</v>
      </c>
      <c r="BK12944" s="98" t="s">
        <v>70</v>
      </c>
    </row>
    <row r="12945" spans="17:63" ht="29.25" customHeight="1" x14ac:dyDescent="0.2">
      <c r="Q12945" s="92" t="s">
        <v>50</v>
      </c>
      <c r="BF12945" s="101" t="s">
        <v>58</v>
      </c>
      <c r="BK12945" s="98" t="s">
        <v>70</v>
      </c>
    </row>
    <row r="12946" spans="17:63" ht="29.25" customHeight="1" x14ac:dyDescent="0.2">
      <c r="Q12946" s="92" t="s">
        <v>50</v>
      </c>
      <c r="BF12946" s="101" t="s">
        <v>58</v>
      </c>
      <c r="BK12946" s="98" t="s">
        <v>70</v>
      </c>
    </row>
    <row r="12947" spans="17:63" ht="29.25" customHeight="1" x14ac:dyDescent="0.2">
      <c r="Q12947" s="92" t="s">
        <v>50</v>
      </c>
      <c r="BF12947" s="101" t="s">
        <v>58</v>
      </c>
      <c r="BK12947" s="98" t="s">
        <v>70</v>
      </c>
    </row>
    <row r="12948" spans="17:63" ht="29.25" customHeight="1" x14ac:dyDescent="0.2">
      <c r="Q12948" s="92" t="s">
        <v>50</v>
      </c>
      <c r="BF12948" s="101" t="s">
        <v>58</v>
      </c>
      <c r="BK12948" s="98" t="s">
        <v>70</v>
      </c>
    </row>
    <row r="12949" spans="17:63" ht="29.25" customHeight="1" x14ac:dyDescent="0.2">
      <c r="Q12949" s="92" t="s">
        <v>50</v>
      </c>
      <c r="BF12949" s="101" t="s">
        <v>58</v>
      </c>
      <c r="BK12949" s="98" t="s">
        <v>70</v>
      </c>
    </row>
    <row r="12950" spans="17:63" ht="29.25" customHeight="1" x14ac:dyDescent="0.2">
      <c r="Q12950" s="92" t="s">
        <v>50</v>
      </c>
      <c r="BF12950" s="101" t="s">
        <v>58</v>
      </c>
      <c r="BK12950" s="98" t="s">
        <v>70</v>
      </c>
    </row>
    <row r="12951" spans="17:63" ht="29.25" customHeight="1" x14ac:dyDescent="0.2">
      <c r="Q12951" s="92" t="s">
        <v>50</v>
      </c>
      <c r="BF12951" s="101" t="s">
        <v>58</v>
      </c>
      <c r="BK12951" s="98" t="s">
        <v>70</v>
      </c>
    </row>
    <row r="12952" spans="17:63" ht="29.25" customHeight="1" x14ac:dyDescent="0.2">
      <c r="Q12952" s="92" t="s">
        <v>50</v>
      </c>
      <c r="BF12952" s="101" t="s">
        <v>58</v>
      </c>
      <c r="BK12952" s="98" t="s">
        <v>70</v>
      </c>
    </row>
    <row r="12953" spans="17:63" ht="29.25" customHeight="1" x14ac:dyDescent="0.2">
      <c r="Q12953" s="92" t="s">
        <v>50</v>
      </c>
      <c r="BF12953" s="101" t="s">
        <v>58</v>
      </c>
      <c r="BK12953" s="98" t="s">
        <v>70</v>
      </c>
    </row>
    <row r="12954" spans="17:63" ht="29.25" customHeight="1" x14ac:dyDescent="0.2">
      <c r="Q12954" s="92" t="s">
        <v>50</v>
      </c>
      <c r="BF12954" s="101" t="s">
        <v>58</v>
      </c>
      <c r="BK12954" s="98" t="s">
        <v>70</v>
      </c>
    </row>
    <row r="12955" spans="17:63" ht="29.25" customHeight="1" x14ac:dyDescent="0.2">
      <c r="Q12955" s="92" t="s">
        <v>50</v>
      </c>
      <c r="BF12955" s="101" t="s">
        <v>58</v>
      </c>
      <c r="BK12955" s="98" t="s">
        <v>70</v>
      </c>
    </row>
    <row r="12956" spans="17:63" ht="29.25" customHeight="1" x14ac:dyDescent="0.2">
      <c r="Q12956" s="92" t="s">
        <v>50</v>
      </c>
      <c r="BF12956" s="101" t="s">
        <v>58</v>
      </c>
      <c r="BK12956" s="98" t="s">
        <v>70</v>
      </c>
    </row>
    <row r="12957" spans="17:63" ht="29.25" customHeight="1" x14ac:dyDescent="0.2">
      <c r="Q12957" s="92" t="s">
        <v>50</v>
      </c>
      <c r="BF12957" s="101" t="s">
        <v>58</v>
      </c>
      <c r="BK12957" s="98" t="s">
        <v>70</v>
      </c>
    </row>
    <row r="12958" spans="17:63" ht="29.25" customHeight="1" x14ac:dyDescent="0.2">
      <c r="Q12958" s="92" t="s">
        <v>50</v>
      </c>
      <c r="BF12958" s="101" t="s">
        <v>58</v>
      </c>
      <c r="BK12958" s="98" t="s">
        <v>70</v>
      </c>
    </row>
    <row r="12959" spans="17:63" ht="29.25" customHeight="1" x14ac:dyDescent="0.2">
      <c r="Q12959" s="92" t="s">
        <v>50</v>
      </c>
      <c r="BF12959" s="101" t="s">
        <v>58</v>
      </c>
      <c r="BK12959" s="98" t="s">
        <v>70</v>
      </c>
    </row>
    <row r="12960" spans="17:63" ht="29.25" customHeight="1" x14ac:dyDescent="0.2">
      <c r="Q12960" s="92" t="s">
        <v>50</v>
      </c>
      <c r="BF12960" s="101" t="s">
        <v>58</v>
      </c>
      <c r="BK12960" s="98" t="s">
        <v>70</v>
      </c>
    </row>
    <row r="12961" spans="17:63" ht="29.25" customHeight="1" x14ac:dyDescent="0.2">
      <c r="Q12961" s="92" t="s">
        <v>50</v>
      </c>
      <c r="BF12961" s="101" t="s">
        <v>58</v>
      </c>
      <c r="BK12961" s="98" t="s">
        <v>70</v>
      </c>
    </row>
    <row r="12962" spans="17:63" ht="29.25" customHeight="1" x14ac:dyDescent="0.2">
      <c r="Q12962" s="92" t="s">
        <v>50</v>
      </c>
      <c r="BF12962" s="101" t="s">
        <v>58</v>
      </c>
      <c r="BK12962" s="98" t="s">
        <v>70</v>
      </c>
    </row>
    <row r="12963" spans="17:63" ht="29.25" customHeight="1" x14ac:dyDescent="0.2">
      <c r="Q12963" s="92" t="s">
        <v>50</v>
      </c>
      <c r="BF12963" s="101" t="s">
        <v>58</v>
      </c>
      <c r="BK12963" s="98" t="s">
        <v>70</v>
      </c>
    </row>
    <row r="12964" spans="17:63" ht="29.25" customHeight="1" x14ac:dyDescent="0.2">
      <c r="Q12964" s="92" t="s">
        <v>50</v>
      </c>
      <c r="BF12964" s="101" t="s">
        <v>58</v>
      </c>
      <c r="BK12964" s="98" t="s">
        <v>70</v>
      </c>
    </row>
    <row r="12965" spans="17:63" ht="29.25" customHeight="1" x14ac:dyDescent="0.2">
      <c r="Q12965" s="92" t="s">
        <v>50</v>
      </c>
      <c r="BF12965" s="101" t="s">
        <v>58</v>
      </c>
      <c r="BK12965" s="98" t="s">
        <v>70</v>
      </c>
    </row>
    <row r="12966" spans="17:63" ht="29.25" customHeight="1" x14ac:dyDescent="0.2">
      <c r="Q12966" s="92" t="s">
        <v>50</v>
      </c>
      <c r="BF12966" s="101" t="s">
        <v>58</v>
      </c>
      <c r="BK12966" s="98" t="s">
        <v>70</v>
      </c>
    </row>
    <row r="12967" spans="17:63" ht="29.25" customHeight="1" x14ac:dyDescent="0.2">
      <c r="Q12967" s="92" t="s">
        <v>50</v>
      </c>
      <c r="BF12967" s="101" t="s">
        <v>58</v>
      </c>
      <c r="BK12967" s="98" t="s">
        <v>70</v>
      </c>
    </row>
    <row r="12968" spans="17:63" ht="29.25" customHeight="1" x14ac:dyDescent="0.2">
      <c r="Q12968" s="92" t="s">
        <v>50</v>
      </c>
      <c r="BF12968" s="101" t="s">
        <v>58</v>
      </c>
      <c r="BK12968" s="98" t="s">
        <v>70</v>
      </c>
    </row>
    <row r="12969" spans="17:63" ht="29.25" customHeight="1" x14ac:dyDescent="0.2">
      <c r="Q12969" s="92" t="s">
        <v>50</v>
      </c>
      <c r="BF12969" s="101" t="s">
        <v>58</v>
      </c>
      <c r="BK12969" s="98" t="s">
        <v>70</v>
      </c>
    </row>
    <row r="12970" spans="17:63" ht="29.25" customHeight="1" x14ac:dyDescent="0.2">
      <c r="Q12970" s="92" t="s">
        <v>50</v>
      </c>
      <c r="BF12970" s="101" t="s">
        <v>58</v>
      </c>
      <c r="BK12970" s="98" t="s">
        <v>70</v>
      </c>
    </row>
    <row r="12971" spans="17:63" ht="29.25" customHeight="1" x14ac:dyDescent="0.2">
      <c r="Q12971" s="92" t="s">
        <v>50</v>
      </c>
      <c r="BF12971" s="101" t="s">
        <v>58</v>
      </c>
      <c r="BK12971" s="98" t="s">
        <v>70</v>
      </c>
    </row>
    <row r="12972" spans="17:63" ht="29.25" customHeight="1" x14ac:dyDescent="0.2">
      <c r="Q12972" s="92" t="s">
        <v>50</v>
      </c>
      <c r="BF12972" s="101" t="s">
        <v>58</v>
      </c>
      <c r="BK12972" s="98" t="s">
        <v>70</v>
      </c>
    </row>
    <row r="12973" spans="17:63" ht="29.25" customHeight="1" x14ac:dyDescent="0.2">
      <c r="Q12973" s="92" t="s">
        <v>50</v>
      </c>
      <c r="BF12973" s="101" t="s">
        <v>58</v>
      </c>
      <c r="BK12973" s="98" t="s">
        <v>70</v>
      </c>
    </row>
    <row r="12974" spans="17:63" ht="29.25" customHeight="1" x14ac:dyDescent="0.2">
      <c r="Q12974" s="92" t="s">
        <v>50</v>
      </c>
      <c r="BF12974" s="101" t="s">
        <v>58</v>
      </c>
      <c r="BK12974" s="98" t="s">
        <v>70</v>
      </c>
    </row>
    <row r="12975" spans="17:63" ht="29.25" customHeight="1" x14ac:dyDescent="0.2">
      <c r="Q12975" s="92" t="s">
        <v>50</v>
      </c>
      <c r="BF12975" s="101" t="s">
        <v>58</v>
      </c>
      <c r="BK12975" s="98" t="s">
        <v>70</v>
      </c>
    </row>
    <row r="12976" spans="17:63" ht="29.25" customHeight="1" x14ac:dyDescent="0.2">
      <c r="Q12976" s="92" t="s">
        <v>50</v>
      </c>
      <c r="BF12976" s="101" t="s">
        <v>58</v>
      </c>
      <c r="BK12976" s="98" t="s">
        <v>70</v>
      </c>
    </row>
    <row r="12977" spans="17:63" ht="29.25" customHeight="1" x14ac:dyDescent="0.2">
      <c r="Q12977" s="92" t="s">
        <v>50</v>
      </c>
      <c r="BF12977" s="101" t="s">
        <v>58</v>
      </c>
      <c r="BK12977" s="98" t="s">
        <v>70</v>
      </c>
    </row>
    <row r="12978" spans="17:63" ht="29.25" customHeight="1" x14ac:dyDescent="0.2">
      <c r="Q12978" s="92" t="s">
        <v>50</v>
      </c>
      <c r="BF12978" s="101" t="s">
        <v>58</v>
      </c>
      <c r="BK12978" s="98" t="s">
        <v>70</v>
      </c>
    </row>
    <row r="12979" spans="17:63" ht="29.25" customHeight="1" x14ac:dyDescent="0.2">
      <c r="Q12979" s="92" t="s">
        <v>50</v>
      </c>
      <c r="BF12979" s="101" t="s">
        <v>58</v>
      </c>
      <c r="BK12979" s="98" t="s">
        <v>70</v>
      </c>
    </row>
    <row r="12980" spans="17:63" ht="29.25" customHeight="1" x14ac:dyDescent="0.2">
      <c r="Q12980" s="92" t="s">
        <v>50</v>
      </c>
      <c r="BF12980" s="101" t="s">
        <v>58</v>
      </c>
      <c r="BK12980" s="98" t="s">
        <v>70</v>
      </c>
    </row>
    <row r="12981" spans="17:63" ht="29.25" customHeight="1" x14ac:dyDescent="0.2">
      <c r="Q12981" s="92" t="s">
        <v>50</v>
      </c>
      <c r="BF12981" s="101" t="s">
        <v>58</v>
      </c>
      <c r="BK12981" s="98" t="s">
        <v>70</v>
      </c>
    </row>
    <row r="12982" spans="17:63" ht="29.25" customHeight="1" x14ac:dyDescent="0.2">
      <c r="Q12982" s="92" t="s">
        <v>50</v>
      </c>
      <c r="BF12982" s="101" t="s">
        <v>58</v>
      </c>
      <c r="BK12982" s="98" t="s">
        <v>70</v>
      </c>
    </row>
    <row r="12983" spans="17:63" ht="29.25" customHeight="1" x14ac:dyDescent="0.2">
      <c r="Q12983" s="92" t="s">
        <v>50</v>
      </c>
      <c r="BF12983" s="101" t="s">
        <v>58</v>
      </c>
      <c r="BK12983" s="98" t="s">
        <v>70</v>
      </c>
    </row>
    <row r="12984" spans="17:63" ht="29.25" customHeight="1" x14ac:dyDescent="0.2">
      <c r="Q12984" s="92" t="s">
        <v>50</v>
      </c>
      <c r="BF12984" s="101" t="s">
        <v>58</v>
      </c>
      <c r="BK12984" s="98" t="s">
        <v>70</v>
      </c>
    </row>
    <row r="12985" spans="17:63" ht="29.25" customHeight="1" x14ac:dyDescent="0.2">
      <c r="Q12985" s="92" t="s">
        <v>50</v>
      </c>
      <c r="BF12985" s="101" t="s">
        <v>58</v>
      </c>
      <c r="BK12985" s="98" t="s">
        <v>70</v>
      </c>
    </row>
    <row r="12986" spans="17:63" ht="29.25" customHeight="1" x14ac:dyDescent="0.2">
      <c r="Q12986" s="92" t="s">
        <v>50</v>
      </c>
      <c r="BF12986" s="101" t="s">
        <v>58</v>
      </c>
      <c r="BK12986" s="98" t="s">
        <v>70</v>
      </c>
    </row>
    <row r="12987" spans="17:63" ht="29.25" customHeight="1" x14ac:dyDescent="0.2">
      <c r="Q12987" s="92" t="s">
        <v>50</v>
      </c>
      <c r="BF12987" s="101" t="s">
        <v>58</v>
      </c>
      <c r="BK12987" s="98" t="s">
        <v>70</v>
      </c>
    </row>
    <row r="12988" spans="17:63" ht="29.25" customHeight="1" x14ac:dyDescent="0.2">
      <c r="Q12988" s="92" t="s">
        <v>50</v>
      </c>
      <c r="BF12988" s="101" t="s">
        <v>58</v>
      </c>
      <c r="BK12988" s="98" t="s">
        <v>70</v>
      </c>
    </row>
    <row r="12989" spans="17:63" ht="29.25" customHeight="1" x14ac:dyDescent="0.2">
      <c r="Q12989" s="92" t="s">
        <v>50</v>
      </c>
      <c r="BF12989" s="101" t="s">
        <v>58</v>
      </c>
      <c r="BK12989" s="98" t="s">
        <v>70</v>
      </c>
    </row>
    <row r="12990" spans="17:63" ht="29.25" customHeight="1" x14ac:dyDescent="0.2">
      <c r="Q12990" s="92" t="s">
        <v>50</v>
      </c>
      <c r="BF12990" s="101" t="s">
        <v>58</v>
      </c>
      <c r="BK12990" s="98" t="s">
        <v>70</v>
      </c>
    </row>
    <row r="12991" spans="17:63" ht="29.25" customHeight="1" x14ac:dyDescent="0.2">
      <c r="Q12991" s="92" t="s">
        <v>50</v>
      </c>
      <c r="BF12991" s="101" t="s">
        <v>58</v>
      </c>
      <c r="BK12991" s="98" t="s">
        <v>70</v>
      </c>
    </row>
    <row r="12992" spans="17:63" ht="29.25" customHeight="1" x14ac:dyDescent="0.2">
      <c r="Q12992" s="92" t="s">
        <v>50</v>
      </c>
      <c r="BF12992" s="101" t="s">
        <v>58</v>
      </c>
      <c r="BK12992" s="98" t="s">
        <v>70</v>
      </c>
    </row>
    <row r="12993" spans="17:63" ht="29.25" customHeight="1" x14ac:dyDescent="0.2">
      <c r="Q12993" s="92" t="s">
        <v>50</v>
      </c>
      <c r="BF12993" s="101" t="s">
        <v>58</v>
      </c>
      <c r="BK12993" s="98" t="s">
        <v>70</v>
      </c>
    </row>
    <row r="12994" spans="17:63" ht="29.25" customHeight="1" x14ac:dyDescent="0.2">
      <c r="Q12994" s="92" t="s">
        <v>50</v>
      </c>
      <c r="BF12994" s="101" t="s">
        <v>58</v>
      </c>
      <c r="BK12994" s="98" t="s">
        <v>70</v>
      </c>
    </row>
    <row r="12995" spans="17:63" ht="29.25" customHeight="1" x14ac:dyDescent="0.2">
      <c r="Q12995" s="92" t="s">
        <v>50</v>
      </c>
      <c r="BF12995" s="101" t="s">
        <v>58</v>
      </c>
      <c r="BK12995" s="98" t="s">
        <v>70</v>
      </c>
    </row>
    <row r="12996" spans="17:63" ht="29.25" customHeight="1" x14ac:dyDescent="0.2">
      <c r="Q12996" s="92" t="s">
        <v>50</v>
      </c>
      <c r="BF12996" s="101" t="s">
        <v>58</v>
      </c>
      <c r="BK12996" s="98" t="s">
        <v>70</v>
      </c>
    </row>
    <row r="12997" spans="17:63" ht="29.25" customHeight="1" x14ac:dyDescent="0.2">
      <c r="Q12997" s="92" t="s">
        <v>50</v>
      </c>
      <c r="BF12997" s="101" t="s">
        <v>58</v>
      </c>
      <c r="BK12997" s="98" t="s">
        <v>70</v>
      </c>
    </row>
    <row r="12998" spans="17:63" ht="29.25" customHeight="1" x14ac:dyDescent="0.2">
      <c r="Q12998" s="92" t="s">
        <v>50</v>
      </c>
      <c r="BF12998" s="101" t="s">
        <v>58</v>
      </c>
      <c r="BK12998" s="98" t="s">
        <v>70</v>
      </c>
    </row>
    <row r="12999" spans="17:63" ht="29.25" customHeight="1" x14ac:dyDescent="0.2">
      <c r="Q12999" s="92" t="s">
        <v>50</v>
      </c>
      <c r="BF12999" s="101" t="s">
        <v>58</v>
      </c>
      <c r="BK12999" s="98" t="s">
        <v>70</v>
      </c>
    </row>
    <row r="13000" spans="17:63" ht="29.25" customHeight="1" x14ac:dyDescent="0.2">
      <c r="Q13000" s="92" t="s">
        <v>50</v>
      </c>
      <c r="BF13000" s="101" t="s">
        <v>58</v>
      </c>
      <c r="BK13000" s="98" t="s">
        <v>70</v>
      </c>
    </row>
    <row r="13001" spans="17:63" ht="29.25" customHeight="1" x14ac:dyDescent="0.2">
      <c r="Q13001" s="92" t="s">
        <v>50</v>
      </c>
      <c r="BF13001" s="101" t="s">
        <v>58</v>
      </c>
      <c r="BK13001" s="98" t="s">
        <v>70</v>
      </c>
    </row>
    <row r="13002" spans="17:63" ht="29.25" customHeight="1" x14ac:dyDescent="0.2">
      <c r="Q13002" s="92" t="s">
        <v>50</v>
      </c>
      <c r="BF13002" s="101" t="s">
        <v>58</v>
      </c>
      <c r="BK13002" s="98" t="s">
        <v>70</v>
      </c>
    </row>
    <row r="13003" spans="17:63" ht="29.25" customHeight="1" x14ac:dyDescent="0.2">
      <c r="Q13003" s="92" t="s">
        <v>50</v>
      </c>
      <c r="BF13003" s="101" t="s">
        <v>58</v>
      </c>
      <c r="BK13003" s="98" t="s">
        <v>70</v>
      </c>
    </row>
    <row r="13004" spans="17:63" ht="29.25" customHeight="1" x14ac:dyDescent="0.2">
      <c r="Q13004" s="92" t="s">
        <v>50</v>
      </c>
      <c r="BF13004" s="101" t="s">
        <v>58</v>
      </c>
      <c r="BK13004" s="98" t="s">
        <v>70</v>
      </c>
    </row>
    <row r="13005" spans="17:63" ht="29.25" customHeight="1" x14ac:dyDescent="0.2">
      <c r="Q13005" s="92" t="s">
        <v>50</v>
      </c>
      <c r="BF13005" s="101" t="s">
        <v>58</v>
      </c>
      <c r="BK13005" s="98" t="s">
        <v>70</v>
      </c>
    </row>
    <row r="13006" spans="17:63" ht="29.25" customHeight="1" x14ac:dyDescent="0.2">
      <c r="Q13006" s="92" t="s">
        <v>50</v>
      </c>
      <c r="BF13006" s="101" t="s">
        <v>58</v>
      </c>
      <c r="BK13006" s="98" t="s">
        <v>70</v>
      </c>
    </row>
    <row r="13007" spans="17:63" ht="29.25" customHeight="1" x14ac:dyDescent="0.2">
      <c r="Q13007" s="92" t="s">
        <v>50</v>
      </c>
      <c r="BF13007" s="101" t="s">
        <v>58</v>
      </c>
      <c r="BK13007" s="98" t="s">
        <v>70</v>
      </c>
    </row>
    <row r="13008" spans="17:63" ht="29.25" customHeight="1" x14ac:dyDescent="0.2">
      <c r="Q13008" s="92" t="s">
        <v>50</v>
      </c>
      <c r="BF13008" s="101" t="s">
        <v>58</v>
      </c>
      <c r="BK13008" s="98" t="s">
        <v>70</v>
      </c>
    </row>
    <row r="13009" spans="17:63" ht="29.25" customHeight="1" x14ac:dyDescent="0.2">
      <c r="Q13009" s="92" t="s">
        <v>50</v>
      </c>
      <c r="BF13009" s="101" t="s">
        <v>58</v>
      </c>
      <c r="BK13009" s="98" t="s">
        <v>70</v>
      </c>
    </row>
    <row r="13010" spans="17:63" ht="29.25" customHeight="1" x14ac:dyDescent="0.2">
      <c r="Q13010" s="92" t="s">
        <v>50</v>
      </c>
      <c r="BF13010" s="101" t="s">
        <v>58</v>
      </c>
      <c r="BK13010" s="98" t="s">
        <v>70</v>
      </c>
    </row>
    <row r="13011" spans="17:63" ht="29.25" customHeight="1" x14ac:dyDescent="0.2">
      <c r="Q13011" s="92" t="s">
        <v>50</v>
      </c>
      <c r="BF13011" s="101" t="s">
        <v>58</v>
      </c>
      <c r="BK13011" s="98" t="s">
        <v>70</v>
      </c>
    </row>
    <row r="13012" spans="17:63" ht="29.25" customHeight="1" x14ac:dyDescent="0.2">
      <c r="Q13012" s="92" t="s">
        <v>50</v>
      </c>
      <c r="BF13012" s="101" t="s">
        <v>58</v>
      </c>
      <c r="BK13012" s="98" t="s">
        <v>70</v>
      </c>
    </row>
    <row r="13013" spans="17:63" ht="29.25" customHeight="1" x14ac:dyDescent="0.2">
      <c r="Q13013" s="92" t="s">
        <v>50</v>
      </c>
      <c r="BF13013" s="101" t="s">
        <v>58</v>
      </c>
      <c r="BK13013" s="98" t="s">
        <v>70</v>
      </c>
    </row>
    <row r="13014" spans="17:63" ht="29.25" customHeight="1" x14ac:dyDescent="0.2">
      <c r="Q13014" s="92" t="s">
        <v>50</v>
      </c>
      <c r="BF13014" s="101" t="s">
        <v>58</v>
      </c>
      <c r="BK13014" s="98" t="s">
        <v>70</v>
      </c>
    </row>
    <row r="13015" spans="17:63" ht="29.25" customHeight="1" x14ac:dyDescent="0.2">
      <c r="Q13015" s="92" t="s">
        <v>50</v>
      </c>
      <c r="BF13015" s="101" t="s">
        <v>58</v>
      </c>
      <c r="BK13015" s="98" t="s">
        <v>70</v>
      </c>
    </row>
    <row r="13016" spans="17:63" ht="29.25" customHeight="1" x14ac:dyDescent="0.2">
      <c r="Q13016" s="92" t="s">
        <v>50</v>
      </c>
      <c r="BF13016" s="101" t="s">
        <v>58</v>
      </c>
      <c r="BK13016" s="98" t="s">
        <v>70</v>
      </c>
    </row>
    <row r="13017" spans="17:63" ht="29.25" customHeight="1" x14ac:dyDescent="0.2">
      <c r="Q13017" s="92" t="s">
        <v>50</v>
      </c>
      <c r="BF13017" s="101" t="s">
        <v>58</v>
      </c>
      <c r="BK13017" s="98" t="s">
        <v>70</v>
      </c>
    </row>
    <row r="13018" spans="17:63" ht="29.25" customHeight="1" x14ac:dyDescent="0.2">
      <c r="Q13018" s="92" t="s">
        <v>50</v>
      </c>
      <c r="BF13018" s="101" t="s">
        <v>58</v>
      </c>
      <c r="BK13018" s="98" t="s">
        <v>70</v>
      </c>
    </row>
    <row r="13019" spans="17:63" ht="29.25" customHeight="1" x14ac:dyDescent="0.2">
      <c r="Q13019" s="92" t="s">
        <v>50</v>
      </c>
      <c r="BF13019" s="101" t="s">
        <v>58</v>
      </c>
      <c r="BK13019" s="98" t="s">
        <v>70</v>
      </c>
    </row>
    <row r="13020" spans="17:63" ht="29.25" customHeight="1" x14ac:dyDescent="0.2">
      <c r="Q13020" s="92" t="s">
        <v>50</v>
      </c>
      <c r="BF13020" s="101" t="s">
        <v>58</v>
      </c>
      <c r="BK13020" s="98" t="s">
        <v>70</v>
      </c>
    </row>
    <row r="13021" spans="17:63" ht="29.25" customHeight="1" x14ac:dyDescent="0.2">
      <c r="Q13021" s="92" t="s">
        <v>50</v>
      </c>
      <c r="BF13021" s="101" t="s">
        <v>58</v>
      </c>
      <c r="BK13021" s="98" t="s">
        <v>70</v>
      </c>
    </row>
    <row r="13022" spans="17:63" ht="29.25" customHeight="1" x14ac:dyDescent="0.2">
      <c r="Q13022" s="92" t="s">
        <v>50</v>
      </c>
      <c r="BF13022" s="101" t="s">
        <v>58</v>
      </c>
      <c r="BK13022" s="98" t="s">
        <v>70</v>
      </c>
    </row>
    <row r="13023" spans="17:63" ht="29.25" customHeight="1" x14ac:dyDescent="0.2">
      <c r="Q13023" s="92" t="s">
        <v>50</v>
      </c>
      <c r="BF13023" s="101" t="s">
        <v>58</v>
      </c>
      <c r="BK13023" s="98" t="s">
        <v>70</v>
      </c>
    </row>
    <row r="13024" spans="17:63" ht="29.25" customHeight="1" x14ac:dyDescent="0.2">
      <c r="Q13024" s="92" t="s">
        <v>50</v>
      </c>
      <c r="BF13024" s="101" t="s">
        <v>58</v>
      </c>
      <c r="BK13024" s="98" t="s">
        <v>70</v>
      </c>
    </row>
    <row r="13025" spans="17:63" ht="29.25" customHeight="1" x14ac:dyDescent="0.2">
      <c r="Q13025" s="92" t="s">
        <v>50</v>
      </c>
      <c r="BF13025" s="101" t="s">
        <v>58</v>
      </c>
      <c r="BK13025" s="98" t="s">
        <v>70</v>
      </c>
    </row>
    <row r="13026" spans="17:63" ht="29.25" customHeight="1" x14ac:dyDescent="0.2">
      <c r="Q13026" s="92" t="s">
        <v>50</v>
      </c>
      <c r="BF13026" s="101" t="s">
        <v>58</v>
      </c>
      <c r="BK13026" s="98" t="s">
        <v>70</v>
      </c>
    </row>
    <row r="13027" spans="17:63" ht="29.25" customHeight="1" x14ac:dyDescent="0.2">
      <c r="Q13027" s="92" t="s">
        <v>50</v>
      </c>
      <c r="BF13027" s="101" t="s">
        <v>58</v>
      </c>
      <c r="BK13027" s="98" t="s">
        <v>70</v>
      </c>
    </row>
    <row r="13028" spans="17:63" ht="29.25" customHeight="1" x14ac:dyDescent="0.2">
      <c r="Q13028" s="92" t="s">
        <v>50</v>
      </c>
      <c r="BF13028" s="101" t="s">
        <v>58</v>
      </c>
      <c r="BK13028" s="98" t="s">
        <v>70</v>
      </c>
    </row>
    <row r="13029" spans="17:63" ht="29.25" customHeight="1" x14ac:dyDescent="0.2">
      <c r="Q13029" s="92" t="s">
        <v>50</v>
      </c>
      <c r="BF13029" s="101" t="s">
        <v>58</v>
      </c>
      <c r="BK13029" s="98" t="s">
        <v>70</v>
      </c>
    </row>
    <row r="13030" spans="17:63" ht="29.25" customHeight="1" x14ac:dyDescent="0.2">
      <c r="Q13030" s="92" t="s">
        <v>50</v>
      </c>
      <c r="BF13030" s="101" t="s">
        <v>58</v>
      </c>
      <c r="BK13030" s="98" t="s">
        <v>70</v>
      </c>
    </row>
    <row r="13031" spans="17:63" ht="29.25" customHeight="1" x14ac:dyDescent="0.2">
      <c r="Q13031" s="92" t="s">
        <v>50</v>
      </c>
      <c r="BF13031" s="101" t="s">
        <v>58</v>
      </c>
      <c r="BK13031" s="98" t="s">
        <v>70</v>
      </c>
    </row>
    <row r="13032" spans="17:63" ht="29.25" customHeight="1" x14ac:dyDescent="0.2">
      <c r="Q13032" s="92" t="s">
        <v>50</v>
      </c>
      <c r="BF13032" s="101" t="s">
        <v>58</v>
      </c>
      <c r="BK13032" s="98" t="s">
        <v>70</v>
      </c>
    </row>
    <row r="13033" spans="17:63" ht="29.25" customHeight="1" x14ac:dyDescent="0.2">
      <c r="Q13033" s="92" t="s">
        <v>50</v>
      </c>
      <c r="BF13033" s="101" t="s">
        <v>58</v>
      </c>
      <c r="BK13033" s="98" t="s">
        <v>70</v>
      </c>
    </row>
    <row r="13034" spans="17:63" ht="29.25" customHeight="1" x14ac:dyDescent="0.2">
      <c r="Q13034" s="92" t="s">
        <v>50</v>
      </c>
      <c r="BF13034" s="101" t="s">
        <v>58</v>
      </c>
      <c r="BK13034" s="98" t="s">
        <v>70</v>
      </c>
    </row>
    <row r="13035" spans="17:63" ht="29.25" customHeight="1" x14ac:dyDescent="0.2">
      <c r="Q13035" s="92" t="s">
        <v>50</v>
      </c>
      <c r="BF13035" s="101" t="s">
        <v>58</v>
      </c>
      <c r="BK13035" s="98" t="s">
        <v>70</v>
      </c>
    </row>
    <row r="13036" spans="17:63" ht="29.25" customHeight="1" x14ac:dyDescent="0.2">
      <c r="Q13036" s="92" t="s">
        <v>50</v>
      </c>
      <c r="BF13036" s="101" t="s">
        <v>58</v>
      </c>
      <c r="BK13036" s="98" t="s">
        <v>70</v>
      </c>
    </row>
    <row r="13037" spans="17:63" ht="29.25" customHeight="1" x14ac:dyDescent="0.2">
      <c r="Q13037" s="92" t="s">
        <v>50</v>
      </c>
      <c r="BF13037" s="101" t="s">
        <v>58</v>
      </c>
      <c r="BK13037" s="98" t="s">
        <v>70</v>
      </c>
    </row>
    <row r="13038" spans="17:63" ht="29.25" customHeight="1" x14ac:dyDescent="0.2">
      <c r="Q13038" s="92" t="s">
        <v>50</v>
      </c>
      <c r="BF13038" s="101" t="s">
        <v>58</v>
      </c>
      <c r="BK13038" s="98" t="s">
        <v>70</v>
      </c>
    </row>
    <row r="13039" spans="17:63" ht="29.25" customHeight="1" x14ac:dyDescent="0.2">
      <c r="Q13039" s="92" t="s">
        <v>50</v>
      </c>
      <c r="BF13039" s="101" t="s">
        <v>58</v>
      </c>
      <c r="BK13039" s="98" t="s">
        <v>70</v>
      </c>
    </row>
    <row r="13040" spans="17:63" ht="29.25" customHeight="1" x14ac:dyDescent="0.2">
      <c r="Q13040" s="92" t="s">
        <v>50</v>
      </c>
      <c r="BF13040" s="101" t="s">
        <v>58</v>
      </c>
      <c r="BK13040" s="98" t="s">
        <v>70</v>
      </c>
    </row>
    <row r="13041" spans="17:63" ht="29.25" customHeight="1" x14ac:dyDescent="0.2">
      <c r="Q13041" s="92" t="s">
        <v>50</v>
      </c>
      <c r="BF13041" s="101" t="s">
        <v>58</v>
      </c>
      <c r="BK13041" s="98" t="s">
        <v>70</v>
      </c>
    </row>
    <row r="13042" spans="17:63" ht="29.25" customHeight="1" x14ac:dyDescent="0.2">
      <c r="Q13042" s="92" t="s">
        <v>50</v>
      </c>
      <c r="BF13042" s="101" t="s">
        <v>58</v>
      </c>
      <c r="BK13042" s="98" t="s">
        <v>70</v>
      </c>
    </row>
    <row r="13043" spans="17:63" ht="29.25" customHeight="1" x14ac:dyDescent="0.2">
      <c r="Q13043" s="92" t="s">
        <v>50</v>
      </c>
      <c r="BF13043" s="101" t="s">
        <v>58</v>
      </c>
      <c r="BK13043" s="98" t="s">
        <v>70</v>
      </c>
    </row>
    <row r="13044" spans="17:63" ht="29.25" customHeight="1" x14ac:dyDescent="0.2">
      <c r="Q13044" s="92" t="s">
        <v>50</v>
      </c>
      <c r="BF13044" s="101" t="s">
        <v>58</v>
      </c>
      <c r="BK13044" s="98" t="s">
        <v>70</v>
      </c>
    </row>
    <row r="13045" spans="17:63" ht="29.25" customHeight="1" x14ac:dyDescent="0.2">
      <c r="Q13045" s="92" t="s">
        <v>50</v>
      </c>
      <c r="BF13045" s="101" t="s">
        <v>58</v>
      </c>
      <c r="BK13045" s="98" t="s">
        <v>70</v>
      </c>
    </row>
    <row r="13046" spans="17:63" ht="29.25" customHeight="1" x14ac:dyDescent="0.2">
      <c r="Q13046" s="92" t="s">
        <v>50</v>
      </c>
      <c r="BF13046" s="101" t="s">
        <v>58</v>
      </c>
      <c r="BK13046" s="98" t="s">
        <v>70</v>
      </c>
    </row>
    <row r="13047" spans="17:63" ht="29.25" customHeight="1" x14ac:dyDescent="0.2">
      <c r="Q13047" s="92" t="s">
        <v>50</v>
      </c>
      <c r="BF13047" s="101" t="s">
        <v>58</v>
      </c>
      <c r="BK13047" s="98" t="s">
        <v>70</v>
      </c>
    </row>
    <row r="13048" spans="17:63" ht="29.25" customHeight="1" x14ac:dyDescent="0.2">
      <c r="Q13048" s="92" t="s">
        <v>50</v>
      </c>
      <c r="BF13048" s="101" t="s">
        <v>58</v>
      </c>
      <c r="BK13048" s="98" t="s">
        <v>70</v>
      </c>
    </row>
    <row r="13049" spans="17:63" ht="29.25" customHeight="1" x14ac:dyDescent="0.2">
      <c r="Q13049" s="92" t="s">
        <v>50</v>
      </c>
      <c r="BF13049" s="101" t="s">
        <v>58</v>
      </c>
      <c r="BK13049" s="98" t="s">
        <v>70</v>
      </c>
    </row>
    <row r="13050" spans="17:63" ht="29.25" customHeight="1" x14ac:dyDescent="0.2">
      <c r="Q13050" s="92" t="s">
        <v>50</v>
      </c>
      <c r="BF13050" s="101" t="s">
        <v>58</v>
      </c>
      <c r="BK13050" s="98" t="s">
        <v>70</v>
      </c>
    </row>
    <row r="13051" spans="17:63" ht="29.25" customHeight="1" x14ac:dyDescent="0.2">
      <c r="Q13051" s="92" t="s">
        <v>50</v>
      </c>
      <c r="BF13051" s="101" t="s">
        <v>58</v>
      </c>
      <c r="BK13051" s="98" t="s">
        <v>70</v>
      </c>
    </row>
    <row r="13052" spans="17:63" ht="29.25" customHeight="1" x14ac:dyDescent="0.2">
      <c r="Q13052" s="92" t="s">
        <v>50</v>
      </c>
      <c r="BF13052" s="101" t="s">
        <v>58</v>
      </c>
      <c r="BK13052" s="98" t="s">
        <v>70</v>
      </c>
    </row>
    <row r="13053" spans="17:63" ht="29.25" customHeight="1" x14ac:dyDescent="0.2">
      <c r="Q13053" s="92" t="s">
        <v>50</v>
      </c>
      <c r="BF13053" s="101" t="s">
        <v>58</v>
      </c>
      <c r="BK13053" s="98" t="s">
        <v>70</v>
      </c>
    </row>
    <row r="13054" spans="17:63" ht="29.25" customHeight="1" x14ac:dyDescent="0.2">
      <c r="Q13054" s="92" t="s">
        <v>50</v>
      </c>
      <c r="BF13054" s="101" t="s">
        <v>58</v>
      </c>
      <c r="BK13054" s="98" t="s">
        <v>70</v>
      </c>
    </row>
    <row r="13055" spans="17:63" ht="29.25" customHeight="1" x14ac:dyDescent="0.2">
      <c r="Q13055" s="92" t="s">
        <v>50</v>
      </c>
      <c r="BF13055" s="101" t="s">
        <v>58</v>
      </c>
      <c r="BK13055" s="98" t="s">
        <v>70</v>
      </c>
    </row>
    <row r="13056" spans="17:63" ht="29.25" customHeight="1" x14ac:dyDescent="0.2">
      <c r="Q13056" s="92" t="s">
        <v>50</v>
      </c>
      <c r="BF13056" s="101" t="s">
        <v>58</v>
      </c>
      <c r="BK13056" s="98" t="s">
        <v>70</v>
      </c>
    </row>
    <row r="13057" spans="17:63" ht="29.25" customHeight="1" x14ac:dyDescent="0.2">
      <c r="Q13057" s="92" t="s">
        <v>50</v>
      </c>
      <c r="BF13057" s="101" t="s">
        <v>58</v>
      </c>
      <c r="BK13057" s="98" t="s">
        <v>70</v>
      </c>
    </row>
    <row r="13058" spans="17:63" ht="29.25" customHeight="1" x14ac:dyDescent="0.2">
      <c r="Q13058" s="92" t="s">
        <v>50</v>
      </c>
      <c r="BF13058" s="101" t="s">
        <v>58</v>
      </c>
      <c r="BK13058" s="98" t="s">
        <v>70</v>
      </c>
    </row>
    <row r="13059" spans="17:63" ht="29.25" customHeight="1" x14ac:dyDescent="0.2">
      <c r="Q13059" s="92" t="s">
        <v>50</v>
      </c>
      <c r="BF13059" s="101" t="s">
        <v>58</v>
      </c>
      <c r="BK13059" s="98" t="s">
        <v>70</v>
      </c>
    </row>
    <row r="13060" spans="17:63" ht="29.25" customHeight="1" x14ac:dyDescent="0.2">
      <c r="Q13060" s="92" t="s">
        <v>50</v>
      </c>
      <c r="BF13060" s="101" t="s">
        <v>58</v>
      </c>
      <c r="BK13060" s="98" t="s">
        <v>70</v>
      </c>
    </row>
    <row r="13061" spans="17:63" ht="29.25" customHeight="1" x14ac:dyDescent="0.2">
      <c r="Q13061" s="92" t="s">
        <v>50</v>
      </c>
      <c r="BF13061" s="101" t="s">
        <v>58</v>
      </c>
      <c r="BK13061" s="98" t="s">
        <v>70</v>
      </c>
    </row>
    <row r="13062" spans="17:63" ht="29.25" customHeight="1" x14ac:dyDescent="0.2">
      <c r="Q13062" s="92" t="s">
        <v>50</v>
      </c>
      <c r="BF13062" s="101" t="s">
        <v>58</v>
      </c>
      <c r="BK13062" s="98" t="s">
        <v>70</v>
      </c>
    </row>
    <row r="13063" spans="17:63" ht="29.25" customHeight="1" x14ac:dyDescent="0.2">
      <c r="Q13063" s="92" t="s">
        <v>50</v>
      </c>
      <c r="BF13063" s="101" t="s">
        <v>58</v>
      </c>
      <c r="BK13063" s="98" t="s">
        <v>70</v>
      </c>
    </row>
    <row r="13064" spans="17:63" ht="29.25" customHeight="1" x14ac:dyDescent="0.2">
      <c r="Q13064" s="92" t="s">
        <v>50</v>
      </c>
      <c r="BF13064" s="101" t="s">
        <v>58</v>
      </c>
      <c r="BK13064" s="98" t="s">
        <v>70</v>
      </c>
    </row>
    <row r="13065" spans="17:63" ht="29.25" customHeight="1" x14ac:dyDescent="0.2">
      <c r="Q13065" s="92" t="s">
        <v>50</v>
      </c>
      <c r="BF13065" s="101" t="s">
        <v>58</v>
      </c>
      <c r="BK13065" s="98" t="s">
        <v>70</v>
      </c>
    </row>
    <row r="13066" spans="17:63" ht="29.25" customHeight="1" x14ac:dyDescent="0.2">
      <c r="Q13066" s="92" t="s">
        <v>50</v>
      </c>
      <c r="BF13066" s="101" t="s">
        <v>58</v>
      </c>
      <c r="BK13066" s="98" t="s">
        <v>70</v>
      </c>
    </row>
    <row r="13067" spans="17:63" ht="29.25" customHeight="1" x14ac:dyDescent="0.2">
      <c r="Q13067" s="92" t="s">
        <v>50</v>
      </c>
      <c r="BF13067" s="101" t="s">
        <v>58</v>
      </c>
      <c r="BK13067" s="98" t="s">
        <v>70</v>
      </c>
    </row>
    <row r="13068" spans="17:63" ht="29.25" customHeight="1" x14ac:dyDescent="0.2">
      <c r="Q13068" s="92" t="s">
        <v>50</v>
      </c>
      <c r="BF13068" s="101" t="s">
        <v>58</v>
      </c>
      <c r="BK13068" s="98" t="s">
        <v>70</v>
      </c>
    </row>
    <row r="13069" spans="17:63" ht="29.25" customHeight="1" x14ac:dyDescent="0.2">
      <c r="Q13069" s="92" t="s">
        <v>50</v>
      </c>
      <c r="BF13069" s="101" t="s">
        <v>58</v>
      </c>
      <c r="BK13069" s="98" t="s">
        <v>70</v>
      </c>
    </row>
    <row r="13070" spans="17:63" ht="29.25" customHeight="1" x14ac:dyDescent="0.2">
      <c r="Q13070" s="92" t="s">
        <v>50</v>
      </c>
      <c r="BF13070" s="101" t="s">
        <v>58</v>
      </c>
      <c r="BK13070" s="98" t="s">
        <v>70</v>
      </c>
    </row>
    <row r="13071" spans="17:63" ht="29.25" customHeight="1" x14ac:dyDescent="0.2">
      <c r="Q13071" s="92" t="s">
        <v>50</v>
      </c>
      <c r="BF13071" s="101" t="s">
        <v>58</v>
      </c>
      <c r="BK13071" s="98" t="s">
        <v>70</v>
      </c>
    </row>
    <row r="13072" spans="17:63" ht="29.25" customHeight="1" x14ac:dyDescent="0.2">
      <c r="Q13072" s="92" t="s">
        <v>50</v>
      </c>
      <c r="BF13072" s="101" t="s">
        <v>58</v>
      </c>
      <c r="BK13072" s="98" t="s">
        <v>70</v>
      </c>
    </row>
    <row r="13073" spans="17:63" ht="29.25" customHeight="1" x14ac:dyDescent="0.2">
      <c r="Q13073" s="92" t="s">
        <v>50</v>
      </c>
      <c r="BF13073" s="101" t="s">
        <v>58</v>
      </c>
      <c r="BK13073" s="98" t="s">
        <v>70</v>
      </c>
    </row>
    <row r="13074" spans="17:63" ht="29.25" customHeight="1" x14ac:dyDescent="0.2">
      <c r="Q13074" s="92" t="s">
        <v>50</v>
      </c>
      <c r="BF13074" s="101" t="s">
        <v>58</v>
      </c>
      <c r="BK13074" s="98" t="s">
        <v>70</v>
      </c>
    </row>
    <row r="13075" spans="17:63" ht="29.25" customHeight="1" x14ac:dyDescent="0.2">
      <c r="Q13075" s="92" t="s">
        <v>50</v>
      </c>
      <c r="BF13075" s="101" t="s">
        <v>58</v>
      </c>
      <c r="BK13075" s="98" t="s">
        <v>70</v>
      </c>
    </row>
    <row r="13076" spans="17:63" ht="29.25" customHeight="1" x14ac:dyDescent="0.2">
      <c r="Q13076" s="92" t="s">
        <v>50</v>
      </c>
      <c r="BF13076" s="101" t="s">
        <v>58</v>
      </c>
      <c r="BK13076" s="98" t="s">
        <v>70</v>
      </c>
    </row>
    <row r="13077" spans="17:63" ht="29.25" customHeight="1" x14ac:dyDescent="0.2">
      <c r="Q13077" s="92" t="s">
        <v>50</v>
      </c>
      <c r="BF13077" s="101" t="s">
        <v>58</v>
      </c>
      <c r="BK13077" s="98" t="s">
        <v>70</v>
      </c>
    </row>
    <row r="13078" spans="17:63" ht="29.25" customHeight="1" x14ac:dyDescent="0.2">
      <c r="Q13078" s="92" t="s">
        <v>50</v>
      </c>
      <c r="BF13078" s="101" t="s">
        <v>58</v>
      </c>
      <c r="BK13078" s="98" t="s">
        <v>70</v>
      </c>
    </row>
    <row r="13079" spans="17:63" ht="29.25" customHeight="1" x14ac:dyDescent="0.2">
      <c r="Q13079" s="92" t="s">
        <v>50</v>
      </c>
      <c r="BF13079" s="101" t="s">
        <v>58</v>
      </c>
      <c r="BK13079" s="98" t="s">
        <v>70</v>
      </c>
    </row>
    <row r="13080" spans="17:63" ht="29.25" customHeight="1" x14ac:dyDescent="0.2">
      <c r="Q13080" s="92" t="s">
        <v>50</v>
      </c>
      <c r="BF13080" s="101" t="s">
        <v>58</v>
      </c>
      <c r="BK13080" s="98" t="s">
        <v>70</v>
      </c>
    </row>
    <row r="13081" spans="17:63" ht="29.25" customHeight="1" x14ac:dyDescent="0.2">
      <c r="Q13081" s="92" t="s">
        <v>50</v>
      </c>
      <c r="BF13081" s="101" t="s">
        <v>58</v>
      </c>
      <c r="BK13081" s="98" t="s">
        <v>70</v>
      </c>
    </row>
    <row r="13082" spans="17:63" ht="29.25" customHeight="1" x14ac:dyDescent="0.2">
      <c r="Q13082" s="92" t="s">
        <v>50</v>
      </c>
      <c r="BF13082" s="101" t="s">
        <v>58</v>
      </c>
      <c r="BK13082" s="98" t="s">
        <v>70</v>
      </c>
    </row>
    <row r="13083" spans="17:63" ht="29.25" customHeight="1" x14ac:dyDescent="0.2">
      <c r="Q13083" s="92" t="s">
        <v>50</v>
      </c>
      <c r="BF13083" s="101" t="s">
        <v>58</v>
      </c>
      <c r="BK13083" s="98" t="s">
        <v>70</v>
      </c>
    </row>
    <row r="13084" spans="17:63" ht="29.25" customHeight="1" x14ac:dyDescent="0.2">
      <c r="Q13084" s="92" t="s">
        <v>50</v>
      </c>
      <c r="BF13084" s="101" t="s">
        <v>58</v>
      </c>
      <c r="BK13084" s="98" t="s">
        <v>70</v>
      </c>
    </row>
    <row r="13085" spans="17:63" ht="29.25" customHeight="1" x14ac:dyDescent="0.2">
      <c r="Q13085" s="92" t="s">
        <v>50</v>
      </c>
      <c r="BF13085" s="101" t="s">
        <v>58</v>
      </c>
      <c r="BK13085" s="98" t="s">
        <v>70</v>
      </c>
    </row>
    <row r="13086" spans="17:63" ht="29.25" customHeight="1" x14ac:dyDescent="0.2">
      <c r="Q13086" s="92" t="s">
        <v>50</v>
      </c>
      <c r="BF13086" s="101" t="s">
        <v>58</v>
      </c>
      <c r="BK13086" s="98" t="s">
        <v>70</v>
      </c>
    </row>
    <row r="13087" spans="17:63" ht="29.25" customHeight="1" x14ac:dyDescent="0.2">
      <c r="Q13087" s="92" t="s">
        <v>50</v>
      </c>
      <c r="BF13087" s="101" t="s">
        <v>58</v>
      </c>
      <c r="BK13087" s="98" t="s">
        <v>70</v>
      </c>
    </row>
    <row r="13088" spans="17:63" ht="29.25" customHeight="1" x14ac:dyDescent="0.2">
      <c r="Q13088" s="92" t="s">
        <v>50</v>
      </c>
      <c r="BF13088" s="101" t="s">
        <v>58</v>
      </c>
      <c r="BK13088" s="98" t="s">
        <v>70</v>
      </c>
    </row>
    <row r="13089" spans="17:63" ht="29.25" customHeight="1" x14ac:dyDescent="0.2">
      <c r="Q13089" s="92" t="s">
        <v>50</v>
      </c>
      <c r="BF13089" s="101" t="s">
        <v>58</v>
      </c>
      <c r="BK13089" s="98" t="s">
        <v>70</v>
      </c>
    </row>
    <row r="13090" spans="17:63" ht="29.25" customHeight="1" x14ac:dyDescent="0.2">
      <c r="Q13090" s="92" t="s">
        <v>50</v>
      </c>
      <c r="BF13090" s="101" t="s">
        <v>58</v>
      </c>
      <c r="BK13090" s="98" t="s">
        <v>70</v>
      </c>
    </row>
    <row r="13091" spans="17:63" ht="29.25" customHeight="1" x14ac:dyDescent="0.2">
      <c r="Q13091" s="92" t="s">
        <v>50</v>
      </c>
      <c r="BF13091" s="101" t="s">
        <v>58</v>
      </c>
      <c r="BK13091" s="98" t="s">
        <v>70</v>
      </c>
    </row>
    <row r="13092" spans="17:63" ht="29.25" customHeight="1" x14ac:dyDescent="0.2">
      <c r="Q13092" s="92" t="s">
        <v>50</v>
      </c>
      <c r="BF13092" s="101" t="s">
        <v>58</v>
      </c>
      <c r="BK13092" s="98" t="s">
        <v>70</v>
      </c>
    </row>
    <row r="13093" spans="17:63" ht="29.25" customHeight="1" x14ac:dyDescent="0.2">
      <c r="Q13093" s="92" t="s">
        <v>50</v>
      </c>
      <c r="BF13093" s="101" t="s">
        <v>58</v>
      </c>
      <c r="BK13093" s="98" t="s">
        <v>70</v>
      </c>
    </row>
    <row r="13094" spans="17:63" ht="29.25" customHeight="1" x14ac:dyDescent="0.2">
      <c r="Q13094" s="92" t="s">
        <v>50</v>
      </c>
      <c r="BF13094" s="101" t="s">
        <v>58</v>
      </c>
      <c r="BK13094" s="98" t="s">
        <v>70</v>
      </c>
    </row>
    <row r="13095" spans="17:63" ht="29.25" customHeight="1" x14ac:dyDescent="0.2">
      <c r="Q13095" s="92" t="s">
        <v>50</v>
      </c>
      <c r="BF13095" s="101" t="s">
        <v>58</v>
      </c>
      <c r="BK13095" s="98" t="s">
        <v>70</v>
      </c>
    </row>
    <row r="13096" spans="17:63" ht="29.25" customHeight="1" x14ac:dyDescent="0.2">
      <c r="Q13096" s="92" t="s">
        <v>50</v>
      </c>
      <c r="BF13096" s="101" t="s">
        <v>58</v>
      </c>
      <c r="BK13096" s="98" t="s">
        <v>70</v>
      </c>
    </row>
    <row r="13097" spans="17:63" ht="29.25" customHeight="1" x14ac:dyDescent="0.2">
      <c r="Q13097" s="92" t="s">
        <v>50</v>
      </c>
      <c r="BF13097" s="101" t="s">
        <v>58</v>
      </c>
      <c r="BK13097" s="98" t="s">
        <v>70</v>
      </c>
    </row>
    <row r="13098" spans="17:63" ht="29.25" customHeight="1" x14ac:dyDescent="0.2">
      <c r="Q13098" s="92" t="s">
        <v>50</v>
      </c>
      <c r="BF13098" s="101" t="s">
        <v>58</v>
      </c>
      <c r="BK13098" s="98" t="s">
        <v>70</v>
      </c>
    </row>
    <row r="13099" spans="17:63" ht="29.25" customHeight="1" x14ac:dyDescent="0.2">
      <c r="Q13099" s="92" t="s">
        <v>50</v>
      </c>
      <c r="BF13099" s="101" t="s">
        <v>58</v>
      </c>
      <c r="BK13099" s="98" t="s">
        <v>70</v>
      </c>
    </row>
    <row r="13100" spans="17:63" ht="29.25" customHeight="1" x14ac:dyDescent="0.2">
      <c r="Q13100" s="92" t="s">
        <v>50</v>
      </c>
      <c r="BF13100" s="101" t="s">
        <v>58</v>
      </c>
      <c r="BK13100" s="98" t="s">
        <v>70</v>
      </c>
    </row>
    <row r="13101" spans="17:63" ht="29.25" customHeight="1" x14ac:dyDescent="0.2">
      <c r="Q13101" s="92" t="s">
        <v>50</v>
      </c>
      <c r="BF13101" s="101" t="s">
        <v>58</v>
      </c>
      <c r="BK13101" s="98" t="s">
        <v>70</v>
      </c>
    </row>
    <row r="13102" spans="17:63" ht="29.25" customHeight="1" x14ac:dyDescent="0.2">
      <c r="Q13102" s="92" t="s">
        <v>50</v>
      </c>
      <c r="BF13102" s="101" t="s">
        <v>58</v>
      </c>
      <c r="BK13102" s="98" t="s">
        <v>70</v>
      </c>
    </row>
    <row r="13103" spans="17:63" ht="29.25" customHeight="1" x14ac:dyDescent="0.2">
      <c r="Q13103" s="92" t="s">
        <v>50</v>
      </c>
      <c r="BF13103" s="101" t="s">
        <v>58</v>
      </c>
      <c r="BK13103" s="98" t="s">
        <v>70</v>
      </c>
    </row>
    <row r="13104" spans="17:63" ht="29.25" customHeight="1" x14ac:dyDescent="0.2">
      <c r="Q13104" s="92" t="s">
        <v>50</v>
      </c>
      <c r="BF13104" s="101" t="s">
        <v>58</v>
      </c>
      <c r="BK13104" s="98" t="s">
        <v>70</v>
      </c>
    </row>
    <row r="13105" spans="17:63" ht="29.25" customHeight="1" x14ac:dyDescent="0.2">
      <c r="Q13105" s="92" t="s">
        <v>50</v>
      </c>
      <c r="BF13105" s="101" t="s">
        <v>58</v>
      </c>
      <c r="BK13105" s="98" t="s">
        <v>70</v>
      </c>
    </row>
    <row r="13106" spans="17:63" ht="29.25" customHeight="1" x14ac:dyDescent="0.2">
      <c r="Q13106" s="92" t="s">
        <v>50</v>
      </c>
      <c r="BF13106" s="101" t="s">
        <v>58</v>
      </c>
      <c r="BK13106" s="98" t="s">
        <v>70</v>
      </c>
    </row>
    <row r="13107" spans="17:63" ht="29.25" customHeight="1" x14ac:dyDescent="0.2">
      <c r="Q13107" s="92" t="s">
        <v>50</v>
      </c>
      <c r="BF13107" s="101" t="s">
        <v>58</v>
      </c>
      <c r="BK13107" s="98" t="s">
        <v>70</v>
      </c>
    </row>
    <row r="13108" spans="17:63" ht="29.25" customHeight="1" x14ac:dyDescent="0.2">
      <c r="Q13108" s="92" t="s">
        <v>50</v>
      </c>
      <c r="BF13108" s="101" t="s">
        <v>58</v>
      </c>
      <c r="BK13108" s="98" t="s">
        <v>70</v>
      </c>
    </row>
    <row r="13109" spans="17:63" ht="29.25" customHeight="1" x14ac:dyDescent="0.2">
      <c r="Q13109" s="92" t="s">
        <v>50</v>
      </c>
      <c r="BF13109" s="101" t="s">
        <v>58</v>
      </c>
      <c r="BK13109" s="98" t="s">
        <v>70</v>
      </c>
    </row>
    <row r="13110" spans="17:63" ht="29.25" customHeight="1" x14ac:dyDescent="0.2">
      <c r="Q13110" s="92" t="s">
        <v>50</v>
      </c>
      <c r="BF13110" s="101" t="s">
        <v>58</v>
      </c>
      <c r="BK13110" s="98" t="s">
        <v>70</v>
      </c>
    </row>
    <row r="13111" spans="17:63" ht="29.25" customHeight="1" x14ac:dyDescent="0.2">
      <c r="Q13111" s="92" t="s">
        <v>50</v>
      </c>
      <c r="BF13111" s="101" t="s">
        <v>58</v>
      </c>
      <c r="BK13111" s="98" t="s">
        <v>70</v>
      </c>
    </row>
    <row r="13112" spans="17:63" ht="29.25" customHeight="1" x14ac:dyDescent="0.2">
      <c r="Q13112" s="92" t="s">
        <v>50</v>
      </c>
      <c r="BF13112" s="101" t="s">
        <v>58</v>
      </c>
      <c r="BK13112" s="98" t="s">
        <v>70</v>
      </c>
    </row>
    <row r="13113" spans="17:63" ht="29.25" customHeight="1" x14ac:dyDescent="0.2">
      <c r="Q13113" s="92" t="s">
        <v>50</v>
      </c>
      <c r="BF13113" s="101" t="s">
        <v>58</v>
      </c>
      <c r="BK13113" s="98" t="s">
        <v>70</v>
      </c>
    </row>
    <row r="13114" spans="17:63" ht="29.25" customHeight="1" x14ac:dyDescent="0.2">
      <c r="Q13114" s="92" t="s">
        <v>50</v>
      </c>
      <c r="BF13114" s="101" t="s">
        <v>58</v>
      </c>
      <c r="BK13114" s="98" t="s">
        <v>70</v>
      </c>
    </row>
    <row r="13115" spans="17:63" ht="29.25" customHeight="1" x14ac:dyDescent="0.2">
      <c r="Q13115" s="92" t="s">
        <v>50</v>
      </c>
      <c r="BF13115" s="101" t="s">
        <v>58</v>
      </c>
      <c r="BK13115" s="98" t="s">
        <v>70</v>
      </c>
    </row>
    <row r="13116" spans="17:63" ht="29.25" customHeight="1" x14ac:dyDescent="0.2">
      <c r="Q13116" s="92" t="s">
        <v>50</v>
      </c>
      <c r="BF13116" s="101" t="s">
        <v>58</v>
      </c>
      <c r="BK13116" s="98" t="s">
        <v>70</v>
      </c>
    </row>
    <row r="13117" spans="17:63" ht="29.25" customHeight="1" x14ac:dyDescent="0.2">
      <c r="Q13117" s="92" t="s">
        <v>50</v>
      </c>
      <c r="BF13117" s="101" t="s">
        <v>58</v>
      </c>
      <c r="BK13117" s="98" t="s">
        <v>70</v>
      </c>
    </row>
    <row r="13118" spans="17:63" ht="29.25" customHeight="1" x14ac:dyDescent="0.2">
      <c r="Q13118" s="92" t="s">
        <v>50</v>
      </c>
      <c r="BF13118" s="101" t="s">
        <v>58</v>
      </c>
      <c r="BK13118" s="98" t="s">
        <v>70</v>
      </c>
    </row>
    <row r="13119" spans="17:63" ht="29.25" customHeight="1" x14ac:dyDescent="0.2">
      <c r="Q13119" s="92" t="s">
        <v>50</v>
      </c>
      <c r="BF13119" s="101" t="s">
        <v>58</v>
      </c>
      <c r="BK13119" s="98" t="s">
        <v>70</v>
      </c>
    </row>
    <row r="13120" spans="17:63" ht="29.25" customHeight="1" x14ac:dyDescent="0.2">
      <c r="Q13120" s="92" t="s">
        <v>50</v>
      </c>
      <c r="BF13120" s="101" t="s">
        <v>58</v>
      </c>
      <c r="BK13120" s="98" t="s">
        <v>70</v>
      </c>
    </row>
    <row r="13121" spans="17:63" ht="29.25" customHeight="1" x14ac:dyDescent="0.2">
      <c r="Q13121" s="92" t="s">
        <v>50</v>
      </c>
      <c r="BF13121" s="101" t="s">
        <v>58</v>
      </c>
      <c r="BK13121" s="98" t="s">
        <v>70</v>
      </c>
    </row>
    <row r="13122" spans="17:63" ht="29.25" customHeight="1" x14ac:dyDescent="0.2">
      <c r="Q13122" s="92" t="s">
        <v>50</v>
      </c>
      <c r="BF13122" s="101" t="s">
        <v>58</v>
      </c>
      <c r="BK13122" s="98" t="s">
        <v>70</v>
      </c>
    </row>
    <row r="13123" spans="17:63" ht="29.25" customHeight="1" x14ac:dyDescent="0.2">
      <c r="Q13123" s="92" t="s">
        <v>50</v>
      </c>
      <c r="BF13123" s="101" t="s">
        <v>58</v>
      </c>
      <c r="BK13123" s="98" t="s">
        <v>70</v>
      </c>
    </row>
    <row r="13124" spans="17:63" ht="29.25" customHeight="1" x14ac:dyDescent="0.2">
      <c r="Q13124" s="92" t="s">
        <v>50</v>
      </c>
      <c r="BF13124" s="101" t="s">
        <v>58</v>
      </c>
      <c r="BK13124" s="98" t="s">
        <v>70</v>
      </c>
    </row>
    <row r="13125" spans="17:63" ht="29.25" customHeight="1" x14ac:dyDescent="0.2">
      <c r="Q13125" s="92" t="s">
        <v>50</v>
      </c>
      <c r="BF13125" s="101" t="s">
        <v>58</v>
      </c>
      <c r="BK13125" s="98" t="s">
        <v>70</v>
      </c>
    </row>
    <row r="13126" spans="17:63" ht="29.25" customHeight="1" x14ac:dyDescent="0.2">
      <c r="Q13126" s="92" t="s">
        <v>50</v>
      </c>
      <c r="BF13126" s="101" t="s">
        <v>58</v>
      </c>
      <c r="BK13126" s="98" t="s">
        <v>70</v>
      </c>
    </row>
    <row r="13127" spans="17:63" ht="29.25" customHeight="1" x14ac:dyDescent="0.2">
      <c r="Q13127" s="92" t="s">
        <v>50</v>
      </c>
      <c r="BF13127" s="101" t="s">
        <v>58</v>
      </c>
      <c r="BK13127" s="98" t="s">
        <v>70</v>
      </c>
    </row>
    <row r="13128" spans="17:63" ht="29.25" customHeight="1" x14ac:dyDescent="0.2">
      <c r="Q13128" s="92" t="s">
        <v>50</v>
      </c>
      <c r="BF13128" s="101" t="s">
        <v>58</v>
      </c>
      <c r="BK13128" s="98" t="s">
        <v>70</v>
      </c>
    </row>
    <row r="13129" spans="17:63" ht="29.25" customHeight="1" x14ac:dyDescent="0.2">
      <c r="Q13129" s="92" t="s">
        <v>50</v>
      </c>
      <c r="BF13129" s="101" t="s">
        <v>58</v>
      </c>
      <c r="BK13129" s="98" t="s">
        <v>70</v>
      </c>
    </row>
    <row r="13130" spans="17:63" ht="29.25" customHeight="1" x14ac:dyDescent="0.2">
      <c r="Q13130" s="92" t="s">
        <v>50</v>
      </c>
      <c r="BF13130" s="101" t="s">
        <v>58</v>
      </c>
      <c r="BK13130" s="98" t="s">
        <v>70</v>
      </c>
    </row>
    <row r="13131" spans="17:63" ht="29.25" customHeight="1" x14ac:dyDescent="0.2">
      <c r="Q13131" s="92" t="s">
        <v>50</v>
      </c>
      <c r="BF13131" s="101" t="s">
        <v>58</v>
      </c>
      <c r="BK13131" s="98" t="s">
        <v>70</v>
      </c>
    </row>
    <row r="13132" spans="17:63" ht="29.25" customHeight="1" x14ac:dyDescent="0.2">
      <c r="Q13132" s="92" t="s">
        <v>50</v>
      </c>
      <c r="BF13132" s="101" t="s">
        <v>58</v>
      </c>
      <c r="BK13132" s="98" t="s">
        <v>70</v>
      </c>
    </row>
    <row r="13133" spans="17:63" ht="29.25" customHeight="1" x14ac:dyDescent="0.2">
      <c r="Q13133" s="92" t="s">
        <v>50</v>
      </c>
      <c r="BF13133" s="101" t="s">
        <v>58</v>
      </c>
      <c r="BK13133" s="98" t="s">
        <v>70</v>
      </c>
    </row>
    <row r="13134" spans="17:63" ht="29.25" customHeight="1" x14ac:dyDescent="0.2">
      <c r="Q13134" s="92" t="s">
        <v>50</v>
      </c>
      <c r="BF13134" s="101" t="s">
        <v>58</v>
      </c>
      <c r="BK13134" s="98" t="s">
        <v>70</v>
      </c>
    </row>
    <row r="13135" spans="17:63" ht="29.25" customHeight="1" x14ac:dyDescent="0.2">
      <c r="Q13135" s="92" t="s">
        <v>50</v>
      </c>
      <c r="BF13135" s="101" t="s">
        <v>58</v>
      </c>
      <c r="BK13135" s="98" t="s">
        <v>70</v>
      </c>
    </row>
    <row r="13136" spans="17:63" ht="29.25" customHeight="1" x14ac:dyDescent="0.2">
      <c r="Q13136" s="92" t="s">
        <v>50</v>
      </c>
      <c r="BF13136" s="101" t="s">
        <v>58</v>
      </c>
      <c r="BK13136" s="98" t="s">
        <v>70</v>
      </c>
    </row>
    <row r="13137" spans="17:63" ht="29.25" customHeight="1" x14ac:dyDescent="0.2">
      <c r="Q13137" s="92" t="s">
        <v>50</v>
      </c>
      <c r="BF13137" s="101" t="s">
        <v>58</v>
      </c>
      <c r="BK13137" s="98" t="s">
        <v>70</v>
      </c>
    </row>
    <row r="13138" spans="17:63" ht="29.25" customHeight="1" x14ac:dyDescent="0.2">
      <c r="Q13138" s="92" t="s">
        <v>50</v>
      </c>
      <c r="BF13138" s="101" t="s">
        <v>58</v>
      </c>
      <c r="BK13138" s="98" t="s">
        <v>70</v>
      </c>
    </row>
    <row r="13139" spans="17:63" ht="29.25" customHeight="1" x14ac:dyDescent="0.2">
      <c r="Q13139" s="92" t="s">
        <v>50</v>
      </c>
      <c r="BF13139" s="101" t="s">
        <v>58</v>
      </c>
      <c r="BK13139" s="98" t="s">
        <v>70</v>
      </c>
    </row>
    <row r="13140" spans="17:63" ht="29.25" customHeight="1" x14ac:dyDescent="0.2">
      <c r="Q13140" s="92" t="s">
        <v>50</v>
      </c>
      <c r="BF13140" s="101" t="s">
        <v>58</v>
      </c>
      <c r="BK13140" s="98" t="s">
        <v>70</v>
      </c>
    </row>
    <row r="13141" spans="17:63" ht="29.25" customHeight="1" x14ac:dyDescent="0.2">
      <c r="Q13141" s="92" t="s">
        <v>50</v>
      </c>
      <c r="BF13141" s="101" t="s">
        <v>58</v>
      </c>
      <c r="BK13141" s="98" t="s">
        <v>70</v>
      </c>
    </row>
    <row r="13142" spans="17:63" ht="29.25" customHeight="1" x14ac:dyDescent="0.2">
      <c r="Q13142" s="92" t="s">
        <v>50</v>
      </c>
      <c r="BF13142" s="101" t="s">
        <v>58</v>
      </c>
      <c r="BK13142" s="98" t="s">
        <v>70</v>
      </c>
    </row>
    <row r="13143" spans="17:63" ht="29.25" customHeight="1" x14ac:dyDescent="0.2">
      <c r="Q13143" s="92" t="s">
        <v>50</v>
      </c>
      <c r="BF13143" s="101" t="s">
        <v>58</v>
      </c>
      <c r="BK13143" s="98" t="s">
        <v>70</v>
      </c>
    </row>
    <row r="13144" spans="17:63" ht="29.25" customHeight="1" x14ac:dyDescent="0.2">
      <c r="Q13144" s="92" t="s">
        <v>50</v>
      </c>
      <c r="BF13144" s="101" t="s">
        <v>58</v>
      </c>
      <c r="BK13144" s="98" t="s">
        <v>70</v>
      </c>
    </row>
    <row r="13145" spans="17:63" ht="29.25" customHeight="1" x14ac:dyDescent="0.2">
      <c r="Q13145" s="92" t="s">
        <v>50</v>
      </c>
      <c r="BF13145" s="101" t="s">
        <v>58</v>
      </c>
      <c r="BK13145" s="98" t="s">
        <v>70</v>
      </c>
    </row>
    <row r="13146" spans="17:63" ht="29.25" customHeight="1" x14ac:dyDescent="0.2">
      <c r="Q13146" s="92" t="s">
        <v>50</v>
      </c>
      <c r="BF13146" s="101" t="s">
        <v>58</v>
      </c>
      <c r="BK13146" s="98" t="s">
        <v>70</v>
      </c>
    </row>
    <row r="13147" spans="17:63" ht="29.25" customHeight="1" x14ac:dyDescent="0.2">
      <c r="Q13147" s="92" t="s">
        <v>50</v>
      </c>
      <c r="BF13147" s="101" t="s">
        <v>58</v>
      </c>
      <c r="BK13147" s="98" t="s">
        <v>70</v>
      </c>
    </row>
    <row r="13148" spans="17:63" ht="29.25" customHeight="1" x14ac:dyDescent="0.2">
      <c r="Q13148" s="92" t="s">
        <v>50</v>
      </c>
      <c r="BF13148" s="101" t="s">
        <v>58</v>
      </c>
      <c r="BK13148" s="98" t="s">
        <v>70</v>
      </c>
    </row>
    <row r="13149" spans="17:63" ht="29.25" customHeight="1" x14ac:dyDescent="0.2">
      <c r="Q13149" s="92" t="s">
        <v>50</v>
      </c>
      <c r="BF13149" s="101" t="s">
        <v>58</v>
      </c>
      <c r="BK13149" s="98" t="s">
        <v>70</v>
      </c>
    </row>
    <row r="13150" spans="17:63" ht="29.25" customHeight="1" x14ac:dyDescent="0.2">
      <c r="Q13150" s="92" t="s">
        <v>50</v>
      </c>
      <c r="BF13150" s="101" t="s">
        <v>58</v>
      </c>
      <c r="BK13150" s="98" t="s">
        <v>70</v>
      </c>
    </row>
    <row r="13151" spans="17:63" ht="29.25" customHeight="1" x14ac:dyDescent="0.2">
      <c r="Q13151" s="92" t="s">
        <v>50</v>
      </c>
      <c r="BF13151" s="101" t="s">
        <v>58</v>
      </c>
      <c r="BK13151" s="98" t="s">
        <v>70</v>
      </c>
    </row>
    <row r="13152" spans="17:63" ht="29.25" customHeight="1" x14ac:dyDescent="0.2">
      <c r="Q13152" s="92" t="s">
        <v>50</v>
      </c>
      <c r="BF13152" s="101" t="s">
        <v>58</v>
      </c>
      <c r="BK13152" s="98" t="s">
        <v>70</v>
      </c>
    </row>
    <row r="13153" spans="17:63" ht="29.25" customHeight="1" x14ac:dyDescent="0.2">
      <c r="Q13153" s="92" t="s">
        <v>50</v>
      </c>
      <c r="BF13153" s="101" t="s">
        <v>58</v>
      </c>
      <c r="BK13153" s="98" t="s">
        <v>70</v>
      </c>
    </row>
    <row r="13154" spans="17:63" ht="29.25" customHeight="1" x14ac:dyDescent="0.2">
      <c r="Q13154" s="92" t="s">
        <v>50</v>
      </c>
      <c r="BF13154" s="101" t="s">
        <v>58</v>
      </c>
      <c r="BK13154" s="98" t="s">
        <v>70</v>
      </c>
    </row>
    <row r="13155" spans="17:63" ht="29.25" customHeight="1" x14ac:dyDescent="0.2">
      <c r="Q13155" s="92" t="s">
        <v>50</v>
      </c>
      <c r="BF13155" s="101" t="s">
        <v>58</v>
      </c>
      <c r="BK13155" s="98" t="s">
        <v>70</v>
      </c>
    </row>
    <row r="13156" spans="17:63" ht="29.25" customHeight="1" x14ac:dyDescent="0.2">
      <c r="Q13156" s="92" t="s">
        <v>50</v>
      </c>
      <c r="BF13156" s="101" t="s">
        <v>58</v>
      </c>
      <c r="BK13156" s="98" t="s">
        <v>70</v>
      </c>
    </row>
    <row r="13157" spans="17:63" ht="29.25" customHeight="1" x14ac:dyDescent="0.2">
      <c r="Q13157" s="92" t="s">
        <v>50</v>
      </c>
      <c r="BF13157" s="101" t="s">
        <v>58</v>
      </c>
      <c r="BK13157" s="98" t="s">
        <v>70</v>
      </c>
    </row>
    <row r="13158" spans="17:63" ht="29.25" customHeight="1" x14ac:dyDescent="0.2">
      <c r="Q13158" s="92" t="s">
        <v>50</v>
      </c>
      <c r="BF13158" s="101" t="s">
        <v>58</v>
      </c>
      <c r="BK13158" s="98" t="s">
        <v>70</v>
      </c>
    </row>
    <row r="13159" spans="17:63" ht="29.25" customHeight="1" x14ac:dyDescent="0.2">
      <c r="Q13159" s="92" t="s">
        <v>50</v>
      </c>
      <c r="BF13159" s="101" t="s">
        <v>58</v>
      </c>
      <c r="BK13159" s="98" t="s">
        <v>70</v>
      </c>
    </row>
    <row r="13160" spans="17:63" ht="29.25" customHeight="1" x14ac:dyDescent="0.2">
      <c r="Q13160" s="92" t="s">
        <v>50</v>
      </c>
      <c r="BF13160" s="101" t="s">
        <v>58</v>
      </c>
      <c r="BK13160" s="98" t="s">
        <v>70</v>
      </c>
    </row>
    <row r="13161" spans="17:63" ht="29.25" customHeight="1" x14ac:dyDescent="0.2">
      <c r="Q13161" s="92" t="s">
        <v>50</v>
      </c>
      <c r="BF13161" s="101" t="s">
        <v>58</v>
      </c>
      <c r="BK13161" s="98" t="s">
        <v>70</v>
      </c>
    </row>
    <row r="13162" spans="17:63" ht="29.25" customHeight="1" x14ac:dyDescent="0.2">
      <c r="Q13162" s="92" t="s">
        <v>50</v>
      </c>
      <c r="BF13162" s="101" t="s">
        <v>58</v>
      </c>
      <c r="BK13162" s="98" t="s">
        <v>70</v>
      </c>
    </row>
    <row r="13163" spans="17:63" ht="29.25" customHeight="1" x14ac:dyDescent="0.2">
      <c r="Q13163" s="92" t="s">
        <v>50</v>
      </c>
      <c r="BF13163" s="101" t="s">
        <v>58</v>
      </c>
      <c r="BK13163" s="98" t="s">
        <v>70</v>
      </c>
    </row>
    <row r="13164" spans="17:63" ht="29.25" customHeight="1" x14ac:dyDescent="0.2">
      <c r="Q13164" s="92" t="s">
        <v>50</v>
      </c>
      <c r="BF13164" s="101" t="s">
        <v>58</v>
      </c>
      <c r="BK13164" s="98" t="s">
        <v>70</v>
      </c>
    </row>
    <row r="13165" spans="17:63" ht="29.25" customHeight="1" x14ac:dyDescent="0.2">
      <c r="Q13165" s="92" t="s">
        <v>50</v>
      </c>
      <c r="BF13165" s="101" t="s">
        <v>58</v>
      </c>
      <c r="BK13165" s="98" t="s">
        <v>70</v>
      </c>
    </row>
    <row r="13166" spans="17:63" ht="29.25" customHeight="1" x14ac:dyDescent="0.2">
      <c r="Q13166" s="92" t="s">
        <v>50</v>
      </c>
      <c r="BF13166" s="101" t="s">
        <v>58</v>
      </c>
      <c r="BK13166" s="98" t="s">
        <v>70</v>
      </c>
    </row>
    <row r="13167" spans="17:63" ht="29.25" customHeight="1" x14ac:dyDescent="0.2">
      <c r="Q13167" s="92" t="s">
        <v>50</v>
      </c>
      <c r="BF13167" s="101" t="s">
        <v>58</v>
      </c>
      <c r="BK13167" s="98" t="s">
        <v>70</v>
      </c>
    </row>
    <row r="13168" spans="17:63" ht="29.25" customHeight="1" x14ac:dyDescent="0.2">
      <c r="Q13168" s="92" t="s">
        <v>50</v>
      </c>
      <c r="BF13168" s="101" t="s">
        <v>58</v>
      </c>
      <c r="BK13168" s="98" t="s">
        <v>70</v>
      </c>
    </row>
    <row r="13169" spans="17:63" ht="29.25" customHeight="1" x14ac:dyDescent="0.2">
      <c r="Q13169" s="92" t="s">
        <v>50</v>
      </c>
      <c r="BF13169" s="101" t="s">
        <v>58</v>
      </c>
      <c r="BK13169" s="98" t="s">
        <v>70</v>
      </c>
    </row>
    <row r="13170" spans="17:63" ht="29.25" customHeight="1" x14ac:dyDescent="0.2">
      <c r="Q13170" s="92" t="s">
        <v>50</v>
      </c>
      <c r="BF13170" s="101" t="s">
        <v>58</v>
      </c>
      <c r="BK13170" s="98" t="s">
        <v>70</v>
      </c>
    </row>
    <row r="13171" spans="17:63" ht="29.25" customHeight="1" x14ac:dyDescent="0.2">
      <c r="Q13171" s="92" t="s">
        <v>50</v>
      </c>
      <c r="BF13171" s="101" t="s">
        <v>58</v>
      </c>
      <c r="BK13171" s="98" t="s">
        <v>70</v>
      </c>
    </row>
    <row r="13172" spans="17:63" ht="29.25" customHeight="1" x14ac:dyDescent="0.2">
      <c r="Q13172" s="92" t="s">
        <v>50</v>
      </c>
      <c r="BF13172" s="101" t="s">
        <v>58</v>
      </c>
      <c r="BK13172" s="98" t="s">
        <v>70</v>
      </c>
    </row>
    <row r="13173" spans="17:63" ht="29.25" customHeight="1" x14ac:dyDescent="0.2">
      <c r="Q13173" s="92" t="s">
        <v>50</v>
      </c>
      <c r="BF13173" s="101" t="s">
        <v>58</v>
      </c>
      <c r="BK13173" s="98" t="s">
        <v>70</v>
      </c>
    </row>
    <row r="13174" spans="17:63" ht="29.25" customHeight="1" x14ac:dyDescent="0.2">
      <c r="Q13174" s="92" t="s">
        <v>50</v>
      </c>
      <c r="BF13174" s="101" t="s">
        <v>58</v>
      </c>
      <c r="BK13174" s="98" t="s">
        <v>70</v>
      </c>
    </row>
    <row r="13175" spans="17:63" ht="29.25" customHeight="1" x14ac:dyDescent="0.2">
      <c r="Q13175" s="92" t="s">
        <v>50</v>
      </c>
      <c r="BF13175" s="101" t="s">
        <v>58</v>
      </c>
      <c r="BK13175" s="98" t="s">
        <v>70</v>
      </c>
    </row>
    <row r="13176" spans="17:63" ht="29.25" customHeight="1" x14ac:dyDescent="0.2">
      <c r="Q13176" s="92" t="s">
        <v>50</v>
      </c>
      <c r="BF13176" s="101" t="s">
        <v>58</v>
      </c>
      <c r="BK13176" s="98" t="s">
        <v>70</v>
      </c>
    </row>
    <row r="13177" spans="17:63" ht="29.25" customHeight="1" x14ac:dyDescent="0.2">
      <c r="Q13177" s="92" t="s">
        <v>50</v>
      </c>
      <c r="BF13177" s="101" t="s">
        <v>58</v>
      </c>
      <c r="BK13177" s="98" t="s">
        <v>70</v>
      </c>
    </row>
    <row r="13178" spans="17:63" ht="29.25" customHeight="1" x14ac:dyDescent="0.2">
      <c r="Q13178" s="92" t="s">
        <v>50</v>
      </c>
      <c r="BF13178" s="101" t="s">
        <v>58</v>
      </c>
      <c r="BK13178" s="98" t="s">
        <v>70</v>
      </c>
    </row>
    <row r="13179" spans="17:63" ht="29.25" customHeight="1" x14ac:dyDescent="0.2">
      <c r="Q13179" s="92" t="s">
        <v>50</v>
      </c>
      <c r="BF13179" s="101" t="s">
        <v>58</v>
      </c>
      <c r="BK13179" s="98" t="s">
        <v>70</v>
      </c>
    </row>
    <row r="13180" spans="17:63" ht="29.25" customHeight="1" x14ac:dyDescent="0.2">
      <c r="Q13180" s="92" t="s">
        <v>50</v>
      </c>
      <c r="BF13180" s="101" t="s">
        <v>58</v>
      </c>
      <c r="BK13180" s="98" t="s">
        <v>70</v>
      </c>
    </row>
    <row r="13181" spans="17:63" ht="29.25" customHeight="1" x14ac:dyDescent="0.2">
      <c r="Q13181" s="92" t="s">
        <v>50</v>
      </c>
      <c r="BF13181" s="101" t="s">
        <v>58</v>
      </c>
      <c r="BK13181" s="98" t="s">
        <v>70</v>
      </c>
    </row>
    <row r="13182" spans="17:63" ht="29.25" customHeight="1" x14ac:dyDescent="0.2">
      <c r="Q13182" s="92" t="s">
        <v>50</v>
      </c>
      <c r="BF13182" s="101" t="s">
        <v>58</v>
      </c>
      <c r="BK13182" s="98" t="s">
        <v>70</v>
      </c>
    </row>
    <row r="13183" spans="17:63" ht="29.25" customHeight="1" x14ac:dyDescent="0.2">
      <c r="Q13183" s="92" t="s">
        <v>50</v>
      </c>
      <c r="BF13183" s="101" t="s">
        <v>58</v>
      </c>
      <c r="BK13183" s="98" t="s">
        <v>70</v>
      </c>
    </row>
    <row r="13184" spans="17:63" ht="29.25" customHeight="1" x14ac:dyDescent="0.2">
      <c r="Q13184" s="92" t="s">
        <v>50</v>
      </c>
      <c r="BF13184" s="101" t="s">
        <v>58</v>
      </c>
      <c r="BK13184" s="98" t="s">
        <v>70</v>
      </c>
    </row>
    <row r="13185" spans="17:63" ht="29.25" customHeight="1" x14ac:dyDescent="0.2">
      <c r="Q13185" s="92" t="s">
        <v>50</v>
      </c>
      <c r="BF13185" s="101" t="s">
        <v>58</v>
      </c>
      <c r="BK13185" s="98" t="s">
        <v>70</v>
      </c>
    </row>
    <row r="13186" spans="17:63" ht="29.25" customHeight="1" x14ac:dyDescent="0.2">
      <c r="Q13186" s="92" t="s">
        <v>50</v>
      </c>
      <c r="BF13186" s="101" t="s">
        <v>58</v>
      </c>
      <c r="BK13186" s="98" t="s">
        <v>70</v>
      </c>
    </row>
    <row r="13187" spans="17:63" ht="29.25" customHeight="1" x14ac:dyDescent="0.2">
      <c r="Q13187" s="92" t="s">
        <v>50</v>
      </c>
      <c r="BF13187" s="101" t="s">
        <v>58</v>
      </c>
      <c r="BK13187" s="98" t="s">
        <v>70</v>
      </c>
    </row>
    <row r="13188" spans="17:63" ht="29.25" customHeight="1" x14ac:dyDescent="0.2">
      <c r="Q13188" s="92" t="s">
        <v>50</v>
      </c>
      <c r="BF13188" s="101" t="s">
        <v>58</v>
      </c>
      <c r="BK13188" s="98" t="s">
        <v>70</v>
      </c>
    </row>
    <row r="13189" spans="17:63" ht="29.25" customHeight="1" x14ac:dyDescent="0.2">
      <c r="Q13189" s="92" t="s">
        <v>50</v>
      </c>
      <c r="BF13189" s="101" t="s">
        <v>58</v>
      </c>
      <c r="BK13189" s="98" t="s">
        <v>70</v>
      </c>
    </row>
    <row r="13190" spans="17:63" ht="29.25" customHeight="1" x14ac:dyDescent="0.2">
      <c r="Q13190" s="92" t="s">
        <v>50</v>
      </c>
      <c r="BF13190" s="101" t="s">
        <v>58</v>
      </c>
      <c r="BK13190" s="98" t="s">
        <v>70</v>
      </c>
    </row>
    <row r="13191" spans="17:63" ht="29.25" customHeight="1" x14ac:dyDescent="0.2">
      <c r="Q13191" s="92" t="s">
        <v>50</v>
      </c>
      <c r="BF13191" s="101" t="s">
        <v>58</v>
      </c>
      <c r="BK13191" s="98" t="s">
        <v>70</v>
      </c>
    </row>
    <row r="13192" spans="17:63" ht="29.25" customHeight="1" x14ac:dyDescent="0.2">
      <c r="Q13192" s="92" t="s">
        <v>50</v>
      </c>
      <c r="BF13192" s="101" t="s">
        <v>58</v>
      </c>
      <c r="BK13192" s="98" t="s">
        <v>70</v>
      </c>
    </row>
    <row r="13193" spans="17:63" ht="29.25" customHeight="1" x14ac:dyDescent="0.2">
      <c r="Q13193" s="92" t="s">
        <v>50</v>
      </c>
      <c r="BF13193" s="101" t="s">
        <v>58</v>
      </c>
      <c r="BK13193" s="98" t="s">
        <v>70</v>
      </c>
    </row>
    <row r="13194" spans="17:63" ht="29.25" customHeight="1" x14ac:dyDescent="0.2">
      <c r="Q13194" s="92" t="s">
        <v>50</v>
      </c>
      <c r="BF13194" s="101" t="s">
        <v>58</v>
      </c>
      <c r="BK13194" s="98" t="s">
        <v>70</v>
      </c>
    </row>
    <row r="13195" spans="17:63" ht="29.25" customHeight="1" x14ac:dyDescent="0.2">
      <c r="Q13195" s="92" t="s">
        <v>50</v>
      </c>
      <c r="BF13195" s="101" t="s">
        <v>58</v>
      </c>
      <c r="BK13195" s="98" t="s">
        <v>70</v>
      </c>
    </row>
    <row r="13196" spans="17:63" ht="29.25" customHeight="1" x14ac:dyDescent="0.2">
      <c r="Q13196" s="92" t="s">
        <v>50</v>
      </c>
      <c r="BF13196" s="101" t="s">
        <v>58</v>
      </c>
      <c r="BK13196" s="98" t="s">
        <v>70</v>
      </c>
    </row>
    <row r="13197" spans="17:63" ht="29.25" customHeight="1" x14ac:dyDescent="0.2">
      <c r="Q13197" s="92" t="s">
        <v>50</v>
      </c>
      <c r="BF13197" s="101" t="s">
        <v>58</v>
      </c>
      <c r="BK13197" s="98" t="s">
        <v>70</v>
      </c>
    </row>
    <row r="13198" spans="17:63" ht="29.25" customHeight="1" x14ac:dyDescent="0.2">
      <c r="Q13198" s="92" t="s">
        <v>50</v>
      </c>
      <c r="BF13198" s="101" t="s">
        <v>58</v>
      </c>
      <c r="BK13198" s="98" t="s">
        <v>70</v>
      </c>
    </row>
    <row r="13199" spans="17:63" ht="29.25" customHeight="1" x14ac:dyDescent="0.2">
      <c r="Q13199" s="92" t="s">
        <v>50</v>
      </c>
      <c r="BF13199" s="101" t="s">
        <v>58</v>
      </c>
      <c r="BK13199" s="98" t="s">
        <v>70</v>
      </c>
    </row>
    <row r="13200" spans="17:63" ht="29.25" customHeight="1" x14ac:dyDescent="0.2">
      <c r="Q13200" s="92" t="s">
        <v>50</v>
      </c>
      <c r="BF13200" s="101" t="s">
        <v>58</v>
      </c>
      <c r="BK13200" s="98" t="s">
        <v>70</v>
      </c>
    </row>
    <row r="13201" spans="17:63" ht="29.25" customHeight="1" x14ac:dyDescent="0.2">
      <c r="Q13201" s="92" t="s">
        <v>50</v>
      </c>
      <c r="BF13201" s="101" t="s">
        <v>58</v>
      </c>
      <c r="BK13201" s="98" t="s">
        <v>70</v>
      </c>
    </row>
    <row r="13202" spans="17:63" ht="29.25" customHeight="1" x14ac:dyDescent="0.2">
      <c r="Q13202" s="92" t="s">
        <v>50</v>
      </c>
      <c r="BF13202" s="101" t="s">
        <v>58</v>
      </c>
      <c r="BK13202" s="98" t="s">
        <v>70</v>
      </c>
    </row>
    <row r="13203" spans="17:63" ht="29.25" customHeight="1" x14ac:dyDescent="0.2">
      <c r="Q13203" s="92" t="s">
        <v>50</v>
      </c>
      <c r="BF13203" s="101" t="s">
        <v>58</v>
      </c>
      <c r="BK13203" s="98" t="s">
        <v>70</v>
      </c>
    </row>
    <row r="13204" spans="17:63" ht="29.25" customHeight="1" x14ac:dyDescent="0.2">
      <c r="Q13204" s="92" t="s">
        <v>50</v>
      </c>
      <c r="BF13204" s="101" t="s">
        <v>58</v>
      </c>
      <c r="BK13204" s="98" t="s">
        <v>70</v>
      </c>
    </row>
    <row r="13205" spans="17:63" ht="29.25" customHeight="1" x14ac:dyDescent="0.2">
      <c r="Q13205" s="92" t="s">
        <v>50</v>
      </c>
      <c r="BF13205" s="101" t="s">
        <v>58</v>
      </c>
      <c r="BK13205" s="98" t="s">
        <v>70</v>
      </c>
    </row>
    <row r="13206" spans="17:63" ht="29.25" customHeight="1" x14ac:dyDescent="0.2">
      <c r="Q13206" s="92" t="s">
        <v>50</v>
      </c>
      <c r="BF13206" s="101" t="s">
        <v>58</v>
      </c>
      <c r="BK13206" s="98" t="s">
        <v>70</v>
      </c>
    </row>
    <row r="13207" spans="17:63" ht="29.25" customHeight="1" x14ac:dyDescent="0.2">
      <c r="Q13207" s="92" t="s">
        <v>50</v>
      </c>
      <c r="BF13207" s="101" t="s">
        <v>58</v>
      </c>
      <c r="BK13207" s="98" t="s">
        <v>70</v>
      </c>
    </row>
    <row r="13208" spans="17:63" ht="29.25" customHeight="1" x14ac:dyDescent="0.2">
      <c r="Q13208" s="92" t="s">
        <v>50</v>
      </c>
      <c r="BF13208" s="101" t="s">
        <v>58</v>
      </c>
      <c r="BK13208" s="98" t="s">
        <v>70</v>
      </c>
    </row>
    <row r="13209" spans="17:63" ht="29.25" customHeight="1" x14ac:dyDescent="0.2">
      <c r="Q13209" s="92" t="s">
        <v>50</v>
      </c>
      <c r="BF13209" s="101" t="s">
        <v>58</v>
      </c>
      <c r="BK13209" s="98" t="s">
        <v>70</v>
      </c>
    </row>
    <row r="13210" spans="17:63" ht="29.25" customHeight="1" x14ac:dyDescent="0.2">
      <c r="Q13210" s="92" t="s">
        <v>50</v>
      </c>
      <c r="BF13210" s="101" t="s">
        <v>58</v>
      </c>
      <c r="BK13210" s="98" t="s">
        <v>70</v>
      </c>
    </row>
    <row r="13211" spans="17:63" ht="29.25" customHeight="1" x14ac:dyDescent="0.2">
      <c r="Q13211" s="92" t="s">
        <v>50</v>
      </c>
      <c r="BF13211" s="101" t="s">
        <v>58</v>
      </c>
      <c r="BK13211" s="98" t="s">
        <v>70</v>
      </c>
    </row>
    <row r="13212" spans="17:63" ht="29.25" customHeight="1" x14ac:dyDescent="0.2">
      <c r="Q13212" s="92" t="s">
        <v>50</v>
      </c>
      <c r="BF13212" s="101" t="s">
        <v>58</v>
      </c>
      <c r="BK13212" s="98" t="s">
        <v>70</v>
      </c>
    </row>
    <row r="13213" spans="17:63" ht="29.25" customHeight="1" x14ac:dyDescent="0.2">
      <c r="Q13213" s="92" t="s">
        <v>50</v>
      </c>
      <c r="BF13213" s="101" t="s">
        <v>58</v>
      </c>
      <c r="BK13213" s="98" t="s">
        <v>70</v>
      </c>
    </row>
    <row r="13214" spans="17:63" ht="29.25" customHeight="1" x14ac:dyDescent="0.2">
      <c r="Q13214" s="92" t="s">
        <v>50</v>
      </c>
      <c r="BF13214" s="101" t="s">
        <v>58</v>
      </c>
      <c r="BK13214" s="98" t="s">
        <v>70</v>
      </c>
    </row>
    <row r="13215" spans="17:63" ht="29.25" customHeight="1" x14ac:dyDescent="0.2">
      <c r="Q13215" s="92" t="s">
        <v>50</v>
      </c>
      <c r="BF13215" s="101" t="s">
        <v>58</v>
      </c>
      <c r="BK13215" s="98" t="s">
        <v>70</v>
      </c>
    </row>
    <row r="13216" spans="17:63" ht="29.25" customHeight="1" x14ac:dyDescent="0.2">
      <c r="Q13216" s="92" t="s">
        <v>50</v>
      </c>
      <c r="BF13216" s="101" t="s">
        <v>58</v>
      </c>
      <c r="BK13216" s="98" t="s">
        <v>70</v>
      </c>
    </row>
    <row r="13217" spans="17:63" ht="29.25" customHeight="1" x14ac:dyDescent="0.2">
      <c r="Q13217" s="92" t="s">
        <v>50</v>
      </c>
      <c r="BF13217" s="101" t="s">
        <v>58</v>
      </c>
      <c r="BK13217" s="98" t="s">
        <v>70</v>
      </c>
    </row>
    <row r="13218" spans="17:63" ht="29.25" customHeight="1" x14ac:dyDescent="0.2">
      <c r="Q13218" s="92" t="s">
        <v>50</v>
      </c>
      <c r="BF13218" s="101" t="s">
        <v>58</v>
      </c>
      <c r="BK13218" s="98" t="s">
        <v>70</v>
      </c>
    </row>
    <row r="13219" spans="17:63" ht="29.25" customHeight="1" x14ac:dyDescent="0.2">
      <c r="Q13219" s="92" t="s">
        <v>50</v>
      </c>
      <c r="BF13219" s="101" t="s">
        <v>58</v>
      </c>
      <c r="BK13219" s="98" t="s">
        <v>70</v>
      </c>
    </row>
    <row r="13220" spans="17:63" ht="29.25" customHeight="1" x14ac:dyDescent="0.2">
      <c r="Q13220" s="92" t="s">
        <v>50</v>
      </c>
      <c r="BF13220" s="101" t="s">
        <v>58</v>
      </c>
      <c r="BK13220" s="98" t="s">
        <v>70</v>
      </c>
    </row>
    <row r="13221" spans="17:63" ht="29.25" customHeight="1" x14ac:dyDescent="0.2">
      <c r="Q13221" s="92" t="s">
        <v>50</v>
      </c>
      <c r="BF13221" s="101" t="s">
        <v>58</v>
      </c>
      <c r="BK13221" s="98" t="s">
        <v>70</v>
      </c>
    </row>
    <row r="13222" spans="17:63" ht="29.25" customHeight="1" x14ac:dyDescent="0.2">
      <c r="Q13222" s="92" t="s">
        <v>50</v>
      </c>
      <c r="BF13222" s="101" t="s">
        <v>58</v>
      </c>
      <c r="BK13222" s="98" t="s">
        <v>70</v>
      </c>
    </row>
    <row r="13223" spans="17:63" ht="29.25" customHeight="1" x14ac:dyDescent="0.2">
      <c r="Q13223" s="92" t="s">
        <v>50</v>
      </c>
      <c r="BF13223" s="101" t="s">
        <v>58</v>
      </c>
      <c r="BK13223" s="98" t="s">
        <v>70</v>
      </c>
    </row>
    <row r="13224" spans="17:63" ht="29.25" customHeight="1" x14ac:dyDescent="0.2">
      <c r="Q13224" s="92" t="s">
        <v>50</v>
      </c>
      <c r="BF13224" s="101" t="s">
        <v>58</v>
      </c>
      <c r="BK13224" s="98" t="s">
        <v>70</v>
      </c>
    </row>
    <row r="13225" spans="17:63" ht="29.25" customHeight="1" x14ac:dyDescent="0.2">
      <c r="Q13225" s="92" t="s">
        <v>50</v>
      </c>
      <c r="BF13225" s="101" t="s">
        <v>58</v>
      </c>
      <c r="BK13225" s="98" t="s">
        <v>70</v>
      </c>
    </row>
    <row r="13226" spans="17:63" ht="29.25" customHeight="1" x14ac:dyDescent="0.2">
      <c r="Q13226" s="92" t="s">
        <v>50</v>
      </c>
      <c r="BF13226" s="101" t="s">
        <v>58</v>
      </c>
      <c r="BK13226" s="98" t="s">
        <v>70</v>
      </c>
    </row>
    <row r="13227" spans="17:63" ht="29.25" customHeight="1" x14ac:dyDescent="0.2">
      <c r="Q13227" s="92" t="s">
        <v>50</v>
      </c>
      <c r="BF13227" s="101" t="s">
        <v>58</v>
      </c>
      <c r="BK13227" s="98" t="s">
        <v>70</v>
      </c>
    </row>
    <row r="13228" spans="17:63" ht="29.25" customHeight="1" x14ac:dyDescent="0.2">
      <c r="Q13228" s="92" t="s">
        <v>50</v>
      </c>
      <c r="BF13228" s="101" t="s">
        <v>58</v>
      </c>
      <c r="BK13228" s="98" t="s">
        <v>70</v>
      </c>
    </row>
    <row r="13229" spans="17:63" ht="29.25" customHeight="1" x14ac:dyDescent="0.2">
      <c r="Q13229" s="92" t="s">
        <v>50</v>
      </c>
      <c r="BF13229" s="101" t="s">
        <v>58</v>
      </c>
      <c r="BK13229" s="98" t="s">
        <v>70</v>
      </c>
    </row>
    <row r="13230" spans="17:63" ht="29.25" customHeight="1" x14ac:dyDescent="0.2">
      <c r="Q13230" s="92" t="s">
        <v>50</v>
      </c>
      <c r="BF13230" s="101" t="s">
        <v>58</v>
      </c>
      <c r="BK13230" s="98" t="s">
        <v>70</v>
      </c>
    </row>
    <row r="13231" spans="17:63" ht="29.25" customHeight="1" x14ac:dyDescent="0.2">
      <c r="Q13231" s="92" t="s">
        <v>50</v>
      </c>
      <c r="BF13231" s="101" t="s">
        <v>58</v>
      </c>
      <c r="BK13231" s="98" t="s">
        <v>70</v>
      </c>
    </row>
    <row r="13232" spans="17:63" ht="29.25" customHeight="1" x14ac:dyDescent="0.2">
      <c r="Q13232" s="92" t="s">
        <v>50</v>
      </c>
      <c r="BF13232" s="101" t="s">
        <v>58</v>
      </c>
      <c r="BK13232" s="98" t="s">
        <v>70</v>
      </c>
    </row>
    <row r="13233" spans="17:63" ht="29.25" customHeight="1" x14ac:dyDescent="0.2">
      <c r="Q13233" s="92" t="s">
        <v>50</v>
      </c>
      <c r="BF13233" s="101" t="s">
        <v>58</v>
      </c>
      <c r="BK13233" s="98" t="s">
        <v>70</v>
      </c>
    </row>
    <row r="13234" spans="17:63" ht="29.25" customHeight="1" x14ac:dyDescent="0.2">
      <c r="Q13234" s="92" t="s">
        <v>50</v>
      </c>
      <c r="BF13234" s="101" t="s">
        <v>58</v>
      </c>
      <c r="BK13234" s="98" t="s">
        <v>70</v>
      </c>
    </row>
    <row r="13235" spans="17:63" ht="29.25" customHeight="1" x14ac:dyDescent="0.2">
      <c r="Q13235" s="92" t="s">
        <v>50</v>
      </c>
      <c r="BF13235" s="101" t="s">
        <v>58</v>
      </c>
      <c r="BK13235" s="98" t="s">
        <v>70</v>
      </c>
    </row>
    <row r="13236" spans="17:63" ht="29.25" customHeight="1" x14ac:dyDescent="0.2">
      <c r="Q13236" s="92" t="s">
        <v>50</v>
      </c>
      <c r="BF13236" s="101" t="s">
        <v>58</v>
      </c>
      <c r="BK13236" s="98" t="s">
        <v>70</v>
      </c>
    </row>
    <row r="13237" spans="17:63" ht="29.25" customHeight="1" x14ac:dyDescent="0.2">
      <c r="Q13237" s="92" t="s">
        <v>50</v>
      </c>
      <c r="BF13237" s="101" t="s">
        <v>58</v>
      </c>
      <c r="BK13237" s="98" t="s">
        <v>70</v>
      </c>
    </row>
    <row r="13238" spans="17:63" ht="29.25" customHeight="1" x14ac:dyDescent="0.2">
      <c r="Q13238" s="92" t="s">
        <v>50</v>
      </c>
      <c r="BF13238" s="101" t="s">
        <v>58</v>
      </c>
      <c r="BK13238" s="98" t="s">
        <v>70</v>
      </c>
    </row>
    <row r="13239" spans="17:63" ht="29.25" customHeight="1" x14ac:dyDescent="0.2">
      <c r="Q13239" s="92" t="s">
        <v>50</v>
      </c>
      <c r="BF13239" s="101" t="s">
        <v>58</v>
      </c>
      <c r="BK13239" s="98" t="s">
        <v>70</v>
      </c>
    </row>
    <row r="13240" spans="17:63" ht="29.25" customHeight="1" x14ac:dyDescent="0.2">
      <c r="Q13240" s="92" t="s">
        <v>50</v>
      </c>
      <c r="BF13240" s="101" t="s">
        <v>58</v>
      </c>
      <c r="BK13240" s="98" t="s">
        <v>70</v>
      </c>
    </row>
    <row r="13241" spans="17:63" ht="29.25" customHeight="1" x14ac:dyDescent="0.2">
      <c r="Q13241" s="92" t="s">
        <v>50</v>
      </c>
      <c r="BF13241" s="101" t="s">
        <v>58</v>
      </c>
      <c r="BK13241" s="98" t="s">
        <v>70</v>
      </c>
    </row>
    <row r="13242" spans="17:63" ht="29.25" customHeight="1" x14ac:dyDescent="0.2">
      <c r="Q13242" s="92" t="s">
        <v>50</v>
      </c>
      <c r="BF13242" s="101" t="s">
        <v>58</v>
      </c>
      <c r="BK13242" s="98" t="s">
        <v>70</v>
      </c>
    </row>
    <row r="13243" spans="17:63" ht="29.25" customHeight="1" x14ac:dyDescent="0.2">
      <c r="Q13243" s="92" t="s">
        <v>50</v>
      </c>
      <c r="BF13243" s="101" t="s">
        <v>58</v>
      </c>
      <c r="BK13243" s="98" t="s">
        <v>70</v>
      </c>
    </row>
    <row r="13244" spans="17:63" ht="29.25" customHeight="1" x14ac:dyDescent="0.2">
      <c r="Q13244" s="92" t="s">
        <v>50</v>
      </c>
      <c r="BF13244" s="101" t="s">
        <v>58</v>
      </c>
      <c r="BK13244" s="98" t="s">
        <v>70</v>
      </c>
    </row>
    <row r="13245" spans="17:63" ht="29.25" customHeight="1" x14ac:dyDescent="0.2">
      <c r="Q13245" s="92" t="s">
        <v>50</v>
      </c>
      <c r="BF13245" s="101" t="s">
        <v>58</v>
      </c>
      <c r="BK13245" s="98" t="s">
        <v>70</v>
      </c>
    </row>
    <row r="13246" spans="17:63" ht="29.25" customHeight="1" x14ac:dyDescent="0.2">
      <c r="Q13246" s="92" t="s">
        <v>50</v>
      </c>
      <c r="BF13246" s="101" t="s">
        <v>58</v>
      </c>
      <c r="BK13246" s="98" t="s">
        <v>70</v>
      </c>
    </row>
    <row r="13247" spans="17:63" ht="29.25" customHeight="1" x14ac:dyDescent="0.2">
      <c r="Q13247" s="92" t="s">
        <v>50</v>
      </c>
      <c r="BF13247" s="101" t="s">
        <v>58</v>
      </c>
      <c r="BK13247" s="98" t="s">
        <v>70</v>
      </c>
    </row>
    <row r="13248" spans="17:63" ht="29.25" customHeight="1" x14ac:dyDescent="0.2">
      <c r="Q13248" s="92" t="s">
        <v>50</v>
      </c>
      <c r="BF13248" s="101" t="s">
        <v>58</v>
      </c>
      <c r="BK13248" s="98" t="s">
        <v>70</v>
      </c>
    </row>
    <row r="13249" spans="17:63" ht="29.25" customHeight="1" x14ac:dyDescent="0.2">
      <c r="Q13249" s="92" t="s">
        <v>50</v>
      </c>
      <c r="BF13249" s="101" t="s">
        <v>58</v>
      </c>
      <c r="BK13249" s="98" t="s">
        <v>70</v>
      </c>
    </row>
    <row r="13250" spans="17:63" ht="29.25" customHeight="1" x14ac:dyDescent="0.2">
      <c r="Q13250" s="92" t="s">
        <v>50</v>
      </c>
      <c r="BF13250" s="101" t="s">
        <v>58</v>
      </c>
      <c r="BK13250" s="98" t="s">
        <v>70</v>
      </c>
    </row>
    <row r="13251" spans="17:63" ht="29.25" customHeight="1" x14ac:dyDescent="0.2">
      <c r="Q13251" s="92" t="s">
        <v>50</v>
      </c>
      <c r="BF13251" s="101" t="s">
        <v>58</v>
      </c>
      <c r="BK13251" s="98" t="s">
        <v>70</v>
      </c>
    </row>
    <row r="13252" spans="17:63" ht="29.25" customHeight="1" x14ac:dyDescent="0.2">
      <c r="Q13252" s="92" t="s">
        <v>50</v>
      </c>
      <c r="BF13252" s="101" t="s">
        <v>58</v>
      </c>
      <c r="BK13252" s="98" t="s">
        <v>70</v>
      </c>
    </row>
    <row r="13253" spans="17:63" ht="29.25" customHeight="1" x14ac:dyDescent="0.2">
      <c r="Q13253" s="92" t="s">
        <v>50</v>
      </c>
      <c r="BF13253" s="101" t="s">
        <v>58</v>
      </c>
      <c r="BK13253" s="98" t="s">
        <v>70</v>
      </c>
    </row>
    <row r="13254" spans="17:63" ht="29.25" customHeight="1" x14ac:dyDescent="0.2">
      <c r="Q13254" s="92" t="s">
        <v>50</v>
      </c>
      <c r="BF13254" s="101" t="s">
        <v>58</v>
      </c>
      <c r="BK13254" s="98" t="s">
        <v>70</v>
      </c>
    </row>
    <row r="13255" spans="17:63" ht="29.25" customHeight="1" x14ac:dyDescent="0.2">
      <c r="Q13255" s="92" t="s">
        <v>50</v>
      </c>
      <c r="BF13255" s="101" t="s">
        <v>58</v>
      </c>
      <c r="BK13255" s="98" t="s">
        <v>70</v>
      </c>
    </row>
    <row r="13256" spans="17:63" ht="29.25" customHeight="1" x14ac:dyDescent="0.2">
      <c r="Q13256" s="92" t="s">
        <v>50</v>
      </c>
      <c r="BF13256" s="101" t="s">
        <v>58</v>
      </c>
      <c r="BK13256" s="98" t="s">
        <v>70</v>
      </c>
    </row>
    <row r="13257" spans="17:63" ht="29.25" customHeight="1" x14ac:dyDescent="0.2">
      <c r="Q13257" s="92" t="s">
        <v>50</v>
      </c>
      <c r="BF13257" s="101" t="s">
        <v>58</v>
      </c>
      <c r="BK13257" s="98" t="s">
        <v>70</v>
      </c>
    </row>
    <row r="13258" spans="17:63" ht="29.25" customHeight="1" x14ac:dyDescent="0.2">
      <c r="Q13258" s="92" t="s">
        <v>50</v>
      </c>
      <c r="BF13258" s="101" t="s">
        <v>58</v>
      </c>
      <c r="BK13258" s="98" t="s">
        <v>70</v>
      </c>
    </row>
    <row r="13259" spans="17:63" ht="29.25" customHeight="1" x14ac:dyDescent="0.2">
      <c r="Q13259" s="92" t="s">
        <v>50</v>
      </c>
      <c r="BF13259" s="101" t="s">
        <v>58</v>
      </c>
      <c r="BK13259" s="98" t="s">
        <v>70</v>
      </c>
    </row>
    <row r="13260" spans="17:63" ht="29.25" customHeight="1" x14ac:dyDescent="0.2">
      <c r="Q13260" s="92" t="s">
        <v>50</v>
      </c>
      <c r="BF13260" s="101" t="s">
        <v>58</v>
      </c>
      <c r="BK13260" s="98" t="s">
        <v>70</v>
      </c>
    </row>
    <row r="13261" spans="17:63" ht="29.25" customHeight="1" x14ac:dyDescent="0.2">
      <c r="Q13261" s="92" t="s">
        <v>50</v>
      </c>
      <c r="BF13261" s="101" t="s">
        <v>58</v>
      </c>
      <c r="BK13261" s="98" t="s">
        <v>70</v>
      </c>
    </row>
    <row r="13262" spans="17:63" ht="29.25" customHeight="1" x14ac:dyDescent="0.2">
      <c r="Q13262" s="92" t="s">
        <v>50</v>
      </c>
      <c r="BF13262" s="101" t="s">
        <v>58</v>
      </c>
      <c r="BK13262" s="98" t="s">
        <v>70</v>
      </c>
    </row>
    <row r="13263" spans="17:63" ht="29.25" customHeight="1" x14ac:dyDescent="0.2">
      <c r="Q13263" s="92" t="s">
        <v>50</v>
      </c>
      <c r="BF13263" s="101" t="s">
        <v>58</v>
      </c>
      <c r="BK13263" s="98" t="s">
        <v>70</v>
      </c>
    </row>
    <row r="13264" spans="17:63" ht="29.25" customHeight="1" x14ac:dyDescent="0.2">
      <c r="Q13264" s="92" t="s">
        <v>50</v>
      </c>
      <c r="BF13264" s="101" t="s">
        <v>58</v>
      </c>
      <c r="BK13264" s="98" t="s">
        <v>70</v>
      </c>
    </row>
    <row r="13265" spans="17:63" ht="29.25" customHeight="1" x14ac:dyDescent="0.2">
      <c r="Q13265" s="92" t="s">
        <v>50</v>
      </c>
      <c r="BF13265" s="101" t="s">
        <v>58</v>
      </c>
      <c r="BK13265" s="98" t="s">
        <v>70</v>
      </c>
    </row>
    <row r="13266" spans="17:63" ht="29.25" customHeight="1" x14ac:dyDescent="0.2">
      <c r="Q13266" s="92" t="s">
        <v>50</v>
      </c>
      <c r="BF13266" s="101" t="s">
        <v>58</v>
      </c>
      <c r="BK13266" s="98" t="s">
        <v>70</v>
      </c>
    </row>
    <row r="13267" spans="17:63" ht="29.25" customHeight="1" x14ac:dyDescent="0.2">
      <c r="Q13267" s="92" t="s">
        <v>50</v>
      </c>
      <c r="BF13267" s="101" t="s">
        <v>58</v>
      </c>
      <c r="BK13267" s="98" t="s">
        <v>70</v>
      </c>
    </row>
    <row r="13268" spans="17:63" ht="29.25" customHeight="1" x14ac:dyDescent="0.2">
      <c r="Q13268" s="92" t="s">
        <v>50</v>
      </c>
      <c r="BF13268" s="101" t="s">
        <v>58</v>
      </c>
      <c r="BK13268" s="98" t="s">
        <v>70</v>
      </c>
    </row>
    <row r="13269" spans="17:63" ht="29.25" customHeight="1" x14ac:dyDescent="0.2">
      <c r="Q13269" s="92" t="s">
        <v>50</v>
      </c>
      <c r="BF13269" s="101" t="s">
        <v>58</v>
      </c>
      <c r="BK13269" s="98" t="s">
        <v>70</v>
      </c>
    </row>
    <row r="13270" spans="17:63" ht="29.25" customHeight="1" x14ac:dyDescent="0.2">
      <c r="Q13270" s="92" t="s">
        <v>50</v>
      </c>
      <c r="BF13270" s="101" t="s">
        <v>58</v>
      </c>
      <c r="BK13270" s="98" t="s">
        <v>70</v>
      </c>
    </row>
    <row r="13271" spans="17:63" ht="29.25" customHeight="1" x14ac:dyDescent="0.2">
      <c r="Q13271" s="92" t="s">
        <v>50</v>
      </c>
      <c r="BF13271" s="101" t="s">
        <v>58</v>
      </c>
      <c r="BK13271" s="98" t="s">
        <v>70</v>
      </c>
    </row>
    <row r="13272" spans="17:63" ht="29.25" customHeight="1" x14ac:dyDescent="0.2">
      <c r="Q13272" s="92" t="s">
        <v>50</v>
      </c>
      <c r="BF13272" s="101" t="s">
        <v>58</v>
      </c>
      <c r="BK13272" s="98" t="s">
        <v>70</v>
      </c>
    </row>
    <row r="13273" spans="17:63" ht="29.25" customHeight="1" x14ac:dyDescent="0.2">
      <c r="Q13273" s="92" t="s">
        <v>50</v>
      </c>
      <c r="BF13273" s="101" t="s">
        <v>58</v>
      </c>
      <c r="BK13273" s="98" t="s">
        <v>70</v>
      </c>
    </row>
    <row r="13274" spans="17:63" ht="29.25" customHeight="1" x14ac:dyDescent="0.2">
      <c r="Q13274" s="92" t="s">
        <v>50</v>
      </c>
      <c r="BF13274" s="101" t="s">
        <v>58</v>
      </c>
      <c r="BK13274" s="98" t="s">
        <v>70</v>
      </c>
    </row>
    <row r="13275" spans="17:63" ht="29.25" customHeight="1" x14ac:dyDescent="0.2">
      <c r="Q13275" s="92" t="s">
        <v>50</v>
      </c>
      <c r="BF13275" s="101" t="s">
        <v>58</v>
      </c>
      <c r="BK13275" s="98" t="s">
        <v>70</v>
      </c>
    </row>
    <row r="13276" spans="17:63" ht="29.25" customHeight="1" x14ac:dyDescent="0.2">
      <c r="Q13276" s="92" t="s">
        <v>50</v>
      </c>
      <c r="BF13276" s="101" t="s">
        <v>58</v>
      </c>
      <c r="BK13276" s="98" t="s">
        <v>70</v>
      </c>
    </row>
    <row r="13277" spans="17:63" ht="29.25" customHeight="1" x14ac:dyDescent="0.2">
      <c r="Q13277" s="92" t="s">
        <v>50</v>
      </c>
      <c r="BF13277" s="101" t="s">
        <v>58</v>
      </c>
      <c r="BK13277" s="98" t="s">
        <v>70</v>
      </c>
    </row>
    <row r="13278" spans="17:63" ht="29.25" customHeight="1" x14ac:dyDescent="0.2">
      <c r="Q13278" s="92" t="s">
        <v>50</v>
      </c>
      <c r="BF13278" s="101" t="s">
        <v>58</v>
      </c>
      <c r="BK13278" s="98" t="s">
        <v>70</v>
      </c>
    </row>
    <row r="13279" spans="17:63" ht="29.25" customHeight="1" x14ac:dyDescent="0.2">
      <c r="Q13279" s="92" t="s">
        <v>50</v>
      </c>
      <c r="BF13279" s="101" t="s">
        <v>58</v>
      </c>
      <c r="BK13279" s="98" t="s">
        <v>70</v>
      </c>
    </row>
    <row r="13280" spans="17:63" ht="29.25" customHeight="1" x14ac:dyDescent="0.2">
      <c r="Q13280" s="92" t="s">
        <v>50</v>
      </c>
      <c r="BF13280" s="101" t="s">
        <v>58</v>
      </c>
      <c r="BK13280" s="98" t="s">
        <v>70</v>
      </c>
    </row>
    <row r="13281" spans="17:63" ht="29.25" customHeight="1" x14ac:dyDescent="0.2">
      <c r="Q13281" s="92" t="s">
        <v>50</v>
      </c>
      <c r="BF13281" s="101" t="s">
        <v>58</v>
      </c>
      <c r="BK13281" s="98" t="s">
        <v>70</v>
      </c>
    </row>
    <row r="13282" spans="17:63" ht="29.25" customHeight="1" x14ac:dyDescent="0.2">
      <c r="Q13282" s="92" t="s">
        <v>50</v>
      </c>
      <c r="BF13282" s="101" t="s">
        <v>58</v>
      </c>
      <c r="BK13282" s="98" t="s">
        <v>70</v>
      </c>
    </row>
    <row r="13283" spans="17:63" ht="29.25" customHeight="1" x14ac:dyDescent="0.2">
      <c r="Q13283" s="92" t="s">
        <v>50</v>
      </c>
      <c r="BF13283" s="101" t="s">
        <v>58</v>
      </c>
      <c r="BK13283" s="98" t="s">
        <v>70</v>
      </c>
    </row>
    <row r="13284" spans="17:63" ht="29.25" customHeight="1" x14ac:dyDescent="0.2">
      <c r="Q13284" s="92" t="s">
        <v>50</v>
      </c>
      <c r="BF13284" s="101" t="s">
        <v>58</v>
      </c>
      <c r="BK13284" s="98" t="s">
        <v>70</v>
      </c>
    </row>
    <row r="13285" spans="17:63" ht="29.25" customHeight="1" x14ac:dyDescent="0.2">
      <c r="Q13285" s="92" t="s">
        <v>50</v>
      </c>
      <c r="BF13285" s="101" t="s">
        <v>58</v>
      </c>
      <c r="BK13285" s="98" t="s">
        <v>70</v>
      </c>
    </row>
    <row r="13286" spans="17:63" ht="29.25" customHeight="1" x14ac:dyDescent="0.2">
      <c r="Q13286" s="92" t="s">
        <v>50</v>
      </c>
      <c r="BF13286" s="101" t="s">
        <v>58</v>
      </c>
      <c r="BK13286" s="98" t="s">
        <v>70</v>
      </c>
    </row>
    <row r="13287" spans="17:63" ht="29.25" customHeight="1" x14ac:dyDescent="0.2">
      <c r="Q13287" s="92" t="s">
        <v>50</v>
      </c>
      <c r="BF13287" s="101" t="s">
        <v>58</v>
      </c>
      <c r="BK13287" s="98" t="s">
        <v>70</v>
      </c>
    </row>
    <row r="13288" spans="17:63" ht="29.25" customHeight="1" x14ac:dyDescent="0.2">
      <c r="Q13288" s="92" t="s">
        <v>50</v>
      </c>
      <c r="BF13288" s="101" t="s">
        <v>58</v>
      </c>
      <c r="BK13288" s="98" t="s">
        <v>70</v>
      </c>
    </row>
    <row r="13289" spans="17:63" ht="29.25" customHeight="1" x14ac:dyDescent="0.2">
      <c r="Q13289" s="92" t="s">
        <v>50</v>
      </c>
      <c r="BF13289" s="101" t="s">
        <v>58</v>
      </c>
      <c r="BK13289" s="98" t="s">
        <v>70</v>
      </c>
    </row>
    <row r="13290" spans="17:63" ht="29.25" customHeight="1" x14ac:dyDescent="0.2">
      <c r="Q13290" s="92" t="s">
        <v>50</v>
      </c>
      <c r="BF13290" s="101" t="s">
        <v>58</v>
      </c>
      <c r="BK13290" s="98" t="s">
        <v>70</v>
      </c>
    </row>
    <row r="13291" spans="17:63" ht="29.25" customHeight="1" x14ac:dyDescent="0.2">
      <c r="Q13291" s="92" t="s">
        <v>50</v>
      </c>
      <c r="BF13291" s="101" t="s">
        <v>58</v>
      </c>
      <c r="BK13291" s="98" t="s">
        <v>70</v>
      </c>
    </row>
    <row r="13292" spans="17:63" ht="29.25" customHeight="1" x14ac:dyDescent="0.2">
      <c r="Q13292" s="92" t="s">
        <v>50</v>
      </c>
      <c r="BF13292" s="101" t="s">
        <v>58</v>
      </c>
      <c r="BK13292" s="98" t="s">
        <v>70</v>
      </c>
    </row>
    <row r="13293" spans="17:63" ht="29.25" customHeight="1" x14ac:dyDescent="0.2">
      <c r="Q13293" s="92" t="s">
        <v>50</v>
      </c>
      <c r="BF13293" s="101" t="s">
        <v>58</v>
      </c>
      <c r="BK13293" s="98" t="s">
        <v>70</v>
      </c>
    </row>
    <row r="13294" spans="17:63" ht="29.25" customHeight="1" x14ac:dyDescent="0.2">
      <c r="Q13294" s="92" t="s">
        <v>50</v>
      </c>
      <c r="BF13294" s="101" t="s">
        <v>58</v>
      </c>
      <c r="BK13294" s="98" t="s">
        <v>70</v>
      </c>
    </row>
    <row r="13295" spans="17:63" ht="29.25" customHeight="1" x14ac:dyDescent="0.2">
      <c r="Q13295" s="92" t="s">
        <v>50</v>
      </c>
      <c r="BF13295" s="101" t="s">
        <v>58</v>
      </c>
      <c r="BK13295" s="98" t="s">
        <v>70</v>
      </c>
    </row>
    <row r="13296" spans="17:63" ht="29.25" customHeight="1" x14ac:dyDescent="0.2">
      <c r="Q13296" s="92" t="s">
        <v>50</v>
      </c>
      <c r="BF13296" s="101" t="s">
        <v>58</v>
      </c>
      <c r="BK13296" s="98" t="s">
        <v>70</v>
      </c>
    </row>
    <row r="13297" spans="17:63" ht="29.25" customHeight="1" x14ac:dyDescent="0.2">
      <c r="Q13297" s="92" t="s">
        <v>50</v>
      </c>
      <c r="BF13297" s="101" t="s">
        <v>58</v>
      </c>
      <c r="BK13297" s="98" t="s">
        <v>70</v>
      </c>
    </row>
    <row r="13298" spans="17:63" ht="29.25" customHeight="1" x14ac:dyDescent="0.2">
      <c r="Q13298" s="92" t="s">
        <v>50</v>
      </c>
      <c r="BF13298" s="101" t="s">
        <v>58</v>
      </c>
      <c r="BK13298" s="98" t="s">
        <v>70</v>
      </c>
    </row>
    <row r="13299" spans="17:63" ht="29.25" customHeight="1" x14ac:dyDescent="0.2">
      <c r="Q13299" s="92" t="s">
        <v>50</v>
      </c>
      <c r="BF13299" s="101" t="s">
        <v>58</v>
      </c>
      <c r="BK13299" s="98" t="s">
        <v>70</v>
      </c>
    </row>
    <row r="13300" spans="17:63" ht="29.25" customHeight="1" x14ac:dyDescent="0.2">
      <c r="Q13300" s="92" t="s">
        <v>50</v>
      </c>
      <c r="BF13300" s="101" t="s">
        <v>58</v>
      </c>
      <c r="BK13300" s="98" t="s">
        <v>70</v>
      </c>
    </row>
    <row r="13301" spans="17:63" ht="29.25" customHeight="1" x14ac:dyDescent="0.2">
      <c r="Q13301" s="92" t="s">
        <v>50</v>
      </c>
      <c r="BF13301" s="101" t="s">
        <v>58</v>
      </c>
      <c r="BK13301" s="98" t="s">
        <v>70</v>
      </c>
    </row>
    <row r="13302" spans="17:63" ht="29.25" customHeight="1" x14ac:dyDescent="0.2">
      <c r="Q13302" s="92" t="s">
        <v>50</v>
      </c>
      <c r="BF13302" s="101" t="s">
        <v>58</v>
      </c>
      <c r="BK13302" s="98" t="s">
        <v>70</v>
      </c>
    </row>
    <row r="13303" spans="17:63" ht="29.25" customHeight="1" x14ac:dyDescent="0.2">
      <c r="Q13303" s="92" t="s">
        <v>50</v>
      </c>
      <c r="BF13303" s="101" t="s">
        <v>58</v>
      </c>
      <c r="BK13303" s="98" t="s">
        <v>70</v>
      </c>
    </row>
    <row r="13304" spans="17:63" ht="29.25" customHeight="1" x14ac:dyDescent="0.2">
      <c r="Q13304" s="92" t="s">
        <v>50</v>
      </c>
      <c r="BF13304" s="101" t="s">
        <v>58</v>
      </c>
      <c r="BK13304" s="98" t="s">
        <v>70</v>
      </c>
    </row>
    <row r="13305" spans="17:63" ht="29.25" customHeight="1" x14ac:dyDescent="0.2">
      <c r="Q13305" s="92" t="s">
        <v>50</v>
      </c>
      <c r="BF13305" s="101" t="s">
        <v>58</v>
      </c>
      <c r="BK13305" s="98" t="s">
        <v>70</v>
      </c>
    </row>
    <row r="13306" spans="17:63" ht="29.25" customHeight="1" x14ac:dyDescent="0.2">
      <c r="Q13306" s="92" t="s">
        <v>50</v>
      </c>
      <c r="BF13306" s="101" t="s">
        <v>58</v>
      </c>
      <c r="BK13306" s="98" t="s">
        <v>70</v>
      </c>
    </row>
    <row r="13307" spans="17:63" ht="29.25" customHeight="1" x14ac:dyDescent="0.2">
      <c r="Q13307" s="92" t="s">
        <v>50</v>
      </c>
      <c r="BF13307" s="101" t="s">
        <v>58</v>
      </c>
      <c r="BK13307" s="98" t="s">
        <v>70</v>
      </c>
    </row>
    <row r="13308" spans="17:63" ht="29.25" customHeight="1" x14ac:dyDescent="0.2">
      <c r="Q13308" s="92" t="s">
        <v>50</v>
      </c>
      <c r="BF13308" s="101" t="s">
        <v>58</v>
      </c>
      <c r="BK13308" s="98" t="s">
        <v>70</v>
      </c>
    </row>
    <row r="13309" spans="17:63" ht="29.25" customHeight="1" x14ac:dyDescent="0.2">
      <c r="Q13309" s="92" t="s">
        <v>50</v>
      </c>
      <c r="BF13309" s="101" t="s">
        <v>58</v>
      </c>
      <c r="BK13309" s="98" t="s">
        <v>70</v>
      </c>
    </row>
    <row r="13310" spans="17:63" ht="29.25" customHeight="1" x14ac:dyDescent="0.2">
      <c r="Q13310" s="92" t="s">
        <v>50</v>
      </c>
      <c r="BF13310" s="101" t="s">
        <v>58</v>
      </c>
      <c r="BK13310" s="98" t="s">
        <v>70</v>
      </c>
    </row>
    <row r="13311" spans="17:63" ht="29.25" customHeight="1" x14ac:dyDescent="0.2">
      <c r="Q13311" s="92" t="s">
        <v>50</v>
      </c>
      <c r="BF13311" s="101" t="s">
        <v>58</v>
      </c>
      <c r="BK13311" s="98" t="s">
        <v>70</v>
      </c>
    </row>
    <row r="13312" spans="17:63" ht="29.25" customHeight="1" x14ac:dyDescent="0.2">
      <c r="Q13312" s="92" t="s">
        <v>50</v>
      </c>
      <c r="BF13312" s="101" t="s">
        <v>58</v>
      </c>
      <c r="BK13312" s="98" t="s">
        <v>70</v>
      </c>
    </row>
    <row r="13313" spans="17:63" ht="29.25" customHeight="1" x14ac:dyDescent="0.2">
      <c r="Q13313" s="92" t="s">
        <v>50</v>
      </c>
      <c r="BF13313" s="101" t="s">
        <v>58</v>
      </c>
      <c r="BK13313" s="98" t="s">
        <v>70</v>
      </c>
    </row>
    <row r="13314" spans="17:63" ht="29.25" customHeight="1" x14ac:dyDescent="0.2">
      <c r="Q13314" s="92" t="s">
        <v>50</v>
      </c>
      <c r="BF13314" s="101" t="s">
        <v>58</v>
      </c>
      <c r="BK13314" s="98" t="s">
        <v>70</v>
      </c>
    </row>
    <row r="13315" spans="17:63" ht="29.25" customHeight="1" x14ac:dyDescent="0.2">
      <c r="Q13315" s="92" t="s">
        <v>50</v>
      </c>
      <c r="BF13315" s="101" t="s">
        <v>58</v>
      </c>
      <c r="BK13315" s="98" t="s">
        <v>70</v>
      </c>
    </row>
    <row r="13316" spans="17:63" ht="29.25" customHeight="1" x14ac:dyDescent="0.2">
      <c r="Q13316" s="92" t="s">
        <v>50</v>
      </c>
      <c r="BF13316" s="101" t="s">
        <v>58</v>
      </c>
      <c r="BK13316" s="98" t="s">
        <v>70</v>
      </c>
    </row>
    <row r="13317" spans="17:63" ht="29.25" customHeight="1" x14ac:dyDescent="0.2">
      <c r="Q13317" s="92" t="s">
        <v>50</v>
      </c>
      <c r="BF13317" s="101" t="s">
        <v>58</v>
      </c>
      <c r="BK13317" s="98" t="s">
        <v>70</v>
      </c>
    </row>
    <row r="13318" spans="17:63" ht="29.25" customHeight="1" x14ac:dyDescent="0.2">
      <c r="Q13318" s="92" t="s">
        <v>50</v>
      </c>
      <c r="BF13318" s="101" t="s">
        <v>58</v>
      </c>
      <c r="BK13318" s="98" t="s">
        <v>70</v>
      </c>
    </row>
    <row r="13319" spans="17:63" ht="29.25" customHeight="1" x14ac:dyDescent="0.2">
      <c r="Q13319" s="92" t="s">
        <v>50</v>
      </c>
      <c r="BF13319" s="101" t="s">
        <v>58</v>
      </c>
      <c r="BK13319" s="98" t="s">
        <v>70</v>
      </c>
    </row>
    <row r="13320" spans="17:63" ht="29.25" customHeight="1" x14ac:dyDescent="0.2">
      <c r="Q13320" s="92" t="s">
        <v>50</v>
      </c>
      <c r="BF13320" s="101" t="s">
        <v>58</v>
      </c>
      <c r="BK13320" s="98" t="s">
        <v>70</v>
      </c>
    </row>
    <row r="13321" spans="17:63" ht="29.25" customHeight="1" x14ac:dyDescent="0.2">
      <c r="Q13321" s="92" t="s">
        <v>50</v>
      </c>
      <c r="BF13321" s="101" t="s">
        <v>58</v>
      </c>
      <c r="BK13321" s="98" t="s">
        <v>70</v>
      </c>
    </row>
    <row r="13322" spans="17:63" ht="29.25" customHeight="1" x14ac:dyDescent="0.2">
      <c r="Q13322" s="92" t="s">
        <v>50</v>
      </c>
      <c r="BF13322" s="101" t="s">
        <v>58</v>
      </c>
      <c r="BK13322" s="98" t="s">
        <v>70</v>
      </c>
    </row>
    <row r="13323" spans="17:63" ht="29.25" customHeight="1" x14ac:dyDescent="0.2">
      <c r="Q13323" s="92" t="s">
        <v>50</v>
      </c>
      <c r="BF13323" s="101" t="s">
        <v>58</v>
      </c>
      <c r="BK13323" s="98" t="s">
        <v>70</v>
      </c>
    </row>
    <row r="13324" spans="17:63" ht="29.25" customHeight="1" x14ac:dyDescent="0.2">
      <c r="Q13324" s="92" t="s">
        <v>50</v>
      </c>
      <c r="BF13324" s="101" t="s">
        <v>58</v>
      </c>
      <c r="BK13324" s="98" t="s">
        <v>70</v>
      </c>
    </row>
    <row r="13325" spans="17:63" ht="29.25" customHeight="1" x14ac:dyDescent="0.2">
      <c r="Q13325" s="92" t="s">
        <v>50</v>
      </c>
      <c r="BF13325" s="101" t="s">
        <v>58</v>
      </c>
      <c r="BK13325" s="98" t="s">
        <v>70</v>
      </c>
    </row>
    <row r="13326" spans="17:63" ht="29.25" customHeight="1" x14ac:dyDescent="0.2">
      <c r="Q13326" s="92" t="s">
        <v>50</v>
      </c>
      <c r="BF13326" s="101" t="s">
        <v>58</v>
      </c>
      <c r="BK13326" s="98" t="s">
        <v>70</v>
      </c>
    </row>
    <row r="13327" spans="17:63" ht="29.25" customHeight="1" x14ac:dyDescent="0.2">
      <c r="Q13327" s="92" t="s">
        <v>50</v>
      </c>
      <c r="BF13327" s="101" t="s">
        <v>58</v>
      </c>
      <c r="BK13327" s="98" t="s">
        <v>70</v>
      </c>
    </row>
    <row r="13328" spans="17:63" ht="29.25" customHeight="1" x14ac:dyDescent="0.2">
      <c r="Q13328" s="92" t="s">
        <v>50</v>
      </c>
      <c r="BF13328" s="101" t="s">
        <v>58</v>
      </c>
      <c r="BK13328" s="98" t="s">
        <v>70</v>
      </c>
    </row>
    <row r="13329" spans="17:63" ht="29.25" customHeight="1" x14ac:dyDescent="0.2">
      <c r="Q13329" s="92" t="s">
        <v>50</v>
      </c>
      <c r="BF13329" s="101" t="s">
        <v>58</v>
      </c>
      <c r="BK13329" s="98" t="s">
        <v>70</v>
      </c>
    </row>
    <row r="13330" spans="17:63" ht="29.25" customHeight="1" x14ac:dyDescent="0.2">
      <c r="Q13330" s="92" t="s">
        <v>50</v>
      </c>
      <c r="BF13330" s="101" t="s">
        <v>58</v>
      </c>
      <c r="BK13330" s="98" t="s">
        <v>70</v>
      </c>
    </row>
    <row r="13331" spans="17:63" ht="29.25" customHeight="1" x14ac:dyDescent="0.2">
      <c r="Q13331" s="92" t="s">
        <v>50</v>
      </c>
      <c r="BF13331" s="101" t="s">
        <v>58</v>
      </c>
      <c r="BK13331" s="98" t="s">
        <v>70</v>
      </c>
    </row>
    <row r="13332" spans="17:63" ht="29.25" customHeight="1" x14ac:dyDescent="0.2">
      <c r="Q13332" s="92" t="s">
        <v>50</v>
      </c>
      <c r="BF13332" s="101" t="s">
        <v>58</v>
      </c>
      <c r="BK13332" s="98" t="s">
        <v>70</v>
      </c>
    </row>
    <row r="13333" spans="17:63" ht="29.25" customHeight="1" x14ac:dyDescent="0.2">
      <c r="Q13333" s="92" t="s">
        <v>50</v>
      </c>
      <c r="BF13333" s="101" t="s">
        <v>58</v>
      </c>
      <c r="BK13333" s="98" t="s">
        <v>70</v>
      </c>
    </row>
    <row r="13334" spans="17:63" ht="29.25" customHeight="1" x14ac:dyDescent="0.2">
      <c r="Q13334" s="92" t="s">
        <v>50</v>
      </c>
      <c r="BF13334" s="101" t="s">
        <v>58</v>
      </c>
      <c r="BK13334" s="98" t="s">
        <v>70</v>
      </c>
    </row>
    <row r="13335" spans="17:63" ht="29.25" customHeight="1" x14ac:dyDescent="0.2">
      <c r="Q13335" s="92" t="s">
        <v>50</v>
      </c>
      <c r="BF13335" s="101" t="s">
        <v>58</v>
      </c>
      <c r="BK13335" s="98" t="s">
        <v>70</v>
      </c>
    </row>
    <row r="13336" spans="17:63" ht="29.25" customHeight="1" x14ac:dyDescent="0.2">
      <c r="Q13336" s="92" t="s">
        <v>50</v>
      </c>
      <c r="BF13336" s="101" t="s">
        <v>58</v>
      </c>
      <c r="BK13336" s="98" t="s">
        <v>70</v>
      </c>
    </row>
    <row r="13337" spans="17:63" ht="29.25" customHeight="1" x14ac:dyDescent="0.2">
      <c r="Q13337" s="92" t="s">
        <v>50</v>
      </c>
      <c r="BF13337" s="101" t="s">
        <v>58</v>
      </c>
      <c r="BK13337" s="98" t="s">
        <v>70</v>
      </c>
    </row>
    <row r="13338" spans="17:63" ht="29.25" customHeight="1" x14ac:dyDescent="0.2">
      <c r="Q13338" s="92" t="s">
        <v>50</v>
      </c>
      <c r="BF13338" s="101" t="s">
        <v>58</v>
      </c>
      <c r="BK13338" s="98" t="s">
        <v>70</v>
      </c>
    </row>
    <row r="13339" spans="17:63" ht="29.25" customHeight="1" x14ac:dyDescent="0.2">
      <c r="Q13339" s="92" t="s">
        <v>50</v>
      </c>
      <c r="BF13339" s="101" t="s">
        <v>58</v>
      </c>
      <c r="BK13339" s="98" t="s">
        <v>70</v>
      </c>
    </row>
    <row r="13340" spans="17:63" ht="29.25" customHeight="1" x14ac:dyDescent="0.2">
      <c r="Q13340" s="92" t="s">
        <v>50</v>
      </c>
      <c r="BF13340" s="101" t="s">
        <v>58</v>
      </c>
      <c r="BK13340" s="98" t="s">
        <v>70</v>
      </c>
    </row>
    <row r="13341" spans="17:63" ht="29.25" customHeight="1" x14ac:dyDescent="0.2">
      <c r="Q13341" s="92" t="s">
        <v>50</v>
      </c>
      <c r="BF13341" s="101" t="s">
        <v>58</v>
      </c>
      <c r="BK13341" s="98" t="s">
        <v>70</v>
      </c>
    </row>
    <row r="13342" spans="17:63" ht="29.25" customHeight="1" x14ac:dyDescent="0.2">
      <c r="Q13342" s="92" t="s">
        <v>50</v>
      </c>
      <c r="BF13342" s="101" t="s">
        <v>58</v>
      </c>
      <c r="BK13342" s="98" t="s">
        <v>70</v>
      </c>
    </row>
    <row r="13343" spans="17:63" ht="29.25" customHeight="1" x14ac:dyDescent="0.2">
      <c r="Q13343" s="92" t="s">
        <v>50</v>
      </c>
      <c r="BF13343" s="101" t="s">
        <v>58</v>
      </c>
      <c r="BK13343" s="98" t="s">
        <v>70</v>
      </c>
    </row>
    <row r="13344" spans="17:63" ht="29.25" customHeight="1" x14ac:dyDescent="0.2">
      <c r="Q13344" s="92" t="s">
        <v>50</v>
      </c>
      <c r="BF13344" s="101" t="s">
        <v>58</v>
      </c>
      <c r="BK13344" s="98" t="s">
        <v>70</v>
      </c>
    </row>
    <row r="13345" spans="17:63" ht="29.25" customHeight="1" x14ac:dyDescent="0.2">
      <c r="Q13345" s="92" t="s">
        <v>50</v>
      </c>
      <c r="BF13345" s="101" t="s">
        <v>58</v>
      </c>
      <c r="BK13345" s="98" t="s">
        <v>70</v>
      </c>
    </row>
    <row r="13346" spans="17:63" ht="29.25" customHeight="1" x14ac:dyDescent="0.2">
      <c r="Q13346" s="92" t="s">
        <v>50</v>
      </c>
      <c r="BF13346" s="101" t="s">
        <v>58</v>
      </c>
      <c r="BK13346" s="98" t="s">
        <v>70</v>
      </c>
    </row>
    <row r="13347" spans="17:63" ht="29.25" customHeight="1" x14ac:dyDescent="0.2">
      <c r="Q13347" s="92" t="s">
        <v>50</v>
      </c>
      <c r="BF13347" s="101" t="s">
        <v>58</v>
      </c>
      <c r="BK13347" s="98" t="s">
        <v>70</v>
      </c>
    </row>
    <row r="13348" spans="17:63" ht="29.25" customHeight="1" x14ac:dyDescent="0.2">
      <c r="Q13348" s="92" t="s">
        <v>50</v>
      </c>
      <c r="BF13348" s="101" t="s">
        <v>58</v>
      </c>
      <c r="BK13348" s="98" t="s">
        <v>70</v>
      </c>
    </row>
    <row r="13349" spans="17:63" ht="29.25" customHeight="1" x14ac:dyDescent="0.2">
      <c r="Q13349" s="92" t="s">
        <v>50</v>
      </c>
      <c r="BF13349" s="101" t="s">
        <v>58</v>
      </c>
      <c r="BK13349" s="98" t="s">
        <v>70</v>
      </c>
    </row>
    <row r="13350" spans="17:63" ht="29.25" customHeight="1" x14ac:dyDescent="0.2">
      <c r="Q13350" s="92" t="s">
        <v>50</v>
      </c>
      <c r="BF13350" s="101" t="s">
        <v>58</v>
      </c>
      <c r="BK13350" s="98" t="s">
        <v>70</v>
      </c>
    </row>
    <row r="13351" spans="17:63" ht="29.25" customHeight="1" x14ac:dyDescent="0.2">
      <c r="Q13351" s="92" t="s">
        <v>50</v>
      </c>
      <c r="BF13351" s="101" t="s">
        <v>58</v>
      </c>
      <c r="BK13351" s="98" t="s">
        <v>70</v>
      </c>
    </row>
    <row r="13352" spans="17:63" ht="29.25" customHeight="1" x14ac:dyDescent="0.2">
      <c r="Q13352" s="92" t="s">
        <v>50</v>
      </c>
      <c r="BF13352" s="101" t="s">
        <v>58</v>
      </c>
      <c r="BK13352" s="98" t="s">
        <v>70</v>
      </c>
    </row>
    <row r="13353" spans="17:63" ht="29.25" customHeight="1" x14ac:dyDescent="0.2">
      <c r="Q13353" s="92" t="s">
        <v>50</v>
      </c>
      <c r="BF13353" s="101" t="s">
        <v>58</v>
      </c>
      <c r="BK13353" s="98" t="s">
        <v>70</v>
      </c>
    </row>
    <row r="13354" spans="17:63" ht="29.25" customHeight="1" x14ac:dyDescent="0.2">
      <c r="Q13354" s="92" t="s">
        <v>50</v>
      </c>
      <c r="BF13354" s="101" t="s">
        <v>58</v>
      </c>
      <c r="BK13354" s="98" t="s">
        <v>70</v>
      </c>
    </row>
    <row r="13355" spans="17:63" ht="29.25" customHeight="1" x14ac:dyDescent="0.2">
      <c r="Q13355" s="92" t="s">
        <v>50</v>
      </c>
      <c r="BF13355" s="101" t="s">
        <v>58</v>
      </c>
      <c r="BK13355" s="98" t="s">
        <v>70</v>
      </c>
    </row>
    <row r="13356" spans="17:63" ht="29.25" customHeight="1" x14ac:dyDescent="0.2">
      <c r="Q13356" s="92" t="s">
        <v>50</v>
      </c>
      <c r="BF13356" s="101" t="s">
        <v>58</v>
      </c>
      <c r="BK13356" s="98" t="s">
        <v>70</v>
      </c>
    </row>
    <row r="13357" spans="17:63" ht="29.25" customHeight="1" x14ac:dyDescent="0.2">
      <c r="Q13357" s="92" t="s">
        <v>50</v>
      </c>
      <c r="BF13357" s="101" t="s">
        <v>58</v>
      </c>
      <c r="BK13357" s="98" t="s">
        <v>70</v>
      </c>
    </row>
    <row r="13358" spans="17:63" ht="29.25" customHeight="1" x14ac:dyDescent="0.2">
      <c r="Q13358" s="92" t="s">
        <v>50</v>
      </c>
      <c r="BF13358" s="101" t="s">
        <v>58</v>
      </c>
      <c r="BK13358" s="98" t="s">
        <v>70</v>
      </c>
    </row>
    <row r="13359" spans="17:63" ht="29.25" customHeight="1" x14ac:dyDescent="0.2">
      <c r="Q13359" s="92" t="s">
        <v>50</v>
      </c>
      <c r="BF13359" s="101" t="s">
        <v>58</v>
      </c>
      <c r="BK13359" s="98" t="s">
        <v>70</v>
      </c>
    </row>
    <row r="13360" spans="17:63" ht="29.25" customHeight="1" x14ac:dyDescent="0.2">
      <c r="Q13360" s="92" t="s">
        <v>50</v>
      </c>
      <c r="BF13360" s="101" t="s">
        <v>58</v>
      </c>
      <c r="BK13360" s="98" t="s">
        <v>70</v>
      </c>
    </row>
    <row r="13361" spans="17:63" ht="29.25" customHeight="1" x14ac:dyDescent="0.2">
      <c r="Q13361" s="92" t="s">
        <v>50</v>
      </c>
      <c r="BF13361" s="101" t="s">
        <v>58</v>
      </c>
      <c r="BK13361" s="98" t="s">
        <v>70</v>
      </c>
    </row>
    <row r="13362" spans="17:63" ht="29.25" customHeight="1" x14ac:dyDescent="0.2">
      <c r="Q13362" s="92" t="s">
        <v>50</v>
      </c>
      <c r="BF13362" s="101" t="s">
        <v>58</v>
      </c>
      <c r="BK13362" s="98" t="s">
        <v>70</v>
      </c>
    </row>
    <row r="13363" spans="17:63" ht="29.25" customHeight="1" x14ac:dyDescent="0.2">
      <c r="Q13363" s="92" t="s">
        <v>50</v>
      </c>
      <c r="BF13363" s="101" t="s">
        <v>58</v>
      </c>
      <c r="BK13363" s="98" t="s">
        <v>70</v>
      </c>
    </row>
    <row r="13364" spans="17:63" ht="29.25" customHeight="1" x14ac:dyDescent="0.2">
      <c r="Q13364" s="92" t="s">
        <v>50</v>
      </c>
      <c r="BF13364" s="101" t="s">
        <v>58</v>
      </c>
      <c r="BK13364" s="98" t="s">
        <v>70</v>
      </c>
    </row>
    <row r="13365" spans="17:63" ht="29.25" customHeight="1" x14ac:dyDescent="0.2">
      <c r="Q13365" s="92" t="s">
        <v>50</v>
      </c>
      <c r="BF13365" s="101" t="s">
        <v>58</v>
      </c>
      <c r="BK13365" s="98" t="s">
        <v>70</v>
      </c>
    </row>
    <row r="13366" spans="17:63" ht="29.25" customHeight="1" x14ac:dyDescent="0.2">
      <c r="Q13366" s="92" t="s">
        <v>50</v>
      </c>
      <c r="BF13366" s="101" t="s">
        <v>58</v>
      </c>
      <c r="BK13366" s="98" t="s">
        <v>70</v>
      </c>
    </row>
    <row r="13367" spans="17:63" ht="29.25" customHeight="1" x14ac:dyDescent="0.2">
      <c r="Q13367" s="92" t="s">
        <v>50</v>
      </c>
      <c r="BF13367" s="101" t="s">
        <v>58</v>
      </c>
      <c r="BK13367" s="98" t="s">
        <v>70</v>
      </c>
    </row>
    <row r="13368" spans="17:63" ht="29.25" customHeight="1" x14ac:dyDescent="0.2">
      <c r="Q13368" s="92" t="s">
        <v>50</v>
      </c>
      <c r="BF13368" s="101" t="s">
        <v>58</v>
      </c>
      <c r="BK13368" s="98" t="s">
        <v>70</v>
      </c>
    </row>
    <row r="13369" spans="17:63" ht="29.25" customHeight="1" x14ac:dyDescent="0.2">
      <c r="Q13369" s="92" t="s">
        <v>50</v>
      </c>
      <c r="BF13369" s="101" t="s">
        <v>58</v>
      </c>
      <c r="BK13369" s="98" t="s">
        <v>70</v>
      </c>
    </row>
    <row r="13370" spans="17:63" ht="29.25" customHeight="1" x14ac:dyDescent="0.2">
      <c r="Q13370" s="92" t="s">
        <v>50</v>
      </c>
      <c r="BF13370" s="101" t="s">
        <v>58</v>
      </c>
      <c r="BK13370" s="98" t="s">
        <v>70</v>
      </c>
    </row>
    <row r="13371" spans="17:63" ht="29.25" customHeight="1" x14ac:dyDescent="0.2">
      <c r="Q13371" s="92" t="s">
        <v>50</v>
      </c>
      <c r="BF13371" s="101" t="s">
        <v>58</v>
      </c>
      <c r="BK13371" s="98" t="s">
        <v>70</v>
      </c>
    </row>
    <row r="13372" spans="17:63" ht="29.25" customHeight="1" x14ac:dyDescent="0.2">
      <c r="Q13372" s="92" t="s">
        <v>50</v>
      </c>
      <c r="BF13372" s="101" t="s">
        <v>58</v>
      </c>
      <c r="BK13372" s="98" t="s">
        <v>70</v>
      </c>
    </row>
    <row r="13373" spans="17:63" ht="29.25" customHeight="1" x14ac:dyDescent="0.2">
      <c r="Q13373" s="92" t="s">
        <v>50</v>
      </c>
      <c r="BF13373" s="101" t="s">
        <v>58</v>
      </c>
      <c r="BK13373" s="98" t="s">
        <v>70</v>
      </c>
    </row>
    <row r="13374" spans="17:63" ht="29.25" customHeight="1" x14ac:dyDescent="0.2">
      <c r="Q13374" s="92" t="s">
        <v>50</v>
      </c>
      <c r="BF13374" s="101" t="s">
        <v>58</v>
      </c>
      <c r="BK13374" s="98" t="s">
        <v>70</v>
      </c>
    </row>
    <row r="13375" spans="17:63" ht="29.25" customHeight="1" x14ac:dyDescent="0.2">
      <c r="Q13375" s="92" t="s">
        <v>50</v>
      </c>
      <c r="BF13375" s="101" t="s">
        <v>58</v>
      </c>
      <c r="BK13375" s="98" t="s">
        <v>70</v>
      </c>
    </row>
    <row r="13376" spans="17:63" ht="29.25" customHeight="1" x14ac:dyDescent="0.2">
      <c r="Q13376" s="92" t="s">
        <v>50</v>
      </c>
      <c r="BF13376" s="101" t="s">
        <v>58</v>
      </c>
      <c r="BK13376" s="98" t="s">
        <v>70</v>
      </c>
    </row>
    <row r="13377" spans="17:63" ht="29.25" customHeight="1" x14ac:dyDescent="0.2">
      <c r="Q13377" s="92" t="s">
        <v>50</v>
      </c>
      <c r="BF13377" s="101" t="s">
        <v>58</v>
      </c>
      <c r="BK13377" s="98" t="s">
        <v>70</v>
      </c>
    </row>
    <row r="13378" spans="17:63" ht="29.25" customHeight="1" x14ac:dyDescent="0.2">
      <c r="Q13378" s="92" t="s">
        <v>50</v>
      </c>
      <c r="BF13378" s="101" t="s">
        <v>58</v>
      </c>
      <c r="BK13378" s="98" t="s">
        <v>70</v>
      </c>
    </row>
    <row r="13379" spans="17:63" ht="29.25" customHeight="1" x14ac:dyDescent="0.2">
      <c r="Q13379" s="92" t="s">
        <v>50</v>
      </c>
      <c r="BF13379" s="101" t="s">
        <v>58</v>
      </c>
      <c r="BK13379" s="98" t="s">
        <v>70</v>
      </c>
    </row>
    <row r="13380" spans="17:63" ht="29.25" customHeight="1" x14ac:dyDescent="0.2">
      <c r="Q13380" s="92" t="s">
        <v>50</v>
      </c>
      <c r="BF13380" s="101" t="s">
        <v>58</v>
      </c>
      <c r="BK13380" s="98" t="s">
        <v>70</v>
      </c>
    </row>
    <row r="13381" spans="17:63" ht="29.25" customHeight="1" x14ac:dyDescent="0.2">
      <c r="Q13381" s="92" t="s">
        <v>50</v>
      </c>
      <c r="BF13381" s="101" t="s">
        <v>58</v>
      </c>
      <c r="BK13381" s="98" t="s">
        <v>70</v>
      </c>
    </row>
    <row r="13382" spans="17:63" ht="29.25" customHeight="1" x14ac:dyDescent="0.2">
      <c r="Q13382" s="92" t="s">
        <v>50</v>
      </c>
      <c r="BF13382" s="101" t="s">
        <v>58</v>
      </c>
      <c r="BK13382" s="98" t="s">
        <v>70</v>
      </c>
    </row>
    <row r="13383" spans="17:63" ht="29.25" customHeight="1" x14ac:dyDescent="0.2">
      <c r="Q13383" s="92" t="s">
        <v>50</v>
      </c>
      <c r="BF13383" s="101" t="s">
        <v>58</v>
      </c>
      <c r="BK13383" s="98" t="s">
        <v>70</v>
      </c>
    </row>
    <row r="13384" spans="17:63" ht="29.25" customHeight="1" x14ac:dyDescent="0.2">
      <c r="Q13384" s="92" t="s">
        <v>50</v>
      </c>
      <c r="BF13384" s="101" t="s">
        <v>58</v>
      </c>
      <c r="BK13384" s="98" t="s">
        <v>70</v>
      </c>
    </row>
    <row r="13385" spans="17:63" ht="29.25" customHeight="1" x14ac:dyDescent="0.2">
      <c r="Q13385" s="92" t="s">
        <v>50</v>
      </c>
      <c r="BF13385" s="101" t="s">
        <v>58</v>
      </c>
      <c r="BK13385" s="98" t="s">
        <v>70</v>
      </c>
    </row>
    <row r="13386" spans="17:63" ht="29.25" customHeight="1" x14ac:dyDescent="0.2">
      <c r="Q13386" s="92" t="s">
        <v>50</v>
      </c>
      <c r="BF13386" s="101" t="s">
        <v>58</v>
      </c>
      <c r="BK13386" s="98" t="s">
        <v>70</v>
      </c>
    </row>
    <row r="13387" spans="17:63" ht="29.25" customHeight="1" x14ac:dyDescent="0.2">
      <c r="Q13387" s="92" t="s">
        <v>50</v>
      </c>
      <c r="BF13387" s="101" t="s">
        <v>58</v>
      </c>
      <c r="BK13387" s="98" t="s">
        <v>70</v>
      </c>
    </row>
    <row r="13388" spans="17:63" ht="29.25" customHeight="1" x14ac:dyDescent="0.2">
      <c r="Q13388" s="92" t="s">
        <v>50</v>
      </c>
      <c r="BF13388" s="101" t="s">
        <v>58</v>
      </c>
      <c r="BK13388" s="98" t="s">
        <v>70</v>
      </c>
    </row>
    <row r="13389" spans="17:63" ht="29.25" customHeight="1" x14ac:dyDescent="0.2">
      <c r="Q13389" s="92" t="s">
        <v>50</v>
      </c>
      <c r="BF13389" s="101" t="s">
        <v>58</v>
      </c>
      <c r="BK13389" s="98" t="s">
        <v>70</v>
      </c>
    </row>
    <row r="13390" spans="17:63" ht="29.25" customHeight="1" x14ac:dyDescent="0.2">
      <c r="Q13390" s="92" t="s">
        <v>50</v>
      </c>
      <c r="BF13390" s="101" t="s">
        <v>58</v>
      </c>
      <c r="BK13390" s="98" t="s">
        <v>70</v>
      </c>
    </row>
    <row r="13391" spans="17:63" ht="29.25" customHeight="1" x14ac:dyDescent="0.2">
      <c r="Q13391" s="92" t="s">
        <v>50</v>
      </c>
      <c r="BF13391" s="101" t="s">
        <v>58</v>
      </c>
      <c r="BK13391" s="98" t="s">
        <v>70</v>
      </c>
    </row>
    <row r="13392" spans="17:63" ht="29.25" customHeight="1" x14ac:dyDescent="0.2">
      <c r="Q13392" s="92" t="s">
        <v>50</v>
      </c>
      <c r="BF13392" s="101" t="s">
        <v>58</v>
      </c>
      <c r="BK13392" s="98" t="s">
        <v>70</v>
      </c>
    </row>
    <row r="13393" spans="17:63" ht="29.25" customHeight="1" x14ac:dyDescent="0.2">
      <c r="Q13393" s="92" t="s">
        <v>50</v>
      </c>
      <c r="BF13393" s="101" t="s">
        <v>58</v>
      </c>
      <c r="BK13393" s="98" t="s">
        <v>70</v>
      </c>
    </row>
    <row r="13394" spans="17:63" ht="29.25" customHeight="1" x14ac:dyDescent="0.2">
      <c r="Q13394" s="92" t="s">
        <v>50</v>
      </c>
      <c r="BF13394" s="101" t="s">
        <v>58</v>
      </c>
      <c r="BK13394" s="98" t="s">
        <v>70</v>
      </c>
    </row>
    <row r="13395" spans="17:63" ht="29.25" customHeight="1" x14ac:dyDescent="0.2">
      <c r="Q13395" s="92" t="s">
        <v>50</v>
      </c>
      <c r="BF13395" s="101" t="s">
        <v>58</v>
      </c>
      <c r="BK13395" s="98" t="s">
        <v>70</v>
      </c>
    </row>
    <row r="13396" spans="17:63" ht="29.25" customHeight="1" x14ac:dyDescent="0.2">
      <c r="Q13396" s="92" t="s">
        <v>50</v>
      </c>
      <c r="BF13396" s="101" t="s">
        <v>58</v>
      </c>
      <c r="BK13396" s="98" t="s">
        <v>70</v>
      </c>
    </row>
    <row r="13397" spans="17:63" ht="29.25" customHeight="1" x14ac:dyDescent="0.2">
      <c r="Q13397" s="92" t="s">
        <v>50</v>
      </c>
      <c r="BF13397" s="101" t="s">
        <v>58</v>
      </c>
      <c r="BK13397" s="98" t="s">
        <v>70</v>
      </c>
    </row>
    <row r="13398" spans="17:63" ht="29.25" customHeight="1" x14ac:dyDescent="0.2">
      <c r="Q13398" s="92" t="s">
        <v>50</v>
      </c>
      <c r="BF13398" s="101" t="s">
        <v>58</v>
      </c>
      <c r="BK13398" s="98" t="s">
        <v>70</v>
      </c>
    </row>
    <row r="13399" spans="17:63" ht="29.25" customHeight="1" x14ac:dyDescent="0.2">
      <c r="Q13399" s="92" t="s">
        <v>50</v>
      </c>
      <c r="BF13399" s="101" t="s">
        <v>58</v>
      </c>
      <c r="BK13399" s="98" t="s">
        <v>70</v>
      </c>
    </row>
    <row r="13400" spans="17:63" ht="29.25" customHeight="1" x14ac:dyDescent="0.2">
      <c r="Q13400" s="92" t="s">
        <v>50</v>
      </c>
      <c r="BF13400" s="101" t="s">
        <v>58</v>
      </c>
      <c r="BK13400" s="98" t="s">
        <v>70</v>
      </c>
    </row>
    <row r="13401" spans="17:63" ht="29.25" customHeight="1" x14ac:dyDescent="0.2">
      <c r="Q13401" s="92" t="s">
        <v>50</v>
      </c>
      <c r="BF13401" s="101" t="s">
        <v>58</v>
      </c>
      <c r="BK13401" s="98" t="s">
        <v>70</v>
      </c>
    </row>
    <row r="13402" spans="17:63" ht="29.25" customHeight="1" x14ac:dyDescent="0.2">
      <c r="Q13402" s="92" t="s">
        <v>50</v>
      </c>
      <c r="BF13402" s="101" t="s">
        <v>58</v>
      </c>
      <c r="BK13402" s="98" t="s">
        <v>70</v>
      </c>
    </row>
    <row r="13403" spans="17:63" ht="29.25" customHeight="1" x14ac:dyDescent="0.2">
      <c r="Q13403" s="92" t="s">
        <v>50</v>
      </c>
      <c r="BF13403" s="101" t="s">
        <v>58</v>
      </c>
      <c r="BK13403" s="98" t="s">
        <v>70</v>
      </c>
    </row>
    <row r="13404" spans="17:63" ht="29.25" customHeight="1" x14ac:dyDescent="0.2">
      <c r="Q13404" s="92" t="s">
        <v>50</v>
      </c>
      <c r="BF13404" s="101" t="s">
        <v>58</v>
      </c>
      <c r="BK13404" s="98" t="s">
        <v>70</v>
      </c>
    </row>
    <row r="13405" spans="17:63" ht="29.25" customHeight="1" x14ac:dyDescent="0.2">
      <c r="Q13405" s="92" t="s">
        <v>50</v>
      </c>
      <c r="BF13405" s="101" t="s">
        <v>58</v>
      </c>
      <c r="BK13405" s="98" t="s">
        <v>70</v>
      </c>
    </row>
    <row r="13406" spans="17:63" ht="29.25" customHeight="1" x14ac:dyDescent="0.2">
      <c r="Q13406" s="92" t="s">
        <v>50</v>
      </c>
      <c r="BF13406" s="101" t="s">
        <v>58</v>
      </c>
      <c r="BK13406" s="98" t="s">
        <v>70</v>
      </c>
    </row>
    <row r="13407" spans="17:63" ht="29.25" customHeight="1" x14ac:dyDescent="0.2">
      <c r="Q13407" s="92" t="s">
        <v>50</v>
      </c>
      <c r="BF13407" s="101" t="s">
        <v>58</v>
      </c>
      <c r="BK13407" s="98" t="s">
        <v>70</v>
      </c>
    </row>
    <row r="13408" spans="17:63" ht="29.25" customHeight="1" x14ac:dyDescent="0.2">
      <c r="Q13408" s="92" t="s">
        <v>50</v>
      </c>
      <c r="BF13408" s="101" t="s">
        <v>58</v>
      </c>
      <c r="BK13408" s="98" t="s">
        <v>70</v>
      </c>
    </row>
    <row r="13409" spans="17:63" ht="29.25" customHeight="1" x14ac:dyDescent="0.2">
      <c r="Q13409" s="92" t="s">
        <v>50</v>
      </c>
      <c r="BF13409" s="101" t="s">
        <v>58</v>
      </c>
      <c r="BK13409" s="98" t="s">
        <v>70</v>
      </c>
    </row>
    <row r="13410" spans="17:63" ht="29.25" customHeight="1" x14ac:dyDescent="0.2">
      <c r="Q13410" s="92" t="s">
        <v>50</v>
      </c>
      <c r="BF13410" s="101" t="s">
        <v>58</v>
      </c>
      <c r="BK13410" s="98" t="s">
        <v>70</v>
      </c>
    </row>
    <row r="13411" spans="17:63" ht="29.25" customHeight="1" x14ac:dyDescent="0.2">
      <c r="Q13411" s="92" t="s">
        <v>50</v>
      </c>
      <c r="BF13411" s="101" t="s">
        <v>58</v>
      </c>
      <c r="BK13411" s="98" t="s">
        <v>70</v>
      </c>
    </row>
    <row r="13412" spans="17:63" ht="29.25" customHeight="1" x14ac:dyDescent="0.2">
      <c r="Q13412" s="92" t="s">
        <v>50</v>
      </c>
      <c r="BF13412" s="101" t="s">
        <v>58</v>
      </c>
      <c r="BK13412" s="98" t="s">
        <v>70</v>
      </c>
    </row>
    <row r="13413" spans="17:63" ht="29.25" customHeight="1" x14ac:dyDescent="0.2">
      <c r="Q13413" s="92" t="s">
        <v>50</v>
      </c>
      <c r="BF13413" s="101" t="s">
        <v>58</v>
      </c>
      <c r="BK13413" s="98" t="s">
        <v>70</v>
      </c>
    </row>
    <row r="13414" spans="17:63" ht="29.25" customHeight="1" x14ac:dyDescent="0.2">
      <c r="Q13414" s="92" t="s">
        <v>50</v>
      </c>
      <c r="BF13414" s="101" t="s">
        <v>58</v>
      </c>
      <c r="BK13414" s="98" t="s">
        <v>70</v>
      </c>
    </row>
    <row r="13415" spans="17:63" ht="29.25" customHeight="1" x14ac:dyDescent="0.2">
      <c r="Q13415" s="92" t="s">
        <v>50</v>
      </c>
      <c r="BF13415" s="101" t="s">
        <v>58</v>
      </c>
      <c r="BK13415" s="98" t="s">
        <v>70</v>
      </c>
    </row>
    <row r="13416" spans="17:63" ht="29.25" customHeight="1" x14ac:dyDescent="0.2">
      <c r="Q13416" s="92" t="s">
        <v>50</v>
      </c>
      <c r="BF13416" s="101" t="s">
        <v>58</v>
      </c>
      <c r="BK13416" s="98" t="s">
        <v>70</v>
      </c>
    </row>
    <row r="13417" spans="17:63" ht="29.25" customHeight="1" x14ac:dyDescent="0.2">
      <c r="Q13417" s="92" t="s">
        <v>50</v>
      </c>
      <c r="BF13417" s="101" t="s">
        <v>58</v>
      </c>
      <c r="BK13417" s="98" t="s">
        <v>70</v>
      </c>
    </row>
    <row r="13418" spans="17:63" ht="29.25" customHeight="1" x14ac:dyDescent="0.2">
      <c r="Q13418" s="92" t="s">
        <v>50</v>
      </c>
      <c r="BF13418" s="101" t="s">
        <v>58</v>
      </c>
      <c r="BK13418" s="98" t="s">
        <v>70</v>
      </c>
    </row>
    <row r="13419" spans="17:63" ht="29.25" customHeight="1" x14ac:dyDescent="0.2">
      <c r="Q13419" s="92" t="s">
        <v>50</v>
      </c>
      <c r="BF13419" s="101" t="s">
        <v>58</v>
      </c>
      <c r="BK13419" s="98" t="s">
        <v>70</v>
      </c>
    </row>
    <row r="13420" spans="17:63" ht="29.25" customHeight="1" x14ac:dyDescent="0.2">
      <c r="Q13420" s="92" t="s">
        <v>50</v>
      </c>
      <c r="BF13420" s="101" t="s">
        <v>58</v>
      </c>
      <c r="BK13420" s="98" t="s">
        <v>70</v>
      </c>
    </row>
    <row r="13421" spans="17:63" ht="29.25" customHeight="1" x14ac:dyDescent="0.2">
      <c r="Q13421" s="92" t="s">
        <v>50</v>
      </c>
      <c r="BF13421" s="101" t="s">
        <v>58</v>
      </c>
      <c r="BK13421" s="98" t="s">
        <v>70</v>
      </c>
    </row>
    <row r="13422" spans="17:63" ht="29.25" customHeight="1" x14ac:dyDescent="0.2">
      <c r="Q13422" s="92" t="s">
        <v>50</v>
      </c>
      <c r="BF13422" s="101" t="s">
        <v>58</v>
      </c>
      <c r="BK13422" s="98" t="s">
        <v>70</v>
      </c>
    </row>
    <row r="13423" spans="17:63" ht="29.25" customHeight="1" x14ac:dyDescent="0.2">
      <c r="Q13423" s="92" t="s">
        <v>50</v>
      </c>
      <c r="BF13423" s="101" t="s">
        <v>58</v>
      </c>
      <c r="BK13423" s="98" t="s">
        <v>70</v>
      </c>
    </row>
    <row r="13424" spans="17:63" ht="29.25" customHeight="1" x14ac:dyDescent="0.2">
      <c r="Q13424" s="92" t="s">
        <v>50</v>
      </c>
      <c r="BF13424" s="101" t="s">
        <v>58</v>
      </c>
      <c r="BK13424" s="98" t="s">
        <v>70</v>
      </c>
    </row>
    <row r="13425" spans="17:63" ht="29.25" customHeight="1" x14ac:dyDescent="0.2">
      <c r="Q13425" s="92" t="s">
        <v>50</v>
      </c>
      <c r="BF13425" s="101" t="s">
        <v>58</v>
      </c>
      <c r="BK13425" s="98" t="s">
        <v>70</v>
      </c>
    </row>
    <row r="13426" spans="17:63" ht="29.25" customHeight="1" x14ac:dyDescent="0.2">
      <c r="Q13426" s="92" t="s">
        <v>50</v>
      </c>
      <c r="BF13426" s="101" t="s">
        <v>58</v>
      </c>
      <c r="BK13426" s="98" t="s">
        <v>70</v>
      </c>
    </row>
    <row r="13427" spans="17:63" ht="29.25" customHeight="1" x14ac:dyDescent="0.2">
      <c r="Q13427" s="92" t="s">
        <v>50</v>
      </c>
      <c r="BF13427" s="101" t="s">
        <v>58</v>
      </c>
      <c r="BK13427" s="98" t="s">
        <v>70</v>
      </c>
    </row>
    <row r="13428" spans="17:63" ht="29.25" customHeight="1" x14ac:dyDescent="0.2">
      <c r="Q13428" s="92" t="s">
        <v>50</v>
      </c>
      <c r="BF13428" s="101" t="s">
        <v>58</v>
      </c>
      <c r="BK13428" s="98" t="s">
        <v>70</v>
      </c>
    </row>
    <row r="13429" spans="17:63" ht="29.25" customHeight="1" x14ac:dyDescent="0.2">
      <c r="Q13429" s="92" t="s">
        <v>50</v>
      </c>
      <c r="BF13429" s="101" t="s">
        <v>58</v>
      </c>
      <c r="BK13429" s="98" t="s">
        <v>70</v>
      </c>
    </row>
    <row r="13430" spans="17:63" ht="29.25" customHeight="1" x14ac:dyDescent="0.2">
      <c r="Q13430" s="92" t="s">
        <v>50</v>
      </c>
      <c r="BF13430" s="101" t="s">
        <v>58</v>
      </c>
      <c r="BK13430" s="98" t="s">
        <v>70</v>
      </c>
    </row>
    <row r="13431" spans="17:63" ht="29.25" customHeight="1" x14ac:dyDescent="0.2">
      <c r="Q13431" s="92" t="s">
        <v>50</v>
      </c>
      <c r="BF13431" s="101" t="s">
        <v>58</v>
      </c>
      <c r="BK13431" s="98" t="s">
        <v>70</v>
      </c>
    </row>
    <row r="13432" spans="17:63" ht="29.25" customHeight="1" x14ac:dyDescent="0.2">
      <c r="Q13432" s="92" t="s">
        <v>50</v>
      </c>
      <c r="BF13432" s="101" t="s">
        <v>58</v>
      </c>
      <c r="BK13432" s="98" t="s">
        <v>70</v>
      </c>
    </row>
    <row r="13433" spans="17:63" ht="29.25" customHeight="1" x14ac:dyDescent="0.2">
      <c r="Q13433" s="92" t="s">
        <v>50</v>
      </c>
      <c r="BF13433" s="101" t="s">
        <v>58</v>
      </c>
      <c r="BK13433" s="98" t="s">
        <v>70</v>
      </c>
    </row>
    <row r="13434" spans="17:63" ht="29.25" customHeight="1" x14ac:dyDescent="0.2">
      <c r="Q13434" s="92" t="s">
        <v>50</v>
      </c>
      <c r="BF13434" s="101" t="s">
        <v>58</v>
      </c>
      <c r="BK13434" s="98" t="s">
        <v>70</v>
      </c>
    </row>
    <row r="13435" spans="17:63" ht="29.25" customHeight="1" x14ac:dyDescent="0.2">
      <c r="Q13435" s="92" t="s">
        <v>50</v>
      </c>
      <c r="BF13435" s="101" t="s">
        <v>58</v>
      </c>
      <c r="BK13435" s="98" t="s">
        <v>70</v>
      </c>
    </row>
    <row r="13436" spans="17:63" ht="29.25" customHeight="1" x14ac:dyDescent="0.2">
      <c r="Q13436" s="92" t="s">
        <v>50</v>
      </c>
      <c r="BF13436" s="101" t="s">
        <v>58</v>
      </c>
      <c r="BK13436" s="98" t="s">
        <v>70</v>
      </c>
    </row>
    <row r="13437" spans="17:63" ht="29.25" customHeight="1" x14ac:dyDescent="0.2">
      <c r="Q13437" s="92" t="s">
        <v>50</v>
      </c>
      <c r="BF13437" s="101" t="s">
        <v>58</v>
      </c>
      <c r="BK13437" s="98" t="s">
        <v>70</v>
      </c>
    </row>
    <row r="13438" spans="17:63" ht="29.25" customHeight="1" x14ac:dyDescent="0.2">
      <c r="Q13438" s="92" t="s">
        <v>50</v>
      </c>
      <c r="BF13438" s="101" t="s">
        <v>58</v>
      </c>
      <c r="BK13438" s="98" t="s">
        <v>70</v>
      </c>
    </row>
    <row r="13439" spans="17:63" ht="29.25" customHeight="1" x14ac:dyDescent="0.2">
      <c r="Q13439" s="92" t="s">
        <v>50</v>
      </c>
      <c r="BF13439" s="101" t="s">
        <v>58</v>
      </c>
      <c r="BK13439" s="98" t="s">
        <v>70</v>
      </c>
    </row>
    <row r="13440" spans="17:63" ht="29.25" customHeight="1" x14ac:dyDescent="0.2">
      <c r="Q13440" s="92" t="s">
        <v>50</v>
      </c>
      <c r="BF13440" s="101" t="s">
        <v>58</v>
      </c>
      <c r="BK13440" s="98" t="s">
        <v>70</v>
      </c>
    </row>
    <row r="13441" spans="17:63" ht="29.25" customHeight="1" x14ac:dyDescent="0.2">
      <c r="Q13441" s="92" t="s">
        <v>50</v>
      </c>
      <c r="BF13441" s="101" t="s">
        <v>58</v>
      </c>
      <c r="BK13441" s="98" t="s">
        <v>70</v>
      </c>
    </row>
    <row r="13442" spans="17:63" ht="29.25" customHeight="1" x14ac:dyDescent="0.2">
      <c r="Q13442" s="92" t="s">
        <v>50</v>
      </c>
      <c r="BF13442" s="101" t="s">
        <v>58</v>
      </c>
      <c r="BK13442" s="98" t="s">
        <v>70</v>
      </c>
    </row>
    <row r="13443" spans="17:63" ht="29.25" customHeight="1" x14ac:dyDescent="0.2">
      <c r="Q13443" s="92" t="s">
        <v>50</v>
      </c>
      <c r="BF13443" s="101" t="s">
        <v>58</v>
      </c>
      <c r="BK13443" s="98" t="s">
        <v>70</v>
      </c>
    </row>
    <row r="13444" spans="17:63" ht="29.25" customHeight="1" x14ac:dyDescent="0.2">
      <c r="Q13444" s="92" t="s">
        <v>50</v>
      </c>
      <c r="BF13444" s="101" t="s">
        <v>58</v>
      </c>
      <c r="BK13444" s="98" t="s">
        <v>70</v>
      </c>
    </row>
    <row r="13445" spans="17:63" ht="29.25" customHeight="1" x14ac:dyDescent="0.2">
      <c r="Q13445" s="92" t="s">
        <v>50</v>
      </c>
      <c r="BF13445" s="101" t="s">
        <v>58</v>
      </c>
      <c r="BK13445" s="98" t="s">
        <v>70</v>
      </c>
    </row>
    <row r="13446" spans="17:63" ht="29.25" customHeight="1" x14ac:dyDescent="0.2">
      <c r="Q13446" s="92" t="s">
        <v>50</v>
      </c>
      <c r="BF13446" s="101" t="s">
        <v>58</v>
      </c>
      <c r="BK13446" s="98" t="s">
        <v>70</v>
      </c>
    </row>
    <row r="13447" spans="17:63" ht="29.25" customHeight="1" x14ac:dyDescent="0.2">
      <c r="Q13447" s="92" t="s">
        <v>50</v>
      </c>
      <c r="BF13447" s="101" t="s">
        <v>58</v>
      </c>
      <c r="BK13447" s="98" t="s">
        <v>70</v>
      </c>
    </row>
    <row r="13448" spans="17:63" ht="29.25" customHeight="1" x14ac:dyDescent="0.2">
      <c r="Q13448" s="92" t="s">
        <v>50</v>
      </c>
      <c r="BF13448" s="101" t="s">
        <v>58</v>
      </c>
      <c r="BK13448" s="98" t="s">
        <v>70</v>
      </c>
    </row>
    <row r="13449" spans="17:63" ht="29.25" customHeight="1" x14ac:dyDescent="0.2">
      <c r="Q13449" s="92" t="s">
        <v>50</v>
      </c>
      <c r="BF13449" s="101" t="s">
        <v>58</v>
      </c>
      <c r="BK13449" s="98" t="s">
        <v>70</v>
      </c>
    </row>
    <row r="13450" spans="17:63" ht="29.25" customHeight="1" x14ac:dyDescent="0.2">
      <c r="Q13450" s="92" t="s">
        <v>50</v>
      </c>
      <c r="BF13450" s="101" t="s">
        <v>58</v>
      </c>
      <c r="BK13450" s="98" t="s">
        <v>70</v>
      </c>
    </row>
    <row r="13451" spans="17:63" ht="29.25" customHeight="1" x14ac:dyDescent="0.2">
      <c r="Q13451" s="92" t="s">
        <v>50</v>
      </c>
      <c r="BF13451" s="101" t="s">
        <v>58</v>
      </c>
      <c r="BK13451" s="98" t="s">
        <v>70</v>
      </c>
    </row>
    <row r="13452" spans="17:63" ht="29.25" customHeight="1" x14ac:dyDescent="0.2">
      <c r="Q13452" s="92" t="s">
        <v>50</v>
      </c>
      <c r="BF13452" s="101" t="s">
        <v>58</v>
      </c>
      <c r="BK13452" s="98" t="s">
        <v>70</v>
      </c>
    </row>
    <row r="13453" spans="17:63" ht="29.25" customHeight="1" x14ac:dyDescent="0.2">
      <c r="Q13453" s="92" t="s">
        <v>50</v>
      </c>
      <c r="BF13453" s="101" t="s">
        <v>58</v>
      </c>
      <c r="BK13453" s="98" t="s">
        <v>70</v>
      </c>
    </row>
    <row r="13454" spans="17:63" ht="29.25" customHeight="1" x14ac:dyDescent="0.2">
      <c r="Q13454" s="92" t="s">
        <v>50</v>
      </c>
      <c r="BF13454" s="101" t="s">
        <v>58</v>
      </c>
      <c r="BK13454" s="98" t="s">
        <v>70</v>
      </c>
    </row>
    <row r="13455" spans="17:63" ht="29.25" customHeight="1" x14ac:dyDescent="0.2">
      <c r="Q13455" s="92" t="s">
        <v>50</v>
      </c>
      <c r="BF13455" s="101" t="s">
        <v>58</v>
      </c>
      <c r="BK13455" s="98" t="s">
        <v>70</v>
      </c>
    </row>
    <row r="13456" spans="17:63" ht="29.25" customHeight="1" x14ac:dyDescent="0.2">
      <c r="Q13456" s="92" t="s">
        <v>50</v>
      </c>
      <c r="BF13456" s="101" t="s">
        <v>58</v>
      </c>
      <c r="BK13456" s="98" t="s">
        <v>70</v>
      </c>
    </row>
    <row r="13457" spans="17:63" ht="29.25" customHeight="1" x14ac:dyDescent="0.2">
      <c r="Q13457" s="92" t="s">
        <v>50</v>
      </c>
      <c r="BF13457" s="101" t="s">
        <v>58</v>
      </c>
      <c r="BK13457" s="98" t="s">
        <v>70</v>
      </c>
    </row>
    <row r="13458" spans="17:63" ht="29.25" customHeight="1" x14ac:dyDescent="0.2">
      <c r="Q13458" s="92" t="s">
        <v>50</v>
      </c>
      <c r="BF13458" s="101" t="s">
        <v>58</v>
      </c>
      <c r="BK13458" s="98" t="s">
        <v>70</v>
      </c>
    </row>
    <row r="13459" spans="17:63" ht="29.25" customHeight="1" x14ac:dyDescent="0.2">
      <c r="Q13459" s="92" t="s">
        <v>50</v>
      </c>
      <c r="BF13459" s="101" t="s">
        <v>58</v>
      </c>
      <c r="BK13459" s="98" t="s">
        <v>70</v>
      </c>
    </row>
    <row r="13460" spans="17:63" ht="29.25" customHeight="1" x14ac:dyDescent="0.2">
      <c r="Q13460" s="92" t="s">
        <v>50</v>
      </c>
      <c r="BF13460" s="101" t="s">
        <v>58</v>
      </c>
      <c r="BK13460" s="98" t="s">
        <v>70</v>
      </c>
    </row>
    <row r="13461" spans="17:63" ht="29.25" customHeight="1" x14ac:dyDescent="0.2">
      <c r="Q13461" s="92" t="s">
        <v>50</v>
      </c>
      <c r="BF13461" s="101" t="s">
        <v>58</v>
      </c>
      <c r="BK13461" s="98" t="s">
        <v>70</v>
      </c>
    </row>
    <row r="13462" spans="17:63" ht="29.25" customHeight="1" x14ac:dyDescent="0.2">
      <c r="Q13462" s="92" t="s">
        <v>50</v>
      </c>
      <c r="BF13462" s="101" t="s">
        <v>58</v>
      </c>
      <c r="BK13462" s="98" t="s">
        <v>70</v>
      </c>
    </row>
    <row r="13463" spans="17:63" ht="29.25" customHeight="1" x14ac:dyDescent="0.2">
      <c r="Q13463" s="92" t="s">
        <v>50</v>
      </c>
      <c r="BF13463" s="101" t="s">
        <v>58</v>
      </c>
      <c r="BK13463" s="98" t="s">
        <v>70</v>
      </c>
    </row>
    <row r="13464" spans="17:63" ht="29.25" customHeight="1" x14ac:dyDescent="0.2">
      <c r="Q13464" s="92" t="s">
        <v>50</v>
      </c>
      <c r="BF13464" s="101" t="s">
        <v>58</v>
      </c>
      <c r="BK13464" s="98" t="s">
        <v>70</v>
      </c>
    </row>
    <row r="13465" spans="17:63" ht="29.25" customHeight="1" x14ac:dyDescent="0.2">
      <c r="Q13465" s="92" t="s">
        <v>50</v>
      </c>
      <c r="BF13465" s="101" t="s">
        <v>58</v>
      </c>
      <c r="BK13465" s="98" t="s">
        <v>70</v>
      </c>
    </row>
    <row r="13466" spans="17:63" ht="29.25" customHeight="1" x14ac:dyDescent="0.2">
      <c r="Q13466" s="92" t="s">
        <v>50</v>
      </c>
      <c r="BF13466" s="101" t="s">
        <v>58</v>
      </c>
      <c r="BK13466" s="98" t="s">
        <v>70</v>
      </c>
    </row>
    <row r="13467" spans="17:63" ht="29.25" customHeight="1" x14ac:dyDescent="0.2">
      <c r="Q13467" s="92" t="s">
        <v>50</v>
      </c>
      <c r="BF13467" s="101" t="s">
        <v>58</v>
      </c>
      <c r="BK13467" s="98" t="s">
        <v>70</v>
      </c>
    </row>
    <row r="13468" spans="17:63" ht="29.25" customHeight="1" x14ac:dyDescent="0.2">
      <c r="Q13468" s="92" t="s">
        <v>50</v>
      </c>
      <c r="BF13468" s="101" t="s">
        <v>58</v>
      </c>
      <c r="BK13468" s="98" t="s">
        <v>70</v>
      </c>
    </row>
    <row r="13469" spans="17:63" ht="29.25" customHeight="1" x14ac:dyDescent="0.2">
      <c r="Q13469" s="92" t="s">
        <v>50</v>
      </c>
      <c r="BF13469" s="101" t="s">
        <v>58</v>
      </c>
      <c r="BK13469" s="98" t="s">
        <v>70</v>
      </c>
    </row>
    <row r="13470" spans="17:63" ht="29.25" customHeight="1" x14ac:dyDescent="0.2">
      <c r="Q13470" s="92" t="s">
        <v>50</v>
      </c>
      <c r="BF13470" s="101" t="s">
        <v>58</v>
      </c>
      <c r="BK13470" s="98" t="s">
        <v>70</v>
      </c>
    </row>
    <row r="13471" spans="17:63" ht="29.25" customHeight="1" x14ac:dyDescent="0.2">
      <c r="Q13471" s="92" t="s">
        <v>50</v>
      </c>
      <c r="BF13471" s="101" t="s">
        <v>58</v>
      </c>
      <c r="BK13471" s="98" t="s">
        <v>70</v>
      </c>
    </row>
    <row r="13472" spans="17:63" ht="29.25" customHeight="1" x14ac:dyDescent="0.2">
      <c r="Q13472" s="92" t="s">
        <v>50</v>
      </c>
      <c r="BF13472" s="101" t="s">
        <v>58</v>
      </c>
      <c r="BK13472" s="98" t="s">
        <v>70</v>
      </c>
    </row>
    <row r="13473" spans="17:63" ht="29.25" customHeight="1" x14ac:dyDescent="0.2">
      <c r="Q13473" s="92" t="s">
        <v>50</v>
      </c>
      <c r="BF13473" s="101" t="s">
        <v>58</v>
      </c>
      <c r="BK13473" s="98" t="s">
        <v>70</v>
      </c>
    </row>
    <row r="13474" spans="17:63" ht="29.25" customHeight="1" x14ac:dyDescent="0.2">
      <c r="Q13474" s="92" t="s">
        <v>50</v>
      </c>
      <c r="BF13474" s="101" t="s">
        <v>58</v>
      </c>
      <c r="BK13474" s="98" t="s">
        <v>70</v>
      </c>
    </row>
    <row r="13475" spans="17:63" ht="29.25" customHeight="1" x14ac:dyDescent="0.2">
      <c r="Q13475" s="92" t="s">
        <v>50</v>
      </c>
      <c r="BF13475" s="101" t="s">
        <v>58</v>
      </c>
      <c r="BK13475" s="98" t="s">
        <v>70</v>
      </c>
    </row>
    <row r="13476" spans="17:63" ht="29.25" customHeight="1" x14ac:dyDescent="0.2">
      <c r="Q13476" s="92" t="s">
        <v>50</v>
      </c>
      <c r="BF13476" s="101" t="s">
        <v>58</v>
      </c>
      <c r="BK13476" s="98" t="s">
        <v>70</v>
      </c>
    </row>
    <row r="13477" spans="17:63" ht="29.25" customHeight="1" x14ac:dyDescent="0.2">
      <c r="Q13477" s="92" t="s">
        <v>50</v>
      </c>
      <c r="BF13477" s="101" t="s">
        <v>58</v>
      </c>
      <c r="BK13477" s="98" t="s">
        <v>70</v>
      </c>
    </row>
    <row r="13478" spans="17:63" ht="29.25" customHeight="1" x14ac:dyDescent="0.2">
      <c r="Q13478" s="92" t="s">
        <v>50</v>
      </c>
      <c r="BF13478" s="101" t="s">
        <v>58</v>
      </c>
      <c r="BK13478" s="98" t="s">
        <v>70</v>
      </c>
    </row>
    <row r="13479" spans="17:63" ht="29.25" customHeight="1" x14ac:dyDescent="0.2">
      <c r="Q13479" s="92" t="s">
        <v>50</v>
      </c>
      <c r="BF13479" s="101" t="s">
        <v>58</v>
      </c>
      <c r="BK13479" s="98" t="s">
        <v>70</v>
      </c>
    </row>
    <row r="13480" spans="17:63" ht="29.25" customHeight="1" x14ac:dyDescent="0.2">
      <c r="Q13480" s="92" t="s">
        <v>50</v>
      </c>
      <c r="BF13480" s="101" t="s">
        <v>58</v>
      </c>
      <c r="BK13480" s="98" t="s">
        <v>70</v>
      </c>
    </row>
    <row r="13481" spans="17:63" ht="29.25" customHeight="1" x14ac:dyDescent="0.2">
      <c r="Q13481" s="92" t="s">
        <v>50</v>
      </c>
      <c r="BF13481" s="101" t="s">
        <v>58</v>
      </c>
      <c r="BK13481" s="98" t="s">
        <v>70</v>
      </c>
    </row>
    <row r="13482" spans="17:63" ht="29.25" customHeight="1" x14ac:dyDescent="0.2">
      <c r="Q13482" s="92" t="s">
        <v>50</v>
      </c>
      <c r="BF13482" s="101" t="s">
        <v>58</v>
      </c>
      <c r="BK13482" s="98" t="s">
        <v>70</v>
      </c>
    </row>
    <row r="13483" spans="17:63" ht="29.25" customHeight="1" x14ac:dyDescent="0.2">
      <c r="Q13483" s="92" t="s">
        <v>50</v>
      </c>
      <c r="BF13483" s="101" t="s">
        <v>58</v>
      </c>
      <c r="BK13483" s="98" t="s">
        <v>70</v>
      </c>
    </row>
    <row r="13484" spans="17:63" ht="29.25" customHeight="1" x14ac:dyDescent="0.2">
      <c r="Q13484" s="92" t="s">
        <v>50</v>
      </c>
      <c r="BF13484" s="101" t="s">
        <v>58</v>
      </c>
      <c r="BK13484" s="98" t="s">
        <v>70</v>
      </c>
    </row>
    <row r="13485" spans="17:63" ht="29.25" customHeight="1" x14ac:dyDescent="0.2">
      <c r="Q13485" s="92" t="s">
        <v>50</v>
      </c>
      <c r="BF13485" s="101" t="s">
        <v>58</v>
      </c>
      <c r="BK13485" s="98" t="s">
        <v>70</v>
      </c>
    </row>
    <row r="13486" spans="17:63" ht="29.25" customHeight="1" x14ac:dyDescent="0.2">
      <c r="Q13486" s="92" t="s">
        <v>50</v>
      </c>
      <c r="BF13486" s="101" t="s">
        <v>58</v>
      </c>
      <c r="BK13486" s="98" t="s">
        <v>70</v>
      </c>
    </row>
    <row r="13487" spans="17:63" ht="29.25" customHeight="1" x14ac:dyDescent="0.2">
      <c r="Q13487" s="92" t="s">
        <v>50</v>
      </c>
      <c r="BF13487" s="101" t="s">
        <v>58</v>
      </c>
      <c r="BK13487" s="98" t="s">
        <v>70</v>
      </c>
    </row>
    <row r="13488" spans="17:63" ht="29.25" customHeight="1" x14ac:dyDescent="0.2">
      <c r="Q13488" s="92" t="s">
        <v>50</v>
      </c>
      <c r="BF13488" s="101" t="s">
        <v>58</v>
      </c>
      <c r="BK13488" s="98" t="s">
        <v>70</v>
      </c>
    </row>
    <row r="13489" spans="17:63" ht="29.25" customHeight="1" x14ac:dyDescent="0.2">
      <c r="Q13489" s="92" t="s">
        <v>50</v>
      </c>
      <c r="BF13489" s="101" t="s">
        <v>58</v>
      </c>
      <c r="BK13489" s="98" t="s">
        <v>70</v>
      </c>
    </row>
    <row r="13490" spans="17:63" ht="29.25" customHeight="1" x14ac:dyDescent="0.2">
      <c r="Q13490" s="92" t="s">
        <v>50</v>
      </c>
      <c r="BF13490" s="101" t="s">
        <v>58</v>
      </c>
      <c r="BK13490" s="98" t="s">
        <v>70</v>
      </c>
    </row>
    <row r="13491" spans="17:63" ht="29.25" customHeight="1" x14ac:dyDescent="0.2">
      <c r="Q13491" s="92" t="s">
        <v>50</v>
      </c>
      <c r="BF13491" s="101" t="s">
        <v>58</v>
      </c>
      <c r="BK13491" s="98" t="s">
        <v>70</v>
      </c>
    </row>
    <row r="13492" spans="17:63" ht="29.25" customHeight="1" x14ac:dyDescent="0.2">
      <c r="Q13492" s="92" t="s">
        <v>50</v>
      </c>
      <c r="BF13492" s="101" t="s">
        <v>58</v>
      </c>
      <c r="BK13492" s="98" t="s">
        <v>70</v>
      </c>
    </row>
    <row r="13493" spans="17:63" ht="29.25" customHeight="1" x14ac:dyDescent="0.2">
      <c r="Q13493" s="92" t="s">
        <v>50</v>
      </c>
      <c r="BF13493" s="101" t="s">
        <v>58</v>
      </c>
      <c r="BK13493" s="98" t="s">
        <v>70</v>
      </c>
    </row>
    <row r="13494" spans="17:63" ht="29.25" customHeight="1" x14ac:dyDescent="0.2">
      <c r="Q13494" s="92" t="s">
        <v>50</v>
      </c>
      <c r="BF13494" s="101" t="s">
        <v>58</v>
      </c>
      <c r="BK13494" s="98" t="s">
        <v>70</v>
      </c>
    </row>
    <row r="13495" spans="17:63" ht="29.25" customHeight="1" x14ac:dyDescent="0.2">
      <c r="Q13495" s="92" t="s">
        <v>50</v>
      </c>
      <c r="BF13495" s="101" t="s">
        <v>58</v>
      </c>
      <c r="BK13495" s="98" t="s">
        <v>70</v>
      </c>
    </row>
    <row r="13496" spans="17:63" ht="29.25" customHeight="1" x14ac:dyDescent="0.2">
      <c r="Q13496" s="92" t="s">
        <v>50</v>
      </c>
      <c r="BF13496" s="101" t="s">
        <v>58</v>
      </c>
      <c r="BK13496" s="98" t="s">
        <v>70</v>
      </c>
    </row>
    <row r="13497" spans="17:63" ht="29.25" customHeight="1" x14ac:dyDescent="0.2">
      <c r="Q13497" s="92" t="s">
        <v>50</v>
      </c>
      <c r="BF13497" s="101" t="s">
        <v>58</v>
      </c>
      <c r="BK13497" s="98" t="s">
        <v>70</v>
      </c>
    </row>
    <row r="13498" spans="17:63" ht="29.25" customHeight="1" x14ac:dyDescent="0.2">
      <c r="Q13498" s="92" t="s">
        <v>50</v>
      </c>
      <c r="BF13498" s="101" t="s">
        <v>58</v>
      </c>
      <c r="BK13498" s="98" t="s">
        <v>70</v>
      </c>
    </row>
    <row r="13499" spans="17:63" ht="29.25" customHeight="1" x14ac:dyDescent="0.2">
      <c r="Q13499" s="92" t="s">
        <v>50</v>
      </c>
      <c r="BF13499" s="101" t="s">
        <v>58</v>
      </c>
      <c r="BK13499" s="98" t="s">
        <v>70</v>
      </c>
    </row>
    <row r="13500" spans="17:63" ht="29.25" customHeight="1" x14ac:dyDescent="0.2">
      <c r="Q13500" s="92" t="s">
        <v>50</v>
      </c>
      <c r="BF13500" s="101" t="s">
        <v>58</v>
      </c>
      <c r="BK13500" s="98" t="s">
        <v>70</v>
      </c>
    </row>
    <row r="13501" spans="17:63" ht="29.25" customHeight="1" x14ac:dyDescent="0.2">
      <c r="Q13501" s="92" t="s">
        <v>50</v>
      </c>
      <c r="BF13501" s="101" t="s">
        <v>58</v>
      </c>
      <c r="BK13501" s="98" t="s">
        <v>70</v>
      </c>
    </row>
    <row r="13502" spans="17:63" ht="29.25" customHeight="1" x14ac:dyDescent="0.2">
      <c r="Q13502" s="92" t="s">
        <v>50</v>
      </c>
      <c r="BF13502" s="101" t="s">
        <v>58</v>
      </c>
      <c r="BK13502" s="98" t="s">
        <v>70</v>
      </c>
    </row>
    <row r="13503" spans="17:63" ht="29.25" customHeight="1" x14ac:dyDescent="0.2">
      <c r="Q13503" s="92" t="s">
        <v>50</v>
      </c>
      <c r="BF13503" s="101" t="s">
        <v>58</v>
      </c>
      <c r="BK13503" s="98" t="s">
        <v>70</v>
      </c>
    </row>
    <row r="13504" spans="17:63" ht="29.25" customHeight="1" x14ac:dyDescent="0.2">
      <c r="Q13504" s="92" t="s">
        <v>50</v>
      </c>
      <c r="BF13504" s="101" t="s">
        <v>58</v>
      </c>
      <c r="BK13504" s="98" t="s">
        <v>70</v>
      </c>
    </row>
    <row r="13505" spans="17:63" ht="29.25" customHeight="1" x14ac:dyDescent="0.2">
      <c r="Q13505" s="92" t="s">
        <v>50</v>
      </c>
      <c r="BF13505" s="101" t="s">
        <v>58</v>
      </c>
      <c r="BK13505" s="98" t="s">
        <v>70</v>
      </c>
    </row>
    <row r="13506" spans="17:63" ht="29.25" customHeight="1" x14ac:dyDescent="0.2">
      <c r="Q13506" s="92" t="s">
        <v>50</v>
      </c>
      <c r="BF13506" s="101" t="s">
        <v>58</v>
      </c>
      <c r="BK13506" s="98" t="s">
        <v>70</v>
      </c>
    </row>
    <row r="13507" spans="17:63" ht="29.25" customHeight="1" x14ac:dyDescent="0.2">
      <c r="Q13507" s="92" t="s">
        <v>50</v>
      </c>
      <c r="BF13507" s="101" t="s">
        <v>58</v>
      </c>
      <c r="BK13507" s="98" t="s">
        <v>70</v>
      </c>
    </row>
    <row r="13508" spans="17:63" ht="29.25" customHeight="1" x14ac:dyDescent="0.2">
      <c r="Q13508" s="92" t="s">
        <v>50</v>
      </c>
      <c r="BF13508" s="101" t="s">
        <v>58</v>
      </c>
      <c r="BK13508" s="98" t="s">
        <v>70</v>
      </c>
    </row>
    <row r="13509" spans="17:63" ht="29.25" customHeight="1" x14ac:dyDescent="0.2">
      <c r="Q13509" s="92" t="s">
        <v>50</v>
      </c>
      <c r="BF13509" s="101" t="s">
        <v>58</v>
      </c>
      <c r="BK13509" s="98" t="s">
        <v>70</v>
      </c>
    </row>
    <row r="13510" spans="17:63" ht="29.25" customHeight="1" x14ac:dyDescent="0.2">
      <c r="Q13510" s="92" t="s">
        <v>50</v>
      </c>
      <c r="BF13510" s="101" t="s">
        <v>58</v>
      </c>
      <c r="BK13510" s="98" t="s">
        <v>70</v>
      </c>
    </row>
    <row r="13511" spans="17:63" ht="29.25" customHeight="1" x14ac:dyDescent="0.2">
      <c r="Q13511" s="92" t="s">
        <v>50</v>
      </c>
      <c r="BF13511" s="101" t="s">
        <v>58</v>
      </c>
      <c r="BK13511" s="98" t="s">
        <v>70</v>
      </c>
    </row>
    <row r="13512" spans="17:63" ht="29.25" customHeight="1" x14ac:dyDescent="0.2">
      <c r="Q13512" s="92" t="s">
        <v>50</v>
      </c>
      <c r="BF13512" s="101" t="s">
        <v>58</v>
      </c>
      <c r="BK13512" s="98" t="s">
        <v>70</v>
      </c>
    </row>
    <row r="13513" spans="17:63" ht="29.25" customHeight="1" x14ac:dyDescent="0.2">
      <c r="Q13513" s="92" t="s">
        <v>50</v>
      </c>
      <c r="BF13513" s="101" t="s">
        <v>58</v>
      </c>
      <c r="BK13513" s="98" t="s">
        <v>70</v>
      </c>
    </row>
    <row r="13514" spans="17:63" ht="29.25" customHeight="1" x14ac:dyDescent="0.2">
      <c r="Q13514" s="92" t="s">
        <v>50</v>
      </c>
      <c r="BF13514" s="101" t="s">
        <v>58</v>
      </c>
      <c r="BK13514" s="98" t="s">
        <v>70</v>
      </c>
    </row>
    <row r="13515" spans="17:63" ht="29.25" customHeight="1" x14ac:dyDescent="0.2">
      <c r="Q13515" s="92" t="s">
        <v>50</v>
      </c>
      <c r="BF13515" s="101" t="s">
        <v>58</v>
      </c>
      <c r="BK13515" s="98" t="s">
        <v>70</v>
      </c>
    </row>
    <row r="13516" spans="17:63" ht="29.25" customHeight="1" x14ac:dyDescent="0.2">
      <c r="Q13516" s="92" t="s">
        <v>50</v>
      </c>
      <c r="BF13516" s="101" t="s">
        <v>58</v>
      </c>
      <c r="BK13516" s="98" t="s">
        <v>70</v>
      </c>
    </row>
    <row r="13517" spans="17:63" ht="29.25" customHeight="1" x14ac:dyDescent="0.2">
      <c r="Q13517" s="92" t="s">
        <v>50</v>
      </c>
      <c r="BF13517" s="101" t="s">
        <v>58</v>
      </c>
      <c r="BK13517" s="98" t="s">
        <v>70</v>
      </c>
    </row>
    <row r="13518" spans="17:63" ht="29.25" customHeight="1" x14ac:dyDescent="0.2">
      <c r="Q13518" s="92" t="s">
        <v>50</v>
      </c>
      <c r="BF13518" s="101" t="s">
        <v>58</v>
      </c>
      <c r="BK13518" s="98" t="s">
        <v>70</v>
      </c>
    </row>
    <row r="13519" spans="17:63" ht="29.25" customHeight="1" x14ac:dyDescent="0.2">
      <c r="Q13519" s="92" t="s">
        <v>50</v>
      </c>
      <c r="BF13519" s="101" t="s">
        <v>58</v>
      </c>
      <c r="BK13519" s="98" t="s">
        <v>70</v>
      </c>
    </row>
    <row r="13520" spans="17:63" ht="29.25" customHeight="1" x14ac:dyDescent="0.2">
      <c r="Q13520" s="92" t="s">
        <v>50</v>
      </c>
      <c r="BF13520" s="101" t="s">
        <v>58</v>
      </c>
      <c r="BK13520" s="98" t="s">
        <v>70</v>
      </c>
    </row>
    <row r="13521" spans="17:63" ht="29.25" customHeight="1" x14ac:dyDescent="0.2">
      <c r="Q13521" s="92" t="s">
        <v>50</v>
      </c>
      <c r="BF13521" s="101" t="s">
        <v>58</v>
      </c>
      <c r="BK13521" s="98" t="s">
        <v>70</v>
      </c>
    </row>
    <row r="13522" spans="17:63" ht="29.25" customHeight="1" x14ac:dyDescent="0.2">
      <c r="Q13522" s="92" t="s">
        <v>50</v>
      </c>
      <c r="BF13522" s="101" t="s">
        <v>58</v>
      </c>
      <c r="BK13522" s="98" t="s">
        <v>70</v>
      </c>
    </row>
    <row r="13523" spans="17:63" ht="29.25" customHeight="1" x14ac:dyDescent="0.2">
      <c r="Q13523" s="92" t="s">
        <v>50</v>
      </c>
      <c r="BF13523" s="101" t="s">
        <v>58</v>
      </c>
      <c r="BK13523" s="98" t="s">
        <v>70</v>
      </c>
    </row>
    <row r="13524" spans="17:63" ht="29.25" customHeight="1" x14ac:dyDescent="0.2">
      <c r="Q13524" s="92" t="s">
        <v>50</v>
      </c>
      <c r="BF13524" s="101" t="s">
        <v>58</v>
      </c>
      <c r="BK13524" s="98" t="s">
        <v>70</v>
      </c>
    </row>
    <row r="13525" spans="17:63" ht="29.25" customHeight="1" x14ac:dyDescent="0.2">
      <c r="Q13525" s="92" t="s">
        <v>50</v>
      </c>
      <c r="BF13525" s="101" t="s">
        <v>58</v>
      </c>
      <c r="BK13525" s="98" t="s">
        <v>70</v>
      </c>
    </row>
    <row r="13526" spans="17:63" ht="29.25" customHeight="1" x14ac:dyDescent="0.2">
      <c r="Q13526" s="92" t="s">
        <v>50</v>
      </c>
      <c r="BF13526" s="101" t="s">
        <v>58</v>
      </c>
      <c r="BK13526" s="98" t="s">
        <v>70</v>
      </c>
    </row>
    <row r="13527" spans="17:63" ht="29.25" customHeight="1" x14ac:dyDescent="0.2">
      <c r="Q13527" s="92" t="s">
        <v>50</v>
      </c>
      <c r="BF13527" s="101" t="s">
        <v>58</v>
      </c>
      <c r="BK13527" s="98" t="s">
        <v>70</v>
      </c>
    </row>
    <row r="13528" spans="17:63" ht="29.25" customHeight="1" x14ac:dyDescent="0.2">
      <c r="Q13528" s="92" t="s">
        <v>50</v>
      </c>
      <c r="BF13528" s="101" t="s">
        <v>58</v>
      </c>
      <c r="BK13528" s="98" t="s">
        <v>70</v>
      </c>
    </row>
    <row r="13529" spans="17:63" ht="29.25" customHeight="1" x14ac:dyDescent="0.2">
      <c r="Q13529" s="92" t="s">
        <v>50</v>
      </c>
      <c r="BF13529" s="101" t="s">
        <v>58</v>
      </c>
      <c r="BK13529" s="98" t="s">
        <v>70</v>
      </c>
    </row>
    <row r="13530" spans="17:63" ht="29.25" customHeight="1" x14ac:dyDescent="0.2">
      <c r="Q13530" s="92" t="s">
        <v>50</v>
      </c>
      <c r="BF13530" s="101" t="s">
        <v>58</v>
      </c>
      <c r="BK13530" s="98" t="s">
        <v>70</v>
      </c>
    </row>
    <row r="13531" spans="17:63" ht="29.25" customHeight="1" x14ac:dyDescent="0.2">
      <c r="Q13531" s="92" t="s">
        <v>50</v>
      </c>
      <c r="BF13531" s="101" t="s">
        <v>58</v>
      </c>
      <c r="BK13531" s="98" t="s">
        <v>70</v>
      </c>
    </row>
    <row r="13532" spans="17:63" ht="29.25" customHeight="1" x14ac:dyDescent="0.2">
      <c r="Q13532" s="92" t="s">
        <v>50</v>
      </c>
      <c r="BF13532" s="101" t="s">
        <v>58</v>
      </c>
      <c r="BK13532" s="98" t="s">
        <v>70</v>
      </c>
    </row>
    <row r="13533" spans="17:63" ht="29.25" customHeight="1" x14ac:dyDescent="0.2">
      <c r="Q13533" s="92" t="s">
        <v>50</v>
      </c>
      <c r="BF13533" s="101" t="s">
        <v>58</v>
      </c>
      <c r="BK13533" s="98" t="s">
        <v>70</v>
      </c>
    </row>
    <row r="13534" spans="17:63" ht="29.25" customHeight="1" x14ac:dyDescent="0.2">
      <c r="Q13534" s="92" t="s">
        <v>50</v>
      </c>
      <c r="BF13534" s="101" t="s">
        <v>58</v>
      </c>
      <c r="BK13534" s="98" t="s">
        <v>70</v>
      </c>
    </row>
    <row r="13535" spans="17:63" ht="29.25" customHeight="1" x14ac:dyDescent="0.2">
      <c r="Q13535" s="92" t="s">
        <v>50</v>
      </c>
      <c r="BF13535" s="101" t="s">
        <v>58</v>
      </c>
      <c r="BK13535" s="98" t="s">
        <v>70</v>
      </c>
    </row>
    <row r="13536" spans="17:63" ht="29.25" customHeight="1" x14ac:dyDescent="0.2">
      <c r="Q13536" s="92" t="s">
        <v>50</v>
      </c>
      <c r="BF13536" s="101" t="s">
        <v>58</v>
      </c>
      <c r="BK13536" s="98" t="s">
        <v>70</v>
      </c>
    </row>
    <row r="13537" spans="17:63" ht="29.25" customHeight="1" x14ac:dyDescent="0.2">
      <c r="Q13537" s="92" t="s">
        <v>50</v>
      </c>
      <c r="BF13537" s="101" t="s">
        <v>58</v>
      </c>
      <c r="BK13537" s="98" t="s">
        <v>70</v>
      </c>
    </row>
    <row r="13538" spans="17:63" ht="29.25" customHeight="1" x14ac:dyDescent="0.2">
      <c r="Q13538" s="92" t="s">
        <v>50</v>
      </c>
      <c r="BF13538" s="101" t="s">
        <v>58</v>
      </c>
      <c r="BK13538" s="98" t="s">
        <v>70</v>
      </c>
    </row>
    <row r="13539" spans="17:63" ht="29.25" customHeight="1" x14ac:dyDescent="0.2">
      <c r="Q13539" s="92" t="s">
        <v>50</v>
      </c>
      <c r="BF13539" s="101" t="s">
        <v>58</v>
      </c>
      <c r="BK13539" s="98" t="s">
        <v>70</v>
      </c>
    </row>
    <row r="13540" spans="17:63" ht="29.25" customHeight="1" x14ac:dyDescent="0.2">
      <c r="Q13540" s="92" t="s">
        <v>50</v>
      </c>
      <c r="BF13540" s="101" t="s">
        <v>58</v>
      </c>
      <c r="BK13540" s="98" t="s">
        <v>70</v>
      </c>
    </row>
    <row r="13541" spans="17:63" ht="29.25" customHeight="1" x14ac:dyDescent="0.2">
      <c r="Q13541" s="92" t="s">
        <v>50</v>
      </c>
      <c r="BF13541" s="101" t="s">
        <v>58</v>
      </c>
      <c r="BK13541" s="98" t="s">
        <v>70</v>
      </c>
    </row>
    <row r="13542" spans="17:63" ht="29.25" customHeight="1" x14ac:dyDescent="0.2">
      <c r="Q13542" s="92" t="s">
        <v>50</v>
      </c>
      <c r="BF13542" s="101" t="s">
        <v>58</v>
      </c>
      <c r="BK13542" s="98" t="s">
        <v>70</v>
      </c>
    </row>
    <row r="13543" spans="17:63" ht="29.25" customHeight="1" x14ac:dyDescent="0.2">
      <c r="Q13543" s="92" t="s">
        <v>50</v>
      </c>
      <c r="BF13543" s="101" t="s">
        <v>58</v>
      </c>
      <c r="BK13543" s="98" t="s">
        <v>70</v>
      </c>
    </row>
    <row r="13544" spans="17:63" ht="29.25" customHeight="1" x14ac:dyDescent="0.2">
      <c r="Q13544" s="92" t="s">
        <v>50</v>
      </c>
      <c r="BF13544" s="101" t="s">
        <v>58</v>
      </c>
      <c r="BK13544" s="98" t="s">
        <v>70</v>
      </c>
    </row>
    <row r="13545" spans="17:63" ht="29.25" customHeight="1" x14ac:dyDescent="0.2">
      <c r="Q13545" s="92" t="s">
        <v>50</v>
      </c>
      <c r="BF13545" s="101" t="s">
        <v>58</v>
      </c>
      <c r="BK13545" s="98" t="s">
        <v>70</v>
      </c>
    </row>
    <row r="13546" spans="17:63" ht="29.25" customHeight="1" x14ac:dyDescent="0.2">
      <c r="Q13546" s="92" t="s">
        <v>50</v>
      </c>
      <c r="BF13546" s="101" t="s">
        <v>58</v>
      </c>
      <c r="BK13546" s="98" t="s">
        <v>70</v>
      </c>
    </row>
    <row r="13547" spans="17:63" ht="29.25" customHeight="1" x14ac:dyDescent="0.2">
      <c r="Q13547" s="92" t="s">
        <v>50</v>
      </c>
      <c r="BF13547" s="101" t="s">
        <v>58</v>
      </c>
      <c r="BK13547" s="98" t="s">
        <v>70</v>
      </c>
    </row>
    <row r="13548" spans="17:63" ht="29.25" customHeight="1" x14ac:dyDescent="0.2">
      <c r="Q13548" s="92" t="s">
        <v>50</v>
      </c>
      <c r="BF13548" s="101" t="s">
        <v>58</v>
      </c>
      <c r="BK13548" s="98" t="s">
        <v>70</v>
      </c>
    </row>
    <row r="13549" spans="17:63" ht="29.25" customHeight="1" x14ac:dyDescent="0.2">
      <c r="Q13549" s="92" t="s">
        <v>50</v>
      </c>
      <c r="BF13549" s="101" t="s">
        <v>58</v>
      </c>
      <c r="BK13549" s="98" t="s">
        <v>70</v>
      </c>
    </row>
    <row r="13550" spans="17:63" ht="29.25" customHeight="1" x14ac:dyDescent="0.2">
      <c r="Q13550" s="92" t="s">
        <v>50</v>
      </c>
      <c r="BF13550" s="101" t="s">
        <v>58</v>
      </c>
      <c r="BK13550" s="98" t="s">
        <v>70</v>
      </c>
    </row>
    <row r="13551" spans="17:63" ht="29.25" customHeight="1" x14ac:dyDescent="0.2">
      <c r="Q13551" s="92" t="s">
        <v>50</v>
      </c>
      <c r="BF13551" s="101" t="s">
        <v>58</v>
      </c>
      <c r="BK13551" s="98" t="s">
        <v>70</v>
      </c>
    </row>
    <row r="13552" spans="17:63" ht="29.25" customHeight="1" x14ac:dyDescent="0.2">
      <c r="Q13552" s="92" t="s">
        <v>50</v>
      </c>
      <c r="BF13552" s="101" t="s">
        <v>58</v>
      </c>
      <c r="BK13552" s="98" t="s">
        <v>70</v>
      </c>
    </row>
    <row r="13553" spans="17:63" ht="29.25" customHeight="1" x14ac:dyDescent="0.2">
      <c r="Q13553" s="92" t="s">
        <v>50</v>
      </c>
      <c r="BF13553" s="101" t="s">
        <v>58</v>
      </c>
      <c r="BK13553" s="98" t="s">
        <v>70</v>
      </c>
    </row>
    <row r="13554" spans="17:63" ht="29.25" customHeight="1" x14ac:dyDescent="0.2">
      <c r="Q13554" s="92" t="s">
        <v>50</v>
      </c>
      <c r="BF13554" s="101" t="s">
        <v>58</v>
      </c>
      <c r="BK13554" s="98" t="s">
        <v>70</v>
      </c>
    </row>
    <row r="13555" spans="17:63" ht="29.25" customHeight="1" x14ac:dyDescent="0.2">
      <c r="Q13555" s="92" t="s">
        <v>50</v>
      </c>
      <c r="BF13555" s="101" t="s">
        <v>58</v>
      </c>
      <c r="BK13555" s="98" t="s">
        <v>70</v>
      </c>
    </row>
    <row r="13556" spans="17:63" ht="29.25" customHeight="1" x14ac:dyDescent="0.2">
      <c r="Q13556" s="92" t="s">
        <v>50</v>
      </c>
      <c r="BF13556" s="101" t="s">
        <v>58</v>
      </c>
      <c r="BK13556" s="98" t="s">
        <v>70</v>
      </c>
    </row>
    <row r="13557" spans="17:63" ht="29.25" customHeight="1" x14ac:dyDescent="0.2">
      <c r="Q13557" s="92" t="s">
        <v>50</v>
      </c>
      <c r="BF13557" s="101" t="s">
        <v>58</v>
      </c>
      <c r="BK13557" s="98" t="s">
        <v>70</v>
      </c>
    </row>
    <row r="13558" spans="17:63" ht="29.25" customHeight="1" x14ac:dyDescent="0.2">
      <c r="Q13558" s="92" t="s">
        <v>50</v>
      </c>
      <c r="BF13558" s="101" t="s">
        <v>58</v>
      </c>
      <c r="BK13558" s="98" t="s">
        <v>70</v>
      </c>
    </row>
    <row r="13559" spans="17:63" ht="29.25" customHeight="1" x14ac:dyDescent="0.2">
      <c r="Q13559" s="92" t="s">
        <v>50</v>
      </c>
      <c r="BF13559" s="101" t="s">
        <v>58</v>
      </c>
      <c r="BK13559" s="98" t="s">
        <v>70</v>
      </c>
    </row>
    <row r="13560" spans="17:63" ht="29.25" customHeight="1" x14ac:dyDescent="0.2">
      <c r="Q13560" s="92" t="s">
        <v>50</v>
      </c>
      <c r="BF13560" s="101" t="s">
        <v>58</v>
      </c>
      <c r="BK13560" s="98" t="s">
        <v>70</v>
      </c>
    </row>
    <row r="13561" spans="17:63" ht="29.25" customHeight="1" x14ac:dyDescent="0.2">
      <c r="Q13561" s="92" t="s">
        <v>50</v>
      </c>
      <c r="BF13561" s="101" t="s">
        <v>58</v>
      </c>
      <c r="BK13561" s="98" t="s">
        <v>70</v>
      </c>
    </row>
    <row r="13562" spans="17:63" ht="29.25" customHeight="1" x14ac:dyDescent="0.2">
      <c r="Q13562" s="92" t="s">
        <v>50</v>
      </c>
      <c r="BF13562" s="101" t="s">
        <v>58</v>
      </c>
      <c r="BK13562" s="98" t="s">
        <v>70</v>
      </c>
    </row>
    <row r="13563" spans="17:63" ht="29.25" customHeight="1" x14ac:dyDescent="0.2">
      <c r="Q13563" s="92" t="s">
        <v>50</v>
      </c>
      <c r="BF13563" s="101" t="s">
        <v>58</v>
      </c>
      <c r="BK13563" s="98" t="s">
        <v>70</v>
      </c>
    </row>
    <row r="13564" spans="17:63" ht="29.25" customHeight="1" x14ac:dyDescent="0.2">
      <c r="Q13564" s="92" t="s">
        <v>50</v>
      </c>
      <c r="BF13564" s="101" t="s">
        <v>58</v>
      </c>
      <c r="BK13564" s="98" t="s">
        <v>70</v>
      </c>
    </row>
    <row r="13565" spans="17:63" ht="29.25" customHeight="1" x14ac:dyDescent="0.2">
      <c r="Q13565" s="92" t="s">
        <v>50</v>
      </c>
      <c r="BF13565" s="101" t="s">
        <v>58</v>
      </c>
      <c r="BK13565" s="98" t="s">
        <v>70</v>
      </c>
    </row>
    <row r="13566" spans="17:63" ht="29.25" customHeight="1" x14ac:dyDescent="0.2">
      <c r="Q13566" s="92" t="s">
        <v>50</v>
      </c>
      <c r="BF13566" s="101" t="s">
        <v>58</v>
      </c>
      <c r="BK13566" s="98" t="s">
        <v>70</v>
      </c>
    </row>
    <row r="13567" spans="17:63" ht="29.25" customHeight="1" x14ac:dyDescent="0.2">
      <c r="Q13567" s="92" t="s">
        <v>50</v>
      </c>
      <c r="BF13567" s="101" t="s">
        <v>58</v>
      </c>
      <c r="BK13567" s="98" t="s">
        <v>70</v>
      </c>
    </row>
    <row r="13568" spans="17:63" ht="29.25" customHeight="1" x14ac:dyDescent="0.2">
      <c r="Q13568" s="92" t="s">
        <v>50</v>
      </c>
      <c r="BF13568" s="101" t="s">
        <v>58</v>
      </c>
      <c r="BK13568" s="98" t="s">
        <v>70</v>
      </c>
    </row>
    <row r="13569" spans="17:63" ht="29.25" customHeight="1" x14ac:dyDescent="0.2">
      <c r="Q13569" s="92" t="s">
        <v>50</v>
      </c>
      <c r="BF13569" s="101" t="s">
        <v>58</v>
      </c>
      <c r="BK13569" s="98" t="s">
        <v>70</v>
      </c>
    </row>
    <row r="13570" spans="17:63" ht="29.25" customHeight="1" x14ac:dyDescent="0.2">
      <c r="Q13570" s="92" t="s">
        <v>50</v>
      </c>
      <c r="BF13570" s="101" t="s">
        <v>58</v>
      </c>
      <c r="BK13570" s="98" t="s">
        <v>70</v>
      </c>
    </row>
    <row r="13571" spans="17:63" ht="29.25" customHeight="1" x14ac:dyDescent="0.2">
      <c r="Q13571" s="92" t="s">
        <v>50</v>
      </c>
      <c r="BF13571" s="101" t="s">
        <v>58</v>
      </c>
      <c r="BK13571" s="98" t="s">
        <v>70</v>
      </c>
    </row>
    <row r="13572" spans="17:63" ht="29.25" customHeight="1" x14ac:dyDescent="0.2">
      <c r="Q13572" s="92" t="s">
        <v>50</v>
      </c>
      <c r="BF13572" s="101" t="s">
        <v>58</v>
      </c>
      <c r="BK13572" s="98" t="s">
        <v>70</v>
      </c>
    </row>
    <row r="13573" spans="17:63" ht="29.25" customHeight="1" x14ac:dyDescent="0.2">
      <c r="Q13573" s="92" t="s">
        <v>50</v>
      </c>
      <c r="BF13573" s="101" t="s">
        <v>58</v>
      </c>
      <c r="BK13573" s="98" t="s">
        <v>70</v>
      </c>
    </row>
    <row r="13574" spans="17:63" ht="29.25" customHeight="1" x14ac:dyDescent="0.2">
      <c r="Q13574" s="92" t="s">
        <v>50</v>
      </c>
      <c r="BF13574" s="101" t="s">
        <v>58</v>
      </c>
      <c r="BK13574" s="98" t="s">
        <v>70</v>
      </c>
    </row>
    <row r="13575" spans="17:63" ht="29.25" customHeight="1" x14ac:dyDescent="0.2">
      <c r="Q13575" s="92" t="s">
        <v>50</v>
      </c>
      <c r="BF13575" s="101" t="s">
        <v>58</v>
      </c>
      <c r="BK13575" s="98" t="s">
        <v>70</v>
      </c>
    </row>
    <row r="13576" spans="17:63" ht="29.25" customHeight="1" x14ac:dyDescent="0.2">
      <c r="Q13576" s="92" t="s">
        <v>50</v>
      </c>
      <c r="BF13576" s="101" t="s">
        <v>58</v>
      </c>
      <c r="BK13576" s="98" t="s">
        <v>70</v>
      </c>
    </row>
    <row r="13577" spans="17:63" ht="29.25" customHeight="1" x14ac:dyDescent="0.2">
      <c r="Q13577" s="92" t="s">
        <v>50</v>
      </c>
      <c r="BF13577" s="101" t="s">
        <v>58</v>
      </c>
      <c r="BK13577" s="98" t="s">
        <v>70</v>
      </c>
    </row>
    <row r="13578" spans="17:63" ht="29.25" customHeight="1" x14ac:dyDescent="0.2">
      <c r="Q13578" s="92" t="s">
        <v>50</v>
      </c>
      <c r="BF13578" s="101" t="s">
        <v>58</v>
      </c>
      <c r="BK13578" s="98" t="s">
        <v>70</v>
      </c>
    </row>
    <row r="13579" spans="17:63" ht="29.25" customHeight="1" x14ac:dyDescent="0.2">
      <c r="Q13579" s="92" t="s">
        <v>50</v>
      </c>
      <c r="BF13579" s="101" t="s">
        <v>58</v>
      </c>
      <c r="BK13579" s="98" t="s">
        <v>70</v>
      </c>
    </row>
    <row r="13580" spans="17:63" ht="29.25" customHeight="1" x14ac:dyDescent="0.2">
      <c r="Q13580" s="92" t="s">
        <v>50</v>
      </c>
      <c r="BF13580" s="101" t="s">
        <v>58</v>
      </c>
      <c r="BK13580" s="98" t="s">
        <v>70</v>
      </c>
    </row>
    <row r="13581" spans="17:63" ht="29.25" customHeight="1" x14ac:dyDescent="0.2">
      <c r="Q13581" s="92" t="s">
        <v>50</v>
      </c>
      <c r="BF13581" s="101" t="s">
        <v>58</v>
      </c>
      <c r="BK13581" s="98" t="s">
        <v>70</v>
      </c>
    </row>
    <row r="13582" spans="17:63" ht="29.25" customHeight="1" x14ac:dyDescent="0.2">
      <c r="Q13582" s="92" t="s">
        <v>50</v>
      </c>
      <c r="BF13582" s="101" t="s">
        <v>58</v>
      </c>
      <c r="BK13582" s="98" t="s">
        <v>70</v>
      </c>
    </row>
    <row r="13583" spans="17:63" ht="29.25" customHeight="1" x14ac:dyDescent="0.2">
      <c r="Q13583" s="92" t="s">
        <v>50</v>
      </c>
      <c r="BF13583" s="101" t="s">
        <v>58</v>
      </c>
      <c r="BK13583" s="98" t="s">
        <v>70</v>
      </c>
    </row>
    <row r="13584" spans="17:63" ht="29.25" customHeight="1" x14ac:dyDescent="0.2">
      <c r="Q13584" s="92" t="s">
        <v>50</v>
      </c>
      <c r="BF13584" s="101" t="s">
        <v>58</v>
      </c>
      <c r="BK13584" s="98" t="s">
        <v>70</v>
      </c>
    </row>
    <row r="13585" spans="17:63" ht="29.25" customHeight="1" x14ac:dyDescent="0.2">
      <c r="Q13585" s="92" t="s">
        <v>50</v>
      </c>
      <c r="BF13585" s="101" t="s">
        <v>58</v>
      </c>
      <c r="BK13585" s="98" t="s">
        <v>70</v>
      </c>
    </row>
    <row r="13586" spans="17:63" ht="29.25" customHeight="1" x14ac:dyDescent="0.2">
      <c r="Q13586" s="92" t="s">
        <v>50</v>
      </c>
      <c r="BF13586" s="101" t="s">
        <v>58</v>
      </c>
      <c r="BK13586" s="98" t="s">
        <v>70</v>
      </c>
    </row>
    <row r="13587" spans="17:63" ht="29.25" customHeight="1" x14ac:dyDescent="0.2">
      <c r="Q13587" s="92" t="s">
        <v>50</v>
      </c>
      <c r="BF13587" s="101" t="s">
        <v>58</v>
      </c>
      <c r="BK13587" s="98" t="s">
        <v>70</v>
      </c>
    </row>
    <row r="13588" spans="17:63" ht="29.25" customHeight="1" x14ac:dyDescent="0.2">
      <c r="Q13588" s="92" t="s">
        <v>50</v>
      </c>
      <c r="BF13588" s="101" t="s">
        <v>58</v>
      </c>
      <c r="BK13588" s="98" t="s">
        <v>70</v>
      </c>
    </row>
    <row r="13589" spans="17:63" ht="29.25" customHeight="1" x14ac:dyDescent="0.2">
      <c r="Q13589" s="92" t="s">
        <v>50</v>
      </c>
      <c r="BF13589" s="101" t="s">
        <v>58</v>
      </c>
      <c r="BK13589" s="98" t="s">
        <v>70</v>
      </c>
    </row>
    <row r="13590" spans="17:63" ht="29.25" customHeight="1" x14ac:dyDescent="0.2">
      <c r="Q13590" s="92" t="s">
        <v>50</v>
      </c>
      <c r="BF13590" s="101" t="s">
        <v>58</v>
      </c>
      <c r="BK13590" s="98" t="s">
        <v>70</v>
      </c>
    </row>
    <row r="13591" spans="17:63" ht="29.25" customHeight="1" x14ac:dyDescent="0.2">
      <c r="Q13591" s="92" t="s">
        <v>50</v>
      </c>
      <c r="BF13591" s="101" t="s">
        <v>58</v>
      </c>
      <c r="BK13591" s="98" t="s">
        <v>70</v>
      </c>
    </row>
    <row r="13592" spans="17:63" ht="29.25" customHeight="1" x14ac:dyDescent="0.2">
      <c r="Q13592" s="92" t="s">
        <v>50</v>
      </c>
      <c r="BF13592" s="101" t="s">
        <v>58</v>
      </c>
      <c r="BK13592" s="98" t="s">
        <v>70</v>
      </c>
    </row>
    <row r="13593" spans="17:63" ht="29.25" customHeight="1" x14ac:dyDescent="0.2">
      <c r="Q13593" s="92" t="s">
        <v>50</v>
      </c>
      <c r="BF13593" s="101" t="s">
        <v>58</v>
      </c>
      <c r="BK13593" s="98" t="s">
        <v>70</v>
      </c>
    </row>
    <row r="13594" spans="17:63" ht="29.25" customHeight="1" x14ac:dyDescent="0.2">
      <c r="Q13594" s="92" t="s">
        <v>50</v>
      </c>
      <c r="BF13594" s="101" t="s">
        <v>58</v>
      </c>
      <c r="BK13594" s="98" t="s">
        <v>70</v>
      </c>
    </row>
    <row r="13595" spans="17:63" ht="29.25" customHeight="1" x14ac:dyDescent="0.2">
      <c r="Q13595" s="92" t="s">
        <v>50</v>
      </c>
      <c r="BF13595" s="101" t="s">
        <v>58</v>
      </c>
      <c r="BK13595" s="98" t="s">
        <v>70</v>
      </c>
    </row>
    <row r="13596" spans="17:63" ht="29.25" customHeight="1" x14ac:dyDescent="0.2">
      <c r="Q13596" s="92" t="s">
        <v>50</v>
      </c>
      <c r="BF13596" s="101" t="s">
        <v>58</v>
      </c>
      <c r="BK13596" s="98" t="s">
        <v>70</v>
      </c>
    </row>
    <row r="13597" spans="17:63" ht="29.25" customHeight="1" x14ac:dyDescent="0.2">
      <c r="Q13597" s="92" t="s">
        <v>50</v>
      </c>
      <c r="BF13597" s="101" t="s">
        <v>58</v>
      </c>
      <c r="BK13597" s="98" t="s">
        <v>70</v>
      </c>
    </row>
    <row r="13598" spans="17:63" ht="29.25" customHeight="1" x14ac:dyDescent="0.2">
      <c r="Q13598" s="92" t="s">
        <v>50</v>
      </c>
      <c r="BF13598" s="101" t="s">
        <v>58</v>
      </c>
      <c r="BK13598" s="98" t="s">
        <v>70</v>
      </c>
    </row>
    <row r="13599" spans="17:63" ht="29.25" customHeight="1" x14ac:dyDescent="0.2">
      <c r="Q13599" s="92" t="s">
        <v>50</v>
      </c>
      <c r="BF13599" s="101" t="s">
        <v>58</v>
      </c>
      <c r="BK13599" s="98" t="s">
        <v>70</v>
      </c>
    </row>
    <row r="13600" spans="17:63" ht="29.25" customHeight="1" x14ac:dyDescent="0.2">
      <c r="Q13600" s="92" t="s">
        <v>50</v>
      </c>
      <c r="BF13600" s="101" t="s">
        <v>58</v>
      </c>
      <c r="BK13600" s="98" t="s">
        <v>70</v>
      </c>
    </row>
    <row r="13601" spans="17:63" ht="29.25" customHeight="1" x14ac:dyDescent="0.2">
      <c r="Q13601" s="92" t="s">
        <v>50</v>
      </c>
      <c r="BF13601" s="101" t="s">
        <v>58</v>
      </c>
      <c r="BK13601" s="98" t="s">
        <v>70</v>
      </c>
    </row>
    <row r="13602" spans="17:63" ht="29.25" customHeight="1" x14ac:dyDescent="0.2">
      <c r="Q13602" s="92" t="s">
        <v>50</v>
      </c>
      <c r="BF13602" s="101" t="s">
        <v>58</v>
      </c>
      <c r="BK13602" s="98" t="s">
        <v>70</v>
      </c>
    </row>
    <row r="13603" spans="17:63" ht="29.25" customHeight="1" x14ac:dyDescent="0.2">
      <c r="Q13603" s="92" t="s">
        <v>50</v>
      </c>
      <c r="BF13603" s="101" t="s">
        <v>58</v>
      </c>
      <c r="BK13603" s="98" t="s">
        <v>70</v>
      </c>
    </row>
    <row r="13604" spans="17:63" ht="29.25" customHeight="1" x14ac:dyDescent="0.2">
      <c r="Q13604" s="92" t="s">
        <v>50</v>
      </c>
      <c r="BF13604" s="101" t="s">
        <v>58</v>
      </c>
      <c r="BK13604" s="98" t="s">
        <v>70</v>
      </c>
    </row>
    <row r="13605" spans="17:63" ht="29.25" customHeight="1" x14ac:dyDescent="0.2">
      <c r="Q13605" s="92" t="s">
        <v>50</v>
      </c>
      <c r="BF13605" s="101" t="s">
        <v>58</v>
      </c>
      <c r="BK13605" s="98" t="s">
        <v>70</v>
      </c>
    </row>
    <row r="13606" spans="17:63" ht="29.25" customHeight="1" x14ac:dyDescent="0.2">
      <c r="Q13606" s="92" t="s">
        <v>50</v>
      </c>
      <c r="BF13606" s="101" t="s">
        <v>58</v>
      </c>
      <c r="BK13606" s="98" t="s">
        <v>70</v>
      </c>
    </row>
    <row r="13607" spans="17:63" ht="29.25" customHeight="1" x14ac:dyDescent="0.2">
      <c r="Q13607" s="92" t="s">
        <v>50</v>
      </c>
      <c r="BF13607" s="101" t="s">
        <v>58</v>
      </c>
      <c r="BK13607" s="98" t="s">
        <v>70</v>
      </c>
    </row>
    <row r="13608" spans="17:63" ht="29.25" customHeight="1" x14ac:dyDescent="0.2">
      <c r="Q13608" s="92" t="s">
        <v>50</v>
      </c>
      <c r="BF13608" s="101" t="s">
        <v>58</v>
      </c>
      <c r="BK13608" s="98" t="s">
        <v>70</v>
      </c>
    </row>
    <row r="13609" spans="17:63" ht="29.25" customHeight="1" x14ac:dyDescent="0.2">
      <c r="Q13609" s="92" t="s">
        <v>50</v>
      </c>
      <c r="BF13609" s="101" t="s">
        <v>58</v>
      </c>
      <c r="BK13609" s="98" t="s">
        <v>70</v>
      </c>
    </row>
    <row r="13610" spans="17:63" ht="29.25" customHeight="1" x14ac:dyDescent="0.2">
      <c r="Q13610" s="92" t="s">
        <v>50</v>
      </c>
      <c r="BF13610" s="101" t="s">
        <v>58</v>
      </c>
      <c r="BK13610" s="98" t="s">
        <v>70</v>
      </c>
    </row>
    <row r="13611" spans="17:63" ht="29.25" customHeight="1" x14ac:dyDescent="0.2">
      <c r="Q13611" s="92" t="s">
        <v>50</v>
      </c>
      <c r="BF13611" s="101" t="s">
        <v>58</v>
      </c>
      <c r="BK13611" s="98" t="s">
        <v>70</v>
      </c>
    </row>
    <row r="13612" spans="17:63" ht="29.25" customHeight="1" x14ac:dyDescent="0.2">
      <c r="Q13612" s="92" t="s">
        <v>50</v>
      </c>
      <c r="BF13612" s="101" t="s">
        <v>58</v>
      </c>
      <c r="BK13612" s="98" t="s">
        <v>70</v>
      </c>
    </row>
    <row r="13613" spans="17:63" ht="29.25" customHeight="1" x14ac:dyDescent="0.2">
      <c r="Q13613" s="92" t="s">
        <v>50</v>
      </c>
      <c r="BF13613" s="101" t="s">
        <v>58</v>
      </c>
      <c r="BK13613" s="98" t="s">
        <v>70</v>
      </c>
    </row>
    <row r="13614" spans="17:63" ht="29.25" customHeight="1" x14ac:dyDescent="0.2">
      <c r="Q13614" s="92" t="s">
        <v>50</v>
      </c>
      <c r="BF13614" s="101" t="s">
        <v>58</v>
      </c>
      <c r="BK13614" s="98" t="s">
        <v>70</v>
      </c>
    </row>
    <row r="13615" spans="17:63" ht="29.25" customHeight="1" x14ac:dyDescent="0.2">
      <c r="Q13615" s="92" t="s">
        <v>50</v>
      </c>
      <c r="BF13615" s="101" t="s">
        <v>58</v>
      </c>
      <c r="BK13615" s="98" t="s">
        <v>70</v>
      </c>
    </row>
    <row r="13616" spans="17:63" ht="29.25" customHeight="1" x14ac:dyDescent="0.2">
      <c r="Q13616" s="92" t="s">
        <v>50</v>
      </c>
      <c r="BF13616" s="101" t="s">
        <v>58</v>
      </c>
      <c r="BK13616" s="98" t="s">
        <v>70</v>
      </c>
    </row>
    <row r="13617" spans="17:63" ht="29.25" customHeight="1" x14ac:dyDescent="0.2">
      <c r="Q13617" s="92" t="s">
        <v>50</v>
      </c>
      <c r="BF13617" s="101" t="s">
        <v>58</v>
      </c>
      <c r="BK13617" s="98" t="s">
        <v>70</v>
      </c>
    </row>
    <row r="13618" spans="17:63" ht="29.25" customHeight="1" x14ac:dyDescent="0.2">
      <c r="Q13618" s="92" t="s">
        <v>50</v>
      </c>
      <c r="BF13618" s="101" t="s">
        <v>58</v>
      </c>
      <c r="BK13618" s="98" t="s">
        <v>70</v>
      </c>
    </row>
    <row r="13619" spans="17:63" ht="29.25" customHeight="1" x14ac:dyDescent="0.2">
      <c r="Q13619" s="92" t="s">
        <v>50</v>
      </c>
      <c r="BF13619" s="101" t="s">
        <v>58</v>
      </c>
      <c r="BK13619" s="98" t="s">
        <v>70</v>
      </c>
    </row>
    <row r="13620" spans="17:63" ht="29.25" customHeight="1" x14ac:dyDescent="0.2">
      <c r="Q13620" s="92" t="s">
        <v>50</v>
      </c>
      <c r="BF13620" s="101" t="s">
        <v>58</v>
      </c>
      <c r="BK13620" s="98" t="s">
        <v>70</v>
      </c>
    </row>
    <row r="13621" spans="17:63" ht="29.25" customHeight="1" x14ac:dyDescent="0.2">
      <c r="Q13621" s="92" t="s">
        <v>50</v>
      </c>
      <c r="BF13621" s="101" t="s">
        <v>58</v>
      </c>
      <c r="BK13621" s="98" t="s">
        <v>70</v>
      </c>
    </row>
    <row r="13622" spans="17:63" ht="29.25" customHeight="1" x14ac:dyDescent="0.2">
      <c r="Q13622" s="92" t="s">
        <v>50</v>
      </c>
      <c r="BF13622" s="101" t="s">
        <v>58</v>
      </c>
      <c r="BK13622" s="98" t="s">
        <v>70</v>
      </c>
    </row>
    <row r="13623" spans="17:63" ht="29.25" customHeight="1" x14ac:dyDescent="0.2">
      <c r="Q13623" s="92" t="s">
        <v>50</v>
      </c>
      <c r="BF13623" s="101" t="s">
        <v>58</v>
      </c>
      <c r="BK13623" s="98" t="s">
        <v>70</v>
      </c>
    </row>
    <row r="13624" spans="17:63" ht="29.25" customHeight="1" x14ac:dyDescent="0.2">
      <c r="Q13624" s="92" t="s">
        <v>50</v>
      </c>
      <c r="BF13624" s="101" t="s">
        <v>58</v>
      </c>
      <c r="BK13624" s="98" t="s">
        <v>70</v>
      </c>
    </row>
    <row r="13625" spans="17:63" ht="29.25" customHeight="1" x14ac:dyDescent="0.2">
      <c r="Q13625" s="92" t="s">
        <v>50</v>
      </c>
      <c r="BF13625" s="101" t="s">
        <v>58</v>
      </c>
      <c r="BK13625" s="98" t="s">
        <v>70</v>
      </c>
    </row>
    <row r="13626" spans="17:63" ht="29.25" customHeight="1" x14ac:dyDescent="0.2">
      <c r="Q13626" s="92" t="s">
        <v>50</v>
      </c>
      <c r="BF13626" s="101" t="s">
        <v>58</v>
      </c>
      <c r="BK13626" s="98" t="s">
        <v>70</v>
      </c>
    </row>
    <row r="13627" spans="17:63" ht="29.25" customHeight="1" x14ac:dyDescent="0.2">
      <c r="Q13627" s="92" t="s">
        <v>50</v>
      </c>
      <c r="BF13627" s="101" t="s">
        <v>58</v>
      </c>
      <c r="BK13627" s="98" t="s">
        <v>70</v>
      </c>
    </row>
    <row r="13628" spans="17:63" ht="29.25" customHeight="1" x14ac:dyDescent="0.2">
      <c r="Q13628" s="92" t="s">
        <v>50</v>
      </c>
      <c r="BF13628" s="101" t="s">
        <v>58</v>
      </c>
      <c r="BK13628" s="98" t="s">
        <v>70</v>
      </c>
    </row>
    <row r="13629" spans="17:63" ht="29.25" customHeight="1" x14ac:dyDescent="0.2">
      <c r="Q13629" s="92" t="s">
        <v>50</v>
      </c>
      <c r="BF13629" s="101" t="s">
        <v>58</v>
      </c>
      <c r="BK13629" s="98" t="s">
        <v>70</v>
      </c>
    </row>
    <row r="13630" spans="17:63" ht="29.25" customHeight="1" x14ac:dyDescent="0.2">
      <c r="Q13630" s="92" t="s">
        <v>50</v>
      </c>
      <c r="BF13630" s="101" t="s">
        <v>58</v>
      </c>
      <c r="BK13630" s="98" t="s">
        <v>70</v>
      </c>
    </row>
    <row r="13631" spans="17:63" ht="29.25" customHeight="1" x14ac:dyDescent="0.2">
      <c r="Q13631" s="92" t="s">
        <v>50</v>
      </c>
      <c r="BF13631" s="101" t="s">
        <v>58</v>
      </c>
      <c r="BK13631" s="98" t="s">
        <v>70</v>
      </c>
    </row>
    <row r="13632" spans="17:63" ht="29.25" customHeight="1" x14ac:dyDescent="0.2">
      <c r="Q13632" s="92" t="s">
        <v>50</v>
      </c>
      <c r="BF13632" s="101" t="s">
        <v>58</v>
      </c>
      <c r="BK13632" s="98" t="s">
        <v>70</v>
      </c>
    </row>
    <row r="13633" spans="17:63" ht="29.25" customHeight="1" x14ac:dyDescent="0.2">
      <c r="Q13633" s="92" t="s">
        <v>50</v>
      </c>
      <c r="BF13633" s="101" t="s">
        <v>58</v>
      </c>
      <c r="BK13633" s="98" t="s">
        <v>70</v>
      </c>
    </row>
    <row r="13634" spans="17:63" ht="29.25" customHeight="1" x14ac:dyDescent="0.2">
      <c r="Q13634" s="92" t="s">
        <v>50</v>
      </c>
      <c r="BF13634" s="101" t="s">
        <v>58</v>
      </c>
      <c r="BK13634" s="98" t="s">
        <v>70</v>
      </c>
    </row>
    <row r="13635" spans="17:63" ht="29.25" customHeight="1" x14ac:dyDescent="0.2">
      <c r="Q13635" s="92" t="s">
        <v>50</v>
      </c>
      <c r="BF13635" s="101" t="s">
        <v>58</v>
      </c>
      <c r="BK13635" s="98" t="s">
        <v>70</v>
      </c>
    </row>
    <row r="13636" spans="17:63" ht="29.25" customHeight="1" x14ac:dyDescent="0.2">
      <c r="Q13636" s="92" t="s">
        <v>50</v>
      </c>
      <c r="BF13636" s="101" t="s">
        <v>58</v>
      </c>
      <c r="BK13636" s="98" t="s">
        <v>70</v>
      </c>
    </row>
    <row r="13637" spans="17:63" ht="29.25" customHeight="1" x14ac:dyDescent="0.2">
      <c r="Q13637" s="92" t="s">
        <v>50</v>
      </c>
      <c r="BF13637" s="101" t="s">
        <v>58</v>
      </c>
      <c r="BK13637" s="98" t="s">
        <v>70</v>
      </c>
    </row>
    <row r="13638" spans="17:63" ht="29.25" customHeight="1" x14ac:dyDescent="0.2">
      <c r="Q13638" s="92" t="s">
        <v>50</v>
      </c>
      <c r="BF13638" s="101" t="s">
        <v>58</v>
      </c>
      <c r="BK13638" s="98" t="s">
        <v>70</v>
      </c>
    </row>
    <row r="13639" spans="17:63" ht="29.25" customHeight="1" x14ac:dyDescent="0.2">
      <c r="Q13639" s="92" t="s">
        <v>50</v>
      </c>
      <c r="BF13639" s="101" t="s">
        <v>58</v>
      </c>
      <c r="BK13639" s="98" t="s">
        <v>70</v>
      </c>
    </row>
    <row r="13640" spans="17:63" ht="29.25" customHeight="1" x14ac:dyDescent="0.2">
      <c r="Q13640" s="92" t="s">
        <v>50</v>
      </c>
      <c r="BF13640" s="101" t="s">
        <v>58</v>
      </c>
      <c r="BK13640" s="98" t="s">
        <v>70</v>
      </c>
    </row>
    <row r="13641" spans="17:63" ht="29.25" customHeight="1" x14ac:dyDescent="0.2">
      <c r="Q13641" s="92" t="s">
        <v>50</v>
      </c>
      <c r="BF13641" s="101" t="s">
        <v>58</v>
      </c>
      <c r="BK13641" s="98" t="s">
        <v>70</v>
      </c>
    </row>
    <row r="13642" spans="17:63" ht="29.25" customHeight="1" x14ac:dyDescent="0.2">
      <c r="Q13642" s="92" t="s">
        <v>50</v>
      </c>
      <c r="BF13642" s="101" t="s">
        <v>58</v>
      </c>
      <c r="BK13642" s="98" t="s">
        <v>70</v>
      </c>
    </row>
    <row r="13643" spans="17:63" ht="29.25" customHeight="1" x14ac:dyDescent="0.2">
      <c r="Q13643" s="92" t="s">
        <v>50</v>
      </c>
      <c r="BF13643" s="101" t="s">
        <v>58</v>
      </c>
      <c r="BK13643" s="98" t="s">
        <v>70</v>
      </c>
    </row>
    <row r="13644" spans="17:63" ht="29.25" customHeight="1" x14ac:dyDescent="0.2">
      <c r="Q13644" s="92" t="s">
        <v>50</v>
      </c>
      <c r="BF13644" s="101" t="s">
        <v>58</v>
      </c>
      <c r="BK13644" s="98" t="s">
        <v>70</v>
      </c>
    </row>
    <row r="13645" spans="17:63" ht="29.25" customHeight="1" x14ac:dyDescent="0.2">
      <c r="Q13645" s="92" t="s">
        <v>50</v>
      </c>
      <c r="BF13645" s="101" t="s">
        <v>58</v>
      </c>
      <c r="BK13645" s="98" t="s">
        <v>70</v>
      </c>
    </row>
    <row r="13646" spans="17:63" ht="29.25" customHeight="1" x14ac:dyDescent="0.2">
      <c r="Q13646" s="92" t="s">
        <v>50</v>
      </c>
      <c r="BF13646" s="101" t="s">
        <v>58</v>
      </c>
      <c r="BK13646" s="98" t="s">
        <v>70</v>
      </c>
    </row>
    <row r="13647" spans="17:63" ht="29.25" customHeight="1" x14ac:dyDescent="0.2">
      <c r="Q13647" s="92" t="s">
        <v>50</v>
      </c>
      <c r="BF13647" s="101" t="s">
        <v>58</v>
      </c>
      <c r="BK13647" s="98" t="s">
        <v>70</v>
      </c>
    </row>
    <row r="13648" spans="17:63" ht="29.25" customHeight="1" x14ac:dyDescent="0.2">
      <c r="Q13648" s="92" t="s">
        <v>50</v>
      </c>
      <c r="BF13648" s="101" t="s">
        <v>58</v>
      </c>
      <c r="BK13648" s="98" t="s">
        <v>70</v>
      </c>
    </row>
    <row r="13649" spans="17:63" ht="29.25" customHeight="1" x14ac:dyDescent="0.2">
      <c r="Q13649" s="92" t="s">
        <v>50</v>
      </c>
      <c r="BF13649" s="101" t="s">
        <v>58</v>
      </c>
      <c r="BK13649" s="98" t="s">
        <v>70</v>
      </c>
    </row>
    <row r="13650" spans="17:63" ht="29.25" customHeight="1" x14ac:dyDescent="0.2">
      <c r="Q13650" s="92" t="s">
        <v>50</v>
      </c>
      <c r="BF13650" s="101" t="s">
        <v>58</v>
      </c>
      <c r="BK13650" s="98" t="s">
        <v>70</v>
      </c>
    </row>
    <row r="13651" spans="17:63" ht="29.25" customHeight="1" x14ac:dyDescent="0.2">
      <c r="Q13651" s="92" t="s">
        <v>50</v>
      </c>
      <c r="BF13651" s="101" t="s">
        <v>58</v>
      </c>
      <c r="BK13651" s="98" t="s">
        <v>70</v>
      </c>
    </row>
    <row r="13652" spans="17:63" ht="29.25" customHeight="1" x14ac:dyDescent="0.2">
      <c r="Q13652" s="92" t="s">
        <v>50</v>
      </c>
      <c r="BF13652" s="101" t="s">
        <v>58</v>
      </c>
      <c r="BK13652" s="98" t="s">
        <v>70</v>
      </c>
    </row>
    <row r="13653" spans="17:63" ht="29.25" customHeight="1" x14ac:dyDescent="0.2">
      <c r="Q13653" s="92" t="s">
        <v>50</v>
      </c>
      <c r="BF13653" s="101" t="s">
        <v>58</v>
      </c>
      <c r="BK13653" s="98" t="s">
        <v>70</v>
      </c>
    </row>
    <row r="13654" spans="17:63" ht="29.25" customHeight="1" x14ac:dyDescent="0.2">
      <c r="Q13654" s="92" t="s">
        <v>50</v>
      </c>
      <c r="BF13654" s="101" t="s">
        <v>58</v>
      </c>
      <c r="BK13654" s="98" t="s">
        <v>70</v>
      </c>
    </row>
    <row r="13655" spans="17:63" ht="29.25" customHeight="1" x14ac:dyDescent="0.2">
      <c r="Q13655" s="92" t="s">
        <v>50</v>
      </c>
      <c r="BF13655" s="101" t="s">
        <v>58</v>
      </c>
      <c r="BK13655" s="98" t="s">
        <v>70</v>
      </c>
    </row>
    <row r="13656" spans="17:63" ht="29.25" customHeight="1" x14ac:dyDescent="0.2">
      <c r="Q13656" s="92" t="s">
        <v>50</v>
      </c>
      <c r="BF13656" s="101" t="s">
        <v>58</v>
      </c>
      <c r="BK13656" s="98" t="s">
        <v>70</v>
      </c>
    </row>
    <row r="13657" spans="17:63" ht="29.25" customHeight="1" x14ac:dyDescent="0.2">
      <c r="Q13657" s="92" t="s">
        <v>50</v>
      </c>
      <c r="BF13657" s="101" t="s">
        <v>58</v>
      </c>
      <c r="BK13657" s="98" t="s">
        <v>70</v>
      </c>
    </row>
    <row r="13658" spans="17:63" ht="29.25" customHeight="1" x14ac:dyDescent="0.2">
      <c r="Q13658" s="92" t="s">
        <v>50</v>
      </c>
      <c r="BF13658" s="101" t="s">
        <v>58</v>
      </c>
      <c r="BK13658" s="98" t="s">
        <v>70</v>
      </c>
    </row>
    <row r="13659" spans="17:63" ht="29.25" customHeight="1" x14ac:dyDescent="0.2">
      <c r="Q13659" s="92" t="s">
        <v>50</v>
      </c>
      <c r="BF13659" s="101" t="s">
        <v>58</v>
      </c>
      <c r="BK13659" s="98" t="s">
        <v>70</v>
      </c>
    </row>
    <row r="13660" spans="17:63" ht="29.25" customHeight="1" x14ac:dyDescent="0.2">
      <c r="Q13660" s="92" t="s">
        <v>50</v>
      </c>
      <c r="BF13660" s="101" t="s">
        <v>58</v>
      </c>
      <c r="BK13660" s="98" t="s">
        <v>70</v>
      </c>
    </row>
    <row r="13661" spans="17:63" ht="29.25" customHeight="1" x14ac:dyDescent="0.2">
      <c r="Q13661" s="92" t="s">
        <v>50</v>
      </c>
      <c r="BF13661" s="101" t="s">
        <v>58</v>
      </c>
      <c r="BK13661" s="98" t="s">
        <v>70</v>
      </c>
    </row>
    <row r="13662" spans="17:63" ht="29.25" customHeight="1" x14ac:dyDescent="0.2">
      <c r="Q13662" s="92" t="s">
        <v>50</v>
      </c>
      <c r="BF13662" s="101" t="s">
        <v>58</v>
      </c>
      <c r="BK13662" s="98" t="s">
        <v>70</v>
      </c>
    </row>
    <row r="13663" spans="17:63" ht="29.25" customHeight="1" x14ac:dyDescent="0.2">
      <c r="Q13663" s="92" t="s">
        <v>50</v>
      </c>
      <c r="BF13663" s="101" t="s">
        <v>58</v>
      </c>
      <c r="BK13663" s="98" t="s">
        <v>70</v>
      </c>
    </row>
    <row r="13664" spans="17:63" ht="29.25" customHeight="1" x14ac:dyDescent="0.2">
      <c r="Q13664" s="92" t="s">
        <v>50</v>
      </c>
      <c r="BF13664" s="101" t="s">
        <v>58</v>
      </c>
      <c r="BK13664" s="98" t="s">
        <v>70</v>
      </c>
    </row>
    <row r="13665" spans="17:63" ht="29.25" customHeight="1" x14ac:dyDescent="0.2">
      <c r="Q13665" s="92" t="s">
        <v>50</v>
      </c>
      <c r="BF13665" s="101" t="s">
        <v>58</v>
      </c>
      <c r="BK13665" s="98" t="s">
        <v>70</v>
      </c>
    </row>
    <row r="13666" spans="17:63" ht="29.25" customHeight="1" x14ac:dyDescent="0.2">
      <c r="Q13666" s="92" t="s">
        <v>50</v>
      </c>
      <c r="BF13666" s="101" t="s">
        <v>58</v>
      </c>
      <c r="BK13666" s="98" t="s">
        <v>70</v>
      </c>
    </row>
    <row r="13667" spans="17:63" ht="29.25" customHeight="1" x14ac:dyDescent="0.2">
      <c r="Q13667" s="92" t="s">
        <v>50</v>
      </c>
      <c r="BF13667" s="101" t="s">
        <v>58</v>
      </c>
      <c r="BK13667" s="98" t="s">
        <v>70</v>
      </c>
    </row>
    <row r="13668" spans="17:63" ht="29.25" customHeight="1" x14ac:dyDescent="0.2">
      <c r="Q13668" s="92" t="s">
        <v>50</v>
      </c>
      <c r="BF13668" s="101" t="s">
        <v>58</v>
      </c>
      <c r="BK13668" s="98" t="s">
        <v>70</v>
      </c>
    </row>
    <row r="13669" spans="17:63" ht="29.25" customHeight="1" x14ac:dyDescent="0.2">
      <c r="Q13669" s="92" t="s">
        <v>50</v>
      </c>
      <c r="BF13669" s="101" t="s">
        <v>58</v>
      </c>
      <c r="BK13669" s="98" t="s">
        <v>70</v>
      </c>
    </row>
    <row r="13670" spans="17:63" ht="29.25" customHeight="1" x14ac:dyDescent="0.2">
      <c r="Q13670" s="92" t="s">
        <v>50</v>
      </c>
      <c r="BF13670" s="101" t="s">
        <v>58</v>
      </c>
      <c r="BK13670" s="98" t="s">
        <v>70</v>
      </c>
    </row>
    <row r="13671" spans="17:63" ht="29.25" customHeight="1" x14ac:dyDescent="0.2">
      <c r="Q13671" s="92" t="s">
        <v>50</v>
      </c>
      <c r="BF13671" s="101" t="s">
        <v>58</v>
      </c>
      <c r="BK13671" s="98" t="s">
        <v>70</v>
      </c>
    </row>
    <row r="13672" spans="17:63" ht="29.25" customHeight="1" x14ac:dyDescent="0.2">
      <c r="Q13672" s="92" t="s">
        <v>50</v>
      </c>
      <c r="BF13672" s="101" t="s">
        <v>58</v>
      </c>
      <c r="BK13672" s="98" t="s">
        <v>70</v>
      </c>
    </row>
    <row r="13673" spans="17:63" ht="29.25" customHeight="1" x14ac:dyDescent="0.2">
      <c r="Q13673" s="92" t="s">
        <v>50</v>
      </c>
      <c r="BF13673" s="101" t="s">
        <v>58</v>
      </c>
      <c r="BK13673" s="98" t="s">
        <v>70</v>
      </c>
    </row>
    <row r="13674" spans="17:63" ht="29.25" customHeight="1" x14ac:dyDescent="0.2">
      <c r="Q13674" s="92" t="s">
        <v>50</v>
      </c>
      <c r="BF13674" s="101" t="s">
        <v>58</v>
      </c>
      <c r="BK13674" s="98" t="s">
        <v>70</v>
      </c>
    </row>
    <row r="13675" spans="17:63" ht="29.25" customHeight="1" x14ac:dyDescent="0.2">
      <c r="Q13675" s="92" t="s">
        <v>50</v>
      </c>
      <c r="BF13675" s="101" t="s">
        <v>58</v>
      </c>
      <c r="BK13675" s="98" t="s">
        <v>70</v>
      </c>
    </row>
    <row r="13676" spans="17:63" ht="29.25" customHeight="1" x14ac:dyDescent="0.2">
      <c r="Q13676" s="92" t="s">
        <v>50</v>
      </c>
      <c r="BF13676" s="101" t="s">
        <v>58</v>
      </c>
      <c r="BK13676" s="98" t="s">
        <v>70</v>
      </c>
    </row>
    <row r="13677" spans="17:63" ht="29.25" customHeight="1" x14ac:dyDescent="0.2">
      <c r="Q13677" s="92" t="s">
        <v>50</v>
      </c>
      <c r="BF13677" s="101" t="s">
        <v>58</v>
      </c>
      <c r="BK13677" s="98" t="s">
        <v>70</v>
      </c>
    </row>
    <row r="13678" spans="17:63" ht="29.25" customHeight="1" x14ac:dyDescent="0.2">
      <c r="Q13678" s="92" t="s">
        <v>50</v>
      </c>
      <c r="BF13678" s="101" t="s">
        <v>58</v>
      </c>
      <c r="BK13678" s="98" t="s">
        <v>70</v>
      </c>
    </row>
    <row r="13679" spans="17:63" ht="29.25" customHeight="1" x14ac:dyDescent="0.2">
      <c r="Q13679" s="92" t="s">
        <v>50</v>
      </c>
      <c r="BF13679" s="101" t="s">
        <v>58</v>
      </c>
      <c r="BK13679" s="98" t="s">
        <v>70</v>
      </c>
    </row>
    <row r="13680" spans="17:63" ht="29.25" customHeight="1" x14ac:dyDescent="0.2">
      <c r="Q13680" s="92" t="s">
        <v>50</v>
      </c>
      <c r="BF13680" s="101" t="s">
        <v>58</v>
      </c>
      <c r="BK13680" s="98" t="s">
        <v>70</v>
      </c>
    </row>
    <row r="13681" spans="17:63" ht="29.25" customHeight="1" x14ac:dyDescent="0.2">
      <c r="Q13681" s="92" t="s">
        <v>50</v>
      </c>
      <c r="BF13681" s="101" t="s">
        <v>58</v>
      </c>
      <c r="BK13681" s="98" t="s">
        <v>70</v>
      </c>
    </row>
    <row r="13682" spans="17:63" ht="29.25" customHeight="1" x14ac:dyDescent="0.2">
      <c r="Q13682" s="92" t="s">
        <v>50</v>
      </c>
      <c r="BF13682" s="101" t="s">
        <v>58</v>
      </c>
      <c r="BK13682" s="98" t="s">
        <v>70</v>
      </c>
    </row>
    <row r="13683" spans="17:63" ht="29.25" customHeight="1" x14ac:dyDescent="0.2">
      <c r="Q13683" s="92" t="s">
        <v>50</v>
      </c>
      <c r="BF13683" s="101" t="s">
        <v>58</v>
      </c>
      <c r="BK13683" s="98" t="s">
        <v>70</v>
      </c>
    </row>
    <row r="13684" spans="17:63" ht="29.25" customHeight="1" x14ac:dyDescent="0.2">
      <c r="Q13684" s="92" t="s">
        <v>50</v>
      </c>
      <c r="BF13684" s="101" t="s">
        <v>58</v>
      </c>
      <c r="BK13684" s="98" t="s">
        <v>70</v>
      </c>
    </row>
    <row r="13685" spans="17:63" ht="29.25" customHeight="1" x14ac:dyDescent="0.2">
      <c r="Q13685" s="92" t="s">
        <v>50</v>
      </c>
      <c r="BF13685" s="101" t="s">
        <v>58</v>
      </c>
      <c r="BK13685" s="98" t="s">
        <v>70</v>
      </c>
    </row>
    <row r="13686" spans="17:63" ht="29.25" customHeight="1" x14ac:dyDescent="0.2">
      <c r="Q13686" s="92" t="s">
        <v>50</v>
      </c>
      <c r="BF13686" s="101" t="s">
        <v>58</v>
      </c>
      <c r="BK13686" s="98" t="s">
        <v>70</v>
      </c>
    </row>
    <row r="13687" spans="17:63" ht="29.25" customHeight="1" x14ac:dyDescent="0.2">
      <c r="Q13687" s="92" t="s">
        <v>50</v>
      </c>
      <c r="BF13687" s="101" t="s">
        <v>58</v>
      </c>
      <c r="BK13687" s="98" t="s">
        <v>70</v>
      </c>
    </row>
    <row r="13688" spans="17:63" ht="29.25" customHeight="1" x14ac:dyDescent="0.2">
      <c r="Q13688" s="92" t="s">
        <v>50</v>
      </c>
      <c r="BF13688" s="101" t="s">
        <v>58</v>
      </c>
      <c r="BK13688" s="98" t="s">
        <v>70</v>
      </c>
    </row>
    <row r="13689" spans="17:63" ht="29.25" customHeight="1" x14ac:dyDescent="0.2">
      <c r="Q13689" s="92" t="s">
        <v>50</v>
      </c>
      <c r="BF13689" s="101" t="s">
        <v>58</v>
      </c>
      <c r="BK13689" s="98" t="s">
        <v>70</v>
      </c>
    </row>
    <row r="13690" spans="17:63" ht="29.25" customHeight="1" x14ac:dyDescent="0.2">
      <c r="Q13690" s="92" t="s">
        <v>50</v>
      </c>
      <c r="BF13690" s="101" t="s">
        <v>58</v>
      </c>
      <c r="BK13690" s="98" t="s">
        <v>70</v>
      </c>
    </row>
    <row r="13691" spans="17:63" ht="29.25" customHeight="1" x14ac:dyDescent="0.2">
      <c r="Q13691" s="92" t="s">
        <v>50</v>
      </c>
      <c r="BF13691" s="101" t="s">
        <v>58</v>
      </c>
      <c r="BK13691" s="98" t="s">
        <v>70</v>
      </c>
    </row>
    <row r="13692" spans="17:63" ht="29.25" customHeight="1" x14ac:dyDescent="0.2">
      <c r="Q13692" s="92" t="s">
        <v>50</v>
      </c>
      <c r="BF13692" s="101" t="s">
        <v>58</v>
      </c>
      <c r="BK13692" s="98" t="s">
        <v>70</v>
      </c>
    </row>
    <row r="13693" spans="17:63" ht="29.25" customHeight="1" x14ac:dyDescent="0.2">
      <c r="Q13693" s="92" t="s">
        <v>50</v>
      </c>
      <c r="BF13693" s="101" t="s">
        <v>58</v>
      </c>
      <c r="BK13693" s="98" t="s">
        <v>70</v>
      </c>
    </row>
    <row r="13694" spans="17:63" ht="29.25" customHeight="1" x14ac:dyDescent="0.2">
      <c r="Q13694" s="92" t="s">
        <v>50</v>
      </c>
      <c r="BF13694" s="101" t="s">
        <v>58</v>
      </c>
      <c r="BK13694" s="98" t="s">
        <v>70</v>
      </c>
    </row>
    <row r="13695" spans="17:63" ht="29.25" customHeight="1" x14ac:dyDescent="0.2">
      <c r="Q13695" s="92" t="s">
        <v>50</v>
      </c>
      <c r="BF13695" s="101" t="s">
        <v>58</v>
      </c>
      <c r="BK13695" s="98" t="s">
        <v>70</v>
      </c>
    </row>
    <row r="13696" spans="17:63" ht="29.25" customHeight="1" x14ac:dyDescent="0.2">
      <c r="Q13696" s="92" t="s">
        <v>50</v>
      </c>
      <c r="BF13696" s="101" t="s">
        <v>58</v>
      </c>
      <c r="BK13696" s="98" t="s">
        <v>70</v>
      </c>
    </row>
    <row r="13697" spans="17:63" ht="29.25" customHeight="1" x14ac:dyDescent="0.2">
      <c r="Q13697" s="92" t="s">
        <v>50</v>
      </c>
      <c r="BF13697" s="101" t="s">
        <v>58</v>
      </c>
      <c r="BK13697" s="98" t="s">
        <v>70</v>
      </c>
    </row>
    <row r="13698" spans="17:63" ht="29.25" customHeight="1" x14ac:dyDescent="0.2">
      <c r="Q13698" s="92" t="s">
        <v>50</v>
      </c>
      <c r="BF13698" s="101" t="s">
        <v>58</v>
      </c>
      <c r="BK13698" s="98" t="s">
        <v>70</v>
      </c>
    </row>
    <row r="13699" spans="17:63" ht="29.25" customHeight="1" x14ac:dyDescent="0.2">
      <c r="Q13699" s="92" t="s">
        <v>50</v>
      </c>
      <c r="BF13699" s="101" t="s">
        <v>58</v>
      </c>
      <c r="BK13699" s="98" t="s">
        <v>70</v>
      </c>
    </row>
    <row r="13700" spans="17:63" ht="29.25" customHeight="1" x14ac:dyDescent="0.2">
      <c r="Q13700" s="92" t="s">
        <v>50</v>
      </c>
      <c r="BF13700" s="101" t="s">
        <v>58</v>
      </c>
      <c r="BK13700" s="98" t="s">
        <v>70</v>
      </c>
    </row>
    <row r="13701" spans="17:63" ht="29.25" customHeight="1" x14ac:dyDescent="0.2">
      <c r="Q13701" s="92" t="s">
        <v>50</v>
      </c>
      <c r="BF13701" s="101" t="s">
        <v>58</v>
      </c>
      <c r="BK13701" s="98" t="s">
        <v>70</v>
      </c>
    </row>
    <row r="13702" spans="17:63" ht="29.25" customHeight="1" x14ac:dyDescent="0.2">
      <c r="Q13702" s="92" t="s">
        <v>50</v>
      </c>
      <c r="BF13702" s="101" t="s">
        <v>58</v>
      </c>
      <c r="BK13702" s="98" t="s">
        <v>70</v>
      </c>
    </row>
    <row r="13703" spans="17:63" ht="29.25" customHeight="1" x14ac:dyDescent="0.2">
      <c r="Q13703" s="92" t="s">
        <v>50</v>
      </c>
      <c r="BF13703" s="101" t="s">
        <v>58</v>
      </c>
      <c r="BK13703" s="98" t="s">
        <v>70</v>
      </c>
    </row>
    <row r="13704" spans="17:63" ht="29.25" customHeight="1" x14ac:dyDescent="0.2">
      <c r="Q13704" s="92" t="s">
        <v>50</v>
      </c>
      <c r="BF13704" s="101" t="s">
        <v>58</v>
      </c>
      <c r="BK13704" s="98" t="s">
        <v>70</v>
      </c>
    </row>
    <row r="13705" spans="17:63" ht="29.25" customHeight="1" x14ac:dyDescent="0.2">
      <c r="Q13705" s="92" t="s">
        <v>50</v>
      </c>
      <c r="BF13705" s="101" t="s">
        <v>58</v>
      </c>
      <c r="BK13705" s="98" t="s">
        <v>70</v>
      </c>
    </row>
    <row r="13706" spans="17:63" ht="29.25" customHeight="1" x14ac:dyDescent="0.2">
      <c r="Q13706" s="92" t="s">
        <v>50</v>
      </c>
      <c r="BF13706" s="101" t="s">
        <v>58</v>
      </c>
      <c r="BK13706" s="98" t="s">
        <v>70</v>
      </c>
    </row>
    <row r="13707" spans="17:63" ht="29.25" customHeight="1" x14ac:dyDescent="0.2">
      <c r="Q13707" s="92" t="s">
        <v>50</v>
      </c>
      <c r="BF13707" s="101" t="s">
        <v>58</v>
      </c>
      <c r="BK13707" s="98" t="s">
        <v>70</v>
      </c>
    </row>
    <row r="13708" spans="17:63" ht="29.25" customHeight="1" x14ac:dyDescent="0.2">
      <c r="Q13708" s="92" t="s">
        <v>50</v>
      </c>
      <c r="BF13708" s="101" t="s">
        <v>58</v>
      </c>
      <c r="BK13708" s="98" t="s">
        <v>70</v>
      </c>
    </row>
    <row r="13709" spans="17:63" ht="29.25" customHeight="1" x14ac:dyDescent="0.2">
      <c r="Q13709" s="92" t="s">
        <v>50</v>
      </c>
      <c r="BF13709" s="101" t="s">
        <v>58</v>
      </c>
      <c r="BK13709" s="98" t="s">
        <v>70</v>
      </c>
    </row>
    <row r="13710" spans="17:63" ht="29.25" customHeight="1" x14ac:dyDescent="0.2">
      <c r="Q13710" s="92" t="s">
        <v>50</v>
      </c>
      <c r="BF13710" s="101" t="s">
        <v>58</v>
      </c>
      <c r="BK13710" s="98" t="s">
        <v>70</v>
      </c>
    </row>
    <row r="13711" spans="17:63" ht="29.25" customHeight="1" x14ac:dyDescent="0.2">
      <c r="Q13711" s="92" t="s">
        <v>50</v>
      </c>
      <c r="BF13711" s="101" t="s">
        <v>58</v>
      </c>
      <c r="BK13711" s="98" t="s">
        <v>70</v>
      </c>
    </row>
    <row r="13712" spans="17:63" ht="29.25" customHeight="1" x14ac:dyDescent="0.2">
      <c r="Q13712" s="92" t="s">
        <v>50</v>
      </c>
      <c r="BF13712" s="101" t="s">
        <v>58</v>
      </c>
      <c r="BK13712" s="98" t="s">
        <v>70</v>
      </c>
    </row>
    <row r="13713" spans="17:63" ht="29.25" customHeight="1" x14ac:dyDescent="0.2">
      <c r="Q13713" s="92" t="s">
        <v>50</v>
      </c>
      <c r="BF13713" s="101" t="s">
        <v>58</v>
      </c>
      <c r="BK13713" s="98" t="s">
        <v>70</v>
      </c>
    </row>
    <row r="13714" spans="17:63" ht="29.25" customHeight="1" x14ac:dyDescent="0.2">
      <c r="Q13714" s="92" t="s">
        <v>50</v>
      </c>
      <c r="BF13714" s="101" t="s">
        <v>58</v>
      </c>
      <c r="BK13714" s="98" t="s">
        <v>70</v>
      </c>
    </row>
    <row r="13715" spans="17:63" ht="29.25" customHeight="1" x14ac:dyDescent="0.2">
      <c r="Q13715" s="92" t="s">
        <v>50</v>
      </c>
      <c r="BF13715" s="101" t="s">
        <v>58</v>
      </c>
      <c r="BK13715" s="98" t="s">
        <v>70</v>
      </c>
    </row>
    <row r="13716" spans="17:63" ht="29.25" customHeight="1" x14ac:dyDescent="0.2">
      <c r="Q13716" s="92" t="s">
        <v>50</v>
      </c>
      <c r="BF13716" s="101" t="s">
        <v>58</v>
      </c>
      <c r="BK13716" s="98" t="s">
        <v>70</v>
      </c>
    </row>
    <row r="13717" spans="17:63" ht="29.25" customHeight="1" x14ac:dyDescent="0.2">
      <c r="Q13717" s="92" t="s">
        <v>50</v>
      </c>
      <c r="BF13717" s="101" t="s">
        <v>58</v>
      </c>
      <c r="BK13717" s="98" t="s">
        <v>70</v>
      </c>
    </row>
    <row r="13718" spans="17:63" ht="29.25" customHeight="1" x14ac:dyDescent="0.2">
      <c r="Q13718" s="92" t="s">
        <v>50</v>
      </c>
      <c r="BF13718" s="101" t="s">
        <v>58</v>
      </c>
      <c r="BK13718" s="98" t="s">
        <v>70</v>
      </c>
    </row>
    <row r="13719" spans="17:63" ht="29.25" customHeight="1" x14ac:dyDescent="0.2">
      <c r="Q13719" s="92" t="s">
        <v>50</v>
      </c>
      <c r="BF13719" s="101" t="s">
        <v>58</v>
      </c>
      <c r="BK13719" s="98" t="s">
        <v>70</v>
      </c>
    </row>
    <row r="13720" spans="17:63" ht="29.25" customHeight="1" x14ac:dyDescent="0.2">
      <c r="Q13720" s="92" t="s">
        <v>50</v>
      </c>
      <c r="BF13720" s="101" t="s">
        <v>58</v>
      </c>
      <c r="BK13720" s="98" t="s">
        <v>70</v>
      </c>
    </row>
    <row r="13721" spans="17:63" ht="29.25" customHeight="1" x14ac:dyDescent="0.2">
      <c r="Q13721" s="92" t="s">
        <v>50</v>
      </c>
      <c r="BF13721" s="101" t="s">
        <v>58</v>
      </c>
      <c r="BK13721" s="98" t="s">
        <v>70</v>
      </c>
    </row>
    <row r="13722" spans="17:63" ht="29.25" customHeight="1" x14ac:dyDescent="0.2">
      <c r="Q13722" s="92" t="s">
        <v>50</v>
      </c>
      <c r="BF13722" s="101" t="s">
        <v>58</v>
      </c>
      <c r="BK13722" s="98" t="s">
        <v>70</v>
      </c>
    </row>
    <row r="13723" spans="17:63" ht="29.25" customHeight="1" x14ac:dyDescent="0.2">
      <c r="Q13723" s="92" t="s">
        <v>50</v>
      </c>
      <c r="BF13723" s="101" t="s">
        <v>58</v>
      </c>
      <c r="BK13723" s="98" t="s">
        <v>70</v>
      </c>
    </row>
    <row r="13724" spans="17:63" ht="29.25" customHeight="1" x14ac:dyDescent="0.2">
      <c r="Q13724" s="92" t="s">
        <v>50</v>
      </c>
      <c r="BF13724" s="101" t="s">
        <v>58</v>
      </c>
      <c r="BK13724" s="98" t="s">
        <v>70</v>
      </c>
    </row>
    <row r="13725" spans="17:63" ht="29.25" customHeight="1" x14ac:dyDescent="0.2">
      <c r="Q13725" s="92" t="s">
        <v>50</v>
      </c>
      <c r="BF13725" s="101" t="s">
        <v>58</v>
      </c>
      <c r="BK13725" s="98" t="s">
        <v>70</v>
      </c>
    </row>
    <row r="13726" spans="17:63" ht="29.25" customHeight="1" x14ac:dyDescent="0.2">
      <c r="Q13726" s="92" t="s">
        <v>50</v>
      </c>
      <c r="BF13726" s="101" t="s">
        <v>58</v>
      </c>
      <c r="BK13726" s="98" t="s">
        <v>70</v>
      </c>
    </row>
    <row r="13727" spans="17:63" ht="29.25" customHeight="1" x14ac:dyDescent="0.2">
      <c r="Q13727" s="92" t="s">
        <v>50</v>
      </c>
      <c r="BF13727" s="101" t="s">
        <v>58</v>
      </c>
      <c r="BK13727" s="98" t="s">
        <v>70</v>
      </c>
    </row>
    <row r="13728" spans="17:63" ht="29.25" customHeight="1" x14ac:dyDescent="0.2">
      <c r="Q13728" s="92" t="s">
        <v>50</v>
      </c>
      <c r="BF13728" s="101" t="s">
        <v>58</v>
      </c>
      <c r="BK13728" s="98" t="s">
        <v>70</v>
      </c>
    </row>
    <row r="13729" spans="17:63" ht="29.25" customHeight="1" x14ac:dyDescent="0.2">
      <c r="Q13729" s="92" t="s">
        <v>50</v>
      </c>
      <c r="BF13729" s="101" t="s">
        <v>58</v>
      </c>
      <c r="BK13729" s="98" t="s">
        <v>70</v>
      </c>
    </row>
    <row r="13730" spans="17:63" ht="29.25" customHeight="1" x14ac:dyDescent="0.2">
      <c r="Q13730" s="92" t="s">
        <v>50</v>
      </c>
      <c r="BF13730" s="101" t="s">
        <v>58</v>
      </c>
      <c r="BK13730" s="98" t="s">
        <v>70</v>
      </c>
    </row>
    <row r="13731" spans="17:63" ht="29.25" customHeight="1" x14ac:dyDescent="0.2">
      <c r="Q13731" s="92" t="s">
        <v>50</v>
      </c>
      <c r="BF13731" s="101" t="s">
        <v>58</v>
      </c>
      <c r="BK13731" s="98" t="s">
        <v>70</v>
      </c>
    </row>
    <row r="13732" spans="17:63" ht="29.25" customHeight="1" x14ac:dyDescent="0.2">
      <c r="Q13732" s="92" t="s">
        <v>50</v>
      </c>
      <c r="BF13732" s="101" t="s">
        <v>58</v>
      </c>
      <c r="BK13732" s="98" t="s">
        <v>70</v>
      </c>
    </row>
    <row r="13733" spans="17:63" ht="29.25" customHeight="1" x14ac:dyDescent="0.2">
      <c r="Q13733" s="92" t="s">
        <v>50</v>
      </c>
      <c r="BF13733" s="101" t="s">
        <v>58</v>
      </c>
      <c r="BK13733" s="98" t="s">
        <v>70</v>
      </c>
    </row>
    <row r="13734" spans="17:63" ht="29.25" customHeight="1" x14ac:dyDescent="0.2">
      <c r="Q13734" s="92" t="s">
        <v>50</v>
      </c>
      <c r="BF13734" s="101" t="s">
        <v>58</v>
      </c>
      <c r="BK13734" s="98" t="s">
        <v>70</v>
      </c>
    </row>
    <row r="13735" spans="17:63" ht="29.25" customHeight="1" x14ac:dyDescent="0.2">
      <c r="Q13735" s="92" t="s">
        <v>50</v>
      </c>
      <c r="BF13735" s="101" t="s">
        <v>58</v>
      </c>
      <c r="BK13735" s="98" t="s">
        <v>70</v>
      </c>
    </row>
    <row r="13736" spans="17:63" ht="29.25" customHeight="1" x14ac:dyDescent="0.2">
      <c r="Q13736" s="92" t="s">
        <v>50</v>
      </c>
      <c r="BF13736" s="101" t="s">
        <v>58</v>
      </c>
      <c r="BK13736" s="98" t="s">
        <v>70</v>
      </c>
    </row>
    <row r="13737" spans="17:63" ht="29.25" customHeight="1" x14ac:dyDescent="0.2">
      <c r="Q13737" s="92" t="s">
        <v>50</v>
      </c>
      <c r="BF13737" s="101" t="s">
        <v>58</v>
      </c>
      <c r="BK13737" s="98" t="s">
        <v>70</v>
      </c>
    </row>
    <row r="13738" spans="17:63" ht="29.25" customHeight="1" x14ac:dyDescent="0.2">
      <c r="Q13738" s="92" t="s">
        <v>50</v>
      </c>
      <c r="BF13738" s="101" t="s">
        <v>58</v>
      </c>
      <c r="BK13738" s="98" t="s">
        <v>70</v>
      </c>
    </row>
    <row r="13739" spans="17:63" ht="29.25" customHeight="1" x14ac:dyDescent="0.2">
      <c r="Q13739" s="92" t="s">
        <v>50</v>
      </c>
      <c r="BF13739" s="101" t="s">
        <v>58</v>
      </c>
      <c r="BK13739" s="98" t="s">
        <v>70</v>
      </c>
    </row>
    <row r="13740" spans="17:63" ht="29.25" customHeight="1" x14ac:dyDescent="0.2">
      <c r="Q13740" s="92" t="s">
        <v>50</v>
      </c>
      <c r="BF13740" s="101" t="s">
        <v>58</v>
      </c>
      <c r="BK13740" s="98" t="s">
        <v>70</v>
      </c>
    </row>
    <row r="13741" spans="17:63" ht="29.25" customHeight="1" x14ac:dyDescent="0.2">
      <c r="Q13741" s="92" t="s">
        <v>50</v>
      </c>
      <c r="BF13741" s="101" t="s">
        <v>58</v>
      </c>
      <c r="BK13741" s="98" t="s">
        <v>70</v>
      </c>
    </row>
    <row r="13742" spans="17:63" ht="29.25" customHeight="1" x14ac:dyDescent="0.2">
      <c r="Q13742" s="92" t="s">
        <v>50</v>
      </c>
      <c r="BF13742" s="101" t="s">
        <v>58</v>
      </c>
      <c r="BK13742" s="98" t="s">
        <v>70</v>
      </c>
    </row>
    <row r="13743" spans="17:63" ht="29.25" customHeight="1" x14ac:dyDescent="0.2">
      <c r="Q13743" s="92" t="s">
        <v>50</v>
      </c>
      <c r="BF13743" s="101" t="s">
        <v>58</v>
      </c>
      <c r="BK13743" s="98" t="s">
        <v>70</v>
      </c>
    </row>
    <row r="13744" spans="17:63" ht="29.25" customHeight="1" x14ac:dyDescent="0.2">
      <c r="Q13744" s="92" t="s">
        <v>50</v>
      </c>
      <c r="BF13744" s="101" t="s">
        <v>58</v>
      </c>
      <c r="BK13744" s="98" t="s">
        <v>70</v>
      </c>
    </row>
    <row r="13745" spans="17:63" ht="29.25" customHeight="1" x14ac:dyDescent="0.2">
      <c r="Q13745" s="92" t="s">
        <v>50</v>
      </c>
      <c r="BF13745" s="101" t="s">
        <v>58</v>
      </c>
      <c r="BK13745" s="98" t="s">
        <v>70</v>
      </c>
    </row>
    <row r="13746" spans="17:63" ht="29.25" customHeight="1" x14ac:dyDescent="0.2">
      <c r="Q13746" s="92" t="s">
        <v>50</v>
      </c>
      <c r="BF13746" s="101" t="s">
        <v>58</v>
      </c>
      <c r="BK13746" s="98" t="s">
        <v>70</v>
      </c>
    </row>
    <row r="13747" spans="17:63" ht="29.25" customHeight="1" x14ac:dyDescent="0.2">
      <c r="Q13747" s="92" t="s">
        <v>50</v>
      </c>
      <c r="BF13747" s="101" t="s">
        <v>58</v>
      </c>
      <c r="BK13747" s="98" t="s">
        <v>70</v>
      </c>
    </row>
    <row r="13748" spans="17:63" ht="29.25" customHeight="1" x14ac:dyDescent="0.2">
      <c r="Q13748" s="92" t="s">
        <v>50</v>
      </c>
      <c r="BF13748" s="101" t="s">
        <v>58</v>
      </c>
      <c r="BK13748" s="98" t="s">
        <v>70</v>
      </c>
    </row>
    <row r="13749" spans="17:63" ht="29.25" customHeight="1" x14ac:dyDescent="0.2">
      <c r="Q13749" s="92" t="s">
        <v>50</v>
      </c>
      <c r="BF13749" s="101" t="s">
        <v>58</v>
      </c>
      <c r="BK13749" s="98" t="s">
        <v>70</v>
      </c>
    </row>
    <row r="13750" spans="17:63" ht="29.25" customHeight="1" x14ac:dyDescent="0.2">
      <c r="Q13750" s="92" t="s">
        <v>50</v>
      </c>
      <c r="BF13750" s="101" t="s">
        <v>58</v>
      </c>
      <c r="BK13750" s="98" t="s">
        <v>70</v>
      </c>
    </row>
    <row r="13751" spans="17:63" ht="29.25" customHeight="1" x14ac:dyDescent="0.2">
      <c r="Q13751" s="92" t="s">
        <v>50</v>
      </c>
      <c r="BF13751" s="101" t="s">
        <v>58</v>
      </c>
      <c r="BK13751" s="98" t="s">
        <v>70</v>
      </c>
    </row>
    <row r="13752" spans="17:63" ht="29.25" customHeight="1" x14ac:dyDescent="0.2">
      <c r="Q13752" s="92" t="s">
        <v>50</v>
      </c>
      <c r="BF13752" s="101" t="s">
        <v>58</v>
      </c>
      <c r="BK13752" s="98" t="s">
        <v>70</v>
      </c>
    </row>
    <row r="13753" spans="17:63" ht="29.25" customHeight="1" x14ac:dyDescent="0.2">
      <c r="Q13753" s="92" t="s">
        <v>50</v>
      </c>
      <c r="BF13753" s="101" t="s">
        <v>58</v>
      </c>
      <c r="BK13753" s="98" t="s">
        <v>70</v>
      </c>
    </row>
    <row r="13754" spans="17:63" ht="29.25" customHeight="1" x14ac:dyDescent="0.2">
      <c r="Q13754" s="92" t="s">
        <v>50</v>
      </c>
      <c r="BF13754" s="101" t="s">
        <v>58</v>
      </c>
      <c r="BK13754" s="98" t="s">
        <v>70</v>
      </c>
    </row>
    <row r="13755" spans="17:63" ht="29.25" customHeight="1" x14ac:dyDescent="0.2">
      <c r="Q13755" s="92" t="s">
        <v>50</v>
      </c>
      <c r="BF13755" s="101" t="s">
        <v>58</v>
      </c>
      <c r="BK13755" s="98" t="s">
        <v>70</v>
      </c>
    </row>
    <row r="13756" spans="17:63" ht="29.25" customHeight="1" x14ac:dyDescent="0.2">
      <c r="Q13756" s="92" t="s">
        <v>50</v>
      </c>
      <c r="BF13756" s="101" t="s">
        <v>58</v>
      </c>
      <c r="BK13756" s="98" t="s">
        <v>70</v>
      </c>
    </row>
    <row r="13757" spans="17:63" ht="29.25" customHeight="1" x14ac:dyDescent="0.2">
      <c r="Q13757" s="92" t="s">
        <v>50</v>
      </c>
      <c r="BF13757" s="101" t="s">
        <v>58</v>
      </c>
      <c r="BK13757" s="98" t="s">
        <v>70</v>
      </c>
    </row>
    <row r="13758" spans="17:63" ht="29.25" customHeight="1" x14ac:dyDescent="0.2">
      <c r="Q13758" s="92" t="s">
        <v>50</v>
      </c>
      <c r="BF13758" s="101" t="s">
        <v>58</v>
      </c>
      <c r="BK13758" s="98" t="s">
        <v>70</v>
      </c>
    </row>
    <row r="13759" spans="17:63" ht="29.25" customHeight="1" x14ac:dyDescent="0.2">
      <c r="Q13759" s="92" t="s">
        <v>50</v>
      </c>
      <c r="BF13759" s="101" t="s">
        <v>58</v>
      </c>
      <c r="BK13759" s="98" t="s">
        <v>70</v>
      </c>
    </row>
    <row r="13760" spans="17:63" ht="29.25" customHeight="1" x14ac:dyDescent="0.2">
      <c r="Q13760" s="92" t="s">
        <v>50</v>
      </c>
      <c r="BF13760" s="101" t="s">
        <v>58</v>
      </c>
      <c r="BK13760" s="98" t="s">
        <v>70</v>
      </c>
    </row>
    <row r="13761" spans="17:63" ht="29.25" customHeight="1" x14ac:dyDescent="0.2">
      <c r="Q13761" s="92" t="s">
        <v>50</v>
      </c>
      <c r="BF13761" s="101" t="s">
        <v>58</v>
      </c>
      <c r="BK13761" s="98" t="s">
        <v>70</v>
      </c>
    </row>
    <row r="13762" spans="17:63" ht="29.25" customHeight="1" x14ac:dyDescent="0.2">
      <c r="Q13762" s="92" t="s">
        <v>50</v>
      </c>
      <c r="BF13762" s="101" t="s">
        <v>58</v>
      </c>
      <c r="BK13762" s="98" t="s">
        <v>70</v>
      </c>
    </row>
    <row r="13763" spans="17:63" ht="29.25" customHeight="1" x14ac:dyDescent="0.2">
      <c r="Q13763" s="92" t="s">
        <v>50</v>
      </c>
      <c r="BF13763" s="101" t="s">
        <v>58</v>
      </c>
      <c r="BK13763" s="98" t="s">
        <v>70</v>
      </c>
    </row>
    <row r="13764" spans="17:63" ht="29.25" customHeight="1" x14ac:dyDescent="0.2">
      <c r="Q13764" s="92" t="s">
        <v>50</v>
      </c>
      <c r="BF13764" s="101" t="s">
        <v>58</v>
      </c>
      <c r="BK13764" s="98" t="s">
        <v>70</v>
      </c>
    </row>
    <row r="13765" spans="17:63" ht="29.25" customHeight="1" x14ac:dyDescent="0.2">
      <c r="Q13765" s="92" t="s">
        <v>50</v>
      </c>
      <c r="BF13765" s="101" t="s">
        <v>58</v>
      </c>
      <c r="BK13765" s="98" t="s">
        <v>70</v>
      </c>
    </row>
    <row r="13766" spans="17:63" ht="29.25" customHeight="1" x14ac:dyDescent="0.2">
      <c r="Q13766" s="92" t="s">
        <v>50</v>
      </c>
      <c r="BF13766" s="101" t="s">
        <v>58</v>
      </c>
      <c r="BK13766" s="98" t="s">
        <v>70</v>
      </c>
    </row>
    <row r="13767" spans="17:63" ht="29.25" customHeight="1" x14ac:dyDescent="0.2">
      <c r="Q13767" s="92" t="s">
        <v>50</v>
      </c>
      <c r="BF13767" s="101" t="s">
        <v>58</v>
      </c>
      <c r="BK13767" s="98" t="s">
        <v>70</v>
      </c>
    </row>
    <row r="13768" spans="17:63" ht="29.25" customHeight="1" x14ac:dyDescent="0.2">
      <c r="Q13768" s="92" t="s">
        <v>50</v>
      </c>
      <c r="BF13768" s="101" t="s">
        <v>58</v>
      </c>
      <c r="BK13768" s="98" t="s">
        <v>70</v>
      </c>
    </row>
    <row r="13769" spans="17:63" ht="29.25" customHeight="1" x14ac:dyDescent="0.2">
      <c r="Q13769" s="92" t="s">
        <v>50</v>
      </c>
      <c r="BF13769" s="101" t="s">
        <v>58</v>
      </c>
      <c r="BK13769" s="98" t="s">
        <v>70</v>
      </c>
    </row>
    <row r="13770" spans="17:63" ht="29.25" customHeight="1" x14ac:dyDescent="0.2">
      <c r="Q13770" s="92" t="s">
        <v>50</v>
      </c>
      <c r="BF13770" s="101" t="s">
        <v>58</v>
      </c>
      <c r="BK13770" s="98" t="s">
        <v>70</v>
      </c>
    </row>
    <row r="13771" spans="17:63" ht="29.25" customHeight="1" x14ac:dyDescent="0.2">
      <c r="Q13771" s="92" t="s">
        <v>50</v>
      </c>
      <c r="BF13771" s="101" t="s">
        <v>58</v>
      </c>
      <c r="BK13771" s="98" t="s">
        <v>70</v>
      </c>
    </row>
    <row r="13772" spans="17:63" ht="29.25" customHeight="1" x14ac:dyDescent="0.2">
      <c r="Q13772" s="92" t="s">
        <v>50</v>
      </c>
      <c r="BF13772" s="101" t="s">
        <v>58</v>
      </c>
      <c r="BK13772" s="98" t="s">
        <v>70</v>
      </c>
    </row>
    <row r="13773" spans="17:63" ht="29.25" customHeight="1" x14ac:dyDescent="0.2">
      <c r="Q13773" s="92" t="s">
        <v>50</v>
      </c>
      <c r="BF13773" s="101" t="s">
        <v>58</v>
      </c>
      <c r="BK13773" s="98" t="s">
        <v>70</v>
      </c>
    </row>
    <row r="13774" spans="17:63" ht="29.25" customHeight="1" x14ac:dyDescent="0.2">
      <c r="Q13774" s="92" t="s">
        <v>50</v>
      </c>
      <c r="BF13774" s="101" t="s">
        <v>58</v>
      </c>
      <c r="BK13774" s="98" t="s">
        <v>70</v>
      </c>
    </row>
    <row r="13775" spans="17:63" ht="29.25" customHeight="1" x14ac:dyDescent="0.2">
      <c r="Q13775" s="92" t="s">
        <v>50</v>
      </c>
      <c r="BF13775" s="101" t="s">
        <v>58</v>
      </c>
      <c r="BK13775" s="98" t="s">
        <v>70</v>
      </c>
    </row>
    <row r="13776" spans="17:63" ht="29.25" customHeight="1" x14ac:dyDescent="0.2">
      <c r="Q13776" s="92" t="s">
        <v>50</v>
      </c>
      <c r="BF13776" s="101" t="s">
        <v>58</v>
      </c>
      <c r="BK13776" s="98" t="s">
        <v>70</v>
      </c>
    </row>
    <row r="13777" spans="17:63" ht="29.25" customHeight="1" x14ac:dyDescent="0.2">
      <c r="Q13777" s="92" t="s">
        <v>50</v>
      </c>
      <c r="BF13777" s="101" t="s">
        <v>58</v>
      </c>
      <c r="BK13777" s="98" t="s">
        <v>70</v>
      </c>
    </row>
    <row r="13778" spans="17:63" ht="29.25" customHeight="1" x14ac:dyDescent="0.2">
      <c r="Q13778" s="92" t="s">
        <v>50</v>
      </c>
      <c r="BF13778" s="101" t="s">
        <v>58</v>
      </c>
      <c r="BK13778" s="98" t="s">
        <v>70</v>
      </c>
    </row>
    <row r="13779" spans="17:63" ht="29.25" customHeight="1" x14ac:dyDescent="0.2">
      <c r="Q13779" s="92" t="s">
        <v>50</v>
      </c>
      <c r="BF13779" s="101" t="s">
        <v>58</v>
      </c>
      <c r="BK13779" s="98" t="s">
        <v>70</v>
      </c>
    </row>
    <row r="13780" spans="17:63" ht="29.25" customHeight="1" x14ac:dyDescent="0.2">
      <c r="Q13780" s="92" t="s">
        <v>50</v>
      </c>
      <c r="BF13780" s="101" t="s">
        <v>58</v>
      </c>
      <c r="BK13780" s="98" t="s">
        <v>70</v>
      </c>
    </row>
    <row r="13781" spans="17:63" ht="29.25" customHeight="1" x14ac:dyDescent="0.2">
      <c r="Q13781" s="92" t="s">
        <v>50</v>
      </c>
      <c r="BF13781" s="101" t="s">
        <v>58</v>
      </c>
      <c r="BK13781" s="98" t="s">
        <v>70</v>
      </c>
    </row>
    <row r="13782" spans="17:63" ht="29.25" customHeight="1" x14ac:dyDescent="0.2">
      <c r="Q13782" s="92" t="s">
        <v>50</v>
      </c>
      <c r="BF13782" s="101" t="s">
        <v>58</v>
      </c>
      <c r="BK13782" s="98" t="s">
        <v>70</v>
      </c>
    </row>
    <row r="13783" spans="17:63" ht="29.25" customHeight="1" x14ac:dyDescent="0.2">
      <c r="Q13783" s="92" t="s">
        <v>50</v>
      </c>
      <c r="BF13783" s="101" t="s">
        <v>58</v>
      </c>
      <c r="BK13783" s="98" t="s">
        <v>70</v>
      </c>
    </row>
    <row r="13784" spans="17:63" ht="29.25" customHeight="1" x14ac:dyDescent="0.2">
      <c r="Q13784" s="92" t="s">
        <v>50</v>
      </c>
      <c r="BF13784" s="101" t="s">
        <v>58</v>
      </c>
      <c r="BK13784" s="98" t="s">
        <v>70</v>
      </c>
    </row>
    <row r="13785" spans="17:63" ht="29.25" customHeight="1" x14ac:dyDescent="0.2">
      <c r="Q13785" s="92" t="s">
        <v>50</v>
      </c>
      <c r="BF13785" s="101" t="s">
        <v>58</v>
      </c>
      <c r="BK13785" s="98" t="s">
        <v>70</v>
      </c>
    </row>
    <row r="13786" spans="17:63" ht="29.25" customHeight="1" x14ac:dyDescent="0.2">
      <c r="Q13786" s="92" t="s">
        <v>50</v>
      </c>
      <c r="BF13786" s="101" t="s">
        <v>58</v>
      </c>
      <c r="BK13786" s="98" t="s">
        <v>70</v>
      </c>
    </row>
    <row r="13787" spans="17:63" ht="29.25" customHeight="1" x14ac:dyDescent="0.2">
      <c r="Q13787" s="92" t="s">
        <v>50</v>
      </c>
      <c r="BF13787" s="101" t="s">
        <v>58</v>
      </c>
      <c r="BK13787" s="98" t="s">
        <v>70</v>
      </c>
    </row>
    <row r="13788" spans="17:63" ht="29.25" customHeight="1" x14ac:dyDescent="0.2">
      <c r="Q13788" s="92" t="s">
        <v>50</v>
      </c>
      <c r="BF13788" s="101" t="s">
        <v>58</v>
      </c>
      <c r="BK13788" s="98" t="s">
        <v>70</v>
      </c>
    </row>
    <row r="13789" spans="17:63" ht="29.25" customHeight="1" x14ac:dyDescent="0.2">
      <c r="Q13789" s="92" t="s">
        <v>50</v>
      </c>
      <c r="BF13789" s="101" t="s">
        <v>58</v>
      </c>
      <c r="BK13789" s="98" t="s">
        <v>70</v>
      </c>
    </row>
    <row r="13790" spans="17:63" ht="29.25" customHeight="1" x14ac:dyDescent="0.2">
      <c r="Q13790" s="92" t="s">
        <v>50</v>
      </c>
      <c r="BF13790" s="101" t="s">
        <v>58</v>
      </c>
      <c r="BK13790" s="98" t="s">
        <v>70</v>
      </c>
    </row>
    <row r="13791" spans="17:63" ht="29.25" customHeight="1" x14ac:dyDescent="0.2">
      <c r="Q13791" s="92" t="s">
        <v>50</v>
      </c>
      <c r="BF13791" s="101" t="s">
        <v>58</v>
      </c>
      <c r="BK13791" s="98" t="s">
        <v>70</v>
      </c>
    </row>
    <row r="13792" spans="17:63" ht="29.25" customHeight="1" x14ac:dyDescent="0.2">
      <c r="Q13792" s="92" t="s">
        <v>50</v>
      </c>
      <c r="BF13792" s="101" t="s">
        <v>58</v>
      </c>
      <c r="BK13792" s="98" t="s">
        <v>70</v>
      </c>
    </row>
    <row r="13793" spans="17:63" ht="29.25" customHeight="1" x14ac:dyDescent="0.2">
      <c r="Q13793" s="92" t="s">
        <v>50</v>
      </c>
      <c r="BF13793" s="101" t="s">
        <v>58</v>
      </c>
      <c r="BK13793" s="98" t="s">
        <v>70</v>
      </c>
    </row>
    <row r="13794" spans="17:63" ht="29.25" customHeight="1" x14ac:dyDescent="0.2">
      <c r="Q13794" s="92" t="s">
        <v>50</v>
      </c>
      <c r="BF13794" s="101" t="s">
        <v>58</v>
      </c>
      <c r="BK13794" s="98" t="s">
        <v>70</v>
      </c>
    </row>
    <row r="13795" spans="17:63" ht="29.25" customHeight="1" x14ac:dyDescent="0.2">
      <c r="Q13795" s="92" t="s">
        <v>50</v>
      </c>
      <c r="BF13795" s="101" t="s">
        <v>58</v>
      </c>
      <c r="BK13795" s="98" t="s">
        <v>70</v>
      </c>
    </row>
    <row r="13796" spans="17:63" ht="29.25" customHeight="1" x14ac:dyDescent="0.2">
      <c r="Q13796" s="92" t="s">
        <v>50</v>
      </c>
      <c r="BF13796" s="101" t="s">
        <v>58</v>
      </c>
      <c r="BK13796" s="98" t="s">
        <v>70</v>
      </c>
    </row>
    <row r="13797" spans="17:63" ht="29.25" customHeight="1" x14ac:dyDescent="0.2">
      <c r="Q13797" s="92" t="s">
        <v>50</v>
      </c>
      <c r="BF13797" s="101" t="s">
        <v>58</v>
      </c>
      <c r="BK13797" s="98" t="s">
        <v>70</v>
      </c>
    </row>
    <row r="13798" spans="17:63" ht="29.25" customHeight="1" x14ac:dyDescent="0.2">
      <c r="Q13798" s="92" t="s">
        <v>50</v>
      </c>
      <c r="BF13798" s="101" t="s">
        <v>58</v>
      </c>
      <c r="BK13798" s="98" t="s">
        <v>70</v>
      </c>
    </row>
    <row r="13799" spans="17:63" ht="29.25" customHeight="1" x14ac:dyDescent="0.2">
      <c r="Q13799" s="92" t="s">
        <v>50</v>
      </c>
      <c r="BF13799" s="101" t="s">
        <v>58</v>
      </c>
      <c r="BK13799" s="98" t="s">
        <v>70</v>
      </c>
    </row>
    <row r="13800" spans="17:63" ht="29.25" customHeight="1" x14ac:dyDescent="0.2">
      <c r="Q13800" s="92" t="s">
        <v>50</v>
      </c>
      <c r="BF13800" s="101" t="s">
        <v>58</v>
      </c>
      <c r="BK13800" s="98" t="s">
        <v>70</v>
      </c>
    </row>
    <row r="13801" spans="17:63" ht="29.25" customHeight="1" x14ac:dyDescent="0.2">
      <c r="Q13801" s="92" t="s">
        <v>50</v>
      </c>
      <c r="BF13801" s="101" t="s">
        <v>58</v>
      </c>
      <c r="BK13801" s="98" t="s">
        <v>70</v>
      </c>
    </row>
    <row r="13802" spans="17:63" ht="29.25" customHeight="1" x14ac:dyDescent="0.2">
      <c r="Q13802" s="92" t="s">
        <v>50</v>
      </c>
      <c r="BF13802" s="101" t="s">
        <v>58</v>
      </c>
      <c r="BK13802" s="98" t="s">
        <v>70</v>
      </c>
    </row>
    <row r="13803" spans="17:63" ht="29.25" customHeight="1" x14ac:dyDescent="0.2">
      <c r="Q13803" s="92" t="s">
        <v>50</v>
      </c>
      <c r="BF13803" s="101" t="s">
        <v>58</v>
      </c>
      <c r="BK13803" s="98" t="s">
        <v>70</v>
      </c>
    </row>
    <row r="13804" spans="17:63" ht="29.25" customHeight="1" x14ac:dyDescent="0.2">
      <c r="Q13804" s="92" t="s">
        <v>50</v>
      </c>
      <c r="BF13804" s="101" t="s">
        <v>58</v>
      </c>
      <c r="BK13804" s="98" t="s">
        <v>70</v>
      </c>
    </row>
    <row r="13805" spans="17:63" ht="29.25" customHeight="1" x14ac:dyDescent="0.2">
      <c r="Q13805" s="92" t="s">
        <v>50</v>
      </c>
      <c r="BF13805" s="101" t="s">
        <v>58</v>
      </c>
      <c r="BK13805" s="98" t="s">
        <v>70</v>
      </c>
    </row>
    <row r="13806" spans="17:63" ht="29.25" customHeight="1" x14ac:dyDescent="0.2">
      <c r="Q13806" s="92" t="s">
        <v>50</v>
      </c>
      <c r="BF13806" s="101" t="s">
        <v>58</v>
      </c>
      <c r="BK13806" s="98" t="s">
        <v>70</v>
      </c>
    </row>
    <row r="13807" spans="17:63" ht="29.25" customHeight="1" x14ac:dyDescent="0.2">
      <c r="Q13807" s="92" t="s">
        <v>50</v>
      </c>
      <c r="BF13807" s="101" t="s">
        <v>58</v>
      </c>
      <c r="BK13807" s="98" t="s">
        <v>70</v>
      </c>
    </row>
    <row r="13808" spans="17:63" ht="29.25" customHeight="1" x14ac:dyDescent="0.2">
      <c r="Q13808" s="92" t="s">
        <v>50</v>
      </c>
      <c r="BF13808" s="101" t="s">
        <v>58</v>
      </c>
      <c r="BK13808" s="98" t="s">
        <v>70</v>
      </c>
    </row>
    <row r="13809" spans="17:63" ht="29.25" customHeight="1" x14ac:dyDescent="0.2">
      <c r="Q13809" s="92" t="s">
        <v>50</v>
      </c>
      <c r="BF13809" s="101" t="s">
        <v>58</v>
      </c>
      <c r="BK13809" s="98" t="s">
        <v>70</v>
      </c>
    </row>
    <row r="13810" spans="17:63" ht="29.25" customHeight="1" x14ac:dyDescent="0.2">
      <c r="Q13810" s="92" t="s">
        <v>50</v>
      </c>
      <c r="BF13810" s="101" t="s">
        <v>58</v>
      </c>
      <c r="BK13810" s="98" t="s">
        <v>70</v>
      </c>
    </row>
    <row r="13811" spans="17:63" ht="29.25" customHeight="1" x14ac:dyDescent="0.2">
      <c r="Q13811" s="92" t="s">
        <v>50</v>
      </c>
      <c r="BF13811" s="101" t="s">
        <v>58</v>
      </c>
      <c r="BK13811" s="98" t="s">
        <v>70</v>
      </c>
    </row>
    <row r="13812" spans="17:63" ht="29.25" customHeight="1" x14ac:dyDescent="0.2">
      <c r="Q13812" s="92" t="s">
        <v>50</v>
      </c>
      <c r="BF13812" s="101" t="s">
        <v>58</v>
      </c>
      <c r="BK13812" s="98" t="s">
        <v>70</v>
      </c>
    </row>
    <row r="13813" spans="17:63" ht="29.25" customHeight="1" x14ac:dyDescent="0.2">
      <c r="Q13813" s="92" t="s">
        <v>50</v>
      </c>
      <c r="BF13813" s="101" t="s">
        <v>58</v>
      </c>
      <c r="BK13813" s="98" t="s">
        <v>70</v>
      </c>
    </row>
    <row r="13814" spans="17:63" ht="29.25" customHeight="1" x14ac:dyDescent="0.2">
      <c r="Q13814" s="92" t="s">
        <v>50</v>
      </c>
      <c r="BF13814" s="101" t="s">
        <v>58</v>
      </c>
      <c r="BK13814" s="98" t="s">
        <v>70</v>
      </c>
    </row>
    <row r="13815" spans="17:63" ht="29.25" customHeight="1" x14ac:dyDescent="0.2">
      <c r="Q13815" s="92" t="s">
        <v>50</v>
      </c>
      <c r="BF13815" s="101" t="s">
        <v>58</v>
      </c>
      <c r="BK13815" s="98" t="s">
        <v>70</v>
      </c>
    </row>
    <row r="13816" spans="17:63" ht="29.25" customHeight="1" x14ac:dyDescent="0.2">
      <c r="Q13816" s="92" t="s">
        <v>50</v>
      </c>
      <c r="BF13816" s="101" t="s">
        <v>58</v>
      </c>
      <c r="BK13816" s="98" t="s">
        <v>70</v>
      </c>
    </row>
    <row r="13817" spans="17:63" ht="29.25" customHeight="1" x14ac:dyDescent="0.2">
      <c r="Q13817" s="92" t="s">
        <v>50</v>
      </c>
      <c r="BF13817" s="101" t="s">
        <v>58</v>
      </c>
      <c r="BK13817" s="98" t="s">
        <v>70</v>
      </c>
    </row>
    <row r="13818" spans="17:63" ht="29.25" customHeight="1" x14ac:dyDescent="0.2">
      <c r="Q13818" s="92" t="s">
        <v>50</v>
      </c>
      <c r="BF13818" s="101" t="s">
        <v>58</v>
      </c>
      <c r="BK13818" s="98" t="s">
        <v>70</v>
      </c>
    </row>
    <row r="13819" spans="17:63" ht="29.25" customHeight="1" x14ac:dyDescent="0.2">
      <c r="Q13819" s="92" t="s">
        <v>50</v>
      </c>
      <c r="BF13819" s="101" t="s">
        <v>58</v>
      </c>
      <c r="BK13819" s="98" t="s">
        <v>70</v>
      </c>
    </row>
    <row r="13820" spans="17:63" ht="29.25" customHeight="1" x14ac:dyDescent="0.2">
      <c r="Q13820" s="92" t="s">
        <v>50</v>
      </c>
      <c r="BF13820" s="101" t="s">
        <v>58</v>
      </c>
      <c r="BK13820" s="98" t="s">
        <v>70</v>
      </c>
    </row>
    <row r="13821" spans="17:63" ht="29.25" customHeight="1" x14ac:dyDescent="0.2">
      <c r="Q13821" s="92" t="s">
        <v>50</v>
      </c>
      <c r="BF13821" s="101" t="s">
        <v>58</v>
      </c>
      <c r="BK13821" s="98" t="s">
        <v>70</v>
      </c>
    </row>
    <row r="13822" spans="17:63" ht="29.25" customHeight="1" x14ac:dyDescent="0.2">
      <c r="Q13822" s="92" t="s">
        <v>50</v>
      </c>
      <c r="BF13822" s="101" t="s">
        <v>58</v>
      </c>
      <c r="BK13822" s="98" t="s">
        <v>70</v>
      </c>
    </row>
    <row r="13823" spans="17:63" ht="29.25" customHeight="1" x14ac:dyDescent="0.2">
      <c r="Q13823" s="92" t="s">
        <v>50</v>
      </c>
      <c r="BF13823" s="101" t="s">
        <v>58</v>
      </c>
      <c r="BK13823" s="98" t="s">
        <v>70</v>
      </c>
    </row>
    <row r="13824" spans="17:63" ht="29.25" customHeight="1" x14ac:dyDescent="0.2">
      <c r="Q13824" s="92" t="s">
        <v>50</v>
      </c>
      <c r="BF13824" s="101" t="s">
        <v>58</v>
      </c>
      <c r="BK13824" s="98" t="s">
        <v>70</v>
      </c>
    </row>
    <row r="13825" spans="17:63" ht="29.25" customHeight="1" x14ac:dyDescent="0.2">
      <c r="Q13825" s="92" t="s">
        <v>50</v>
      </c>
      <c r="BF13825" s="101" t="s">
        <v>58</v>
      </c>
      <c r="BK13825" s="98" t="s">
        <v>70</v>
      </c>
    </row>
    <row r="13826" spans="17:63" ht="29.25" customHeight="1" x14ac:dyDescent="0.2">
      <c r="Q13826" s="92" t="s">
        <v>50</v>
      </c>
      <c r="BF13826" s="101" t="s">
        <v>58</v>
      </c>
      <c r="BK13826" s="98" t="s">
        <v>70</v>
      </c>
    </row>
    <row r="13827" spans="17:63" ht="29.25" customHeight="1" x14ac:dyDescent="0.2">
      <c r="Q13827" s="92" t="s">
        <v>50</v>
      </c>
      <c r="BF13827" s="101" t="s">
        <v>58</v>
      </c>
      <c r="BK13827" s="98" t="s">
        <v>70</v>
      </c>
    </row>
    <row r="13828" spans="17:63" ht="29.25" customHeight="1" x14ac:dyDescent="0.2">
      <c r="Q13828" s="92" t="s">
        <v>50</v>
      </c>
      <c r="BF13828" s="101" t="s">
        <v>58</v>
      </c>
      <c r="BK13828" s="98" t="s">
        <v>70</v>
      </c>
    </row>
    <row r="13829" spans="17:63" ht="29.25" customHeight="1" x14ac:dyDescent="0.2">
      <c r="Q13829" s="92" t="s">
        <v>50</v>
      </c>
      <c r="BF13829" s="101" t="s">
        <v>58</v>
      </c>
      <c r="BK13829" s="98" t="s">
        <v>70</v>
      </c>
    </row>
    <row r="13830" spans="17:63" ht="29.25" customHeight="1" x14ac:dyDescent="0.2">
      <c r="Q13830" s="92" t="s">
        <v>50</v>
      </c>
      <c r="BF13830" s="101" t="s">
        <v>58</v>
      </c>
      <c r="BK13830" s="98" t="s">
        <v>70</v>
      </c>
    </row>
    <row r="13831" spans="17:63" ht="29.25" customHeight="1" x14ac:dyDescent="0.2">
      <c r="Q13831" s="92" t="s">
        <v>50</v>
      </c>
      <c r="BF13831" s="101" t="s">
        <v>58</v>
      </c>
      <c r="BK13831" s="98" t="s">
        <v>70</v>
      </c>
    </row>
    <row r="13832" spans="17:63" ht="29.25" customHeight="1" x14ac:dyDescent="0.2">
      <c r="Q13832" s="92" t="s">
        <v>50</v>
      </c>
      <c r="BF13832" s="101" t="s">
        <v>58</v>
      </c>
      <c r="BK13832" s="98" t="s">
        <v>70</v>
      </c>
    </row>
    <row r="13833" spans="17:63" ht="29.25" customHeight="1" x14ac:dyDescent="0.2">
      <c r="Q13833" s="92" t="s">
        <v>50</v>
      </c>
      <c r="BF13833" s="101" t="s">
        <v>58</v>
      </c>
      <c r="BK13833" s="98" t="s">
        <v>70</v>
      </c>
    </row>
    <row r="13834" spans="17:63" ht="29.25" customHeight="1" x14ac:dyDescent="0.2">
      <c r="Q13834" s="92" t="s">
        <v>50</v>
      </c>
      <c r="BF13834" s="101" t="s">
        <v>58</v>
      </c>
      <c r="BK13834" s="98" t="s">
        <v>70</v>
      </c>
    </row>
    <row r="13835" spans="17:63" ht="29.25" customHeight="1" x14ac:dyDescent="0.2">
      <c r="Q13835" s="92" t="s">
        <v>50</v>
      </c>
      <c r="BF13835" s="101" t="s">
        <v>58</v>
      </c>
      <c r="BK13835" s="98" t="s">
        <v>70</v>
      </c>
    </row>
    <row r="13836" spans="17:63" ht="29.25" customHeight="1" x14ac:dyDescent="0.2">
      <c r="Q13836" s="92" t="s">
        <v>50</v>
      </c>
      <c r="BF13836" s="101" t="s">
        <v>58</v>
      </c>
      <c r="BK13836" s="98" t="s">
        <v>70</v>
      </c>
    </row>
    <row r="13837" spans="17:63" ht="29.25" customHeight="1" x14ac:dyDescent="0.2">
      <c r="Q13837" s="92" t="s">
        <v>50</v>
      </c>
      <c r="BF13837" s="101" t="s">
        <v>58</v>
      </c>
      <c r="BK13837" s="98" t="s">
        <v>70</v>
      </c>
    </row>
    <row r="13838" spans="17:63" ht="29.25" customHeight="1" x14ac:dyDescent="0.2">
      <c r="Q13838" s="92" t="s">
        <v>50</v>
      </c>
      <c r="BF13838" s="101" t="s">
        <v>58</v>
      </c>
      <c r="BK13838" s="98" t="s">
        <v>70</v>
      </c>
    </row>
    <row r="13839" spans="17:63" ht="29.25" customHeight="1" x14ac:dyDescent="0.2">
      <c r="Q13839" s="92" t="s">
        <v>50</v>
      </c>
      <c r="BF13839" s="101" t="s">
        <v>58</v>
      </c>
      <c r="BK13839" s="98" t="s">
        <v>70</v>
      </c>
    </row>
    <row r="13840" spans="17:63" ht="29.25" customHeight="1" x14ac:dyDescent="0.2">
      <c r="Q13840" s="92" t="s">
        <v>50</v>
      </c>
      <c r="BF13840" s="101" t="s">
        <v>58</v>
      </c>
      <c r="BK13840" s="98" t="s">
        <v>70</v>
      </c>
    </row>
    <row r="13841" spans="17:63" ht="29.25" customHeight="1" x14ac:dyDescent="0.2">
      <c r="Q13841" s="92" t="s">
        <v>50</v>
      </c>
      <c r="BF13841" s="101" t="s">
        <v>58</v>
      </c>
      <c r="BK13841" s="98" t="s">
        <v>70</v>
      </c>
    </row>
    <row r="13842" spans="17:63" ht="29.25" customHeight="1" x14ac:dyDescent="0.2">
      <c r="Q13842" s="92" t="s">
        <v>50</v>
      </c>
      <c r="BF13842" s="101" t="s">
        <v>58</v>
      </c>
      <c r="BK13842" s="98" t="s">
        <v>70</v>
      </c>
    </row>
    <row r="13843" spans="17:63" ht="29.25" customHeight="1" x14ac:dyDescent="0.2">
      <c r="Q13843" s="92" t="s">
        <v>50</v>
      </c>
      <c r="BF13843" s="101" t="s">
        <v>58</v>
      </c>
      <c r="BK13843" s="98" t="s">
        <v>70</v>
      </c>
    </row>
    <row r="13844" spans="17:63" ht="29.25" customHeight="1" x14ac:dyDescent="0.2">
      <c r="Q13844" s="92" t="s">
        <v>50</v>
      </c>
      <c r="BF13844" s="101" t="s">
        <v>58</v>
      </c>
      <c r="BK13844" s="98" t="s">
        <v>70</v>
      </c>
    </row>
    <row r="13845" spans="17:63" ht="29.25" customHeight="1" x14ac:dyDescent="0.2">
      <c r="Q13845" s="92" t="s">
        <v>50</v>
      </c>
      <c r="BF13845" s="101" t="s">
        <v>58</v>
      </c>
      <c r="BK13845" s="98" t="s">
        <v>70</v>
      </c>
    </row>
    <row r="13846" spans="17:63" ht="29.25" customHeight="1" x14ac:dyDescent="0.2">
      <c r="Q13846" s="92" t="s">
        <v>50</v>
      </c>
      <c r="BF13846" s="101" t="s">
        <v>58</v>
      </c>
      <c r="BK13846" s="98" t="s">
        <v>70</v>
      </c>
    </row>
    <row r="13847" spans="17:63" ht="29.25" customHeight="1" x14ac:dyDescent="0.2">
      <c r="Q13847" s="92" t="s">
        <v>50</v>
      </c>
      <c r="BF13847" s="101" t="s">
        <v>58</v>
      </c>
      <c r="BK13847" s="98" t="s">
        <v>70</v>
      </c>
    </row>
    <row r="13848" spans="17:63" ht="29.25" customHeight="1" x14ac:dyDescent="0.2">
      <c r="Q13848" s="92" t="s">
        <v>50</v>
      </c>
      <c r="BF13848" s="101" t="s">
        <v>58</v>
      </c>
      <c r="BK13848" s="98" t="s">
        <v>70</v>
      </c>
    </row>
    <row r="13849" spans="17:63" ht="29.25" customHeight="1" x14ac:dyDescent="0.2">
      <c r="Q13849" s="92" t="s">
        <v>50</v>
      </c>
      <c r="BF13849" s="101" t="s">
        <v>58</v>
      </c>
      <c r="BK13849" s="98" t="s">
        <v>70</v>
      </c>
    </row>
    <row r="13850" spans="17:63" ht="29.25" customHeight="1" x14ac:dyDescent="0.2">
      <c r="Q13850" s="92" t="s">
        <v>50</v>
      </c>
      <c r="BF13850" s="101" t="s">
        <v>58</v>
      </c>
      <c r="BK13850" s="98" t="s">
        <v>70</v>
      </c>
    </row>
    <row r="13851" spans="17:63" ht="29.25" customHeight="1" x14ac:dyDescent="0.2">
      <c r="Q13851" s="92" t="s">
        <v>50</v>
      </c>
      <c r="BF13851" s="101" t="s">
        <v>58</v>
      </c>
      <c r="BK13851" s="98" t="s">
        <v>70</v>
      </c>
    </row>
    <row r="13852" spans="17:63" ht="29.25" customHeight="1" x14ac:dyDescent="0.2">
      <c r="Q13852" s="92" t="s">
        <v>50</v>
      </c>
      <c r="BF13852" s="101" t="s">
        <v>58</v>
      </c>
      <c r="BK13852" s="98" t="s">
        <v>70</v>
      </c>
    </row>
    <row r="13853" spans="17:63" ht="29.25" customHeight="1" x14ac:dyDescent="0.2">
      <c r="Q13853" s="92" t="s">
        <v>50</v>
      </c>
      <c r="BF13853" s="101" t="s">
        <v>58</v>
      </c>
      <c r="BK13853" s="98" t="s">
        <v>70</v>
      </c>
    </row>
    <row r="13854" spans="17:63" ht="29.25" customHeight="1" x14ac:dyDescent="0.2">
      <c r="Q13854" s="92" t="s">
        <v>50</v>
      </c>
      <c r="BF13854" s="101" t="s">
        <v>58</v>
      </c>
      <c r="BK13854" s="98" t="s">
        <v>70</v>
      </c>
    </row>
    <row r="13855" spans="17:63" ht="29.25" customHeight="1" x14ac:dyDescent="0.2">
      <c r="Q13855" s="92" t="s">
        <v>50</v>
      </c>
      <c r="BF13855" s="101" t="s">
        <v>58</v>
      </c>
      <c r="BK13855" s="98" t="s">
        <v>70</v>
      </c>
    </row>
    <row r="13856" spans="17:63" ht="29.25" customHeight="1" x14ac:dyDescent="0.2">
      <c r="Q13856" s="92" t="s">
        <v>50</v>
      </c>
      <c r="BF13856" s="101" t="s">
        <v>58</v>
      </c>
      <c r="BK13856" s="98" t="s">
        <v>70</v>
      </c>
    </row>
    <row r="13857" spans="17:63" ht="29.25" customHeight="1" x14ac:dyDescent="0.2">
      <c r="Q13857" s="92" t="s">
        <v>50</v>
      </c>
      <c r="BF13857" s="101" t="s">
        <v>58</v>
      </c>
      <c r="BK13857" s="98" t="s">
        <v>70</v>
      </c>
    </row>
    <row r="13858" spans="17:63" ht="29.25" customHeight="1" x14ac:dyDescent="0.2">
      <c r="Q13858" s="92" t="s">
        <v>50</v>
      </c>
      <c r="BF13858" s="101" t="s">
        <v>58</v>
      </c>
      <c r="BK13858" s="98" t="s">
        <v>70</v>
      </c>
    </row>
    <row r="13859" spans="17:63" ht="29.25" customHeight="1" x14ac:dyDescent="0.2">
      <c r="Q13859" s="92" t="s">
        <v>50</v>
      </c>
      <c r="BF13859" s="101" t="s">
        <v>58</v>
      </c>
      <c r="BK13859" s="98" t="s">
        <v>70</v>
      </c>
    </row>
    <row r="13860" spans="17:63" ht="29.25" customHeight="1" x14ac:dyDescent="0.2">
      <c r="Q13860" s="92" t="s">
        <v>50</v>
      </c>
      <c r="BF13860" s="101" t="s">
        <v>58</v>
      </c>
      <c r="BK13860" s="98" t="s">
        <v>70</v>
      </c>
    </row>
    <row r="13861" spans="17:63" ht="29.25" customHeight="1" x14ac:dyDescent="0.2">
      <c r="Q13861" s="92" t="s">
        <v>50</v>
      </c>
      <c r="BF13861" s="101" t="s">
        <v>58</v>
      </c>
      <c r="BK13861" s="98" t="s">
        <v>70</v>
      </c>
    </row>
    <row r="13862" spans="17:63" ht="29.25" customHeight="1" x14ac:dyDescent="0.2">
      <c r="Q13862" s="92" t="s">
        <v>50</v>
      </c>
      <c r="BF13862" s="101" t="s">
        <v>58</v>
      </c>
      <c r="BK13862" s="98" t="s">
        <v>70</v>
      </c>
    </row>
    <row r="13863" spans="17:63" ht="29.25" customHeight="1" x14ac:dyDescent="0.2">
      <c r="Q13863" s="92" t="s">
        <v>50</v>
      </c>
      <c r="BF13863" s="101" t="s">
        <v>58</v>
      </c>
      <c r="BK13863" s="98" t="s">
        <v>70</v>
      </c>
    </row>
    <row r="13864" spans="17:63" ht="29.25" customHeight="1" x14ac:dyDescent="0.2">
      <c r="Q13864" s="92" t="s">
        <v>50</v>
      </c>
      <c r="BF13864" s="101" t="s">
        <v>58</v>
      </c>
      <c r="BK13864" s="98" t="s">
        <v>70</v>
      </c>
    </row>
    <row r="13865" spans="17:63" ht="29.25" customHeight="1" x14ac:dyDescent="0.2">
      <c r="Q13865" s="92" t="s">
        <v>50</v>
      </c>
      <c r="BF13865" s="101" t="s">
        <v>58</v>
      </c>
      <c r="BK13865" s="98" t="s">
        <v>70</v>
      </c>
    </row>
    <row r="13866" spans="17:63" ht="29.25" customHeight="1" x14ac:dyDescent="0.2">
      <c r="Q13866" s="92" t="s">
        <v>50</v>
      </c>
      <c r="BF13866" s="101" t="s">
        <v>58</v>
      </c>
      <c r="BK13866" s="98" t="s">
        <v>70</v>
      </c>
    </row>
    <row r="13867" spans="17:63" ht="29.25" customHeight="1" x14ac:dyDescent="0.2">
      <c r="Q13867" s="92" t="s">
        <v>50</v>
      </c>
      <c r="BF13867" s="101" t="s">
        <v>58</v>
      </c>
      <c r="BK13867" s="98" t="s">
        <v>70</v>
      </c>
    </row>
    <row r="13868" spans="17:63" ht="29.25" customHeight="1" x14ac:dyDescent="0.2">
      <c r="Q13868" s="92" t="s">
        <v>50</v>
      </c>
      <c r="BF13868" s="101" t="s">
        <v>58</v>
      </c>
      <c r="BK13868" s="98" t="s">
        <v>70</v>
      </c>
    </row>
    <row r="13869" spans="17:63" ht="29.25" customHeight="1" x14ac:dyDescent="0.2">
      <c r="Q13869" s="92" t="s">
        <v>50</v>
      </c>
      <c r="BF13869" s="101" t="s">
        <v>58</v>
      </c>
      <c r="BK13869" s="98" t="s">
        <v>70</v>
      </c>
    </row>
    <row r="13870" spans="17:63" ht="29.25" customHeight="1" x14ac:dyDescent="0.2">
      <c r="Q13870" s="92" t="s">
        <v>50</v>
      </c>
      <c r="BF13870" s="101" t="s">
        <v>58</v>
      </c>
      <c r="BK13870" s="98" t="s">
        <v>70</v>
      </c>
    </row>
    <row r="13871" spans="17:63" ht="29.25" customHeight="1" x14ac:dyDescent="0.2">
      <c r="Q13871" s="92" t="s">
        <v>50</v>
      </c>
      <c r="BF13871" s="101" t="s">
        <v>58</v>
      </c>
      <c r="BK13871" s="98" t="s">
        <v>70</v>
      </c>
    </row>
    <row r="13872" spans="17:63" ht="29.25" customHeight="1" x14ac:dyDescent="0.2">
      <c r="Q13872" s="92" t="s">
        <v>50</v>
      </c>
      <c r="BF13872" s="101" t="s">
        <v>58</v>
      </c>
      <c r="BK13872" s="98" t="s">
        <v>70</v>
      </c>
    </row>
    <row r="13873" spans="17:63" ht="29.25" customHeight="1" x14ac:dyDescent="0.2">
      <c r="Q13873" s="92" t="s">
        <v>50</v>
      </c>
      <c r="BF13873" s="101" t="s">
        <v>58</v>
      </c>
      <c r="BK13873" s="98" t="s">
        <v>70</v>
      </c>
    </row>
    <row r="13874" spans="17:63" ht="29.25" customHeight="1" x14ac:dyDescent="0.2">
      <c r="Q13874" s="92" t="s">
        <v>50</v>
      </c>
      <c r="BF13874" s="101" t="s">
        <v>58</v>
      </c>
      <c r="BK13874" s="98" t="s">
        <v>70</v>
      </c>
    </row>
    <row r="13875" spans="17:63" ht="29.25" customHeight="1" x14ac:dyDescent="0.2">
      <c r="Q13875" s="92" t="s">
        <v>50</v>
      </c>
      <c r="BF13875" s="101" t="s">
        <v>58</v>
      </c>
      <c r="BK13875" s="98" t="s">
        <v>70</v>
      </c>
    </row>
    <row r="13876" spans="17:63" ht="29.25" customHeight="1" x14ac:dyDescent="0.2">
      <c r="Q13876" s="92" t="s">
        <v>50</v>
      </c>
      <c r="BF13876" s="101" t="s">
        <v>58</v>
      </c>
      <c r="BK13876" s="98" t="s">
        <v>70</v>
      </c>
    </row>
    <row r="13877" spans="17:63" ht="29.25" customHeight="1" x14ac:dyDescent="0.2">
      <c r="Q13877" s="92" t="s">
        <v>50</v>
      </c>
      <c r="BF13877" s="101" t="s">
        <v>58</v>
      </c>
      <c r="BK13877" s="98" t="s">
        <v>70</v>
      </c>
    </row>
    <row r="13878" spans="17:63" ht="29.25" customHeight="1" x14ac:dyDescent="0.2">
      <c r="Q13878" s="92" t="s">
        <v>50</v>
      </c>
      <c r="BF13878" s="101" t="s">
        <v>58</v>
      </c>
      <c r="BK13878" s="98" t="s">
        <v>70</v>
      </c>
    </row>
    <row r="13879" spans="17:63" ht="29.25" customHeight="1" x14ac:dyDescent="0.2">
      <c r="Q13879" s="92" t="s">
        <v>50</v>
      </c>
      <c r="BF13879" s="101" t="s">
        <v>58</v>
      </c>
      <c r="BK13879" s="98" t="s">
        <v>70</v>
      </c>
    </row>
    <row r="13880" spans="17:63" ht="29.25" customHeight="1" x14ac:dyDescent="0.2">
      <c r="Q13880" s="92" t="s">
        <v>50</v>
      </c>
      <c r="BF13880" s="101" t="s">
        <v>58</v>
      </c>
      <c r="BK13880" s="98" t="s">
        <v>70</v>
      </c>
    </row>
    <row r="13881" spans="17:63" ht="29.25" customHeight="1" x14ac:dyDescent="0.2">
      <c r="Q13881" s="92" t="s">
        <v>50</v>
      </c>
      <c r="BF13881" s="101" t="s">
        <v>58</v>
      </c>
      <c r="BK13881" s="98" t="s">
        <v>70</v>
      </c>
    </row>
    <row r="13882" spans="17:63" ht="29.25" customHeight="1" x14ac:dyDescent="0.2">
      <c r="Q13882" s="92" t="s">
        <v>50</v>
      </c>
      <c r="BF13882" s="101" t="s">
        <v>58</v>
      </c>
      <c r="BK13882" s="98" t="s">
        <v>70</v>
      </c>
    </row>
    <row r="13883" spans="17:63" ht="29.25" customHeight="1" x14ac:dyDescent="0.2">
      <c r="Q13883" s="92" t="s">
        <v>50</v>
      </c>
      <c r="BF13883" s="101" t="s">
        <v>58</v>
      </c>
      <c r="BK13883" s="98" t="s">
        <v>70</v>
      </c>
    </row>
    <row r="13884" spans="17:63" ht="29.25" customHeight="1" x14ac:dyDescent="0.2">
      <c r="Q13884" s="92" t="s">
        <v>50</v>
      </c>
      <c r="BF13884" s="101" t="s">
        <v>58</v>
      </c>
      <c r="BK13884" s="98" t="s">
        <v>70</v>
      </c>
    </row>
    <row r="13885" spans="17:63" ht="29.25" customHeight="1" x14ac:dyDescent="0.2">
      <c r="Q13885" s="92" t="s">
        <v>50</v>
      </c>
      <c r="BF13885" s="101" t="s">
        <v>58</v>
      </c>
      <c r="BK13885" s="98" t="s">
        <v>70</v>
      </c>
    </row>
    <row r="13886" spans="17:63" ht="29.25" customHeight="1" x14ac:dyDescent="0.2">
      <c r="Q13886" s="92" t="s">
        <v>50</v>
      </c>
      <c r="BF13886" s="101" t="s">
        <v>58</v>
      </c>
      <c r="BK13886" s="98" t="s">
        <v>70</v>
      </c>
    </row>
    <row r="13887" spans="17:63" ht="29.25" customHeight="1" x14ac:dyDescent="0.2">
      <c r="Q13887" s="92" t="s">
        <v>50</v>
      </c>
      <c r="BF13887" s="101" t="s">
        <v>58</v>
      </c>
      <c r="BK13887" s="98" t="s">
        <v>70</v>
      </c>
    </row>
    <row r="13888" spans="17:63" ht="29.25" customHeight="1" x14ac:dyDescent="0.2">
      <c r="Q13888" s="92" t="s">
        <v>50</v>
      </c>
      <c r="BF13888" s="101" t="s">
        <v>58</v>
      </c>
      <c r="BK13888" s="98" t="s">
        <v>70</v>
      </c>
    </row>
    <row r="13889" spans="17:63" ht="29.25" customHeight="1" x14ac:dyDescent="0.2">
      <c r="Q13889" s="92" t="s">
        <v>50</v>
      </c>
      <c r="BF13889" s="101" t="s">
        <v>58</v>
      </c>
      <c r="BK13889" s="98" t="s">
        <v>70</v>
      </c>
    </row>
    <row r="13890" spans="17:63" ht="29.25" customHeight="1" x14ac:dyDescent="0.2">
      <c r="Q13890" s="92" t="s">
        <v>50</v>
      </c>
      <c r="BF13890" s="101" t="s">
        <v>58</v>
      </c>
      <c r="BK13890" s="98" t="s">
        <v>70</v>
      </c>
    </row>
    <row r="13891" spans="17:63" ht="29.25" customHeight="1" x14ac:dyDescent="0.2">
      <c r="Q13891" s="92" t="s">
        <v>50</v>
      </c>
      <c r="BF13891" s="101" t="s">
        <v>58</v>
      </c>
      <c r="BK13891" s="98" t="s">
        <v>70</v>
      </c>
    </row>
    <row r="13892" spans="17:63" ht="29.25" customHeight="1" x14ac:dyDescent="0.2">
      <c r="Q13892" s="92" t="s">
        <v>50</v>
      </c>
      <c r="BF13892" s="101" t="s">
        <v>58</v>
      </c>
      <c r="BK13892" s="98" t="s">
        <v>70</v>
      </c>
    </row>
    <row r="13893" spans="17:63" ht="29.25" customHeight="1" x14ac:dyDescent="0.2">
      <c r="Q13893" s="92" t="s">
        <v>50</v>
      </c>
      <c r="BF13893" s="101" t="s">
        <v>58</v>
      </c>
      <c r="BK13893" s="98" t="s">
        <v>70</v>
      </c>
    </row>
    <row r="13894" spans="17:63" ht="29.25" customHeight="1" x14ac:dyDescent="0.2">
      <c r="Q13894" s="92" t="s">
        <v>50</v>
      </c>
      <c r="BF13894" s="101" t="s">
        <v>58</v>
      </c>
      <c r="BK13894" s="98" t="s">
        <v>70</v>
      </c>
    </row>
    <row r="13895" spans="17:63" ht="29.25" customHeight="1" x14ac:dyDescent="0.2">
      <c r="Q13895" s="92" t="s">
        <v>50</v>
      </c>
      <c r="BF13895" s="101" t="s">
        <v>58</v>
      </c>
      <c r="BK13895" s="98" t="s">
        <v>70</v>
      </c>
    </row>
    <row r="13896" spans="17:63" ht="29.25" customHeight="1" x14ac:dyDescent="0.2">
      <c r="Q13896" s="92" t="s">
        <v>50</v>
      </c>
      <c r="BF13896" s="101" t="s">
        <v>58</v>
      </c>
      <c r="BK13896" s="98" t="s">
        <v>70</v>
      </c>
    </row>
    <row r="13897" spans="17:63" ht="29.25" customHeight="1" x14ac:dyDescent="0.2">
      <c r="Q13897" s="92" t="s">
        <v>50</v>
      </c>
      <c r="BF13897" s="101" t="s">
        <v>58</v>
      </c>
      <c r="BK13897" s="98" t="s">
        <v>70</v>
      </c>
    </row>
    <row r="13898" spans="17:63" ht="29.25" customHeight="1" x14ac:dyDescent="0.2">
      <c r="Q13898" s="92" t="s">
        <v>50</v>
      </c>
      <c r="BF13898" s="101" t="s">
        <v>58</v>
      </c>
      <c r="BK13898" s="98" t="s">
        <v>70</v>
      </c>
    </row>
    <row r="13899" spans="17:63" ht="29.25" customHeight="1" x14ac:dyDescent="0.2">
      <c r="Q13899" s="92" t="s">
        <v>50</v>
      </c>
      <c r="BF13899" s="101" t="s">
        <v>58</v>
      </c>
      <c r="BK13899" s="98" t="s">
        <v>70</v>
      </c>
    </row>
    <row r="13900" spans="17:63" ht="29.25" customHeight="1" x14ac:dyDescent="0.2">
      <c r="Q13900" s="92" t="s">
        <v>50</v>
      </c>
      <c r="BF13900" s="101" t="s">
        <v>58</v>
      </c>
      <c r="BK13900" s="98" t="s">
        <v>70</v>
      </c>
    </row>
    <row r="13901" spans="17:63" ht="29.25" customHeight="1" x14ac:dyDescent="0.2">
      <c r="Q13901" s="92" t="s">
        <v>50</v>
      </c>
      <c r="BF13901" s="101" t="s">
        <v>58</v>
      </c>
      <c r="BK13901" s="98" t="s">
        <v>70</v>
      </c>
    </row>
    <row r="13902" spans="17:63" ht="29.25" customHeight="1" x14ac:dyDescent="0.2">
      <c r="Q13902" s="92" t="s">
        <v>50</v>
      </c>
      <c r="BF13902" s="101" t="s">
        <v>58</v>
      </c>
      <c r="BK13902" s="98" t="s">
        <v>70</v>
      </c>
    </row>
    <row r="13903" spans="17:63" ht="29.25" customHeight="1" x14ac:dyDescent="0.2">
      <c r="Q13903" s="92" t="s">
        <v>50</v>
      </c>
      <c r="BF13903" s="101" t="s">
        <v>58</v>
      </c>
      <c r="BK13903" s="98" t="s">
        <v>70</v>
      </c>
    </row>
    <row r="13904" spans="17:63" ht="29.25" customHeight="1" x14ac:dyDescent="0.2">
      <c r="Q13904" s="92" t="s">
        <v>50</v>
      </c>
      <c r="BF13904" s="101" t="s">
        <v>58</v>
      </c>
      <c r="BK13904" s="98" t="s">
        <v>70</v>
      </c>
    </row>
    <row r="13905" spans="17:63" ht="29.25" customHeight="1" x14ac:dyDescent="0.2">
      <c r="Q13905" s="92" t="s">
        <v>50</v>
      </c>
      <c r="BF13905" s="101" t="s">
        <v>58</v>
      </c>
      <c r="BK13905" s="98" t="s">
        <v>70</v>
      </c>
    </row>
    <row r="13906" spans="17:63" ht="29.25" customHeight="1" x14ac:dyDescent="0.2">
      <c r="Q13906" s="92" t="s">
        <v>50</v>
      </c>
      <c r="BF13906" s="101" t="s">
        <v>58</v>
      </c>
      <c r="BK13906" s="98" t="s">
        <v>70</v>
      </c>
    </row>
    <row r="13907" spans="17:63" ht="29.25" customHeight="1" x14ac:dyDescent="0.2">
      <c r="Q13907" s="92" t="s">
        <v>50</v>
      </c>
      <c r="BF13907" s="101" t="s">
        <v>58</v>
      </c>
      <c r="BK13907" s="98" t="s">
        <v>70</v>
      </c>
    </row>
    <row r="13908" spans="17:63" ht="29.25" customHeight="1" x14ac:dyDescent="0.2">
      <c r="Q13908" s="92" t="s">
        <v>50</v>
      </c>
      <c r="BF13908" s="101" t="s">
        <v>58</v>
      </c>
      <c r="BK13908" s="98" t="s">
        <v>70</v>
      </c>
    </row>
    <row r="13909" spans="17:63" ht="29.25" customHeight="1" x14ac:dyDescent="0.2">
      <c r="Q13909" s="92" t="s">
        <v>50</v>
      </c>
      <c r="BF13909" s="101" t="s">
        <v>58</v>
      </c>
      <c r="BK13909" s="98" t="s">
        <v>70</v>
      </c>
    </row>
    <row r="13910" spans="17:63" ht="29.25" customHeight="1" x14ac:dyDescent="0.2">
      <c r="Q13910" s="92" t="s">
        <v>50</v>
      </c>
      <c r="BF13910" s="101" t="s">
        <v>58</v>
      </c>
      <c r="BK13910" s="98" t="s">
        <v>70</v>
      </c>
    </row>
    <row r="13911" spans="17:63" ht="29.25" customHeight="1" x14ac:dyDescent="0.2">
      <c r="Q13911" s="92" t="s">
        <v>50</v>
      </c>
      <c r="BF13911" s="101" t="s">
        <v>58</v>
      </c>
      <c r="BK13911" s="98" t="s">
        <v>70</v>
      </c>
    </row>
    <row r="13912" spans="17:63" ht="29.25" customHeight="1" x14ac:dyDescent="0.2">
      <c r="Q13912" s="92" t="s">
        <v>50</v>
      </c>
      <c r="BF13912" s="101" t="s">
        <v>58</v>
      </c>
      <c r="BK13912" s="98" t="s">
        <v>70</v>
      </c>
    </row>
    <row r="13913" spans="17:63" ht="29.25" customHeight="1" x14ac:dyDescent="0.2">
      <c r="Q13913" s="92" t="s">
        <v>50</v>
      </c>
      <c r="BF13913" s="101" t="s">
        <v>58</v>
      </c>
      <c r="BK13913" s="98" t="s">
        <v>70</v>
      </c>
    </row>
    <row r="13914" spans="17:63" ht="29.25" customHeight="1" x14ac:dyDescent="0.2">
      <c r="Q13914" s="92" t="s">
        <v>50</v>
      </c>
      <c r="BF13914" s="101" t="s">
        <v>58</v>
      </c>
      <c r="BK13914" s="98" t="s">
        <v>70</v>
      </c>
    </row>
    <row r="13915" spans="17:63" ht="29.25" customHeight="1" x14ac:dyDescent="0.2">
      <c r="Q13915" s="92" t="s">
        <v>50</v>
      </c>
      <c r="BF13915" s="101" t="s">
        <v>58</v>
      </c>
      <c r="BK13915" s="98" t="s">
        <v>70</v>
      </c>
    </row>
    <row r="13916" spans="17:63" ht="29.25" customHeight="1" x14ac:dyDescent="0.2">
      <c r="Q13916" s="92" t="s">
        <v>50</v>
      </c>
      <c r="BF13916" s="101" t="s">
        <v>58</v>
      </c>
      <c r="BK13916" s="98" t="s">
        <v>70</v>
      </c>
    </row>
    <row r="13917" spans="17:63" ht="29.25" customHeight="1" x14ac:dyDescent="0.2">
      <c r="Q13917" s="92" t="s">
        <v>50</v>
      </c>
      <c r="BF13917" s="101" t="s">
        <v>58</v>
      </c>
      <c r="BK13917" s="98" t="s">
        <v>70</v>
      </c>
    </row>
    <row r="13918" spans="17:63" ht="29.25" customHeight="1" x14ac:dyDescent="0.2">
      <c r="Q13918" s="92" t="s">
        <v>50</v>
      </c>
      <c r="BF13918" s="101" t="s">
        <v>58</v>
      </c>
      <c r="BK13918" s="98" t="s">
        <v>70</v>
      </c>
    </row>
    <row r="13919" spans="17:63" ht="29.25" customHeight="1" x14ac:dyDescent="0.2">
      <c r="Q13919" s="92" t="s">
        <v>50</v>
      </c>
      <c r="BF13919" s="101" t="s">
        <v>58</v>
      </c>
      <c r="BK13919" s="98" t="s">
        <v>70</v>
      </c>
    </row>
    <row r="13920" spans="17:63" ht="29.25" customHeight="1" x14ac:dyDescent="0.2">
      <c r="Q13920" s="92" t="s">
        <v>50</v>
      </c>
      <c r="BF13920" s="101" t="s">
        <v>58</v>
      </c>
      <c r="BK13920" s="98" t="s">
        <v>70</v>
      </c>
    </row>
    <row r="13921" spans="17:63" ht="29.25" customHeight="1" x14ac:dyDescent="0.2">
      <c r="Q13921" s="92" t="s">
        <v>50</v>
      </c>
      <c r="BF13921" s="101" t="s">
        <v>58</v>
      </c>
      <c r="BK13921" s="98" t="s">
        <v>70</v>
      </c>
    </row>
    <row r="13922" spans="17:63" ht="29.25" customHeight="1" x14ac:dyDescent="0.2">
      <c r="Q13922" s="92" t="s">
        <v>50</v>
      </c>
      <c r="BF13922" s="101" t="s">
        <v>58</v>
      </c>
      <c r="BK13922" s="98" t="s">
        <v>70</v>
      </c>
    </row>
    <row r="13923" spans="17:63" ht="29.25" customHeight="1" x14ac:dyDescent="0.2">
      <c r="Q13923" s="92" t="s">
        <v>50</v>
      </c>
      <c r="BF13923" s="101" t="s">
        <v>58</v>
      </c>
      <c r="BK13923" s="98" t="s">
        <v>70</v>
      </c>
    </row>
    <row r="13924" spans="17:63" ht="29.25" customHeight="1" x14ac:dyDescent="0.2">
      <c r="Q13924" s="92" t="s">
        <v>50</v>
      </c>
      <c r="BF13924" s="101" t="s">
        <v>58</v>
      </c>
      <c r="BK13924" s="98" t="s">
        <v>70</v>
      </c>
    </row>
    <row r="13925" spans="17:63" ht="29.25" customHeight="1" x14ac:dyDescent="0.2">
      <c r="Q13925" s="92" t="s">
        <v>50</v>
      </c>
      <c r="BF13925" s="101" t="s">
        <v>58</v>
      </c>
      <c r="BK13925" s="98" t="s">
        <v>70</v>
      </c>
    </row>
    <row r="13926" spans="17:63" ht="29.25" customHeight="1" x14ac:dyDescent="0.2">
      <c r="Q13926" s="92" t="s">
        <v>50</v>
      </c>
      <c r="BF13926" s="101" t="s">
        <v>58</v>
      </c>
      <c r="BK13926" s="98" t="s">
        <v>70</v>
      </c>
    </row>
    <row r="13927" spans="17:63" ht="29.25" customHeight="1" x14ac:dyDescent="0.2">
      <c r="Q13927" s="92" t="s">
        <v>50</v>
      </c>
      <c r="BF13927" s="101" t="s">
        <v>58</v>
      </c>
      <c r="BK13927" s="98" t="s">
        <v>70</v>
      </c>
    </row>
    <row r="13928" spans="17:63" ht="29.25" customHeight="1" x14ac:dyDescent="0.2">
      <c r="Q13928" s="92" t="s">
        <v>50</v>
      </c>
      <c r="BF13928" s="101" t="s">
        <v>58</v>
      </c>
      <c r="BK13928" s="98" t="s">
        <v>70</v>
      </c>
    </row>
    <row r="13929" spans="17:63" ht="29.25" customHeight="1" x14ac:dyDescent="0.2">
      <c r="Q13929" s="92" t="s">
        <v>50</v>
      </c>
      <c r="BF13929" s="101" t="s">
        <v>58</v>
      </c>
      <c r="BK13929" s="98" t="s">
        <v>70</v>
      </c>
    </row>
    <row r="13930" spans="17:63" ht="29.25" customHeight="1" x14ac:dyDescent="0.2">
      <c r="Q13930" s="92" t="s">
        <v>50</v>
      </c>
      <c r="BF13930" s="101" t="s">
        <v>58</v>
      </c>
      <c r="BK13930" s="98" t="s">
        <v>70</v>
      </c>
    </row>
    <row r="13931" spans="17:63" ht="29.25" customHeight="1" x14ac:dyDescent="0.2">
      <c r="Q13931" s="92" t="s">
        <v>50</v>
      </c>
      <c r="BF13931" s="101" t="s">
        <v>58</v>
      </c>
      <c r="BK13931" s="98" t="s">
        <v>70</v>
      </c>
    </row>
    <row r="13932" spans="17:63" ht="29.25" customHeight="1" x14ac:dyDescent="0.2">
      <c r="Q13932" s="92" t="s">
        <v>50</v>
      </c>
      <c r="BF13932" s="101" t="s">
        <v>58</v>
      </c>
      <c r="BK13932" s="98" t="s">
        <v>70</v>
      </c>
    </row>
    <row r="13933" spans="17:63" ht="29.25" customHeight="1" x14ac:dyDescent="0.2">
      <c r="Q13933" s="92" t="s">
        <v>50</v>
      </c>
      <c r="BF13933" s="101" t="s">
        <v>58</v>
      </c>
      <c r="BK13933" s="98" t="s">
        <v>70</v>
      </c>
    </row>
    <row r="13934" spans="17:63" ht="29.25" customHeight="1" x14ac:dyDescent="0.2">
      <c r="Q13934" s="92" t="s">
        <v>50</v>
      </c>
      <c r="BF13934" s="101" t="s">
        <v>58</v>
      </c>
      <c r="BK13934" s="98" t="s">
        <v>70</v>
      </c>
    </row>
    <row r="13935" spans="17:63" ht="29.25" customHeight="1" x14ac:dyDescent="0.2">
      <c r="Q13935" s="92" t="s">
        <v>50</v>
      </c>
      <c r="BF13935" s="101" t="s">
        <v>58</v>
      </c>
      <c r="BK13935" s="98" t="s">
        <v>70</v>
      </c>
    </row>
    <row r="13936" spans="17:63" ht="29.25" customHeight="1" x14ac:dyDescent="0.2">
      <c r="Q13936" s="92" t="s">
        <v>50</v>
      </c>
      <c r="BF13936" s="101" t="s">
        <v>58</v>
      </c>
      <c r="BK13936" s="98" t="s">
        <v>70</v>
      </c>
    </row>
    <row r="13937" spans="17:63" ht="29.25" customHeight="1" x14ac:dyDescent="0.2">
      <c r="Q13937" s="92" t="s">
        <v>50</v>
      </c>
      <c r="BF13937" s="101" t="s">
        <v>58</v>
      </c>
      <c r="BK13937" s="98" t="s">
        <v>70</v>
      </c>
    </row>
    <row r="13938" spans="17:63" ht="29.25" customHeight="1" x14ac:dyDescent="0.2">
      <c r="Q13938" s="92" t="s">
        <v>50</v>
      </c>
      <c r="BF13938" s="101" t="s">
        <v>58</v>
      </c>
      <c r="BK13938" s="98" t="s">
        <v>70</v>
      </c>
    </row>
    <row r="13939" spans="17:63" ht="29.25" customHeight="1" x14ac:dyDescent="0.2">
      <c r="Q13939" s="92" t="s">
        <v>50</v>
      </c>
      <c r="BF13939" s="101" t="s">
        <v>58</v>
      </c>
      <c r="BK13939" s="98" t="s">
        <v>70</v>
      </c>
    </row>
    <row r="13940" spans="17:63" ht="29.25" customHeight="1" x14ac:dyDescent="0.2">
      <c r="Q13940" s="92" t="s">
        <v>50</v>
      </c>
      <c r="BF13940" s="101" t="s">
        <v>58</v>
      </c>
      <c r="BK13940" s="98" t="s">
        <v>70</v>
      </c>
    </row>
    <row r="13941" spans="17:63" ht="29.25" customHeight="1" x14ac:dyDescent="0.2">
      <c r="Q13941" s="92" t="s">
        <v>50</v>
      </c>
      <c r="BF13941" s="101" t="s">
        <v>58</v>
      </c>
      <c r="BK13941" s="98" t="s">
        <v>70</v>
      </c>
    </row>
    <row r="13942" spans="17:63" ht="29.25" customHeight="1" x14ac:dyDescent="0.2">
      <c r="Q13942" s="92" t="s">
        <v>50</v>
      </c>
      <c r="BF13942" s="101" t="s">
        <v>58</v>
      </c>
      <c r="BK13942" s="98" t="s">
        <v>70</v>
      </c>
    </row>
    <row r="13943" spans="17:63" ht="29.25" customHeight="1" x14ac:dyDescent="0.2">
      <c r="Q13943" s="92" t="s">
        <v>50</v>
      </c>
      <c r="BF13943" s="101" t="s">
        <v>58</v>
      </c>
      <c r="BK13943" s="98" t="s">
        <v>70</v>
      </c>
    </row>
    <row r="13944" spans="17:63" ht="29.25" customHeight="1" x14ac:dyDescent="0.2">
      <c r="Q13944" s="92" t="s">
        <v>50</v>
      </c>
      <c r="BF13944" s="101" t="s">
        <v>58</v>
      </c>
      <c r="BK13944" s="98" t="s">
        <v>70</v>
      </c>
    </row>
    <row r="13945" spans="17:63" ht="29.25" customHeight="1" x14ac:dyDescent="0.2">
      <c r="Q13945" s="92" t="s">
        <v>50</v>
      </c>
      <c r="BF13945" s="101" t="s">
        <v>58</v>
      </c>
      <c r="BK13945" s="98" t="s">
        <v>70</v>
      </c>
    </row>
    <row r="13946" spans="17:63" ht="29.25" customHeight="1" x14ac:dyDescent="0.2">
      <c r="Q13946" s="92" t="s">
        <v>50</v>
      </c>
      <c r="BF13946" s="101" t="s">
        <v>58</v>
      </c>
      <c r="BK13946" s="98" t="s">
        <v>70</v>
      </c>
    </row>
    <row r="13947" spans="17:63" ht="29.25" customHeight="1" x14ac:dyDescent="0.2">
      <c r="Q13947" s="92" t="s">
        <v>50</v>
      </c>
      <c r="BF13947" s="101" t="s">
        <v>58</v>
      </c>
      <c r="BK13947" s="98" t="s">
        <v>70</v>
      </c>
    </row>
    <row r="13948" spans="17:63" ht="29.25" customHeight="1" x14ac:dyDescent="0.2">
      <c r="Q13948" s="92" t="s">
        <v>50</v>
      </c>
      <c r="BF13948" s="101" t="s">
        <v>58</v>
      </c>
      <c r="BK13948" s="98" t="s">
        <v>70</v>
      </c>
    </row>
    <row r="13949" spans="17:63" ht="29.25" customHeight="1" x14ac:dyDescent="0.2">
      <c r="Q13949" s="92" t="s">
        <v>50</v>
      </c>
      <c r="BF13949" s="101" t="s">
        <v>58</v>
      </c>
      <c r="BK13949" s="98" t="s">
        <v>70</v>
      </c>
    </row>
    <row r="13950" spans="17:63" ht="29.25" customHeight="1" x14ac:dyDescent="0.2">
      <c r="Q13950" s="92" t="s">
        <v>50</v>
      </c>
      <c r="BF13950" s="101" t="s">
        <v>58</v>
      </c>
      <c r="BK13950" s="98" t="s">
        <v>70</v>
      </c>
    </row>
    <row r="13951" spans="17:63" ht="29.25" customHeight="1" x14ac:dyDescent="0.2">
      <c r="Q13951" s="92" t="s">
        <v>50</v>
      </c>
      <c r="BF13951" s="101" t="s">
        <v>58</v>
      </c>
      <c r="BK13951" s="98" t="s">
        <v>70</v>
      </c>
    </row>
    <row r="13952" spans="17:63" ht="29.25" customHeight="1" x14ac:dyDescent="0.2">
      <c r="Q13952" s="92" t="s">
        <v>50</v>
      </c>
      <c r="BF13952" s="101" t="s">
        <v>58</v>
      </c>
      <c r="BK13952" s="98" t="s">
        <v>70</v>
      </c>
    </row>
    <row r="13953" spans="17:63" ht="29.25" customHeight="1" x14ac:dyDescent="0.2">
      <c r="Q13953" s="92" t="s">
        <v>50</v>
      </c>
      <c r="BF13953" s="101" t="s">
        <v>58</v>
      </c>
      <c r="BK13953" s="98" t="s">
        <v>70</v>
      </c>
    </row>
    <row r="13954" spans="17:63" ht="29.25" customHeight="1" x14ac:dyDescent="0.2">
      <c r="Q13954" s="92" t="s">
        <v>50</v>
      </c>
      <c r="BF13954" s="101" t="s">
        <v>58</v>
      </c>
      <c r="BK13954" s="98" t="s">
        <v>70</v>
      </c>
    </row>
    <row r="13955" spans="17:63" ht="29.25" customHeight="1" x14ac:dyDescent="0.2">
      <c r="Q13955" s="92" t="s">
        <v>50</v>
      </c>
      <c r="BF13955" s="101" t="s">
        <v>58</v>
      </c>
      <c r="BK13955" s="98" t="s">
        <v>70</v>
      </c>
    </row>
    <row r="13956" spans="17:63" ht="29.25" customHeight="1" x14ac:dyDescent="0.2">
      <c r="Q13956" s="92" t="s">
        <v>50</v>
      </c>
      <c r="BF13956" s="101" t="s">
        <v>58</v>
      </c>
      <c r="BK13956" s="98" t="s">
        <v>70</v>
      </c>
    </row>
    <row r="13957" spans="17:63" ht="29.25" customHeight="1" x14ac:dyDescent="0.2">
      <c r="Q13957" s="92" t="s">
        <v>50</v>
      </c>
      <c r="BF13957" s="101" t="s">
        <v>58</v>
      </c>
      <c r="BK13957" s="98" t="s">
        <v>70</v>
      </c>
    </row>
    <row r="13958" spans="17:63" ht="29.25" customHeight="1" x14ac:dyDescent="0.2">
      <c r="Q13958" s="92" t="s">
        <v>50</v>
      </c>
      <c r="BF13958" s="101" t="s">
        <v>58</v>
      </c>
      <c r="BK13958" s="98" t="s">
        <v>70</v>
      </c>
    </row>
    <row r="13959" spans="17:63" ht="29.25" customHeight="1" x14ac:dyDescent="0.2">
      <c r="Q13959" s="92" t="s">
        <v>50</v>
      </c>
      <c r="BF13959" s="101" t="s">
        <v>58</v>
      </c>
      <c r="BK13959" s="98" t="s">
        <v>70</v>
      </c>
    </row>
    <row r="13960" spans="17:63" ht="29.25" customHeight="1" x14ac:dyDescent="0.2">
      <c r="Q13960" s="92" t="s">
        <v>50</v>
      </c>
      <c r="BF13960" s="101" t="s">
        <v>58</v>
      </c>
      <c r="BK13960" s="98" t="s">
        <v>70</v>
      </c>
    </row>
    <row r="13961" spans="17:63" ht="29.25" customHeight="1" x14ac:dyDescent="0.2">
      <c r="Q13961" s="92" t="s">
        <v>50</v>
      </c>
      <c r="BF13961" s="101" t="s">
        <v>58</v>
      </c>
      <c r="BK13961" s="98" t="s">
        <v>70</v>
      </c>
    </row>
    <row r="13962" spans="17:63" ht="29.25" customHeight="1" x14ac:dyDescent="0.2">
      <c r="Q13962" s="92" t="s">
        <v>50</v>
      </c>
      <c r="BF13962" s="101" t="s">
        <v>58</v>
      </c>
      <c r="BK13962" s="98" t="s">
        <v>70</v>
      </c>
    </row>
    <row r="13963" spans="17:63" ht="29.25" customHeight="1" x14ac:dyDescent="0.2">
      <c r="Q13963" s="92" t="s">
        <v>50</v>
      </c>
      <c r="BF13963" s="101" t="s">
        <v>58</v>
      </c>
      <c r="BK13963" s="98" t="s">
        <v>70</v>
      </c>
    </row>
    <row r="13964" spans="17:63" ht="29.25" customHeight="1" x14ac:dyDescent="0.2">
      <c r="Q13964" s="92" t="s">
        <v>50</v>
      </c>
      <c r="BF13964" s="101" t="s">
        <v>58</v>
      </c>
      <c r="BK13964" s="98" t="s">
        <v>70</v>
      </c>
    </row>
    <row r="13965" spans="17:63" ht="29.25" customHeight="1" x14ac:dyDescent="0.2">
      <c r="Q13965" s="92" t="s">
        <v>50</v>
      </c>
      <c r="BF13965" s="101" t="s">
        <v>58</v>
      </c>
      <c r="BK13965" s="98" t="s">
        <v>70</v>
      </c>
    </row>
    <row r="13966" spans="17:63" ht="29.25" customHeight="1" x14ac:dyDescent="0.2">
      <c r="Q13966" s="92" t="s">
        <v>50</v>
      </c>
      <c r="BF13966" s="101" t="s">
        <v>58</v>
      </c>
      <c r="BK13966" s="98" t="s">
        <v>70</v>
      </c>
    </row>
    <row r="13967" spans="17:63" ht="29.25" customHeight="1" x14ac:dyDescent="0.2">
      <c r="Q13967" s="92" t="s">
        <v>50</v>
      </c>
      <c r="BF13967" s="101" t="s">
        <v>58</v>
      </c>
      <c r="BK13967" s="98" t="s">
        <v>70</v>
      </c>
    </row>
    <row r="13968" spans="17:63" ht="29.25" customHeight="1" x14ac:dyDescent="0.2">
      <c r="Q13968" s="92" t="s">
        <v>50</v>
      </c>
      <c r="BF13968" s="101" t="s">
        <v>58</v>
      </c>
      <c r="BK13968" s="98" t="s">
        <v>70</v>
      </c>
    </row>
    <row r="13969" spans="17:63" ht="29.25" customHeight="1" x14ac:dyDescent="0.2">
      <c r="Q13969" s="92" t="s">
        <v>50</v>
      </c>
      <c r="BF13969" s="101" t="s">
        <v>58</v>
      </c>
      <c r="BK13969" s="98" t="s">
        <v>70</v>
      </c>
    </row>
    <row r="13970" spans="17:63" ht="29.25" customHeight="1" x14ac:dyDescent="0.2">
      <c r="Q13970" s="92" t="s">
        <v>50</v>
      </c>
      <c r="BF13970" s="101" t="s">
        <v>58</v>
      </c>
      <c r="BK13970" s="98" t="s">
        <v>70</v>
      </c>
    </row>
    <row r="13971" spans="17:63" ht="29.25" customHeight="1" x14ac:dyDescent="0.2">
      <c r="Q13971" s="92" t="s">
        <v>50</v>
      </c>
      <c r="BF13971" s="101" t="s">
        <v>58</v>
      </c>
      <c r="BK13971" s="98" t="s">
        <v>70</v>
      </c>
    </row>
    <row r="13972" spans="17:63" ht="29.25" customHeight="1" x14ac:dyDescent="0.2">
      <c r="Q13972" s="92" t="s">
        <v>50</v>
      </c>
      <c r="BF13972" s="101" t="s">
        <v>58</v>
      </c>
      <c r="BK13972" s="98" t="s">
        <v>70</v>
      </c>
    </row>
    <row r="13973" spans="17:63" ht="29.25" customHeight="1" x14ac:dyDescent="0.2">
      <c r="Q13973" s="92" t="s">
        <v>50</v>
      </c>
      <c r="BF13973" s="101" t="s">
        <v>58</v>
      </c>
      <c r="BK13973" s="98" t="s">
        <v>70</v>
      </c>
    </row>
    <row r="13974" spans="17:63" ht="29.25" customHeight="1" x14ac:dyDescent="0.2">
      <c r="Q13974" s="92" t="s">
        <v>50</v>
      </c>
      <c r="BF13974" s="101" t="s">
        <v>58</v>
      </c>
      <c r="BK13974" s="98" t="s">
        <v>70</v>
      </c>
    </row>
    <row r="13975" spans="17:63" ht="29.25" customHeight="1" x14ac:dyDescent="0.2">
      <c r="Q13975" s="92" t="s">
        <v>50</v>
      </c>
      <c r="BF13975" s="101" t="s">
        <v>58</v>
      </c>
      <c r="BK13975" s="98" t="s">
        <v>70</v>
      </c>
    </row>
    <row r="13976" spans="17:63" ht="29.25" customHeight="1" x14ac:dyDescent="0.2">
      <c r="Q13976" s="92" t="s">
        <v>50</v>
      </c>
      <c r="BF13976" s="101" t="s">
        <v>58</v>
      </c>
      <c r="BK13976" s="98" t="s">
        <v>70</v>
      </c>
    </row>
    <row r="13977" spans="17:63" ht="29.25" customHeight="1" x14ac:dyDescent="0.2">
      <c r="Q13977" s="92" t="s">
        <v>50</v>
      </c>
      <c r="BF13977" s="101" t="s">
        <v>58</v>
      </c>
      <c r="BK13977" s="98" t="s">
        <v>70</v>
      </c>
    </row>
    <row r="13978" spans="17:63" ht="29.25" customHeight="1" x14ac:dyDescent="0.2">
      <c r="Q13978" s="92" t="s">
        <v>50</v>
      </c>
      <c r="BF13978" s="101" t="s">
        <v>58</v>
      </c>
      <c r="BK13978" s="98" t="s">
        <v>70</v>
      </c>
    </row>
    <row r="13979" spans="17:63" ht="29.25" customHeight="1" x14ac:dyDescent="0.2">
      <c r="Q13979" s="92" t="s">
        <v>50</v>
      </c>
      <c r="BF13979" s="101" t="s">
        <v>58</v>
      </c>
      <c r="BK13979" s="98" t="s">
        <v>70</v>
      </c>
    </row>
    <row r="13980" spans="17:63" ht="29.25" customHeight="1" x14ac:dyDescent="0.2">
      <c r="Q13980" s="92" t="s">
        <v>50</v>
      </c>
      <c r="BF13980" s="101" t="s">
        <v>58</v>
      </c>
      <c r="BK13980" s="98" t="s">
        <v>70</v>
      </c>
    </row>
    <row r="13981" spans="17:63" ht="29.25" customHeight="1" x14ac:dyDescent="0.2">
      <c r="Q13981" s="92" t="s">
        <v>50</v>
      </c>
      <c r="BF13981" s="101" t="s">
        <v>58</v>
      </c>
      <c r="BK13981" s="98" t="s">
        <v>70</v>
      </c>
    </row>
    <row r="13982" spans="17:63" ht="29.25" customHeight="1" x14ac:dyDescent="0.2">
      <c r="Q13982" s="92" t="s">
        <v>50</v>
      </c>
      <c r="BF13982" s="101" t="s">
        <v>58</v>
      </c>
      <c r="BK13982" s="98" t="s">
        <v>70</v>
      </c>
    </row>
    <row r="13983" spans="17:63" ht="29.25" customHeight="1" x14ac:dyDescent="0.2">
      <c r="Q13983" s="92" t="s">
        <v>50</v>
      </c>
      <c r="BF13983" s="101" t="s">
        <v>58</v>
      </c>
      <c r="BK13983" s="98" t="s">
        <v>70</v>
      </c>
    </row>
    <row r="13984" spans="17:63" ht="29.25" customHeight="1" x14ac:dyDescent="0.2">
      <c r="Q13984" s="92" t="s">
        <v>50</v>
      </c>
      <c r="BF13984" s="101" t="s">
        <v>58</v>
      </c>
      <c r="BK13984" s="98" t="s">
        <v>70</v>
      </c>
    </row>
    <row r="13985" spans="17:63" ht="29.25" customHeight="1" x14ac:dyDescent="0.2">
      <c r="Q13985" s="92" t="s">
        <v>50</v>
      </c>
      <c r="BF13985" s="101" t="s">
        <v>58</v>
      </c>
      <c r="BK13985" s="98" t="s">
        <v>70</v>
      </c>
    </row>
    <row r="13986" spans="17:63" ht="29.25" customHeight="1" x14ac:dyDescent="0.2">
      <c r="Q13986" s="92" t="s">
        <v>50</v>
      </c>
      <c r="BF13986" s="101" t="s">
        <v>58</v>
      </c>
      <c r="BK13986" s="98" t="s">
        <v>70</v>
      </c>
    </row>
    <row r="13987" spans="17:63" ht="29.25" customHeight="1" x14ac:dyDescent="0.2">
      <c r="Q13987" s="92" t="s">
        <v>50</v>
      </c>
      <c r="BF13987" s="101" t="s">
        <v>58</v>
      </c>
      <c r="BK13987" s="98" t="s">
        <v>70</v>
      </c>
    </row>
    <row r="13988" spans="17:63" ht="29.25" customHeight="1" x14ac:dyDescent="0.2">
      <c r="Q13988" s="92" t="s">
        <v>50</v>
      </c>
      <c r="BF13988" s="101" t="s">
        <v>58</v>
      </c>
      <c r="BK13988" s="98" t="s">
        <v>70</v>
      </c>
    </row>
    <row r="13989" spans="17:63" ht="29.25" customHeight="1" x14ac:dyDescent="0.2">
      <c r="Q13989" s="92" t="s">
        <v>50</v>
      </c>
      <c r="BF13989" s="101" t="s">
        <v>58</v>
      </c>
      <c r="BK13989" s="98" t="s">
        <v>70</v>
      </c>
    </row>
    <row r="13990" spans="17:63" ht="29.25" customHeight="1" x14ac:dyDescent="0.2">
      <c r="Q13990" s="92" t="s">
        <v>50</v>
      </c>
      <c r="BF13990" s="101" t="s">
        <v>58</v>
      </c>
      <c r="BK13990" s="98" t="s">
        <v>70</v>
      </c>
    </row>
    <row r="13991" spans="17:63" ht="29.25" customHeight="1" x14ac:dyDescent="0.2">
      <c r="Q13991" s="92" t="s">
        <v>50</v>
      </c>
      <c r="BF13991" s="101" t="s">
        <v>58</v>
      </c>
      <c r="BK13991" s="98" t="s">
        <v>70</v>
      </c>
    </row>
    <row r="13992" spans="17:63" ht="29.25" customHeight="1" x14ac:dyDescent="0.2">
      <c r="Q13992" s="92" t="s">
        <v>50</v>
      </c>
      <c r="BF13992" s="101" t="s">
        <v>58</v>
      </c>
      <c r="BK13992" s="98" t="s">
        <v>70</v>
      </c>
    </row>
    <row r="13993" spans="17:63" ht="29.25" customHeight="1" x14ac:dyDescent="0.2">
      <c r="Q13993" s="92" t="s">
        <v>50</v>
      </c>
      <c r="BF13993" s="101" t="s">
        <v>58</v>
      </c>
      <c r="BK13993" s="98" t="s">
        <v>70</v>
      </c>
    </row>
    <row r="13994" spans="17:63" ht="29.25" customHeight="1" x14ac:dyDescent="0.2">
      <c r="Q13994" s="92" t="s">
        <v>50</v>
      </c>
      <c r="BF13994" s="101" t="s">
        <v>58</v>
      </c>
      <c r="BK13994" s="98" t="s">
        <v>70</v>
      </c>
    </row>
    <row r="13995" spans="17:63" ht="29.25" customHeight="1" x14ac:dyDescent="0.2">
      <c r="Q13995" s="92" t="s">
        <v>50</v>
      </c>
      <c r="BF13995" s="101" t="s">
        <v>58</v>
      </c>
      <c r="BK13995" s="98" t="s">
        <v>70</v>
      </c>
    </row>
    <row r="13996" spans="17:63" ht="29.25" customHeight="1" x14ac:dyDescent="0.2">
      <c r="Q13996" s="92" t="s">
        <v>50</v>
      </c>
      <c r="BF13996" s="101" t="s">
        <v>58</v>
      </c>
      <c r="BK13996" s="98" t="s">
        <v>70</v>
      </c>
    </row>
    <row r="13997" spans="17:63" ht="29.25" customHeight="1" x14ac:dyDescent="0.2">
      <c r="Q13997" s="92" t="s">
        <v>50</v>
      </c>
      <c r="BF13997" s="101" t="s">
        <v>58</v>
      </c>
      <c r="BK13997" s="98" t="s">
        <v>70</v>
      </c>
    </row>
    <row r="13998" spans="17:63" ht="29.25" customHeight="1" x14ac:dyDescent="0.2">
      <c r="Q13998" s="92" t="s">
        <v>50</v>
      </c>
      <c r="BF13998" s="101" t="s">
        <v>58</v>
      </c>
      <c r="BK13998" s="98" t="s">
        <v>70</v>
      </c>
    </row>
    <row r="13999" spans="17:63" ht="29.25" customHeight="1" x14ac:dyDescent="0.2">
      <c r="Q13999" s="92" t="s">
        <v>50</v>
      </c>
      <c r="BF13999" s="101" t="s">
        <v>58</v>
      </c>
      <c r="BK13999" s="98" t="s">
        <v>70</v>
      </c>
    </row>
    <row r="14000" spans="17:63" ht="29.25" customHeight="1" x14ac:dyDescent="0.2">
      <c r="Q14000" s="92" t="s">
        <v>50</v>
      </c>
      <c r="BF14000" s="101" t="s">
        <v>58</v>
      </c>
      <c r="BK14000" s="98" t="s">
        <v>70</v>
      </c>
    </row>
    <row r="14001" spans="17:63" ht="29.25" customHeight="1" x14ac:dyDescent="0.2">
      <c r="Q14001" s="92" t="s">
        <v>50</v>
      </c>
      <c r="BF14001" s="101" t="s">
        <v>58</v>
      </c>
      <c r="BK14001" s="98" t="s">
        <v>70</v>
      </c>
    </row>
    <row r="14002" spans="17:63" ht="29.25" customHeight="1" x14ac:dyDescent="0.2">
      <c r="Q14002" s="92" t="s">
        <v>50</v>
      </c>
      <c r="BF14002" s="101" t="s">
        <v>58</v>
      </c>
      <c r="BK14002" s="98" t="s">
        <v>70</v>
      </c>
    </row>
    <row r="14003" spans="17:63" ht="29.25" customHeight="1" x14ac:dyDescent="0.2">
      <c r="Q14003" s="92" t="s">
        <v>50</v>
      </c>
      <c r="BF14003" s="101" t="s">
        <v>58</v>
      </c>
      <c r="BK14003" s="98" t="s">
        <v>70</v>
      </c>
    </row>
    <row r="14004" spans="17:63" ht="29.25" customHeight="1" x14ac:dyDescent="0.2">
      <c r="Q14004" s="92" t="s">
        <v>50</v>
      </c>
      <c r="BF14004" s="101" t="s">
        <v>58</v>
      </c>
      <c r="BK14004" s="98" t="s">
        <v>70</v>
      </c>
    </row>
    <row r="14005" spans="17:63" ht="29.25" customHeight="1" x14ac:dyDescent="0.2">
      <c r="Q14005" s="92" t="s">
        <v>50</v>
      </c>
      <c r="BF14005" s="101" t="s">
        <v>58</v>
      </c>
      <c r="BK14005" s="98" t="s">
        <v>70</v>
      </c>
    </row>
    <row r="14006" spans="17:63" ht="29.25" customHeight="1" x14ac:dyDescent="0.2">
      <c r="Q14006" s="92" t="s">
        <v>50</v>
      </c>
      <c r="BF14006" s="101" t="s">
        <v>58</v>
      </c>
      <c r="BK14006" s="98" t="s">
        <v>70</v>
      </c>
    </row>
    <row r="14007" spans="17:63" ht="29.25" customHeight="1" x14ac:dyDescent="0.2">
      <c r="Q14007" s="92" t="s">
        <v>50</v>
      </c>
      <c r="BF14007" s="101" t="s">
        <v>58</v>
      </c>
      <c r="BK14007" s="98" t="s">
        <v>70</v>
      </c>
    </row>
    <row r="14008" spans="17:63" ht="29.25" customHeight="1" x14ac:dyDescent="0.2">
      <c r="Q14008" s="92" t="s">
        <v>50</v>
      </c>
      <c r="BF14008" s="101" t="s">
        <v>58</v>
      </c>
      <c r="BK14008" s="98" t="s">
        <v>70</v>
      </c>
    </row>
    <row r="14009" spans="17:63" ht="29.25" customHeight="1" x14ac:dyDescent="0.2">
      <c r="Q14009" s="92" t="s">
        <v>50</v>
      </c>
      <c r="BF14009" s="101" t="s">
        <v>58</v>
      </c>
      <c r="BK14009" s="98" t="s">
        <v>70</v>
      </c>
    </row>
    <row r="14010" spans="17:63" ht="29.25" customHeight="1" x14ac:dyDescent="0.2">
      <c r="Q14010" s="92" t="s">
        <v>50</v>
      </c>
      <c r="BF14010" s="101" t="s">
        <v>58</v>
      </c>
      <c r="BK14010" s="98" t="s">
        <v>70</v>
      </c>
    </row>
    <row r="14011" spans="17:63" ht="29.25" customHeight="1" x14ac:dyDescent="0.2">
      <c r="Q14011" s="92" t="s">
        <v>50</v>
      </c>
      <c r="BF14011" s="101" t="s">
        <v>58</v>
      </c>
      <c r="BK14011" s="98" t="s">
        <v>70</v>
      </c>
    </row>
    <row r="14012" spans="17:63" ht="29.25" customHeight="1" x14ac:dyDescent="0.2">
      <c r="Q14012" s="92" t="s">
        <v>50</v>
      </c>
      <c r="BF14012" s="101" t="s">
        <v>58</v>
      </c>
      <c r="BK14012" s="98" t="s">
        <v>70</v>
      </c>
    </row>
    <row r="14013" spans="17:63" ht="29.25" customHeight="1" x14ac:dyDescent="0.2">
      <c r="Q14013" s="92" t="s">
        <v>50</v>
      </c>
      <c r="BF14013" s="101" t="s">
        <v>58</v>
      </c>
      <c r="BK14013" s="98" t="s">
        <v>70</v>
      </c>
    </row>
    <row r="14014" spans="17:63" ht="29.25" customHeight="1" x14ac:dyDescent="0.2">
      <c r="Q14014" s="92" t="s">
        <v>50</v>
      </c>
      <c r="BF14014" s="101" t="s">
        <v>58</v>
      </c>
      <c r="BK14014" s="98" t="s">
        <v>70</v>
      </c>
    </row>
    <row r="14015" spans="17:63" ht="29.25" customHeight="1" x14ac:dyDescent="0.2">
      <c r="Q14015" s="92" t="s">
        <v>50</v>
      </c>
      <c r="BF14015" s="101" t="s">
        <v>58</v>
      </c>
      <c r="BK14015" s="98" t="s">
        <v>70</v>
      </c>
    </row>
    <row r="14016" spans="17:63" ht="29.25" customHeight="1" x14ac:dyDescent="0.2">
      <c r="Q14016" s="92" t="s">
        <v>50</v>
      </c>
      <c r="BF14016" s="101" t="s">
        <v>58</v>
      </c>
      <c r="BK14016" s="98" t="s">
        <v>70</v>
      </c>
    </row>
    <row r="14017" spans="17:63" ht="29.25" customHeight="1" x14ac:dyDescent="0.2">
      <c r="Q14017" s="92" t="s">
        <v>50</v>
      </c>
      <c r="BF14017" s="101" t="s">
        <v>58</v>
      </c>
      <c r="BK14017" s="98" t="s">
        <v>70</v>
      </c>
    </row>
    <row r="14018" spans="17:63" ht="29.25" customHeight="1" x14ac:dyDescent="0.2">
      <c r="Q14018" s="92" t="s">
        <v>50</v>
      </c>
      <c r="BF14018" s="101" t="s">
        <v>58</v>
      </c>
      <c r="BK14018" s="98" t="s">
        <v>70</v>
      </c>
    </row>
    <row r="14019" spans="17:63" ht="29.25" customHeight="1" x14ac:dyDescent="0.2">
      <c r="Q14019" s="92" t="s">
        <v>50</v>
      </c>
      <c r="BF14019" s="101" t="s">
        <v>58</v>
      </c>
      <c r="BK14019" s="98" t="s">
        <v>70</v>
      </c>
    </row>
    <row r="14020" spans="17:63" ht="29.25" customHeight="1" x14ac:dyDescent="0.2">
      <c r="Q14020" s="92" t="s">
        <v>50</v>
      </c>
      <c r="BF14020" s="101" t="s">
        <v>58</v>
      </c>
      <c r="BK14020" s="98" t="s">
        <v>70</v>
      </c>
    </row>
    <row r="14021" spans="17:63" ht="29.25" customHeight="1" x14ac:dyDescent="0.2">
      <c r="Q14021" s="92" t="s">
        <v>50</v>
      </c>
      <c r="BF14021" s="101" t="s">
        <v>58</v>
      </c>
      <c r="BK14021" s="98" t="s">
        <v>70</v>
      </c>
    </row>
    <row r="14022" spans="17:63" ht="29.25" customHeight="1" x14ac:dyDescent="0.2">
      <c r="Q14022" s="92" t="s">
        <v>50</v>
      </c>
      <c r="BF14022" s="101" t="s">
        <v>58</v>
      </c>
      <c r="BK14022" s="98" t="s">
        <v>70</v>
      </c>
    </row>
    <row r="14023" spans="17:63" ht="29.25" customHeight="1" x14ac:dyDescent="0.2">
      <c r="Q14023" s="92" t="s">
        <v>50</v>
      </c>
      <c r="BF14023" s="101" t="s">
        <v>58</v>
      </c>
      <c r="BK14023" s="98" t="s">
        <v>70</v>
      </c>
    </row>
    <row r="14024" spans="17:63" ht="29.25" customHeight="1" x14ac:dyDescent="0.2">
      <c r="Q14024" s="92" t="s">
        <v>50</v>
      </c>
      <c r="BF14024" s="101" t="s">
        <v>58</v>
      </c>
      <c r="BK14024" s="98" t="s">
        <v>70</v>
      </c>
    </row>
    <row r="14025" spans="17:63" ht="29.25" customHeight="1" x14ac:dyDescent="0.2">
      <c r="Q14025" s="92" t="s">
        <v>50</v>
      </c>
      <c r="BF14025" s="101" t="s">
        <v>58</v>
      </c>
      <c r="BK14025" s="98" t="s">
        <v>70</v>
      </c>
    </row>
    <row r="14026" spans="17:63" ht="29.25" customHeight="1" x14ac:dyDescent="0.2">
      <c r="Q14026" s="92" t="s">
        <v>50</v>
      </c>
      <c r="BF14026" s="101" t="s">
        <v>58</v>
      </c>
      <c r="BK14026" s="98" t="s">
        <v>70</v>
      </c>
    </row>
    <row r="14027" spans="17:63" ht="29.25" customHeight="1" x14ac:dyDescent="0.2">
      <c r="Q14027" s="92" t="s">
        <v>50</v>
      </c>
      <c r="BF14027" s="101" t="s">
        <v>58</v>
      </c>
      <c r="BK14027" s="98" t="s">
        <v>70</v>
      </c>
    </row>
    <row r="14028" spans="17:63" ht="29.25" customHeight="1" x14ac:dyDescent="0.2">
      <c r="Q14028" s="92" t="s">
        <v>50</v>
      </c>
      <c r="BF14028" s="101" t="s">
        <v>58</v>
      </c>
      <c r="BK14028" s="98" t="s">
        <v>70</v>
      </c>
    </row>
    <row r="14029" spans="17:63" ht="29.25" customHeight="1" x14ac:dyDescent="0.2">
      <c r="Q14029" s="92" t="s">
        <v>50</v>
      </c>
      <c r="BF14029" s="101" t="s">
        <v>58</v>
      </c>
      <c r="BK14029" s="98" t="s">
        <v>70</v>
      </c>
    </row>
    <row r="14030" spans="17:63" ht="29.25" customHeight="1" x14ac:dyDescent="0.2">
      <c r="Q14030" s="92" t="s">
        <v>50</v>
      </c>
      <c r="BF14030" s="101" t="s">
        <v>58</v>
      </c>
      <c r="BK14030" s="98" t="s">
        <v>70</v>
      </c>
    </row>
    <row r="14031" spans="17:63" ht="29.25" customHeight="1" x14ac:dyDescent="0.2">
      <c r="Q14031" s="92" t="s">
        <v>50</v>
      </c>
      <c r="BF14031" s="101" t="s">
        <v>58</v>
      </c>
      <c r="BK14031" s="98" t="s">
        <v>70</v>
      </c>
    </row>
    <row r="14032" spans="17:63" ht="29.25" customHeight="1" x14ac:dyDescent="0.2">
      <c r="Q14032" s="92" t="s">
        <v>50</v>
      </c>
      <c r="BF14032" s="101" t="s">
        <v>58</v>
      </c>
      <c r="BK14032" s="98" t="s">
        <v>70</v>
      </c>
    </row>
    <row r="14033" spans="17:63" ht="29.25" customHeight="1" x14ac:dyDescent="0.2">
      <c r="Q14033" s="92" t="s">
        <v>50</v>
      </c>
      <c r="BF14033" s="101" t="s">
        <v>58</v>
      </c>
      <c r="BK14033" s="98" t="s">
        <v>70</v>
      </c>
    </row>
    <row r="14034" spans="17:63" ht="29.25" customHeight="1" x14ac:dyDescent="0.2">
      <c r="Q14034" s="92" t="s">
        <v>50</v>
      </c>
      <c r="BF14034" s="101" t="s">
        <v>58</v>
      </c>
      <c r="BK14034" s="98" t="s">
        <v>70</v>
      </c>
    </row>
    <row r="14035" spans="17:63" ht="29.25" customHeight="1" x14ac:dyDescent="0.2">
      <c r="Q14035" s="92" t="s">
        <v>50</v>
      </c>
      <c r="BF14035" s="101" t="s">
        <v>58</v>
      </c>
      <c r="BK14035" s="98" t="s">
        <v>70</v>
      </c>
    </row>
    <row r="14036" spans="17:63" ht="29.25" customHeight="1" x14ac:dyDescent="0.2">
      <c r="Q14036" s="92" t="s">
        <v>50</v>
      </c>
      <c r="BF14036" s="101" t="s">
        <v>58</v>
      </c>
      <c r="BK14036" s="98" t="s">
        <v>70</v>
      </c>
    </row>
    <row r="14037" spans="17:63" ht="29.25" customHeight="1" x14ac:dyDescent="0.2">
      <c r="Q14037" s="92" t="s">
        <v>50</v>
      </c>
      <c r="BF14037" s="101" t="s">
        <v>58</v>
      </c>
      <c r="BK14037" s="98" t="s">
        <v>70</v>
      </c>
    </row>
    <row r="14038" spans="17:63" ht="29.25" customHeight="1" x14ac:dyDescent="0.2">
      <c r="Q14038" s="92" t="s">
        <v>50</v>
      </c>
      <c r="BF14038" s="101" t="s">
        <v>58</v>
      </c>
      <c r="BK14038" s="98" t="s">
        <v>70</v>
      </c>
    </row>
    <row r="14039" spans="17:63" ht="29.25" customHeight="1" x14ac:dyDescent="0.2">
      <c r="Q14039" s="92" t="s">
        <v>50</v>
      </c>
      <c r="BF14039" s="101" t="s">
        <v>58</v>
      </c>
      <c r="BK14039" s="98" t="s">
        <v>70</v>
      </c>
    </row>
    <row r="14040" spans="17:63" ht="29.25" customHeight="1" x14ac:dyDescent="0.2">
      <c r="Q14040" s="92" t="s">
        <v>50</v>
      </c>
      <c r="BF14040" s="101" t="s">
        <v>58</v>
      </c>
      <c r="BK14040" s="98" t="s">
        <v>70</v>
      </c>
    </row>
    <row r="14041" spans="17:63" ht="29.25" customHeight="1" x14ac:dyDescent="0.2">
      <c r="Q14041" s="92" t="s">
        <v>50</v>
      </c>
      <c r="BF14041" s="101" t="s">
        <v>58</v>
      </c>
      <c r="BK14041" s="98" t="s">
        <v>70</v>
      </c>
    </row>
    <row r="14042" spans="17:63" ht="29.25" customHeight="1" x14ac:dyDescent="0.2">
      <c r="Q14042" s="92" t="s">
        <v>50</v>
      </c>
      <c r="BF14042" s="101" t="s">
        <v>58</v>
      </c>
      <c r="BK14042" s="98" t="s">
        <v>70</v>
      </c>
    </row>
    <row r="14043" spans="17:63" ht="29.25" customHeight="1" x14ac:dyDescent="0.2">
      <c r="Q14043" s="92" t="s">
        <v>50</v>
      </c>
      <c r="BF14043" s="101" t="s">
        <v>58</v>
      </c>
      <c r="BK14043" s="98" t="s">
        <v>70</v>
      </c>
    </row>
    <row r="14044" spans="17:63" ht="29.25" customHeight="1" x14ac:dyDescent="0.2">
      <c r="Q14044" s="92" t="s">
        <v>50</v>
      </c>
      <c r="BF14044" s="101" t="s">
        <v>58</v>
      </c>
      <c r="BK14044" s="98" t="s">
        <v>70</v>
      </c>
    </row>
    <row r="14045" spans="17:63" ht="29.25" customHeight="1" x14ac:dyDescent="0.2">
      <c r="Q14045" s="92" t="s">
        <v>50</v>
      </c>
      <c r="BF14045" s="101" t="s">
        <v>58</v>
      </c>
      <c r="BK14045" s="98" t="s">
        <v>70</v>
      </c>
    </row>
    <row r="14046" spans="17:63" ht="29.25" customHeight="1" x14ac:dyDescent="0.2">
      <c r="Q14046" s="92" t="s">
        <v>50</v>
      </c>
      <c r="BF14046" s="101" t="s">
        <v>58</v>
      </c>
      <c r="BK14046" s="98" t="s">
        <v>70</v>
      </c>
    </row>
    <row r="14047" spans="17:63" ht="29.25" customHeight="1" x14ac:dyDescent="0.2">
      <c r="Q14047" s="92" t="s">
        <v>50</v>
      </c>
      <c r="BF14047" s="101" t="s">
        <v>58</v>
      </c>
      <c r="BK14047" s="98" t="s">
        <v>70</v>
      </c>
    </row>
    <row r="14048" spans="17:63" ht="29.25" customHeight="1" x14ac:dyDescent="0.2">
      <c r="Q14048" s="92" t="s">
        <v>50</v>
      </c>
      <c r="BF14048" s="101" t="s">
        <v>58</v>
      </c>
      <c r="BK14048" s="98" t="s">
        <v>70</v>
      </c>
    </row>
    <row r="14049" spans="17:63" ht="29.25" customHeight="1" x14ac:dyDescent="0.2">
      <c r="Q14049" s="92" t="s">
        <v>50</v>
      </c>
      <c r="BF14049" s="101" t="s">
        <v>58</v>
      </c>
      <c r="BK14049" s="98" t="s">
        <v>70</v>
      </c>
    </row>
    <row r="14050" spans="17:63" ht="29.25" customHeight="1" x14ac:dyDescent="0.2">
      <c r="Q14050" s="92" t="s">
        <v>50</v>
      </c>
      <c r="BF14050" s="101" t="s">
        <v>58</v>
      </c>
      <c r="BK14050" s="98" t="s">
        <v>70</v>
      </c>
    </row>
    <row r="14051" spans="17:63" ht="29.25" customHeight="1" x14ac:dyDescent="0.2">
      <c r="Q14051" s="92" t="s">
        <v>50</v>
      </c>
      <c r="BF14051" s="101" t="s">
        <v>58</v>
      </c>
      <c r="BK14051" s="98" t="s">
        <v>70</v>
      </c>
    </row>
    <row r="14052" spans="17:63" ht="29.25" customHeight="1" x14ac:dyDescent="0.2">
      <c r="Q14052" s="92" t="s">
        <v>50</v>
      </c>
      <c r="BF14052" s="101" t="s">
        <v>58</v>
      </c>
      <c r="BK14052" s="98" t="s">
        <v>70</v>
      </c>
    </row>
    <row r="14053" spans="17:63" ht="29.25" customHeight="1" x14ac:dyDescent="0.2">
      <c r="Q14053" s="92" t="s">
        <v>50</v>
      </c>
      <c r="BF14053" s="101" t="s">
        <v>58</v>
      </c>
      <c r="BK14053" s="98" t="s">
        <v>70</v>
      </c>
    </row>
    <row r="14054" spans="17:63" ht="29.25" customHeight="1" x14ac:dyDescent="0.2">
      <c r="Q14054" s="92" t="s">
        <v>50</v>
      </c>
      <c r="BF14054" s="101" t="s">
        <v>58</v>
      </c>
      <c r="BK14054" s="98" t="s">
        <v>70</v>
      </c>
    </row>
    <row r="14055" spans="17:63" ht="29.25" customHeight="1" x14ac:dyDescent="0.2">
      <c r="Q14055" s="92" t="s">
        <v>50</v>
      </c>
      <c r="BF14055" s="101" t="s">
        <v>58</v>
      </c>
      <c r="BK14055" s="98" t="s">
        <v>70</v>
      </c>
    </row>
    <row r="14056" spans="17:63" ht="29.25" customHeight="1" x14ac:dyDescent="0.2">
      <c r="Q14056" s="92" t="s">
        <v>50</v>
      </c>
      <c r="BF14056" s="101" t="s">
        <v>58</v>
      </c>
      <c r="BK14056" s="98" t="s">
        <v>70</v>
      </c>
    </row>
    <row r="14057" spans="17:63" ht="29.25" customHeight="1" x14ac:dyDescent="0.2">
      <c r="Q14057" s="92" t="s">
        <v>50</v>
      </c>
      <c r="BF14057" s="101" t="s">
        <v>58</v>
      </c>
      <c r="BK14057" s="98" t="s">
        <v>70</v>
      </c>
    </row>
    <row r="14058" spans="17:63" ht="29.25" customHeight="1" x14ac:dyDescent="0.2">
      <c r="Q14058" s="92" t="s">
        <v>50</v>
      </c>
      <c r="BF14058" s="101" t="s">
        <v>58</v>
      </c>
      <c r="BK14058" s="98" t="s">
        <v>70</v>
      </c>
    </row>
    <row r="14059" spans="17:63" ht="29.25" customHeight="1" x14ac:dyDescent="0.2">
      <c r="Q14059" s="92" t="s">
        <v>50</v>
      </c>
      <c r="BF14059" s="101" t="s">
        <v>58</v>
      </c>
      <c r="BK14059" s="98" t="s">
        <v>70</v>
      </c>
    </row>
    <row r="14060" spans="17:63" ht="29.25" customHeight="1" x14ac:dyDescent="0.2">
      <c r="Q14060" s="92" t="s">
        <v>50</v>
      </c>
      <c r="BF14060" s="101" t="s">
        <v>58</v>
      </c>
      <c r="BK14060" s="98" t="s">
        <v>70</v>
      </c>
    </row>
    <row r="14061" spans="17:63" ht="29.25" customHeight="1" x14ac:dyDescent="0.2">
      <c r="Q14061" s="92" t="s">
        <v>50</v>
      </c>
      <c r="BF14061" s="101" t="s">
        <v>58</v>
      </c>
      <c r="BK14061" s="98" t="s">
        <v>70</v>
      </c>
    </row>
    <row r="14062" spans="17:63" ht="29.25" customHeight="1" x14ac:dyDescent="0.2">
      <c r="Q14062" s="92" t="s">
        <v>50</v>
      </c>
      <c r="BF14062" s="101" t="s">
        <v>58</v>
      </c>
      <c r="BK14062" s="98" t="s">
        <v>70</v>
      </c>
    </row>
    <row r="14063" spans="17:63" ht="29.25" customHeight="1" x14ac:dyDescent="0.2">
      <c r="Q14063" s="92" t="s">
        <v>50</v>
      </c>
      <c r="BF14063" s="101" t="s">
        <v>58</v>
      </c>
      <c r="BK14063" s="98" t="s">
        <v>70</v>
      </c>
    </row>
    <row r="14064" spans="17:63" ht="29.25" customHeight="1" x14ac:dyDescent="0.2">
      <c r="Q14064" s="92" t="s">
        <v>50</v>
      </c>
      <c r="BF14064" s="101" t="s">
        <v>58</v>
      </c>
      <c r="BK14064" s="98" t="s">
        <v>70</v>
      </c>
    </row>
    <row r="14065" spans="17:63" ht="29.25" customHeight="1" x14ac:dyDescent="0.2">
      <c r="Q14065" s="92" t="s">
        <v>50</v>
      </c>
      <c r="BF14065" s="101" t="s">
        <v>58</v>
      </c>
      <c r="BK14065" s="98" t="s">
        <v>70</v>
      </c>
    </row>
    <row r="14066" spans="17:63" ht="29.25" customHeight="1" x14ac:dyDescent="0.2">
      <c r="Q14066" s="92" t="s">
        <v>50</v>
      </c>
      <c r="BF14066" s="101" t="s">
        <v>58</v>
      </c>
      <c r="BK14066" s="98" t="s">
        <v>70</v>
      </c>
    </row>
    <row r="14067" spans="17:63" ht="29.25" customHeight="1" x14ac:dyDescent="0.2">
      <c r="Q14067" s="92" t="s">
        <v>50</v>
      </c>
      <c r="BF14067" s="101" t="s">
        <v>58</v>
      </c>
      <c r="BK14067" s="98" t="s">
        <v>70</v>
      </c>
    </row>
    <row r="14068" spans="17:63" ht="29.25" customHeight="1" x14ac:dyDescent="0.2">
      <c r="Q14068" s="92" t="s">
        <v>50</v>
      </c>
      <c r="BF14068" s="101" t="s">
        <v>58</v>
      </c>
      <c r="BK14068" s="98" t="s">
        <v>70</v>
      </c>
    </row>
    <row r="14069" spans="17:63" ht="29.25" customHeight="1" x14ac:dyDescent="0.2">
      <c r="Q14069" s="92" t="s">
        <v>50</v>
      </c>
      <c r="BF14069" s="101" t="s">
        <v>58</v>
      </c>
      <c r="BK14069" s="98" t="s">
        <v>70</v>
      </c>
    </row>
    <row r="14070" spans="17:63" ht="29.25" customHeight="1" x14ac:dyDescent="0.2">
      <c r="Q14070" s="92" t="s">
        <v>50</v>
      </c>
      <c r="BF14070" s="101" t="s">
        <v>58</v>
      </c>
      <c r="BK14070" s="98" t="s">
        <v>70</v>
      </c>
    </row>
    <row r="14071" spans="17:63" ht="29.25" customHeight="1" x14ac:dyDescent="0.2">
      <c r="Q14071" s="92" t="s">
        <v>50</v>
      </c>
      <c r="BF14071" s="101" t="s">
        <v>58</v>
      </c>
      <c r="BK14071" s="98" t="s">
        <v>70</v>
      </c>
    </row>
    <row r="14072" spans="17:63" ht="29.25" customHeight="1" x14ac:dyDescent="0.2">
      <c r="Q14072" s="92" t="s">
        <v>50</v>
      </c>
      <c r="BF14072" s="101" t="s">
        <v>58</v>
      </c>
      <c r="BK14072" s="98" t="s">
        <v>70</v>
      </c>
    </row>
    <row r="14073" spans="17:63" ht="29.25" customHeight="1" x14ac:dyDescent="0.2">
      <c r="Q14073" s="92" t="s">
        <v>50</v>
      </c>
      <c r="BF14073" s="101" t="s">
        <v>58</v>
      </c>
      <c r="BK14073" s="98" t="s">
        <v>70</v>
      </c>
    </row>
    <row r="14074" spans="17:63" ht="29.25" customHeight="1" x14ac:dyDescent="0.2">
      <c r="Q14074" s="92" t="s">
        <v>50</v>
      </c>
      <c r="BF14074" s="101" t="s">
        <v>58</v>
      </c>
      <c r="BK14074" s="98" t="s">
        <v>70</v>
      </c>
    </row>
    <row r="14075" spans="17:63" ht="29.25" customHeight="1" x14ac:dyDescent="0.2">
      <c r="Q14075" s="92" t="s">
        <v>50</v>
      </c>
      <c r="BF14075" s="101" t="s">
        <v>58</v>
      </c>
      <c r="BK14075" s="98" t="s">
        <v>70</v>
      </c>
    </row>
    <row r="14076" spans="17:63" ht="29.25" customHeight="1" x14ac:dyDescent="0.2">
      <c r="Q14076" s="92" t="s">
        <v>50</v>
      </c>
      <c r="BF14076" s="101" t="s">
        <v>58</v>
      </c>
      <c r="BK14076" s="98" t="s">
        <v>70</v>
      </c>
    </row>
    <row r="14077" spans="17:63" ht="29.25" customHeight="1" x14ac:dyDescent="0.2">
      <c r="Q14077" s="92" t="s">
        <v>50</v>
      </c>
      <c r="BF14077" s="101" t="s">
        <v>58</v>
      </c>
      <c r="BK14077" s="98" t="s">
        <v>70</v>
      </c>
    </row>
    <row r="14078" spans="17:63" ht="29.25" customHeight="1" x14ac:dyDescent="0.2">
      <c r="Q14078" s="92" t="s">
        <v>50</v>
      </c>
      <c r="BF14078" s="101" t="s">
        <v>58</v>
      </c>
      <c r="BK14078" s="98" t="s">
        <v>70</v>
      </c>
    </row>
    <row r="14079" spans="17:63" ht="29.25" customHeight="1" x14ac:dyDescent="0.2">
      <c r="Q14079" s="92" t="s">
        <v>50</v>
      </c>
      <c r="BF14079" s="101" t="s">
        <v>58</v>
      </c>
      <c r="BK14079" s="98" t="s">
        <v>70</v>
      </c>
    </row>
    <row r="14080" spans="17:63" ht="29.25" customHeight="1" x14ac:dyDescent="0.2">
      <c r="Q14080" s="92" t="s">
        <v>50</v>
      </c>
      <c r="BF14080" s="101" t="s">
        <v>58</v>
      </c>
      <c r="BK14080" s="98" t="s">
        <v>70</v>
      </c>
    </row>
    <row r="14081" spans="17:63" ht="29.25" customHeight="1" x14ac:dyDescent="0.2">
      <c r="Q14081" s="92" t="s">
        <v>50</v>
      </c>
      <c r="BF14081" s="101" t="s">
        <v>58</v>
      </c>
      <c r="BK14081" s="98" t="s">
        <v>70</v>
      </c>
    </row>
    <row r="14082" spans="17:63" ht="29.25" customHeight="1" x14ac:dyDescent="0.2">
      <c r="Q14082" s="92" t="s">
        <v>50</v>
      </c>
      <c r="BF14082" s="101" t="s">
        <v>58</v>
      </c>
      <c r="BK14082" s="98" t="s">
        <v>70</v>
      </c>
    </row>
    <row r="14083" spans="17:63" ht="29.25" customHeight="1" x14ac:dyDescent="0.2">
      <c r="Q14083" s="92" t="s">
        <v>50</v>
      </c>
      <c r="BF14083" s="101" t="s">
        <v>58</v>
      </c>
      <c r="BK14083" s="98" t="s">
        <v>70</v>
      </c>
    </row>
    <row r="14084" spans="17:63" ht="29.25" customHeight="1" x14ac:dyDescent="0.2">
      <c r="Q14084" s="92" t="s">
        <v>50</v>
      </c>
      <c r="BF14084" s="101" t="s">
        <v>58</v>
      </c>
      <c r="BK14084" s="98" t="s">
        <v>70</v>
      </c>
    </row>
    <row r="14085" spans="17:63" ht="29.25" customHeight="1" x14ac:dyDescent="0.2">
      <c r="Q14085" s="92" t="s">
        <v>50</v>
      </c>
      <c r="BF14085" s="101" t="s">
        <v>58</v>
      </c>
      <c r="BK14085" s="98" t="s">
        <v>70</v>
      </c>
    </row>
    <row r="14086" spans="17:63" ht="29.25" customHeight="1" x14ac:dyDescent="0.2">
      <c r="Q14086" s="92" t="s">
        <v>50</v>
      </c>
      <c r="BF14086" s="101" t="s">
        <v>58</v>
      </c>
      <c r="BK14086" s="98" t="s">
        <v>70</v>
      </c>
    </row>
    <row r="14087" spans="17:63" ht="29.25" customHeight="1" x14ac:dyDescent="0.2">
      <c r="Q14087" s="92" t="s">
        <v>50</v>
      </c>
      <c r="BF14087" s="101" t="s">
        <v>58</v>
      </c>
      <c r="BK14087" s="98" t="s">
        <v>70</v>
      </c>
    </row>
    <row r="14088" spans="17:63" ht="29.25" customHeight="1" 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ht="1" x14ac:dyDescent="0.2">
      <c r="Q14089" s="92" t="s">
        <v>50</v>
      </c>
      <c r="BF14089" s="101" t="s">
        <v>58</v>
      </c>
      <c r="BK14089" s="98" t="s">
        <v>70</v>
      </c>
    </row>
    <row r="14090" spans="17:63" ht="29.25" customHeight="1" x14ac:dyDescent="0.2">
      <c r="Q14090" s="92" t="s">
        <v>50</v>
      </c>
      <c r="BF14090" s="101" t="s">
        <v>58</v>
      </c>
      <c r="BK14090" s="98" t="s">
        <v>70</v>
      </c>
    </row>
    <row r="14091" spans="17:63" ht="29.25" customHeight="1" x14ac:dyDescent="0.2">
      <c r="Q14091" s="92" t="s">
        <v>50</v>
      </c>
      <c r="BF14091" s="101" t="s">
        <v>58</v>
      </c>
      <c r="BK14091" s="98" t="s">
        <v>70</v>
      </c>
    </row>
    <row r="14092" spans="17:63" ht="29.25" customHeight="1" x14ac:dyDescent="0.2">
      <c r="Q14092" s="92" t="s">
        <v>50</v>
      </c>
      <c r="BF14092" s="101" t="s">
        <v>58</v>
      </c>
      <c r="BK14092" s="98" t="s">
        <v>70</v>
      </c>
    </row>
    <row r="14093" spans="17:63" ht="29.25" customHeight="1" x14ac:dyDescent="0.2">
      <c r="Q14093" s="92" t="s">
        <v>50</v>
      </c>
      <c r="BF14093" s="101" t="s">
        <v>58</v>
      </c>
      <c r="BK14093" s="98" t="s">
        <v>70</v>
      </c>
    </row>
    <row r="14094" spans="17:63" ht="29.25" customHeight="1" x14ac:dyDescent="0.2">
      <c r="Q14094" s="92" t="s">
        <v>50</v>
      </c>
      <c r="BF14094" s="101" t="s">
        <v>58</v>
      </c>
      <c r="BK14094" s="98" t="s">
        <v>70</v>
      </c>
    </row>
    <row r="14095" spans="17:63" ht="29.25" customHeight="1" x14ac:dyDescent="0.2">
      <c r="Q14095" s="92" t="s">
        <v>50</v>
      </c>
      <c r="BF14095" s="101" t="s">
        <v>58</v>
      </c>
      <c r="BK14095" s="98" t="s">
        <v>70</v>
      </c>
    </row>
    <row r="14096" spans="17:63" ht="29.25" customHeight="1" x14ac:dyDescent="0.2">
      <c r="Q14096" s="92" t="s">
        <v>50</v>
      </c>
      <c r="BF14096" s="101" t="s">
        <v>58</v>
      </c>
      <c r="BK14096" s="98" t="s">
        <v>70</v>
      </c>
    </row>
    <row r="14097" spans="17:63" ht="29.25" customHeight="1" x14ac:dyDescent="0.2">
      <c r="Q14097" s="92" t="s">
        <v>50</v>
      </c>
      <c r="BF14097" s="101" t="s">
        <v>58</v>
      </c>
      <c r="BK14097" s="98" t="s">
        <v>70</v>
      </c>
    </row>
    <row r="14098" spans="17:63" ht="29.25" customHeight="1" x14ac:dyDescent="0.2">
      <c r="Q14098" s="92" t="s">
        <v>50</v>
      </c>
      <c r="BF14098" s="101" t="s">
        <v>58</v>
      </c>
      <c r="BK14098" s="98" t="s">
        <v>70</v>
      </c>
    </row>
    <row r="14099" spans="17:63" ht="29.25" customHeight="1" x14ac:dyDescent="0.2">
      <c r="Q14099" s="92" t="s">
        <v>50</v>
      </c>
      <c r="BF14099" s="101" t="s">
        <v>58</v>
      </c>
      <c r="BK14099" s="98" t="s">
        <v>70</v>
      </c>
    </row>
    <row r="14100" spans="17:63" ht="29.25" customHeight="1" x14ac:dyDescent="0.2">
      <c r="Q14100" s="92" t="s">
        <v>50</v>
      </c>
      <c r="BF14100" s="101" t="s">
        <v>58</v>
      </c>
      <c r="BK14100" s="98" t="s">
        <v>70</v>
      </c>
    </row>
    <row r="14101" spans="17:63" ht="29.25" customHeight="1" x14ac:dyDescent="0.2">
      <c r="Q14101" s="92" t="s">
        <v>50</v>
      </c>
      <c r="BF14101" s="101" t="s">
        <v>58</v>
      </c>
      <c r="BK14101" s="98" t="s">
        <v>70</v>
      </c>
    </row>
    <row r="14102" spans="17:63" ht="29.25" customHeight="1" x14ac:dyDescent="0.2">
      <c r="Q14102" s="92" t="s">
        <v>50</v>
      </c>
      <c r="BF14102" s="101" t="s">
        <v>58</v>
      </c>
      <c r="BK14102" s="98" t="s">
        <v>70</v>
      </c>
    </row>
    <row r="14103" spans="17:63" ht="29.25" customHeight="1" x14ac:dyDescent="0.2">
      <c r="Q14103" s="92" t="s">
        <v>50</v>
      </c>
      <c r="BF14103" s="101" t="s">
        <v>58</v>
      </c>
      <c r="BK14103" s="98" t="s">
        <v>70</v>
      </c>
    </row>
    <row r="14104" spans="17:63" ht="29.25" customHeight="1" x14ac:dyDescent="0.2">
      <c r="Q14104" s="92" t="s">
        <v>50</v>
      </c>
      <c r="BF14104" s="101" t="s">
        <v>58</v>
      </c>
      <c r="BK14104" s="98" t="s">
        <v>70</v>
      </c>
    </row>
    <row r="14105" spans="17:63" ht="29.25" customHeight="1" x14ac:dyDescent="0.2">
      <c r="Q14105" s="92" t="s">
        <v>50</v>
      </c>
      <c r="BF14105" s="101" t="s">
        <v>58</v>
      </c>
      <c r="BK14105" s="98" t="s">
        <v>70</v>
      </c>
    </row>
    <row r="14106" spans="17:63" ht="29.25" customHeight="1" x14ac:dyDescent="0.2">
      <c r="Q14106" s="92" t="s">
        <v>50</v>
      </c>
      <c r="BF14106" s="101" t="s">
        <v>58</v>
      </c>
      <c r="BK14106" s="98" t="s">
        <v>70</v>
      </c>
    </row>
    <row r="14107" spans="17:63" ht="29.25" customHeight="1" x14ac:dyDescent="0.2">
      <c r="Q14107" s="92" t="s">
        <v>50</v>
      </c>
      <c r="BF14107" s="101" t="s">
        <v>58</v>
      </c>
      <c r="BK14107" s="98" t="s">
        <v>70</v>
      </c>
    </row>
    <row r="14108" spans="17:63" ht="29.25" customHeight="1" x14ac:dyDescent="0.2">
      <c r="Q14108" s="92" t="s">
        <v>50</v>
      </c>
      <c r="BF14108" s="101" t="s">
        <v>58</v>
      </c>
      <c r="BK14108" s="98" t="s">
        <v>70</v>
      </c>
    </row>
    <row r="14109" spans="17:63" ht="29.25" customHeight="1" x14ac:dyDescent="0.2">
      <c r="Q14109" s="92" t="s">
        <v>50</v>
      </c>
      <c r="BF14109" s="101" t="s">
        <v>58</v>
      </c>
      <c r="BK14109" s="98" t="s">
        <v>70</v>
      </c>
    </row>
    <row r="14110" spans="17:63" ht="29.25" customHeight="1" x14ac:dyDescent="0.2">
      <c r="Q14110" s="92" t="s">
        <v>50</v>
      </c>
      <c r="BF14110" s="101" t="s">
        <v>58</v>
      </c>
      <c r="BK14110" s="98" t="s">
        <v>70</v>
      </c>
    </row>
    <row r="14111" spans="17:63" ht="29.25" customHeight="1" x14ac:dyDescent="0.2">
      <c r="Q14111" s="92" t="s">
        <v>50</v>
      </c>
      <c r="BF14111" s="101" t="s">
        <v>58</v>
      </c>
      <c r="BK14111" s="98" t="s">
        <v>70</v>
      </c>
    </row>
    <row r="14112" spans="17:63" ht="29.25" customHeight="1" x14ac:dyDescent="0.2">
      <c r="Q14112" s="92" t="s">
        <v>50</v>
      </c>
      <c r="BF14112" s="101" t="s">
        <v>58</v>
      </c>
      <c r="BK14112" s="98" t="s">
        <v>70</v>
      </c>
    </row>
    <row r="14113" spans="17:63" ht="29.25" customHeight="1" x14ac:dyDescent="0.2">
      <c r="Q14113" s="92" t="s">
        <v>50</v>
      </c>
      <c r="BF14113" s="101" t="s">
        <v>58</v>
      </c>
      <c r="BK14113" s="98" t="s">
        <v>70</v>
      </c>
    </row>
    <row r="14114" spans="17:63" ht="29.25" customHeight="1" x14ac:dyDescent="0.2">
      <c r="Q14114" s="92" t="s">
        <v>50</v>
      </c>
      <c r="BF14114" s="101" t="s">
        <v>58</v>
      </c>
      <c r="BK14114" s="98" t="s">
        <v>70</v>
      </c>
    </row>
    <row r="14115" spans="17:63" ht="29.25" customHeight="1" x14ac:dyDescent="0.2">
      <c r="Q14115" s="92" t="s">
        <v>50</v>
      </c>
      <c r="BF14115" s="101" t="s">
        <v>58</v>
      </c>
      <c r="BK14115" s="98" t="s">
        <v>70</v>
      </c>
    </row>
    <row r="14116" spans="17:63" ht="29.25" customHeight="1" x14ac:dyDescent="0.2">
      <c r="Q14116" s="92" t="s">
        <v>50</v>
      </c>
      <c r="BF14116" s="101" t="s">
        <v>58</v>
      </c>
      <c r="BK14116" s="98" t="s">
        <v>70</v>
      </c>
    </row>
    <row r="14117" spans="17:63" ht="29.25" customHeight="1" x14ac:dyDescent="0.2">
      <c r="Q14117" s="92" t="s">
        <v>50</v>
      </c>
      <c r="BF14117" s="101" t="s">
        <v>58</v>
      </c>
      <c r="BK14117" s="98" t="s">
        <v>70</v>
      </c>
    </row>
    <row r="14118" spans="17:63" ht="29.25" customHeight="1" x14ac:dyDescent="0.2">
      <c r="Q14118" s="92" t="s">
        <v>50</v>
      </c>
      <c r="BF14118" s="101" t="s">
        <v>58</v>
      </c>
      <c r="BK14118" s="98" t="s">
        <v>70</v>
      </c>
    </row>
    <row r="14119" spans="17:63" ht="29.25" customHeight="1" x14ac:dyDescent="0.2">
      <c r="Q14119" s="92" t="s">
        <v>50</v>
      </c>
      <c r="BF14119" s="101" t="s">
        <v>58</v>
      </c>
      <c r="BK14119" s="98" t="s">
        <v>70</v>
      </c>
    </row>
    <row r="14120" spans="17:63" ht="29.25" customHeight="1" x14ac:dyDescent="0.2">
      <c r="Q14120" s="92" t="s">
        <v>50</v>
      </c>
      <c r="BF14120" s="101" t="s">
        <v>58</v>
      </c>
      <c r="BK14120" s="98" t="s">
        <v>70</v>
      </c>
    </row>
    <row r="14121" spans="17:63" ht="29.25" customHeight="1" x14ac:dyDescent="0.2">
      <c r="Q14121" s="92" t="s">
        <v>50</v>
      </c>
      <c r="BF14121" s="101" t="s">
        <v>58</v>
      </c>
      <c r="BK14121" s="98" t="s">
        <v>70</v>
      </c>
    </row>
    <row r="14122" spans="17:63" ht="29.25" customHeight="1" x14ac:dyDescent="0.2">
      <c r="Q14122" s="92" t="s">
        <v>50</v>
      </c>
      <c r="BF14122" s="101" t="s">
        <v>58</v>
      </c>
      <c r="BK14122" s="98" t="s">
        <v>70</v>
      </c>
    </row>
    <row r="14123" spans="17:63" ht="29.25" customHeight="1" x14ac:dyDescent="0.2">
      <c r="Q14123" s="92" t="s">
        <v>50</v>
      </c>
      <c r="BF14123" s="101" t="s">
        <v>58</v>
      </c>
      <c r="BK14123" s="98" t="s">
        <v>70</v>
      </c>
    </row>
    <row r="14124" spans="17:63" ht="29.25" customHeight="1" x14ac:dyDescent="0.2">
      <c r="Q14124" s="92" t="s">
        <v>50</v>
      </c>
      <c r="BF14124" s="101" t="s">
        <v>58</v>
      </c>
      <c r="BK14124" s="98" t="s">
        <v>70</v>
      </c>
    </row>
    <row r="14125" spans="17:63" ht="29.25" customHeight="1" x14ac:dyDescent="0.2">
      <c r="Q14125" s="92" t="s">
        <v>50</v>
      </c>
      <c r="BF14125" s="101" t="s">
        <v>58</v>
      </c>
      <c r="BK14125" s="98" t="s">
        <v>70</v>
      </c>
    </row>
    <row r="14126" spans="17:63" ht="29.25" customHeight="1" x14ac:dyDescent="0.2">
      <c r="Q14126" s="92" t="s">
        <v>50</v>
      </c>
      <c r="BF14126" s="101" t="s">
        <v>58</v>
      </c>
      <c r="BK14126" s="98" t="s">
        <v>70</v>
      </c>
    </row>
    <row r="14127" spans="17:63" ht="29.25" customHeight="1" x14ac:dyDescent="0.2">
      <c r="Q14127" s="92" t="s">
        <v>50</v>
      </c>
      <c r="BF14127" s="101" t="s">
        <v>58</v>
      </c>
      <c r="BK14127" s="98" t="s">
        <v>70</v>
      </c>
    </row>
    <row r="14128" spans="17:63" ht="29.25" customHeight="1" x14ac:dyDescent="0.2">
      <c r="Q14128" s="92" t="s">
        <v>50</v>
      </c>
      <c r="BF14128" s="101" t="s">
        <v>58</v>
      </c>
      <c r="BK14128" s="98" t="s">
        <v>70</v>
      </c>
    </row>
    <row r="14129" spans="17:63" ht="29.25" customHeight="1" x14ac:dyDescent="0.2">
      <c r="Q14129" s="92" t="s">
        <v>50</v>
      </c>
      <c r="BF14129" s="101" t="s">
        <v>58</v>
      </c>
      <c r="BK14129" s="98" t="s">
        <v>70</v>
      </c>
    </row>
    <row r="14130" spans="17:63" ht="29.25" customHeight="1" x14ac:dyDescent="0.2">
      <c r="Q14130" s="92" t="s">
        <v>50</v>
      </c>
      <c r="BF14130" s="101" t="s">
        <v>58</v>
      </c>
      <c r="BK14130" s="98" t="s">
        <v>70</v>
      </c>
    </row>
    <row r="14131" spans="17:63" ht="29.25" customHeight="1" x14ac:dyDescent="0.2">
      <c r="Q14131" s="92" t="s">
        <v>50</v>
      </c>
      <c r="BF14131" s="101" t="s">
        <v>58</v>
      </c>
      <c r="BK14131" s="98" t="s">
        <v>70</v>
      </c>
    </row>
    <row r="14132" spans="17:63" ht="29.25" customHeight="1" x14ac:dyDescent="0.2">
      <c r="Q14132" s="92" t="s">
        <v>50</v>
      </c>
      <c r="BF14132" s="101" t="s">
        <v>58</v>
      </c>
      <c r="BK14132" s="98" t="s">
        <v>70</v>
      </c>
    </row>
    <row r="14133" spans="17:63" ht="29.25" customHeight="1" x14ac:dyDescent="0.2">
      <c r="Q14133" s="92" t="s">
        <v>50</v>
      </c>
      <c r="BF14133" s="101" t="s">
        <v>58</v>
      </c>
      <c r="BK14133" s="98" t="s">
        <v>70</v>
      </c>
    </row>
    <row r="14134" spans="17:63" ht="29.25" customHeight="1" x14ac:dyDescent="0.2">
      <c r="Q14134" s="92" t="s">
        <v>50</v>
      </c>
      <c r="BF14134" s="101" t="s">
        <v>58</v>
      </c>
      <c r="BK14134" s="98" t="s">
        <v>70</v>
      </c>
    </row>
    <row r="14135" spans="17:63" ht="29.25" customHeight="1" x14ac:dyDescent="0.2">
      <c r="Q14135" s="92" t="s">
        <v>50</v>
      </c>
      <c r="BF14135" s="101" t="s">
        <v>58</v>
      </c>
      <c r="BK14135" s="98" t="s">
        <v>70</v>
      </c>
    </row>
    <row r="14136" spans="17:63" ht="29.25" customHeight="1" x14ac:dyDescent="0.2">
      <c r="Q14136" s="92" t="s">
        <v>50</v>
      </c>
      <c r="BF14136" s="101" t="s">
        <v>58</v>
      </c>
      <c r="BK14136" s="98" t="s">
        <v>70</v>
      </c>
    </row>
    <row r="14137" spans="17:63" ht="29.25" customHeight="1" x14ac:dyDescent="0.2">
      <c r="Q14137" s="92" t="s">
        <v>50</v>
      </c>
      <c r="BF14137" s="101" t="s">
        <v>58</v>
      </c>
      <c r="BK14137" s="98" t="s">
        <v>70</v>
      </c>
    </row>
    <row r="14138" spans="17:63" ht="29.25" customHeight="1" x14ac:dyDescent="0.2">
      <c r="Q14138" s="92" t="s">
        <v>50</v>
      </c>
      <c r="BF14138" s="101" t="s">
        <v>58</v>
      </c>
      <c r="BK14138" s="98" t="s">
        <v>70</v>
      </c>
    </row>
    <row r="14139" spans="17:63" ht="29.25" customHeight="1" x14ac:dyDescent="0.2">
      <c r="Q14139" s="92" t="s">
        <v>50</v>
      </c>
      <c r="BF14139" s="101" t="s">
        <v>58</v>
      </c>
      <c r="BK14139" s="98" t="s">
        <v>70</v>
      </c>
    </row>
    <row r="14140" spans="17:63" ht="29.25" customHeight="1" x14ac:dyDescent="0.2">
      <c r="Q14140" s="92" t="s">
        <v>50</v>
      </c>
      <c r="BF14140" s="101" t="s">
        <v>58</v>
      </c>
      <c r="BK14140" s="98" t="s">
        <v>70</v>
      </c>
    </row>
    <row r="14141" spans="17:63" ht="29.25" customHeight="1" x14ac:dyDescent="0.2">
      <c r="Q14141" s="92" t="s">
        <v>50</v>
      </c>
      <c r="BF14141" s="101" t="s">
        <v>58</v>
      </c>
      <c r="BK14141" s="98" t="s">
        <v>70</v>
      </c>
    </row>
    <row r="14142" spans="17:63" ht="29.25" customHeight="1" x14ac:dyDescent="0.2">
      <c r="Q14142" s="92" t="s">
        <v>50</v>
      </c>
      <c r="BF14142" s="101" t="s">
        <v>58</v>
      </c>
      <c r="BK14142" s="98" t="s">
        <v>70</v>
      </c>
    </row>
    <row r="14143" spans="17:63" ht="29.25" customHeight="1" x14ac:dyDescent="0.2">
      <c r="Q14143" s="92" t="s">
        <v>50</v>
      </c>
      <c r="BF14143" s="101" t="s">
        <v>58</v>
      </c>
      <c r="BK14143" s="98" t="s">
        <v>70</v>
      </c>
    </row>
    <row r="14144" spans="17:63" ht="29.25" customHeight="1" x14ac:dyDescent="0.2">
      <c r="Q14144" s="92" t="s">
        <v>50</v>
      </c>
      <c r="BF14144" s="101" t="s">
        <v>58</v>
      </c>
      <c r="BK14144" s="98" t="s">
        <v>70</v>
      </c>
    </row>
    <row r="14145" spans="17:63" ht="29.25" customHeight="1" x14ac:dyDescent="0.2">
      <c r="Q14145" s="92" t="s">
        <v>50</v>
      </c>
      <c r="BF14145" s="101" t="s">
        <v>58</v>
      </c>
      <c r="BK14145" s="98" t="s">
        <v>70</v>
      </c>
    </row>
    <row r="14146" spans="17:63" ht="29.25" customHeight="1" x14ac:dyDescent="0.2">
      <c r="Q14146" s="92" t="s">
        <v>50</v>
      </c>
      <c r="BF14146" s="101" t="s">
        <v>58</v>
      </c>
      <c r="BK14146" s="98" t="s">
        <v>70</v>
      </c>
    </row>
    <row r="14147" spans="17:63" ht="29.25" customHeight="1" x14ac:dyDescent="0.2">
      <c r="Q14147" s="92" t="s">
        <v>50</v>
      </c>
      <c r="BF14147" s="101" t="s">
        <v>58</v>
      </c>
      <c r="BK14147" s="98" t="s">
        <v>70</v>
      </c>
    </row>
    <row r="14148" spans="17:63" ht="29.25" customHeight="1" x14ac:dyDescent="0.2">
      <c r="Q14148" s="92" t="s">
        <v>50</v>
      </c>
      <c r="BF14148" s="101" t="s">
        <v>58</v>
      </c>
      <c r="BK14148" s="98" t="s">
        <v>70</v>
      </c>
    </row>
    <row r="14149" spans="17:63" ht="29.25" customHeight="1" x14ac:dyDescent="0.2">
      <c r="Q14149" s="92" t="s">
        <v>50</v>
      </c>
      <c r="BF14149" s="101" t="s">
        <v>58</v>
      </c>
      <c r="BK14149" s="98" t="s">
        <v>70</v>
      </c>
    </row>
    <row r="14150" spans="17:63" ht="29.25" customHeight="1" x14ac:dyDescent="0.2">
      <c r="Q14150" s="92" t="s">
        <v>50</v>
      </c>
      <c r="BF14150" s="101" t="s">
        <v>58</v>
      </c>
      <c r="BK14150" s="98" t="s">
        <v>70</v>
      </c>
    </row>
    <row r="14151" spans="17:63" ht="29.25" customHeight="1" x14ac:dyDescent="0.2">
      <c r="Q14151" s="92" t="s">
        <v>50</v>
      </c>
      <c r="BF14151" s="101" t="s">
        <v>58</v>
      </c>
      <c r="BK14151" s="98" t="s">
        <v>70</v>
      </c>
    </row>
    <row r="14152" spans="17:63" ht="29.25" customHeight="1" x14ac:dyDescent="0.2">
      <c r="Q14152" s="92" t="s">
        <v>50</v>
      </c>
      <c r="BF14152" s="101" t="s">
        <v>58</v>
      </c>
      <c r="BK14152" s="98" t="s">
        <v>70</v>
      </c>
    </row>
    <row r="14153" spans="17:63" ht="29.25" customHeight="1" x14ac:dyDescent="0.2">
      <c r="Q14153" s="92" t="s">
        <v>50</v>
      </c>
      <c r="BF14153" s="101" t="s">
        <v>58</v>
      </c>
      <c r="BK14153" s="98" t="s">
        <v>70</v>
      </c>
    </row>
    <row r="14154" spans="17:63" ht="29.25" customHeight="1" x14ac:dyDescent="0.2">
      <c r="Q14154" s="92" t="s">
        <v>50</v>
      </c>
      <c r="BF14154" s="101" t="s">
        <v>58</v>
      </c>
      <c r="BK14154" s="98" t="s">
        <v>70</v>
      </c>
    </row>
    <row r="14155" spans="17:63" ht="29.25" customHeight="1" x14ac:dyDescent="0.2">
      <c r="Q14155" s="92" t="s">
        <v>50</v>
      </c>
      <c r="BF14155" s="101" t="s">
        <v>58</v>
      </c>
      <c r="BK14155" s="98" t="s">
        <v>70</v>
      </c>
    </row>
    <row r="14156" spans="17:63" ht="29.25" customHeight="1" x14ac:dyDescent="0.2">
      <c r="Q14156" s="92" t="s">
        <v>50</v>
      </c>
      <c r="BF14156" s="101" t="s">
        <v>58</v>
      </c>
      <c r="BK14156" s="98" t="s">
        <v>70</v>
      </c>
    </row>
    <row r="14157" spans="17:63" ht="29.25" customHeight="1" x14ac:dyDescent="0.2">
      <c r="Q14157" s="92" t="s">
        <v>50</v>
      </c>
      <c r="BF14157" s="101" t="s">
        <v>58</v>
      </c>
      <c r="BK14157" s="98" t="s">
        <v>70</v>
      </c>
    </row>
    <row r="14158" spans="17:63" ht="29.25" customHeight="1" x14ac:dyDescent="0.2">
      <c r="Q14158" s="92" t="s">
        <v>50</v>
      </c>
      <c r="BF14158" s="101" t="s">
        <v>58</v>
      </c>
      <c r="BK14158" s="98" t="s">
        <v>70</v>
      </c>
    </row>
    <row r="14159" spans="17:63" ht="29.25" customHeight="1" x14ac:dyDescent="0.2">
      <c r="Q14159" s="92" t="s">
        <v>50</v>
      </c>
      <c r="BF14159" s="101" t="s">
        <v>58</v>
      </c>
      <c r="BK14159" s="98" t="s">
        <v>70</v>
      </c>
    </row>
    <row r="14160" spans="17:63" ht="29.25" customHeight="1" x14ac:dyDescent="0.2">
      <c r="Q14160" s="92" t="s">
        <v>50</v>
      </c>
      <c r="BF14160" s="101" t="s">
        <v>58</v>
      </c>
      <c r="BK14160" s="98" t="s">
        <v>70</v>
      </c>
    </row>
    <row r="14161" spans="17:63" ht="29.25" customHeight="1" x14ac:dyDescent="0.2">
      <c r="Q14161" s="92" t="s">
        <v>50</v>
      </c>
      <c r="BF14161" s="101" t="s">
        <v>58</v>
      </c>
      <c r="BK14161" s="98" t="s">
        <v>70</v>
      </c>
    </row>
    <row r="14162" spans="17:63" ht="29.25" customHeight="1" x14ac:dyDescent="0.2">
      <c r="Q14162" s="92" t="s">
        <v>50</v>
      </c>
      <c r="BF14162" s="101" t="s">
        <v>58</v>
      </c>
      <c r="BK14162" s="98" t="s">
        <v>70</v>
      </c>
    </row>
    <row r="14163" spans="17:63" ht="29.25" customHeight="1" x14ac:dyDescent="0.2">
      <c r="Q14163" s="92" t="s">
        <v>50</v>
      </c>
      <c r="BF14163" s="101" t="s">
        <v>58</v>
      </c>
      <c r="BK14163" s="98" t="s">
        <v>70</v>
      </c>
    </row>
    <row r="14164" spans="17:63" ht="29.25" customHeight="1" x14ac:dyDescent="0.2">
      <c r="Q14164" s="92" t="s">
        <v>50</v>
      </c>
      <c r="BF14164" s="101" t="s">
        <v>58</v>
      </c>
      <c r="BK14164" s="98" t="s">
        <v>70</v>
      </c>
    </row>
    <row r="14165" spans="17:63" ht="29.25" customHeight="1" x14ac:dyDescent="0.2">
      <c r="Q14165" s="92" t="s">
        <v>50</v>
      </c>
      <c r="BF14165" s="101" t="s">
        <v>58</v>
      </c>
      <c r="BK14165" s="98" t="s">
        <v>70</v>
      </c>
    </row>
    <row r="14166" spans="17:63" ht="29.25" customHeight="1" x14ac:dyDescent="0.2">
      <c r="Q14166" s="92" t="s">
        <v>50</v>
      </c>
      <c r="BF14166" s="101" t="s">
        <v>58</v>
      </c>
      <c r="BK14166" s="98" t="s">
        <v>70</v>
      </c>
    </row>
    <row r="14167" spans="17:63" ht="29.25" customHeight="1" x14ac:dyDescent="0.2">
      <c r="Q14167" s="92" t="s">
        <v>50</v>
      </c>
      <c r="BF14167" s="101" t="s">
        <v>58</v>
      </c>
      <c r="BK14167" s="98" t="s">
        <v>70</v>
      </c>
    </row>
    <row r="14168" spans="17:63" ht="29.25" customHeight="1" x14ac:dyDescent="0.2">
      <c r="Q14168" s="92" t="s">
        <v>50</v>
      </c>
      <c r="BF14168" s="101" t="s">
        <v>58</v>
      </c>
      <c r="BK14168" s="98" t="s">
        <v>70</v>
      </c>
    </row>
    <row r="14169" spans="17:63" ht="29.25" customHeight="1" x14ac:dyDescent="0.2">
      <c r="Q14169" s="92" t="s">
        <v>50</v>
      </c>
      <c r="BF14169" s="101" t="s">
        <v>58</v>
      </c>
      <c r="BK14169" s="98" t="s">
        <v>70</v>
      </c>
    </row>
    <row r="14170" spans="17:63" ht="29.25" customHeight="1" x14ac:dyDescent="0.2">
      <c r="Q14170" s="92" t="s">
        <v>50</v>
      </c>
      <c r="BF14170" s="101" t="s">
        <v>58</v>
      </c>
      <c r="BK14170" s="98" t="s">
        <v>70</v>
      </c>
    </row>
    <row r="14171" spans="17:63" ht="29.25" customHeight="1" x14ac:dyDescent="0.2">
      <c r="Q14171" s="92" t="s">
        <v>50</v>
      </c>
      <c r="BF14171" s="101" t="s">
        <v>58</v>
      </c>
      <c r="BK14171" s="98" t="s">
        <v>70</v>
      </c>
    </row>
    <row r="14172" spans="17:63" ht="29.25" customHeight="1" x14ac:dyDescent="0.2">
      <c r="Q14172" s="92" t="s">
        <v>50</v>
      </c>
      <c r="BF14172" s="101" t="s">
        <v>58</v>
      </c>
      <c r="BK14172" s="98" t="s">
        <v>70</v>
      </c>
    </row>
    <row r="14173" spans="17:63" ht="29.25" customHeight="1" x14ac:dyDescent="0.2">
      <c r="Q14173" s="92" t="s">
        <v>50</v>
      </c>
      <c r="BF14173" s="101" t="s">
        <v>58</v>
      </c>
      <c r="BK14173" s="98" t="s">
        <v>70</v>
      </c>
    </row>
    <row r="14174" spans="17:63" ht="29.25" customHeight="1" x14ac:dyDescent="0.2">
      <c r="Q14174" s="92" t="s">
        <v>50</v>
      </c>
      <c r="BF14174" s="101" t="s">
        <v>58</v>
      </c>
      <c r="BK14174" s="98" t="s">
        <v>70</v>
      </c>
    </row>
    <row r="14175" spans="17:63" ht="29.25" customHeight="1" x14ac:dyDescent="0.2">
      <c r="Q14175" s="92" t="s">
        <v>50</v>
      </c>
      <c r="BF14175" s="101" t="s">
        <v>58</v>
      </c>
      <c r="BK14175" s="98" t="s">
        <v>70</v>
      </c>
    </row>
    <row r="14176" spans="17:63" ht="29.25" customHeight="1" x14ac:dyDescent="0.2">
      <c r="Q14176" s="92" t="s">
        <v>50</v>
      </c>
      <c r="BF14176" s="101" t="s">
        <v>58</v>
      </c>
      <c r="BK14176" s="98" t="s">
        <v>70</v>
      </c>
    </row>
    <row r="14177" spans="17:63" ht="29.25" customHeight="1" x14ac:dyDescent="0.2">
      <c r="Q14177" s="92" t="s">
        <v>50</v>
      </c>
      <c r="BF14177" s="101" t="s">
        <v>58</v>
      </c>
      <c r="BK14177" s="98" t="s">
        <v>70</v>
      </c>
    </row>
    <row r="14178" spans="17:63" ht="29.25" customHeight="1" x14ac:dyDescent="0.2">
      <c r="Q14178" s="92" t="s">
        <v>50</v>
      </c>
      <c r="BF14178" s="101" t="s">
        <v>58</v>
      </c>
      <c r="BK14178" s="98" t="s">
        <v>70</v>
      </c>
    </row>
    <row r="14179" spans="17:63" ht="29.25" customHeight="1" x14ac:dyDescent="0.2">
      <c r="Q14179" s="92" t="s">
        <v>50</v>
      </c>
      <c r="BF14179" s="101" t="s">
        <v>58</v>
      </c>
      <c r="BK14179" s="98" t="s">
        <v>70</v>
      </c>
    </row>
    <row r="14180" spans="17:63" ht="29.25" customHeight="1" x14ac:dyDescent="0.2">
      <c r="Q14180" s="92" t="s">
        <v>50</v>
      </c>
      <c r="BF14180" s="101" t="s">
        <v>58</v>
      </c>
      <c r="BK14180" s="98" t="s">
        <v>70</v>
      </c>
    </row>
    <row r="14181" spans="17:63" ht="29.25" customHeight="1" x14ac:dyDescent="0.2">
      <c r="Q14181" s="92" t="s">
        <v>50</v>
      </c>
      <c r="BF14181" s="101" t="s">
        <v>58</v>
      </c>
      <c r="BK14181" s="98" t="s">
        <v>70</v>
      </c>
    </row>
    <row r="14182" spans="17:63" ht="29.25" customHeight="1" x14ac:dyDescent="0.2">
      <c r="Q14182" s="92" t="s">
        <v>50</v>
      </c>
      <c r="BF14182" s="101" t="s">
        <v>58</v>
      </c>
      <c r="BK14182" s="98" t="s">
        <v>70</v>
      </c>
    </row>
    <row r="14183" spans="17:63" ht="29.25" customHeight="1" x14ac:dyDescent="0.2">
      <c r="Q14183" s="92" t="s">
        <v>50</v>
      </c>
      <c r="BF14183" s="101" t="s">
        <v>58</v>
      </c>
      <c r="BK14183" s="98" t="s">
        <v>70</v>
      </c>
    </row>
    <row r="14184" spans="17:63" ht="29.25" customHeight="1" x14ac:dyDescent="0.2">
      <c r="Q14184" s="92" t="s">
        <v>50</v>
      </c>
      <c r="BF14184" s="101" t="s">
        <v>58</v>
      </c>
      <c r="BK14184" s="98" t="s">
        <v>70</v>
      </c>
    </row>
    <row r="14185" spans="17:63" ht="29.25" customHeight="1" x14ac:dyDescent="0.2">
      <c r="Q14185" s="92" t="s">
        <v>50</v>
      </c>
      <c r="BF14185" s="101" t="s">
        <v>58</v>
      </c>
      <c r="BK14185" s="98" t="s">
        <v>70</v>
      </c>
    </row>
    <row r="14186" spans="17:63" ht="29.25" customHeight="1" x14ac:dyDescent="0.2">
      <c r="Q14186" s="92" t="s">
        <v>50</v>
      </c>
      <c r="BF14186" s="101" t="s">
        <v>58</v>
      </c>
      <c r="BK14186" s="98" t="s">
        <v>70</v>
      </c>
    </row>
    <row r="14187" spans="17:63" ht="29.25" customHeight="1" x14ac:dyDescent="0.2">
      <c r="Q14187" s="92" t="s">
        <v>50</v>
      </c>
      <c r="BF14187" s="101" t="s">
        <v>58</v>
      </c>
      <c r="BK14187" s="98" t="s">
        <v>70</v>
      </c>
    </row>
    <row r="14188" spans="17:63" ht="29.25" customHeight="1" x14ac:dyDescent="0.2">
      <c r="Q14188" s="92" t="s">
        <v>50</v>
      </c>
      <c r="BF14188" s="101" t="s">
        <v>58</v>
      </c>
      <c r="BK14188" s="98" t="s">
        <v>70</v>
      </c>
    </row>
    <row r="14189" spans="17:63" ht="29.25" customHeight="1" x14ac:dyDescent="0.2">
      <c r="Q14189" s="92" t="s">
        <v>50</v>
      </c>
      <c r="BF14189" s="101" t="s">
        <v>58</v>
      </c>
      <c r="BK14189" s="98" t="s">
        <v>70</v>
      </c>
    </row>
    <row r="14190" spans="17:63" ht="29.25" customHeight="1" x14ac:dyDescent="0.2">
      <c r="Q14190" s="92" t="s">
        <v>50</v>
      </c>
      <c r="BF14190" s="101" t="s">
        <v>58</v>
      </c>
      <c r="BK14190" s="98" t="s">
        <v>70</v>
      </c>
    </row>
    <row r="14191" spans="17:63" ht="29.25" customHeight="1" x14ac:dyDescent="0.2">
      <c r="Q14191" s="92" t="s">
        <v>50</v>
      </c>
      <c r="BF14191" s="101" t="s">
        <v>58</v>
      </c>
      <c r="BK14191" s="98" t="s">
        <v>70</v>
      </c>
    </row>
    <row r="14192" spans="17:63" ht="29.25" customHeight="1" x14ac:dyDescent="0.2">
      <c r="Q14192" s="92" t="s">
        <v>50</v>
      </c>
      <c r="BF14192" s="101" t="s">
        <v>58</v>
      </c>
      <c r="BK14192" s="98" t="s">
        <v>70</v>
      </c>
    </row>
    <row r="14193" spans="17:63" ht="29.25" customHeight="1" x14ac:dyDescent="0.2">
      <c r="Q14193" s="92" t="s">
        <v>50</v>
      </c>
      <c r="BF14193" s="101" t="s">
        <v>58</v>
      </c>
      <c r="BK14193" s="98" t="s">
        <v>70</v>
      </c>
    </row>
    <row r="14194" spans="17:63" ht="29.25" customHeight="1" x14ac:dyDescent="0.2">
      <c r="Q14194" s="92" t="s">
        <v>50</v>
      </c>
      <c r="BF14194" s="101" t="s">
        <v>58</v>
      </c>
      <c r="BK14194" s="98" t="s">
        <v>70</v>
      </c>
    </row>
    <row r="14195" spans="17:63" ht="29.25" customHeight="1" x14ac:dyDescent="0.2">
      <c r="Q14195" s="92" t="s">
        <v>50</v>
      </c>
      <c r="BF14195" s="101" t="s">
        <v>58</v>
      </c>
      <c r="BK14195" s="98" t="s">
        <v>70</v>
      </c>
    </row>
    <row r="14196" spans="17:63" ht="29.25" customHeight="1" x14ac:dyDescent="0.2">
      <c r="Q14196" s="92" t="s">
        <v>50</v>
      </c>
      <c r="BF14196" s="101" t="s">
        <v>58</v>
      </c>
      <c r="BK14196" s="98" t="s">
        <v>70</v>
      </c>
    </row>
    <row r="14197" spans="17:63" ht="29.25" customHeight="1" x14ac:dyDescent="0.2">
      <c r="Q14197" s="92" t="s">
        <v>50</v>
      </c>
      <c r="BF14197" s="101" t="s">
        <v>58</v>
      </c>
      <c r="BK14197" s="98" t="s">
        <v>70</v>
      </c>
    </row>
    <row r="14198" spans="17:63" ht="29.25" customHeight="1" x14ac:dyDescent="0.2">
      <c r="Q14198" s="92" t="s">
        <v>50</v>
      </c>
      <c r="BF14198" s="101" t="s">
        <v>58</v>
      </c>
      <c r="BK14198" s="98" t="s">
        <v>70</v>
      </c>
    </row>
    <row r="14199" spans="17:63" ht="29.25" customHeight="1" x14ac:dyDescent="0.2">
      <c r="Q14199" s="92" t="s">
        <v>50</v>
      </c>
      <c r="BF14199" s="101" t="s">
        <v>58</v>
      </c>
      <c r="BK14199" s="98" t="s">
        <v>70</v>
      </c>
    </row>
    <row r="14200" spans="17:63" ht="29.25" customHeight="1" x14ac:dyDescent="0.2">
      <c r="Q14200" s="92" t="s">
        <v>50</v>
      </c>
      <c r="BF14200" s="101" t="s">
        <v>58</v>
      </c>
      <c r="BK14200" s="98" t="s">
        <v>70</v>
      </c>
    </row>
    <row r="14201" spans="17:63" ht="29.25" customHeight="1" x14ac:dyDescent="0.2">
      <c r="Q14201" s="92" t="s">
        <v>50</v>
      </c>
      <c r="BF14201" s="101" t="s">
        <v>58</v>
      </c>
      <c r="BK14201" s="98" t="s">
        <v>70</v>
      </c>
    </row>
    <row r="14202" spans="17:63" ht="29.25" customHeight="1" x14ac:dyDescent="0.2">
      <c r="Q14202" s="92" t="s">
        <v>50</v>
      </c>
      <c r="BF14202" s="101" t="s">
        <v>58</v>
      </c>
      <c r="BK14202" s="98" t="s">
        <v>70</v>
      </c>
    </row>
    <row r="14203" spans="17:63" ht="29.25" customHeight="1" x14ac:dyDescent="0.2">
      <c r="Q14203" s="92" t="s">
        <v>50</v>
      </c>
      <c r="BF14203" s="101" t="s">
        <v>58</v>
      </c>
      <c r="BK14203" s="98" t="s">
        <v>70</v>
      </c>
    </row>
    <row r="14204" spans="17:63" ht="29.25" customHeight="1" x14ac:dyDescent="0.2">
      <c r="Q14204" s="92" t="s">
        <v>50</v>
      </c>
      <c r="BF14204" s="101" t="s">
        <v>58</v>
      </c>
      <c r="BK14204" s="98" t="s">
        <v>70</v>
      </c>
    </row>
    <row r="14205" spans="17:63" ht="29.25" customHeight="1" x14ac:dyDescent="0.2">
      <c r="Q14205" s="92" t="s">
        <v>50</v>
      </c>
      <c r="BF14205" s="101" t="s">
        <v>58</v>
      </c>
      <c r="BK14205" s="98" t="s">
        <v>70</v>
      </c>
    </row>
    <row r="14206" spans="17:63" ht="29.25" customHeight="1" x14ac:dyDescent="0.2">
      <c r="Q14206" s="92" t="s">
        <v>50</v>
      </c>
      <c r="BF14206" s="101" t="s">
        <v>58</v>
      </c>
      <c r="BK14206" s="98" t="s">
        <v>70</v>
      </c>
    </row>
    <row r="14207" spans="17:63" ht="29.25" customHeight="1" x14ac:dyDescent="0.2">
      <c r="Q14207" s="92" t="s">
        <v>50</v>
      </c>
      <c r="BF14207" s="101" t="s">
        <v>58</v>
      </c>
      <c r="BK14207" s="98" t="s">
        <v>70</v>
      </c>
    </row>
    <row r="14208" spans="17:63" ht="29.25" customHeight="1" x14ac:dyDescent="0.2">
      <c r="Q14208" s="92" t="s">
        <v>50</v>
      </c>
      <c r="BF14208" s="101" t="s">
        <v>58</v>
      </c>
      <c r="BK14208" s="98" t="s">
        <v>70</v>
      </c>
    </row>
    <row r="14209" spans="17:63" ht="29.25" customHeight="1" x14ac:dyDescent="0.2">
      <c r="Q14209" s="92" t="s">
        <v>50</v>
      </c>
      <c r="BF14209" s="101" t="s">
        <v>58</v>
      </c>
      <c r="BK14209" s="98" t="s">
        <v>70</v>
      </c>
    </row>
    <row r="14210" spans="17:63" ht="29.25" customHeight="1" x14ac:dyDescent="0.2">
      <c r="Q14210" s="92" t="s">
        <v>50</v>
      </c>
      <c r="BF14210" s="101" t="s">
        <v>58</v>
      </c>
      <c r="BK14210" s="98" t="s">
        <v>70</v>
      </c>
    </row>
    <row r="14211" spans="17:63" ht="29.25" customHeight="1" x14ac:dyDescent="0.2">
      <c r="Q14211" s="92" t="s">
        <v>50</v>
      </c>
      <c r="BF14211" s="101" t="s">
        <v>58</v>
      </c>
      <c r="BK14211" s="98" t="s">
        <v>70</v>
      </c>
    </row>
    <row r="14212" spans="17:63" ht="29.25" customHeight="1" x14ac:dyDescent="0.2">
      <c r="Q14212" s="92" t="s">
        <v>50</v>
      </c>
      <c r="BF14212" s="101" t="s">
        <v>58</v>
      </c>
      <c r="BK14212" s="98" t="s">
        <v>70</v>
      </c>
    </row>
    <row r="14213" spans="17:63" ht="29.25" customHeight="1" x14ac:dyDescent="0.2">
      <c r="Q14213" s="92" t="s">
        <v>50</v>
      </c>
      <c r="BF14213" s="101" t="s">
        <v>58</v>
      </c>
      <c r="BK14213" s="98" t="s">
        <v>70</v>
      </c>
    </row>
    <row r="14214" spans="17:63" ht="29.25" customHeight="1" x14ac:dyDescent="0.2">
      <c r="Q14214" s="92" t="s">
        <v>50</v>
      </c>
      <c r="BF14214" s="101" t="s">
        <v>58</v>
      </c>
      <c r="BK14214" s="98" t="s">
        <v>70</v>
      </c>
    </row>
    <row r="14215" spans="17:63" ht="29.25" customHeight="1" x14ac:dyDescent="0.2">
      <c r="Q14215" s="92" t="s">
        <v>50</v>
      </c>
      <c r="BF14215" s="101" t="s">
        <v>58</v>
      </c>
      <c r="BK14215" s="98" t="s">
        <v>70</v>
      </c>
    </row>
    <row r="14216" spans="17:63" ht="29.25" customHeight="1" x14ac:dyDescent="0.2">
      <c r="Q14216" s="92" t="s">
        <v>50</v>
      </c>
      <c r="BF14216" s="101" t="s">
        <v>58</v>
      </c>
      <c r="BK14216" s="98" t="s">
        <v>70</v>
      </c>
    </row>
    <row r="14217" spans="17:63" ht="29.25" customHeight="1" x14ac:dyDescent="0.2">
      <c r="Q14217" s="92" t="s">
        <v>50</v>
      </c>
      <c r="BF14217" s="101" t="s">
        <v>58</v>
      </c>
      <c r="BK14217" s="98" t="s">
        <v>70</v>
      </c>
    </row>
    <row r="14218" spans="17:63" ht="29.25" customHeight="1" x14ac:dyDescent="0.2">
      <c r="Q14218" s="92" t="s">
        <v>50</v>
      </c>
      <c r="BF14218" s="101" t="s">
        <v>58</v>
      </c>
      <c r="BK14218" s="98" t="s">
        <v>70</v>
      </c>
    </row>
    <row r="14219" spans="17:63" ht="29.25" customHeight="1" x14ac:dyDescent="0.2">
      <c r="Q14219" s="92" t="s">
        <v>50</v>
      </c>
      <c r="BF14219" s="101" t="s">
        <v>58</v>
      </c>
      <c r="BK14219" s="98" t="s">
        <v>70</v>
      </c>
    </row>
    <row r="14220" spans="17:63" ht="29.25" customHeight="1" x14ac:dyDescent="0.2">
      <c r="Q14220" s="92" t="s">
        <v>50</v>
      </c>
      <c r="BF14220" s="101" t="s">
        <v>58</v>
      </c>
      <c r="BK14220" s="98" t="s">
        <v>70</v>
      </c>
    </row>
    <row r="14221" spans="17:63" ht="29.25" customHeight="1" x14ac:dyDescent="0.2">
      <c r="Q14221" s="92" t="s">
        <v>50</v>
      </c>
      <c r="BF14221" s="101" t="s">
        <v>58</v>
      </c>
      <c r="BK14221" s="98" t="s">
        <v>70</v>
      </c>
    </row>
    <row r="14222" spans="17:63" ht="29.25" customHeight="1" x14ac:dyDescent="0.2">
      <c r="Q14222" s="92" t="s">
        <v>50</v>
      </c>
      <c r="BF14222" s="101" t="s">
        <v>58</v>
      </c>
      <c r="BK14222" s="98" t="s">
        <v>70</v>
      </c>
    </row>
    <row r="14223" spans="17:63" ht="29.25" customHeight="1" x14ac:dyDescent="0.2">
      <c r="Q14223" s="92" t="s">
        <v>50</v>
      </c>
      <c r="BF14223" s="101" t="s">
        <v>58</v>
      </c>
      <c r="BK14223" s="98" t="s">
        <v>70</v>
      </c>
    </row>
    <row r="14224" spans="17:63" ht="29.25" customHeight="1" x14ac:dyDescent="0.2">
      <c r="Q14224" s="92" t="s">
        <v>50</v>
      </c>
      <c r="BF14224" s="101" t="s">
        <v>58</v>
      </c>
      <c r="BK14224" s="98" t="s">
        <v>70</v>
      </c>
    </row>
    <row r="14225" spans="17:63" ht="29.25" customHeight="1" x14ac:dyDescent="0.2">
      <c r="Q14225" s="92" t="s">
        <v>50</v>
      </c>
      <c r="BF14225" s="101" t="s">
        <v>58</v>
      </c>
      <c r="BK14225" s="98" t="s">
        <v>70</v>
      </c>
    </row>
    <row r="14226" spans="17:63" ht="29.25" customHeight="1" x14ac:dyDescent="0.2">
      <c r="Q14226" s="92" t="s">
        <v>50</v>
      </c>
      <c r="BF14226" s="101" t="s">
        <v>58</v>
      </c>
      <c r="BK14226" s="98" t="s">
        <v>70</v>
      </c>
    </row>
    <row r="14227" spans="17:63" ht="29.25" customHeight="1" x14ac:dyDescent="0.2">
      <c r="Q14227" s="92" t="s">
        <v>50</v>
      </c>
      <c r="BF14227" s="101" t="s">
        <v>58</v>
      </c>
      <c r="BK14227" s="98" t="s">
        <v>70</v>
      </c>
    </row>
    <row r="14228" spans="17:63" ht="29.25" customHeight="1" x14ac:dyDescent="0.2">
      <c r="Q14228" s="92" t="s">
        <v>50</v>
      </c>
      <c r="BF14228" s="101" t="s">
        <v>58</v>
      </c>
      <c r="BK14228" s="98" t="s">
        <v>70</v>
      </c>
    </row>
    <row r="14229" spans="17:63" ht="29.25" customHeight="1" x14ac:dyDescent="0.2">
      <c r="Q14229" s="92" t="s">
        <v>50</v>
      </c>
      <c r="BF14229" s="101" t="s">
        <v>58</v>
      </c>
      <c r="BK14229" s="98" t="s">
        <v>70</v>
      </c>
    </row>
    <row r="14230" spans="17:63" ht="29.25" customHeight="1" x14ac:dyDescent="0.2">
      <c r="Q14230" s="92" t="s">
        <v>50</v>
      </c>
      <c r="BF14230" s="101" t="s">
        <v>58</v>
      </c>
      <c r="BK14230" s="98" t="s">
        <v>70</v>
      </c>
    </row>
    <row r="14231" spans="17:63" ht="29.25" customHeight="1" x14ac:dyDescent="0.2">
      <c r="Q14231" s="92" t="s">
        <v>50</v>
      </c>
      <c r="BF14231" s="101" t="s">
        <v>58</v>
      </c>
      <c r="BK14231" s="98" t="s">
        <v>70</v>
      </c>
    </row>
    <row r="14232" spans="17:63" ht="29.25" customHeight="1" x14ac:dyDescent="0.2">
      <c r="Q14232" s="92" t="s">
        <v>50</v>
      </c>
      <c r="BF14232" s="101" t="s">
        <v>58</v>
      </c>
      <c r="BK14232" s="98" t="s">
        <v>70</v>
      </c>
    </row>
    <row r="14233" spans="17:63" ht="29.25" customHeight="1" x14ac:dyDescent="0.2">
      <c r="Q14233" s="92" t="s">
        <v>50</v>
      </c>
      <c r="BF14233" s="101" t="s">
        <v>58</v>
      </c>
      <c r="BK14233" s="98" t="s">
        <v>70</v>
      </c>
    </row>
    <row r="14234" spans="17:63" ht="29.25" customHeight="1" x14ac:dyDescent="0.2">
      <c r="Q14234" s="92" t="s">
        <v>50</v>
      </c>
      <c r="BF14234" s="101" t="s">
        <v>58</v>
      </c>
      <c r="BK14234" s="98" t="s">
        <v>70</v>
      </c>
    </row>
    <row r="14235" spans="17:63" ht="29.25" customHeight="1" x14ac:dyDescent="0.2">
      <c r="Q14235" s="92" t="s">
        <v>50</v>
      </c>
      <c r="BF14235" s="101" t="s">
        <v>58</v>
      </c>
      <c r="BK14235" s="98" t="s">
        <v>70</v>
      </c>
    </row>
    <row r="14236" spans="17:63" ht="29.25" customHeight="1" x14ac:dyDescent="0.2">
      <c r="Q14236" s="92" t="s">
        <v>50</v>
      </c>
      <c r="BF14236" s="101" t="s">
        <v>58</v>
      </c>
      <c r="BK14236" s="98" t="s">
        <v>70</v>
      </c>
    </row>
    <row r="14237" spans="17:63" ht="29.25" customHeight="1" x14ac:dyDescent="0.2">
      <c r="Q14237" s="92" t="s">
        <v>50</v>
      </c>
      <c r="BF14237" s="101" t="s">
        <v>58</v>
      </c>
      <c r="BK14237" s="98" t="s">
        <v>70</v>
      </c>
    </row>
    <row r="14238" spans="17:63" ht="29.25" customHeight="1" x14ac:dyDescent="0.2">
      <c r="Q14238" s="92" t="s">
        <v>50</v>
      </c>
      <c r="BF14238" s="101" t="s">
        <v>58</v>
      </c>
      <c r="BK14238" s="98" t="s">
        <v>70</v>
      </c>
    </row>
    <row r="14239" spans="17:63" ht="29.25" customHeight="1" x14ac:dyDescent="0.2">
      <c r="Q14239" s="92" t="s">
        <v>50</v>
      </c>
      <c r="BF14239" s="101" t="s">
        <v>58</v>
      </c>
      <c r="BK14239" s="98" t="s">
        <v>70</v>
      </c>
    </row>
    <row r="14240" spans="17:63" ht="29.25" customHeight="1" x14ac:dyDescent="0.2">
      <c r="Q14240" s="92" t="s">
        <v>50</v>
      </c>
      <c r="BF14240" s="101" t="s">
        <v>58</v>
      </c>
      <c r="BK14240" s="98" t="s">
        <v>70</v>
      </c>
    </row>
    <row r="14241" spans="17:63" ht="29.25" customHeight="1" x14ac:dyDescent="0.2">
      <c r="Q14241" s="92" t="s">
        <v>50</v>
      </c>
      <c r="BF14241" s="101" t="s">
        <v>58</v>
      </c>
      <c r="BK14241" s="98" t="s">
        <v>70</v>
      </c>
    </row>
    <row r="14242" spans="17:63" ht="29.25" customHeight="1" x14ac:dyDescent="0.2">
      <c r="Q14242" s="92" t="s">
        <v>50</v>
      </c>
      <c r="BF14242" s="101" t="s">
        <v>58</v>
      </c>
      <c r="BK14242" s="98" t="s">
        <v>70</v>
      </c>
    </row>
    <row r="14243" spans="17:63" ht="29.25" customHeight="1" x14ac:dyDescent="0.2">
      <c r="Q14243" s="92" t="s">
        <v>50</v>
      </c>
      <c r="BF14243" s="101" t="s">
        <v>58</v>
      </c>
      <c r="BK14243" s="98" t="s">
        <v>70</v>
      </c>
    </row>
    <row r="14244" spans="17:63" ht="29.25" customHeight="1" x14ac:dyDescent="0.2">
      <c r="Q14244" s="92" t="s">
        <v>50</v>
      </c>
      <c r="BF14244" s="101" t="s">
        <v>58</v>
      </c>
      <c r="BK14244" s="98" t="s">
        <v>70</v>
      </c>
    </row>
    <row r="14245" spans="17:63" ht="29.25" customHeight="1" x14ac:dyDescent="0.2">
      <c r="Q14245" s="92" t="s">
        <v>50</v>
      </c>
      <c r="BF14245" s="101" t="s">
        <v>58</v>
      </c>
      <c r="BK14245" s="98" t="s">
        <v>70</v>
      </c>
    </row>
    <row r="14246" spans="17:63" ht="29.25" customHeight="1" x14ac:dyDescent="0.2">
      <c r="Q14246" s="92" t="s">
        <v>50</v>
      </c>
      <c r="BF14246" s="101" t="s">
        <v>58</v>
      </c>
      <c r="BK14246" s="98" t="s">
        <v>70</v>
      </c>
    </row>
    <row r="14247" spans="17:63" ht="29.25" customHeight="1" x14ac:dyDescent="0.2">
      <c r="Q14247" s="92" t="s">
        <v>50</v>
      </c>
      <c r="BF14247" s="101" t="s">
        <v>58</v>
      </c>
      <c r="BK14247" s="98" t="s">
        <v>70</v>
      </c>
    </row>
    <row r="14248" spans="17:63" ht="29.25" customHeight="1" x14ac:dyDescent="0.2">
      <c r="Q14248" s="92" t="s">
        <v>50</v>
      </c>
      <c r="BF14248" s="101" t="s">
        <v>58</v>
      </c>
      <c r="BK14248" s="98" t="s">
        <v>70</v>
      </c>
    </row>
    <row r="14249" spans="17:63" ht="29.25" customHeight="1" x14ac:dyDescent="0.2">
      <c r="Q14249" s="92" t="s">
        <v>50</v>
      </c>
      <c r="BF14249" s="101" t="s">
        <v>58</v>
      </c>
      <c r="BK14249" s="98" t="s">
        <v>70</v>
      </c>
    </row>
    <row r="14250" spans="17:63" ht="29.25" customHeight="1" x14ac:dyDescent="0.2">
      <c r="Q14250" s="92" t="s">
        <v>50</v>
      </c>
      <c r="BF14250" s="101" t="s">
        <v>58</v>
      </c>
      <c r="BK14250" s="98" t="s">
        <v>70</v>
      </c>
    </row>
    <row r="14251" spans="17:63" ht="29.25" customHeight="1" x14ac:dyDescent="0.2">
      <c r="Q14251" s="92" t="s">
        <v>50</v>
      </c>
      <c r="BF14251" s="101" t="s">
        <v>58</v>
      </c>
      <c r="BK14251" s="98" t="s">
        <v>70</v>
      </c>
    </row>
    <row r="14252" spans="17:63" ht="29.25" customHeight="1" x14ac:dyDescent="0.2">
      <c r="Q14252" s="92" t="s">
        <v>50</v>
      </c>
      <c r="BF14252" s="101" t="s">
        <v>58</v>
      </c>
      <c r="BK14252" s="98" t="s">
        <v>70</v>
      </c>
    </row>
    <row r="14253" spans="17:63" ht="29.25" customHeight="1" x14ac:dyDescent="0.2">
      <c r="Q14253" s="92" t="s">
        <v>50</v>
      </c>
      <c r="BF14253" s="101" t="s">
        <v>58</v>
      </c>
      <c r="BK14253" s="98" t="s">
        <v>70</v>
      </c>
    </row>
    <row r="14254" spans="17:63" ht="29.25" customHeight="1" x14ac:dyDescent="0.2">
      <c r="Q14254" s="92" t="s">
        <v>50</v>
      </c>
      <c r="BF14254" s="101" t="s">
        <v>58</v>
      </c>
      <c r="BK14254" s="98" t="s">
        <v>70</v>
      </c>
    </row>
    <row r="14255" spans="17:63" ht="29.25" customHeight="1" x14ac:dyDescent="0.2">
      <c r="Q14255" s="92" t="s">
        <v>50</v>
      </c>
      <c r="BF14255" s="101" t="s">
        <v>58</v>
      </c>
      <c r="BK14255" s="98" t="s">
        <v>70</v>
      </c>
    </row>
    <row r="14256" spans="17:63" ht="29.25" customHeight="1" x14ac:dyDescent="0.2">
      <c r="Q14256" s="92" t="s">
        <v>50</v>
      </c>
      <c r="BF14256" s="101" t="s">
        <v>58</v>
      </c>
      <c r="BK14256" s="98" t="s">
        <v>70</v>
      </c>
    </row>
    <row r="14257" spans="17:63" ht="29.25" customHeight="1" x14ac:dyDescent="0.2">
      <c r="Q14257" s="92" t="s">
        <v>50</v>
      </c>
      <c r="BF14257" s="101" t="s">
        <v>58</v>
      </c>
      <c r="BK14257" s="98" t="s">
        <v>70</v>
      </c>
    </row>
    <row r="14258" spans="17:63" ht="29.25" customHeight="1" x14ac:dyDescent="0.2">
      <c r="Q14258" s="92" t="s">
        <v>50</v>
      </c>
      <c r="BF14258" s="101" t="s">
        <v>58</v>
      </c>
      <c r="BK14258" s="98" t="s">
        <v>70</v>
      </c>
    </row>
    <row r="14259" spans="17:63" ht="29.25" customHeight="1" x14ac:dyDescent="0.2">
      <c r="Q14259" s="92" t="s">
        <v>50</v>
      </c>
      <c r="BF14259" s="101" t="s">
        <v>58</v>
      </c>
      <c r="BK14259" s="98" t="s">
        <v>70</v>
      </c>
    </row>
    <row r="14260" spans="17:63" ht="29.25" customHeight="1" x14ac:dyDescent="0.2">
      <c r="Q14260" s="92" t="s">
        <v>50</v>
      </c>
      <c r="BF14260" s="101" t="s">
        <v>58</v>
      </c>
      <c r="BK14260" s="98" t="s">
        <v>70</v>
      </c>
    </row>
    <row r="14261" spans="17:63" ht="29.25" customHeight="1" x14ac:dyDescent="0.2">
      <c r="Q14261" s="92" t="s">
        <v>50</v>
      </c>
      <c r="BF14261" s="101" t="s">
        <v>58</v>
      </c>
      <c r="BK14261" s="98" t="s">
        <v>70</v>
      </c>
    </row>
    <row r="14262" spans="17:63" ht="29.25" customHeight="1" x14ac:dyDescent="0.2">
      <c r="Q14262" s="92" t="s">
        <v>50</v>
      </c>
      <c r="BF14262" s="101" t="s">
        <v>58</v>
      </c>
      <c r="BK14262" s="98" t="s">
        <v>70</v>
      </c>
    </row>
    <row r="14263" spans="17:63" ht="29.25" customHeight="1" x14ac:dyDescent="0.2">
      <c r="Q14263" s="92" t="s">
        <v>50</v>
      </c>
      <c r="BF14263" s="101" t="s">
        <v>58</v>
      </c>
      <c r="BK14263" s="98" t="s">
        <v>70</v>
      </c>
    </row>
    <row r="14264" spans="17:63" ht="29.25" customHeight="1" x14ac:dyDescent="0.2">
      <c r="Q14264" s="92" t="s">
        <v>50</v>
      </c>
      <c r="BF14264" s="101" t="s">
        <v>58</v>
      </c>
      <c r="BK14264" s="98" t="s">
        <v>70</v>
      </c>
    </row>
    <row r="14265" spans="17:63" ht="29.25" customHeight="1" x14ac:dyDescent="0.2">
      <c r="Q14265" s="92" t="s">
        <v>50</v>
      </c>
      <c r="BF14265" s="101" t="s">
        <v>58</v>
      </c>
      <c r="BK14265" s="98" t="s">
        <v>70</v>
      </c>
    </row>
    <row r="14266" spans="17:63" ht="29.25" customHeight="1" x14ac:dyDescent="0.2">
      <c r="Q14266" s="92" t="s">
        <v>50</v>
      </c>
      <c r="BF14266" s="101" t="s">
        <v>58</v>
      </c>
      <c r="BK14266" s="98" t="s">
        <v>70</v>
      </c>
    </row>
    <row r="14267" spans="17:63" ht="29.25" customHeight="1" x14ac:dyDescent="0.2">
      <c r="Q14267" s="92" t="s">
        <v>50</v>
      </c>
      <c r="BF14267" s="101" t="s">
        <v>58</v>
      </c>
      <c r="BK14267" s="98" t="s">
        <v>70</v>
      </c>
    </row>
    <row r="14268" spans="17:63" ht="29.25" customHeight="1" x14ac:dyDescent="0.2">
      <c r="Q14268" s="92" t="s">
        <v>50</v>
      </c>
      <c r="BF14268" s="101" t="s">
        <v>58</v>
      </c>
      <c r="BK14268" s="98" t="s">
        <v>70</v>
      </c>
    </row>
    <row r="14269" spans="17:63" ht="29.25" customHeight="1" x14ac:dyDescent="0.2">
      <c r="Q14269" s="92" t="s">
        <v>50</v>
      </c>
      <c r="BF14269" s="101" t="s">
        <v>58</v>
      </c>
      <c r="BK14269" s="98" t="s">
        <v>70</v>
      </c>
    </row>
    <row r="14270" spans="17:63" ht="29.25" customHeight="1" x14ac:dyDescent="0.2">
      <c r="Q14270" s="92" t="s">
        <v>50</v>
      </c>
      <c r="BF14270" s="101" t="s">
        <v>58</v>
      </c>
      <c r="BK14270" s="98" t="s">
        <v>70</v>
      </c>
    </row>
    <row r="14271" spans="17:63" ht="29.25" customHeight="1" x14ac:dyDescent="0.2">
      <c r="Q14271" s="92" t="s">
        <v>50</v>
      </c>
      <c r="BF14271" s="101" t="s">
        <v>58</v>
      </c>
      <c r="BK14271" s="98" t="s">
        <v>70</v>
      </c>
    </row>
    <row r="14272" spans="17:63" ht="29.25" customHeight="1" x14ac:dyDescent="0.2">
      <c r="Q14272" s="92" t="s">
        <v>50</v>
      </c>
      <c r="BF14272" s="101" t="s">
        <v>58</v>
      </c>
      <c r="BK14272" s="98" t="s">
        <v>70</v>
      </c>
    </row>
    <row r="14273" spans="17:63" ht="29.25" customHeight="1" x14ac:dyDescent="0.2">
      <c r="Q14273" s="92" t="s">
        <v>50</v>
      </c>
      <c r="BF14273" s="101" t="s">
        <v>58</v>
      </c>
      <c r="BK14273" s="98" t="s">
        <v>70</v>
      </c>
    </row>
    <row r="14274" spans="17:63" ht="29.25" customHeight="1" x14ac:dyDescent="0.2">
      <c r="Q14274" s="92" t="s">
        <v>50</v>
      </c>
      <c r="BF14274" s="101" t="s">
        <v>58</v>
      </c>
      <c r="BK14274" s="98" t="s">
        <v>70</v>
      </c>
    </row>
    <row r="14275" spans="17:63" ht="29.25" customHeight="1" x14ac:dyDescent="0.2">
      <c r="Q14275" s="92" t="s">
        <v>50</v>
      </c>
      <c r="BF14275" s="101" t="s">
        <v>58</v>
      </c>
      <c r="BK14275" s="98" t="s">
        <v>70</v>
      </c>
    </row>
    <row r="14276" spans="17:63" ht="29.25" customHeight="1" x14ac:dyDescent="0.2">
      <c r="Q14276" s="92" t="s">
        <v>50</v>
      </c>
      <c r="BF14276" s="101" t="s">
        <v>58</v>
      </c>
      <c r="BK14276" s="98" t="s">
        <v>70</v>
      </c>
    </row>
    <row r="14277" spans="17:63" ht="29.25" customHeight="1" x14ac:dyDescent="0.2">
      <c r="Q14277" s="92" t="s">
        <v>50</v>
      </c>
      <c r="BF14277" s="101" t="s">
        <v>58</v>
      </c>
      <c r="BK14277" s="98" t="s">
        <v>70</v>
      </c>
    </row>
    <row r="14278" spans="17:63" ht="29.25" customHeight="1" x14ac:dyDescent="0.2">
      <c r="Q14278" s="92" t="s">
        <v>50</v>
      </c>
      <c r="BF14278" s="101" t="s">
        <v>58</v>
      </c>
      <c r="BK14278" s="98" t="s">
        <v>70</v>
      </c>
    </row>
    <row r="14279" spans="17:63" ht="29.25" customHeight="1" x14ac:dyDescent="0.2">
      <c r="Q14279" s="92" t="s">
        <v>50</v>
      </c>
      <c r="BF14279" s="101" t="s">
        <v>58</v>
      </c>
      <c r="BK14279" s="98" t="s">
        <v>70</v>
      </c>
    </row>
    <row r="14280" spans="17:63" ht="29.25" customHeight="1" x14ac:dyDescent="0.2">
      <c r="Q14280" s="92" t="s">
        <v>50</v>
      </c>
      <c r="BF14280" s="101" t="s">
        <v>58</v>
      </c>
      <c r="BK14280" s="98" t="s">
        <v>70</v>
      </c>
    </row>
    <row r="14281" spans="17:63" ht="29.25" customHeight="1" x14ac:dyDescent="0.2">
      <c r="Q14281" s="92" t="s">
        <v>50</v>
      </c>
      <c r="BF14281" s="101" t="s">
        <v>58</v>
      </c>
      <c r="BK14281" s="98" t="s">
        <v>70</v>
      </c>
    </row>
    <row r="14282" spans="17:63" ht="29.25" customHeight="1" x14ac:dyDescent="0.2">
      <c r="Q14282" s="92" t="s">
        <v>50</v>
      </c>
      <c r="BF14282" s="101" t="s">
        <v>58</v>
      </c>
      <c r="BK14282" s="98" t="s">
        <v>70</v>
      </c>
    </row>
    <row r="14283" spans="17:63" ht="29.25" customHeight="1" x14ac:dyDescent="0.2">
      <c r="Q14283" s="92" t="s">
        <v>50</v>
      </c>
      <c r="BF14283" s="101" t="s">
        <v>58</v>
      </c>
      <c r="BK14283" s="98" t="s">
        <v>70</v>
      </c>
    </row>
    <row r="14284" spans="17:63" ht="29.25" customHeight="1" x14ac:dyDescent="0.2">
      <c r="Q14284" s="92" t="s">
        <v>50</v>
      </c>
      <c r="BF14284" s="101" t="s">
        <v>58</v>
      </c>
      <c r="BK14284" s="98" t="s">
        <v>70</v>
      </c>
    </row>
    <row r="14285" spans="17:63" ht="29.25" customHeight="1" x14ac:dyDescent="0.2">
      <c r="Q14285" s="92" t="s">
        <v>50</v>
      </c>
      <c r="BF14285" s="101" t="s">
        <v>58</v>
      </c>
      <c r="BK14285" s="98" t="s">
        <v>70</v>
      </c>
    </row>
    <row r="14286" spans="17:63" ht="29.25" customHeight="1" x14ac:dyDescent="0.2">
      <c r="Q14286" s="92" t="s">
        <v>50</v>
      </c>
      <c r="BF14286" s="101" t="s">
        <v>58</v>
      </c>
      <c r="BK14286" s="98" t="s">
        <v>70</v>
      </c>
    </row>
    <row r="14287" spans="17:63" ht="29.25" customHeight="1" x14ac:dyDescent="0.2">
      <c r="Q14287" s="92" t="s">
        <v>50</v>
      </c>
      <c r="BF14287" s="101" t="s">
        <v>58</v>
      </c>
      <c r="BK14287" s="98" t="s">
        <v>70</v>
      </c>
    </row>
    <row r="14288" spans="17:63" ht="29.25" customHeight="1" x14ac:dyDescent="0.2">
      <c r="Q14288" s="92" t="s">
        <v>50</v>
      </c>
      <c r="BF14288" s="101" t="s">
        <v>58</v>
      </c>
      <c r="BK14288" s="98" t="s">
        <v>70</v>
      </c>
    </row>
    <row r="14289" spans="17:63" ht="29.25" customHeight="1" x14ac:dyDescent="0.2">
      <c r="Q14289" s="92" t="s">
        <v>50</v>
      </c>
      <c r="BF14289" s="101" t="s">
        <v>58</v>
      </c>
      <c r="BK14289" s="98" t="s">
        <v>70</v>
      </c>
    </row>
    <row r="14290" spans="17:63" ht="29.25" customHeight="1" x14ac:dyDescent="0.2">
      <c r="Q14290" s="92" t="s">
        <v>50</v>
      </c>
      <c r="BF14290" s="101" t="s">
        <v>58</v>
      </c>
      <c r="BK14290" s="98" t="s">
        <v>70</v>
      </c>
    </row>
    <row r="14291" spans="17:63" ht="29.25" customHeight="1" x14ac:dyDescent="0.2">
      <c r="Q14291" s="92" t="s">
        <v>50</v>
      </c>
      <c r="BF14291" s="101" t="s">
        <v>58</v>
      </c>
      <c r="BK14291" s="98" t="s">
        <v>70</v>
      </c>
    </row>
    <row r="14292" spans="17:63" ht="29.25" customHeight="1" x14ac:dyDescent="0.2">
      <c r="Q14292" s="92" t="s">
        <v>50</v>
      </c>
      <c r="BF14292" s="101" t="s">
        <v>58</v>
      </c>
      <c r="BK14292" s="98" t="s">
        <v>70</v>
      </c>
    </row>
    <row r="14293" spans="17:63" ht="29.25" customHeight="1" x14ac:dyDescent="0.2">
      <c r="Q14293" s="92" t="s">
        <v>50</v>
      </c>
      <c r="BF14293" s="101" t="s">
        <v>58</v>
      </c>
      <c r="BK14293" s="98" t="s">
        <v>70</v>
      </c>
    </row>
    <row r="14294" spans="17:63" ht="29.25" customHeight="1" x14ac:dyDescent="0.2">
      <c r="Q14294" s="92" t="s">
        <v>50</v>
      </c>
      <c r="BF14294" s="101" t="s">
        <v>58</v>
      </c>
      <c r="BK14294" s="98" t="s">
        <v>70</v>
      </c>
    </row>
    <row r="14295" spans="17:63" ht="29.25" customHeight="1" x14ac:dyDescent="0.2">
      <c r="Q14295" s="92" t="s">
        <v>50</v>
      </c>
      <c r="BF14295" s="101" t="s">
        <v>58</v>
      </c>
      <c r="BK14295" s="98" t="s">
        <v>70</v>
      </c>
    </row>
    <row r="14296" spans="17:63" ht="29.25" customHeight="1" x14ac:dyDescent="0.2">
      <c r="Q14296" s="92" t="s">
        <v>50</v>
      </c>
      <c r="BF14296" s="101" t="s">
        <v>58</v>
      </c>
      <c r="BK14296" s="98" t="s">
        <v>70</v>
      </c>
    </row>
    <row r="14297" spans="17:63" ht="29.25" customHeight="1" x14ac:dyDescent="0.2">
      <c r="Q14297" s="92" t="s">
        <v>50</v>
      </c>
      <c r="BF14297" s="101" t="s">
        <v>58</v>
      </c>
      <c r="BK14297" s="98" t="s">
        <v>70</v>
      </c>
    </row>
    <row r="14298" spans="17:63" ht="29.25" customHeight="1" x14ac:dyDescent="0.2">
      <c r="Q14298" s="92" t="s">
        <v>50</v>
      </c>
      <c r="BF14298" s="101" t="s">
        <v>58</v>
      </c>
      <c r="BK14298" s="98" t="s">
        <v>70</v>
      </c>
    </row>
    <row r="14299" spans="17:63" ht="29.25" customHeight="1" x14ac:dyDescent="0.2">
      <c r="Q14299" s="92" t="s">
        <v>50</v>
      </c>
      <c r="BF14299" s="101" t="s">
        <v>58</v>
      </c>
      <c r="BK14299" s="98" t="s">
        <v>70</v>
      </c>
    </row>
    <row r="14300" spans="17:63" ht="29.25" customHeight="1" x14ac:dyDescent="0.2">
      <c r="Q14300" s="92" t="s">
        <v>50</v>
      </c>
      <c r="BF14300" s="101" t="s">
        <v>58</v>
      </c>
      <c r="BK14300" s="98" t="s">
        <v>70</v>
      </c>
    </row>
    <row r="14301" spans="17:63" ht="29.25" customHeight="1" x14ac:dyDescent="0.2">
      <c r="Q14301" s="92" t="s">
        <v>50</v>
      </c>
      <c r="BF14301" s="101" t="s">
        <v>58</v>
      </c>
      <c r="BK14301" s="98" t="s">
        <v>70</v>
      </c>
    </row>
    <row r="14302" spans="17:63" ht="29.25" customHeight="1" x14ac:dyDescent="0.2">
      <c r="Q14302" s="92" t="s">
        <v>50</v>
      </c>
      <c r="BF14302" s="101" t="s">
        <v>58</v>
      </c>
      <c r="BK14302" s="98" t="s">
        <v>70</v>
      </c>
    </row>
    <row r="14303" spans="17:63" ht="29.25" customHeight="1" x14ac:dyDescent="0.2">
      <c r="Q14303" s="92" t="s">
        <v>50</v>
      </c>
      <c r="BF14303" s="101" t="s">
        <v>58</v>
      </c>
      <c r="BK14303" s="98" t="s">
        <v>70</v>
      </c>
    </row>
    <row r="14304" spans="17:63" ht="29.25" customHeight="1" x14ac:dyDescent="0.2">
      <c r="Q14304" s="92" t="s">
        <v>50</v>
      </c>
      <c r="BF14304" s="101" t="s">
        <v>58</v>
      </c>
      <c r="BK14304" s="98" t="s">
        <v>70</v>
      </c>
    </row>
    <row r="14305" spans="17:63" ht="29.25" customHeight="1" x14ac:dyDescent="0.2">
      <c r="Q14305" s="92" t="s">
        <v>50</v>
      </c>
      <c r="BF14305" s="101" t="s">
        <v>58</v>
      </c>
      <c r="BK14305" s="98" t="s">
        <v>70</v>
      </c>
    </row>
    <row r="14306" spans="17:63" ht="29.25" customHeight="1" x14ac:dyDescent="0.2">
      <c r="Q14306" s="92" t="s">
        <v>50</v>
      </c>
      <c r="BF14306" s="101" t="s">
        <v>58</v>
      </c>
      <c r="BK14306" s="98" t="s">
        <v>70</v>
      </c>
    </row>
    <row r="14307" spans="17:63" ht="29.25" customHeight="1" x14ac:dyDescent="0.2">
      <c r="Q14307" s="92" t="s">
        <v>50</v>
      </c>
      <c r="BF14307" s="101" t="s">
        <v>58</v>
      </c>
      <c r="BK14307" s="98" t="s">
        <v>70</v>
      </c>
    </row>
    <row r="14308" spans="17:63" ht="29.25" customHeight="1" x14ac:dyDescent="0.2">
      <c r="Q14308" s="92" t="s">
        <v>50</v>
      </c>
      <c r="BF14308" s="101" t="s">
        <v>58</v>
      </c>
      <c r="BK14308" s="98" t="s">
        <v>70</v>
      </c>
    </row>
    <row r="14309" spans="17:63" ht="29.25" customHeight="1" x14ac:dyDescent="0.2">
      <c r="Q14309" s="92" t="s">
        <v>50</v>
      </c>
      <c r="BF14309" s="101" t="s">
        <v>58</v>
      </c>
      <c r="BK14309" s="98" t="s">
        <v>70</v>
      </c>
    </row>
    <row r="14310" spans="17:63" ht="29.25" customHeight="1" x14ac:dyDescent="0.2">
      <c r="Q14310" s="92" t="s">
        <v>50</v>
      </c>
      <c r="BF14310" s="101" t="s">
        <v>58</v>
      </c>
      <c r="BK14310" s="98" t="s">
        <v>70</v>
      </c>
    </row>
    <row r="14311" spans="17:63" ht="29.25" customHeight="1" x14ac:dyDescent="0.2">
      <c r="Q14311" s="92" t="s">
        <v>50</v>
      </c>
      <c r="BF14311" s="101" t="s">
        <v>58</v>
      </c>
      <c r="BK14311" s="98" t="s">
        <v>70</v>
      </c>
    </row>
    <row r="14312" spans="17:63" ht="29.25" customHeight="1" x14ac:dyDescent="0.2">
      <c r="Q14312" s="92" t="s">
        <v>50</v>
      </c>
      <c r="BF14312" s="101" t="s">
        <v>58</v>
      </c>
      <c r="BK14312" s="98" t="s">
        <v>70</v>
      </c>
    </row>
    <row r="14313" spans="17:63" ht="29.25" customHeight="1" x14ac:dyDescent="0.2">
      <c r="Q14313" s="92" t="s">
        <v>50</v>
      </c>
      <c r="BF14313" s="101" t="s">
        <v>58</v>
      </c>
      <c r="BK14313" s="98" t="s">
        <v>70</v>
      </c>
    </row>
    <row r="14314" spans="17:63" ht="29.25" customHeight="1" x14ac:dyDescent="0.2">
      <c r="Q14314" s="92" t="s">
        <v>50</v>
      </c>
      <c r="BF14314" s="101" t="s">
        <v>58</v>
      </c>
      <c r="BK14314" s="98" t="s">
        <v>70</v>
      </c>
    </row>
    <row r="14315" spans="17:63" ht="29.25" customHeight="1" x14ac:dyDescent="0.2">
      <c r="Q14315" s="92" t="s">
        <v>50</v>
      </c>
      <c r="BF14315" s="101" t="s">
        <v>58</v>
      </c>
      <c r="BK14315" s="98" t="s">
        <v>70</v>
      </c>
    </row>
    <row r="14316" spans="17:63" ht="29.25" customHeight="1" x14ac:dyDescent="0.2">
      <c r="Q14316" s="92" t="s">
        <v>50</v>
      </c>
      <c r="BF14316" s="101" t="s">
        <v>58</v>
      </c>
      <c r="BK14316" s="98" t="s">
        <v>70</v>
      </c>
    </row>
    <row r="14317" spans="17:63" ht="29.25" customHeight="1" x14ac:dyDescent="0.2">
      <c r="Q14317" s="92" t="s">
        <v>50</v>
      </c>
      <c r="BF14317" s="101" t="s">
        <v>58</v>
      </c>
      <c r="BK14317" s="98" t="s">
        <v>70</v>
      </c>
    </row>
    <row r="14318" spans="17:63" ht="29.25" customHeight="1" x14ac:dyDescent="0.2">
      <c r="Q14318" s="92" t="s">
        <v>50</v>
      </c>
      <c r="BF14318" s="101" t="s">
        <v>58</v>
      </c>
      <c r="BK14318" s="98" t="s">
        <v>70</v>
      </c>
    </row>
    <row r="14319" spans="17:63" ht="29.25" customHeight="1" x14ac:dyDescent="0.2">
      <c r="Q14319" s="92" t="s">
        <v>50</v>
      </c>
      <c r="BF14319" s="101" t="s">
        <v>58</v>
      </c>
      <c r="BK14319" s="98" t="s">
        <v>70</v>
      </c>
    </row>
    <row r="14320" spans="17:63" ht="29.25" customHeight="1" x14ac:dyDescent="0.2">
      <c r="Q14320" s="92" t="s">
        <v>50</v>
      </c>
      <c r="BF14320" s="101" t="s">
        <v>58</v>
      </c>
      <c r="BK14320" s="98" t="s">
        <v>70</v>
      </c>
    </row>
    <row r="14321" spans="17:63" ht="29.25" customHeight="1" x14ac:dyDescent="0.2">
      <c r="Q14321" s="92" t="s">
        <v>50</v>
      </c>
      <c r="BF14321" s="101" t="s">
        <v>58</v>
      </c>
      <c r="BK14321" s="98" t="s">
        <v>70</v>
      </c>
    </row>
    <row r="14322" spans="17:63" ht="29.25" customHeight="1" x14ac:dyDescent="0.2">
      <c r="Q14322" s="92" t="s">
        <v>50</v>
      </c>
      <c r="BF14322" s="101" t="s">
        <v>58</v>
      </c>
      <c r="BK14322" s="98" t="s">
        <v>70</v>
      </c>
    </row>
    <row r="14323" spans="17:63" ht="29.25" customHeight="1" x14ac:dyDescent="0.2">
      <c r="Q14323" s="92" t="s">
        <v>50</v>
      </c>
      <c r="BF14323" s="101" t="s">
        <v>58</v>
      </c>
      <c r="BK14323" s="98" t="s">
        <v>70</v>
      </c>
    </row>
    <row r="14324" spans="17:63" ht="29.25" customHeight="1" x14ac:dyDescent="0.2">
      <c r="Q14324" s="92" t="s">
        <v>50</v>
      </c>
      <c r="BF14324" s="101" t="s">
        <v>58</v>
      </c>
      <c r="BK14324" s="98" t="s">
        <v>70</v>
      </c>
    </row>
    <row r="14325" spans="17:63" ht="29.25" customHeight="1" x14ac:dyDescent="0.2">
      <c r="Q14325" s="92" t="s">
        <v>50</v>
      </c>
      <c r="BF14325" s="101" t="s">
        <v>58</v>
      </c>
      <c r="BK14325" s="98" t="s">
        <v>70</v>
      </c>
    </row>
    <row r="14326" spans="17:63" ht="29.25" customHeight="1" x14ac:dyDescent="0.2">
      <c r="Q14326" s="92" t="s">
        <v>50</v>
      </c>
      <c r="BF14326" s="101" t="s">
        <v>58</v>
      </c>
      <c r="BK14326" s="98" t="s">
        <v>70</v>
      </c>
    </row>
    <row r="14327" spans="17:63" ht="29.25" customHeight="1" x14ac:dyDescent="0.2">
      <c r="Q14327" s="92" t="s">
        <v>50</v>
      </c>
      <c r="BF14327" s="101" t="s">
        <v>58</v>
      </c>
      <c r="BK14327" s="98" t="s">
        <v>70</v>
      </c>
    </row>
    <row r="14328" spans="17:63" ht="29.25" customHeight="1" x14ac:dyDescent="0.2">
      <c r="Q14328" s="92" t="s">
        <v>50</v>
      </c>
      <c r="BF14328" s="101" t="s">
        <v>58</v>
      </c>
      <c r="BK14328" s="98" t="s">
        <v>70</v>
      </c>
    </row>
    <row r="14329" spans="17:63" ht="29.25" customHeight="1" x14ac:dyDescent="0.2">
      <c r="Q14329" s="92" t="s">
        <v>50</v>
      </c>
      <c r="BF14329" s="101" t="s">
        <v>58</v>
      </c>
      <c r="BK14329" s="98" t="s">
        <v>70</v>
      </c>
    </row>
    <row r="14330" spans="17:63" ht="29.25" customHeight="1" x14ac:dyDescent="0.2">
      <c r="Q14330" s="92" t="s">
        <v>50</v>
      </c>
      <c r="BF14330" s="101" t="s">
        <v>58</v>
      </c>
      <c r="BK14330" s="98" t="s">
        <v>70</v>
      </c>
    </row>
    <row r="14331" spans="17:63" ht="29.25" customHeight="1" x14ac:dyDescent="0.2">
      <c r="Q14331" s="92" t="s">
        <v>50</v>
      </c>
      <c r="BF14331" s="101" t="s">
        <v>58</v>
      </c>
      <c r="BK14331" s="98" t="s">
        <v>70</v>
      </c>
    </row>
    <row r="14332" spans="17:63" ht="29.25" customHeight="1" x14ac:dyDescent="0.2">
      <c r="Q14332" s="92" t="s">
        <v>50</v>
      </c>
      <c r="BF14332" s="101" t="s">
        <v>58</v>
      </c>
      <c r="BK14332" s="98" t="s">
        <v>70</v>
      </c>
    </row>
    <row r="14333" spans="17:63" ht="29.25" customHeight="1" x14ac:dyDescent="0.2">
      <c r="Q14333" s="92" t="s">
        <v>50</v>
      </c>
      <c r="BF14333" s="101" t="s">
        <v>58</v>
      </c>
      <c r="BK14333" s="98" t="s">
        <v>70</v>
      </c>
    </row>
    <row r="14334" spans="17:63" ht="29.25" customHeight="1" x14ac:dyDescent="0.2">
      <c r="Q14334" s="92" t="s">
        <v>50</v>
      </c>
      <c r="BF14334" s="101" t="s">
        <v>58</v>
      </c>
      <c r="BK14334" s="98" t="s">
        <v>70</v>
      </c>
    </row>
    <row r="14335" spans="17:63" ht="29.25" customHeight="1" x14ac:dyDescent="0.2">
      <c r="Q14335" s="92" t="s">
        <v>50</v>
      </c>
      <c r="BF14335" s="101" t="s">
        <v>58</v>
      </c>
      <c r="BK14335" s="98" t="s">
        <v>70</v>
      </c>
    </row>
    <row r="14336" spans="17:63" ht="29.25" customHeight="1" x14ac:dyDescent="0.2">
      <c r="Q14336" s="92" t="s">
        <v>50</v>
      </c>
      <c r="BF14336" s="101" t="s">
        <v>58</v>
      </c>
      <c r="BK14336" s="98" t="s">
        <v>70</v>
      </c>
    </row>
    <row r="14337" spans="17:63" ht="29.25" customHeight="1" x14ac:dyDescent="0.2">
      <c r="Q14337" s="92" t="s">
        <v>50</v>
      </c>
      <c r="BF14337" s="101" t="s">
        <v>58</v>
      </c>
      <c r="BK14337" s="98" t="s">
        <v>70</v>
      </c>
    </row>
    <row r="14338" spans="17:63" ht="29.25" customHeight="1" x14ac:dyDescent="0.2">
      <c r="Q14338" s="92" t="s">
        <v>50</v>
      </c>
      <c r="BF14338" s="101" t="s">
        <v>58</v>
      </c>
      <c r="BK14338" s="98" t="s">
        <v>70</v>
      </c>
    </row>
    <row r="14339" spans="17:63" ht="29.25" customHeight="1" x14ac:dyDescent="0.2">
      <c r="Q14339" s="92" t="s">
        <v>50</v>
      </c>
      <c r="BF14339" s="101" t="s">
        <v>58</v>
      </c>
      <c r="BK14339" s="98" t="s">
        <v>70</v>
      </c>
    </row>
    <row r="14340" spans="17:63" ht="29.25" customHeight="1" x14ac:dyDescent="0.2">
      <c r="Q14340" s="92" t="s">
        <v>50</v>
      </c>
      <c r="BF14340" s="101" t="s">
        <v>58</v>
      </c>
      <c r="BK14340" s="98" t="s">
        <v>70</v>
      </c>
    </row>
    <row r="14341" spans="17:63" ht="29.25" customHeight="1" x14ac:dyDescent="0.2">
      <c r="Q14341" s="92" t="s">
        <v>50</v>
      </c>
      <c r="BF14341" s="101" t="s">
        <v>58</v>
      </c>
      <c r="BK14341" s="98" t="s">
        <v>70</v>
      </c>
    </row>
    <row r="14342" spans="17:63" ht="29.25" customHeight="1" x14ac:dyDescent="0.2">
      <c r="Q14342" s="92" t="s">
        <v>50</v>
      </c>
      <c r="BF14342" s="101" t="s">
        <v>58</v>
      </c>
      <c r="BK14342" s="98" t="s">
        <v>70</v>
      </c>
    </row>
    <row r="14343" spans="17:63" ht="29.25" customHeight="1" x14ac:dyDescent="0.2">
      <c r="Q14343" s="92" t="s">
        <v>50</v>
      </c>
      <c r="BF14343" s="101" t="s">
        <v>58</v>
      </c>
      <c r="BK14343" s="98" t="s">
        <v>70</v>
      </c>
    </row>
    <row r="14344" spans="17:63" ht="29.25" customHeight="1" x14ac:dyDescent="0.2">
      <c r="Q14344" s="92" t="s">
        <v>50</v>
      </c>
      <c r="BF14344" s="101" t="s">
        <v>58</v>
      </c>
      <c r="BK14344" s="98" t="s">
        <v>70</v>
      </c>
    </row>
    <row r="14345" spans="17:63" ht="29.25" customHeight="1" x14ac:dyDescent="0.2">
      <c r="Q14345" s="92" t="s">
        <v>50</v>
      </c>
      <c r="BF14345" s="101" t="s">
        <v>58</v>
      </c>
      <c r="BK14345" s="98" t="s">
        <v>70</v>
      </c>
    </row>
    <row r="14346" spans="17:63" ht="29.25" customHeight="1" x14ac:dyDescent="0.2">
      <c r="Q14346" s="92" t="s">
        <v>50</v>
      </c>
      <c r="BF14346" s="101" t="s">
        <v>58</v>
      </c>
      <c r="BK14346" s="98" t="s">
        <v>70</v>
      </c>
    </row>
    <row r="14347" spans="17:63" ht="29.25" customHeight="1" x14ac:dyDescent="0.2">
      <c r="Q14347" s="92" t="s">
        <v>50</v>
      </c>
      <c r="BF14347" s="101" t="s">
        <v>58</v>
      </c>
      <c r="BK14347" s="98" t="s">
        <v>70</v>
      </c>
    </row>
    <row r="14348" spans="17:63" ht="29.25" customHeight="1" x14ac:dyDescent="0.2">
      <c r="Q14348" s="92" t="s">
        <v>50</v>
      </c>
      <c r="BF14348" s="101" t="s">
        <v>58</v>
      </c>
      <c r="BK14348" s="98" t="s">
        <v>70</v>
      </c>
    </row>
    <row r="14349" spans="17:63" ht="29.25" customHeight="1" x14ac:dyDescent="0.2">
      <c r="Q14349" s="92" t="s">
        <v>50</v>
      </c>
      <c r="BF14349" s="101" t="s">
        <v>58</v>
      </c>
      <c r="BK14349" s="98" t="s">
        <v>70</v>
      </c>
    </row>
    <row r="14350" spans="17:63" ht="29.25" customHeight="1" x14ac:dyDescent="0.2">
      <c r="Q14350" s="92" t="s">
        <v>50</v>
      </c>
      <c r="BF14350" s="101" t="s">
        <v>58</v>
      </c>
      <c r="BK14350" s="98" t="s">
        <v>70</v>
      </c>
    </row>
    <row r="14351" spans="17:63" ht="29.25" customHeight="1" x14ac:dyDescent="0.2">
      <c r="Q14351" s="92" t="s">
        <v>50</v>
      </c>
      <c r="BF14351" s="101" t="s">
        <v>58</v>
      </c>
      <c r="BK14351" s="98" t="s">
        <v>70</v>
      </c>
    </row>
    <row r="14352" spans="17:63" ht="29.25" customHeight="1" x14ac:dyDescent="0.2">
      <c r="Q14352" s="92" t="s">
        <v>50</v>
      </c>
      <c r="BF14352" s="101" t="s">
        <v>58</v>
      </c>
      <c r="BK14352" s="98" t="s">
        <v>70</v>
      </c>
    </row>
    <row r="14353" spans="17:63" ht="29.25" customHeight="1" x14ac:dyDescent="0.2">
      <c r="Q14353" s="92" t="s">
        <v>50</v>
      </c>
      <c r="BF14353" s="101" t="s">
        <v>58</v>
      </c>
      <c r="BK14353" s="98" t="s">
        <v>70</v>
      </c>
    </row>
    <row r="14354" spans="17:63" ht="29.25" customHeight="1" x14ac:dyDescent="0.2">
      <c r="Q14354" s="92" t="s">
        <v>50</v>
      </c>
      <c r="BF14354" s="101" t="s">
        <v>58</v>
      </c>
      <c r="BK14354" s="98" t="s">
        <v>70</v>
      </c>
    </row>
    <row r="14355" spans="17:63" ht="29.25" customHeight="1" x14ac:dyDescent="0.2">
      <c r="Q14355" s="92" t="s">
        <v>50</v>
      </c>
      <c r="BF14355" s="101" t="s">
        <v>58</v>
      </c>
      <c r="BK14355" s="98" t="s">
        <v>70</v>
      </c>
    </row>
    <row r="14356" spans="17:63" ht="29.25" customHeight="1" x14ac:dyDescent="0.2">
      <c r="Q14356" s="92" t="s">
        <v>50</v>
      </c>
      <c r="BF14356" s="101" t="s">
        <v>58</v>
      </c>
      <c r="BK14356" s="98" t="s">
        <v>70</v>
      </c>
    </row>
    <row r="14357" spans="17:63" ht="29.25" customHeight="1" x14ac:dyDescent="0.2">
      <c r="Q14357" s="92" t="s">
        <v>50</v>
      </c>
      <c r="BF14357" s="101" t="s">
        <v>58</v>
      </c>
      <c r="BK14357" s="98" t="s">
        <v>70</v>
      </c>
    </row>
    <row r="14358" spans="17:63" ht="29.25" customHeight="1" x14ac:dyDescent="0.2">
      <c r="Q14358" s="92" t="s">
        <v>50</v>
      </c>
      <c r="BF14358" s="101" t="s">
        <v>58</v>
      </c>
      <c r="BK14358" s="98" t="s">
        <v>70</v>
      </c>
    </row>
    <row r="14359" spans="17:63" ht="29.25" customHeight="1" x14ac:dyDescent="0.2">
      <c r="Q14359" s="92" t="s">
        <v>50</v>
      </c>
      <c r="BF14359" s="101" t="s">
        <v>58</v>
      </c>
      <c r="BK14359" s="98" t="s">
        <v>70</v>
      </c>
    </row>
    <row r="14360" spans="17:63" ht="29.25" customHeight="1" x14ac:dyDescent="0.2">
      <c r="Q14360" s="92" t="s">
        <v>50</v>
      </c>
      <c r="BF14360" s="101" t="s">
        <v>58</v>
      </c>
      <c r="BK14360" s="98" t="s">
        <v>70</v>
      </c>
    </row>
    <row r="14361" spans="17:63" ht="29.25" customHeight="1" x14ac:dyDescent="0.2">
      <c r="Q14361" s="92" t="s">
        <v>50</v>
      </c>
      <c r="BF14361" s="101" t="s">
        <v>58</v>
      </c>
      <c r="BK14361" s="98" t="s">
        <v>70</v>
      </c>
    </row>
    <row r="14362" spans="17:63" ht="29.25" customHeight="1" x14ac:dyDescent="0.2">
      <c r="Q14362" s="92" t="s">
        <v>50</v>
      </c>
      <c r="BF14362" s="101" t="s">
        <v>58</v>
      </c>
      <c r="BK14362" s="98" t="s">
        <v>70</v>
      </c>
    </row>
    <row r="14363" spans="17:63" ht="29.25" customHeight="1" x14ac:dyDescent="0.2">
      <c r="Q14363" s="92" t="s">
        <v>50</v>
      </c>
      <c r="BF14363" s="101" t="s">
        <v>58</v>
      </c>
      <c r="BK14363" s="98" t="s">
        <v>70</v>
      </c>
    </row>
    <row r="14364" spans="17:63" ht="29.25" customHeight="1" x14ac:dyDescent="0.2">
      <c r="Q14364" s="92" t="s">
        <v>50</v>
      </c>
      <c r="BF14364" s="101" t="s">
        <v>58</v>
      </c>
      <c r="BK14364" s="98" t="s">
        <v>70</v>
      </c>
    </row>
    <row r="14365" spans="17:63" ht="29.25" customHeight="1" x14ac:dyDescent="0.2">
      <c r="Q14365" s="92" t="s">
        <v>50</v>
      </c>
      <c r="BF14365" s="101" t="s">
        <v>58</v>
      </c>
      <c r="BK14365" s="98" t="s">
        <v>70</v>
      </c>
    </row>
    <row r="14366" spans="17:63" ht="29.25" customHeight="1" x14ac:dyDescent="0.2">
      <c r="Q14366" s="92" t="s">
        <v>50</v>
      </c>
      <c r="BF14366" s="101" t="s">
        <v>58</v>
      </c>
      <c r="BK14366" s="98" t="s">
        <v>70</v>
      </c>
    </row>
    <row r="14367" spans="17:63" ht="29.25" customHeight="1" x14ac:dyDescent="0.2">
      <c r="Q14367" s="92" t="s">
        <v>50</v>
      </c>
      <c r="BF14367" s="101" t="s">
        <v>58</v>
      </c>
      <c r="BK14367" s="98" t="s">
        <v>70</v>
      </c>
    </row>
    <row r="14368" spans="17:63" ht="29.25" customHeight="1" x14ac:dyDescent="0.2">
      <c r="Q14368" s="92" t="s">
        <v>50</v>
      </c>
      <c r="BF14368" s="101" t="s">
        <v>58</v>
      </c>
      <c r="BK14368" s="98" t="s">
        <v>70</v>
      </c>
    </row>
    <row r="14369" spans="17:63" ht="29.25" customHeight="1" x14ac:dyDescent="0.2">
      <c r="Q14369" s="92" t="s">
        <v>50</v>
      </c>
      <c r="BF14369" s="101" t="s">
        <v>58</v>
      </c>
      <c r="BK14369" s="98" t="s">
        <v>70</v>
      </c>
    </row>
    <row r="14370" spans="17:63" ht="29.25" customHeight="1" x14ac:dyDescent="0.2">
      <c r="Q14370" s="92" t="s">
        <v>50</v>
      </c>
      <c r="BF14370" s="101" t="s">
        <v>58</v>
      </c>
      <c r="BK14370" s="98" t="s">
        <v>70</v>
      </c>
    </row>
    <row r="14371" spans="17:63" ht="29.25" customHeight="1" x14ac:dyDescent="0.2">
      <c r="Q14371" s="92" t="s">
        <v>50</v>
      </c>
      <c r="BF14371" s="101" t="s">
        <v>58</v>
      </c>
      <c r="BK14371" s="98" t="s">
        <v>70</v>
      </c>
    </row>
    <row r="14372" spans="17:63" ht="29.25" customHeight="1" x14ac:dyDescent="0.2">
      <c r="Q14372" s="92" t="s">
        <v>50</v>
      </c>
      <c r="BF14372" s="101" t="s">
        <v>58</v>
      </c>
      <c r="BK14372" s="98" t="s">
        <v>70</v>
      </c>
    </row>
    <row r="14373" spans="17:63" ht="29.25" customHeight="1" x14ac:dyDescent="0.2">
      <c r="Q14373" s="92" t="s">
        <v>50</v>
      </c>
      <c r="BF14373" s="101" t="s">
        <v>58</v>
      </c>
      <c r="BK14373" s="98" t="s">
        <v>70</v>
      </c>
    </row>
    <row r="14374" spans="17:63" ht="29.25" customHeight="1" x14ac:dyDescent="0.2">
      <c r="Q14374" s="92" t="s">
        <v>50</v>
      </c>
      <c r="BF14374" s="101" t="s">
        <v>58</v>
      </c>
      <c r="BK14374" s="98" t="s">
        <v>70</v>
      </c>
    </row>
    <row r="14375" spans="17:63" ht="29.25" customHeight="1" x14ac:dyDescent="0.2">
      <c r="Q14375" s="92" t="s">
        <v>50</v>
      </c>
      <c r="BF14375" s="101" t="s">
        <v>58</v>
      </c>
      <c r="BK14375" s="98" t="s">
        <v>70</v>
      </c>
    </row>
    <row r="14376" spans="17:63" ht="29.25" customHeight="1" x14ac:dyDescent="0.2">
      <c r="Q14376" s="92" t="s">
        <v>50</v>
      </c>
      <c r="BF14376" s="101" t="s">
        <v>58</v>
      </c>
      <c r="BK14376" s="98" t="s">
        <v>70</v>
      </c>
    </row>
    <row r="14377" spans="17:63" ht="29.25" customHeight="1" x14ac:dyDescent="0.2">
      <c r="Q14377" s="92" t="s">
        <v>50</v>
      </c>
      <c r="BF14377" s="101" t="s">
        <v>58</v>
      </c>
      <c r="BK14377" s="98" t="s">
        <v>70</v>
      </c>
    </row>
    <row r="14378" spans="17:63" ht="29.25" customHeight="1" x14ac:dyDescent="0.2">
      <c r="Q14378" s="92" t="s">
        <v>50</v>
      </c>
      <c r="BF14378" s="101" t="s">
        <v>58</v>
      </c>
      <c r="BK14378" s="98" t="s">
        <v>70</v>
      </c>
    </row>
    <row r="14379" spans="17:63" ht="29.25" customHeight="1" x14ac:dyDescent="0.2">
      <c r="Q14379" s="92" t="s">
        <v>50</v>
      </c>
      <c r="BF14379" s="101" t="s">
        <v>58</v>
      </c>
      <c r="BK14379" s="98" t="s">
        <v>70</v>
      </c>
    </row>
    <row r="14380" spans="17:63" ht="29.25" customHeight="1" x14ac:dyDescent="0.2">
      <c r="Q14380" s="92" t="s">
        <v>50</v>
      </c>
      <c r="BF14380" s="101" t="s">
        <v>58</v>
      </c>
      <c r="BK14380" s="98" t="s">
        <v>70</v>
      </c>
    </row>
    <row r="14381" spans="17:63" ht="29.25" customHeight="1" x14ac:dyDescent="0.2">
      <c r="Q14381" s="92" t="s">
        <v>50</v>
      </c>
      <c r="BF14381" s="101" t="s">
        <v>58</v>
      </c>
      <c r="BK14381" s="98" t="s">
        <v>70</v>
      </c>
    </row>
    <row r="14382" spans="17:63" ht="29.25" customHeight="1" x14ac:dyDescent="0.2">
      <c r="Q14382" s="92" t="s">
        <v>50</v>
      </c>
      <c r="BF14382" s="101" t="s">
        <v>58</v>
      </c>
      <c r="BK14382" s="98" t="s">
        <v>70</v>
      </c>
    </row>
    <row r="14383" spans="17:63" ht="29.25" customHeight="1" x14ac:dyDescent="0.2">
      <c r="Q14383" s="92" t="s">
        <v>50</v>
      </c>
      <c r="BF14383" s="101" t="s">
        <v>58</v>
      </c>
      <c r="BK14383" s="98" t="s">
        <v>70</v>
      </c>
    </row>
    <row r="14384" spans="17:63" ht="29.25" customHeight="1" x14ac:dyDescent="0.2">
      <c r="Q14384" s="92" t="s">
        <v>50</v>
      </c>
      <c r="BF14384" s="101" t="s">
        <v>58</v>
      </c>
      <c r="BK14384" s="98" t="s">
        <v>70</v>
      </c>
    </row>
    <row r="14385" spans="17:63" ht="29.25" customHeight="1" x14ac:dyDescent="0.2">
      <c r="Q14385" s="92" t="s">
        <v>50</v>
      </c>
      <c r="BF14385" s="101" t="s">
        <v>58</v>
      </c>
      <c r="BK14385" s="98" t="s">
        <v>70</v>
      </c>
    </row>
    <row r="14386" spans="17:63" ht="29.25" customHeight="1" x14ac:dyDescent="0.2">
      <c r="Q14386" s="92" t="s">
        <v>50</v>
      </c>
      <c r="BF14386" s="101" t="s">
        <v>58</v>
      </c>
      <c r="BK14386" s="98" t="s">
        <v>70</v>
      </c>
    </row>
    <row r="14387" spans="17:63" ht="29.25" customHeight="1" x14ac:dyDescent="0.2">
      <c r="Q14387" s="92" t="s">
        <v>50</v>
      </c>
      <c r="BF14387" s="101" t="s">
        <v>58</v>
      </c>
      <c r="BK14387" s="98" t="s">
        <v>70</v>
      </c>
    </row>
    <row r="14388" spans="17:63" ht="29.25" customHeight="1" x14ac:dyDescent="0.2">
      <c r="Q14388" s="92" t="s">
        <v>50</v>
      </c>
      <c r="BF14388" s="101" t="s">
        <v>58</v>
      </c>
      <c r="BK14388" s="98" t="s">
        <v>70</v>
      </c>
    </row>
    <row r="14389" spans="17:63" ht="29.25" customHeight="1" x14ac:dyDescent="0.2">
      <c r="Q14389" s="92" t="s">
        <v>50</v>
      </c>
      <c r="BF14389" s="101" t="s">
        <v>58</v>
      </c>
      <c r="BK14389" s="98" t="s">
        <v>70</v>
      </c>
    </row>
    <row r="14390" spans="17:63" ht="29.25" customHeight="1" x14ac:dyDescent="0.2">
      <c r="Q14390" s="92" t="s">
        <v>50</v>
      </c>
      <c r="BF14390" s="101" t="s">
        <v>58</v>
      </c>
      <c r="BK14390" s="98" t="s">
        <v>70</v>
      </c>
    </row>
    <row r="14391" spans="17:63" ht="29.25" customHeight="1" x14ac:dyDescent="0.2">
      <c r="Q14391" s="92" t="s">
        <v>50</v>
      </c>
      <c r="BF14391" s="101" t="s">
        <v>58</v>
      </c>
      <c r="BK14391" s="98" t="s">
        <v>70</v>
      </c>
    </row>
    <row r="14392" spans="17:63" ht="29.25" customHeight="1" x14ac:dyDescent="0.2">
      <c r="Q14392" s="92" t="s">
        <v>50</v>
      </c>
      <c r="BF14392" s="101" t="s">
        <v>58</v>
      </c>
      <c r="BK14392" s="98" t="s">
        <v>70</v>
      </c>
    </row>
    <row r="14393" spans="17:63" ht="29.25" customHeight="1" x14ac:dyDescent="0.2">
      <c r="Q14393" s="92" t="s">
        <v>50</v>
      </c>
      <c r="BF14393" s="101" t="s">
        <v>58</v>
      </c>
      <c r="BK14393" s="98" t="s">
        <v>70</v>
      </c>
    </row>
    <row r="14394" spans="17:63" ht="29.25" customHeight="1" x14ac:dyDescent="0.2">
      <c r="Q14394" s="92" t="s">
        <v>50</v>
      </c>
      <c r="BF14394" s="101" t="s">
        <v>58</v>
      </c>
      <c r="BK14394" s="98" t="s">
        <v>70</v>
      </c>
    </row>
    <row r="14395" spans="17:63" ht="29.25" customHeight="1" x14ac:dyDescent="0.2">
      <c r="Q14395" s="92" t="s">
        <v>50</v>
      </c>
      <c r="BF14395" s="101" t="s">
        <v>58</v>
      </c>
      <c r="BK14395" s="98" t="s">
        <v>70</v>
      </c>
    </row>
    <row r="14396" spans="17:63" ht="29.25" customHeight="1" x14ac:dyDescent="0.2">
      <c r="Q14396" s="92" t="s">
        <v>50</v>
      </c>
      <c r="BF14396" s="101" t="s">
        <v>58</v>
      </c>
      <c r="BK14396" s="98" t="s">
        <v>70</v>
      </c>
    </row>
    <row r="14397" spans="17:63" ht="29.25" customHeight="1" x14ac:dyDescent="0.2">
      <c r="Q14397" s="92" t="s">
        <v>50</v>
      </c>
      <c r="BF14397" s="101" t="s">
        <v>58</v>
      </c>
      <c r="BK14397" s="98" t="s">
        <v>70</v>
      </c>
    </row>
    <row r="14398" spans="17:63" ht="29.25" customHeight="1" x14ac:dyDescent="0.2">
      <c r="Q14398" s="92" t="s">
        <v>50</v>
      </c>
      <c r="BF14398" s="101" t="s">
        <v>58</v>
      </c>
      <c r="BK14398" s="98" t="s">
        <v>70</v>
      </c>
    </row>
    <row r="14399" spans="17:63" ht="29.25" customHeight="1" x14ac:dyDescent="0.2">
      <c r="Q14399" s="92" t="s">
        <v>50</v>
      </c>
      <c r="BF14399" s="101" t="s">
        <v>58</v>
      </c>
      <c r="BK14399" s="98" t="s">
        <v>70</v>
      </c>
    </row>
    <row r="14400" spans="17:63" ht="29.25" customHeight="1" x14ac:dyDescent="0.2">
      <c r="Q14400" s="92" t="s">
        <v>50</v>
      </c>
      <c r="BF14400" s="101" t="s">
        <v>58</v>
      </c>
      <c r="BK14400" s="98" t="s">
        <v>70</v>
      </c>
    </row>
    <row r="14401" spans="17:63" ht="29.25" customHeight="1" x14ac:dyDescent="0.2">
      <c r="Q14401" s="92" t="s">
        <v>50</v>
      </c>
      <c r="BF14401" s="101" t="s">
        <v>58</v>
      </c>
      <c r="BK14401" s="98" t="s">
        <v>70</v>
      </c>
    </row>
    <row r="14402" spans="17:63" ht="29.25" customHeight="1" x14ac:dyDescent="0.2">
      <c r="Q14402" s="92" t="s">
        <v>50</v>
      </c>
      <c r="BF14402" s="101" t="s">
        <v>58</v>
      </c>
      <c r="BK14402" s="98" t="s">
        <v>70</v>
      </c>
    </row>
    <row r="14403" spans="17:63" ht="29.25" customHeight="1" x14ac:dyDescent="0.2">
      <c r="Q14403" s="92" t="s">
        <v>50</v>
      </c>
      <c r="BF14403" s="101" t="s">
        <v>58</v>
      </c>
      <c r="BK14403" s="98" t="s">
        <v>70</v>
      </c>
    </row>
    <row r="14404" spans="17:63" ht="29.25" customHeight="1" x14ac:dyDescent="0.2">
      <c r="Q14404" s="92" t="s">
        <v>50</v>
      </c>
      <c r="BF14404" s="101" t="s">
        <v>58</v>
      </c>
      <c r="BK14404" s="98" t="s">
        <v>70</v>
      </c>
    </row>
    <row r="14405" spans="17:63" ht="29.25" customHeight="1" x14ac:dyDescent="0.2">
      <c r="Q14405" s="92" t="s">
        <v>50</v>
      </c>
      <c r="BF14405" s="101" t="s">
        <v>58</v>
      </c>
      <c r="BK14405" s="98" t="s">
        <v>70</v>
      </c>
    </row>
    <row r="14406" spans="17:63" ht="29.25" customHeight="1" x14ac:dyDescent="0.2">
      <c r="Q14406" s="92" t="s">
        <v>50</v>
      </c>
      <c r="BF14406" s="101" t="s">
        <v>58</v>
      </c>
      <c r="BK14406" s="98" t="s">
        <v>70</v>
      </c>
    </row>
    <row r="14407" spans="17:63" ht="29.25" customHeight="1" x14ac:dyDescent="0.2">
      <c r="Q14407" s="92" t="s">
        <v>50</v>
      </c>
      <c r="BF14407" s="101" t="s">
        <v>58</v>
      </c>
      <c r="BK14407" s="98" t="s">
        <v>70</v>
      </c>
    </row>
    <row r="14408" spans="17:63" ht="29.25" customHeight="1" x14ac:dyDescent="0.2">
      <c r="Q14408" s="92" t="s">
        <v>50</v>
      </c>
      <c r="BF14408" s="101" t="s">
        <v>58</v>
      </c>
      <c r="BK14408" s="98" t="s">
        <v>70</v>
      </c>
    </row>
    <row r="14409" spans="17:63" ht="29.25" customHeight="1" x14ac:dyDescent="0.2">
      <c r="Q14409" s="92" t="s">
        <v>50</v>
      </c>
      <c r="BF14409" s="101" t="s">
        <v>58</v>
      </c>
      <c r="BK14409" s="98" t="s">
        <v>70</v>
      </c>
    </row>
    <row r="14410" spans="17:63" ht="29.25" customHeight="1" x14ac:dyDescent="0.2">
      <c r="Q14410" s="92" t="s">
        <v>50</v>
      </c>
      <c r="BF14410" s="101" t="s">
        <v>58</v>
      </c>
      <c r="BK14410" s="98" t="s">
        <v>70</v>
      </c>
    </row>
    <row r="14411" spans="17:63" ht="29.25" customHeight="1" x14ac:dyDescent="0.2">
      <c r="Q14411" s="92" t="s">
        <v>50</v>
      </c>
      <c r="BF14411" s="101" t="s">
        <v>58</v>
      </c>
      <c r="BK14411" s="98" t="s">
        <v>70</v>
      </c>
    </row>
    <row r="14412" spans="17:63" ht="29.25" customHeight="1" x14ac:dyDescent="0.2">
      <c r="Q14412" s="92" t="s">
        <v>50</v>
      </c>
      <c r="BF14412" s="101" t="s">
        <v>58</v>
      </c>
      <c r="BK14412" s="98" t="s">
        <v>70</v>
      </c>
    </row>
    <row r="14413" spans="17:63" ht="29.25" customHeight="1" x14ac:dyDescent="0.2">
      <c r="Q14413" s="92" t="s">
        <v>50</v>
      </c>
      <c r="BF14413" s="101" t="s">
        <v>58</v>
      </c>
      <c r="BK14413" s="98" t="s">
        <v>70</v>
      </c>
    </row>
    <row r="14414" spans="17:63" ht="29.25" customHeight="1" x14ac:dyDescent="0.2">
      <c r="Q14414" s="92" t="s">
        <v>50</v>
      </c>
      <c r="BF14414" s="101" t="s">
        <v>58</v>
      </c>
      <c r="BK14414" s="98" t="s">
        <v>70</v>
      </c>
    </row>
    <row r="14415" spans="17:63" ht="29.25" customHeight="1" x14ac:dyDescent="0.2">
      <c r="Q14415" s="92" t="s">
        <v>50</v>
      </c>
      <c r="BF14415" s="101" t="s">
        <v>58</v>
      </c>
      <c r="BK14415" s="98" t="s">
        <v>70</v>
      </c>
    </row>
    <row r="14416" spans="17:63" ht="29.25" customHeight="1" x14ac:dyDescent="0.2">
      <c r="Q14416" s="92" t="s">
        <v>50</v>
      </c>
      <c r="BF14416" s="101" t="s">
        <v>58</v>
      </c>
      <c r="BK14416" s="98" t="s">
        <v>70</v>
      </c>
    </row>
    <row r="14417" spans="17:63" ht="29.25" customHeight="1" x14ac:dyDescent="0.2">
      <c r="Q14417" s="92" t="s">
        <v>50</v>
      </c>
      <c r="BF14417" s="101" t="s">
        <v>58</v>
      </c>
      <c r="BK14417" s="98" t="s">
        <v>70</v>
      </c>
    </row>
    <row r="14418" spans="17:63" ht="29.25" customHeight="1" x14ac:dyDescent="0.2">
      <c r="Q14418" s="92" t="s">
        <v>50</v>
      </c>
      <c r="BF14418" s="101" t="s">
        <v>58</v>
      </c>
      <c r="BK14418" s="98" t="s">
        <v>70</v>
      </c>
    </row>
    <row r="14419" spans="17:63" ht="29.25" customHeight="1" x14ac:dyDescent="0.2">
      <c r="Q14419" s="92" t="s">
        <v>50</v>
      </c>
      <c r="BF14419" s="101" t="s">
        <v>58</v>
      </c>
      <c r="BK14419" s="98" t="s">
        <v>70</v>
      </c>
    </row>
    <row r="14420" spans="17:63" ht="29.25" customHeight="1" x14ac:dyDescent="0.2">
      <c r="Q14420" s="92" t="s">
        <v>50</v>
      </c>
      <c r="BF14420" s="101" t="s">
        <v>58</v>
      </c>
      <c r="BK14420" s="98" t="s">
        <v>70</v>
      </c>
    </row>
    <row r="14421" spans="17:63" ht="29.25" customHeight="1" x14ac:dyDescent="0.2">
      <c r="Q14421" s="92" t="s">
        <v>50</v>
      </c>
      <c r="BF14421" s="101" t="s">
        <v>58</v>
      </c>
      <c r="BK14421" s="98" t="s">
        <v>70</v>
      </c>
    </row>
    <row r="14422" spans="17:63" ht="29.25" customHeight="1" x14ac:dyDescent="0.2">
      <c r="Q14422" s="92" t="s">
        <v>50</v>
      </c>
      <c r="BF14422" s="101" t="s">
        <v>58</v>
      </c>
      <c r="BK14422" s="98" t="s">
        <v>70</v>
      </c>
    </row>
    <row r="14423" spans="17:63" ht="29.25" customHeight="1" x14ac:dyDescent="0.2">
      <c r="Q14423" s="92" t="s">
        <v>50</v>
      </c>
      <c r="BF14423" s="101" t="s">
        <v>58</v>
      </c>
      <c r="BK14423" s="98" t="s">
        <v>70</v>
      </c>
    </row>
    <row r="14424" spans="17:63" ht="29.25" customHeight="1" x14ac:dyDescent="0.2">
      <c r="Q14424" s="92" t="s">
        <v>50</v>
      </c>
      <c r="BF14424" s="101" t="s">
        <v>58</v>
      </c>
      <c r="BK14424" s="98" t="s">
        <v>70</v>
      </c>
    </row>
    <row r="14425" spans="17:63" ht="29.25" customHeight="1" x14ac:dyDescent="0.2">
      <c r="Q14425" s="92" t="s">
        <v>50</v>
      </c>
      <c r="BF14425" s="101" t="s">
        <v>58</v>
      </c>
      <c r="BK14425" s="98" t="s">
        <v>70</v>
      </c>
    </row>
    <row r="14426" spans="17:63" ht="29.25" customHeight="1" x14ac:dyDescent="0.2">
      <c r="Q14426" s="92" t="s">
        <v>50</v>
      </c>
      <c r="BF14426" s="101" t="s">
        <v>58</v>
      </c>
      <c r="BK14426" s="98" t="s">
        <v>70</v>
      </c>
    </row>
    <row r="14427" spans="17:63" ht="29.25" customHeight="1" x14ac:dyDescent="0.2">
      <c r="Q14427" s="92" t="s">
        <v>50</v>
      </c>
      <c r="BF14427" s="101" t="s">
        <v>58</v>
      </c>
      <c r="BK14427" s="98" t="s">
        <v>70</v>
      </c>
    </row>
    <row r="14428" spans="17:63" ht="29.25" customHeight="1" x14ac:dyDescent="0.2">
      <c r="Q14428" s="92" t="s">
        <v>50</v>
      </c>
      <c r="BF14428" s="101" t="s">
        <v>58</v>
      </c>
      <c r="BK14428" s="98" t="s">
        <v>70</v>
      </c>
    </row>
    <row r="14429" spans="17:63" ht="29.25" customHeight="1" x14ac:dyDescent="0.2">
      <c r="Q14429" s="92" t="s">
        <v>50</v>
      </c>
      <c r="BF14429" s="101" t="s">
        <v>58</v>
      </c>
      <c r="BK14429" s="98" t="s">
        <v>70</v>
      </c>
    </row>
    <row r="14430" spans="17:63" ht="29.25" customHeight="1" x14ac:dyDescent="0.2">
      <c r="Q14430" s="92" t="s">
        <v>50</v>
      </c>
      <c r="BF14430" s="101" t="s">
        <v>58</v>
      </c>
      <c r="BK14430" s="98" t="s">
        <v>70</v>
      </c>
    </row>
    <row r="14431" spans="17:63" ht="29.25" customHeight="1" x14ac:dyDescent="0.2">
      <c r="Q14431" s="92" t="s">
        <v>50</v>
      </c>
      <c r="BF14431" s="101" t="s">
        <v>58</v>
      </c>
      <c r="BK14431" s="98" t="s">
        <v>70</v>
      </c>
    </row>
    <row r="14432" spans="17:63" ht="29.25" customHeight="1" x14ac:dyDescent="0.2">
      <c r="Q14432" s="92" t="s">
        <v>50</v>
      </c>
      <c r="BF14432" s="101" t="s">
        <v>58</v>
      </c>
      <c r="BK14432" s="98" t="s">
        <v>70</v>
      </c>
    </row>
    <row r="14433" spans="17:63" ht="29.25" customHeight="1" x14ac:dyDescent="0.2">
      <c r="Q14433" s="92" t="s">
        <v>50</v>
      </c>
      <c r="BF14433" s="101" t="s">
        <v>58</v>
      </c>
      <c r="BK14433" s="98" t="s">
        <v>70</v>
      </c>
    </row>
    <row r="14434" spans="17:63" ht="29.25" customHeight="1" x14ac:dyDescent="0.2">
      <c r="Q14434" s="92" t="s">
        <v>50</v>
      </c>
      <c r="BF14434" s="101" t="s">
        <v>58</v>
      </c>
      <c r="BK14434" s="98" t="s">
        <v>70</v>
      </c>
    </row>
    <row r="14435" spans="17:63" ht="29.25" customHeight="1" x14ac:dyDescent="0.2">
      <c r="Q14435" s="92" t="s">
        <v>50</v>
      </c>
      <c r="BF14435" s="101" t="s">
        <v>58</v>
      </c>
      <c r="BK14435" s="98" t="s">
        <v>70</v>
      </c>
    </row>
    <row r="14436" spans="17:63" ht="29.25" customHeight="1" x14ac:dyDescent="0.2">
      <c r="Q14436" s="92" t="s">
        <v>50</v>
      </c>
      <c r="BF14436" s="101" t="s">
        <v>58</v>
      </c>
      <c r="BK14436" s="98" t="s">
        <v>70</v>
      </c>
    </row>
    <row r="14437" spans="17:63" ht="29.25" customHeight="1" x14ac:dyDescent="0.2">
      <c r="Q14437" s="92" t="s">
        <v>50</v>
      </c>
      <c r="BF14437" s="101" t="s">
        <v>58</v>
      </c>
      <c r="BK14437" s="98" t="s">
        <v>70</v>
      </c>
    </row>
    <row r="14438" spans="17:63" ht="29.25" customHeight="1" x14ac:dyDescent="0.2">
      <c r="Q14438" s="92" t="s">
        <v>50</v>
      </c>
      <c r="BF14438" s="101" t="s">
        <v>58</v>
      </c>
      <c r="BK14438" s="98" t="s">
        <v>70</v>
      </c>
    </row>
    <row r="14439" spans="17:63" ht="29.25" customHeight="1" x14ac:dyDescent="0.2">
      <c r="Q14439" s="92" t="s">
        <v>50</v>
      </c>
      <c r="BF14439" s="101" t="s">
        <v>58</v>
      </c>
      <c r="BK14439" s="98" t="s">
        <v>70</v>
      </c>
    </row>
    <row r="14440" spans="17:63" ht="29.25" customHeight="1" x14ac:dyDescent="0.2">
      <c r="Q14440" s="92" t="s">
        <v>50</v>
      </c>
      <c r="BF14440" s="101" t="s">
        <v>58</v>
      </c>
      <c r="BK14440" s="98" t="s">
        <v>70</v>
      </c>
    </row>
    <row r="14441" spans="17:63" ht="29.25" customHeight="1" x14ac:dyDescent="0.2">
      <c r="Q14441" s="92" t="s">
        <v>50</v>
      </c>
      <c r="BF14441" s="101" t="s">
        <v>58</v>
      </c>
      <c r="BK14441" s="98" t="s">
        <v>70</v>
      </c>
    </row>
    <row r="14442" spans="17:63" ht="29.25" customHeight="1" x14ac:dyDescent="0.2">
      <c r="Q14442" s="92" t="s">
        <v>50</v>
      </c>
      <c r="BF14442" s="101" t="s">
        <v>58</v>
      </c>
      <c r="BK14442" s="98" t="s">
        <v>70</v>
      </c>
    </row>
    <row r="14443" spans="17:63" ht="29.25" customHeight="1" x14ac:dyDescent="0.2">
      <c r="Q14443" s="92" t="s">
        <v>50</v>
      </c>
      <c r="BF14443" s="101" t="s">
        <v>58</v>
      </c>
      <c r="BK14443" s="98" t="s">
        <v>70</v>
      </c>
    </row>
    <row r="14444" spans="17:63" ht="29.25" customHeight="1" x14ac:dyDescent="0.2">
      <c r="Q14444" s="92" t="s">
        <v>50</v>
      </c>
      <c r="BF14444" s="101" t="s">
        <v>58</v>
      </c>
      <c r="BK14444" s="98" t="s">
        <v>70</v>
      </c>
    </row>
    <row r="14445" spans="17:63" ht="29.25" customHeight="1" x14ac:dyDescent="0.2">
      <c r="Q14445" s="92" t="s">
        <v>50</v>
      </c>
      <c r="BF14445" s="101" t="s">
        <v>58</v>
      </c>
      <c r="BK14445" s="98" t="s">
        <v>70</v>
      </c>
    </row>
    <row r="14446" spans="17:63" ht="29.25" customHeight="1" x14ac:dyDescent="0.2">
      <c r="Q14446" s="92" t="s">
        <v>50</v>
      </c>
      <c r="BF14446" s="101" t="s">
        <v>58</v>
      </c>
      <c r="BK14446" s="98" t="s">
        <v>70</v>
      </c>
    </row>
    <row r="14447" spans="17:63" ht="29.25" customHeight="1" x14ac:dyDescent="0.2">
      <c r="Q14447" s="92" t="s">
        <v>50</v>
      </c>
      <c r="BF14447" s="101" t="s">
        <v>58</v>
      </c>
      <c r="BK14447" s="98" t="s">
        <v>70</v>
      </c>
    </row>
    <row r="14448" spans="17:63" ht="29.25" customHeight="1" x14ac:dyDescent="0.2">
      <c r="Q14448" s="92" t="s">
        <v>50</v>
      </c>
      <c r="BF14448" s="101" t="s">
        <v>58</v>
      </c>
      <c r="BK14448" s="98" t="s">
        <v>70</v>
      </c>
    </row>
    <row r="14449" spans="17:63" ht="29.25" customHeight="1" x14ac:dyDescent="0.2">
      <c r="Q14449" s="92" t="s">
        <v>50</v>
      </c>
      <c r="BF14449" s="101" t="s">
        <v>58</v>
      </c>
      <c r="BK14449" s="98" t="s">
        <v>70</v>
      </c>
    </row>
    <row r="14450" spans="17:63" ht="29.25" customHeight="1" x14ac:dyDescent="0.2">
      <c r="Q14450" s="92" t="s">
        <v>50</v>
      </c>
      <c r="BF14450" s="101" t="s">
        <v>58</v>
      </c>
      <c r="BK14450" s="98" t="s">
        <v>70</v>
      </c>
    </row>
    <row r="14451" spans="17:63" ht="29.25" customHeight="1" x14ac:dyDescent="0.2">
      <c r="Q14451" s="92" t="s">
        <v>50</v>
      </c>
      <c r="BF14451" s="101" t="s">
        <v>58</v>
      </c>
      <c r="BK14451" s="98" t="s">
        <v>70</v>
      </c>
    </row>
    <row r="14452" spans="17:63" ht="29.25" customHeight="1" x14ac:dyDescent="0.2">
      <c r="Q14452" s="92" t="s">
        <v>50</v>
      </c>
      <c r="BF14452" s="101" t="s">
        <v>58</v>
      </c>
      <c r="BK14452" s="98" t="s">
        <v>70</v>
      </c>
    </row>
    <row r="14453" spans="17:63" ht="29.25" customHeight="1" x14ac:dyDescent="0.2">
      <c r="Q14453" s="92" t="s">
        <v>50</v>
      </c>
      <c r="BF14453" s="101" t="s">
        <v>58</v>
      </c>
      <c r="BK14453" s="98" t="s">
        <v>70</v>
      </c>
    </row>
    <row r="14454" spans="17:63" ht="29.25" customHeight="1" x14ac:dyDescent="0.2">
      <c r="Q14454" s="92" t="s">
        <v>50</v>
      </c>
      <c r="BF14454" s="101" t="s">
        <v>58</v>
      </c>
      <c r="BK14454" s="98" t="s">
        <v>70</v>
      </c>
    </row>
    <row r="14455" spans="17:63" ht="29.25" customHeight="1" x14ac:dyDescent="0.2">
      <c r="Q14455" s="92" t="s">
        <v>50</v>
      </c>
      <c r="BF14455" s="101" t="s">
        <v>58</v>
      </c>
      <c r="BK14455" s="98" t="s">
        <v>70</v>
      </c>
    </row>
    <row r="14456" spans="17:63" ht="29.25" customHeight="1" x14ac:dyDescent="0.2">
      <c r="Q14456" s="92" t="s">
        <v>50</v>
      </c>
      <c r="BF14456" s="101" t="s">
        <v>58</v>
      </c>
      <c r="BK14456" s="98" t="s">
        <v>70</v>
      </c>
    </row>
    <row r="14457" spans="17:63" ht="29.25" customHeight="1" x14ac:dyDescent="0.2">
      <c r="Q14457" s="92" t="s">
        <v>50</v>
      </c>
      <c r="BF14457" s="101" t="s">
        <v>58</v>
      </c>
      <c r="BK14457" s="98" t="s">
        <v>70</v>
      </c>
    </row>
    <row r="14458" spans="17:63" ht="29.25" customHeight="1" x14ac:dyDescent="0.2">
      <c r="Q14458" s="92" t="s">
        <v>50</v>
      </c>
      <c r="BF14458" s="101" t="s">
        <v>58</v>
      </c>
      <c r="BK14458" s="98" t="s">
        <v>70</v>
      </c>
    </row>
    <row r="14459" spans="17:63" ht="29.25" customHeight="1" x14ac:dyDescent="0.2">
      <c r="Q14459" s="92" t="s">
        <v>50</v>
      </c>
      <c r="BF14459" s="101" t="s">
        <v>58</v>
      </c>
      <c r="BK14459" s="98" t="s">
        <v>70</v>
      </c>
    </row>
    <row r="14460" spans="17:63" ht="29.25" customHeight="1" x14ac:dyDescent="0.2">
      <c r="Q14460" s="92" t="s">
        <v>50</v>
      </c>
      <c r="BF14460" s="101" t="s">
        <v>58</v>
      </c>
      <c r="BK14460" s="98" t="s">
        <v>70</v>
      </c>
    </row>
    <row r="14461" spans="17:63" ht="29.25" customHeight="1" x14ac:dyDescent="0.2">
      <c r="Q14461" s="92" t="s">
        <v>50</v>
      </c>
      <c r="BF14461" s="101" t="s">
        <v>58</v>
      </c>
      <c r="BK14461" s="98" t="s">
        <v>70</v>
      </c>
    </row>
    <row r="14462" spans="17:63" ht="29.25" customHeight="1" x14ac:dyDescent="0.2">
      <c r="Q14462" s="92" t="s">
        <v>50</v>
      </c>
      <c r="BF14462" s="101" t="s">
        <v>58</v>
      </c>
      <c r="BK14462" s="98" t="s">
        <v>70</v>
      </c>
    </row>
    <row r="14463" spans="17:63" ht="29.25" customHeight="1" x14ac:dyDescent="0.2">
      <c r="Q14463" s="92" t="s">
        <v>50</v>
      </c>
      <c r="BF14463" s="101" t="s">
        <v>58</v>
      </c>
      <c r="BK14463" s="98" t="s">
        <v>70</v>
      </c>
    </row>
    <row r="14464" spans="17:63" ht="29.25" customHeight="1" x14ac:dyDescent="0.2">
      <c r="Q14464" s="92" t="s">
        <v>50</v>
      </c>
      <c r="BF14464" s="101" t="s">
        <v>58</v>
      </c>
      <c r="BK14464" s="98" t="s">
        <v>70</v>
      </c>
    </row>
    <row r="14465" spans="17:63" ht="29.25" customHeight="1" x14ac:dyDescent="0.2">
      <c r="Q14465" s="92" t="s">
        <v>50</v>
      </c>
      <c r="BF14465" s="101" t="s">
        <v>58</v>
      </c>
      <c r="BK14465" s="98" t="s">
        <v>70</v>
      </c>
    </row>
    <row r="14466" spans="17:63" ht="29.25" customHeight="1" x14ac:dyDescent="0.2">
      <c r="Q14466" s="92" t="s">
        <v>50</v>
      </c>
      <c r="BF14466" s="101" t="s">
        <v>58</v>
      </c>
      <c r="BK14466" s="98" t="s">
        <v>70</v>
      </c>
    </row>
    <row r="14467" spans="17:63" ht="29.25" customHeight="1" x14ac:dyDescent="0.2">
      <c r="Q14467" s="92" t="s">
        <v>50</v>
      </c>
      <c r="BF14467" s="101" t="s">
        <v>58</v>
      </c>
      <c r="BK14467" s="98" t="s">
        <v>70</v>
      </c>
    </row>
    <row r="14468" spans="17:63" ht="29.25" customHeight="1" x14ac:dyDescent="0.2">
      <c r="Q14468" s="92" t="s">
        <v>50</v>
      </c>
      <c r="BF14468" s="101" t="s">
        <v>58</v>
      </c>
      <c r="BK14468" s="98" t="s">
        <v>70</v>
      </c>
    </row>
    <row r="14469" spans="17:63" ht="29.25" customHeight="1" x14ac:dyDescent="0.2">
      <c r="Q14469" s="92" t="s">
        <v>50</v>
      </c>
      <c r="BF14469" s="101" t="s">
        <v>58</v>
      </c>
      <c r="BK14469" s="98" t="s">
        <v>70</v>
      </c>
    </row>
    <row r="14470" spans="17:63" ht="29.25" customHeight="1" x14ac:dyDescent="0.2">
      <c r="Q14470" s="92" t="s">
        <v>50</v>
      </c>
      <c r="BF14470" s="101" t="s">
        <v>58</v>
      </c>
      <c r="BK14470" s="98" t="s">
        <v>70</v>
      </c>
    </row>
    <row r="14471" spans="17:63" ht="29.25" customHeight="1" x14ac:dyDescent="0.2">
      <c r="Q14471" s="92" t="s">
        <v>50</v>
      </c>
      <c r="BF14471" s="101" t="s">
        <v>58</v>
      </c>
      <c r="BK14471" s="98" t="s">
        <v>70</v>
      </c>
    </row>
    <row r="14472" spans="17:63" ht="29.25" customHeight="1" x14ac:dyDescent="0.2">
      <c r="Q14472" s="92" t="s">
        <v>50</v>
      </c>
      <c r="BF14472" s="101" t="s">
        <v>58</v>
      </c>
      <c r="BK14472" s="98" t="s">
        <v>70</v>
      </c>
    </row>
    <row r="14473" spans="17:63" ht="29.25" customHeight="1" x14ac:dyDescent="0.2">
      <c r="Q14473" s="92" t="s">
        <v>50</v>
      </c>
      <c r="BF14473" s="101" t="s">
        <v>58</v>
      </c>
      <c r="BK14473" s="98" t="s">
        <v>70</v>
      </c>
    </row>
    <row r="14474" spans="17:63" ht="29.25" customHeight="1" x14ac:dyDescent="0.2">
      <c r="Q14474" s="92" t="s">
        <v>50</v>
      </c>
      <c r="BF14474" s="101" t="s">
        <v>58</v>
      </c>
      <c r="BK14474" s="98" t="s">
        <v>70</v>
      </c>
    </row>
    <row r="14475" spans="17:63" ht="29.25" customHeight="1" x14ac:dyDescent="0.2">
      <c r="Q14475" s="92" t="s">
        <v>50</v>
      </c>
      <c r="BF14475" s="101" t="s">
        <v>58</v>
      </c>
      <c r="BK14475" s="98" t="s">
        <v>70</v>
      </c>
    </row>
    <row r="14476" spans="17:63" ht="29.25" customHeight="1" x14ac:dyDescent="0.2">
      <c r="Q14476" s="92" t="s">
        <v>50</v>
      </c>
      <c r="BF14476" s="101" t="s">
        <v>58</v>
      </c>
      <c r="BK14476" s="98" t="s">
        <v>70</v>
      </c>
    </row>
    <row r="14477" spans="17:63" ht="29.25" customHeight="1" x14ac:dyDescent="0.2">
      <c r="Q14477" s="92" t="s">
        <v>50</v>
      </c>
      <c r="BF14477" s="101" t="s">
        <v>58</v>
      </c>
      <c r="BK14477" s="98" t="s">
        <v>70</v>
      </c>
    </row>
    <row r="14478" spans="17:63" ht="29.25" customHeight="1" x14ac:dyDescent="0.2">
      <c r="Q14478" s="92" t="s">
        <v>50</v>
      </c>
      <c r="BF14478" s="101" t="s">
        <v>58</v>
      </c>
      <c r="BK14478" s="98" t="s">
        <v>70</v>
      </c>
    </row>
    <row r="14479" spans="17:63" ht="29.25" customHeight="1" x14ac:dyDescent="0.2">
      <c r="Q14479" s="92" t="s">
        <v>50</v>
      </c>
      <c r="BF14479" s="101" t="s">
        <v>58</v>
      </c>
      <c r="BK14479" s="98" t="s">
        <v>70</v>
      </c>
    </row>
    <row r="14480" spans="17:63" ht="29.25" customHeight="1" x14ac:dyDescent="0.2">
      <c r="Q14480" s="92" t="s">
        <v>50</v>
      </c>
      <c r="BF14480" s="101" t="s">
        <v>58</v>
      </c>
      <c r="BK14480" s="98" t="s">
        <v>70</v>
      </c>
    </row>
    <row r="14481" spans="17:63" ht="29.25" customHeight="1" x14ac:dyDescent="0.2">
      <c r="Q14481" s="92" t="s">
        <v>50</v>
      </c>
      <c r="BF14481" s="101" t="s">
        <v>58</v>
      </c>
      <c r="BK14481" s="98" t="s">
        <v>70</v>
      </c>
    </row>
    <row r="14482" spans="17:63" ht="29.25" customHeight="1" x14ac:dyDescent="0.2">
      <c r="Q14482" s="92" t="s">
        <v>50</v>
      </c>
      <c r="BF14482" s="101" t="s">
        <v>58</v>
      </c>
      <c r="BK14482" s="98" t="s">
        <v>70</v>
      </c>
    </row>
    <row r="14483" spans="17:63" ht="29.25" customHeight="1" x14ac:dyDescent="0.2">
      <c r="Q14483" s="92" t="s">
        <v>50</v>
      </c>
      <c r="BF14483" s="101" t="s">
        <v>58</v>
      </c>
      <c r="BK14483" s="98" t="s">
        <v>70</v>
      </c>
    </row>
    <row r="14484" spans="17:63" ht="29.25" customHeight="1" x14ac:dyDescent="0.2">
      <c r="Q14484" s="92" t="s">
        <v>50</v>
      </c>
      <c r="BF14484" s="101" t="s">
        <v>58</v>
      </c>
      <c r="BK14484" s="98" t="s">
        <v>70</v>
      </c>
    </row>
    <row r="14485" spans="17:63" ht="29.25" customHeight="1" x14ac:dyDescent="0.2">
      <c r="Q14485" s="92" t="s">
        <v>50</v>
      </c>
      <c r="BF14485" s="101" t="s">
        <v>58</v>
      </c>
      <c r="BK14485" s="98" t="s">
        <v>70</v>
      </c>
    </row>
    <row r="14486" spans="17:63" ht="29.25" customHeight="1" x14ac:dyDescent="0.2">
      <c r="Q14486" s="92" t="s">
        <v>50</v>
      </c>
      <c r="BF14486" s="101" t="s">
        <v>58</v>
      </c>
      <c r="BK14486" s="98" t="s">
        <v>70</v>
      </c>
    </row>
    <row r="14487" spans="17:63" ht="29.25" customHeight="1" x14ac:dyDescent="0.2">
      <c r="Q14487" s="92" t="s">
        <v>50</v>
      </c>
      <c r="BF14487" s="101" t="s">
        <v>58</v>
      </c>
      <c r="BK14487" s="98" t="s">
        <v>70</v>
      </c>
    </row>
    <row r="14488" spans="17:63" ht="29.25" customHeight="1" x14ac:dyDescent="0.2">
      <c r="Q14488" s="92" t="s">
        <v>50</v>
      </c>
      <c r="BF14488" s="101" t="s">
        <v>58</v>
      </c>
      <c r="BK14488" s="98" t="s">
        <v>70</v>
      </c>
    </row>
    <row r="14489" spans="17:63" ht="29.25" customHeight="1" x14ac:dyDescent="0.2">
      <c r="Q14489" s="92" t="s">
        <v>50</v>
      </c>
      <c r="BF14489" s="101" t="s">
        <v>58</v>
      </c>
      <c r="BK14489" s="98" t="s">
        <v>70</v>
      </c>
    </row>
    <row r="14490" spans="17:63" ht="29.25" customHeight="1" x14ac:dyDescent="0.2">
      <c r="Q14490" s="92" t="s">
        <v>50</v>
      </c>
      <c r="BF14490" s="101" t="s">
        <v>58</v>
      </c>
      <c r="BK14490" s="98" t="s">
        <v>70</v>
      </c>
    </row>
    <row r="14491" spans="17:63" ht="29.25" customHeight="1" x14ac:dyDescent="0.2">
      <c r="Q14491" s="92" t="s">
        <v>50</v>
      </c>
      <c r="BF14491" s="101" t="s">
        <v>58</v>
      </c>
      <c r="BK14491" s="98" t="s">
        <v>70</v>
      </c>
    </row>
    <row r="14492" spans="17:63" ht="29.25" customHeight="1" x14ac:dyDescent="0.2">
      <c r="Q14492" s="92" t="s">
        <v>50</v>
      </c>
      <c r="BF14492" s="101" t="s">
        <v>58</v>
      </c>
      <c r="BK14492" s="98" t="s">
        <v>70</v>
      </c>
    </row>
    <row r="14493" spans="17:63" ht="29.25" customHeight="1" x14ac:dyDescent="0.2">
      <c r="Q14493" s="92" t="s">
        <v>50</v>
      </c>
      <c r="BF14493" s="101" t="s">
        <v>58</v>
      </c>
      <c r="BK14493" s="98" t="s">
        <v>70</v>
      </c>
    </row>
    <row r="14494" spans="17:63" ht="29.25" customHeight="1" x14ac:dyDescent="0.2">
      <c r="Q14494" s="92" t="s">
        <v>50</v>
      </c>
      <c r="BF14494" s="101" t="s">
        <v>58</v>
      </c>
      <c r="BK14494" s="98" t="s">
        <v>70</v>
      </c>
    </row>
    <row r="14495" spans="17:63" ht="29.25" customHeight="1" x14ac:dyDescent="0.2">
      <c r="Q14495" s="92" t="s">
        <v>50</v>
      </c>
      <c r="BF14495" s="101" t="s">
        <v>58</v>
      </c>
      <c r="BK14495" s="98" t="s">
        <v>70</v>
      </c>
    </row>
    <row r="14496" spans="17:63" ht="29.25" customHeight="1" x14ac:dyDescent="0.2">
      <c r="Q14496" s="92" t="s">
        <v>50</v>
      </c>
      <c r="BF14496" s="101" t="s">
        <v>58</v>
      </c>
      <c r="BK14496" s="98" t="s">
        <v>70</v>
      </c>
    </row>
    <row r="14497" spans="17:63" ht="29.25" customHeight="1" x14ac:dyDescent="0.2">
      <c r="Q14497" s="92" t="s">
        <v>50</v>
      </c>
      <c r="BF14497" s="101" t="s">
        <v>58</v>
      </c>
      <c r="BK14497" s="98" t="s">
        <v>70</v>
      </c>
    </row>
    <row r="14498" spans="17:63" ht="29.25" customHeight="1" x14ac:dyDescent="0.2">
      <c r="Q14498" s="92" t="s">
        <v>50</v>
      </c>
      <c r="BF14498" s="101" t="s">
        <v>58</v>
      </c>
      <c r="BK14498" s="98" t="s">
        <v>70</v>
      </c>
    </row>
    <row r="14499" spans="17:63" ht="29.25" customHeight="1" x14ac:dyDescent="0.2">
      <c r="Q14499" s="92" t="s">
        <v>50</v>
      </c>
      <c r="BF14499" s="101" t="s">
        <v>58</v>
      </c>
      <c r="BK14499" s="98" t="s">
        <v>70</v>
      </c>
    </row>
    <row r="14500" spans="17:63" ht="29.25" customHeight="1" x14ac:dyDescent="0.2">
      <c r="Q14500" s="92" t="s">
        <v>50</v>
      </c>
      <c r="BF14500" s="101" t="s">
        <v>58</v>
      </c>
      <c r="BK14500" s="98" t="s">
        <v>70</v>
      </c>
    </row>
    <row r="14501" spans="17:63" ht="29.25" customHeight="1" x14ac:dyDescent="0.2">
      <c r="Q14501" s="92" t="s">
        <v>50</v>
      </c>
      <c r="BF14501" s="101" t="s">
        <v>58</v>
      </c>
      <c r="BK14501" s="98" t="s">
        <v>70</v>
      </c>
    </row>
    <row r="14502" spans="17:63" ht="29.25" customHeight="1" x14ac:dyDescent="0.2">
      <c r="Q14502" s="92" t="s">
        <v>50</v>
      </c>
      <c r="BF14502" s="101" t="s">
        <v>58</v>
      </c>
      <c r="BK14502" s="98" t="s">
        <v>70</v>
      </c>
    </row>
    <row r="14503" spans="17:63" ht="29.25" customHeight="1" x14ac:dyDescent="0.2">
      <c r="Q14503" s="92" t="s">
        <v>50</v>
      </c>
      <c r="BF14503" s="101" t="s">
        <v>58</v>
      </c>
      <c r="BK14503" s="98" t="s">
        <v>70</v>
      </c>
    </row>
    <row r="14504" spans="17:63" ht="29.25" customHeight="1" x14ac:dyDescent="0.2">
      <c r="Q14504" s="92" t="s">
        <v>50</v>
      </c>
      <c r="BF14504" s="101" t="s">
        <v>58</v>
      </c>
      <c r="BK14504" s="98" t="s">
        <v>70</v>
      </c>
    </row>
    <row r="14505" spans="17:63" ht="29.25" customHeight="1" x14ac:dyDescent="0.2">
      <c r="Q14505" s="92" t="s">
        <v>50</v>
      </c>
      <c r="BF14505" s="101" t="s">
        <v>58</v>
      </c>
      <c r="BK14505" s="98" t="s">
        <v>70</v>
      </c>
    </row>
    <row r="14506" spans="17:63" ht="29.25" customHeight="1" x14ac:dyDescent="0.2">
      <c r="Q14506" s="92" t="s">
        <v>50</v>
      </c>
      <c r="BF14506" s="101" t="s">
        <v>58</v>
      </c>
      <c r="BK14506" s="98" t="s">
        <v>70</v>
      </c>
    </row>
    <row r="14507" spans="17:63" ht="29.25" customHeight="1" x14ac:dyDescent="0.2">
      <c r="Q14507" s="92" t="s">
        <v>50</v>
      </c>
      <c r="BF14507" s="101" t="s">
        <v>58</v>
      </c>
      <c r="BK14507" s="98" t="s">
        <v>70</v>
      </c>
    </row>
    <row r="14508" spans="17:63" ht="29.25" customHeight="1" x14ac:dyDescent="0.2">
      <c r="Q14508" s="92" t="s">
        <v>50</v>
      </c>
      <c r="BF14508" s="101" t="s">
        <v>58</v>
      </c>
      <c r="BK14508" s="98" t="s">
        <v>70</v>
      </c>
    </row>
    <row r="14509" spans="17:63" ht="29.25" customHeight="1" x14ac:dyDescent="0.2">
      <c r="Q14509" s="92" t="s">
        <v>50</v>
      </c>
      <c r="BF14509" s="101" t="s">
        <v>58</v>
      </c>
      <c r="BK14509" s="98" t="s">
        <v>70</v>
      </c>
    </row>
    <row r="14510" spans="17:63" ht="29.25" customHeight="1" x14ac:dyDescent="0.2">
      <c r="Q14510" s="92" t="s">
        <v>50</v>
      </c>
      <c r="BF14510" s="101" t="s">
        <v>58</v>
      </c>
      <c r="BK14510" s="98" t="s">
        <v>70</v>
      </c>
    </row>
    <row r="14511" spans="17:63" ht="29.25" customHeight="1" x14ac:dyDescent="0.2">
      <c r="Q14511" s="92" t="s">
        <v>50</v>
      </c>
      <c r="BF14511" s="101" t="s">
        <v>58</v>
      </c>
      <c r="BK14511" s="98" t="s">
        <v>70</v>
      </c>
    </row>
    <row r="14512" spans="17:63" ht="29.25" customHeight="1" x14ac:dyDescent="0.2">
      <c r="Q14512" s="92" t="s">
        <v>50</v>
      </c>
      <c r="BF14512" s="101" t="s">
        <v>58</v>
      </c>
      <c r="BK14512" s="98" t="s">
        <v>70</v>
      </c>
    </row>
    <row r="14513" spans="17:63" ht="29.25" customHeight="1" x14ac:dyDescent="0.2">
      <c r="Q14513" s="92" t="s">
        <v>50</v>
      </c>
      <c r="BF14513" s="101" t="s">
        <v>58</v>
      </c>
      <c r="BK14513" s="98" t="s">
        <v>70</v>
      </c>
    </row>
    <row r="14514" spans="17:63" ht="29.25" customHeight="1" x14ac:dyDescent="0.2">
      <c r="Q14514" s="92" t="s">
        <v>50</v>
      </c>
      <c r="BF14514" s="101" t="s">
        <v>58</v>
      </c>
      <c r="BK14514" s="98" t="s">
        <v>70</v>
      </c>
    </row>
    <row r="14515" spans="17:63" ht="29.25" customHeight="1" x14ac:dyDescent="0.2">
      <c r="Q14515" s="92" t="s">
        <v>50</v>
      </c>
      <c r="BF14515" s="101" t="s">
        <v>58</v>
      </c>
      <c r="BK14515" s="98" t="s">
        <v>70</v>
      </c>
    </row>
    <row r="14516" spans="17:63" ht="29.25" customHeight="1" x14ac:dyDescent="0.2">
      <c r="Q14516" s="92" t="s">
        <v>50</v>
      </c>
      <c r="BF14516" s="101" t="s">
        <v>58</v>
      </c>
      <c r="BK14516" s="98" t="s">
        <v>70</v>
      </c>
    </row>
    <row r="14517" spans="17:63" ht="29.25" customHeight="1" x14ac:dyDescent="0.2">
      <c r="Q14517" s="92" t="s">
        <v>50</v>
      </c>
      <c r="BF14517" s="101" t="s">
        <v>58</v>
      </c>
      <c r="BK14517" s="98" t="s">
        <v>70</v>
      </c>
    </row>
    <row r="14518" spans="17:63" ht="29.25" customHeight="1" x14ac:dyDescent="0.2">
      <c r="Q14518" s="92" t="s">
        <v>50</v>
      </c>
      <c r="BF14518" s="101" t="s">
        <v>58</v>
      </c>
      <c r="BK14518" s="98" t="s">
        <v>70</v>
      </c>
    </row>
    <row r="14519" spans="17:63" ht="29.25" customHeight="1" x14ac:dyDescent="0.2">
      <c r="Q14519" s="92" t="s">
        <v>50</v>
      </c>
      <c r="BF14519" s="101" t="s">
        <v>58</v>
      </c>
      <c r="BK14519" s="98" t="s">
        <v>70</v>
      </c>
    </row>
    <row r="14520" spans="17:63" ht="29.25" customHeight="1" x14ac:dyDescent="0.2">
      <c r="Q14520" s="92" t="s">
        <v>50</v>
      </c>
      <c r="BF14520" s="101" t="s">
        <v>58</v>
      </c>
      <c r="BK14520" s="98" t="s">
        <v>70</v>
      </c>
    </row>
    <row r="14521" spans="17:63" ht="29.25" customHeight="1" x14ac:dyDescent="0.2">
      <c r="Q14521" s="92" t="s">
        <v>50</v>
      </c>
      <c r="BF14521" s="101" t="s">
        <v>58</v>
      </c>
      <c r="BK14521" s="98" t="s">
        <v>70</v>
      </c>
    </row>
    <row r="14522" spans="17:63" ht="29.25" customHeight="1" x14ac:dyDescent="0.2">
      <c r="Q14522" s="92" t="s">
        <v>50</v>
      </c>
      <c r="BF14522" s="101" t="s">
        <v>58</v>
      </c>
      <c r="BK14522" s="98" t="s">
        <v>70</v>
      </c>
    </row>
    <row r="14523" spans="17:63" ht="29.25" customHeight="1" x14ac:dyDescent="0.2">
      <c r="Q14523" s="92" t="s">
        <v>50</v>
      </c>
      <c r="BF14523" s="101" t="s">
        <v>58</v>
      </c>
      <c r="BK14523" s="98" t="s">
        <v>70</v>
      </c>
    </row>
    <row r="14524" spans="17:63" ht="29.25" customHeight="1" x14ac:dyDescent="0.2">
      <c r="Q14524" s="92" t="s">
        <v>50</v>
      </c>
      <c r="BF14524" s="101" t="s">
        <v>58</v>
      </c>
      <c r="BK14524" s="98" t="s">
        <v>70</v>
      </c>
    </row>
    <row r="14525" spans="17:63" ht="29.25" customHeight="1" x14ac:dyDescent="0.2">
      <c r="Q14525" s="92" t="s">
        <v>50</v>
      </c>
      <c r="BF14525" s="101" t="s">
        <v>58</v>
      </c>
      <c r="BK14525" s="98" t="s">
        <v>70</v>
      </c>
    </row>
    <row r="14526" spans="17:63" ht="29.25" customHeight="1" x14ac:dyDescent="0.2">
      <c r="Q14526" s="92" t="s">
        <v>50</v>
      </c>
      <c r="BF14526" s="101" t="s">
        <v>58</v>
      </c>
      <c r="BK14526" s="98" t="s">
        <v>70</v>
      </c>
    </row>
    <row r="14527" spans="17:63" ht="29.25" customHeight="1" x14ac:dyDescent="0.2">
      <c r="Q14527" s="92" t="s">
        <v>50</v>
      </c>
      <c r="BF14527" s="101" t="s">
        <v>58</v>
      </c>
      <c r="BK14527" s="98" t="s">
        <v>70</v>
      </c>
    </row>
    <row r="14528" spans="17:63" ht="29.25" customHeight="1" x14ac:dyDescent="0.2">
      <c r="Q14528" s="92" t="s">
        <v>50</v>
      </c>
      <c r="BF14528" s="101" t="s">
        <v>58</v>
      </c>
      <c r="BK14528" s="98" t="s">
        <v>70</v>
      </c>
    </row>
    <row r="14529" spans="17:63" ht="29.25" customHeight="1" x14ac:dyDescent="0.2">
      <c r="Q14529" s="92" t="s">
        <v>50</v>
      </c>
      <c r="BF14529" s="101" t="s">
        <v>58</v>
      </c>
      <c r="BK14529" s="98" t="s">
        <v>70</v>
      </c>
    </row>
    <row r="14530" spans="17:63" ht="29.25" customHeight="1" x14ac:dyDescent="0.2">
      <c r="Q14530" s="92" t="s">
        <v>50</v>
      </c>
      <c r="BF14530" s="101" t="s">
        <v>58</v>
      </c>
      <c r="BK14530" s="98" t="s">
        <v>70</v>
      </c>
    </row>
    <row r="14531" spans="17:63" ht="29.25" customHeight="1" x14ac:dyDescent="0.2">
      <c r="Q14531" s="92" t="s">
        <v>50</v>
      </c>
      <c r="BF14531" s="101" t="s">
        <v>58</v>
      </c>
      <c r="BK14531" s="98" t="s">
        <v>70</v>
      </c>
    </row>
    <row r="14532" spans="17:63" ht="29.25" customHeight="1" x14ac:dyDescent="0.2">
      <c r="Q14532" s="92" t="s">
        <v>50</v>
      </c>
      <c r="BF14532" s="101" t="s">
        <v>58</v>
      </c>
      <c r="BK14532" s="98" t="s">
        <v>70</v>
      </c>
    </row>
    <row r="14533" spans="17:63" ht="29.25" customHeight="1" x14ac:dyDescent="0.2">
      <c r="Q14533" s="92" t="s">
        <v>50</v>
      </c>
      <c r="BF14533" s="101" t="s">
        <v>58</v>
      </c>
      <c r="BK14533" s="98" t="s">
        <v>70</v>
      </c>
    </row>
    <row r="14534" spans="17:63" ht="29.25" customHeight="1" x14ac:dyDescent="0.2">
      <c r="Q14534" s="92" t="s">
        <v>50</v>
      </c>
      <c r="BF14534" s="101" t="s">
        <v>58</v>
      </c>
      <c r="BK14534" s="98" t="s">
        <v>70</v>
      </c>
    </row>
    <row r="14535" spans="17:63" ht="29.25" customHeight="1" x14ac:dyDescent="0.2">
      <c r="Q14535" s="92" t="s">
        <v>50</v>
      </c>
      <c r="BF14535" s="101" t="s">
        <v>58</v>
      </c>
      <c r="BK14535" s="98" t="s">
        <v>70</v>
      </c>
    </row>
    <row r="14536" spans="17:63" ht="29.25" customHeight="1" x14ac:dyDescent="0.2">
      <c r="Q14536" s="92" t="s">
        <v>50</v>
      </c>
      <c r="BF14536" s="101" t="s">
        <v>58</v>
      </c>
      <c r="BK14536" s="98" t="s">
        <v>70</v>
      </c>
    </row>
    <row r="14537" spans="17:63" ht="29.25" customHeight="1" x14ac:dyDescent="0.2">
      <c r="Q14537" s="92" t="s">
        <v>50</v>
      </c>
      <c r="BF14537" s="101" t="s">
        <v>58</v>
      </c>
      <c r="BK14537" s="98" t="s">
        <v>70</v>
      </c>
    </row>
    <row r="14538" spans="17:63" ht="29.25" customHeight="1" x14ac:dyDescent="0.2">
      <c r="Q14538" s="92" t="s">
        <v>50</v>
      </c>
      <c r="BF14538" s="101" t="s">
        <v>58</v>
      </c>
      <c r="BK14538" s="98" t="s">
        <v>70</v>
      </c>
    </row>
    <row r="14539" spans="17:63" ht="29.25" customHeight="1" x14ac:dyDescent="0.2">
      <c r="Q14539" s="92" t="s">
        <v>50</v>
      </c>
      <c r="BF14539" s="101" t="s">
        <v>58</v>
      </c>
      <c r="BK14539" s="98" t="s">
        <v>70</v>
      </c>
    </row>
    <row r="14540" spans="17:63" ht="29.25" customHeight="1" x14ac:dyDescent="0.2">
      <c r="Q14540" s="92" t="s">
        <v>50</v>
      </c>
      <c r="BF14540" s="101" t="s">
        <v>58</v>
      </c>
      <c r="BK14540" s="98" t="s">
        <v>70</v>
      </c>
    </row>
    <row r="14541" spans="17:63" ht="29.25" customHeight="1" x14ac:dyDescent="0.2">
      <c r="Q14541" s="92" t="s">
        <v>50</v>
      </c>
      <c r="BF14541" s="101" t="s">
        <v>58</v>
      </c>
      <c r="BK14541" s="98" t="s">
        <v>70</v>
      </c>
    </row>
    <row r="14542" spans="17:63" ht="29.25" customHeight="1" x14ac:dyDescent="0.2">
      <c r="Q14542" s="92" t="s">
        <v>50</v>
      </c>
      <c r="BF14542" s="101" t="s">
        <v>58</v>
      </c>
      <c r="BK14542" s="98" t="s">
        <v>70</v>
      </c>
    </row>
    <row r="14543" spans="17:63" ht="29.25" customHeight="1" x14ac:dyDescent="0.2">
      <c r="Q14543" s="92" t="s">
        <v>50</v>
      </c>
      <c r="BF14543" s="101" t="s">
        <v>58</v>
      </c>
      <c r="BK14543" s="98" t="s">
        <v>70</v>
      </c>
    </row>
    <row r="14544" spans="17:63" ht="29.25" customHeight="1" x14ac:dyDescent="0.2">
      <c r="Q14544" s="92" t="s">
        <v>50</v>
      </c>
      <c r="BF14544" s="101" t="s">
        <v>58</v>
      </c>
      <c r="BK14544" s="98" t="s">
        <v>70</v>
      </c>
    </row>
    <row r="14545" spans="17:63" ht="29.25" customHeight="1" x14ac:dyDescent="0.2">
      <c r="Q14545" s="92" t="s">
        <v>50</v>
      </c>
      <c r="BF14545" s="101" t="s">
        <v>58</v>
      </c>
      <c r="BK14545" s="98" t="s">
        <v>70</v>
      </c>
    </row>
    <row r="14546" spans="17:63" ht="29.25" customHeight="1" x14ac:dyDescent="0.2">
      <c r="Q14546" s="92" t="s">
        <v>50</v>
      </c>
      <c r="BF14546" s="101" t="s">
        <v>58</v>
      </c>
      <c r="BK14546" s="98" t="s">
        <v>70</v>
      </c>
    </row>
    <row r="14547" spans="17:63" ht="29.25" customHeight="1" x14ac:dyDescent="0.2">
      <c r="Q14547" s="92" t="s">
        <v>50</v>
      </c>
      <c r="BF14547" s="101" t="s">
        <v>58</v>
      </c>
      <c r="BK14547" s="98" t="s">
        <v>70</v>
      </c>
    </row>
    <row r="14548" spans="17:63" ht="29.25" customHeight="1" x14ac:dyDescent="0.2">
      <c r="Q14548" s="92" t="s">
        <v>50</v>
      </c>
      <c r="BF14548" s="101" t="s">
        <v>58</v>
      </c>
      <c r="BK14548" s="98" t="s">
        <v>70</v>
      </c>
    </row>
    <row r="14549" spans="17:63" ht="29.25" customHeight="1" x14ac:dyDescent="0.2">
      <c r="Q14549" s="92" t="s">
        <v>50</v>
      </c>
      <c r="BF14549" s="101" t="s">
        <v>58</v>
      </c>
      <c r="BK14549" s="98" t="s">
        <v>70</v>
      </c>
    </row>
    <row r="14550" spans="17:63" ht="29.25" customHeight="1" x14ac:dyDescent="0.2">
      <c r="Q14550" s="92" t="s">
        <v>50</v>
      </c>
      <c r="BF14550" s="101" t="s">
        <v>58</v>
      </c>
      <c r="BK14550" s="98" t="s">
        <v>70</v>
      </c>
    </row>
    <row r="14551" spans="17:63" ht="29.25" customHeight="1" x14ac:dyDescent="0.2">
      <c r="Q14551" s="92" t="s">
        <v>50</v>
      </c>
      <c r="BF14551" s="101" t="s">
        <v>58</v>
      </c>
      <c r="BK14551" s="98" t="s">
        <v>70</v>
      </c>
    </row>
    <row r="14552" spans="17:63" ht="29.25" customHeight="1" x14ac:dyDescent="0.2">
      <c r="Q14552" s="92" t="s">
        <v>50</v>
      </c>
      <c r="BF14552" s="101" t="s">
        <v>58</v>
      </c>
      <c r="BK14552" s="98" t="s">
        <v>70</v>
      </c>
    </row>
    <row r="14553" spans="17:63" ht="29.25" customHeight="1" x14ac:dyDescent="0.2">
      <c r="Q14553" s="92" t="s">
        <v>50</v>
      </c>
      <c r="BF14553" s="101" t="s">
        <v>58</v>
      </c>
      <c r="BK14553" s="98" t="s">
        <v>70</v>
      </c>
    </row>
    <row r="14554" spans="17:63" ht="29.25" customHeight="1" x14ac:dyDescent="0.2">
      <c r="Q14554" s="92" t="s">
        <v>50</v>
      </c>
      <c r="BF14554" s="101" t="s">
        <v>58</v>
      </c>
      <c r="BK14554" s="98" t="s">
        <v>70</v>
      </c>
    </row>
    <row r="14555" spans="17:63" ht="29.25" customHeight="1" x14ac:dyDescent="0.2">
      <c r="Q14555" s="92" t="s">
        <v>50</v>
      </c>
      <c r="BF14555" s="101" t="s">
        <v>58</v>
      </c>
      <c r="BK14555" s="98" t="s">
        <v>70</v>
      </c>
    </row>
    <row r="14556" spans="17:63" ht="29.25" customHeight="1" x14ac:dyDescent="0.2">
      <c r="Q14556" s="92" t="s">
        <v>50</v>
      </c>
      <c r="BF14556" s="101" t="s">
        <v>58</v>
      </c>
      <c r="BK14556" s="98" t="s">
        <v>70</v>
      </c>
    </row>
    <row r="14557" spans="17:63" ht="29.25" customHeight="1" x14ac:dyDescent="0.2">
      <c r="Q14557" s="92" t="s">
        <v>50</v>
      </c>
      <c r="BF14557" s="101" t="s">
        <v>58</v>
      </c>
      <c r="BK14557" s="98" t="s">
        <v>70</v>
      </c>
    </row>
    <row r="14558" spans="17:63" ht="29.25" customHeight="1" x14ac:dyDescent="0.2">
      <c r="Q14558" s="92" t="s">
        <v>50</v>
      </c>
      <c r="BF14558" s="101" t="s">
        <v>58</v>
      </c>
      <c r="BK14558" s="98" t="s">
        <v>70</v>
      </c>
    </row>
    <row r="14559" spans="17:63" ht="29.25" customHeight="1" x14ac:dyDescent="0.2">
      <c r="Q14559" s="92" t="s">
        <v>50</v>
      </c>
      <c r="BF14559" s="101" t="s">
        <v>58</v>
      </c>
      <c r="BK14559" s="98" t="s">
        <v>70</v>
      </c>
    </row>
    <row r="14560" spans="17:63" ht="29.25" customHeight="1" x14ac:dyDescent="0.2">
      <c r="Q14560" s="92" t="s">
        <v>50</v>
      </c>
      <c r="BF14560" s="101" t="s">
        <v>58</v>
      </c>
      <c r="BK14560" s="98" t="s">
        <v>70</v>
      </c>
    </row>
    <row r="14561" spans="17:63" ht="29.25" customHeight="1" x14ac:dyDescent="0.2">
      <c r="Q14561" s="92" t="s">
        <v>50</v>
      </c>
      <c r="BF14561" s="101" t="s">
        <v>58</v>
      </c>
      <c r="BK14561" s="98" t="s">
        <v>70</v>
      </c>
    </row>
    <row r="14562" spans="17:63" ht="29.25" customHeight="1" x14ac:dyDescent="0.2">
      <c r="Q14562" s="92" t="s">
        <v>50</v>
      </c>
      <c r="BF14562" s="101" t="s">
        <v>58</v>
      </c>
      <c r="BK14562" s="98" t="s">
        <v>70</v>
      </c>
    </row>
    <row r="14563" spans="17:63" ht="29.25" customHeight="1" x14ac:dyDescent="0.2">
      <c r="Q14563" s="92" t="s">
        <v>50</v>
      </c>
      <c r="BF14563" s="101" t="s">
        <v>58</v>
      </c>
      <c r="BK14563" s="98" t="s">
        <v>70</v>
      </c>
    </row>
    <row r="14564" spans="17:63" ht="29.25" customHeight="1" x14ac:dyDescent="0.2">
      <c r="Q14564" s="92" t="s">
        <v>50</v>
      </c>
      <c r="BF14564" s="101" t="s">
        <v>58</v>
      </c>
      <c r="BK14564" s="98" t="s">
        <v>70</v>
      </c>
    </row>
    <row r="14565" spans="17:63" ht="29.25" customHeight="1" x14ac:dyDescent="0.2">
      <c r="Q14565" s="92" t="s">
        <v>50</v>
      </c>
      <c r="BF14565" s="101" t="s">
        <v>58</v>
      </c>
      <c r="BK14565" s="98" t="s">
        <v>70</v>
      </c>
    </row>
    <row r="14566" spans="17:63" ht="29.25" customHeight="1" x14ac:dyDescent="0.2">
      <c r="Q14566" s="92" t="s">
        <v>50</v>
      </c>
      <c r="BF14566" s="101" t="s">
        <v>58</v>
      </c>
      <c r="BK14566" s="98" t="s">
        <v>70</v>
      </c>
    </row>
    <row r="14567" spans="17:63" ht="29.25" customHeight="1" x14ac:dyDescent="0.2">
      <c r="Q14567" s="92" t="s">
        <v>50</v>
      </c>
      <c r="BF14567" s="101" t="s">
        <v>58</v>
      </c>
      <c r="BK14567" s="98" t="s">
        <v>70</v>
      </c>
    </row>
    <row r="14568" spans="17:63" ht="29.25" customHeight="1" x14ac:dyDescent="0.2">
      <c r="Q14568" s="92" t="s">
        <v>50</v>
      </c>
      <c r="BF14568" s="101" t="s">
        <v>58</v>
      </c>
      <c r="BK14568" s="98" t="s">
        <v>70</v>
      </c>
    </row>
    <row r="14569" spans="17:63" ht="29.25" customHeight="1" x14ac:dyDescent="0.2">
      <c r="Q14569" s="92" t="s">
        <v>50</v>
      </c>
      <c r="BF14569" s="101" t="s">
        <v>58</v>
      </c>
      <c r="BK14569" s="98" t="s">
        <v>70</v>
      </c>
    </row>
    <row r="14570" spans="17:63" ht="29.25" customHeight="1" x14ac:dyDescent="0.2">
      <c r="Q14570" s="92" t="s">
        <v>50</v>
      </c>
      <c r="BF14570" s="101" t="s">
        <v>58</v>
      </c>
      <c r="BK14570" s="98" t="s">
        <v>70</v>
      </c>
    </row>
    <row r="14571" spans="17:63" ht="29.25" customHeight="1" x14ac:dyDescent="0.2">
      <c r="Q14571" s="92" t="s">
        <v>50</v>
      </c>
      <c r="BF14571" s="101" t="s">
        <v>58</v>
      </c>
      <c r="BK14571" s="98" t="s">
        <v>70</v>
      </c>
    </row>
    <row r="14572" spans="17:63" ht="29.25" customHeight="1" x14ac:dyDescent="0.2">
      <c r="Q14572" s="92" t="s">
        <v>50</v>
      </c>
      <c r="BF14572" s="101" t="s">
        <v>58</v>
      </c>
      <c r="BK14572" s="98" t="s">
        <v>70</v>
      </c>
    </row>
    <row r="14573" spans="17:63" ht="29.25" customHeight="1" x14ac:dyDescent="0.2">
      <c r="Q14573" s="92" t="s">
        <v>50</v>
      </c>
      <c r="BF14573" s="101" t="s">
        <v>58</v>
      </c>
      <c r="BK14573" s="98" t="s">
        <v>70</v>
      </c>
    </row>
    <row r="14574" spans="17:63" ht="29.25" customHeight="1" x14ac:dyDescent="0.2">
      <c r="Q14574" s="92" t="s">
        <v>50</v>
      </c>
      <c r="BF14574" s="101" t="s">
        <v>58</v>
      </c>
      <c r="BK14574" s="98" t="s">
        <v>70</v>
      </c>
    </row>
    <row r="14575" spans="17:63" ht="29.25" customHeight="1" x14ac:dyDescent="0.2">
      <c r="Q14575" s="92" t="s">
        <v>50</v>
      </c>
      <c r="BF14575" s="101" t="s">
        <v>58</v>
      </c>
      <c r="BK14575" s="98" t="s">
        <v>70</v>
      </c>
    </row>
    <row r="14576" spans="17:63" ht="29.25" customHeight="1" x14ac:dyDescent="0.2">
      <c r="Q14576" s="92" t="s">
        <v>50</v>
      </c>
      <c r="BF14576" s="101" t="s">
        <v>58</v>
      </c>
      <c r="BK14576" s="98" t="s">
        <v>70</v>
      </c>
    </row>
    <row r="14577" spans="17:63" ht="29.25" customHeight="1" x14ac:dyDescent="0.2">
      <c r="Q14577" s="92" t="s">
        <v>50</v>
      </c>
      <c r="BF14577" s="101" t="s">
        <v>58</v>
      </c>
      <c r="BK14577" s="98" t="s">
        <v>70</v>
      </c>
    </row>
    <row r="14578" spans="17:63" ht="29.25" customHeight="1" x14ac:dyDescent="0.2">
      <c r="Q14578" s="92" t="s">
        <v>50</v>
      </c>
      <c r="BF14578" s="101" t="s">
        <v>58</v>
      </c>
      <c r="BK14578" s="98" t="s">
        <v>70</v>
      </c>
    </row>
    <row r="14579" spans="17:63" ht="29.25" customHeight="1" x14ac:dyDescent="0.2">
      <c r="Q14579" s="92" t="s">
        <v>50</v>
      </c>
      <c r="BF14579" s="101" t="s">
        <v>58</v>
      </c>
      <c r="BK14579" s="98" t="s">
        <v>70</v>
      </c>
    </row>
    <row r="14580" spans="17:63" ht="29.25" customHeight="1" x14ac:dyDescent="0.2">
      <c r="Q14580" s="92" t="s">
        <v>50</v>
      </c>
      <c r="BF14580" s="101" t="s">
        <v>58</v>
      </c>
      <c r="BK14580" s="98" t="s">
        <v>70</v>
      </c>
    </row>
    <row r="14581" spans="17:63" ht="29.25" customHeight="1" x14ac:dyDescent="0.2">
      <c r="Q14581" s="92" t="s">
        <v>50</v>
      </c>
      <c r="BF14581" s="101" t="s">
        <v>58</v>
      </c>
      <c r="BK14581" s="98" t="s">
        <v>70</v>
      </c>
    </row>
    <row r="14582" spans="17:63" ht="29.25" customHeight="1" x14ac:dyDescent="0.2">
      <c r="Q14582" s="92" t="s">
        <v>50</v>
      </c>
      <c r="BF14582" s="101" t="s">
        <v>58</v>
      </c>
      <c r="BK14582" s="98" t="s">
        <v>70</v>
      </c>
    </row>
    <row r="14583" spans="17:63" ht="29.25" customHeight="1" x14ac:dyDescent="0.2">
      <c r="Q14583" s="92" t="s">
        <v>50</v>
      </c>
      <c r="BF14583" s="101" t="s">
        <v>58</v>
      </c>
      <c r="BK14583" s="98" t="s">
        <v>70</v>
      </c>
    </row>
    <row r="14584" spans="17:63" ht="29.25" customHeight="1" x14ac:dyDescent="0.2">
      <c r="Q14584" s="92" t="s">
        <v>50</v>
      </c>
      <c r="BF14584" s="101" t="s">
        <v>58</v>
      </c>
      <c r="BK14584" s="98" t="s">
        <v>70</v>
      </c>
    </row>
    <row r="14585" spans="17:63" ht="29.25" customHeight="1" x14ac:dyDescent="0.2">
      <c r="Q14585" s="92" t="s">
        <v>50</v>
      </c>
      <c r="BF14585" s="101" t="s">
        <v>58</v>
      </c>
      <c r="BK14585" s="98" t="s">
        <v>70</v>
      </c>
    </row>
    <row r="14586" spans="17:63" ht="29.25" customHeight="1" x14ac:dyDescent="0.2">
      <c r="Q14586" s="92" t="s">
        <v>50</v>
      </c>
      <c r="BF14586" s="101" t="s">
        <v>58</v>
      </c>
      <c r="BK14586" s="98" t="s">
        <v>70</v>
      </c>
    </row>
    <row r="14587" spans="17:63" ht="29.25" customHeight="1" x14ac:dyDescent="0.2">
      <c r="Q14587" s="92" t="s">
        <v>50</v>
      </c>
      <c r="BF14587" s="101" t="s">
        <v>58</v>
      </c>
      <c r="BK14587" s="98" t="s">
        <v>70</v>
      </c>
    </row>
    <row r="14588" spans="17:63" ht="29.25" customHeight="1" x14ac:dyDescent="0.2">
      <c r="Q14588" s="92" t="s">
        <v>50</v>
      </c>
      <c r="BF14588" s="101" t="s">
        <v>58</v>
      </c>
      <c r="BK14588" s="98" t="s">
        <v>70</v>
      </c>
    </row>
    <row r="14589" spans="17:63" ht="29.25" customHeight="1" x14ac:dyDescent="0.2">
      <c r="Q14589" s="92" t="s">
        <v>50</v>
      </c>
      <c r="BF14589" s="101" t="s">
        <v>58</v>
      </c>
      <c r="BK14589" s="98" t="s">
        <v>70</v>
      </c>
    </row>
    <row r="14590" spans="17:63" ht="29.25" customHeight="1" x14ac:dyDescent="0.2">
      <c r="Q14590" s="92" t="s">
        <v>50</v>
      </c>
      <c r="BF14590" s="101" t="s">
        <v>58</v>
      </c>
      <c r="BK14590" s="98" t="s">
        <v>70</v>
      </c>
    </row>
    <row r="14591" spans="17:63" ht="29.25" customHeight="1" x14ac:dyDescent="0.2">
      <c r="Q14591" s="92" t="s">
        <v>50</v>
      </c>
      <c r="BF14591" s="101" t="s">
        <v>58</v>
      </c>
      <c r="BK14591" s="98" t="s">
        <v>70</v>
      </c>
    </row>
    <row r="14592" spans="17:63" ht="29.25" customHeight="1" x14ac:dyDescent="0.2">
      <c r="Q14592" s="92" t="s">
        <v>50</v>
      </c>
      <c r="BF14592" s="101" t="s">
        <v>58</v>
      </c>
      <c r="BK14592" s="98" t="s">
        <v>70</v>
      </c>
    </row>
    <row r="14593" spans="17:63" ht="29.25" customHeight="1" x14ac:dyDescent="0.2">
      <c r="Q14593" s="92" t="s">
        <v>50</v>
      </c>
      <c r="BF14593" s="101" t="s">
        <v>58</v>
      </c>
      <c r="BK14593" s="98" t="s">
        <v>70</v>
      </c>
    </row>
    <row r="14594" spans="17:63" ht="29.25" customHeight="1" x14ac:dyDescent="0.2">
      <c r="Q14594" s="92" t="s">
        <v>50</v>
      </c>
      <c r="BF14594" s="101" t="s">
        <v>58</v>
      </c>
      <c r="BK14594" s="98" t="s">
        <v>70</v>
      </c>
    </row>
    <row r="14595" spans="17:63" ht="29.25" customHeight="1" x14ac:dyDescent="0.2">
      <c r="Q14595" s="92" t="s">
        <v>50</v>
      </c>
      <c r="BF14595" s="101" t="s">
        <v>58</v>
      </c>
      <c r="BK14595" s="98" t="s">
        <v>70</v>
      </c>
    </row>
    <row r="14596" spans="17:63" ht="29.25" customHeight="1" x14ac:dyDescent="0.2">
      <c r="Q14596" s="92" t="s">
        <v>50</v>
      </c>
      <c r="BF14596" s="101" t="s">
        <v>58</v>
      </c>
      <c r="BK14596" s="98" t="s">
        <v>70</v>
      </c>
    </row>
    <row r="14597" spans="17:63" ht="29.25" customHeight="1" x14ac:dyDescent="0.2">
      <c r="Q14597" s="92" t="s">
        <v>50</v>
      </c>
      <c r="BF14597" s="101" t="s">
        <v>58</v>
      </c>
      <c r="BK14597" s="98" t="s">
        <v>70</v>
      </c>
    </row>
    <row r="14598" spans="17:63" ht="29.25" customHeight="1" x14ac:dyDescent="0.2">
      <c r="Q14598" s="92" t="s">
        <v>50</v>
      </c>
      <c r="BF14598" s="101" t="s">
        <v>58</v>
      </c>
      <c r="BK14598" s="98" t="s">
        <v>70</v>
      </c>
    </row>
    <row r="14599" spans="17:63" ht="29.25" customHeight="1" x14ac:dyDescent="0.2">
      <c r="Q14599" s="92" t="s">
        <v>50</v>
      </c>
      <c r="BF14599" s="101" t="s">
        <v>58</v>
      </c>
      <c r="BK14599" s="98" t="s">
        <v>70</v>
      </c>
    </row>
    <row r="14600" spans="17:63" ht="29.25" customHeight="1" x14ac:dyDescent="0.2">
      <c r="Q14600" s="92" t="s">
        <v>50</v>
      </c>
      <c r="BF14600" s="101" t="s">
        <v>58</v>
      </c>
      <c r="BK14600" s="98" t="s">
        <v>70</v>
      </c>
    </row>
    <row r="14601" spans="17:63" ht="29.25" customHeight="1" x14ac:dyDescent="0.2">
      <c r="Q14601" s="92" t="s">
        <v>50</v>
      </c>
      <c r="BF14601" s="101" t="s">
        <v>58</v>
      </c>
      <c r="BK14601" s="98" t="s">
        <v>70</v>
      </c>
    </row>
    <row r="14602" spans="17:63" ht="29.25" customHeight="1" x14ac:dyDescent="0.2">
      <c r="Q14602" s="92" t="s">
        <v>50</v>
      </c>
      <c r="BF14602" s="101" t="s">
        <v>58</v>
      </c>
      <c r="BK14602" s="98" t="s">
        <v>70</v>
      </c>
    </row>
    <row r="14603" spans="17:63" ht="29.25" customHeight="1" x14ac:dyDescent="0.2">
      <c r="Q14603" s="92" t="s">
        <v>50</v>
      </c>
      <c r="BF14603" s="101" t="s">
        <v>58</v>
      </c>
      <c r="BK14603" s="98" t="s">
        <v>70</v>
      </c>
    </row>
    <row r="14604" spans="17:63" ht="29.25" customHeight="1" x14ac:dyDescent="0.2">
      <c r="Q14604" s="92" t="s">
        <v>50</v>
      </c>
      <c r="BF14604" s="101" t="s">
        <v>58</v>
      </c>
      <c r="BK14604" s="98" t="s">
        <v>70</v>
      </c>
    </row>
    <row r="14605" spans="17:63" ht="29.25" customHeight="1" x14ac:dyDescent="0.2">
      <c r="Q14605" s="92" t="s">
        <v>50</v>
      </c>
      <c r="BF14605" s="101" t="s">
        <v>58</v>
      </c>
      <c r="BK14605" s="98" t="s">
        <v>70</v>
      </c>
    </row>
    <row r="14606" spans="17:63" ht="29.25" customHeight="1" x14ac:dyDescent="0.2">
      <c r="Q14606" s="92" t="s">
        <v>50</v>
      </c>
      <c r="BF14606" s="101" t="s">
        <v>58</v>
      </c>
      <c r="BK14606" s="98" t="s">
        <v>70</v>
      </c>
    </row>
    <row r="14607" spans="17:63" ht="29.25" customHeight="1" x14ac:dyDescent="0.2">
      <c r="Q14607" s="92" t="s">
        <v>50</v>
      </c>
      <c r="BF14607" s="101" t="s">
        <v>58</v>
      </c>
      <c r="BK14607" s="98" t="s">
        <v>70</v>
      </c>
    </row>
    <row r="14608" spans="17:63" ht="29.25" customHeight="1" x14ac:dyDescent="0.2">
      <c r="Q14608" s="92" t="s">
        <v>50</v>
      </c>
      <c r="BF14608" s="101" t="s">
        <v>58</v>
      </c>
      <c r="BK14608" s="98" t="s">
        <v>70</v>
      </c>
    </row>
    <row r="14609" spans="17:63" ht="29.25" customHeight="1" x14ac:dyDescent="0.2">
      <c r="Q14609" s="92" t="s">
        <v>50</v>
      </c>
      <c r="BF14609" s="101" t="s">
        <v>58</v>
      </c>
      <c r="BK14609" s="98" t="s">
        <v>70</v>
      </c>
    </row>
    <row r="14610" spans="17:63" ht="29.25" customHeight="1" x14ac:dyDescent="0.2">
      <c r="Q14610" s="92" t="s">
        <v>50</v>
      </c>
      <c r="BF14610" s="101" t="s">
        <v>58</v>
      </c>
      <c r="BK14610" s="98" t="s">
        <v>70</v>
      </c>
    </row>
    <row r="14611" spans="17:63" ht="29.25" customHeight="1" x14ac:dyDescent="0.2">
      <c r="Q14611" s="92" t="s">
        <v>50</v>
      </c>
      <c r="BF14611" s="101" t="s">
        <v>58</v>
      </c>
      <c r="BK14611" s="98" t="s">
        <v>70</v>
      </c>
    </row>
    <row r="14612" spans="17:63" ht="29.25" customHeight="1" x14ac:dyDescent="0.2">
      <c r="Q14612" s="92" t="s">
        <v>50</v>
      </c>
      <c r="BF14612" s="101" t="s">
        <v>58</v>
      </c>
      <c r="BK14612" s="98" t="s">
        <v>70</v>
      </c>
    </row>
    <row r="14613" spans="17:63" ht="29.25" customHeight="1" x14ac:dyDescent="0.2">
      <c r="Q14613" s="92" t="s">
        <v>50</v>
      </c>
      <c r="BF14613" s="101" t="s">
        <v>58</v>
      </c>
      <c r="BK14613" s="98" t="s">
        <v>70</v>
      </c>
    </row>
    <row r="14614" spans="17:63" ht="29.25" customHeight="1" x14ac:dyDescent="0.2">
      <c r="Q14614" s="92" t="s">
        <v>50</v>
      </c>
      <c r="BF14614" s="101" t="s">
        <v>58</v>
      </c>
      <c r="BK14614" s="98" t="s">
        <v>70</v>
      </c>
    </row>
    <row r="14615" spans="17:63" ht="29.25" customHeight="1" x14ac:dyDescent="0.2">
      <c r="Q14615" s="92" t="s">
        <v>50</v>
      </c>
      <c r="BF14615" s="101" t="s">
        <v>58</v>
      </c>
      <c r="BK14615" s="98" t="s">
        <v>70</v>
      </c>
    </row>
    <row r="14616" spans="17:63" ht="29.25" customHeight="1" x14ac:dyDescent="0.2">
      <c r="Q14616" s="92" t="s">
        <v>50</v>
      </c>
      <c r="BF14616" s="101" t="s">
        <v>58</v>
      </c>
      <c r="BK14616" s="98" t="s">
        <v>70</v>
      </c>
    </row>
    <row r="14617" spans="17:63" ht="29.25" customHeight="1" x14ac:dyDescent="0.2">
      <c r="Q14617" s="92" t="s">
        <v>50</v>
      </c>
      <c r="BF14617" s="101" t="s">
        <v>58</v>
      </c>
      <c r="BK14617" s="98" t="s">
        <v>70</v>
      </c>
    </row>
    <row r="14618" spans="17:63" ht="29.25" customHeight="1" x14ac:dyDescent="0.2">
      <c r="Q14618" s="92" t="s">
        <v>50</v>
      </c>
      <c r="BF14618" s="101" t="s">
        <v>58</v>
      </c>
      <c r="BK14618" s="98" t="s">
        <v>70</v>
      </c>
    </row>
    <row r="14619" spans="17:63" ht="29.25" customHeight="1" x14ac:dyDescent="0.2">
      <c r="Q14619" s="92" t="s">
        <v>50</v>
      </c>
      <c r="BF14619" s="101" t="s">
        <v>58</v>
      </c>
      <c r="BK14619" s="98" t="s">
        <v>70</v>
      </c>
    </row>
    <row r="14620" spans="17:63" ht="29.25" customHeight="1" x14ac:dyDescent="0.2">
      <c r="Q14620" s="92" t="s">
        <v>50</v>
      </c>
      <c r="BF14620" s="101" t="s">
        <v>58</v>
      </c>
      <c r="BK14620" s="98" t="s">
        <v>70</v>
      </c>
    </row>
    <row r="14621" spans="17:63" ht="29.25" customHeight="1" x14ac:dyDescent="0.2">
      <c r="Q14621" s="92" t="s">
        <v>50</v>
      </c>
      <c r="BF14621" s="101" t="s">
        <v>58</v>
      </c>
      <c r="BK14621" s="98" t="s">
        <v>70</v>
      </c>
    </row>
    <row r="14622" spans="17:63" ht="29.25" customHeight="1" x14ac:dyDescent="0.2">
      <c r="Q14622" s="92" t="s">
        <v>50</v>
      </c>
      <c r="BF14622" s="101" t="s">
        <v>58</v>
      </c>
      <c r="BK14622" s="98" t="s">
        <v>70</v>
      </c>
    </row>
    <row r="14623" spans="17:63" ht="29.25" customHeight="1" x14ac:dyDescent="0.2">
      <c r="Q14623" s="92" t="s">
        <v>50</v>
      </c>
      <c r="BF14623" s="101" t="s">
        <v>58</v>
      </c>
      <c r="BK14623" s="98" t="s">
        <v>70</v>
      </c>
    </row>
    <row r="14624" spans="17:63" ht="29.25" customHeight="1" x14ac:dyDescent="0.2">
      <c r="Q14624" s="92" t="s">
        <v>50</v>
      </c>
      <c r="BF14624" s="101" t="s">
        <v>58</v>
      </c>
      <c r="BK14624" s="98" t="s">
        <v>70</v>
      </c>
    </row>
    <row r="14625" spans="17:63" ht="29.25" customHeight="1" x14ac:dyDescent="0.2">
      <c r="Q14625" s="92" t="s">
        <v>50</v>
      </c>
      <c r="BF14625" s="101" t="s">
        <v>58</v>
      </c>
      <c r="BK14625" s="98" t="s">
        <v>70</v>
      </c>
    </row>
    <row r="14626" spans="17:63" ht="29.25" customHeight="1" x14ac:dyDescent="0.2">
      <c r="Q14626" s="92" t="s">
        <v>50</v>
      </c>
      <c r="BF14626" s="101" t="s">
        <v>58</v>
      </c>
      <c r="BK14626" s="98" t="s">
        <v>70</v>
      </c>
    </row>
    <row r="14627" spans="17:63" ht="29.25" customHeight="1" x14ac:dyDescent="0.2">
      <c r="Q14627" s="92" t="s">
        <v>50</v>
      </c>
      <c r="BF14627" s="101" t="s">
        <v>58</v>
      </c>
      <c r="BK14627" s="98" t="s">
        <v>70</v>
      </c>
    </row>
    <row r="14628" spans="17:63" ht="29.25" customHeight="1" x14ac:dyDescent="0.2">
      <c r="Q14628" s="92" t="s">
        <v>50</v>
      </c>
      <c r="BF14628" s="101" t="s">
        <v>58</v>
      </c>
      <c r="BK14628" s="98" t="s">
        <v>70</v>
      </c>
    </row>
    <row r="14629" spans="17:63" ht="29.25" customHeight="1" x14ac:dyDescent="0.2">
      <c r="Q14629" s="92" t="s">
        <v>50</v>
      </c>
      <c r="BF14629" s="101" t="s">
        <v>58</v>
      </c>
      <c r="BK14629" s="98" t="s">
        <v>70</v>
      </c>
    </row>
    <row r="14630" spans="17:63" ht="29.25" customHeight="1" x14ac:dyDescent="0.2">
      <c r="Q14630" s="92" t="s">
        <v>50</v>
      </c>
      <c r="BF14630" s="101" t="s">
        <v>58</v>
      </c>
      <c r="BK14630" s="98" t="s">
        <v>70</v>
      </c>
    </row>
    <row r="14631" spans="17:63" ht="29.25" customHeight="1" x14ac:dyDescent="0.2">
      <c r="Q14631" s="92" t="s">
        <v>50</v>
      </c>
      <c r="BF14631" s="101" t="s">
        <v>58</v>
      </c>
      <c r="BK14631" s="98" t="s">
        <v>70</v>
      </c>
    </row>
    <row r="14632" spans="17:63" ht="29.25" customHeight="1" x14ac:dyDescent="0.2">
      <c r="Q14632" s="92" t="s">
        <v>50</v>
      </c>
      <c r="BF14632" s="101" t="s">
        <v>58</v>
      </c>
      <c r="BK14632" s="98" t="s">
        <v>70</v>
      </c>
    </row>
    <row r="14633" spans="17:63" ht="29.25" customHeight="1" x14ac:dyDescent="0.2">
      <c r="Q14633" s="92" t="s">
        <v>50</v>
      </c>
      <c r="BF14633" s="101" t="s">
        <v>58</v>
      </c>
      <c r="BK14633" s="98" t="s">
        <v>70</v>
      </c>
    </row>
    <row r="14634" spans="17:63" ht="29.25" customHeight="1" x14ac:dyDescent="0.2">
      <c r="Q14634" s="92" t="s">
        <v>50</v>
      </c>
      <c r="BF14634" s="101" t="s">
        <v>58</v>
      </c>
      <c r="BK14634" s="98" t="s">
        <v>70</v>
      </c>
    </row>
    <row r="14635" spans="17:63" ht="29.25" customHeight="1" x14ac:dyDescent="0.2">
      <c r="Q14635" s="92" t="s">
        <v>50</v>
      </c>
      <c r="BF14635" s="101" t="s">
        <v>58</v>
      </c>
      <c r="BK14635" s="98" t="s">
        <v>70</v>
      </c>
    </row>
    <row r="14636" spans="17:63" ht="29.25" customHeight="1" x14ac:dyDescent="0.2">
      <c r="Q14636" s="92" t="s">
        <v>50</v>
      </c>
      <c r="BF14636" s="101" t="s">
        <v>58</v>
      </c>
      <c r="BK14636" s="98" t="s">
        <v>70</v>
      </c>
    </row>
    <row r="14637" spans="17:63" ht="29.25" customHeight="1" x14ac:dyDescent="0.2">
      <c r="Q14637" s="92" t="s">
        <v>50</v>
      </c>
      <c r="BF14637" s="101" t="s">
        <v>58</v>
      </c>
      <c r="BK14637" s="98" t="s">
        <v>70</v>
      </c>
    </row>
    <row r="14638" spans="17:63" ht="29.25" customHeight="1" x14ac:dyDescent="0.2">
      <c r="Q14638" s="92" t="s">
        <v>50</v>
      </c>
      <c r="BF14638" s="101" t="s">
        <v>58</v>
      </c>
      <c r="BK14638" s="98" t="s">
        <v>70</v>
      </c>
    </row>
    <row r="14639" spans="17:63" ht="29.25" customHeight="1" x14ac:dyDescent="0.2">
      <c r="Q14639" s="92" t="s">
        <v>50</v>
      </c>
      <c r="BF14639" s="101" t="s">
        <v>58</v>
      </c>
      <c r="BK14639" s="98" t="s">
        <v>70</v>
      </c>
    </row>
    <row r="14640" spans="17:63" ht="29.25" customHeight="1" x14ac:dyDescent="0.2">
      <c r="Q14640" s="92" t="s">
        <v>50</v>
      </c>
      <c r="BF14640" s="101" t="s">
        <v>58</v>
      </c>
      <c r="BK14640" s="98" t="s">
        <v>70</v>
      </c>
    </row>
    <row r="14641" spans="17:63" ht="29.25" customHeight="1" x14ac:dyDescent="0.2">
      <c r="Q14641" s="92" t="s">
        <v>50</v>
      </c>
      <c r="BF14641" s="101" t="s">
        <v>58</v>
      </c>
      <c r="BK14641" s="98" t="s">
        <v>70</v>
      </c>
    </row>
    <row r="14642" spans="17:63" ht="29.25" customHeight="1" x14ac:dyDescent="0.2">
      <c r="Q14642" s="92" t="s">
        <v>50</v>
      </c>
      <c r="BF14642" s="101" t="s">
        <v>58</v>
      </c>
      <c r="BK14642" s="98" t="s">
        <v>70</v>
      </c>
    </row>
    <row r="14643" spans="17:63" ht="29.25" customHeight="1" x14ac:dyDescent="0.2">
      <c r="Q14643" s="92" t="s">
        <v>50</v>
      </c>
      <c r="BF14643" s="101" t="s">
        <v>58</v>
      </c>
      <c r="BK14643" s="98" t="s">
        <v>70</v>
      </c>
    </row>
    <row r="14644" spans="17:63" ht="29.25" customHeight="1" x14ac:dyDescent="0.2">
      <c r="Q14644" s="92" t="s">
        <v>50</v>
      </c>
      <c r="BF14644" s="101" t="s">
        <v>58</v>
      </c>
      <c r="BK14644" s="98" t="s">
        <v>70</v>
      </c>
    </row>
    <row r="14645" spans="17:63" ht="29.25" customHeight="1" x14ac:dyDescent="0.2">
      <c r="Q14645" s="92" t="s">
        <v>50</v>
      </c>
      <c r="BF14645" s="101" t="s">
        <v>58</v>
      </c>
      <c r="BK14645" s="98" t="s">
        <v>70</v>
      </c>
    </row>
    <row r="14646" spans="17:63" ht="29.25" customHeight="1" x14ac:dyDescent="0.2">
      <c r="Q14646" s="92" t="s">
        <v>50</v>
      </c>
      <c r="BF14646" s="101" t="s">
        <v>58</v>
      </c>
      <c r="BK14646" s="98" t="s">
        <v>70</v>
      </c>
    </row>
    <row r="14647" spans="17:63" ht="29.25" customHeight="1" x14ac:dyDescent="0.2">
      <c r="Q14647" s="92" t="s">
        <v>50</v>
      </c>
      <c r="BF14647" s="101" t="s">
        <v>58</v>
      </c>
      <c r="BK14647" s="98" t="s">
        <v>70</v>
      </c>
    </row>
    <row r="14648" spans="17:63" ht="29.25" customHeight="1" x14ac:dyDescent="0.2">
      <c r="Q14648" s="92" t="s">
        <v>50</v>
      </c>
      <c r="BF14648" s="101" t="s">
        <v>58</v>
      </c>
      <c r="BK14648" s="98" t="s">
        <v>70</v>
      </c>
    </row>
    <row r="14649" spans="17:63" ht="29.25" customHeight="1" x14ac:dyDescent="0.2">
      <c r="Q14649" s="92" t="s">
        <v>50</v>
      </c>
      <c r="BF14649" s="101" t="s">
        <v>58</v>
      </c>
      <c r="BK14649" s="98" t="s">
        <v>70</v>
      </c>
    </row>
    <row r="14650" spans="17:63" ht="29.25" customHeight="1" x14ac:dyDescent="0.2">
      <c r="Q14650" s="92" t="s">
        <v>50</v>
      </c>
      <c r="BF14650" s="101" t="s">
        <v>58</v>
      </c>
      <c r="BK14650" s="98" t="s">
        <v>70</v>
      </c>
    </row>
    <row r="14651" spans="17:63" ht="29.25" customHeight="1" x14ac:dyDescent="0.2">
      <c r="Q14651" s="92" t="s">
        <v>50</v>
      </c>
      <c r="BF14651" s="101" t="s">
        <v>58</v>
      </c>
      <c r="BK14651" s="98" t="s">
        <v>70</v>
      </c>
    </row>
    <row r="14652" spans="17:63" ht="29.25" customHeight="1" x14ac:dyDescent="0.2">
      <c r="Q14652" s="92" t="s">
        <v>50</v>
      </c>
      <c r="BF14652" s="101" t="s">
        <v>58</v>
      </c>
      <c r="BK14652" s="98" t="s">
        <v>70</v>
      </c>
    </row>
    <row r="14653" spans="17:63" ht="29.25" customHeight="1" x14ac:dyDescent="0.2">
      <c r="Q14653" s="92" t="s">
        <v>50</v>
      </c>
      <c r="BF14653" s="101" t="s">
        <v>58</v>
      </c>
      <c r="BK14653" s="98" t="s">
        <v>70</v>
      </c>
    </row>
    <row r="14654" spans="17:63" ht="29.25" customHeight="1" x14ac:dyDescent="0.2">
      <c r="Q14654" s="92" t="s">
        <v>50</v>
      </c>
      <c r="BF14654" s="101" t="s">
        <v>58</v>
      </c>
      <c r="BK14654" s="98" t="s">
        <v>70</v>
      </c>
    </row>
    <row r="14655" spans="17:63" ht="29.25" customHeight="1" x14ac:dyDescent="0.2">
      <c r="Q14655" s="92" t="s">
        <v>50</v>
      </c>
      <c r="BF14655" s="101" t="s">
        <v>58</v>
      </c>
      <c r="BK14655" s="98" t="s">
        <v>70</v>
      </c>
    </row>
    <row r="14656" spans="17:63" ht="29.25" customHeight="1" x14ac:dyDescent="0.2">
      <c r="Q14656" s="92" t="s">
        <v>50</v>
      </c>
      <c r="BF14656" s="101" t="s">
        <v>58</v>
      </c>
      <c r="BK14656" s="98" t="s">
        <v>70</v>
      </c>
    </row>
    <row r="14657" spans="17:63" ht="29.25" customHeight="1" x14ac:dyDescent="0.2">
      <c r="Q14657" s="92" t="s">
        <v>50</v>
      </c>
      <c r="BF14657" s="101" t="s">
        <v>58</v>
      </c>
      <c r="BK14657" s="98" t="s">
        <v>70</v>
      </c>
    </row>
    <row r="14658" spans="17:63" ht="29.25" customHeight="1" x14ac:dyDescent="0.2">
      <c r="Q14658" s="92" t="s">
        <v>50</v>
      </c>
      <c r="BF14658" s="101" t="s">
        <v>58</v>
      </c>
      <c r="BK14658" s="98" t="s">
        <v>70</v>
      </c>
    </row>
    <row r="14659" spans="17:63" ht="29.25" customHeight="1" x14ac:dyDescent="0.2">
      <c r="Q14659" s="92" t="s">
        <v>50</v>
      </c>
      <c r="BF14659" s="101" t="s">
        <v>58</v>
      </c>
      <c r="BK14659" s="98" t="s">
        <v>70</v>
      </c>
    </row>
    <row r="14660" spans="17:63" ht="29.25" customHeight="1" x14ac:dyDescent="0.2">
      <c r="Q14660" s="92" t="s">
        <v>50</v>
      </c>
      <c r="BF14660" s="101" t="s">
        <v>58</v>
      </c>
      <c r="BK14660" s="98" t="s">
        <v>70</v>
      </c>
    </row>
    <row r="14661" spans="17:63" ht="29.25" customHeight="1" x14ac:dyDescent="0.2">
      <c r="Q14661" s="92" t="s">
        <v>50</v>
      </c>
      <c r="BF14661" s="101" t="s">
        <v>58</v>
      </c>
      <c r="BK14661" s="98" t="s">
        <v>70</v>
      </c>
    </row>
    <row r="14662" spans="17:63" ht="29.25" customHeight="1" x14ac:dyDescent="0.2">
      <c r="Q14662" s="92" t="s">
        <v>50</v>
      </c>
      <c r="BF14662" s="101" t="s">
        <v>58</v>
      </c>
      <c r="BK14662" s="98" t="s">
        <v>70</v>
      </c>
    </row>
    <row r="14663" spans="17:63" ht="29.25" customHeight="1" x14ac:dyDescent="0.2">
      <c r="Q14663" s="92" t="s">
        <v>50</v>
      </c>
      <c r="BF14663" s="101" t="s">
        <v>58</v>
      </c>
      <c r="BK14663" s="98" t="s">
        <v>70</v>
      </c>
    </row>
    <row r="14664" spans="17:63" ht="29.25" customHeight="1" x14ac:dyDescent="0.2">
      <c r="Q14664" s="92" t="s">
        <v>50</v>
      </c>
      <c r="BF14664" s="101" t="s">
        <v>58</v>
      </c>
      <c r="BK14664" s="98" t="s">
        <v>70</v>
      </c>
    </row>
    <row r="14665" spans="17:63" ht="29.25" customHeight="1" x14ac:dyDescent="0.2">
      <c r="Q14665" s="92" t="s">
        <v>50</v>
      </c>
      <c r="BF14665" s="101" t="s">
        <v>58</v>
      </c>
      <c r="BK14665" s="98" t="s">
        <v>70</v>
      </c>
    </row>
    <row r="14666" spans="17:63" ht="29.25" customHeight="1" x14ac:dyDescent="0.2">
      <c r="Q14666" s="92" t="s">
        <v>50</v>
      </c>
      <c r="BF14666" s="101" t="s">
        <v>58</v>
      </c>
      <c r="BK14666" s="98" t="s">
        <v>70</v>
      </c>
    </row>
    <row r="14667" spans="17:63" ht="29.25" customHeight="1" x14ac:dyDescent="0.2">
      <c r="Q14667" s="92" t="s">
        <v>50</v>
      </c>
      <c r="BF14667" s="101" t="s">
        <v>58</v>
      </c>
      <c r="BK14667" s="98" t="s">
        <v>70</v>
      </c>
    </row>
    <row r="14668" spans="17:63" ht="29.25" customHeight="1" x14ac:dyDescent="0.2">
      <c r="Q14668" s="92" t="s">
        <v>50</v>
      </c>
      <c r="BF14668" s="101" t="s">
        <v>58</v>
      </c>
      <c r="BK14668" s="98" t="s">
        <v>70</v>
      </c>
    </row>
    <row r="14669" spans="17:63" ht="29.25" customHeight="1" x14ac:dyDescent="0.2">
      <c r="Q14669" s="92" t="s">
        <v>50</v>
      </c>
      <c r="BF14669" s="101" t="s">
        <v>58</v>
      </c>
      <c r="BK14669" s="98" t="s">
        <v>70</v>
      </c>
    </row>
    <row r="14670" spans="17:63" ht="29.25" customHeight="1" x14ac:dyDescent="0.2">
      <c r="Q14670" s="92" t="s">
        <v>50</v>
      </c>
      <c r="BF14670" s="101" t="s">
        <v>58</v>
      </c>
      <c r="BK14670" s="98" t="s">
        <v>70</v>
      </c>
    </row>
    <row r="14671" spans="17:63" ht="29.25" customHeight="1" x14ac:dyDescent="0.2">
      <c r="Q14671" s="92" t="s">
        <v>50</v>
      </c>
      <c r="BF14671" s="101" t="s">
        <v>58</v>
      </c>
      <c r="BK14671" s="98" t="s">
        <v>70</v>
      </c>
    </row>
    <row r="14672" spans="17:63" ht="29.25" customHeight="1" x14ac:dyDescent="0.2">
      <c r="Q14672" s="92" t="s">
        <v>50</v>
      </c>
      <c r="BF14672" s="101" t="s">
        <v>58</v>
      </c>
      <c r="BK14672" s="98" t="s">
        <v>70</v>
      </c>
    </row>
    <row r="14673" spans="17:63" ht="29.25" customHeight="1" x14ac:dyDescent="0.2">
      <c r="Q14673" s="92" t="s">
        <v>50</v>
      </c>
      <c r="BF14673" s="101" t="s">
        <v>58</v>
      </c>
      <c r="BK14673" s="98" t="s">
        <v>70</v>
      </c>
    </row>
    <row r="14674" spans="17:63" ht="29.25" customHeight="1" x14ac:dyDescent="0.2">
      <c r="Q14674" s="92" t="s">
        <v>50</v>
      </c>
      <c r="BF14674" s="101" t="s">
        <v>58</v>
      </c>
      <c r="BK14674" s="98" t="s">
        <v>70</v>
      </c>
    </row>
    <row r="14675" spans="17:63" ht="29.25" customHeight="1" x14ac:dyDescent="0.2">
      <c r="Q14675" s="92" t="s">
        <v>50</v>
      </c>
      <c r="BF14675" s="101" t="s">
        <v>58</v>
      </c>
      <c r="BK14675" s="98" t="s">
        <v>70</v>
      </c>
    </row>
    <row r="14676" spans="17:63" ht="29.25" customHeight="1" x14ac:dyDescent="0.2">
      <c r="Q14676" s="92" t="s">
        <v>50</v>
      </c>
      <c r="BF14676" s="101" t="s">
        <v>58</v>
      </c>
      <c r="BK14676" s="98" t="s">
        <v>70</v>
      </c>
    </row>
    <row r="14677" spans="17:63" ht="29.25" customHeight="1" x14ac:dyDescent="0.2">
      <c r="Q14677" s="92" t="s">
        <v>50</v>
      </c>
      <c r="BF14677" s="101" t="s">
        <v>58</v>
      </c>
      <c r="BK14677" s="98" t="s">
        <v>70</v>
      </c>
    </row>
    <row r="14678" spans="17:63" ht="29.25" customHeight="1" x14ac:dyDescent="0.2">
      <c r="Q14678" s="92" t="s">
        <v>50</v>
      </c>
      <c r="BF14678" s="101" t="s">
        <v>58</v>
      </c>
      <c r="BK14678" s="98" t="s">
        <v>70</v>
      </c>
    </row>
    <row r="14679" spans="17:63" ht="29.25" customHeight="1" x14ac:dyDescent="0.2">
      <c r="Q14679" s="92" t="s">
        <v>50</v>
      </c>
      <c r="BF14679" s="101" t="s">
        <v>58</v>
      </c>
      <c r="BK14679" s="98" t="s">
        <v>70</v>
      </c>
    </row>
    <row r="14680" spans="17:63" ht="29.25" customHeight="1" x14ac:dyDescent="0.2">
      <c r="Q14680" s="92" t="s">
        <v>50</v>
      </c>
      <c r="BF14680" s="101" t="s">
        <v>58</v>
      </c>
      <c r="BK14680" s="98" t="s">
        <v>70</v>
      </c>
    </row>
    <row r="14681" spans="17:63" ht="29.25" customHeight="1" x14ac:dyDescent="0.2">
      <c r="Q14681" s="92" t="s">
        <v>50</v>
      </c>
      <c r="BF14681" s="101" t="s">
        <v>58</v>
      </c>
      <c r="BK14681" s="98" t="s">
        <v>70</v>
      </c>
    </row>
    <row r="14682" spans="17:63" ht="29.25" customHeight="1" x14ac:dyDescent="0.2">
      <c r="Q14682" s="92" t="s">
        <v>50</v>
      </c>
      <c r="BF14682" s="101" t="s">
        <v>58</v>
      </c>
      <c r="BK14682" s="98" t="s">
        <v>70</v>
      </c>
    </row>
    <row r="14683" spans="17:63" ht="29.25" customHeight="1" x14ac:dyDescent="0.2">
      <c r="Q14683" s="92" t="s">
        <v>50</v>
      </c>
      <c r="BF14683" s="101" t="s">
        <v>58</v>
      </c>
      <c r="BK14683" s="98" t="s">
        <v>70</v>
      </c>
    </row>
    <row r="14684" spans="17:63" ht="29.25" customHeight="1" x14ac:dyDescent="0.2">
      <c r="Q14684" s="92" t="s">
        <v>50</v>
      </c>
      <c r="BF14684" s="101" t="s">
        <v>58</v>
      </c>
      <c r="BK14684" s="98" t="s">
        <v>70</v>
      </c>
    </row>
    <row r="14685" spans="17:63" ht="29.25" customHeight="1" x14ac:dyDescent="0.2">
      <c r="Q14685" s="92" t="s">
        <v>50</v>
      </c>
      <c r="BF14685" s="101" t="s">
        <v>58</v>
      </c>
      <c r="BK14685" s="98" t="s">
        <v>70</v>
      </c>
    </row>
    <row r="14686" spans="17:63" ht="29.25" customHeight="1" x14ac:dyDescent="0.2">
      <c r="Q14686" s="92" t="s">
        <v>50</v>
      </c>
      <c r="BF14686" s="101" t="s">
        <v>58</v>
      </c>
      <c r="BK14686" s="98" t="s">
        <v>70</v>
      </c>
    </row>
    <row r="14687" spans="17:63" ht="29.25" customHeight="1" x14ac:dyDescent="0.2">
      <c r="Q14687" s="92" t="s">
        <v>50</v>
      </c>
      <c r="BF14687" s="101" t="s">
        <v>58</v>
      </c>
      <c r="BK14687" s="98" t="s">
        <v>70</v>
      </c>
    </row>
    <row r="14688" spans="17:63" ht="29.25" customHeight="1" x14ac:dyDescent="0.2">
      <c r="Q14688" s="92" t="s">
        <v>50</v>
      </c>
      <c r="BF14688" s="101" t="s">
        <v>58</v>
      </c>
      <c r="BK14688" s="98" t="s">
        <v>70</v>
      </c>
    </row>
    <row r="14689" spans="17:63" ht="29.25" customHeight="1" x14ac:dyDescent="0.2">
      <c r="Q14689" s="92" t="s">
        <v>50</v>
      </c>
      <c r="BF14689" s="101" t="s">
        <v>58</v>
      </c>
      <c r="BK14689" s="98" t="s">
        <v>70</v>
      </c>
    </row>
    <row r="14690" spans="17:63" ht="29.25" customHeight="1" x14ac:dyDescent="0.2">
      <c r="Q14690" s="92" t="s">
        <v>50</v>
      </c>
      <c r="BF14690" s="101" t="s">
        <v>58</v>
      </c>
      <c r="BK14690" s="98" t="s">
        <v>70</v>
      </c>
    </row>
    <row r="14691" spans="17:63" ht="29.25" customHeight="1" x14ac:dyDescent="0.2">
      <c r="Q14691" s="92" t="s">
        <v>50</v>
      </c>
      <c r="BF14691" s="101" t="s">
        <v>58</v>
      </c>
      <c r="BK14691" s="98" t="s">
        <v>70</v>
      </c>
    </row>
    <row r="14692" spans="17:63" ht="29.25" customHeight="1" x14ac:dyDescent="0.2">
      <c r="Q14692" s="92" t="s">
        <v>50</v>
      </c>
      <c r="BF14692" s="101" t="s">
        <v>58</v>
      </c>
      <c r="BK14692" s="98" t="s">
        <v>70</v>
      </c>
    </row>
    <row r="14693" spans="17:63" ht="29.25" customHeight="1" x14ac:dyDescent="0.2">
      <c r="Q14693" s="92" t="s">
        <v>50</v>
      </c>
      <c r="BF14693" s="101" t="s">
        <v>58</v>
      </c>
      <c r="BK14693" s="98" t="s">
        <v>70</v>
      </c>
    </row>
    <row r="14694" spans="17:63" ht="29.25" customHeight="1" x14ac:dyDescent="0.2">
      <c r="Q14694" s="92" t="s">
        <v>50</v>
      </c>
      <c r="BF14694" s="101" t="s">
        <v>58</v>
      </c>
      <c r="BK14694" s="98" t="s">
        <v>70</v>
      </c>
    </row>
    <row r="14695" spans="17:63" ht="29.25" customHeight="1" x14ac:dyDescent="0.2">
      <c r="Q14695" s="92" t="s">
        <v>50</v>
      </c>
      <c r="BF14695" s="101" t="s">
        <v>58</v>
      </c>
      <c r="BK14695" s="98" t="s">
        <v>70</v>
      </c>
    </row>
    <row r="14696" spans="17:63" ht="29.25" customHeight="1" x14ac:dyDescent="0.2">
      <c r="Q14696" s="92" t="s">
        <v>50</v>
      </c>
      <c r="BF14696" s="101" t="s">
        <v>58</v>
      </c>
      <c r="BK14696" s="98" t="s">
        <v>70</v>
      </c>
    </row>
    <row r="14697" spans="17:63" ht="29.25" customHeight="1" x14ac:dyDescent="0.2">
      <c r="Q14697" s="92" t="s">
        <v>50</v>
      </c>
      <c r="BF14697" s="101" t="s">
        <v>58</v>
      </c>
      <c r="BK14697" s="98" t="s">
        <v>70</v>
      </c>
    </row>
    <row r="14698" spans="17:63" ht="29.25" customHeight="1" x14ac:dyDescent="0.2">
      <c r="Q14698" s="92" t="s">
        <v>50</v>
      </c>
      <c r="BF14698" s="101" t="s">
        <v>58</v>
      </c>
      <c r="BK14698" s="98" t="s">
        <v>70</v>
      </c>
    </row>
    <row r="14699" spans="17:63" ht="29.25" customHeight="1" x14ac:dyDescent="0.2">
      <c r="Q14699" s="92" t="s">
        <v>50</v>
      </c>
      <c r="BF14699" s="101" t="s">
        <v>58</v>
      </c>
      <c r="BK14699" s="98" t="s">
        <v>70</v>
      </c>
    </row>
    <row r="14700" spans="17:63" ht="29.25" customHeight="1" x14ac:dyDescent="0.2">
      <c r="Q14700" s="92" t="s">
        <v>50</v>
      </c>
      <c r="BF14700" s="101" t="s">
        <v>58</v>
      </c>
      <c r="BK14700" s="98" t="s">
        <v>70</v>
      </c>
    </row>
    <row r="14701" spans="17:63" ht="29.25" customHeight="1" x14ac:dyDescent="0.2">
      <c r="Q14701" s="92" t="s">
        <v>50</v>
      </c>
      <c r="BF14701" s="101" t="s">
        <v>58</v>
      </c>
      <c r="BK14701" s="98" t="s">
        <v>70</v>
      </c>
    </row>
    <row r="14702" spans="17:63" ht="29.25" customHeight="1" x14ac:dyDescent="0.2">
      <c r="Q14702" s="92" t="s">
        <v>50</v>
      </c>
      <c r="BF14702" s="101" t="s">
        <v>58</v>
      </c>
      <c r="BK14702" s="98" t="s">
        <v>70</v>
      </c>
    </row>
    <row r="14703" spans="17:63" ht="29.25" customHeight="1" x14ac:dyDescent="0.2">
      <c r="Q14703" s="92" t="s">
        <v>50</v>
      </c>
      <c r="BF14703" s="101" t="s">
        <v>58</v>
      </c>
      <c r="BK14703" s="98" t="s">
        <v>70</v>
      </c>
    </row>
    <row r="14704" spans="17:63" ht="29.25" customHeight="1" x14ac:dyDescent="0.2">
      <c r="Q14704" s="92" t="s">
        <v>50</v>
      </c>
      <c r="BF14704" s="101" t="s">
        <v>58</v>
      </c>
      <c r="BK14704" s="98" t="s">
        <v>70</v>
      </c>
    </row>
    <row r="14705" spans="17:63" ht="29.25" customHeight="1" x14ac:dyDescent="0.2">
      <c r="Q14705" s="92" t="s">
        <v>50</v>
      </c>
      <c r="BF14705" s="101" t="s">
        <v>58</v>
      </c>
      <c r="BK14705" s="98" t="s">
        <v>70</v>
      </c>
    </row>
    <row r="14706" spans="17:63" ht="29.25" customHeight="1" x14ac:dyDescent="0.2">
      <c r="Q14706" s="92" t="s">
        <v>50</v>
      </c>
      <c r="BF14706" s="101" t="s">
        <v>58</v>
      </c>
      <c r="BK14706" s="98" t="s">
        <v>70</v>
      </c>
    </row>
    <row r="14707" spans="17:63" ht="29.25" customHeight="1" x14ac:dyDescent="0.2">
      <c r="Q14707" s="92" t="s">
        <v>50</v>
      </c>
      <c r="BF14707" s="101" t="s">
        <v>58</v>
      </c>
      <c r="BK14707" s="98" t="s">
        <v>70</v>
      </c>
    </row>
    <row r="14708" spans="17:63" ht="29.25" customHeight="1" x14ac:dyDescent="0.2">
      <c r="Q14708" s="92" t="s">
        <v>50</v>
      </c>
      <c r="BF14708" s="101" t="s">
        <v>58</v>
      </c>
      <c r="BK14708" s="98" t="s">
        <v>70</v>
      </c>
    </row>
    <row r="14709" spans="17:63" ht="29.25" customHeight="1" x14ac:dyDescent="0.2">
      <c r="Q14709" s="92" t="s">
        <v>50</v>
      </c>
      <c r="BF14709" s="101" t="s">
        <v>58</v>
      </c>
      <c r="BK14709" s="98" t="s">
        <v>70</v>
      </c>
    </row>
    <row r="14710" spans="17:63" ht="29.25" customHeight="1" x14ac:dyDescent="0.2">
      <c r="Q14710" s="92" t="s">
        <v>50</v>
      </c>
      <c r="BF14710" s="101" t="s">
        <v>58</v>
      </c>
      <c r="BK14710" s="98" t="s">
        <v>70</v>
      </c>
    </row>
    <row r="14711" spans="17:63" ht="29.25" customHeight="1" x14ac:dyDescent="0.2">
      <c r="Q14711" s="92" t="s">
        <v>50</v>
      </c>
      <c r="BF14711" s="101" t="s">
        <v>58</v>
      </c>
      <c r="BK14711" s="98" t="s">
        <v>70</v>
      </c>
    </row>
    <row r="14712" spans="17:63" ht="29.25" customHeight="1" x14ac:dyDescent="0.2">
      <c r="Q14712" s="92" t="s">
        <v>50</v>
      </c>
      <c r="BF14712" s="101" t="s">
        <v>58</v>
      </c>
      <c r="BK14712" s="98" t="s">
        <v>70</v>
      </c>
    </row>
    <row r="14713" spans="17:63" ht="29.25" customHeight="1" x14ac:dyDescent="0.2">
      <c r="Q14713" s="92" t="s">
        <v>50</v>
      </c>
      <c r="BF14713" s="101" t="s">
        <v>58</v>
      </c>
      <c r="BK14713" s="98" t="s">
        <v>70</v>
      </c>
    </row>
    <row r="14714" spans="17:63" ht="29.25" customHeight="1" x14ac:dyDescent="0.2">
      <c r="Q14714" s="92" t="s">
        <v>50</v>
      </c>
      <c r="BF14714" s="101" t="s">
        <v>58</v>
      </c>
      <c r="BK14714" s="98" t="s">
        <v>70</v>
      </c>
    </row>
    <row r="14715" spans="17:63" ht="29.25" customHeight="1" x14ac:dyDescent="0.2">
      <c r="Q14715" s="92" t="s">
        <v>50</v>
      </c>
      <c r="BF14715" s="101" t="s">
        <v>58</v>
      </c>
      <c r="BK14715" s="98" t="s">
        <v>70</v>
      </c>
    </row>
    <row r="14716" spans="17:63" ht="29.25" customHeight="1" x14ac:dyDescent="0.2">
      <c r="Q14716" s="92" t="s">
        <v>50</v>
      </c>
      <c r="BF14716" s="101" t="s">
        <v>58</v>
      </c>
      <c r="BK14716" s="98" t="s">
        <v>70</v>
      </c>
    </row>
    <row r="14717" spans="17:63" ht="29.25" customHeight="1" x14ac:dyDescent="0.2">
      <c r="Q14717" s="92" t="s">
        <v>50</v>
      </c>
      <c r="BF14717" s="101" t="s">
        <v>58</v>
      </c>
      <c r="BK14717" s="98" t="s">
        <v>70</v>
      </c>
    </row>
    <row r="14718" spans="17:63" ht="29.25" customHeight="1" x14ac:dyDescent="0.2">
      <c r="Q14718" s="92" t="s">
        <v>50</v>
      </c>
      <c r="BF14718" s="101" t="s">
        <v>58</v>
      </c>
      <c r="BK14718" s="98" t="s">
        <v>70</v>
      </c>
    </row>
    <row r="14719" spans="17:63" ht="29.25" customHeight="1" x14ac:dyDescent="0.2">
      <c r="Q14719" s="92" t="s">
        <v>50</v>
      </c>
      <c r="BF14719" s="101" t="s">
        <v>58</v>
      </c>
      <c r="BK14719" s="98" t="s">
        <v>70</v>
      </c>
    </row>
    <row r="14720" spans="17:63" ht="29.25" customHeight="1" x14ac:dyDescent="0.2">
      <c r="Q14720" s="92" t="s">
        <v>50</v>
      </c>
      <c r="BF14720" s="101" t="s">
        <v>58</v>
      </c>
      <c r="BK14720" s="98" t="s">
        <v>70</v>
      </c>
    </row>
    <row r="14721" spans="17:63" ht="29.25" customHeight="1" x14ac:dyDescent="0.2">
      <c r="Q14721" s="92" t="s">
        <v>50</v>
      </c>
      <c r="BF14721" s="101" t="s">
        <v>58</v>
      </c>
      <c r="BK14721" s="98" t="s">
        <v>70</v>
      </c>
    </row>
    <row r="14722" spans="17:63" ht="29.25" customHeight="1" x14ac:dyDescent="0.2">
      <c r="Q14722" s="92" t="s">
        <v>50</v>
      </c>
      <c r="BF14722" s="101" t="s">
        <v>58</v>
      </c>
      <c r="BK14722" s="98" t="s">
        <v>70</v>
      </c>
    </row>
    <row r="14723" spans="17:63" ht="29.25" customHeight="1" x14ac:dyDescent="0.2">
      <c r="Q14723" s="92" t="s">
        <v>50</v>
      </c>
      <c r="BF14723" s="101" t="s">
        <v>58</v>
      </c>
      <c r="BK14723" s="98" t="s">
        <v>70</v>
      </c>
    </row>
    <row r="14724" spans="17:63" ht="29.25" customHeight="1" x14ac:dyDescent="0.2">
      <c r="Q14724" s="92" t="s">
        <v>50</v>
      </c>
      <c r="BF14724" s="101" t="s">
        <v>58</v>
      </c>
      <c r="BK14724" s="98" t="s">
        <v>70</v>
      </c>
    </row>
    <row r="14725" spans="17:63" ht="29.25" customHeight="1" x14ac:dyDescent="0.2">
      <c r="Q14725" s="92" t="s">
        <v>50</v>
      </c>
      <c r="BF14725" s="101" t="s">
        <v>58</v>
      </c>
      <c r="BK14725" s="98" t="s">
        <v>70</v>
      </c>
    </row>
    <row r="14726" spans="17:63" ht="29.25" customHeight="1" x14ac:dyDescent="0.2">
      <c r="Q14726" s="92" t="s">
        <v>50</v>
      </c>
      <c r="BF14726" s="101" t="s">
        <v>58</v>
      </c>
      <c r="BK14726" s="98" t="s">
        <v>70</v>
      </c>
    </row>
    <row r="14727" spans="17:63" ht="29.25" customHeight="1" x14ac:dyDescent="0.2">
      <c r="Q14727" s="92" t="s">
        <v>50</v>
      </c>
      <c r="BF14727" s="101" t="s">
        <v>58</v>
      </c>
      <c r="BK14727" s="98" t="s">
        <v>70</v>
      </c>
    </row>
    <row r="14728" spans="17:63" ht="29.25" customHeight="1" x14ac:dyDescent="0.2">
      <c r="Q14728" s="92" t="s">
        <v>50</v>
      </c>
      <c r="BF14728" s="101" t="s">
        <v>58</v>
      </c>
      <c r="BK14728" s="98" t="s">
        <v>70</v>
      </c>
    </row>
    <row r="14729" spans="17:63" ht="29.25" customHeight="1" x14ac:dyDescent="0.2">
      <c r="Q14729" s="92" t="s">
        <v>50</v>
      </c>
      <c r="BF14729" s="101" t="s">
        <v>58</v>
      </c>
      <c r="BK14729" s="98" t="s">
        <v>70</v>
      </c>
    </row>
    <row r="14730" spans="17:63" ht="29.25" customHeight="1" x14ac:dyDescent="0.2">
      <c r="Q14730" s="92" t="s">
        <v>50</v>
      </c>
      <c r="BF14730" s="101" t="s">
        <v>58</v>
      </c>
      <c r="BK14730" s="98" t="s">
        <v>70</v>
      </c>
    </row>
    <row r="14731" spans="17:63" ht="29.25" customHeight="1" x14ac:dyDescent="0.2">
      <c r="Q14731" s="92" t="s">
        <v>50</v>
      </c>
      <c r="BF14731" s="101" t="s">
        <v>58</v>
      </c>
      <c r="BK14731" s="98" t="s">
        <v>70</v>
      </c>
    </row>
    <row r="14732" spans="17:63" ht="29.25" customHeight="1" x14ac:dyDescent="0.2">
      <c r="Q14732" s="92" t="s">
        <v>50</v>
      </c>
      <c r="BF14732" s="101" t="s">
        <v>58</v>
      </c>
      <c r="BK14732" s="98" t="s">
        <v>70</v>
      </c>
    </row>
    <row r="14733" spans="17:63" ht="29.25" customHeight="1" x14ac:dyDescent="0.2">
      <c r="Q14733" s="92" t="s">
        <v>50</v>
      </c>
      <c r="BF14733" s="101" t="s">
        <v>58</v>
      </c>
      <c r="BK14733" s="98" t="s">
        <v>70</v>
      </c>
    </row>
    <row r="14734" spans="17:63" ht="29.25" customHeight="1" x14ac:dyDescent="0.2">
      <c r="Q14734" s="92" t="s">
        <v>50</v>
      </c>
      <c r="BF14734" s="101" t="s">
        <v>58</v>
      </c>
      <c r="BK14734" s="98" t="s">
        <v>70</v>
      </c>
    </row>
    <row r="14735" spans="17:63" ht="29.25" customHeight="1" x14ac:dyDescent="0.2">
      <c r="Q14735" s="92" t="s">
        <v>50</v>
      </c>
      <c r="BF14735" s="101" t="s">
        <v>58</v>
      </c>
      <c r="BK14735" s="98" t="s">
        <v>70</v>
      </c>
    </row>
    <row r="14736" spans="17:63" ht="29.25" customHeight="1" x14ac:dyDescent="0.2">
      <c r="Q14736" s="92" t="s">
        <v>50</v>
      </c>
      <c r="BF14736" s="101" t="s">
        <v>58</v>
      </c>
      <c r="BK14736" s="98" t="s">
        <v>70</v>
      </c>
    </row>
    <row r="14737" spans="17:63" ht="29.25" customHeight="1" x14ac:dyDescent="0.2">
      <c r="Q14737" s="92" t="s">
        <v>50</v>
      </c>
      <c r="BF14737" s="101" t="s">
        <v>58</v>
      </c>
      <c r="BK14737" s="98" t="s">
        <v>70</v>
      </c>
    </row>
    <row r="14738" spans="17:63" ht="29.25" customHeight="1" x14ac:dyDescent="0.2">
      <c r="Q14738" s="92" t="s">
        <v>50</v>
      </c>
      <c r="BF14738" s="101" t="s">
        <v>58</v>
      </c>
      <c r="BK14738" s="98" t="s">
        <v>70</v>
      </c>
    </row>
    <row r="14739" spans="17:63" ht="29.25" customHeight="1" x14ac:dyDescent="0.2">
      <c r="Q14739" s="92" t="s">
        <v>50</v>
      </c>
      <c r="BF14739" s="101" t="s">
        <v>58</v>
      </c>
      <c r="BK14739" s="98" t="s">
        <v>70</v>
      </c>
    </row>
    <row r="14740" spans="17:63" ht="29.25" customHeight="1" x14ac:dyDescent="0.2">
      <c r="Q14740" s="92" t="s">
        <v>50</v>
      </c>
      <c r="BF14740" s="101" t="s">
        <v>58</v>
      </c>
      <c r="BK14740" s="98" t="s">
        <v>70</v>
      </c>
    </row>
    <row r="14741" spans="17:63" ht="29.25" customHeight="1" x14ac:dyDescent="0.2">
      <c r="Q14741" s="92" t="s">
        <v>50</v>
      </c>
      <c r="BF14741" s="101" t="s">
        <v>58</v>
      </c>
      <c r="BK14741" s="98" t="s">
        <v>70</v>
      </c>
    </row>
    <row r="14742" spans="17:63" ht="29.25" customHeight="1" x14ac:dyDescent="0.2">
      <c r="Q14742" s="92" t="s">
        <v>50</v>
      </c>
      <c r="BF14742" s="101" t="s">
        <v>58</v>
      </c>
      <c r="BK14742" s="98" t="s">
        <v>70</v>
      </c>
    </row>
    <row r="14743" spans="17:63" ht="29.25" customHeight="1" x14ac:dyDescent="0.2">
      <c r="Q14743" s="92" t="s">
        <v>50</v>
      </c>
      <c r="BF14743" s="101" t="s">
        <v>58</v>
      </c>
      <c r="BK14743" s="98" t="s">
        <v>70</v>
      </c>
    </row>
    <row r="14744" spans="17:63" ht="29.25" customHeight="1" x14ac:dyDescent="0.2">
      <c r="Q14744" s="92" t="s">
        <v>50</v>
      </c>
      <c r="BF14744" s="101" t="s">
        <v>58</v>
      </c>
      <c r="BK14744" s="98" t="s">
        <v>70</v>
      </c>
    </row>
    <row r="14745" spans="17:63" ht="29.25" customHeight="1" x14ac:dyDescent="0.2">
      <c r="Q14745" s="92" t="s">
        <v>50</v>
      </c>
      <c r="BF14745" s="101" t="s">
        <v>58</v>
      </c>
      <c r="BK14745" s="98" t="s">
        <v>70</v>
      </c>
    </row>
    <row r="14746" spans="17:63" ht="29.25" customHeight="1" x14ac:dyDescent="0.2">
      <c r="Q14746" s="92" t="s">
        <v>50</v>
      </c>
      <c r="BF14746" s="101" t="s">
        <v>58</v>
      </c>
      <c r="BK14746" s="98" t="s">
        <v>70</v>
      </c>
    </row>
    <row r="14747" spans="17:63" ht="29.25" customHeight="1" x14ac:dyDescent="0.2">
      <c r="Q14747" s="92" t="s">
        <v>50</v>
      </c>
      <c r="BF14747" s="101" t="s">
        <v>58</v>
      </c>
      <c r="BK14747" s="98" t="s">
        <v>70</v>
      </c>
    </row>
    <row r="14748" spans="17:63" ht="29.25" customHeight="1" x14ac:dyDescent="0.2">
      <c r="Q14748" s="92" t="s">
        <v>50</v>
      </c>
      <c r="BF14748" s="101" t="s">
        <v>58</v>
      </c>
      <c r="BK14748" s="98" t="s">
        <v>70</v>
      </c>
    </row>
    <row r="14749" spans="17:63" ht="29.25" customHeight="1" x14ac:dyDescent="0.2">
      <c r="Q14749" s="92" t="s">
        <v>50</v>
      </c>
      <c r="BF14749" s="101" t="s">
        <v>58</v>
      </c>
      <c r="BK14749" s="98" t="s">
        <v>70</v>
      </c>
    </row>
    <row r="14750" spans="17:63" ht="29.25" customHeight="1" x14ac:dyDescent="0.2">
      <c r="Q14750" s="92" t="s">
        <v>50</v>
      </c>
      <c r="BF14750" s="101" t="s">
        <v>58</v>
      </c>
      <c r="BK14750" s="98" t="s">
        <v>70</v>
      </c>
    </row>
    <row r="14751" spans="17:63" ht="29.25" customHeight="1" x14ac:dyDescent="0.2">
      <c r="Q14751" s="92" t="s">
        <v>50</v>
      </c>
      <c r="BF14751" s="101" t="s">
        <v>58</v>
      </c>
      <c r="BK14751" s="98" t="s">
        <v>70</v>
      </c>
    </row>
    <row r="14752" spans="17:63" ht="29.25" customHeight="1" x14ac:dyDescent="0.2">
      <c r="Q14752" s="92" t="s">
        <v>50</v>
      </c>
      <c r="BF14752" s="101" t="s">
        <v>58</v>
      </c>
      <c r="BK14752" s="98" t="s">
        <v>70</v>
      </c>
    </row>
    <row r="14753" spans="17:63" ht="29.25" customHeight="1" x14ac:dyDescent="0.2">
      <c r="Q14753" s="92" t="s">
        <v>50</v>
      </c>
      <c r="BF14753" s="101" t="s">
        <v>58</v>
      </c>
      <c r="BK14753" s="98" t="s">
        <v>70</v>
      </c>
    </row>
    <row r="14754" spans="17:63" ht="29.25" customHeight="1" x14ac:dyDescent="0.2">
      <c r="Q14754" s="92" t="s">
        <v>50</v>
      </c>
      <c r="BF14754" s="101" t="s">
        <v>58</v>
      </c>
      <c r="BK14754" s="98" t="s">
        <v>70</v>
      </c>
    </row>
    <row r="14755" spans="17:63" ht="29.25" customHeight="1" x14ac:dyDescent="0.2">
      <c r="Q14755" s="92" t="s">
        <v>50</v>
      </c>
      <c r="BF14755" s="101" t="s">
        <v>58</v>
      </c>
      <c r="BK14755" s="98" t="s">
        <v>70</v>
      </c>
    </row>
    <row r="14756" spans="17:63" ht="29.25" customHeight="1" x14ac:dyDescent="0.2">
      <c r="Q14756" s="92" t="s">
        <v>50</v>
      </c>
      <c r="BF14756" s="101" t="s">
        <v>58</v>
      </c>
      <c r="BK14756" s="98" t="s">
        <v>70</v>
      </c>
    </row>
    <row r="14757" spans="17:63" ht="29.25" customHeight="1" x14ac:dyDescent="0.2">
      <c r="Q14757" s="92" t="s">
        <v>50</v>
      </c>
      <c r="BF14757" s="101" t="s">
        <v>58</v>
      </c>
      <c r="BK14757" s="98" t="s">
        <v>70</v>
      </c>
    </row>
    <row r="14758" spans="17:63" ht="29.25" customHeight="1" x14ac:dyDescent="0.2">
      <c r="Q14758" s="92" t="s">
        <v>50</v>
      </c>
      <c r="BF14758" s="101" t="s">
        <v>58</v>
      </c>
      <c r="BK14758" s="98" t="s">
        <v>70</v>
      </c>
    </row>
    <row r="14759" spans="17:63" ht="29.25" customHeight="1" x14ac:dyDescent="0.2">
      <c r="Q14759" s="92" t="s">
        <v>50</v>
      </c>
      <c r="BF14759" s="101" t="s">
        <v>58</v>
      </c>
      <c r="BK14759" s="98" t="s">
        <v>70</v>
      </c>
    </row>
    <row r="14760" spans="17:63" ht="29.25" customHeight="1" x14ac:dyDescent="0.2">
      <c r="Q14760" s="92" t="s">
        <v>50</v>
      </c>
      <c r="BF14760" s="101" t="s">
        <v>58</v>
      </c>
      <c r="BK14760" s="98" t="s">
        <v>70</v>
      </c>
    </row>
    <row r="14761" spans="17:63" ht="29.25" customHeight="1" x14ac:dyDescent="0.2">
      <c r="Q14761" s="92" t="s">
        <v>50</v>
      </c>
      <c r="BF14761" s="101" t="s">
        <v>58</v>
      </c>
      <c r="BK14761" s="98" t="s">
        <v>70</v>
      </c>
    </row>
    <row r="14762" spans="17:63" ht="29.25" customHeight="1" x14ac:dyDescent="0.2">
      <c r="Q14762" s="92" t="s">
        <v>50</v>
      </c>
      <c r="BF14762" s="101" t="s">
        <v>58</v>
      </c>
      <c r="BK14762" s="98" t="s">
        <v>70</v>
      </c>
    </row>
    <row r="14763" spans="17:63" ht="29.25" customHeight="1" x14ac:dyDescent="0.2">
      <c r="Q14763" s="92" t="s">
        <v>50</v>
      </c>
      <c r="BF14763" s="101" t="s">
        <v>58</v>
      </c>
      <c r="BK14763" s="98" t="s">
        <v>70</v>
      </c>
    </row>
    <row r="14764" spans="17:63" ht="29.25" customHeight="1" x14ac:dyDescent="0.2">
      <c r="Q14764" s="92" t="s">
        <v>50</v>
      </c>
      <c r="BF14764" s="101" t="s">
        <v>58</v>
      </c>
      <c r="BK14764" s="98" t="s">
        <v>70</v>
      </c>
    </row>
    <row r="14765" spans="17:63" ht="29.25" customHeight="1" x14ac:dyDescent="0.2">
      <c r="Q14765" s="92" t="s">
        <v>50</v>
      </c>
      <c r="BF14765" s="101" t="s">
        <v>58</v>
      </c>
      <c r="BK14765" s="98" t="s">
        <v>70</v>
      </c>
    </row>
    <row r="14766" spans="17:63" ht="29.25" customHeight="1" x14ac:dyDescent="0.2">
      <c r="Q14766" s="92" t="s">
        <v>50</v>
      </c>
      <c r="BF14766" s="101" t="s">
        <v>58</v>
      </c>
      <c r="BK14766" s="98" t="s">
        <v>70</v>
      </c>
    </row>
    <row r="14767" spans="17:63" ht="29.25" customHeight="1" x14ac:dyDescent="0.2">
      <c r="Q14767" s="92" t="s">
        <v>50</v>
      </c>
      <c r="BF14767" s="101" t="s">
        <v>58</v>
      </c>
      <c r="BK14767" s="98" t="s">
        <v>70</v>
      </c>
    </row>
    <row r="14768" spans="17:63" ht="29.25" customHeight="1" x14ac:dyDescent="0.2">
      <c r="Q14768" s="92" t="s">
        <v>50</v>
      </c>
      <c r="BF14768" s="101" t="s">
        <v>58</v>
      </c>
      <c r="BK14768" s="98" t="s">
        <v>70</v>
      </c>
    </row>
    <row r="14769" spans="17:63" ht="29.25" customHeight="1" x14ac:dyDescent="0.2">
      <c r="Q14769" s="92" t="s">
        <v>50</v>
      </c>
      <c r="BF14769" s="101" t="s">
        <v>58</v>
      </c>
      <c r="BK14769" s="98" t="s">
        <v>70</v>
      </c>
    </row>
    <row r="14770" spans="17:63" ht="29.25" customHeight="1" x14ac:dyDescent="0.2">
      <c r="Q14770" s="92" t="s">
        <v>50</v>
      </c>
      <c r="BF14770" s="101" t="s">
        <v>58</v>
      </c>
      <c r="BK14770" s="98" t="s">
        <v>70</v>
      </c>
    </row>
    <row r="14771" spans="17:63" ht="29.25" customHeight="1" x14ac:dyDescent="0.2">
      <c r="Q14771" s="92" t="s">
        <v>50</v>
      </c>
      <c r="BF14771" s="101" t="s">
        <v>58</v>
      </c>
      <c r="BK14771" s="98" t="s">
        <v>70</v>
      </c>
    </row>
    <row r="14772" spans="17:63" ht="29.25" customHeight="1" x14ac:dyDescent="0.2">
      <c r="Q14772" s="92" t="s">
        <v>50</v>
      </c>
      <c r="BF14772" s="101" t="s">
        <v>58</v>
      </c>
      <c r="BK14772" s="98" t="s">
        <v>70</v>
      </c>
    </row>
    <row r="14773" spans="17:63" ht="29.25" customHeight="1" x14ac:dyDescent="0.2">
      <c r="Q14773" s="92" t="s">
        <v>50</v>
      </c>
      <c r="BF14773" s="101" t="s">
        <v>58</v>
      </c>
      <c r="BK14773" s="98" t="s">
        <v>70</v>
      </c>
    </row>
    <row r="14774" spans="17:63" ht="29.25" customHeight="1" x14ac:dyDescent="0.2">
      <c r="Q14774" s="92" t="s">
        <v>50</v>
      </c>
      <c r="BF14774" s="101" t="s">
        <v>58</v>
      </c>
      <c r="BK14774" s="98" t="s">
        <v>70</v>
      </c>
    </row>
    <row r="14775" spans="17:63" ht="29.25" customHeight="1" x14ac:dyDescent="0.2">
      <c r="Q14775" s="92" t="s">
        <v>50</v>
      </c>
      <c r="BF14775" s="101" t="s">
        <v>58</v>
      </c>
      <c r="BK14775" s="98" t="s">
        <v>70</v>
      </c>
    </row>
    <row r="14776" spans="17:63" ht="29.25" customHeight="1" x14ac:dyDescent="0.2">
      <c r="Q14776" s="92" t="s">
        <v>50</v>
      </c>
      <c r="BF14776" s="101" t="s">
        <v>58</v>
      </c>
      <c r="BK14776" s="98" t="s">
        <v>70</v>
      </c>
    </row>
    <row r="14777" spans="17:63" ht="29.25" customHeight="1" x14ac:dyDescent="0.2">
      <c r="Q14777" s="92" t="s">
        <v>50</v>
      </c>
      <c r="BF14777" s="101" t="s">
        <v>58</v>
      </c>
      <c r="BK14777" s="98" t="s">
        <v>70</v>
      </c>
    </row>
    <row r="14778" spans="17:63" ht="29.25" customHeight="1" x14ac:dyDescent="0.2">
      <c r="Q14778" s="92" t="s">
        <v>50</v>
      </c>
      <c r="BF14778" s="101" t="s">
        <v>58</v>
      </c>
      <c r="BK14778" s="98" t="s">
        <v>70</v>
      </c>
    </row>
    <row r="14779" spans="17:63" ht="29.25" customHeight="1" x14ac:dyDescent="0.2">
      <c r="Q14779" s="92" t="s">
        <v>50</v>
      </c>
      <c r="BF14779" s="101" t="s">
        <v>58</v>
      </c>
      <c r="BK14779" s="98" t="s">
        <v>70</v>
      </c>
    </row>
    <row r="14780" spans="17:63" ht="29.25" customHeight="1" x14ac:dyDescent="0.2">
      <c r="Q14780" s="92" t="s">
        <v>50</v>
      </c>
      <c r="BF14780" s="101" t="s">
        <v>58</v>
      </c>
      <c r="BK14780" s="98" t="s">
        <v>70</v>
      </c>
    </row>
    <row r="14781" spans="17:63" ht="29.25" customHeight="1" x14ac:dyDescent="0.2">
      <c r="Q14781" s="92" t="s">
        <v>50</v>
      </c>
      <c r="BF14781" s="101" t="s">
        <v>58</v>
      </c>
      <c r="BK14781" s="98" t="s">
        <v>70</v>
      </c>
    </row>
    <row r="14782" spans="17:63" ht="29.25" customHeight="1" x14ac:dyDescent="0.2">
      <c r="Q14782" s="92" t="s">
        <v>50</v>
      </c>
      <c r="BF14782" s="101" t="s">
        <v>58</v>
      </c>
      <c r="BK14782" s="98" t="s">
        <v>70</v>
      </c>
    </row>
    <row r="14783" spans="17:63" ht="29.25" customHeight="1" x14ac:dyDescent="0.2">
      <c r="Q14783" s="92" t="s">
        <v>50</v>
      </c>
      <c r="BF14783" s="101" t="s">
        <v>58</v>
      </c>
      <c r="BK14783" s="98" t="s">
        <v>70</v>
      </c>
    </row>
    <row r="14784" spans="17:63" ht="29.25" customHeight="1" x14ac:dyDescent="0.2">
      <c r="Q14784" s="92" t="s">
        <v>50</v>
      </c>
      <c r="BF14784" s="101" t="s">
        <v>58</v>
      </c>
      <c r="BK14784" s="98" t="s">
        <v>70</v>
      </c>
    </row>
    <row r="14785" spans="17:63" ht="29.25" customHeight="1" x14ac:dyDescent="0.2">
      <c r="Q14785" s="92" t="s">
        <v>50</v>
      </c>
      <c r="BF14785" s="101" t="s">
        <v>58</v>
      </c>
      <c r="BK14785" s="98" t="s">
        <v>70</v>
      </c>
    </row>
    <row r="14786" spans="17:63" ht="29.25" customHeight="1" x14ac:dyDescent="0.2">
      <c r="Q14786" s="92" t="s">
        <v>50</v>
      </c>
      <c r="BF14786" s="101" t="s">
        <v>58</v>
      </c>
      <c r="BK14786" s="98" t="s">
        <v>70</v>
      </c>
    </row>
    <row r="14787" spans="17:63" ht="29.25" customHeight="1" x14ac:dyDescent="0.2">
      <c r="Q14787" s="92" t="s">
        <v>50</v>
      </c>
      <c r="BF14787" s="101" t="s">
        <v>58</v>
      </c>
      <c r="BK14787" s="98" t="s">
        <v>70</v>
      </c>
    </row>
    <row r="14788" spans="17:63" ht="29.25" customHeight="1" x14ac:dyDescent="0.2">
      <c r="Q14788" s="92" t="s">
        <v>50</v>
      </c>
      <c r="BF14788" s="101" t="s">
        <v>58</v>
      </c>
      <c r="BK14788" s="98" t="s">
        <v>70</v>
      </c>
    </row>
    <row r="14789" spans="17:63" ht="29.25" customHeight="1" x14ac:dyDescent="0.2">
      <c r="Q14789" s="92" t="s">
        <v>50</v>
      </c>
      <c r="BF14789" s="101" t="s">
        <v>58</v>
      </c>
      <c r="BK14789" s="98" t="s">
        <v>70</v>
      </c>
    </row>
    <row r="14790" spans="17:63" ht="29.25" customHeight="1" x14ac:dyDescent="0.2">
      <c r="Q14790" s="92" t="s">
        <v>50</v>
      </c>
      <c r="BF14790" s="101" t="s">
        <v>58</v>
      </c>
      <c r="BK14790" s="98" t="s">
        <v>70</v>
      </c>
    </row>
    <row r="14791" spans="17:63" ht="29.25" customHeight="1" x14ac:dyDescent="0.2">
      <c r="Q14791" s="92" t="s">
        <v>50</v>
      </c>
      <c r="BF14791" s="101" t="s">
        <v>58</v>
      </c>
      <c r="BK14791" s="98" t="s">
        <v>70</v>
      </c>
    </row>
    <row r="14792" spans="17:63" ht="29.25" customHeight="1" x14ac:dyDescent="0.2">
      <c r="Q14792" s="92" t="s">
        <v>50</v>
      </c>
      <c r="BF14792" s="101" t="s">
        <v>58</v>
      </c>
      <c r="BK14792" s="98" t="s">
        <v>70</v>
      </c>
    </row>
    <row r="14793" spans="17:63" ht="29.25" customHeight="1" x14ac:dyDescent="0.2">
      <c r="Q14793" s="92" t="s">
        <v>50</v>
      </c>
      <c r="BF14793" s="101" t="s">
        <v>58</v>
      </c>
      <c r="BK14793" s="98" t="s">
        <v>70</v>
      </c>
    </row>
    <row r="14794" spans="17:63" ht="29.25" customHeight="1" x14ac:dyDescent="0.2">
      <c r="Q14794" s="92" t="s">
        <v>50</v>
      </c>
      <c r="BF14794" s="101" t="s">
        <v>58</v>
      </c>
      <c r="BK14794" s="98" t="s">
        <v>70</v>
      </c>
    </row>
    <row r="14795" spans="17:63" ht="29.25" customHeight="1" x14ac:dyDescent="0.2">
      <c r="Q14795" s="92" t="s">
        <v>50</v>
      </c>
      <c r="BF14795" s="101" t="s">
        <v>58</v>
      </c>
      <c r="BK14795" s="98" t="s">
        <v>70</v>
      </c>
    </row>
    <row r="14796" spans="17:63" ht="29.25" customHeight="1" x14ac:dyDescent="0.2">
      <c r="Q14796" s="92" t="s">
        <v>50</v>
      </c>
      <c r="BF14796" s="101" t="s">
        <v>58</v>
      </c>
      <c r="BK14796" s="98" t="s">
        <v>70</v>
      </c>
    </row>
    <row r="14797" spans="17:63" ht="29.25" customHeight="1" x14ac:dyDescent="0.2">
      <c r="Q14797" s="92" t="s">
        <v>50</v>
      </c>
      <c r="BF14797" s="101" t="s">
        <v>58</v>
      </c>
      <c r="BK14797" s="98" t="s">
        <v>70</v>
      </c>
    </row>
    <row r="14798" spans="17:63" ht="29.25" customHeight="1" x14ac:dyDescent="0.2">
      <c r="Q14798" s="92" t="s">
        <v>50</v>
      </c>
      <c r="BF14798" s="101" t="s">
        <v>58</v>
      </c>
      <c r="BK14798" s="98" t="s">
        <v>70</v>
      </c>
    </row>
    <row r="14799" spans="17:63" ht="29.25" customHeight="1" x14ac:dyDescent="0.2">
      <c r="Q14799" s="92" t="s">
        <v>50</v>
      </c>
      <c r="BF14799" s="101" t="s">
        <v>58</v>
      </c>
      <c r="BK14799" s="98" t="s">
        <v>70</v>
      </c>
    </row>
    <row r="14800" spans="17:63" ht="29.25" customHeight="1" x14ac:dyDescent="0.2">
      <c r="Q14800" s="92" t="s">
        <v>50</v>
      </c>
      <c r="BF14800" s="101" t="s">
        <v>58</v>
      </c>
      <c r="BK14800" s="98" t="s">
        <v>70</v>
      </c>
    </row>
    <row r="14801" spans="17:63" ht="29.25" customHeight="1" x14ac:dyDescent="0.2">
      <c r="Q14801" s="92" t="s">
        <v>50</v>
      </c>
      <c r="BF14801" s="101" t="s">
        <v>58</v>
      </c>
      <c r="BK14801" s="98" t="s">
        <v>70</v>
      </c>
    </row>
    <row r="14802" spans="17:63" ht="29.25" customHeight="1" x14ac:dyDescent="0.2">
      <c r="Q14802" s="92" t="s">
        <v>50</v>
      </c>
      <c r="BF14802" s="101" t="s">
        <v>58</v>
      </c>
      <c r="BK14802" s="98" t="s">
        <v>70</v>
      </c>
    </row>
    <row r="14803" spans="17:63" ht="29.25" customHeight="1" x14ac:dyDescent="0.2">
      <c r="Q14803" s="92" t="s">
        <v>50</v>
      </c>
      <c r="BF14803" s="101" t="s">
        <v>58</v>
      </c>
      <c r="BK14803" s="98" t="s">
        <v>70</v>
      </c>
    </row>
    <row r="14804" spans="17:63" ht="29.25" customHeight="1" x14ac:dyDescent="0.2">
      <c r="Q14804" s="92" t="s">
        <v>50</v>
      </c>
      <c r="BF14804" s="101" t="s">
        <v>58</v>
      </c>
      <c r="BK14804" s="98" t="s">
        <v>70</v>
      </c>
    </row>
    <row r="14805" spans="17:63" ht="29.25" customHeight="1" x14ac:dyDescent="0.2">
      <c r="Q14805" s="92" t="s">
        <v>50</v>
      </c>
      <c r="BF14805" s="101" t="s">
        <v>58</v>
      </c>
      <c r="BK14805" s="98" t="s">
        <v>70</v>
      </c>
    </row>
    <row r="14806" spans="17:63" ht="29.25" customHeight="1" x14ac:dyDescent="0.2">
      <c r="Q14806" s="92" t="s">
        <v>50</v>
      </c>
      <c r="BF14806" s="101" t="s">
        <v>58</v>
      </c>
      <c r="BK14806" s="98" t="s">
        <v>70</v>
      </c>
    </row>
    <row r="14807" spans="17:63" ht="29.25" customHeight="1" x14ac:dyDescent="0.2">
      <c r="Q14807" s="92" t="s">
        <v>50</v>
      </c>
      <c r="BF14807" s="101" t="s">
        <v>58</v>
      </c>
      <c r="BK14807" s="98" t="s">
        <v>70</v>
      </c>
    </row>
    <row r="14808" spans="17:63" ht="29.25" customHeight="1" x14ac:dyDescent="0.2">
      <c r="Q14808" s="92" t="s">
        <v>50</v>
      </c>
      <c r="BF14808" s="101" t="s">
        <v>58</v>
      </c>
      <c r="BK14808" s="98" t="s">
        <v>70</v>
      </c>
    </row>
    <row r="14809" spans="17:63" ht="29.25" customHeight="1" x14ac:dyDescent="0.2">
      <c r="Q14809" s="92" t="s">
        <v>50</v>
      </c>
      <c r="BF14809" s="101" t="s">
        <v>58</v>
      </c>
      <c r="BK14809" s="98" t="s">
        <v>70</v>
      </c>
    </row>
    <row r="14810" spans="17:63" ht="29.25" customHeight="1" x14ac:dyDescent="0.2">
      <c r="Q14810" s="92" t="s">
        <v>50</v>
      </c>
      <c r="BF14810" s="101" t="s">
        <v>58</v>
      </c>
      <c r="BK14810" s="98" t="s">
        <v>70</v>
      </c>
    </row>
    <row r="14811" spans="17:63" ht="29.25" customHeight="1" x14ac:dyDescent="0.2">
      <c r="Q14811" s="92" t="s">
        <v>50</v>
      </c>
      <c r="BF14811" s="101" t="s">
        <v>58</v>
      </c>
      <c r="BK14811" s="98" t="s">
        <v>70</v>
      </c>
    </row>
    <row r="14812" spans="17:63" ht="29.25" customHeight="1" x14ac:dyDescent="0.2">
      <c r="Q14812" s="92" t="s">
        <v>50</v>
      </c>
      <c r="BF14812" s="101" t="s">
        <v>58</v>
      </c>
      <c r="BK14812" s="98" t="s">
        <v>70</v>
      </c>
    </row>
    <row r="14813" spans="17:63" ht="29.25" customHeight="1" x14ac:dyDescent="0.2">
      <c r="Q14813" s="92" t="s">
        <v>50</v>
      </c>
      <c r="BF14813" s="101" t="s">
        <v>58</v>
      </c>
      <c r="BK14813" s="98" t="s">
        <v>70</v>
      </c>
    </row>
    <row r="14814" spans="17:63" ht="29.25" customHeight="1" x14ac:dyDescent="0.2">
      <c r="Q14814" s="92" t="s">
        <v>50</v>
      </c>
      <c r="BF14814" s="101" t="s">
        <v>58</v>
      </c>
      <c r="BK14814" s="98" t="s">
        <v>70</v>
      </c>
    </row>
    <row r="14815" spans="17:63" ht="29.25" customHeight="1" x14ac:dyDescent="0.2">
      <c r="Q14815" s="92" t="s">
        <v>50</v>
      </c>
      <c r="BF14815" s="101" t="s">
        <v>58</v>
      </c>
      <c r="BK14815" s="98" t="s">
        <v>70</v>
      </c>
    </row>
    <row r="14816" spans="17:63" ht="29.25" customHeight="1" x14ac:dyDescent="0.2">
      <c r="Q14816" s="92" t="s">
        <v>50</v>
      </c>
      <c r="BF14816" s="101" t="s">
        <v>58</v>
      </c>
      <c r="BK14816" s="98" t="s">
        <v>70</v>
      </c>
    </row>
    <row r="14817" spans="17:63" ht="29.25" customHeight="1" x14ac:dyDescent="0.2">
      <c r="Q14817" s="92" t="s">
        <v>50</v>
      </c>
      <c r="BF14817" s="101" t="s">
        <v>58</v>
      </c>
      <c r="BK14817" s="98" t="s">
        <v>70</v>
      </c>
    </row>
    <row r="14818" spans="17:63" ht="29.25" customHeight="1" x14ac:dyDescent="0.2">
      <c r="Q14818" s="92" t="s">
        <v>50</v>
      </c>
      <c r="BF14818" s="101" t="s">
        <v>58</v>
      </c>
      <c r="BK14818" s="98" t="s">
        <v>70</v>
      </c>
    </row>
    <row r="14819" spans="17:63" ht="29.25" customHeight="1" x14ac:dyDescent="0.2">
      <c r="Q14819" s="92" t="s">
        <v>50</v>
      </c>
      <c r="BF14819" s="101" t="s">
        <v>58</v>
      </c>
      <c r="BK14819" s="98" t="s">
        <v>70</v>
      </c>
    </row>
    <row r="14820" spans="17:63" ht="29.25" customHeight="1" x14ac:dyDescent="0.2">
      <c r="Q14820" s="92" t="s">
        <v>50</v>
      </c>
      <c r="BF14820" s="101" t="s">
        <v>58</v>
      </c>
      <c r="BK14820" s="98" t="s">
        <v>70</v>
      </c>
    </row>
    <row r="14821" spans="17:63" ht="29.25" customHeight="1" x14ac:dyDescent="0.2">
      <c r="Q14821" s="92" t="s">
        <v>50</v>
      </c>
      <c r="BF14821" s="101" t="s">
        <v>58</v>
      </c>
      <c r="BK14821" s="98" t="s">
        <v>70</v>
      </c>
    </row>
    <row r="14822" spans="17:63" ht="29.25" customHeight="1" x14ac:dyDescent="0.2">
      <c r="Q14822" s="92" t="s">
        <v>50</v>
      </c>
      <c r="BF14822" s="101" t="s">
        <v>58</v>
      </c>
      <c r="BK14822" s="98" t="s">
        <v>70</v>
      </c>
    </row>
    <row r="14823" spans="17:63" ht="29.25" customHeight="1" x14ac:dyDescent="0.2">
      <c r="Q14823" s="92" t="s">
        <v>50</v>
      </c>
      <c r="BF14823" s="101" t="s">
        <v>58</v>
      </c>
      <c r="BK14823" s="98" t="s">
        <v>70</v>
      </c>
    </row>
    <row r="14824" spans="17:63" ht="29.25" customHeight="1" x14ac:dyDescent="0.2">
      <c r="Q14824" s="92" t="s">
        <v>50</v>
      </c>
      <c r="BF14824" s="101" t="s">
        <v>58</v>
      </c>
      <c r="BK14824" s="98" t="s">
        <v>70</v>
      </c>
    </row>
    <row r="14825" spans="17:63" ht="29.25" customHeight="1" x14ac:dyDescent="0.2">
      <c r="Q14825" s="92" t="s">
        <v>50</v>
      </c>
      <c r="BF14825" s="101" t="s">
        <v>58</v>
      </c>
      <c r="BK14825" s="98" t="s">
        <v>70</v>
      </c>
    </row>
    <row r="14826" spans="17:63" ht="29.25" customHeight="1" x14ac:dyDescent="0.2">
      <c r="Q14826" s="92" t="s">
        <v>50</v>
      </c>
      <c r="BF14826" s="101" t="s">
        <v>58</v>
      </c>
      <c r="BK14826" s="98" t="s">
        <v>70</v>
      </c>
    </row>
    <row r="14827" spans="17:63" ht="29.25" customHeight="1" x14ac:dyDescent="0.2">
      <c r="Q14827" s="92" t="s">
        <v>50</v>
      </c>
      <c r="BF14827" s="101" t="s">
        <v>58</v>
      </c>
      <c r="BK14827" s="98" t="s">
        <v>70</v>
      </c>
    </row>
    <row r="14828" spans="17:63" ht="29.25" customHeight="1" x14ac:dyDescent="0.2">
      <c r="Q14828" s="92" t="s">
        <v>50</v>
      </c>
      <c r="BF14828" s="101" t="s">
        <v>58</v>
      </c>
      <c r="BK14828" s="98" t="s">
        <v>70</v>
      </c>
    </row>
    <row r="14829" spans="17:63" ht="29.25" customHeight="1" x14ac:dyDescent="0.2">
      <c r="Q14829" s="92" t="s">
        <v>50</v>
      </c>
      <c r="BF14829" s="101" t="s">
        <v>58</v>
      </c>
      <c r="BK14829" s="98" t="s">
        <v>70</v>
      </c>
    </row>
    <row r="14830" spans="17:63" ht="29.25" customHeight="1" x14ac:dyDescent="0.2">
      <c r="Q14830" s="92" t="s">
        <v>50</v>
      </c>
      <c r="BF14830" s="101" t="s">
        <v>58</v>
      </c>
      <c r="BK14830" s="98" t="s">
        <v>70</v>
      </c>
    </row>
    <row r="14831" spans="17:63" ht="29.25" customHeight="1" x14ac:dyDescent="0.2">
      <c r="Q14831" s="92" t="s">
        <v>50</v>
      </c>
      <c r="BF14831" s="101" t="s">
        <v>58</v>
      </c>
      <c r="BK14831" s="98" t="s">
        <v>70</v>
      </c>
    </row>
    <row r="14832" spans="17:63" ht="29.25" customHeight="1" x14ac:dyDescent="0.2">
      <c r="Q14832" s="92" t="s">
        <v>50</v>
      </c>
      <c r="BF14832" s="101" t="s">
        <v>58</v>
      </c>
      <c r="BK14832" s="98" t="s">
        <v>70</v>
      </c>
    </row>
    <row r="14833" spans="17:63" ht="29.25" customHeight="1" x14ac:dyDescent="0.2">
      <c r="Q14833" s="92" t="s">
        <v>50</v>
      </c>
      <c r="BF14833" s="101" t="s">
        <v>58</v>
      </c>
      <c r="BK14833" s="98" t="s">
        <v>70</v>
      </c>
    </row>
    <row r="14834" spans="17:63" ht="29.25" customHeight="1" x14ac:dyDescent="0.2">
      <c r="Q14834" s="92" t="s">
        <v>50</v>
      </c>
      <c r="BF14834" s="101" t="s">
        <v>58</v>
      </c>
      <c r="BK14834" s="98" t="s">
        <v>70</v>
      </c>
    </row>
    <row r="14835" spans="17:63" ht="29.25" customHeight="1" x14ac:dyDescent="0.2">
      <c r="Q14835" s="92" t="s">
        <v>50</v>
      </c>
      <c r="BF14835" s="101" t="s">
        <v>58</v>
      </c>
      <c r="BK14835" s="98" t="s">
        <v>70</v>
      </c>
    </row>
    <row r="14836" spans="17:63" ht="29.25" customHeight="1" x14ac:dyDescent="0.2">
      <c r="Q14836" s="92" t="s">
        <v>50</v>
      </c>
      <c r="BF14836" s="101" t="s">
        <v>58</v>
      </c>
      <c r="BK14836" s="98" t="s">
        <v>70</v>
      </c>
    </row>
    <row r="14837" spans="17:63" ht="29.25" customHeight="1" x14ac:dyDescent="0.2">
      <c r="Q14837" s="92" t="s">
        <v>50</v>
      </c>
      <c r="BF14837" s="101" t="s">
        <v>58</v>
      </c>
      <c r="BK14837" s="98" t="s">
        <v>70</v>
      </c>
    </row>
    <row r="14838" spans="17:63" ht="29.25" customHeight="1" x14ac:dyDescent="0.2">
      <c r="Q14838" s="92" t="s">
        <v>50</v>
      </c>
      <c r="BF14838" s="101" t="s">
        <v>58</v>
      </c>
      <c r="BK14838" s="98" t="s">
        <v>70</v>
      </c>
    </row>
    <row r="14839" spans="17:63" ht="29.25" customHeight="1" x14ac:dyDescent="0.2">
      <c r="Q14839" s="92" t="s">
        <v>50</v>
      </c>
      <c r="BF14839" s="101" t="s">
        <v>58</v>
      </c>
      <c r="BK14839" s="98" t="s">
        <v>70</v>
      </c>
    </row>
    <row r="14840" spans="17:63" ht="29.25" customHeight="1" x14ac:dyDescent="0.2">
      <c r="Q14840" s="92" t="s">
        <v>50</v>
      </c>
      <c r="BF14840" s="101" t="s">
        <v>58</v>
      </c>
      <c r="BK14840" s="98" t="s">
        <v>70</v>
      </c>
    </row>
    <row r="14841" spans="17:63" ht="29.25" customHeight="1" x14ac:dyDescent="0.2">
      <c r="Q14841" s="92" t="s">
        <v>50</v>
      </c>
      <c r="BF14841" s="101" t="s">
        <v>58</v>
      </c>
      <c r="BK14841" s="98" t="s">
        <v>70</v>
      </c>
    </row>
    <row r="14842" spans="17:63" ht="29.25" customHeight="1" x14ac:dyDescent="0.2">
      <c r="Q14842" s="92" t="s">
        <v>50</v>
      </c>
      <c r="BF14842" s="101" t="s">
        <v>58</v>
      </c>
      <c r="BK14842" s="98" t="s">
        <v>70</v>
      </c>
    </row>
    <row r="14843" spans="17:63" ht="29.25" customHeight="1" x14ac:dyDescent="0.2">
      <c r="Q14843" s="92" t="s">
        <v>50</v>
      </c>
      <c r="BF14843" s="101" t="s">
        <v>58</v>
      </c>
      <c r="BK14843" s="98" t="s">
        <v>70</v>
      </c>
    </row>
    <row r="14844" spans="17:63" ht="29.25" customHeight="1" x14ac:dyDescent="0.2">
      <c r="Q14844" s="92" t="s">
        <v>50</v>
      </c>
      <c r="BF14844" s="101" t="s">
        <v>58</v>
      </c>
      <c r="BK14844" s="98" t="s">
        <v>70</v>
      </c>
    </row>
    <row r="14845" spans="17:63" ht="29.25" customHeight="1" x14ac:dyDescent="0.2">
      <c r="Q14845" s="92" t="s">
        <v>50</v>
      </c>
      <c r="BF14845" s="101" t="s">
        <v>58</v>
      </c>
      <c r="BK14845" s="98" t="s">
        <v>70</v>
      </c>
    </row>
    <row r="14846" spans="17:63" ht="29.25" customHeight="1" x14ac:dyDescent="0.2">
      <c r="Q14846" s="92" t="s">
        <v>50</v>
      </c>
      <c r="BF14846" s="101" t="s">
        <v>58</v>
      </c>
      <c r="BK14846" s="98" t="s">
        <v>70</v>
      </c>
    </row>
    <row r="14847" spans="17:63" ht="29.25" customHeight="1" x14ac:dyDescent="0.2">
      <c r="Q14847" s="92" t="s">
        <v>50</v>
      </c>
      <c r="BF14847" s="101" t="s">
        <v>58</v>
      </c>
      <c r="BK14847" s="98" t="s">
        <v>70</v>
      </c>
    </row>
    <row r="14848" spans="17:63" ht="29.25" customHeight="1" x14ac:dyDescent="0.2">
      <c r="Q14848" s="92" t="s">
        <v>50</v>
      </c>
      <c r="BF14848" s="101" t="s">
        <v>58</v>
      </c>
      <c r="BK14848" s="98" t="s">
        <v>70</v>
      </c>
    </row>
    <row r="14849" spans="17:63" ht="29.25" customHeight="1" x14ac:dyDescent="0.2">
      <c r="Q14849" s="92" t="s">
        <v>50</v>
      </c>
      <c r="BF14849" s="101" t="s">
        <v>58</v>
      </c>
      <c r="BK14849" s="98" t="s">
        <v>70</v>
      </c>
    </row>
    <row r="14850" spans="17:63" ht="29.25" customHeight="1" x14ac:dyDescent="0.2">
      <c r="Q14850" s="92" t="s">
        <v>50</v>
      </c>
      <c r="BF14850" s="101" t="s">
        <v>58</v>
      </c>
      <c r="BK14850" s="98" t="s">
        <v>70</v>
      </c>
    </row>
    <row r="14851" spans="17:63" ht="29.25" customHeight="1" x14ac:dyDescent="0.2">
      <c r="Q14851" s="92" t="s">
        <v>50</v>
      </c>
      <c r="BF14851" s="101" t="s">
        <v>58</v>
      </c>
      <c r="BK14851" s="98" t="s">
        <v>70</v>
      </c>
    </row>
    <row r="14852" spans="17:63" ht="29.25" customHeight="1" x14ac:dyDescent="0.2">
      <c r="Q14852" s="92" t="s">
        <v>50</v>
      </c>
      <c r="BF14852" s="101" t="s">
        <v>58</v>
      </c>
      <c r="BK14852" s="98" t="s">
        <v>70</v>
      </c>
    </row>
    <row r="14853" spans="17:63" ht="29.25" customHeight="1" x14ac:dyDescent="0.2">
      <c r="Q14853" s="92" t="s">
        <v>50</v>
      </c>
      <c r="BF14853" s="101" t="s">
        <v>58</v>
      </c>
      <c r="BK14853" s="98" t="s">
        <v>70</v>
      </c>
    </row>
    <row r="14854" spans="17:63" ht="29.25" customHeight="1" x14ac:dyDescent="0.2">
      <c r="Q14854" s="92" t="s">
        <v>50</v>
      </c>
      <c r="BF14854" s="101" t="s">
        <v>58</v>
      </c>
      <c r="BK14854" s="98" t="s">
        <v>70</v>
      </c>
    </row>
    <row r="14855" spans="17:63" ht="29.25" customHeight="1" x14ac:dyDescent="0.2">
      <c r="Q14855" s="92" t="s">
        <v>50</v>
      </c>
      <c r="BF14855" s="101" t="s">
        <v>58</v>
      </c>
      <c r="BK14855" s="98" t="s">
        <v>70</v>
      </c>
    </row>
    <row r="14856" spans="17:63" ht="29.25" customHeight="1" x14ac:dyDescent="0.2">
      <c r="Q14856" s="92" t="s">
        <v>50</v>
      </c>
      <c r="BF14856" s="101" t="s">
        <v>58</v>
      </c>
      <c r="BK14856" s="98" t="s">
        <v>70</v>
      </c>
    </row>
    <row r="14857" spans="17:63" ht="29.25" customHeight="1" x14ac:dyDescent="0.2">
      <c r="Q14857" s="92" t="s">
        <v>50</v>
      </c>
      <c r="BF14857" s="101" t="s">
        <v>58</v>
      </c>
      <c r="BK14857" s="98" t="s">
        <v>70</v>
      </c>
    </row>
    <row r="14858" spans="17:63" ht="29.25" customHeight="1" x14ac:dyDescent="0.2">
      <c r="Q14858" s="92" t="s">
        <v>50</v>
      </c>
      <c r="BF14858" s="101" t="s">
        <v>58</v>
      </c>
      <c r="BK14858" s="98" t="s">
        <v>70</v>
      </c>
    </row>
    <row r="14859" spans="17:63" ht="29.25" customHeight="1" x14ac:dyDescent="0.2">
      <c r="Q14859" s="92" t="s">
        <v>50</v>
      </c>
      <c r="BF14859" s="101" t="s">
        <v>58</v>
      </c>
      <c r="BK14859" s="98" t="s">
        <v>70</v>
      </c>
    </row>
    <row r="14860" spans="17:63" ht="29.25" customHeight="1" x14ac:dyDescent="0.2">
      <c r="Q14860" s="92" t="s">
        <v>50</v>
      </c>
      <c r="BF14860" s="101" t="s">
        <v>58</v>
      </c>
      <c r="BK14860" s="98" t="s">
        <v>70</v>
      </c>
    </row>
    <row r="14861" spans="17:63" ht="29.25" customHeight="1" x14ac:dyDescent="0.2">
      <c r="Q14861" s="92" t="s">
        <v>50</v>
      </c>
      <c r="BF14861" s="101" t="s">
        <v>58</v>
      </c>
      <c r="BK14861" s="98" t="s">
        <v>70</v>
      </c>
    </row>
    <row r="14862" spans="17:63" ht="29.25" customHeight="1" x14ac:dyDescent="0.2">
      <c r="Q14862" s="92" t="s">
        <v>50</v>
      </c>
      <c r="BF14862" s="101" t="s">
        <v>58</v>
      </c>
      <c r="BK14862" s="98" t="s">
        <v>70</v>
      </c>
    </row>
    <row r="14863" spans="17:63" ht="29.25" customHeight="1" x14ac:dyDescent="0.2">
      <c r="Q14863" s="92" t="s">
        <v>50</v>
      </c>
      <c r="BF14863" s="101" t="s">
        <v>58</v>
      </c>
      <c r="BK14863" s="98" t="s">
        <v>70</v>
      </c>
    </row>
    <row r="14864" spans="17:63" ht="29.25" customHeight="1" x14ac:dyDescent="0.2">
      <c r="Q14864" s="92" t="s">
        <v>50</v>
      </c>
      <c r="BF14864" s="101" t="s">
        <v>58</v>
      </c>
      <c r="BK14864" s="98" t="s">
        <v>70</v>
      </c>
    </row>
    <row r="14865" spans="17:63" ht="29.25" customHeight="1" x14ac:dyDescent="0.2">
      <c r="Q14865" s="92" t="s">
        <v>50</v>
      </c>
      <c r="BF14865" s="101" t="s">
        <v>58</v>
      </c>
      <c r="BK14865" s="98" t="s">
        <v>70</v>
      </c>
    </row>
    <row r="14866" spans="17:63" ht="29.25" customHeight="1" x14ac:dyDescent="0.2">
      <c r="Q14866" s="92" t="s">
        <v>50</v>
      </c>
      <c r="BF14866" s="101" t="s">
        <v>58</v>
      </c>
      <c r="BK14866" s="98" t="s">
        <v>70</v>
      </c>
    </row>
    <row r="14867" spans="17:63" ht="29.25" customHeight="1" x14ac:dyDescent="0.2">
      <c r="Q14867" s="92" t="s">
        <v>50</v>
      </c>
      <c r="BF14867" s="101" t="s">
        <v>58</v>
      </c>
      <c r="BK14867" s="98" t="s">
        <v>70</v>
      </c>
    </row>
    <row r="14868" spans="17:63" ht="29.25" customHeight="1" x14ac:dyDescent="0.2">
      <c r="Q14868" s="92" t="s">
        <v>50</v>
      </c>
      <c r="BF14868" s="101" t="s">
        <v>58</v>
      </c>
      <c r="BK14868" s="98" t="s">
        <v>70</v>
      </c>
    </row>
    <row r="14869" spans="17:63" ht="29.25" customHeight="1" x14ac:dyDescent="0.2">
      <c r="Q14869" s="92" t="s">
        <v>50</v>
      </c>
      <c r="BF14869" s="101" t="s">
        <v>58</v>
      </c>
      <c r="BK14869" s="98" t="s">
        <v>70</v>
      </c>
    </row>
    <row r="14870" spans="17:63" ht="29.25" customHeight="1" x14ac:dyDescent="0.2">
      <c r="Q14870" s="92" t="s">
        <v>50</v>
      </c>
      <c r="BF14870" s="101" t="s">
        <v>58</v>
      </c>
      <c r="BK14870" s="98" t="s">
        <v>70</v>
      </c>
    </row>
    <row r="14871" spans="17:63" ht="29.25" customHeight="1" x14ac:dyDescent="0.2">
      <c r="Q14871" s="92" t="s">
        <v>50</v>
      </c>
      <c r="BF14871" s="101" t="s">
        <v>58</v>
      </c>
      <c r="BK14871" s="98" t="s">
        <v>70</v>
      </c>
    </row>
    <row r="14872" spans="17:63" ht="29.25" customHeight="1" x14ac:dyDescent="0.2">
      <c r="Q14872" s="92" t="s">
        <v>50</v>
      </c>
      <c r="BF14872" s="101" t="s">
        <v>58</v>
      </c>
      <c r="BK14872" s="98" t="s">
        <v>70</v>
      </c>
    </row>
    <row r="14873" spans="17:63" ht="29.25" customHeight="1" x14ac:dyDescent="0.2">
      <c r="Q14873" s="92" t="s">
        <v>50</v>
      </c>
      <c r="BF14873" s="101" t="s">
        <v>58</v>
      </c>
      <c r="BK14873" s="98" t="s">
        <v>70</v>
      </c>
    </row>
    <row r="14874" spans="17:63" ht="29.25" customHeight="1" x14ac:dyDescent="0.2">
      <c r="Q14874" s="92" t="s">
        <v>50</v>
      </c>
      <c r="BF14874" s="101" t="s">
        <v>58</v>
      </c>
      <c r="BK14874" s="98" t="s">
        <v>70</v>
      </c>
    </row>
    <row r="14875" spans="17:63" ht="29.25" customHeight="1" x14ac:dyDescent="0.2">
      <c r="Q14875" s="92" t="s">
        <v>50</v>
      </c>
      <c r="BF14875" s="101" t="s">
        <v>58</v>
      </c>
      <c r="BK14875" s="98" t="s">
        <v>70</v>
      </c>
    </row>
    <row r="14876" spans="17:63" ht="29.25" customHeight="1" x14ac:dyDescent="0.2">
      <c r="Q14876" s="92" t="s">
        <v>50</v>
      </c>
      <c r="BF14876" s="101" t="s">
        <v>58</v>
      </c>
      <c r="BK14876" s="98" t="s">
        <v>70</v>
      </c>
    </row>
    <row r="14877" spans="17:63" ht="29.25" customHeight="1" x14ac:dyDescent="0.2">
      <c r="Q14877" s="92" t="s">
        <v>50</v>
      </c>
      <c r="BF14877" s="101" t="s">
        <v>58</v>
      </c>
      <c r="BK14877" s="98" t="s">
        <v>70</v>
      </c>
    </row>
    <row r="14878" spans="17:63" ht="29.25" customHeight="1" x14ac:dyDescent="0.2">
      <c r="Q14878" s="92" t="s">
        <v>50</v>
      </c>
      <c r="BF14878" s="101" t="s">
        <v>58</v>
      </c>
      <c r="BK14878" s="98" t="s">
        <v>70</v>
      </c>
    </row>
    <row r="14879" spans="17:63" ht="29.25" customHeight="1" x14ac:dyDescent="0.2">
      <c r="Q14879" s="92" t="s">
        <v>50</v>
      </c>
      <c r="BF14879" s="101" t="s">
        <v>58</v>
      </c>
      <c r="BK14879" s="98" t="s">
        <v>70</v>
      </c>
    </row>
    <row r="14880" spans="17:63" ht="29.25" customHeight="1" x14ac:dyDescent="0.2">
      <c r="Q14880" s="92" t="s">
        <v>50</v>
      </c>
      <c r="BF14880" s="101" t="s">
        <v>58</v>
      </c>
      <c r="BK14880" s="98" t="s">
        <v>70</v>
      </c>
    </row>
    <row r="14881" spans="17:63" ht="29.25" customHeight="1" x14ac:dyDescent="0.2">
      <c r="Q14881" s="92" t="s">
        <v>50</v>
      </c>
      <c r="BF14881" s="101" t="s">
        <v>58</v>
      </c>
      <c r="BK14881" s="98" t="s">
        <v>70</v>
      </c>
    </row>
    <row r="14882" spans="17:63" ht="29.25" customHeight="1" x14ac:dyDescent="0.2">
      <c r="Q14882" s="92" t="s">
        <v>50</v>
      </c>
      <c r="BF14882" s="101" t="s">
        <v>58</v>
      </c>
      <c r="BK14882" s="98" t="s">
        <v>70</v>
      </c>
    </row>
    <row r="14883" spans="17:63" ht="29.25" customHeight="1" x14ac:dyDescent="0.2">
      <c r="Q14883" s="92" t="s">
        <v>50</v>
      </c>
      <c r="BF14883" s="101" t="s">
        <v>58</v>
      </c>
      <c r="BK14883" s="98" t="s">
        <v>70</v>
      </c>
    </row>
    <row r="14884" spans="17:63" ht="29.25" customHeight="1" x14ac:dyDescent="0.2">
      <c r="Q14884" s="92" t="s">
        <v>50</v>
      </c>
      <c r="BF14884" s="101" t="s">
        <v>58</v>
      </c>
      <c r="BK14884" s="98" t="s">
        <v>70</v>
      </c>
    </row>
    <row r="14885" spans="17:63" ht="29.25" customHeight="1" x14ac:dyDescent="0.2">
      <c r="Q14885" s="92" t="s">
        <v>50</v>
      </c>
      <c r="BF14885" s="101" t="s">
        <v>58</v>
      </c>
      <c r="BK14885" s="98" t="s">
        <v>70</v>
      </c>
    </row>
    <row r="14886" spans="17:63" ht="29.25" customHeight="1" x14ac:dyDescent="0.2">
      <c r="Q14886" s="92" t="s">
        <v>50</v>
      </c>
      <c r="BF14886" s="101" t="s">
        <v>58</v>
      </c>
      <c r="BK14886" s="98" t="s">
        <v>70</v>
      </c>
    </row>
    <row r="14887" spans="17:63" ht="29.25" customHeight="1" x14ac:dyDescent="0.2">
      <c r="Q14887" s="92" t="s">
        <v>50</v>
      </c>
      <c r="BF14887" s="101" t="s">
        <v>58</v>
      </c>
      <c r="BK14887" s="98" t="s">
        <v>70</v>
      </c>
    </row>
    <row r="14888" spans="17:63" ht="29.25" customHeight="1" x14ac:dyDescent="0.2">
      <c r="Q14888" s="92" t="s">
        <v>50</v>
      </c>
      <c r="BF14888" s="101" t="s">
        <v>58</v>
      </c>
      <c r="BK14888" s="98" t="s">
        <v>70</v>
      </c>
    </row>
    <row r="14889" spans="17:63" ht="29.25" customHeight="1" x14ac:dyDescent="0.2">
      <c r="Q14889" s="92" t="s">
        <v>50</v>
      </c>
      <c r="BF14889" s="101" t="s">
        <v>58</v>
      </c>
      <c r="BK14889" s="98" t="s">
        <v>70</v>
      </c>
    </row>
    <row r="14890" spans="17:63" ht="29.25" customHeight="1" x14ac:dyDescent="0.2">
      <c r="Q14890" s="92" t="s">
        <v>50</v>
      </c>
      <c r="BF14890" s="101" t="s">
        <v>58</v>
      </c>
      <c r="BK14890" s="98" t="s">
        <v>70</v>
      </c>
    </row>
    <row r="14891" spans="17:63" ht="29.25" customHeight="1" x14ac:dyDescent="0.2">
      <c r="Q14891" s="92" t="s">
        <v>50</v>
      </c>
      <c r="BF14891" s="101" t="s">
        <v>58</v>
      </c>
      <c r="BK14891" s="98" t="s">
        <v>70</v>
      </c>
    </row>
    <row r="14892" spans="17:63" ht="29.25" customHeight="1" x14ac:dyDescent="0.2">
      <c r="Q14892" s="92" t="s">
        <v>50</v>
      </c>
      <c r="BF14892" s="101" t="s">
        <v>58</v>
      </c>
      <c r="BK14892" s="98" t="s">
        <v>70</v>
      </c>
    </row>
    <row r="14893" spans="17:63" ht="29.25" customHeight="1" x14ac:dyDescent="0.2">
      <c r="Q14893" s="92" t="s">
        <v>50</v>
      </c>
      <c r="BF14893" s="101" t="s">
        <v>58</v>
      </c>
      <c r="BK14893" s="98" t="s">
        <v>70</v>
      </c>
    </row>
    <row r="14894" spans="17:63" ht="29.25" customHeight="1" x14ac:dyDescent="0.2">
      <c r="Q14894" s="92" t="s">
        <v>50</v>
      </c>
      <c r="BF14894" s="101" t="s">
        <v>58</v>
      </c>
      <c r="BK14894" s="98" t="s">
        <v>70</v>
      </c>
    </row>
    <row r="14895" spans="17:63" ht="29.25" customHeight="1" x14ac:dyDescent="0.2">
      <c r="Q14895" s="92" t="s">
        <v>50</v>
      </c>
      <c r="BF14895" s="101" t="s">
        <v>58</v>
      </c>
      <c r="BK14895" s="98" t="s">
        <v>70</v>
      </c>
    </row>
    <row r="14896" spans="17:63" ht="29.25" customHeight="1" x14ac:dyDescent="0.2">
      <c r="Q14896" s="92" t="s">
        <v>50</v>
      </c>
      <c r="BF14896" s="101" t="s">
        <v>58</v>
      </c>
      <c r="BK14896" s="98" t="s">
        <v>70</v>
      </c>
    </row>
    <row r="14897" spans="17:63" ht="29.25" customHeight="1" x14ac:dyDescent="0.2">
      <c r="Q14897" s="92" t="s">
        <v>50</v>
      </c>
      <c r="BF14897" s="101" t="s">
        <v>58</v>
      </c>
      <c r="BK14897" s="98" t="s">
        <v>70</v>
      </c>
    </row>
    <row r="14898" spans="17:63" ht="29.25" customHeight="1" x14ac:dyDescent="0.2">
      <c r="Q14898" s="92" t="s">
        <v>50</v>
      </c>
      <c r="BF14898" s="101" t="s">
        <v>58</v>
      </c>
      <c r="BK14898" s="98" t="s">
        <v>70</v>
      </c>
    </row>
    <row r="14899" spans="17:63" ht="29.25" customHeight="1" x14ac:dyDescent="0.2">
      <c r="Q14899" s="92" t="s">
        <v>50</v>
      </c>
      <c r="BF14899" s="101" t="s">
        <v>58</v>
      </c>
      <c r="BK14899" s="98" t="s">
        <v>70</v>
      </c>
    </row>
    <row r="14900" spans="17:63" ht="29.25" customHeight="1" x14ac:dyDescent="0.2">
      <c r="Q14900" s="92" t="s">
        <v>50</v>
      </c>
      <c r="BF14900" s="101" t="s">
        <v>58</v>
      </c>
      <c r="BK14900" s="98" t="s">
        <v>70</v>
      </c>
    </row>
    <row r="14901" spans="17:63" ht="29.25" customHeight="1" x14ac:dyDescent="0.2">
      <c r="Q14901" s="92" t="s">
        <v>50</v>
      </c>
      <c r="BF14901" s="101" t="s">
        <v>58</v>
      </c>
      <c r="BK14901" s="98" t="s">
        <v>70</v>
      </c>
    </row>
    <row r="14902" spans="17:63" ht="29.25" customHeight="1" x14ac:dyDescent="0.2">
      <c r="Q14902" s="92" t="s">
        <v>50</v>
      </c>
      <c r="BF14902" s="101" t="s">
        <v>58</v>
      </c>
      <c r="BK14902" s="98" t="s">
        <v>70</v>
      </c>
    </row>
    <row r="14903" spans="17:63" ht="29.25" customHeight="1" x14ac:dyDescent="0.2">
      <c r="Q14903" s="92" t="s">
        <v>50</v>
      </c>
      <c r="BF14903" s="101" t="s">
        <v>58</v>
      </c>
      <c r="BK14903" s="98" t="s">
        <v>70</v>
      </c>
    </row>
    <row r="14904" spans="17:63" ht="29.25" customHeight="1" x14ac:dyDescent="0.2">
      <c r="Q14904" s="92" t="s">
        <v>50</v>
      </c>
      <c r="BF14904" s="101" t="s">
        <v>58</v>
      </c>
      <c r="BK14904" s="98" t="s">
        <v>70</v>
      </c>
    </row>
    <row r="14905" spans="17:63" ht="29.25" customHeight="1" x14ac:dyDescent="0.2">
      <c r="Q14905" s="92" t="s">
        <v>50</v>
      </c>
      <c r="BF14905" s="101" t="s">
        <v>58</v>
      </c>
      <c r="BK14905" s="98" t="s">
        <v>70</v>
      </c>
    </row>
    <row r="14906" spans="17:63" ht="29.25" customHeight="1" x14ac:dyDescent="0.2">
      <c r="Q14906" s="92" t="s">
        <v>50</v>
      </c>
      <c r="BF14906" s="101" t="s">
        <v>58</v>
      </c>
      <c r="BK14906" s="98" t="s">
        <v>70</v>
      </c>
    </row>
    <row r="14907" spans="17:63" ht="29.25" customHeight="1" x14ac:dyDescent="0.2">
      <c r="Q14907" s="92" t="s">
        <v>50</v>
      </c>
      <c r="BF14907" s="101" t="s">
        <v>58</v>
      </c>
      <c r="BK14907" s="98" t="s">
        <v>70</v>
      </c>
    </row>
    <row r="14908" spans="17:63" ht="29.25" customHeight="1" x14ac:dyDescent="0.2">
      <c r="Q14908" s="92" t="s">
        <v>50</v>
      </c>
      <c r="BF14908" s="101" t="s">
        <v>58</v>
      </c>
      <c r="BK14908" s="98" t="s">
        <v>70</v>
      </c>
    </row>
    <row r="14909" spans="17:63" ht="29.25" customHeight="1" x14ac:dyDescent="0.2">
      <c r="Q14909" s="92" t="s">
        <v>50</v>
      </c>
      <c r="BF14909" s="101" t="s">
        <v>58</v>
      </c>
      <c r="BK14909" s="98" t="s">
        <v>70</v>
      </c>
    </row>
    <row r="14910" spans="17:63" ht="29.25" customHeight="1" x14ac:dyDescent="0.2">
      <c r="Q14910" s="92" t="s">
        <v>50</v>
      </c>
      <c r="BF14910" s="101" t="s">
        <v>58</v>
      </c>
      <c r="BK14910" s="98" t="s">
        <v>70</v>
      </c>
    </row>
    <row r="14911" spans="17:63" ht="29.25" customHeight="1" x14ac:dyDescent="0.2">
      <c r="Q14911" s="92" t="s">
        <v>50</v>
      </c>
      <c r="BF14911" s="101" t="s">
        <v>58</v>
      </c>
      <c r="BK14911" s="98" t="s">
        <v>70</v>
      </c>
    </row>
    <row r="14912" spans="17:63" ht="29.25" customHeight="1" x14ac:dyDescent="0.2">
      <c r="Q14912" s="92" t="s">
        <v>50</v>
      </c>
      <c r="BF14912" s="101" t="s">
        <v>58</v>
      </c>
      <c r="BK14912" s="98" t="s">
        <v>70</v>
      </c>
    </row>
    <row r="14913" spans="17:63" ht="29.25" customHeight="1" x14ac:dyDescent="0.2">
      <c r="Q14913" s="92" t="s">
        <v>50</v>
      </c>
      <c r="BF14913" s="101" t="s">
        <v>58</v>
      </c>
      <c r="BK14913" s="98" t="s">
        <v>70</v>
      </c>
    </row>
    <row r="14914" spans="17:63" ht="29.25" customHeight="1" x14ac:dyDescent="0.2">
      <c r="Q14914" s="92" t="s">
        <v>50</v>
      </c>
      <c r="BF14914" s="101" t="s">
        <v>58</v>
      </c>
      <c r="BK14914" s="98" t="s">
        <v>70</v>
      </c>
    </row>
    <row r="14915" spans="17:63" ht="29.25" customHeight="1" x14ac:dyDescent="0.2">
      <c r="Q14915" s="92" t="s">
        <v>50</v>
      </c>
      <c r="BF14915" s="101" t="s">
        <v>58</v>
      </c>
      <c r="BK14915" s="98" t="s">
        <v>70</v>
      </c>
    </row>
    <row r="14916" spans="17:63" ht="29.25" customHeight="1" x14ac:dyDescent="0.2">
      <c r="Q14916" s="92" t="s">
        <v>50</v>
      </c>
      <c r="BF14916" s="101" t="s">
        <v>58</v>
      </c>
      <c r="BK14916" s="98" t="s">
        <v>70</v>
      </c>
    </row>
    <row r="14917" spans="17:63" ht="29.25" customHeight="1" x14ac:dyDescent="0.2">
      <c r="Q14917" s="92" t="s">
        <v>50</v>
      </c>
      <c r="BF14917" s="101" t="s">
        <v>58</v>
      </c>
      <c r="BK14917" s="98" t="s">
        <v>70</v>
      </c>
    </row>
    <row r="14918" spans="17:63" ht="29.25" customHeight="1" x14ac:dyDescent="0.2">
      <c r="Q14918" s="92" t="s">
        <v>50</v>
      </c>
      <c r="BF14918" s="101" t="s">
        <v>58</v>
      </c>
      <c r="BK14918" s="98" t="s">
        <v>70</v>
      </c>
    </row>
    <row r="14919" spans="17:63" ht="29.25" customHeight="1" x14ac:dyDescent="0.2">
      <c r="Q14919" s="92" t="s">
        <v>50</v>
      </c>
      <c r="BF14919" s="101" t="s">
        <v>58</v>
      </c>
      <c r="BK14919" s="98" t="s">
        <v>70</v>
      </c>
    </row>
    <row r="14920" spans="17:63" ht="29.25" customHeight="1" x14ac:dyDescent="0.2">
      <c r="Q14920" s="92" t="s">
        <v>50</v>
      </c>
      <c r="BF14920" s="101" t="s">
        <v>58</v>
      </c>
      <c r="BK14920" s="98" t="s">
        <v>70</v>
      </c>
    </row>
    <row r="14921" spans="17:63" ht="29.25" customHeight="1" x14ac:dyDescent="0.2">
      <c r="Q14921" s="92" t="s">
        <v>50</v>
      </c>
      <c r="BF14921" s="101" t="s">
        <v>58</v>
      </c>
      <c r="BK14921" s="98" t="s">
        <v>70</v>
      </c>
    </row>
    <row r="14922" spans="17:63" ht="29.25" customHeight="1" x14ac:dyDescent="0.2">
      <c r="Q14922" s="92" t="s">
        <v>50</v>
      </c>
      <c r="BF14922" s="101" t="s">
        <v>58</v>
      </c>
      <c r="BK14922" s="98" t="s">
        <v>70</v>
      </c>
    </row>
    <row r="14923" spans="17:63" ht="29.25" customHeight="1" x14ac:dyDescent="0.2">
      <c r="Q14923" s="92" t="s">
        <v>50</v>
      </c>
      <c r="BF14923" s="101" t="s">
        <v>58</v>
      </c>
      <c r="BK14923" s="98" t="s">
        <v>70</v>
      </c>
    </row>
    <row r="14924" spans="17:63" ht="29.25" customHeight="1" x14ac:dyDescent="0.2">
      <c r="Q14924" s="92" t="s">
        <v>50</v>
      </c>
      <c r="BF14924" s="101" t="s">
        <v>58</v>
      </c>
      <c r="BK14924" s="98" t="s">
        <v>70</v>
      </c>
    </row>
    <row r="14925" spans="17:63" ht="29.25" customHeight="1" x14ac:dyDescent="0.2">
      <c r="Q14925" s="92" t="s">
        <v>50</v>
      </c>
      <c r="BF14925" s="101" t="s">
        <v>58</v>
      </c>
      <c r="BK14925" s="98" t="s">
        <v>70</v>
      </c>
    </row>
    <row r="14926" spans="17:63" ht="29.25" customHeight="1" x14ac:dyDescent="0.2">
      <c r="Q14926" s="92" t="s">
        <v>50</v>
      </c>
      <c r="BF14926" s="101" t="s">
        <v>58</v>
      </c>
      <c r="BK14926" s="98" t="s">
        <v>70</v>
      </c>
    </row>
    <row r="14927" spans="17:63" ht="29.25" customHeight="1" x14ac:dyDescent="0.2">
      <c r="Q14927" s="92" t="s">
        <v>50</v>
      </c>
      <c r="BF14927" s="101" t="s">
        <v>58</v>
      </c>
      <c r="BK14927" s="98" t="s">
        <v>70</v>
      </c>
    </row>
    <row r="14928" spans="17:63" ht="29.25" customHeight="1" x14ac:dyDescent="0.2">
      <c r="Q14928" s="92" t="s">
        <v>50</v>
      </c>
      <c r="BF14928" s="101" t="s">
        <v>58</v>
      </c>
      <c r="BK14928" s="98" t="s">
        <v>70</v>
      </c>
    </row>
    <row r="14929" spans="17:63" ht="29.25" customHeight="1" x14ac:dyDescent="0.2">
      <c r="Q14929" s="92" t="s">
        <v>50</v>
      </c>
      <c r="BF14929" s="101" t="s">
        <v>58</v>
      </c>
      <c r="BK14929" s="98" t="s">
        <v>70</v>
      </c>
    </row>
    <row r="14930" spans="17:63" ht="29.25" customHeight="1" x14ac:dyDescent="0.2">
      <c r="Q14930" s="92" t="s">
        <v>50</v>
      </c>
      <c r="BF14930" s="101" t="s">
        <v>58</v>
      </c>
      <c r="BK14930" s="98" t="s">
        <v>70</v>
      </c>
    </row>
    <row r="14931" spans="17:63" ht="29.25" customHeight="1" x14ac:dyDescent="0.2">
      <c r="Q14931" s="92" t="s">
        <v>50</v>
      </c>
      <c r="BF14931" s="101" t="s">
        <v>58</v>
      </c>
      <c r="BK14931" s="98" t="s">
        <v>70</v>
      </c>
    </row>
    <row r="14932" spans="17:63" ht="29.25" customHeight="1" x14ac:dyDescent="0.2">
      <c r="Q14932" s="92" t="s">
        <v>50</v>
      </c>
      <c r="BF14932" s="101" t="s">
        <v>58</v>
      </c>
      <c r="BK14932" s="98" t="s">
        <v>70</v>
      </c>
    </row>
    <row r="14933" spans="17:63" ht="29.25" customHeight="1" x14ac:dyDescent="0.2">
      <c r="Q14933" s="92" t="s">
        <v>50</v>
      </c>
      <c r="BF14933" s="101" t="s">
        <v>58</v>
      </c>
      <c r="BK14933" s="98" t="s">
        <v>70</v>
      </c>
    </row>
    <row r="14934" spans="17:63" ht="29.25" customHeight="1" x14ac:dyDescent="0.2">
      <c r="Q14934" s="92" t="s">
        <v>50</v>
      </c>
      <c r="BF14934" s="101" t="s">
        <v>58</v>
      </c>
      <c r="BK14934" s="98" t="s">
        <v>70</v>
      </c>
    </row>
    <row r="14935" spans="17:63" ht="29.25" customHeight="1" x14ac:dyDescent="0.2">
      <c r="Q14935" s="92" t="s">
        <v>50</v>
      </c>
      <c r="BF14935" s="101" t="s">
        <v>58</v>
      </c>
      <c r="BK14935" s="98" t="s">
        <v>70</v>
      </c>
    </row>
    <row r="14936" spans="17:63" ht="29.25" customHeight="1" x14ac:dyDescent="0.2">
      <c r="Q14936" s="92" t="s">
        <v>50</v>
      </c>
      <c r="BF14936" s="101" t="s">
        <v>58</v>
      </c>
      <c r="BK14936" s="98" t="s">
        <v>70</v>
      </c>
    </row>
    <row r="14937" spans="17:63" ht="29.25" customHeight="1" x14ac:dyDescent="0.2">
      <c r="Q14937" s="92" t="s">
        <v>50</v>
      </c>
      <c r="BF14937" s="101" t="s">
        <v>58</v>
      </c>
      <c r="BK14937" s="98" t="s">
        <v>70</v>
      </c>
    </row>
    <row r="14938" spans="17:63" ht="29.25" customHeight="1" x14ac:dyDescent="0.2">
      <c r="Q14938" s="92" t="s">
        <v>50</v>
      </c>
      <c r="BF14938" s="101" t="s">
        <v>58</v>
      </c>
      <c r="BK14938" s="98" t="s">
        <v>70</v>
      </c>
    </row>
    <row r="14939" spans="17:63" ht="29.25" customHeight="1" x14ac:dyDescent="0.2">
      <c r="Q14939" s="92" t="s">
        <v>50</v>
      </c>
      <c r="BF14939" s="101" t="s">
        <v>58</v>
      </c>
      <c r="BK14939" s="98" t="s">
        <v>70</v>
      </c>
    </row>
    <row r="14940" spans="17:63" ht="29.25" customHeight="1" x14ac:dyDescent="0.2">
      <c r="Q14940" s="92" t="s">
        <v>50</v>
      </c>
      <c r="BF14940" s="101" t="s">
        <v>58</v>
      </c>
      <c r="BK14940" s="98" t="s">
        <v>70</v>
      </c>
    </row>
    <row r="14941" spans="17:63" ht="29.25" customHeight="1" x14ac:dyDescent="0.2">
      <c r="Q14941" s="92" t="s">
        <v>50</v>
      </c>
      <c r="BF14941" s="101" t="s">
        <v>58</v>
      </c>
      <c r="BK14941" s="98" t="s">
        <v>70</v>
      </c>
    </row>
    <row r="14942" spans="17:63" ht="29.25" customHeight="1" x14ac:dyDescent="0.2">
      <c r="Q14942" s="92" t="s">
        <v>50</v>
      </c>
      <c r="BF14942" s="101" t="s">
        <v>58</v>
      </c>
      <c r="BK14942" s="98" t="s">
        <v>70</v>
      </c>
    </row>
    <row r="14943" spans="17:63" ht="29.25" customHeight="1" x14ac:dyDescent="0.2">
      <c r="Q14943" s="92" t="s">
        <v>50</v>
      </c>
      <c r="BF14943" s="101" t="s">
        <v>58</v>
      </c>
      <c r="BK14943" s="98" t="s">
        <v>70</v>
      </c>
    </row>
    <row r="14944" spans="17:63" ht="29.25" customHeight="1" x14ac:dyDescent="0.2">
      <c r="Q14944" s="92" t="s">
        <v>50</v>
      </c>
      <c r="BF14944" s="101" t="s">
        <v>58</v>
      </c>
      <c r="BK14944" s="98" t="s">
        <v>70</v>
      </c>
    </row>
    <row r="14945" spans="17:63" ht="29.25" customHeight="1" x14ac:dyDescent="0.2">
      <c r="Q14945" s="92" t="s">
        <v>50</v>
      </c>
      <c r="BF14945" s="101" t="s">
        <v>58</v>
      </c>
      <c r="BK14945" s="98" t="s">
        <v>70</v>
      </c>
    </row>
    <row r="14946" spans="17:63" ht="29.25" customHeight="1" x14ac:dyDescent="0.2">
      <c r="Q14946" s="92" t="s">
        <v>50</v>
      </c>
      <c r="BF14946" s="101" t="s">
        <v>58</v>
      </c>
      <c r="BK14946" s="98" t="s">
        <v>70</v>
      </c>
    </row>
    <row r="14947" spans="17:63" ht="29.25" customHeight="1" x14ac:dyDescent="0.2">
      <c r="Q14947" s="92" t="s">
        <v>50</v>
      </c>
      <c r="BF14947" s="101" t="s">
        <v>58</v>
      </c>
      <c r="BK14947" s="98" t="s">
        <v>70</v>
      </c>
    </row>
    <row r="14948" spans="17:63" ht="29.25" customHeight="1" x14ac:dyDescent="0.2">
      <c r="Q14948" s="92" t="s">
        <v>50</v>
      </c>
      <c r="BF14948" s="101" t="s">
        <v>58</v>
      </c>
      <c r="BK14948" s="98" t="s">
        <v>70</v>
      </c>
    </row>
    <row r="14949" spans="17:63" ht="29.25" customHeight="1" x14ac:dyDescent="0.2">
      <c r="Q14949" s="92" t="s">
        <v>50</v>
      </c>
      <c r="BF14949" s="101" t="s">
        <v>58</v>
      </c>
      <c r="BK14949" s="98" t="s">
        <v>70</v>
      </c>
    </row>
    <row r="14950" spans="17:63" ht="29.25" customHeight="1" x14ac:dyDescent="0.2">
      <c r="Q14950" s="92" t="s">
        <v>50</v>
      </c>
      <c r="BF14950" s="101" t="s">
        <v>58</v>
      </c>
      <c r="BK14950" s="98" t="s">
        <v>70</v>
      </c>
    </row>
    <row r="14951" spans="17:63" ht="29.25" customHeight="1" x14ac:dyDescent="0.2">
      <c r="Q14951" s="92" t="s">
        <v>50</v>
      </c>
      <c r="BF14951" s="101" t="s">
        <v>58</v>
      </c>
      <c r="BK14951" s="98" t="s">
        <v>70</v>
      </c>
    </row>
    <row r="14952" spans="17:63" ht="29.25" customHeight="1" x14ac:dyDescent="0.2">
      <c r="Q14952" s="92" t="s">
        <v>50</v>
      </c>
      <c r="BF14952" s="101" t="s">
        <v>58</v>
      </c>
      <c r="BK14952" s="98" t="s">
        <v>70</v>
      </c>
    </row>
    <row r="14953" spans="17:63" ht="29.25" customHeight="1" x14ac:dyDescent="0.2">
      <c r="Q14953" s="92" t="s">
        <v>50</v>
      </c>
      <c r="BF14953" s="101" t="s">
        <v>58</v>
      </c>
      <c r="BK14953" s="98" t="s">
        <v>70</v>
      </c>
    </row>
    <row r="14954" spans="17:63" ht="29.25" customHeight="1" x14ac:dyDescent="0.2">
      <c r="Q14954" s="92" t="s">
        <v>50</v>
      </c>
      <c r="BF14954" s="101" t="s">
        <v>58</v>
      </c>
      <c r="BK14954" s="98" t="s">
        <v>70</v>
      </c>
    </row>
    <row r="14955" spans="17:63" ht="29.25" customHeight="1" x14ac:dyDescent="0.2">
      <c r="Q14955" s="92" t="s">
        <v>50</v>
      </c>
      <c r="BF14955" s="101" t="s">
        <v>58</v>
      </c>
      <c r="BK14955" s="98" t="s">
        <v>70</v>
      </c>
    </row>
    <row r="14956" spans="17:63" ht="29.25" customHeight="1" x14ac:dyDescent="0.2">
      <c r="Q14956" s="92" t="s">
        <v>50</v>
      </c>
      <c r="BF14956" s="101" t="s">
        <v>58</v>
      </c>
      <c r="BK14956" s="98" t="s">
        <v>70</v>
      </c>
    </row>
    <row r="14957" spans="17:63" ht="29.25" customHeight="1" x14ac:dyDescent="0.2">
      <c r="Q14957" s="92" t="s">
        <v>50</v>
      </c>
      <c r="BF14957" s="101" t="s">
        <v>58</v>
      </c>
      <c r="BK14957" s="98" t="s">
        <v>70</v>
      </c>
    </row>
    <row r="14958" spans="17:63" ht="29.25" customHeight="1" x14ac:dyDescent="0.2">
      <c r="Q14958" s="92" t="s">
        <v>50</v>
      </c>
      <c r="BF14958" s="101" t="s">
        <v>58</v>
      </c>
      <c r="BK14958" s="98" t="s">
        <v>70</v>
      </c>
    </row>
    <row r="14959" spans="17:63" ht="29.25" customHeight="1" x14ac:dyDescent="0.2">
      <c r="Q14959" s="92" t="s">
        <v>50</v>
      </c>
      <c r="BF14959" s="101" t="s">
        <v>58</v>
      </c>
      <c r="BK14959" s="98" t="s">
        <v>70</v>
      </c>
    </row>
    <row r="14960" spans="17:63" ht="29.25" customHeight="1" x14ac:dyDescent="0.2">
      <c r="Q14960" s="92" t="s">
        <v>50</v>
      </c>
      <c r="BF14960" s="101" t="s">
        <v>58</v>
      </c>
      <c r="BK14960" s="98" t="s">
        <v>70</v>
      </c>
    </row>
    <row r="14961" spans="17:63" ht="29.25" customHeight="1" x14ac:dyDescent="0.2">
      <c r="Q14961" s="92" t="s">
        <v>50</v>
      </c>
      <c r="BF14961" s="101" t="s">
        <v>58</v>
      </c>
      <c r="BK14961" s="98" t="s">
        <v>70</v>
      </c>
    </row>
    <row r="14962" spans="17:63" ht="29.25" customHeight="1" x14ac:dyDescent="0.2">
      <c r="Q14962" s="92" t="s">
        <v>50</v>
      </c>
      <c r="BF14962" s="101" t="s">
        <v>58</v>
      </c>
      <c r="BK14962" s="98" t="s">
        <v>70</v>
      </c>
    </row>
    <row r="14963" spans="17:63" ht="29.25" customHeight="1" x14ac:dyDescent="0.2">
      <c r="Q14963" s="92" t="s">
        <v>50</v>
      </c>
      <c r="BF14963" s="101" t="s">
        <v>58</v>
      </c>
      <c r="BK14963" s="98" t="s">
        <v>70</v>
      </c>
    </row>
    <row r="14964" spans="17:63" ht="29.25" customHeight="1" x14ac:dyDescent="0.2">
      <c r="Q14964" s="92" t="s">
        <v>50</v>
      </c>
      <c r="BF14964" s="101" t="s">
        <v>58</v>
      </c>
      <c r="BK14964" s="98" t="s">
        <v>70</v>
      </c>
    </row>
    <row r="14965" spans="17:63" ht="29.25" customHeight="1" x14ac:dyDescent="0.2">
      <c r="Q14965" s="92" t="s">
        <v>50</v>
      </c>
      <c r="BF14965" s="101" t="s">
        <v>58</v>
      </c>
      <c r="BK14965" s="98" t="s">
        <v>70</v>
      </c>
    </row>
    <row r="14966" spans="17:63" ht="29.25" customHeight="1" x14ac:dyDescent="0.2">
      <c r="Q14966" s="92" t="s">
        <v>50</v>
      </c>
      <c r="BF14966" s="101" t="s">
        <v>58</v>
      </c>
      <c r="BK14966" s="98" t="s">
        <v>70</v>
      </c>
    </row>
    <row r="14967" spans="17:63" ht="29.25" customHeight="1" x14ac:dyDescent="0.2">
      <c r="Q14967" s="92" t="s">
        <v>50</v>
      </c>
      <c r="BF14967" s="101" t="s">
        <v>58</v>
      </c>
      <c r="BK14967" s="98" t="s">
        <v>70</v>
      </c>
    </row>
    <row r="14968" spans="17:63" ht="29.25" customHeight="1" x14ac:dyDescent="0.2">
      <c r="Q14968" s="92" t="s">
        <v>50</v>
      </c>
      <c r="BF14968" s="101" t="s">
        <v>58</v>
      </c>
      <c r="BK14968" s="98" t="s">
        <v>70</v>
      </c>
    </row>
    <row r="14969" spans="17:63" ht="29.25" customHeight="1" x14ac:dyDescent="0.2">
      <c r="Q14969" s="92" t="s">
        <v>50</v>
      </c>
      <c r="BF14969" s="101" t="s">
        <v>58</v>
      </c>
      <c r="BK14969" s="98" t="s">
        <v>70</v>
      </c>
    </row>
    <row r="14970" spans="17:63" ht="29.25" customHeight="1" x14ac:dyDescent="0.2">
      <c r="Q14970" s="92" t="s">
        <v>50</v>
      </c>
      <c r="BF14970" s="101" t="s">
        <v>58</v>
      </c>
      <c r="BK14970" s="98" t="s">
        <v>70</v>
      </c>
    </row>
    <row r="14971" spans="17:63" ht="29.25" customHeight="1" x14ac:dyDescent="0.2">
      <c r="Q14971" s="92" t="s">
        <v>50</v>
      </c>
      <c r="BF14971" s="101" t="s">
        <v>58</v>
      </c>
      <c r="BK14971" s="98" t="s">
        <v>70</v>
      </c>
    </row>
    <row r="14972" spans="17:63" ht="29.25" customHeight="1" x14ac:dyDescent="0.2">
      <c r="Q14972" s="92" t="s">
        <v>50</v>
      </c>
      <c r="BF14972" s="101" t="s">
        <v>58</v>
      </c>
      <c r="BK14972" s="98" t="s">
        <v>70</v>
      </c>
    </row>
    <row r="14973" spans="17:63" ht="29.25" customHeight="1" x14ac:dyDescent="0.2">
      <c r="Q14973" s="92" t="s">
        <v>50</v>
      </c>
      <c r="BF14973" s="101" t="s">
        <v>58</v>
      </c>
      <c r="BK14973" s="98" t="s">
        <v>70</v>
      </c>
    </row>
    <row r="14974" spans="17:63" ht="29.25" customHeight="1" x14ac:dyDescent="0.2">
      <c r="Q14974" s="92" t="s">
        <v>50</v>
      </c>
      <c r="BF14974" s="101" t="s">
        <v>58</v>
      </c>
      <c r="BK14974" s="98" t="s">
        <v>70</v>
      </c>
    </row>
    <row r="14975" spans="17:63" ht="29.25" customHeight="1" x14ac:dyDescent="0.2">
      <c r="Q14975" s="92" t="s">
        <v>50</v>
      </c>
      <c r="BF14975" s="101" t="s">
        <v>58</v>
      </c>
      <c r="BK14975" s="98" t="s">
        <v>70</v>
      </c>
    </row>
    <row r="14976" spans="17:63" ht="29.25" customHeight="1" x14ac:dyDescent="0.2">
      <c r="Q14976" s="92" t="s">
        <v>50</v>
      </c>
      <c r="BF14976" s="101" t="s">
        <v>58</v>
      </c>
      <c r="BK14976" s="98" t="s">
        <v>70</v>
      </c>
    </row>
    <row r="14977" spans="17:63" ht="29.25" customHeight="1" x14ac:dyDescent="0.2">
      <c r="Q14977" s="92" t="s">
        <v>50</v>
      </c>
      <c r="BF14977" s="101" t="s">
        <v>58</v>
      </c>
      <c r="BK14977" s="98" t="s">
        <v>70</v>
      </c>
    </row>
    <row r="14978" spans="17:63" ht="29.25" customHeight="1" x14ac:dyDescent="0.2">
      <c r="Q14978" s="92" t="s">
        <v>50</v>
      </c>
      <c r="BF14978" s="101" t="s">
        <v>58</v>
      </c>
      <c r="BK14978" s="98" t="s">
        <v>70</v>
      </c>
    </row>
    <row r="14979" spans="17:63" ht="29.25" customHeight="1" x14ac:dyDescent="0.2">
      <c r="Q14979" s="92" t="s">
        <v>50</v>
      </c>
      <c r="BF14979" s="101" t="s">
        <v>58</v>
      </c>
      <c r="BK14979" s="98" t="s">
        <v>70</v>
      </c>
    </row>
    <row r="14980" spans="17:63" ht="29.25" customHeight="1" x14ac:dyDescent="0.2">
      <c r="Q14980" s="92" t="s">
        <v>50</v>
      </c>
      <c r="BF14980" s="101" t="s">
        <v>58</v>
      </c>
      <c r="BK14980" s="98" t="s">
        <v>70</v>
      </c>
    </row>
    <row r="14981" spans="17:63" ht="29.25" customHeight="1" x14ac:dyDescent="0.2">
      <c r="Q14981" s="92" t="s">
        <v>50</v>
      </c>
      <c r="BF14981" s="101" t="s">
        <v>58</v>
      </c>
      <c r="BK14981" s="98" t="s">
        <v>70</v>
      </c>
    </row>
    <row r="14982" spans="17:63" ht="29.25" customHeight="1" x14ac:dyDescent="0.2">
      <c r="Q14982" s="92" t="s">
        <v>50</v>
      </c>
      <c r="BF14982" s="101" t="s">
        <v>58</v>
      </c>
      <c r="BK14982" s="98" t="s">
        <v>70</v>
      </c>
    </row>
    <row r="14983" spans="17:63" ht="29.25" customHeight="1" x14ac:dyDescent="0.2">
      <c r="Q14983" s="92" t="s">
        <v>50</v>
      </c>
      <c r="BF14983" s="101" t="s">
        <v>58</v>
      </c>
      <c r="BK14983" s="98" t="s">
        <v>70</v>
      </c>
    </row>
    <row r="14984" spans="17:63" ht="29.25" customHeight="1" x14ac:dyDescent="0.2">
      <c r="Q14984" s="92" t="s">
        <v>50</v>
      </c>
      <c r="BF14984" s="101" t="s">
        <v>58</v>
      </c>
      <c r="BK14984" s="98" t="s">
        <v>70</v>
      </c>
    </row>
    <row r="14985" spans="17:63" ht="29.25" customHeight="1" x14ac:dyDescent="0.2">
      <c r="Q14985" s="92" t="s">
        <v>50</v>
      </c>
      <c r="BF14985" s="101" t="s">
        <v>58</v>
      </c>
      <c r="BK14985" s="98" t="s">
        <v>70</v>
      </c>
    </row>
    <row r="14986" spans="17:63" ht="29.25" customHeight="1" x14ac:dyDescent="0.2">
      <c r="Q14986" s="92" t="s">
        <v>50</v>
      </c>
      <c r="BF14986" s="101" t="s">
        <v>58</v>
      </c>
      <c r="BK14986" s="98" t="s">
        <v>70</v>
      </c>
    </row>
    <row r="14987" spans="17:63" ht="29.25" customHeight="1" x14ac:dyDescent="0.2">
      <c r="Q14987" s="92" t="s">
        <v>50</v>
      </c>
      <c r="BF14987" s="101" t="s">
        <v>58</v>
      </c>
      <c r="BK14987" s="98" t="s">
        <v>70</v>
      </c>
    </row>
    <row r="14988" spans="17:63" ht="29.25" customHeight="1" x14ac:dyDescent="0.2">
      <c r="Q14988" s="92" t="s">
        <v>50</v>
      </c>
      <c r="BF14988" s="101" t="s">
        <v>58</v>
      </c>
      <c r="BK14988" s="98" t="s">
        <v>70</v>
      </c>
    </row>
    <row r="14989" spans="17:63" ht="29.25" customHeight="1" x14ac:dyDescent="0.2">
      <c r="Q14989" s="92" t="s">
        <v>50</v>
      </c>
      <c r="BF14989" s="101" t="s">
        <v>58</v>
      </c>
      <c r="BK14989" s="98" t="s">
        <v>70</v>
      </c>
    </row>
    <row r="14990" spans="17:63" ht="29.25" customHeight="1" x14ac:dyDescent="0.2">
      <c r="Q14990" s="92" t="s">
        <v>50</v>
      </c>
      <c r="BF14990" s="101" t="s">
        <v>58</v>
      </c>
      <c r="BK14990" s="98" t="s">
        <v>70</v>
      </c>
    </row>
    <row r="14991" spans="17:63" ht="29.25" customHeight="1" x14ac:dyDescent="0.2">
      <c r="Q14991" s="92" t="s">
        <v>50</v>
      </c>
      <c r="BF14991" s="101" t="s">
        <v>58</v>
      </c>
      <c r="BK14991" s="98" t="s">
        <v>70</v>
      </c>
    </row>
    <row r="14992" spans="17:63" ht="29.25" customHeight="1" x14ac:dyDescent="0.2">
      <c r="Q14992" s="92" t="s">
        <v>50</v>
      </c>
      <c r="BF14992" s="101" t="s">
        <v>58</v>
      </c>
      <c r="BK14992" s="98" t="s">
        <v>70</v>
      </c>
    </row>
    <row r="14993" spans="17:63" ht="29.25" customHeight="1" x14ac:dyDescent="0.2">
      <c r="Q14993" s="92" t="s">
        <v>50</v>
      </c>
      <c r="BF14993" s="101" t="s">
        <v>58</v>
      </c>
      <c r="BK14993" s="98" t="s">
        <v>70</v>
      </c>
    </row>
    <row r="14994" spans="17:63" ht="29.25" customHeight="1" x14ac:dyDescent="0.2">
      <c r="Q14994" s="92" t="s">
        <v>50</v>
      </c>
      <c r="BF14994" s="101" t="s">
        <v>58</v>
      </c>
      <c r="BK14994" s="98" t="s">
        <v>70</v>
      </c>
    </row>
    <row r="14995" spans="17:63" ht="29.25" customHeight="1" x14ac:dyDescent="0.2">
      <c r="Q14995" s="92" t="s">
        <v>50</v>
      </c>
      <c r="BF14995" s="101" t="s">
        <v>58</v>
      </c>
      <c r="BK14995" s="98" t="s">
        <v>70</v>
      </c>
    </row>
    <row r="14996" spans="17:63" ht="29.25" customHeight="1" x14ac:dyDescent="0.2">
      <c r="Q14996" s="92" t="s">
        <v>50</v>
      </c>
      <c r="BF14996" s="101" t="s">
        <v>58</v>
      </c>
      <c r="BK14996" s="98" t="s">
        <v>70</v>
      </c>
    </row>
    <row r="14997" spans="17:63" ht="29.25" customHeight="1" x14ac:dyDescent="0.2">
      <c r="Q14997" s="92" t="s">
        <v>50</v>
      </c>
      <c r="BF14997" s="101" t="s">
        <v>58</v>
      </c>
      <c r="BK14997" s="98" t="s">
        <v>70</v>
      </c>
    </row>
    <row r="14998" spans="17:63" ht="29.25" customHeight="1" x14ac:dyDescent="0.2">
      <c r="Q14998" s="92" t="s">
        <v>50</v>
      </c>
      <c r="BF14998" s="101" t="s">
        <v>58</v>
      </c>
      <c r="BK14998" s="98" t="s">
        <v>70</v>
      </c>
    </row>
    <row r="14999" spans="17:63" ht="29.25" customHeight="1" x14ac:dyDescent="0.2">
      <c r="Q14999" s="92" t="s">
        <v>50</v>
      </c>
      <c r="BF14999" s="101" t="s">
        <v>58</v>
      </c>
      <c r="BK14999" s="98" t="s">
        <v>70</v>
      </c>
    </row>
    <row r="15000" spans="17:63" ht="29.25" customHeight="1" x14ac:dyDescent="0.2">
      <c r="Q15000" s="92" t="s">
        <v>50</v>
      </c>
      <c r="BF15000" s="101" t="s">
        <v>58</v>
      </c>
      <c r="BK15000" s="98" t="s">
        <v>70</v>
      </c>
    </row>
    <row r="15001" spans="17:63" ht="29.25" customHeight="1" x14ac:dyDescent="0.2">
      <c r="Q15001" s="92" t="s">
        <v>50</v>
      </c>
      <c r="BF15001" s="101" t="s">
        <v>58</v>
      </c>
      <c r="BK15001" s="98" t="s">
        <v>70</v>
      </c>
    </row>
    <row r="15002" spans="17:63" ht="29.25" customHeight="1" x14ac:dyDescent="0.2">
      <c r="Q15002" s="92" t="s">
        <v>50</v>
      </c>
      <c r="BF15002" s="101" t="s">
        <v>58</v>
      </c>
      <c r="BK15002" s="98" t="s">
        <v>70</v>
      </c>
    </row>
    <row r="15003" spans="17:63" ht="29.25" customHeight="1" x14ac:dyDescent="0.2">
      <c r="Q15003" s="92" t="s">
        <v>50</v>
      </c>
      <c r="BF15003" s="101" t="s">
        <v>58</v>
      </c>
      <c r="BK15003" s="98" t="s">
        <v>70</v>
      </c>
    </row>
    <row r="15004" spans="17:63" ht="29.25" customHeight="1" x14ac:dyDescent="0.2">
      <c r="Q15004" s="92" t="s">
        <v>50</v>
      </c>
      <c r="BF15004" s="101" t="s">
        <v>58</v>
      </c>
      <c r="BK15004" s="98" t="s">
        <v>70</v>
      </c>
    </row>
    <row r="15005" spans="17:63" ht="29.25" customHeight="1" x14ac:dyDescent="0.2">
      <c r="Q15005" s="92" t="s">
        <v>50</v>
      </c>
      <c r="BF15005" s="101" t="s">
        <v>58</v>
      </c>
      <c r="BK15005" s="98" t="s">
        <v>70</v>
      </c>
    </row>
    <row r="15006" spans="17:63" ht="29.25" customHeight="1" x14ac:dyDescent="0.2">
      <c r="Q15006" s="92" t="s">
        <v>50</v>
      </c>
      <c r="BF15006" s="101" t="s">
        <v>58</v>
      </c>
      <c r="BK15006" s="98" t="s">
        <v>70</v>
      </c>
    </row>
    <row r="15007" spans="17:63" ht="29.25" customHeight="1" x14ac:dyDescent="0.2">
      <c r="Q15007" s="92" t="s">
        <v>50</v>
      </c>
      <c r="BF15007" s="101" t="s">
        <v>58</v>
      </c>
      <c r="BK15007" s="98" t="s">
        <v>70</v>
      </c>
    </row>
    <row r="15008" spans="17:63" ht="29.25" customHeight="1" x14ac:dyDescent="0.2">
      <c r="Q15008" s="92" t="s">
        <v>50</v>
      </c>
      <c r="BF15008" s="101" t="s">
        <v>58</v>
      </c>
      <c r="BK15008" s="98" t="s">
        <v>70</v>
      </c>
    </row>
    <row r="15009" spans="17:63" ht="29.25" customHeight="1" x14ac:dyDescent="0.2">
      <c r="Q15009" s="92" t="s">
        <v>50</v>
      </c>
      <c r="BF15009" s="101" t="s">
        <v>58</v>
      </c>
      <c r="BK15009" s="98" t="s">
        <v>70</v>
      </c>
    </row>
    <row r="15010" spans="17:63" ht="29.25" customHeight="1" x14ac:dyDescent="0.2">
      <c r="Q15010" s="92" t="s">
        <v>50</v>
      </c>
      <c r="BF15010" s="101" t="s">
        <v>58</v>
      </c>
      <c r="BK15010" s="98" t="s">
        <v>70</v>
      </c>
    </row>
    <row r="15011" spans="17:63" ht="29.25" customHeight="1" x14ac:dyDescent="0.2">
      <c r="Q15011" s="92" t="s">
        <v>50</v>
      </c>
      <c r="BF15011" s="101" t="s">
        <v>58</v>
      </c>
      <c r="BK15011" s="98" t="s">
        <v>70</v>
      </c>
    </row>
    <row r="15012" spans="17:63" ht="29.25" customHeight="1" x14ac:dyDescent="0.2">
      <c r="Q15012" s="92" t="s">
        <v>50</v>
      </c>
      <c r="BF15012" s="101" t="s">
        <v>58</v>
      </c>
      <c r="BK15012" s="98" t="s">
        <v>70</v>
      </c>
    </row>
    <row r="15013" spans="17:63" ht="29.25" customHeight="1" x14ac:dyDescent="0.2">
      <c r="Q15013" s="92" t="s">
        <v>50</v>
      </c>
      <c r="BF15013" s="101" t="s">
        <v>58</v>
      </c>
      <c r="BK15013" s="98" t="s">
        <v>70</v>
      </c>
    </row>
    <row r="15014" spans="17:63" ht="29.25" customHeight="1" x14ac:dyDescent="0.2">
      <c r="Q15014" s="92" t="s">
        <v>50</v>
      </c>
      <c r="BF15014" s="101" t="s">
        <v>58</v>
      </c>
      <c r="BK15014" s="98" t="s">
        <v>70</v>
      </c>
    </row>
    <row r="15015" spans="17:63" ht="29.25" customHeight="1" x14ac:dyDescent="0.2">
      <c r="Q15015" s="92" t="s">
        <v>50</v>
      </c>
      <c r="BF15015" s="101" t="s">
        <v>58</v>
      </c>
      <c r="BK15015" s="98" t="s">
        <v>70</v>
      </c>
    </row>
    <row r="15016" spans="17:63" ht="29.25" customHeight="1" x14ac:dyDescent="0.2">
      <c r="Q15016" s="92" t="s">
        <v>50</v>
      </c>
      <c r="BF15016" s="101" t="s">
        <v>58</v>
      </c>
      <c r="BK15016" s="98" t="s">
        <v>70</v>
      </c>
    </row>
    <row r="15017" spans="17:63" ht="29.25" customHeight="1" x14ac:dyDescent="0.2">
      <c r="Q15017" s="92" t="s">
        <v>50</v>
      </c>
      <c r="BF15017" s="101" t="s">
        <v>58</v>
      </c>
      <c r="BK15017" s="98" t="s">
        <v>70</v>
      </c>
    </row>
    <row r="15018" spans="17:63" ht="29.25" customHeight="1" x14ac:dyDescent="0.2">
      <c r="Q15018" s="92" t="s">
        <v>50</v>
      </c>
      <c r="BF15018" s="101" t="s">
        <v>58</v>
      </c>
      <c r="BK15018" s="98" t="s">
        <v>70</v>
      </c>
    </row>
    <row r="15019" spans="17:63" ht="29.25" customHeight="1" x14ac:dyDescent="0.2">
      <c r="Q15019" s="92" t="s">
        <v>50</v>
      </c>
      <c r="BF15019" s="101" t="s">
        <v>58</v>
      </c>
      <c r="BK15019" s="98" t="s">
        <v>70</v>
      </c>
    </row>
    <row r="15020" spans="17:63" ht="29.25" customHeight="1" x14ac:dyDescent="0.2">
      <c r="Q15020" s="92" t="s">
        <v>50</v>
      </c>
      <c r="BF15020" s="101" t="s">
        <v>58</v>
      </c>
      <c r="BK15020" s="98" t="s">
        <v>70</v>
      </c>
    </row>
    <row r="15021" spans="17:63" ht="29.25" customHeight="1" x14ac:dyDescent="0.2">
      <c r="Q15021" s="92" t="s">
        <v>50</v>
      </c>
      <c r="BF15021" s="101" t="s">
        <v>58</v>
      </c>
      <c r="BK15021" s="98" t="s">
        <v>70</v>
      </c>
    </row>
    <row r="15022" spans="17:63" ht="29.25" customHeight="1" x14ac:dyDescent="0.2">
      <c r="Q15022" s="92" t="s">
        <v>50</v>
      </c>
      <c r="BF15022" s="101" t="s">
        <v>58</v>
      </c>
      <c r="BK15022" s="98" t="s">
        <v>70</v>
      </c>
    </row>
    <row r="15023" spans="17:63" ht="29.25" customHeight="1" x14ac:dyDescent="0.2">
      <c r="Q15023" s="92" t="s">
        <v>50</v>
      </c>
      <c r="BF15023" s="101" t="s">
        <v>58</v>
      </c>
      <c r="BK15023" s="98" t="s">
        <v>70</v>
      </c>
    </row>
    <row r="15024" spans="17:63" ht="29.25" customHeight="1" x14ac:dyDescent="0.2">
      <c r="Q15024" s="92" t="s">
        <v>50</v>
      </c>
      <c r="BF15024" s="101" t="s">
        <v>58</v>
      </c>
      <c r="BK15024" s="98" t="s">
        <v>70</v>
      </c>
    </row>
    <row r="15025" spans="17:63" ht="29.25" customHeight="1" x14ac:dyDescent="0.2">
      <c r="Q15025" s="92" t="s">
        <v>50</v>
      </c>
      <c r="BF15025" s="101" t="s">
        <v>58</v>
      </c>
      <c r="BK15025" s="98" t="s">
        <v>70</v>
      </c>
    </row>
    <row r="15026" spans="17:63" ht="29.25" customHeight="1" x14ac:dyDescent="0.2">
      <c r="Q15026" s="92" t="s">
        <v>50</v>
      </c>
      <c r="BF15026" s="101" t="s">
        <v>58</v>
      </c>
      <c r="BK15026" s="98" t="s">
        <v>70</v>
      </c>
    </row>
    <row r="15027" spans="17:63" ht="29.25" customHeight="1" x14ac:dyDescent="0.2">
      <c r="Q15027" s="92" t="s">
        <v>50</v>
      </c>
      <c r="BF15027" s="101" t="s">
        <v>58</v>
      </c>
      <c r="BK15027" s="98" t="s">
        <v>70</v>
      </c>
    </row>
    <row r="15028" spans="17:63" ht="29.25" customHeight="1" x14ac:dyDescent="0.2">
      <c r="Q15028" s="92" t="s">
        <v>50</v>
      </c>
      <c r="BF15028" s="101" t="s">
        <v>58</v>
      </c>
      <c r="BK15028" s="98" t="s">
        <v>70</v>
      </c>
    </row>
    <row r="15029" spans="17:63" ht="29.25" customHeight="1" x14ac:dyDescent="0.2">
      <c r="Q15029" s="92" t="s">
        <v>50</v>
      </c>
      <c r="BF15029" s="101" t="s">
        <v>58</v>
      </c>
      <c r="BK15029" s="98" t="s">
        <v>70</v>
      </c>
    </row>
    <row r="15030" spans="17:63" ht="29.25" customHeight="1" x14ac:dyDescent="0.2">
      <c r="Q15030" s="92" t="s">
        <v>50</v>
      </c>
      <c r="BF15030" s="101" t="s">
        <v>58</v>
      </c>
      <c r="BK15030" s="98" t="s">
        <v>70</v>
      </c>
    </row>
    <row r="15031" spans="17:63" ht="29.25" customHeight="1" x14ac:dyDescent="0.2">
      <c r="Q15031" s="92" t="s">
        <v>50</v>
      </c>
      <c r="BF15031" s="101" t="s">
        <v>58</v>
      </c>
      <c r="BK15031" s="98" t="s">
        <v>70</v>
      </c>
    </row>
    <row r="15032" spans="17:63" ht="29.25" customHeight="1" x14ac:dyDescent="0.2">
      <c r="Q15032" s="92" t="s">
        <v>50</v>
      </c>
      <c r="BF15032" s="101" t="s">
        <v>58</v>
      </c>
      <c r="BK15032" s="98" t="s">
        <v>70</v>
      </c>
    </row>
    <row r="15033" spans="17:63" ht="29.25" customHeight="1" x14ac:dyDescent="0.2">
      <c r="Q15033" s="92" t="s">
        <v>50</v>
      </c>
      <c r="BF15033" s="101" t="s">
        <v>58</v>
      </c>
      <c r="BK15033" s="98" t="s">
        <v>70</v>
      </c>
    </row>
    <row r="15034" spans="17:63" ht="29.25" customHeight="1" x14ac:dyDescent="0.2">
      <c r="Q15034" s="92" t="s">
        <v>50</v>
      </c>
      <c r="BF15034" s="101" t="s">
        <v>58</v>
      </c>
      <c r="BK15034" s="98" t="s">
        <v>70</v>
      </c>
    </row>
    <row r="15035" spans="17:63" ht="29.25" customHeight="1" x14ac:dyDescent="0.2">
      <c r="Q15035" s="92" t="s">
        <v>50</v>
      </c>
      <c r="BF15035" s="101" t="s">
        <v>58</v>
      </c>
      <c r="BK15035" s="98" t="s">
        <v>70</v>
      </c>
    </row>
    <row r="15036" spans="17:63" ht="29.25" customHeight="1" x14ac:dyDescent="0.2">
      <c r="Q15036" s="92" t="s">
        <v>50</v>
      </c>
      <c r="BF15036" s="101" t="s">
        <v>58</v>
      </c>
      <c r="BK15036" s="98" t="s">
        <v>70</v>
      </c>
    </row>
    <row r="15037" spans="17:63" ht="29.25" customHeight="1" x14ac:dyDescent="0.2">
      <c r="Q15037" s="92" t="s">
        <v>50</v>
      </c>
      <c r="BF15037" s="101" t="s">
        <v>58</v>
      </c>
      <c r="BK15037" s="98" t="s">
        <v>70</v>
      </c>
    </row>
    <row r="15038" spans="17:63" ht="29.25" customHeight="1" x14ac:dyDescent="0.2">
      <c r="Q15038" s="92" t="s">
        <v>50</v>
      </c>
      <c r="BF15038" s="101" t="s">
        <v>58</v>
      </c>
      <c r="BK15038" s="98" t="s">
        <v>70</v>
      </c>
    </row>
    <row r="15039" spans="17:63" ht="29.25" customHeight="1" x14ac:dyDescent="0.2">
      <c r="Q15039" s="92" t="s">
        <v>50</v>
      </c>
      <c r="BF15039" s="101" t="s">
        <v>58</v>
      </c>
      <c r="BK15039" s="98" t="s">
        <v>70</v>
      </c>
    </row>
    <row r="15040" spans="17:63" ht="29.25" customHeight="1" x14ac:dyDescent="0.2">
      <c r="Q15040" s="92" t="s">
        <v>50</v>
      </c>
      <c r="BF15040" s="101" t="s">
        <v>58</v>
      </c>
      <c r="BK15040" s="98" t="s">
        <v>70</v>
      </c>
    </row>
    <row r="15041" spans="17:63" ht="29.25" customHeight="1" x14ac:dyDescent="0.2">
      <c r="Q15041" s="92" t="s">
        <v>50</v>
      </c>
      <c r="BF15041" s="101" t="s">
        <v>58</v>
      </c>
      <c r="BK15041" s="98" t="s">
        <v>70</v>
      </c>
    </row>
    <row r="15042" spans="17:63" ht="29.25" customHeight="1" x14ac:dyDescent="0.2">
      <c r="Q15042" s="92" t="s">
        <v>50</v>
      </c>
      <c r="BF15042" s="101" t="s">
        <v>58</v>
      </c>
      <c r="BK15042" s="98" t="s">
        <v>70</v>
      </c>
    </row>
    <row r="15043" spans="17:63" ht="29.25" customHeight="1" x14ac:dyDescent="0.2">
      <c r="Q15043" s="92" t="s">
        <v>50</v>
      </c>
      <c r="BF15043" s="101" t="s">
        <v>58</v>
      </c>
      <c r="BK15043" s="98" t="s">
        <v>70</v>
      </c>
    </row>
    <row r="15044" spans="17:63" ht="29.25" customHeight="1" x14ac:dyDescent="0.2">
      <c r="Q15044" s="92" t="s">
        <v>50</v>
      </c>
      <c r="BF15044" s="101" t="s">
        <v>58</v>
      </c>
      <c r="BK15044" s="98" t="s">
        <v>70</v>
      </c>
    </row>
    <row r="15045" spans="17:63" ht="29.25" customHeight="1" x14ac:dyDescent="0.2">
      <c r="Q15045" s="92" t="s">
        <v>50</v>
      </c>
      <c r="BF15045" s="101" t="s">
        <v>58</v>
      </c>
      <c r="BK15045" s="98" t="s">
        <v>70</v>
      </c>
    </row>
    <row r="15046" spans="17:63" ht="29.25" customHeight="1" x14ac:dyDescent="0.2">
      <c r="Q15046" s="92" t="s">
        <v>50</v>
      </c>
      <c r="BF15046" s="101" t="s">
        <v>58</v>
      </c>
      <c r="BK15046" s="98" t="s">
        <v>70</v>
      </c>
    </row>
    <row r="15047" spans="17:63" ht="29.25" customHeight="1" x14ac:dyDescent="0.2">
      <c r="Q15047" s="92" t="s">
        <v>50</v>
      </c>
      <c r="BF15047" s="101" t="s">
        <v>58</v>
      </c>
      <c r="BK15047" s="98" t="s">
        <v>70</v>
      </c>
    </row>
    <row r="15048" spans="17:63" ht="29.25" customHeight="1" x14ac:dyDescent="0.2">
      <c r="Q15048" s="92" t="s">
        <v>50</v>
      </c>
      <c r="BF15048" s="101" t="s">
        <v>58</v>
      </c>
      <c r="BK15048" s="98" t="s">
        <v>70</v>
      </c>
    </row>
    <row r="15049" spans="17:63" ht="29.25" customHeight="1" x14ac:dyDescent="0.2">
      <c r="Q15049" s="92" t="s">
        <v>50</v>
      </c>
      <c r="BF15049" s="101" t="s">
        <v>58</v>
      </c>
      <c r="BK15049" s="98" t="s">
        <v>70</v>
      </c>
    </row>
    <row r="15050" spans="17:63" ht="29.25" customHeight="1" x14ac:dyDescent="0.2">
      <c r="Q15050" s="92" t="s">
        <v>50</v>
      </c>
      <c r="BF15050" s="101" t="s">
        <v>58</v>
      </c>
      <c r="BK15050" s="98" t="s">
        <v>70</v>
      </c>
    </row>
    <row r="15051" spans="17:63" ht="29.25" customHeight="1" x14ac:dyDescent="0.2">
      <c r="Q15051" s="92" t="s">
        <v>50</v>
      </c>
      <c r="BF15051" s="101" t="s">
        <v>58</v>
      </c>
      <c r="BK15051" s="98" t="s">
        <v>70</v>
      </c>
    </row>
    <row r="15052" spans="17:63" ht="29.25" customHeight="1" x14ac:dyDescent="0.2">
      <c r="Q15052" s="92" t="s">
        <v>50</v>
      </c>
      <c r="BF15052" s="101" t="s">
        <v>58</v>
      </c>
      <c r="BK15052" s="98" t="s">
        <v>70</v>
      </c>
    </row>
    <row r="15053" spans="17:63" ht="29.25" customHeight="1" x14ac:dyDescent="0.2">
      <c r="Q15053" s="92" t="s">
        <v>50</v>
      </c>
      <c r="BF15053" s="101" t="s">
        <v>58</v>
      </c>
      <c r="BK15053" s="98" t="s">
        <v>70</v>
      </c>
    </row>
    <row r="15054" spans="17:63" ht="29.25" customHeight="1" x14ac:dyDescent="0.2">
      <c r="Q15054" s="92" t="s">
        <v>50</v>
      </c>
      <c r="BF15054" s="101" t="s">
        <v>58</v>
      </c>
      <c r="BK15054" s="98" t="s">
        <v>70</v>
      </c>
    </row>
    <row r="15055" spans="17:63" ht="29.25" customHeight="1" x14ac:dyDescent="0.2">
      <c r="Q15055" s="92" t="s">
        <v>50</v>
      </c>
      <c r="BF15055" s="101" t="s">
        <v>58</v>
      </c>
      <c r="BK15055" s="98" t="s">
        <v>70</v>
      </c>
    </row>
    <row r="15056" spans="17:63" ht="29.25" customHeight="1" x14ac:dyDescent="0.2">
      <c r="Q15056" s="92" t="s">
        <v>50</v>
      </c>
      <c r="BF15056" s="101" t="s">
        <v>58</v>
      </c>
      <c r="BK15056" s="98" t="s">
        <v>70</v>
      </c>
    </row>
    <row r="15057" spans="17:63" ht="29.25" customHeight="1" x14ac:dyDescent="0.2">
      <c r="Q15057" s="92" t="s">
        <v>50</v>
      </c>
      <c r="BF15057" s="101" t="s">
        <v>58</v>
      </c>
      <c r="BK15057" s="98" t="s">
        <v>70</v>
      </c>
    </row>
    <row r="15058" spans="17:63" ht="29.25" customHeight="1" x14ac:dyDescent="0.2">
      <c r="Q15058" s="92" t="s">
        <v>50</v>
      </c>
      <c r="BF15058" s="101" t="s">
        <v>58</v>
      </c>
      <c r="BK15058" s="98" t="s">
        <v>70</v>
      </c>
    </row>
    <row r="15059" spans="17:63" ht="29.25" customHeight="1" x14ac:dyDescent="0.2">
      <c r="Q15059" s="92" t="s">
        <v>50</v>
      </c>
      <c r="BF15059" s="101" t="s">
        <v>58</v>
      </c>
      <c r="BK15059" s="98" t="s">
        <v>70</v>
      </c>
    </row>
    <row r="15060" spans="17:63" ht="29.25" customHeight="1" x14ac:dyDescent="0.2">
      <c r="Q15060" s="92" t="s">
        <v>50</v>
      </c>
      <c r="BF15060" s="101" t="s">
        <v>58</v>
      </c>
      <c r="BK15060" s="98" t="s">
        <v>70</v>
      </c>
    </row>
    <row r="15061" spans="17:63" ht="29.25" customHeight="1" x14ac:dyDescent="0.2">
      <c r="Q15061" s="92" t="s">
        <v>50</v>
      </c>
      <c r="BF15061" s="101" t="s">
        <v>58</v>
      </c>
      <c r="BK15061" s="98" t="s">
        <v>70</v>
      </c>
    </row>
    <row r="15062" spans="17:63" ht="29.25" customHeight="1" x14ac:dyDescent="0.2">
      <c r="Q15062" s="92" t="s">
        <v>50</v>
      </c>
      <c r="BF15062" s="101" t="s">
        <v>58</v>
      </c>
      <c r="BK15062" s="98" t="s">
        <v>70</v>
      </c>
    </row>
    <row r="15063" spans="17:63" ht="29.25" customHeight="1" x14ac:dyDescent="0.2">
      <c r="Q15063" s="92" t="s">
        <v>50</v>
      </c>
      <c r="BF15063" s="101" t="s">
        <v>58</v>
      </c>
      <c r="BK15063" s="98" t="s">
        <v>70</v>
      </c>
    </row>
    <row r="15064" spans="17:63" ht="29.25" customHeight="1" x14ac:dyDescent="0.2">
      <c r="Q15064" s="92" t="s">
        <v>50</v>
      </c>
      <c r="BF15064" s="101" t="s">
        <v>58</v>
      </c>
      <c r="BK15064" s="98" t="s">
        <v>70</v>
      </c>
    </row>
    <row r="15065" spans="17:63" ht="29.25" customHeight="1" x14ac:dyDescent="0.2">
      <c r="Q15065" s="92" t="s">
        <v>50</v>
      </c>
      <c r="BF15065" s="101" t="s">
        <v>58</v>
      </c>
      <c r="BK15065" s="98" t="s">
        <v>70</v>
      </c>
    </row>
    <row r="15066" spans="17:63" ht="29.25" customHeight="1" x14ac:dyDescent="0.2">
      <c r="Q15066" s="92" t="s">
        <v>50</v>
      </c>
      <c r="BF15066" s="101" t="s">
        <v>58</v>
      </c>
      <c r="BK15066" s="98" t="s">
        <v>70</v>
      </c>
    </row>
    <row r="15067" spans="17:63" ht="29.25" customHeight="1" x14ac:dyDescent="0.2">
      <c r="Q15067" s="92" t="s">
        <v>50</v>
      </c>
      <c r="BF15067" s="101" t="s">
        <v>58</v>
      </c>
      <c r="BK15067" s="98" t="s">
        <v>70</v>
      </c>
    </row>
    <row r="15068" spans="17:63" ht="29.25" customHeight="1" x14ac:dyDescent="0.2">
      <c r="Q15068" s="92" t="s">
        <v>50</v>
      </c>
      <c r="BF15068" s="101" t="s">
        <v>58</v>
      </c>
      <c r="BK15068" s="98" t="s">
        <v>70</v>
      </c>
    </row>
    <row r="15069" spans="17:63" ht="29.25" customHeight="1" x14ac:dyDescent="0.2">
      <c r="Q15069" s="92" t="s">
        <v>50</v>
      </c>
      <c r="BF15069" s="101" t="s">
        <v>58</v>
      </c>
      <c r="BK15069" s="98" t="s">
        <v>70</v>
      </c>
    </row>
    <row r="15070" spans="17:63" ht="29.25" customHeight="1" x14ac:dyDescent="0.2">
      <c r="Q15070" s="92" t="s">
        <v>50</v>
      </c>
      <c r="BF15070" s="101" t="s">
        <v>58</v>
      </c>
      <c r="BK15070" s="98" t="s">
        <v>70</v>
      </c>
    </row>
    <row r="15071" spans="17:63" ht="29.25" customHeight="1" x14ac:dyDescent="0.2">
      <c r="Q15071" s="92" t="s">
        <v>50</v>
      </c>
      <c r="BF15071" s="101" t="s">
        <v>58</v>
      </c>
      <c r="BK15071" s="98" t="s">
        <v>70</v>
      </c>
    </row>
    <row r="15072" spans="17:63" ht="29.25" customHeight="1" x14ac:dyDescent="0.2">
      <c r="Q15072" s="92" t="s">
        <v>50</v>
      </c>
      <c r="BF15072" s="101" t="s">
        <v>58</v>
      </c>
      <c r="BK15072" s="98" t="s">
        <v>70</v>
      </c>
    </row>
    <row r="15073" spans="17:63" ht="29.25" customHeight="1" x14ac:dyDescent="0.2">
      <c r="Q15073" s="92" t="s">
        <v>50</v>
      </c>
      <c r="BF15073" s="101" t="s">
        <v>58</v>
      </c>
      <c r="BK15073" s="98" t="s">
        <v>70</v>
      </c>
    </row>
    <row r="15074" spans="17:63" ht="29.25" customHeight="1" x14ac:dyDescent="0.2">
      <c r="Q15074" s="92" t="s">
        <v>50</v>
      </c>
      <c r="BF15074" s="101" t="s">
        <v>58</v>
      </c>
      <c r="BK15074" s="98" t="s">
        <v>70</v>
      </c>
    </row>
    <row r="15075" spans="17:63" ht="29.25" customHeight="1" x14ac:dyDescent="0.2">
      <c r="Q15075" s="92" t="s">
        <v>50</v>
      </c>
      <c r="BF15075" s="101" t="s">
        <v>58</v>
      </c>
      <c r="BK15075" s="98" t="s">
        <v>70</v>
      </c>
    </row>
    <row r="15076" spans="17:63" ht="29.25" customHeight="1" x14ac:dyDescent="0.2">
      <c r="Q15076" s="92" t="s">
        <v>50</v>
      </c>
      <c r="BF15076" s="101" t="s">
        <v>58</v>
      </c>
      <c r="BK15076" s="98" t="s">
        <v>70</v>
      </c>
    </row>
    <row r="15077" spans="17:63" ht="29.25" customHeight="1" x14ac:dyDescent="0.2">
      <c r="Q15077" s="92" t="s">
        <v>50</v>
      </c>
      <c r="BF15077" s="101" t="s">
        <v>58</v>
      </c>
      <c r="BK15077" s="98" t="s">
        <v>70</v>
      </c>
    </row>
    <row r="15078" spans="17:63" ht="29.25" customHeight="1" x14ac:dyDescent="0.2">
      <c r="Q15078" s="92" t="s">
        <v>50</v>
      </c>
      <c r="BF15078" s="101" t="s">
        <v>58</v>
      </c>
      <c r="BK15078" s="98" t="s">
        <v>70</v>
      </c>
    </row>
    <row r="15079" spans="17:63" ht="29.25" customHeight="1" x14ac:dyDescent="0.2">
      <c r="Q15079" s="92" t="s">
        <v>50</v>
      </c>
      <c r="BF15079" s="101" t="s">
        <v>58</v>
      </c>
      <c r="BK15079" s="98" t="s">
        <v>70</v>
      </c>
    </row>
    <row r="15080" spans="17:63" ht="29.25" customHeight="1" x14ac:dyDescent="0.2">
      <c r="Q15080" s="92" t="s">
        <v>50</v>
      </c>
      <c r="BF15080" s="101" t="s">
        <v>58</v>
      </c>
      <c r="BK15080" s="98" t="s">
        <v>70</v>
      </c>
    </row>
    <row r="15081" spans="17:63" ht="29.25" customHeight="1" x14ac:dyDescent="0.2">
      <c r="Q15081" s="92" t="s">
        <v>50</v>
      </c>
      <c r="BF15081" s="101" t="s">
        <v>58</v>
      </c>
      <c r="BK15081" s="98" t="s">
        <v>70</v>
      </c>
    </row>
    <row r="15082" spans="17:63" ht="29.25" customHeight="1" x14ac:dyDescent="0.2">
      <c r="Q15082" s="92" t="s">
        <v>50</v>
      </c>
      <c r="BF15082" s="101" t="s">
        <v>58</v>
      </c>
      <c r="BK15082" s="98" t="s">
        <v>70</v>
      </c>
    </row>
    <row r="15083" spans="17:63" ht="29.25" customHeight="1" x14ac:dyDescent="0.2">
      <c r="Q15083" s="92" t="s">
        <v>50</v>
      </c>
      <c r="BF15083" s="101" t="s">
        <v>58</v>
      </c>
      <c r="BK15083" s="98" t="s">
        <v>70</v>
      </c>
    </row>
    <row r="15084" spans="17:63" ht="29.25" customHeight="1" x14ac:dyDescent="0.2">
      <c r="Q15084" s="92" t="s">
        <v>50</v>
      </c>
      <c r="BF15084" s="101" t="s">
        <v>58</v>
      </c>
      <c r="BK15084" s="98" t="s">
        <v>70</v>
      </c>
    </row>
    <row r="15085" spans="17:63" ht="29.25" customHeight="1" x14ac:dyDescent="0.2">
      <c r="Q15085" s="92" t="s">
        <v>50</v>
      </c>
      <c r="BF15085" s="101" t="s">
        <v>58</v>
      </c>
      <c r="BK15085" s="98" t="s">
        <v>70</v>
      </c>
    </row>
    <row r="15086" spans="17:63" ht="29.25" customHeight="1" x14ac:dyDescent="0.2">
      <c r="Q15086" s="92" t="s">
        <v>50</v>
      </c>
      <c r="BF15086" s="101" t="s">
        <v>58</v>
      </c>
      <c r="BK15086" s="98" t="s">
        <v>70</v>
      </c>
    </row>
    <row r="15087" spans="17:63" ht="29.25" customHeight="1" x14ac:dyDescent="0.2">
      <c r="Q15087" s="92" t="s">
        <v>50</v>
      </c>
      <c r="BF15087" s="101" t="s">
        <v>58</v>
      </c>
      <c r="BK15087" s="98" t="s">
        <v>70</v>
      </c>
    </row>
    <row r="15088" spans="17:63" ht="29.25" customHeight="1" x14ac:dyDescent="0.2">
      <c r="Q15088" s="92" t="s">
        <v>50</v>
      </c>
      <c r="BF15088" s="101" t="s">
        <v>58</v>
      </c>
      <c r="BK15088" s="98" t="s">
        <v>70</v>
      </c>
    </row>
    <row r="15089" spans="17:63" ht="29.25" customHeight="1" x14ac:dyDescent="0.2">
      <c r="Q15089" s="92" t="s">
        <v>50</v>
      </c>
      <c r="BF15089" s="101" t="s">
        <v>58</v>
      </c>
      <c r="BK15089" s="98" t="s">
        <v>70</v>
      </c>
    </row>
    <row r="15090" spans="17:63" ht="29.25" customHeight="1" x14ac:dyDescent="0.2">
      <c r="Q15090" s="92" t="s">
        <v>50</v>
      </c>
      <c r="BF15090" s="101" t="s">
        <v>58</v>
      </c>
      <c r="BK15090" s="98" t="s">
        <v>70</v>
      </c>
    </row>
    <row r="15091" spans="17:63" ht="29.25" customHeight="1" x14ac:dyDescent="0.2">
      <c r="Q15091" s="92" t="s">
        <v>50</v>
      </c>
      <c r="BF15091" s="101" t="s">
        <v>58</v>
      </c>
      <c r="BK15091" s="98" t="s">
        <v>70</v>
      </c>
    </row>
    <row r="15092" spans="17:63" ht="29.25" customHeight="1" x14ac:dyDescent="0.2">
      <c r="Q15092" s="92" t="s">
        <v>50</v>
      </c>
      <c r="BF15092" s="101" t="s">
        <v>58</v>
      </c>
      <c r="BK15092" s="98" t="s">
        <v>70</v>
      </c>
    </row>
    <row r="15093" spans="17:63" ht="29.25" customHeight="1" x14ac:dyDescent="0.2">
      <c r="Q15093" s="92" t="s">
        <v>50</v>
      </c>
      <c r="BF15093" s="101" t="s">
        <v>58</v>
      </c>
      <c r="BK15093" s="98" t="s">
        <v>70</v>
      </c>
    </row>
    <row r="15094" spans="17:63" ht="29.25" customHeight="1" x14ac:dyDescent="0.2">
      <c r="Q15094" s="92" t="s">
        <v>50</v>
      </c>
      <c r="BF15094" s="101" t="s">
        <v>58</v>
      </c>
      <c r="BK15094" s="98" t="s">
        <v>70</v>
      </c>
    </row>
    <row r="15095" spans="17:63" ht="29.25" customHeight="1" x14ac:dyDescent="0.2">
      <c r="Q15095" s="92" t="s">
        <v>50</v>
      </c>
      <c r="BF15095" s="101" t="s">
        <v>58</v>
      </c>
      <c r="BK15095" s="98" t="s">
        <v>70</v>
      </c>
    </row>
    <row r="15096" spans="17:63" ht="29.25" customHeight="1" x14ac:dyDescent="0.2">
      <c r="Q15096" s="92" t="s">
        <v>50</v>
      </c>
      <c r="BF15096" s="101" t="s">
        <v>58</v>
      </c>
      <c r="BK15096" s="98" t="s">
        <v>70</v>
      </c>
    </row>
    <row r="15097" spans="17:63" ht="29.25" customHeight="1" x14ac:dyDescent="0.2">
      <c r="Q15097" s="92" t="s">
        <v>50</v>
      </c>
      <c r="BF15097" s="101" t="s">
        <v>58</v>
      </c>
      <c r="BK15097" s="98" t="s">
        <v>70</v>
      </c>
    </row>
    <row r="15098" spans="17:63" ht="29.25" customHeight="1" x14ac:dyDescent="0.2">
      <c r="Q15098" s="92" t="s">
        <v>50</v>
      </c>
      <c r="BF15098" s="101" t="s">
        <v>58</v>
      </c>
      <c r="BK15098" s="98" t="s">
        <v>70</v>
      </c>
    </row>
    <row r="15099" spans="17:63" ht="29.25" customHeight="1" x14ac:dyDescent="0.2">
      <c r="Q15099" s="92" t="s">
        <v>50</v>
      </c>
      <c r="BF15099" s="101" t="s">
        <v>58</v>
      </c>
      <c r="BK15099" s="98" t="s">
        <v>70</v>
      </c>
    </row>
    <row r="15100" spans="17:63" ht="29.25" customHeight="1" x14ac:dyDescent="0.2">
      <c r="Q15100" s="92" t="s">
        <v>50</v>
      </c>
      <c r="BF15100" s="101" t="s">
        <v>58</v>
      </c>
      <c r="BK15100" s="98" t="s">
        <v>70</v>
      </c>
    </row>
    <row r="15101" spans="17:63" ht="29.25" customHeight="1" x14ac:dyDescent="0.2">
      <c r="Q15101" s="92" t="s">
        <v>50</v>
      </c>
      <c r="BF15101" s="101" t="s">
        <v>58</v>
      </c>
      <c r="BK15101" s="98" t="s">
        <v>70</v>
      </c>
    </row>
    <row r="15102" spans="17:63" ht="29.25" customHeight="1" x14ac:dyDescent="0.2">
      <c r="Q15102" s="92" t="s">
        <v>50</v>
      </c>
      <c r="BF15102" s="101" t="s">
        <v>58</v>
      </c>
      <c r="BK15102" s="98" t="s">
        <v>70</v>
      </c>
    </row>
    <row r="15103" spans="17:63" ht="29.25" customHeight="1" x14ac:dyDescent="0.2">
      <c r="Q15103" s="92" t="s">
        <v>50</v>
      </c>
      <c r="BF15103" s="101" t="s">
        <v>58</v>
      </c>
      <c r="BK15103" s="98" t="s">
        <v>70</v>
      </c>
    </row>
    <row r="15104" spans="17:63" ht="29.25" customHeight="1" x14ac:dyDescent="0.2">
      <c r="Q15104" s="92" t="s">
        <v>50</v>
      </c>
      <c r="BF15104" s="101" t="s">
        <v>58</v>
      </c>
      <c r="BK15104" s="98" t="s">
        <v>70</v>
      </c>
    </row>
    <row r="15105" spans="17:63" ht="29.25" customHeight="1" x14ac:dyDescent="0.2">
      <c r="Q15105" s="92" t="s">
        <v>50</v>
      </c>
      <c r="BF15105" s="101" t="s">
        <v>58</v>
      </c>
      <c r="BK15105" s="98" t="s">
        <v>70</v>
      </c>
    </row>
    <row r="15106" spans="17:63" ht="29.25" customHeight="1" x14ac:dyDescent="0.2">
      <c r="Q15106" s="92" t="s">
        <v>50</v>
      </c>
      <c r="BF15106" s="101" t="s">
        <v>58</v>
      </c>
      <c r="BK15106" s="98" t="s">
        <v>70</v>
      </c>
    </row>
    <row r="15107" spans="17:63" ht="29.25" customHeight="1" x14ac:dyDescent="0.2">
      <c r="Q15107" s="92" t="s">
        <v>50</v>
      </c>
      <c r="BF15107" s="101" t="s">
        <v>58</v>
      </c>
      <c r="BK15107" s="98" t="s">
        <v>70</v>
      </c>
    </row>
    <row r="15108" spans="17:63" ht="29.25" customHeight="1" x14ac:dyDescent="0.2">
      <c r="Q15108" s="92" t="s">
        <v>50</v>
      </c>
      <c r="BF15108" s="101" t="s">
        <v>58</v>
      </c>
      <c r="BK15108" s="98" t="s">
        <v>70</v>
      </c>
    </row>
    <row r="15109" spans="17:63" ht="29.25" customHeight="1" x14ac:dyDescent="0.2">
      <c r="Q15109" s="92" t="s">
        <v>50</v>
      </c>
      <c r="BF15109" s="101" t="s">
        <v>58</v>
      </c>
      <c r="BK15109" s="98" t="s">
        <v>70</v>
      </c>
    </row>
    <row r="15110" spans="17:63" ht="29.25" customHeight="1" x14ac:dyDescent="0.2">
      <c r="Q15110" s="92" t="s">
        <v>50</v>
      </c>
      <c r="BF15110" s="101" t="s">
        <v>58</v>
      </c>
      <c r="BK15110" s="98" t="s">
        <v>70</v>
      </c>
    </row>
    <row r="15111" spans="17:63" ht="29.25" customHeight="1" x14ac:dyDescent="0.2">
      <c r="Q15111" s="92" t="s">
        <v>50</v>
      </c>
      <c r="BF15111" s="101" t="s">
        <v>58</v>
      </c>
      <c r="BK15111" s="98" t="s">
        <v>70</v>
      </c>
    </row>
    <row r="15112" spans="17:63" ht="29.25" customHeight="1" x14ac:dyDescent="0.2">
      <c r="Q15112" s="92" t="s">
        <v>50</v>
      </c>
      <c r="BF15112" s="101" t="s">
        <v>58</v>
      </c>
      <c r="BK15112" s="98" t="s">
        <v>70</v>
      </c>
    </row>
    <row r="15113" spans="17:63" ht="29.25" customHeight="1" x14ac:dyDescent="0.2">
      <c r="Q15113" s="92" t="s">
        <v>50</v>
      </c>
      <c r="BF15113" s="101" t="s">
        <v>58</v>
      </c>
      <c r="BK15113" s="98" t="s">
        <v>70</v>
      </c>
    </row>
    <row r="15114" spans="17:63" ht="29.25" customHeight="1" x14ac:dyDescent="0.2">
      <c r="Q15114" s="92" t="s">
        <v>50</v>
      </c>
      <c r="BF15114" s="101" t="s">
        <v>58</v>
      </c>
      <c r="BK15114" s="98" t="s">
        <v>70</v>
      </c>
    </row>
    <row r="15115" spans="17:63" ht="29.25" customHeight="1" x14ac:dyDescent="0.2">
      <c r="Q15115" s="92" t="s">
        <v>50</v>
      </c>
      <c r="BF15115" s="101" t="s">
        <v>58</v>
      </c>
      <c r="BK15115" s="98" t="s">
        <v>70</v>
      </c>
    </row>
    <row r="15116" spans="17:63" ht="29.25" customHeight="1" x14ac:dyDescent="0.2">
      <c r="Q15116" s="92" t="s">
        <v>50</v>
      </c>
      <c r="BF15116" s="101" t="s">
        <v>58</v>
      </c>
      <c r="BK15116" s="98" t="s">
        <v>70</v>
      </c>
    </row>
    <row r="15117" spans="17:63" ht="29.25" customHeight="1" x14ac:dyDescent="0.2">
      <c r="Q15117" s="92" t="s">
        <v>50</v>
      </c>
      <c r="BF15117" s="101" t="s">
        <v>58</v>
      </c>
      <c r="BK15117" s="98" t="s">
        <v>70</v>
      </c>
    </row>
    <row r="15118" spans="17:63" ht="29.25" customHeight="1" x14ac:dyDescent="0.2">
      <c r="Q15118" s="92" t="s">
        <v>50</v>
      </c>
      <c r="BF15118" s="101" t="s">
        <v>58</v>
      </c>
      <c r="BK15118" s="98" t="s">
        <v>70</v>
      </c>
    </row>
    <row r="15119" spans="17:63" ht="29.25" customHeight="1" x14ac:dyDescent="0.2">
      <c r="Q15119" s="92" t="s">
        <v>50</v>
      </c>
      <c r="BF15119" s="101" t="s">
        <v>58</v>
      </c>
      <c r="BK15119" s="98" t="s">
        <v>70</v>
      </c>
    </row>
    <row r="15120" spans="17:63" ht="29.25" customHeight="1" x14ac:dyDescent="0.2">
      <c r="Q15120" s="92" t="s">
        <v>50</v>
      </c>
      <c r="BF15120" s="101" t="s">
        <v>58</v>
      </c>
      <c r="BK15120" s="98" t="s">
        <v>70</v>
      </c>
    </row>
    <row r="15121" spans="17:63" ht="29.25" customHeight="1" x14ac:dyDescent="0.2">
      <c r="Q15121" s="92" t="s">
        <v>50</v>
      </c>
      <c r="BF15121" s="101" t="s">
        <v>58</v>
      </c>
      <c r="BK15121" s="98" t="s">
        <v>70</v>
      </c>
    </row>
    <row r="15122" spans="17:63" ht="29.25" customHeight="1" x14ac:dyDescent="0.2">
      <c r="Q15122" s="92" t="s">
        <v>50</v>
      </c>
      <c r="BF15122" s="101" t="s">
        <v>58</v>
      </c>
      <c r="BK15122" s="98" t="s">
        <v>70</v>
      </c>
    </row>
    <row r="15123" spans="17:63" ht="29.25" customHeight="1" x14ac:dyDescent="0.2">
      <c r="Q15123" s="92" t="s">
        <v>50</v>
      </c>
      <c r="BF15123" s="101" t="s">
        <v>58</v>
      </c>
      <c r="BK15123" s="98" t="s">
        <v>70</v>
      </c>
    </row>
    <row r="15124" spans="17:63" ht="29.25" customHeight="1" x14ac:dyDescent="0.2">
      <c r="Q15124" s="92" t="s">
        <v>50</v>
      </c>
      <c r="BF15124" s="101" t="s">
        <v>58</v>
      </c>
      <c r="BK15124" s="98" t="s">
        <v>70</v>
      </c>
    </row>
    <row r="15125" spans="17:63" ht="29.25" customHeight="1" x14ac:dyDescent="0.2">
      <c r="Q15125" s="92" t="s">
        <v>50</v>
      </c>
      <c r="BF15125" s="101" t="s">
        <v>58</v>
      </c>
      <c r="BK15125" s="98" t="s">
        <v>70</v>
      </c>
    </row>
    <row r="15126" spans="17:63" ht="29.25" customHeight="1" x14ac:dyDescent="0.2">
      <c r="Q15126" s="92" t="s">
        <v>50</v>
      </c>
      <c r="BF15126" s="101" t="s">
        <v>58</v>
      </c>
      <c r="BK15126" s="98" t="s">
        <v>70</v>
      </c>
    </row>
    <row r="15127" spans="17:63" ht="29.25" customHeight="1" x14ac:dyDescent="0.2">
      <c r="Q15127" s="92" t="s">
        <v>50</v>
      </c>
      <c r="BF15127" s="101" t="s">
        <v>58</v>
      </c>
      <c r="BK15127" s="98" t="s">
        <v>70</v>
      </c>
    </row>
    <row r="15128" spans="17:63" ht="29.25" customHeight="1" x14ac:dyDescent="0.2">
      <c r="Q15128" s="92" t="s">
        <v>50</v>
      </c>
      <c r="BF15128" s="101" t="s">
        <v>58</v>
      </c>
      <c r="BK15128" s="98" t="s">
        <v>70</v>
      </c>
    </row>
    <row r="15129" spans="17:63" ht="29.25" customHeight="1" x14ac:dyDescent="0.2">
      <c r="Q15129" s="92" t="s">
        <v>50</v>
      </c>
      <c r="BF15129" s="101" t="s">
        <v>58</v>
      </c>
      <c r="BK15129" s="98" t="s">
        <v>70</v>
      </c>
    </row>
    <row r="15130" spans="17:63" ht="29.25" customHeight="1" x14ac:dyDescent="0.2">
      <c r="Q15130" s="92" t="s">
        <v>50</v>
      </c>
      <c r="BF15130" s="101" t="s">
        <v>58</v>
      </c>
      <c r="BK15130" s="98" t="s">
        <v>70</v>
      </c>
    </row>
    <row r="15131" spans="17:63" ht="29.25" customHeight="1" x14ac:dyDescent="0.2">
      <c r="Q15131" s="92" t="s">
        <v>50</v>
      </c>
      <c r="BF15131" s="101" t="s">
        <v>58</v>
      </c>
      <c r="BK15131" s="98" t="s">
        <v>70</v>
      </c>
    </row>
    <row r="15132" spans="17:63" ht="29.25" customHeight="1" x14ac:dyDescent="0.2">
      <c r="Q15132" s="92" t="s">
        <v>50</v>
      </c>
      <c r="BF15132" s="101" t="s">
        <v>58</v>
      </c>
      <c r="BK15132" s="98" t="s">
        <v>70</v>
      </c>
    </row>
    <row r="15133" spans="17:63" ht="29.25" customHeight="1" x14ac:dyDescent="0.2">
      <c r="Q15133" s="92" t="s">
        <v>50</v>
      </c>
      <c r="BF15133" s="101" t="s">
        <v>58</v>
      </c>
      <c r="BK15133" s="98" t="s">
        <v>70</v>
      </c>
    </row>
    <row r="15134" spans="17:63" ht="29.25" customHeight="1" x14ac:dyDescent="0.2">
      <c r="Q15134" s="92" t="s">
        <v>50</v>
      </c>
      <c r="BF15134" s="101" t="s">
        <v>58</v>
      </c>
      <c r="BK15134" s="98" t="s">
        <v>70</v>
      </c>
    </row>
    <row r="15135" spans="17:63" ht="29.25" customHeight="1" x14ac:dyDescent="0.2">
      <c r="Q15135" s="92" t="s">
        <v>50</v>
      </c>
      <c r="BF15135" s="101" t="s">
        <v>58</v>
      </c>
      <c r="BK15135" s="98" t="s">
        <v>70</v>
      </c>
    </row>
    <row r="15136" spans="17:63" ht="29.25" customHeight="1" x14ac:dyDescent="0.2">
      <c r="Q15136" s="92" t="s">
        <v>50</v>
      </c>
      <c r="BF15136" s="101" t="s">
        <v>58</v>
      </c>
      <c r="BK15136" s="98" t="s">
        <v>70</v>
      </c>
    </row>
    <row r="15137" spans="17:63" ht="29.25" customHeight="1" x14ac:dyDescent="0.2">
      <c r="Q15137" s="92" t="s">
        <v>50</v>
      </c>
      <c r="BF15137" s="101" t="s">
        <v>58</v>
      </c>
      <c r="BK15137" s="98" t="s">
        <v>70</v>
      </c>
    </row>
    <row r="15138" spans="17:63" ht="29.25" customHeight="1" x14ac:dyDescent="0.2">
      <c r="Q15138" s="92" t="s">
        <v>50</v>
      </c>
      <c r="BF15138" s="101" t="s">
        <v>58</v>
      </c>
      <c r="BK15138" s="98" t="s">
        <v>70</v>
      </c>
    </row>
    <row r="15139" spans="17:63" ht="29.25" customHeight="1" x14ac:dyDescent="0.2">
      <c r="Q15139" s="92" t="s">
        <v>50</v>
      </c>
      <c r="BF15139" s="101" t="s">
        <v>58</v>
      </c>
      <c r="BK15139" s="98" t="s">
        <v>70</v>
      </c>
    </row>
    <row r="15140" spans="17:63" ht="29.25" customHeight="1" x14ac:dyDescent="0.2">
      <c r="Q15140" s="92" t="s">
        <v>50</v>
      </c>
      <c r="BF15140" s="101" t="s">
        <v>58</v>
      </c>
      <c r="BK15140" s="98" t="s">
        <v>70</v>
      </c>
    </row>
    <row r="15141" spans="17:63" ht="29.25" customHeight="1" x14ac:dyDescent="0.2">
      <c r="Q15141" s="92" t="s">
        <v>50</v>
      </c>
      <c r="BF15141" s="101" t="s">
        <v>58</v>
      </c>
      <c r="BK15141" s="98" t="s">
        <v>70</v>
      </c>
    </row>
    <row r="15142" spans="17:63" ht="29.25" customHeight="1" x14ac:dyDescent="0.2">
      <c r="Q15142" s="92" t="s">
        <v>50</v>
      </c>
      <c r="BF15142" s="101" t="s">
        <v>58</v>
      </c>
      <c r="BK15142" s="98" t="s">
        <v>70</v>
      </c>
    </row>
    <row r="15143" spans="17:63" ht="29.25" customHeight="1" x14ac:dyDescent="0.2">
      <c r="Q15143" s="92" t="s">
        <v>50</v>
      </c>
      <c r="BF15143" s="101" t="s">
        <v>58</v>
      </c>
      <c r="BK15143" s="98" t="s">
        <v>70</v>
      </c>
    </row>
    <row r="15144" spans="17:63" ht="29.25" customHeight="1" x14ac:dyDescent="0.2">
      <c r="Q15144" s="92" t="s">
        <v>50</v>
      </c>
      <c r="BF15144" s="101" t="s">
        <v>58</v>
      </c>
      <c r="BK15144" s="98" t="s">
        <v>70</v>
      </c>
    </row>
    <row r="15145" spans="17:63" ht="29.25" customHeight="1" x14ac:dyDescent="0.2">
      <c r="Q15145" s="92" t="s">
        <v>50</v>
      </c>
      <c r="BF15145" s="101" t="s">
        <v>58</v>
      </c>
      <c r="BK15145" s="98" t="s">
        <v>70</v>
      </c>
    </row>
    <row r="15146" spans="17:63" ht="29.25" customHeight="1" x14ac:dyDescent="0.2">
      <c r="Q15146" s="92" t="s">
        <v>50</v>
      </c>
      <c r="BF15146" s="101" t="s">
        <v>58</v>
      </c>
      <c r="BK15146" s="98" t="s">
        <v>70</v>
      </c>
    </row>
    <row r="15147" spans="17:63" ht="29.25" customHeight="1" x14ac:dyDescent="0.2">
      <c r="Q15147" s="92" t="s">
        <v>50</v>
      </c>
      <c r="BF15147" s="101" t="s">
        <v>58</v>
      </c>
      <c r="BK15147" s="98" t="s">
        <v>70</v>
      </c>
    </row>
    <row r="15148" spans="17:63" ht="29.25" customHeight="1" x14ac:dyDescent="0.2">
      <c r="Q15148" s="92" t="s">
        <v>50</v>
      </c>
      <c r="BF15148" s="101" t="s">
        <v>58</v>
      </c>
      <c r="BK15148" s="98" t="s">
        <v>70</v>
      </c>
    </row>
    <row r="15149" spans="17:63" ht="29.25" customHeight="1" x14ac:dyDescent="0.2">
      <c r="Q15149" s="92" t="s">
        <v>50</v>
      </c>
      <c r="BF15149" s="101" t="s">
        <v>58</v>
      </c>
      <c r="BK15149" s="98" t="s">
        <v>70</v>
      </c>
    </row>
    <row r="15150" spans="17:63" ht="29.25" customHeight="1" x14ac:dyDescent="0.2">
      <c r="Q15150" s="92" t="s">
        <v>50</v>
      </c>
      <c r="BF15150" s="101" t="s">
        <v>58</v>
      </c>
      <c r="BK15150" s="98" t="s">
        <v>70</v>
      </c>
    </row>
    <row r="15151" spans="17:63" ht="29.25" customHeight="1" x14ac:dyDescent="0.2">
      <c r="Q15151" s="92" t="s">
        <v>50</v>
      </c>
      <c r="BF15151" s="101" t="s">
        <v>58</v>
      </c>
      <c r="BK15151" s="98" t="s">
        <v>70</v>
      </c>
    </row>
    <row r="15152" spans="17:63" ht="29.25" customHeight="1" x14ac:dyDescent="0.2">
      <c r="Q15152" s="92" t="s">
        <v>50</v>
      </c>
      <c r="BF15152" s="101" t="s">
        <v>58</v>
      </c>
      <c r="BK15152" s="98" t="s">
        <v>70</v>
      </c>
    </row>
    <row r="15153" spans="17:63" ht="29.25" customHeight="1" x14ac:dyDescent="0.2">
      <c r="Q15153" s="92" t="s">
        <v>50</v>
      </c>
      <c r="BF15153" s="101" t="s">
        <v>58</v>
      </c>
      <c r="BK15153" s="98" t="s">
        <v>70</v>
      </c>
    </row>
    <row r="15154" spans="17:63" ht="29.25" customHeight="1" x14ac:dyDescent="0.2">
      <c r="Q15154" s="92" t="s">
        <v>50</v>
      </c>
      <c r="BF15154" s="101" t="s">
        <v>58</v>
      </c>
      <c r="BK15154" s="98" t="s">
        <v>70</v>
      </c>
    </row>
    <row r="15155" spans="17:63" ht="29.25" customHeight="1" x14ac:dyDescent="0.2">
      <c r="Q15155" s="92" t="s">
        <v>50</v>
      </c>
      <c r="BF15155" s="101" t="s">
        <v>58</v>
      </c>
      <c r="BK15155" s="98" t="s">
        <v>70</v>
      </c>
    </row>
    <row r="15156" spans="17:63" ht="29.25" customHeight="1" x14ac:dyDescent="0.2">
      <c r="Q15156" s="92" t="s">
        <v>50</v>
      </c>
      <c r="BF15156" s="101" t="s">
        <v>58</v>
      </c>
      <c r="BK15156" s="98" t="s">
        <v>70</v>
      </c>
    </row>
    <row r="15157" spans="17:63" ht="29.25" customHeight="1" x14ac:dyDescent="0.2">
      <c r="Q15157" s="92" t="s">
        <v>50</v>
      </c>
      <c r="BF15157" s="101" t="s">
        <v>58</v>
      </c>
      <c r="BK15157" s="98" t="s">
        <v>70</v>
      </c>
    </row>
    <row r="15158" spans="17:63" ht="29.25" customHeight="1" x14ac:dyDescent="0.2">
      <c r="Q15158" s="92" t="s">
        <v>50</v>
      </c>
      <c r="BF15158" s="101" t="s">
        <v>58</v>
      </c>
      <c r="BK15158" s="98" t="s">
        <v>70</v>
      </c>
    </row>
    <row r="15159" spans="17:63" ht="29.25" customHeight="1" x14ac:dyDescent="0.2">
      <c r="Q15159" s="92" t="s">
        <v>50</v>
      </c>
      <c r="BF15159" s="101" t="s">
        <v>58</v>
      </c>
      <c r="BK15159" s="98" t="s">
        <v>70</v>
      </c>
    </row>
    <row r="15160" spans="17:63" ht="29.25" customHeight="1" x14ac:dyDescent="0.2">
      <c r="Q15160" s="92" t="s">
        <v>50</v>
      </c>
      <c r="BF15160" s="101" t="s">
        <v>58</v>
      </c>
      <c r="BK15160" s="98" t="s">
        <v>70</v>
      </c>
    </row>
    <row r="15161" spans="17:63" ht="29.25" customHeight="1" x14ac:dyDescent="0.2">
      <c r="Q15161" s="92" t="s">
        <v>50</v>
      </c>
      <c r="BF15161" s="101" t="s">
        <v>58</v>
      </c>
      <c r="BK15161" s="98" t="s">
        <v>70</v>
      </c>
    </row>
    <row r="15162" spans="17:63" ht="29.25" customHeight="1" x14ac:dyDescent="0.2">
      <c r="Q15162" s="92" t="s">
        <v>50</v>
      </c>
      <c r="BF15162" s="101" t="s">
        <v>58</v>
      </c>
      <c r="BK15162" s="98" t="s">
        <v>70</v>
      </c>
    </row>
    <row r="15163" spans="17:63" ht="29.25" customHeight="1" x14ac:dyDescent="0.2">
      <c r="Q15163" s="92" t="s">
        <v>50</v>
      </c>
      <c r="BF15163" s="101" t="s">
        <v>58</v>
      </c>
      <c r="BK15163" s="98" t="s">
        <v>70</v>
      </c>
    </row>
    <row r="15164" spans="17:63" ht="29.25" customHeight="1" x14ac:dyDescent="0.2">
      <c r="Q15164" s="92" t="s">
        <v>50</v>
      </c>
      <c r="BF15164" s="101" t="s">
        <v>58</v>
      </c>
      <c r="BK15164" s="98" t="s">
        <v>70</v>
      </c>
    </row>
    <row r="15165" spans="17:63" ht="29.25" customHeight="1" x14ac:dyDescent="0.2">
      <c r="Q15165" s="92" t="s">
        <v>50</v>
      </c>
      <c r="BF15165" s="101" t="s">
        <v>58</v>
      </c>
      <c r="BK15165" s="98" t="s">
        <v>70</v>
      </c>
    </row>
    <row r="15166" spans="17:63" ht="29.25" customHeight="1" x14ac:dyDescent="0.2">
      <c r="Q15166" s="92" t="s">
        <v>50</v>
      </c>
      <c r="BF15166" s="101" t="s">
        <v>58</v>
      </c>
      <c r="BK15166" s="98" t="s">
        <v>70</v>
      </c>
    </row>
    <row r="15167" spans="17:63" ht="29.25" customHeight="1" x14ac:dyDescent="0.2">
      <c r="Q15167" s="92" t="s">
        <v>50</v>
      </c>
      <c r="BF15167" s="101" t="s">
        <v>58</v>
      </c>
      <c r="BK15167" s="98" t="s">
        <v>70</v>
      </c>
    </row>
    <row r="15168" spans="17:63" ht="29.25" customHeight="1" x14ac:dyDescent="0.2">
      <c r="Q15168" s="92" t="s">
        <v>50</v>
      </c>
      <c r="BF15168" s="101" t="s">
        <v>58</v>
      </c>
      <c r="BK15168" s="98" t="s">
        <v>70</v>
      </c>
    </row>
    <row r="15169" spans="17:63" ht="29.25" customHeight="1" x14ac:dyDescent="0.2">
      <c r="Q15169" s="92" t="s">
        <v>50</v>
      </c>
      <c r="BF15169" s="101" t="s">
        <v>58</v>
      </c>
      <c r="BK15169" s="98" t="s">
        <v>70</v>
      </c>
    </row>
    <row r="15170" spans="17:63" ht="29.25" customHeight="1" x14ac:dyDescent="0.2">
      <c r="Q15170" s="92" t="s">
        <v>50</v>
      </c>
      <c r="BF15170" s="101" t="s">
        <v>58</v>
      </c>
      <c r="BK15170" s="98" t="s">
        <v>70</v>
      </c>
    </row>
    <row r="15171" spans="17:63" ht="29.25" customHeight="1" x14ac:dyDescent="0.2">
      <c r="Q15171" s="92" t="s">
        <v>50</v>
      </c>
      <c r="BF15171" s="101" t="s">
        <v>58</v>
      </c>
      <c r="BK15171" s="98" t="s">
        <v>70</v>
      </c>
    </row>
    <row r="15172" spans="17:63" ht="29.25" customHeight="1" x14ac:dyDescent="0.2">
      <c r="Q15172" s="92" t="s">
        <v>50</v>
      </c>
      <c r="BF15172" s="101" t="s">
        <v>58</v>
      </c>
      <c r="BK15172" s="98" t="s">
        <v>70</v>
      </c>
    </row>
    <row r="15173" spans="17:63" ht="29.25" customHeight="1" x14ac:dyDescent="0.2">
      <c r="Q15173" s="92" t="s">
        <v>50</v>
      </c>
      <c r="BF15173" s="101" t="s">
        <v>58</v>
      </c>
      <c r="BK15173" s="98" t="s">
        <v>70</v>
      </c>
    </row>
    <row r="15174" spans="17:63" ht="29.25" customHeight="1" x14ac:dyDescent="0.2">
      <c r="Q15174" s="92" t="s">
        <v>50</v>
      </c>
      <c r="BF15174" s="101" t="s">
        <v>58</v>
      </c>
      <c r="BK15174" s="98" t="s">
        <v>70</v>
      </c>
    </row>
    <row r="15175" spans="17:63" ht="29.25" customHeight="1" x14ac:dyDescent="0.2">
      <c r="Q15175" s="92" t="s">
        <v>50</v>
      </c>
      <c r="BF15175" s="101" t="s">
        <v>58</v>
      </c>
      <c r="BK15175" s="98" t="s">
        <v>70</v>
      </c>
    </row>
    <row r="15176" spans="17:63" ht="29.25" customHeight="1" x14ac:dyDescent="0.2">
      <c r="Q15176" s="92" t="s">
        <v>50</v>
      </c>
      <c r="BF15176" s="101" t="s">
        <v>58</v>
      </c>
      <c r="BK15176" s="98" t="s">
        <v>70</v>
      </c>
    </row>
    <row r="15177" spans="17:63" ht="29.25" customHeight="1" x14ac:dyDescent="0.2">
      <c r="Q15177" s="92" t="s">
        <v>50</v>
      </c>
      <c r="BF15177" s="101" t="s">
        <v>58</v>
      </c>
      <c r="BK15177" s="98" t="s">
        <v>70</v>
      </c>
    </row>
    <row r="15178" spans="17:63" ht="29.25" customHeight="1" x14ac:dyDescent="0.2">
      <c r="Q15178" s="92" t="s">
        <v>50</v>
      </c>
      <c r="BF15178" s="101" t="s">
        <v>58</v>
      </c>
      <c r="BK15178" s="98" t="s">
        <v>70</v>
      </c>
    </row>
    <row r="15179" spans="17:63" ht="29.25" customHeight="1" x14ac:dyDescent="0.2">
      <c r="Q15179" s="92" t="s">
        <v>50</v>
      </c>
      <c r="BF15179" s="101" t="s">
        <v>58</v>
      </c>
      <c r="BK15179" s="98" t="s">
        <v>70</v>
      </c>
    </row>
    <row r="15180" spans="17:63" ht="29.25" customHeight="1" x14ac:dyDescent="0.2">
      <c r="Q15180" s="92" t="s">
        <v>50</v>
      </c>
      <c r="BF15180" s="101" t="s">
        <v>58</v>
      </c>
      <c r="BK15180" s="98" t="s">
        <v>70</v>
      </c>
    </row>
    <row r="15181" spans="17:63" ht="29.25" customHeight="1" x14ac:dyDescent="0.2">
      <c r="Q15181" s="92" t="s">
        <v>50</v>
      </c>
      <c r="BF15181" s="101" t="s">
        <v>58</v>
      </c>
      <c r="BK15181" s="98" t="s">
        <v>70</v>
      </c>
    </row>
    <row r="15182" spans="17:63" ht="29.25" customHeight="1" x14ac:dyDescent="0.2">
      <c r="Q15182" s="92" t="s">
        <v>50</v>
      </c>
      <c r="BF15182" s="101" t="s">
        <v>58</v>
      </c>
      <c r="BK15182" s="98" t="s">
        <v>70</v>
      </c>
    </row>
    <row r="15183" spans="17:63" ht="29.25" customHeight="1" x14ac:dyDescent="0.2">
      <c r="Q15183" s="92" t="s">
        <v>50</v>
      </c>
      <c r="BF15183" s="101" t="s">
        <v>58</v>
      </c>
      <c r="BK15183" s="98" t="s">
        <v>70</v>
      </c>
    </row>
    <row r="15184" spans="17:63" ht="29.25" customHeight="1" x14ac:dyDescent="0.2">
      <c r="Q15184" s="92" t="s">
        <v>50</v>
      </c>
      <c r="BF15184" s="101" t="s">
        <v>58</v>
      </c>
      <c r="BK15184" s="98" t="s">
        <v>70</v>
      </c>
    </row>
    <row r="15185" spans="17:63" ht="29.25" customHeight="1" x14ac:dyDescent="0.2">
      <c r="Q15185" s="92" t="s">
        <v>50</v>
      </c>
      <c r="BF15185" s="101" t="s">
        <v>58</v>
      </c>
      <c r="BK15185" s="98" t="s">
        <v>70</v>
      </c>
    </row>
    <row r="15186" spans="17:63" ht="29.25" customHeight="1" x14ac:dyDescent="0.2">
      <c r="Q15186" s="92" t="s">
        <v>50</v>
      </c>
      <c r="BF15186" s="101" t="s">
        <v>58</v>
      </c>
      <c r="BK15186" s="98" t="s">
        <v>70</v>
      </c>
    </row>
    <row r="15187" spans="17:63" ht="29.25" customHeight="1" x14ac:dyDescent="0.2">
      <c r="Q15187" s="92" t="s">
        <v>50</v>
      </c>
      <c r="BF15187" s="101" t="s">
        <v>58</v>
      </c>
      <c r="BK15187" s="98" t="s">
        <v>70</v>
      </c>
    </row>
    <row r="15188" spans="17:63" ht="29.25" customHeight="1" x14ac:dyDescent="0.2">
      <c r="Q15188" s="92" t="s">
        <v>50</v>
      </c>
      <c r="BF15188" s="101" t="s">
        <v>58</v>
      </c>
      <c r="BK15188" s="98" t="s">
        <v>70</v>
      </c>
    </row>
    <row r="15189" spans="17:63" ht="29.25" customHeight="1" x14ac:dyDescent="0.2">
      <c r="Q15189" s="92" t="s">
        <v>50</v>
      </c>
      <c r="BF15189" s="101" t="s">
        <v>58</v>
      </c>
      <c r="BK15189" s="98" t="s">
        <v>70</v>
      </c>
    </row>
    <row r="15190" spans="17:63" ht="29.25" customHeight="1" x14ac:dyDescent="0.2">
      <c r="Q15190" s="92" t="s">
        <v>50</v>
      </c>
      <c r="BF15190" s="101" t="s">
        <v>58</v>
      </c>
      <c r="BK15190" s="98" t="s">
        <v>70</v>
      </c>
    </row>
    <row r="15191" spans="17:63" ht="29.25" customHeight="1" x14ac:dyDescent="0.2">
      <c r="Q15191" s="92" t="s">
        <v>50</v>
      </c>
      <c r="BF15191" s="101" t="s">
        <v>58</v>
      </c>
      <c r="BK15191" s="98" t="s">
        <v>70</v>
      </c>
    </row>
    <row r="15192" spans="17:63" ht="29.25" customHeight="1" x14ac:dyDescent="0.2">
      <c r="Q15192" s="92" t="s">
        <v>50</v>
      </c>
      <c r="BF15192" s="101" t="s">
        <v>58</v>
      </c>
      <c r="BK15192" s="98" t="s">
        <v>70</v>
      </c>
    </row>
    <row r="15193" spans="17:63" ht="29.25" customHeight="1" x14ac:dyDescent="0.2">
      <c r="Q15193" s="92" t="s">
        <v>50</v>
      </c>
      <c r="BF15193" s="101" t="s">
        <v>58</v>
      </c>
      <c r="BK15193" s="98" t="s">
        <v>70</v>
      </c>
    </row>
    <row r="15194" spans="17:63" ht="29.25" customHeight="1" x14ac:dyDescent="0.2">
      <c r="Q15194" s="92" t="s">
        <v>50</v>
      </c>
      <c r="BF15194" s="101" t="s">
        <v>58</v>
      </c>
      <c r="BK15194" s="98" t="s">
        <v>70</v>
      </c>
    </row>
    <row r="15195" spans="17:63" ht="29.25" customHeight="1" x14ac:dyDescent="0.2">
      <c r="Q15195" s="92" t="s">
        <v>50</v>
      </c>
      <c r="BF15195" s="101" t="s">
        <v>58</v>
      </c>
      <c r="BK15195" s="98" t="s">
        <v>70</v>
      </c>
    </row>
    <row r="15196" spans="17:63" ht="29.25" customHeight="1" x14ac:dyDescent="0.2">
      <c r="Q15196" s="92" t="s">
        <v>50</v>
      </c>
      <c r="BF15196" s="101" t="s">
        <v>58</v>
      </c>
      <c r="BK15196" s="98" t="s">
        <v>70</v>
      </c>
    </row>
    <row r="15197" spans="17:63" ht="29.25" customHeight="1" x14ac:dyDescent="0.2">
      <c r="Q15197" s="92" t="s">
        <v>50</v>
      </c>
      <c r="BF15197" s="101" t="s">
        <v>58</v>
      </c>
      <c r="BK15197" s="98" t="s">
        <v>70</v>
      </c>
    </row>
    <row r="15198" spans="17:63" ht="29.25" customHeight="1" x14ac:dyDescent="0.2">
      <c r="Q15198" s="92" t="s">
        <v>50</v>
      </c>
      <c r="BF15198" s="101" t="s">
        <v>58</v>
      </c>
      <c r="BK15198" s="98" t="s">
        <v>70</v>
      </c>
    </row>
    <row r="15199" spans="17:63" ht="29.25" customHeight="1" x14ac:dyDescent="0.2">
      <c r="Q15199" s="92" t="s">
        <v>50</v>
      </c>
      <c r="BF15199" s="101" t="s">
        <v>58</v>
      </c>
      <c r="BK15199" s="98" t="s">
        <v>70</v>
      </c>
    </row>
    <row r="15200" spans="17:63" ht="29.25" customHeight="1" x14ac:dyDescent="0.2">
      <c r="Q15200" s="92" t="s">
        <v>50</v>
      </c>
      <c r="BF15200" s="101" t="s">
        <v>58</v>
      </c>
      <c r="BK15200" s="98" t="s">
        <v>70</v>
      </c>
    </row>
    <row r="15201" spans="17:63" ht="29.25" customHeight="1" x14ac:dyDescent="0.2">
      <c r="Q15201" s="92" t="s">
        <v>50</v>
      </c>
      <c r="BF15201" s="101" t="s">
        <v>58</v>
      </c>
      <c r="BK15201" s="98" t="s">
        <v>70</v>
      </c>
    </row>
    <row r="15202" spans="17:63" ht="29.25" customHeight="1" x14ac:dyDescent="0.2">
      <c r="Q15202" s="92" t="s">
        <v>50</v>
      </c>
      <c r="BF15202" s="101" t="s">
        <v>58</v>
      </c>
      <c r="BK15202" s="98" t="s">
        <v>70</v>
      </c>
    </row>
    <row r="15203" spans="17:63" ht="29.25" customHeight="1" x14ac:dyDescent="0.2">
      <c r="Q15203" s="92" t="s">
        <v>50</v>
      </c>
      <c r="BF15203" s="101" t="s">
        <v>58</v>
      </c>
      <c r="BK15203" s="98" t="s">
        <v>70</v>
      </c>
    </row>
    <row r="15204" spans="17:63" ht="29.25" customHeight="1" x14ac:dyDescent="0.2">
      <c r="Q15204" s="92" t="s">
        <v>50</v>
      </c>
      <c r="BF15204" s="101" t="s">
        <v>58</v>
      </c>
      <c r="BK15204" s="98" t="s">
        <v>70</v>
      </c>
    </row>
    <row r="15205" spans="17:63" ht="29.25" customHeight="1" x14ac:dyDescent="0.2">
      <c r="Q15205" s="92" t="s">
        <v>50</v>
      </c>
      <c r="BF15205" s="101" t="s">
        <v>58</v>
      </c>
      <c r="BK15205" s="98" t="s">
        <v>70</v>
      </c>
    </row>
    <row r="15206" spans="17:63" ht="29.25" customHeight="1" x14ac:dyDescent="0.2">
      <c r="Q15206" s="92" t="s">
        <v>50</v>
      </c>
      <c r="BF15206" s="101" t="s">
        <v>58</v>
      </c>
      <c r="BK15206" s="98" t="s">
        <v>70</v>
      </c>
    </row>
    <row r="15207" spans="17:63" ht="29.25" customHeight="1" x14ac:dyDescent="0.2">
      <c r="Q15207" s="92" t="s">
        <v>50</v>
      </c>
      <c r="BF15207" s="101" t="s">
        <v>58</v>
      </c>
      <c r="BK15207" s="98" t="s">
        <v>70</v>
      </c>
    </row>
    <row r="15208" spans="17:63" ht="29.25" customHeight="1" x14ac:dyDescent="0.2">
      <c r="Q15208" s="92" t="s">
        <v>50</v>
      </c>
      <c r="BF15208" s="101" t="s">
        <v>58</v>
      </c>
      <c r="BK15208" s="98" t="s">
        <v>70</v>
      </c>
    </row>
    <row r="15209" spans="17:63" ht="29.25" customHeight="1" x14ac:dyDescent="0.2">
      <c r="Q15209" s="92" t="s">
        <v>50</v>
      </c>
      <c r="BF15209" s="101" t="s">
        <v>58</v>
      </c>
      <c r="BK15209" s="98" t="s">
        <v>70</v>
      </c>
    </row>
    <row r="15210" spans="17:63" ht="29.25" customHeight="1" x14ac:dyDescent="0.2">
      <c r="Q15210" s="92" t="s">
        <v>50</v>
      </c>
      <c r="BF15210" s="101" t="s">
        <v>58</v>
      </c>
      <c r="BK15210" s="98" t="s">
        <v>70</v>
      </c>
    </row>
    <row r="15211" spans="17:63" ht="29.25" customHeight="1" x14ac:dyDescent="0.2">
      <c r="Q15211" s="92" t="s">
        <v>50</v>
      </c>
      <c r="BF15211" s="101" t="s">
        <v>58</v>
      </c>
      <c r="BK15211" s="98" t="s">
        <v>70</v>
      </c>
    </row>
    <row r="15212" spans="17:63" ht="29.25" customHeight="1" x14ac:dyDescent="0.2">
      <c r="Q15212" s="92" t="s">
        <v>50</v>
      </c>
      <c r="BF15212" s="101" t="s">
        <v>58</v>
      </c>
      <c r="BK15212" s="98" t="s">
        <v>70</v>
      </c>
    </row>
    <row r="15213" spans="17:63" ht="29.25" customHeight="1" x14ac:dyDescent="0.2">
      <c r="Q15213" s="92" t="s">
        <v>50</v>
      </c>
      <c r="BF15213" s="101" t="s">
        <v>58</v>
      </c>
      <c r="BK15213" s="98" t="s">
        <v>70</v>
      </c>
    </row>
    <row r="15214" spans="17:63" ht="29.25" customHeight="1" x14ac:dyDescent="0.2">
      <c r="Q15214" s="92" t="s">
        <v>50</v>
      </c>
      <c r="BF15214" s="101" t="s">
        <v>58</v>
      </c>
      <c r="BK15214" s="98" t="s">
        <v>70</v>
      </c>
    </row>
    <row r="15215" spans="17:63" ht="29.25" customHeight="1" x14ac:dyDescent="0.2">
      <c r="Q15215" s="92" t="s">
        <v>50</v>
      </c>
      <c r="BF15215" s="101" t="s">
        <v>58</v>
      </c>
      <c r="BK15215" s="98" t="s">
        <v>70</v>
      </c>
    </row>
    <row r="15216" spans="17:63" ht="29.25" customHeight="1" x14ac:dyDescent="0.2">
      <c r="Q15216" s="92" t="s">
        <v>50</v>
      </c>
      <c r="BF15216" s="101" t="s">
        <v>58</v>
      </c>
      <c r="BK15216" s="98" t="s">
        <v>70</v>
      </c>
    </row>
    <row r="15217" spans="17:63" ht="29.25" customHeight="1" x14ac:dyDescent="0.2">
      <c r="Q15217" s="92" t="s">
        <v>50</v>
      </c>
      <c r="BF15217" s="101" t="s">
        <v>58</v>
      </c>
      <c r="BK15217" s="98" t="s">
        <v>70</v>
      </c>
    </row>
    <row r="15218" spans="17:63" ht="29.25" customHeight="1" x14ac:dyDescent="0.2">
      <c r="Q15218" s="92" t="s">
        <v>50</v>
      </c>
      <c r="BF15218" s="101" t="s">
        <v>58</v>
      </c>
      <c r="BK15218" s="98" t="s">
        <v>70</v>
      </c>
    </row>
    <row r="15219" spans="17:63" ht="29.25" customHeight="1" x14ac:dyDescent="0.2">
      <c r="Q15219" s="92" t="s">
        <v>50</v>
      </c>
      <c r="BF15219" s="101" t="s">
        <v>58</v>
      </c>
      <c r="BK15219" s="98" t="s">
        <v>70</v>
      </c>
    </row>
    <row r="15220" spans="17:63" ht="29.25" customHeight="1" x14ac:dyDescent="0.2">
      <c r="Q15220" s="92" t="s">
        <v>50</v>
      </c>
      <c r="BF15220" s="101" t="s">
        <v>58</v>
      </c>
      <c r="BK15220" s="98" t="s">
        <v>70</v>
      </c>
    </row>
    <row r="15221" spans="17:63" ht="29.25" customHeight="1" x14ac:dyDescent="0.2">
      <c r="Q15221" s="92" t="s">
        <v>50</v>
      </c>
      <c r="BF15221" s="101" t="s">
        <v>58</v>
      </c>
      <c r="BK15221" s="98" t="s">
        <v>70</v>
      </c>
    </row>
    <row r="15222" spans="17:63" ht="29.25" customHeight="1" x14ac:dyDescent="0.2">
      <c r="Q15222" s="92" t="s">
        <v>50</v>
      </c>
      <c r="BF15222" s="101" t="s">
        <v>58</v>
      </c>
      <c r="BK15222" s="98" t="s">
        <v>70</v>
      </c>
    </row>
    <row r="15223" spans="17:63" ht="29.25" customHeight="1" x14ac:dyDescent="0.2">
      <c r="Q15223" s="92" t="s">
        <v>50</v>
      </c>
      <c r="BF15223" s="101" t="s">
        <v>58</v>
      </c>
      <c r="BK15223" s="98" t="s">
        <v>70</v>
      </c>
    </row>
    <row r="15224" spans="17:63" ht="29.25" customHeight="1" x14ac:dyDescent="0.2">
      <c r="Q15224" s="92" t="s">
        <v>50</v>
      </c>
      <c r="BF15224" s="101" t="s">
        <v>58</v>
      </c>
      <c r="BK15224" s="98" t="s">
        <v>70</v>
      </c>
    </row>
    <row r="15225" spans="17:63" ht="29.25" customHeight="1" x14ac:dyDescent="0.2">
      <c r="Q15225" s="92" t="s">
        <v>50</v>
      </c>
      <c r="BF15225" s="101" t="s">
        <v>58</v>
      </c>
      <c r="BK15225" s="98" t="s">
        <v>70</v>
      </c>
    </row>
    <row r="15226" spans="17:63" ht="29.25" customHeight="1" x14ac:dyDescent="0.2">
      <c r="Q15226" s="92" t="s">
        <v>50</v>
      </c>
      <c r="BF15226" s="101" t="s">
        <v>58</v>
      </c>
      <c r="BK15226" s="98" t="s">
        <v>70</v>
      </c>
    </row>
    <row r="15227" spans="17:63" ht="29.25" customHeight="1" x14ac:dyDescent="0.2">
      <c r="Q15227" s="92" t="s">
        <v>50</v>
      </c>
      <c r="BF15227" s="101" t="s">
        <v>58</v>
      </c>
      <c r="BK15227" s="98" t="s">
        <v>70</v>
      </c>
    </row>
    <row r="15228" spans="17:63" ht="29.25" customHeight="1" x14ac:dyDescent="0.2">
      <c r="Q15228" s="92" t="s">
        <v>50</v>
      </c>
      <c r="BF15228" s="101" t="s">
        <v>58</v>
      </c>
      <c r="BK15228" s="98" t="s">
        <v>70</v>
      </c>
    </row>
    <row r="15229" spans="17:63" ht="29.25" customHeight="1" x14ac:dyDescent="0.2">
      <c r="Q15229" s="92" t="s">
        <v>50</v>
      </c>
      <c r="BF15229" s="101" t="s">
        <v>58</v>
      </c>
      <c r="BK15229" s="98" t="s">
        <v>70</v>
      </c>
    </row>
    <row r="15230" spans="17:63" ht="29.25" customHeight="1" x14ac:dyDescent="0.2">
      <c r="Q15230" s="92" t="s">
        <v>50</v>
      </c>
      <c r="BF15230" s="101" t="s">
        <v>58</v>
      </c>
      <c r="BK15230" s="98" t="s">
        <v>70</v>
      </c>
    </row>
    <row r="15231" spans="17:63" ht="29.25" customHeight="1" x14ac:dyDescent="0.2">
      <c r="Q15231" s="92" t="s">
        <v>50</v>
      </c>
      <c r="BF15231" s="101" t="s">
        <v>58</v>
      </c>
      <c r="BK15231" s="98" t="s">
        <v>70</v>
      </c>
    </row>
    <row r="15232" spans="17:63" ht="29.25" customHeight="1" x14ac:dyDescent="0.2">
      <c r="Q15232" s="92" t="s">
        <v>50</v>
      </c>
      <c r="BF15232" s="101" t="s">
        <v>58</v>
      </c>
      <c r="BK15232" s="98" t="s">
        <v>70</v>
      </c>
    </row>
    <row r="15233" spans="17:63" ht="29.25" customHeight="1" x14ac:dyDescent="0.2">
      <c r="Q15233" s="92" t="s">
        <v>50</v>
      </c>
      <c r="BF15233" s="101" t="s">
        <v>58</v>
      </c>
      <c r="BK15233" s="98" t="s">
        <v>70</v>
      </c>
    </row>
    <row r="15234" spans="17:63" ht="29.25" customHeight="1" x14ac:dyDescent="0.2">
      <c r="Q15234" s="92" t="s">
        <v>50</v>
      </c>
      <c r="BF15234" s="101" t="s">
        <v>58</v>
      </c>
      <c r="BK15234" s="98" t="s">
        <v>70</v>
      </c>
    </row>
    <row r="15235" spans="17:63" ht="29.25" customHeight="1" x14ac:dyDescent="0.2">
      <c r="Q15235" s="92" t="s">
        <v>50</v>
      </c>
      <c r="BF15235" s="101" t="s">
        <v>58</v>
      </c>
      <c r="BK15235" s="98" t="s">
        <v>70</v>
      </c>
    </row>
    <row r="15236" spans="17:63" ht="29.25" customHeight="1" x14ac:dyDescent="0.2">
      <c r="Q15236" s="92" t="s">
        <v>50</v>
      </c>
      <c r="BF15236" s="101" t="s">
        <v>58</v>
      </c>
      <c r="BK15236" s="98" t="s">
        <v>70</v>
      </c>
    </row>
    <row r="15237" spans="17:63" ht="29.25" customHeight="1" x14ac:dyDescent="0.2">
      <c r="Q15237" s="92" t="s">
        <v>50</v>
      </c>
      <c r="BF15237" s="101" t="s">
        <v>58</v>
      </c>
      <c r="BK15237" s="98" t="s">
        <v>70</v>
      </c>
    </row>
    <row r="15238" spans="17:63" ht="29.25" customHeight="1" x14ac:dyDescent="0.2">
      <c r="Q15238" s="92" t="s">
        <v>50</v>
      </c>
      <c r="BF15238" s="101" t="s">
        <v>58</v>
      </c>
      <c r="BK15238" s="98" t="s">
        <v>70</v>
      </c>
    </row>
    <row r="15239" spans="17:63" ht="29.25" customHeight="1" x14ac:dyDescent="0.2">
      <c r="Q15239" s="92" t="s">
        <v>50</v>
      </c>
      <c r="BF15239" s="101" t="s">
        <v>58</v>
      </c>
      <c r="BK15239" s="98" t="s">
        <v>70</v>
      </c>
    </row>
    <row r="15240" spans="17:63" ht="29.25" customHeight="1" x14ac:dyDescent="0.2">
      <c r="Q15240" s="92" t="s">
        <v>50</v>
      </c>
      <c r="BF15240" s="101" t="s">
        <v>58</v>
      </c>
      <c r="BK15240" s="98" t="s">
        <v>70</v>
      </c>
    </row>
    <row r="15241" spans="17:63" ht="29.25" customHeight="1" x14ac:dyDescent="0.2">
      <c r="Q15241" s="92" t="s">
        <v>50</v>
      </c>
      <c r="BF15241" s="101" t="s">
        <v>58</v>
      </c>
      <c r="BK15241" s="98" t="s">
        <v>70</v>
      </c>
    </row>
    <row r="15242" spans="17:63" ht="29.25" customHeight="1" x14ac:dyDescent="0.2">
      <c r="Q15242" s="92" t="s">
        <v>50</v>
      </c>
      <c r="BF15242" s="101" t="s">
        <v>58</v>
      </c>
      <c r="BK15242" s="98" t="s">
        <v>70</v>
      </c>
    </row>
    <row r="15243" spans="17:63" ht="29.25" customHeight="1" x14ac:dyDescent="0.2">
      <c r="Q15243" s="92" t="s">
        <v>50</v>
      </c>
      <c r="BF15243" s="101" t="s">
        <v>58</v>
      </c>
      <c r="BK15243" s="98" t="s">
        <v>70</v>
      </c>
    </row>
    <row r="15244" spans="17:63" ht="29.25" customHeight="1" x14ac:dyDescent="0.2">
      <c r="Q15244" s="92" t="s">
        <v>50</v>
      </c>
      <c r="BF15244" s="101" t="s">
        <v>58</v>
      </c>
      <c r="BK15244" s="98" t="s">
        <v>70</v>
      </c>
    </row>
    <row r="15245" spans="17:63" ht="29.25" customHeight="1" x14ac:dyDescent="0.2">
      <c r="Q15245" s="92" t="s">
        <v>50</v>
      </c>
      <c r="BF15245" s="101" t="s">
        <v>58</v>
      </c>
      <c r="BK15245" s="98" t="s">
        <v>70</v>
      </c>
    </row>
    <row r="15246" spans="17:63" ht="29.25" customHeight="1" x14ac:dyDescent="0.2">
      <c r="Q15246" s="92" t="s">
        <v>50</v>
      </c>
      <c r="BF15246" s="101" t="s">
        <v>58</v>
      </c>
      <c r="BK15246" s="98" t="s">
        <v>70</v>
      </c>
    </row>
    <row r="15247" spans="17:63" ht="29.25" customHeight="1" x14ac:dyDescent="0.2">
      <c r="Q15247" s="92" t="s">
        <v>50</v>
      </c>
      <c r="BF15247" s="101" t="s">
        <v>58</v>
      </c>
      <c r="BK15247" s="98" t="s">
        <v>70</v>
      </c>
    </row>
    <row r="15248" spans="17:63" ht="29.25" customHeight="1" x14ac:dyDescent="0.2">
      <c r="Q15248" s="92" t="s">
        <v>50</v>
      </c>
      <c r="BF15248" s="101" t="s">
        <v>58</v>
      </c>
      <c r="BK15248" s="98" t="s">
        <v>70</v>
      </c>
    </row>
    <row r="15249" spans="17:63" ht="29.25" customHeight="1" x14ac:dyDescent="0.2">
      <c r="Q15249" s="92" t="s">
        <v>50</v>
      </c>
      <c r="BF15249" s="101" t="s">
        <v>58</v>
      </c>
      <c r="BK15249" s="98" t="s">
        <v>70</v>
      </c>
    </row>
    <row r="15250" spans="17:63" ht="29.25" customHeight="1" x14ac:dyDescent="0.2">
      <c r="Q15250" s="92" t="s">
        <v>50</v>
      </c>
      <c r="BF15250" s="101" t="s">
        <v>58</v>
      </c>
      <c r="BK15250" s="98" t="s">
        <v>70</v>
      </c>
    </row>
    <row r="15251" spans="17:63" ht="29.25" customHeight="1" x14ac:dyDescent="0.2">
      <c r="Q15251" s="92" t="s">
        <v>50</v>
      </c>
      <c r="BF15251" s="101" t="s">
        <v>58</v>
      </c>
      <c r="BK15251" s="98" t="s">
        <v>70</v>
      </c>
    </row>
    <row r="15252" spans="17:63" ht="29.25" customHeight="1" x14ac:dyDescent="0.2">
      <c r="Q15252" s="92" t="s">
        <v>50</v>
      </c>
      <c r="BF15252" s="101" t="s">
        <v>58</v>
      </c>
      <c r="BK15252" s="98" t="s">
        <v>70</v>
      </c>
    </row>
    <row r="15253" spans="17:63" ht="29.25" customHeight="1" x14ac:dyDescent="0.2">
      <c r="Q15253" s="92" t="s">
        <v>50</v>
      </c>
      <c r="BF15253" s="101" t="s">
        <v>58</v>
      </c>
      <c r="BK15253" s="98" t="s">
        <v>70</v>
      </c>
    </row>
    <row r="15254" spans="17:63" ht="29.25" customHeight="1" x14ac:dyDescent="0.2">
      <c r="Q15254" s="92" t="s">
        <v>50</v>
      </c>
      <c r="BF15254" s="101" t="s">
        <v>58</v>
      </c>
      <c r="BK15254" s="98" t="s">
        <v>70</v>
      </c>
    </row>
    <row r="15255" spans="17:63" ht="29.25" customHeight="1" x14ac:dyDescent="0.2">
      <c r="Q15255" s="92" t="s">
        <v>50</v>
      </c>
      <c r="BF15255" s="101" t="s">
        <v>58</v>
      </c>
      <c r="BK15255" s="98" t="s">
        <v>70</v>
      </c>
    </row>
    <row r="15256" spans="17:63" ht="29.25" customHeight="1" x14ac:dyDescent="0.2">
      <c r="Q15256" s="92" t="s">
        <v>50</v>
      </c>
      <c r="BF15256" s="101" t="s">
        <v>58</v>
      </c>
      <c r="BK15256" s="98" t="s">
        <v>70</v>
      </c>
    </row>
    <row r="15257" spans="17:63" ht="29.25" customHeight="1" x14ac:dyDescent="0.2">
      <c r="Q15257" s="92" t="s">
        <v>50</v>
      </c>
      <c r="BF15257" s="101" t="s">
        <v>58</v>
      </c>
      <c r="BK15257" s="98" t="s">
        <v>70</v>
      </c>
    </row>
    <row r="15258" spans="17:63" ht="29.25" customHeight="1" x14ac:dyDescent="0.2">
      <c r="Q15258" s="92" t="s">
        <v>50</v>
      </c>
      <c r="BF15258" s="101" t="s">
        <v>58</v>
      </c>
      <c r="BK15258" s="98" t="s">
        <v>70</v>
      </c>
    </row>
    <row r="15259" spans="17:63" ht="29.25" customHeight="1" x14ac:dyDescent="0.2">
      <c r="Q15259" s="92" t="s">
        <v>50</v>
      </c>
      <c r="BF15259" s="101" t="s">
        <v>58</v>
      </c>
      <c r="BK15259" s="98" t="s">
        <v>70</v>
      </c>
    </row>
    <row r="15260" spans="17:63" ht="29.25" customHeight="1" x14ac:dyDescent="0.2">
      <c r="Q15260" s="92" t="s">
        <v>50</v>
      </c>
      <c r="BF15260" s="101" t="s">
        <v>58</v>
      </c>
      <c r="BK15260" s="98" t="s">
        <v>70</v>
      </c>
    </row>
    <row r="15261" spans="17:63" ht="29.25" customHeight="1" x14ac:dyDescent="0.2">
      <c r="Q15261" s="92" t="s">
        <v>50</v>
      </c>
      <c r="BF15261" s="101" t="s">
        <v>58</v>
      </c>
      <c r="BK15261" s="98" t="s">
        <v>70</v>
      </c>
    </row>
    <row r="15262" spans="17:63" ht="29.25" customHeight="1" x14ac:dyDescent="0.2">
      <c r="Q15262" s="92" t="s">
        <v>50</v>
      </c>
      <c r="BF15262" s="101" t="s">
        <v>58</v>
      </c>
      <c r="BK15262" s="98" t="s">
        <v>70</v>
      </c>
    </row>
    <row r="15263" spans="17:63" ht="29.25" customHeight="1" x14ac:dyDescent="0.2">
      <c r="Q15263" s="92" t="s">
        <v>50</v>
      </c>
      <c r="BF15263" s="101" t="s">
        <v>58</v>
      </c>
      <c r="BK15263" s="98" t="s">
        <v>70</v>
      </c>
    </row>
    <row r="15264" spans="17:63" ht="29.25" customHeight="1" x14ac:dyDescent="0.2">
      <c r="Q15264" s="92" t="s">
        <v>50</v>
      </c>
      <c r="BF15264" s="101" t="s">
        <v>58</v>
      </c>
      <c r="BK15264" s="98" t="s">
        <v>70</v>
      </c>
    </row>
    <row r="15265" spans="17:63" ht="29.25" customHeight="1" x14ac:dyDescent="0.2">
      <c r="Q15265" s="92" t="s">
        <v>50</v>
      </c>
      <c r="BF15265" s="101" t="s">
        <v>58</v>
      </c>
      <c r="BK15265" s="98" t="s">
        <v>70</v>
      </c>
    </row>
    <row r="15266" spans="17:63" ht="29.25" customHeight="1" x14ac:dyDescent="0.2">
      <c r="Q15266" s="92" t="s">
        <v>50</v>
      </c>
      <c r="BF15266" s="101" t="s">
        <v>58</v>
      </c>
      <c r="BK15266" s="98" t="s">
        <v>70</v>
      </c>
    </row>
    <row r="15267" spans="17:63" ht="29.25" customHeight="1" x14ac:dyDescent="0.2">
      <c r="Q15267" s="92" t="s">
        <v>50</v>
      </c>
      <c r="BF15267" s="101" t="s">
        <v>58</v>
      </c>
      <c r="BK15267" s="98" t="s">
        <v>70</v>
      </c>
    </row>
    <row r="15268" spans="17:63" ht="29.25" customHeight="1" x14ac:dyDescent="0.2">
      <c r="Q15268" s="92" t="s">
        <v>50</v>
      </c>
      <c r="BF15268" s="101" t="s">
        <v>58</v>
      </c>
      <c r="BK15268" s="98" t="s">
        <v>70</v>
      </c>
    </row>
    <row r="15269" spans="17:63" ht="29.25" customHeight="1" x14ac:dyDescent="0.2">
      <c r="Q15269" s="92" t="s">
        <v>50</v>
      </c>
      <c r="BF15269" s="101" t="s">
        <v>58</v>
      </c>
      <c r="BK15269" s="98" t="s">
        <v>70</v>
      </c>
    </row>
    <row r="15270" spans="17:63" ht="29.25" customHeight="1" x14ac:dyDescent="0.2">
      <c r="Q15270" s="92" t="s">
        <v>50</v>
      </c>
      <c r="BF15270" s="101" t="s">
        <v>58</v>
      </c>
      <c r="BK15270" s="98" t="s">
        <v>70</v>
      </c>
    </row>
    <row r="15271" spans="17:63" ht="29.25" customHeight="1" x14ac:dyDescent="0.2">
      <c r="Q15271" s="92" t="s">
        <v>50</v>
      </c>
      <c r="BF15271" s="101" t="s">
        <v>58</v>
      </c>
      <c r="BK15271" s="98" t="s">
        <v>70</v>
      </c>
    </row>
    <row r="15272" spans="17:63" ht="29.25" customHeight="1" x14ac:dyDescent="0.2">
      <c r="Q15272" s="92" t="s">
        <v>50</v>
      </c>
      <c r="BF15272" s="101" t="s">
        <v>58</v>
      </c>
      <c r="BK15272" s="98" t="s">
        <v>70</v>
      </c>
    </row>
    <row r="15273" spans="17:63" ht="29.25" customHeight="1" x14ac:dyDescent="0.2">
      <c r="Q15273" s="92" t="s">
        <v>50</v>
      </c>
      <c r="BF15273" s="101" t="s">
        <v>58</v>
      </c>
      <c r="BK15273" s="98" t="s">
        <v>70</v>
      </c>
    </row>
    <row r="15274" spans="17:63" ht="29.25" customHeight="1" x14ac:dyDescent="0.2">
      <c r="Q15274" s="92" t="s">
        <v>50</v>
      </c>
      <c r="BF15274" s="101" t="s">
        <v>58</v>
      </c>
      <c r="BK15274" s="98" t="s">
        <v>70</v>
      </c>
    </row>
    <row r="15275" spans="17:63" ht="29.25" customHeight="1" x14ac:dyDescent="0.2">
      <c r="Q15275" s="92" t="s">
        <v>50</v>
      </c>
      <c r="BF15275" s="101" t="s">
        <v>58</v>
      </c>
      <c r="BK15275" s="98" t="s">
        <v>70</v>
      </c>
    </row>
    <row r="15276" spans="17:63" ht="29.25" customHeight="1" x14ac:dyDescent="0.2">
      <c r="Q15276" s="92" t="s">
        <v>50</v>
      </c>
      <c r="BF15276" s="101" t="s">
        <v>58</v>
      </c>
      <c r="BK15276" s="98" t="s">
        <v>70</v>
      </c>
    </row>
    <row r="15277" spans="17:63" ht="29.25" customHeight="1" x14ac:dyDescent="0.2">
      <c r="Q15277" s="92" t="s">
        <v>50</v>
      </c>
      <c r="BF15277" s="101" t="s">
        <v>58</v>
      </c>
      <c r="BK15277" s="98" t="s">
        <v>70</v>
      </c>
    </row>
    <row r="15278" spans="17:63" ht="29.25" customHeight="1" x14ac:dyDescent="0.2">
      <c r="Q15278" s="92" t="s">
        <v>50</v>
      </c>
      <c r="BF15278" s="101" t="s">
        <v>58</v>
      </c>
      <c r="BK15278" s="98" t="s">
        <v>70</v>
      </c>
    </row>
    <row r="15279" spans="17:63" ht="29.25" customHeight="1" x14ac:dyDescent="0.2">
      <c r="Q15279" s="92" t="s">
        <v>50</v>
      </c>
      <c r="BF15279" s="101" t="s">
        <v>58</v>
      </c>
      <c r="BK15279" s="98" t="s">
        <v>70</v>
      </c>
    </row>
    <row r="15280" spans="17:63" ht="29.25" customHeight="1" x14ac:dyDescent="0.2">
      <c r="Q15280" s="92" t="s">
        <v>50</v>
      </c>
      <c r="BF15280" s="101" t="s">
        <v>58</v>
      </c>
      <c r="BK15280" s="98" t="s">
        <v>70</v>
      </c>
    </row>
    <row r="15281" spans="17:63" ht="29.25" customHeight="1" x14ac:dyDescent="0.2">
      <c r="Q15281" s="92" t="s">
        <v>50</v>
      </c>
      <c r="BF15281" s="101" t="s">
        <v>58</v>
      </c>
      <c r="BK15281" s="98" t="s">
        <v>70</v>
      </c>
    </row>
    <row r="15282" spans="17:63" ht="29.25" customHeight="1" x14ac:dyDescent="0.2">
      <c r="Q15282" s="92" t="s">
        <v>50</v>
      </c>
      <c r="BF15282" s="101" t="s">
        <v>58</v>
      </c>
      <c r="BK15282" s="98" t="s">
        <v>70</v>
      </c>
    </row>
    <row r="15283" spans="17:63" ht="29.25" customHeight="1" x14ac:dyDescent="0.2">
      <c r="Q15283" s="92" t="s">
        <v>50</v>
      </c>
      <c r="BF15283" s="101" t="s">
        <v>58</v>
      </c>
      <c r="BK15283" s="98" t="s">
        <v>70</v>
      </c>
    </row>
    <row r="15284" spans="17:63" ht="29.25" customHeight="1" x14ac:dyDescent="0.2">
      <c r="Q15284" s="92" t="s">
        <v>50</v>
      </c>
      <c r="BF15284" s="101" t="s">
        <v>58</v>
      </c>
      <c r="BK15284" s="98" t="s">
        <v>70</v>
      </c>
    </row>
    <row r="15285" spans="17:63" ht="29.25" customHeight="1" x14ac:dyDescent="0.2">
      <c r="Q15285" s="92" t="s">
        <v>50</v>
      </c>
      <c r="BF15285" s="101" t="s">
        <v>58</v>
      </c>
      <c r="BK15285" s="98" t="s">
        <v>70</v>
      </c>
    </row>
    <row r="15286" spans="17:63" ht="29.25" customHeight="1" x14ac:dyDescent="0.2">
      <c r="Q15286" s="92" t="s">
        <v>50</v>
      </c>
      <c r="BF15286" s="101" t="s">
        <v>58</v>
      </c>
      <c r="BK15286" s="98" t="s">
        <v>70</v>
      </c>
    </row>
    <row r="15287" spans="17:63" ht="29.25" customHeight="1" x14ac:dyDescent="0.2">
      <c r="Q15287" s="92" t="s">
        <v>50</v>
      </c>
      <c r="BF15287" s="101" t="s">
        <v>58</v>
      </c>
      <c r="BK15287" s="98" t="s">
        <v>70</v>
      </c>
    </row>
    <row r="15288" spans="17:63" ht="29.25" customHeight="1" x14ac:dyDescent="0.2">
      <c r="Q15288" s="92" t="s">
        <v>50</v>
      </c>
      <c r="BF15288" s="101" t="s">
        <v>58</v>
      </c>
      <c r="BK15288" s="98" t="s">
        <v>70</v>
      </c>
    </row>
    <row r="15289" spans="17:63" ht="29.25" customHeight="1" x14ac:dyDescent="0.2">
      <c r="Q15289" s="92" t="s">
        <v>50</v>
      </c>
      <c r="BF15289" s="101" t="s">
        <v>58</v>
      </c>
      <c r="BK15289" s="98" t="s">
        <v>70</v>
      </c>
    </row>
    <row r="15290" spans="17:63" ht="29.25" customHeight="1" x14ac:dyDescent="0.2">
      <c r="Q15290" s="92" t="s">
        <v>50</v>
      </c>
      <c r="BF15290" s="101" t="s">
        <v>58</v>
      </c>
      <c r="BK15290" s="98" t="s">
        <v>70</v>
      </c>
    </row>
    <row r="15291" spans="17:63" ht="29.25" customHeight="1" x14ac:dyDescent="0.2">
      <c r="Q15291" s="92" t="s">
        <v>50</v>
      </c>
      <c r="BF15291" s="101" t="s">
        <v>58</v>
      </c>
      <c r="BK15291" s="98" t="s">
        <v>70</v>
      </c>
    </row>
    <row r="15292" spans="17:63" ht="29.25" customHeight="1" x14ac:dyDescent="0.2">
      <c r="Q15292" s="92" t="s">
        <v>50</v>
      </c>
      <c r="BF15292" s="101" t="s">
        <v>58</v>
      </c>
      <c r="BK15292" s="98" t="s">
        <v>70</v>
      </c>
    </row>
    <row r="15293" spans="17:63" ht="29.25" customHeight="1" x14ac:dyDescent="0.2">
      <c r="Q15293" s="92" t="s">
        <v>50</v>
      </c>
      <c r="BF15293" s="101" t="s">
        <v>58</v>
      </c>
      <c r="BK15293" s="98" t="s">
        <v>70</v>
      </c>
    </row>
    <row r="15294" spans="17:63" ht="29.25" customHeight="1" x14ac:dyDescent="0.2">
      <c r="Q15294" s="92" t="s">
        <v>50</v>
      </c>
      <c r="BF15294" s="101" t="s">
        <v>58</v>
      </c>
      <c r="BK15294" s="98" t="s">
        <v>70</v>
      </c>
    </row>
    <row r="15295" spans="17:63" ht="29.25" customHeight="1" x14ac:dyDescent="0.2">
      <c r="Q15295" s="92" t="s">
        <v>50</v>
      </c>
      <c r="BF15295" s="101" t="s">
        <v>58</v>
      </c>
      <c r="BK15295" s="98" t="s">
        <v>70</v>
      </c>
    </row>
    <row r="15296" spans="17:63" ht="29.25" customHeight="1" x14ac:dyDescent="0.2">
      <c r="Q15296" s="92" t="s">
        <v>50</v>
      </c>
      <c r="BF15296" s="101" t="s">
        <v>58</v>
      </c>
      <c r="BK15296" s="98" t="s">
        <v>70</v>
      </c>
    </row>
    <row r="15297" spans="17:63" ht="29.25" customHeight="1" x14ac:dyDescent="0.2">
      <c r="Q15297" s="92" t="s">
        <v>50</v>
      </c>
      <c r="BF15297" s="101" t="s">
        <v>58</v>
      </c>
      <c r="BK15297" s="98" t="s">
        <v>70</v>
      </c>
    </row>
    <row r="15298" spans="17:63" ht="29.25" customHeight="1" x14ac:dyDescent="0.2">
      <c r="Q15298" s="92" t="s">
        <v>50</v>
      </c>
      <c r="BF15298" s="101" t="s">
        <v>58</v>
      </c>
      <c r="BK15298" s="98" t="s">
        <v>70</v>
      </c>
    </row>
    <row r="15299" spans="17:63" ht="29.25" customHeight="1" x14ac:dyDescent="0.2">
      <c r="Q15299" s="92" t="s">
        <v>50</v>
      </c>
      <c r="BF15299" s="101" t="s">
        <v>58</v>
      </c>
      <c r="BK15299" s="98" t="s">
        <v>70</v>
      </c>
    </row>
    <row r="15300" spans="17:63" ht="29.25" customHeight="1" x14ac:dyDescent="0.2">
      <c r="Q15300" s="92" t="s">
        <v>50</v>
      </c>
      <c r="BF15300" s="101" t="s">
        <v>58</v>
      </c>
      <c r="BK15300" s="98" t="s">
        <v>70</v>
      </c>
    </row>
    <row r="15301" spans="17:63" ht="29.25" customHeight="1" x14ac:dyDescent="0.2">
      <c r="Q15301" s="92" t="s">
        <v>50</v>
      </c>
      <c r="BF15301" s="101" t="s">
        <v>58</v>
      </c>
      <c r="BK15301" s="98" t="s">
        <v>70</v>
      </c>
    </row>
    <row r="15302" spans="17:63" ht="29.25" customHeight="1" x14ac:dyDescent="0.2">
      <c r="Q15302" s="92" t="s">
        <v>50</v>
      </c>
      <c r="BF15302" s="101" t="s">
        <v>58</v>
      </c>
      <c r="BK15302" s="98" t="s">
        <v>70</v>
      </c>
    </row>
    <row r="15303" spans="17:63" ht="29.25" customHeight="1" x14ac:dyDescent="0.2">
      <c r="Q15303" s="92" t="s">
        <v>50</v>
      </c>
      <c r="BF15303" s="101" t="s">
        <v>58</v>
      </c>
      <c r="BK15303" s="98" t="s">
        <v>70</v>
      </c>
    </row>
    <row r="15304" spans="17:63" ht="29.25" customHeight="1" x14ac:dyDescent="0.2">
      <c r="Q15304" s="92" t="s">
        <v>50</v>
      </c>
      <c r="BF15304" s="101" t="s">
        <v>58</v>
      </c>
      <c r="BK15304" s="98" t="s">
        <v>70</v>
      </c>
    </row>
    <row r="15305" spans="17:63" ht="29.25" customHeight="1" x14ac:dyDescent="0.2">
      <c r="Q15305" s="92" t="s">
        <v>50</v>
      </c>
      <c r="BF15305" s="101" t="s">
        <v>58</v>
      </c>
      <c r="BK15305" s="98" t="s">
        <v>70</v>
      </c>
    </row>
    <row r="15306" spans="17:63" ht="29.25" customHeight="1" x14ac:dyDescent="0.2">
      <c r="Q15306" s="92" t="s">
        <v>50</v>
      </c>
      <c r="BF15306" s="101" t="s">
        <v>58</v>
      </c>
      <c r="BK15306" s="98" t="s">
        <v>70</v>
      </c>
    </row>
    <row r="15307" spans="17:63" ht="29.25" customHeight="1" x14ac:dyDescent="0.2">
      <c r="Q15307" s="92" t="s">
        <v>50</v>
      </c>
      <c r="BF15307" s="101" t="s">
        <v>58</v>
      </c>
      <c r="BK15307" s="98" t="s">
        <v>70</v>
      </c>
    </row>
    <row r="15308" spans="17:63" ht="29.25" customHeight="1" x14ac:dyDescent="0.2">
      <c r="Q15308" s="92" t="s">
        <v>50</v>
      </c>
      <c r="BF15308" s="101" t="s">
        <v>58</v>
      </c>
      <c r="BK15308" s="98" t="s">
        <v>70</v>
      </c>
    </row>
    <row r="15309" spans="17:63" ht="29.25" customHeight="1" x14ac:dyDescent="0.2">
      <c r="Q15309" s="92" t="s">
        <v>50</v>
      </c>
      <c r="BF15309" s="101" t="s">
        <v>58</v>
      </c>
      <c r="BK15309" s="98" t="s">
        <v>70</v>
      </c>
    </row>
    <row r="15310" spans="17:63" ht="29.25" customHeight="1" x14ac:dyDescent="0.2">
      <c r="Q15310" s="92" t="s">
        <v>50</v>
      </c>
      <c r="BF15310" s="101" t="s">
        <v>58</v>
      </c>
      <c r="BK15310" s="98" t="s">
        <v>70</v>
      </c>
    </row>
    <row r="15311" spans="17:63" ht="29.25" customHeight="1" x14ac:dyDescent="0.2">
      <c r="Q15311" s="92" t="s">
        <v>50</v>
      </c>
      <c r="BF15311" s="101" t="s">
        <v>58</v>
      </c>
      <c r="BK15311" s="98" t="s">
        <v>70</v>
      </c>
    </row>
    <row r="15312" spans="17:63" ht="29.25" customHeight="1" x14ac:dyDescent="0.2">
      <c r="Q15312" s="92" t="s">
        <v>50</v>
      </c>
      <c r="BF15312" s="101" t="s">
        <v>58</v>
      </c>
      <c r="BK15312" s="98" t="s">
        <v>70</v>
      </c>
    </row>
    <row r="15313" spans="17:63" ht="29.25" customHeight="1" x14ac:dyDescent="0.2">
      <c r="Q15313" s="92" t="s">
        <v>50</v>
      </c>
      <c r="BF15313" s="101" t="s">
        <v>58</v>
      </c>
      <c r="BK15313" s="98" t="s">
        <v>70</v>
      </c>
    </row>
    <row r="15314" spans="17:63" ht="29.25" customHeight="1" x14ac:dyDescent="0.2">
      <c r="Q15314" s="92" t="s">
        <v>50</v>
      </c>
      <c r="BF15314" s="101" t="s">
        <v>58</v>
      </c>
      <c r="BK15314" s="98" t="s">
        <v>70</v>
      </c>
    </row>
    <row r="15315" spans="17:63" ht="29.25" customHeight="1" x14ac:dyDescent="0.2">
      <c r="Q15315" s="92" t="s">
        <v>50</v>
      </c>
      <c r="BF15315" s="101" t="s">
        <v>58</v>
      </c>
      <c r="BK15315" s="98" t="s">
        <v>70</v>
      </c>
    </row>
    <row r="15316" spans="17:63" ht="29.25" customHeight="1" x14ac:dyDescent="0.2">
      <c r="Q15316" s="92" t="s">
        <v>50</v>
      </c>
      <c r="BF15316" s="101" t="s">
        <v>58</v>
      </c>
      <c r="BK15316" s="98" t="s">
        <v>70</v>
      </c>
    </row>
    <row r="15317" spans="17:63" ht="29.25" customHeight="1" x14ac:dyDescent="0.2">
      <c r="Q15317" s="92" t="s">
        <v>50</v>
      </c>
      <c r="BF15317" s="101" t="s">
        <v>58</v>
      </c>
      <c r="BK15317" s="98" t="s">
        <v>70</v>
      </c>
    </row>
    <row r="15318" spans="17:63" ht="29.25" customHeight="1" x14ac:dyDescent="0.2">
      <c r="Q15318" s="92" t="s">
        <v>50</v>
      </c>
      <c r="BF15318" s="101" t="s">
        <v>58</v>
      </c>
      <c r="BK15318" s="98" t="s">
        <v>70</v>
      </c>
    </row>
    <row r="15319" spans="17:63" ht="29.25" customHeight="1" x14ac:dyDescent="0.2">
      <c r="Q15319" s="92" t="s">
        <v>50</v>
      </c>
      <c r="BF15319" s="101" t="s">
        <v>58</v>
      </c>
      <c r="BK15319" s="98" t="s">
        <v>70</v>
      </c>
    </row>
    <row r="15320" spans="17:63" ht="29.25" customHeight="1" x14ac:dyDescent="0.2">
      <c r="Q15320" s="92" t="s">
        <v>50</v>
      </c>
      <c r="BF15320" s="101" t="s">
        <v>58</v>
      </c>
      <c r="BK15320" s="98" t="s">
        <v>70</v>
      </c>
    </row>
    <row r="15321" spans="17:63" ht="29.25" customHeight="1" x14ac:dyDescent="0.2">
      <c r="Q15321" s="92" t="s">
        <v>50</v>
      </c>
      <c r="BF15321" s="101" t="s">
        <v>58</v>
      </c>
      <c r="BK15321" s="98" t="s">
        <v>70</v>
      </c>
    </row>
    <row r="15322" spans="17:63" ht="29.25" customHeight="1" x14ac:dyDescent="0.2">
      <c r="Q15322" s="92" t="s">
        <v>50</v>
      </c>
      <c r="BF15322" s="101" t="s">
        <v>58</v>
      </c>
      <c r="BK15322" s="98" t="s">
        <v>70</v>
      </c>
    </row>
    <row r="15323" spans="17:63" ht="29.25" customHeight="1" x14ac:dyDescent="0.2">
      <c r="Q15323" s="92" t="s">
        <v>50</v>
      </c>
      <c r="BF15323" s="101" t="s">
        <v>58</v>
      </c>
      <c r="BK15323" s="98" t="s">
        <v>70</v>
      </c>
    </row>
    <row r="15324" spans="17:63" ht="29.25" customHeight="1" x14ac:dyDescent="0.2">
      <c r="Q15324" s="92" t="s">
        <v>50</v>
      </c>
      <c r="BF15324" s="101" t="s">
        <v>58</v>
      </c>
      <c r="BK15324" s="98" t="s">
        <v>70</v>
      </c>
    </row>
    <row r="15325" spans="17:63" ht="29.25" customHeight="1" x14ac:dyDescent="0.2">
      <c r="Q15325" s="92" t="s">
        <v>50</v>
      </c>
      <c r="BF15325" s="101" t="s">
        <v>58</v>
      </c>
      <c r="BK15325" s="98" t="s">
        <v>70</v>
      </c>
    </row>
    <row r="15326" spans="17:63" ht="29.25" customHeight="1" x14ac:dyDescent="0.2">
      <c r="Q15326" s="92" t="s">
        <v>50</v>
      </c>
      <c r="BF15326" s="101" t="s">
        <v>58</v>
      </c>
      <c r="BK15326" s="98" t="s">
        <v>70</v>
      </c>
    </row>
    <row r="15327" spans="17:63" ht="29.25" customHeight="1" x14ac:dyDescent="0.2">
      <c r="Q15327" s="92" t="s">
        <v>50</v>
      </c>
      <c r="BF15327" s="101" t="s">
        <v>58</v>
      </c>
      <c r="BK15327" s="98" t="s">
        <v>70</v>
      </c>
    </row>
    <row r="15328" spans="17:63" ht="29.25" customHeight="1" x14ac:dyDescent="0.2">
      <c r="Q15328" s="92" t="s">
        <v>50</v>
      </c>
      <c r="BF15328" s="101" t="s">
        <v>58</v>
      </c>
      <c r="BK15328" s="98" t="s">
        <v>70</v>
      </c>
    </row>
    <row r="15329" spans="17:63" ht="29.25" customHeight="1" x14ac:dyDescent="0.2">
      <c r="Q15329" s="92" t="s">
        <v>50</v>
      </c>
      <c r="BF15329" s="101" t="s">
        <v>58</v>
      </c>
      <c r="BK15329" s="98" t="s">
        <v>70</v>
      </c>
    </row>
    <row r="15330" spans="17:63" ht="29.25" customHeight="1" x14ac:dyDescent="0.2">
      <c r="Q15330" s="92" t="s">
        <v>50</v>
      </c>
      <c r="BF15330" s="101" t="s">
        <v>58</v>
      </c>
      <c r="BK15330" s="98" t="s">
        <v>70</v>
      </c>
    </row>
    <row r="15331" spans="17:63" ht="29.25" customHeight="1" x14ac:dyDescent="0.2">
      <c r="Q15331" s="92" t="s">
        <v>50</v>
      </c>
      <c r="BF15331" s="101" t="s">
        <v>58</v>
      </c>
      <c r="BK15331" s="98" t="s">
        <v>70</v>
      </c>
    </row>
    <row r="15332" spans="17:63" ht="29.25" customHeight="1" x14ac:dyDescent="0.2">
      <c r="Q15332" s="92" t="s">
        <v>50</v>
      </c>
      <c r="BF15332" s="101" t="s">
        <v>58</v>
      </c>
      <c r="BK15332" s="98" t="s">
        <v>70</v>
      </c>
    </row>
    <row r="15333" spans="17:63" ht="29.25" customHeight="1" x14ac:dyDescent="0.2">
      <c r="Q15333" s="92" t="s">
        <v>50</v>
      </c>
      <c r="BF15333" s="101" t="s">
        <v>58</v>
      </c>
      <c r="BK15333" s="98" t="s">
        <v>70</v>
      </c>
    </row>
    <row r="15334" spans="17:63" ht="29.25" customHeight="1" x14ac:dyDescent="0.2">
      <c r="Q15334" s="92" t="s">
        <v>50</v>
      </c>
      <c r="BF15334" s="101" t="s">
        <v>58</v>
      </c>
      <c r="BK15334" s="98" t="s">
        <v>70</v>
      </c>
    </row>
    <row r="15335" spans="17:63" ht="29.25" customHeight="1" x14ac:dyDescent="0.2">
      <c r="Q15335" s="92" t="s">
        <v>50</v>
      </c>
      <c r="BF15335" s="101" t="s">
        <v>58</v>
      </c>
      <c r="BK15335" s="98" t="s">
        <v>70</v>
      </c>
    </row>
    <row r="15336" spans="17:63" ht="29.25" customHeight="1" x14ac:dyDescent="0.2">
      <c r="Q15336" s="92" t="s">
        <v>50</v>
      </c>
      <c r="BF15336" s="101" t="s">
        <v>58</v>
      </c>
      <c r="BK15336" s="98" t="s">
        <v>70</v>
      </c>
    </row>
    <row r="15337" spans="17:63" ht="29.25" customHeight="1" x14ac:dyDescent="0.2">
      <c r="Q15337" s="92" t="s">
        <v>50</v>
      </c>
      <c r="BF15337" s="101" t="s">
        <v>58</v>
      </c>
      <c r="BK15337" s="98" t="s">
        <v>70</v>
      </c>
    </row>
    <row r="15338" spans="17:63" ht="29.25" customHeight="1" x14ac:dyDescent="0.2">
      <c r="Q15338" s="92" t="s">
        <v>50</v>
      </c>
      <c r="BF15338" s="101" t="s">
        <v>58</v>
      </c>
      <c r="BK15338" s="98" t="s">
        <v>70</v>
      </c>
    </row>
    <row r="15339" spans="17:63" ht="29.25" customHeight="1" x14ac:dyDescent="0.2">
      <c r="Q15339" s="92" t="s">
        <v>50</v>
      </c>
      <c r="BF15339" s="101" t="s">
        <v>58</v>
      </c>
      <c r="BK15339" s="98" t="s">
        <v>70</v>
      </c>
    </row>
    <row r="15340" spans="17:63" ht="29.25" customHeight="1" x14ac:dyDescent="0.2">
      <c r="Q15340" s="92" t="s">
        <v>50</v>
      </c>
      <c r="BF15340" s="101" t="s">
        <v>58</v>
      </c>
      <c r="BK15340" s="98" t="s">
        <v>70</v>
      </c>
    </row>
    <row r="15341" spans="17:63" ht="29.25" customHeight="1" x14ac:dyDescent="0.2">
      <c r="Q15341" s="92" t="s">
        <v>50</v>
      </c>
      <c r="BF15341" s="101" t="s">
        <v>58</v>
      </c>
      <c r="BK15341" s="98" t="s">
        <v>70</v>
      </c>
    </row>
    <row r="15342" spans="17:63" ht="29.25" customHeight="1" x14ac:dyDescent="0.2">
      <c r="Q15342" s="92" t="s">
        <v>50</v>
      </c>
      <c r="BF15342" s="101" t="s">
        <v>58</v>
      </c>
      <c r="BK15342" s="98" t="s">
        <v>70</v>
      </c>
    </row>
    <row r="15343" spans="17:63" ht="29.25" customHeight="1" x14ac:dyDescent="0.2">
      <c r="Q15343" s="92" t="s">
        <v>50</v>
      </c>
      <c r="BF15343" s="101" t="s">
        <v>58</v>
      </c>
      <c r="BK15343" s="98" t="s">
        <v>70</v>
      </c>
    </row>
    <row r="15344" spans="17:63" ht="29.25" customHeight="1" x14ac:dyDescent="0.2">
      <c r="Q15344" s="92" t="s">
        <v>50</v>
      </c>
      <c r="BF15344" s="101" t="s">
        <v>58</v>
      </c>
      <c r="BK15344" s="98" t="s">
        <v>70</v>
      </c>
    </row>
    <row r="15345" spans="17:63" ht="29.25" customHeight="1" x14ac:dyDescent="0.2">
      <c r="Q15345" s="92" t="s">
        <v>50</v>
      </c>
      <c r="BF15345" s="101" t="s">
        <v>58</v>
      </c>
      <c r="BK15345" s="98" t="s">
        <v>70</v>
      </c>
    </row>
    <row r="15346" spans="17:63" ht="29.25" customHeight="1" x14ac:dyDescent="0.2">
      <c r="Q15346" s="92" t="s">
        <v>50</v>
      </c>
      <c r="BF15346" s="101" t="s">
        <v>58</v>
      </c>
      <c r="BK15346" s="98" t="s">
        <v>70</v>
      </c>
    </row>
    <row r="15347" spans="17:63" ht="29.25" customHeight="1" x14ac:dyDescent="0.2">
      <c r="Q15347" s="92" t="s">
        <v>50</v>
      </c>
      <c r="BF15347" s="101" t="s">
        <v>58</v>
      </c>
      <c r="BK15347" s="98" t="s">
        <v>70</v>
      </c>
    </row>
    <row r="15348" spans="17:63" ht="29.25" customHeight="1" x14ac:dyDescent="0.2">
      <c r="Q15348" s="92" t="s">
        <v>50</v>
      </c>
      <c r="BF15348" s="101" t="s">
        <v>58</v>
      </c>
      <c r="BK15348" s="98" t="s">
        <v>70</v>
      </c>
    </row>
    <row r="15349" spans="17:63" ht="29.25" customHeight="1" x14ac:dyDescent="0.2">
      <c r="Q15349" s="92" t="s">
        <v>50</v>
      </c>
      <c r="BF15349" s="101" t="s">
        <v>58</v>
      </c>
      <c r="BK15349" s="98" t="s">
        <v>70</v>
      </c>
    </row>
    <row r="15350" spans="17:63" ht="29.25" customHeight="1" x14ac:dyDescent="0.2">
      <c r="Q15350" s="92" t="s">
        <v>50</v>
      </c>
      <c r="BF15350" s="101" t="s">
        <v>58</v>
      </c>
      <c r="BK15350" s="98" t="s">
        <v>70</v>
      </c>
    </row>
    <row r="15351" spans="17:63" ht="29.25" customHeight="1" x14ac:dyDescent="0.2">
      <c r="Q15351" s="92" t="s">
        <v>50</v>
      </c>
      <c r="BF15351" s="101" t="s">
        <v>58</v>
      </c>
      <c r="BK15351" s="98" t="s">
        <v>70</v>
      </c>
    </row>
    <row r="15352" spans="17:63" ht="29.25" customHeight="1" x14ac:dyDescent="0.2">
      <c r="Q15352" s="92" t="s">
        <v>50</v>
      </c>
      <c r="BF15352" s="101" t="s">
        <v>58</v>
      </c>
      <c r="BK15352" s="98" t="s">
        <v>70</v>
      </c>
    </row>
    <row r="15353" spans="17:63" ht="29.25" customHeight="1" x14ac:dyDescent="0.2">
      <c r="Q15353" s="92" t="s">
        <v>50</v>
      </c>
      <c r="BF15353" s="101" t="s">
        <v>58</v>
      </c>
      <c r="BK15353" s="98" t="s">
        <v>70</v>
      </c>
    </row>
    <row r="15354" spans="17:63" ht="29.25" customHeight="1" x14ac:dyDescent="0.2">
      <c r="Q15354" s="92" t="s">
        <v>50</v>
      </c>
      <c r="BF15354" s="101" t="s">
        <v>58</v>
      </c>
      <c r="BK15354" s="98" t="s">
        <v>70</v>
      </c>
    </row>
    <row r="15355" spans="17:63" ht="29.25" customHeight="1" x14ac:dyDescent="0.2">
      <c r="Q15355" s="92" t="s">
        <v>50</v>
      </c>
      <c r="BF15355" s="101" t="s">
        <v>58</v>
      </c>
      <c r="BK15355" s="98" t="s">
        <v>70</v>
      </c>
    </row>
    <row r="15356" spans="17:63" ht="29.25" customHeight="1" x14ac:dyDescent="0.2">
      <c r="Q15356" s="92" t="s">
        <v>50</v>
      </c>
      <c r="BF15356" s="101" t="s">
        <v>58</v>
      </c>
      <c r="BK15356" s="98" t="s">
        <v>70</v>
      </c>
    </row>
    <row r="15357" spans="17:63" ht="29.25" customHeight="1" x14ac:dyDescent="0.2">
      <c r="Q15357" s="92" t="s">
        <v>50</v>
      </c>
      <c r="BF15357" s="101" t="s">
        <v>58</v>
      </c>
      <c r="BK15357" s="98" t="s">
        <v>70</v>
      </c>
    </row>
    <row r="15358" spans="17:63" ht="29.25" customHeight="1" x14ac:dyDescent="0.2">
      <c r="Q15358" s="92" t="s">
        <v>50</v>
      </c>
      <c r="BF15358" s="101" t="s">
        <v>58</v>
      </c>
      <c r="BK15358" s="98" t="s">
        <v>70</v>
      </c>
    </row>
    <row r="15359" spans="17:63" ht="29.25" customHeight="1" x14ac:dyDescent="0.2">
      <c r="Q15359" s="92" t="s">
        <v>50</v>
      </c>
      <c r="BF15359" s="101" t="s">
        <v>58</v>
      </c>
      <c r="BK15359" s="98" t="s">
        <v>70</v>
      </c>
    </row>
    <row r="15360" spans="17:63" ht="29.25" customHeight="1" x14ac:dyDescent="0.2">
      <c r="Q15360" s="92" t="s">
        <v>50</v>
      </c>
      <c r="BF15360" s="101" t="s">
        <v>58</v>
      </c>
      <c r="BK15360" s="98" t="s">
        <v>70</v>
      </c>
    </row>
    <row r="15361" spans="17:63" ht="29.25" customHeight="1" x14ac:dyDescent="0.2">
      <c r="Q15361" s="92" t="s">
        <v>50</v>
      </c>
      <c r="BF15361" s="101" t="s">
        <v>58</v>
      </c>
      <c r="BK15361" s="98" t="s">
        <v>70</v>
      </c>
    </row>
    <row r="15362" spans="17:63" ht="29.25" customHeight="1" x14ac:dyDescent="0.2">
      <c r="Q15362" s="92" t="s">
        <v>50</v>
      </c>
      <c r="BF15362" s="101" t="s">
        <v>58</v>
      </c>
      <c r="BK15362" s="98" t="s">
        <v>70</v>
      </c>
    </row>
    <row r="15363" spans="17:63" ht="29.25" customHeight="1" x14ac:dyDescent="0.2">
      <c r="Q15363" s="92" t="s">
        <v>50</v>
      </c>
      <c r="BF15363" s="101" t="s">
        <v>58</v>
      </c>
      <c r="BK15363" s="98" t="s">
        <v>70</v>
      </c>
    </row>
    <row r="15364" spans="17:63" ht="29.25" customHeight="1" x14ac:dyDescent="0.2">
      <c r="Q15364" s="92" t="s">
        <v>50</v>
      </c>
      <c r="BF15364" s="101" t="s">
        <v>58</v>
      </c>
      <c r="BK15364" s="98" t="s">
        <v>70</v>
      </c>
    </row>
    <row r="15365" spans="17:63" ht="29.25" customHeight="1" x14ac:dyDescent="0.2">
      <c r="Q15365" s="92" t="s">
        <v>50</v>
      </c>
      <c r="BF15365" s="101" t="s">
        <v>58</v>
      </c>
      <c r="BK15365" s="98" t="s">
        <v>70</v>
      </c>
    </row>
    <row r="15366" spans="17:63" ht="29.25" customHeight="1" x14ac:dyDescent="0.2">
      <c r="Q15366" s="92" t="s">
        <v>50</v>
      </c>
      <c r="BF15366" s="101" t="s">
        <v>58</v>
      </c>
      <c r="BK15366" s="98" t="s">
        <v>70</v>
      </c>
    </row>
    <row r="15367" spans="17:63" ht="29.25" customHeight="1" x14ac:dyDescent="0.2">
      <c r="Q15367" s="92" t="s">
        <v>50</v>
      </c>
      <c r="BF15367" s="101" t="s">
        <v>58</v>
      </c>
      <c r="BK15367" s="98" t="s">
        <v>70</v>
      </c>
    </row>
    <row r="15368" spans="17:63" ht="29.25" customHeight="1" x14ac:dyDescent="0.2">
      <c r="Q15368" s="92" t="s">
        <v>50</v>
      </c>
      <c r="BF15368" s="101" t="s">
        <v>58</v>
      </c>
      <c r="BK15368" s="98" t="s">
        <v>70</v>
      </c>
    </row>
    <row r="15369" spans="17:63" ht="29.25" customHeight="1" x14ac:dyDescent="0.2">
      <c r="Q15369" s="92" t="s">
        <v>50</v>
      </c>
      <c r="BF15369" s="101" t="s">
        <v>58</v>
      </c>
      <c r="BK15369" s="98" t="s">
        <v>70</v>
      </c>
    </row>
    <row r="15370" spans="17:63" ht="29.25" customHeight="1" x14ac:dyDescent="0.2">
      <c r="Q15370" s="92" t="s">
        <v>50</v>
      </c>
      <c r="BF15370" s="101" t="s">
        <v>58</v>
      </c>
      <c r="BK15370" s="98" t="s">
        <v>70</v>
      </c>
    </row>
    <row r="15371" spans="17:63" ht="29.25" customHeight="1" x14ac:dyDescent="0.2">
      <c r="Q15371" s="92" t="s">
        <v>50</v>
      </c>
      <c r="BF15371" s="101" t="s">
        <v>58</v>
      </c>
      <c r="BK15371" s="98" t="s">
        <v>70</v>
      </c>
    </row>
    <row r="15372" spans="17:63" ht="29.25" customHeight="1" x14ac:dyDescent="0.2">
      <c r="Q15372" s="92" t="s">
        <v>50</v>
      </c>
      <c r="BF15372" s="101" t="s">
        <v>58</v>
      </c>
      <c r="BK15372" s="98" t="s">
        <v>70</v>
      </c>
    </row>
    <row r="15373" spans="17:63" ht="29.25" customHeight="1" x14ac:dyDescent="0.2">
      <c r="Q15373" s="92" t="s">
        <v>50</v>
      </c>
      <c r="BF15373" s="101" t="s">
        <v>58</v>
      </c>
      <c r="BK15373" s="98" t="s">
        <v>70</v>
      </c>
    </row>
    <row r="15374" spans="17:63" ht="29.25" customHeight="1" x14ac:dyDescent="0.2">
      <c r="Q15374" s="92" t="s">
        <v>50</v>
      </c>
      <c r="BF15374" s="101" t="s">
        <v>58</v>
      </c>
      <c r="BK15374" s="98" t="s">
        <v>70</v>
      </c>
    </row>
    <row r="15375" spans="17:63" ht="29.25" customHeight="1" x14ac:dyDescent="0.2">
      <c r="Q15375" s="92" t="s">
        <v>50</v>
      </c>
      <c r="BF15375" s="101" t="s">
        <v>58</v>
      </c>
      <c r="BK15375" s="98" t="s">
        <v>70</v>
      </c>
    </row>
    <row r="15376" spans="17:63" ht="29.25" customHeight="1" x14ac:dyDescent="0.2">
      <c r="Q15376" s="92" t="s">
        <v>50</v>
      </c>
      <c r="BF15376" s="101" t="s">
        <v>58</v>
      </c>
      <c r="BK15376" s="98" t="s">
        <v>70</v>
      </c>
    </row>
    <row r="15377" spans="17:63" ht="29.25" customHeight="1" x14ac:dyDescent="0.2">
      <c r="Q15377" s="92" t="s">
        <v>50</v>
      </c>
      <c r="BF15377" s="101" t="s">
        <v>58</v>
      </c>
      <c r="BK15377" s="98" t="s">
        <v>70</v>
      </c>
    </row>
    <row r="15378" spans="17:63" ht="29.25" customHeight="1" x14ac:dyDescent="0.2">
      <c r="Q15378" s="92" t="s">
        <v>50</v>
      </c>
      <c r="BF15378" s="101" t="s">
        <v>58</v>
      </c>
      <c r="BK15378" s="98" t="s">
        <v>70</v>
      </c>
    </row>
    <row r="15379" spans="17:63" ht="29.25" customHeight="1" x14ac:dyDescent="0.2">
      <c r="Q15379" s="92" t="s">
        <v>50</v>
      </c>
      <c r="BF15379" s="101" t="s">
        <v>58</v>
      </c>
      <c r="BK15379" s="98" t="s">
        <v>70</v>
      </c>
    </row>
    <row r="15380" spans="17:63" ht="29.25" customHeight="1" x14ac:dyDescent="0.2">
      <c r="Q15380" s="92" t="s">
        <v>50</v>
      </c>
      <c r="BF15380" s="101" t="s">
        <v>58</v>
      </c>
      <c r="BK15380" s="98" t="s">
        <v>70</v>
      </c>
    </row>
    <row r="15381" spans="17:63" ht="29.25" customHeight="1" x14ac:dyDescent="0.2">
      <c r="Q15381" s="92" t="s">
        <v>50</v>
      </c>
      <c r="BF15381" s="101" t="s">
        <v>58</v>
      </c>
      <c r="BK15381" s="98" t="s">
        <v>70</v>
      </c>
    </row>
    <row r="15382" spans="17:63" ht="29.25" customHeight="1" x14ac:dyDescent="0.2">
      <c r="Q15382" s="92" t="s">
        <v>50</v>
      </c>
      <c r="BF15382" s="101" t="s">
        <v>58</v>
      </c>
      <c r="BK15382" s="98" t="s">
        <v>70</v>
      </c>
    </row>
    <row r="15383" spans="17:63" ht="29.25" customHeight="1" x14ac:dyDescent="0.2">
      <c r="Q15383" s="92" t="s">
        <v>50</v>
      </c>
      <c r="BF15383" s="101" t="s">
        <v>58</v>
      </c>
      <c r="BK15383" s="98" t="s">
        <v>70</v>
      </c>
    </row>
    <row r="15384" spans="17:63" ht="29.25" customHeight="1" x14ac:dyDescent="0.2">
      <c r="Q15384" s="92" t="s">
        <v>50</v>
      </c>
      <c r="BF15384" s="101" t="s">
        <v>58</v>
      </c>
      <c r="BK15384" s="98" t="s">
        <v>70</v>
      </c>
    </row>
    <row r="15385" spans="17:63" ht="29.25" customHeight="1" x14ac:dyDescent="0.2">
      <c r="Q15385" s="92" t="s">
        <v>50</v>
      </c>
      <c r="BF15385" s="101" t="s">
        <v>58</v>
      </c>
      <c r="BK15385" s="98" t="s">
        <v>70</v>
      </c>
    </row>
    <row r="15386" spans="17:63" ht="29.25" customHeight="1" x14ac:dyDescent="0.2">
      <c r="Q15386" s="92" t="s">
        <v>50</v>
      </c>
      <c r="BF15386" s="101" t="s">
        <v>58</v>
      </c>
      <c r="BK15386" s="98" t="s">
        <v>70</v>
      </c>
    </row>
    <row r="15387" spans="17:63" ht="29.25" customHeight="1" x14ac:dyDescent="0.2">
      <c r="Q15387" s="92" t="s">
        <v>50</v>
      </c>
      <c r="BF15387" s="101" t="s">
        <v>58</v>
      </c>
      <c r="BK15387" s="98" t="s">
        <v>70</v>
      </c>
    </row>
    <row r="15388" spans="17:63" ht="29.25" customHeight="1" x14ac:dyDescent="0.2">
      <c r="Q15388" s="92" t="s">
        <v>50</v>
      </c>
      <c r="BF15388" s="101" t="s">
        <v>58</v>
      </c>
      <c r="BK15388" s="98" t="s">
        <v>70</v>
      </c>
    </row>
    <row r="15389" spans="17:63" ht="29.25" customHeight="1" x14ac:dyDescent="0.2">
      <c r="Q15389" s="92" t="s">
        <v>50</v>
      </c>
      <c r="BF15389" s="101" t="s">
        <v>58</v>
      </c>
      <c r="BK15389" s="98" t="s">
        <v>70</v>
      </c>
    </row>
    <row r="15390" spans="17:63" ht="29.25" customHeight="1" x14ac:dyDescent="0.2">
      <c r="Q15390" s="92" t="s">
        <v>50</v>
      </c>
      <c r="BF15390" s="101" t="s">
        <v>58</v>
      </c>
      <c r="BK15390" s="98" t="s">
        <v>70</v>
      </c>
    </row>
    <row r="15391" spans="17:63" ht="29.25" customHeight="1" x14ac:dyDescent="0.2">
      <c r="Q15391" s="92" t="s">
        <v>50</v>
      </c>
      <c r="BF15391" s="101" t="s">
        <v>58</v>
      </c>
      <c r="BK15391" s="98" t="s">
        <v>70</v>
      </c>
    </row>
    <row r="15392" spans="17:63" ht="29.25" customHeight="1" x14ac:dyDescent="0.2">
      <c r="Q15392" s="92" t="s">
        <v>50</v>
      </c>
      <c r="BF15392" s="101" t="s">
        <v>58</v>
      </c>
      <c r="BK15392" s="98" t="s">
        <v>70</v>
      </c>
    </row>
    <row r="15393" spans="17:63" ht="29.25" customHeight="1" x14ac:dyDescent="0.2">
      <c r="Q15393" s="92" t="s">
        <v>50</v>
      </c>
      <c r="BF15393" s="101" t="s">
        <v>58</v>
      </c>
      <c r="BK15393" s="98" t="s">
        <v>70</v>
      </c>
    </row>
    <row r="15394" spans="17:63" ht="29.25" customHeight="1" x14ac:dyDescent="0.2">
      <c r="Q15394" s="92" t="s">
        <v>50</v>
      </c>
      <c r="BF15394" s="101" t="s">
        <v>58</v>
      </c>
      <c r="BK15394" s="98" t="s">
        <v>70</v>
      </c>
    </row>
    <row r="15395" spans="17:63" ht="29.25" customHeight="1" x14ac:dyDescent="0.2">
      <c r="Q15395" s="92" t="s">
        <v>50</v>
      </c>
      <c r="BF15395" s="101" t="s">
        <v>58</v>
      </c>
      <c r="BK15395" s="98" t="s">
        <v>70</v>
      </c>
    </row>
    <row r="15396" spans="17:63" ht="29.25" customHeight="1" x14ac:dyDescent="0.2">
      <c r="Q15396" s="92" t="s">
        <v>50</v>
      </c>
      <c r="BF15396" s="101" t="s">
        <v>58</v>
      </c>
      <c r="BK15396" s="98" t="s">
        <v>70</v>
      </c>
    </row>
    <row r="15397" spans="17:63" ht="29.25" customHeight="1" x14ac:dyDescent="0.2">
      <c r="Q15397" s="92" t="s">
        <v>50</v>
      </c>
      <c r="BF15397" s="101" t="s">
        <v>58</v>
      </c>
      <c r="BK15397" s="98" t="s">
        <v>70</v>
      </c>
    </row>
    <row r="15398" spans="17:63" ht="29.25" customHeight="1" x14ac:dyDescent="0.2">
      <c r="Q15398" s="92" t="s">
        <v>50</v>
      </c>
      <c r="BF15398" s="101" t="s">
        <v>58</v>
      </c>
      <c r="BK15398" s="98" t="s">
        <v>70</v>
      </c>
    </row>
    <row r="15399" spans="17:63" ht="29.25" customHeight="1" x14ac:dyDescent="0.2">
      <c r="Q15399" s="92" t="s">
        <v>50</v>
      </c>
      <c r="BF15399" s="101" t="s">
        <v>58</v>
      </c>
      <c r="BK15399" s="98" t="s">
        <v>70</v>
      </c>
    </row>
    <row r="15400" spans="17:63" ht="29.25" customHeight="1" x14ac:dyDescent="0.2">
      <c r="Q15400" s="92" t="s">
        <v>50</v>
      </c>
      <c r="BF15400" s="101" t="s">
        <v>58</v>
      </c>
      <c r="BK15400" s="98" t="s">
        <v>70</v>
      </c>
    </row>
    <row r="15401" spans="17:63" ht="29.25" customHeight="1" x14ac:dyDescent="0.2">
      <c r="Q15401" s="92" t="s">
        <v>50</v>
      </c>
      <c r="BF15401" s="101" t="s">
        <v>58</v>
      </c>
      <c r="BK15401" s="98" t="s">
        <v>70</v>
      </c>
    </row>
    <row r="15402" spans="17:63" ht="29.25" customHeight="1" x14ac:dyDescent="0.2">
      <c r="Q15402" s="92" t="s">
        <v>50</v>
      </c>
      <c r="BF15402" s="101" t="s">
        <v>58</v>
      </c>
      <c r="BK15402" s="98" t="s">
        <v>70</v>
      </c>
    </row>
    <row r="15403" spans="17:63" ht="29.25" customHeight="1" x14ac:dyDescent="0.2">
      <c r="Q15403" s="92" t="s">
        <v>50</v>
      </c>
      <c r="BF15403" s="101" t="s">
        <v>58</v>
      </c>
      <c r="BK15403" s="98" t="s">
        <v>70</v>
      </c>
    </row>
    <row r="15404" spans="17:63" ht="29.25" customHeight="1" x14ac:dyDescent="0.2">
      <c r="Q15404" s="92" t="s">
        <v>50</v>
      </c>
      <c r="BF15404" s="101" t="s">
        <v>58</v>
      </c>
      <c r="BK15404" s="98" t="s">
        <v>70</v>
      </c>
    </row>
    <row r="15405" spans="17:63" ht="29.25" customHeight="1" x14ac:dyDescent="0.2">
      <c r="Q15405" s="92" t="s">
        <v>50</v>
      </c>
      <c r="BF15405" s="101" t="s">
        <v>58</v>
      </c>
      <c r="BK15405" s="98" t="s">
        <v>70</v>
      </c>
    </row>
    <row r="15406" spans="17:63" ht="29.25" customHeight="1" x14ac:dyDescent="0.2">
      <c r="Q15406" s="92" t="s">
        <v>50</v>
      </c>
      <c r="BF15406" s="101" t="s">
        <v>58</v>
      </c>
      <c r="BK15406" s="98" t="s">
        <v>70</v>
      </c>
    </row>
    <row r="15407" spans="17:63" ht="29.25" customHeight="1" x14ac:dyDescent="0.2">
      <c r="Q15407" s="92" t="s">
        <v>50</v>
      </c>
      <c r="BF15407" s="101" t="s">
        <v>58</v>
      </c>
      <c r="BK15407" s="98" t="s">
        <v>70</v>
      </c>
    </row>
    <row r="15408" spans="17:63" ht="29.25" customHeight="1" x14ac:dyDescent="0.2">
      <c r="Q15408" s="92" t="s">
        <v>50</v>
      </c>
      <c r="BF15408" s="101" t="s">
        <v>58</v>
      </c>
      <c r="BK15408" s="98" t="s">
        <v>70</v>
      </c>
    </row>
    <row r="15409" spans="17:63" ht="29.25" customHeight="1" x14ac:dyDescent="0.2">
      <c r="Q15409" s="92" t="s">
        <v>50</v>
      </c>
      <c r="BF15409" s="101" t="s">
        <v>58</v>
      </c>
      <c r="BK15409" s="98" t="s">
        <v>70</v>
      </c>
    </row>
    <row r="15410" spans="17:63" ht="29.25" customHeight="1" x14ac:dyDescent="0.2">
      <c r="Q15410" s="92" t="s">
        <v>50</v>
      </c>
      <c r="BF15410" s="101" t="s">
        <v>58</v>
      </c>
      <c r="BK15410" s="98" t="s">
        <v>70</v>
      </c>
    </row>
    <row r="15411" spans="17:63" ht="29.25" customHeight="1" x14ac:dyDescent="0.2">
      <c r="Q15411" s="92" t="s">
        <v>50</v>
      </c>
      <c r="BF15411" s="101" t="s">
        <v>58</v>
      </c>
      <c r="BK15411" s="98" t="s">
        <v>70</v>
      </c>
    </row>
    <row r="15412" spans="17:63" ht="29.25" customHeight="1" x14ac:dyDescent="0.2">
      <c r="Q15412" s="92" t="s">
        <v>50</v>
      </c>
      <c r="BF15412" s="101" t="s">
        <v>58</v>
      </c>
      <c r="BK15412" s="98" t="s">
        <v>70</v>
      </c>
    </row>
    <row r="15413" spans="17:63" ht="29.25" customHeight="1" x14ac:dyDescent="0.2">
      <c r="Q15413" s="92" t="s">
        <v>50</v>
      </c>
      <c r="BF15413" s="101" t="s">
        <v>58</v>
      </c>
      <c r="BK15413" s="98" t="s">
        <v>70</v>
      </c>
    </row>
    <row r="15414" spans="17:63" ht="29.25" customHeight="1" x14ac:dyDescent="0.2">
      <c r="Q15414" s="92" t="s">
        <v>50</v>
      </c>
      <c r="BF15414" s="101" t="s">
        <v>58</v>
      </c>
      <c r="BK15414" s="98" t="s">
        <v>70</v>
      </c>
    </row>
    <row r="15415" spans="17:63" ht="29.25" customHeight="1" x14ac:dyDescent="0.2">
      <c r="Q15415" s="92" t="s">
        <v>50</v>
      </c>
      <c r="BF15415" s="101" t="s">
        <v>58</v>
      </c>
      <c r="BK15415" s="98" t="s">
        <v>70</v>
      </c>
    </row>
    <row r="15416" spans="17:63" ht="29.25" customHeight="1" x14ac:dyDescent="0.2">
      <c r="Q15416" s="92" t="s">
        <v>50</v>
      </c>
      <c r="BF15416" s="101" t="s">
        <v>58</v>
      </c>
      <c r="BK15416" s="98" t="s">
        <v>70</v>
      </c>
    </row>
    <row r="15417" spans="17:63" ht="29.25" customHeight="1" x14ac:dyDescent="0.2">
      <c r="Q15417" s="92" t="s">
        <v>50</v>
      </c>
      <c r="BF15417" s="101" t="s">
        <v>58</v>
      </c>
      <c r="BK15417" s="98" t="s">
        <v>70</v>
      </c>
    </row>
    <row r="15418" spans="17:63" ht="29.25" customHeight="1" x14ac:dyDescent="0.2">
      <c r="Q15418" s="92" t="s">
        <v>50</v>
      </c>
      <c r="BF15418" s="101" t="s">
        <v>58</v>
      </c>
      <c r="BK15418" s="98" t="s">
        <v>70</v>
      </c>
    </row>
    <row r="15419" spans="17:63" ht="29.25" customHeight="1" x14ac:dyDescent="0.2">
      <c r="Q15419" s="92" t="s">
        <v>50</v>
      </c>
      <c r="BF15419" s="101" t="s">
        <v>58</v>
      </c>
      <c r="BK15419" s="98" t="s">
        <v>70</v>
      </c>
    </row>
    <row r="15420" spans="17:63" ht="29.25" customHeight="1" x14ac:dyDescent="0.2">
      <c r="Q15420" s="92" t="s">
        <v>50</v>
      </c>
      <c r="BF15420" s="101" t="s">
        <v>58</v>
      </c>
      <c r="BK15420" s="98" t="s">
        <v>70</v>
      </c>
    </row>
    <row r="15421" spans="17:63" ht="29.25" customHeight="1" x14ac:dyDescent="0.2">
      <c r="Q15421" s="92" t="s">
        <v>50</v>
      </c>
      <c r="BF15421" s="101" t="s">
        <v>58</v>
      </c>
      <c r="BK15421" s="98" t="s">
        <v>70</v>
      </c>
    </row>
    <row r="15422" spans="17:63" ht="29.25" customHeight="1" x14ac:dyDescent="0.2">
      <c r="Q15422" s="92" t="s">
        <v>50</v>
      </c>
      <c r="BF15422" s="101" t="s">
        <v>58</v>
      </c>
      <c r="BK15422" s="98" t="s">
        <v>70</v>
      </c>
    </row>
    <row r="15423" spans="17:63" ht="29.25" customHeight="1" x14ac:dyDescent="0.2">
      <c r="Q15423" s="92" t="s">
        <v>50</v>
      </c>
      <c r="BF15423" s="101" t="s">
        <v>58</v>
      </c>
      <c r="BK15423" s="98" t="s">
        <v>70</v>
      </c>
    </row>
    <row r="15424" spans="17:63" ht="29.25" customHeight="1" x14ac:dyDescent="0.2">
      <c r="Q15424" s="92" t="s">
        <v>50</v>
      </c>
      <c r="BF15424" s="101" t="s">
        <v>58</v>
      </c>
      <c r="BK15424" s="98" t="s">
        <v>70</v>
      </c>
    </row>
    <row r="15425" spans="17:63" ht="29.25" customHeight="1" x14ac:dyDescent="0.2">
      <c r="Q15425" s="92" t="s">
        <v>50</v>
      </c>
      <c r="BF15425" s="101" t="s">
        <v>58</v>
      </c>
      <c r="BK15425" s="98" t="s">
        <v>70</v>
      </c>
    </row>
    <row r="15426" spans="17:63" ht="29.25" customHeight="1" x14ac:dyDescent="0.2">
      <c r="Q15426" s="92" t="s">
        <v>50</v>
      </c>
      <c r="BF15426" s="101" t="s">
        <v>58</v>
      </c>
      <c r="BK15426" s="98" t="s">
        <v>70</v>
      </c>
    </row>
    <row r="15427" spans="17:63" ht="29.25" customHeight="1" x14ac:dyDescent="0.2">
      <c r="Q15427" s="92" t="s">
        <v>50</v>
      </c>
      <c r="BF15427" s="101" t="s">
        <v>58</v>
      </c>
      <c r="BK15427" s="98" t="s">
        <v>70</v>
      </c>
    </row>
    <row r="15428" spans="17:63" ht="29.25" customHeight="1" x14ac:dyDescent="0.2">
      <c r="Q15428" s="92" t="s">
        <v>50</v>
      </c>
      <c r="BF15428" s="101" t="s">
        <v>58</v>
      </c>
      <c r="BK15428" s="98" t="s">
        <v>70</v>
      </c>
    </row>
    <row r="15429" spans="17:63" ht="29.25" customHeight="1" x14ac:dyDescent="0.2">
      <c r="Q15429" s="92" t="s">
        <v>50</v>
      </c>
      <c r="BF15429" s="101" t="s">
        <v>58</v>
      </c>
      <c r="BK15429" s="98" t="s">
        <v>70</v>
      </c>
    </row>
    <row r="15430" spans="17:63" ht="29.25" customHeight="1" x14ac:dyDescent="0.2">
      <c r="Q15430" s="92" t="s">
        <v>50</v>
      </c>
      <c r="BF15430" s="101" t="s">
        <v>58</v>
      </c>
      <c r="BK15430" s="98" t="s">
        <v>70</v>
      </c>
    </row>
    <row r="15431" spans="17:63" ht="29.25" customHeight="1" x14ac:dyDescent="0.2">
      <c r="Q15431" s="92" t="s">
        <v>50</v>
      </c>
      <c r="BF15431" s="101" t="s">
        <v>58</v>
      </c>
      <c r="BK15431" s="98" t="s">
        <v>70</v>
      </c>
    </row>
    <row r="15432" spans="17:63" ht="29.25" customHeight="1" x14ac:dyDescent="0.2">
      <c r="Q15432" s="92" t="s">
        <v>50</v>
      </c>
      <c r="BF15432" s="101" t="s">
        <v>58</v>
      </c>
      <c r="BK15432" s="98" t="s">
        <v>70</v>
      </c>
    </row>
    <row r="15433" spans="17:63" ht="29.25" customHeight="1" x14ac:dyDescent="0.2">
      <c r="Q15433" s="92" t="s">
        <v>50</v>
      </c>
      <c r="BF15433" s="101" t="s">
        <v>58</v>
      </c>
      <c r="BK15433" s="98" t="s">
        <v>70</v>
      </c>
    </row>
    <row r="15434" spans="17:63" ht="29.25" customHeight="1" x14ac:dyDescent="0.2">
      <c r="Q15434" s="92" t="s">
        <v>50</v>
      </c>
      <c r="BF15434" s="101" t="s">
        <v>58</v>
      </c>
      <c r="BK15434" s="98" t="s">
        <v>70</v>
      </c>
    </row>
    <row r="15435" spans="17:63" ht="29.25" customHeight="1" x14ac:dyDescent="0.2">
      <c r="Q15435" s="92" t="s">
        <v>50</v>
      </c>
      <c r="BF15435" s="101" t="s">
        <v>58</v>
      </c>
      <c r="BK15435" s="98" t="s">
        <v>70</v>
      </c>
    </row>
    <row r="15436" spans="17:63" ht="29.25" customHeight="1" x14ac:dyDescent="0.2">
      <c r="Q15436" s="92" t="s">
        <v>50</v>
      </c>
      <c r="BF15436" s="101" t="s">
        <v>58</v>
      </c>
      <c r="BK15436" s="98" t="s">
        <v>70</v>
      </c>
    </row>
    <row r="15437" spans="17:63" ht="29.25" customHeight="1" x14ac:dyDescent="0.2">
      <c r="Q15437" s="92" t="s">
        <v>50</v>
      </c>
      <c r="BF15437" s="101" t="s">
        <v>58</v>
      </c>
      <c r="BK15437" s="98" t="s">
        <v>70</v>
      </c>
    </row>
    <row r="15438" spans="17:63" ht="29.25" customHeight="1" x14ac:dyDescent="0.2">
      <c r="Q15438" s="92" t="s">
        <v>50</v>
      </c>
      <c r="BF15438" s="101" t="s">
        <v>58</v>
      </c>
      <c r="BK15438" s="98" t="s">
        <v>70</v>
      </c>
    </row>
    <row r="15439" spans="17:63" ht="29.25" customHeight="1" x14ac:dyDescent="0.2">
      <c r="Q15439" s="92" t="s">
        <v>50</v>
      </c>
      <c r="BF15439" s="101" t="s">
        <v>58</v>
      </c>
      <c r="BK15439" s="98" t="s">
        <v>70</v>
      </c>
    </row>
    <row r="15440" spans="17:63" ht="29.25" customHeight="1" x14ac:dyDescent="0.2">
      <c r="Q15440" s="92" t="s">
        <v>50</v>
      </c>
      <c r="BF15440" s="101" t="s">
        <v>58</v>
      </c>
      <c r="BK15440" s="98" t="s">
        <v>70</v>
      </c>
    </row>
    <row r="15441" spans="17:63" ht="29.25" customHeight="1" x14ac:dyDescent="0.2">
      <c r="Q15441" s="92" t="s">
        <v>50</v>
      </c>
      <c r="BF15441" s="101" t="s">
        <v>58</v>
      </c>
      <c r="BK15441" s="98" t="s">
        <v>70</v>
      </c>
    </row>
    <row r="15442" spans="17:63" ht="29.25" customHeight="1" x14ac:dyDescent="0.2">
      <c r="Q15442" s="92" t="s">
        <v>50</v>
      </c>
      <c r="BF15442" s="101" t="s">
        <v>58</v>
      </c>
      <c r="BK15442" s="98" t="s">
        <v>70</v>
      </c>
    </row>
    <row r="15443" spans="17:63" ht="29.25" customHeight="1" x14ac:dyDescent="0.2">
      <c r="Q15443" s="92" t="s">
        <v>50</v>
      </c>
      <c r="BF15443" s="101" t="s">
        <v>58</v>
      </c>
      <c r="BK15443" s="98" t="s">
        <v>70</v>
      </c>
    </row>
    <row r="15444" spans="17:63" ht="29.25" customHeight="1" x14ac:dyDescent="0.2">
      <c r="Q15444" s="92" t="s">
        <v>50</v>
      </c>
      <c r="BF15444" s="101" t="s">
        <v>58</v>
      </c>
      <c r="BK15444" s="98" t="s">
        <v>70</v>
      </c>
    </row>
    <row r="15445" spans="17:63" ht="29.25" customHeight="1" x14ac:dyDescent="0.2">
      <c r="Q15445" s="92" t="s">
        <v>50</v>
      </c>
      <c r="BF15445" s="101" t="s">
        <v>58</v>
      </c>
      <c r="BK15445" s="98" t="s">
        <v>70</v>
      </c>
    </row>
    <row r="15446" spans="17:63" ht="29.25" customHeight="1" x14ac:dyDescent="0.2">
      <c r="Q15446" s="92" t="s">
        <v>50</v>
      </c>
      <c r="BF15446" s="101" t="s">
        <v>58</v>
      </c>
      <c r="BK15446" s="98" t="s">
        <v>70</v>
      </c>
    </row>
    <row r="15447" spans="17:63" ht="29.25" customHeight="1" x14ac:dyDescent="0.2">
      <c r="Q15447" s="92" t="s">
        <v>50</v>
      </c>
      <c r="BF15447" s="101" t="s">
        <v>58</v>
      </c>
      <c r="BK15447" s="98" t="s">
        <v>70</v>
      </c>
    </row>
    <row r="15448" spans="17:63" ht="29.25" customHeight="1" x14ac:dyDescent="0.2">
      <c r="Q15448" s="92" t="s">
        <v>50</v>
      </c>
      <c r="BF15448" s="101" t="s">
        <v>58</v>
      </c>
      <c r="BK15448" s="98" t="s">
        <v>70</v>
      </c>
    </row>
    <row r="15449" spans="17:63" ht="29.25" customHeight="1" x14ac:dyDescent="0.2">
      <c r="Q15449" s="92" t="s">
        <v>50</v>
      </c>
      <c r="BF15449" s="101" t="s">
        <v>58</v>
      </c>
      <c r="BK15449" s="98" t="s">
        <v>70</v>
      </c>
    </row>
    <row r="15450" spans="17:63" ht="29.25" customHeight="1" x14ac:dyDescent="0.2">
      <c r="Q15450" s="92" t="s">
        <v>50</v>
      </c>
      <c r="BF15450" s="101" t="s">
        <v>58</v>
      </c>
      <c r="BK15450" s="98" t="s">
        <v>70</v>
      </c>
    </row>
    <row r="15451" spans="17:63" ht="29.25" customHeight="1" x14ac:dyDescent="0.2">
      <c r="Q15451" s="92" t="s">
        <v>50</v>
      </c>
      <c r="BF15451" s="101" t="s">
        <v>58</v>
      </c>
      <c r="BK15451" s="98" t="s">
        <v>70</v>
      </c>
    </row>
    <row r="15452" spans="17:63" ht="29.25" customHeight="1" x14ac:dyDescent="0.2">
      <c r="Q15452" s="92" t="s">
        <v>50</v>
      </c>
      <c r="BF15452" s="101" t="s">
        <v>58</v>
      </c>
      <c r="BK15452" s="98" t="s">
        <v>70</v>
      </c>
    </row>
    <row r="15453" spans="17:63" ht="29.25" customHeight="1" x14ac:dyDescent="0.2">
      <c r="Q15453" s="92" t="s">
        <v>50</v>
      </c>
      <c r="BF15453" s="101" t="s">
        <v>58</v>
      </c>
      <c r="BK15453" s="98" t="s">
        <v>70</v>
      </c>
    </row>
    <row r="15454" spans="17:63" ht="29.25" customHeight="1" x14ac:dyDescent="0.2">
      <c r="Q15454" s="92" t="s">
        <v>50</v>
      </c>
      <c r="BF15454" s="101" t="s">
        <v>58</v>
      </c>
      <c r="BK15454" s="98" t="s">
        <v>70</v>
      </c>
    </row>
    <row r="15455" spans="17:63" ht="29.25" customHeight="1" x14ac:dyDescent="0.2">
      <c r="Q15455" s="92" t="s">
        <v>50</v>
      </c>
      <c r="BF15455" s="101" t="s">
        <v>58</v>
      </c>
      <c r="BK15455" s="98" t="s">
        <v>70</v>
      </c>
    </row>
    <row r="15456" spans="17:63" ht="29.25" customHeight="1" x14ac:dyDescent="0.2">
      <c r="Q15456" s="92" t="s">
        <v>50</v>
      </c>
      <c r="BF15456" s="101" t="s">
        <v>58</v>
      </c>
      <c r="BK15456" s="98" t="s">
        <v>70</v>
      </c>
    </row>
    <row r="15457" spans="17:63" ht="29.25" customHeight="1" x14ac:dyDescent="0.2">
      <c r="Q15457" s="92" t="s">
        <v>50</v>
      </c>
      <c r="BF15457" s="101" t="s">
        <v>58</v>
      </c>
      <c r="BK15457" s="98" t="s">
        <v>70</v>
      </c>
    </row>
    <row r="15458" spans="17:63" ht="29.25" customHeight="1" x14ac:dyDescent="0.2">
      <c r="Q15458" s="92" t="s">
        <v>50</v>
      </c>
      <c r="BF15458" s="101" t="s">
        <v>58</v>
      </c>
      <c r="BK15458" s="98" t="s">
        <v>70</v>
      </c>
    </row>
    <row r="15459" spans="17:63" ht="29.25" customHeight="1" x14ac:dyDescent="0.2">
      <c r="Q15459" s="92" t="s">
        <v>50</v>
      </c>
      <c r="BF15459" s="101" t="s">
        <v>58</v>
      </c>
      <c r="BK15459" s="98" t="s">
        <v>70</v>
      </c>
    </row>
    <row r="15460" spans="17:63" ht="29.25" customHeight="1" x14ac:dyDescent="0.2">
      <c r="Q15460" s="92" t="s">
        <v>50</v>
      </c>
      <c r="BF15460" s="101" t="s">
        <v>58</v>
      </c>
      <c r="BK15460" s="98" t="s">
        <v>70</v>
      </c>
    </row>
    <row r="15461" spans="17:63" ht="29.25" customHeight="1" x14ac:dyDescent="0.2">
      <c r="Q15461" s="92" t="s">
        <v>50</v>
      </c>
      <c r="BF15461" s="101" t="s">
        <v>58</v>
      </c>
      <c r="BK15461" s="98" t="s">
        <v>70</v>
      </c>
    </row>
    <row r="15462" spans="17:63" ht="29.25" customHeight="1" x14ac:dyDescent="0.2">
      <c r="Q15462" s="92" t="s">
        <v>50</v>
      </c>
      <c r="BF15462" s="101" t="s">
        <v>58</v>
      </c>
      <c r="BK15462" s="98" t="s">
        <v>70</v>
      </c>
    </row>
    <row r="15463" spans="17:63" ht="29.25" customHeight="1" x14ac:dyDescent="0.2">
      <c r="Q15463" s="92" t="s">
        <v>50</v>
      </c>
      <c r="BF15463" s="101" t="s">
        <v>58</v>
      </c>
      <c r="BK15463" s="98" t="s">
        <v>70</v>
      </c>
    </row>
    <row r="15464" spans="17:63" ht="29.25" customHeight="1" x14ac:dyDescent="0.2">
      <c r="Q15464" s="92" t="s">
        <v>50</v>
      </c>
      <c r="BF15464" s="101" t="s">
        <v>58</v>
      </c>
      <c r="BK15464" s="98" t="s">
        <v>70</v>
      </c>
    </row>
    <row r="15465" spans="17:63" ht="29.25" customHeight="1" x14ac:dyDescent="0.2">
      <c r="Q15465" s="92" t="s">
        <v>50</v>
      </c>
      <c r="BF15465" s="101" t="s">
        <v>58</v>
      </c>
      <c r="BK15465" s="98" t="s">
        <v>70</v>
      </c>
    </row>
    <row r="15466" spans="17:63" ht="29.25" customHeight="1" x14ac:dyDescent="0.2">
      <c r="Q15466" s="92" t="s">
        <v>50</v>
      </c>
      <c r="BF15466" s="101" t="s">
        <v>58</v>
      </c>
      <c r="BK15466" s="98" t="s">
        <v>70</v>
      </c>
    </row>
    <row r="15467" spans="17:63" ht="29.25" customHeight="1" x14ac:dyDescent="0.2">
      <c r="Q15467" s="92" t="s">
        <v>50</v>
      </c>
      <c r="BF15467" s="101" t="s">
        <v>58</v>
      </c>
      <c r="BK15467" s="98" t="s">
        <v>70</v>
      </c>
    </row>
    <row r="15468" spans="17:63" ht="29.25" customHeight="1" x14ac:dyDescent="0.2">
      <c r="Q15468" s="92" t="s">
        <v>50</v>
      </c>
      <c r="BF15468" s="101" t="s">
        <v>58</v>
      </c>
      <c r="BK15468" s="98" t="s">
        <v>70</v>
      </c>
    </row>
    <row r="15469" spans="17:63" ht="29.25" customHeight="1" x14ac:dyDescent="0.2">
      <c r="Q15469" s="92" t="s">
        <v>50</v>
      </c>
      <c r="BF15469" s="101" t="s">
        <v>58</v>
      </c>
      <c r="BK15469" s="98" t="s">
        <v>70</v>
      </c>
    </row>
    <row r="15470" spans="17:63" ht="29.25" customHeight="1" x14ac:dyDescent="0.2">
      <c r="Q15470" s="92" t="s">
        <v>50</v>
      </c>
      <c r="BF15470" s="101" t="s">
        <v>58</v>
      </c>
      <c r="BK15470" s="98" t="s">
        <v>70</v>
      </c>
    </row>
    <row r="15471" spans="17:63" ht="29.25" customHeight="1" x14ac:dyDescent="0.2">
      <c r="Q15471" s="92" t="s">
        <v>50</v>
      </c>
      <c r="BF15471" s="101" t="s">
        <v>58</v>
      </c>
      <c r="BK15471" s="98" t="s">
        <v>70</v>
      </c>
    </row>
    <row r="15472" spans="17:63" ht="29.25" customHeight="1" x14ac:dyDescent="0.2">
      <c r="Q15472" s="92" t="s">
        <v>50</v>
      </c>
      <c r="BF15472" s="101" t="s">
        <v>58</v>
      </c>
      <c r="BK15472" s="98" t="s">
        <v>70</v>
      </c>
    </row>
    <row r="15473" spans="17:63" ht="29.25" customHeight="1" x14ac:dyDescent="0.2">
      <c r="Q15473" s="92" t="s">
        <v>50</v>
      </c>
      <c r="BF15473" s="101" t="s">
        <v>58</v>
      </c>
      <c r="BK15473" s="98" t="s">
        <v>70</v>
      </c>
    </row>
    <row r="15474" spans="17:63" ht="29.25" customHeight="1" x14ac:dyDescent="0.2">
      <c r="Q15474" s="92" t="s">
        <v>50</v>
      </c>
      <c r="BF15474" s="101" t="s">
        <v>58</v>
      </c>
      <c r="BK15474" s="98" t="s">
        <v>70</v>
      </c>
    </row>
    <row r="15475" spans="17:63" ht="29.25" customHeight="1" x14ac:dyDescent="0.2">
      <c r="Q15475" s="92" t="s">
        <v>50</v>
      </c>
      <c r="BF15475" s="101" t="s">
        <v>58</v>
      </c>
      <c r="BK15475" s="98" t="s">
        <v>70</v>
      </c>
    </row>
    <row r="15476" spans="17:63" ht="29.25" customHeight="1" x14ac:dyDescent="0.2">
      <c r="Q15476" s="92" t="s">
        <v>50</v>
      </c>
      <c r="BF15476" s="101" t="s">
        <v>58</v>
      </c>
      <c r="BK15476" s="98" t="s">
        <v>70</v>
      </c>
    </row>
    <row r="15477" spans="17:63" ht="29.25" customHeight="1" x14ac:dyDescent="0.2">
      <c r="Q15477" s="92" t="s">
        <v>50</v>
      </c>
      <c r="BF15477" s="101" t="s">
        <v>58</v>
      </c>
      <c r="BK15477" s="98" t="s">
        <v>70</v>
      </c>
    </row>
    <row r="15478" spans="17:63" ht="29.25" customHeight="1" x14ac:dyDescent="0.2">
      <c r="Q15478" s="92" t="s">
        <v>50</v>
      </c>
      <c r="BF15478" s="101" t="s">
        <v>58</v>
      </c>
      <c r="BK15478" s="98" t="s">
        <v>70</v>
      </c>
    </row>
    <row r="15479" spans="17:63" ht="29.25" customHeight="1" x14ac:dyDescent="0.2">
      <c r="Q15479" s="92" t="s">
        <v>50</v>
      </c>
      <c r="BF15479" s="101" t="s">
        <v>58</v>
      </c>
      <c r="BK15479" s="98" t="s">
        <v>70</v>
      </c>
    </row>
    <row r="15480" spans="17:63" ht="29.25" customHeight="1" x14ac:dyDescent="0.2">
      <c r="Q15480" s="92" t="s">
        <v>50</v>
      </c>
      <c r="BF15480" s="101" t="s">
        <v>58</v>
      </c>
      <c r="BK15480" s="98" t="s">
        <v>70</v>
      </c>
    </row>
    <row r="15481" spans="17:63" ht="29.25" customHeight="1" x14ac:dyDescent="0.2">
      <c r="Q15481" s="92" t="s">
        <v>50</v>
      </c>
      <c r="BF15481" s="101" t="s">
        <v>58</v>
      </c>
      <c r="BK15481" s="98" t="s">
        <v>70</v>
      </c>
    </row>
    <row r="15482" spans="17:63" ht="29.25" customHeight="1" x14ac:dyDescent="0.2">
      <c r="Q15482" s="92" t="s">
        <v>50</v>
      </c>
      <c r="BF15482" s="101" t="s">
        <v>58</v>
      </c>
      <c r="BK15482" s="98" t="s">
        <v>70</v>
      </c>
    </row>
    <row r="15483" spans="17:63" ht="29.25" customHeight="1" x14ac:dyDescent="0.2">
      <c r="Q15483" s="92" t="s">
        <v>50</v>
      </c>
      <c r="BF15483" s="101" t="s">
        <v>58</v>
      </c>
      <c r="BK15483" s="98" t="s">
        <v>70</v>
      </c>
    </row>
    <row r="15484" spans="17:63" ht="29.25" customHeight="1" x14ac:dyDescent="0.2">
      <c r="Q15484" s="92" t="s">
        <v>50</v>
      </c>
      <c r="BF15484" s="101" t="s">
        <v>58</v>
      </c>
      <c r="BK15484" s="98" t="s">
        <v>70</v>
      </c>
    </row>
    <row r="15485" spans="17:63" ht="29.25" customHeight="1" x14ac:dyDescent="0.2">
      <c r="Q15485" s="92" t="s">
        <v>50</v>
      </c>
      <c r="BF15485" s="101" t="s">
        <v>58</v>
      </c>
      <c r="BK15485" s="98" t="s">
        <v>70</v>
      </c>
    </row>
    <row r="15486" spans="17:63" ht="29.25" customHeight="1" x14ac:dyDescent="0.2">
      <c r="Q15486" s="92" t="s">
        <v>50</v>
      </c>
      <c r="BF15486" s="101" t="s">
        <v>58</v>
      </c>
      <c r="BK15486" s="98" t="s">
        <v>70</v>
      </c>
    </row>
    <row r="15487" spans="17:63" ht="29.25" customHeight="1" x14ac:dyDescent="0.2">
      <c r="Q15487" s="92" t="s">
        <v>50</v>
      </c>
      <c r="BF15487" s="101" t="s">
        <v>58</v>
      </c>
      <c r="BK15487" s="98" t="s">
        <v>70</v>
      </c>
    </row>
    <row r="15488" spans="17:63" ht="29.25" customHeight="1" x14ac:dyDescent="0.2">
      <c r="Q15488" s="92" t="s">
        <v>50</v>
      </c>
      <c r="BF15488" s="101" t="s">
        <v>58</v>
      </c>
      <c r="BK15488" s="98" t="s">
        <v>70</v>
      </c>
    </row>
    <row r="15489" spans="17:63" ht="29.25" customHeight="1" x14ac:dyDescent="0.2">
      <c r="Q15489" s="92" t="s">
        <v>50</v>
      </c>
      <c r="BF15489" s="101" t="s">
        <v>58</v>
      </c>
      <c r="BK15489" s="98" t="s">
        <v>70</v>
      </c>
    </row>
    <row r="15490" spans="17:63" ht="29.25" customHeight="1" x14ac:dyDescent="0.2">
      <c r="Q15490" s="92" t="s">
        <v>50</v>
      </c>
      <c r="BF15490" s="101" t="s">
        <v>58</v>
      </c>
      <c r="BK15490" s="98" t="s">
        <v>70</v>
      </c>
    </row>
    <row r="15491" spans="17:63" ht="29.25" customHeight="1" x14ac:dyDescent="0.2">
      <c r="Q15491" s="92" t="s">
        <v>50</v>
      </c>
      <c r="BF15491" s="101" t="s">
        <v>58</v>
      </c>
      <c r="BK15491" s="98" t="s">
        <v>70</v>
      </c>
    </row>
    <row r="15492" spans="17:63" ht="29.25" customHeight="1" x14ac:dyDescent="0.2">
      <c r="Q15492" s="92" t="s">
        <v>50</v>
      </c>
      <c r="BF15492" s="101" t="s">
        <v>58</v>
      </c>
      <c r="BK15492" s="98" t="s">
        <v>70</v>
      </c>
    </row>
    <row r="15493" spans="17:63" ht="29.25" customHeight="1" x14ac:dyDescent="0.2">
      <c r="Q15493" s="92" t="s">
        <v>50</v>
      </c>
      <c r="BF15493" s="101" t="s">
        <v>58</v>
      </c>
      <c r="BK15493" s="98" t="s">
        <v>70</v>
      </c>
    </row>
    <row r="15494" spans="17:63" ht="29.25" customHeight="1" x14ac:dyDescent="0.2">
      <c r="Q15494" s="92" t="s">
        <v>50</v>
      </c>
      <c r="BF15494" s="101" t="s">
        <v>58</v>
      </c>
      <c r="BK15494" s="98" t="s">
        <v>70</v>
      </c>
    </row>
    <row r="15495" spans="17:63" ht="29.25" customHeight="1" x14ac:dyDescent="0.2">
      <c r="Q15495" s="92" t="s">
        <v>50</v>
      </c>
      <c r="BF15495" s="101" t="s">
        <v>58</v>
      </c>
      <c r="BK15495" s="98" t="s">
        <v>70</v>
      </c>
    </row>
    <row r="15496" spans="17:63" ht="29.25" customHeight="1" x14ac:dyDescent="0.2">
      <c r="Q15496" s="92" t="s">
        <v>50</v>
      </c>
      <c r="BF15496" s="101" t="s">
        <v>58</v>
      </c>
      <c r="BK15496" s="98" t="s">
        <v>70</v>
      </c>
    </row>
    <row r="15497" spans="17:63" ht="29.25" customHeight="1" x14ac:dyDescent="0.2">
      <c r="Q15497" s="92" t="s">
        <v>50</v>
      </c>
      <c r="BF15497" s="101" t="s">
        <v>58</v>
      </c>
      <c r="BK15497" s="98" t="s">
        <v>70</v>
      </c>
    </row>
    <row r="15498" spans="17:63" ht="29.25" customHeight="1" x14ac:dyDescent="0.2">
      <c r="Q15498" s="92" t="s">
        <v>50</v>
      </c>
      <c r="BF15498" s="101" t="s">
        <v>58</v>
      </c>
      <c r="BK15498" s="98" t="s">
        <v>70</v>
      </c>
    </row>
    <row r="15499" spans="17:63" ht="29.25" customHeight="1" x14ac:dyDescent="0.2">
      <c r="Q15499" s="92" t="s">
        <v>50</v>
      </c>
      <c r="BF15499" s="101" t="s">
        <v>58</v>
      </c>
      <c r="BK15499" s="98" t="s">
        <v>70</v>
      </c>
    </row>
    <row r="15500" spans="17:63" ht="29.25" customHeight="1" x14ac:dyDescent="0.2">
      <c r="Q15500" s="92" t="s">
        <v>50</v>
      </c>
      <c r="BF15500" s="101" t="s">
        <v>58</v>
      </c>
      <c r="BK15500" s="98" t="s">
        <v>70</v>
      </c>
    </row>
    <row r="15501" spans="17:63" ht="29.25" customHeight="1" x14ac:dyDescent="0.2">
      <c r="Q15501" s="92" t="s">
        <v>50</v>
      </c>
      <c r="BF15501" s="101" t="s">
        <v>58</v>
      </c>
      <c r="BK15501" s="98" t="s">
        <v>70</v>
      </c>
    </row>
    <row r="15502" spans="17:63" ht="29.25" customHeight="1" x14ac:dyDescent="0.2">
      <c r="Q15502" s="92" t="s">
        <v>50</v>
      </c>
      <c r="BF15502" s="101" t="s">
        <v>58</v>
      </c>
      <c r="BK15502" s="98" t="s">
        <v>70</v>
      </c>
    </row>
    <row r="15503" spans="17:63" ht="29.25" customHeight="1" x14ac:dyDescent="0.2">
      <c r="Q15503" s="92" t="s">
        <v>50</v>
      </c>
      <c r="BF15503" s="101" t="s">
        <v>58</v>
      </c>
      <c r="BK15503" s="98" t="s">
        <v>70</v>
      </c>
    </row>
    <row r="15504" spans="17:63" ht="29.25" customHeight="1" x14ac:dyDescent="0.2">
      <c r="Q15504" s="92" t="s">
        <v>50</v>
      </c>
      <c r="BF15504" s="101" t="s">
        <v>58</v>
      </c>
      <c r="BK15504" s="98" t="s">
        <v>70</v>
      </c>
    </row>
    <row r="15505" spans="17:63" ht="29.25" customHeight="1" x14ac:dyDescent="0.2">
      <c r="Q15505" s="92" t="s">
        <v>50</v>
      </c>
      <c r="BF15505" s="101" t="s">
        <v>58</v>
      </c>
      <c r="BK15505" s="98" t="s">
        <v>70</v>
      </c>
    </row>
    <row r="15506" spans="17:63" ht="29.25" customHeight="1" x14ac:dyDescent="0.2">
      <c r="Q15506" s="92" t="s">
        <v>50</v>
      </c>
      <c r="BF15506" s="101" t="s">
        <v>58</v>
      </c>
      <c r="BK15506" s="98" t="s">
        <v>70</v>
      </c>
    </row>
    <row r="15507" spans="17:63" ht="29.25" customHeight="1" x14ac:dyDescent="0.2">
      <c r="Q15507" s="92" t="s">
        <v>50</v>
      </c>
      <c r="BF15507" s="101" t="s">
        <v>58</v>
      </c>
      <c r="BK15507" s="98" t="s">
        <v>70</v>
      </c>
    </row>
    <row r="15508" spans="17:63" ht="29.25" customHeight="1" x14ac:dyDescent="0.2">
      <c r="Q15508" s="92" t="s">
        <v>50</v>
      </c>
      <c r="BF15508" s="101" t="s">
        <v>58</v>
      </c>
      <c r="BK15508" s="98" t="s">
        <v>70</v>
      </c>
    </row>
    <row r="15509" spans="17:63" ht="29.25" customHeight="1" x14ac:dyDescent="0.2">
      <c r="Q15509" s="92" t="s">
        <v>50</v>
      </c>
      <c r="BF15509" s="101" t="s">
        <v>58</v>
      </c>
      <c r="BK15509" s="98" t="s">
        <v>70</v>
      </c>
    </row>
    <row r="15510" spans="17:63" ht="29.25" customHeight="1" x14ac:dyDescent="0.2">
      <c r="Q15510" s="92" t="s">
        <v>50</v>
      </c>
      <c r="BF15510" s="101" t="s">
        <v>58</v>
      </c>
      <c r="BK15510" s="98" t="s">
        <v>70</v>
      </c>
    </row>
    <row r="15511" spans="17:63" ht="29.25" customHeight="1" x14ac:dyDescent="0.2">
      <c r="Q15511" s="92" t="s">
        <v>50</v>
      </c>
      <c r="BF15511" s="101" t="s">
        <v>58</v>
      </c>
      <c r="BK15511" s="98" t="s">
        <v>70</v>
      </c>
    </row>
    <row r="15512" spans="17:63" ht="29.25" customHeight="1" x14ac:dyDescent="0.2">
      <c r="Q15512" s="92" t="s">
        <v>50</v>
      </c>
      <c r="BF15512" s="101" t="s">
        <v>58</v>
      </c>
      <c r="BK15512" s="98" t="s">
        <v>70</v>
      </c>
    </row>
    <row r="15513" spans="17:63" ht="29.25" customHeight="1" x14ac:dyDescent="0.2">
      <c r="Q15513" s="92" t="s">
        <v>50</v>
      </c>
      <c r="BF15513" s="101" t="s">
        <v>58</v>
      </c>
      <c r="BK15513" s="98" t="s">
        <v>70</v>
      </c>
    </row>
    <row r="15514" spans="17:63" ht="29.25" customHeight="1" x14ac:dyDescent="0.2">
      <c r="Q15514" s="92" t="s">
        <v>50</v>
      </c>
      <c r="BF15514" s="101" t="s">
        <v>58</v>
      </c>
      <c r="BK15514" s="98" t="s">
        <v>70</v>
      </c>
    </row>
    <row r="15515" spans="17:63" ht="29.25" customHeight="1" x14ac:dyDescent="0.2">
      <c r="Q15515" s="92" t="s">
        <v>50</v>
      </c>
      <c r="BF15515" s="101" t="s">
        <v>58</v>
      </c>
      <c r="BK15515" s="98" t="s">
        <v>70</v>
      </c>
    </row>
    <row r="15516" spans="17:63" ht="29.25" customHeight="1" x14ac:dyDescent="0.2">
      <c r="Q15516" s="92" t="s">
        <v>50</v>
      </c>
      <c r="BF15516" s="101" t="s">
        <v>58</v>
      </c>
      <c r="BK15516" s="98" t="s">
        <v>70</v>
      </c>
    </row>
    <row r="15517" spans="17:63" ht="29.25" customHeight="1" x14ac:dyDescent="0.2">
      <c r="Q15517" s="92" t="s">
        <v>50</v>
      </c>
      <c r="BF15517" s="101" t="s">
        <v>58</v>
      </c>
      <c r="BK15517" s="98" t="s">
        <v>70</v>
      </c>
    </row>
    <row r="15518" spans="17:63" ht="29.25" customHeight="1" x14ac:dyDescent="0.2">
      <c r="Q15518" s="92" t="s">
        <v>50</v>
      </c>
      <c r="BF15518" s="101" t="s">
        <v>58</v>
      </c>
      <c r="BK15518" s="98" t="s">
        <v>70</v>
      </c>
    </row>
    <row r="15519" spans="17:63" ht="29.25" customHeight="1" x14ac:dyDescent="0.2">
      <c r="Q15519" s="92" t="s">
        <v>50</v>
      </c>
      <c r="BF15519" s="101" t="s">
        <v>58</v>
      </c>
      <c r="BK15519" s="98" t="s">
        <v>70</v>
      </c>
    </row>
    <row r="15520" spans="17:63" ht="29.25" customHeight="1" x14ac:dyDescent="0.2">
      <c r="Q15520" s="92" t="s">
        <v>50</v>
      </c>
      <c r="BF15520" s="101" t="s">
        <v>58</v>
      </c>
      <c r="BK15520" s="98" t="s">
        <v>70</v>
      </c>
    </row>
    <row r="15521" spans="17:63" ht="29.25" customHeight="1" x14ac:dyDescent="0.2">
      <c r="Q15521" s="92" t="s">
        <v>50</v>
      </c>
      <c r="BF15521" s="101" t="s">
        <v>58</v>
      </c>
      <c r="BK15521" s="98" t="s">
        <v>70</v>
      </c>
    </row>
    <row r="15522" spans="17:63" ht="29.25" customHeight="1" x14ac:dyDescent="0.2">
      <c r="Q15522" s="92" t="s">
        <v>50</v>
      </c>
      <c r="BF15522" s="101" t="s">
        <v>58</v>
      </c>
      <c r="BK15522" s="98" t="s">
        <v>70</v>
      </c>
    </row>
    <row r="15523" spans="17:63" ht="29.25" customHeight="1" x14ac:dyDescent="0.2">
      <c r="Q15523" s="92" t="s">
        <v>50</v>
      </c>
      <c r="BF15523" s="101" t="s">
        <v>58</v>
      </c>
      <c r="BK15523" s="98" t="s">
        <v>70</v>
      </c>
    </row>
    <row r="15524" spans="17:63" ht="29.25" customHeight="1" x14ac:dyDescent="0.2">
      <c r="Q15524" s="92" t="s">
        <v>50</v>
      </c>
      <c r="BF15524" s="101" t="s">
        <v>58</v>
      </c>
      <c r="BK15524" s="98" t="s">
        <v>70</v>
      </c>
    </row>
    <row r="15525" spans="17:63" ht="29.25" customHeight="1" x14ac:dyDescent="0.2">
      <c r="Q15525" s="92" t="s">
        <v>50</v>
      </c>
      <c r="BF15525" s="101" t="s">
        <v>58</v>
      </c>
      <c r="BK15525" s="98" t="s">
        <v>70</v>
      </c>
    </row>
    <row r="15526" spans="17:63" ht="29.25" customHeight="1" x14ac:dyDescent="0.2">
      <c r="Q15526" s="92" t="s">
        <v>50</v>
      </c>
      <c r="BF15526" s="101" t="s">
        <v>58</v>
      </c>
      <c r="BK15526" s="98" t="s">
        <v>70</v>
      </c>
    </row>
    <row r="15527" spans="17:63" ht="29.25" customHeight="1" x14ac:dyDescent="0.2">
      <c r="Q15527" s="92" t="s">
        <v>50</v>
      </c>
      <c r="BF15527" s="101" t="s">
        <v>58</v>
      </c>
      <c r="BK15527" s="98" t="s">
        <v>70</v>
      </c>
    </row>
    <row r="15528" spans="17:63" ht="29.25" customHeight="1" x14ac:dyDescent="0.2">
      <c r="Q15528" s="92" t="s">
        <v>50</v>
      </c>
      <c r="BF15528" s="101" t="s">
        <v>58</v>
      </c>
      <c r="BK15528" s="98" t="s">
        <v>70</v>
      </c>
    </row>
    <row r="15529" spans="17:63" ht="29.25" customHeight="1" x14ac:dyDescent="0.2">
      <c r="Q15529" s="92" t="s">
        <v>50</v>
      </c>
      <c r="BF15529" s="101" t="s">
        <v>58</v>
      </c>
      <c r="BK15529" s="98" t="s">
        <v>70</v>
      </c>
    </row>
    <row r="15530" spans="17:63" ht="29.25" customHeight="1" x14ac:dyDescent="0.2">
      <c r="Q15530" s="92" t="s">
        <v>50</v>
      </c>
      <c r="BF15530" s="101" t="s">
        <v>58</v>
      </c>
      <c r="BK15530" s="98" t="s">
        <v>70</v>
      </c>
    </row>
    <row r="15531" spans="17:63" ht="29.25" customHeight="1" x14ac:dyDescent="0.2">
      <c r="Q15531" s="92" t="s">
        <v>50</v>
      </c>
      <c r="BF15531" s="101" t="s">
        <v>58</v>
      </c>
      <c r="BK15531" s="98" t="s">
        <v>70</v>
      </c>
    </row>
    <row r="15532" spans="17:63" ht="29.25" customHeight="1" x14ac:dyDescent="0.2">
      <c r="Q15532" s="92" t="s">
        <v>50</v>
      </c>
      <c r="BF15532" s="101" t="s">
        <v>58</v>
      </c>
      <c r="BK15532" s="98" t="s">
        <v>70</v>
      </c>
    </row>
    <row r="15533" spans="17:63" ht="29.25" customHeight="1" x14ac:dyDescent="0.2">
      <c r="Q15533" s="92" t="s">
        <v>50</v>
      </c>
      <c r="BF15533" s="101" t="s">
        <v>58</v>
      </c>
      <c r="BK15533" s="98" t="s">
        <v>70</v>
      </c>
    </row>
    <row r="15534" spans="17:63" ht="29.25" customHeight="1" x14ac:dyDescent="0.2">
      <c r="Q15534" s="92" t="s">
        <v>50</v>
      </c>
      <c r="BF15534" s="101" t="s">
        <v>58</v>
      </c>
      <c r="BK15534" s="98" t="s">
        <v>70</v>
      </c>
    </row>
    <row r="15535" spans="17:63" ht="29.25" customHeight="1" x14ac:dyDescent="0.2">
      <c r="Q15535" s="92" t="s">
        <v>50</v>
      </c>
      <c r="BF15535" s="101" t="s">
        <v>58</v>
      </c>
      <c r="BK15535" s="98" t="s">
        <v>70</v>
      </c>
    </row>
    <row r="15536" spans="17:63" ht="29.25" customHeight="1" x14ac:dyDescent="0.2">
      <c r="Q15536" s="92" t="s">
        <v>50</v>
      </c>
      <c r="BF15536" s="101" t="s">
        <v>58</v>
      </c>
      <c r="BK15536" s="98" t="s">
        <v>70</v>
      </c>
    </row>
    <row r="15537" spans="17:63" ht="29.25" customHeight="1" x14ac:dyDescent="0.2">
      <c r="Q15537" s="92" t="s">
        <v>50</v>
      </c>
      <c r="BF15537" s="101" t="s">
        <v>58</v>
      </c>
      <c r="BK15537" s="98" t="s">
        <v>70</v>
      </c>
    </row>
    <row r="15538" spans="17:63" ht="29.25" customHeight="1" x14ac:dyDescent="0.2">
      <c r="Q15538" s="92" t="s">
        <v>50</v>
      </c>
      <c r="BF15538" s="101" t="s">
        <v>58</v>
      </c>
      <c r="BK15538" s="98" t="s">
        <v>70</v>
      </c>
    </row>
    <row r="15539" spans="17:63" ht="29.25" customHeight="1" x14ac:dyDescent="0.2">
      <c r="Q15539" s="92" t="s">
        <v>50</v>
      </c>
      <c r="BF15539" s="101" t="s">
        <v>58</v>
      </c>
      <c r="BK15539" s="98" t="s">
        <v>70</v>
      </c>
    </row>
    <row r="15540" spans="17:63" ht="29.25" customHeight="1" x14ac:dyDescent="0.2">
      <c r="Q15540" s="92" t="s">
        <v>50</v>
      </c>
      <c r="BF15540" s="101" t="s">
        <v>58</v>
      </c>
      <c r="BK15540" s="98" t="s">
        <v>70</v>
      </c>
    </row>
    <row r="15541" spans="17:63" ht="29.25" customHeight="1" x14ac:dyDescent="0.2">
      <c r="Q15541" s="92" t="s">
        <v>50</v>
      </c>
      <c r="BF15541" s="101" t="s">
        <v>58</v>
      </c>
      <c r="BK15541" s="98" t="s">
        <v>70</v>
      </c>
    </row>
    <row r="15542" spans="17:63" ht="29.25" customHeight="1" x14ac:dyDescent="0.2">
      <c r="Q15542" s="92" t="s">
        <v>50</v>
      </c>
      <c r="BF15542" s="101" t="s">
        <v>58</v>
      </c>
      <c r="BK15542" s="98" t="s">
        <v>70</v>
      </c>
    </row>
    <row r="15543" spans="17:63" ht="29.25" customHeight="1" x14ac:dyDescent="0.2">
      <c r="Q15543" s="92" t="s">
        <v>50</v>
      </c>
      <c r="BF15543" s="101" t="s">
        <v>58</v>
      </c>
      <c r="BK15543" s="98" t="s">
        <v>70</v>
      </c>
    </row>
    <row r="15544" spans="17:63" ht="29.25" customHeight="1" x14ac:dyDescent="0.2">
      <c r="Q15544" s="92" t="s">
        <v>50</v>
      </c>
      <c r="BF15544" s="101" t="s">
        <v>58</v>
      </c>
      <c r="BK15544" s="98" t="s">
        <v>70</v>
      </c>
    </row>
    <row r="15545" spans="17:63" ht="29.25" customHeight="1" x14ac:dyDescent="0.2">
      <c r="Q15545" s="92" t="s">
        <v>50</v>
      </c>
      <c r="BF15545" s="101" t="s">
        <v>58</v>
      </c>
      <c r="BK15545" s="98" t="s">
        <v>70</v>
      </c>
    </row>
    <row r="15546" spans="17:63" ht="29.25" customHeight="1" x14ac:dyDescent="0.2">
      <c r="Q15546" s="92" t="s">
        <v>50</v>
      </c>
      <c r="BF15546" s="101" t="s">
        <v>58</v>
      </c>
      <c r="BK15546" s="98" t="s">
        <v>70</v>
      </c>
    </row>
    <row r="15547" spans="17:63" ht="29.25" customHeight="1" x14ac:dyDescent="0.2">
      <c r="Q15547" s="92" t="s">
        <v>50</v>
      </c>
      <c r="BF15547" s="101" t="s">
        <v>58</v>
      </c>
      <c r="BK15547" s="98" t="s">
        <v>70</v>
      </c>
    </row>
    <row r="15548" spans="17:63" ht="29.25" customHeight="1" x14ac:dyDescent="0.2">
      <c r="Q15548" s="92" t="s">
        <v>50</v>
      </c>
      <c r="BF15548" s="101" t="s">
        <v>58</v>
      </c>
      <c r="BK15548" s="98" t="s">
        <v>70</v>
      </c>
    </row>
    <row r="15549" spans="17:63" ht="29.25" customHeight="1" x14ac:dyDescent="0.2">
      <c r="Q15549" s="92" t="s">
        <v>50</v>
      </c>
      <c r="BF15549" s="101" t="s">
        <v>58</v>
      </c>
      <c r="BK15549" s="98" t="s">
        <v>70</v>
      </c>
    </row>
    <row r="15550" spans="17:63" ht="29.25" customHeight="1" x14ac:dyDescent="0.2">
      <c r="Q15550" s="92" t="s">
        <v>50</v>
      </c>
      <c r="BF15550" s="101" t="s">
        <v>58</v>
      </c>
      <c r="BK15550" s="98" t="s">
        <v>70</v>
      </c>
    </row>
    <row r="15551" spans="17:63" ht="29.25" customHeight="1" x14ac:dyDescent="0.2">
      <c r="Q15551" s="92" t="s">
        <v>50</v>
      </c>
      <c r="BF15551" s="101" t="s">
        <v>58</v>
      </c>
      <c r="BK15551" s="98" t="s">
        <v>70</v>
      </c>
    </row>
    <row r="15552" spans="17:63" ht="29.25" customHeight="1" x14ac:dyDescent="0.2">
      <c r="Q15552" s="92" t="s">
        <v>50</v>
      </c>
      <c r="BF15552" s="101" t="s">
        <v>58</v>
      </c>
      <c r="BK15552" s="98" t="s">
        <v>70</v>
      </c>
    </row>
    <row r="15553" spans="17:63" ht="29.25" customHeight="1" x14ac:dyDescent="0.2">
      <c r="Q15553" s="92" t="s">
        <v>50</v>
      </c>
      <c r="BF15553" s="101" t="s">
        <v>58</v>
      </c>
      <c r="BK15553" s="98" t="s">
        <v>70</v>
      </c>
    </row>
    <row r="15554" spans="17:63" ht="29.25" customHeight="1" x14ac:dyDescent="0.2">
      <c r="Q15554" s="92" t="s">
        <v>50</v>
      </c>
      <c r="BF15554" s="101" t="s">
        <v>58</v>
      </c>
      <c r="BK15554" s="98" t="s">
        <v>70</v>
      </c>
    </row>
    <row r="15555" spans="17:63" ht="29.25" customHeight="1" x14ac:dyDescent="0.2">
      <c r="Q15555" s="92" t="s">
        <v>50</v>
      </c>
      <c r="BF15555" s="101" t="s">
        <v>58</v>
      </c>
      <c r="BK15555" s="98" t="s">
        <v>70</v>
      </c>
    </row>
    <row r="15556" spans="17:63" ht="29.25" customHeight="1" x14ac:dyDescent="0.2">
      <c r="Q15556" s="92" t="s">
        <v>50</v>
      </c>
      <c r="BF15556" s="101" t="s">
        <v>58</v>
      </c>
      <c r="BK15556" s="98" t="s">
        <v>70</v>
      </c>
    </row>
    <row r="15557" spans="17:63" ht="29.25" customHeight="1" x14ac:dyDescent="0.2">
      <c r="Q15557" s="92" t="s">
        <v>50</v>
      </c>
      <c r="BF15557" s="101" t="s">
        <v>58</v>
      </c>
      <c r="BK15557" s="98" t="s">
        <v>70</v>
      </c>
    </row>
    <row r="15558" spans="17:63" ht="29.25" customHeight="1" x14ac:dyDescent="0.2">
      <c r="Q15558" s="92" t="s">
        <v>50</v>
      </c>
      <c r="BF15558" s="101" t="s">
        <v>58</v>
      </c>
      <c r="BK15558" s="98" t="s">
        <v>70</v>
      </c>
    </row>
    <row r="15559" spans="17:63" ht="29.25" customHeight="1" x14ac:dyDescent="0.2">
      <c r="Q15559" s="92" t="s">
        <v>50</v>
      </c>
      <c r="BF15559" s="101" t="s">
        <v>58</v>
      </c>
      <c r="BK15559" s="98" t="s">
        <v>70</v>
      </c>
    </row>
    <row r="15560" spans="17:63" ht="29.25" customHeight="1" x14ac:dyDescent="0.2">
      <c r="Q15560" s="92" t="s">
        <v>50</v>
      </c>
      <c r="BF15560" s="101" t="s">
        <v>58</v>
      </c>
      <c r="BK15560" s="98" t="s">
        <v>70</v>
      </c>
    </row>
    <row r="15561" spans="17:63" ht="29.25" customHeight="1" x14ac:dyDescent="0.2">
      <c r="Q15561" s="92" t="s">
        <v>50</v>
      </c>
      <c r="BF15561" s="101" t="s">
        <v>58</v>
      </c>
      <c r="BK15561" s="98" t="s">
        <v>70</v>
      </c>
    </row>
    <row r="15562" spans="17:63" ht="29.25" customHeight="1" x14ac:dyDescent="0.2">
      <c r="Q15562" s="92" t="s">
        <v>50</v>
      </c>
      <c r="BF15562" s="101" t="s">
        <v>58</v>
      </c>
      <c r="BK15562" s="98" t="s">
        <v>70</v>
      </c>
    </row>
    <row r="15563" spans="17:63" ht="29.25" customHeight="1" x14ac:dyDescent="0.2">
      <c r="Q15563" s="92" t="s">
        <v>50</v>
      </c>
      <c r="BF15563" s="101" t="s">
        <v>58</v>
      </c>
      <c r="BK15563" s="98" t="s">
        <v>70</v>
      </c>
    </row>
    <row r="15564" spans="17:63" ht="29.25" customHeight="1" x14ac:dyDescent="0.2">
      <c r="Q15564" s="92" t="s">
        <v>50</v>
      </c>
      <c r="BF15564" s="101" t="s">
        <v>58</v>
      </c>
      <c r="BK15564" s="98" t="s">
        <v>70</v>
      </c>
    </row>
    <row r="15565" spans="17:63" ht="29.25" customHeight="1" x14ac:dyDescent="0.2">
      <c r="Q15565" s="92" t="s">
        <v>50</v>
      </c>
      <c r="BF15565" s="101" t="s">
        <v>58</v>
      </c>
      <c r="BK15565" s="98" t="s">
        <v>70</v>
      </c>
    </row>
    <row r="15566" spans="17:63" ht="29.25" customHeight="1" x14ac:dyDescent="0.2">
      <c r="Q15566" s="92" t="s">
        <v>50</v>
      </c>
      <c r="BF15566" s="101" t="s">
        <v>58</v>
      </c>
      <c r="BK15566" s="98" t="s">
        <v>70</v>
      </c>
    </row>
    <row r="15567" spans="17:63" ht="29.25" customHeight="1" x14ac:dyDescent="0.2">
      <c r="Q15567" s="92" t="s">
        <v>50</v>
      </c>
      <c r="BF15567" s="101" t="s">
        <v>58</v>
      </c>
      <c r="BK15567" s="98" t="s">
        <v>70</v>
      </c>
    </row>
    <row r="15568" spans="17:63" ht="29.25" customHeight="1" x14ac:dyDescent="0.2">
      <c r="Q15568" s="92" t="s">
        <v>50</v>
      </c>
      <c r="BF15568" s="101" t="s">
        <v>58</v>
      </c>
      <c r="BK15568" s="98" t="s">
        <v>70</v>
      </c>
    </row>
    <row r="15569" spans="17:63" ht="29.25" customHeight="1" x14ac:dyDescent="0.2">
      <c r="Q15569" s="92" t="s">
        <v>50</v>
      </c>
      <c r="BF15569" s="101" t="s">
        <v>58</v>
      </c>
      <c r="BK15569" s="98" t="s">
        <v>70</v>
      </c>
    </row>
    <row r="15570" spans="17:63" ht="29.25" customHeight="1" x14ac:dyDescent="0.2">
      <c r="Q15570" s="92" t="s">
        <v>50</v>
      </c>
      <c r="BF15570" s="101" t="s">
        <v>58</v>
      </c>
      <c r="BK15570" s="98" t="s">
        <v>70</v>
      </c>
    </row>
    <row r="15571" spans="17:63" ht="29.25" customHeight="1" x14ac:dyDescent="0.2">
      <c r="Q15571" s="92" t="s">
        <v>50</v>
      </c>
      <c r="BF15571" s="101" t="s">
        <v>58</v>
      </c>
      <c r="BK15571" s="98" t="s">
        <v>70</v>
      </c>
    </row>
    <row r="15572" spans="17:63" ht="29.25" customHeight="1" x14ac:dyDescent="0.2">
      <c r="Q15572" s="92" t="s">
        <v>50</v>
      </c>
      <c r="BF15572" s="101" t="s">
        <v>58</v>
      </c>
      <c r="BK15572" s="98" t="s">
        <v>70</v>
      </c>
    </row>
    <row r="15573" spans="17:63" ht="29.25" customHeight="1" x14ac:dyDescent="0.2">
      <c r="Q15573" s="92" t="s">
        <v>50</v>
      </c>
      <c r="BF15573" s="101" t="s">
        <v>58</v>
      </c>
      <c r="BK15573" s="98" t="s">
        <v>70</v>
      </c>
    </row>
    <row r="15574" spans="17:63" ht="29.25" customHeight="1" x14ac:dyDescent="0.2">
      <c r="Q15574" s="92" t="s">
        <v>50</v>
      </c>
      <c r="BF15574" s="101" t="s">
        <v>58</v>
      </c>
      <c r="BK15574" s="98" t="s">
        <v>70</v>
      </c>
    </row>
    <row r="15575" spans="17:63" ht="29.25" customHeight="1" x14ac:dyDescent="0.2">
      <c r="Q15575" s="92" t="s">
        <v>50</v>
      </c>
      <c r="BF15575" s="101" t="s">
        <v>58</v>
      </c>
      <c r="BK15575" s="98" t="s">
        <v>70</v>
      </c>
    </row>
    <row r="15576" spans="17:63" ht="29.25" customHeight="1" x14ac:dyDescent="0.2">
      <c r="Q15576" s="92" t="s">
        <v>50</v>
      </c>
      <c r="BF15576" s="101" t="s">
        <v>58</v>
      </c>
      <c r="BK15576" s="98" t="s">
        <v>70</v>
      </c>
    </row>
    <row r="15577" spans="17:63" ht="29.25" customHeight="1" x14ac:dyDescent="0.2">
      <c r="Q15577" s="92" t="s">
        <v>50</v>
      </c>
      <c r="BF15577" s="101" t="s">
        <v>58</v>
      </c>
      <c r="BK15577" s="98" t="s">
        <v>70</v>
      </c>
    </row>
    <row r="15578" spans="17:63" ht="29.25" customHeight="1" x14ac:dyDescent="0.2">
      <c r="Q15578" s="92" t="s">
        <v>50</v>
      </c>
      <c r="BF15578" s="101" t="s">
        <v>58</v>
      </c>
      <c r="BK15578" s="98" t="s">
        <v>70</v>
      </c>
    </row>
    <row r="15579" spans="17:63" ht="29.25" customHeight="1" x14ac:dyDescent="0.2">
      <c r="Q15579" s="92" t="s">
        <v>50</v>
      </c>
      <c r="BF15579" s="101" t="s">
        <v>58</v>
      </c>
      <c r="BK15579" s="98" t="s">
        <v>70</v>
      </c>
    </row>
    <row r="15580" spans="17:63" ht="29.25" customHeight="1" x14ac:dyDescent="0.2">
      <c r="Q15580" s="92" t="s">
        <v>50</v>
      </c>
      <c r="BF15580" s="101" t="s">
        <v>58</v>
      </c>
      <c r="BK15580" s="98" t="s">
        <v>70</v>
      </c>
    </row>
    <row r="15581" spans="17:63" ht="29.25" customHeight="1" x14ac:dyDescent="0.2">
      <c r="Q15581" s="92" t="s">
        <v>50</v>
      </c>
      <c r="BF15581" s="101" t="s">
        <v>58</v>
      </c>
      <c r="BK15581" s="98" t="s">
        <v>70</v>
      </c>
    </row>
    <row r="15582" spans="17:63" ht="29.25" customHeight="1" x14ac:dyDescent="0.2">
      <c r="Q15582" s="92" t="s">
        <v>50</v>
      </c>
      <c r="BF15582" s="101" t="s">
        <v>58</v>
      </c>
      <c r="BK15582" s="98" t="s">
        <v>70</v>
      </c>
    </row>
    <row r="15583" spans="17:63" ht="29.25" customHeight="1" x14ac:dyDescent="0.2">
      <c r="Q15583" s="92" t="s">
        <v>50</v>
      </c>
      <c r="BF15583" s="101" t="s">
        <v>58</v>
      </c>
      <c r="BK15583" s="98" t="s">
        <v>70</v>
      </c>
    </row>
    <row r="15584" spans="17:63" ht="29.25" customHeight="1" x14ac:dyDescent="0.2">
      <c r="Q15584" s="92" t="s">
        <v>50</v>
      </c>
      <c r="BF15584" s="101" t="s">
        <v>58</v>
      </c>
      <c r="BK15584" s="98" t="s">
        <v>70</v>
      </c>
    </row>
    <row r="15585" spans="17:63" ht="29.25" customHeight="1" x14ac:dyDescent="0.2">
      <c r="Q15585" s="92" t="s">
        <v>50</v>
      </c>
      <c r="BF15585" s="101" t="s">
        <v>58</v>
      </c>
      <c r="BK15585" s="98" t="s">
        <v>70</v>
      </c>
    </row>
    <row r="15586" spans="17:63" ht="29.25" customHeight="1" x14ac:dyDescent="0.2">
      <c r="Q15586" s="92" t="s">
        <v>50</v>
      </c>
      <c r="BF15586" s="101" t="s">
        <v>58</v>
      </c>
      <c r="BK15586" s="98" t="s">
        <v>70</v>
      </c>
    </row>
    <row r="15587" spans="17:63" ht="29.25" customHeight="1" x14ac:dyDescent="0.2">
      <c r="Q15587" s="92" t="s">
        <v>50</v>
      </c>
      <c r="BF15587" s="101" t="s">
        <v>58</v>
      </c>
      <c r="BK15587" s="98" t="s">
        <v>70</v>
      </c>
    </row>
    <row r="15588" spans="17:63" ht="29.25" customHeight="1" x14ac:dyDescent="0.2">
      <c r="Q15588" s="92" t="s">
        <v>50</v>
      </c>
      <c r="BF15588" s="101" t="s">
        <v>58</v>
      </c>
      <c r="BK15588" s="98" t="s">
        <v>70</v>
      </c>
    </row>
    <row r="15589" spans="17:63" ht="29.25" customHeight="1" x14ac:dyDescent="0.2">
      <c r="Q15589" s="92" t="s">
        <v>50</v>
      </c>
      <c r="BF15589" s="101" t="s">
        <v>58</v>
      </c>
      <c r="BK15589" s="98" t="s">
        <v>70</v>
      </c>
    </row>
    <row r="15590" spans="17:63" ht="29.25" customHeight="1" x14ac:dyDescent="0.2">
      <c r="Q15590" s="92" t="s">
        <v>50</v>
      </c>
      <c r="BF15590" s="101" t="s">
        <v>58</v>
      </c>
      <c r="BK15590" s="98" t="s">
        <v>70</v>
      </c>
    </row>
    <row r="15591" spans="17:63" ht="29.25" customHeight="1" x14ac:dyDescent="0.2">
      <c r="Q15591" s="92" t="s">
        <v>50</v>
      </c>
      <c r="BF15591" s="101" t="s">
        <v>58</v>
      </c>
      <c r="BK15591" s="98" t="s">
        <v>70</v>
      </c>
    </row>
    <row r="15592" spans="17:63" ht="29.25" customHeight="1" x14ac:dyDescent="0.2">
      <c r="Q15592" s="92" t="s">
        <v>50</v>
      </c>
      <c r="BF15592" s="101" t="s">
        <v>58</v>
      </c>
      <c r="BK15592" s="98" t="s">
        <v>70</v>
      </c>
    </row>
    <row r="15593" spans="17:63" ht="29.25" customHeight="1" x14ac:dyDescent="0.2">
      <c r="Q15593" s="92" t="s">
        <v>50</v>
      </c>
      <c r="BF15593" s="101" t="s">
        <v>58</v>
      </c>
      <c r="BK15593" s="98" t="s">
        <v>70</v>
      </c>
    </row>
    <row r="15594" spans="17:63" ht="29.25" customHeight="1" x14ac:dyDescent="0.2">
      <c r="Q15594" s="92" t="s">
        <v>50</v>
      </c>
      <c r="BF15594" s="101" t="s">
        <v>58</v>
      </c>
      <c r="BK15594" s="98" t="s">
        <v>70</v>
      </c>
    </row>
    <row r="15595" spans="17:63" ht="29.25" customHeight="1" x14ac:dyDescent="0.2">
      <c r="Q15595" s="92" t="s">
        <v>50</v>
      </c>
      <c r="BF15595" s="101" t="s">
        <v>58</v>
      </c>
      <c r="BK15595" s="98" t="s">
        <v>70</v>
      </c>
    </row>
    <row r="15596" spans="17:63" ht="29.25" customHeight="1" x14ac:dyDescent="0.2">
      <c r="Q15596" s="92" t="s">
        <v>50</v>
      </c>
      <c r="BF15596" s="101" t="s">
        <v>58</v>
      </c>
      <c r="BK15596" s="98" t="s">
        <v>70</v>
      </c>
    </row>
    <row r="15597" spans="17:63" ht="29.25" customHeight="1" x14ac:dyDescent="0.2">
      <c r="Q15597" s="92" t="s">
        <v>50</v>
      </c>
      <c r="BF15597" s="101" t="s">
        <v>58</v>
      </c>
      <c r="BK15597" s="98" t="s">
        <v>70</v>
      </c>
    </row>
    <row r="15598" spans="17:63" ht="29.25" customHeight="1" x14ac:dyDescent="0.2">
      <c r="Q15598" s="92" t="s">
        <v>50</v>
      </c>
      <c r="BF15598" s="101" t="s">
        <v>58</v>
      </c>
      <c r="BK15598" s="98" t="s">
        <v>70</v>
      </c>
    </row>
    <row r="15599" spans="17:63" ht="29.25" customHeight="1" x14ac:dyDescent="0.2">
      <c r="Q15599" s="92" t="s">
        <v>50</v>
      </c>
      <c r="BF15599" s="101" t="s">
        <v>58</v>
      </c>
      <c r="BK15599" s="98" t="s">
        <v>70</v>
      </c>
    </row>
    <row r="15600" spans="17:63" ht="29.25" customHeight="1" x14ac:dyDescent="0.2">
      <c r="Q15600" s="92" t="s">
        <v>50</v>
      </c>
      <c r="BF15600" s="101" t="s">
        <v>58</v>
      </c>
      <c r="BK15600" s="98" t="s">
        <v>70</v>
      </c>
    </row>
    <row r="15601" spans="17:63" ht="29.25" customHeight="1" x14ac:dyDescent="0.2">
      <c r="Q15601" s="92" t="s">
        <v>50</v>
      </c>
      <c r="BF15601" s="101" t="s">
        <v>58</v>
      </c>
      <c r="BK15601" s="98" t="s">
        <v>70</v>
      </c>
    </row>
    <row r="15602" spans="17:63" ht="29.25" customHeight="1" x14ac:dyDescent="0.2">
      <c r="Q15602" s="92" t="s">
        <v>50</v>
      </c>
      <c r="BF15602" s="101" t="s">
        <v>58</v>
      </c>
      <c r="BK15602" s="98" t="s">
        <v>70</v>
      </c>
    </row>
    <row r="15603" spans="17:63" ht="29.25" customHeight="1" x14ac:dyDescent="0.2">
      <c r="Q15603" s="92" t="s">
        <v>50</v>
      </c>
      <c r="BF15603" s="101" t="s">
        <v>58</v>
      </c>
      <c r="BK15603" s="98" t="s">
        <v>70</v>
      </c>
    </row>
    <row r="15604" spans="17:63" ht="29.25" customHeight="1" x14ac:dyDescent="0.2">
      <c r="Q15604" s="92" t="s">
        <v>50</v>
      </c>
      <c r="BF15604" s="101" t="s">
        <v>58</v>
      </c>
      <c r="BK15604" s="98" t="s">
        <v>70</v>
      </c>
    </row>
    <row r="15605" spans="17:63" ht="29.25" customHeight="1" x14ac:dyDescent="0.2">
      <c r="Q15605" s="92" t="s">
        <v>50</v>
      </c>
      <c r="BF15605" s="101" t="s">
        <v>58</v>
      </c>
      <c r="BK15605" s="98" t="s">
        <v>70</v>
      </c>
    </row>
    <row r="15606" spans="17:63" ht="29.25" customHeight="1" x14ac:dyDescent="0.2">
      <c r="Q15606" s="92" t="s">
        <v>50</v>
      </c>
      <c r="BF15606" s="101" t="s">
        <v>58</v>
      </c>
      <c r="BK15606" s="98" t="s">
        <v>70</v>
      </c>
    </row>
    <row r="15607" spans="17:63" ht="29.25" customHeight="1" x14ac:dyDescent="0.2">
      <c r="Q15607" s="92" t="s">
        <v>50</v>
      </c>
      <c r="BF15607" s="101" t="s">
        <v>58</v>
      </c>
      <c r="BK15607" s="98" t="s">
        <v>70</v>
      </c>
    </row>
    <row r="15608" spans="17:63" ht="29.25" customHeight="1" x14ac:dyDescent="0.2">
      <c r="Q15608" s="92" t="s">
        <v>50</v>
      </c>
      <c r="BF15608" s="101" t="s">
        <v>58</v>
      </c>
      <c r="BK15608" s="98" t="s">
        <v>70</v>
      </c>
    </row>
    <row r="15609" spans="17:63" ht="29.25" customHeight="1" x14ac:dyDescent="0.2">
      <c r="Q15609" s="92" t="s">
        <v>50</v>
      </c>
      <c r="BF15609" s="101" t="s">
        <v>58</v>
      </c>
      <c r="BK15609" s="98" t="s">
        <v>70</v>
      </c>
    </row>
    <row r="15610" spans="17:63" ht="29.25" customHeight="1" x14ac:dyDescent="0.2">
      <c r="Q15610" s="92" t="s">
        <v>50</v>
      </c>
      <c r="BF15610" s="101" t="s">
        <v>58</v>
      </c>
      <c r="BK15610" s="98" t="s">
        <v>70</v>
      </c>
    </row>
    <row r="15611" spans="17:63" ht="29.25" customHeight="1" x14ac:dyDescent="0.2">
      <c r="Q15611" s="92" t="s">
        <v>50</v>
      </c>
      <c r="BF15611" s="101" t="s">
        <v>58</v>
      </c>
      <c r="BK15611" s="98" t="s">
        <v>70</v>
      </c>
    </row>
    <row r="15612" spans="17:63" ht="29.25" customHeight="1" x14ac:dyDescent="0.2">
      <c r="Q15612" s="92" t="s">
        <v>50</v>
      </c>
      <c r="BF15612" s="101" t="s">
        <v>58</v>
      </c>
      <c r="BK15612" s="98" t="s">
        <v>70</v>
      </c>
    </row>
    <row r="15613" spans="17:63" ht="29.25" customHeight="1" x14ac:dyDescent="0.2">
      <c r="Q15613" s="92" t="s">
        <v>50</v>
      </c>
      <c r="BF15613" s="101" t="s">
        <v>58</v>
      </c>
      <c r="BK15613" s="98" t="s">
        <v>70</v>
      </c>
    </row>
    <row r="15614" spans="17:63" ht="29.25" customHeight="1" x14ac:dyDescent="0.2">
      <c r="Q15614" s="92" t="s">
        <v>50</v>
      </c>
      <c r="BF15614" s="101" t="s">
        <v>58</v>
      </c>
      <c r="BK15614" s="98" t="s">
        <v>70</v>
      </c>
    </row>
    <row r="15615" spans="17:63" ht="29.25" customHeight="1" x14ac:dyDescent="0.2">
      <c r="Q15615" s="92" t="s">
        <v>50</v>
      </c>
      <c r="BF15615" s="101" t="s">
        <v>58</v>
      </c>
      <c r="BK15615" s="98" t="s">
        <v>70</v>
      </c>
    </row>
    <row r="15616" spans="17:63" ht="29.25" customHeight="1" x14ac:dyDescent="0.2">
      <c r="Q15616" s="92" t="s">
        <v>50</v>
      </c>
      <c r="BF15616" s="101" t="s">
        <v>58</v>
      </c>
      <c r="BK15616" s="98" t="s">
        <v>70</v>
      </c>
    </row>
    <row r="15617" spans="17:63" ht="29.25" customHeight="1" x14ac:dyDescent="0.2">
      <c r="Q15617" s="92" t="s">
        <v>50</v>
      </c>
      <c r="BF15617" s="101" t="s">
        <v>58</v>
      </c>
      <c r="BK15617" s="98" t="s">
        <v>70</v>
      </c>
    </row>
    <row r="15618" spans="17:63" ht="29.25" customHeight="1" x14ac:dyDescent="0.2">
      <c r="Q15618" s="92" t="s">
        <v>50</v>
      </c>
      <c r="BF15618" s="101" t="s">
        <v>58</v>
      </c>
      <c r="BK15618" s="98" t="s">
        <v>70</v>
      </c>
    </row>
    <row r="15619" spans="17:63" ht="29.25" customHeight="1" x14ac:dyDescent="0.2">
      <c r="Q15619" s="92" t="s">
        <v>50</v>
      </c>
      <c r="BF15619" s="101" t="s">
        <v>58</v>
      </c>
      <c r="BK15619" s="98" t="s">
        <v>70</v>
      </c>
    </row>
    <row r="15620" spans="17:63" ht="29.25" customHeight="1" x14ac:dyDescent="0.2">
      <c r="Q15620" s="92" t="s">
        <v>50</v>
      </c>
      <c r="BF15620" s="101" t="s">
        <v>58</v>
      </c>
      <c r="BK15620" s="98" t="s">
        <v>70</v>
      </c>
    </row>
    <row r="15621" spans="17:63" ht="29.25" customHeight="1" x14ac:dyDescent="0.2">
      <c r="Q15621" s="92" t="s">
        <v>50</v>
      </c>
      <c r="BF15621" s="101" t="s">
        <v>58</v>
      </c>
      <c r="BK15621" s="98" t="s">
        <v>70</v>
      </c>
    </row>
    <row r="15622" spans="17:63" ht="29.25" customHeight="1" x14ac:dyDescent="0.2">
      <c r="Q15622" s="92" t="s">
        <v>50</v>
      </c>
      <c r="BF15622" s="101" t="s">
        <v>58</v>
      </c>
      <c r="BK15622" s="98" t="s">
        <v>70</v>
      </c>
    </row>
    <row r="15623" spans="17:63" ht="29.25" customHeight="1" x14ac:dyDescent="0.2">
      <c r="Q15623" s="92" t="s">
        <v>50</v>
      </c>
      <c r="BF15623" s="101" t="s">
        <v>58</v>
      </c>
      <c r="BK15623" s="98" t="s">
        <v>70</v>
      </c>
    </row>
    <row r="15624" spans="17:63" ht="29.25" customHeight="1" x14ac:dyDescent="0.2">
      <c r="Q15624" s="92" t="s">
        <v>50</v>
      </c>
      <c r="BF15624" s="101" t="s">
        <v>58</v>
      </c>
      <c r="BK15624" s="98" t="s">
        <v>70</v>
      </c>
    </row>
    <row r="15625" spans="17:63" ht="29.25" customHeight="1" x14ac:dyDescent="0.2">
      <c r="Q15625" s="92" t="s">
        <v>50</v>
      </c>
      <c r="BF15625" s="101" t="s">
        <v>58</v>
      </c>
      <c r="BK15625" s="98" t="s">
        <v>70</v>
      </c>
    </row>
    <row r="15626" spans="17:63" ht="29.25" customHeight="1" x14ac:dyDescent="0.2">
      <c r="Q15626" s="92" t="s">
        <v>50</v>
      </c>
      <c r="BF15626" s="101" t="s">
        <v>58</v>
      </c>
      <c r="BK15626" s="98" t="s">
        <v>70</v>
      </c>
    </row>
    <row r="15627" spans="17:63" ht="29.25" customHeight="1" x14ac:dyDescent="0.2">
      <c r="Q15627" s="92" t="s">
        <v>50</v>
      </c>
      <c r="BF15627" s="101" t="s">
        <v>58</v>
      </c>
      <c r="BK15627" s="98" t="s">
        <v>70</v>
      </c>
    </row>
    <row r="15628" spans="17:63" ht="29.25" customHeight="1" x14ac:dyDescent="0.2">
      <c r="Q15628" s="92" t="s">
        <v>50</v>
      </c>
      <c r="BF15628" s="101" t="s">
        <v>58</v>
      </c>
      <c r="BK15628" s="98" t="s">
        <v>70</v>
      </c>
    </row>
    <row r="15629" spans="17:63" ht="29.25" customHeight="1" x14ac:dyDescent="0.2">
      <c r="Q15629" s="92" t="s">
        <v>50</v>
      </c>
      <c r="BF15629" s="101" t="s">
        <v>58</v>
      </c>
      <c r="BK15629" s="98" t="s">
        <v>70</v>
      </c>
    </row>
    <row r="15630" spans="17:63" ht="29.25" customHeight="1" x14ac:dyDescent="0.2">
      <c r="Q15630" s="92" t="s">
        <v>50</v>
      </c>
      <c r="BF15630" s="101" t="s">
        <v>58</v>
      </c>
      <c r="BK15630" s="98" t="s">
        <v>70</v>
      </c>
    </row>
    <row r="15631" spans="17:63" ht="29.25" customHeight="1" x14ac:dyDescent="0.2">
      <c r="Q15631" s="92" t="s">
        <v>50</v>
      </c>
      <c r="BF15631" s="101" t="s">
        <v>58</v>
      </c>
      <c r="BK15631" s="98" t="s">
        <v>70</v>
      </c>
    </row>
    <row r="15632" spans="17:63" ht="29.25" customHeight="1" x14ac:dyDescent="0.2">
      <c r="Q15632" s="92" t="s">
        <v>50</v>
      </c>
      <c r="BF15632" s="101" t="s">
        <v>58</v>
      </c>
      <c r="BK15632" s="98" t="s">
        <v>70</v>
      </c>
    </row>
    <row r="15633" spans="17:63" ht="29.25" customHeight="1" x14ac:dyDescent="0.2">
      <c r="Q15633" s="92" t="s">
        <v>50</v>
      </c>
      <c r="BF15633" s="101" t="s">
        <v>58</v>
      </c>
      <c r="BK15633" s="98" t="s">
        <v>70</v>
      </c>
    </row>
    <row r="15634" spans="17:63" ht="29.25" customHeight="1" x14ac:dyDescent="0.2">
      <c r="Q15634" s="92" t="s">
        <v>50</v>
      </c>
      <c r="BF15634" s="101" t="s">
        <v>58</v>
      </c>
      <c r="BK15634" s="98" t="s">
        <v>70</v>
      </c>
    </row>
    <row r="15635" spans="17:63" ht="29.25" customHeight="1" x14ac:dyDescent="0.2">
      <c r="Q15635" s="92" t="s">
        <v>50</v>
      </c>
      <c r="BF15635" s="101" t="s">
        <v>58</v>
      </c>
      <c r="BK15635" s="98" t="s">
        <v>70</v>
      </c>
    </row>
    <row r="15636" spans="17:63" ht="29.25" customHeight="1" x14ac:dyDescent="0.2">
      <c r="Q15636" s="92" t="s">
        <v>50</v>
      </c>
      <c r="BF15636" s="101" t="s">
        <v>58</v>
      </c>
      <c r="BK15636" s="98" t="s">
        <v>70</v>
      </c>
    </row>
    <row r="15637" spans="17:63" ht="29.25" customHeight="1" x14ac:dyDescent="0.2">
      <c r="Q15637" s="92" t="s">
        <v>50</v>
      </c>
      <c r="BF15637" s="101" t="s">
        <v>58</v>
      </c>
      <c r="BK15637" s="98" t="s">
        <v>70</v>
      </c>
    </row>
    <row r="15638" spans="17:63" ht="29.25" customHeight="1" x14ac:dyDescent="0.2">
      <c r="Q15638" s="92" t="s">
        <v>50</v>
      </c>
      <c r="BF15638" s="101" t="s">
        <v>58</v>
      </c>
      <c r="BK15638" s="98" t="s">
        <v>70</v>
      </c>
    </row>
    <row r="15639" spans="17:63" ht="29.25" customHeight="1" x14ac:dyDescent="0.2">
      <c r="Q15639" s="92" t="s">
        <v>50</v>
      </c>
      <c r="BF15639" s="101" t="s">
        <v>58</v>
      </c>
      <c r="BK15639" s="98" t="s">
        <v>70</v>
      </c>
    </row>
    <row r="15640" spans="17:63" ht="29.25" customHeight="1" x14ac:dyDescent="0.2">
      <c r="Q15640" s="92" t="s">
        <v>50</v>
      </c>
      <c r="BF15640" s="101" t="s">
        <v>58</v>
      </c>
      <c r="BK15640" s="98" t="s">
        <v>70</v>
      </c>
    </row>
    <row r="15641" spans="17:63" ht="29.25" customHeight="1" x14ac:dyDescent="0.2">
      <c r="Q15641" s="92" t="s">
        <v>50</v>
      </c>
      <c r="BF15641" s="101" t="s">
        <v>58</v>
      </c>
      <c r="BK15641" s="98" t="s">
        <v>70</v>
      </c>
    </row>
    <row r="15642" spans="17:63" ht="29.25" customHeight="1" x14ac:dyDescent="0.2">
      <c r="Q15642" s="92" t="s">
        <v>50</v>
      </c>
      <c r="BF15642" s="101" t="s">
        <v>58</v>
      </c>
      <c r="BK15642" s="98" t="s">
        <v>70</v>
      </c>
    </row>
    <row r="15643" spans="17:63" ht="29.25" customHeight="1" x14ac:dyDescent="0.2">
      <c r="Q15643" s="92" t="s">
        <v>50</v>
      </c>
      <c r="BF15643" s="101" t="s">
        <v>58</v>
      </c>
      <c r="BK15643" s="98" t="s">
        <v>70</v>
      </c>
    </row>
    <row r="15644" spans="17:63" ht="29.25" customHeight="1" x14ac:dyDescent="0.2">
      <c r="Q15644" s="92" t="s">
        <v>50</v>
      </c>
      <c r="BF15644" s="101" t="s">
        <v>58</v>
      </c>
      <c r="BK15644" s="98" t="s">
        <v>70</v>
      </c>
    </row>
    <row r="15645" spans="17:63" ht="29.25" customHeight="1" x14ac:dyDescent="0.2">
      <c r="Q15645" s="92" t="s">
        <v>50</v>
      </c>
      <c r="BF15645" s="101" t="s">
        <v>58</v>
      </c>
      <c r="BK15645" s="98" t="s">
        <v>70</v>
      </c>
    </row>
    <row r="15646" spans="17:63" ht="29.25" customHeight="1" x14ac:dyDescent="0.2">
      <c r="Q15646" s="92" t="s">
        <v>50</v>
      </c>
      <c r="BF15646" s="101" t="s">
        <v>58</v>
      </c>
      <c r="BK15646" s="98" t="s">
        <v>70</v>
      </c>
    </row>
    <row r="15647" spans="17:63" ht="29.25" customHeight="1" x14ac:dyDescent="0.2">
      <c r="Q15647" s="92" t="s">
        <v>50</v>
      </c>
      <c r="BF15647" s="101" t="s">
        <v>58</v>
      </c>
      <c r="BK15647" s="98" t="s">
        <v>70</v>
      </c>
    </row>
    <row r="15648" spans="17:63" ht="29.25" customHeight="1" x14ac:dyDescent="0.2">
      <c r="Q15648" s="92" t="s">
        <v>50</v>
      </c>
      <c r="BF15648" s="101" t="s">
        <v>58</v>
      </c>
      <c r="BK15648" s="98" t="s">
        <v>70</v>
      </c>
    </row>
    <row r="15649" spans="17:63" ht="29.25" customHeight="1" x14ac:dyDescent="0.2">
      <c r="Q15649" s="92" t="s">
        <v>50</v>
      </c>
      <c r="BF15649" s="101" t="s">
        <v>58</v>
      </c>
      <c r="BK15649" s="98" t="s">
        <v>70</v>
      </c>
    </row>
    <row r="15650" spans="17:63" ht="29.25" customHeight="1" x14ac:dyDescent="0.2">
      <c r="Q15650" s="92" t="s">
        <v>50</v>
      </c>
      <c r="BF15650" s="101" t="s">
        <v>58</v>
      </c>
      <c r="BK15650" s="98" t="s">
        <v>70</v>
      </c>
    </row>
    <row r="15651" spans="17:63" ht="29.25" customHeight="1" x14ac:dyDescent="0.2">
      <c r="Q15651" s="92" t="s">
        <v>50</v>
      </c>
      <c r="BF15651" s="101" t="s">
        <v>58</v>
      </c>
      <c r="BK15651" s="98" t="s">
        <v>70</v>
      </c>
    </row>
    <row r="15652" spans="17:63" ht="29.25" customHeight="1" x14ac:dyDescent="0.2">
      <c r="Q15652" s="92" t="s">
        <v>50</v>
      </c>
      <c r="BF15652" s="101" t="s">
        <v>58</v>
      </c>
      <c r="BK15652" s="98" t="s">
        <v>70</v>
      </c>
    </row>
    <row r="15653" spans="17:63" ht="29.25" customHeight="1" x14ac:dyDescent="0.2">
      <c r="Q15653" s="92" t="s">
        <v>50</v>
      </c>
      <c r="BF15653" s="101" t="s">
        <v>58</v>
      </c>
      <c r="BK15653" s="98" t="s">
        <v>70</v>
      </c>
    </row>
    <row r="15654" spans="17:63" ht="29.25" customHeight="1" x14ac:dyDescent="0.2">
      <c r="Q15654" s="92" t="s">
        <v>50</v>
      </c>
      <c r="BF15654" s="101" t="s">
        <v>58</v>
      </c>
      <c r="BK15654" s="98" t="s">
        <v>70</v>
      </c>
    </row>
    <row r="15655" spans="17:63" ht="29.25" customHeight="1" x14ac:dyDescent="0.2">
      <c r="Q15655" s="92" t="s">
        <v>50</v>
      </c>
      <c r="BF15655" s="101" t="s">
        <v>58</v>
      </c>
      <c r="BK15655" s="98" t="s">
        <v>70</v>
      </c>
    </row>
    <row r="15656" spans="17:63" ht="29.25" customHeight="1" x14ac:dyDescent="0.2">
      <c r="Q15656" s="92" t="s">
        <v>50</v>
      </c>
      <c r="BF15656" s="101" t="s">
        <v>58</v>
      </c>
      <c r="BK15656" s="98" t="s">
        <v>70</v>
      </c>
    </row>
    <row r="15657" spans="17:63" ht="29.25" customHeight="1" x14ac:dyDescent="0.2">
      <c r="Q15657" s="92" t="s">
        <v>50</v>
      </c>
      <c r="BF15657" s="101" t="s">
        <v>58</v>
      </c>
      <c r="BK15657" s="98" t="s">
        <v>70</v>
      </c>
    </row>
    <row r="15658" spans="17:63" ht="29.25" customHeight="1" x14ac:dyDescent="0.2">
      <c r="Q15658" s="92" t="s">
        <v>50</v>
      </c>
      <c r="BF15658" s="101" t="s">
        <v>58</v>
      </c>
      <c r="BK15658" s="98" t="s">
        <v>70</v>
      </c>
    </row>
    <row r="15659" spans="17:63" ht="29.25" customHeight="1" x14ac:dyDescent="0.2">
      <c r="Q15659" s="92" t="s">
        <v>50</v>
      </c>
      <c r="BF15659" s="101" t="s">
        <v>58</v>
      </c>
      <c r="BK15659" s="98" t="s">
        <v>70</v>
      </c>
    </row>
    <row r="15660" spans="17:63" ht="29.25" customHeight="1" x14ac:dyDescent="0.2">
      <c r="Q15660" s="92" t="s">
        <v>50</v>
      </c>
      <c r="BF15660" s="101" t="s">
        <v>58</v>
      </c>
      <c r="BK15660" s="98" t="s">
        <v>70</v>
      </c>
    </row>
    <row r="15661" spans="17:63" ht="29.25" customHeight="1" x14ac:dyDescent="0.2">
      <c r="Q15661" s="92" t="s">
        <v>50</v>
      </c>
      <c r="BF15661" s="101" t="s">
        <v>58</v>
      </c>
      <c r="BK15661" s="98" t="s">
        <v>70</v>
      </c>
    </row>
    <row r="15662" spans="17:63" ht="29.25" customHeight="1" x14ac:dyDescent="0.2">
      <c r="Q15662" s="92" t="s">
        <v>50</v>
      </c>
      <c r="BF15662" s="101" t="s">
        <v>58</v>
      </c>
      <c r="BK15662" s="98" t="s">
        <v>70</v>
      </c>
    </row>
    <row r="15663" spans="17:63" ht="29.25" customHeight="1" x14ac:dyDescent="0.2">
      <c r="Q15663" s="92" t="s">
        <v>50</v>
      </c>
      <c r="BF15663" s="101" t="s">
        <v>58</v>
      </c>
      <c r="BK15663" s="98" t="s">
        <v>70</v>
      </c>
    </row>
    <row r="15664" spans="17:63" ht="29.25" customHeight="1" x14ac:dyDescent="0.2">
      <c r="Q15664" s="92" t="s">
        <v>50</v>
      </c>
      <c r="BF15664" s="101" t="s">
        <v>58</v>
      </c>
      <c r="BK15664" s="98" t="s">
        <v>70</v>
      </c>
    </row>
    <row r="15665" spans="17:63" ht="29.25" customHeight="1" x14ac:dyDescent="0.2">
      <c r="Q15665" s="92" t="s">
        <v>50</v>
      </c>
      <c r="BF15665" s="101" t="s">
        <v>58</v>
      </c>
      <c r="BK15665" s="98" t="s">
        <v>70</v>
      </c>
    </row>
    <row r="15666" spans="17:63" ht="29.25" customHeight="1" x14ac:dyDescent="0.2">
      <c r="Q15666" s="92" t="s">
        <v>50</v>
      </c>
      <c r="BF15666" s="101" t="s">
        <v>58</v>
      </c>
      <c r="BK15666" s="98" t="s">
        <v>70</v>
      </c>
    </row>
    <row r="15667" spans="17:63" ht="29.25" customHeight="1" x14ac:dyDescent="0.2">
      <c r="Q15667" s="92" t="s">
        <v>50</v>
      </c>
      <c r="BF15667" s="101" t="s">
        <v>58</v>
      </c>
      <c r="BK15667" s="98" t="s">
        <v>70</v>
      </c>
    </row>
    <row r="15668" spans="17:63" ht="29.25" customHeight="1" x14ac:dyDescent="0.2">
      <c r="Q15668" s="92" t="s">
        <v>50</v>
      </c>
      <c r="BF15668" s="101" t="s">
        <v>58</v>
      </c>
      <c r="BK15668" s="98" t="s">
        <v>70</v>
      </c>
    </row>
    <row r="15669" spans="17:63" ht="29.25" customHeight="1" x14ac:dyDescent="0.2">
      <c r="Q15669" s="92" t="s">
        <v>50</v>
      </c>
      <c r="BF15669" s="101" t="s">
        <v>58</v>
      </c>
      <c r="BK15669" s="98" t="s">
        <v>70</v>
      </c>
    </row>
    <row r="15670" spans="17:63" ht="29.25" customHeight="1" x14ac:dyDescent="0.2">
      <c r="Q15670" s="92" t="s">
        <v>50</v>
      </c>
      <c r="BF15670" s="101" t="s">
        <v>58</v>
      </c>
      <c r="BK15670" s="98" t="s">
        <v>70</v>
      </c>
    </row>
    <row r="15671" spans="17:63" ht="29.25" customHeight="1" x14ac:dyDescent="0.2">
      <c r="Q15671" s="92" t="s">
        <v>50</v>
      </c>
      <c r="BF15671" s="101" t="s">
        <v>58</v>
      </c>
      <c r="BK15671" s="98" t="s">
        <v>70</v>
      </c>
    </row>
    <row r="15672" spans="17:63" ht="29.25" customHeight="1" x14ac:dyDescent="0.2">
      <c r="Q15672" s="92" t="s">
        <v>50</v>
      </c>
      <c r="BF15672" s="101" t="s">
        <v>58</v>
      </c>
      <c r="BK15672" s="98" t="s">
        <v>70</v>
      </c>
    </row>
    <row r="15673" spans="17:63" ht="29.25" customHeight="1" x14ac:dyDescent="0.2">
      <c r="Q15673" s="92" t="s">
        <v>50</v>
      </c>
      <c r="BF15673" s="101" t="s">
        <v>58</v>
      </c>
      <c r="BK15673" s="98" t="s">
        <v>70</v>
      </c>
    </row>
    <row r="15674" spans="17:63" ht="29.25" customHeight="1" x14ac:dyDescent="0.2">
      <c r="Q15674" s="92" t="s">
        <v>50</v>
      </c>
      <c r="BF15674" s="101" t="s">
        <v>58</v>
      </c>
      <c r="BK15674" s="98" t="s">
        <v>70</v>
      </c>
    </row>
    <row r="15675" spans="17:63" ht="29.25" customHeight="1" x14ac:dyDescent="0.2">
      <c r="Q15675" s="92" t="s">
        <v>50</v>
      </c>
      <c r="BF15675" s="101" t="s">
        <v>58</v>
      </c>
      <c r="BK15675" s="98" t="s">
        <v>70</v>
      </c>
    </row>
    <row r="15676" spans="17:63" ht="29.25" customHeight="1" x14ac:dyDescent="0.2">
      <c r="Q15676" s="92" t="s">
        <v>50</v>
      </c>
      <c r="BF15676" s="101" t="s">
        <v>58</v>
      </c>
      <c r="BK15676" s="98" t="s">
        <v>70</v>
      </c>
    </row>
    <row r="15677" spans="17:63" ht="29.25" customHeight="1" x14ac:dyDescent="0.2">
      <c r="Q15677" s="92" t="s">
        <v>50</v>
      </c>
      <c r="BF15677" s="101" t="s">
        <v>58</v>
      </c>
      <c r="BK15677" s="98" t="s">
        <v>70</v>
      </c>
    </row>
    <row r="15678" spans="17:63" ht="29.25" customHeight="1" x14ac:dyDescent="0.2">
      <c r="Q15678" s="92" t="s">
        <v>50</v>
      </c>
      <c r="BF15678" s="101" t="s">
        <v>58</v>
      </c>
      <c r="BK15678" s="98" t="s">
        <v>70</v>
      </c>
    </row>
    <row r="15679" spans="17:63" ht="29.25" customHeight="1" x14ac:dyDescent="0.2">
      <c r="Q15679" s="92" t="s">
        <v>50</v>
      </c>
      <c r="BF15679" s="101" t="s">
        <v>58</v>
      </c>
      <c r="BK15679" s="98" t="s">
        <v>70</v>
      </c>
    </row>
    <row r="15680" spans="17:63" ht="29.25" customHeight="1" x14ac:dyDescent="0.2">
      <c r="Q15680" s="92" t="s">
        <v>50</v>
      </c>
      <c r="BF15680" s="101" t="s">
        <v>58</v>
      </c>
      <c r="BK15680" s="98" t="s">
        <v>70</v>
      </c>
    </row>
    <row r="15681" spans="17:63" ht="29.25" customHeight="1" x14ac:dyDescent="0.2">
      <c r="Q15681" s="92" t="s">
        <v>50</v>
      </c>
      <c r="BF15681" s="101" t="s">
        <v>58</v>
      </c>
      <c r="BK15681" s="98" t="s">
        <v>70</v>
      </c>
    </row>
    <row r="15682" spans="17:63" ht="29.25" customHeight="1" x14ac:dyDescent="0.2">
      <c r="Q15682" s="92" t="s">
        <v>50</v>
      </c>
      <c r="BF15682" s="101" t="s">
        <v>58</v>
      </c>
      <c r="BK15682" s="98" t="s">
        <v>70</v>
      </c>
    </row>
    <row r="15683" spans="17:63" ht="29.25" customHeight="1" x14ac:dyDescent="0.2">
      <c r="Q15683" s="92" t="s">
        <v>50</v>
      </c>
      <c r="BF15683" s="101" t="s">
        <v>58</v>
      </c>
      <c r="BK15683" s="98" t="s">
        <v>70</v>
      </c>
    </row>
    <row r="15684" spans="17:63" ht="29.25" customHeight="1" x14ac:dyDescent="0.2">
      <c r="Q15684" s="92" t="s">
        <v>50</v>
      </c>
      <c r="BF15684" s="101" t="s">
        <v>58</v>
      </c>
      <c r="BK15684" s="98" t="s">
        <v>70</v>
      </c>
    </row>
    <row r="15685" spans="17:63" ht="29.25" customHeight="1" x14ac:dyDescent="0.2">
      <c r="Q15685" s="92" t="s">
        <v>50</v>
      </c>
      <c r="BF15685" s="101" t="s">
        <v>58</v>
      </c>
      <c r="BK15685" s="98" t="s">
        <v>70</v>
      </c>
    </row>
    <row r="15686" spans="17:63" ht="29.25" customHeight="1" x14ac:dyDescent="0.2">
      <c r="Q15686" s="92" t="s">
        <v>50</v>
      </c>
      <c r="BF15686" s="101" t="s">
        <v>58</v>
      </c>
      <c r="BK15686" s="98" t="s">
        <v>70</v>
      </c>
    </row>
    <row r="15687" spans="17:63" ht="29.25" customHeight="1" x14ac:dyDescent="0.2">
      <c r="Q15687" s="92" t="s">
        <v>50</v>
      </c>
      <c r="BF15687" s="101" t="s">
        <v>58</v>
      </c>
      <c r="BK15687" s="98" t="s">
        <v>70</v>
      </c>
    </row>
    <row r="15688" spans="17:63" ht="29.25" customHeight="1" x14ac:dyDescent="0.2">
      <c r="Q15688" s="92" t="s">
        <v>50</v>
      </c>
      <c r="BF15688" s="101" t="s">
        <v>58</v>
      </c>
      <c r="BK15688" s="98" t="s">
        <v>70</v>
      </c>
    </row>
    <row r="15689" spans="17:63" ht="29.25" customHeight="1" x14ac:dyDescent="0.2">
      <c r="Q15689" s="92" t="s">
        <v>50</v>
      </c>
      <c r="BF15689" s="101" t="s">
        <v>58</v>
      </c>
      <c r="BK15689" s="98" t="s">
        <v>70</v>
      </c>
    </row>
    <row r="15690" spans="17:63" ht="29.25" customHeight="1" x14ac:dyDescent="0.2">
      <c r="Q15690" s="92" t="s">
        <v>50</v>
      </c>
      <c r="BF15690" s="101" t="s">
        <v>58</v>
      </c>
      <c r="BK15690" s="98" t="s">
        <v>70</v>
      </c>
    </row>
    <row r="15691" spans="17:63" ht="29.25" customHeight="1" x14ac:dyDescent="0.2">
      <c r="Q15691" s="92" t="s">
        <v>50</v>
      </c>
      <c r="BF15691" s="101" t="s">
        <v>58</v>
      </c>
      <c r="BK15691" s="98" t="s">
        <v>70</v>
      </c>
    </row>
    <row r="15692" spans="17:63" ht="29.25" customHeight="1" x14ac:dyDescent="0.2">
      <c r="Q15692" s="92" t="s">
        <v>50</v>
      </c>
      <c r="BF15692" s="101" t="s">
        <v>58</v>
      </c>
      <c r="BK15692" s="98" t="s">
        <v>70</v>
      </c>
    </row>
    <row r="15693" spans="17:63" ht="29.25" customHeight="1" x14ac:dyDescent="0.2">
      <c r="Q15693" s="92" t="s">
        <v>50</v>
      </c>
      <c r="BF15693" s="101" t="s">
        <v>58</v>
      </c>
      <c r="BK15693" s="98" t="s">
        <v>70</v>
      </c>
    </row>
    <row r="15694" spans="17:63" ht="29.25" customHeight="1" x14ac:dyDescent="0.2">
      <c r="Q15694" s="92" t="s">
        <v>50</v>
      </c>
      <c r="BF15694" s="101" t="s">
        <v>58</v>
      </c>
      <c r="BK15694" s="98" t="s">
        <v>70</v>
      </c>
    </row>
    <row r="15695" spans="17:63" ht="29.25" customHeight="1" x14ac:dyDescent="0.2">
      <c r="Q15695" s="92" t="s">
        <v>50</v>
      </c>
      <c r="BF15695" s="101" t="s">
        <v>58</v>
      </c>
      <c r="BK15695" s="98" t="s">
        <v>70</v>
      </c>
    </row>
    <row r="15696" spans="17:63" ht="29.25" customHeight="1" x14ac:dyDescent="0.2">
      <c r="Q15696" s="92" t="s">
        <v>50</v>
      </c>
      <c r="BF15696" s="101" t="s">
        <v>58</v>
      </c>
      <c r="BK15696" s="98" t="s">
        <v>70</v>
      </c>
    </row>
    <row r="15697" spans="17:63" ht="29.25" customHeight="1" x14ac:dyDescent="0.2">
      <c r="Q15697" s="92" t="s">
        <v>50</v>
      </c>
      <c r="BF15697" s="101" t="s">
        <v>58</v>
      </c>
      <c r="BK15697" s="98" t="s">
        <v>70</v>
      </c>
    </row>
    <row r="15698" spans="17:63" ht="29.25" customHeight="1" x14ac:dyDescent="0.2">
      <c r="Q15698" s="92" t="s">
        <v>50</v>
      </c>
      <c r="BF15698" s="101" t="s">
        <v>58</v>
      </c>
      <c r="BK15698" s="98" t="s">
        <v>70</v>
      </c>
    </row>
    <row r="15699" spans="17:63" ht="29.25" customHeight="1" x14ac:dyDescent="0.2">
      <c r="Q15699" s="92" t="s">
        <v>50</v>
      </c>
      <c r="BF15699" s="101" t="s">
        <v>58</v>
      </c>
      <c r="BK15699" s="98" t="s">
        <v>70</v>
      </c>
    </row>
    <row r="15700" spans="17:63" ht="29.25" customHeight="1" x14ac:dyDescent="0.2">
      <c r="Q15700" s="92" t="s">
        <v>50</v>
      </c>
      <c r="BF15700" s="101" t="s">
        <v>58</v>
      </c>
      <c r="BK15700" s="98" t="s">
        <v>70</v>
      </c>
    </row>
    <row r="15701" spans="17:63" ht="29.25" customHeight="1" x14ac:dyDescent="0.2">
      <c r="Q15701" s="92" t="s">
        <v>50</v>
      </c>
      <c r="BF15701" s="101" t="s">
        <v>58</v>
      </c>
      <c r="BK15701" s="98" t="s">
        <v>70</v>
      </c>
    </row>
    <row r="15702" spans="17:63" ht="29.25" customHeight="1" x14ac:dyDescent="0.2">
      <c r="Q15702" s="92" t="s">
        <v>50</v>
      </c>
      <c r="BF15702" s="101" t="s">
        <v>58</v>
      </c>
      <c r="BK15702" s="98" t="s">
        <v>70</v>
      </c>
    </row>
    <row r="15703" spans="17:63" ht="29.25" customHeight="1" x14ac:dyDescent="0.2">
      <c r="Q15703" s="92" t="s">
        <v>50</v>
      </c>
      <c r="BF15703" s="101" t="s">
        <v>58</v>
      </c>
      <c r="BK15703" s="98" t="s">
        <v>70</v>
      </c>
    </row>
    <row r="15704" spans="17:63" ht="29.25" customHeight="1" x14ac:dyDescent="0.2">
      <c r="Q15704" s="92" t="s">
        <v>50</v>
      </c>
      <c r="BF15704" s="101" t="s">
        <v>58</v>
      </c>
      <c r="BK15704" s="98" t="s">
        <v>70</v>
      </c>
    </row>
    <row r="15705" spans="17:63" ht="29.25" customHeight="1" x14ac:dyDescent="0.2">
      <c r="Q15705" s="92" t="s">
        <v>50</v>
      </c>
      <c r="BF15705" s="101" t="s">
        <v>58</v>
      </c>
      <c r="BK15705" s="98" t="s">
        <v>70</v>
      </c>
    </row>
    <row r="15706" spans="17:63" ht="29.25" customHeight="1" x14ac:dyDescent="0.2">
      <c r="Q15706" s="92" t="s">
        <v>50</v>
      </c>
      <c r="BF15706" s="101" t="s">
        <v>58</v>
      </c>
      <c r="BK15706" s="98" t="s">
        <v>70</v>
      </c>
    </row>
    <row r="15707" spans="17:63" ht="29.25" customHeight="1" x14ac:dyDescent="0.2">
      <c r="Q15707" s="92" t="s">
        <v>50</v>
      </c>
      <c r="BF15707" s="101" t="s">
        <v>58</v>
      </c>
      <c r="BK15707" s="98" t="s">
        <v>70</v>
      </c>
    </row>
    <row r="15708" spans="17:63" ht="29.25" customHeight="1" x14ac:dyDescent="0.2">
      <c r="Q15708" s="92" t="s">
        <v>50</v>
      </c>
      <c r="BF15708" s="101" t="s">
        <v>58</v>
      </c>
      <c r="BK15708" s="98" t="s">
        <v>70</v>
      </c>
    </row>
    <row r="15709" spans="17:63" ht="29.25" customHeight="1" x14ac:dyDescent="0.2">
      <c r="Q15709" s="92" t="s">
        <v>50</v>
      </c>
      <c r="BF15709" s="101" t="s">
        <v>58</v>
      </c>
      <c r="BK15709" s="98" t="s">
        <v>70</v>
      </c>
    </row>
    <row r="15710" spans="17:63" ht="29.25" customHeight="1" x14ac:dyDescent="0.2">
      <c r="Q15710" s="92" t="s">
        <v>50</v>
      </c>
      <c r="BF15710" s="101" t="s">
        <v>58</v>
      </c>
      <c r="BK15710" s="98" t="s">
        <v>70</v>
      </c>
    </row>
    <row r="15711" spans="17:63" ht="29.25" customHeight="1" x14ac:dyDescent="0.2">
      <c r="Q15711" s="92" t="s">
        <v>50</v>
      </c>
      <c r="BF15711" s="101" t="s">
        <v>58</v>
      </c>
      <c r="BK15711" s="98" t="s">
        <v>70</v>
      </c>
    </row>
    <row r="15712" spans="17:63" ht="29.25" customHeight="1" x14ac:dyDescent="0.2">
      <c r="Q15712" s="92" t="s">
        <v>50</v>
      </c>
      <c r="BF15712" s="101" t="s">
        <v>58</v>
      </c>
      <c r="BK15712" s="98" t="s">
        <v>70</v>
      </c>
    </row>
    <row r="15713" spans="17:63" ht="29.25" customHeight="1" x14ac:dyDescent="0.2">
      <c r="Q15713" s="92" t="s">
        <v>50</v>
      </c>
      <c r="BF15713" s="101" t="s">
        <v>58</v>
      </c>
      <c r="BK15713" s="98" t="s">
        <v>70</v>
      </c>
    </row>
    <row r="15714" spans="17:63" ht="29.25" customHeight="1" x14ac:dyDescent="0.2">
      <c r="Q15714" s="92" t="s">
        <v>50</v>
      </c>
      <c r="BF15714" s="101" t="s">
        <v>58</v>
      </c>
      <c r="BK15714" s="98" t="s">
        <v>70</v>
      </c>
    </row>
    <row r="15715" spans="17:63" ht="29.25" customHeight="1" x14ac:dyDescent="0.2">
      <c r="Q15715" s="92" t="s">
        <v>50</v>
      </c>
      <c r="BF15715" s="101" t="s">
        <v>58</v>
      </c>
      <c r="BK15715" s="98" t="s">
        <v>70</v>
      </c>
    </row>
    <row r="15716" spans="17:63" ht="29.25" customHeight="1" x14ac:dyDescent="0.2">
      <c r="Q15716" s="92" t="s">
        <v>50</v>
      </c>
      <c r="BF15716" s="101" t="s">
        <v>58</v>
      </c>
      <c r="BK15716" s="98" t="s">
        <v>70</v>
      </c>
    </row>
    <row r="15717" spans="17:63" ht="29.25" customHeight="1" x14ac:dyDescent="0.2">
      <c r="Q15717" s="92" t="s">
        <v>50</v>
      </c>
      <c r="BF15717" s="101" t="s">
        <v>58</v>
      </c>
      <c r="BK15717" s="98" t="s">
        <v>70</v>
      </c>
    </row>
    <row r="15718" spans="17:63" ht="29.25" customHeight="1" x14ac:dyDescent="0.2">
      <c r="Q15718" s="92" t="s">
        <v>50</v>
      </c>
      <c r="BF15718" s="101" t="s">
        <v>58</v>
      </c>
      <c r="BK15718" s="98" t="s">
        <v>70</v>
      </c>
    </row>
    <row r="15719" spans="17:63" ht="29.25" customHeight="1" x14ac:dyDescent="0.2">
      <c r="Q15719" s="92" t="s">
        <v>50</v>
      </c>
      <c r="BF15719" s="101" t="s">
        <v>58</v>
      </c>
      <c r="BK15719" s="98" t="s">
        <v>70</v>
      </c>
    </row>
    <row r="15720" spans="17:63" ht="29.25" customHeight="1" x14ac:dyDescent="0.2">
      <c r="Q15720" s="92" t="s">
        <v>50</v>
      </c>
      <c r="BF15720" s="101" t="s">
        <v>58</v>
      </c>
      <c r="BK15720" s="98" t="s">
        <v>70</v>
      </c>
    </row>
    <row r="15721" spans="17:63" ht="29.25" customHeight="1" x14ac:dyDescent="0.2">
      <c r="Q15721" s="92" t="s">
        <v>50</v>
      </c>
      <c r="BF15721" s="101" t="s">
        <v>58</v>
      </c>
      <c r="BK15721" s="98" t="s">
        <v>70</v>
      </c>
    </row>
    <row r="15722" spans="17:63" ht="29.25" customHeight="1" x14ac:dyDescent="0.2">
      <c r="Q15722" s="92" t="s">
        <v>50</v>
      </c>
      <c r="BF15722" s="101" t="s">
        <v>58</v>
      </c>
      <c r="BK15722" s="98" t="s">
        <v>70</v>
      </c>
    </row>
    <row r="15723" spans="17:63" ht="29.25" customHeight="1" x14ac:dyDescent="0.2">
      <c r="Q15723" s="92" t="s">
        <v>50</v>
      </c>
      <c r="BF15723" s="101" t="s">
        <v>58</v>
      </c>
      <c r="BK15723" s="98" t="s">
        <v>70</v>
      </c>
    </row>
    <row r="15724" spans="17:63" ht="29.25" customHeight="1" x14ac:dyDescent="0.2">
      <c r="Q15724" s="92" t="s">
        <v>50</v>
      </c>
      <c r="BF15724" s="101" t="s">
        <v>58</v>
      </c>
      <c r="BK15724" s="98" t="s">
        <v>70</v>
      </c>
    </row>
    <row r="15725" spans="17:63" ht="29.25" customHeight="1" x14ac:dyDescent="0.2">
      <c r="Q15725" s="92" t="s">
        <v>50</v>
      </c>
      <c r="BF15725" s="101" t="s">
        <v>58</v>
      </c>
      <c r="BK15725" s="98" t="s">
        <v>70</v>
      </c>
    </row>
    <row r="15726" spans="17:63" ht="29.25" customHeight="1" x14ac:dyDescent="0.2">
      <c r="Q15726" s="92" t="s">
        <v>50</v>
      </c>
      <c r="BF15726" s="101" t="s">
        <v>58</v>
      </c>
      <c r="BK15726" s="98" t="s">
        <v>70</v>
      </c>
    </row>
    <row r="15727" spans="17:63" ht="29.25" customHeight="1" x14ac:dyDescent="0.2">
      <c r="Q15727" s="92" t="s">
        <v>50</v>
      </c>
      <c r="BF15727" s="101" t="s">
        <v>58</v>
      </c>
      <c r="BK15727" s="98" t="s">
        <v>70</v>
      </c>
    </row>
    <row r="15728" spans="17:63" ht="29.25" customHeight="1" x14ac:dyDescent="0.2">
      <c r="Q15728" s="92" t="s">
        <v>50</v>
      </c>
      <c r="BF15728" s="101" t="s">
        <v>58</v>
      </c>
      <c r="BK15728" s="98" t="s">
        <v>70</v>
      </c>
    </row>
    <row r="15729" spans="17:63" ht="29.25" customHeight="1" x14ac:dyDescent="0.2">
      <c r="Q15729" s="92" t="s">
        <v>50</v>
      </c>
      <c r="BF15729" s="101" t="s">
        <v>58</v>
      </c>
      <c r="BK15729" s="98" t="s">
        <v>70</v>
      </c>
    </row>
    <row r="15730" spans="17:63" ht="29.25" customHeight="1" x14ac:dyDescent="0.2">
      <c r="Q15730" s="92" t="s">
        <v>50</v>
      </c>
      <c r="BF15730" s="101" t="s">
        <v>58</v>
      </c>
      <c r="BK15730" s="98" t="s">
        <v>70</v>
      </c>
    </row>
    <row r="15731" spans="17:63" ht="29.25" customHeight="1" x14ac:dyDescent="0.2">
      <c r="Q15731" s="92" t="s">
        <v>50</v>
      </c>
      <c r="BF15731" s="101" t="s">
        <v>58</v>
      </c>
      <c r="BK15731" s="98" t="s">
        <v>70</v>
      </c>
    </row>
    <row r="15732" spans="17:63" ht="29.25" customHeight="1" x14ac:dyDescent="0.2">
      <c r="Q15732" s="92" t="s">
        <v>50</v>
      </c>
      <c r="BF15732" s="101" t="s">
        <v>58</v>
      </c>
      <c r="BK15732" s="98" t="s">
        <v>70</v>
      </c>
    </row>
    <row r="15733" spans="17:63" ht="29.25" customHeight="1" x14ac:dyDescent="0.2">
      <c r="Q15733" s="92" t="s">
        <v>50</v>
      </c>
      <c r="BF15733" s="101" t="s">
        <v>58</v>
      </c>
      <c r="BK15733" s="98" t="s">
        <v>70</v>
      </c>
    </row>
    <row r="15734" spans="17:63" ht="29.25" customHeight="1" x14ac:dyDescent="0.2">
      <c r="Q15734" s="92" t="s">
        <v>50</v>
      </c>
      <c r="BF15734" s="101" t="s">
        <v>58</v>
      </c>
      <c r="BK15734" s="98" t="s">
        <v>70</v>
      </c>
    </row>
    <row r="15735" spans="17:63" ht="29.25" customHeight="1" x14ac:dyDescent="0.2">
      <c r="Q15735" s="92" t="s">
        <v>50</v>
      </c>
      <c r="BF15735" s="101" t="s">
        <v>58</v>
      </c>
      <c r="BK15735" s="98" t="s">
        <v>70</v>
      </c>
    </row>
    <row r="15736" spans="17:63" ht="29.25" customHeight="1" x14ac:dyDescent="0.2">
      <c r="Q15736" s="92" t="s">
        <v>50</v>
      </c>
      <c r="BF15736" s="101" t="s">
        <v>58</v>
      </c>
      <c r="BK15736" s="98" t="s">
        <v>70</v>
      </c>
    </row>
    <row r="15737" spans="17:63" ht="29.25" customHeight="1" x14ac:dyDescent="0.2">
      <c r="Q15737" s="92" t="s">
        <v>50</v>
      </c>
      <c r="BF15737" s="101" t="s">
        <v>58</v>
      </c>
      <c r="BK15737" s="98" t="s">
        <v>70</v>
      </c>
    </row>
    <row r="15738" spans="17:63" ht="29.25" customHeight="1" x14ac:dyDescent="0.2">
      <c r="Q15738" s="92" t="s">
        <v>50</v>
      </c>
      <c r="BF15738" s="101" t="s">
        <v>58</v>
      </c>
      <c r="BK15738" s="98" t="s">
        <v>70</v>
      </c>
    </row>
    <row r="15739" spans="17:63" ht="29.25" customHeight="1" x14ac:dyDescent="0.2">
      <c r="Q15739" s="92" t="s">
        <v>50</v>
      </c>
      <c r="BF15739" s="101" t="s">
        <v>58</v>
      </c>
      <c r="BK15739" s="98" t="s">
        <v>70</v>
      </c>
    </row>
    <row r="15740" spans="17:63" ht="29.25" customHeight="1" x14ac:dyDescent="0.2">
      <c r="Q15740" s="92" t="s">
        <v>50</v>
      </c>
      <c r="BF15740" s="101" t="s">
        <v>58</v>
      </c>
      <c r="BK15740" s="98" t="s">
        <v>70</v>
      </c>
    </row>
    <row r="15741" spans="17:63" ht="29.25" customHeight="1" x14ac:dyDescent="0.2">
      <c r="Q15741" s="92" t="s">
        <v>50</v>
      </c>
      <c r="BF15741" s="101" t="s">
        <v>58</v>
      </c>
      <c r="BK15741" s="98" t="s">
        <v>70</v>
      </c>
    </row>
    <row r="15742" spans="17:63" ht="29.25" customHeight="1" x14ac:dyDescent="0.2">
      <c r="Q15742" s="92" t="s">
        <v>50</v>
      </c>
      <c r="BF15742" s="101" t="s">
        <v>58</v>
      </c>
      <c r="BK15742" s="98" t="s">
        <v>70</v>
      </c>
    </row>
    <row r="15743" spans="17:63" ht="29.25" customHeight="1" x14ac:dyDescent="0.2">
      <c r="Q15743" s="92" t="s">
        <v>50</v>
      </c>
      <c r="BF15743" s="101" t="s">
        <v>58</v>
      </c>
      <c r="BK15743" s="98" t="s">
        <v>70</v>
      </c>
    </row>
    <row r="15744" spans="17:63" ht="29.25" customHeight="1" x14ac:dyDescent="0.2">
      <c r="Q15744" s="92" t="s">
        <v>50</v>
      </c>
      <c r="BF15744" s="101" t="s">
        <v>58</v>
      </c>
      <c r="BK15744" s="98" t="s">
        <v>70</v>
      </c>
    </row>
    <row r="15745" spans="17:63" ht="29.25" customHeight="1" x14ac:dyDescent="0.2">
      <c r="Q15745" s="92" t="s">
        <v>50</v>
      </c>
      <c r="BF15745" s="101" t="s">
        <v>58</v>
      </c>
      <c r="BK15745" s="98" t="s">
        <v>70</v>
      </c>
    </row>
    <row r="15746" spans="17:63" ht="29.25" customHeight="1" x14ac:dyDescent="0.2">
      <c r="Q15746" s="92" t="s">
        <v>50</v>
      </c>
      <c r="BF15746" s="101" t="s">
        <v>58</v>
      </c>
      <c r="BK15746" s="98" t="s">
        <v>70</v>
      </c>
    </row>
    <row r="15747" spans="17:63" ht="29.25" customHeight="1" x14ac:dyDescent="0.2">
      <c r="Q15747" s="92" t="s">
        <v>50</v>
      </c>
      <c r="BF15747" s="101" t="s">
        <v>58</v>
      </c>
      <c r="BK15747" s="98" t="s">
        <v>70</v>
      </c>
    </row>
    <row r="15748" spans="17:63" ht="29.25" customHeight="1" x14ac:dyDescent="0.2">
      <c r="Q15748" s="92" t="s">
        <v>50</v>
      </c>
      <c r="BF15748" s="101" t="s">
        <v>58</v>
      </c>
      <c r="BK15748" s="98" t="s">
        <v>70</v>
      </c>
    </row>
    <row r="15749" spans="17:63" ht="29.25" customHeight="1" x14ac:dyDescent="0.2">
      <c r="Q15749" s="92" t="s">
        <v>50</v>
      </c>
      <c r="BF15749" s="101" t="s">
        <v>58</v>
      </c>
      <c r="BK15749" s="98" t="s">
        <v>70</v>
      </c>
    </row>
    <row r="15750" spans="17:63" ht="29.25" customHeight="1" x14ac:dyDescent="0.2">
      <c r="Q15750" s="92" t="s">
        <v>50</v>
      </c>
      <c r="BF15750" s="101" t="s">
        <v>58</v>
      </c>
      <c r="BK15750" s="98" t="s">
        <v>70</v>
      </c>
    </row>
    <row r="15751" spans="17:63" ht="29.25" customHeight="1" x14ac:dyDescent="0.2">
      <c r="Q15751" s="92" t="s">
        <v>50</v>
      </c>
      <c r="BF15751" s="101" t="s">
        <v>58</v>
      </c>
      <c r="BK15751" s="98" t="s">
        <v>70</v>
      </c>
    </row>
    <row r="15752" spans="17:63" ht="29.25" customHeight="1" x14ac:dyDescent="0.2">
      <c r="Q15752" s="92" t="s">
        <v>50</v>
      </c>
      <c r="BF15752" s="101" t="s">
        <v>58</v>
      </c>
      <c r="BK15752" s="98" t="s">
        <v>70</v>
      </c>
    </row>
    <row r="15753" spans="17:63" ht="29.25" customHeight="1" x14ac:dyDescent="0.2">
      <c r="Q15753" s="92" t="s">
        <v>50</v>
      </c>
      <c r="BF15753" s="101" t="s">
        <v>58</v>
      </c>
      <c r="BK15753" s="98" t="s">
        <v>70</v>
      </c>
    </row>
    <row r="15754" spans="17:63" ht="29.25" customHeight="1" x14ac:dyDescent="0.2">
      <c r="Q15754" s="92" t="s">
        <v>50</v>
      </c>
      <c r="BF15754" s="101" t="s">
        <v>58</v>
      </c>
      <c r="BK15754" s="98" t="s">
        <v>70</v>
      </c>
    </row>
    <row r="15755" spans="17:63" ht="29.25" customHeight="1" x14ac:dyDescent="0.2">
      <c r="Q15755" s="92" t="s">
        <v>50</v>
      </c>
      <c r="BF15755" s="101" t="s">
        <v>58</v>
      </c>
      <c r="BK15755" s="98" t="s">
        <v>70</v>
      </c>
    </row>
    <row r="15756" spans="17:63" ht="29.25" customHeight="1" x14ac:dyDescent="0.2">
      <c r="Q15756" s="92" t="s">
        <v>50</v>
      </c>
      <c r="BF15756" s="101" t="s">
        <v>58</v>
      </c>
      <c r="BK15756" s="98" t="s">
        <v>70</v>
      </c>
    </row>
    <row r="15757" spans="17:63" ht="29.25" customHeight="1" x14ac:dyDescent="0.2">
      <c r="Q15757" s="92" t="s">
        <v>50</v>
      </c>
      <c r="BF15757" s="101" t="s">
        <v>58</v>
      </c>
      <c r="BK15757" s="98" t="s">
        <v>70</v>
      </c>
    </row>
    <row r="15758" spans="17:63" ht="29.25" customHeight="1" x14ac:dyDescent="0.2">
      <c r="Q15758" s="92" t="s">
        <v>50</v>
      </c>
      <c r="BF15758" s="101" t="s">
        <v>58</v>
      </c>
      <c r="BK15758" s="98" t="s">
        <v>70</v>
      </c>
    </row>
    <row r="15759" spans="17:63" ht="29.25" customHeight="1" x14ac:dyDescent="0.2">
      <c r="Q15759" s="92" t="s">
        <v>50</v>
      </c>
      <c r="BF15759" s="101" t="s">
        <v>58</v>
      </c>
      <c r="BK15759" s="98" t="s">
        <v>70</v>
      </c>
    </row>
    <row r="15760" spans="17:63" ht="29.25" customHeight="1" x14ac:dyDescent="0.2">
      <c r="Q15760" s="92" t="s">
        <v>50</v>
      </c>
      <c r="BF15760" s="101" t="s">
        <v>58</v>
      </c>
      <c r="BK15760" s="98" t="s">
        <v>70</v>
      </c>
    </row>
    <row r="15761" spans="17:63" ht="29.25" customHeight="1" x14ac:dyDescent="0.2">
      <c r="Q15761" s="92" t="s">
        <v>50</v>
      </c>
      <c r="BF15761" s="101" t="s">
        <v>58</v>
      </c>
      <c r="BK15761" s="98" t="s">
        <v>70</v>
      </c>
    </row>
    <row r="15762" spans="17:63" ht="29.25" customHeight="1" x14ac:dyDescent="0.2">
      <c r="Q15762" s="92" t="s">
        <v>50</v>
      </c>
      <c r="BF15762" s="101" t="s">
        <v>58</v>
      </c>
      <c r="BK15762" s="98" t="s">
        <v>70</v>
      </c>
    </row>
    <row r="15763" spans="17:63" ht="29.25" customHeight="1" x14ac:dyDescent="0.2">
      <c r="Q15763" s="92" t="s">
        <v>50</v>
      </c>
      <c r="BF15763" s="101" t="s">
        <v>58</v>
      </c>
      <c r="BK15763" s="98" t="s">
        <v>70</v>
      </c>
    </row>
    <row r="15764" spans="17:63" ht="29.25" customHeight="1" x14ac:dyDescent="0.2">
      <c r="Q15764" s="92" t="s">
        <v>50</v>
      </c>
      <c r="BF15764" s="101" t="s">
        <v>58</v>
      </c>
      <c r="BK15764" s="98" t="s">
        <v>70</v>
      </c>
    </row>
    <row r="15765" spans="17:63" ht="29.25" customHeight="1" x14ac:dyDescent="0.2">
      <c r="Q15765" s="92" t="s">
        <v>50</v>
      </c>
      <c r="BF15765" s="101" t="s">
        <v>58</v>
      </c>
      <c r="BK15765" s="98" t="s">
        <v>70</v>
      </c>
    </row>
    <row r="15766" spans="17:63" ht="29.25" customHeight="1" x14ac:dyDescent="0.2">
      <c r="Q15766" s="92" t="s">
        <v>50</v>
      </c>
      <c r="BF15766" s="101" t="s">
        <v>58</v>
      </c>
      <c r="BK15766" s="98" t="s">
        <v>70</v>
      </c>
    </row>
    <row r="15767" spans="17:63" ht="29.25" customHeight="1" x14ac:dyDescent="0.2">
      <c r="Q15767" s="92" t="s">
        <v>50</v>
      </c>
      <c r="BF15767" s="101" t="s">
        <v>58</v>
      </c>
      <c r="BK15767" s="98" t="s">
        <v>70</v>
      </c>
    </row>
    <row r="15768" spans="17:63" ht="29.25" customHeight="1" x14ac:dyDescent="0.2">
      <c r="Q15768" s="92" t="s">
        <v>50</v>
      </c>
      <c r="BF15768" s="101" t="s">
        <v>58</v>
      </c>
      <c r="BK15768" s="98" t="s">
        <v>70</v>
      </c>
    </row>
    <row r="15769" spans="17:63" ht="29.25" customHeight="1" x14ac:dyDescent="0.2">
      <c r="Q15769" s="92" t="s">
        <v>50</v>
      </c>
      <c r="BF15769" s="101" t="s">
        <v>58</v>
      </c>
      <c r="BK15769" s="98" t="s">
        <v>70</v>
      </c>
    </row>
    <row r="15770" spans="17:63" ht="29.25" customHeight="1" x14ac:dyDescent="0.2">
      <c r="Q15770" s="92" t="s">
        <v>50</v>
      </c>
      <c r="BF15770" s="101" t="s">
        <v>58</v>
      </c>
      <c r="BK15770" s="98" t="s">
        <v>70</v>
      </c>
    </row>
    <row r="15771" spans="17:63" ht="29.25" customHeight="1" x14ac:dyDescent="0.2">
      <c r="Q15771" s="92" t="s">
        <v>50</v>
      </c>
      <c r="BF15771" s="101" t="s">
        <v>58</v>
      </c>
      <c r="BK15771" s="98" t="s">
        <v>70</v>
      </c>
    </row>
    <row r="15772" spans="17:63" ht="29.25" customHeight="1" x14ac:dyDescent="0.2">
      <c r="Q15772" s="92" t="s">
        <v>50</v>
      </c>
      <c r="BF15772" s="101" t="s">
        <v>58</v>
      </c>
      <c r="BK15772" s="98" t="s">
        <v>70</v>
      </c>
    </row>
    <row r="15773" spans="17:63" ht="29.25" customHeight="1" x14ac:dyDescent="0.2">
      <c r="Q15773" s="92" t="s">
        <v>50</v>
      </c>
      <c r="BF15773" s="101" t="s">
        <v>58</v>
      </c>
      <c r="BK15773" s="98" t="s">
        <v>70</v>
      </c>
    </row>
    <row r="15774" spans="17:63" ht="29.25" customHeight="1" x14ac:dyDescent="0.2">
      <c r="Q15774" s="92" t="s">
        <v>50</v>
      </c>
      <c r="BF15774" s="101" t="s">
        <v>58</v>
      </c>
      <c r="BK15774" s="98" t="s">
        <v>70</v>
      </c>
    </row>
    <row r="15775" spans="17:63" ht="29.25" customHeight="1" x14ac:dyDescent="0.2">
      <c r="Q15775" s="92" t="s">
        <v>50</v>
      </c>
      <c r="BF15775" s="101" t="s">
        <v>58</v>
      </c>
      <c r="BK15775" s="98" t="s">
        <v>70</v>
      </c>
    </row>
    <row r="15776" spans="17:63" ht="29.25" customHeight="1" x14ac:dyDescent="0.2">
      <c r="Q15776" s="92" t="s">
        <v>50</v>
      </c>
      <c r="BF15776" s="101" t="s">
        <v>58</v>
      </c>
      <c r="BK15776" s="98" t="s">
        <v>70</v>
      </c>
    </row>
    <row r="15777" spans="17:63" ht="29.25" customHeight="1" x14ac:dyDescent="0.2">
      <c r="Q15777" s="92" t="s">
        <v>50</v>
      </c>
      <c r="BF15777" s="101" t="s">
        <v>58</v>
      </c>
      <c r="BK15777" s="98" t="s">
        <v>70</v>
      </c>
    </row>
    <row r="15778" spans="17:63" ht="29.25" customHeight="1" x14ac:dyDescent="0.2">
      <c r="Q15778" s="92" t="s">
        <v>50</v>
      </c>
      <c r="BF15778" s="101" t="s">
        <v>58</v>
      </c>
      <c r="BK15778" s="98" t="s">
        <v>70</v>
      </c>
    </row>
    <row r="15779" spans="17:63" ht="29.25" customHeight="1" x14ac:dyDescent="0.2">
      <c r="Q15779" s="92" t="s">
        <v>50</v>
      </c>
      <c r="BF15779" s="101" t="s">
        <v>58</v>
      </c>
      <c r="BK15779" s="98" t="s">
        <v>70</v>
      </c>
    </row>
    <row r="15780" spans="17:63" ht="29.25" customHeight="1" x14ac:dyDescent="0.2">
      <c r="Q15780" s="92" t="s">
        <v>50</v>
      </c>
      <c r="BF15780" s="101" t="s">
        <v>58</v>
      </c>
      <c r="BK15780" s="98" t="s">
        <v>70</v>
      </c>
    </row>
    <row r="15781" spans="17:63" ht="29.25" customHeight="1" x14ac:dyDescent="0.2">
      <c r="Q15781" s="92" t="s">
        <v>50</v>
      </c>
      <c r="BF15781" s="101" t="s">
        <v>58</v>
      </c>
      <c r="BK15781" s="98" t="s">
        <v>70</v>
      </c>
    </row>
    <row r="15782" spans="17:63" ht="29.25" customHeight="1" x14ac:dyDescent="0.2">
      <c r="Q15782" s="92" t="s">
        <v>50</v>
      </c>
      <c r="BF15782" s="101" t="s">
        <v>58</v>
      </c>
      <c r="BK15782" s="98" t="s">
        <v>70</v>
      </c>
    </row>
    <row r="15783" spans="17:63" ht="29.25" customHeight="1" x14ac:dyDescent="0.2">
      <c r="Q15783" s="92" t="s">
        <v>50</v>
      </c>
      <c r="BF15783" s="101" t="s">
        <v>58</v>
      </c>
      <c r="BK15783" s="98" t="s">
        <v>70</v>
      </c>
    </row>
    <row r="15784" spans="17:63" ht="29.25" customHeight="1" x14ac:dyDescent="0.2">
      <c r="Q15784" s="92" t="s">
        <v>50</v>
      </c>
      <c r="BF15784" s="101" t="s">
        <v>58</v>
      </c>
      <c r="BK15784" s="98" t="s">
        <v>70</v>
      </c>
    </row>
    <row r="15785" spans="17:63" ht="29.25" customHeight="1" x14ac:dyDescent="0.2">
      <c r="Q15785" s="92" t="s">
        <v>50</v>
      </c>
      <c r="BF15785" s="101" t="s">
        <v>58</v>
      </c>
      <c r="BK15785" s="98" t="s">
        <v>70</v>
      </c>
    </row>
    <row r="15786" spans="17:63" ht="29.25" customHeight="1" x14ac:dyDescent="0.2">
      <c r="Q15786" s="92" t="s">
        <v>50</v>
      </c>
      <c r="BF15786" s="101" t="s">
        <v>58</v>
      </c>
      <c r="BK15786" s="98" t="s">
        <v>70</v>
      </c>
    </row>
    <row r="15787" spans="17:63" ht="29.25" customHeight="1" x14ac:dyDescent="0.2">
      <c r="Q15787" s="92" t="s">
        <v>50</v>
      </c>
      <c r="BF15787" s="101" t="s">
        <v>58</v>
      </c>
      <c r="BK15787" s="98" t="s">
        <v>70</v>
      </c>
    </row>
    <row r="15788" spans="17:63" ht="29.25" customHeight="1" x14ac:dyDescent="0.2">
      <c r="Q15788" s="92" t="s">
        <v>50</v>
      </c>
      <c r="BF15788" s="101" t="s">
        <v>58</v>
      </c>
      <c r="BK15788" s="98" t="s">
        <v>70</v>
      </c>
    </row>
    <row r="15789" spans="17:63" ht="29.25" customHeight="1" x14ac:dyDescent="0.2">
      <c r="Q15789" s="92" t="s">
        <v>50</v>
      </c>
      <c r="BF15789" s="101" t="s">
        <v>58</v>
      </c>
      <c r="BK15789" s="98" t="s">
        <v>70</v>
      </c>
    </row>
    <row r="15790" spans="17:63" ht="29.25" customHeight="1" x14ac:dyDescent="0.2">
      <c r="Q15790" s="92" t="s">
        <v>50</v>
      </c>
      <c r="BF15790" s="101" t="s">
        <v>58</v>
      </c>
      <c r="BK15790" s="98" t="s">
        <v>70</v>
      </c>
    </row>
    <row r="15791" spans="17:63" ht="29.25" customHeight="1" x14ac:dyDescent="0.2">
      <c r="Q15791" s="92" t="s">
        <v>50</v>
      </c>
      <c r="BF15791" s="101" t="s">
        <v>58</v>
      </c>
      <c r="BK15791" s="98" t="s">
        <v>70</v>
      </c>
    </row>
    <row r="15792" spans="17:63" ht="29.25" customHeight="1" x14ac:dyDescent="0.2">
      <c r="Q15792" s="92" t="s">
        <v>50</v>
      </c>
      <c r="BF15792" s="101" t="s">
        <v>58</v>
      </c>
      <c r="BK15792" s="98" t="s">
        <v>70</v>
      </c>
    </row>
    <row r="15793" spans="17:63" ht="29.25" customHeight="1" x14ac:dyDescent="0.2">
      <c r="Q15793" s="92" t="s">
        <v>50</v>
      </c>
      <c r="BF15793" s="101" t="s">
        <v>58</v>
      </c>
      <c r="BK15793" s="98" t="s">
        <v>70</v>
      </c>
    </row>
    <row r="15794" spans="17:63" ht="29.25" customHeight="1" x14ac:dyDescent="0.2">
      <c r="Q15794" s="92" t="s">
        <v>50</v>
      </c>
      <c r="BF15794" s="101" t="s">
        <v>58</v>
      </c>
      <c r="BK15794" s="98" t="s">
        <v>70</v>
      </c>
    </row>
    <row r="15795" spans="17:63" ht="29.25" customHeight="1" x14ac:dyDescent="0.2">
      <c r="Q15795" s="92" t="s">
        <v>50</v>
      </c>
      <c r="BF15795" s="101" t="s">
        <v>58</v>
      </c>
      <c r="BK15795" s="98" t="s">
        <v>70</v>
      </c>
    </row>
    <row r="15796" spans="17:63" ht="29.25" customHeight="1" x14ac:dyDescent="0.2">
      <c r="Q15796" s="92" t="s">
        <v>50</v>
      </c>
      <c r="BF15796" s="101" t="s">
        <v>58</v>
      </c>
      <c r="BK15796" s="98" t="s">
        <v>70</v>
      </c>
    </row>
    <row r="15797" spans="17:63" ht="29.25" customHeight="1" x14ac:dyDescent="0.2">
      <c r="Q15797" s="92" t="s">
        <v>50</v>
      </c>
      <c r="BF15797" s="101" t="s">
        <v>58</v>
      </c>
      <c r="BK15797" s="98" t="s">
        <v>70</v>
      </c>
    </row>
    <row r="15798" spans="17:63" ht="29.25" customHeight="1" x14ac:dyDescent="0.2">
      <c r="Q15798" s="92" t="s">
        <v>50</v>
      </c>
      <c r="BF15798" s="101" t="s">
        <v>58</v>
      </c>
      <c r="BK15798" s="98" t="s">
        <v>70</v>
      </c>
    </row>
    <row r="15799" spans="17:63" ht="29.25" customHeight="1" x14ac:dyDescent="0.2">
      <c r="Q15799" s="92" t="s">
        <v>50</v>
      </c>
      <c r="BF15799" s="101" t="s">
        <v>58</v>
      </c>
      <c r="BK15799" s="98" t="s">
        <v>70</v>
      </c>
    </row>
    <row r="15800" spans="17:63" ht="29.25" customHeight="1" x14ac:dyDescent="0.2">
      <c r="Q15800" s="92" t="s">
        <v>50</v>
      </c>
      <c r="BF15800" s="101" t="s">
        <v>58</v>
      </c>
      <c r="BK15800" s="98" t="s">
        <v>70</v>
      </c>
    </row>
    <row r="15801" spans="17:63" ht="29.25" customHeight="1" x14ac:dyDescent="0.2">
      <c r="Q15801" s="92" t="s">
        <v>50</v>
      </c>
      <c r="BF15801" s="101" t="s">
        <v>58</v>
      </c>
      <c r="BK15801" s="98" t="s">
        <v>70</v>
      </c>
    </row>
    <row r="15802" spans="17:63" ht="29.25" customHeight="1" x14ac:dyDescent="0.2">
      <c r="Q15802" s="92" t="s">
        <v>50</v>
      </c>
      <c r="BF15802" s="101" t="s">
        <v>58</v>
      </c>
      <c r="BK15802" s="98" t="s">
        <v>70</v>
      </c>
    </row>
    <row r="15803" spans="17:63" ht="29.25" customHeight="1" x14ac:dyDescent="0.2">
      <c r="Q15803" s="92" t="s">
        <v>50</v>
      </c>
      <c r="BF15803" s="101" t="s">
        <v>58</v>
      </c>
      <c r="BK15803" s="98" t="s">
        <v>70</v>
      </c>
    </row>
    <row r="15804" spans="17:63" ht="29.25" customHeight="1" x14ac:dyDescent="0.2">
      <c r="Q15804" s="92" t="s">
        <v>50</v>
      </c>
      <c r="BF15804" s="101" t="s">
        <v>58</v>
      </c>
      <c r="BK15804" s="98" t="s">
        <v>70</v>
      </c>
    </row>
    <row r="15805" spans="17:63" ht="29.25" customHeight="1" x14ac:dyDescent="0.2">
      <c r="Q15805" s="92" t="s">
        <v>50</v>
      </c>
      <c r="BF15805" s="101" t="s">
        <v>58</v>
      </c>
      <c r="BK15805" s="98" t="s">
        <v>70</v>
      </c>
    </row>
    <row r="15806" spans="17:63" ht="29.25" customHeight="1" x14ac:dyDescent="0.2">
      <c r="Q15806" s="92" t="s">
        <v>50</v>
      </c>
      <c r="BF15806" s="101" t="s">
        <v>58</v>
      </c>
      <c r="BK15806" s="98" t="s">
        <v>70</v>
      </c>
    </row>
    <row r="15807" spans="17:63" ht="29.25" customHeight="1" x14ac:dyDescent="0.2">
      <c r="Q15807" s="92" t="s">
        <v>50</v>
      </c>
      <c r="BF15807" s="101" t="s">
        <v>58</v>
      </c>
      <c r="BK15807" s="98" t="s">
        <v>70</v>
      </c>
    </row>
    <row r="15808" spans="17:63" ht="29.25" customHeight="1" x14ac:dyDescent="0.2">
      <c r="Q15808" s="92" t="s">
        <v>50</v>
      </c>
      <c r="BF15808" s="101" t="s">
        <v>58</v>
      </c>
      <c r="BK15808" s="98" t="s">
        <v>70</v>
      </c>
    </row>
    <row r="15809" spans="17:63" ht="29.25" customHeight="1" x14ac:dyDescent="0.2">
      <c r="Q15809" s="92" t="s">
        <v>50</v>
      </c>
      <c r="BF15809" s="101" t="s">
        <v>58</v>
      </c>
      <c r="BK15809" s="98" t="s">
        <v>70</v>
      </c>
    </row>
    <row r="15810" spans="17:63" ht="29.25" customHeight="1" x14ac:dyDescent="0.2">
      <c r="Q15810" s="92" t="s">
        <v>50</v>
      </c>
      <c r="BF15810" s="101" t="s">
        <v>58</v>
      </c>
      <c r="BK15810" s="98" t="s">
        <v>70</v>
      </c>
    </row>
    <row r="15811" spans="17:63" ht="29.25" customHeight="1" x14ac:dyDescent="0.2">
      <c r="Q15811" s="92" t="s">
        <v>50</v>
      </c>
      <c r="BF15811" s="101" t="s">
        <v>58</v>
      </c>
      <c r="BK15811" s="98" t="s">
        <v>70</v>
      </c>
    </row>
    <row r="15812" spans="17:63" ht="29.25" customHeight="1" x14ac:dyDescent="0.2">
      <c r="Q15812" s="92" t="s">
        <v>50</v>
      </c>
      <c r="BF15812" s="101" t="s">
        <v>58</v>
      </c>
      <c r="BK15812" s="98" t="s">
        <v>70</v>
      </c>
    </row>
    <row r="15813" spans="17:63" ht="29.25" customHeight="1" x14ac:dyDescent="0.2">
      <c r="Q15813" s="92" t="s">
        <v>50</v>
      </c>
      <c r="BF15813" s="101" t="s">
        <v>58</v>
      </c>
      <c r="BK15813" s="98" t="s">
        <v>70</v>
      </c>
    </row>
    <row r="15814" spans="17:63" ht="29.25" customHeight="1" x14ac:dyDescent="0.2">
      <c r="Q15814" s="92" t="s">
        <v>50</v>
      </c>
      <c r="BF15814" s="101" t="s">
        <v>58</v>
      </c>
      <c r="BK15814" s="98" t="s">
        <v>70</v>
      </c>
    </row>
    <row r="15815" spans="17:63" ht="29.25" customHeight="1" x14ac:dyDescent="0.2">
      <c r="Q15815" s="92" t="s">
        <v>50</v>
      </c>
      <c r="BF15815" s="101" t="s">
        <v>58</v>
      </c>
      <c r="BK15815" s="98" t="s">
        <v>70</v>
      </c>
    </row>
    <row r="15816" spans="17:63" ht="29.25" customHeight="1" x14ac:dyDescent="0.2">
      <c r="Q15816" s="92" t="s">
        <v>50</v>
      </c>
      <c r="BF15816" s="101" t="s">
        <v>58</v>
      </c>
      <c r="BK15816" s="98" t="s">
        <v>70</v>
      </c>
    </row>
    <row r="15817" spans="17:63" ht="29.25" customHeight="1" x14ac:dyDescent="0.2">
      <c r="Q15817" s="92" t="s">
        <v>50</v>
      </c>
      <c r="BF15817" s="101" t="s">
        <v>58</v>
      </c>
      <c r="BK15817" s="98" t="s">
        <v>70</v>
      </c>
    </row>
    <row r="15818" spans="17:63" ht="29.25" customHeight="1" x14ac:dyDescent="0.2">
      <c r="Q15818" s="92" t="s">
        <v>50</v>
      </c>
      <c r="BF15818" s="101" t="s">
        <v>58</v>
      </c>
      <c r="BK15818" s="98" t="s">
        <v>70</v>
      </c>
    </row>
    <row r="15819" spans="17:63" ht="29.25" customHeight="1" x14ac:dyDescent="0.2">
      <c r="Q15819" s="92" t="s">
        <v>50</v>
      </c>
      <c r="BF15819" s="101" t="s">
        <v>58</v>
      </c>
      <c r="BK15819" s="98" t="s">
        <v>70</v>
      </c>
    </row>
    <row r="15820" spans="17:63" ht="29.25" customHeight="1" x14ac:dyDescent="0.2">
      <c r="Q15820" s="92" t="s">
        <v>50</v>
      </c>
      <c r="BF15820" s="101" t="s">
        <v>58</v>
      </c>
      <c r="BK15820" s="98" t="s">
        <v>70</v>
      </c>
    </row>
    <row r="15821" spans="17:63" ht="29.25" customHeight="1" x14ac:dyDescent="0.2">
      <c r="Q15821" s="92" t="s">
        <v>50</v>
      </c>
      <c r="BF15821" s="101" t="s">
        <v>58</v>
      </c>
      <c r="BK15821" s="98" t="s">
        <v>70</v>
      </c>
    </row>
    <row r="15822" spans="17:63" ht="29.25" customHeight="1" x14ac:dyDescent="0.2">
      <c r="Q15822" s="92" t="s">
        <v>50</v>
      </c>
      <c r="BF15822" s="101" t="s">
        <v>58</v>
      </c>
      <c r="BK15822" s="98" t="s">
        <v>70</v>
      </c>
    </row>
    <row r="15823" spans="17:63" ht="29.25" customHeight="1" x14ac:dyDescent="0.2">
      <c r="Q15823" s="92" t="s">
        <v>50</v>
      </c>
      <c r="BF15823" s="101" t="s">
        <v>58</v>
      </c>
      <c r="BK15823" s="98" t="s">
        <v>70</v>
      </c>
    </row>
    <row r="15824" spans="17:63" ht="29.25" customHeight="1" x14ac:dyDescent="0.2">
      <c r="Q15824" s="92" t="s">
        <v>50</v>
      </c>
      <c r="BF15824" s="101" t="s">
        <v>58</v>
      </c>
      <c r="BK15824" s="98" t="s">
        <v>70</v>
      </c>
    </row>
    <row r="15825" spans="17:63" ht="29.25" customHeight="1" x14ac:dyDescent="0.2">
      <c r="Q15825" s="92" t="s">
        <v>50</v>
      </c>
      <c r="BF15825" s="101" t="s">
        <v>58</v>
      </c>
      <c r="BK15825" s="98" t="s">
        <v>70</v>
      </c>
    </row>
    <row r="15826" spans="17:63" ht="29.25" customHeight="1" x14ac:dyDescent="0.2">
      <c r="Q15826" s="92" t="s">
        <v>50</v>
      </c>
      <c r="BF15826" s="101" t="s">
        <v>58</v>
      </c>
      <c r="BK15826" s="98" t="s">
        <v>70</v>
      </c>
    </row>
    <row r="15827" spans="17:63" ht="29.25" customHeight="1" x14ac:dyDescent="0.2">
      <c r="Q15827" s="92" t="s">
        <v>50</v>
      </c>
      <c r="BF15827" s="101" t="s">
        <v>58</v>
      </c>
      <c r="BK15827" s="98" t="s">
        <v>70</v>
      </c>
    </row>
    <row r="15828" spans="17:63" ht="29.25" customHeight="1" x14ac:dyDescent="0.2">
      <c r="Q15828" s="92" t="s">
        <v>50</v>
      </c>
      <c r="BF15828" s="101" t="s">
        <v>58</v>
      </c>
      <c r="BK15828" s="98" t="s">
        <v>70</v>
      </c>
    </row>
    <row r="15829" spans="17:63" ht="29.25" customHeight="1" x14ac:dyDescent="0.2">
      <c r="Q15829" s="92" t="s">
        <v>50</v>
      </c>
      <c r="BF15829" s="101" t="s">
        <v>58</v>
      </c>
      <c r="BK15829" s="98" t="s">
        <v>70</v>
      </c>
    </row>
    <row r="15830" spans="17:63" ht="29.25" customHeight="1" x14ac:dyDescent="0.2">
      <c r="Q15830" s="92" t="s">
        <v>50</v>
      </c>
      <c r="BF15830" s="101" t="s">
        <v>58</v>
      </c>
      <c r="BK15830" s="98" t="s">
        <v>70</v>
      </c>
    </row>
    <row r="15831" spans="17:63" ht="29.25" customHeight="1" x14ac:dyDescent="0.2">
      <c r="Q15831" s="92" t="s">
        <v>50</v>
      </c>
      <c r="BF15831" s="101" t="s">
        <v>58</v>
      </c>
      <c r="BK15831" s="98" t="s">
        <v>70</v>
      </c>
    </row>
    <row r="15832" spans="17:63" ht="29.25" customHeight="1" x14ac:dyDescent="0.2">
      <c r="Q15832" s="92" t="s">
        <v>50</v>
      </c>
      <c r="BF15832" s="101" t="s">
        <v>58</v>
      </c>
      <c r="BK15832" s="98" t="s">
        <v>70</v>
      </c>
    </row>
    <row r="15833" spans="17:63" ht="29.25" customHeight="1" x14ac:dyDescent="0.2">
      <c r="Q15833" s="92" t="s">
        <v>50</v>
      </c>
      <c r="BF15833" s="101" t="s">
        <v>58</v>
      </c>
      <c r="BK15833" s="98" t="s">
        <v>70</v>
      </c>
    </row>
    <row r="15834" spans="17:63" ht="29.25" customHeight="1" x14ac:dyDescent="0.2">
      <c r="Q15834" s="92" t="s">
        <v>50</v>
      </c>
      <c r="BF15834" s="101" t="s">
        <v>58</v>
      </c>
      <c r="BK15834" s="98" t="s">
        <v>70</v>
      </c>
    </row>
    <row r="15835" spans="17:63" ht="29.25" customHeight="1" x14ac:dyDescent="0.2">
      <c r="Q15835" s="92" t="s">
        <v>50</v>
      </c>
      <c r="BF15835" s="101" t="s">
        <v>58</v>
      </c>
      <c r="BK15835" s="98" t="s">
        <v>70</v>
      </c>
    </row>
    <row r="15836" spans="17:63" ht="29.25" customHeight="1" x14ac:dyDescent="0.2">
      <c r="Q15836" s="92" t="s">
        <v>50</v>
      </c>
      <c r="BF15836" s="101" t="s">
        <v>58</v>
      </c>
      <c r="BK15836" s="98" t="s">
        <v>70</v>
      </c>
    </row>
    <row r="15837" spans="17:63" ht="29.25" customHeight="1" x14ac:dyDescent="0.2">
      <c r="Q15837" s="92" t="s">
        <v>50</v>
      </c>
      <c r="BF15837" s="101" t="s">
        <v>58</v>
      </c>
      <c r="BK15837" s="98" t="s">
        <v>70</v>
      </c>
    </row>
    <row r="15838" spans="17:63" ht="29.25" customHeight="1" x14ac:dyDescent="0.2">
      <c r="Q15838" s="92" t="s">
        <v>50</v>
      </c>
      <c r="BF15838" s="101" t="s">
        <v>58</v>
      </c>
      <c r="BK15838" s="98" t="s">
        <v>70</v>
      </c>
    </row>
    <row r="15839" spans="17:63" ht="29.25" customHeight="1" x14ac:dyDescent="0.2">
      <c r="Q15839" s="92" t="s">
        <v>50</v>
      </c>
      <c r="BF15839" s="101" t="s">
        <v>58</v>
      </c>
      <c r="BK15839" s="98" t="s">
        <v>70</v>
      </c>
    </row>
    <row r="15840" spans="17:63" ht="29.25" customHeight="1" x14ac:dyDescent="0.2">
      <c r="Q15840" s="92" t="s">
        <v>50</v>
      </c>
      <c r="BF15840" s="101" t="s">
        <v>58</v>
      </c>
      <c r="BK15840" s="98" t="s">
        <v>70</v>
      </c>
    </row>
    <row r="15841" spans="17:63" ht="29.25" customHeight="1" x14ac:dyDescent="0.2">
      <c r="Q15841" s="92" t="s">
        <v>50</v>
      </c>
      <c r="BF15841" s="101" t="s">
        <v>58</v>
      </c>
      <c r="BK15841" s="98" t="s">
        <v>70</v>
      </c>
    </row>
    <row r="15842" spans="17:63" ht="29.25" customHeight="1" x14ac:dyDescent="0.2">
      <c r="Q15842" s="92" t="s">
        <v>50</v>
      </c>
      <c r="BF15842" s="101" t="s">
        <v>58</v>
      </c>
      <c r="BK15842" s="98" t="s">
        <v>70</v>
      </c>
    </row>
    <row r="15843" spans="17:63" ht="29.25" customHeight="1" x14ac:dyDescent="0.2">
      <c r="Q15843" s="92" t="s">
        <v>50</v>
      </c>
      <c r="BF15843" s="101" t="s">
        <v>58</v>
      </c>
      <c r="BK15843" s="98" t="s">
        <v>70</v>
      </c>
    </row>
    <row r="15844" spans="17:63" ht="29.25" customHeight="1" x14ac:dyDescent="0.2">
      <c r="Q15844" s="92" t="s">
        <v>50</v>
      </c>
      <c r="BF15844" s="101" t="s">
        <v>58</v>
      </c>
      <c r="BK15844" s="98" t="s">
        <v>70</v>
      </c>
    </row>
    <row r="15845" spans="17:63" ht="29.25" customHeight="1" x14ac:dyDescent="0.2">
      <c r="Q15845" s="92" t="s">
        <v>50</v>
      </c>
      <c r="BF15845" s="101" t="s">
        <v>58</v>
      </c>
      <c r="BK15845" s="98" t="s">
        <v>70</v>
      </c>
    </row>
    <row r="15846" spans="17:63" ht="29.25" customHeight="1" x14ac:dyDescent="0.2">
      <c r="Q15846" s="92" t="s">
        <v>50</v>
      </c>
      <c r="BF15846" s="101" t="s">
        <v>58</v>
      </c>
      <c r="BK15846" s="98" t="s">
        <v>70</v>
      </c>
    </row>
    <row r="15847" spans="17:63" ht="29.25" customHeight="1" x14ac:dyDescent="0.2">
      <c r="Q15847" s="92" t="s">
        <v>50</v>
      </c>
      <c r="BF15847" s="101" t="s">
        <v>58</v>
      </c>
      <c r="BK15847" s="98" t="s">
        <v>70</v>
      </c>
    </row>
    <row r="15848" spans="17:63" ht="29.25" customHeight="1" x14ac:dyDescent="0.2">
      <c r="Q15848" s="92" t="s">
        <v>50</v>
      </c>
      <c r="BF15848" s="101" t="s">
        <v>58</v>
      </c>
      <c r="BK15848" s="98" t="s">
        <v>70</v>
      </c>
    </row>
    <row r="15849" spans="17:63" ht="29.25" customHeight="1" x14ac:dyDescent="0.2">
      <c r="Q15849" s="92" t="s">
        <v>50</v>
      </c>
      <c r="BF15849" s="101" t="s">
        <v>58</v>
      </c>
      <c r="BK15849" s="98" t="s">
        <v>70</v>
      </c>
    </row>
    <row r="15850" spans="17:63" ht="29.25" customHeight="1" x14ac:dyDescent="0.2">
      <c r="Q15850" s="92" t="s">
        <v>50</v>
      </c>
      <c r="BF15850" s="101" t="s">
        <v>58</v>
      </c>
      <c r="BK15850" s="98" t="s">
        <v>70</v>
      </c>
    </row>
    <row r="15851" spans="17:63" ht="29.25" customHeight="1" x14ac:dyDescent="0.2">
      <c r="Q15851" s="92" t="s">
        <v>50</v>
      </c>
      <c r="BF15851" s="101" t="s">
        <v>58</v>
      </c>
      <c r="BK15851" s="98" t="s">
        <v>70</v>
      </c>
    </row>
    <row r="15852" spans="17:63" ht="29.25" customHeight="1" x14ac:dyDescent="0.2">
      <c r="Q15852" s="92" t="s">
        <v>50</v>
      </c>
      <c r="BF15852" s="101" t="s">
        <v>58</v>
      </c>
      <c r="BK15852" s="98" t="s">
        <v>70</v>
      </c>
    </row>
    <row r="15853" spans="17:63" ht="29.25" customHeight="1" x14ac:dyDescent="0.2">
      <c r="Q15853" s="92" t="s">
        <v>50</v>
      </c>
      <c r="BF15853" s="101" t="s">
        <v>58</v>
      </c>
      <c r="BK15853" s="98" t="s">
        <v>70</v>
      </c>
    </row>
    <row r="15854" spans="17:63" ht="29.25" customHeight="1" x14ac:dyDescent="0.2">
      <c r="Q15854" s="92" t="s">
        <v>50</v>
      </c>
      <c r="BF15854" s="101" t="s">
        <v>58</v>
      </c>
      <c r="BK15854" s="98" t="s">
        <v>70</v>
      </c>
    </row>
    <row r="15855" spans="17:63" ht="29.25" customHeight="1" x14ac:dyDescent="0.2">
      <c r="Q15855" s="92" t="s">
        <v>50</v>
      </c>
      <c r="BF15855" s="101" t="s">
        <v>58</v>
      </c>
      <c r="BK15855" s="98" t="s">
        <v>70</v>
      </c>
    </row>
    <row r="15856" spans="17:63" ht="29.25" customHeight="1" x14ac:dyDescent="0.2">
      <c r="Q15856" s="92" t="s">
        <v>50</v>
      </c>
      <c r="BF15856" s="101" t="s">
        <v>58</v>
      </c>
      <c r="BK15856" s="98" t="s">
        <v>70</v>
      </c>
    </row>
    <row r="15857" spans="17:63" ht="29.25" customHeight="1" x14ac:dyDescent="0.2">
      <c r="Q15857" s="92" t="s">
        <v>50</v>
      </c>
      <c r="BF15857" s="101" t="s">
        <v>58</v>
      </c>
      <c r="BK15857" s="98" t="s">
        <v>70</v>
      </c>
    </row>
    <row r="15858" spans="17:63" ht="29.25" customHeight="1" x14ac:dyDescent="0.2">
      <c r="Q15858" s="92" t="s">
        <v>50</v>
      </c>
      <c r="BF15858" s="101" t="s">
        <v>58</v>
      </c>
      <c r="BK15858" s="98" t="s">
        <v>70</v>
      </c>
    </row>
    <row r="15859" spans="17:63" ht="29.25" customHeight="1" x14ac:dyDescent="0.2">
      <c r="Q15859" s="92" t="s">
        <v>50</v>
      </c>
      <c r="BF15859" s="101" t="s">
        <v>58</v>
      </c>
      <c r="BK15859" s="98" t="s">
        <v>70</v>
      </c>
    </row>
    <row r="15860" spans="17:63" ht="29.25" customHeight="1" x14ac:dyDescent="0.2">
      <c r="Q15860" s="92" t="s">
        <v>50</v>
      </c>
      <c r="BF15860" s="101" t="s">
        <v>58</v>
      </c>
      <c r="BK15860" s="98" t="s">
        <v>70</v>
      </c>
    </row>
    <row r="15861" spans="17:63" ht="29.25" customHeight="1" x14ac:dyDescent="0.2">
      <c r="Q15861" s="92" t="s">
        <v>50</v>
      </c>
      <c r="BF15861" s="101" t="s">
        <v>58</v>
      </c>
      <c r="BK15861" s="98" t="s">
        <v>70</v>
      </c>
    </row>
    <row r="15862" spans="17:63" ht="29.25" customHeight="1" x14ac:dyDescent="0.2">
      <c r="Q15862" s="92" t="s">
        <v>50</v>
      </c>
      <c r="BF15862" s="101" t="s">
        <v>58</v>
      </c>
      <c r="BK15862" s="98" t="s">
        <v>70</v>
      </c>
    </row>
    <row r="15863" spans="17:63" ht="29.25" customHeight="1" x14ac:dyDescent="0.2">
      <c r="Q15863" s="92" t="s">
        <v>50</v>
      </c>
      <c r="BF15863" s="101" t="s">
        <v>58</v>
      </c>
      <c r="BK15863" s="98" t="s">
        <v>70</v>
      </c>
    </row>
    <row r="15864" spans="17:63" ht="29.25" customHeight="1" x14ac:dyDescent="0.2">
      <c r="Q15864" s="92" t="s">
        <v>50</v>
      </c>
      <c r="BF15864" s="101" t="s">
        <v>58</v>
      </c>
      <c r="BK15864" s="98" t="s">
        <v>70</v>
      </c>
    </row>
    <row r="15865" spans="17:63" ht="29.25" customHeight="1" x14ac:dyDescent="0.2">
      <c r="Q15865" s="92" t="s">
        <v>50</v>
      </c>
      <c r="BF15865" s="101" t="s">
        <v>58</v>
      </c>
      <c r="BK15865" s="98" t="s">
        <v>70</v>
      </c>
    </row>
    <row r="15866" spans="17:63" ht="29.25" customHeight="1" x14ac:dyDescent="0.2">
      <c r="Q15866" s="92" t="s">
        <v>50</v>
      </c>
      <c r="BF15866" s="101" t="s">
        <v>58</v>
      </c>
      <c r="BK15866" s="98" t="s">
        <v>70</v>
      </c>
    </row>
    <row r="15867" spans="17:63" ht="29.25" customHeight="1" x14ac:dyDescent="0.2">
      <c r="Q15867" s="92" t="s">
        <v>50</v>
      </c>
      <c r="BF15867" s="101" t="s">
        <v>58</v>
      </c>
      <c r="BK15867" s="98" t="s">
        <v>70</v>
      </c>
    </row>
    <row r="15868" spans="17:63" ht="29.25" customHeight="1" x14ac:dyDescent="0.2">
      <c r="Q15868" s="92" t="s">
        <v>50</v>
      </c>
      <c r="BF15868" s="101" t="s">
        <v>58</v>
      </c>
      <c r="BK15868" s="98" t="s">
        <v>70</v>
      </c>
    </row>
    <row r="15869" spans="17:63" ht="29.25" customHeight="1" x14ac:dyDescent="0.2">
      <c r="Q15869" s="92" t="s">
        <v>50</v>
      </c>
      <c r="BF15869" s="101" t="s">
        <v>58</v>
      </c>
      <c r="BK15869" s="98" t="s">
        <v>70</v>
      </c>
    </row>
    <row r="15870" spans="17:63" ht="29.25" customHeight="1" x14ac:dyDescent="0.2">
      <c r="Q15870" s="92" t="s">
        <v>50</v>
      </c>
      <c r="BF15870" s="101" t="s">
        <v>58</v>
      </c>
      <c r="BK15870" s="98" t="s">
        <v>70</v>
      </c>
    </row>
    <row r="15871" spans="17:63" ht="29.25" customHeight="1" x14ac:dyDescent="0.2">
      <c r="Q15871" s="92" t="s">
        <v>50</v>
      </c>
      <c r="BF15871" s="101" t="s">
        <v>58</v>
      </c>
      <c r="BK15871" s="98" t="s">
        <v>70</v>
      </c>
    </row>
    <row r="15872" spans="17:63" ht="29.25" customHeight="1" x14ac:dyDescent="0.2">
      <c r="Q15872" s="92" t="s">
        <v>50</v>
      </c>
      <c r="BF15872" s="101" t="s">
        <v>58</v>
      </c>
      <c r="BK15872" s="98" t="s">
        <v>70</v>
      </c>
    </row>
    <row r="15873" spans="17:63" ht="29.25" customHeight="1" x14ac:dyDescent="0.2">
      <c r="Q15873" s="92" t="s">
        <v>50</v>
      </c>
      <c r="BF15873" s="101" t="s">
        <v>58</v>
      </c>
      <c r="BK15873" s="98" t="s">
        <v>70</v>
      </c>
    </row>
    <row r="15874" spans="17:63" ht="29.25" customHeight="1" x14ac:dyDescent="0.2">
      <c r="Q15874" s="92" t="s">
        <v>50</v>
      </c>
      <c r="BF15874" s="101" t="s">
        <v>58</v>
      </c>
      <c r="BK15874" s="98" t="s">
        <v>70</v>
      </c>
    </row>
    <row r="15875" spans="17:63" ht="29.25" customHeight="1" x14ac:dyDescent="0.2">
      <c r="Q15875" s="92" t="s">
        <v>50</v>
      </c>
      <c r="BF15875" s="101" t="s">
        <v>58</v>
      </c>
      <c r="BK15875" s="98" t="s">
        <v>70</v>
      </c>
    </row>
    <row r="15876" spans="17:63" ht="29.25" customHeight="1" x14ac:dyDescent="0.2">
      <c r="Q15876" s="92" t="s">
        <v>50</v>
      </c>
      <c r="BF15876" s="101" t="s">
        <v>58</v>
      </c>
      <c r="BK15876" s="98" t="s">
        <v>70</v>
      </c>
    </row>
    <row r="15877" spans="17:63" ht="29.25" customHeight="1" x14ac:dyDescent="0.2">
      <c r="Q15877" s="92" t="s">
        <v>50</v>
      </c>
      <c r="BF15877" s="101" t="s">
        <v>58</v>
      </c>
      <c r="BK15877" s="98" t="s">
        <v>70</v>
      </c>
    </row>
    <row r="15878" spans="17:63" ht="29.25" customHeight="1" x14ac:dyDescent="0.2">
      <c r="Q15878" s="92" t="s">
        <v>50</v>
      </c>
      <c r="BF15878" s="101" t="s">
        <v>58</v>
      </c>
      <c r="BK15878" s="98" t="s">
        <v>70</v>
      </c>
    </row>
    <row r="15879" spans="17:63" ht="29.25" customHeight="1" x14ac:dyDescent="0.2">
      <c r="Q15879" s="92" t="s">
        <v>50</v>
      </c>
      <c r="BF15879" s="101" t="s">
        <v>58</v>
      </c>
      <c r="BK15879" s="98" t="s">
        <v>70</v>
      </c>
    </row>
    <row r="15880" spans="17:63" ht="29.25" customHeight="1" x14ac:dyDescent="0.2">
      <c r="Q15880" s="92" t="s">
        <v>50</v>
      </c>
      <c r="BF15880" s="101" t="s">
        <v>58</v>
      </c>
      <c r="BK15880" s="98" t="s">
        <v>70</v>
      </c>
    </row>
    <row r="15881" spans="17:63" ht="29.25" customHeight="1" x14ac:dyDescent="0.2">
      <c r="Q15881" s="92" t="s">
        <v>50</v>
      </c>
      <c r="BF15881" s="101" t="s">
        <v>58</v>
      </c>
      <c r="BK15881" s="98" t="s">
        <v>70</v>
      </c>
    </row>
    <row r="15882" spans="17:63" ht="29.25" customHeight="1" x14ac:dyDescent="0.2">
      <c r="Q15882" s="92" t="s">
        <v>50</v>
      </c>
      <c r="BF15882" s="101" t="s">
        <v>58</v>
      </c>
      <c r="BK15882" s="98" t="s">
        <v>70</v>
      </c>
    </row>
    <row r="15883" spans="17:63" ht="29.25" customHeight="1" x14ac:dyDescent="0.2">
      <c r="Q15883" s="92" t="s">
        <v>50</v>
      </c>
      <c r="BF15883" s="101" t="s">
        <v>58</v>
      </c>
      <c r="BK15883" s="98" t="s">
        <v>70</v>
      </c>
    </row>
    <row r="15884" spans="17:63" ht="29.25" customHeight="1" x14ac:dyDescent="0.2">
      <c r="Q15884" s="92" t="s">
        <v>50</v>
      </c>
      <c r="BF15884" s="101" t="s">
        <v>58</v>
      </c>
      <c r="BK15884" s="98" t="s">
        <v>70</v>
      </c>
    </row>
    <row r="15885" spans="17:63" ht="29.25" customHeight="1" x14ac:dyDescent="0.2">
      <c r="Q15885" s="92" t="s">
        <v>50</v>
      </c>
      <c r="BF15885" s="101" t="s">
        <v>58</v>
      </c>
      <c r="BK15885" s="98" t="s">
        <v>70</v>
      </c>
    </row>
    <row r="15886" spans="17:63" ht="29.25" customHeight="1" x14ac:dyDescent="0.2">
      <c r="Q15886" s="92" t="s">
        <v>50</v>
      </c>
      <c r="BF15886" s="101" t="s">
        <v>58</v>
      </c>
      <c r="BK15886" s="98" t="s">
        <v>70</v>
      </c>
    </row>
    <row r="15887" spans="17:63" ht="29.25" customHeight="1" x14ac:dyDescent="0.2">
      <c r="Q15887" s="92" t="s">
        <v>50</v>
      </c>
      <c r="BF15887" s="101" t="s">
        <v>58</v>
      </c>
      <c r="BK15887" s="98" t="s">
        <v>70</v>
      </c>
    </row>
    <row r="15888" spans="17:63" ht="29.25" customHeight="1" x14ac:dyDescent="0.2">
      <c r="Q15888" s="92" t="s">
        <v>50</v>
      </c>
      <c r="BF15888" s="101" t="s">
        <v>58</v>
      </c>
      <c r="BK15888" s="98" t="s">
        <v>70</v>
      </c>
    </row>
    <row r="15889" spans="17:63" ht="29.25" customHeight="1" x14ac:dyDescent="0.2">
      <c r="Q15889" s="92" t="s">
        <v>50</v>
      </c>
      <c r="BF15889" s="101" t="s">
        <v>58</v>
      </c>
      <c r="BK15889" s="98" t="s">
        <v>70</v>
      </c>
    </row>
    <row r="15890" spans="17:63" ht="29.25" customHeight="1" x14ac:dyDescent="0.2">
      <c r="Q15890" s="92" t="s">
        <v>50</v>
      </c>
      <c r="BF15890" s="101" t="s">
        <v>58</v>
      </c>
      <c r="BK15890" s="98" t="s">
        <v>70</v>
      </c>
    </row>
    <row r="15891" spans="17:63" ht="29.25" customHeight="1" x14ac:dyDescent="0.2">
      <c r="Q15891" s="92" t="s">
        <v>50</v>
      </c>
      <c r="BF15891" s="101" t="s">
        <v>58</v>
      </c>
      <c r="BK15891" s="98" t="s">
        <v>70</v>
      </c>
    </row>
    <row r="15892" spans="17:63" ht="29.25" customHeight="1" x14ac:dyDescent="0.2">
      <c r="Q15892" s="92" t="s">
        <v>50</v>
      </c>
      <c r="BF15892" s="101" t="s">
        <v>58</v>
      </c>
      <c r="BK15892" s="98" t="s">
        <v>70</v>
      </c>
    </row>
    <row r="15893" spans="17:63" ht="29.25" customHeight="1" x14ac:dyDescent="0.2">
      <c r="Q15893" s="92" t="s">
        <v>50</v>
      </c>
      <c r="BF15893" s="101" t="s">
        <v>58</v>
      </c>
      <c r="BK15893" s="98" t="s">
        <v>70</v>
      </c>
    </row>
    <row r="15894" spans="17:63" ht="29.25" customHeight="1" x14ac:dyDescent="0.2">
      <c r="Q15894" s="92" t="s">
        <v>50</v>
      </c>
      <c r="BF15894" s="101" t="s">
        <v>58</v>
      </c>
      <c r="BK15894" s="98" t="s">
        <v>70</v>
      </c>
    </row>
    <row r="15895" spans="17:63" ht="29.25" customHeight="1" x14ac:dyDescent="0.2">
      <c r="Q15895" s="92" t="s">
        <v>50</v>
      </c>
      <c r="BF15895" s="101" t="s">
        <v>58</v>
      </c>
      <c r="BK15895" s="98" t="s">
        <v>70</v>
      </c>
    </row>
    <row r="15896" spans="17:63" ht="29.25" customHeight="1" x14ac:dyDescent="0.2">
      <c r="Q15896" s="92" t="s">
        <v>50</v>
      </c>
      <c r="BF15896" s="101" t="s">
        <v>58</v>
      </c>
      <c r="BK15896" s="98" t="s">
        <v>70</v>
      </c>
    </row>
    <row r="15897" spans="17:63" ht="29.25" customHeight="1" x14ac:dyDescent="0.2">
      <c r="Q15897" s="92" t="s">
        <v>50</v>
      </c>
      <c r="BF15897" s="101" t="s">
        <v>58</v>
      </c>
      <c r="BK15897" s="98" t="s">
        <v>70</v>
      </c>
    </row>
    <row r="15898" spans="17:63" ht="29.25" customHeight="1" x14ac:dyDescent="0.2">
      <c r="Q15898" s="92" t="s">
        <v>50</v>
      </c>
      <c r="BF15898" s="101" t="s">
        <v>58</v>
      </c>
      <c r="BK15898" s="98" t="s">
        <v>70</v>
      </c>
    </row>
    <row r="15899" spans="17:63" ht="29.25" customHeight="1" x14ac:dyDescent="0.2">
      <c r="Q15899" s="92" t="s">
        <v>50</v>
      </c>
      <c r="BF15899" s="101" t="s">
        <v>58</v>
      </c>
      <c r="BK15899" s="98" t="s">
        <v>70</v>
      </c>
    </row>
    <row r="15900" spans="17:63" ht="29.25" customHeight="1" x14ac:dyDescent="0.2">
      <c r="Q15900" s="92" t="s">
        <v>50</v>
      </c>
      <c r="BF15900" s="101" t="s">
        <v>58</v>
      </c>
      <c r="BK15900" s="98" t="s">
        <v>70</v>
      </c>
    </row>
    <row r="15901" spans="17:63" ht="29.25" customHeight="1" x14ac:dyDescent="0.2">
      <c r="Q15901" s="92" t="s">
        <v>50</v>
      </c>
      <c r="BF15901" s="101" t="s">
        <v>58</v>
      </c>
      <c r="BK15901" s="98" t="s">
        <v>70</v>
      </c>
    </row>
    <row r="15902" spans="17:63" ht="29.25" customHeight="1" x14ac:dyDescent="0.2">
      <c r="Q15902" s="92" t="s">
        <v>50</v>
      </c>
      <c r="BF15902" s="101" t="s">
        <v>58</v>
      </c>
      <c r="BK15902" s="98" t="s">
        <v>70</v>
      </c>
    </row>
    <row r="15903" spans="17:63" ht="29.25" customHeight="1" x14ac:dyDescent="0.2">
      <c r="Q15903" s="92" t="s">
        <v>50</v>
      </c>
      <c r="BF15903" s="101" t="s">
        <v>58</v>
      </c>
      <c r="BK15903" s="98" t="s">
        <v>70</v>
      </c>
    </row>
    <row r="15904" spans="17:63" ht="29.25" customHeight="1" x14ac:dyDescent="0.2">
      <c r="Q15904" s="92" t="s">
        <v>50</v>
      </c>
      <c r="BF15904" s="101" t="s">
        <v>58</v>
      </c>
      <c r="BK15904" s="98" t="s">
        <v>70</v>
      </c>
    </row>
    <row r="15905" spans="17:63" ht="29.25" customHeight="1" x14ac:dyDescent="0.2">
      <c r="Q15905" s="92" t="s">
        <v>50</v>
      </c>
      <c r="BF15905" s="101" t="s">
        <v>58</v>
      </c>
      <c r="BK15905" s="98" t="s">
        <v>70</v>
      </c>
    </row>
    <row r="15906" spans="17:63" ht="29.25" customHeight="1" x14ac:dyDescent="0.2">
      <c r="Q15906" s="92" t="s">
        <v>50</v>
      </c>
      <c r="BF15906" s="101" t="s">
        <v>58</v>
      </c>
      <c r="BK15906" s="98" t="s">
        <v>70</v>
      </c>
    </row>
    <row r="15907" spans="17:63" ht="29.25" customHeight="1" x14ac:dyDescent="0.2">
      <c r="Q15907" s="92" t="s">
        <v>50</v>
      </c>
      <c r="BF15907" s="101" t="s">
        <v>58</v>
      </c>
      <c r="BK15907" s="98" t="s">
        <v>70</v>
      </c>
    </row>
    <row r="15908" spans="17:63" ht="29.25" customHeight="1" x14ac:dyDescent="0.2">
      <c r="Q15908" s="92" t="s">
        <v>50</v>
      </c>
      <c r="BF15908" s="101" t="s">
        <v>58</v>
      </c>
      <c r="BK15908" s="98" t="s">
        <v>70</v>
      </c>
    </row>
    <row r="15909" spans="17:63" ht="29.25" customHeight="1" x14ac:dyDescent="0.2">
      <c r="Q15909" s="92" t="s">
        <v>50</v>
      </c>
      <c r="BF15909" s="101" t="s">
        <v>58</v>
      </c>
      <c r="BK15909" s="98" t="s">
        <v>70</v>
      </c>
    </row>
    <row r="15910" spans="17:63" ht="29.25" customHeight="1" x14ac:dyDescent="0.2">
      <c r="Q15910" s="92" t="s">
        <v>50</v>
      </c>
      <c r="BF15910" s="101" t="s">
        <v>58</v>
      </c>
      <c r="BK15910" s="98" t="s">
        <v>70</v>
      </c>
    </row>
    <row r="15911" spans="17:63" ht="29.25" customHeight="1" x14ac:dyDescent="0.2">
      <c r="Q15911" s="92" t="s">
        <v>50</v>
      </c>
      <c r="BF15911" s="101" t="s">
        <v>58</v>
      </c>
      <c r="BK15911" s="98" t="s">
        <v>70</v>
      </c>
    </row>
    <row r="15912" spans="17:63" ht="29.25" customHeight="1" x14ac:dyDescent="0.2">
      <c r="Q15912" s="92" t="s">
        <v>50</v>
      </c>
      <c r="BF15912" s="101" t="s">
        <v>58</v>
      </c>
      <c r="BK15912" s="98" t="s">
        <v>70</v>
      </c>
    </row>
    <row r="15913" spans="17:63" ht="29.25" customHeight="1" x14ac:dyDescent="0.2">
      <c r="Q15913" s="92" t="s">
        <v>50</v>
      </c>
      <c r="BF15913" s="101" t="s">
        <v>58</v>
      </c>
      <c r="BK15913" s="98" t="s">
        <v>70</v>
      </c>
    </row>
    <row r="15914" spans="17:63" ht="29.25" customHeight="1" x14ac:dyDescent="0.2">
      <c r="Q15914" s="92" t="s">
        <v>50</v>
      </c>
      <c r="BF15914" s="101" t="s">
        <v>58</v>
      </c>
      <c r="BK15914" s="98" t="s">
        <v>70</v>
      </c>
    </row>
    <row r="15915" spans="17:63" ht="29.25" customHeight="1" x14ac:dyDescent="0.2">
      <c r="Q15915" s="92" t="s">
        <v>50</v>
      </c>
      <c r="BF15915" s="101" t="s">
        <v>58</v>
      </c>
      <c r="BK15915" s="98" t="s">
        <v>70</v>
      </c>
    </row>
    <row r="15916" spans="17:63" ht="29.25" customHeight="1" x14ac:dyDescent="0.2">
      <c r="Q15916" s="92" t="s">
        <v>50</v>
      </c>
      <c r="BF15916" s="101" t="s">
        <v>58</v>
      </c>
      <c r="BK15916" s="98" t="s">
        <v>70</v>
      </c>
    </row>
    <row r="15917" spans="17:63" ht="29.25" customHeight="1" x14ac:dyDescent="0.2">
      <c r="Q15917" s="92" t="s">
        <v>50</v>
      </c>
      <c r="BF15917" s="101" t="s">
        <v>58</v>
      </c>
      <c r="BK15917" s="98" t="s">
        <v>70</v>
      </c>
    </row>
    <row r="15918" spans="17:63" ht="29.25" customHeight="1" x14ac:dyDescent="0.2">
      <c r="Q15918" s="92" t="s">
        <v>50</v>
      </c>
      <c r="BF15918" s="101" t="s">
        <v>58</v>
      </c>
      <c r="BK15918" s="98" t="s">
        <v>70</v>
      </c>
    </row>
    <row r="15919" spans="17:63" ht="29.25" customHeight="1" x14ac:dyDescent="0.2">
      <c r="Q15919" s="92" t="s">
        <v>50</v>
      </c>
      <c r="BF15919" s="101" t="s">
        <v>58</v>
      </c>
      <c r="BK15919" s="98" t="s">
        <v>70</v>
      </c>
    </row>
    <row r="15920" spans="17:63" ht="29.25" customHeight="1" x14ac:dyDescent="0.2">
      <c r="Q15920" s="92" t="s">
        <v>50</v>
      </c>
      <c r="BF15920" s="101" t="s">
        <v>58</v>
      </c>
      <c r="BK15920" s="98" t="s">
        <v>70</v>
      </c>
    </row>
    <row r="15921" spans="17:63" ht="29.25" customHeight="1" x14ac:dyDescent="0.2">
      <c r="Q15921" s="92" t="s">
        <v>50</v>
      </c>
      <c r="BF15921" s="101" t="s">
        <v>58</v>
      </c>
      <c r="BK15921" s="98" t="s">
        <v>70</v>
      </c>
    </row>
    <row r="15922" spans="17:63" ht="29.25" customHeight="1" x14ac:dyDescent="0.2">
      <c r="Q15922" s="92" t="s">
        <v>50</v>
      </c>
      <c r="BF15922" s="101" t="s">
        <v>58</v>
      </c>
      <c r="BK15922" s="98" t="s">
        <v>70</v>
      </c>
    </row>
    <row r="15923" spans="17:63" ht="29.25" customHeight="1" x14ac:dyDescent="0.2">
      <c r="Q15923" s="92" t="s">
        <v>50</v>
      </c>
      <c r="BF15923" s="101" t="s">
        <v>58</v>
      </c>
      <c r="BK15923" s="98" t="s">
        <v>70</v>
      </c>
    </row>
    <row r="15924" spans="17:63" ht="29.25" customHeight="1" x14ac:dyDescent="0.2">
      <c r="Q15924" s="92" t="s">
        <v>50</v>
      </c>
      <c r="BF15924" s="101" t="s">
        <v>58</v>
      </c>
      <c r="BK15924" s="98" t="s">
        <v>70</v>
      </c>
    </row>
    <row r="15925" spans="17:63" ht="29.25" customHeight="1" x14ac:dyDescent="0.2">
      <c r="Q15925" s="92" t="s">
        <v>50</v>
      </c>
      <c r="BF15925" s="101" t="s">
        <v>58</v>
      </c>
      <c r="BK15925" s="98" t="s">
        <v>70</v>
      </c>
    </row>
    <row r="15926" spans="17:63" ht="29.25" customHeight="1" x14ac:dyDescent="0.2">
      <c r="Q15926" s="92" t="s">
        <v>50</v>
      </c>
      <c r="BF15926" s="101" t="s">
        <v>58</v>
      </c>
      <c r="BK15926" s="98" t="s">
        <v>70</v>
      </c>
    </row>
    <row r="15927" spans="17:63" ht="29.25" customHeight="1" x14ac:dyDescent="0.2">
      <c r="Q15927" s="92" t="s">
        <v>50</v>
      </c>
      <c r="BF15927" s="101" t="s">
        <v>58</v>
      </c>
      <c r="BK15927" s="98" t="s">
        <v>70</v>
      </c>
    </row>
    <row r="15928" spans="17:63" ht="29.25" customHeight="1" x14ac:dyDescent="0.2">
      <c r="Q15928" s="92" t="s">
        <v>50</v>
      </c>
      <c r="BF15928" s="101" t="s">
        <v>58</v>
      </c>
      <c r="BK15928" s="98" t="s">
        <v>70</v>
      </c>
    </row>
    <row r="15929" spans="17:63" ht="29.25" customHeight="1" x14ac:dyDescent="0.2">
      <c r="Q15929" s="92" t="s">
        <v>50</v>
      </c>
      <c r="BF15929" s="101" t="s">
        <v>58</v>
      </c>
      <c r="BK15929" s="98" t="s">
        <v>70</v>
      </c>
    </row>
    <row r="15930" spans="17:63" ht="29.25" customHeight="1" x14ac:dyDescent="0.2">
      <c r="Q15930" s="92" t="s">
        <v>50</v>
      </c>
      <c r="BF15930" s="101" t="s">
        <v>58</v>
      </c>
      <c r="BK15930" s="98" t="s">
        <v>70</v>
      </c>
    </row>
    <row r="15931" spans="17:63" ht="29.25" customHeight="1" x14ac:dyDescent="0.2">
      <c r="Q15931" s="92" t="s">
        <v>50</v>
      </c>
      <c r="BF15931" s="101" t="s">
        <v>58</v>
      </c>
      <c r="BK15931" s="98" t="s">
        <v>70</v>
      </c>
    </row>
    <row r="15932" spans="17:63" ht="29.25" customHeight="1" x14ac:dyDescent="0.2">
      <c r="Q15932" s="92" t="s">
        <v>50</v>
      </c>
      <c r="BF15932" s="101" t="s">
        <v>58</v>
      </c>
      <c r="BK15932" s="98" t="s">
        <v>70</v>
      </c>
    </row>
    <row r="15933" spans="17:63" ht="29.25" customHeight="1" x14ac:dyDescent="0.2">
      <c r="Q15933" s="92" t="s">
        <v>50</v>
      </c>
      <c r="BF15933" s="101" t="s">
        <v>58</v>
      </c>
      <c r="BK15933" s="98" t="s">
        <v>70</v>
      </c>
    </row>
    <row r="15934" spans="17:63" ht="29.25" customHeight="1" x14ac:dyDescent="0.2">
      <c r="Q15934" s="92" t="s">
        <v>50</v>
      </c>
      <c r="BF15934" s="101" t="s">
        <v>58</v>
      </c>
      <c r="BK15934" s="98" t="s">
        <v>70</v>
      </c>
    </row>
    <row r="15935" spans="17:63" ht="29.25" customHeight="1" x14ac:dyDescent="0.2">
      <c r="Q15935" s="92" t="s">
        <v>50</v>
      </c>
      <c r="BF15935" s="101" t="s">
        <v>58</v>
      </c>
      <c r="BK15935" s="98" t="s">
        <v>70</v>
      </c>
    </row>
    <row r="15936" spans="17:63" ht="29.25" customHeight="1" x14ac:dyDescent="0.2">
      <c r="Q15936" s="92" t="s">
        <v>50</v>
      </c>
      <c r="BF15936" s="101" t="s">
        <v>58</v>
      </c>
      <c r="BK15936" s="98" t="s">
        <v>70</v>
      </c>
    </row>
    <row r="15937" spans="17:63" ht="29.25" customHeight="1" x14ac:dyDescent="0.2">
      <c r="Q15937" s="92" t="s">
        <v>50</v>
      </c>
      <c r="BF15937" s="101" t="s">
        <v>58</v>
      </c>
      <c r="BK15937" s="98" t="s">
        <v>70</v>
      </c>
    </row>
    <row r="15938" spans="17:63" ht="29.25" customHeight="1" x14ac:dyDescent="0.2">
      <c r="Q15938" s="92" t="s">
        <v>50</v>
      </c>
      <c r="BF15938" s="101" t="s">
        <v>58</v>
      </c>
      <c r="BK15938" s="98" t="s">
        <v>70</v>
      </c>
    </row>
    <row r="15939" spans="17:63" ht="29.25" customHeight="1" x14ac:dyDescent="0.2">
      <c r="Q15939" s="92" t="s">
        <v>50</v>
      </c>
      <c r="BF15939" s="101" t="s">
        <v>58</v>
      </c>
      <c r="BK15939" s="98" t="s">
        <v>70</v>
      </c>
    </row>
    <row r="15940" spans="17:63" ht="29.25" customHeight="1" x14ac:dyDescent="0.2">
      <c r="Q15940" s="92" t="s">
        <v>50</v>
      </c>
      <c r="BF15940" s="101" t="s">
        <v>58</v>
      </c>
      <c r="BK15940" s="98" t="s">
        <v>70</v>
      </c>
    </row>
    <row r="15941" spans="17:63" ht="29.25" customHeight="1" x14ac:dyDescent="0.2">
      <c r="Q15941" s="92" t="s">
        <v>50</v>
      </c>
      <c r="BF15941" s="101" t="s">
        <v>58</v>
      </c>
      <c r="BK15941" s="98" t="s">
        <v>70</v>
      </c>
    </row>
    <row r="15942" spans="17:63" ht="29.25" customHeight="1" x14ac:dyDescent="0.2">
      <c r="Q15942" s="92" t="s">
        <v>50</v>
      </c>
      <c r="BF15942" s="101" t="s">
        <v>58</v>
      </c>
      <c r="BK15942" s="98" t="s">
        <v>70</v>
      </c>
    </row>
    <row r="15943" spans="17:63" ht="29.25" customHeight="1" x14ac:dyDescent="0.2">
      <c r="Q15943" s="92" t="s">
        <v>50</v>
      </c>
      <c r="BF15943" s="101" t="s">
        <v>58</v>
      </c>
      <c r="BK15943" s="98" t="s">
        <v>70</v>
      </c>
    </row>
    <row r="15944" spans="17:63" ht="29.25" customHeight="1" x14ac:dyDescent="0.2">
      <c r="Q15944" s="92" t="s">
        <v>50</v>
      </c>
      <c r="BF15944" s="101" t="s">
        <v>58</v>
      </c>
      <c r="BK15944" s="98" t="s">
        <v>70</v>
      </c>
    </row>
    <row r="15945" spans="17:63" ht="29.25" customHeight="1" x14ac:dyDescent="0.2">
      <c r="Q15945" s="92" t="s">
        <v>50</v>
      </c>
      <c r="BF15945" s="101" t="s">
        <v>58</v>
      </c>
      <c r="BK15945" s="98" t="s">
        <v>70</v>
      </c>
    </row>
    <row r="15946" spans="17:63" ht="29.25" customHeight="1" x14ac:dyDescent="0.2">
      <c r="Q15946" s="92" t="s">
        <v>50</v>
      </c>
      <c r="BF15946" s="101" t="s">
        <v>58</v>
      </c>
      <c r="BK15946" s="98" t="s">
        <v>70</v>
      </c>
    </row>
    <row r="15947" spans="17:63" ht="29.25" customHeight="1" x14ac:dyDescent="0.2">
      <c r="Q15947" s="92" t="s">
        <v>50</v>
      </c>
      <c r="BF15947" s="101" t="s">
        <v>58</v>
      </c>
      <c r="BK15947" s="98" t="s">
        <v>70</v>
      </c>
    </row>
    <row r="15948" spans="17:63" ht="29.25" customHeight="1" x14ac:dyDescent="0.2">
      <c r="Q15948" s="92" t="s">
        <v>50</v>
      </c>
      <c r="BF15948" s="101" t="s">
        <v>58</v>
      </c>
      <c r="BK15948" s="98" t="s">
        <v>70</v>
      </c>
    </row>
    <row r="15949" spans="17:63" ht="29.25" customHeight="1" x14ac:dyDescent="0.2">
      <c r="Q15949" s="92" t="s">
        <v>50</v>
      </c>
      <c r="BF15949" s="101" t="s">
        <v>58</v>
      </c>
      <c r="BK15949" s="98" t="s">
        <v>70</v>
      </c>
    </row>
    <row r="15950" spans="17:63" ht="29.25" customHeight="1" x14ac:dyDescent="0.2">
      <c r="Q15950" s="92" t="s">
        <v>50</v>
      </c>
      <c r="BF15950" s="101" t="s">
        <v>58</v>
      </c>
      <c r="BK15950" s="98" t="s">
        <v>70</v>
      </c>
    </row>
    <row r="15951" spans="17:63" ht="29.25" customHeight="1" x14ac:dyDescent="0.2">
      <c r="Q15951" s="92" t="s">
        <v>50</v>
      </c>
      <c r="BF15951" s="101" t="s">
        <v>58</v>
      </c>
      <c r="BK15951" s="98" t="s">
        <v>70</v>
      </c>
    </row>
    <row r="15952" spans="17:63" ht="29.25" customHeight="1" x14ac:dyDescent="0.2">
      <c r="Q15952" s="92" t="s">
        <v>50</v>
      </c>
      <c r="BF15952" s="101" t="s">
        <v>58</v>
      </c>
      <c r="BK15952" s="98" t="s">
        <v>70</v>
      </c>
    </row>
    <row r="15953" spans="17:63" ht="29.25" customHeight="1" x14ac:dyDescent="0.2">
      <c r="Q15953" s="92" t="s">
        <v>50</v>
      </c>
      <c r="BF15953" s="101" t="s">
        <v>58</v>
      </c>
      <c r="BK15953" s="98" t="s">
        <v>70</v>
      </c>
    </row>
    <row r="15954" spans="17:63" ht="29.25" customHeight="1" x14ac:dyDescent="0.2">
      <c r="Q15954" s="92" t="s">
        <v>50</v>
      </c>
      <c r="BF15954" s="101" t="s">
        <v>58</v>
      </c>
      <c r="BK15954" s="98" t="s">
        <v>70</v>
      </c>
    </row>
    <row r="15955" spans="17:63" ht="29.25" customHeight="1" x14ac:dyDescent="0.2">
      <c r="Q15955" s="92" t="s">
        <v>50</v>
      </c>
      <c r="BF15955" s="101" t="s">
        <v>58</v>
      </c>
      <c r="BK15955" s="98" t="s">
        <v>70</v>
      </c>
    </row>
    <row r="15956" spans="17:63" ht="29.25" customHeight="1" x14ac:dyDescent="0.2">
      <c r="Q15956" s="92" t="s">
        <v>50</v>
      </c>
      <c r="BF15956" s="101" t="s">
        <v>58</v>
      </c>
      <c r="BK15956" s="98" t="s">
        <v>70</v>
      </c>
    </row>
    <row r="15957" spans="17:63" ht="29.25" customHeight="1" x14ac:dyDescent="0.2">
      <c r="Q15957" s="92" t="s">
        <v>50</v>
      </c>
      <c r="BF15957" s="101" t="s">
        <v>58</v>
      </c>
      <c r="BK15957" s="98" t="s">
        <v>70</v>
      </c>
    </row>
    <row r="15958" spans="17:63" ht="29.25" customHeight="1" x14ac:dyDescent="0.2">
      <c r="Q15958" s="92" t="s">
        <v>50</v>
      </c>
      <c r="BF15958" s="101" t="s">
        <v>58</v>
      </c>
      <c r="BK15958" s="98" t="s">
        <v>70</v>
      </c>
    </row>
    <row r="15959" spans="17:63" ht="29.25" customHeight="1" x14ac:dyDescent="0.2">
      <c r="Q15959" s="92" t="s">
        <v>50</v>
      </c>
      <c r="BF15959" s="101" t="s">
        <v>58</v>
      </c>
      <c r="BK15959" s="98" t="s">
        <v>70</v>
      </c>
    </row>
    <row r="15960" spans="17:63" ht="29.25" customHeight="1" x14ac:dyDescent="0.2">
      <c r="Q15960" s="92" t="s">
        <v>50</v>
      </c>
      <c r="BF15960" s="101" t="s">
        <v>58</v>
      </c>
      <c r="BK15960" s="98" t="s">
        <v>70</v>
      </c>
    </row>
    <row r="15961" spans="17:63" ht="29.25" customHeight="1" x14ac:dyDescent="0.2">
      <c r="Q15961" s="92" t="s">
        <v>50</v>
      </c>
      <c r="BF15961" s="101" t="s">
        <v>58</v>
      </c>
      <c r="BK15961" s="98" t="s">
        <v>70</v>
      </c>
    </row>
    <row r="15962" spans="17:63" ht="29.25" customHeight="1" x14ac:dyDescent="0.2">
      <c r="Q15962" s="92" t="s">
        <v>50</v>
      </c>
      <c r="BF15962" s="101" t="s">
        <v>58</v>
      </c>
      <c r="BK15962" s="98" t="s">
        <v>70</v>
      </c>
    </row>
    <row r="15963" spans="17:63" ht="29.25" customHeight="1" x14ac:dyDescent="0.2">
      <c r="Q15963" s="92" t="s">
        <v>50</v>
      </c>
      <c r="BF15963" s="101" t="s">
        <v>58</v>
      </c>
      <c r="BK15963" s="98" t="s">
        <v>70</v>
      </c>
    </row>
    <row r="15964" spans="17:63" ht="29.25" customHeight="1" x14ac:dyDescent="0.2">
      <c r="Q15964" s="92" t="s">
        <v>50</v>
      </c>
      <c r="BF15964" s="101" t="s">
        <v>58</v>
      </c>
      <c r="BK15964" s="98" t="s">
        <v>70</v>
      </c>
    </row>
    <row r="15965" spans="17:63" ht="29.25" customHeight="1" x14ac:dyDescent="0.2">
      <c r="Q15965" s="92" t="s">
        <v>50</v>
      </c>
      <c r="BF15965" s="101" t="s">
        <v>58</v>
      </c>
      <c r="BK15965" s="98" t="s">
        <v>70</v>
      </c>
    </row>
    <row r="15966" spans="17:63" ht="29.25" customHeight="1" x14ac:dyDescent="0.2">
      <c r="Q15966" s="92" t="s">
        <v>50</v>
      </c>
      <c r="BF15966" s="101" t="s">
        <v>58</v>
      </c>
      <c r="BK15966" s="98" t="s">
        <v>70</v>
      </c>
    </row>
    <row r="15967" spans="17:63" ht="29.25" customHeight="1" x14ac:dyDescent="0.2">
      <c r="Q15967" s="92" t="s">
        <v>50</v>
      </c>
      <c r="BF15967" s="101" t="s">
        <v>58</v>
      </c>
      <c r="BK15967" s="98" t="s">
        <v>70</v>
      </c>
    </row>
    <row r="15968" spans="17:63" ht="29.25" customHeight="1" x14ac:dyDescent="0.2">
      <c r="Q15968" s="92" t="s">
        <v>50</v>
      </c>
      <c r="BF15968" s="101" t="s">
        <v>58</v>
      </c>
      <c r="BK15968" s="98" t="s">
        <v>70</v>
      </c>
    </row>
    <row r="15969" spans="17:63" ht="29.25" customHeight="1" x14ac:dyDescent="0.2">
      <c r="Q15969" s="92" t="s">
        <v>50</v>
      </c>
      <c r="BF15969" s="101" t="s">
        <v>58</v>
      </c>
      <c r="BK15969" s="98" t="s">
        <v>70</v>
      </c>
    </row>
    <row r="15970" spans="17:63" ht="29.25" customHeight="1" x14ac:dyDescent="0.2">
      <c r="Q15970" s="92" t="s">
        <v>50</v>
      </c>
      <c r="BF15970" s="101" t="s">
        <v>58</v>
      </c>
      <c r="BK15970" s="98" t="s">
        <v>70</v>
      </c>
    </row>
    <row r="15971" spans="17:63" ht="29.25" customHeight="1" x14ac:dyDescent="0.2">
      <c r="Q15971" s="92" t="s">
        <v>50</v>
      </c>
      <c r="BF15971" s="101" t="s">
        <v>58</v>
      </c>
      <c r="BK15971" s="98" t="s">
        <v>70</v>
      </c>
    </row>
    <row r="15972" spans="17:63" ht="29.25" customHeight="1" x14ac:dyDescent="0.2">
      <c r="Q15972" s="92" t="s">
        <v>50</v>
      </c>
      <c r="BF15972" s="101" t="s">
        <v>58</v>
      </c>
      <c r="BK15972" s="98" t="s">
        <v>70</v>
      </c>
    </row>
    <row r="15973" spans="17:63" ht="29.25" customHeight="1" x14ac:dyDescent="0.2">
      <c r="Q15973" s="92" t="s">
        <v>50</v>
      </c>
      <c r="BF15973" s="101" t="s">
        <v>58</v>
      </c>
      <c r="BK15973" s="98" t="s">
        <v>70</v>
      </c>
    </row>
    <row r="15974" spans="17:63" ht="29.25" customHeight="1" x14ac:dyDescent="0.2">
      <c r="Q15974" s="92" t="s">
        <v>50</v>
      </c>
      <c r="BF15974" s="101" t="s">
        <v>58</v>
      </c>
      <c r="BK15974" s="98" t="s">
        <v>70</v>
      </c>
    </row>
    <row r="15975" spans="17:63" ht="29.25" customHeight="1" x14ac:dyDescent="0.2">
      <c r="Q15975" s="92" t="s">
        <v>50</v>
      </c>
      <c r="BF15975" s="101" t="s">
        <v>58</v>
      </c>
      <c r="BK15975" s="98" t="s">
        <v>70</v>
      </c>
    </row>
    <row r="15976" spans="17:63" ht="29.25" customHeight="1" x14ac:dyDescent="0.2">
      <c r="Q15976" s="92" t="s">
        <v>50</v>
      </c>
      <c r="BF15976" s="101" t="s">
        <v>58</v>
      </c>
      <c r="BK15976" s="98" t="s">
        <v>70</v>
      </c>
    </row>
    <row r="15977" spans="17:63" ht="29.25" customHeight="1" x14ac:dyDescent="0.2">
      <c r="Q15977" s="92" t="s">
        <v>50</v>
      </c>
      <c r="BF15977" s="101" t="s">
        <v>58</v>
      </c>
      <c r="BK15977" s="98" t="s">
        <v>70</v>
      </c>
    </row>
    <row r="15978" spans="17:63" ht="29.25" customHeight="1" x14ac:dyDescent="0.2">
      <c r="Q15978" s="92" t="s">
        <v>50</v>
      </c>
      <c r="BF15978" s="101" t="s">
        <v>58</v>
      </c>
      <c r="BK15978" s="98" t="s">
        <v>70</v>
      </c>
    </row>
    <row r="15979" spans="17:63" ht="29.25" customHeight="1" x14ac:dyDescent="0.2">
      <c r="Q15979" s="92" t="s">
        <v>50</v>
      </c>
      <c r="BF15979" s="101" t="s">
        <v>58</v>
      </c>
      <c r="BK15979" s="98" t="s">
        <v>70</v>
      </c>
    </row>
    <row r="15980" spans="17:63" ht="29.25" customHeight="1" x14ac:dyDescent="0.2">
      <c r="Q15980" s="92" t="s">
        <v>50</v>
      </c>
      <c r="BF15980" s="101" t="s">
        <v>58</v>
      </c>
      <c r="BK15980" s="98" t="s">
        <v>70</v>
      </c>
    </row>
    <row r="15981" spans="17:63" ht="29.25" customHeight="1" x14ac:dyDescent="0.2">
      <c r="Q15981" s="92" t="s">
        <v>50</v>
      </c>
      <c r="BF15981" s="101" t="s">
        <v>58</v>
      </c>
      <c r="BK15981" s="98" t="s">
        <v>70</v>
      </c>
    </row>
    <row r="15982" spans="17:63" ht="29.25" customHeight="1" x14ac:dyDescent="0.2">
      <c r="Q15982" s="92" t="s">
        <v>50</v>
      </c>
      <c r="BF15982" s="101" t="s">
        <v>58</v>
      </c>
      <c r="BK15982" s="98" t="s">
        <v>70</v>
      </c>
    </row>
    <row r="15983" spans="17:63" ht="29.25" customHeight="1" x14ac:dyDescent="0.2">
      <c r="Q15983" s="92" t="s">
        <v>50</v>
      </c>
      <c r="BF15983" s="101" t="s">
        <v>58</v>
      </c>
      <c r="BK15983" s="98" t="s">
        <v>70</v>
      </c>
    </row>
    <row r="15984" spans="17:63" ht="29.25" customHeight="1" x14ac:dyDescent="0.2">
      <c r="Q15984" s="92" t="s">
        <v>50</v>
      </c>
      <c r="BF15984" s="101" t="s">
        <v>58</v>
      </c>
      <c r="BK15984" s="98" t="s">
        <v>70</v>
      </c>
    </row>
    <row r="15985" spans="17:63" ht="29.25" customHeight="1" x14ac:dyDescent="0.2">
      <c r="Q15985" s="92" t="s">
        <v>50</v>
      </c>
      <c r="BF15985" s="101" t="s">
        <v>58</v>
      </c>
      <c r="BK15985" s="98" t="s">
        <v>70</v>
      </c>
    </row>
    <row r="15986" spans="17:63" ht="29.25" customHeight="1" x14ac:dyDescent="0.2">
      <c r="Q15986" s="92" t="s">
        <v>50</v>
      </c>
      <c r="BF15986" s="101" t="s">
        <v>58</v>
      </c>
      <c r="BK15986" s="98" t="s">
        <v>70</v>
      </c>
    </row>
    <row r="15987" spans="17:63" ht="29.25" customHeight="1" x14ac:dyDescent="0.2">
      <c r="Q15987" s="92" t="s">
        <v>50</v>
      </c>
      <c r="BF15987" s="101" t="s">
        <v>58</v>
      </c>
      <c r="BK15987" s="98" t="s">
        <v>70</v>
      </c>
    </row>
    <row r="15988" spans="17:63" ht="29.25" customHeight="1" x14ac:dyDescent="0.2">
      <c r="Q15988" s="92" t="s">
        <v>50</v>
      </c>
      <c r="BF15988" s="101" t="s">
        <v>58</v>
      </c>
      <c r="BK15988" s="98" t="s">
        <v>70</v>
      </c>
    </row>
    <row r="15989" spans="17:63" ht="29.25" customHeight="1" x14ac:dyDescent="0.2">
      <c r="Q15989" s="92" t="s">
        <v>50</v>
      </c>
      <c r="BF15989" s="101" t="s">
        <v>58</v>
      </c>
      <c r="BK15989" s="98" t="s">
        <v>70</v>
      </c>
    </row>
    <row r="15990" spans="17:63" ht="29.25" customHeight="1" x14ac:dyDescent="0.2">
      <c r="Q15990" s="92" t="s">
        <v>50</v>
      </c>
      <c r="BF15990" s="101" t="s">
        <v>58</v>
      </c>
      <c r="BK15990" s="98" t="s">
        <v>70</v>
      </c>
    </row>
    <row r="15991" spans="17:63" ht="29.25" customHeight="1" x14ac:dyDescent="0.2">
      <c r="Q15991" s="92" t="s">
        <v>50</v>
      </c>
      <c r="BF15991" s="101" t="s">
        <v>58</v>
      </c>
      <c r="BK15991" s="98" t="s">
        <v>70</v>
      </c>
    </row>
    <row r="15992" spans="17:63" ht="29.25" customHeight="1" x14ac:dyDescent="0.2">
      <c r="Q15992" s="92" t="s">
        <v>50</v>
      </c>
      <c r="BF15992" s="101" t="s">
        <v>58</v>
      </c>
      <c r="BK15992" s="98" t="s">
        <v>70</v>
      </c>
    </row>
    <row r="15993" spans="17:63" ht="29.25" customHeight="1" x14ac:dyDescent="0.2">
      <c r="Q15993" s="92" t="s">
        <v>50</v>
      </c>
      <c r="BF15993" s="101" t="s">
        <v>58</v>
      </c>
      <c r="BK15993" s="98" t="s">
        <v>70</v>
      </c>
    </row>
    <row r="15994" spans="17:63" ht="29.25" customHeight="1" x14ac:dyDescent="0.2">
      <c r="Q15994" s="92" t="s">
        <v>50</v>
      </c>
      <c r="BF15994" s="101" t="s">
        <v>58</v>
      </c>
      <c r="BK15994" s="98" t="s">
        <v>70</v>
      </c>
    </row>
    <row r="15995" spans="17:63" ht="29.25" customHeight="1" x14ac:dyDescent="0.2">
      <c r="Q15995" s="92" t="s">
        <v>50</v>
      </c>
      <c r="BF15995" s="101" t="s">
        <v>58</v>
      </c>
      <c r="BK15995" s="98" t="s">
        <v>70</v>
      </c>
    </row>
    <row r="15996" spans="17:63" ht="29.25" customHeight="1" x14ac:dyDescent="0.2">
      <c r="Q15996" s="92" t="s">
        <v>50</v>
      </c>
      <c r="BF15996" s="101" t="s">
        <v>58</v>
      </c>
      <c r="BK15996" s="98" t="s">
        <v>70</v>
      </c>
    </row>
    <row r="15997" spans="17:63" ht="29.25" customHeight="1" x14ac:dyDescent="0.2">
      <c r="Q15997" s="92" t="s">
        <v>50</v>
      </c>
      <c r="BF15997" s="101" t="s">
        <v>58</v>
      </c>
      <c r="BK15997" s="98" t="s">
        <v>70</v>
      </c>
    </row>
    <row r="15998" spans="17:63" ht="29.25" customHeight="1" x14ac:dyDescent="0.2">
      <c r="Q15998" s="92" t="s">
        <v>50</v>
      </c>
      <c r="BF15998" s="101" t="s">
        <v>58</v>
      </c>
      <c r="BK15998" s="98" t="s">
        <v>70</v>
      </c>
    </row>
    <row r="15999" spans="17:63" ht="29.25" customHeight="1" x14ac:dyDescent="0.2">
      <c r="Q15999" s="92" t="s">
        <v>50</v>
      </c>
      <c r="BF15999" s="101" t="s">
        <v>58</v>
      </c>
      <c r="BK15999" s="98" t="s">
        <v>70</v>
      </c>
    </row>
    <row r="16000" spans="17:63" ht="29.25" customHeight="1" x14ac:dyDescent="0.2">
      <c r="Q16000" s="92" t="s">
        <v>50</v>
      </c>
      <c r="BF16000" s="101" t="s">
        <v>58</v>
      </c>
      <c r="BK16000" s="98" t="s">
        <v>70</v>
      </c>
    </row>
    <row r="16001" spans="17:63" ht="29.25" customHeight="1" x14ac:dyDescent="0.2">
      <c r="Q16001" s="92" t="s">
        <v>50</v>
      </c>
      <c r="BF16001" s="101" t="s">
        <v>58</v>
      </c>
      <c r="BK16001" s="98" t="s">
        <v>70</v>
      </c>
    </row>
    <row r="16002" spans="17:63" ht="29.25" customHeight="1" x14ac:dyDescent="0.2">
      <c r="Q16002" s="92" t="s">
        <v>50</v>
      </c>
      <c r="BF16002" s="101" t="s">
        <v>58</v>
      </c>
      <c r="BK16002" s="98" t="s">
        <v>70</v>
      </c>
    </row>
    <row r="16003" spans="17:63" ht="29.25" customHeight="1" x14ac:dyDescent="0.2">
      <c r="Q16003" s="92" t="s">
        <v>50</v>
      </c>
      <c r="BF16003" s="101" t="s">
        <v>58</v>
      </c>
      <c r="BK16003" s="98" t="s">
        <v>70</v>
      </c>
    </row>
    <row r="16004" spans="17:63" ht="29.25" customHeight="1" x14ac:dyDescent="0.2">
      <c r="Q16004" s="92" t="s">
        <v>50</v>
      </c>
      <c r="BF16004" s="101" t="s">
        <v>58</v>
      </c>
      <c r="BK16004" s="98" t="s">
        <v>70</v>
      </c>
    </row>
    <row r="16005" spans="17:63" ht="29.25" customHeight="1" x14ac:dyDescent="0.2">
      <c r="Q16005" s="92" t="s">
        <v>50</v>
      </c>
      <c r="BF16005" s="101" t="s">
        <v>58</v>
      </c>
      <c r="BK16005" s="98" t="s">
        <v>70</v>
      </c>
    </row>
    <row r="16006" spans="17:63" ht="29.25" customHeight="1" x14ac:dyDescent="0.2">
      <c r="Q16006" s="92" t="s">
        <v>50</v>
      </c>
      <c r="BF16006" s="101" t="s">
        <v>58</v>
      </c>
      <c r="BK16006" s="98" t="s">
        <v>70</v>
      </c>
    </row>
    <row r="16007" spans="17:63" ht="29.25" customHeight="1" x14ac:dyDescent="0.2">
      <c r="Q16007" s="92" t="s">
        <v>50</v>
      </c>
      <c r="BF16007" s="101" t="s">
        <v>58</v>
      </c>
      <c r="BK16007" s="98" t="s">
        <v>70</v>
      </c>
    </row>
    <row r="16008" spans="17:63" ht="29.25" customHeight="1" x14ac:dyDescent="0.2">
      <c r="Q16008" s="92" t="s">
        <v>50</v>
      </c>
      <c r="BF16008" s="101" t="s">
        <v>58</v>
      </c>
      <c r="BK16008" s="98" t="s">
        <v>70</v>
      </c>
    </row>
    <row r="16009" spans="17:63" ht="29.25" customHeight="1" x14ac:dyDescent="0.2">
      <c r="Q16009" s="92" t="s">
        <v>50</v>
      </c>
      <c r="BF16009" s="101" t="s">
        <v>58</v>
      </c>
      <c r="BK16009" s="98" t="s">
        <v>70</v>
      </c>
    </row>
    <row r="16010" spans="17:63" ht="29.25" customHeight="1" x14ac:dyDescent="0.2">
      <c r="Q16010" s="92" t="s">
        <v>50</v>
      </c>
      <c r="BF16010" s="101" t="s">
        <v>58</v>
      </c>
      <c r="BK16010" s="98" t="s">
        <v>70</v>
      </c>
    </row>
    <row r="16011" spans="17:63" ht="29.25" customHeight="1" x14ac:dyDescent="0.2">
      <c r="Q16011" s="92" t="s">
        <v>50</v>
      </c>
      <c r="BF16011" s="101" t="s">
        <v>58</v>
      </c>
      <c r="BK16011" s="98" t="s">
        <v>70</v>
      </c>
    </row>
    <row r="16012" spans="17:63" ht="29.25" customHeight="1" x14ac:dyDescent="0.2">
      <c r="Q16012" s="92" t="s">
        <v>50</v>
      </c>
      <c r="BF16012" s="101" t="s">
        <v>58</v>
      </c>
      <c r="BK16012" s="98" t="s">
        <v>70</v>
      </c>
    </row>
    <row r="16013" spans="17:63" ht="29.25" customHeight="1" x14ac:dyDescent="0.2">
      <c r="Q16013" s="92" t="s">
        <v>50</v>
      </c>
      <c r="BF16013" s="101" t="s">
        <v>58</v>
      </c>
      <c r="BK16013" s="98" t="s">
        <v>70</v>
      </c>
    </row>
    <row r="16014" spans="17:63" ht="29.25" customHeight="1" x14ac:dyDescent="0.2">
      <c r="Q16014" s="92" t="s">
        <v>50</v>
      </c>
      <c r="BF16014" s="101" t="s">
        <v>58</v>
      </c>
      <c r="BK16014" s="98" t="s">
        <v>70</v>
      </c>
    </row>
    <row r="16015" spans="17:63" ht="29.25" customHeight="1" x14ac:dyDescent="0.2">
      <c r="Q16015" s="92" t="s">
        <v>50</v>
      </c>
      <c r="BF16015" s="101" t="s">
        <v>58</v>
      </c>
      <c r="BK16015" s="98" t="s">
        <v>70</v>
      </c>
    </row>
    <row r="16016" spans="17:63" ht="29.25" customHeight="1" x14ac:dyDescent="0.2">
      <c r="Q16016" s="92" t="s">
        <v>50</v>
      </c>
      <c r="BF16016" s="101" t="s">
        <v>58</v>
      </c>
      <c r="BK16016" s="98" t="s">
        <v>70</v>
      </c>
    </row>
    <row r="16017" spans="17:63" ht="29.25" customHeight="1" x14ac:dyDescent="0.2">
      <c r="Q16017" s="92" t="s">
        <v>50</v>
      </c>
      <c r="BF16017" s="101" t="s">
        <v>58</v>
      </c>
      <c r="BK16017" s="98" t="s">
        <v>70</v>
      </c>
    </row>
    <row r="16018" spans="17:63" ht="29.25" customHeight="1" x14ac:dyDescent="0.2">
      <c r="Q16018" s="92" t="s">
        <v>50</v>
      </c>
      <c r="BF16018" s="101" t="s">
        <v>58</v>
      </c>
      <c r="BK16018" s="98" t="s">
        <v>70</v>
      </c>
    </row>
    <row r="16019" spans="17:63" ht="29.25" customHeight="1" x14ac:dyDescent="0.2">
      <c r="Q16019" s="92" t="s">
        <v>50</v>
      </c>
      <c r="BF16019" s="101" t="s">
        <v>58</v>
      </c>
      <c r="BK16019" s="98" t="s">
        <v>70</v>
      </c>
    </row>
    <row r="16020" spans="17:63" ht="29.25" customHeight="1" x14ac:dyDescent="0.2">
      <c r="Q16020" s="92" t="s">
        <v>50</v>
      </c>
      <c r="BF16020" s="101" t="s">
        <v>58</v>
      </c>
      <c r="BK16020" s="98" t="s">
        <v>70</v>
      </c>
    </row>
    <row r="16021" spans="17:63" ht="29.25" customHeight="1" x14ac:dyDescent="0.2">
      <c r="Q16021" s="92" t="s">
        <v>50</v>
      </c>
      <c r="BF16021" s="101" t="s">
        <v>58</v>
      </c>
      <c r="BK16021" s="98" t="s">
        <v>70</v>
      </c>
    </row>
    <row r="16022" spans="17:63" ht="29.25" customHeight="1" x14ac:dyDescent="0.2">
      <c r="Q16022" s="92" t="s">
        <v>50</v>
      </c>
      <c r="BF16022" s="101" t="s">
        <v>58</v>
      </c>
      <c r="BK16022" s="98" t="s">
        <v>70</v>
      </c>
    </row>
    <row r="16023" spans="17:63" ht="29.25" customHeight="1" x14ac:dyDescent="0.2">
      <c r="Q16023" s="92" t="s">
        <v>50</v>
      </c>
      <c r="BF16023" s="101" t="s">
        <v>58</v>
      </c>
      <c r="BK16023" s="98" t="s">
        <v>70</v>
      </c>
    </row>
    <row r="16024" spans="17:63" ht="29.25" customHeight="1" x14ac:dyDescent="0.2">
      <c r="Q16024" s="92" t="s">
        <v>50</v>
      </c>
      <c r="BF16024" s="101" t="s">
        <v>58</v>
      </c>
      <c r="BK16024" s="98" t="s">
        <v>70</v>
      </c>
    </row>
    <row r="16025" spans="17:63" ht="29.25" customHeight="1" x14ac:dyDescent="0.2">
      <c r="Q16025" s="92" t="s">
        <v>50</v>
      </c>
      <c r="BF16025" s="101" t="s">
        <v>58</v>
      </c>
      <c r="BK16025" s="98" t="s">
        <v>70</v>
      </c>
    </row>
    <row r="16026" spans="17:63" ht="29.25" customHeight="1" x14ac:dyDescent="0.2">
      <c r="Q16026" s="92" t="s">
        <v>50</v>
      </c>
      <c r="BF16026" s="101" t="s">
        <v>58</v>
      </c>
      <c r="BK16026" s="98" t="s">
        <v>70</v>
      </c>
    </row>
    <row r="16027" spans="17:63" ht="29.25" customHeight="1" x14ac:dyDescent="0.2">
      <c r="Q16027" s="92" t="s">
        <v>50</v>
      </c>
      <c r="BF16027" s="101" t="s">
        <v>58</v>
      </c>
      <c r="BK16027" s="98" t="s">
        <v>70</v>
      </c>
    </row>
    <row r="16028" spans="17:63" ht="29.25" customHeight="1" x14ac:dyDescent="0.2">
      <c r="Q16028" s="92" t="s">
        <v>50</v>
      </c>
      <c r="BF16028" s="101" t="s">
        <v>58</v>
      </c>
      <c r="BK16028" s="98" t="s">
        <v>70</v>
      </c>
    </row>
    <row r="16029" spans="17:63" ht="29.25" customHeight="1" x14ac:dyDescent="0.2">
      <c r="Q16029" s="92" t="s">
        <v>50</v>
      </c>
      <c r="BF16029" s="101" t="s">
        <v>58</v>
      </c>
      <c r="BK16029" s="98" t="s">
        <v>70</v>
      </c>
    </row>
    <row r="16030" spans="17:63" ht="29.25" customHeight="1" x14ac:dyDescent="0.2">
      <c r="Q16030" s="92" t="s">
        <v>50</v>
      </c>
      <c r="BF16030" s="101" t="s">
        <v>58</v>
      </c>
      <c r="BK16030" s="98" t="s">
        <v>70</v>
      </c>
    </row>
    <row r="16031" spans="17:63" ht="29.25" customHeight="1" x14ac:dyDescent="0.2">
      <c r="Q16031" s="92" t="s">
        <v>50</v>
      </c>
      <c r="BF16031" s="101" t="s">
        <v>58</v>
      </c>
      <c r="BK16031" s="98" t="s">
        <v>70</v>
      </c>
    </row>
    <row r="16032" spans="17:63" ht="29.25" customHeight="1" x14ac:dyDescent="0.2">
      <c r="Q16032" s="92" t="s">
        <v>50</v>
      </c>
      <c r="BF16032" s="101" t="s">
        <v>58</v>
      </c>
      <c r="BK16032" s="98" t="s">
        <v>70</v>
      </c>
    </row>
    <row r="16033" spans="17:63" ht="29.25" customHeight="1" x14ac:dyDescent="0.2">
      <c r="Q16033" s="92" t="s">
        <v>50</v>
      </c>
      <c r="BF16033" s="101" t="s">
        <v>58</v>
      </c>
      <c r="BK16033" s="98" t="s">
        <v>70</v>
      </c>
    </row>
    <row r="16034" spans="17:63" ht="29.25" customHeight="1" x14ac:dyDescent="0.2">
      <c r="Q16034" s="92" t="s">
        <v>50</v>
      </c>
      <c r="BF16034" s="101" t="s">
        <v>58</v>
      </c>
      <c r="BK16034" s="98" t="s">
        <v>70</v>
      </c>
    </row>
    <row r="16035" spans="17:63" ht="29.25" customHeight="1" x14ac:dyDescent="0.2">
      <c r="Q16035" s="92" t="s">
        <v>50</v>
      </c>
      <c r="BF16035" s="101" t="s">
        <v>58</v>
      </c>
      <c r="BK16035" s="98" t="s">
        <v>70</v>
      </c>
    </row>
    <row r="16036" spans="17:63" ht="29.25" customHeight="1" x14ac:dyDescent="0.2">
      <c r="Q16036" s="92" t="s">
        <v>50</v>
      </c>
      <c r="BF16036" s="101" t="s">
        <v>58</v>
      </c>
      <c r="BK16036" s="98" t="s">
        <v>70</v>
      </c>
    </row>
    <row r="16037" spans="17:63" ht="29.25" customHeight="1" x14ac:dyDescent="0.2">
      <c r="Q16037" s="92" t="s">
        <v>50</v>
      </c>
      <c r="BF16037" s="101" t="s">
        <v>58</v>
      </c>
      <c r="BK16037" s="98" t="s">
        <v>70</v>
      </c>
    </row>
    <row r="16038" spans="17:63" ht="29.25" customHeight="1" x14ac:dyDescent="0.2">
      <c r="Q16038" s="92" t="s">
        <v>50</v>
      </c>
      <c r="BF16038" s="101" t="s">
        <v>58</v>
      </c>
      <c r="BK16038" s="98" t="s">
        <v>70</v>
      </c>
    </row>
    <row r="16039" spans="17:63" ht="29.25" customHeight="1" x14ac:dyDescent="0.2">
      <c r="Q16039" s="92" t="s">
        <v>50</v>
      </c>
      <c r="BF16039" s="101" t="s">
        <v>58</v>
      </c>
      <c r="BK16039" s="98" t="s">
        <v>70</v>
      </c>
    </row>
    <row r="16040" spans="17:63" ht="29.25" customHeight="1" x14ac:dyDescent="0.2">
      <c r="Q16040" s="92" t="s">
        <v>50</v>
      </c>
      <c r="BF16040" s="101" t="s">
        <v>58</v>
      </c>
      <c r="BK16040" s="98" t="s">
        <v>70</v>
      </c>
    </row>
    <row r="16041" spans="17:63" ht="29.25" customHeight="1" x14ac:dyDescent="0.2">
      <c r="Q16041" s="92" t="s">
        <v>50</v>
      </c>
      <c r="BF16041" s="101" t="s">
        <v>58</v>
      </c>
      <c r="BK16041" s="98" t="s">
        <v>70</v>
      </c>
    </row>
    <row r="16042" spans="17:63" ht="29.25" customHeight="1" x14ac:dyDescent="0.2">
      <c r="Q16042" s="92" t="s">
        <v>50</v>
      </c>
      <c r="BF16042" s="101" t="s">
        <v>58</v>
      </c>
      <c r="BK16042" s="98" t="s">
        <v>70</v>
      </c>
    </row>
    <row r="16043" spans="17:63" ht="29.25" customHeight="1" x14ac:dyDescent="0.2">
      <c r="Q16043" s="92" t="s">
        <v>50</v>
      </c>
      <c r="BF16043" s="101" t="s">
        <v>58</v>
      </c>
      <c r="BK16043" s="98" t="s">
        <v>70</v>
      </c>
    </row>
    <row r="16044" spans="17:63" ht="29.25" customHeight="1" x14ac:dyDescent="0.2">
      <c r="Q16044" s="92" t="s">
        <v>50</v>
      </c>
      <c r="BF16044" s="101" t="s">
        <v>58</v>
      </c>
      <c r="BK16044" s="98" t="s">
        <v>70</v>
      </c>
    </row>
    <row r="16045" spans="17:63" ht="29.25" customHeight="1" x14ac:dyDescent="0.2">
      <c r="Q16045" s="92" t="s">
        <v>50</v>
      </c>
      <c r="BF16045" s="101" t="s">
        <v>58</v>
      </c>
      <c r="BK16045" s="98" t="s">
        <v>70</v>
      </c>
    </row>
    <row r="16046" spans="17:63" ht="29.25" customHeight="1" x14ac:dyDescent="0.2">
      <c r="Q16046" s="92" t="s">
        <v>50</v>
      </c>
      <c r="BF16046" s="101" t="s">
        <v>58</v>
      </c>
      <c r="BK16046" s="98" t="s">
        <v>70</v>
      </c>
    </row>
    <row r="16047" spans="17:63" ht="29.25" customHeight="1" x14ac:dyDescent="0.2">
      <c r="Q16047" s="92" t="s">
        <v>50</v>
      </c>
      <c r="BF16047" s="101" t="s">
        <v>58</v>
      </c>
      <c r="BK16047" s="98" t="s">
        <v>70</v>
      </c>
    </row>
    <row r="16048" spans="17:63" ht="29.25" customHeight="1" x14ac:dyDescent="0.2">
      <c r="Q16048" s="92" t="s">
        <v>50</v>
      </c>
      <c r="BF16048" s="101" t="s">
        <v>58</v>
      </c>
      <c r="BK16048" s="98" t="s">
        <v>70</v>
      </c>
    </row>
    <row r="16049" spans="17:63" ht="29.25" customHeight="1" x14ac:dyDescent="0.2">
      <c r="Q16049" s="92" t="s">
        <v>50</v>
      </c>
      <c r="BF16049" s="101" t="s">
        <v>58</v>
      </c>
      <c r="BK16049" s="98" t="s">
        <v>70</v>
      </c>
    </row>
    <row r="16050" spans="17:63" ht="29.25" customHeight="1" x14ac:dyDescent="0.2">
      <c r="Q16050" s="92" t="s">
        <v>50</v>
      </c>
      <c r="BF16050" s="101" t="s">
        <v>58</v>
      </c>
      <c r="BK16050" s="98" t="s">
        <v>70</v>
      </c>
    </row>
    <row r="16051" spans="17:63" ht="29.25" customHeight="1" x14ac:dyDescent="0.2">
      <c r="Q16051" s="92" t="s">
        <v>50</v>
      </c>
      <c r="BF16051" s="101" t="s">
        <v>58</v>
      </c>
      <c r="BK16051" s="98" t="s">
        <v>70</v>
      </c>
    </row>
    <row r="16052" spans="17:63" ht="29.25" customHeight="1" x14ac:dyDescent="0.2">
      <c r="Q16052" s="92" t="s">
        <v>50</v>
      </c>
      <c r="BF16052" s="101" t="s">
        <v>58</v>
      </c>
      <c r="BK16052" s="98" t="s">
        <v>70</v>
      </c>
    </row>
    <row r="16053" spans="17:63" ht="29.25" customHeight="1" x14ac:dyDescent="0.2">
      <c r="Q16053" s="92" t="s">
        <v>50</v>
      </c>
      <c r="BF16053" s="101" t="s">
        <v>58</v>
      </c>
      <c r="BK16053" s="98" t="s">
        <v>70</v>
      </c>
    </row>
    <row r="16054" spans="17:63" ht="29.25" customHeight="1" x14ac:dyDescent="0.2">
      <c r="Q16054" s="92" t="s">
        <v>50</v>
      </c>
      <c r="BF16054" s="101" t="s">
        <v>58</v>
      </c>
      <c r="BK16054" s="98" t="s">
        <v>70</v>
      </c>
    </row>
    <row r="16055" spans="17:63" ht="29.25" customHeight="1" x14ac:dyDescent="0.2">
      <c r="Q16055" s="92" t="s">
        <v>50</v>
      </c>
      <c r="BF16055" s="101" t="s">
        <v>58</v>
      </c>
      <c r="BK16055" s="98" t="s">
        <v>70</v>
      </c>
    </row>
    <row r="16056" spans="17:63" ht="29.25" customHeight="1" x14ac:dyDescent="0.2">
      <c r="Q16056" s="92" t="s">
        <v>50</v>
      </c>
      <c r="BF16056" s="101" t="s">
        <v>58</v>
      </c>
      <c r="BK16056" s="98" t="s">
        <v>70</v>
      </c>
    </row>
    <row r="16057" spans="17:63" ht="29.25" customHeight="1" x14ac:dyDescent="0.2">
      <c r="Q16057" s="92" t="s">
        <v>50</v>
      </c>
      <c r="BF16057" s="101" t="s">
        <v>58</v>
      </c>
      <c r="BK16057" s="98" t="s">
        <v>70</v>
      </c>
    </row>
    <row r="16058" spans="17:63" ht="29.25" customHeight="1" x14ac:dyDescent="0.2">
      <c r="Q16058" s="92" t="s">
        <v>50</v>
      </c>
      <c r="BF16058" s="101" t="s">
        <v>58</v>
      </c>
      <c r="BK16058" s="98" t="s">
        <v>70</v>
      </c>
    </row>
    <row r="16059" spans="17:63" ht="29.25" customHeight="1" x14ac:dyDescent="0.2">
      <c r="Q16059" s="92" t="s">
        <v>50</v>
      </c>
      <c r="BF16059" s="101" t="s">
        <v>58</v>
      </c>
      <c r="BK16059" s="98" t="s">
        <v>70</v>
      </c>
    </row>
    <row r="16060" spans="17:63" ht="29.25" customHeight="1" x14ac:dyDescent="0.2">
      <c r="Q16060" s="92" t="s">
        <v>50</v>
      </c>
      <c r="BF16060" s="101" t="s">
        <v>58</v>
      </c>
      <c r="BK16060" s="98" t="s">
        <v>70</v>
      </c>
    </row>
    <row r="16061" spans="17:63" ht="29.25" customHeight="1" x14ac:dyDescent="0.2">
      <c r="Q16061" s="92" t="s">
        <v>50</v>
      </c>
      <c r="BF16061" s="101" t="s">
        <v>58</v>
      </c>
      <c r="BK16061" s="98" t="s">
        <v>70</v>
      </c>
    </row>
    <row r="16062" spans="17:63" ht="29.25" customHeight="1" x14ac:dyDescent="0.2">
      <c r="Q16062" s="92" t="s">
        <v>50</v>
      </c>
      <c r="BF16062" s="101" t="s">
        <v>58</v>
      </c>
      <c r="BK16062" s="98" t="s">
        <v>70</v>
      </c>
    </row>
    <row r="16063" spans="17:63" ht="29.25" customHeight="1" x14ac:dyDescent="0.2">
      <c r="Q16063" s="92" t="s">
        <v>50</v>
      </c>
      <c r="BF16063" s="101" t="s">
        <v>58</v>
      </c>
      <c r="BK16063" s="98" t="s">
        <v>70</v>
      </c>
    </row>
    <row r="16064" spans="17:63" ht="29.25" customHeight="1" x14ac:dyDescent="0.2">
      <c r="Q16064" s="92" t="s">
        <v>50</v>
      </c>
      <c r="BF16064" s="101" t="s">
        <v>58</v>
      </c>
      <c r="BK16064" s="98" t="s">
        <v>70</v>
      </c>
    </row>
    <row r="16065" spans="17:63" ht="29.25" customHeight="1" x14ac:dyDescent="0.2">
      <c r="Q16065" s="92" t="s">
        <v>50</v>
      </c>
      <c r="BF16065" s="101" t="s">
        <v>58</v>
      </c>
      <c r="BK16065" s="98" t="s">
        <v>70</v>
      </c>
    </row>
    <row r="16066" spans="17:63" ht="29.25" customHeight="1" x14ac:dyDescent="0.2">
      <c r="Q16066" s="92" t="s">
        <v>50</v>
      </c>
      <c r="BF16066" s="101" t="s">
        <v>58</v>
      </c>
      <c r="BK16066" s="98" t="s">
        <v>70</v>
      </c>
    </row>
    <row r="16067" spans="17:63" ht="29.25" customHeight="1" x14ac:dyDescent="0.2">
      <c r="Q16067" s="92" t="s">
        <v>50</v>
      </c>
      <c r="BF16067" s="101" t="s">
        <v>58</v>
      </c>
      <c r="BK16067" s="98" t="s">
        <v>70</v>
      </c>
    </row>
    <row r="16068" spans="17:63" ht="29.25" customHeight="1" x14ac:dyDescent="0.2">
      <c r="Q16068" s="92" t="s">
        <v>50</v>
      </c>
      <c r="BF16068" s="101" t="s">
        <v>58</v>
      </c>
      <c r="BK16068" s="98" t="s">
        <v>70</v>
      </c>
    </row>
    <row r="16069" spans="17:63" ht="29.25" customHeight="1" x14ac:dyDescent="0.2">
      <c r="Q16069" s="92" t="s">
        <v>50</v>
      </c>
      <c r="BF16069" s="101" t="s">
        <v>58</v>
      </c>
      <c r="BK16069" s="98" t="s">
        <v>70</v>
      </c>
    </row>
    <row r="16070" spans="17:63" ht="29.25" customHeight="1" x14ac:dyDescent="0.2">
      <c r="Q16070" s="92" t="s">
        <v>50</v>
      </c>
      <c r="BF16070" s="101" t="s">
        <v>58</v>
      </c>
      <c r="BK16070" s="98" t="s">
        <v>70</v>
      </c>
    </row>
    <row r="16071" spans="17:63" ht="29.25" customHeight="1" x14ac:dyDescent="0.2">
      <c r="Q16071" s="92" t="s">
        <v>50</v>
      </c>
      <c r="BF16071" s="101" t="s">
        <v>58</v>
      </c>
      <c r="BK16071" s="98" t="s">
        <v>70</v>
      </c>
    </row>
    <row r="16072" spans="17:63" ht="29.25" customHeight="1" x14ac:dyDescent="0.2">
      <c r="Q16072" s="92" t="s">
        <v>50</v>
      </c>
      <c r="BF16072" s="101" t="s">
        <v>58</v>
      </c>
      <c r="BK16072" s="98" t="s">
        <v>70</v>
      </c>
    </row>
    <row r="16073" spans="17:63" ht="29.25" customHeight="1" x14ac:dyDescent="0.2">
      <c r="Q16073" s="92" t="s">
        <v>50</v>
      </c>
      <c r="BF16073" s="101" t="s">
        <v>58</v>
      </c>
      <c r="BK16073" s="98" t="s">
        <v>70</v>
      </c>
    </row>
    <row r="16074" spans="17:63" ht="29.25" customHeight="1" x14ac:dyDescent="0.2">
      <c r="Q16074" s="92" t="s">
        <v>50</v>
      </c>
      <c r="BF16074" s="101" t="s">
        <v>58</v>
      </c>
      <c r="BK16074" s="98" t="s">
        <v>70</v>
      </c>
    </row>
    <row r="16075" spans="17:63" ht="29.25" customHeight="1" x14ac:dyDescent="0.2">
      <c r="Q16075" s="92" t="s">
        <v>50</v>
      </c>
      <c r="BF16075" s="101" t="s">
        <v>58</v>
      </c>
      <c r="BK16075" s="98" t="s">
        <v>70</v>
      </c>
    </row>
    <row r="16076" spans="17:63" ht="29.25" customHeight="1" x14ac:dyDescent="0.2">
      <c r="Q16076" s="92" t="s">
        <v>50</v>
      </c>
      <c r="BF16076" s="101" t="s">
        <v>58</v>
      </c>
      <c r="BK16076" s="98" t="s">
        <v>70</v>
      </c>
    </row>
    <row r="16077" spans="17:63" ht="29.25" customHeight="1" x14ac:dyDescent="0.2">
      <c r="Q16077" s="92" t="s">
        <v>50</v>
      </c>
      <c r="BF16077" s="101" t="s">
        <v>58</v>
      </c>
      <c r="BK16077" s="98" t="s">
        <v>70</v>
      </c>
    </row>
    <row r="16078" spans="17:63" ht="29.25" customHeight="1" x14ac:dyDescent="0.2">
      <c r="Q16078" s="92" t="s">
        <v>50</v>
      </c>
      <c r="BF16078" s="101" t="s">
        <v>58</v>
      </c>
      <c r="BK16078" s="98" t="s">
        <v>70</v>
      </c>
    </row>
    <row r="16079" spans="17:63" ht="29.25" customHeight="1" x14ac:dyDescent="0.2">
      <c r="Q16079" s="92" t="s">
        <v>50</v>
      </c>
      <c r="BF16079" s="101" t="s">
        <v>58</v>
      </c>
      <c r="BK16079" s="98" t="s">
        <v>70</v>
      </c>
    </row>
    <row r="16080" spans="17:63" ht="29.25" customHeight="1" x14ac:dyDescent="0.2">
      <c r="Q16080" s="92" t="s">
        <v>50</v>
      </c>
      <c r="BF16080" s="101" t="s">
        <v>58</v>
      </c>
      <c r="BK16080" s="98" t="s">
        <v>70</v>
      </c>
    </row>
    <row r="16081" spans="17:63" ht="29.25" customHeight="1" x14ac:dyDescent="0.2">
      <c r="Q16081" s="92" t="s">
        <v>50</v>
      </c>
      <c r="BF16081" s="101" t="s">
        <v>58</v>
      </c>
      <c r="BK16081" s="98" t="s">
        <v>70</v>
      </c>
    </row>
    <row r="16082" spans="17:63" ht="29.25" customHeight="1" x14ac:dyDescent="0.2">
      <c r="Q16082" s="92" t="s">
        <v>50</v>
      </c>
      <c r="BF16082" s="101" t="s">
        <v>58</v>
      </c>
      <c r="BK16082" s="98" t="s">
        <v>70</v>
      </c>
    </row>
    <row r="16083" spans="17:63" ht="29.25" customHeight="1" x14ac:dyDescent="0.2">
      <c r="Q16083" s="92" t="s">
        <v>50</v>
      </c>
      <c r="BF16083" s="101" t="s">
        <v>58</v>
      </c>
      <c r="BK16083" s="98" t="s">
        <v>70</v>
      </c>
    </row>
    <row r="16084" spans="17:63" ht="29.25" customHeight="1" x14ac:dyDescent="0.2">
      <c r="Q16084" s="92" t="s">
        <v>50</v>
      </c>
      <c r="BF16084" s="101" t="s">
        <v>58</v>
      </c>
      <c r="BK16084" s="98" t="s">
        <v>70</v>
      </c>
    </row>
    <row r="16085" spans="17:63" ht="29.25" customHeight="1" x14ac:dyDescent="0.2">
      <c r="Q16085" s="92" t="s">
        <v>50</v>
      </c>
      <c r="BF16085" s="101" t="s">
        <v>58</v>
      </c>
      <c r="BK16085" s="98" t="s">
        <v>70</v>
      </c>
    </row>
    <row r="16086" spans="17:63" ht="29.25" customHeight="1" x14ac:dyDescent="0.2">
      <c r="Q16086" s="92" t="s">
        <v>50</v>
      </c>
      <c r="BF16086" s="101" t="s">
        <v>58</v>
      </c>
      <c r="BK16086" s="98" t="s">
        <v>70</v>
      </c>
    </row>
    <row r="16087" spans="17:63" ht="29.25" customHeight="1" x14ac:dyDescent="0.2">
      <c r="Q16087" s="92" t="s">
        <v>50</v>
      </c>
      <c r="BF16087" s="101" t="s">
        <v>58</v>
      </c>
      <c r="BK16087" s="98" t="s">
        <v>70</v>
      </c>
    </row>
    <row r="16088" spans="17:63" ht="29.25" customHeight="1" x14ac:dyDescent="0.2">
      <c r="Q16088" s="92" t="s">
        <v>50</v>
      </c>
      <c r="BF16088" s="101" t="s">
        <v>58</v>
      </c>
      <c r="BK16088" s="98" t="s">
        <v>70</v>
      </c>
    </row>
    <row r="16089" spans="17:63" ht="29.25" customHeight="1" x14ac:dyDescent="0.2">
      <c r="Q16089" s="92" t="s">
        <v>50</v>
      </c>
      <c r="BF16089" s="101" t="s">
        <v>58</v>
      </c>
      <c r="BK16089" s="98" t="s">
        <v>70</v>
      </c>
    </row>
    <row r="16090" spans="17:63" ht="29.25" customHeight="1" x14ac:dyDescent="0.2">
      <c r="Q16090" s="92" t="s">
        <v>50</v>
      </c>
      <c r="BF16090" s="101" t="s">
        <v>58</v>
      </c>
      <c r="BK16090" s="98" t="s">
        <v>70</v>
      </c>
    </row>
    <row r="16091" spans="17:63" ht="29.25" customHeight="1" x14ac:dyDescent="0.2">
      <c r="Q16091" s="92" t="s">
        <v>50</v>
      </c>
      <c r="BF16091" s="101" t="s">
        <v>58</v>
      </c>
      <c r="BK16091" s="98" t="s">
        <v>70</v>
      </c>
    </row>
    <row r="16092" spans="17:63" ht="29.25" customHeight="1" x14ac:dyDescent="0.2">
      <c r="Q16092" s="92" t="s">
        <v>50</v>
      </c>
      <c r="BF16092" s="101" t="s">
        <v>58</v>
      </c>
      <c r="BK16092" s="98" t="s">
        <v>70</v>
      </c>
    </row>
    <row r="16093" spans="17:63" ht="29.25" customHeight="1" x14ac:dyDescent="0.2">
      <c r="Q16093" s="92" t="s">
        <v>50</v>
      </c>
      <c r="BF16093" s="101" t="s">
        <v>58</v>
      </c>
      <c r="BK16093" s="98" t="s">
        <v>70</v>
      </c>
    </row>
    <row r="16094" spans="17:63" ht="29.25" customHeight="1" x14ac:dyDescent="0.2">
      <c r="Q16094" s="92" t="s">
        <v>50</v>
      </c>
      <c r="BF16094" s="101" t="s">
        <v>58</v>
      </c>
      <c r="BK16094" s="98" t="s">
        <v>70</v>
      </c>
    </row>
    <row r="16095" spans="17:63" ht="29.25" customHeight="1" x14ac:dyDescent="0.2">
      <c r="Q16095" s="92" t="s">
        <v>50</v>
      </c>
      <c r="BF16095" s="101" t="s">
        <v>58</v>
      </c>
      <c r="BK16095" s="98" t="s">
        <v>70</v>
      </c>
    </row>
    <row r="16096" spans="17:63" ht="29.25" customHeight="1" x14ac:dyDescent="0.2">
      <c r="Q16096" s="92" t="s">
        <v>50</v>
      </c>
      <c r="BF16096" s="101" t="s">
        <v>58</v>
      </c>
      <c r="BK16096" s="98" t="s">
        <v>70</v>
      </c>
    </row>
    <row r="16097" spans="17:63" ht="29.25" customHeight="1" x14ac:dyDescent="0.2">
      <c r="Q16097" s="92" t="s">
        <v>50</v>
      </c>
      <c r="BF16097" s="101" t="s">
        <v>58</v>
      </c>
      <c r="BK16097" s="98" t="s">
        <v>70</v>
      </c>
    </row>
    <row r="16098" spans="17:63" ht="29.25" customHeight="1" x14ac:dyDescent="0.2">
      <c r="Q16098" s="92" t="s">
        <v>50</v>
      </c>
      <c r="BF16098" s="101" t="s">
        <v>58</v>
      </c>
      <c r="BK16098" s="98" t="s">
        <v>70</v>
      </c>
    </row>
    <row r="16099" spans="17:63" ht="29.25" customHeight="1" x14ac:dyDescent="0.2">
      <c r="Q16099" s="92" t="s">
        <v>50</v>
      </c>
      <c r="BF16099" s="101" t="s">
        <v>58</v>
      </c>
      <c r="BK16099" s="98" t="s">
        <v>70</v>
      </c>
    </row>
    <row r="16100" spans="17:63" ht="29.25" customHeight="1" x14ac:dyDescent="0.2">
      <c r="Q16100" s="92" t="s">
        <v>50</v>
      </c>
      <c r="BF16100" s="101" t="s">
        <v>58</v>
      </c>
      <c r="BK16100" s="98" t="s">
        <v>70</v>
      </c>
    </row>
    <row r="16101" spans="17:63" ht="29.25" customHeight="1" x14ac:dyDescent="0.2">
      <c r="Q16101" s="92" t="s">
        <v>50</v>
      </c>
      <c r="BF16101" s="101" t="s">
        <v>58</v>
      </c>
      <c r="BK16101" s="98" t="s">
        <v>70</v>
      </c>
    </row>
    <row r="16102" spans="17:63" ht="29.25" customHeight="1" x14ac:dyDescent="0.2">
      <c r="Q16102" s="92" t="s">
        <v>50</v>
      </c>
      <c r="BF16102" s="101" t="s">
        <v>58</v>
      </c>
      <c r="BK16102" s="98" t="s">
        <v>70</v>
      </c>
    </row>
    <row r="16103" spans="17:63" ht="29.25" customHeight="1" x14ac:dyDescent="0.2">
      <c r="Q16103" s="92" t="s">
        <v>50</v>
      </c>
      <c r="BF16103" s="101" t="s">
        <v>58</v>
      </c>
      <c r="BK16103" s="98" t="s">
        <v>70</v>
      </c>
    </row>
    <row r="16104" spans="17:63" ht="29.25" customHeight="1" x14ac:dyDescent="0.2">
      <c r="Q16104" s="92" t="s">
        <v>50</v>
      </c>
      <c r="BF16104" s="101" t="s">
        <v>58</v>
      </c>
      <c r="BK16104" s="98" t="s">
        <v>70</v>
      </c>
    </row>
    <row r="16105" spans="17:63" ht="29.25" customHeight="1" x14ac:dyDescent="0.2">
      <c r="Q16105" s="92" t="s">
        <v>50</v>
      </c>
      <c r="BF16105" s="101" t="s">
        <v>58</v>
      </c>
      <c r="BK16105" s="98" t="s">
        <v>70</v>
      </c>
    </row>
    <row r="16106" spans="17:63" ht="29.25" customHeight="1" x14ac:dyDescent="0.2">
      <c r="Q16106" s="92" t="s">
        <v>50</v>
      </c>
      <c r="BF16106" s="101" t="s">
        <v>58</v>
      </c>
      <c r="BK16106" s="98" t="s">
        <v>70</v>
      </c>
    </row>
    <row r="16107" spans="17:63" ht="29.25" customHeight="1" x14ac:dyDescent="0.2">
      <c r="Q16107" s="92" t="s">
        <v>50</v>
      </c>
      <c r="BF16107" s="101" t="s">
        <v>58</v>
      </c>
      <c r="BK16107" s="98" t="s">
        <v>70</v>
      </c>
    </row>
    <row r="16108" spans="17:63" ht="29.25" customHeight="1" x14ac:dyDescent="0.2">
      <c r="Q16108" s="92" t="s">
        <v>50</v>
      </c>
      <c r="BF16108" s="101" t="s">
        <v>58</v>
      </c>
      <c r="BK16108" s="98" t="s">
        <v>70</v>
      </c>
    </row>
    <row r="16109" spans="17:63" ht="29.25" customHeight="1" x14ac:dyDescent="0.2">
      <c r="Q16109" s="92" t="s">
        <v>50</v>
      </c>
      <c r="BF16109" s="101" t="s">
        <v>58</v>
      </c>
      <c r="BK16109" s="98" t="s">
        <v>70</v>
      </c>
    </row>
    <row r="16110" spans="17:63" ht="29.25" customHeight="1" x14ac:dyDescent="0.2">
      <c r="Q16110" s="92" t="s">
        <v>50</v>
      </c>
      <c r="BF16110" s="101" t="s">
        <v>58</v>
      </c>
      <c r="BK16110" s="98" t="s">
        <v>70</v>
      </c>
    </row>
    <row r="16111" spans="17:63" ht="29.25" customHeight="1" x14ac:dyDescent="0.2">
      <c r="Q16111" s="92" t="s">
        <v>50</v>
      </c>
      <c r="BF16111" s="101" t="s">
        <v>58</v>
      </c>
      <c r="BK16111" s="98" t="s">
        <v>70</v>
      </c>
    </row>
    <row r="16112" spans="17:63" ht="29.25" customHeight="1" x14ac:dyDescent="0.2">
      <c r="Q16112" s="92" t="s">
        <v>50</v>
      </c>
      <c r="BF16112" s="101" t="s">
        <v>58</v>
      </c>
      <c r="BK16112" s="98" t="s">
        <v>70</v>
      </c>
    </row>
    <row r="16113" spans="17:63" ht="29.25" customHeight="1" x14ac:dyDescent="0.2">
      <c r="Q16113" s="92" t="s">
        <v>50</v>
      </c>
      <c r="BF16113" s="101" t="s">
        <v>58</v>
      </c>
      <c r="BK16113" s="98" t="s">
        <v>70</v>
      </c>
    </row>
    <row r="16114" spans="17:63" ht="29.25" customHeight="1" x14ac:dyDescent="0.2">
      <c r="Q16114" s="92" t="s">
        <v>50</v>
      </c>
      <c r="BF16114" s="101" t="s">
        <v>58</v>
      </c>
      <c r="BK16114" s="98" t="s">
        <v>70</v>
      </c>
    </row>
    <row r="16115" spans="17:63" ht="29.25" customHeight="1" x14ac:dyDescent="0.2">
      <c r="Q16115" s="92" t="s">
        <v>50</v>
      </c>
      <c r="BF16115" s="101" t="s">
        <v>58</v>
      </c>
      <c r="BK16115" s="98" t="s">
        <v>70</v>
      </c>
    </row>
    <row r="16116" spans="17:63" ht="29.25" customHeight="1" x14ac:dyDescent="0.2">
      <c r="Q16116" s="92" t="s">
        <v>50</v>
      </c>
      <c r="BF16116" s="101" t="s">
        <v>58</v>
      </c>
      <c r="BK16116" s="98" t="s">
        <v>70</v>
      </c>
    </row>
    <row r="16117" spans="17:63" ht="29.25" customHeight="1" x14ac:dyDescent="0.2">
      <c r="Q16117" s="92" t="s">
        <v>50</v>
      </c>
      <c r="BF16117" s="101" t="s">
        <v>58</v>
      </c>
      <c r="BK16117" s="98" t="s">
        <v>70</v>
      </c>
    </row>
    <row r="16118" spans="17:63" ht="29.25" customHeight="1" x14ac:dyDescent="0.2">
      <c r="Q16118" s="92" t="s">
        <v>50</v>
      </c>
      <c r="BF16118" s="101" t="s">
        <v>58</v>
      </c>
      <c r="BK16118" s="98" t="s">
        <v>70</v>
      </c>
    </row>
    <row r="16119" spans="17:63" ht="29.25" customHeight="1" x14ac:dyDescent="0.2">
      <c r="Q16119" s="92" t="s">
        <v>50</v>
      </c>
      <c r="BF16119" s="101" t="s">
        <v>58</v>
      </c>
      <c r="BK16119" s="98" t="s">
        <v>70</v>
      </c>
    </row>
    <row r="16120" spans="17:63" ht="29.25" customHeight="1" x14ac:dyDescent="0.2">
      <c r="Q16120" s="92" t="s">
        <v>50</v>
      </c>
      <c r="BF16120" s="101" t="s">
        <v>58</v>
      </c>
      <c r="BK16120" s="98" t="s">
        <v>70</v>
      </c>
    </row>
    <row r="16121" spans="17:63" ht="29.25" customHeight="1" x14ac:dyDescent="0.2">
      <c r="Q16121" s="92" t="s">
        <v>50</v>
      </c>
      <c r="BF16121" s="101" t="s">
        <v>58</v>
      </c>
      <c r="BK16121" s="98" t="s">
        <v>70</v>
      </c>
    </row>
    <row r="16122" spans="17:63" ht="29.25" customHeight="1" x14ac:dyDescent="0.2">
      <c r="Q16122" s="92" t="s">
        <v>50</v>
      </c>
      <c r="BF16122" s="101" t="s">
        <v>58</v>
      </c>
      <c r="BK16122" s="98" t="s">
        <v>70</v>
      </c>
    </row>
    <row r="16123" spans="17:63" ht="29.25" customHeight="1" x14ac:dyDescent="0.2">
      <c r="Q16123" s="92" t="s">
        <v>50</v>
      </c>
      <c r="BF16123" s="101" t="s">
        <v>58</v>
      </c>
      <c r="BK16123" s="98" t="s">
        <v>70</v>
      </c>
    </row>
    <row r="16124" spans="17:63" ht="29.25" customHeight="1" x14ac:dyDescent="0.2">
      <c r="Q16124" s="92" t="s">
        <v>50</v>
      </c>
      <c r="BF16124" s="101" t="s">
        <v>58</v>
      </c>
      <c r="BK16124" s="98" t="s">
        <v>70</v>
      </c>
    </row>
    <row r="16125" spans="17:63" ht="29.25" customHeight="1" x14ac:dyDescent="0.2">
      <c r="Q16125" s="92" t="s">
        <v>50</v>
      </c>
      <c r="BF16125" s="101" t="s">
        <v>58</v>
      </c>
      <c r="BK16125" s="98" t="s">
        <v>70</v>
      </c>
    </row>
    <row r="16126" spans="17:63" ht="29.25" customHeight="1" x14ac:dyDescent="0.2">
      <c r="Q16126" s="92" t="s">
        <v>50</v>
      </c>
      <c r="BF16126" s="101" t="s">
        <v>58</v>
      </c>
      <c r="BK16126" s="98" t="s">
        <v>70</v>
      </c>
    </row>
    <row r="16127" spans="17:63" ht="29.25" customHeight="1" x14ac:dyDescent="0.2">
      <c r="Q16127" s="92" t="s">
        <v>50</v>
      </c>
      <c r="BF16127" s="101" t="s">
        <v>58</v>
      </c>
      <c r="BK16127" s="98" t="s">
        <v>70</v>
      </c>
    </row>
    <row r="16128" spans="17:63" ht="29.25" customHeight="1" x14ac:dyDescent="0.2">
      <c r="Q16128" s="92" t="s">
        <v>50</v>
      </c>
      <c r="BF16128" s="101" t="s">
        <v>58</v>
      </c>
      <c r="BK16128" s="98" t="s">
        <v>70</v>
      </c>
    </row>
    <row r="16129" spans="17:63" ht="29.25" customHeight="1" x14ac:dyDescent="0.2">
      <c r="Q16129" s="92" t="s">
        <v>50</v>
      </c>
      <c r="BF16129" s="101" t="s">
        <v>58</v>
      </c>
      <c r="BK16129" s="98" t="s">
        <v>70</v>
      </c>
    </row>
    <row r="16130" spans="17:63" ht="29.25" customHeight="1" x14ac:dyDescent="0.2">
      <c r="Q16130" s="92" t="s">
        <v>50</v>
      </c>
      <c r="BF16130" s="101" t="s">
        <v>58</v>
      </c>
      <c r="BK16130" s="98" t="s">
        <v>70</v>
      </c>
    </row>
    <row r="16131" spans="17:63" ht="29.25" customHeight="1" x14ac:dyDescent="0.2">
      <c r="Q16131" s="92" t="s">
        <v>50</v>
      </c>
      <c r="BF16131" s="101" t="s">
        <v>58</v>
      </c>
      <c r="BK16131" s="98" t="s">
        <v>70</v>
      </c>
    </row>
    <row r="16132" spans="17:63" ht="29.25" customHeight="1" x14ac:dyDescent="0.2">
      <c r="Q16132" s="92" t="s">
        <v>50</v>
      </c>
      <c r="BF16132" s="101" t="s">
        <v>58</v>
      </c>
      <c r="BK16132" s="98" t="s">
        <v>70</v>
      </c>
    </row>
    <row r="16133" spans="17:63" ht="29.25" customHeight="1" x14ac:dyDescent="0.2">
      <c r="Q16133" s="92" t="s">
        <v>50</v>
      </c>
      <c r="BF16133" s="101" t="s">
        <v>58</v>
      </c>
      <c r="BK16133" s="98" t="s">
        <v>70</v>
      </c>
    </row>
    <row r="16134" spans="17:63" ht="29.25" customHeight="1" x14ac:dyDescent="0.2">
      <c r="Q16134" s="92" t="s">
        <v>50</v>
      </c>
      <c r="BF16134" s="101" t="s">
        <v>58</v>
      </c>
      <c r="BK16134" s="98" t="s">
        <v>70</v>
      </c>
    </row>
    <row r="16135" spans="17:63" ht="29.25" customHeight="1" x14ac:dyDescent="0.2">
      <c r="Q16135" s="92" t="s">
        <v>50</v>
      </c>
      <c r="BF16135" s="101" t="s">
        <v>58</v>
      </c>
      <c r="BK16135" s="98" t="s">
        <v>70</v>
      </c>
    </row>
    <row r="16136" spans="17:63" ht="29.25" customHeight="1" x14ac:dyDescent="0.2">
      <c r="Q16136" s="92" t="s">
        <v>50</v>
      </c>
      <c r="BF16136" s="101" t="s">
        <v>58</v>
      </c>
      <c r="BK16136" s="98" t="s">
        <v>70</v>
      </c>
    </row>
    <row r="16137" spans="17:63" ht="29.25" customHeight="1" x14ac:dyDescent="0.2">
      <c r="Q16137" s="92" t="s">
        <v>50</v>
      </c>
      <c r="BF16137" s="101" t="s">
        <v>58</v>
      </c>
      <c r="BK16137" s="98" t="s">
        <v>70</v>
      </c>
    </row>
    <row r="16138" spans="17:63" ht="29.25" customHeight="1" x14ac:dyDescent="0.2">
      <c r="Q16138" s="92" t="s">
        <v>50</v>
      </c>
      <c r="BF16138" s="101" t="s">
        <v>58</v>
      </c>
      <c r="BK16138" s="98" t="s">
        <v>70</v>
      </c>
    </row>
    <row r="16139" spans="17:63" ht="29.25" customHeight="1" x14ac:dyDescent="0.2">
      <c r="Q16139" s="92" t="s">
        <v>50</v>
      </c>
      <c r="BF16139" s="101" t="s">
        <v>58</v>
      </c>
      <c r="BK16139" s="98" t="s">
        <v>70</v>
      </c>
    </row>
    <row r="16140" spans="17:63" ht="29.25" customHeight="1" x14ac:dyDescent="0.2">
      <c r="Q16140" s="92" t="s">
        <v>50</v>
      </c>
      <c r="BF16140" s="101" t="s">
        <v>58</v>
      </c>
      <c r="BK16140" s="98" t="s">
        <v>70</v>
      </c>
    </row>
    <row r="16141" spans="17:63" ht="29.25" customHeight="1" x14ac:dyDescent="0.2">
      <c r="Q16141" s="92" t="s">
        <v>50</v>
      </c>
      <c r="BF16141" s="101" t="s">
        <v>58</v>
      </c>
      <c r="BK16141" s="98" t="s">
        <v>70</v>
      </c>
    </row>
    <row r="16142" spans="17:63" ht="29.25" customHeight="1" x14ac:dyDescent="0.2">
      <c r="Q16142" s="92" t="s">
        <v>50</v>
      </c>
      <c r="BF16142" s="101" t="s">
        <v>58</v>
      </c>
      <c r="BK16142" s="98" t="s">
        <v>70</v>
      </c>
    </row>
    <row r="16143" spans="17:63" ht="29.25" customHeight="1" x14ac:dyDescent="0.2">
      <c r="Q16143" s="92" t="s">
        <v>50</v>
      </c>
      <c r="BF16143" s="101" t="s">
        <v>58</v>
      </c>
      <c r="BK16143" s="98" t="s">
        <v>70</v>
      </c>
    </row>
    <row r="16144" spans="17:63" ht="29.25" customHeight="1" x14ac:dyDescent="0.2">
      <c r="Q16144" s="92" t="s">
        <v>50</v>
      </c>
      <c r="BF16144" s="101" t="s">
        <v>58</v>
      </c>
      <c r="BK16144" s="98" t="s">
        <v>70</v>
      </c>
    </row>
    <row r="16145" spans="17:63" ht="29.25" customHeight="1" x14ac:dyDescent="0.2">
      <c r="Q16145" s="92" t="s">
        <v>50</v>
      </c>
      <c r="BF16145" s="101" t="s">
        <v>58</v>
      </c>
      <c r="BK16145" s="98" t="s">
        <v>70</v>
      </c>
    </row>
    <row r="16146" spans="17:63" ht="29.25" customHeight="1" x14ac:dyDescent="0.2">
      <c r="Q16146" s="92" t="s">
        <v>50</v>
      </c>
      <c r="BF16146" s="101" t="s">
        <v>58</v>
      </c>
      <c r="BK16146" s="98" t="s">
        <v>70</v>
      </c>
    </row>
    <row r="16147" spans="17:63" ht="29.25" customHeight="1" x14ac:dyDescent="0.2">
      <c r="Q16147" s="92" t="s">
        <v>50</v>
      </c>
      <c r="BF16147" s="101" t="s">
        <v>58</v>
      </c>
      <c r="BK16147" s="98" t="s">
        <v>70</v>
      </c>
    </row>
    <row r="16148" spans="17:63" ht="29.25" customHeight="1" x14ac:dyDescent="0.2">
      <c r="Q16148" s="92" t="s">
        <v>50</v>
      </c>
      <c r="BF16148" s="101" t="s">
        <v>58</v>
      </c>
      <c r="BK16148" s="98" t="s">
        <v>70</v>
      </c>
    </row>
    <row r="16149" spans="17:63" ht="29.25" customHeight="1" x14ac:dyDescent="0.2">
      <c r="Q16149" s="92" t="s">
        <v>50</v>
      </c>
      <c r="BF16149" s="101" t="s">
        <v>58</v>
      </c>
      <c r="BK16149" s="98" t="s">
        <v>70</v>
      </c>
    </row>
    <row r="16150" spans="17:63" ht="29.25" customHeight="1" x14ac:dyDescent="0.2">
      <c r="Q16150" s="92" t="s">
        <v>50</v>
      </c>
      <c r="BF16150" s="101" t="s">
        <v>58</v>
      </c>
      <c r="BK16150" s="98" t="s">
        <v>70</v>
      </c>
    </row>
    <row r="16151" spans="17:63" ht="29.25" customHeight="1" x14ac:dyDescent="0.2">
      <c r="Q16151" s="92" t="s">
        <v>50</v>
      </c>
      <c r="BF16151" s="101" t="s">
        <v>58</v>
      </c>
      <c r="BK16151" s="98" t="s">
        <v>70</v>
      </c>
    </row>
    <row r="16152" spans="17:63" ht="29.25" customHeight="1" x14ac:dyDescent="0.2">
      <c r="Q16152" s="92" t="s">
        <v>50</v>
      </c>
      <c r="BF16152" s="101" t="s">
        <v>58</v>
      </c>
      <c r="BK16152" s="98" t="s">
        <v>70</v>
      </c>
    </row>
    <row r="16153" spans="17:63" ht="29.25" customHeight="1" x14ac:dyDescent="0.2">
      <c r="Q16153" s="92" t="s">
        <v>50</v>
      </c>
      <c r="BF16153" s="101" t="s">
        <v>58</v>
      </c>
      <c r="BK16153" s="98" t="s">
        <v>70</v>
      </c>
    </row>
    <row r="16154" spans="17:63" ht="29.25" customHeight="1" x14ac:dyDescent="0.2">
      <c r="Q16154" s="92" t="s">
        <v>50</v>
      </c>
      <c r="BF16154" s="101" t="s">
        <v>58</v>
      </c>
      <c r="BK16154" s="98" t="s">
        <v>70</v>
      </c>
    </row>
    <row r="16155" spans="17:63" ht="29.25" customHeight="1" x14ac:dyDescent="0.2">
      <c r="Q16155" s="92" t="s">
        <v>50</v>
      </c>
      <c r="BF16155" s="101" t="s">
        <v>58</v>
      </c>
      <c r="BK16155" s="98" t="s">
        <v>70</v>
      </c>
    </row>
    <row r="16156" spans="17:63" ht="29.25" customHeight="1" x14ac:dyDescent="0.2">
      <c r="Q16156" s="92" t="s">
        <v>50</v>
      </c>
      <c r="BF16156" s="101" t="s">
        <v>58</v>
      </c>
      <c r="BK16156" s="98" t="s">
        <v>70</v>
      </c>
    </row>
    <row r="16157" spans="17:63" ht="29.25" customHeight="1" x14ac:dyDescent="0.2">
      <c r="Q16157" s="92" t="s">
        <v>50</v>
      </c>
      <c r="BF16157" s="101" t="s">
        <v>58</v>
      </c>
      <c r="BK16157" s="98" t="s">
        <v>70</v>
      </c>
    </row>
    <row r="16158" spans="17:63" ht="29.25" customHeight="1" x14ac:dyDescent="0.2">
      <c r="Q16158" s="92" t="s">
        <v>50</v>
      </c>
      <c r="BF16158" s="101" t="s">
        <v>58</v>
      </c>
      <c r="BK16158" s="98" t="s">
        <v>70</v>
      </c>
    </row>
    <row r="16159" spans="17:63" ht="29.25" customHeight="1" x14ac:dyDescent="0.2">
      <c r="Q16159" s="92" t="s">
        <v>50</v>
      </c>
      <c r="BF16159" s="101" t="s">
        <v>58</v>
      </c>
      <c r="BK16159" s="98" t="s">
        <v>70</v>
      </c>
    </row>
    <row r="16160" spans="17:63" ht="29.25" customHeight="1" x14ac:dyDescent="0.2">
      <c r="Q16160" s="92" t="s">
        <v>50</v>
      </c>
      <c r="BF16160" s="101" t="s">
        <v>58</v>
      </c>
      <c r="BK16160" s="98" t="s">
        <v>70</v>
      </c>
    </row>
    <row r="16161" spans="17:63" ht="29.25" customHeight="1" x14ac:dyDescent="0.2">
      <c r="Q16161" s="92" t="s">
        <v>50</v>
      </c>
      <c r="BF16161" s="101" t="s">
        <v>58</v>
      </c>
      <c r="BK16161" s="98" t="s">
        <v>70</v>
      </c>
    </row>
    <row r="16162" spans="17:63" ht="29.25" customHeight="1" x14ac:dyDescent="0.2">
      <c r="Q16162" s="92" t="s">
        <v>50</v>
      </c>
      <c r="BF16162" s="101" t="s">
        <v>58</v>
      </c>
      <c r="BK16162" s="98" t="s">
        <v>70</v>
      </c>
    </row>
    <row r="16163" spans="17:63" ht="29.25" customHeight="1" x14ac:dyDescent="0.2">
      <c r="Q16163" s="92" t="s">
        <v>50</v>
      </c>
      <c r="BF16163" s="101" t="s">
        <v>58</v>
      </c>
      <c r="BK16163" s="98" t="s">
        <v>70</v>
      </c>
    </row>
    <row r="16164" spans="17:63" ht="29.25" customHeight="1" x14ac:dyDescent="0.2">
      <c r="Q16164" s="92" t="s">
        <v>50</v>
      </c>
      <c r="BF16164" s="101" t="s">
        <v>58</v>
      </c>
      <c r="BK16164" s="98" t="s">
        <v>70</v>
      </c>
    </row>
    <row r="16165" spans="17:63" ht="29.25" customHeight="1" x14ac:dyDescent="0.2">
      <c r="Q16165" s="92" t="s">
        <v>50</v>
      </c>
      <c r="BF16165" s="101" t="s">
        <v>58</v>
      </c>
      <c r="BK16165" s="98" t="s">
        <v>70</v>
      </c>
    </row>
    <row r="16166" spans="17:63" ht="29.25" customHeight="1" x14ac:dyDescent="0.2">
      <c r="Q16166" s="92" t="s">
        <v>50</v>
      </c>
      <c r="BF16166" s="101" t="s">
        <v>58</v>
      </c>
      <c r="BK16166" s="98" t="s">
        <v>70</v>
      </c>
    </row>
    <row r="16167" spans="17:63" ht="29.25" customHeight="1" x14ac:dyDescent="0.2">
      <c r="Q16167" s="92" t="s">
        <v>50</v>
      </c>
      <c r="BF16167" s="101" t="s">
        <v>58</v>
      </c>
      <c r="BK16167" s="98" t="s">
        <v>70</v>
      </c>
    </row>
    <row r="16168" spans="17:63" ht="29.25" customHeight="1" x14ac:dyDescent="0.2">
      <c r="Q16168" s="92" t="s">
        <v>50</v>
      </c>
      <c r="BF16168" s="101" t="s">
        <v>58</v>
      </c>
      <c r="BK16168" s="98" t="s">
        <v>70</v>
      </c>
    </row>
    <row r="16169" spans="17:63" ht="29.25" customHeight="1" x14ac:dyDescent="0.2">
      <c r="Q16169" s="92" t="s">
        <v>50</v>
      </c>
      <c r="BF16169" s="101" t="s">
        <v>58</v>
      </c>
      <c r="BK16169" s="98" t="s">
        <v>70</v>
      </c>
    </row>
    <row r="16170" spans="17:63" ht="29.25" customHeight="1" x14ac:dyDescent="0.2">
      <c r="Q16170" s="92" t="s">
        <v>50</v>
      </c>
      <c r="BF16170" s="101" t="s">
        <v>58</v>
      </c>
      <c r="BK16170" s="98" t="s">
        <v>70</v>
      </c>
    </row>
    <row r="16171" spans="17:63" ht="29.25" customHeight="1" x14ac:dyDescent="0.2">
      <c r="Q16171" s="92" t="s">
        <v>50</v>
      </c>
      <c r="BF16171" s="101" t="s">
        <v>58</v>
      </c>
      <c r="BK16171" s="98" t="s">
        <v>70</v>
      </c>
    </row>
    <row r="16172" spans="17:63" ht="29.25" customHeight="1" x14ac:dyDescent="0.2">
      <c r="Q16172" s="92" t="s">
        <v>50</v>
      </c>
      <c r="BF16172" s="101" t="s">
        <v>58</v>
      </c>
      <c r="BK16172" s="98" t="s">
        <v>70</v>
      </c>
    </row>
    <row r="16173" spans="17:63" ht="29.25" customHeight="1" x14ac:dyDescent="0.2">
      <c r="Q16173" s="92" t="s">
        <v>50</v>
      </c>
      <c r="BF16173" s="101" t="s">
        <v>58</v>
      </c>
      <c r="BK16173" s="98" t="s">
        <v>70</v>
      </c>
    </row>
    <row r="16174" spans="17:63" ht="29.25" customHeight="1" x14ac:dyDescent="0.2">
      <c r="Q16174" s="92" t="s">
        <v>50</v>
      </c>
      <c r="BF16174" s="101" t="s">
        <v>58</v>
      </c>
      <c r="BK16174" s="98" t="s">
        <v>70</v>
      </c>
    </row>
    <row r="16175" spans="17:63" ht="29.25" customHeight="1" x14ac:dyDescent="0.2">
      <c r="Q16175" s="92" t="s">
        <v>50</v>
      </c>
      <c r="BF16175" s="101" t="s">
        <v>58</v>
      </c>
      <c r="BK16175" s="98" t="s">
        <v>70</v>
      </c>
    </row>
    <row r="16176" spans="17:63" ht="29.25" customHeight="1" x14ac:dyDescent="0.2">
      <c r="Q16176" s="92" t="s">
        <v>50</v>
      </c>
      <c r="BF16176" s="101" t="s">
        <v>58</v>
      </c>
      <c r="BK16176" s="98" t="s">
        <v>70</v>
      </c>
    </row>
    <row r="16177" spans="17:63" ht="29.25" customHeight="1" x14ac:dyDescent="0.2">
      <c r="Q16177" s="92" t="s">
        <v>50</v>
      </c>
      <c r="BF16177" s="101" t="s">
        <v>58</v>
      </c>
      <c r="BK16177" s="98" t="s">
        <v>70</v>
      </c>
    </row>
    <row r="16178" spans="17:63" ht="29.25" customHeight="1" x14ac:dyDescent="0.2">
      <c r="Q16178" s="92" t="s">
        <v>50</v>
      </c>
      <c r="BF16178" s="101" t="s">
        <v>58</v>
      </c>
      <c r="BK16178" s="98" t="s">
        <v>70</v>
      </c>
    </row>
    <row r="16179" spans="17:63" ht="29.25" customHeight="1" x14ac:dyDescent="0.2">
      <c r="Q16179" s="92" t="s">
        <v>50</v>
      </c>
      <c r="BF16179" s="101" t="s">
        <v>58</v>
      </c>
      <c r="BK16179" s="98" t="s">
        <v>70</v>
      </c>
    </row>
    <row r="16180" spans="17:63" ht="29.25" customHeight="1" x14ac:dyDescent="0.2">
      <c r="Q16180" s="92" t="s">
        <v>50</v>
      </c>
      <c r="BF16180" s="101" t="s">
        <v>58</v>
      </c>
      <c r="BK16180" s="98" t="s">
        <v>70</v>
      </c>
    </row>
    <row r="16181" spans="17:63" ht="29.25" customHeight="1" x14ac:dyDescent="0.2">
      <c r="Q16181" s="92" t="s">
        <v>50</v>
      </c>
      <c r="BF16181" s="101" t="s">
        <v>58</v>
      </c>
      <c r="BK16181" s="98" t="s">
        <v>70</v>
      </c>
    </row>
    <row r="16182" spans="17:63" ht="29.25" customHeight="1" x14ac:dyDescent="0.2">
      <c r="Q16182" s="92" t="s">
        <v>50</v>
      </c>
      <c r="BF16182" s="101" t="s">
        <v>58</v>
      </c>
      <c r="BK16182" s="98" t="s">
        <v>70</v>
      </c>
    </row>
    <row r="16183" spans="17:63" ht="29.25" customHeight="1" x14ac:dyDescent="0.2">
      <c r="Q16183" s="92" t="s">
        <v>50</v>
      </c>
      <c r="BF16183" s="101" t="s">
        <v>58</v>
      </c>
      <c r="BK16183" s="98" t="s">
        <v>70</v>
      </c>
    </row>
    <row r="16184" spans="17:63" ht="29.25" customHeight="1" x14ac:dyDescent="0.2">
      <c r="Q16184" s="92" t="s">
        <v>50</v>
      </c>
      <c r="BF16184" s="101" t="s">
        <v>58</v>
      </c>
      <c r="BK16184" s="98" t="s">
        <v>70</v>
      </c>
    </row>
    <row r="16185" spans="17:63" ht="29.25" customHeight="1" x14ac:dyDescent="0.2">
      <c r="Q16185" s="92" t="s">
        <v>50</v>
      </c>
      <c r="BF16185" s="101" t="s">
        <v>58</v>
      </c>
      <c r="BK16185" s="98" t="s">
        <v>70</v>
      </c>
    </row>
    <row r="16186" spans="17:63" ht="29.25" customHeight="1" x14ac:dyDescent="0.2">
      <c r="Q16186" s="92" t="s">
        <v>50</v>
      </c>
      <c r="BF16186" s="101" t="s">
        <v>58</v>
      </c>
      <c r="BK16186" s="98" t="s">
        <v>70</v>
      </c>
    </row>
    <row r="16187" spans="17:63" ht="29.25" customHeight="1" x14ac:dyDescent="0.2">
      <c r="Q16187" s="92" t="s">
        <v>50</v>
      </c>
      <c r="BF16187" s="101" t="s">
        <v>58</v>
      </c>
      <c r="BK16187" s="98" t="s">
        <v>70</v>
      </c>
    </row>
    <row r="16188" spans="17:63" ht="29.25" customHeight="1" x14ac:dyDescent="0.2">
      <c r="Q16188" s="92" t="s">
        <v>50</v>
      </c>
      <c r="BF16188" s="101" t="s">
        <v>58</v>
      </c>
      <c r="BK16188" s="98" t="s">
        <v>70</v>
      </c>
    </row>
    <row r="16189" spans="17:63" ht="29.25" customHeight="1" x14ac:dyDescent="0.2">
      <c r="Q16189" s="92" t="s">
        <v>50</v>
      </c>
      <c r="BF16189" s="101" t="s">
        <v>58</v>
      </c>
      <c r="BK16189" s="98" t="s">
        <v>70</v>
      </c>
    </row>
    <row r="16190" spans="17:63" ht="29.25" customHeight="1" x14ac:dyDescent="0.2">
      <c r="Q16190" s="92" t="s">
        <v>50</v>
      </c>
      <c r="BF16190" s="101" t="s">
        <v>58</v>
      </c>
      <c r="BK16190" s="98" t="s">
        <v>70</v>
      </c>
    </row>
    <row r="16191" spans="17:63" ht="29.25" customHeight="1" x14ac:dyDescent="0.2">
      <c r="Q16191" s="92" t="s">
        <v>50</v>
      </c>
      <c r="BF16191" s="101" t="s">
        <v>58</v>
      </c>
      <c r="BK16191" s="98" t="s">
        <v>70</v>
      </c>
    </row>
    <row r="16192" spans="17:63" ht="29.25" customHeight="1" x14ac:dyDescent="0.2">
      <c r="Q16192" s="92" t="s">
        <v>50</v>
      </c>
      <c r="BF16192" s="101" t="s">
        <v>58</v>
      </c>
      <c r="BK16192" s="98" t="s">
        <v>70</v>
      </c>
    </row>
    <row r="16193" spans="17:63" ht="29.25" customHeight="1" x14ac:dyDescent="0.2">
      <c r="Q16193" s="92" t="s">
        <v>50</v>
      </c>
      <c r="BF16193" s="101" t="s">
        <v>58</v>
      </c>
      <c r="BK16193" s="98" t="s">
        <v>70</v>
      </c>
    </row>
    <row r="16194" spans="17:63" ht="29.25" customHeight="1" x14ac:dyDescent="0.2">
      <c r="Q16194" s="92" t="s">
        <v>50</v>
      </c>
      <c r="BF16194" s="101" t="s">
        <v>58</v>
      </c>
      <c r="BK16194" s="98" t="s">
        <v>70</v>
      </c>
    </row>
    <row r="16195" spans="17:63" ht="29.25" customHeight="1" x14ac:dyDescent="0.2">
      <c r="Q16195" s="92" t="s">
        <v>50</v>
      </c>
      <c r="BF16195" s="101" t="s">
        <v>58</v>
      </c>
      <c r="BK16195" s="98" t="s">
        <v>70</v>
      </c>
    </row>
    <row r="16196" spans="17:63" ht="29.25" customHeight="1" x14ac:dyDescent="0.2">
      <c r="Q16196" s="92" t="s">
        <v>50</v>
      </c>
      <c r="BF16196" s="101" t="s">
        <v>58</v>
      </c>
      <c r="BK16196" s="98" t="s">
        <v>70</v>
      </c>
    </row>
    <row r="16197" spans="17:63" ht="29.25" customHeight="1" x14ac:dyDescent="0.2">
      <c r="Q16197" s="92" t="s">
        <v>50</v>
      </c>
      <c r="BF16197" s="101" t="s">
        <v>58</v>
      </c>
      <c r="BK16197" s="98" t="s">
        <v>70</v>
      </c>
    </row>
    <row r="16198" spans="17:63" ht="29.25" customHeight="1" x14ac:dyDescent="0.2">
      <c r="Q16198" s="92" t="s">
        <v>50</v>
      </c>
      <c r="BF16198" s="101" t="s">
        <v>58</v>
      </c>
      <c r="BK16198" s="98" t="s">
        <v>70</v>
      </c>
    </row>
    <row r="16199" spans="17:63" ht="29.25" customHeight="1" x14ac:dyDescent="0.2">
      <c r="Q16199" s="92" t="s">
        <v>50</v>
      </c>
      <c r="BF16199" s="101" t="s">
        <v>58</v>
      </c>
      <c r="BK16199" s="98" t="s">
        <v>70</v>
      </c>
    </row>
    <row r="16200" spans="17:63" ht="29.25" customHeight="1" x14ac:dyDescent="0.2">
      <c r="Q16200" s="92" t="s">
        <v>50</v>
      </c>
      <c r="BF16200" s="101" t="s">
        <v>58</v>
      </c>
      <c r="BK16200" s="98" t="s">
        <v>70</v>
      </c>
    </row>
    <row r="16201" spans="17:63" ht="29.25" customHeight="1" x14ac:dyDescent="0.2">
      <c r="Q16201" s="92" t="s">
        <v>50</v>
      </c>
      <c r="BF16201" s="101" t="s">
        <v>58</v>
      </c>
      <c r="BK16201" s="98" t="s">
        <v>70</v>
      </c>
    </row>
    <row r="16202" spans="17:63" ht="29.25" customHeight="1" x14ac:dyDescent="0.2">
      <c r="Q16202" s="92" t="s">
        <v>50</v>
      </c>
      <c r="BF16202" s="101" t="s">
        <v>58</v>
      </c>
      <c r="BK16202" s="98" t="s">
        <v>70</v>
      </c>
    </row>
    <row r="16203" spans="17:63" ht="29.25" customHeight="1" x14ac:dyDescent="0.2">
      <c r="Q16203" s="92" t="s">
        <v>50</v>
      </c>
      <c r="BF16203" s="101" t="s">
        <v>58</v>
      </c>
      <c r="BK16203" s="98" t="s">
        <v>70</v>
      </c>
    </row>
    <row r="16204" spans="17:63" ht="29.25" customHeight="1" x14ac:dyDescent="0.2">
      <c r="Q16204" s="92" t="s">
        <v>50</v>
      </c>
      <c r="BF16204" s="101" t="s">
        <v>58</v>
      </c>
      <c r="BK16204" s="98" t="s">
        <v>70</v>
      </c>
    </row>
    <row r="16205" spans="17:63" ht="29.25" customHeight="1" x14ac:dyDescent="0.2">
      <c r="Q16205" s="92" t="s">
        <v>50</v>
      </c>
      <c r="BF16205" s="101" t="s">
        <v>58</v>
      </c>
      <c r="BK16205" s="98" t="s">
        <v>70</v>
      </c>
    </row>
    <row r="16206" spans="17:63" ht="29.25" customHeight="1" x14ac:dyDescent="0.2">
      <c r="Q16206" s="92" t="s">
        <v>50</v>
      </c>
      <c r="BF16206" s="101" t="s">
        <v>58</v>
      </c>
      <c r="BK16206" s="98" t="s">
        <v>70</v>
      </c>
    </row>
    <row r="16207" spans="17:63" ht="29.25" customHeight="1" x14ac:dyDescent="0.2">
      <c r="Q16207" s="92" t="s">
        <v>50</v>
      </c>
      <c r="BF16207" s="101" t="s">
        <v>58</v>
      </c>
      <c r="BK16207" s="98" t="s">
        <v>70</v>
      </c>
    </row>
    <row r="16208" spans="17:63" ht="29.25" customHeight="1" x14ac:dyDescent="0.2">
      <c r="Q16208" s="92" t="s">
        <v>50</v>
      </c>
      <c r="BF16208" s="101" t="s">
        <v>58</v>
      </c>
      <c r="BK16208" s="98" t="s">
        <v>70</v>
      </c>
    </row>
    <row r="16209" spans="17:63" ht="29.25" customHeight="1" x14ac:dyDescent="0.2">
      <c r="Q16209" s="92" t="s">
        <v>50</v>
      </c>
      <c r="BF16209" s="101" t="s">
        <v>58</v>
      </c>
      <c r="BK16209" s="98" t="s">
        <v>70</v>
      </c>
    </row>
    <row r="16210" spans="17:63" ht="29.25" customHeight="1" x14ac:dyDescent="0.2">
      <c r="Q16210" s="92" t="s">
        <v>50</v>
      </c>
      <c r="BF16210" s="101" t="s">
        <v>58</v>
      </c>
      <c r="BK16210" s="98" t="s">
        <v>70</v>
      </c>
    </row>
    <row r="16211" spans="17:63" ht="29.25" customHeight="1" x14ac:dyDescent="0.2">
      <c r="Q16211" s="92" t="s">
        <v>50</v>
      </c>
      <c r="BF16211" s="101" t="s">
        <v>58</v>
      </c>
      <c r="BK16211" s="98" t="s">
        <v>70</v>
      </c>
    </row>
    <row r="16212" spans="17:63" ht="29.25" customHeight="1" x14ac:dyDescent="0.2">
      <c r="Q16212" s="92" t="s">
        <v>50</v>
      </c>
      <c r="BF16212" s="101" t="s">
        <v>58</v>
      </c>
      <c r="BK16212" s="98" t="s">
        <v>70</v>
      </c>
    </row>
    <row r="16213" spans="17:63" ht="29.25" customHeight="1" x14ac:dyDescent="0.2">
      <c r="Q16213" s="92" t="s">
        <v>50</v>
      </c>
      <c r="BF16213" s="101" t="s">
        <v>58</v>
      </c>
      <c r="BK16213" s="98" t="s">
        <v>70</v>
      </c>
    </row>
    <row r="16214" spans="17:63" ht="29.25" customHeight="1" x14ac:dyDescent="0.2">
      <c r="Q16214" s="92" t="s">
        <v>50</v>
      </c>
      <c r="BF16214" s="101" t="s">
        <v>58</v>
      </c>
      <c r="BK16214" s="98" t="s">
        <v>70</v>
      </c>
    </row>
    <row r="16215" spans="17:63" ht="29.25" customHeight="1" x14ac:dyDescent="0.2">
      <c r="Q16215" s="92" t="s">
        <v>50</v>
      </c>
      <c r="BF16215" s="101" t="s">
        <v>58</v>
      </c>
      <c r="BK16215" s="98" t="s">
        <v>70</v>
      </c>
    </row>
    <row r="16216" spans="17:63" ht="29.25" customHeight="1" x14ac:dyDescent="0.2">
      <c r="Q16216" s="92" t="s">
        <v>50</v>
      </c>
      <c r="BF16216" s="101" t="s">
        <v>58</v>
      </c>
      <c r="BK16216" s="98" t="s">
        <v>70</v>
      </c>
    </row>
    <row r="16217" spans="17:63" ht="29.25" customHeight="1" x14ac:dyDescent="0.2">
      <c r="Q16217" s="92" t="s">
        <v>50</v>
      </c>
      <c r="BF16217" s="101" t="s">
        <v>58</v>
      </c>
      <c r="BK16217" s="98" t="s">
        <v>70</v>
      </c>
    </row>
    <row r="16218" spans="17:63" ht="29.25" customHeight="1" x14ac:dyDescent="0.2">
      <c r="Q16218" s="92" t="s">
        <v>50</v>
      </c>
      <c r="BF16218" s="101" t="s">
        <v>58</v>
      </c>
      <c r="BK16218" s="98" t="s">
        <v>70</v>
      </c>
    </row>
    <row r="16219" spans="17:63" ht="29.25" customHeight="1" x14ac:dyDescent="0.2">
      <c r="Q16219" s="92" t="s">
        <v>50</v>
      </c>
      <c r="BF16219" s="101" t="s">
        <v>58</v>
      </c>
      <c r="BK16219" s="98" t="s">
        <v>70</v>
      </c>
    </row>
    <row r="16220" spans="17:63" ht="29.25" customHeight="1" x14ac:dyDescent="0.2">
      <c r="Q16220" s="92" t="s">
        <v>50</v>
      </c>
      <c r="BF16220" s="101" t="s">
        <v>58</v>
      </c>
      <c r="BK16220" s="98" t="s">
        <v>70</v>
      </c>
    </row>
    <row r="16221" spans="17:63" ht="29.25" customHeight="1" x14ac:dyDescent="0.2">
      <c r="Q16221" s="92" t="s">
        <v>50</v>
      </c>
      <c r="BF16221" s="101" t="s">
        <v>58</v>
      </c>
      <c r="BK16221" s="98" t="s">
        <v>70</v>
      </c>
    </row>
    <row r="16222" spans="17:63" ht="29.25" customHeight="1" x14ac:dyDescent="0.2">
      <c r="Q16222" s="92" t="s">
        <v>50</v>
      </c>
      <c r="BF16222" s="101" t="s">
        <v>58</v>
      </c>
      <c r="BK16222" s="98" t="s">
        <v>70</v>
      </c>
    </row>
    <row r="16223" spans="17:63" ht="29.25" customHeight="1" x14ac:dyDescent="0.2">
      <c r="Q16223" s="92" t="s">
        <v>50</v>
      </c>
      <c r="BF16223" s="101" t="s">
        <v>58</v>
      </c>
      <c r="BK16223" s="98" t="s">
        <v>70</v>
      </c>
    </row>
    <row r="16224" spans="17:63" ht="29.25" customHeight="1" x14ac:dyDescent="0.2">
      <c r="Q16224" s="92" t="s">
        <v>50</v>
      </c>
      <c r="BF16224" s="101" t="s">
        <v>58</v>
      </c>
      <c r="BK16224" s="98" t="s">
        <v>70</v>
      </c>
    </row>
    <row r="16225" spans="17:63" ht="29.25" customHeight="1" x14ac:dyDescent="0.2">
      <c r="Q16225" s="92" t="s">
        <v>50</v>
      </c>
      <c r="BF16225" s="101" t="s">
        <v>58</v>
      </c>
      <c r="BK16225" s="98" t="s">
        <v>70</v>
      </c>
    </row>
    <row r="16226" spans="17:63" ht="29.25" customHeight="1" x14ac:dyDescent="0.2">
      <c r="Q16226" s="92" t="s">
        <v>50</v>
      </c>
      <c r="BF16226" s="101" t="s">
        <v>58</v>
      </c>
      <c r="BK16226" s="98" t="s">
        <v>70</v>
      </c>
    </row>
    <row r="16227" spans="17:63" ht="29.25" customHeight="1" x14ac:dyDescent="0.2">
      <c r="Q16227" s="92" t="s">
        <v>50</v>
      </c>
      <c r="BF16227" s="101" t="s">
        <v>58</v>
      </c>
      <c r="BK16227" s="98" t="s">
        <v>70</v>
      </c>
    </row>
    <row r="16228" spans="17:63" ht="29.25" customHeight="1" x14ac:dyDescent="0.2">
      <c r="Q16228" s="92" t="s">
        <v>50</v>
      </c>
      <c r="BF16228" s="101" t="s">
        <v>58</v>
      </c>
      <c r="BK16228" s="98" t="s">
        <v>70</v>
      </c>
    </row>
    <row r="16229" spans="17:63" ht="29.25" customHeight="1" x14ac:dyDescent="0.2">
      <c r="Q16229" s="92" t="s">
        <v>50</v>
      </c>
      <c r="BF16229" s="101" t="s">
        <v>58</v>
      </c>
      <c r="BK16229" s="98" t="s">
        <v>70</v>
      </c>
    </row>
    <row r="16230" spans="17:63" ht="29.25" customHeight="1" x14ac:dyDescent="0.2">
      <c r="Q16230" s="92" t="s">
        <v>50</v>
      </c>
      <c r="BF16230" s="101" t="s">
        <v>58</v>
      </c>
      <c r="BK16230" s="98" t="s">
        <v>70</v>
      </c>
    </row>
    <row r="16231" spans="17:63" ht="29.25" customHeight="1" x14ac:dyDescent="0.2">
      <c r="Q16231" s="92" t="s">
        <v>50</v>
      </c>
      <c r="BF16231" s="101" t="s">
        <v>58</v>
      </c>
      <c r="BK16231" s="98" t="s">
        <v>70</v>
      </c>
    </row>
    <row r="16232" spans="17:63" ht="29.25" customHeight="1" x14ac:dyDescent="0.2">
      <c r="Q16232" s="92" t="s">
        <v>50</v>
      </c>
      <c r="BF16232" s="101" t="s">
        <v>58</v>
      </c>
      <c r="BK16232" s="98" t="s">
        <v>70</v>
      </c>
    </row>
    <row r="16233" spans="17:63" ht="29.25" customHeight="1" x14ac:dyDescent="0.2">
      <c r="Q16233" s="92" t="s">
        <v>50</v>
      </c>
      <c r="BF16233" s="101" t="s">
        <v>58</v>
      </c>
      <c r="BK16233" s="98" t="s">
        <v>70</v>
      </c>
    </row>
    <row r="16234" spans="17:63" ht="29.25" customHeight="1" x14ac:dyDescent="0.2">
      <c r="Q16234" s="92" t="s">
        <v>50</v>
      </c>
      <c r="BF16234" s="101" t="s">
        <v>58</v>
      </c>
      <c r="BK16234" s="98" t="s">
        <v>70</v>
      </c>
    </row>
    <row r="16235" spans="17:63" ht="29.25" customHeight="1" x14ac:dyDescent="0.2">
      <c r="Q16235" s="92" t="s">
        <v>50</v>
      </c>
      <c r="BF16235" s="101" t="s">
        <v>58</v>
      </c>
      <c r="BK16235" s="98" t="s">
        <v>70</v>
      </c>
    </row>
    <row r="16236" spans="17:63" ht="29.25" customHeight="1" x14ac:dyDescent="0.2">
      <c r="Q16236" s="92" t="s">
        <v>50</v>
      </c>
      <c r="BF16236" s="101" t="s">
        <v>58</v>
      </c>
      <c r="BK16236" s="98" t="s">
        <v>70</v>
      </c>
    </row>
    <row r="16237" spans="17:63" ht="29.25" customHeight="1" x14ac:dyDescent="0.2">
      <c r="Q16237" s="92" t="s">
        <v>50</v>
      </c>
      <c r="BF16237" s="101" t="s">
        <v>58</v>
      </c>
      <c r="BK16237" s="98" t="s">
        <v>70</v>
      </c>
    </row>
    <row r="16238" spans="17:63" ht="29.25" customHeight="1" x14ac:dyDescent="0.2">
      <c r="Q16238" s="92" t="s">
        <v>50</v>
      </c>
      <c r="BF16238" s="101" t="s">
        <v>58</v>
      </c>
      <c r="BK16238" s="98" t="s">
        <v>70</v>
      </c>
    </row>
    <row r="16239" spans="17:63" ht="29.25" customHeight="1" x14ac:dyDescent="0.2">
      <c r="Q16239" s="92" t="s">
        <v>50</v>
      </c>
      <c r="BF16239" s="101" t="s">
        <v>58</v>
      </c>
      <c r="BK16239" s="98" t="s">
        <v>70</v>
      </c>
    </row>
    <row r="16240" spans="17:63" ht="29.25" customHeight="1" x14ac:dyDescent="0.2">
      <c r="Q16240" s="92" t="s">
        <v>50</v>
      </c>
      <c r="BF16240" s="101" t="s">
        <v>58</v>
      </c>
      <c r="BK16240" s="98" t="s">
        <v>70</v>
      </c>
    </row>
    <row r="16241" spans="17:63" ht="29.25" customHeight="1" x14ac:dyDescent="0.2">
      <c r="Q16241" s="92" t="s">
        <v>50</v>
      </c>
      <c r="BF16241" s="101" t="s">
        <v>58</v>
      </c>
      <c r="BK16241" s="98" t="s">
        <v>70</v>
      </c>
    </row>
    <row r="16242" spans="17:63" ht="29.25" customHeight="1" x14ac:dyDescent="0.2">
      <c r="Q16242" s="92" t="s">
        <v>50</v>
      </c>
      <c r="BF16242" s="101" t="s">
        <v>58</v>
      </c>
      <c r="BK16242" s="98" t="s">
        <v>70</v>
      </c>
    </row>
    <row r="16243" spans="17:63" ht="29.25" customHeight="1" x14ac:dyDescent="0.2">
      <c r="Q16243" s="92" t="s">
        <v>50</v>
      </c>
      <c r="BF16243" s="101" t="s">
        <v>58</v>
      </c>
      <c r="BK16243" s="98" t="s">
        <v>70</v>
      </c>
    </row>
    <row r="16244" spans="17:63" ht="29.25" customHeight="1" x14ac:dyDescent="0.2">
      <c r="Q16244" s="92" t="s">
        <v>50</v>
      </c>
      <c r="BF16244" s="101" t="s">
        <v>58</v>
      </c>
      <c r="BK16244" s="98" t="s">
        <v>70</v>
      </c>
    </row>
    <row r="16245" spans="17:63" ht="29.25" customHeight="1" x14ac:dyDescent="0.2">
      <c r="Q16245" s="92" t="s">
        <v>50</v>
      </c>
      <c r="BF16245" s="101" t="s">
        <v>58</v>
      </c>
      <c r="BK16245" s="98" t="s">
        <v>70</v>
      </c>
    </row>
    <row r="16246" spans="17:63" ht="29.25" customHeight="1" x14ac:dyDescent="0.2">
      <c r="Q16246" s="92" t="s">
        <v>50</v>
      </c>
      <c r="BF16246" s="101" t="s">
        <v>58</v>
      </c>
      <c r="BK16246" s="98" t="s">
        <v>70</v>
      </c>
    </row>
    <row r="16247" spans="17:63" ht="29.25" customHeight="1" x14ac:dyDescent="0.2">
      <c r="Q16247" s="92" t="s">
        <v>50</v>
      </c>
      <c r="BF16247" s="101" t="s">
        <v>58</v>
      </c>
      <c r="BK16247" s="98" t="s">
        <v>70</v>
      </c>
    </row>
    <row r="16248" spans="17:63" ht="29.25" customHeight="1" x14ac:dyDescent="0.2">
      <c r="Q16248" s="92" t="s">
        <v>50</v>
      </c>
      <c r="BF16248" s="101" t="s">
        <v>58</v>
      </c>
      <c r="BK16248" s="98" t="s">
        <v>70</v>
      </c>
    </row>
    <row r="16249" spans="17:63" ht="29.25" customHeight="1" x14ac:dyDescent="0.2">
      <c r="Q16249" s="92" t="s">
        <v>50</v>
      </c>
      <c r="BF16249" s="101" t="s">
        <v>58</v>
      </c>
      <c r="BK16249" s="98" t="s">
        <v>70</v>
      </c>
    </row>
    <row r="16250" spans="17:63" ht="29.25" customHeight="1" x14ac:dyDescent="0.2">
      <c r="Q16250" s="92" t="s">
        <v>50</v>
      </c>
      <c r="BF16250" s="101" t="s">
        <v>58</v>
      </c>
      <c r="BK16250" s="98" t="s">
        <v>70</v>
      </c>
    </row>
    <row r="16251" spans="17:63" ht="29.25" customHeight="1" x14ac:dyDescent="0.2">
      <c r="Q16251" s="92" t="s">
        <v>50</v>
      </c>
      <c r="BF16251" s="101" t="s">
        <v>58</v>
      </c>
      <c r="BK16251" s="98" t="s">
        <v>70</v>
      </c>
    </row>
    <row r="16252" spans="17:63" ht="29.25" customHeight="1" x14ac:dyDescent="0.2">
      <c r="Q16252" s="92" t="s">
        <v>50</v>
      </c>
      <c r="BF16252" s="101" t="s">
        <v>58</v>
      </c>
      <c r="BK16252" s="98" t="s">
        <v>70</v>
      </c>
    </row>
    <row r="16253" spans="17:63" ht="29.25" customHeight="1" x14ac:dyDescent="0.2">
      <c r="Q16253" s="92" t="s">
        <v>50</v>
      </c>
      <c r="BF16253" s="101" t="s">
        <v>58</v>
      </c>
      <c r="BK16253" s="98" t="s">
        <v>70</v>
      </c>
    </row>
    <row r="16254" spans="17:63" ht="29.25" customHeight="1" x14ac:dyDescent="0.2">
      <c r="Q16254" s="92" t="s">
        <v>50</v>
      </c>
      <c r="BF16254" s="101" t="s">
        <v>58</v>
      </c>
      <c r="BK16254" s="98" t="s">
        <v>70</v>
      </c>
    </row>
    <row r="16255" spans="17:63" ht="29.25" customHeight="1" x14ac:dyDescent="0.2">
      <c r="Q16255" s="92" t="s">
        <v>50</v>
      </c>
      <c r="BF16255" s="101" t="s">
        <v>58</v>
      </c>
      <c r="BK16255" s="98" t="s">
        <v>70</v>
      </c>
    </row>
    <row r="16256" spans="17:63" ht="29.25" customHeight="1" x14ac:dyDescent="0.2">
      <c r="Q16256" s="92" t="s">
        <v>50</v>
      </c>
      <c r="BF16256" s="101" t="s">
        <v>58</v>
      </c>
      <c r="BK16256" s="98" t="s">
        <v>70</v>
      </c>
    </row>
    <row r="16257" spans="17:63" ht="29.25" customHeight="1" x14ac:dyDescent="0.2">
      <c r="Q16257" s="92" t="s">
        <v>50</v>
      </c>
      <c r="BF16257" s="101" t="s">
        <v>58</v>
      </c>
      <c r="BK16257" s="98" t="s">
        <v>70</v>
      </c>
    </row>
    <row r="16258" spans="17:63" ht="29.25" customHeight="1" x14ac:dyDescent="0.2">
      <c r="Q16258" s="92" t="s">
        <v>50</v>
      </c>
      <c r="BF16258" s="101" t="s">
        <v>58</v>
      </c>
      <c r="BK16258" s="98" t="s">
        <v>70</v>
      </c>
    </row>
    <row r="16259" spans="17:63" ht="29.25" customHeight="1" x14ac:dyDescent="0.2">
      <c r="Q16259" s="92" t="s">
        <v>50</v>
      </c>
      <c r="BF16259" s="101" t="s">
        <v>58</v>
      </c>
      <c r="BK16259" s="98" t="s">
        <v>70</v>
      </c>
    </row>
    <row r="16260" spans="17:63" ht="29.25" customHeight="1" x14ac:dyDescent="0.2">
      <c r="Q16260" s="92" t="s">
        <v>50</v>
      </c>
      <c r="BF16260" s="101" t="s">
        <v>58</v>
      </c>
      <c r="BK16260" s="98" t="s">
        <v>70</v>
      </c>
    </row>
    <row r="16261" spans="17:63" ht="29.25" customHeight="1" x14ac:dyDescent="0.2">
      <c r="Q16261" s="92" t="s">
        <v>50</v>
      </c>
      <c r="BF16261" s="101" t="s">
        <v>58</v>
      </c>
      <c r="BK16261" s="98" t="s">
        <v>70</v>
      </c>
    </row>
    <row r="16262" spans="17:63" ht="29.25" customHeight="1" x14ac:dyDescent="0.2">
      <c r="Q16262" s="92" t="s">
        <v>50</v>
      </c>
      <c r="BF16262" s="101" t="s">
        <v>58</v>
      </c>
      <c r="BK16262" s="98" t="s">
        <v>70</v>
      </c>
    </row>
    <row r="16263" spans="17:63" ht="29.25" customHeight="1" x14ac:dyDescent="0.2">
      <c r="Q16263" s="92" t="s">
        <v>50</v>
      </c>
      <c r="BF16263" s="101" t="s">
        <v>58</v>
      </c>
      <c r="BK16263" s="98" t="s">
        <v>70</v>
      </c>
    </row>
    <row r="16264" spans="17:63" ht="29.25" customHeight="1" x14ac:dyDescent="0.2">
      <c r="Q16264" s="92" t="s">
        <v>50</v>
      </c>
      <c r="BF16264" s="101" t="s">
        <v>58</v>
      </c>
      <c r="BK16264" s="98" t="s">
        <v>70</v>
      </c>
    </row>
    <row r="16265" spans="17:63" ht="29.25" customHeight="1" x14ac:dyDescent="0.2">
      <c r="Q16265" s="92" t="s">
        <v>50</v>
      </c>
      <c r="BF16265" s="101" t="s">
        <v>58</v>
      </c>
      <c r="BK16265" s="98" t="s">
        <v>70</v>
      </c>
    </row>
    <row r="16266" spans="17:63" ht="29.25" customHeight="1" x14ac:dyDescent="0.2">
      <c r="Q16266" s="92" t="s">
        <v>50</v>
      </c>
      <c r="BF16266" s="101" t="s">
        <v>58</v>
      </c>
      <c r="BK16266" s="98" t="s">
        <v>70</v>
      </c>
    </row>
    <row r="16267" spans="17:63" ht="29.25" customHeight="1" x14ac:dyDescent="0.2">
      <c r="Q16267" s="92" t="s">
        <v>50</v>
      </c>
      <c r="BF16267" s="101" t="s">
        <v>58</v>
      </c>
      <c r="BK16267" s="98" t="s">
        <v>70</v>
      </c>
    </row>
    <row r="16268" spans="17:63" ht="29.25" customHeight="1" x14ac:dyDescent="0.2">
      <c r="Q16268" s="92" t="s">
        <v>50</v>
      </c>
      <c r="BF16268" s="101" t="s">
        <v>58</v>
      </c>
      <c r="BK16268" s="98" t="s">
        <v>70</v>
      </c>
    </row>
    <row r="16269" spans="17:63" ht="29.25" customHeight="1" x14ac:dyDescent="0.2">
      <c r="Q16269" s="92" t="s">
        <v>50</v>
      </c>
      <c r="BF16269" s="101" t="s">
        <v>58</v>
      </c>
      <c r="BK16269" s="98" t="s">
        <v>70</v>
      </c>
    </row>
    <row r="16270" spans="17:63" ht="29.25" customHeight="1" x14ac:dyDescent="0.2">
      <c r="Q16270" s="92" t="s">
        <v>50</v>
      </c>
      <c r="BF16270" s="101" t="s">
        <v>58</v>
      </c>
      <c r="BK16270" s="98" t="s">
        <v>70</v>
      </c>
    </row>
    <row r="16271" spans="17:63" ht="29.25" customHeight="1" x14ac:dyDescent="0.2">
      <c r="Q16271" s="92" t="s">
        <v>50</v>
      </c>
      <c r="BF16271" s="101" t="s">
        <v>58</v>
      </c>
      <c r="BK16271" s="98" t="s">
        <v>70</v>
      </c>
    </row>
    <row r="16272" spans="17:63" ht="29.25" customHeight="1" x14ac:dyDescent="0.2">
      <c r="Q16272" s="92" t="s">
        <v>50</v>
      </c>
      <c r="BF16272" s="101" t="s">
        <v>58</v>
      </c>
      <c r="BK16272" s="98" t="s">
        <v>70</v>
      </c>
    </row>
    <row r="16273" spans="17:63" ht="29.25" customHeight="1" x14ac:dyDescent="0.2">
      <c r="Q16273" s="92" t="s">
        <v>50</v>
      </c>
      <c r="BF16273" s="101" t="s">
        <v>58</v>
      </c>
      <c r="BK16273" s="98" t="s">
        <v>70</v>
      </c>
    </row>
    <row r="16274" spans="17:63" ht="29.25" customHeight="1" x14ac:dyDescent="0.2">
      <c r="Q16274" s="92" t="s">
        <v>50</v>
      </c>
      <c r="BF16274" s="101" t="s">
        <v>58</v>
      </c>
      <c r="BK16274" s="98" t="s">
        <v>70</v>
      </c>
    </row>
    <row r="16275" spans="17:63" ht="29.25" customHeight="1" x14ac:dyDescent="0.2">
      <c r="Q16275" s="92" t="s">
        <v>50</v>
      </c>
      <c r="BF16275" s="101" t="s">
        <v>58</v>
      </c>
      <c r="BK16275" s="98" t="s">
        <v>70</v>
      </c>
    </row>
    <row r="16276" spans="17:63" ht="29.25" customHeight="1" x14ac:dyDescent="0.2">
      <c r="Q16276" s="92" t="s">
        <v>50</v>
      </c>
      <c r="BF16276" s="101" t="s">
        <v>58</v>
      </c>
      <c r="BK16276" s="98" t="s">
        <v>70</v>
      </c>
    </row>
    <row r="16277" spans="17:63" ht="29.25" customHeight="1" x14ac:dyDescent="0.2">
      <c r="Q16277" s="92" t="s">
        <v>50</v>
      </c>
      <c r="BF16277" s="101" t="s">
        <v>58</v>
      </c>
      <c r="BK16277" s="98" t="s">
        <v>70</v>
      </c>
    </row>
    <row r="16278" spans="17:63" ht="29.25" customHeight="1" x14ac:dyDescent="0.2">
      <c r="Q16278" s="92" t="s">
        <v>50</v>
      </c>
      <c r="BF16278" s="101" t="s">
        <v>58</v>
      </c>
      <c r="BK16278" s="98" t="s">
        <v>70</v>
      </c>
    </row>
    <row r="16279" spans="17:63" ht="29.25" customHeight="1" x14ac:dyDescent="0.2">
      <c r="Q16279" s="92" t="s">
        <v>50</v>
      </c>
      <c r="BF16279" s="101" t="s">
        <v>58</v>
      </c>
      <c r="BK16279" s="98" t="s">
        <v>70</v>
      </c>
    </row>
    <row r="16280" spans="17:63" ht="29.25" customHeight="1" x14ac:dyDescent="0.2">
      <c r="Q16280" s="92" t="s">
        <v>50</v>
      </c>
      <c r="BF16280" s="101" t="s">
        <v>58</v>
      </c>
      <c r="BK16280" s="98" t="s">
        <v>70</v>
      </c>
    </row>
    <row r="16281" spans="17:63" ht="29.25" customHeight="1" x14ac:dyDescent="0.2">
      <c r="Q16281" s="92" t="s">
        <v>50</v>
      </c>
      <c r="BF16281" s="101" t="s">
        <v>58</v>
      </c>
      <c r="BK16281" s="98" t="s">
        <v>70</v>
      </c>
    </row>
    <row r="16282" spans="17:63" ht="29.25" customHeight="1" x14ac:dyDescent="0.2">
      <c r="Q16282" s="92" t="s">
        <v>50</v>
      </c>
      <c r="BF16282" s="101" t="s">
        <v>58</v>
      </c>
      <c r="BK16282" s="98" t="s">
        <v>70</v>
      </c>
    </row>
    <row r="16283" spans="17:63" ht="29.25" customHeight="1" x14ac:dyDescent="0.2">
      <c r="Q16283" s="92" t="s">
        <v>50</v>
      </c>
      <c r="BF16283" s="101" t="s">
        <v>58</v>
      </c>
      <c r="BK16283" s="98" t="s">
        <v>70</v>
      </c>
    </row>
    <row r="16284" spans="17:63" ht="29.25" customHeight="1" x14ac:dyDescent="0.2">
      <c r="Q16284" s="92" t="s">
        <v>50</v>
      </c>
      <c r="BF16284" s="101" t="s">
        <v>58</v>
      </c>
      <c r="BK16284" s="98" t="s">
        <v>70</v>
      </c>
    </row>
    <row r="16285" spans="17:63" ht="29.25" customHeight="1" x14ac:dyDescent="0.2">
      <c r="Q16285" s="92" t="s">
        <v>50</v>
      </c>
      <c r="BF16285" s="101" t="s">
        <v>58</v>
      </c>
      <c r="BK16285" s="98" t="s">
        <v>70</v>
      </c>
    </row>
    <row r="16286" spans="17:63" ht="29.25" customHeight="1" x14ac:dyDescent="0.2">
      <c r="Q16286" s="92" t="s">
        <v>50</v>
      </c>
      <c r="BF16286" s="101" t="s">
        <v>58</v>
      </c>
      <c r="BK16286" s="98" t="s">
        <v>70</v>
      </c>
    </row>
    <row r="16287" spans="17:63" ht="29.25" customHeight="1" x14ac:dyDescent="0.2">
      <c r="Q16287" s="92" t="s">
        <v>50</v>
      </c>
      <c r="BF16287" s="101" t="s">
        <v>58</v>
      </c>
      <c r="BK16287" s="98" t="s">
        <v>70</v>
      </c>
    </row>
    <row r="16288" spans="17:63" ht="29.25" customHeight="1" x14ac:dyDescent="0.2">
      <c r="Q16288" s="92" t="s">
        <v>50</v>
      </c>
      <c r="BF16288" s="101" t="s">
        <v>58</v>
      </c>
      <c r="BK16288" s="98" t="s">
        <v>70</v>
      </c>
    </row>
    <row r="16289" spans="17:63" ht="29.25" customHeight="1" x14ac:dyDescent="0.2">
      <c r="Q16289" s="92" t="s">
        <v>50</v>
      </c>
      <c r="BF16289" s="101" t="s">
        <v>58</v>
      </c>
      <c r="BK16289" s="98" t="s">
        <v>70</v>
      </c>
    </row>
    <row r="16290" spans="17:63" ht="29.25" customHeight="1" x14ac:dyDescent="0.2">
      <c r="Q16290" s="92" t="s">
        <v>50</v>
      </c>
      <c r="BF16290" s="101" t="s">
        <v>58</v>
      </c>
      <c r="BK16290" s="98" t="s">
        <v>70</v>
      </c>
    </row>
    <row r="16291" spans="17:63" ht="29.25" customHeight="1" x14ac:dyDescent="0.2">
      <c r="Q16291" s="92" t="s">
        <v>50</v>
      </c>
      <c r="BF16291" s="101" t="s">
        <v>58</v>
      </c>
      <c r="BK16291" s="98" t="s">
        <v>70</v>
      </c>
    </row>
    <row r="16292" spans="17:63" ht="29.25" customHeight="1" x14ac:dyDescent="0.2">
      <c r="Q16292" s="92" t="s">
        <v>50</v>
      </c>
      <c r="BF16292" s="101" t="s">
        <v>58</v>
      </c>
      <c r="BK16292" s="98" t="s">
        <v>70</v>
      </c>
    </row>
    <row r="16293" spans="17:63" ht="29.25" customHeight="1" x14ac:dyDescent="0.2">
      <c r="Q16293" s="92" t="s">
        <v>50</v>
      </c>
      <c r="BF16293" s="101" t="s">
        <v>58</v>
      </c>
      <c r="BK16293" s="98" t="s">
        <v>70</v>
      </c>
    </row>
    <row r="16294" spans="17:63" ht="29.25" customHeight="1" x14ac:dyDescent="0.2">
      <c r="Q16294" s="92" t="s">
        <v>50</v>
      </c>
      <c r="BF16294" s="101" t="s">
        <v>58</v>
      </c>
      <c r="BK16294" s="98" t="s">
        <v>70</v>
      </c>
    </row>
    <row r="16295" spans="17:63" ht="29.25" customHeight="1" x14ac:dyDescent="0.2">
      <c r="Q16295" s="92" t="s">
        <v>50</v>
      </c>
      <c r="BF16295" s="101" t="s">
        <v>58</v>
      </c>
      <c r="BK16295" s="98" t="s">
        <v>70</v>
      </c>
    </row>
    <row r="16296" spans="17:63" ht="29.25" customHeight="1" x14ac:dyDescent="0.2">
      <c r="Q16296" s="92" t="s">
        <v>50</v>
      </c>
      <c r="BF16296" s="101" t="s">
        <v>58</v>
      </c>
      <c r="BK16296" s="98" t="s">
        <v>70</v>
      </c>
    </row>
    <row r="16297" spans="17:63" ht="29.25" customHeight="1" x14ac:dyDescent="0.2">
      <c r="Q16297" s="92" t="s">
        <v>50</v>
      </c>
      <c r="BF16297" s="101" t="s">
        <v>58</v>
      </c>
      <c r="BK16297" s="98" t="s">
        <v>70</v>
      </c>
    </row>
    <row r="16298" spans="17:63" ht="29.25" customHeight="1" x14ac:dyDescent="0.2">
      <c r="Q16298" s="92" t="s">
        <v>50</v>
      </c>
      <c r="BF16298" s="101" t="s">
        <v>58</v>
      </c>
      <c r="BK16298" s="98" t="s">
        <v>70</v>
      </c>
    </row>
    <row r="16299" spans="17:63" ht="29.25" customHeight="1" x14ac:dyDescent="0.2">
      <c r="Q16299" s="92" t="s">
        <v>50</v>
      </c>
      <c r="BF16299" s="101" t="s">
        <v>58</v>
      </c>
      <c r="BK16299" s="98" t="s">
        <v>70</v>
      </c>
    </row>
    <row r="16300" spans="17:63" ht="29.25" customHeight="1" x14ac:dyDescent="0.2">
      <c r="Q16300" s="92" t="s">
        <v>50</v>
      </c>
      <c r="BF16300" s="101" t="s">
        <v>58</v>
      </c>
      <c r="BK16300" s="98" t="s">
        <v>70</v>
      </c>
    </row>
    <row r="16301" spans="17:63" ht="29.25" customHeight="1" x14ac:dyDescent="0.2">
      <c r="Q16301" s="92" t="s">
        <v>50</v>
      </c>
      <c r="BF16301" s="101" t="s">
        <v>58</v>
      </c>
      <c r="BK16301" s="98" t="s">
        <v>70</v>
      </c>
    </row>
    <row r="16302" spans="17:63" ht="29.25" customHeight="1" x14ac:dyDescent="0.2">
      <c r="Q16302" s="92" t="s">
        <v>50</v>
      </c>
      <c r="BF16302" s="101" t="s">
        <v>58</v>
      </c>
      <c r="BK16302" s="98" t="s">
        <v>70</v>
      </c>
    </row>
    <row r="16303" spans="17:63" ht="29.25" customHeight="1" x14ac:dyDescent="0.2">
      <c r="Q16303" s="92" t="s">
        <v>50</v>
      </c>
      <c r="BF16303" s="101" t="s">
        <v>58</v>
      </c>
      <c r="BK16303" s="98" t="s">
        <v>70</v>
      </c>
    </row>
    <row r="16304" spans="17:63" ht="29.25" customHeight="1" x14ac:dyDescent="0.2">
      <c r="Q16304" s="92" t="s">
        <v>50</v>
      </c>
      <c r="BF16304" s="101" t="s">
        <v>58</v>
      </c>
      <c r="BK16304" s="98" t="s">
        <v>70</v>
      </c>
    </row>
    <row r="16305" spans="17:63" ht="29.25" customHeight="1" x14ac:dyDescent="0.2">
      <c r="Q16305" s="92" t="s">
        <v>50</v>
      </c>
      <c r="BF16305" s="101" t="s">
        <v>58</v>
      </c>
      <c r="BK16305" s="98" t="s">
        <v>70</v>
      </c>
    </row>
    <row r="16306" spans="17:63" ht="29.25" customHeight="1" x14ac:dyDescent="0.2">
      <c r="Q16306" s="92" t="s">
        <v>50</v>
      </c>
      <c r="BF16306" s="101" t="s">
        <v>58</v>
      </c>
      <c r="BK16306" s="98" t="s">
        <v>70</v>
      </c>
    </row>
    <row r="16307" spans="17:63" ht="29.25" customHeight="1" x14ac:dyDescent="0.2">
      <c r="Q16307" s="92" t="s">
        <v>50</v>
      </c>
      <c r="BF16307" s="101" t="s">
        <v>58</v>
      </c>
      <c r="BK16307" s="98" t="s">
        <v>70</v>
      </c>
    </row>
    <row r="16308" spans="17:63" ht="29.25" customHeight="1" x14ac:dyDescent="0.2">
      <c r="Q16308" s="92" t="s">
        <v>50</v>
      </c>
      <c r="BF16308" s="101" t="s">
        <v>58</v>
      </c>
      <c r="BK16308" s="98" t="s">
        <v>70</v>
      </c>
    </row>
    <row r="16309" spans="17:63" ht="29.25" customHeight="1" x14ac:dyDescent="0.2">
      <c r="Q16309" s="92" t="s">
        <v>50</v>
      </c>
      <c r="BF16309" s="101" t="s">
        <v>58</v>
      </c>
      <c r="BK16309" s="98" t="s">
        <v>70</v>
      </c>
    </row>
    <row r="16310" spans="17:63" ht="29.25" customHeight="1" x14ac:dyDescent="0.2">
      <c r="Q16310" s="92" t="s">
        <v>50</v>
      </c>
      <c r="BF16310" s="101" t="s">
        <v>58</v>
      </c>
      <c r="BK16310" s="98" t="s">
        <v>70</v>
      </c>
    </row>
    <row r="16311" spans="17:63" ht="29.25" customHeight="1" x14ac:dyDescent="0.2">
      <c r="Q16311" s="92" t="s">
        <v>50</v>
      </c>
      <c r="BF16311" s="101" t="s">
        <v>58</v>
      </c>
      <c r="BK16311" s="98" t="s">
        <v>70</v>
      </c>
    </row>
    <row r="16312" spans="17:63" ht="29.25" customHeight="1" x14ac:dyDescent="0.2">
      <c r="Q16312" s="92" t="s">
        <v>50</v>
      </c>
      <c r="BF16312" s="101" t="s">
        <v>58</v>
      </c>
      <c r="BK16312" s="98" t="s">
        <v>70</v>
      </c>
    </row>
    <row r="16313" spans="17:63" ht="29.25" customHeight="1" x14ac:dyDescent="0.2">
      <c r="Q16313" s="92" t="s">
        <v>50</v>
      </c>
      <c r="BF16313" s="101" t="s">
        <v>58</v>
      </c>
      <c r="BK16313" s="98" t="s">
        <v>70</v>
      </c>
    </row>
    <row r="16314" spans="17:63" ht="29.25" customHeight="1" x14ac:dyDescent="0.2">
      <c r="Q16314" s="92" t="s">
        <v>50</v>
      </c>
      <c r="BF16314" s="101" t="s">
        <v>58</v>
      </c>
      <c r="BK16314" s="98" t="s">
        <v>70</v>
      </c>
    </row>
    <row r="16315" spans="17:63" ht="29.25" customHeight="1" x14ac:dyDescent="0.2">
      <c r="Q16315" s="92" t="s">
        <v>50</v>
      </c>
      <c r="BF16315" s="101" t="s">
        <v>58</v>
      </c>
      <c r="BK16315" s="98" t="s">
        <v>70</v>
      </c>
    </row>
    <row r="16316" spans="17:63" ht="29.25" customHeight="1" x14ac:dyDescent="0.2">
      <c r="Q16316" s="92" t="s">
        <v>50</v>
      </c>
      <c r="BF16316" s="101" t="s">
        <v>58</v>
      </c>
      <c r="BK16316" s="98" t="s">
        <v>70</v>
      </c>
    </row>
    <row r="16317" spans="17:63" ht="29.25" customHeight="1" x14ac:dyDescent="0.2">
      <c r="Q16317" s="92" t="s">
        <v>50</v>
      </c>
      <c r="BF16317" s="101" t="s">
        <v>58</v>
      </c>
      <c r="BK16317" s="98" t="s">
        <v>70</v>
      </c>
    </row>
    <row r="16318" spans="17:63" ht="29.25" customHeight="1" x14ac:dyDescent="0.2">
      <c r="Q16318" s="92" t="s">
        <v>50</v>
      </c>
      <c r="BF16318" s="101" t="s">
        <v>58</v>
      </c>
      <c r="BK16318" s="98" t="s">
        <v>70</v>
      </c>
    </row>
    <row r="16319" spans="17:63" ht="29.25" customHeight="1" x14ac:dyDescent="0.2">
      <c r="Q16319" s="92" t="s">
        <v>50</v>
      </c>
      <c r="BF16319" s="101" t="s">
        <v>58</v>
      </c>
      <c r="BK16319" s="98" t="s">
        <v>70</v>
      </c>
    </row>
    <row r="16320" spans="17:63" ht="29.25" customHeight="1" x14ac:dyDescent="0.2">
      <c r="Q16320" s="92" t="s">
        <v>50</v>
      </c>
      <c r="BF16320" s="101" t="s">
        <v>58</v>
      </c>
      <c r="BK16320" s="98" t="s">
        <v>70</v>
      </c>
    </row>
    <row r="16321" spans="17:63" ht="29.25" customHeight="1" x14ac:dyDescent="0.2">
      <c r="Q16321" s="92" t="s">
        <v>50</v>
      </c>
      <c r="BF16321" s="101" t="s">
        <v>58</v>
      </c>
      <c r="BK16321" s="98" t="s">
        <v>70</v>
      </c>
    </row>
    <row r="16322" spans="17:63" ht="29.25" customHeight="1" x14ac:dyDescent="0.2">
      <c r="Q16322" s="92" t="s">
        <v>50</v>
      </c>
      <c r="BF16322" s="101" t="s">
        <v>58</v>
      </c>
      <c r="BK16322" s="98" t="s">
        <v>70</v>
      </c>
    </row>
    <row r="16323" spans="17:63" ht="29.25" customHeight="1" x14ac:dyDescent="0.2">
      <c r="Q16323" s="92" t="s">
        <v>50</v>
      </c>
      <c r="BF16323" s="101" t="s">
        <v>58</v>
      </c>
      <c r="BK16323" s="98" t="s">
        <v>70</v>
      </c>
    </row>
    <row r="16324" spans="17:63" ht="29.25" customHeight="1" x14ac:dyDescent="0.2">
      <c r="Q16324" s="92" t="s">
        <v>50</v>
      </c>
      <c r="BF16324" s="101" t="s">
        <v>58</v>
      </c>
      <c r="BK16324" s="98" t="s">
        <v>70</v>
      </c>
    </row>
    <row r="16325" spans="17:63" ht="29.25" customHeight="1" x14ac:dyDescent="0.2">
      <c r="Q16325" s="92" t="s">
        <v>50</v>
      </c>
      <c r="BF16325" s="101" t="s">
        <v>58</v>
      </c>
      <c r="BK16325" s="98" t="s">
        <v>70</v>
      </c>
    </row>
    <row r="16326" spans="17:63" ht="29.25" customHeight="1" x14ac:dyDescent="0.2">
      <c r="Q16326" s="92" t="s">
        <v>50</v>
      </c>
      <c r="BF16326" s="101" t="s">
        <v>58</v>
      </c>
      <c r="BK16326" s="98" t="s">
        <v>70</v>
      </c>
    </row>
    <row r="16327" spans="17:63" ht="29.25" customHeight="1" x14ac:dyDescent="0.2">
      <c r="Q16327" s="92" t="s">
        <v>50</v>
      </c>
      <c r="BF16327" s="101" t="s">
        <v>58</v>
      </c>
      <c r="BK16327" s="98" t="s">
        <v>70</v>
      </c>
    </row>
    <row r="16328" spans="17:63" ht="29.25" customHeight="1" x14ac:dyDescent="0.2">
      <c r="Q16328" s="92" t="s">
        <v>50</v>
      </c>
      <c r="BF16328" s="101" t="s">
        <v>58</v>
      </c>
      <c r="BK16328" s="98" t="s">
        <v>70</v>
      </c>
    </row>
    <row r="16329" spans="17:63" ht="29.25" customHeight="1" x14ac:dyDescent="0.2">
      <c r="Q16329" s="92" t="s">
        <v>50</v>
      </c>
      <c r="BF16329" s="101" t="s">
        <v>58</v>
      </c>
      <c r="BK16329" s="98" t="s">
        <v>70</v>
      </c>
    </row>
    <row r="16330" spans="17:63" ht="29.25" customHeight="1" x14ac:dyDescent="0.2">
      <c r="Q16330" s="92" t="s">
        <v>50</v>
      </c>
      <c r="BF16330" s="101" t="s">
        <v>58</v>
      </c>
      <c r="BK16330" s="98" t="s">
        <v>70</v>
      </c>
    </row>
    <row r="16331" spans="17:63" ht="29.25" customHeight="1" x14ac:dyDescent="0.2">
      <c r="Q16331" s="92" t="s">
        <v>50</v>
      </c>
      <c r="BF16331" s="101" t="s">
        <v>58</v>
      </c>
      <c r="BK16331" s="98" t="s">
        <v>70</v>
      </c>
    </row>
    <row r="16332" spans="17:63" ht="29.25" customHeight="1" x14ac:dyDescent="0.2">
      <c r="Q16332" s="92" t="s">
        <v>50</v>
      </c>
      <c r="BF16332" s="101" t="s">
        <v>58</v>
      </c>
      <c r="BK16332" s="98" t="s">
        <v>70</v>
      </c>
    </row>
    <row r="16333" spans="17:63" ht="29.25" customHeight="1" x14ac:dyDescent="0.2">
      <c r="Q16333" s="92" t="s">
        <v>50</v>
      </c>
      <c r="BF16333" s="101" t="s">
        <v>58</v>
      </c>
      <c r="BK16333" s="98" t="s">
        <v>70</v>
      </c>
    </row>
    <row r="16334" spans="17:63" ht="29.25" customHeight="1" x14ac:dyDescent="0.2">
      <c r="Q16334" s="92" t="s">
        <v>50</v>
      </c>
      <c r="BF16334" s="101" t="s">
        <v>58</v>
      </c>
      <c r="BK16334" s="98" t="s">
        <v>70</v>
      </c>
    </row>
    <row r="16335" spans="17:63" ht="29.25" customHeight="1" x14ac:dyDescent="0.2">
      <c r="Q16335" s="92" t="s">
        <v>50</v>
      </c>
      <c r="BF16335" s="101" t="s">
        <v>58</v>
      </c>
      <c r="BK16335" s="98" t="s">
        <v>70</v>
      </c>
    </row>
    <row r="16336" spans="17:63" ht="29.25" customHeight="1" x14ac:dyDescent="0.2">
      <c r="Q16336" s="92" t="s">
        <v>50</v>
      </c>
      <c r="BF16336" s="101" t="s">
        <v>58</v>
      </c>
      <c r="BK16336" s="98" t="s">
        <v>70</v>
      </c>
    </row>
    <row r="16337" spans="17:63" ht="29.25" customHeight="1" x14ac:dyDescent="0.2">
      <c r="Q16337" s="92" t="s">
        <v>50</v>
      </c>
      <c r="BF16337" s="101" t="s">
        <v>58</v>
      </c>
      <c r="BK16337" s="98" t="s">
        <v>70</v>
      </c>
    </row>
    <row r="16338" spans="17:63" ht="29.25" customHeight="1" x14ac:dyDescent="0.2">
      <c r="Q16338" s="92" t="s">
        <v>50</v>
      </c>
      <c r="BF16338" s="101" t="s">
        <v>58</v>
      </c>
      <c r="BK16338" s="98" t="s">
        <v>70</v>
      </c>
    </row>
    <row r="16339" spans="17:63" ht="29.25" customHeight="1" x14ac:dyDescent="0.2">
      <c r="Q16339" s="92" t="s">
        <v>50</v>
      </c>
      <c r="BF16339" s="101" t="s">
        <v>58</v>
      </c>
      <c r="BK16339" s="98" t="s">
        <v>70</v>
      </c>
    </row>
    <row r="16340" spans="17:63" ht="29.25" customHeight="1" x14ac:dyDescent="0.2">
      <c r="Q16340" s="92" t="s">
        <v>50</v>
      </c>
      <c r="BF16340" s="101" t="s">
        <v>58</v>
      </c>
      <c r="BK16340" s="98" t="s">
        <v>70</v>
      </c>
    </row>
    <row r="16341" spans="17:63" ht="29.25" customHeight="1" x14ac:dyDescent="0.2">
      <c r="Q16341" s="92" t="s">
        <v>50</v>
      </c>
      <c r="BF16341" s="101" t="s">
        <v>58</v>
      </c>
      <c r="BK16341" s="98" t="s">
        <v>70</v>
      </c>
    </row>
    <row r="16342" spans="17:63" ht="29.25" customHeight="1" x14ac:dyDescent="0.2">
      <c r="Q16342" s="92" t="s">
        <v>50</v>
      </c>
      <c r="BF16342" s="101" t="s">
        <v>58</v>
      </c>
      <c r="BK16342" s="98" t="s">
        <v>70</v>
      </c>
    </row>
    <row r="16343" spans="17:63" ht="29.25" customHeight="1" x14ac:dyDescent="0.2">
      <c r="Q16343" s="92" t="s">
        <v>50</v>
      </c>
      <c r="BF16343" s="101" t="s">
        <v>58</v>
      </c>
      <c r="BK16343" s="98" t="s">
        <v>70</v>
      </c>
    </row>
    <row r="16344" spans="17:63" ht="29.25" customHeight="1" x14ac:dyDescent="0.2">
      <c r="Q16344" s="92" t="s">
        <v>50</v>
      </c>
      <c r="BF16344" s="101" t="s">
        <v>58</v>
      </c>
      <c r="BK16344" s="98" t="s">
        <v>70</v>
      </c>
    </row>
    <row r="16345" spans="17:63" ht="29.25" customHeight="1" x14ac:dyDescent="0.2">
      <c r="Q16345" s="92" t="s">
        <v>50</v>
      </c>
      <c r="BF16345" s="101" t="s">
        <v>58</v>
      </c>
      <c r="BK16345" s="98" t="s">
        <v>70</v>
      </c>
    </row>
    <row r="16346" spans="17:63" ht="29.25" customHeight="1" x14ac:dyDescent="0.2">
      <c r="Q16346" s="92" t="s">
        <v>50</v>
      </c>
      <c r="BF16346" s="101" t="s">
        <v>58</v>
      </c>
      <c r="BK16346" s="98" t="s">
        <v>70</v>
      </c>
    </row>
    <row r="16347" spans="17:63" ht="29.25" customHeight="1" x14ac:dyDescent="0.2">
      <c r="Q16347" s="92" t="s">
        <v>50</v>
      </c>
      <c r="BF16347" s="101" t="s">
        <v>58</v>
      </c>
      <c r="BK16347" s="98" t="s">
        <v>70</v>
      </c>
    </row>
    <row r="16348" spans="17:63" ht="29.25" customHeight="1" x14ac:dyDescent="0.2">
      <c r="Q16348" s="92" t="s">
        <v>50</v>
      </c>
      <c r="BF16348" s="101" t="s">
        <v>58</v>
      </c>
      <c r="BK16348" s="98" t="s">
        <v>70</v>
      </c>
    </row>
    <row r="16349" spans="17:63" ht="29.25" customHeight="1" x14ac:dyDescent="0.2">
      <c r="Q16349" s="92" t="s">
        <v>50</v>
      </c>
      <c r="BF16349" s="101" t="s">
        <v>58</v>
      </c>
      <c r="BK16349" s="98" t="s">
        <v>70</v>
      </c>
    </row>
    <row r="16350" spans="17:63" ht="29.25" customHeight="1" x14ac:dyDescent="0.2">
      <c r="Q16350" s="92" t="s">
        <v>50</v>
      </c>
      <c r="BF16350" s="101" t="s">
        <v>58</v>
      </c>
      <c r="BK16350" s="98" t="s">
        <v>70</v>
      </c>
    </row>
    <row r="16351" spans="17:63" ht="29.25" customHeight="1" x14ac:dyDescent="0.2">
      <c r="Q16351" s="92" t="s">
        <v>50</v>
      </c>
      <c r="BF16351" s="101" t="s">
        <v>58</v>
      </c>
      <c r="BK16351" s="98" t="s">
        <v>70</v>
      </c>
    </row>
    <row r="16352" spans="17:63" ht="29.25" customHeight="1" x14ac:dyDescent="0.2">
      <c r="Q16352" s="92" t="s">
        <v>50</v>
      </c>
      <c r="BF16352" s="101" t="s">
        <v>58</v>
      </c>
      <c r="BK16352" s="98" t="s">
        <v>70</v>
      </c>
    </row>
    <row r="16353" spans="17:63" ht="29.25" customHeight="1" x14ac:dyDescent="0.2">
      <c r="Q16353" s="92" t="s">
        <v>50</v>
      </c>
      <c r="BF16353" s="101" t="s">
        <v>58</v>
      </c>
      <c r="BK16353" s="98" t="s">
        <v>70</v>
      </c>
    </row>
    <row r="16354" spans="17:63" ht="29.25" customHeight="1" x14ac:dyDescent="0.2">
      <c r="Q16354" s="92" t="s">
        <v>50</v>
      </c>
      <c r="BF16354" s="101" t="s">
        <v>58</v>
      </c>
      <c r="BK16354" s="98" t="s">
        <v>70</v>
      </c>
    </row>
    <row r="16355" spans="17:63" ht="29.25" customHeight="1" x14ac:dyDescent="0.2">
      <c r="Q16355" s="92" t="s">
        <v>50</v>
      </c>
      <c r="BF16355" s="101" t="s">
        <v>58</v>
      </c>
      <c r="BK16355" s="98" t="s">
        <v>70</v>
      </c>
    </row>
    <row r="16356" spans="17:63" ht="29.25" customHeight="1" x14ac:dyDescent="0.2">
      <c r="Q16356" s="92" t="s">
        <v>50</v>
      </c>
      <c r="BF16356" s="101" t="s">
        <v>58</v>
      </c>
      <c r="BK16356" s="98" t="s">
        <v>70</v>
      </c>
    </row>
    <row r="16357" spans="17:63" ht="29.25" customHeight="1" x14ac:dyDescent="0.2">
      <c r="Q16357" s="92" t="s">
        <v>50</v>
      </c>
      <c r="BF16357" s="101" t="s">
        <v>58</v>
      </c>
      <c r="BK16357" s="98" t="s">
        <v>70</v>
      </c>
    </row>
    <row r="16358" spans="17:63" ht="29.25" customHeight="1" x14ac:dyDescent="0.2">
      <c r="Q16358" s="92" t="s">
        <v>50</v>
      </c>
      <c r="BF16358" s="101" t="s">
        <v>58</v>
      </c>
      <c r="BK16358" s="98" t="s">
        <v>70</v>
      </c>
    </row>
    <row r="16359" spans="17:63" ht="29.25" customHeight="1" x14ac:dyDescent="0.2">
      <c r="Q16359" s="92" t="s">
        <v>50</v>
      </c>
      <c r="BF16359" s="101" t="s">
        <v>58</v>
      </c>
      <c r="BK16359" s="98" t="s">
        <v>70</v>
      </c>
    </row>
    <row r="16360" spans="17:63" ht="29.25" customHeight="1" x14ac:dyDescent="0.2">
      <c r="Q16360" s="92" t="s">
        <v>50</v>
      </c>
      <c r="BF16360" s="101" t="s">
        <v>58</v>
      </c>
      <c r="BK16360" s="98" t="s">
        <v>70</v>
      </c>
    </row>
    <row r="16361" spans="17:63" ht="29.25" customHeight="1" x14ac:dyDescent="0.2">
      <c r="Q16361" s="92" t="s">
        <v>50</v>
      </c>
      <c r="BF16361" s="101" t="s">
        <v>58</v>
      </c>
      <c r="BK16361" s="98" t="s">
        <v>70</v>
      </c>
    </row>
    <row r="16362" spans="17:63" ht="29.25" customHeight="1" x14ac:dyDescent="0.2">
      <c r="Q16362" s="92" t="s">
        <v>50</v>
      </c>
      <c r="BF16362" s="101" t="s">
        <v>58</v>
      </c>
      <c r="BK16362" s="98" t="s">
        <v>70</v>
      </c>
    </row>
    <row r="16363" spans="17:63" ht="29.25" customHeight="1" x14ac:dyDescent="0.2">
      <c r="Q16363" s="92" t="s">
        <v>50</v>
      </c>
      <c r="BF16363" s="101" t="s">
        <v>58</v>
      </c>
      <c r="BK16363" s="98" t="s">
        <v>70</v>
      </c>
    </row>
    <row r="16364" spans="17:63" ht="29.25" customHeight="1" x14ac:dyDescent="0.2">
      <c r="Q16364" s="92" t="s">
        <v>50</v>
      </c>
      <c r="BF16364" s="101" t="s">
        <v>58</v>
      </c>
      <c r="BK16364" s="98" t="s">
        <v>70</v>
      </c>
    </row>
    <row r="16365" spans="17:63" ht="29.25" customHeight="1" x14ac:dyDescent="0.2">
      <c r="Q16365" s="92" t="s">
        <v>50</v>
      </c>
      <c r="BF16365" s="101" t="s">
        <v>58</v>
      </c>
      <c r="BK16365" s="98" t="s">
        <v>70</v>
      </c>
    </row>
    <row r="16366" spans="17:63" ht="29.25" customHeight="1" x14ac:dyDescent="0.2">
      <c r="Q16366" s="92" t="s">
        <v>50</v>
      </c>
      <c r="BF16366" s="101" t="s">
        <v>58</v>
      </c>
      <c r="BK16366" s="98" t="s">
        <v>70</v>
      </c>
    </row>
    <row r="16367" spans="17:63" ht="29.25" customHeight="1" x14ac:dyDescent="0.2">
      <c r="Q16367" s="92" t="s">
        <v>50</v>
      </c>
      <c r="BF16367" s="101" t="s">
        <v>58</v>
      </c>
      <c r="BK16367" s="98" t="s">
        <v>70</v>
      </c>
    </row>
    <row r="16368" spans="17:63" ht="29.25" customHeight="1" x14ac:dyDescent="0.2">
      <c r="Q16368" s="92" t="s">
        <v>50</v>
      </c>
      <c r="BF16368" s="101" t="s">
        <v>58</v>
      </c>
      <c r="BK16368" s="98" t="s">
        <v>70</v>
      </c>
    </row>
    <row r="16369" spans="17:63" ht="29.25" customHeight="1" x14ac:dyDescent="0.2">
      <c r="Q16369" s="92" t="s">
        <v>50</v>
      </c>
      <c r="BF16369" s="101" t="s">
        <v>58</v>
      </c>
      <c r="BK16369" s="98" t="s">
        <v>70</v>
      </c>
    </row>
    <row r="16370" spans="17:63" ht="29.25" customHeight="1" x14ac:dyDescent="0.2">
      <c r="Q16370" s="92" t="s">
        <v>50</v>
      </c>
      <c r="BF16370" s="101" t="s">
        <v>58</v>
      </c>
      <c r="BK16370" s="98" t="s">
        <v>70</v>
      </c>
    </row>
    <row r="16371" spans="17:63" ht="29.25" customHeight="1" x14ac:dyDescent="0.2">
      <c r="Q16371" s="92" t="s">
        <v>50</v>
      </c>
      <c r="BF16371" s="101" t="s">
        <v>58</v>
      </c>
      <c r="BK16371" s="98" t="s">
        <v>70</v>
      </c>
    </row>
    <row r="16372" spans="17:63" ht="29.25" customHeight="1" x14ac:dyDescent="0.2">
      <c r="Q16372" s="92" t="s">
        <v>50</v>
      </c>
      <c r="BF16372" s="101" t="s">
        <v>58</v>
      </c>
      <c r="BK16372" s="98" t="s">
        <v>70</v>
      </c>
    </row>
    <row r="16373" spans="17:63" ht="29.25" customHeight="1" x14ac:dyDescent="0.2">
      <c r="Q16373" s="92" t="s">
        <v>50</v>
      </c>
      <c r="BF16373" s="101" t="s">
        <v>58</v>
      </c>
      <c r="BK16373" s="98" t="s">
        <v>70</v>
      </c>
    </row>
    <row r="16374" spans="17:63" ht="29.25" customHeight="1" x14ac:dyDescent="0.2">
      <c r="Q16374" s="92" t="s">
        <v>50</v>
      </c>
      <c r="BF16374" s="101" t="s">
        <v>58</v>
      </c>
      <c r="BK16374" s="98" t="s">
        <v>70</v>
      </c>
    </row>
    <row r="16375" spans="17:63" ht="29.25" customHeight="1" x14ac:dyDescent="0.2">
      <c r="Q16375" s="92" t="s">
        <v>50</v>
      </c>
      <c r="BF16375" s="101" t="s">
        <v>58</v>
      </c>
      <c r="BK16375" s="98" t="s">
        <v>70</v>
      </c>
    </row>
    <row r="16376" spans="17:63" ht="29.25" customHeight="1" x14ac:dyDescent="0.2">
      <c r="Q16376" s="92" t="s">
        <v>50</v>
      </c>
      <c r="BF16376" s="101" t="s">
        <v>58</v>
      </c>
      <c r="BK16376" s="98" t="s">
        <v>70</v>
      </c>
    </row>
    <row r="16377" spans="17:63" ht="29.25" customHeight="1" x14ac:dyDescent="0.2">
      <c r="Q16377" s="92" t="s">
        <v>50</v>
      </c>
      <c r="BF16377" s="101" t="s">
        <v>58</v>
      </c>
      <c r="BK16377" s="98" t="s">
        <v>70</v>
      </c>
    </row>
    <row r="16378" spans="17:63" ht="29.25" customHeight="1" x14ac:dyDescent="0.2">
      <c r="Q16378" s="92" t="s">
        <v>50</v>
      </c>
      <c r="BF16378" s="101" t="s">
        <v>58</v>
      </c>
      <c r="BK16378" s="98" t="s">
        <v>70</v>
      </c>
    </row>
    <row r="16379" spans="17:63" ht="29.25" customHeight="1" x14ac:dyDescent="0.2">
      <c r="Q16379" s="92" t="s">
        <v>50</v>
      </c>
      <c r="BF16379" s="101" t="s">
        <v>58</v>
      </c>
      <c r="BK16379" s="98" t="s">
        <v>70</v>
      </c>
    </row>
    <row r="16380" spans="17:63" ht="29.25" customHeight="1" x14ac:dyDescent="0.2">
      <c r="Q16380" s="92" t="s">
        <v>50</v>
      </c>
      <c r="BF16380" s="101" t="s">
        <v>58</v>
      </c>
      <c r="BK16380" s="98" t="s">
        <v>70</v>
      </c>
    </row>
    <row r="16381" spans="17:63" ht="29.25" customHeight="1" x14ac:dyDescent="0.2">
      <c r="Q16381" s="92" t="s">
        <v>50</v>
      </c>
      <c r="BF16381" s="101" t="s">
        <v>58</v>
      </c>
      <c r="BK16381" s="98" t="s">
        <v>70</v>
      </c>
    </row>
    <row r="16382" spans="17:63" ht="29.25" customHeight="1" x14ac:dyDescent="0.2">
      <c r="Q16382" s="92" t="s">
        <v>50</v>
      </c>
      <c r="BF16382" s="101" t="s">
        <v>58</v>
      </c>
      <c r="BK16382" s="98" t="s">
        <v>70</v>
      </c>
    </row>
    <row r="16383" spans="17:63" ht="29.25" customHeight="1" x14ac:dyDescent="0.2">
      <c r="Q16383" s="92" t="s">
        <v>50</v>
      </c>
      <c r="BF16383" s="101" t="s">
        <v>58</v>
      </c>
      <c r="BK16383" s="98" t="s">
        <v>70</v>
      </c>
    </row>
    <row r="16384" spans="17:63" ht="29.25" customHeight="1" x14ac:dyDescent="0.2">
      <c r="Q16384" s="92" t="s">
        <v>50</v>
      </c>
      <c r="BF16384" s="101" t="s">
        <v>58</v>
      </c>
      <c r="BK16384" s="98" t="s">
        <v>70</v>
      </c>
    </row>
    <row r="16385" spans="17:63" ht="29.25" customHeight="1" x14ac:dyDescent="0.2">
      <c r="Q16385" s="92" t="s">
        <v>50</v>
      </c>
      <c r="BF16385" s="101" t="s">
        <v>58</v>
      </c>
      <c r="BK16385" s="98" t="s">
        <v>70</v>
      </c>
    </row>
    <row r="16386" spans="17:63" ht="29.25" customHeight="1" x14ac:dyDescent="0.2">
      <c r="Q16386" s="92" t="s">
        <v>50</v>
      </c>
      <c r="BF16386" s="101" t="s">
        <v>58</v>
      </c>
      <c r="BK16386" s="98" t="s">
        <v>70</v>
      </c>
    </row>
    <row r="16387" spans="17:63" ht="29.25" customHeight="1" x14ac:dyDescent="0.2">
      <c r="Q16387" s="92" t="s">
        <v>50</v>
      </c>
      <c r="BF16387" s="101" t="s">
        <v>58</v>
      </c>
      <c r="BK16387" s="98" t="s">
        <v>70</v>
      </c>
    </row>
    <row r="16388" spans="17:63" ht="29.25" customHeight="1" x14ac:dyDescent="0.2">
      <c r="Q16388" s="92" t="s">
        <v>50</v>
      </c>
      <c r="BF16388" s="101" t="s">
        <v>58</v>
      </c>
      <c r="BK16388" s="98" t="s">
        <v>70</v>
      </c>
    </row>
    <row r="16389" spans="17:63" ht="29.25" customHeight="1" x14ac:dyDescent="0.2">
      <c r="Q16389" s="92" t="s">
        <v>50</v>
      </c>
      <c r="BF16389" s="101" t="s">
        <v>58</v>
      </c>
      <c r="BK16389" s="98" t="s">
        <v>70</v>
      </c>
    </row>
    <row r="16390" spans="17:63" ht="29.25" customHeight="1" x14ac:dyDescent="0.2">
      <c r="Q16390" s="92" t="s">
        <v>50</v>
      </c>
      <c r="BF16390" s="101" t="s">
        <v>58</v>
      </c>
      <c r="BK16390" s="98" t="s">
        <v>70</v>
      </c>
    </row>
    <row r="16391" spans="17:63" ht="29.25" customHeight="1" x14ac:dyDescent="0.2">
      <c r="Q16391" s="92" t="s">
        <v>50</v>
      </c>
      <c r="BF16391" s="101" t="s">
        <v>58</v>
      </c>
      <c r="BK16391" s="98" t="s">
        <v>70</v>
      </c>
    </row>
    <row r="16392" spans="17:63" ht="29.25" customHeight="1" x14ac:dyDescent="0.2">
      <c r="Q16392" s="92" t="s">
        <v>50</v>
      </c>
      <c r="BF16392" s="101" t="s">
        <v>58</v>
      </c>
      <c r="BK16392" s="98" t="s">
        <v>70</v>
      </c>
    </row>
    <row r="16393" spans="17:63" ht="29.25" customHeight="1" x14ac:dyDescent="0.2">
      <c r="Q16393" s="92" t="s">
        <v>50</v>
      </c>
      <c r="BF16393" s="101" t="s">
        <v>58</v>
      </c>
      <c r="BK16393" s="98" t="s">
        <v>70</v>
      </c>
    </row>
    <row r="16394" spans="17:63" ht="29.25" customHeight="1" x14ac:dyDescent="0.2">
      <c r="Q16394" s="92" t="s">
        <v>50</v>
      </c>
      <c r="BF16394" s="101" t="s">
        <v>58</v>
      </c>
      <c r="BK16394" s="98" t="s">
        <v>70</v>
      </c>
    </row>
    <row r="16395" spans="17:63" ht="29.25" customHeight="1" x14ac:dyDescent="0.2">
      <c r="Q16395" s="92" t="s">
        <v>50</v>
      </c>
      <c r="BF16395" s="101" t="s">
        <v>58</v>
      </c>
      <c r="BK16395" s="98" t="s">
        <v>70</v>
      </c>
    </row>
    <row r="16396" spans="17:63" ht="29.25" customHeight="1" x14ac:dyDescent="0.2">
      <c r="Q16396" s="92" t="s">
        <v>50</v>
      </c>
      <c r="BF16396" s="101" t="s">
        <v>58</v>
      </c>
      <c r="BK16396" s="98" t="s">
        <v>70</v>
      </c>
    </row>
    <row r="16397" spans="17:63" ht="29.25" customHeight="1" x14ac:dyDescent="0.2">
      <c r="Q16397" s="92" t="s">
        <v>50</v>
      </c>
      <c r="BF16397" s="101" t="s">
        <v>58</v>
      </c>
      <c r="BK16397" s="98" t="s">
        <v>70</v>
      </c>
    </row>
    <row r="16398" spans="17:63" ht="29.25" customHeight="1" x14ac:dyDescent="0.2">
      <c r="Q16398" s="92" t="s">
        <v>50</v>
      </c>
      <c r="BF16398" s="101" t="s">
        <v>58</v>
      </c>
      <c r="BK16398" s="98" t="s">
        <v>70</v>
      </c>
    </row>
    <row r="16399" spans="17:63" ht="29.25" customHeight="1" x14ac:dyDescent="0.2">
      <c r="Q16399" s="92" t="s">
        <v>50</v>
      </c>
      <c r="BF16399" s="101" t="s">
        <v>58</v>
      </c>
      <c r="BK16399" s="98" t="s">
        <v>70</v>
      </c>
    </row>
    <row r="16400" spans="17:63" ht="29.25" customHeight="1" x14ac:dyDescent="0.2">
      <c r="Q16400" s="92" t="s">
        <v>50</v>
      </c>
      <c r="BF16400" s="101" t="s">
        <v>58</v>
      </c>
      <c r="BK16400" s="98" t="s">
        <v>70</v>
      </c>
    </row>
    <row r="16401" spans="17:63" ht="29.25" customHeight="1" x14ac:dyDescent="0.2">
      <c r="Q16401" s="92" t="s">
        <v>50</v>
      </c>
      <c r="BF16401" s="101" t="s">
        <v>58</v>
      </c>
      <c r="BK16401" s="98" t="s">
        <v>70</v>
      </c>
    </row>
    <row r="16402" spans="17:63" ht="29.25" customHeight="1" x14ac:dyDescent="0.2">
      <c r="Q16402" s="92" t="s">
        <v>50</v>
      </c>
      <c r="BF16402" s="101" t="s">
        <v>58</v>
      </c>
      <c r="BK16402" s="98" t="s">
        <v>70</v>
      </c>
    </row>
    <row r="16403" spans="17:63" ht="29.25" customHeight="1" x14ac:dyDescent="0.2">
      <c r="Q16403" s="92" t="s">
        <v>50</v>
      </c>
      <c r="BF16403" s="101" t="s">
        <v>58</v>
      </c>
      <c r="BK16403" s="98" t="s">
        <v>70</v>
      </c>
    </row>
    <row r="16404" spans="17:63" ht="29.25" customHeight="1" x14ac:dyDescent="0.2">
      <c r="Q16404" s="92" t="s">
        <v>50</v>
      </c>
      <c r="BF16404" s="101" t="s">
        <v>58</v>
      </c>
      <c r="BK16404" s="98" t="s">
        <v>70</v>
      </c>
    </row>
    <row r="16405" spans="17:63" ht="29.25" customHeight="1" x14ac:dyDescent="0.2">
      <c r="Q16405" s="92" t="s">
        <v>50</v>
      </c>
      <c r="BF16405" s="101" t="s">
        <v>58</v>
      </c>
      <c r="BK16405" s="98" t="s">
        <v>70</v>
      </c>
    </row>
    <row r="16406" spans="17:63" ht="29.25" customHeight="1" x14ac:dyDescent="0.2">
      <c r="Q16406" s="92" t="s">
        <v>50</v>
      </c>
      <c r="BF16406" s="101" t="s">
        <v>58</v>
      </c>
      <c r="BK16406" s="98" t="s">
        <v>70</v>
      </c>
    </row>
    <row r="16407" spans="17:63" ht="29.25" customHeight="1" x14ac:dyDescent="0.2">
      <c r="Q16407" s="92" t="s">
        <v>50</v>
      </c>
      <c r="BF16407" s="101" t="s">
        <v>58</v>
      </c>
      <c r="BK16407" s="98" t="s">
        <v>70</v>
      </c>
    </row>
    <row r="16408" spans="17:63" ht="29.25" customHeight="1" x14ac:dyDescent="0.2">
      <c r="Q16408" s="92" t="s">
        <v>50</v>
      </c>
      <c r="BF16408" s="101" t="s">
        <v>58</v>
      </c>
      <c r="BK16408" s="98" t="s">
        <v>70</v>
      </c>
    </row>
    <row r="16409" spans="17:63" ht="29.25" customHeight="1" x14ac:dyDescent="0.2">
      <c r="Q16409" s="92" t="s">
        <v>50</v>
      </c>
      <c r="BF16409" s="101" t="s">
        <v>58</v>
      </c>
      <c r="BK16409" s="98" t="s">
        <v>70</v>
      </c>
    </row>
    <row r="16410" spans="17:63" ht="29.25" customHeight="1" x14ac:dyDescent="0.2">
      <c r="Q16410" s="92" t="s">
        <v>50</v>
      </c>
      <c r="BF16410" s="101" t="s">
        <v>58</v>
      </c>
      <c r="BK16410" s="98" t="s">
        <v>70</v>
      </c>
    </row>
    <row r="16411" spans="17:63" ht="29.25" customHeight="1" x14ac:dyDescent="0.2">
      <c r="Q16411" s="92" t="s">
        <v>50</v>
      </c>
      <c r="BF16411" s="101" t="s">
        <v>58</v>
      </c>
      <c r="BK16411" s="98" t="s">
        <v>70</v>
      </c>
    </row>
    <row r="16412" spans="17:63" ht="29.25" customHeight="1" x14ac:dyDescent="0.2">
      <c r="Q16412" s="92" t="s">
        <v>50</v>
      </c>
      <c r="BF16412" s="101" t="s">
        <v>58</v>
      </c>
      <c r="BK16412" s="98" t="s">
        <v>70</v>
      </c>
    </row>
    <row r="16413" spans="17:63" ht="29.25" customHeight="1" x14ac:dyDescent="0.2">
      <c r="Q16413" s="92" t="s">
        <v>50</v>
      </c>
      <c r="BF16413" s="101" t="s">
        <v>58</v>
      </c>
      <c r="BK16413" s="98" t="s">
        <v>70</v>
      </c>
    </row>
    <row r="16414" spans="17:63" ht="29.25" customHeight="1" x14ac:dyDescent="0.2">
      <c r="Q16414" s="92" t="s">
        <v>50</v>
      </c>
      <c r="BF16414" s="101" t="s">
        <v>58</v>
      </c>
      <c r="BK16414" s="98" t="s">
        <v>70</v>
      </c>
    </row>
    <row r="16415" spans="17:63" ht="29.25" customHeight="1" x14ac:dyDescent="0.2">
      <c r="Q16415" s="92" t="s">
        <v>50</v>
      </c>
      <c r="BF16415" s="101" t="s">
        <v>58</v>
      </c>
      <c r="BK16415" s="98" t="s">
        <v>70</v>
      </c>
    </row>
    <row r="16416" spans="17:63" ht="29.25" customHeight="1" x14ac:dyDescent="0.2">
      <c r="Q16416" s="92" t="s">
        <v>50</v>
      </c>
      <c r="BF16416" s="101" t="s">
        <v>58</v>
      </c>
      <c r="BK16416" s="98" t="s">
        <v>70</v>
      </c>
    </row>
    <row r="16417" spans="17:63" ht="29.25" customHeight="1" x14ac:dyDescent="0.2">
      <c r="Q16417" s="92" t="s">
        <v>50</v>
      </c>
      <c r="BF16417" s="101" t="s">
        <v>58</v>
      </c>
      <c r="BK16417" s="98" t="s">
        <v>70</v>
      </c>
    </row>
    <row r="16418" spans="17:63" ht="29.25" customHeight="1" x14ac:dyDescent="0.2">
      <c r="Q16418" s="92" t="s">
        <v>50</v>
      </c>
      <c r="BF16418" s="101" t="s">
        <v>58</v>
      </c>
      <c r="BK16418" s="98" t="s">
        <v>70</v>
      </c>
    </row>
    <row r="16419" spans="17:63" ht="29.25" customHeight="1" x14ac:dyDescent="0.2">
      <c r="Q16419" s="92" t="s">
        <v>50</v>
      </c>
      <c r="BF16419" s="101" t="s">
        <v>58</v>
      </c>
      <c r="BK16419" s="98" t="s">
        <v>70</v>
      </c>
    </row>
    <row r="16420" spans="17:63" ht="29.25" customHeight="1" x14ac:dyDescent="0.2">
      <c r="Q16420" s="92" t="s">
        <v>50</v>
      </c>
      <c r="BF16420" s="101" t="s">
        <v>58</v>
      </c>
      <c r="BK16420" s="98" t="s">
        <v>70</v>
      </c>
    </row>
    <row r="16421" spans="17:63" ht="29.25" customHeight="1" x14ac:dyDescent="0.2">
      <c r="Q16421" s="92" t="s">
        <v>50</v>
      </c>
      <c r="BF16421" s="101" t="s">
        <v>58</v>
      </c>
      <c r="BK16421" s="98" t="s">
        <v>70</v>
      </c>
    </row>
    <row r="16422" spans="17:63" ht="29.25" customHeight="1" x14ac:dyDescent="0.2">
      <c r="Q16422" s="92" t="s">
        <v>50</v>
      </c>
      <c r="BF16422" s="101" t="s">
        <v>58</v>
      </c>
      <c r="BK16422" s="98" t="s">
        <v>70</v>
      </c>
    </row>
    <row r="16423" spans="17:63" ht="29.25" customHeight="1" x14ac:dyDescent="0.2">
      <c r="Q16423" s="92" t="s">
        <v>50</v>
      </c>
      <c r="BF16423" s="101" t="s">
        <v>58</v>
      </c>
      <c r="BK16423" s="98" t="s">
        <v>70</v>
      </c>
    </row>
    <row r="16424" spans="17:63" ht="29.25" customHeight="1" x14ac:dyDescent="0.2">
      <c r="Q16424" s="92" t="s">
        <v>50</v>
      </c>
      <c r="BF16424" s="101" t="s">
        <v>58</v>
      </c>
      <c r="BK16424" s="98" t="s">
        <v>70</v>
      </c>
    </row>
    <row r="16425" spans="17:63" ht="29.25" customHeight="1" x14ac:dyDescent="0.2">
      <c r="Q16425" s="92" t="s">
        <v>50</v>
      </c>
      <c r="BF16425" s="101" t="s">
        <v>58</v>
      </c>
      <c r="BK16425" s="98" t="s">
        <v>70</v>
      </c>
    </row>
    <row r="16426" spans="17:63" ht="29.25" customHeight="1" x14ac:dyDescent="0.2">
      <c r="Q16426" s="92" t="s">
        <v>50</v>
      </c>
      <c r="BF16426" s="101" t="s">
        <v>58</v>
      </c>
      <c r="BK16426" s="98" t="s">
        <v>70</v>
      </c>
    </row>
    <row r="16427" spans="17:63" ht="29.25" customHeight="1" x14ac:dyDescent="0.2">
      <c r="Q16427" s="92" t="s">
        <v>50</v>
      </c>
      <c r="BF16427" s="101" t="s">
        <v>58</v>
      </c>
      <c r="BK16427" s="98" t="s">
        <v>70</v>
      </c>
    </row>
    <row r="16428" spans="17:63" ht="29.25" customHeight="1" x14ac:dyDescent="0.2">
      <c r="Q16428" s="92" t="s">
        <v>50</v>
      </c>
      <c r="BF16428" s="101" t="s">
        <v>58</v>
      </c>
      <c r="BK16428" s="98" t="s">
        <v>70</v>
      </c>
    </row>
    <row r="16429" spans="17:63" ht="29.25" customHeight="1" x14ac:dyDescent="0.2">
      <c r="Q16429" s="92" t="s">
        <v>50</v>
      </c>
      <c r="BF16429" s="101" t="s">
        <v>58</v>
      </c>
      <c r="BK16429" s="98" t="s">
        <v>70</v>
      </c>
    </row>
    <row r="16430" spans="17:63" ht="29.25" customHeight="1" x14ac:dyDescent="0.2">
      <c r="Q16430" s="92" t="s">
        <v>50</v>
      </c>
      <c r="BF16430" s="101" t="s">
        <v>58</v>
      </c>
      <c r="BK16430" s="98" t="s">
        <v>70</v>
      </c>
    </row>
    <row r="16431" spans="17:63" ht="29.25" customHeight="1" x14ac:dyDescent="0.2">
      <c r="Q16431" s="92" t="s">
        <v>50</v>
      </c>
      <c r="BF16431" s="101" t="s">
        <v>58</v>
      </c>
      <c r="BK16431" s="98" t="s">
        <v>70</v>
      </c>
    </row>
    <row r="16432" spans="17:63" ht="29.25" customHeight="1" x14ac:dyDescent="0.2">
      <c r="Q16432" s="92" t="s">
        <v>50</v>
      </c>
      <c r="BF16432" s="101" t="s">
        <v>58</v>
      </c>
      <c r="BK16432" s="98" t="s">
        <v>70</v>
      </c>
    </row>
    <row r="16433" spans="17:63" ht="29.25" customHeight="1" x14ac:dyDescent="0.2">
      <c r="Q16433" s="92" t="s">
        <v>50</v>
      </c>
      <c r="BF16433" s="101" t="s">
        <v>58</v>
      </c>
      <c r="BK16433" s="98" t="s">
        <v>70</v>
      </c>
    </row>
    <row r="16434" spans="17:63" ht="29.25" customHeight="1" x14ac:dyDescent="0.2">
      <c r="Q16434" s="92" t="s">
        <v>50</v>
      </c>
      <c r="BF16434" s="101" t="s">
        <v>58</v>
      </c>
      <c r="BK16434" s="98" t="s">
        <v>70</v>
      </c>
    </row>
    <row r="16435" spans="17:63" ht="29.25" customHeight="1" x14ac:dyDescent="0.2">
      <c r="Q16435" s="92" t="s">
        <v>50</v>
      </c>
      <c r="BF16435" s="101" t="s">
        <v>58</v>
      </c>
      <c r="BK16435" s="98" t="s">
        <v>70</v>
      </c>
    </row>
    <row r="16436" spans="17:63" ht="29.25" customHeight="1" x14ac:dyDescent="0.2">
      <c r="Q16436" s="92" t="s">
        <v>50</v>
      </c>
      <c r="BF16436" s="101" t="s">
        <v>58</v>
      </c>
      <c r="BK16436" s="98" t="s">
        <v>70</v>
      </c>
    </row>
    <row r="16437" spans="17:63" ht="29.25" customHeight="1" x14ac:dyDescent="0.2">
      <c r="Q16437" s="92" t="s">
        <v>50</v>
      </c>
      <c r="BF16437" s="101" t="s">
        <v>58</v>
      </c>
      <c r="BK16437" s="98" t="s">
        <v>70</v>
      </c>
    </row>
    <row r="16438" spans="17:63" ht="29.25" customHeight="1" x14ac:dyDescent="0.2">
      <c r="Q16438" s="92" t="s">
        <v>50</v>
      </c>
      <c r="BF16438" s="101" t="s">
        <v>58</v>
      </c>
      <c r="BK16438" s="98" t="s">
        <v>70</v>
      </c>
    </row>
    <row r="16439" spans="17:63" ht="29.25" customHeight="1" x14ac:dyDescent="0.2">
      <c r="Q16439" s="92" t="s">
        <v>50</v>
      </c>
      <c r="BF16439" s="101" t="s">
        <v>58</v>
      </c>
      <c r="BK16439" s="98" t="s">
        <v>70</v>
      </c>
    </row>
    <row r="16440" spans="17:63" ht="29.25" customHeight="1" x14ac:dyDescent="0.2">
      <c r="Q16440" s="92" t="s">
        <v>50</v>
      </c>
      <c r="BF16440" s="101" t="s">
        <v>58</v>
      </c>
      <c r="BK16440" s="98" t="s">
        <v>70</v>
      </c>
    </row>
    <row r="16441" spans="17:63" ht="29.25" customHeight="1" x14ac:dyDescent="0.2">
      <c r="Q16441" s="92" t="s">
        <v>50</v>
      </c>
      <c r="BF16441" s="101" t="s">
        <v>58</v>
      </c>
      <c r="BK16441" s="98" t="s">
        <v>70</v>
      </c>
    </row>
    <row r="16442" spans="17:63" ht="29.25" customHeight="1" x14ac:dyDescent="0.2">
      <c r="Q16442" s="92" t="s">
        <v>50</v>
      </c>
      <c r="BF16442" s="101" t="s">
        <v>58</v>
      </c>
      <c r="BK16442" s="98" t="s">
        <v>70</v>
      </c>
    </row>
    <row r="16443" spans="17:63" ht="29.25" customHeight="1" x14ac:dyDescent="0.2">
      <c r="Q16443" s="92" t="s">
        <v>50</v>
      </c>
      <c r="BF16443" s="101" t="s">
        <v>58</v>
      </c>
      <c r="BK16443" s="98" t="s">
        <v>70</v>
      </c>
    </row>
    <row r="16444" spans="17:63" ht="29.25" customHeight="1" x14ac:dyDescent="0.2">
      <c r="Q16444" s="92" t="s">
        <v>50</v>
      </c>
      <c r="BF16444" s="101" t="s">
        <v>58</v>
      </c>
      <c r="BK16444" s="98" t="s">
        <v>70</v>
      </c>
    </row>
    <row r="16445" spans="17:63" ht="29.25" customHeight="1" x14ac:dyDescent="0.2">
      <c r="Q16445" s="92" t="s">
        <v>50</v>
      </c>
      <c r="BF16445" s="101" t="s">
        <v>58</v>
      </c>
      <c r="BK16445" s="98" t="s">
        <v>70</v>
      </c>
    </row>
    <row r="16446" spans="17:63" ht="29.25" customHeight="1" x14ac:dyDescent="0.2">
      <c r="Q16446" s="92" t="s">
        <v>50</v>
      </c>
      <c r="BF16446" s="101" t="s">
        <v>58</v>
      </c>
      <c r="BK16446" s="98" t="s">
        <v>70</v>
      </c>
    </row>
    <row r="16447" spans="17:63" ht="29.25" customHeight="1" x14ac:dyDescent="0.2">
      <c r="Q16447" s="92" t="s">
        <v>50</v>
      </c>
      <c r="BF16447" s="101" t="s">
        <v>58</v>
      </c>
      <c r="BK16447" s="98" t="s">
        <v>70</v>
      </c>
    </row>
    <row r="16448" spans="17:63" ht="29.25" customHeight="1" x14ac:dyDescent="0.2">
      <c r="Q16448" s="92" t="s">
        <v>50</v>
      </c>
      <c r="BF16448" s="101" t="s">
        <v>58</v>
      </c>
      <c r="BK16448" s="98" t="s">
        <v>70</v>
      </c>
    </row>
    <row r="16449" spans="17:63" ht="29.25" customHeight="1" x14ac:dyDescent="0.2">
      <c r="Q16449" s="92" t="s">
        <v>50</v>
      </c>
      <c r="BF16449" s="101" t="s">
        <v>58</v>
      </c>
      <c r="BK16449" s="98" t="s">
        <v>70</v>
      </c>
    </row>
    <row r="16450" spans="17:63" ht="29.25" customHeight="1" x14ac:dyDescent="0.2">
      <c r="Q16450" s="92" t="s">
        <v>50</v>
      </c>
      <c r="BF16450" s="101" t="s">
        <v>58</v>
      </c>
      <c r="BK16450" s="98" t="s">
        <v>70</v>
      </c>
    </row>
    <row r="16451" spans="17:63" ht="29.25" customHeight="1" x14ac:dyDescent="0.2">
      <c r="Q16451" s="92" t="s">
        <v>50</v>
      </c>
      <c r="BF16451" s="101" t="s">
        <v>58</v>
      </c>
      <c r="BK16451" s="98" t="s">
        <v>70</v>
      </c>
    </row>
    <row r="16452" spans="17:63" ht="29.25" customHeight="1" x14ac:dyDescent="0.2">
      <c r="Q16452" s="92" t="s">
        <v>50</v>
      </c>
      <c r="BF16452" s="101" t="s">
        <v>58</v>
      </c>
      <c r="BK16452" s="98" t="s">
        <v>70</v>
      </c>
    </row>
    <row r="16453" spans="17:63" ht="29.25" customHeight="1" x14ac:dyDescent="0.2">
      <c r="Q16453" s="92" t="s">
        <v>50</v>
      </c>
      <c r="BF16453" s="101" t="s">
        <v>58</v>
      </c>
      <c r="BK16453" s="98" t="s">
        <v>70</v>
      </c>
    </row>
    <row r="16454" spans="17:63" ht="29.25" customHeight="1" x14ac:dyDescent="0.2">
      <c r="Q16454" s="92" t="s">
        <v>50</v>
      </c>
      <c r="BF16454" s="101" t="s">
        <v>58</v>
      </c>
      <c r="BK16454" s="98" t="s">
        <v>70</v>
      </c>
    </row>
    <row r="16455" spans="17:63" ht="29.25" customHeight="1" x14ac:dyDescent="0.2">
      <c r="Q16455" s="92" t="s">
        <v>50</v>
      </c>
      <c r="BF16455" s="101" t="s">
        <v>58</v>
      </c>
      <c r="BK16455" s="98" t="s">
        <v>70</v>
      </c>
    </row>
    <row r="16456" spans="17:63" ht="29.25" customHeight="1" x14ac:dyDescent="0.2">
      <c r="Q16456" s="92" t="s">
        <v>50</v>
      </c>
      <c r="BF16456" s="101" t="s">
        <v>58</v>
      </c>
      <c r="BK16456" s="98" t="s">
        <v>70</v>
      </c>
    </row>
    <row r="16457" spans="17:63" ht="29.25" customHeight="1" x14ac:dyDescent="0.2">
      <c r="Q16457" s="92" t="s">
        <v>50</v>
      </c>
      <c r="BF16457" s="101" t="s">
        <v>58</v>
      </c>
      <c r="BK16457" s="98" t="s">
        <v>70</v>
      </c>
    </row>
    <row r="16458" spans="17:63" ht="29.25" customHeight="1" x14ac:dyDescent="0.2">
      <c r="Q16458" s="92" t="s">
        <v>50</v>
      </c>
      <c r="BF16458" s="101" t="s">
        <v>58</v>
      </c>
      <c r="BK16458" s="98" t="s">
        <v>70</v>
      </c>
    </row>
    <row r="16459" spans="17:63" ht="29.25" customHeight="1" x14ac:dyDescent="0.2">
      <c r="Q16459" s="92" t="s">
        <v>50</v>
      </c>
      <c r="BF16459" s="101" t="s">
        <v>58</v>
      </c>
      <c r="BK16459" s="98" t="s">
        <v>70</v>
      </c>
    </row>
    <row r="16460" spans="17:63" ht="29.25" customHeight="1" x14ac:dyDescent="0.2">
      <c r="Q16460" s="92" t="s">
        <v>50</v>
      </c>
      <c r="BF16460" s="101" t="s">
        <v>58</v>
      </c>
      <c r="BK16460" s="98" t="s">
        <v>70</v>
      </c>
    </row>
    <row r="16461" spans="17:63" ht="29.25" customHeight="1" x14ac:dyDescent="0.2">
      <c r="Q16461" s="92" t="s">
        <v>50</v>
      </c>
      <c r="BF16461" s="101" t="s">
        <v>58</v>
      </c>
      <c r="BK16461" s="98" t="s">
        <v>70</v>
      </c>
    </row>
    <row r="16462" spans="17:63" ht="29.25" customHeight="1" x14ac:dyDescent="0.2">
      <c r="Q16462" s="92" t="s">
        <v>50</v>
      </c>
      <c r="BF16462" s="101" t="s">
        <v>58</v>
      </c>
      <c r="BK16462" s="98" t="s">
        <v>70</v>
      </c>
    </row>
    <row r="16463" spans="17:63" ht="29.25" customHeight="1" x14ac:dyDescent="0.2">
      <c r="Q16463" s="92" t="s">
        <v>50</v>
      </c>
      <c r="BF16463" s="101" t="s">
        <v>58</v>
      </c>
      <c r="BK16463" s="98" t="s">
        <v>70</v>
      </c>
    </row>
    <row r="16464" spans="17:63" ht="29.25" customHeight="1" x14ac:dyDescent="0.2">
      <c r="Q16464" s="92" t="s">
        <v>50</v>
      </c>
      <c r="BF16464" s="101" t="s">
        <v>58</v>
      </c>
      <c r="BK16464" s="98" t="s">
        <v>70</v>
      </c>
    </row>
    <row r="16465" spans="17:63" ht="29.25" customHeight="1" x14ac:dyDescent="0.2">
      <c r="Q16465" s="92" t="s">
        <v>50</v>
      </c>
      <c r="BF16465" s="101" t="s">
        <v>58</v>
      </c>
      <c r="BK16465" s="98" t="s">
        <v>70</v>
      </c>
    </row>
    <row r="16466" spans="17:63" ht="29.25" customHeight="1" x14ac:dyDescent="0.2">
      <c r="Q16466" s="92" t="s">
        <v>50</v>
      </c>
      <c r="BF16466" s="101" t="s">
        <v>58</v>
      </c>
      <c r="BK16466" s="98" t="s">
        <v>70</v>
      </c>
    </row>
    <row r="16467" spans="17:63" ht="29.25" customHeight="1" x14ac:dyDescent="0.2">
      <c r="Q16467" s="92" t="s">
        <v>50</v>
      </c>
      <c r="BF16467" s="101" t="s">
        <v>58</v>
      </c>
      <c r="BK16467" s="98" t="s">
        <v>70</v>
      </c>
    </row>
    <row r="16468" spans="17:63" ht="29.25" customHeight="1" x14ac:dyDescent="0.2">
      <c r="Q16468" s="92" t="s">
        <v>50</v>
      </c>
      <c r="BF16468" s="101" t="s">
        <v>58</v>
      </c>
      <c r="BK16468" s="98" t="s">
        <v>70</v>
      </c>
    </row>
    <row r="16469" spans="17:63" ht="29.25" customHeight="1" x14ac:dyDescent="0.2">
      <c r="Q16469" s="92" t="s">
        <v>50</v>
      </c>
      <c r="BF16469" s="101" t="s">
        <v>58</v>
      </c>
      <c r="BK16469" s="98" t="s">
        <v>70</v>
      </c>
    </row>
    <row r="16470" spans="17:63" ht="29.25" customHeight="1" x14ac:dyDescent="0.2">
      <c r="Q16470" s="92" t="s">
        <v>50</v>
      </c>
      <c r="BF16470" s="101" t="s">
        <v>58</v>
      </c>
      <c r="BK16470" s="98" t="s">
        <v>70</v>
      </c>
    </row>
    <row r="16471" spans="17:63" ht="29.25" customHeight="1" x14ac:dyDescent="0.2">
      <c r="Q16471" s="92" t="s">
        <v>50</v>
      </c>
      <c r="BF16471" s="101" t="s">
        <v>58</v>
      </c>
      <c r="BK16471" s="98" t="s">
        <v>70</v>
      </c>
    </row>
    <row r="16472" spans="17:63" ht="29.25" customHeight="1" x14ac:dyDescent="0.2">
      <c r="Q16472" s="92" t="s">
        <v>50</v>
      </c>
      <c r="BF16472" s="101" t="s">
        <v>58</v>
      </c>
      <c r="BK16472" s="98" t="s">
        <v>70</v>
      </c>
    </row>
    <row r="16473" spans="17:63" ht="29.25" customHeight="1" x14ac:dyDescent="0.2">
      <c r="Q16473" s="92" t="s">
        <v>50</v>
      </c>
      <c r="BF16473" s="101" t="s">
        <v>58</v>
      </c>
      <c r="BK16473" s="98" t="s">
        <v>70</v>
      </c>
    </row>
    <row r="16474" spans="17:63" ht="29.25" customHeight="1" x14ac:dyDescent="0.2">
      <c r="Q16474" s="92" t="s">
        <v>50</v>
      </c>
      <c r="BF16474" s="101" t="s">
        <v>58</v>
      </c>
      <c r="BK16474" s="98" t="s">
        <v>70</v>
      </c>
    </row>
    <row r="16475" spans="17:63" ht="29.25" customHeight="1" x14ac:dyDescent="0.2">
      <c r="Q16475" s="92" t="s">
        <v>50</v>
      </c>
      <c r="BF16475" s="101" t="s">
        <v>58</v>
      </c>
      <c r="BK16475" s="98" t="s">
        <v>70</v>
      </c>
    </row>
    <row r="16476" spans="17:63" ht="29.25" customHeight="1" x14ac:dyDescent="0.2">
      <c r="Q16476" s="92" t="s">
        <v>50</v>
      </c>
      <c r="BF16476" s="101" t="s">
        <v>58</v>
      </c>
      <c r="BK16476" s="98" t="s">
        <v>70</v>
      </c>
    </row>
    <row r="16477" spans="17:63" ht="29.25" customHeight="1" x14ac:dyDescent="0.2">
      <c r="Q16477" s="92" t="s">
        <v>50</v>
      </c>
      <c r="BF16477" s="101" t="s">
        <v>58</v>
      </c>
      <c r="BK16477" s="98" t="s">
        <v>70</v>
      </c>
    </row>
    <row r="16478" spans="17:63" ht="29.25" customHeight="1" x14ac:dyDescent="0.2">
      <c r="Q16478" s="92" t="s">
        <v>50</v>
      </c>
      <c r="BF16478" s="101" t="s">
        <v>58</v>
      </c>
      <c r="BK16478" s="98" t="s">
        <v>70</v>
      </c>
    </row>
    <row r="16479" spans="17:63" ht="29.25" customHeight="1" x14ac:dyDescent="0.2">
      <c r="Q16479" s="92" t="s">
        <v>50</v>
      </c>
      <c r="BF16479" s="101" t="s">
        <v>58</v>
      </c>
      <c r="BK16479" s="98" t="s">
        <v>70</v>
      </c>
    </row>
    <row r="16480" spans="17:63" ht="29.25" customHeight="1" x14ac:dyDescent="0.2">
      <c r="Q16480" s="92" t="s">
        <v>50</v>
      </c>
      <c r="BF16480" s="101" t="s">
        <v>58</v>
      </c>
      <c r="BK16480" s="98" t="s">
        <v>70</v>
      </c>
    </row>
    <row r="16481" spans="17:63" ht="29.25" customHeight="1" x14ac:dyDescent="0.2">
      <c r="Q16481" s="92" t="s">
        <v>50</v>
      </c>
      <c r="BF16481" s="101" t="s">
        <v>58</v>
      </c>
      <c r="BK16481" s="98" t="s">
        <v>70</v>
      </c>
    </row>
    <row r="16482" spans="17:63" ht="29.25" customHeight="1" x14ac:dyDescent="0.2">
      <c r="Q16482" s="92" t="s">
        <v>50</v>
      </c>
      <c r="BF16482" s="101" t="s">
        <v>58</v>
      </c>
      <c r="BK16482" s="98" t="s">
        <v>70</v>
      </c>
    </row>
    <row r="16483" spans="17:63" ht="29.25" customHeight="1" x14ac:dyDescent="0.2">
      <c r="Q16483" s="92" t="s">
        <v>50</v>
      </c>
      <c r="BF16483" s="101" t="s">
        <v>58</v>
      </c>
      <c r="BK16483" s="98" t="s">
        <v>70</v>
      </c>
    </row>
    <row r="16484" spans="17:63" ht="29.25" customHeight="1" x14ac:dyDescent="0.2">
      <c r="Q16484" s="92" t="s">
        <v>50</v>
      </c>
      <c r="BF16484" s="101" t="s">
        <v>58</v>
      </c>
      <c r="BK16484" s="98" t="s">
        <v>70</v>
      </c>
    </row>
    <row r="16485" spans="17:63" ht="29.25" customHeight="1" x14ac:dyDescent="0.2">
      <c r="Q16485" s="92" t="s">
        <v>50</v>
      </c>
      <c r="BF16485" s="101" t="s">
        <v>58</v>
      </c>
      <c r="BK16485" s="98" t="s">
        <v>70</v>
      </c>
    </row>
    <row r="16486" spans="17:63" ht="29.25" customHeight="1" x14ac:dyDescent="0.2">
      <c r="Q16486" s="92" t="s">
        <v>50</v>
      </c>
      <c r="BF16486" s="101" t="s">
        <v>58</v>
      </c>
      <c r="BK16486" s="98" t="s">
        <v>70</v>
      </c>
    </row>
    <row r="16487" spans="17:63" ht="29.25" customHeight="1" x14ac:dyDescent="0.2">
      <c r="Q16487" s="92" t="s">
        <v>50</v>
      </c>
      <c r="BF16487" s="101" t="s">
        <v>58</v>
      </c>
      <c r="BK16487" s="98" t="s">
        <v>70</v>
      </c>
    </row>
    <row r="16488" spans="17:63" ht="29.25" customHeight="1" x14ac:dyDescent="0.2">
      <c r="Q16488" s="92" t="s">
        <v>50</v>
      </c>
      <c r="BF16488" s="101" t="s">
        <v>58</v>
      </c>
      <c r="BK16488" s="98" t="s">
        <v>70</v>
      </c>
    </row>
    <row r="16489" spans="17:63" ht="29.25" customHeight="1" x14ac:dyDescent="0.2">
      <c r="Q16489" s="92" t="s">
        <v>50</v>
      </c>
      <c r="BF16489" s="101" t="s">
        <v>58</v>
      </c>
      <c r="BK16489" s="98" t="s">
        <v>70</v>
      </c>
    </row>
    <row r="16490" spans="17:63" ht="29.25" customHeight="1" x14ac:dyDescent="0.2">
      <c r="Q16490" s="92" t="s">
        <v>50</v>
      </c>
      <c r="BF16490" s="101" t="s">
        <v>58</v>
      </c>
      <c r="BK16490" s="98" t="s">
        <v>70</v>
      </c>
    </row>
    <row r="16491" spans="17:63" ht="29.25" customHeight="1" x14ac:dyDescent="0.2">
      <c r="Q16491" s="92" t="s">
        <v>50</v>
      </c>
      <c r="BF16491" s="101" t="s">
        <v>58</v>
      </c>
      <c r="BK16491" s="98" t="s">
        <v>70</v>
      </c>
    </row>
    <row r="16492" spans="17:63" ht="29.25" customHeight="1" x14ac:dyDescent="0.2">
      <c r="Q16492" s="92" t="s">
        <v>50</v>
      </c>
      <c r="BF16492" s="101" t="s">
        <v>58</v>
      </c>
      <c r="BK16492" s="98" t="s">
        <v>70</v>
      </c>
    </row>
    <row r="16493" spans="17:63" ht="29.25" customHeight="1" x14ac:dyDescent="0.2">
      <c r="Q16493" s="92" t="s">
        <v>50</v>
      </c>
      <c r="BF16493" s="101" t="s">
        <v>58</v>
      </c>
      <c r="BK16493" s="98" t="s">
        <v>70</v>
      </c>
    </row>
    <row r="16494" spans="17:63" ht="29.25" customHeight="1" x14ac:dyDescent="0.2">
      <c r="Q16494" s="92" t="s">
        <v>50</v>
      </c>
      <c r="BF16494" s="101" t="s">
        <v>58</v>
      </c>
      <c r="BK16494" s="98" t="s">
        <v>70</v>
      </c>
    </row>
    <row r="16495" spans="17:63" ht="29.25" customHeight="1" x14ac:dyDescent="0.2">
      <c r="Q16495" s="92" t="s">
        <v>50</v>
      </c>
      <c r="BF16495" s="101" t="s">
        <v>58</v>
      </c>
      <c r="BK16495" s="98" t="s">
        <v>70</v>
      </c>
    </row>
    <row r="16496" spans="17:63" ht="29.25" customHeight="1" x14ac:dyDescent="0.2">
      <c r="Q16496" s="92" t="s">
        <v>50</v>
      </c>
      <c r="BF16496" s="101" t="s">
        <v>58</v>
      </c>
      <c r="BK16496" s="98" t="s">
        <v>70</v>
      </c>
    </row>
    <row r="16497" spans="17:63" ht="29.25" customHeight="1" x14ac:dyDescent="0.2">
      <c r="Q16497" s="92" t="s">
        <v>50</v>
      </c>
      <c r="BF16497" s="101" t="s">
        <v>58</v>
      </c>
      <c r="BK16497" s="98" t="s">
        <v>70</v>
      </c>
    </row>
    <row r="16498" spans="17:63" ht="29.25" customHeight="1" x14ac:dyDescent="0.2">
      <c r="Q16498" s="92" t="s">
        <v>50</v>
      </c>
      <c r="BF16498" s="101" t="s">
        <v>58</v>
      </c>
      <c r="BK16498" s="98" t="s">
        <v>70</v>
      </c>
    </row>
    <row r="16499" spans="17:63" ht="29.25" customHeight="1" x14ac:dyDescent="0.2">
      <c r="Q16499" s="92" t="s">
        <v>50</v>
      </c>
      <c r="BF16499" s="101" t="s">
        <v>58</v>
      </c>
      <c r="BK16499" s="98" t="s">
        <v>70</v>
      </c>
    </row>
    <row r="16500" spans="17:63" ht="29.25" customHeight="1" x14ac:dyDescent="0.2">
      <c r="Q16500" s="92" t="s">
        <v>50</v>
      </c>
      <c r="BF16500" s="101" t="s">
        <v>58</v>
      </c>
      <c r="BK16500" s="98" t="s">
        <v>70</v>
      </c>
    </row>
    <row r="16501" spans="17:63" ht="29.25" customHeight="1" x14ac:dyDescent="0.2">
      <c r="Q16501" s="92" t="s">
        <v>50</v>
      </c>
      <c r="BF16501" s="101" t="s">
        <v>58</v>
      </c>
      <c r="BK16501" s="98" t="s">
        <v>70</v>
      </c>
    </row>
    <row r="16502" spans="17:63" ht="29.25" customHeight="1" x14ac:dyDescent="0.2">
      <c r="Q16502" s="92" t="s">
        <v>50</v>
      </c>
      <c r="BF16502" s="101" t="s">
        <v>58</v>
      </c>
      <c r="BK16502" s="98" t="s">
        <v>70</v>
      </c>
    </row>
    <row r="16503" spans="17:63" ht="29.25" customHeight="1" x14ac:dyDescent="0.2">
      <c r="Q16503" s="92" t="s">
        <v>50</v>
      </c>
      <c r="BF16503" s="101" t="s">
        <v>58</v>
      </c>
      <c r="BK16503" s="98" t="s">
        <v>70</v>
      </c>
    </row>
    <row r="16504" spans="17:63" ht="29.25" customHeight="1" x14ac:dyDescent="0.2">
      <c r="Q16504" s="92" t="s">
        <v>50</v>
      </c>
      <c r="BF16504" s="101" t="s">
        <v>58</v>
      </c>
      <c r="BK16504" s="98" t="s">
        <v>70</v>
      </c>
    </row>
    <row r="16505" spans="17:63" ht="29.25" customHeight="1" x14ac:dyDescent="0.2">
      <c r="Q16505" s="92" t="s">
        <v>50</v>
      </c>
      <c r="BF16505" s="101" t="s">
        <v>58</v>
      </c>
      <c r="BK16505" s="98" t="s">
        <v>70</v>
      </c>
    </row>
    <row r="16506" spans="17:63" ht="29.25" customHeight="1" x14ac:dyDescent="0.2">
      <c r="Q16506" s="92" t="s">
        <v>50</v>
      </c>
      <c r="BF16506" s="101" t="s">
        <v>58</v>
      </c>
      <c r="BK16506" s="98" t="s">
        <v>70</v>
      </c>
    </row>
    <row r="16507" spans="17:63" ht="29.25" customHeight="1" x14ac:dyDescent="0.2">
      <c r="Q16507" s="92" t="s">
        <v>50</v>
      </c>
      <c r="BF16507" s="101" t="s">
        <v>58</v>
      </c>
      <c r="BK16507" s="98" t="s">
        <v>70</v>
      </c>
    </row>
    <row r="16508" spans="17:63" ht="29.25" customHeight="1" x14ac:dyDescent="0.2">
      <c r="Q16508" s="92" t="s">
        <v>50</v>
      </c>
      <c r="BF16508" s="101" t="s">
        <v>58</v>
      </c>
      <c r="BK16508" s="98" t="s">
        <v>70</v>
      </c>
    </row>
    <row r="16509" spans="17:63" ht="29.25" customHeight="1" x14ac:dyDescent="0.2">
      <c r="Q16509" s="92" t="s">
        <v>50</v>
      </c>
      <c r="BF16509" s="101" t="s">
        <v>58</v>
      </c>
      <c r="BK16509" s="98" t="s">
        <v>70</v>
      </c>
    </row>
    <row r="16510" spans="17:63" ht="29.25" customHeight="1" x14ac:dyDescent="0.2">
      <c r="Q16510" s="92" t="s">
        <v>50</v>
      </c>
      <c r="BF16510" s="101" t="s">
        <v>58</v>
      </c>
      <c r="BK16510" s="98" t="s">
        <v>70</v>
      </c>
    </row>
    <row r="16511" spans="17:63" ht="29.25" customHeight="1" x14ac:dyDescent="0.2">
      <c r="Q16511" s="92" t="s">
        <v>50</v>
      </c>
      <c r="BF16511" s="101" t="s">
        <v>58</v>
      </c>
      <c r="BK16511" s="98" t="s">
        <v>70</v>
      </c>
    </row>
    <row r="16512" spans="17:63" ht="29.25" customHeight="1" x14ac:dyDescent="0.2">
      <c r="Q16512" s="92" t="s">
        <v>50</v>
      </c>
      <c r="BF16512" s="101" t="s">
        <v>58</v>
      </c>
      <c r="BK16512" s="98" t="s">
        <v>70</v>
      </c>
    </row>
    <row r="16513" spans="17:63" ht="29.25" customHeight="1" x14ac:dyDescent="0.2">
      <c r="Q16513" s="92" t="s">
        <v>50</v>
      </c>
      <c r="BF16513" s="101" t="s">
        <v>58</v>
      </c>
      <c r="BK16513" s="98" t="s">
        <v>70</v>
      </c>
    </row>
    <row r="16514" spans="17:63" ht="29.25" customHeight="1" x14ac:dyDescent="0.2">
      <c r="Q16514" s="92" t="s">
        <v>50</v>
      </c>
      <c r="BF16514" s="101" t="s">
        <v>58</v>
      </c>
      <c r="BK16514" s="98" t="s">
        <v>70</v>
      </c>
    </row>
    <row r="16515" spans="17:63" ht="29.25" customHeight="1" x14ac:dyDescent="0.2">
      <c r="Q16515" s="92" t="s">
        <v>50</v>
      </c>
      <c r="BF16515" s="101" t="s">
        <v>58</v>
      </c>
      <c r="BK16515" s="98" t="s">
        <v>70</v>
      </c>
    </row>
    <row r="16516" spans="17:63" ht="29.25" customHeight="1" x14ac:dyDescent="0.2">
      <c r="Q16516" s="92" t="s">
        <v>50</v>
      </c>
      <c r="BF16516" s="101" t="s">
        <v>58</v>
      </c>
      <c r="BK16516" s="98" t="s">
        <v>70</v>
      </c>
    </row>
    <row r="16517" spans="17:63" ht="29.25" customHeight="1" x14ac:dyDescent="0.2">
      <c r="Q16517" s="92" t="s">
        <v>50</v>
      </c>
      <c r="BF16517" s="101" t="s">
        <v>58</v>
      </c>
      <c r="BK16517" s="98" t="s">
        <v>70</v>
      </c>
    </row>
    <row r="16518" spans="17:63" ht="29.25" customHeight="1" x14ac:dyDescent="0.2">
      <c r="Q16518" s="92" t="s">
        <v>50</v>
      </c>
      <c r="BF16518" s="101" t="s">
        <v>58</v>
      </c>
      <c r="BK16518" s="98" t="s">
        <v>70</v>
      </c>
    </row>
    <row r="16519" spans="17:63" ht="29.25" customHeight="1" x14ac:dyDescent="0.2">
      <c r="Q16519" s="92" t="s">
        <v>50</v>
      </c>
      <c r="BF16519" s="101" t="s">
        <v>58</v>
      </c>
      <c r="BK16519" s="98" t="s">
        <v>70</v>
      </c>
    </row>
    <row r="16520" spans="17:63" ht="29.25" customHeight="1" x14ac:dyDescent="0.2">
      <c r="Q16520" s="92" t="s">
        <v>50</v>
      </c>
      <c r="BF16520" s="101" t="s">
        <v>58</v>
      </c>
      <c r="BK16520" s="98" t="s">
        <v>70</v>
      </c>
    </row>
    <row r="16521" spans="17:63" ht="29.25" customHeight="1" x14ac:dyDescent="0.2">
      <c r="Q16521" s="92" t="s">
        <v>50</v>
      </c>
      <c r="BF16521" s="101" t="s">
        <v>58</v>
      </c>
      <c r="BK16521" s="98" t="s">
        <v>70</v>
      </c>
    </row>
    <row r="16522" spans="17:63" ht="29.25" customHeight="1" x14ac:dyDescent="0.2">
      <c r="Q16522" s="92" t="s">
        <v>50</v>
      </c>
      <c r="BF16522" s="101" t="s">
        <v>58</v>
      </c>
      <c r="BK16522" s="98" t="s">
        <v>70</v>
      </c>
    </row>
    <row r="16523" spans="17:63" ht="29.25" customHeight="1" x14ac:dyDescent="0.2">
      <c r="Q16523" s="92" t="s">
        <v>50</v>
      </c>
      <c r="BF16523" s="101" t="s">
        <v>58</v>
      </c>
      <c r="BK16523" s="98" t="s">
        <v>70</v>
      </c>
    </row>
    <row r="16524" spans="17:63" ht="29.25" customHeight="1" x14ac:dyDescent="0.2">
      <c r="Q16524" s="92" t="s">
        <v>50</v>
      </c>
      <c r="BF16524" s="101" t="s">
        <v>58</v>
      </c>
      <c r="BK16524" s="98" t="s">
        <v>70</v>
      </c>
    </row>
    <row r="16525" spans="17:63" ht="29.25" customHeight="1" x14ac:dyDescent="0.2">
      <c r="Q16525" s="92" t="s">
        <v>50</v>
      </c>
      <c r="BF16525" s="101" t="s">
        <v>58</v>
      </c>
      <c r="BK16525" s="98" t="s">
        <v>70</v>
      </c>
    </row>
    <row r="16526" spans="17:63" ht="29.25" customHeight="1" x14ac:dyDescent="0.2">
      <c r="Q16526" s="92" t="s">
        <v>50</v>
      </c>
      <c r="BF16526" s="101" t="s">
        <v>58</v>
      </c>
      <c r="BK16526" s="98" t="s">
        <v>70</v>
      </c>
    </row>
    <row r="16527" spans="17:63" ht="29.25" customHeight="1" x14ac:dyDescent="0.2">
      <c r="Q16527" s="92" t="s">
        <v>50</v>
      </c>
      <c r="BF16527" s="101" t="s">
        <v>58</v>
      </c>
      <c r="BK16527" s="98" t="s">
        <v>70</v>
      </c>
    </row>
    <row r="16528" spans="17:63" ht="29.25" customHeight="1" x14ac:dyDescent="0.2">
      <c r="Q16528" s="92" t="s">
        <v>50</v>
      </c>
      <c r="BF16528" s="101" t="s">
        <v>58</v>
      </c>
      <c r="BK16528" s="98" t="s">
        <v>70</v>
      </c>
    </row>
    <row r="16529" spans="17:63" ht="29.25" customHeight="1" x14ac:dyDescent="0.2">
      <c r="Q16529" s="92" t="s">
        <v>50</v>
      </c>
      <c r="BF16529" s="101" t="s">
        <v>58</v>
      </c>
      <c r="BK16529" s="98" t="s">
        <v>70</v>
      </c>
    </row>
    <row r="16530" spans="17:63" ht="29.25" customHeight="1" x14ac:dyDescent="0.2">
      <c r="Q16530" s="92" t="s">
        <v>50</v>
      </c>
      <c r="BF16530" s="101" t="s">
        <v>58</v>
      </c>
      <c r="BK16530" s="98" t="s">
        <v>70</v>
      </c>
    </row>
    <row r="16531" spans="17:63" ht="29.25" customHeight="1" x14ac:dyDescent="0.2">
      <c r="Q16531" s="92" t="s">
        <v>50</v>
      </c>
      <c r="BF16531" s="101" t="s">
        <v>58</v>
      </c>
      <c r="BK16531" s="98" t="s">
        <v>70</v>
      </c>
    </row>
    <row r="16532" spans="17:63" ht="29.25" customHeight="1" x14ac:dyDescent="0.2">
      <c r="Q16532" s="92" t="s">
        <v>50</v>
      </c>
      <c r="BF16532" s="101" t="s">
        <v>58</v>
      </c>
      <c r="BK16532" s="98" t="s">
        <v>70</v>
      </c>
    </row>
    <row r="16533" spans="17:63" ht="29.25" customHeight="1" x14ac:dyDescent="0.2">
      <c r="Q16533" s="92" t="s">
        <v>50</v>
      </c>
      <c r="BF16533" s="101" t="s">
        <v>58</v>
      </c>
      <c r="BK16533" s="98" t="s">
        <v>70</v>
      </c>
    </row>
    <row r="16534" spans="17:63" ht="29.25" customHeight="1" x14ac:dyDescent="0.2">
      <c r="Q16534" s="92" t="s">
        <v>50</v>
      </c>
      <c r="BF16534" s="101" t="s">
        <v>58</v>
      </c>
      <c r="BK16534" s="98" t="s">
        <v>70</v>
      </c>
    </row>
    <row r="16535" spans="17:63" ht="29.25" customHeight="1" x14ac:dyDescent="0.2">
      <c r="Q16535" s="92" t="s">
        <v>50</v>
      </c>
      <c r="BF16535" s="101" t="s">
        <v>58</v>
      </c>
      <c r="BK16535" s="98" t="s">
        <v>70</v>
      </c>
    </row>
    <row r="16536" spans="17:63" ht="29.25" customHeight="1" x14ac:dyDescent="0.2">
      <c r="Q16536" s="92" t="s">
        <v>50</v>
      </c>
      <c r="BF16536" s="101" t="s">
        <v>58</v>
      </c>
      <c r="BK16536" s="98" t="s">
        <v>70</v>
      </c>
    </row>
    <row r="16537" spans="17:63" ht="29.25" customHeight="1" x14ac:dyDescent="0.2">
      <c r="Q16537" s="92" t="s">
        <v>50</v>
      </c>
      <c r="BF16537" s="101" t="s">
        <v>58</v>
      </c>
      <c r="BK16537" s="98" t="s">
        <v>70</v>
      </c>
    </row>
    <row r="16538" spans="17:63" ht="29.25" customHeight="1" x14ac:dyDescent="0.2">
      <c r="Q16538" s="92" t="s">
        <v>50</v>
      </c>
      <c r="BF16538" s="101" t="s">
        <v>58</v>
      </c>
      <c r="BK16538" s="98" t="s">
        <v>70</v>
      </c>
    </row>
    <row r="16539" spans="17:63" ht="29.25" customHeight="1" x14ac:dyDescent="0.2">
      <c r="Q16539" s="92" t="s">
        <v>50</v>
      </c>
      <c r="BF16539" s="101" t="s">
        <v>58</v>
      </c>
      <c r="BK16539" s="98" t="s">
        <v>70</v>
      </c>
    </row>
    <row r="16540" spans="17:63" ht="29.25" customHeight="1" x14ac:dyDescent="0.2">
      <c r="Q16540" s="92" t="s">
        <v>50</v>
      </c>
      <c r="BF16540" s="101" t="s">
        <v>58</v>
      </c>
      <c r="BK16540" s="98" t="s">
        <v>70</v>
      </c>
    </row>
    <row r="16541" spans="17:63" ht="29.25" customHeight="1" x14ac:dyDescent="0.2">
      <c r="Q16541" s="92" t="s">
        <v>50</v>
      </c>
      <c r="BF16541" s="101" t="s">
        <v>58</v>
      </c>
      <c r="BK16541" s="98" t="s">
        <v>70</v>
      </c>
    </row>
    <row r="16542" spans="17:63" ht="29.25" customHeight="1" x14ac:dyDescent="0.2">
      <c r="Q16542" s="92" t="s">
        <v>50</v>
      </c>
      <c r="BF16542" s="101" t="s">
        <v>58</v>
      </c>
      <c r="BK16542" s="98" t="s">
        <v>70</v>
      </c>
    </row>
    <row r="16543" spans="17:63" ht="29.25" customHeight="1" x14ac:dyDescent="0.2">
      <c r="Q16543" s="92" t="s">
        <v>50</v>
      </c>
      <c r="BF16543" s="101" t="s">
        <v>58</v>
      </c>
      <c r="BK16543" s="98" t="s">
        <v>70</v>
      </c>
    </row>
    <row r="16544" spans="17:63" ht="29.25" customHeight="1" x14ac:dyDescent="0.2">
      <c r="Q16544" s="92" t="s">
        <v>50</v>
      </c>
      <c r="BF16544" s="101" t="s">
        <v>58</v>
      </c>
      <c r="BK16544" s="98" t="s">
        <v>70</v>
      </c>
    </row>
    <row r="16545" spans="17:63" ht="29.25" customHeight="1" x14ac:dyDescent="0.2">
      <c r="Q16545" s="92" t="s">
        <v>50</v>
      </c>
      <c r="BF16545" s="101" t="s">
        <v>58</v>
      </c>
      <c r="BK16545" s="98" t="s">
        <v>70</v>
      </c>
    </row>
    <row r="16546" spans="17:63" ht="29.25" customHeight="1" x14ac:dyDescent="0.2">
      <c r="Q16546" s="92" t="s">
        <v>50</v>
      </c>
      <c r="BF16546" s="101" t="s">
        <v>58</v>
      </c>
      <c r="BK16546" s="98" t="s">
        <v>70</v>
      </c>
    </row>
    <row r="16547" spans="17:63" ht="29.25" customHeight="1" x14ac:dyDescent="0.2">
      <c r="Q16547" s="92" t="s">
        <v>50</v>
      </c>
      <c r="BF16547" s="101" t="s">
        <v>58</v>
      </c>
      <c r="BK16547" s="98" t="s">
        <v>70</v>
      </c>
    </row>
    <row r="16548" spans="17:63" ht="29.25" customHeight="1" x14ac:dyDescent="0.2">
      <c r="Q16548" s="92" t="s">
        <v>50</v>
      </c>
      <c r="BF16548" s="101" t="s">
        <v>58</v>
      </c>
      <c r="BK16548" s="98" t="s">
        <v>70</v>
      </c>
    </row>
    <row r="16549" spans="17:63" ht="29.25" customHeight="1" x14ac:dyDescent="0.2">
      <c r="Q16549" s="92" t="s">
        <v>50</v>
      </c>
      <c r="BF16549" s="101" t="s">
        <v>58</v>
      </c>
      <c r="BK16549" s="98" t="s">
        <v>70</v>
      </c>
    </row>
    <row r="16550" spans="17:63" ht="29.25" customHeight="1" x14ac:dyDescent="0.2">
      <c r="Q16550" s="92" t="s">
        <v>50</v>
      </c>
      <c r="BF16550" s="101" t="s">
        <v>58</v>
      </c>
      <c r="BK16550" s="98" t="s">
        <v>70</v>
      </c>
    </row>
    <row r="16551" spans="17:63" ht="29.25" customHeight="1" x14ac:dyDescent="0.2">
      <c r="Q16551" s="92" t="s">
        <v>50</v>
      </c>
      <c r="BF16551" s="101" t="s">
        <v>58</v>
      </c>
      <c r="BK16551" s="98" t="s">
        <v>70</v>
      </c>
    </row>
    <row r="16552" spans="17:63" ht="29.25" customHeight="1" x14ac:dyDescent="0.2">
      <c r="Q16552" s="92" t="s">
        <v>50</v>
      </c>
      <c r="BF16552" s="101" t="s">
        <v>58</v>
      </c>
      <c r="BK16552" s="98" t="s">
        <v>70</v>
      </c>
    </row>
    <row r="16553" spans="17:63" ht="29.25" customHeight="1" x14ac:dyDescent="0.2">
      <c r="Q16553" s="92" t="s">
        <v>50</v>
      </c>
      <c r="BF16553" s="101" t="s">
        <v>58</v>
      </c>
      <c r="BK16553" s="98" t="s">
        <v>70</v>
      </c>
    </row>
    <row r="16554" spans="17:63" ht="29.25" customHeight="1" x14ac:dyDescent="0.2">
      <c r="Q16554" s="92" t="s">
        <v>50</v>
      </c>
      <c r="BF16554" s="101" t="s">
        <v>58</v>
      </c>
      <c r="BK16554" s="98" t="s">
        <v>70</v>
      </c>
    </row>
    <row r="16555" spans="17:63" ht="29.25" customHeight="1" x14ac:dyDescent="0.2">
      <c r="Q16555" s="92" t="s">
        <v>50</v>
      </c>
      <c r="BF16555" s="101" t="s">
        <v>58</v>
      </c>
      <c r="BK16555" s="98" t="s">
        <v>70</v>
      </c>
    </row>
    <row r="16556" spans="17:63" ht="29.25" customHeight="1" x14ac:dyDescent="0.2">
      <c r="Q16556" s="92" t="s">
        <v>50</v>
      </c>
      <c r="BF16556" s="101" t="s">
        <v>58</v>
      </c>
      <c r="BK16556" s="98" t="s">
        <v>70</v>
      </c>
    </row>
    <row r="16557" spans="17:63" ht="29.25" customHeight="1" x14ac:dyDescent="0.2">
      <c r="Q16557" s="92" t="s">
        <v>50</v>
      </c>
      <c r="BF16557" s="101" t="s">
        <v>58</v>
      </c>
      <c r="BK16557" s="98" t="s">
        <v>70</v>
      </c>
    </row>
    <row r="16558" spans="17:63" ht="29.25" customHeight="1" x14ac:dyDescent="0.2">
      <c r="Q16558" s="92" t="s">
        <v>50</v>
      </c>
      <c r="BF16558" s="101" t="s">
        <v>58</v>
      </c>
      <c r="BK16558" s="98" t="s">
        <v>70</v>
      </c>
    </row>
    <row r="16559" spans="17:63" ht="29.25" customHeight="1" x14ac:dyDescent="0.2">
      <c r="Q16559" s="92" t="s">
        <v>50</v>
      </c>
      <c r="BF16559" s="101" t="s">
        <v>58</v>
      </c>
      <c r="BK16559" s="98" t="s">
        <v>70</v>
      </c>
    </row>
    <row r="16560" spans="17:63" ht="29.25" customHeight="1" x14ac:dyDescent="0.2">
      <c r="Q16560" s="92" t="s">
        <v>50</v>
      </c>
      <c r="BF16560" s="101" t="s">
        <v>58</v>
      </c>
      <c r="BK16560" s="98" t="s">
        <v>70</v>
      </c>
    </row>
    <row r="16561" spans="17:63" ht="29.25" customHeight="1" x14ac:dyDescent="0.2">
      <c r="Q16561" s="92" t="s">
        <v>50</v>
      </c>
      <c r="BF16561" s="101" t="s">
        <v>58</v>
      </c>
      <c r="BK16561" s="98" t="s">
        <v>70</v>
      </c>
    </row>
    <row r="16562" spans="17:63" ht="29.25" customHeight="1" x14ac:dyDescent="0.2">
      <c r="Q16562" s="92" t="s">
        <v>50</v>
      </c>
      <c r="BF16562" s="101" t="s">
        <v>58</v>
      </c>
      <c r="BK16562" s="98" t="s">
        <v>70</v>
      </c>
    </row>
    <row r="16563" spans="17:63" ht="29.25" customHeight="1" x14ac:dyDescent="0.2">
      <c r="Q16563" s="92" t="s">
        <v>50</v>
      </c>
      <c r="BF16563" s="101" t="s">
        <v>58</v>
      </c>
      <c r="BK16563" s="98" t="s">
        <v>70</v>
      </c>
    </row>
    <row r="16564" spans="17:63" ht="29.25" customHeight="1" x14ac:dyDescent="0.2">
      <c r="Q16564" s="92" t="s">
        <v>50</v>
      </c>
      <c r="BF16564" s="101" t="s">
        <v>58</v>
      </c>
      <c r="BK16564" s="98" t="s">
        <v>70</v>
      </c>
    </row>
    <row r="16565" spans="17:63" ht="29.25" customHeight="1" x14ac:dyDescent="0.2">
      <c r="Q16565" s="92" t="s">
        <v>50</v>
      </c>
      <c r="BF16565" s="101" t="s">
        <v>58</v>
      </c>
      <c r="BK16565" s="98" t="s">
        <v>70</v>
      </c>
    </row>
    <row r="16566" spans="17:63" ht="29.25" customHeight="1" x14ac:dyDescent="0.2">
      <c r="Q16566" s="92" t="s">
        <v>50</v>
      </c>
      <c r="BF16566" s="101" t="s">
        <v>58</v>
      </c>
      <c r="BK16566" s="98" t="s">
        <v>70</v>
      </c>
    </row>
    <row r="16567" spans="17:63" ht="29.25" customHeight="1" x14ac:dyDescent="0.2">
      <c r="Q16567" s="92" t="s">
        <v>50</v>
      </c>
      <c r="BF16567" s="101" t="s">
        <v>58</v>
      </c>
      <c r="BK16567" s="98" t="s">
        <v>70</v>
      </c>
    </row>
    <row r="16568" spans="17:63" ht="29.25" customHeight="1" x14ac:dyDescent="0.2">
      <c r="Q16568" s="92" t="s">
        <v>50</v>
      </c>
      <c r="BF16568" s="101" t="s">
        <v>58</v>
      </c>
      <c r="BK16568" s="98" t="s">
        <v>70</v>
      </c>
    </row>
    <row r="16569" spans="17:63" ht="29.25" customHeight="1" x14ac:dyDescent="0.2">
      <c r="Q16569" s="92" t="s">
        <v>50</v>
      </c>
      <c r="BF16569" s="101" t="s">
        <v>58</v>
      </c>
      <c r="BK16569" s="98" t="s">
        <v>70</v>
      </c>
    </row>
    <row r="16570" spans="17:63" ht="29.25" customHeight="1" x14ac:dyDescent="0.2">
      <c r="Q16570" s="92" t="s">
        <v>50</v>
      </c>
      <c r="BF16570" s="101" t="s">
        <v>58</v>
      </c>
      <c r="BK16570" s="98" t="s">
        <v>70</v>
      </c>
    </row>
    <row r="16571" spans="17:63" ht="29.25" customHeight="1" x14ac:dyDescent="0.2">
      <c r="Q16571" s="92" t="s">
        <v>50</v>
      </c>
      <c r="BF16571" s="101" t="s">
        <v>58</v>
      </c>
      <c r="BK16571" s="98" t="s">
        <v>70</v>
      </c>
    </row>
    <row r="16572" spans="17:63" ht="29.25" customHeight="1" x14ac:dyDescent="0.2">
      <c r="Q16572" s="92" t="s">
        <v>50</v>
      </c>
      <c r="BF16572" s="101" t="s">
        <v>58</v>
      </c>
      <c r="BK16572" s="98" t="s">
        <v>70</v>
      </c>
    </row>
    <row r="16573" spans="17:63" ht="29.25" customHeight="1" x14ac:dyDescent="0.2">
      <c r="Q16573" s="92" t="s">
        <v>50</v>
      </c>
      <c r="BF16573" s="101" t="s">
        <v>58</v>
      </c>
      <c r="BK16573" s="98" t="s">
        <v>70</v>
      </c>
    </row>
    <row r="16574" spans="17:63" ht="29.25" customHeight="1" x14ac:dyDescent="0.2">
      <c r="Q16574" s="92" t="s">
        <v>50</v>
      </c>
      <c r="BF16574" s="101" t="s">
        <v>58</v>
      </c>
      <c r="BK16574" s="98" t="s">
        <v>70</v>
      </c>
    </row>
    <row r="16575" spans="17:63" ht="29.25" customHeight="1" x14ac:dyDescent="0.2">
      <c r="Q16575" s="92" t="s">
        <v>50</v>
      </c>
      <c r="BF16575" s="101" t="s">
        <v>58</v>
      </c>
      <c r="BK16575" s="98" t="s">
        <v>70</v>
      </c>
    </row>
    <row r="16576" spans="17:63" ht="29.25" customHeight="1" x14ac:dyDescent="0.2">
      <c r="Q16576" s="92" t="s">
        <v>50</v>
      </c>
      <c r="BF16576" s="101" t="s">
        <v>58</v>
      </c>
      <c r="BK16576" s="98" t="s">
        <v>70</v>
      </c>
    </row>
    <row r="16577" spans="17:63" ht="29.25" customHeight="1" x14ac:dyDescent="0.2">
      <c r="Q16577" s="92" t="s">
        <v>50</v>
      </c>
      <c r="BF16577" s="101" t="s">
        <v>58</v>
      </c>
      <c r="BK16577" s="98" t="s">
        <v>70</v>
      </c>
    </row>
    <row r="16578" spans="17:63" ht="29.25" customHeight="1" x14ac:dyDescent="0.2">
      <c r="Q16578" s="92" t="s">
        <v>50</v>
      </c>
      <c r="BF16578" s="101" t="s">
        <v>58</v>
      </c>
      <c r="BK16578" s="98" t="s">
        <v>70</v>
      </c>
    </row>
    <row r="16579" spans="17:63" ht="29.25" customHeight="1" x14ac:dyDescent="0.2">
      <c r="Q16579" s="92" t="s">
        <v>50</v>
      </c>
      <c r="BF16579" s="101" t="s">
        <v>58</v>
      </c>
      <c r="BK16579" s="98" t="s">
        <v>70</v>
      </c>
    </row>
    <row r="16580" spans="17:63" ht="29.25" customHeight="1" x14ac:dyDescent="0.2">
      <c r="Q16580" s="92" t="s">
        <v>50</v>
      </c>
      <c r="BF16580" s="101" t="s">
        <v>58</v>
      </c>
      <c r="BK16580" s="98" t="s">
        <v>70</v>
      </c>
    </row>
    <row r="16581" spans="17:63" ht="29.25" customHeight="1" x14ac:dyDescent="0.2">
      <c r="Q16581" s="92" t="s">
        <v>50</v>
      </c>
      <c r="BF16581" s="101" t="s">
        <v>58</v>
      </c>
      <c r="BK16581" s="98" t="s">
        <v>70</v>
      </c>
    </row>
    <row r="16582" spans="17:63" ht="29.25" customHeight="1" x14ac:dyDescent="0.2">
      <c r="Q16582" s="92" t="s">
        <v>50</v>
      </c>
      <c r="BF16582" s="101" t="s">
        <v>58</v>
      </c>
      <c r="BK16582" s="98" t="s">
        <v>70</v>
      </c>
    </row>
    <row r="16583" spans="17:63" ht="29.25" customHeight="1" x14ac:dyDescent="0.2">
      <c r="Q16583" s="92" t="s">
        <v>50</v>
      </c>
      <c r="BF16583" s="101" t="s">
        <v>58</v>
      </c>
      <c r="BK16583" s="98" t="s">
        <v>70</v>
      </c>
    </row>
    <row r="16584" spans="17:63" ht="29.25" customHeight="1" x14ac:dyDescent="0.2">
      <c r="Q16584" s="92" t="s">
        <v>50</v>
      </c>
      <c r="BF16584" s="101" t="s">
        <v>58</v>
      </c>
      <c r="BK16584" s="98" t="s">
        <v>70</v>
      </c>
    </row>
    <row r="16585" spans="17:63" ht="29.25" customHeight="1" x14ac:dyDescent="0.2">
      <c r="Q16585" s="92" t="s">
        <v>50</v>
      </c>
      <c r="BF16585" s="101" t="s">
        <v>58</v>
      </c>
      <c r="BK16585" s="98" t="s">
        <v>70</v>
      </c>
    </row>
    <row r="16586" spans="17:63" ht="29.25" customHeight="1" x14ac:dyDescent="0.2">
      <c r="Q16586" s="92" t="s">
        <v>50</v>
      </c>
      <c r="BF16586" s="101" t="s">
        <v>58</v>
      </c>
      <c r="BK16586" s="98" t="s">
        <v>70</v>
      </c>
    </row>
    <row r="16587" spans="17:63" ht="29.25" customHeight="1" x14ac:dyDescent="0.2">
      <c r="Q16587" s="92" t="s">
        <v>50</v>
      </c>
      <c r="BF16587" s="101" t="s">
        <v>58</v>
      </c>
      <c r="BK16587" s="98" t="s">
        <v>70</v>
      </c>
    </row>
    <row r="16588" spans="17:63" ht="29.25" customHeight="1" x14ac:dyDescent="0.2">
      <c r="Q16588" s="92" t="s">
        <v>50</v>
      </c>
      <c r="BF16588" s="101" t="s">
        <v>58</v>
      </c>
      <c r="BK16588" s="98" t="s">
        <v>70</v>
      </c>
    </row>
    <row r="16589" spans="17:63" ht="29.25" customHeight="1" x14ac:dyDescent="0.2">
      <c r="Q16589" s="92" t="s">
        <v>50</v>
      </c>
      <c r="BF16589" s="101" t="s">
        <v>58</v>
      </c>
      <c r="BK16589" s="98" t="s">
        <v>70</v>
      </c>
    </row>
    <row r="16590" spans="17:63" ht="29.25" customHeight="1" x14ac:dyDescent="0.2">
      <c r="Q16590" s="92" t="s">
        <v>50</v>
      </c>
      <c r="BF16590" s="101" t="s">
        <v>58</v>
      </c>
      <c r="BK16590" s="98" t="s">
        <v>70</v>
      </c>
    </row>
    <row r="16591" spans="17:63" ht="29.25" customHeight="1" x14ac:dyDescent="0.2">
      <c r="Q16591" s="92" t="s">
        <v>50</v>
      </c>
      <c r="BF16591" s="101" t="s">
        <v>58</v>
      </c>
      <c r="BK16591" s="98" t="s">
        <v>70</v>
      </c>
    </row>
    <row r="16592" spans="17:63" ht="29.25" customHeight="1" x14ac:dyDescent="0.2">
      <c r="Q16592" s="92" t="s">
        <v>50</v>
      </c>
      <c r="BF16592" s="101" t="s">
        <v>58</v>
      </c>
      <c r="BK16592" s="98" t="s">
        <v>70</v>
      </c>
    </row>
    <row r="16593" spans="17:63" ht="29.25" customHeight="1" x14ac:dyDescent="0.2">
      <c r="Q16593" s="92" t="s">
        <v>50</v>
      </c>
      <c r="BF16593" s="101" t="s">
        <v>58</v>
      </c>
      <c r="BK16593" s="98" t="s">
        <v>70</v>
      </c>
    </row>
    <row r="16594" spans="17:63" ht="29.25" customHeight="1" x14ac:dyDescent="0.2">
      <c r="Q16594" s="92" t="s">
        <v>50</v>
      </c>
      <c r="BF16594" s="101" t="s">
        <v>58</v>
      </c>
      <c r="BK16594" s="98" t="s">
        <v>70</v>
      </c>
    </row>
    <row r="16595" spans="17:63" ht="29.25" customHeight="1" x14ac:dyDescent="0.2">
      <c r="Q16595" s="92" t="s">
        <v>50</v>
      </c>
      <c r="BF16595" s="101" t="s">
        <v>58</v>
      </c>
      <c r="BK16595" s="98" t="s">
        <v>70</v>
      </c>
    </row>
    <row r="16596" spans="17:63" ht="29.25" customHeight="1" x14ac:dyDescent="0.2">
      <c r="Q16596" s="92" t="s">
        <v>50</v>
      </c>
      <c r="BF16596" s="101" t="s">
        <v>58</v>
      </c>
      <c r="BK16596" s="98" t="s">
        <v>70</v>
      </c>
    </row>
    <row r="16597" spans="17:63" ht="29.25" customHeight="1" x14ac:dyDescent="0.2">
      <c r="Q16597" s="92" t="s">
        <v>50</v>
      </c>
      <c r="BF16597" s="101" t="s">
        <v>58</v>
      </c>
      <c r="BK16597" s="98" t="s">
        <v>70</v>
      </c>
    </row>
    <row r="16598" spans="17:63" ht="29.25" customHeight="1" x14ac:dyDescent="0.2">
      <c r="Q16598" s="92" t="s">
        <v>50</v>
      </c>
      <c r="BF16598" s="101" t="s">
        <v>58</v>
      </c>
      <c r="BK16598" s="98" t="s">
        <v>70</v>
      </c>
    </row>
    <row r="16599" spans="17:63" ht="29.25" customHeight="1" x14ac:dyDescent="0.2">
      <c r="Q16599" s="92" t="s">
        <v>50</v>
      </c>
      <c r="BF16599" s="101" t="s">
        <v>58</v>
      </c>
      <c r="BK16599" s="98" t="s">
        <v>70</v>
      </c>
    </row>
    <row r="16600" spans="17:63" ht="29.25" customHeight="1" x14ac:dyDescent="0.2">
      <c r="Q16600" s="92" t="s">
        <v>50</v>
      </c>
      <c r="BF16600" s="101" t="s">
        <v>58</v>
      </c>
      <c r="BK16600" s="98" t="s">
        <v>70</v>
      </c>
    </row>
    <row r="16601" spans="17:63" ht="29.25" customHeight="1" x14ac:dyDescent="0.2">
      <c r="Q16601" s="92" t="s">
        <v>50</v>
      </c>
      <c r="BF16601" s="101" t="s">
        <v>58</v>
      </c>
      <c r="BK16601" s="98" t="s">
        <v>70</v>
      </c>
    </row>
    <row r="16602" spans="17:63" ht="29.25" customHeight="1" x14ac:dyDescent="0.2">
      <c r="Q16602" s="92" t="s">
        <v>50</v>
      </c>
      <c r="BF16602" s="101" t="s">
        <v>58</v>
      </c>
      <c r="BK16602" s="98" t="s">
        <v>70</v>
      </c>
    </row>
    <row r="16603" spans="17:63" ht="29.25" customHeight="1" x14ac:dyDescent="0.2">
      <c r="Q16603" s="92" t="s">
        <v>50</v>
      </c>
      <c r="BF16603" s="101" t="s">
        <v>58</v>
      </c>
      <c r="BK16603" s="98" t="s">
        <v>70</v>
      </c>
    </row>
    <row r="16604" spans="17:63" ht="29.25" customHeight="1" x14ac:dyDescent="0.2">
      <c r="Q16604" s="92" t="s">
        <v>50</v>
      </c>
      <c r="BF16604" s="101" t="s">
        <v>58</v>
      </c>
      <c r="BK16604" s="98" t="s">
        <v>70</v>
      </c>
    </row>
    <row r="16605" spans="17:63" ht="29.25" customHeight="1" x14ac:dyDescent="0.2">
      <c r="Q16605" s="92" t="s">
        <v>50</v>
      </c>
      <c r="BF16605" s="101" t="s">
        <v>58</v>
      </c>
      <c r="BK16605" s="98" t="s">
        <v>70</v>
      </c>
    </row>
    <row r="16606" spans="17:63" ht="29.25" customHeight="1" x14ac:dyDescent="0.2">
      <c r="Q16606" s="92" t="s">
        <v>50</v>
      </c>
      <c r="BF16606" s="101" t="s">
        <v>58</v>
      </c>
      <c r="BK16606" s="98" t="s">
        <v>70</v>
      </c>
    </row>
    <row r="16607" spans="17:63" ht="29.25" customHeight="1" x14ac:dyDescent="0.2">
      <c r="Q16607" s="92" t="s">
        <v>50</v>
      </c>
      <c r="BF16607" s="101" t="s">
        <v>58</v>
      </c>
      <c r="BK16607" s="98" t="s">
        <v>70</v>
      </c>
    </row>
    <row r="16608" spans="17:63" ht="29.25" customHeight="1" x14ac:dyDescent="0.2">
      <c r="Q16608" s="92" t="s">
        <v>50</v>
      </c>
      <c r="BF16608" s="101" t="s">
        <v>58</v>
      </c>
      <c r="BK16608" s="98" t="s">
        <v>70</v>
      </c>
    </row>
    <row r="16609" spans="17:63" ht="29.25" customHeight="1" x14ac:dyDescent="0.2">
      <c r="Q16609" s="92" t="s">
        <v>50</v>
      </c>
      <c r="BF16609" s="101" t="s">
        <v>58</v>
      </c>
      <c r="BK16609" s="98" t="s">
        <v>70</v>
      </c>
    </row>
    <row r="16610" spans="17:63" ht="29.25" customHeight="1" x14ac:dyDescent="0.2">
      <c r="Q16610" s="92" t="s">
        <v>50</v>
      </c>
      <c r="BF16610" s="101" t="s">
        <v>58</v>
      </c>
      <c r="BK16610" s="98" t="s">
        <v>70</v>
      </c>
    </row>
    <row r="16611" spans="17:63" ht="29.25" customHeight="1" x14ac:dyDescent="0.2">
      <c r="Q16611" s="92" t="s">
        <v>50</v>
      </c>
      <c r="BF16611" s="101" t="s">
        <v>58</v>
      </c>
      <c r="BK16611" s="98" t="s">
        <v>70</v>
      </c>
    </row>
    <row r="16612" spans="17:63" ht="29.25" customHeight="1" x14ac:dyDescent="0.2">
      <c r="Q16612" s="92" t="s">
        <v>50</v>
      </c>
      <c r="BF16612" s="101" t="s">
        <v>58</v>
      </c>
      <c r="BK16612" s="98" t="s">
        <v>70</v>
      </c>
    </row>
    <row r="16613" spans="17:63" ht="29.25" customHeight="1" x14ac:dyDescent="0.2">
      <c r="Q16613" s="92" t="s">
        <v>50</v>
      </c>
      <c r="BF16613" s="101" t="s">
        <v>58</v>
      </c>
      <c r="BK16613" s="98" t="s">
        <v>70</v>
      </c>
    </row>
    <row r="16614" spans="17:63" ht="29.25" customHeight="1" x14ac:dyDescent="0.2">
      <c r="Q16614" s="92" t="s">
        <v>50</v>
      </c>
      <c r="BF16614" s="101" t="s">
        <v>58</v>
      </c>
      <c r="BK16614" s="98" t="s">
        <v>70</v>
      </c>
    </row>
    <row r="16615" spans="17:63" ht="29.25" customHeight="1" x14ac:dyDescent="0.2">
      <c r="Q16615" s="92" t="s">
        <v>50</v>
      </c>
      <c r="BF16615" s="101" t="s">
        <v>58</v>
      </c>
      <c r="BK16615" s="98" t="s">
        <v>70</v>
      </c>
    </row>
    <row r="16616" spans="17:63" ht="29.25" customHeight="1" x14ac:dyDescent="0.2">
      <c r="Q16616" s="92" t="s">
        <v>50</v>
      </c>
      <c r="BF16616" s="101" t="s">
        <v>58</v>
      </c>
      <c r="BK16616" s="98" t="s">
        <v>70</v>
      </c>
    </row>
    <row r="16617" spans="17:63" ht="29.25" customHeight="1" x14ac:dyDescent="0.2">
      <c r="Q16617" s="92" t="s">
        <v>50</v>
      </c>
      <c r="BF16617" s="101" t="s">
        <v>58</v>
      </c>
      <c r="BK16617" s="98" t="s">
        <v>70</v>
      </c>
    </row>
    <row r="16618" spans="17:63" ht="29.25" customHeight="1" x14ac:dyDescent="0.2">
      <c r="Q16618" s="92" t="s">
        <v>50</v>
      </c>
      <c r="BF16618" s="101" t="s">
        <v>58</v>
      </c>
      <c r="BK16618" s="98" t="s">
        <v>70</v>
      </c>
    </row>
    <row r="16619" spans="17:63" ht="29.25" customHeight="1" x14ac:dyDescent="0.2">
      <c r="Q16619" s="92" t="s">
        <v>50</v>
      </c>
      <c r="BF16619" s="101" t="s">
        <v>58</v>
      </c>
      <c r="BK16619" s="98" t="s">
        <v>70</v>
      </c>
    </row>
    <row r="16620" spans="17:63" ht="29.25" customHeight="1" x14ac:dyDescent="0.2">
      <c r="Q16620" s="92" t="s">
        <v>50</v>
      </c>
      <c r="BF16620" s="101" t="s">
        <v>58</v>
      </c>
      <c r="BK16620" s="98" t="s">
        <v>70</v>
      </c>
    </row>
    <row r="16621" spans="17:63" ht="29.25" customHeight="1" x14ac:dyDescent="0.2">
      <c r="Q16621" s="92" t="s">
        <v>50</v>
      </c>
      <c r="BF16621" s="101" t="s">
        <v>58</v>
      </c>
      <c r="BK16621" s="98" t="s">
        <v>70</v>
      </c>
    </row>
    <row r="16622" spans="17:63" ht="29.25" customHeight="1" x14ac:dyDescent="0.2">
      <c r="Q16622" s="92" t="s">
        <v>50</v>
      </c>
      <c r="BF16622" s="101" t="s">
        <v>58</v>
      </c>
      <c r="BK16622" s="98" t="s">
        <v>70</v>
      </c>
    </row>
    <row r="16623" spans="17:63" ht="29.25" customHeight="1" x14ac:dyDescent="0.2">
      <c r="Q16623" s="92" t="s">
        <v>50</v>
      </c>
      <c r="BF16623" s="101" t="s">
        <v>58</v>
      </c>
      <c r="BK16623" s="98" t="s">
        <v>70</v>
      </c>
    </row>
    <row r="16624" spans="17:63" ht="29.25" customHeight="1" x14ac:dyDescent="0.2">
      <c r="Q16624" s="92" t="s">
        <v>50</v>
      </c>
      <c r="BF16624" s="101" t="s">
        <v>58</v>
      </c>
      <c r="BK16624" s="98" t="s">
        <v>70</v>
      </c>
    </row>
    <row r="16625" spans="17:63" ht="29.25" customHeight="1" x14ac:dyDescent="0.2">
      <c r="Q16625" s="92" t="s">
        <v>50</v>
      </c>
      <c r="BF16625" s="101" t="s">
        <v>58</v>
      </c>
      <c r="BK16625" s="98" t="s">
        <v>70</v>
      </c>
    </row>
    <row r="16626" spans="17:63" ht="29.25" customHeight="1" x14ac:dyDescent="0.2">
      <c r="Q16626" s="92" t="s">
        <v>50</v>
      </c>
      <c r="BF16626" s="101" t="s">
        <v>58</v>
      </c>
      <c r="BK16626" s="98" t="s">
        <v>70</v>
      </c>
    </row>
    <row r="16627" spans="17:63" ht="29.25" customHeight="1" x14ac:dyDescent="0.2">
      <c r="Q16627" s="92" t="s">
        <v>50</v>
      </c>
      <c r="BF16627" s="101" t="s">
        <v>58</v>
      </c>
      <c r="BK16627" s="98" t="s">
        <v>70</v>
      </c>
    </row>
    <row r="16628" spans="17:63" ht="29.25" customHeight="1" x14ac:dyDescent="0.2">
      <c r="Q16628" s="92" t="s">
        <v>50</v>
      </c>
      <c r="BF16628" s="101" t="s">
        <v>58</v>
      </c>
      <c r="BK16628" s="98" t="s">
        <v>70</v>
      </c>
    </row>
    <row r="16629" spans="17:63" ht="29.25" customHeight="1" x14ac:dyDescent="0.2">
      <c r="Q16629" s="92" t="s">
        <v>50</v>
      </c>
      <c r="BF16629" s="101" t="s">
        <v>58</v>
      </c>
      <c r="BK16629" s="98" t="s">
        <v>70</v>
      </c>
    </row>
    <row r="16630" spans="17:63" ht="29.25" customHeight="1" x14ac:dyDescent="0.2">
      <c r="Q16630" s="92" t="s">
        <v>50</v>
      </c>
      <c r="BF16630" s="101" t="s">
        <v>58</v>
      </c>
      <c r="BK16630" s="98" t="s">
        <v>70</v>
      </c>
    </row>
    <row r="16631" spans="17:63" ht="29.25" customHeight="1" x14ac:dyDescent="0.2">
      <c r="Q16631" s="92" t="s">
        <v>50</v>
      </c>
      <c r="BF16631" s="101" t="s">
        <v>58</v>
      </c>
      <c r="BK16631" s="98" t="s">
        <v>70</v>
      </c>
    </row>
    <row r="16632" spans="17:63" ht="29.25" customHeight="1" x14ac:dyDescent="0.2">
      <c r="Q16632" s="92" t="s">
        <v>50</v>
      </c>
      <c r="BF16632" s="101" t="s">
        <v>58</v>
      </c>
      <c r="BK16632" s="98" t="s">
        <v>70</v>
      </c>
    </row>
    <row r="16633" spans="17:63" ht="29.25" customHeight="1" x14ac:dyDescent="0.2">
      <c r="Q16633" s="92" t="s">
        <v>50</v>
      </c>
      <c r="BF16633" s="101" t="s">
        <v>58</v>
      </c>
      <c r="BK16633" s="98" t="s">
        <v>70</v>
      </c>
    </row>
    <row r="16634" spans="17:63" ht="29.25" customHeight="1" x14ac:dyDescent="0.2">
      <c r="Q16634" s="92" t="s">
        <v>50</v>
      </c>
      <c r="BF16634" s="101" t="s">
        <v>58</v>
      </c>
      <c r="BK16634" s="98" t="s">
        <v>70</v>
      </c>
    </row>
    <row r="16635" spans="17:63" ht="29.25" customHeight="1" x14ac:dyDescent="0.2">
      <c r="Q16635" s="92" t="s">
        <v>50</v>
      </c>
      <c r="BF16635" s="101" t="s">
        <v>58</v>
      </c>
      <c r="BK16635" s="98" t="s">
        <v>70</v>
      </c>
    </row>
    <row r="16636" spans="17:63" ht="29.25" customHeight="1" x14ac:dyDescent="0.2">
      <c r="Q16636" s="92" t="s">
        <v>50</v>
      </c>
      <c r="BF16636" s="101" t="s">
        <v>58</v>
      </c>
      <c r="BK16636" s="98" t="s">
        <v>70</v>
      </c>
    </row>
    <row r="16637" spans="17:63" ht="29.25" customHeight="1" x14ac:dyDescent="0.2">
      <c r="Q16637" s="92" t="s">
        <v>50</v>
      </c>
      <c r="BF16637" s="101" t="s">
        <v>58</v>
      </c>
      <c r="BK16637" s="98" t="s">
        <v>70</v>
      </c>
    </row>
    <row r="16638" spans="17:63" ht="29.25" customHeight="1" x14ac:dyDescent="0.2">
      <c r="Q16638" s="92" t="s">
        <v>50</v>
      </c>
      <c r="BF16638" s="101" t="s">
        <v>58</v>
      </c>
      <c r="BK16638" s="98" t="s">
        <v>70</v>
      </c>
    </row>
    <row r="16639" spans="17:63" ht="29.25" customHeight="1" x14ac:dyDescent="0.2">
      <c r="Q16639" s="92" t="s">
        <v>50</v>
      </c>
      <c r="BF16639" s="101" t="s">
        <v>58</v>
      </c>
      <c r="BK16639" s="98" t="s">
        <v>70</v>
      </c>
    </row>
    <row r="16640" spans="17:63" ht="29.25" customHeight="1" x14ac:dyDescent="0.2">
      <c r="Q16640" s="92" t="s">
        <v>50</v>
      </c>
      <c r="BF16640" s="101" t="s">
        <v>58</v>
      </c>
      <c r="BK16640" s="98" t="s">
        <v>70</v>
      </c>
    </row>
    <row r="16641" spans="17:63" ht="29.25" customHeight="1" x14ac:dyDescent="0.2">
      <c r="Q16641" s="92" t="s">
        <v>50</v>
      </c>
      <c r="BF16641" s="101" t="s">
        <v>58</v>
      </c>
      <c r="BK16641" s="98" t="s">
        <v>70</v>
      </c>
    </row>
    <row r="16642" spans="17:63" ht="29.25" customHeight="1" x14ac:dyDescent="0.2">
      <c r="Q16642" s="92" t="s">
        <v>50</v>
      </c>
      <c r="BF16642" s="101" t="s">
        <v>58</v>
      </c>
      <c r="BK16642" s="98" t="s">
        <v>70</v>
      </c>
    </row>
    <row r="16643" spans="17:63" ht="29.25" customHeight="1" x14ac:dyDescent="0.2">
      <c r="Q16643" s="92" t="s">
        <v>50</v>
      </c>
      <c r="BF16643" s="101" t="s">
        <v>58</v>
      </c>
      <c r="BK16643" s="98" t="s">
        <v>70</v>
      </c>
    </row>
    <row r="16644" spans="17:63" ht="29.25" customHeight="1" x14ac:dyDescent="0.2">
      <c r="Q16644" s="92" t="s">
        <v>50</v>
      </c>
      <c r="BF16644" s="101" t="s">
        <v>58</v>
      </c>
      <c r="BK16644" s="98" t="s">
        <v>70</v>
      </c>
    </row>
    <row r="16645" spans="17:63" ht="29.25" customHeight="1" x14ac:dyDescent="0.2">
      <c r="Q16645" s="92" t="s">
        <v>50</v>
      </c>
      <c r="BF16645" s="101" t="s">
        <v>58</v>
      </c>
      <c r="BK16645" s="98" t="s">
        <v>70</v>
      </c>
    </row>
    <row r="16646" spans="17:63" ht="29.25" customHeight="1" x14ac:dyDescent="0.2">
      <c r="Q16646" s="92" t="s">
        <v>50</v>
      </c>
      <c r="BF16646" s="101" t="s">
        <v>58</v>
      </c>
      <c r="BK16646" s="98" t="s">
        <v>70</v>
      </c>
    </row>
    <row r="16647" spans="17:63" ht="29.25" customHeight="1" x14ac:dyDescent="0.2">
      <c r="Q16647" s="92" t="s">
        <v>50</v>
      </c>
      <c r="BF16647" s="101" t="s">
        <v>58</v>
      </c>
      <c r="BK16647" s="98" t="s">
        <v>70</v>
      </c>
    </row>
    <row r="16648" spans="17:63" ht="29.25" customHeight="1" x14ac:dyDescent="0.2">
      <c r="Q16648" s="92" t="s">
        <v>50</v>
      </c>
      <c r="BF16648" s="101" t="s">
        <v>58</v>
      </c>
      <c r="BK16648" s="98" t="s">
        <v>70</v>
      </c>
    </row>
    <row r="16649" spans="17:63" ht="29.25" customHeight="1" x14ac:dyDescent="0.2">
      <c r="Q16649" s="92" t="s">
        <v>50</v>
      </c>
      <c r="BF16649" s="101" t="s">
        <v>58</v>
      </c>
      <c r="BK16649" s="98" t="s">
        <v>70</v>
      </c>
    </row>
    <row r="16650" spans="17:63" ht="29.25" customHeight="1" x14ac:dyDescent="0.2">
      <c r="Q16650" s="92" t="s">
        <v>50</v>
      </c>
      <c r="BF16650" s="101" t="s">
        <v>58</v>
      </c>
      <c r="BK16650" s="98" t="s">
        <v>70</v>
      </c>
    </row>
    <row r="16651" spans="17:63" ht="29.25" customHeight="1" x14ac:dyDescent="0.2">
      <c r="Q16651" s="92" t="s">
        <v>50</v>
      </c>
      <c r="BF16651" s="101" t="s">
        <v>58</v>
      </c>
      <c r="BK16651" s="98" t="s">
        <v>70</v>
      </c>
    </row>
    <row r="16652" spans="17:63" ht="29.25" customHeight="1" x14ac:dyDescent="0.2">
      <c r="Q16652" s="92" t="s">
        <v>50</v>
      </c>
      <c r="BF16652" s="101" t="s">
        <v>58</v>
      </c>
      <c r="BK16652" s="98" t="s">
        <v>70</v>
      </c>
    </row>
    <row r="16653" spans="17:63" ht="29.25" customHeight="1" x14ac:dyDescent="0.2">
      <c r="Q16653" s="92" t="s">
        <v>50</v>
      </c>
      <c r="BF16653" s="101" t="s">
        <v>58</v>
      </c>
      <c r="BK16653" s="98" t="s">
        <v>70</v>
      </c>
    </row>
    <row r="16654" spans="17:63" ht="29.25" customHeight="1" x14ac:dyDescent="0.2">
      <c r="Q16654" s="92" t="s">
        <v>50</v>
      </c>
      <c r="BF16654" s="101" t="s">
        <v>58</v>
      </c>
      <c r="BK16654" s="98" t="s">
        <v>70</v>
      </c>
    </row>
    <row r="16655" spans="17:63" ht="29.25" customHeight="1" x14ac:dyDescent="0.2">
      <c r="Q16655" s="92" t="s">
        <v>50</v>
      </c>
      <c r="BF16655" s="101" t="s">
        <v>58</v>
      </c>
      <c r="BK16655" s="98" t="s">
        <v>70</v>
      </c>
    </row>
    <row r="16656" spans="17:63" ht="29.25" customHeight="1" x14ac:dyDescent="0.2">
      <c r="Q16656" s="92" t="s">
        <v>50</v>
      </c>
      <c r="BF16656" s="101" t="s">
        <v>58</v>
      </c>
      <c r="BK16656" s="98" t="s">
        <v>70</v>
      </c>
    </row>
    <row r="16657" spans="17:63" ht="29.25" customHeight="1" x14ac:dyDescent="0.2">
      <c r="Q16657" s="92" t="s">
        <v>50</v>
      </c>
      <c r="BF16657" s="101" t="s">
        <v>58</v>
      </c>
      <c r="BK16657" s="98" t="s">
        <v>70</v>
      </c>
    </row>
    <row r="16658" spans="17:63" ht="29.25" customHeight="1" x14ac:dyDescent="0.2">
      <c r="Q16658" s="92" t="s">
        <v>50</v>
      </c>
      <c r="BF16658" s="101" t="s">
        <v>58</v>
      </c>
      <c r="BK16658" s="98" t="s">
        <v>70</v>
      </c>
    </row>
    <row r="16659" spans="17:63" ht="29.25" customHeight="1" x14ac:dyDescent="0.2">
      <c r="Q16659" s="92" t="s">
        <v>50</v>
      </c>
      <c r="BF16659" s="101" t="s">
        <v>58</v>
      </c>
      <c r="BK16659" s="98" t="s">
        <v>70</v>
      </c>
    </row>
    <row r="16660" spans="17:63" ht="29.25" customHeight="1" x14ac:dyDescent="0.2">
      <c r="Q16660" s="92" t="s">
        <v>50</v>
      </c>
      <c r="BF16660" s="101" t="s">
        <v>58</v>
      </c>
      <c r="BK16660" s="98" t="s">
        <v>70</v>
      </c>
    </row>
    <row r="16661" spans="17:63" ht="29.25" customHeight="1" x14ac:dyDescent="0.2">
      <c r="Q16661" s="92" t="s">
        <v>50</v>
      </c>
      <c r="BF16661" s="101" t="s">
        <v>58</v>
      </c>
      <c r="BK16661" s="98" t="s">
        <v>70</v>
      </c>
    </row>
    <row r="16662" spans="17:63" ht="29.25" customHeight="1" x14ac:dyDescent="0.2">
      <c r="Q16662" s="92" t="s">
        <v>50</v>
      </c>
      <c r="BF16662" s="101" t="s">
        <v>58</v>
      </c>
      <c r="BK16662" s="98" t="s">
        <v>70</v>
      </c>
    </row>
    <row r="16663" spans="17:63" ht="29.25" customHeight="1" x14ac:dyDescent="0.2">
      <c r="Q16663" s="92" t="s">
        <v>50</v>
      </c>
      <c r="BF16663" s="101" t="s">
        <v>58</v>
      </c>
      <c r="BK16663" s="98" t="s">
        <v>70</v>
      </c>
    </row>
    <row r="16664" spans="17:63" ht="29.25" customHeight="1" x14ac:dyDescent="0.2">
      <c r="Q16664" s="92" t="s">
        <v>50</v>
      </c>
      <c r="BF16664" s="101" t="s">
        <v>58</v>
      </c>
      <c r="BK16664" s="98" t="s">
        <v>70</v>
      </c>
    </row>
    <row r="16665" spans="17:63" ht="29.25" customHeight="1" x14ac:dyDescent="0.2">
      <c r="Q16665" s="92" t="s">
        <v>50</v>
      </c>
      <c r="BF16665" s="101" t="s">
        <v>58</v>
      </c>
      <c r="BK16665" s="98" t="s">
        <v>70</v>
      </c>
    </row>
    <row r="16666" spans="17:63" ht="29.25" customHeight="1" x14ac:dyDescent="0.2">
      <c r="Q16666" s="92" t="s">
        <v>50</v>
      </c>
      <c r="BF16666" s="101" t="s">
        <v>58</v>
      </c>
      <c r="BK16666" s="98" t="s">
        <v>70</v>
      </c>
    </row>
    <row r="16667" spans="17:63" ht="29.25" customHeight="1" x14ac:dyDescent="0.2">
      <c r="Q16667" s="92" t="s">
        <v>50</v>
      </c>
      <c r="BF16667" s="101" t="s">
        <v>58</v>
      </c>
      <c r="BK16667" s="98" t="s">
        <v>70</v>
      </c>
    </row>
    <row r="16668" spans="17:63" ht="29.25" customHeight="1" x14ac:dyDescent="0.2">
      <c r="Q16668" s="92" t="s">
        <v>50</v>
      </c>
      <c r="BF16668" s="101" t="s">
        <v>58</v>
      </c>
      <c r="BK16668" s="98" t="s">
        <v>70</v>
      </c>
    </row>
    <row r="16669" spans="17:63" ht="29.25" customHeight="1" x14ac:dyDescent="0.2">
      <c r="Q16669" s="92" t="s">
        <v>50</v>
      </c>
      <c r="BF16669" s="101" t="s">
        <v>58</v>
      </c>
      <c r="BK16669" s="98" t="s">
        <v>70</v>
      </c>
    </row>
    <row r="16670" spans="17:63" ht="29.25" customHeight="1" x14ac:dyDescent="0.2">
      <c r="Q16670" s="92" t="s">
        <v>50</v>
      </c>
      <c r="BF16670" s="101" t="s">
        <v>58</v>
      </c>
      <c r="BK16670" s="98" t="s">
        <v>70</v>
      </c>
    </row>
    <row r="16671" spans="17:63" ht="29.25" customHeight="1" x14ac:dyDescent="0.2">
      <c r="Q16671" s="92" t="s">
        <v>50</v>
      </c>
      <c r="BF16671" s="101" t="s">
        <v>58</v>
      </c>
      <c r="BK16671" s="98" t="s">
        <v>70</v>
      </c>
    </row>
    <row r="16672" spans="17:63" ht="29.25" customHeight="1" x14ac:dyDescent="0.2">
      <c r="Q16672" s="92" t="s">
        <v>50</v>
      </c>
      <c r="BF16672" s="101" t="s">
        <v>58</v>
      </c>
      <c r="BK16672" s="98" t="s">
        <v>70</v>
      </c>
    </row>
    <row r="16673" spans="17:63" ht="29.25" customHeight="1" x14ac:dyDescent="0.2">
      <c r="Q16673" s="92" t="s">
        <v>50</v>
      </c>
      <c r="BF16673" s="101" t="s">
        <v>58</v>
      </c>
      <c r="BK16673" s="98" t="s">
        <v>70</v>
      </c>
    </row>
    <row r="16674" spans="17:63" ht="29.25" customHeight="1" x14ac:dyDescent="0.2">
      <c r="Q16674" s="92" t="s">
        <v>50</v>
      </c>
      <c r="BF16674" s="101" t="s">
        <v>58</v>
      </c>
      <c r="BK16674" s="98" t="s">
        <v>70</v>
      </c>
    </row>
    <row r="16675" spans="17:63" ht="29.25" customHeight="1" x14ac:dyDescent="0.2">
      <c r="Q16675" s="92" t="s">
        <v>50</v>
      </c>
      <c r="BF16675" s="101" t="s">
        <v>58</v>
      </c>
      <c r="BK16675" s="98" t="s">
        <v>70</v>
      </c>
    </row>
    <row r="16676" spans="17:63" ht="29.25" customHeight="1" x14ac:dyDescent="0.2">
      <c r="Q16676" s="92" t="s">
        <v>50</v>
      </c>
      <c r="BF16676" s="101" t="s">
        <v>58</v>
      </c>
      <c r="BK16676" s="98" t="s">
        <v>70</v>
      </c>
    </row>
    <row r="16677" spans="17:63" ht="29.25" customHeight="1" x14ac:dyDescent="0.2">
      <c r="Q16677" s="92" t="s">
        <v>50</v>
      </c>
      <c r="BF16677" s="101" t="s">
        <v>58</v>
      </c>
      <c r="BK16677" s="98" t="s">
        <v>70</v>
      </c>
    </row>
    <row r="16678" spans="17:63" ht="29.25" customHeight="1" x14ac:dyDescent="0.2">
      <c r="Q16678" s="92" t="s">
        <v>50</v>
      </c>
      <c r="BF16678" s="101" t="s">
        <v>58</v>
      </c>
      <c r="BK16678" s="98" t="s">
        <v>70</v>
      </c>
    </row>
    <row r="16679" spans="17:63" ht="29.25" customHeight="1" x14ac:dyDescent="0.2">
      <c r="Q16679" s="92" t="s">
        <v>50</v>
      </c>
      <c r="BF16679" s="101" t="s">
        <v>58</v>
      </c>
      <c r="BK16679" s="98" t="s">
        <v>70</v>
      </c>
    </row>
    <row r="16680" spans="17:63" ht="29.25" customHeight="1" x14ac:dyDescent="0.2">
      <c r="Q16680" s="92" t="s">
        <v>50</v>
      </c>
      <c r="BF16680" s="101" t="s">
        <v>58</v>
      </c>
      <c r="BK16680" s="98" t="s">
        <v>70</v>
      </c>
    </row>
    <row r="16681" spans="17:63" ht="29.25" customHeight="1" x14ac:dyDescent="0.2">
      <c r="Q16681" s="92" t="s">
        <v>50</v>
      </c>
      <c r="BF16681" s="101" t="s">
        <v>58</v>
      </c>
      <c r="BK16681" s="98" t="s">
        <v>70</v>
      </c>
    </row>
    <row r="16682" spans="17:63" ht="29.25" customHeight="1" x14ac:dyDescent="0.2">
      <c r="Q16682" s="92" t="s">
        <v>50</v>
      </c>
      <c r="BF16682" s="101" t="s">
        <v>58</v>
      </c>
      <c r="BK16682" s="98" t="s">
        <v>70</v>
      </c>
    </row>
    <row r="16683" spans="17:63" ht="29.25" customHeight="1" x14ac:dyDescent="0.2">
      <c r="Q16683" s="92" t="s">
        <v>50</v>
      </c>
      <c r="BF16683" s="101" t="s">
        <v>58</v>
      </c>
      <c r="BK16683" s="98" t="s">
        <v>70</v>
      </c>
    </row>
    <row r="16684" spans="17:63" ht="29.25" customHeight="1" x14ac:dyDescent="0.2">
      <c r="Q16684" s="92" t="s">
        <v>50</v>
      </c>
      <c r="BF16684" s="101" t="s">
        <v>58</v>
      </c>
      <c r="BK16684" s="98" t="s">
        <v>70</v>
      </c>
    </row>
    <row r="16685" spans="17:63" ht="29.25" customHeight="1" x14ac:dyDescent="0.2">
      <c r="Q16685" s="92" t="s">
        <v>50</v>
      </c>
      <c r="BF16685" s="101" t="s">
        <v>58</v>
      </c>
      <c r="BK16685" s="98" t="s">
        <v>70</v>
      </c>
    </row>
    <row r="16686" spans="17:63" ht="29.25" customHeight="1" x14ac:dyDescent="0.2">
      <c r="Q16686" s="92" t="s">
        <v>50</v>
      </c>
      <c r="BF16686" s="101" t="s">
        <v>58</v>
      </c>
      <c r="BK16686" s="98" t="s">
        <v>70</v>
      </c>
    </row>
    <row r="16687" spans="17:63" ht="29.25" customHeight="1" x14ac:dyDescent="0.2">
      <c r="Q16687" s="92" t="s">
        <v>50</v>
      </c>
      <c r="BF16687" s="101" t="s">
        <v>58</v>
      </c>
      <c r="BK16687" s="98" t="s">
        <v>70</v>
      </c>
    </row>
    <row r="16688" spans="17:63" ht="29.25" customHeight="1" x14ac:dyDescent="0.2">
      <c r="Q16688" s="92" t="s">
        <v>50</v>
      </c>
      <c r="BF16688" s="101" t="s">
        <v>58</v>
      </c>
      <c r="BK16688" s="98" t="s">
        <v>70</v>
      </c>
    </row>
    <row r="16689" spans="17:63" ht="29.25" customHeight="1" x14ac:dyDescent="0.2">
      <c r="Q16689" s="92" t="s">
        <v>50</v>
      </c>
      <c r="BF16689" s="101" t="s">
        <v>58</v>
      </c>
      <c r="BK16689" s="98" t="s">
        <v>70</v>
      </c>
    </row>
    <row r="16690" spans="17:63" ht="29.25" customHeight="1" x14ac:dyDescent="0.2">
      <c r="Q16690" s="92" t="s">
        <v>50</v>
      </c>
      <c r="BF16690" s="101" t="s">
        <v>58</v>
      </c>
      <c r="BK16690" s="98" t="s">
        <v>70</v>
      </c>
    </row>
    <row r="16691" spans="17:63" ht="29.25" customHeight="1" x14ac:dyDescent="0.2">
      <c r="Q16691" s="92" t="s">
        <v>50</v>
      </c>
      <c r="BF16691" s="101" t="s">
        <v>58</v>
      </c>
      <c r="BK16691" s="98" t="s">
        <v>70</v>
      </c>
    </row>
    <row r="16692" spans="17:63" ht="29.25" customHeight="1" x14ac:dyDescent="0.2">
      <c r="Q16692" s="92" t="s">
        <v>50</v>
      </c>
      <c r="BF16692" s="101" t="s">
        <v>58</v>
      </c>
      <c r="BK16692" s="98" t="s">
        <v>70</v>
      </c>
    </row>
    <row r="16693" spans="17:63" ht="29.25" customHeight="1" x14ac:dyDescent="0.2">
      <c r="Q16693" s="92" t="s">
        <v>50</v>
      </c>
      <c r="BF16693" s="101" t="s">
        <v>58</v>
      </c>
      <c r="BK16693" s="98" t="s">
        <v>70</v>
      </c>
    </row>
    <row r="16694" spans="17:63" ht="29.25" customHeight="1" x14ac:dyDescent="0.2">
      <c r="Q16694" s="92" t="s">
        <v>50</v>
      </c>
      <c r="BF16694" s="101" t="s">
        <v>58</v>
      </c>
      <c r="BK16694" s="98" t="s">
        <v>70</v>
      </c>
    </row>
    <row r="16695" spans="17:63" ht="29.25" customHeight="1" x14ac:dyDescent="0.2">
      <c r="Q16695" s="92" t="s">
        <v>50</v>
      </c>
      <c r="BF16695" s="101" t="s">
        <v>58</v>
      </c>
      <c r="BK16695" s="98" t="s">
        <v>70</v>
      </c>
    </row>
    <row r="16696" spans="17:63" ht="29.25" customHeight="1" x14ac:dyDescent="0.2">
      <c r="Q16696" s="92" t="s">
        <v>50</v>
      </c>
      <c r="BF16696" s="101" t="s">
        <v>58</v>
      </c>
      <c r="BK16696" s="98" t="s">
        <v>70</v>
      </c>
    </row>
    <row r="16697" spans="17:63" ht="29.25" customHeight="1" x14ac:dyDescent="0.2">
      <c r="Q16697" s="92" t="s">
        <v>50</v>
      </c>
      <c r="BF16697" s="101" t="s">
        <v>58</v>
      </c>
      <c r="BK16697" s="98" t="s">
        <v>70</v>
      </c>
    </row>
    <row r="16698" spans="17:63" ht="29.25" customHeight="1" x14ac:dyDescent="0.2">
      <c r="Q16698" s="92" t="s">
        <v>50</v>
      </c>
      <c r="BF16698" s="101" t="s">
        <v>58</v>
      </c>
      <c r="BK16698" s="98" t="s">
        <v>70</v>
      </c>
    </row>
    <row r="16699" spans="17:63" ht="29.25" customHeight="1" x14ac:dyDescent="0.2">
      <c r="Q16699" s="92" t="s">
        <v>50</v>
      </c>
      <c r="BF16699" s="101" t="s">
        <v>58</v>
      </c>
      <c r="BK16699" s="98" t="s">
        <v>70</v>
      </c>
    </row>
    <row r="16700" spans="17:63" ht="29.25" customHeight="1" x14ac:dyDescent="0.2">
      <c r="Q16700" s="92" t="s">
        <v>50</v>
      </c>
      <c r="BF16700" s="101" t="s">
        <v>58</v>
      </c>
      <c r="BK16700" s="98" t="s">
        <v>70</v>
      </c>
    </row>
    <row r="16701" spans="17:63" ht="29.25" customHeight="1" x14ac:dyDescent="0.2">
      <c r="Q16701" s="92" t="s">
        <v>50</v>
      </c>
      <c r="BF16701" s="101" t="s">
        <v>58</v>
      </c>
      <c r="BK16701" s="98" t="s">
        <v>70</v>
      </c>
    </row>
    <row r="16702" spans="17:63" ht="29.25" customHeight="1" x14ac:dyDescent="0.2">
      <c r="Q16702" s="92" t="s">
        <v>50</v>
      </c>
      <c r="BF16702" s="101" t="s">
        <v>58</v>
      </c>
      <c r="BK16702" s="98" t="s">
        <v>70</v>
      </c>
    </row>
    <row r="16703" spans="17:63" ht="29.25" customHeight="1" x14ac:dyDescent="0.2">
      <c r="Q16703" s="92" t="s">
        <v>50</v>
      </c>
      <c r="BF16703" s="101" t="s">
        <v>58</v>
      </c>
      <c r="BK16703" s="98" t="s">
        <v>70</v>
      </c>
    </row>
    <row r="16704" spans="17:63" ht="29.25" customHeight="1" x14ac:dyDescent="0.2">
      <c r="Q16704" s="92" t="s">
        <v>50</v>
      </c>
      <c r="BF16704" s="101" t="s">
        <v>58</v>
      </c>
      <c r="BK16704" s="98" t="s">
        <v>70</v>
      </c>
    </row>
    <row r="16705" spans="17:63" ht="29.25" customHeight="1" x14ac:dyDescent="0.2">
      <c r="Q16705" s="92" t="s">
        <v>50</v>
      </c>
      <c r="BF16705" s="101" t="s">
        <v>58</v>
      </c>
      <c r="BK16705" s="98" t="s">
        <v>70</v>
      </c>
    </row>
    <row r="16706" spans="17:63" ht="29.25" customHeight="1" x14ac:dyDescent="0.2">
      <c r="Q16706" s="92" t="s">
        <v>50</v>
      </c>
      <c r="BF16706" s="101" t="s">
        <v>58</v>
      </c>
      <c r="BK16706" s="98" t="s">
        <v>70</v>
      </c>
    </row>
    <row r="16707" spans="17:63" ht="29.25" customHeight="1" x14ac:dyDescent="0.2">
      <c r="Q16707" s="92" t="s">
        <v>50</v>
      </c>
      <c r="BF16707" s="101" t="s">
        <v>58</v>
      </c>
      <c r="BK16707" s="98" t="s">
        <v>70</v>
      </c>
    </row>
    <row r="16708" spans="17:63" ht="29.25" customHeight="1" x14ac:dyDescent="0.2">
      <c r="Q16708" s="92" t="s">
        <v>50</v>
      </c>
      <c r="BF16708" s="101" t="s">
        <v>58</v>
      </c>
      <c r="BK16708" s="98" t="s">
        <v>70</v>
      </c>
    </row>
    <row r="16709" spans="17:63" ht="29.25" customHeight="1" x14ac:dyDescent="0.2">
      <c r="Q16709" s="92" t="s">
        <v>50</v>
      </c>
      <c r="BF16709" s="101" t="s">
        <v>58</v>
      </c>
      <c r="BK16709" s="98" t="s">
        <v>70</v>
      </c>
    </row>
    <row r="16710" spans="17:63" ht="29.25" customHeight="1" x14ac:dyDescent="0.2">
      <c r="Q16710" s="92" t="s">
        <v>50</v>
      </c>
      <c r="BF16710" s="101" t="s">
        <v>58</v>
      </c>
      <c r="BK16710" s="98" t="s">
        <v>70</v>
      </c>
    </row>
    <row r="16711" spans="17:63" ht="29.25" customHeight="1" x14ac:dyDescent="0.2">
      <c r="Q16711" s="92" t="s">
        <v>50</v>
      </c>
      <c r="BF16711" s="101" t="s">
        <v>58</v>
      </c>
      <c r="BK16711" s="98" t="s">
        <v>70</v>
      </c>
    </row>
    <row r="16712" spans="17:63" ht="29.25" customHeight="1" x14ac:dyDescent="0.2">
      <c r="Q16712" s="92" t="s">
        <v>50</v>
      </c>
      <c r="BF16712" s="101" t="s">
        <v>58</v>
      </c>
      <c r="BK16712" s="98" t="s">
        <v>70</v>
      </c>
    </row>
    <row r="16713" spans="17:63" ht="29.25" customHeight="1" x14ac:dyDescent="0.2">
      <c r="Q16713" s="92" t="s">
        <v>50</v>
      </c>
      <c r="BF16713" s="101" t="s">
        <v>58</v>
      </c>
      <c r="BK16713" s="98" t="s">
        <v>70</v>
      </c>
    </row>
    <row r="16714" spans="17:63" ht="29.25" customHeight="1" x14ac:dyDescent="0.2">
      <c r="Q16714" s="92" t="s">
        <v>50</v>
      </c>
      <c r="BF16714" s="101" t="s">
        <v>58</v>
      </c>
      <c r="BK16714" s="98" t="s">
        <v>70</v>
      </c>
    </row>
    <row r="16715" spans="17:63" ht="29.25" customHeight="1" x14ac:dyDescent="0.2">
      <c r="Q16715" s="92" t="s">
        <v>50</v>
      </c>
      <c r="BF16715" s="101" t="s">
        <v>58</v>
      </c>
      <c r="BK16715" s="98" t="s">
        <v>70</v>
      </c>
    </row>
    <row r="16716" spans="17:63" ht="29.25" customHeight="1" x14ac:dyDescent="0.2">
      <c r="Q16716" s="92" t="s">
        <v>50</v>
      </c>
      <c r="BF16716" s="101" t="s">
        <v>58</v>
      </c>
      <c r="BK16716" s="98" t="s">
        <v>70</v>
      </c>
    </row>
    <row r="16717" spans="17:63" ht="29.25" customHeight="1" x14ac:dyDescent="0.2">
      <c r="Q16717" s="92" t="s">
        <v>50</v>
      </c>
      <c r="BF16717" s="101" t="s">
        <v>58</v>
      </c>
      <c r="BK16717" s="98" t="s">
        <v>70</v>
      </c>
    </row>
    <row r="16718" spans="17:63" ht="29.25" customHeight="1" x14ac:dyDescent="0.2">
      <c r="Q16718" s="92" t="s">
        <v>50</v>
      </c>
      <c r="BF16718" s="101" t="s">
        <v>58</v>
      </c>
      <c r="BK16718" s="98" t="s">
        <v>70</v>
      </c>
    </row>
    <row r="16719" spans="17:63" ht="29.25" customHeight="1" x14ac:dyDescent="0.2">
      <c r="Q16719" s="92" t="s">
        <v>50</v>
      </c>
      <c r="BF16719" s="101" t="s">
        <v>58</v>
      </c>
      <c r="BK16719" s="98" t="s">
        <v>70</v>
      </c>
    </row>
    <row r="16720" spans="17:63" ht="29.25" customHeight="1" x14ac:dyDescent="0.2">
      <c r="Q16720" s="92" t="s">
        <v>50</v>
      </c>
      <c r="BF16720" s="101" t="s">
        <v>58</v>
      </c>
      <c r="BK16720" s="98" t="s">
        <v>70</v>
      </c>
    </row>
    <row r="16721" spans="17:63" ht="29.25" customHeight="1" x14ac:dyDescent="0.2">
      <c r="Q16721" s="92" t="s">
        <v>50</v>
      </c>
      <c r="BF16721" s="101" t="s">
        <v>58</v>
      </c>
      <c r="BK16721" s="98" t="s">
        <v>70</v>
      </c>
    </row>
    <row r="16722" spans="17:63" ht="29.25" customHeight="1" x14ac:dyDescent="0.2">
      <c r="Q16722" s="92" t="s">
        <v>50</v>
      </c>
      <c r="BF16722" s="101" t="s">
        <v>58</v>
      </c>
      <c r="BK16722" s="98" t="s">
        <v>70</v>
      </c>
    </row>
    <row r="16723" spans="17:63" ht="29.25" customHeight="1" x14ac:dyDescent="0.2">
      <c r="Q16723" s="92" t="s">
        <v>50</v>
      </c>
      <c r="BF16723" s="101" t="s">
        <v>58</v>
      </c>
      <c r="BK16723" s="98" t="s">
        <v>70</v>
      </c>
    </row>
    <row r="16724" spans="17:63" ht="29.25" customHeight="1" x14ac:dyDescent="0.2">
      <c r="Q16724" s="92" t="s">
        <v>50</v>
      </c>
      <c r="BF16724" s="101" t="s">
        <v>58</v>
      </c>
      <c r="BK16724" s="98" t="s">
        <v>70</v>
      </c>
    </row>
    <row r="16725" spans="17:63" ht="29.25" customHeight="1" x14ac:dyDescent="0.2">
      <c r="Q16725" s="92" t="s">
        <v>50</v>
      </c>
      <c r="BF16725" s="101" t="s">
        <v>58</v>
      </c>
      <c r="BK16725" s="98" t="s">
        <v>70</v>
      </c>
    </row>
    <row r="16726" spans="17:63" ht="29.25" customHeight="1" x14ac:dyDescent="0.2">
      <c r="Q16726" s="92" t="s">
        <v>50</v>
      </c>
      <c r="BF16726" s="101" t="s">
        <v>58</v>
      </c>
      <c r="BK16726" s="98" t="s">
        <v>70</v>
      </c>
    </row>
    <row r="16727" spans="17:63" ht="29.25" customHeight="1" x14ac:dyDescent="0.2">
      <c r="Q16727" s="92" t="s">
        <v>50</v>
      </c>
      <c r="BF16727" s="101" t="s">
        <v>58</v>
      </c>
      <c r="BK16727" s="98" t="s">
        <v>70</v>
      </c>
    </row>
    <row r="16728" spans="17:63" ht="29.25" customHeight="1" x14ac:dyDescent="0.2">
      <c r="Q16728" s="92" t="s">
        <v>50</v>
      </c>
      <c r="BF16728" s="101" t="s">
        <v>58</v>
      </c>
      <c r="BK16728" s="98" t="s">
        <v>70</v>
      </c>
    </row>
    <row r="16729" spans="17:63" ht="29.25" customHeight="1" x14ac:dyDescent="0.2">
      <c r="Q16729" s="92" t="s">
        <v>50</v>
      </c>
      <c r="BF16729" s="101" t="s">
        <v>58</v>
      </c>
      <c r="BK16729" s="98" t="s">
        <v>70</v>
      </c>
    </row>
    <row r="16730" spans="17:63" ht="29.25" customHeight="1" x14ac:dyDescent="0.2">
      <c r="Q16730" s="92" t="s">
        <v>50</v>
      </c>
      <c r="BF16730" s="101" t="s">
        <v>58</v>
      </c>
      <c r="BK16730" s="98" t="s">
        <v>70</v>
      </c>
    </row>
    <row r="16731" spans="17:63" ht="29.25" customHeight="1" x14ac:dyDescent="0.2">
      <c r="Q16731" s="92" t="s">
        <v>50</v>
      </c>
      <c r="BF16731" s="101" t="s">
        <v>58</v>
      </c>
      <c r="BK16731" s="98" t="s">
        <v>70</v>
      </c>
    </row>
    <row r="16732" spans="17:63" ht="29.25" customHeight="1" x14ac:dyDescent="0.2">
      <c r="Q16732" s="92" t="s">
        <v>50</v>
      </c>
      <c r="BF16732" s="101" t="s">
        <v>58</v>
      </c>
      <c r="BK16732" s="98" t="s">
        <v>70</v>
      </c>
    </row>
    <row r="16733" spans="17:63" ht="29.25" customHeight="1" x14ac:dyDescent="0.2">
      <c r="Q16733" s="92" t="s">
        <v>50</v>
      </c>
      <c r="BF16733" s="101" t="s">
        <v>58</v>
      </c>
      <c r="BK16733" s="98" t="s">
        <v>70</v>
      </c>
    </row>
    <row r="16734" spans="17:63" ht="29.25" customHeight="1" x14ac:dyDescent="0.2">
      <c r="Q16734" s="92" t="s">
        <v>50</v>
      </c>
      <c r="BF16734" s="101" t="s">
        <v>58</v>
      </c>
      <c r="BK16734" s="98" t="s">
        <v>70</v>
      </c>
    </row>
    <row r="16735" spans="17:63" ht="29.25" customHeight="1" x14ac:dyDescent="0.2">
      <c r="Q16735" s="92" t="s">
        <v>50</v>
      </c>
      <c r="BF16735" s="101" t="s">
        <v>58</v>
      </c>
      <c r="BK16735" s="98" t="s">
        <v>70</v>
      </c>
    </row>
    <row r="16736" spans="17:63" ht="29.25" customHeight="1" x14ac:dyDescent="0.2">
      <c r="Q16736" s="92" t="s">
        <v>50</v>
      </c>
      <c r="BF16736" s="101" t="s">
        <v>58</v>
      </c>
      <c r="BK16736" s="98" t="s">
        <v>70</v>
      </c>
    </row>
    <row r="16737" spans="17:63" ht="29.25" customHeight="1" x14ac:dyDescent="0.2">
      <c r="Q16737" s="92" t="s">
        <v>50</v>
      </c>
      <c r="BF16737" s="101" t="s">
        <v>58</v>
      </c>
      <c r="BK16737" s="98" t="s">
        <v>70</v>
      </c>
    </row>
    <row r="16738" spans="17:63" ht="29.25" customHeight="1" x14ac:dyDescent="0.2">
      <c r="Q16738" s="92" t="s">
        <v>50</v>
      </c>
      <c r="BF16738" s="101" t="s">
        <v>58</v>
      </c>
      <c r="BK16738" s="98" t="s">
        <v>70</v>
      </c>
    </row>
    <row r="16739" spans="17:63" ht="29.25" customHeight="1" x14ac:dyDescent="0.2">
      <c r="Q16739" s="92" t="s">
        <v>50</v>
      </c>
      <c r="BF16739" s="101" t="s">
        <v>58</v>
      </c>
      <c r="BK16739" s="98" t="s">
        <v>70</v>
      </c>
    </row>
    <row r="16740" spans="17:63" ht="29.25" customHeight="1" x14ac:dyDescent="0.2">
      <c r="Q16740" s="92" t="s">
        <v>50</v>
      </c>
      <c r="BF16740" s="101" t="s">
        <v>58</v>
      </c>
      <c r="BK16740" s="98" t="s">
        <v>70</v>
      </c>
    </row>
    <row r="16741" spans="17:63" ht="29.25" customHeight="1" x14ac:dyDescent="0.2">
      <c r="Q16741" s="92" t="s">
        <v>50</v>
      </c>
      <c r="BF16741" s="101" t="s">
        <v>58</v>
      </c>
      <c r="BK16741" s="98" t="s">
        <v>70</v>
      </c>
    </row>
    <row r="16742" spans="17:63" ht="29.25" customHeight="1" x14ac:dyDescent="0.2">
      <c r="Q16742" s="92" t="s">
        <v>50</v>
      </c>
      <c r="BF16742" s="101" t="s">
        <v>58</v>
      </c>
      <c r="BK16742" s="98" t="s">
        <v>70</v>
      </c>
    </row>
    <row r="16743" spans="17:63" ht="29.25" customHeight="1" x14ac:dyDescent="0.2">
      <c r="Q16743" s="92" t="s">
        <v>50</v>
      </c>
      <c r="BF16743" s="101" t="s">
        <v>58</v>
      </c>
      <c r="BK16743" s="98" t="s">
        <v>70</v>
      </c>
    </row>
    <row r="16744" spans="17:63" ht="29.25" customHeight="1" x14ac:dyDescent="0.2">
      <c r="Q16744" s="92" t="s">
        <v>50</v>
      </c>
      <c r="BF16744" s="101" t="s">
        <v>58</v>
      </c>
      <c r="BK16744" s="98" t="s">
        <v>70</v>
      </c>
    </row>
    <row r="16745" spans="17:63" ht="29.25" customHeight="1" x14ac:dyDescent="0.2">
      <c r="Q16745" s="92" t="s">
        <v>50</v>
      </c>
      <c r="BF16745" s="101" t="s">
        <v>58</v>
      </c>
      <c r="BK16745" s="98" t="s">
        <v>70</v>
      </c>
    </row>
    <row r="16746" spans="17:63" ht="29.25" customHeight="1" x14ac:dyDescent="0.2">
      <c r="Q16746" s="92" t="s">
        <v>50</v>
      </c>
      <c r="BF16746" s="101" t="s">
        <v>58</v>
      </c>
      <c r="BK16746" s="98" t="s">
        <v>70</v>
      </c>
    </row>
    <row r="16747" spans="17:63" ht="29.25" customHeight="1" x14ac:dyDescent="0.2">
      <c r="Q16747" s="92" t="s">
        <v>50</v>
      </c>
      <c r="BF16747" s="101" t="s">
        <v>58</v>
      </c>
      <c r="BK16747" s="98" t="s">
        <v>70</v>
      </c>
    </row>
    <row r="16748" spans="17:63" ht="29.25" customHeight="1" x14ac:dyDescent="0.2">
      <c r="Q16748" s="92" t="s">
        <v>50</v>
      </c>
      <c r="BF16748" s="101" t="s">
        <v>58</v>
      </c>
      <c r="BK16748" s="98" t="s">
        <v>70</v>
      </c>
    </row>
    <row r="16749" spans="17:63" ht="29.25" customHeight="1" x14ac:dyDescent="0.2">
      <c r="Q16749" s="92" t="s">
        <v>50</v>
      </c>
      <c r="BF16749" s="101" t="s">
        <v>58</v>
      </c>
      <c r="BK16749" s="98" t="s">
        <v>70</v>
      </c>
    </row>
    <row r="16750" spans="17:63" ht="29.25" customHeight="1" x14ac:dyDescent="0.2">
      <c r="Q16750" s="92" t="s">
        <v>50</v>
      </c>
      <c r="BF16750" s="101" t="s">
        <v>58</v>
      </c>
      <c r="BK16750" s="98" t="s">
        <v>70</v>
      </c>
    </row>
    <row r="16751" spans="17:63" ht="29.25" customHeight="1" x14ac:dyDescent="0.2">
      <c r="Q16751" s="92" t="s">
        <v>50</v>
      </c>
      <c r="BF16751" s="101" t="s">
        <v>58</v>
      </c>
      <c r="BK16751" s="98" t="s">
        <v>70</v>
      </c>
    </row>
    <row r="16752" spans="17:63" ht="29.25" customHeight="1" x14ac:dyDescent="0.2">
      <c r="Q16752" s="92" t="s">
        <v>50</v>
      </c>
      <c r="BF16752" s="101" t="s">
        <v>58</v>
      </c>
      <c r="BK16752" s="98" t="s">
        <v>70</v>
      </c>
    </row>
    <row r="16753" spans="17:63" ht="29.25" customHeight="1" x14ac:dyDescent="0.2">
      <c r="Q16753" s="92" t="s">
        <v>50</v>
      </c>
      <c r="BF16753" s="101" t="s">
        <v>58</v>
      </c>
      <c r="BK16753" s="98" t="s">
        <v>70</v>
      </c>
    </row>
    <row r="16754" spans="17:63" ht="29.25" customHeight="1" x14ac:dyDescent="0.2">
      <c r="Q16754" s="92" t="s">
        <v>50</v>
      </c>
      <c r="BF16754" s="101" t="s">
        <v>58</v>
      </c>
      <c r="BK16754" s="98" t="s">
        <v>70</v>
      </c>
    </row>
    <row r="16755" spans="17:63" ht="29.25" customHeight="1" x14ac:dyDescent="0.2">
      <c r="Q16755" s="92" t="s">
        <v>50</v>
      </c>
      <c r="BF16755" s="101" t="s">
        <v>58</v>
      </c>
      <c r="BK16755" s="98" t="s">
        <v>70</v>
      </c>
    </row>
    <row r="16756" spans="17:63" ht="29.25" customHeight="1" x14ac:dyDescent="0.2">
      <c r="Q16756" s="92" t="s">
        <v>50</v>
      </c>
      <c r="BF16756" s="101" t="s">
        <v>58</v>
      </c>
      <c r="BK16756" s="98" t="s">
        <v>70</v>
      </c>
    </row>
    <row r="16757" spans="17:63" ht="29.25" customHeight="1" x14ac:dyDescent="0.2">
      <c r="Q16757" s="92" t="s">
        <v>50</v>
      </c>
      <c r="BF16757" s="101" t="s">
        <v>58</v>
      </c>
      <c r="BK16757" s="98" t="s">
        <v>70</v>
      </c>
    </row>
    <row r="16758" spans="17:63" ht="29.25" customHeight="1" x14ac:dyDescent="0.2">
      <c r="Q16758" s="92" t="s">
        <v>50</v>
      </c>
      <c r="BF16758" s="101" t="s">
        <v>58</v>
      </c>
      <c r="BK16758" s="98" t="s">
        <v>70</v>
      </c>
    </row>
    <row r="16759" spans="17:63" ht="29.25" customHeight="1" x14ac:dyDescent="0.2">
      <c r="Q16759" s="92" t="s">
        <v>50</v>
      </c>
      <c r="BF16759" s="101" t="s">
        <v>58</v>
      </c>
      <c r="BK16759" s="98" t="s">
        <v>70</v>
      </c>
    </row>
    <row r="16760" spans="17:63" ht="29.25" customHeight="1" x14ac:dyDescent="0.2">
      <c r="Q16760" s="92" t="s">
        <v>50</v>
      </c>
      <c r="BF16760" s="101" t="s">
        <v>58</v>
      </c>
      <c r="BK16760" s="98" t="s">
        <v>70</v>
      </c>
    </row>
    <row r="16761" spans="17:63" ht="29.25" customHeight="1" x14ac:dyDescent="0.2">
      <c r="Q16761" s="92" t="s">
        <v>50</v>
      </c>
      <c r="BF16761" s="101" t="s">
        <v>58</v>
      </c>
      <c r="BK16761" s="98" t="s">
        <v>70</v>
      </c>
    </row>
    <row r="16762" spans="17:63" ht="29.25" customHeight="1" x14ac:dyDescent="0.2">
      <c r="Q16762" s="92" t="s">
        <v>50</v>
      </c>
      <c r="BF16762" s="101" t="s">
        <v>58</v>
      </c>
      <c r="BK16762" s="98" t="s">
        <v>70</v>
      </c>
    </row>
    <row r="16763" spans="17:63" ht="29.25" customHeight="1" x14ac:dyDescent="0.2">
      <c r="Q16763" s="92" t="s">
        <v>50</v>
      </c>
      <c r="BF16763" s="101" t="s">
        <v>58</v>
      </c>
      <c r="BK16763" s="98" t="s">
        <v>70</v>
      </c>
    </row>
    <row r="16764" spans="17:63" ht="29.25" customHeight="1" x14ac:dyDescent="0.2">
      <c r="Q16764" s="92" t="s">
        <v>50</v>
      </c>
      <c r="BF16764" s="101" t="s">
        <v>58</v>
      </c>
      <c r="BK16764" s="98" t="s">
        <v>70</v>
      </c>
    </row>
    <row r="16765" spans="17:63" ht="29.25" customHeight="1" x14ac:dyDescent="0.2">
      <c r="Q16765" s="92" t="s">
        <v>50</v>
      </c>
      <c r="BF16765" s="101" t="s">
        <v>58</v>
      </c>
      <c r="BK16765" s="98" t="s">
        <v>70</v>
      </c>
    </row>
    <row r="16766" spans="17:63" ht="29.25" customHeight="1" x14ac:dyDescent="0.2">
      <c r="Q16766" s="92" t="s">
        <v>50</v>
      </c>
      <c r="BF16766" s="101" t="s">
        <v>58</v>
      </c>
      <c r="BK16766" s="98" t="s">
        <v>70</v>
      </c>
    </row>
    <row r="16767" spans="17:63" ht="29.25" customHeight="1" x14ac:dyDescent="0.2">
      <c r="Q16767" s="92" t="s">
        <v>50</v>
      </c>
      <c r="BF16767" s="101" t="s">
        <v>58</v>
      </c>
      <c r="BK16767" s="98" t="s">
        <v>70</v>
      </c>
    </row>
    <row r="16768" spans="17:63" ht="29.25" customHeight="1" x14ac:dyDescent="0.2">
      <c r="Q16768" s="92" t="s">
        <v>50</v>
      </c>
      <c r="BF16768" s="101" t="s">
        <v>58</v>
      </c>
      <c r="BK16768" s="98" t="s">
        <v>70</v>
      </c>
    </row>
    <row r="16769" spans="17:63" ht="29.25" customHeight="1" x14ac:dyDescent="0.2">
      <c r="Q16769" s="92" t="s">
        <v>50</v>
      </c>
      <c r="BF16769" s="101" t="s">
        <v>58</v>
      </c>
      <c r="BK16769" s="98" t="s">
        <v>70</v>
      </c>
    </row>
    <row r="16770" spans="17:63" ht="29.25" customHeight="1" x14ac:dyDescent="0.2">
      <c r="Q16770" s="92" t="s">
        <v>50</v>
      </c>
      <c r="BF16770" s="101" t="s">
        <v>58</v>
      </c>
      <c r="BK16770" s="98" t="s">
        <v>70</v>
      </c>
    </row>
    <row r="16771" spans="17:63" ht="29.25" customHeight="1" x14ac:dyDescent="0.2">
      <c r="Q16771" s="92" t="s">
        <v>50</v>
      </c>
      <c r="BF16771" s="101" t="s">
        <v>58</v>
      </c>
      <c r="BK16771" s="98" t="s">
        <v>70</v>
      </c>
    </row>
    <row r="16772" spans="17:63" ht="29.25" customHeight="1" x14ac:dyDescent="0.2">
      <c r="Q16772" s="92" t="s">
        <v>50</v>
      </c>
      <c r="BF16772" s="101" t="s">
        <v>58</v>
      </c>
      <c r="BK16772" s="98" t="s">
        <v>70</v>
      </c>
    </row>
    <row r="16773" spans="17:63" ht="29.25" customHeight="1" x14ac:dyDescent="0.2">
      <c r="Q16773" s="92" t="s">
        <v>50</v>
      </c>
      <c r="BF16773" s="101" t="s">
        <v>58</v>
      </c>
      <c r="BK16773" s="98" t="s">
        <v>70</v>
      </c>
    </row>
    <row r="16774" spans="17:63" ht="29.25" customHeight="1" x14ac:dyDescent="0.2">
      <c r="Q16774" s="92" t="s">
        <v>50</v>
      </c>
      <c r="BF16774" s="101" t="s">
        <v>58</v>
      </c>
      <c r="BK16774" s="98" t="s">
        <v>70</v>
      </c>
    </row>
    <row r="16775" spans="17:63" ht="29.25" customHeight="1" x14ac:dyDescent="0.2">
      <c r="Q16775" s="92" t="s">
        <v>50</v>
      </c>
      <c r="BF16775" s="101" t="s">
        <v>58</v>
      </c>
      <c r="BK16775" s="98" t="s">
        <v>70</v>
      </c>
    </row>
    <row r="16776" spans="17:63" ht="29.25" customHeight="1" x14ac:dyDescent="0.2">
      <c r="Q16776" s="92" t="s">
        <v>50</v>
      </c>
      <c r="BF16776" s="101" t="s">
        <v>58</v>
      </c>
      <c r="BK16776" s="98" t="s">
        <v>70</v>
      </c>
    </row>
    <row r="16777" spans="17:63" ht="29.25" customHeight="1" x14ac:dyDescent="0.2">
      <c r="Q16777" s="92" t="s">
        <v>50</v>
      </c>
      <c r="BF16777" s="101" t="s">
        <v>58</v>
      </c>
      <c r="BK16777" s="98" t="s">
        <v>70</v>
      </c>
    </row>
    <row r="16778" spans="17:63" ht="29.25" customHeight="1" x14ac:dyDescent="0.2">
      <c r="Q16778" s="92" t="s">
        <v>50</v>
      </c>
      <c r="BF16778" s="101" t="s">
        <v>58</v>
      </c>
      <c r="BK16778" s="98" t="s">
        <v>70</v>
      </c>
    </row>
    <row r="16779" spans="17:63" ht="29.25" customHeight="1" x14ac:dyDescent="0.2">
      <c r="Q16779" s="92" t="s">
        <v>50</v>
      </c>
      <c r="BF16779" s="101" t="s">
        <v>58</v>
      </c>
      <c r="BK16779" s="98" t="s">
        <v>70</v>
      </c>
    </row>
    <row r="16780" spans="17:63" ht="29.25" customHeight="1" x14ac:dyDescent="0.2">
      <c r="Q16780" s="92" t="s">
        <v>50</v>
      </c>
      <c r="BF16780" s="101" t="s">
        <v>58</v>
      </c>
      <c r="BK16780" s="98" t="s">
        <v>70</v>
      </c>
    </row>
    <row r="16781" spans="17:63" ht="29.25" customHeight="1" x14ac:dyDescent="0.2">
      <c r="Q16781" s="92" t="s">
        <v>50</v>
      </c>
      <c r="BF16781" s="101" t="s">
        <v>58</v>
      </c>
      <c r="BK16781" s="98" t="s">
        <v>70</v>
      </c>
    </row>
    <row r="16782" spans="17:63" ht="29.25" customHeight="1" x14ac:dyDescent="0.2">
      <c r="Q16782" s="92" t="s">
        <v>50</v>
      </c>
      <c r="BF16782" s="101" t="s">
        <v>58</v>
      </c>
      <c r="BK16782" s="98" t="s">
        <v>70</v>
      </c>
    </row>
    <row r="16783" spans="17:63" ht="29.25" customHeight="1" x14ac:dyDescent="0.2">
      <c r="Q16783" s="92" t="s">
        <v>50</v>
      </c>
      <c r="BF16783" s="101" t="s">
        <v>58</v>
      </c>
      <c r="BK16783" s="98" t="s">
        <v>70</v>
      </c>
    </row>
    <row r="16784" spans="17:63" ht="29.25" customHeight="1" x14ac:dyDescent="0.2">
      <c r="Q16784" s="92" t="s">
        <v>50</v>
      </c>
      <c r="BF16784" s="101" t="s">
        <v>58</v>
      </c>
      <c r="BK16784" s="98" t="s">
        <v>70</v>
      </c>
    </row>
    <row r="16785" spans="17:63" ht="29.25" customHeight="1" x14ac:dyDescent="0.2">
      <c r="Q16785" s="92" t="s">
        <v>50</v>
      </c>
      <c r="BF16785" s="101" t="s">
        <v>58</v>
      </c>
      <c r="BK16785" s="98" t="s">
        <v>70</v>
      </c>
    </row>
    <row r="16786" spans="17:63" ht="29.25" customHeight="1" x14ac:dyDescent="0.2">
      <c r="Q16786" s="92" t="s">
        <v>50</v>
      </c>
      <c r="BF16786" s="101" t="s">
        <v>58</v>
      </c>
      <c r="BK16786" s="98" t="s">
        <v>70</v>
      </c>
    </row>
    <row r="16787" spans="17:63" ht="29.25" customHeight="1" x14ac:dyDescent="0.2">
      <c r="Q16787" s="92" t="s">
        <v>50</v>
      </c>
      <c r="BF16787" s="101" t="s">
        <v>58</v>
      </c>
      <c r="BK16787" s="98" t="s">
        <v>70</v>
      </c>
    </row>
    <row r="16788" spans="17:63" ht="29.25" customHeight="1" x14ac:dyDescent="0.2">
      <c r="Q16788" s="92" t="s">
        <v>50</v>
      </c>
      <c r="BF16788" s="101" t="s">
        <v>58</v>
      </c>
      <c r="BK16788" s="98" t="s">
        <v>70</v>
      </c>
    </row>
    <row r="16789" spans="17:63" ht="29.25" customHeight="1" x14ac:dyDescent="0.2">
      <c r="Q16789" s="92" t="s">
        <v>50</v>
      </c>
      <c r="BF16789" s="101" t="s">
        <v>58</v>
      </c>
      <c r="BK16789" s="98" t="s">
        <v>70</v>
      </c>
    </row>
    <row r="16790" spans="17:63" ht="29.25" customHeight="1" x14ac:dyDescent="0.2">
      <c r="Q16790" s="92" t="s">
        <v>50</v>
      </c>
      <c r="BF16790" s="101" t="s">
        <v>58</v>
      </c>
      <c r="BK16790" s="98" t="s">
        <v>70</v>
      </c>
    </row>
    <row r="16791" spans="17:63" ht="29.25" customHeight="1" x14ac:dyDescent="0.2">
      <c r="Q16791" s="92" t="s">
        <v>50</v>
      </c>
      <c r="BF16791" s="101" t="s">
        <v>58</v>
      </c>
      <c r="BK16791" s="98" t="s">
        <v>70</v>
      </c>
    </row>
    <row r="16792" spans="17:63" ht="29.25" customHeight="1" x14ac:dyDescent="0.2">
      <c r="Q16792" s="92" t="s">
        <v>50</v>
      </c>
      <c r="BF16792" s="101" t="s">
        <v>58</v>
      </c>
      <c r="BK16792" s="98" t="s">
        <v>70</v>
      </c>
    </row>
    <row r="16793" spans="17:63" ht="29.25" customHeight="1" x14ac:dyDescent="0.2">
      <c r="Q16793" s="92" t="s">
        <v>50</v>
      </c>
      <c r="BF16793" s="101" t="s">
        <v>58</v>
      </c>
      <c r="BK16793" s="98" t="s">
        <v>70</v>
      </c>
    </row>
    <row r="16794" spans="17:63" ht="29.25" customHeight="1" x14ac:dyDescent="0.2">
      <c r="Q16794" s="92" t="s">
        <v>50</v>
      </c>
      <c r="BF16794" s="101" t="s">
        <v>58</v>
      </c>
      <c r="BK16794" s="98" t="s">
        <v>70</v>
      </c>
    </row>
    <row r="16795" spans="17:63" ht="29.25" customHeight="1" x14ac:dyDescent="0.2">
      <c r="Q16795" s="92" t="s">
        <v>50</v>
      </c>
      <c r="BF16795" s="101" t="s">
        <v>58</v>
      </c>
      <c r="BK16795" s="98" t="s">
        <v>70</v>
      </c>
    </row>
    <row r="16796" spans="17:63" ht="29.25" customHeight="1" x14ac:dyDescent="0.2">
      <c r="Q16796" s="92" t="s">
        <v>50</v>
      </c>
      <c r="BF16796" s="101" t="s">
        <v>58</v>
      </c>
      <c r="BK16796" s="98" t="s">
        <v>70</v>
      </c>
    </row>
    <row r="16797" spans="17:63" ht="29.25" customHeight="1" x14ac:dyDescent="0.2">
      <c r="Q16797" s="92" t="s">
        <v>50</v>
      </c>
      <c r="BF16797" s="101" t="s">
        <v>58</v>
      </c>
      <c r="BK16797" s="98" t="s">
        <v>70</v>
      </c>
    </row>
    <row r="16798" spans="17:63" ht="29.25" customHeight="1" x14ac:dyDescent="0.2">
      <c r="Q16798" s="92" t="s">
        <v>50</v>
      </c>
      <c r="BF16798" s="101" t="s">
        <v>58</v>
      </c>
      <c r="BK16798" s="98" t="s">
        <v>70</v>
      </c>
    </row>
    <row r="16799" spans="17:63" ht="29.25" customHeight="1" x14ac:dyDescent="0.2">
      <c r="Q16799" s="92" t="s">
        <v>50</v>
      </c>
      <c r="BF16799" s="101" t="s">
        <v>58</v>
      </c>
      <c r="BK16799" s="98" t="s">
        <v>70</v>
      </c>
    </row>
    <row r="16800" spans="17:63" ht="29.25" customHeight="1" x14ac:dyDescent="0.2">
      <c r="Q16800" s="92" t="s">
        <v>50</v>
      </c>
      <c r="BF16800" s="101" t="s">
        <v>58</v>
      </c>
      <c r="BK16800" s="98" t="s">
        <v>70</v>
      </c>
    </row>
    <row r="16801" spans="17:63" ht="29.25" customHeight="1" x14ac:dyDescent="0.2">
      <c r="Q16801" s="92" t="s">
        <v>50</v>
      </c>
      <c r="BF16801" s="101" t="s">
        <v>58</v>
      </c>
      <c r="BK16801" s="98" t="s">
        <v>70</v>
      </c>
    </row>
    <row r="16802" spans="17:63" ht="29.25" customHeight="1" x14ac:dyDescent="0.2">
      <c r="Q16802" s="92" t="s">
        <v>50</v>
      </c>
      <c r="BF16802" s="101" t="s">
        <v>58</v>
      </c>
      <c r="BK16802" s="98" t="s">
        <v>70</v>
      </c>
    </row>
    <row r="16803" spans="17:63" ht="29.25" customHeight="1" x14ac:dyDescent="0.2">
      <c r="Q16803" s="92" t="s">
        <v>50</v>
      </c>
      <c r="BF16803" s="101" t="s">
        <v>58</v>
      </c>
      <c r="BK16803" s="98" t="s">
        <v>70</v>
      </c>
    </row>
    <row r="16804" spans="17:63" ht="29.25" customHeight="1" x14ac:dyDescent="0.2">
      <c r="Q16804" s="92" t="s">
        <v>50</v>
      </c>
      <c r="BF16804" s="101" t="s">
        <v>58</v>
      </c>
      <c r="BK16804" s="98" t="s">
        <v>70</v>
      </c>
    </row>
    <row r="16805" spans="17:63" ht="29.25" customHeight="1" x14ac:dyDescent="0.2">
      <c r="Q16805" s="92" t="s">
        <v>50</v>
      </c>
      <c r="BF16805" s="101" t="s">
        <v>58</v>
      </c>
      <c r="BK16805" s="98" t="s">
        <v>70</v>
      </c>
    </row>
    <row r="16806" spans="17:63" ht="29.25" customHeight="1" x14ac:dyDescent="0.2">
      <c r="Q16806" s="92" t="s">
        <v>50</v>
      </c>
      <c r="BF16806" s="101" t="s">
        <v>58</v>
      </c>
      <c r="BK16806" s="98" t="s">
        <v>70</v>
      </c>
    </row>
    <row r="16807" spans="17:63" ht="29.25" customHeight="1" x14ac:dyDescent="0.2">
      <c r="Q16807" s="92" t="s">
        <v>50</v>
      </c>
      <c r="BF16807" s="101" t="s">
        <v>58</v>
      </c>
      <c r="BK16807" s="98" t="s">
        <v>70</v>
      </c>
    </row>
    <row r="16808" spans="17:63" ht="29.25" customHeight="1" x14ac:dyDescent="0.2">
      <c r="Q16808" s="92" t="s">
        <v>50</v>
      </c>
      <c r="BF16808" s="101" t="s">
        <v>58</v>
      </c>
      <c r="BK16808" s="98" t="s">
        <v>70</v>
      </c>
    </row>
    <row r="16809" spans="17:63" ht="29.25" customHeight="1" x14ac:dyDescent="0.2">
      <c r="Q16809" s="92" t="s">
        <v>50</v>
      </c>
      <c r="BF16809" s="101" t="s">
        <v>58</v>
      </c>
      <c r="BK16809" s="98" t="s">
        <v>70</v>
      </c>
    </row>
    <row r="16810" spans="17:63" ht="29.25" customHeight="1" x14ac:dyDescent="0.2">
      <c r="Q16810" s="92" t="s">
        <v>50</v>
      </c>
      <c r="BF16810" s="101" t="s">
        <v>58</v>
      </c>
      <c r="BK16810" s="98" t="s">
        <v>70</v>
      </c>
    </row>
    <row r="16811" spans="17:63" ht="29.25" customHeight="1" x14ac:dyDescent="0.2">
      <c r="Q16811" s="92" t="s">
        <v>50</v>
      </c>
      <c r="BF16811" s="101" t="s">
        <v>58</v>
      </c>
      <c r="BK16811" s="98" t="s">
        <v>70</v>
      </c>
    </row>
    <row r="16812" spans="17:63" ht="29.25" customHeight="1" x14ac:dyDescent="0.2">
      <c r="Q16812" s="92" t="s">
        <v>50</v>
      </c>
      <c r="BF16812" s="101" t="s">
        <v>58</v>
      </c>
      <c r="BK16812" s="98" t="s">
        <v>70</v>
      </c>
    </row>
    <row r="16813" spans="17:63" ht="29.25" customHeight="1" x14ac:dyDescent="0.2">
      <c r="Q16813" s="92" t="s">
        <v>50</v>
      </c>
      <c r="BF16813" s="101" t="s">
        <v>58</v>
      </c>
      <c r="BK16813" s="98" t="s">
        <v>70</v>
      </c>
    </row>
    <row r="16814" spans="17:63" ht="29.25" customHeight="1" x14ac:dyDescent="0.2">
      <c r="Q16814" s="92" t="s">
        <v>50</v>
      </c>
      <c r="BF16814" s="101" t="s">
        <v>58</v>
      </c>
      <c r="BK16814" s="98" t="s">
        <v>70</v>
      </c>
    </row>
    <row r="16815" spans="17:63" ht="29.25" customHeight="1" x14ac:dyDescent="0.2">
      <c r="Q16815" s="92" t="s">
        <v>50</v>
      </c>
      <c r="BF16815" s="101" t="s">
        <v>58</v>
      </c>
      <c r="BK16815" s="98" t="s">
        <v>70</v>
      </c>
    </row>
    <row r="16816" spans="17:63" ht="29.25" customHeight="1" x14ac:dyDescent="0.2">
      <c r="Q16816" s="92" t="s">
        <v>50</v>
      </c>
      <c r="BF16816" s="101" t="s">
        <v>58</v>
      </c>
      <c r="BK16816" s="98" t="s">
        <v>70</v>
      </c>
    </row>
    <row r="16817" spans="17:63" ht="29.25" customHeight="1" x14ac:dyDescent="0.2">
      <c r="Q16817" s="92" t="s">
        <v>50</v>
      </c>
      <c r="BF16817" s="101" t="s">
        <v>58</v>
      </c>
      <c r="BK16817" s="98" t="s">
        <v>70</v>
      </c>
    </row>
    <row r="16818" spans="17:63" ht="29.25" customHeight="1" x14ac:dyDescent="0.2">
      <c r="Q16818" s="92" t="s">
        <v>50</v>
      </c>
      <c r="BF16818" s="101" t="s">
        <v>58</v>
      </c>
      <c r="BK16818" s="98" t="s">
        <v>70</v>
      </c>
    </row>
    <row r="16819" spans="17:63" ht="29.25" customHeight="1" x14ac:dyDescent="0.2">
      <c r="Q16819" s="92" t="s">
        <v>50</v>
      </c>
      <c r="BF16819" s="101" t="s">
        <v>58</v>
      </c>
      <c r="BK16819" s="98" t="s">
        <v>70</v>
      </c>
    </row>
    <row r="16820" spans="17:63" ht="29.25" customHeight="1" x14ac:dyDescent="0.2">
      <c r="Q16820" s="92" t="s">
        <v>50</v>
      </c>
      <c r="BF16820" s="101" t="s">
        <v>58</v>
      </c>
      <c r="BK16820" s="98" t="s">
        <v>70</v>
      </c>
    </row>
    <row r="16821" spans="17:63" ht="29.25" customHeight="1" x14ac:dyDescent="0.2">
      <c r="Q16821" s="92" t="s">
        <v>50</v>
      </c>
      <c r="BF16821" s="101" t="s">
        <v>58</v>
      </c>
      <c r="BK16821" s="98" t="s">
        <v>70</v>
      </c>
    </row>
    <row r="16822" spans="17:63" ht="29.25" customHeight="1" x14ac:dyDescent="0.2">
      <c r="Q16822" s="92" t="s">
        <v>50</v>
      </c>
      <c r="BF16822" s="101" t="s">
        <v>58</v>
      </c>
      <c r="BK16822" s="98" t="s">
        <v>70</v>
      </c>
    </row>
    <row r="16823" spans="17:63" ht="29.25" customHeight="1" x14ac:dyDescent="0.2">
      <c r="Q16823" s="92" t="s">
        <v>50</v>
      </c>
      <c r="BF16823" s="101" t="s">
        <v>58</v>
      </c>
      <c r="BK16823" s="98" t="s">
        <v>70</v>
      </c>
    </row>
    <row r="16824" spans="17:63" ht="29.25" customHeight="1" x14ac:dyDescent="0.2">
      <c r="Q16824" s="92" t="s">
        <v>50</v>
      </c>
      <c r="BF16824" s="101" t="s">
        <v>58</v>
      </c>
      <c r="BK16824" s="98" t="s">
        <v>70</v>
      </c>
    </row>
    <row r="16825" spans="17:63" ht="29.25" customHeight="1" x14ac:dyDescent="0.2">
      <c r="Q16825" s="92" t="s">
        <v>50</v>
      </c>
      <c r="BF16825" s="101" t="s">
        <v>58</v>
      </c>
      <c r="BK16825" s="98" t="s">
        <v>70</v>
      </c>
    </row>
    <row r="16826" spans="17:63" ht="29.25" customHeight="1" x14ac:dyDescent="0.2">
      <c r="Q16826" s="92" t="s">
        <v>50</v>
      </c>
      <c r="BF16826" s="101" t="s">
        <v>58</v>
      </c>
      <c r="BK16826" s="98" t="s">
        <v>70</v>
      </c>
    </row>
    <row r="16827" spans="17:63" ht="29.25" customHeight="1" x14ac:dyDescent="0.2">
      <c r="Q16827" s="92" t="s">
        <v>50</v>
      </c>
      <c r="BF16827" s="101" t="s">
        <v>58</v>
      </c>
      <c r="BK16827" s="98" t="s">
        <v>70</v>
      </c>
    </row>
    <row r="16828" spans="17:63" ht="29.25" customHeight="1" x14ac:dyDescent="0.2">
      <c r="Q16828" s="92" t="s">
        <v>50</v>
      </c>
      <c r="BF16828" s="101" t="s">
        <v>58</v>
      </c>
      <c r="BK16828" s="98" t="s">
        <v>70</v>
      </c>
    </row>
    <row r="16829" spans="17:63" ht="29.25" customHeight="1" x14ac:dyDescent="0.2">
      <c r="Q16829" s="92" t="s">
        <v>50</v>
      </c>
      <c r="BF16829" s="101" t="s">
        <v>58</v>
      </c>
      <c r="BK16829" s="98" t="s">
        <v>70</v>
      </c>
    </row>
    <row r="16830" spans="17:63" ht="29.25" customHeight="1" x14ac:dyDescent="0.2">
      <c r="Q16830" s="92" t="s">
        <v>50</v>
      </c>
      <c r="BF16830" s="101" t="s">
        <v>58</v>
      </c>
      <c r="BK16830" s="98" t="s">
        <v>70</v>
      </c>
    </row>
    <row r="16831" spans="17:63" ht="29.25" customHeight="1" x14ac:dyDescent="0.2">
      <c r="Q16831" s="92" t="s">
        <v>50</v>
      </c>
      <c r="BF16831" s="101" t="s">
        <v>58</v>
      </c>
      <c r="BK16831" s="98" t="s">
        <v>70</v>
      </c>
    </row>
    <row r="16832" spans="17:63" ht="29.25" customHeight="1" x14ac:dyDescent="0.2">
      <c r="Q16832" s="92" t="s">
        <v>50</v>
      </c>
      <c r="BF16832" s="101" t="s">
        <v>58</v>
      </c>
      <c r="BK16832" s="98" t="s">
        <v>70</v>
      </c>
    </row>
    <row r="16833" spans="17:63" ht="29.25" customHeight="1" x14ac:dyDescent="0.2">
      <c r="Q16833" s="92" t="s">
        <v>50</v>
      </c>
      <c r="BF16833" s="101" t="s">
        <v>58</v>
      </c>
      <c r="BK16833" s="98" t="s">
        <v>70</v>
      </c>
    </row>
    <row r="16834" spans="17:63" ht="29.25" customHeight="1" x14ac:dyDescent="0.2">
      <c r="Q16834" s="92" t="s">
        <v>50</v>
      </c>
      <c r="BF16834" s="101" t="s">
        <v>58</v>
      </c>
      <c r="BK16834" s="98" t="s">
        <v>70</v>
      </c>
    </row>
    <row r="16835" spans="17:63" ht="29.25" customHeight="1" x14ac:dyDescent="0.2">
      <c r="Q16835" s="92" t="s">
        <v>50</v>
      </c>
      <c r="BF16835" s="101" t="s">
        <v>58</v>
      </c>
      <c r="BK16835" s="98" t="s">
        <v>70</v>
      </c>
    </row>
    <row r="16836" spans="17:63" ht="29.25" customHeight="1" x14ac:dyDescent="0.2">
      <c r="Q16836" s="92" t="s">
        <v>50</v>
      </c>
      <c r="BF16836" s="101" t="s">
        <v>58</v>
      </c>
      <c r="BK16836" s="98" t="s">
        <v>70</v>
      </c>
    </row>
    <row r="16837" spans="17:63" ht="29.25" customHeight="1" x14ac:dyDescent="0.2">
      <c r="Q16837" s="92" t="s">
        <v>50</v>
      </c>
      <c r="BF16837" s="101" t="s">
        <v>58</v>
      </c>
      <c r="BK16837" s="98" t="s">
        <v>70</v>
      </c>
    </row>
    <row r="16838" spans="17:63" ht="29.25" customHeight="1" x14ac:dyDescent="0.2">
      <c r="Q16838" s="92" t="s">
        <v>50</v>
      </c>
      <c r="BF16838" s="101" t="s">
        <v>58</v>
      </c>
      <c r="BK16838" s="98" t="s">
        <v>70</v>
      </c>
    </row>
    <row r="16839" spans="17:63" ht="29.25" customHeight="1" x14ac:dyDescent="0.2">
      <c r="Q16839" s="92" t="s">
        <v>50</v>
      </c>
      <c r="BF16839" s="101" t="s">
        <v>58</v>
      </c>
      <c r="BK16839" s="98" t="s">
        <v>70</v>
      </c>
    </row>
    <row r="16840" spans="17:63" ht="29.25" customHeight="1" x14ac:dyDescent="0.2">
      <c r="Q16840" s="92" t="s">
        <v>50</v>
      </c>
      <c r="BF16840" s="101" t="s">
        <v>58</v>
      </c>
      <c r="BK16840" s="98" t="s">
        <v>70</v>
      </c>
    </row>
    <row r="16841" spans="17:63" ht="29.25" customHeight="1" x14ac:dyDescent="0.2">
      <c r="Q16841" s="92" t="s">
        <v>50</v>
      </c>
      <c r="BF16841" s="101" t="s">
        <v>58</v>
      </c>
      <c r="BK16841" s="98" t="s">
        <v>70</v>
      </c>
    </row>
    <row r="16842" spans="17:63" ht="29.25" customHeight="1" x14ac:dyDescent="0.2">
      <c r="Q16842" s="92" t="s">
        <v>50</v>
      </c>
      <c r="BF16842" s="101" t="s">
        <v>58</v>
      </c>
      <c r="BK16842" s="98" t="s">
        <v>70</v>
      </c>
    </row>
    <row r="16843" spans="17:63" ht="29.25" customHeight="1" x14ac:dyDescent="0.2">
      <c r="Q16843" s="92" t="s">
        <v>50</v>
      </c>
      <c r="BF16843" s="101" t="s">
        <v>58</v>
      </c>
      <c r="BK16843" s="98" t="s">
        <v>70</v>
      </c>
    </row>
    <row r="16844" spans="17:63" ht="29.25" customHeight="1" x14ac:dyDescent="0.2">
      <c r="Q16844" s="92" t="s">
        <v>50</v>
      </c>
      <c r="BF16844" s="101" t="s">
        <v>58</v>
      </c>
      <c r="BK16844" s="98" t="s">
        <v>70</v>
      </c>
    </row>
    <row r="16845" spans="17:63" ht="29.25" customHeight="1" x14ac:dyDescent="0.2">
      <c r="Q16845" s="92" t="s">
        <v>50</v>
      </c>
      <c r="BF16845" s="101" t="s">
        <v>58</v>
      </c>
      <c r="BK16845" s="98" t="s">
        <v>70</v>
      </c>
    </row>
    <row r="16846" spans="17:63" ht="29.25" customHeight="1" x14ac:dyDescent="0.2">
      <c r="Q16846" s="92" t="s">
        <v>50</v>
      </c>
      <c r="BF16846" s="101" t="s">
        <v>58</v>
      </c>
      <c r="BK16846" s="98" t="s">
        <v>70</v>
      </c>
    </row>
    <row r="16847" spans="17:63" ht="29.25" customHeight="1" x14ac:dyDescent="0.2">
      <c r="Q16847" s="92" t="s">
        <v>50</v>
      </c>
      <c r="BF16847" s="101" t="s">
        <v>58</v>
      </c>
      <c r="BK16847" s="98" t="s">
        <v>70</v>
      </c>
    </row>
    <row r="16848" spans="17:63" ht="29.25" customHeight="1" x14ac:dyDescent="0.2">
      <c r="Q16848" s="92" t="s">
        <v>50</v>
      </c>
      <c r="BF16848" s="101" t="s">
        <v>58</v>
      </c>
      <c r="BK16848" s="98" t="s">
        <v>70</v>
      </c>
    </row>
    <row r="16849" spans="17:63" ht="29.25" customHeight="1" x14ac:dyDescent="0.2">
      <c r="Q16849" s="92" t="s">
        <v>50</v>
      </c>
      <c r="BF16849" s="101" t="s">
        <v>58</v>
      </c>
      <c r="BK16849" s="98" t="s">
        <v>70</v>
      </c>
    </row>
    <row r="16850" spans="17:63" ht="29.25" customHeight="1" x14ac:dyDescent="0.2">
      <c r="Q16850" s="92" t="s">
        <v>50</v>
      </c>
      <c r="BF16850" s="101" t="s">
        <v>58</v>
      </c>
      <c r="BK16850" s="98" t="s">
        <v>70</v>
      </c>
    </row>
    <row r="16851" spans="17:63" ht="29.25" customHeight="1" x14ac:dyDescent="0.2">
      <c r="Q16851" s="92" t="s">
        <v>50</v>
      </c>
      <c r="BF16851" s="101" t="s">
        <v>58</v>
      </c>
      <c r="BK16851" s="98" t="s">
        <v>70</v>
      </c>
    </row>
    <row r="16852" spans="17:63" ht="29.25" customHeight="1" x14ac:dyDescent="0.2">
      <c r="Q16852" s="92" t="s">
        <v>50</v>
      </c>
      <c r="BF16852" s="101" t="s">
        <v>58</v>
      </c>
      <c r="BK16852" s="98" t="s">
        <v>70</v>
      </c>
    </row>
    <row r="16853" spans="17:63" ht="29.25" customHeight="1" x14ac:dyDescent="0.2">
      <c r="Q16853" s="92" t="s">
        <v>50</v>
      </c>
      <c r="BF16853" s="101" t="s">
        <v>58</v>
      </c>
      <c r="BK16853" s="98" t="s">
        <v>70</v>
      </c>
    </row>
    <row r="16854" spans="17:63" ht="29.25" customHeight="1" x14ac:dyDescent="0.2">
      <c r="Q16854" s="92" t="s">
        <v>50</v>
      </c>
      <c r="BF16854" s="101" t="s">
        <v>58</v>
      </c>
      <c r="BK16854" s="98" t="s">
        <v>70</v>
      </c>
    </row>
    <row r="16855" spans="17:63" ht="29.25" customHeight="1" x14ac:dyDescent="0.2">
      <c r="Q16855" s="92" t="s">
        <v>50</v>
      </c>
      <c r="BF16855" s="101" t="s">
        <v>58</v>
      </c>
      <c r="BK16855" s="98" t="s">
        <v>70</v>
      </c>
    </row>
    <row r="16856" spans="17:63" ht="29.25" customHeight="1" x14ac:dyDescent="0.2">
      <c r="Q16856" s="92" t="s">
        <v>50</v>
      </c>
      <c r="BF16856" s="101" t="s">
        <v>58</v>
      </c>
      <c r="BK16856" s="98" t="s">
        <v>70</v>
      </c>
    </row>
    <row r="16857" spans="17:63" ht="29.25" customHeight="1" x14ac:dyDescent="0.2">
      <c r="Q16857" s="92" t="s">
        <v>50</v>
      </c>
      <c r="BF16857" s="101" t="s">
        <v>58</v>
      </c>
      <c r="BK16857" s="98" t="s">
        <v>70</v>
      </c>
    </row>
    <row r="16858" spans="17:63" ht="29.25" customHeight="1" x14ac:dyDescent="0.2">
      <c r="Q16858" s="92" t="s">
        <v>50</v>
      </c>
      <c r="BF16858" s="101" t="s">
        <v>58</v>
      </c>
      <c r="BK16858" s="98" t="s">
        <v>70</v>
      </c>
    </row>
    <row r="16859" spans="17:63" ht="29.25" customHeight="1" x14ac:dyDescent="0.2">
      <c r="Q16859" s="92" t="s">
        <v>50</v>
      </c>
      <c r="BF16859" s="101" t="s">
        <v>58</v>
      </c>
      <c r="BK16859" s="98" t="s">
        <v>70</v>
      </c>
    </row>
    <row r="16860" spans="17:63" ht="29.25" customHeight="1" x14ac:dyDescent="0.2">
      <c r="Q16860" s="92" t="s">
        <v>50</v>
      </c>
      <c r="BF16860" s="101" t="s">
        <v>58</v>
      </c>
      <c r="BK16860" s="98" t="s">
        <v>70</v>
      </c>
    </row>
    <row r="16861" spans="17:63" ht="29.25" customHeight="1" x14ac:dyDescent="0.2">
      <c r="Q16861" s="92" t="s">
        <v>50</v>
      </c>
      <c r="BF16861" s="101" t="s">
        <v>58</v>
      </c>
      <c r="BK16861" s="98" t="s">
        <v>70</v>
      </c>
    </row>
    <row r="16862" spans="17:63" ht="29.25" customHeight="1" x14ac:dyDescent="0.2">
      <c r="Q16862" s="92" t="s">
        <v>50</v>
      </c>
      <c r="BF16862" s="101" t="s">
        <v>58</v>
      </c>
      <c r="BK16862" s="98" t="s">
        <v>70</v>
      </c>
    </row>
    <row r="16863" spans="17:63" ht="29.25" customHeight="1" x14ac:dyDescent="0.2">
      <c r="Q16863" s="92" t="s">
        <v>50</v>
      </c>
      <c r="BF16863" s="101" t="s">
        <v>58</v>
      </c>
      <c r="BK16863" s="98" t="s">
        <v>70</v>
      </c>
    </row>
    <row r="16864" spans="17:63" ht="29.25" customHeight="1" x14ac:dyDescent="0.2">
      <c r="Q16864" s="92" t="s">
        <v>50</v>
      </c>
      <c r="BF16864" s="101" t="s">
        <v>58</v>
      </c>
      <c r="BK16864" s="98" t="s">
        <v>70</v>
      </c>
    </row>
    <row r="16865" spans="17:63" ht="29.25" customHeight="1" x14ac:dyDescent="0.2">
      <c r="Q16865" s="92" t="s">
        <v>50</v>
      </c>
      <c r="BF16865" s="101" t="s">
        <v>58</v>
      </c>
      <c r="BK16865" s="98" t="s">
        <v>70</v>
      </c>
    </row>
    <row r="16866" spans="17:63" ht="29.25" customHeight="1" x14ac:dyDescent="0.2">
      <c r="Q16866" s="92" t="s">
        <v>50</v>
      </c>
      <c r="BF16866" s="101" t="s">
        <v>58</v>
      </c>
      <c r="BK16866" s="98" t="s">
        <v>70</v>
      </c>
    </row>
    <row r="16867" spans="17:63" ht="29.25" customHeight="1" x14ac:dyDescent="0.2">
      <c r="Q16867" s="92" t="s">
        <v>50</v>
      </c>
      <c r="BF16867" s="101" t="s">
        <v>58</v>
      </c>
      <c r="BK16867" s="98" t="s">
        <v>70</v>
      </c>
    </row>
    <row r="16868" spans="17:63" ht="29.25" customHeight="1" x14ac:dyDescent="0.2">
      <c r="Q16868" s="92" t="s">
        <v>50</v>
      </c>
      <c r="BF16868" s="101" t="s">
        <v>58</v>
      </c>
      <c r="BK16868" s="98" t="s">
        <v>70</v>
      </c>
    </row>
    <row r="16869" spans="17:63" ht="29.25" customHeight="1" x14ac:dyDescent="0.2">
      <c r="Q16869" s="92" t="s">
        <v>50</v>
      </c>
      <c r="BF16869" s="101" t="s">
        <v>58</v>
      </c>
      <c r="BK16869" s="98" t="s">
        <v>70</v>
      </c>
    </row>
    <row r="16870" spans="17:63" ht="29.25" customHeight="1" x14ac:dyDescent="0.2">
      <c r="Q16870" s="92" t="s">
        <v>50</v>
      </c>
      <c r="BF16870" s="101" t="s">
        <v>58</v>
      </c>
      <c r="BK16870" s="98" t="s">
        <v>70</v>
      </c>
    </row>
    <row r="16871" spans="17:63" ht="29.25" customHeight="1" x14ac:dyDescent="0.2">
      <c r="Q16871" s="92" t="s">
        <v>50</v>
      </c>
      <c r="BF16871" s="101" t="s">
        <v>58</v>
      </c>
      <c r="BK16871" s="98" t="s">
        <v>70</v>
      </c>
    </row>
    <row r="16872" spans="17:63" ht="29.25" customHeight="1" x14ac:dyDescent="0.2">
      <c r="Q16872" s="92" t="s">
        <v>50</v>
      </c>
      <c r="BF16872" s="101" t="s">
        <v>58</v>
      </c>
      <c r="BK16872" s="98" t="s">
        <v>70</v>
      </c>
    </row>
    <row r="16873" spans="17:63" ht="29.25" customHeight="1" x14ac:dyDescent="0.2">
      <c r="Q16873" s="92" t="s">
        <v>50</v>
      </c>
      <c r="BF16873" s="101" t="s">
        <v>58</v>
      </c>
      <c r="BK16873" s="98" t="s">
        <v>70</v>
      </c>
    </row>
    <row r="16874" spans="17:63" ht="29.25" customHeight="1" x14ac:dyDescent="0.2">
      <c r="Q16874" s="92" t="s">
        <v>50</v>
      </c>
      <c r="BF16874" s="101" t="s">
        <v>58</v>
      </c>
      <c r="BK16874" s="98" t="s">
        <v>70</v>
      </c>
    </row>
    <row r="16875" spans="17:63" ht="29.25" customHeight="1" x14ac:dyDescent="0.2">
      <c r="Q16875" s="92" t="s">
        <v>50</v>
      </c>
      <c r="BF16875" s="101" t="s">
        <v>58</v>
      </c>
      <c r="BK16875" s="98" t="s">
        <v>70</v>
      </c>
    </row>
    <row r="16876" spans="17:63" ht="29.25" customHeight="1" x14ac:dyDescent="0.2">
      <c r="Q16876" s="92" t="s">
        <v>50</v>
      </c>
      <c r="BF16876" s="101" t="s">
        <v>58</v>
      </c>
      <c r="BK16876" s="98" t="s">
        <v>70</v>
      </c>
    </row>
    <row r="16877" spans="17:63" ht="29.25" customHeight="1" x14ac:dyDescent="0.2">
      <c r="Q16877" s="92" t="s">
        <v>50</v>
      </c>
      <c r="BF16877" s="101" t="s">
        <v>58</v>
      </c>
      <c r="BK16877" s="98" t="s">
        <v>70</v>
      </c>
    </row>
    <row r="16878" spans="17:63" ht="29.25" customHeight="1" x14ac:dyDescent="0.2">
      <c r="Q16878" s="92" t="s">
        <v>50</v>
      </c>
      <c r="BF16878" s="101" t="s">
        <v>58</v>
      </c>
      <c r="BK16878" s="98" t="s">
        <v>70</v>
      </c>
    </row>
    <row r="16879" spans="17:63" ht="29.25" customHeight="1" x14ac:dyDescent="0.2">
      <c r="Q16879" s="92" t="s">
        <v>50</v>
      </c>
      <c r="BF16879" s="101" t="s">
        <v>58</v>
      </c>
      <c r="BK16879" s="98" t="s">
        <v>70</v>
      </c>
    </row>
    <row r="16880" spans="17:63" ht="29.25" customHeight="1" x14ac:dyDescent="0.2">
      <c r="Q16880" s="92" t="s">
        <v>50</v>
      </c>
      <c r="BF16880" s="101" t="s">
        <v>58</v>
      </c>
      <c r="BK16880" s="98" t="s">
        <v>70</v>
      </c>
    </row>
    <row r="16881" spans="17:63" ht="29.25" customHeight="1" x14ac:dyDescent="0.2">
      <c r="Q16881" s="92" t="s">
        <v>50</v>
      </c>
      <c r="BF16881" s="101" t="s">
        <v>58</v>
      </c>
      <c r="BK16881" s="98" t="s">
        <v>70</v>
      </c>
    </row>
    <row r="16882" spans="17:63" ht="29.25" customHeight="1" x14ac:dyDescent="0.2">
      <c r="Q16882" s="92" t="s">
        <v>50</v>
      </c>
      <c r="BF16882" s="101" t="s">
        <v>58</v>
      </c>
      <c r="BK16882" s="98" t="s">
        <v>70</v>
      </c>
    </row>
    <row r="16883" spans="17:63" ht="29.25" customHeight="1" x14ac:dyDescent="0.2">
      <c r="Q16883" s="92" t="s">
        <v>50</v>
      </c>
      <c r="BF16883" s="101" t="s">
        <v>58</v>
      </c>
      <c r="BK16883" s="98" t="s">
        <v>70</v>
      </c>
    </row>
    <row r="16884" spans="17:63" ht="29.25" customHeight="1" x14ac:dyDescent="0.2">
      <c r="Q16884" s="92" t="s">
        <v>50</v>
      </c>
      <c r="BF16884" s="101" t="s">
        <v>58</v>
      </c>
      <c r="BK16884" s="98" t="s">
        <v>70</v>
      </c>
    </row>
    <row r="16885" spans="17:63" ht="29.25" customHeight="1" x14ac:dyDescent="0.2">
      <c r="Q16885" s="92" t="s">
        <v>50</v>
      </c>
      <c r="BF16885" s="101" t="s">
        <v>58</v>
      </c>
      <c r="BK16885" s="98" t="s">
        <v>70</v>
      </c>
    </row>
    <row r="16886" spans="17:63" ht="29.25" customHeight="1" x14ac:dyDescent="0.2">
      <c r="Q16886" s="92" t="s">
        <v>50</v>
      </c>
      <c r="BF16886" s="101" t="s">
        <v>58</v>
      </c>
      <c r="BK16886" s="98" t="s">
        <v>70</v>
      </c>
    </row>
    <row r="16887" spans="17:63" ht="29.25" customHeight="1" x14ac:dyDescent="0.2">
      <c r="Q16887" s="92" t="s">
        <v>50</v>
      </c>
      <c r="BF16887" s="101" t="s">
        <v>58</v>
      </c>
      <c r="BK16887" s="98" t="s">
        <v>70</v>
      </c>
    </row>
    <row r="16888" spans="17:63" ht="29.25" customHeight="1" x14ac:dyDescent="0.2">
      <c r="Q16888" s="92" t="s">
        <v>50</v>
      </c>
      <c r="BF16888" s="101" t="s">
        <v>58</v>
      </c>
      <c r="BK16888" s="98" t="s">
        <v>70</v>
      </c>
    </row>
    <row r="16889" spans="17:63" ht="29.25" customHeight="1" x14ac:dyDescent="0.2">
      <c r="Q16889" s="92" t="s">
        <v>50</v>
      </c>
      <c r="BF16889" s="101" t="s">
        <v>58</v>
      </c>
      <c r="BK16889" s="98" t="s">
        <v>70</v>
      </c>
    </row>
    <row r="16890" spans="17:63" ht="29.25" customHeight="1" x14ac:dyDescent="0.2">
      <c r="Q16890" s="92" t="s">
        <v>50</v>
      </c>
      <c r="BF16890" s="101" t="s">
        <v>58</v>
      </c>
      <c r="BK16890" s="98" t="s">
        <v>70</v>
      </c>
    </row>
    <row r="16891" spans="17:63" ht="29.25" customHeight="1" x14ac:dyDescent="0.2">
      <c r="Q16891" s="92" t="s">
        <v>50</v>
      </c>
      <c r="BF16891" s="101" t="s">
        <v>58</v>
      </c>
      <c r="BK16891" s="98" t="s">
        <v>70</v>
      </c>
    </row>
    <row r="16892" spans="17:63" ht="29.25" customHeight="1" x14ac:dyDescent="0.2">
      <c r="Q16892" s="92" t="s">
        <v>50</v>
      </c>
      <c r="BF16892" s="101" t="s">
        <v>58</v>
      </c>
      <c r="BK16892" s="98" t="s">
        <v>70</v>
      </c>
    </row>
    <row r="16893" spans="17:63" ht="29.25" customHeight="1" x14ac:dyDescent="0.2">
      <c r="Q16893" s="92" t="s">
        <v>50</v>
      </c>
      <c r="BF16893" s="101" t="s">
        <v>58</v>
      </c>
      <c r="BK16893" s="98" t="s">
        <v>70</v>
      </c>
    </row>
    <row r="16894" spans="17:63" ht="29.25" customHeight="1" x14ac:dyDescent="0.2">
      <c r="Q16894" s="92" t="s">
        <v>50</v>
      </c>
      <c r="BF16894" s="101" t="s">
        <v>58</v>
      </c>
      <c r="BK16894" s="98" t="s">
        <v>70</v>
      </c>
    </row>
    <row r="16895" spans="17:63" ht="29.25" customHeight="1" x14ac:dyDescent="0.2">
      <c r="Q16895" s="92" t="s">
        <v>50</v>
      </c>
      <c r="BF16895" s="101" t="s">
        <v>58</v>
      </c>
      <c r="BK16895" s="98" t="s">
        <v>70</v>
      </c>
    </row>
    <row r="16896" spans="17:63" ht="29.25" customHeight="1" x14ac:dyDescent="0.2">
      <c r="Q16896" s="92" t="s">
        <v>50</v>
      </c>
      <c r="BF16896" s="101" t="s">
        <v>58</v>
      </c>
      <c r="BK16896" s="98" t="s">
        <v>70</v>
      </c>
    </row>
    <row r="16897" spans="17:63" ht="29.25" customHeight="1" x14ac:dyDescent="0.2">
      <c r="Q16897" s="92" t="s">
        <v>50</v>
      </c>
      <c r="BF16897" s="101" t="s">
        <v>58</v>
      </c>
      <c r="BK16897" s="98" t="s">
        <v>70</v>
      </c>
    </row>
    <row r="16898" spans="17:63" ht="29.25" customHeight="1" x14ac:dyDescent="0.2">
      <c r="Q16898" s="92" t="s">
        <v>50</v>
      </c>
      <c r="BF16898" s="101" t="s">
        <v>58</v>
      </c>
      <c r="BK16898" s="98" t="s">
        <v>70</v>
      </c>
    </row>
    <row r="16899" spans="17:63" ht="29.25" customHeight="1" x14ac:dyDescent="0.2">
      <c r="Q16899" s="92" t="s">
        <v>50</v>
      </c>
      <c r="BF16899" s="101" t="s">
        <v>58</v>
      </c>
      <c r="BK16899" s="98" t="s">
        <v>70</v>
      </c>
    </row>
    <row r="16900" spans="17:63" ht="29.25" customHeight="1" x14ac:dyDescent="0.2">
      <c r="Q16900" s="92" t="s">
        <v>50</v>
      </c>
      <c r="BF16900" s="101" t="s">
        <v>58</v>
      </c>
      <c r="BK16900" s="98" t="s">
        <v>70</v>
      </c>
    </row>
    <row r="16901" spans="17:63" ht="29.25" customHeight="1" x14ac:dyDescent="0.2">
      <c r="Q16901" s="92" t="s">
        <v>50</v>
      </c>
      <c r="BF16901" s="101" t="s">
        <v>58</v>
      </c>
      <c r="BK16901" s="98" t="s">
        <v>70</v>
      </c>
    </row>
    <row r="16902" spans="17:63" ht="29.25" customHeight="1" x14ac:dyDescent="0.2">
      <c r="Q16902" s="92" t="s">
        <v>50</v>
      </c>
      <c r="BF16902" s="101" t="s">
        <v>58</v>
      </c>
      <c r="BK16902" s="98" t="s">
        <v>70</v>
      </c>
    </row>
    <row r="16903" spans="17:63" ht="29.25" customHeight="1" x14ac:dyDescent="0.2">
      <c r="Q16903" s="92" t="s">
        <v>50</v>
      </c>
      <c r="BF16903" s="101" t="s">
        <v>58</v>
      </c>
      <c r="BK16903" s="98" t="s">
        <v>70</v>
      </c>
    </row>
    <row r="16904" spans="17:63" ht="29.25" customHeight="1" x14ac:dyDescent="0.2">
      <c r="Q16904" s="92" t="s">
        <v>50</v>
      </c>
      <c r="BF16904" s="101" t="s">
        <v>58</v>
      </c>
      <c r="BK16904" s="98" t="s">
        <v>70</v>
      </c>
    </row>
    <row r="16905" spans="17:63" ht="29.25" customHeight="1" x14ac:dyDescent="0.2">
      <c r="Q16905" s="92" t="s">
        <v>50</v>
      </c>
      <c r="BF16905" s="101" t="s">
        <v>58</v>
      </c>
      <c r="BK16905" s="98" t="s">
        <v>70</v>
      </c>
    </row>
    <row r="16906" spans="17:63" ht="29.25" customHeight="1" x14ac:dyDescent="0.2">
      <c r="Q16906" s="92" t="s">
        <v>50</v>
      </c>
      <c r="BF16906" s="101" t="s">
        <v>58</v>
      </c>
      <c r="BK16906" s="98" t="s">
        <v>70</v>
      </c>
    </row>
    <row r="16907" spans="17:63" ht="29.25" customHeight="1" x14ac:dyDescent="0.2">
      <c r="Q16907" s="92" t="s">
        <v>50</v>
      </c>
      <c r="BF16907" s="101" t="s">
        <v>58</v>
      </c>
      <c r="BK16907" s="98" t="s">
        <v>70</v>
      </c>
    </row>
    <row r="16908" spans="17:63" ht="29.25" customHeight="1" x14ac:dyDescent="0.2">
      <c r="Q16908" s="92" t="s">
        <v>50</v>
      </c>
      <c r="BF16908" s="101" t="s">
        <v>58</v>
      </c>
      <c r="BK16908" s="98" t="s">
        <v>70</v>
      </c>
    </row>
    <row r="16909" spans="17:63" ht="29.25" customHeight="1" x14ac:dyDescent="0.2">
      <c r="Q16909" s="92" t="s">
        <v>50</v>
      </c>
      <c r="BF16909" s="101" t="s">
        <v>58</v>
      </c>
      <c r="BK16909" s="98" t="s">
        <v>70</v>
      </c>
    </row>
    <row r="16910" spans="17:63" ht="29.25" customHeight="1" x14ac:dyDescent="0.2">
      <c r="Q16910" s="92" t="s">
        <v>50</v>
      </c>
      <c r="BF16910" s="101" t="s">
        <v>58</v>
      </c>
      <c r="BK16910" s="98" t="s">
        <v>70</v>
      </c>
    </row>
    <row r="16911" spans="17:63" ht="29.25" customHeight="1" x14ac:dyDescent="0.2">
      <c r="Q16911" s="92" t="s">
        <v>50</v>
      </c>
      <c r="BF16911" s="101" t="s">
        <v>58</v>
      </c>
      <c r="BK16911" s="98" t="s">
        <v>70</v>
      </c>
    </row>
    <row r="16912" spans="17:63" ht="29.25" customHeight="1" x14ac:dyDescent="0.2">
      <c r="Q16912" s="92" t="s">
        <v>50</v>
      </c>
      <c r="BF16912" s="101" t="s">
        <v>58</v>
      </c>
      <c r="BK16912" s="98" t="s">
        <v>70</v>
      </c>
    </row>
    <row r="16913" spans="17:63" ht="29.25" customHeight="1" x14ac:dyDescent="0.2">
      <c r="Q16913" s="92" t="s">
        <v>50</v>
      </c>
      <c r="BF16913" s="101" t="s">
        <v>58</v>
      </c>
      <c r="BK16913" s="98" t="s">
        <v>70</v>
      </c>
    </row>
    <row r="16914" spans="17:63" ht="29.25" customHeight="1" x14ac:dyDescent="0.2">
      <c r="Q16914" s="92" t="s">
        <v>50</v>
      </c>
      <c r="BF16914" s="101" t="s">
        <v>58</v>
      </c>
      <c r="BK16914" s="98" t="s">
        <v>70</v>
      </c>
    </row>
    <row r="16915" spans="17:63" ht="29.25" customHeight="1" x14ac:dyDescent="0.2">
      <c r="Q16915" s="92" t="s">
        <v>50</v>
      </c>
      <c r="BF16915" s="101" t="s">
        <v>58</v>
      </c>
      <c r="BK16915" s="98" t="s">
        <v>70</v>
      </c>
    </row>
    <row r="16916" spans="17:63" ht="29.25" customHeight="1" x14ac:dyDescent="0.2">
      <c r="Q16916" s="92" t="s">
        <v>50</v>
      </c>
      <c r="BF16916" s="101" t="s">
        <v>58</v>
      </c>
      <c r="BK16916" s="98" t="s">
        <v>70</v>
      </c>
    </row>
    <row r="16917" spans="17:63" ht="29.25" customHeight="1" x14ac:dyDescent="0.2">
      <c r="Q16917" s="92" t="s">
        <v>50</v>
      </c>
      <c r="BF16917" s="101" t="s">
        <v>58</v>
      </c>
      <c r="BK16917" s="98" t="s">
        <v>70</v>
      </c>
    </row>
    <row r="16918" spans="17:63" ht="29.25" customHeight="1" x14ac:dyDescent="0.2">
      <c r="Q16918" s="92" t="s">
        <v>50</v>
      </c>
      <c r="BF16918" s="101" t="s">
        <v>58</v>
      </c>
      <c r="BK16918" s="98" t="s">
        <v>70</v>
      </c>
    </row>
    <row r="16919" spans="17:63" ht="29.25" customHeight="1" x14ac:dyDescent="0.2">
      <c r="Q16919" s="92" t="s">
        <v>50</v>
      </c>
      <c r="BF16919" s="101" t="s">
        <v>58</v>
      </c>
      <c r="BK16919" s="98" t="s">
        <v>70</v>
      </c>
    </row>
    <row r="16920" spans="17:63" ht="29.25" customHeight="1" x14ac:dyDescent="0.2">
      <c r="Q16920" s="92" t="s">
        <v>50</v>
      </c>
      <c r="BF16920" s="101" t="s">
        <v>58</v>
      </c>
      <c r="BK16920" s="98" t="s">
        <v>70</v>
      </c>
    </row>
    <row r="16921" spans="17:63" ht="29.25" customHeight="1" x14ac:dyDescent="0.2">
      <c r="Q16921" s="92" t="s">
        <v>50</v>
      </c>
      <c r="BF16921" s="101" t="s">
        <v>58</v>
      </c>
      <c r="BK16921" s="98" t="s">
        <v>70</v>
      </c>
    </row>
    <row r="16922" spans="17:63" ht="29.25" customHeight="1" x14ac:dyDescent="0.2">
      <c r="Q16922" s="92" t="s">
        <v>50</v>
      </c>
      <c r="BF16922" s="101" t="s">
        <v>58</v>
      </c>
      <c r="BK16922" s="98" t="s">
        <v>70</v>
      </c>
    </row>
    <row r="16923" spans="17:63" ht="29.25" customHeight="1" x14ac:dyDescent="0.2">
      <c r="Q16923" s="92" t="s">
        <v>50</v>
      </c>
      <c r="BF16923" s="101" t="s">
        <v>58</v>
      </c>
      <c r="BK16923" s="98" t="s">
        <v>70</v>
      </c>
    </row>
    <row r="16924" spans="17:63" ht="29.25" customHeight="1" x14ac:dyDescent="0.2">
      <c r="Q16924" s="92" t="s">
        <v>50</v>
      </c>
      <c r="BF16924" s="101" t="s">
        <v>58</v>
      </c>
      <c r="BK16924" s="98" t="s">
        <v>70</v>
      </c>
    </row>
    <row r="16925" spans="17:63" ht="29.25" customHeight="1" x14ac:dyDescent="0.2">
      <c r="Q16925" s="92" t="s">
        <v>50</v>
      </c>
      <c r="BF16925" s="101" t="s">
        <v>58</v>
      </c>
      <c r="BK16925" s="98" t="s">
        <v>70</v>
      </c>
    </row>
    <row r="16926" spans="17:63" ht="29.25" customHeight="1" x14ac:dyDescent="0.2">
      <c r="Q16926" s="92" t="s">
        <v>50</v>
      </c>
      <c r="BF16926" s="101" t="s">
        <v>58</v>
      </c>
      <c r="BK16926" s="98" t="s">
        <v>70</v>
      </c>
    </row>
    <row r="16927" spans="17:63" ht="29.25" customHeight="1" x14ac:dyDescent="0.2">
      <c r="Q16927" s="92" t="s">
        <v>50</v>
      </c>
      <c r="BF16927" s="101" t="s">
        <v>58</v>
      </c>
      <c r="BK16927" s="98" t="s">
        <v>70</v>
      </c>
    </row>
    <row r="16928" spans="17:63" ht="29.25" customHeight="1" x14ac:dyDescent="0.2">
      <c r="Q16928" s="92" t="s">
        <v>50</v>
      </c>
      <c r="BF16928" s="101" t="s">
        <v>58</v>
      </c>
      <c r="BK16928" s="98" t="s">
        <v>70</v>
      </c>
    </row>
    <row r="16929" spans="17:63" ht="29.25" customHeight="1" x14ac:dyDescent="0.2">
      <c r="Q16929" s="92" t="s">
        <v>50</v>
      </c>
      <c r="BF16929" s="101" t="s">
        <v>58</v>
      </c>
      <c r="BK16929" s="98" t="s">
        <v>70</v>
      </c>
    </row>
    <row r="16930" spans="17:63" ht="29.25" customHeight="1" x14ac:dyDescent="0.2">
      <c r="Q16930" s="92" t="s">
        <v>50</v>
      </c>
      <c r="BF16930" s="101" t="s">
        <v>58</v>
      </c>
      <c r="BK16930" s="98" t="s">
        <v>70</v>
      </c>
    </row>
    <row r="16931" spans="17:63" ht="29.25" customHeight="1" x14ac:dyDescent="0.2">
      <c r="Q16931" s="92" t="s">
        <v>50</v>
      </c>
      <c r="BF16931" s="101" t="s">
        <v>58</v>
      </c>
      <c r="BK16931" s="98" t="s">
        <v>70</v>
      </c>
    </row>
    <row r="16932" spans="17:63" ht="29.25" customHeight="1" x14ac:dyDescent="0.2">
      <c r="Q16932" s="92" t="s">
        <v>50</v>
      </c>
      <c r="BF16932" s="101" t="s">
        <v>58</v>
      </c>
      <c r="BK16932" s="98" t="s">
        <v>70</v>
      </c>
    </row>
    <row r="16933" spans="17:63" ht="29.25" customHeight="1" x14ac:dyDescent="0.2">
      <c r="Q16933" s="92" t="s">
        <v>50</v>
      </c>
      <c r="BF16933" s="101" t="s">
        <v>58</v>
      </c>
      <c r="BK16933" s="98" t="s">
        <v>70</v>
      </c>
    </row>
    <row r="16934" spans="17:63" ht="29.25" customHeight="1" x14ac:dyDescent="0.2">
      <c r="Q16934" s="92" t="s">
        <v>50</v>
      </c>
      <c r="BF16934" s="101" t="s">
        <v>58</v>
      </c>
      <c r="BK16934" s="98" t="s">
        <v>70</v>
      </c>
    </row>
    <row r="16935" spans="17:63" ht="29.25" customHeight="1" x14ac:dyDescent="0.2">
      <c r="Q16935" s="92" t="s">
        <v>50</v>
      </c>
      <c r="BF16935" s="101" t="s">
        <v>58</v>
      </c>
      <c r="BK16935" s="98" t="s">
        <v>70</v>
      </c>
    </row>
    <row r="16936" spans="17:63" ht="29.25" customHeight="1" x14ac:dyDescent="0.2">
      <c r="Q16936" s="92" t="s">
        <v>50</v>
      </c>
      <c r="BF16936" s="101" t="s">
        <v>58</v>
      </c>
      <c r="BK16936" s="98" t="s">
        <v>70</v>
      </c>
    </row>
    <row r="16937" spans="17:63" ht="29.25" customHeight="1" x14ac:dyDescent="0.2">
      <c r="Q16937" s="92" t="s">
        <v>50</v>
      </c>
      <c r="BF16937" s="101" t="s">
        <v>58</v>
      </c>
      <c r="BK16937" s="98" t="s">
        <v>70</v>
      </c>
    </row>
    <row r="16938" spans="17:63" ht="29.25" customHeight="1" x14ac:dyDescent="0.2">
      <c r="Q16938" s="92" t="s">
        <v>50</v>
      </c>
      <c r="BF16938" s="101" t="s">
        <v>58</v>
      </c>
      <c r="BK16938" s="98" t="s">
        <v>70</v>
      </c>
    </row>
    <row r="16939" spans="17:63" ht="29.25" customHeight="1" x14ac:dyDescent="0.2">
      <c r="Q16939" s="92" t="s">
        <v>50</v>
      </c>
      <c r="BF16939" s="101" t="s">
        <v>58</v>
      </c>
      <c r="BK16939" s="98" t="s">
        <v>70</v>
      </c>
    </row>
    <row r="16940" spans="17:63" ht="29.25" customHeight="1" x14ac:dyDescent="0.2">
      <c r="Q16940" s="92" t="s">
        <v>50</v>
      </c>
      <c r="BF16940" s="101" t="s">
        <v>58</v>
      </c>
      <c r="BK16940" s="98" t="s">
        <v>70</v>
      </c>
    </row>
    <row r="16941" spans="17:63" ht="29.25" customHeight="1" x14ac:dyDescent="0.2">
      <c r="Q16941" s="92" t="s">
        <v>50</v>
      </c>
      <c r="BF16941" s="101" t="s">
        <v>58</v>
      </c>
      <c r="BK16941" s="98" t="s">
        <v>70</v>
      </c>
    </row>
    <row r="16942" spans="17:63" ht="29.25" customHeight="1" x14ac:dyDescent="0.2">
      <c r="Q16942" s="92" t="s">
        <v>50</v>
      </c>
      <c r="BF16942" s="101" t="s">
        <v>58</v>
      </c>
      <c r="BK16942" s="98" t="s">
        <v>70</v>
      </c>
    </row>
    <row r="16943" spans="17:63" ht="29.25" customHeight="1" x14ac:dyDescent="0.2">
      <c r="Q16943" s="92" t="s">
        <v>50</v>
      </c>
      <c r="BF16943" s="101" t="s">
        <v>58</v>
      </c>
      <c r="BK16943" s="98" t="s">
        <v>70</v>
      </c>
    </row>
    <row r="16944" spans="17:63" ht="29.25" customHeight="1" x14ac:dyDescent="0.2">
      <c r="Q16944" s="92" t="s">
        <v>50</v>
      </c>
      <c r="BF16944" s="101" t="s">
        <v>58</v>
      </c>
      <c r="BK16944" s="98" t="s">
        <v>70</v>
      </c>
    </row>
    <row r="16945" spans="17:63" ht="29.25" customHeight="1" x14ac:dyDescent="0.2">
      <c r="Q16945" s="92" t="s">
        <v>50</v>
      </c>
      <c r="BF16945" s="101" t="s">
        <v>58</v>
      </c>
      <c r="BK16945" s="98" t="s">
        <v>70</v>
      </c>
    </row>
    <row r="16946" spans="17:63" ht="29.25" customHeight="1" x14ac:dyDescent="0.2">
      <c r="Q16946" s="92" t="s">
        <v>50</v>
      </c>
      <c r="BF16946" s="101" t="s">
        <v>58</v>
      </c>
      <c r="BK16946" s="98" t="s">
        <v>70</v>
      </c>
    </row>
    <row r="16947" spans="17:63" ht="29.25" customHeight="1" x14ac:dyDescent="0.2">
      <c r="Q16947" s="92" t="s">
        <v>50</v>
      </c>
      <c r="BF16947" s="101" t="s">
        <v>58</v>
      </c>
      <c r="BK16947" s="98" t="s">
        <v>70</v>
      </c>
    </row>
    <row r="16948" spans="17:63" ht="29.25" customHeight="1" x14ac:dyDescent="0.2">
      <c r="Q16948" s="92" t="s">
        <v>50</v>
      </c>
      <c r="BF16948" s="101" t="s">
        <v>58</v>
      </c>
      <c r="BK16948" s="98" t="s">
        <v>70</v>
      </c>
    </row>
    <row r="16949" spans="17:63" ht="29.25" customHeight="1" x14ac:dyDescent="0.2">
      <c r="Q16949" s="92" t="s">
        <v>50</v>
      </c>
      <c r="BF16949" s="101" t="s">
        <v>58</v>
      </c>
      <c r="BK16949" s="98" t="s">
        <v>70</v>
      </c>
    </row>
    <row r="16950" spans="17:63" ht="29.25" customHeight="1" x14ac:dyDescent="0.2">
      <c r="Q16950" s="92" t="s">
        <v>50</v>
      </c>
      <c r="BF16950" s="101" t="s">
        <v>58</v>
      </c>
      <c r="BK16950" s="98" t="s">
        <v>70</v>
      </c>
    </row>
    <row r="16951" spans="17:63" ht="29.25" customHeight="1" x14ac:dyDescent="0.2">
      <c r="Q16951" s="92" t="s">
        <v>50</v>
      </c>
      <c r="BF16951" s="101" t="s">
        <v>58</v>
      </c>
      <c r="BK16951" s="98" t="s">
        <v>70</v>
      </c>
    </row>
    <row r="16952" spans="17:63" ht="29.25" customHeight="1" x14ac:dyDescent="0.2">
      <c r="Q16952" s="92" t="s">
        <v>50</v>
      </c>
      <c r="BF16952" s="101" t="s">
        <v>58</v>
      </c>
      <c r="BK16952" s="98" t="s">
        <v>70</v>
      </c>
    </row>
    <row r="16953" spans="17:63" ht="29.25" customHeight="1" x14ac:dyDescent="0.2">
      <c r="Q16953" s="92" t="s">
        <v>50</v>
      </c>
      <c r="BF16953" s="101" t="s">
        <v>58</v>
      </c>
      <c r="BK16953" s="98" t="s">
        <v>70</v>
      </c>
    </row>
    <row r="16954" spans="17:63" ht="29.25" customHeight="1" x14ac:dyDescent="0.2">
      <c r="Q16954" s="92" t="s">
        <v>50</v>
      </c>
      <c r="BF16954" s="101" t="s">
        <v>58</v>
      </c>
      <c r="BK16954" s="98" t="s">
        <v>70</v>
      </c>
    </row>
    <row r="16955" spans="17:63" ht="29.25" customHeight="1" x14ac:dyDescent="0.2">
      <c r="Q16955" s="92" t="s">
        <v>50</v>
      </c>
      <c r="BF16955" s="101" t="s">
        <v>58</v>
      </c>
      <c r="BK16955" s="98" t="s">
        <v>70</v>
      </c>
    </row>
    <row r="16956" spans="17:63" ht="29.25" customHeight="1" x14ac:dyDescent="0.2">
      <c r="Q16956" s="92" t="s">
        <v>50</v>
      </c>
      <c r="BF16956" s="101" t="s">
        <v>58</v>
      </c>
      <c r="BK16956" s="98" t="s">
        <v>70</v>
      </c>
    </row>
    <row r="16957" spans="17:63" ht="29.25" customHeight="1" x14ac:dyDescent="0.2">
      <c r="Q16957" s="92" t="s">
        <v>50</v>
      </c>
      <c r="BF16957" s="101" t="s">
        <v>58</v>
      </c>
      <c r="BK16957" s="98" t="s">
        <v>70</v>
      </c>
    </row>
    <row r="16958" spans="17:63" ht="29.25" customHeight="1" x14ac:dyDescent="0.2">
      <c r="Q16958" s="92" t="s">
        <v>50</v>
      </c>
      <c r="BF16958" s="101" t="s">
        <v>58</v>
      </c>
      <c r="BK16958" s="98" t="s">
        <v>70</v>
      </c>
    </row>
    <row r="16959" spans="17:63" ht="29.25" customHeight="1" x14ac:dyDescent="0.2">
      <c r="Q16959" s="92" t="s">
        <v>50</v>
      </c>
      <c r="BF16959" s="101" t="s">
        <v>58</v>
      </c>
      <c r="BK16959" s="98" t="s">
        <v>70</v>
      </c>
    </row>
    <row r="16960" spans="17:63" ht="29.25" customHeight="1" x14ac:dyDescent="0.2">
      <c r="Q16960" s="92" t="s">
        <v>50</v>
      </c>
      <c r="BF16960" s="101" t="s">
        <v>58</v>
      </c>
      <c r="BK16960" s="98" t="s">
        <v>70</v>
      </c>
    </row>
    <row r="16961" spans="17:63" ht="29.25" customHeight="1" x14ac:dyDescent="0.2">
      <c r="Q16961" s="92" t="s">
        <v>50</v>
      </c>
      <c r="BF16961" s="101" t="s">
        <v>58</v>
      </c>
      <c r="BK16961" s="98" t="s">
        <v>70</v>
      </c>
    </row>
    <row r="16962" spans="17:63" ht="29.25" customHeight="1" x14ac:dyDescent="0.2">
      <c r="Q16962" s="92" t="s">
        <v>50</v>
      </c>
      <c r="BF16962" s="101" t="s">
        <v>58</v>
      </c>
      <c r="BK16962" s="98" t="s">
        <v>70</v>
      </c>
    </row>
    <row r="16963" spans="17:63" ht="29.25" customHeight="1" x14ac:dyDescent="0.2">
      <c r="Q16963" s="92" t="s">
        <v>50</v>
      </c>
      <c r="BF16963" s="101" t="s">
        <v>58</v>
      </c>
      <c r="BK16963" s="98" t="s">
        <v>70</v>
      </c>
    </row>
    <row r="16964" spans="17:63" ht="29.25" customHeight="1" x14ac:dyDescent="0.2">
      <c r="Q16964" s="92" t="s">
        <v>50</v>
      </c>
      <c r="BF16964" s="101" t="s">
        <v>58</v>
      </c>
      <c r="BK16964" s="98" t="s">
        <v>70</v>
      </c>
    </row>
    <row r="16965" spans="17:63" ht="29.25" customHeight="1" x14ac:dyDescent="0.2">
      <c r="Q16965" s="92" t="s">
        <v>50</v>
      </c>
      <c r="BF16965" s="101" t="s">
        <v>58</v>
      </c>
      <c r="BK16965" s="98" t="s">
        <v>70</v>
      </c>
    </row>
    <row r="16966" spans="17:63" ht="29.25" customHeight="1" x14ac:dyDescent="0.2">
      <c r="Q16966" s="92" t="s">
        <v>50</v>
      </c>
      <c r="BF16966" s="101" t="s">
        <v>58</v>
      </c>
      <c r="BK16966" s="98" t="s">
        <v>70</v>
      </c>
    </row>
    <row r="16967" spans="17:63" ht="29.25" customHeight="1" x14ac:dyDescent="0.2">
      <c r="Q16967" s="92" t="s">
        <v>50</v>
      </c>
      <c r="BF16967" s="101" t="s">
        <v>58</v>
      </c>
      <c r="BK16967" s="98" t="s">
        <v>70</v>
      </c>
    </row>
    <row r="16968" spans="17:63" ht="29.25" customHeight="1" x14ac:dyDescent="0.2">
      <c r="Q16968" s="92" t="s">
        <v>50</v>
      </c>
      <c r="BF16968" s="101" t="s">
        <v>58</v>
      </c>
      <c r="BK16968" s="98" t="s">
        <v>70</v>
      </c>
    </row>
    <row r="16969" spans="17:63" ht="29.25" customHeight="1" x14ac:dyDescent="0.2">
      <c r="Q16969" s="92" t="s">
        <v>50</v>
      </c>
      <c r="BF16969" s="101" t="s">
        <v>58</v>
      </c>
      <c r="BK16969" s="98" t="s">
        <v>70</v>
      </c>
    </row>
    <row r="16970" spans="17:63" ht="29.25" customHeight="1" x14ac:dyDescent="0.2">
      <c r="Q16970" s="92" t="s">
        <v>50</v>
      </c>
      <c r="BF16970" s="101" t="s">
        <v>58</v>
      </c>
      <c r="BK16970" s="98" t="s">
        <v>70</v>
      </c>
    </row>
    <row r="16971" spans="17:63" ht="29.25" customHeight="1" x14ac:dyDescent="0.2">
      <c r="Q16971" s="92" t="s">
        <v>50</v>
      </c>
      <c r="BF16971" s="101" t="s">
        <v>58</v>
      </c>
      <c r="BK16971" s="98" t="s">
        <v>70</v>
      </c>
    </row>
    <row r="16972" spans="17:63" ht="29.25" customHeight="1" x14ac:dyDescent="0.2">
      <c r="Q16972" s="92" t="s">
        <v>50</v>
      </c>
      <c r="BF16972" s="101" t="s">
        <v>58</v>
      </c>
      <c r="BK16972" s="98" t="s">
        <v>70</v>
      </c>
    </row>
    <row r="16973" spans="17:63" ht="29.25" customHeight="1" x14ac:dyDescent="0.2">
      <c r="Q16973" s="92" t="s">
        <v>50</v>
      </c>
      <c r="BF16973" s="101" t="s">
        <v>58</v>
      </c>
      <c r="BK16973" s="98" t="s">
        <v>70</v>
      </c>
    </row>
    <row r="16974" spans="17:63" ht="29.25" customHeight="1" x14ac:dyDescent="0.2">
      <c r="Q16974" s="92" t="s">
        <v>50</v>
      </c>
      <c r="BF16974" s="101" t="s">
        <v>58</v>
      </c>
      <c r="BK16974" s="98" t="s">
        <v>70</v>
      </c>
    </row>
    <row r="16975" spans="17:63" ht="29.25" customHeight="1" x14ac:dyDescent="0.2">
      <c r="Q16975" s="92" t="s">
        <v>50</v>
      </c>
      <c r="BF16975" s="101" t="s">
        <v>58</v>
      </c>
      <c r="BK16975" s="98" t="s">
        <v>70</v>
      </c>
    </row>
    <row r="16976" spans="17:63" ht="29.25" customHeight="1" x14ac:dyDescent="0.2">
      <c r="Q16976" s="92" t="s">
        <v>50</v>
      </c>
      <c r="BF16976" s="101" t="s">
        <v>58</v>
      </c>
      <c r="BK16976" s="98" t="s">
        <v>70</v>
      </c>
    </row>
    <row r="16977" spans="17:63" ht="29.25" customHeight="1" x14ac:dyDescent="0.2">
      <c r="Q16977" s="92" t="s">
        <v>50</v>
      </c>
      <c r="BF16977" s="101" t="s">
        <v>58</v>
      </c>
      <c r="BK16977" s="98" t="s">
        <v>70</v>
      </c>
    </row>
    <row r="16978" spans="17:63" ht="29.25" customHeight="1" x14ac:dyDescent="0.2">
      <c r="Q16978" s="92" t="s">
        <v>50</v>
      </c>
      <c r="BF16978" s="101" t="s">
        <v>58</v>
      </c>
      <c r="BK16978" s="98" t="s">
        <v>70</v>
      </c>
    </row>
    <row r="16979" spans="17:63" ht="29.25" customHeight="1" x14ac:dyDescent="0.2">
      <c r="Q16979" s="92" t="s">
        <v>50</v>
      </c>
      <c r="BF16979" s="101" t="s">
        <v>58</v>
      </c>
      <c r="BK16979" s="98" t="s">
        <v>70</v>
      </c>
    </row>
    <row r="16980" spans="17:63" ht="29.25" customHeight="1" x14ac:dyDescent="0.2">
      <c r="Q16980" s="92" t="s">
        <v>50</v>
      </c>
      <c r="BF16980" s="101" t="s">
        <v>58</v>
      </c>
      <c r="BK16980" s="98" t="s">
        <v>70</v>
      </c>
    </row>
    <row r="16981" spans="17:63" ht="29.25" customHeight="1" x14ac:dyDescent="0.2">
      <c r="Q16981" s="92" t="s">
        <v>50</v>
      </c>
      <c r="BF16981" s="101" t="s">
        <v>58</v>
      </c>
      <c r="BK16981" s="98" t="s">
        <v>70</v>
      </c>
    </row>
    <row r="16982" spans="17:63" ht="29.25" customHeight="1" x14ac:dyDescent="0.2">
      <c r="Q16982" s="92" t="s">
        <v>50</v>
      </c>
      <c r="BF16982" s="101" t="s">
        <v>58</v>
      </c>
      <c r="BK16982" s="98" t="s">
        <v>70</v>
      </c>
    </row>
    <row r="16983" spans="17:63" ht="29.25" customHeight="1" x14ac:dyDescent="0.2">
      <c r="Q16983" s="92" t="s">
        <v>50</v>
      </c>
      <c r="BF16983" s="101" t="s">
        <v>58</v>
      </c>
      <c r="BK16983" s="98" t="s">
        <v>70</v>
      </c>
    </row>
    <row r="16984" spans="17:63" ht="29.25" customHeight="1" x14ac:dyDescent="0.2">
      <c r="Q16984" s="92" t="s">
        <v>50</v>
      </c>
      <c r="BF16984" s="101" t="s">
        <v>58</v>
      </c>
      <c r="BK16984" s="98" t="s">
        <v>70</v>
      </c>
    </row>
    <row r="16985" spans="17:63" ht="29.25" customHeight="1" x14ac:dyDescent="0.2">
      <c r="Q16985" s="92" t="s">
        <v>50</v>
      </c>
      <c r="BF16985" s="101" t="s">
        <v>58</v>
      </c>
      <c r="BK16985" s="98" t="s">
        <v>70</v>
      </c>
    </row>
    <row r="16986" spans="17:63" ht="29.25" customHeight="1" x14ac:dyDescent="0.2">
      <c r="Q16986" s="92" t="s">
        <v>50</v>
      </c>
      <c r="BF16986" s="101" t="s">
        <v>58</v>
      </c>
      <c r="BK16986" s="98" t="s">
        <v>70</v>
      </c>
    </row>
    <row r="16987" spans="17:63" ht="29.25" customHeight="1" x14ac:dyDescent="0.2">
      <c r="Q16987" s="92" t="s">
        <v>50</v>
      </c>
      <c r="BF16987" s="101" t="s">
        <v>58</v>
      </c>
      <c r="BK16987" s="98" t="s">
        <v>70</v>
      </c>
    </row>
    <row r="16988" spans="17:63" ht="29.25" customHeight="1" x14ac:dyDescent="0.2">
      <c r="Q16988" s="92" t="s">
        <v>50</v>
      </c>
      <c r="BF16988" s="101" t="s">
        <v>58</v>
      </c>
      <c r="BK16988" s="98" t="s">
        <v>70</v>
      </c>
    </row>
    <row r="16989" spans="17:63" ht="29.25" customHeight="1" x14ac:dyDescent="0.2">
      <c r="Q16989" s="92" t="s">
        <v>50</v>
      </c>
      <c r="BF16989" s="101" t="s">
        <v>58</v>
      </c>
      <c r="BK16989" s="98" t="s">
        <v>70</v>
      </c>
    </row>
    <row r="16990" spans="17:63" ht="29.25" customHeight="1" x14ac:dyDescent="0.2">
      <c r="Q16990" s="92" t="s">
        <v>50</v>
      </c>
      <c r="BF16990" s="101" t="s">
        <v>58</v>
      </c>
      <c r="BK16990" s="98" t="s">
        <v>70</v>
      </c>
    </row>
    <row r="16991" spans="17:63" ht="29.25" customHeight="1" x14ac:dyDescent="0.2">
      <c r="Q16991" s="92" t="s">
        <v>50</v>
      </c>
      <c r="BF16991" s="101" t="s">
        <v>58</v>
      </c>
      <c r="BK16991" s="98" t="s">
        <v>70</v>
      </c>
    </row>
    <row r="16992" spans="17:63" ht="29.25" customHeight="1" x14ac:dyDescent="0.2">
      <c r="Q16992" s="92" t="s">
        <v>50</v>
      </c>
      <c r="BF16992" s="101" t="s">
        <v>58</v>
      </c>
      <c r="BK16992" s="98" t="s">
        <v>70</v>
      </c>
    </row>
    <row r="16993" spans="17:63" ht="29.25" customHeight="1" x14ac:dyDescent="0.2">
      <c r="Q16993" s="92" t="s">
        <v>50</v>
      </c>
      <c r="BF16993" s="101" t="s">
        <v>58</v>
      </c>
      <c r="BK16993" s="98" t="s">
        <v>70</v>
      </c>
    </row>
    <row r="16994" spans="17:63" ht="29.25" customHeight="1" x14ac:dyDescent="0.2">
      <c r="Q16994" s="92" t="s">
        <v>50</v>
      </c>
      <c r="BF16994" s="101" t="s">
        <v>58</v>
      </c>
      <c r="BK16994" s="98" t="s">
        <v>70</v>
      </c>
    </row>
    <row r="16995" spans="17:63" ht="29.25" customHeight="1" x14ac:dyDescent="0.2">
      <c r="Q16995" s="92" t="s">
        <v>50</v>
      </c>
      <c r="BF16995" s="101" t="s">
        <v>58</v>
      </c>
      <c r="BK16995" s="98" t="s">
        <v>70</v>
      </c>
    </row>
    <row r="16996" spans="17:63" ht="29.25" customHeight="1" x14ac:dyDescent="0.2">
      <c r="Q16996" s="92" t="s">
        <v>50</v>
      </c>
      <c r="BF16996" s="101" t="s">
        <v>58</v>
      </c>
      <c r="BK16996" s="98" t="s">
        <v>70</v>
      </c>
    </row>
    <row r="16997" spans="17:63" ht="29.25" customHeight="1" x14ac:dyDescent="0.2">
      <c r="Q16997" s="92" t="s">
        <v>50</v>
      </c>
      <c r="BF16997" s="101" t="s">
        <v>58</v>
      </c>
      <c r="BK16997" s="98" t="s">
        <v>70</v>
      </c>
    </row>
    <row r="16998" spans="17:63" ht="29.25" customHeight="1" x14ac:dyDescent="0.2">
      <c r="Q16998" s="92" t="s">
        <v>50</v>
      </c>
      <c r="BF16998" s="101" t="s">
        <v>58</v>
      </c>
      <c r="BK16998" s="98" t="s">
        <v>70</v>
      </c>
    </row>
    <row r="16999" spans="17:63" ht="29.25" customHeight="1" x14ac:dyDescent="0.2">
      <c r="Q16999" s="92" t="s">
        <v>50</v>
      </c>
      <c r="BF16999" s="101" t="s">
        <v>58</v>
      </c>
      <c r="BK16999" s="98" t="s">
        <v>70</v>
      </c>
    </row>
    <row r="17000" spans="17:63" ht="29.25" customHeight="1" x14ac:dyDescent="0.2">
      <c r="Q17000" s="92" t="s">
        <v>50</v>
      </c>
      <c r="BF17000" s="101" t="s">
        <v>58</v>
      </c>
      <c r="BK17000" s="98" t="s">
        <v>70</v>
      </c>
    </row>
    <row r="17001" spans="17:63" ht="29.25" customHeight="1" x14ac:dyDescent="0.2">
      <c r="Q17001" s="92" t="s">
        <v>50</v>
      </c>
      <c r="BF17001" s="101" t="s">
        <v>58</v>
      </c>
      <c r="BK17001" s="98" t="s">
        <v>70</v>
      </c>
    </row>
    <row r="17002" spans="17:63" ht="29.25" customHeight="1" x14ac:dyDescent="0.2">
      <c r="Q17002" s="92" t="s">
        <v>50</v>
      </c>
      <c r="BF17002" s="101" t="s">
        <v>58</v>
      </c>
      <c r="BK17002" s="98" t="s">
        <v>70</v>
      </c>
    </row>
    <row r="17003" spans="17:63" ht="29.25" customHeight="1" x14ac:dyDescent="0.2">
      <c r="Q17003" s="92" t="s">
        <v>50</v>
      </c>
      <c r="BF17003" s="101" t="s">
        <v>58</v>
      </c>
      <c r="BK17003" s="98" t="s">
        <v>70</v>
      </c>
    </row>
    <row r="17004" spans="17:63" ht="29.25" customHeight="1" x14ac:dyDescent="0.2">
      <c r="Q17004" s="92" t="s">
        <v>50</v>
      </c>
      <c r="BF17004" s="101" t="s">
        <v>58</v>
      </c>
      <c r="BK17004" s="98" t="s">
        <v>70</v>
      </c>
    </row>
    <row r="17005" spans="17:63" ht="29.25" customHeight="1" x14ac:dyDescent="0.2">
      <c r="Q17005" s="92" t="s">
        <v>50</v>
      </c>
      <c r="BF17005" s="101" t="s">
        <v>58</v>
      </c>
      <c r="BK17005" s="98" t="s">
        <v>70</v>
      </c>
    </row>
    <row r="17006" spans="17:63" ht="29.25" customHeight="1" x14ac:dyDescent="0.2">
      <c r="Q17006" s="92" t="s">
        <v>50</v>
      </c>
      <c r="BF17006" s="101" t="s">
        <v>58</v>
      </c>
      <c r="BK17006" s="98" t="s">
        <v>70</v>
      </c>
    </row>
    <row r="17007" spans="17:63" ht="29.25" customHeight="1" x14ac:dyDescent="0.2">
      <c r="Q17007" s="92" t="s">
        <v>50</v>
      </c>
      <c r="BF17007" s="101" t="s">
        <v>58</v>
      </c>
      <c r="BK17007" s="98" t="s">
        <v>70</v>
      </c>
    </row>
    <row r="17008" spans="17:63" ht="29.25" customHeight="1" x14ac:dyDescent="0.2">
      <c r="Q17008" s="92" t="s">
        <v>50</v>
      </c>
      <c r="BF17008" s="101" t="s">
        <v>58</v>
      </c>
      <c r="BK17008" s="98" t="s">
        <v>70</v>
      </c>
    </row>
    <row r="17009" spans="17:63" ht="29.25" customHeight="1" x14ac:dyDescent="0.2">
      <c r="Q17009" s="92" t="s">
        <v>50</v>
      </c>
      <c r="BF17009" s="101" t="s">
        <v>58</v>
      </c>
      <c r="BK17009" s="98" t="s">
        <v>70</v>
      </c>
    </row>
    <row r="17010" spans="17:63" ht="29.25" customHeight="1" x14ac:dyDescent="0.2">
      <c r="Q17010" s="92" t="s">
        <v>50</v>
      </c>
      <c r="BF17010" s="101" t="s">
        <v>58</v>
      </c>
      <c r="BK17010" s="98" t="s">
        <v>70</v>
      </c>
    </row>
    <row r="17011" spans="17:63" ht="29.25" customHeight="1" x14ac:dyDescent="0.2">
      <c r="Q17011" s="92" t="s">
        <v>50</v>
      </c>
      <c r="BF17011" s="101" t="s">
        <v>58</v>
      </c>
      <c r="BK17011" s="98" t="s">
        <v>70</v>
      </c>
    </row>
    <row r="17012" spans="17:63" ht="29.25" customHeight="1" x14ac:dyDescent="0.2">
      <c r="Q17012" s="92" t="s">
        <v>50</v>
      </c>
      <c r="BF17012" s="101" t="s">
        <v>58</v>
      </c>
      <c r="BK17012" s="98" t="s">
        <v>70</v>
      </c>
    </row>
    <row r="17013" spans="17:63" ht="29.25" customHeight="1" x14ac:dyDescent="0.2">
      <c r="Q17013" s="92" t="s">
        <v>50</v>
      </c>
      <c r="BF17013" s="101" t="s">
        <v>58</v>
      </c>
      <c r="BK17013" s="98" t="s">
        <v>70</v>
      </c>
    </row>
    <row r="17014" spans="17:63" ht="29.25" customHeight="1" x14ac:dyDescent="0.2">
      <c r="Q17014" s="92" t="s">
        <v>50</v>
      </c>
      <c r="BF17014" s="101" t="s">
        <v>58</v>
      </c>
      <c r="BK17014" s="98" t="s">
        <v>70</v>
      </c>
    </row>
    <row r="17015" spans="17:63" ht="29.25" customHeight="1" x14ac:dyDescent="0.2">
      <c r="Q17015" s="92" t="s">
        <v>50</v>
      </c>
      <c r="BF17015" s="101" t="s">
        <v>58</v>
      </c>
      <c r="BK17015" s="98" t="s">
        <v>70</v>
      </c>
    </row>
    <row r="17016" spans="17:63" ht="29.25" customHeight="1" x14ac:dyDescent="0.2">
      <c r="Q17016" s="92" t="s">
        <v>50</v>
      </c>
      <c r="BF17016" s="101" t="s">
        <v>58</v>
      </c>
      <c r="BK17016" s="98" t="s">
        <v>70</v>
      </c>
    </row>
    <row r="17017" spans="17:63" ht="29.25" customHeight="1" x14ac:dyDescent="0.2">
      <c r="Q17017" s="92" t="s">
        <v>50</v>
      </c>
      <c r="BF17017" s="101" t="s">
        <v>58</v>
      </c>
      <c r="BK17017" s="98" t="s">
        <v>70</v>
      </c>
    </row>
    <row r="17018" spans="17:63" ht="29.25" customHeight="1" x14ac:dyDescent="0.2">
      <c r="Q17018" s="92" t="s">
        <v>50</v>
      </c>
      <c r="BF17018" s="101" t="s">
        <v>58</v>
      </c>
      <c r="BK17018" s="98" t="s">
        <v>70</v>
      </c>
    </row>
    <row r="17019" spans="17:63" ht="29.25" customHeight="1" x14ac:dyDescent="0.2">
      <c r="Q17019" s="92" t="s">
        <v>50</v>
      </c>
      <c r="BF17019" s="101" t="s">
        <v>58</v>
      </c>
      <c r="BK17019" s="98" t="s">
        <v>70</v>
      </c>
    </row>
    <row r="17020" spans="17:63" ht="29.25" customHeight="1" x14ac:dyDescent="0.2">
      <c r="Q17020" s="92" t="s">
        <v>50</v>
      </c>
      <c r="BF17020" s="101" t="s">
        <v>58</v>
      </c>
      <c r="BK17020" s="98" t="s">
        <v>70</v>
      </c>
    </row>
    <row r="17021" spans="17:63" ht="29.25" customHeight="1" x14ac:dyDescent="0.2">
      <c r="Q17021" s="92" t="s">
        <v>50</v>
      </c>
      <c r="BF17021" s="101" t="s">
        <v>58</v>
      </c>
      <c r="BK17021" s="98" t="s">
        <v>70</v>
      </c>
    </row>
    <row r="17022" spans="17:63" ht="29.25" customHeight="1" x14ac:dyDescent="0.2">
      <c r="Q17022" s="92" t="s">
        <v>50</v>
      </c>
      <c r="BF17022" s="101" t="s">
        <v>58</v>
      </c>
      <c r="BK17022" s="98" t="s">
        <v>70</v>
      </c>
    </row>
    <row r="17023" spans="17:63" ht="29.25" customHeight="1" x14ac:dyDescent="0.2">
      <c r="Q17023" s="92" t="s">
        <v>50</v>
      </c>
      <c r="BF17023" s="101" t="s">
        <v>58</v>
      </c>
      <c r="BK17023" s="98" t="s">
        <v>70</v>
      </c>
    </row>
    <row r="17024" spans="17:63" ht="29.25" customHeight="1" x14ac:dyDescent="0.2">
      <c r="Q17024" s="92" t="s">
        <v>50</v>
      </c>
      <c r="BF17024" s="101" t="s">
        <v>58</v>
      </c>
      <c r="BK17024" s="98" t="s">
        <v>70</v>
      </c>
    </row>
    <row r="17025" spans="17:63" ht="29.25" customHeight="1" x14ac:dyDescent="0.2">
      <c r="Q17025" s="92" t="s">
        <v>50</v>
      </c>
      <c r="BF17025" s="101" t="s">
        <v>58</v>
      </c>
      <c r="BK17025" s="98" t="s">
        <v>70</v>
      </c>
    </row>
    <row r="17026" spans="17:63" ht="29.25" customHeight="1" x14ac:dyDescent="0.2">
      <c r="Q17026" s="92" t="s">
        <v>50</v>
      </c>
      <c r="BF17026" s="101" t="s">
        <v>58</v>
      </c>
      <c r="BK17026" s="98" t="s">
        <v>70</v>
      </c>
    </row>
    <row r="17027" spans="17:63" ht="29.25" customHeight="1" x14ac:dyDescent="0.2">
      <c r="Q17027" s="92" t="s">
        <v>50</v>
      </c>
      <c r="BF17027" s="101" t="s">
        <v>58</v>
      </c>
      <c r="BK17027" s="98" t="s">
        <v>70</v>
      </c>
    </row>
    <row r="17028" spans="17:63" ht="29.25" customHeight="1" x14ac:dyDescent="0.2">
      <c r="Q17028" s="92" t="s">
        <v>50</v>
      </c>
      <c r="BF17028" s="101" t="s">
        <v>58</v>
      </c>
      <c r="BK17028" s="98" t="s">
        <v>70</v>
      </c>
    </row>
    <row r="17029" spans="17:63" ht="29.25" customHeight="1" x14ac:dyDescent="0.2">
      <c r="Q17029" s="92" t="s">
        <v>50</v>
      </c>
      <c r="BF17029" s="101" t="s">
        <v>58</v>
      </c>
      <c r="BK17029" s="98" t="s">
        <v>70</v>
      </c>
    </row>
    <row r="17030" spans="17:63" ht="29.25" customHeight="1" x14ac:dyDescent="0.2">
      <c r="Q17030" s="92" t="s">
        <v>50</v>
      </c>
      <c r="BF17030" s="101" t="s">
        <v>58</v>
      </c>
      <c r="BK17030" s="98" t="s">
        <v>70</v>
      </c>
    </row>
    <row r="17031" spans="17:63" ht="29.25" customHeight="1" x14ac:dyDescent="0.2">
      <c r="Q17031" s="92" t="s">
        <v>50</v>
      </c>
      <c r="BF17031" s="101" t="s">
        <v>58</v>
      </c>
      <c r="BK17031" s="98" t="s">
        <v>70</v>
      </c>
    </row>
    <row r="17032" spans="17:63" ht="29.25" customHeight="1" x14ac:dyDescent="0.2">
      <c r="Q17032" s="92" t="s">
        <v>50</v>
      </c>
      <c r="BF17032" s="101" t="s">
        <v>58</v>
      </c>
      <c r="BK17032" s="98" t="s">
        <v>70</v>
      </c>
    </row>
    <row r="17033" spans="17:63" ht="29.25" customHeight="1" x14ac:dyDescent="0.2">
      <c r="Q17033" s="92" t="s">
        <v>50</v>
      </c>
      <c r="BF17033" s="101" t="s">
        <v>58</v>
      </c>
      <c r="BK17033" s="98" t="s">
        <v>70</v>
      </c>
    </row>
    <row r="17034" spans="17:63" ht="29.25" customHeight="1" x14ac:dyDescent="0.2">
      <c r="Q17034" s="92" t="s">
        <v>50</v>
      </c>
      <c r="BF17034" s="101" t="s">
        <v>58</v>
      </c>
      <c r="BK17034" s="98" t="s">
        <v>70</v>
      </c>
    </row>
    <row r="17035" spans="17:63" ht="29.25" customHeight="1" x14ac:dyDescent="0.2">
      <c r="Q17035" s="92" t="s">
        <v>50</v>
      </c>
      <c r="BF17035" s="101" t="s">
        <v>58</v>
      </c>
      <c r="BK17035" s="98" t="s">
        <v>70</v>
      </c>
    </row>
    <row r="17036" spans="17:63" ht="29.25" customHeight="1" x14ac:dyDescent="0.2">
      <c r="Q17036" s="92" t="s">
        <v>50</v>
      </c>
      <c r="BF17036" s="101" t="s">
        <v>58</v>
      </c>
      <c r="BK17036" s="98" t="s">
        <v>70</v>
      </c>
    </row>
    <row r="17037" spans="17:63" ht="29.25" customHeight="1" x14ac:dyDescent="0.2">
      <c r="Q17037" s="92" t="s">
        <v>50</v>
      </c>
      <c r="BF17037" s="101" t="s">
        <v>58</v>
      </c>
      <c r="BK17037" s="98" t="s">
        <v>70</v>
      </c>
    </row>
    <row r="17038" spans="17:63" ht="29.25" customHeight="1" x14ac:dyDescent="0.2">
      <c r="Q17038" s="92" t="s">
        <v>50</v>
      </c>
      <c r="BF17038" s="101" t="s">
        <v>58</v>
      </c>
      <c r="BK17038" s="98" t="s">
        <v>70</v>
      </c>
    </row>
    <row r="17039" spans="17:63" ht="29.25" customHeight="1" x14ac:dyDescent="0.2">
      <c r="Q17039" s="92" t="s">
        <v>50</v>
      </c>
      <c r="BF17039" s="101" t="s">
        <v>58</v>
      </c>
      <c r="BK17039" s="98" t="s">
        <v>70</v>
      </c>
    </row>
    <row r="17040" spans="17:63" ht="29.25" customHeight="1" x14ac:dyDescent="0.2">
      <c r="Q17040" s="92" t="s">
        <v>50</v>
      </c>
      <c r="BF17040" s="101" t="s">
        <v>58</v>
      </c>
      <c r="BK17040" s="98" t="s">
        <v>70</v>
      </c>
    </row>
    <row r="17041" spans="17:63" ht="29.25" customHeight="1" x14ac:dyDescent="0.2">
      <c r="Q17041" s="92" t="s">
        <v>50</v>
      </c>
      <c r="BF17041" s="101" t="s">
        <v>58</v>
      </c>
      <c r="BK17041" s="98" t="s">
        <v>70</v>
      </c>
    </row>
    <row r="17042" spans="17:63" ht="29.25" customHeight="1" x14ac:dyDescent="0.2">
      <c r="Q17042" s="92" t="s">
        <v>50</v>
      </c>
      <c r="BF17042" s="101" t="s">
        <v>58</v>
      </c>
      <c r="BK17042" s="98" t="s">
        <v>70</v>
      </c>
    </row>
    <row r="17043" spans="17:63" ht="29.25" customHeight="1" x14ac:dyDescent="0.2">
      <c r="Q17043" s="92" t="s">
        <v>50</v>
      </c>
      <c r="BF17043" s="101" t="s">
        <v>58</v>
      </c>
      <c r="BK17043" s="98" t="s">
        <v>70</v>
      </c>
    </row>
    <row r="17044" spans="17:63" ht="29.25" customHeight="1" x14ac:dyDescent="0.2">
      <c r="Q17044" s="92" t="s">
        <v>50</v>
      </c>
      <c r="BF17044" s="101" t="s">
        <v>58</v>
      </c>
      <c r="BK17044" s="98" t="s">
        <v>70</v>
      </c>
    </row>
    <row r="17045" spans="17:63" ht="29.25" customHeight="1" x14ac:dyDescent="0.2">
      <c r="Q17045" s="92" t="s">
        <v>50</v>
      </c>
      <c r="BF17045" s="101" t="s">
        <v>58</v>
      </c>
      <c r="BK17045" s="98" t="s">
        <v>70</v>
      </c>
    </row>
    <row r="17046" spans="17:63" ht="29.25" customHeight="1" x14ac:dyDescent="0.2">
      <c r="Q17046" s="92" t="s">
        <v>50</v>
      </c>
      <c r="BF17046" s="101" t="s">
        <v>58</v>
      </c>
      <c r="BK17046" s="98" t="s">
        <v>70</v>
      </c>
    </row>
    <row r="17047" spans="17:63" ht="29.25" customHeight="1" x14ac:dyDescent="0.2">
      <c r="Q17047" s="92" t="s">
        <v>50</v>
      </c>
      <c r="BF17047" s="101" t="s">
        <v>58</v>
      </c>
      <c r="BK17047" s="98" t="s">
        <v>70</v>
      </c>
    </row>
    <row r="17048" spans="17:63" ht="29.25" customHeight="1" x14ac:dyDescent="0.2">
      <c r="Q17048" s="92" t="s">
        <v>50</v>
      </c>
      <c r="BF17048" s="101" t="s">
        <v>58</v>
      </c>
      <c r="BK17048" s="98" t="s">
        <v>70</v>
      </c>
    </row>
    <row r="17049" spans="17:63" ht="29.25" customHeight="1" x14ac:dyDescent="0.2">
      <c r="Q17049" s="92" t="s">
        <v>50</v>
      </c>
      <c r="BF17049" s="101" t="s">
        <v>58</v>
      </c>
      <c r="BK17049" s="98" t="s">
        <v>70</v>
      </c>
    </row>
    <row r="17050" spans="17:63" ht="29.25" customHeight="1" x14ac:dyDescent="0.2">
      <c r="Q17050" s="92" t="s">
        <v>50</v>
      </c>
      <c r="BF17050" s="101" t="s">
        <v>58</v>
      </c>
      <c r="BK17050" s="98" t="s">
        <v>70</v>
      </c>
    </row>
    <row r="17051" spans="17:63" ht="29.25" customHeight="1" x14ac:dyDescent="0.2">
      <c r="Q17051" s="92" t="s">
        <v>50</v>
      </c>
      <c r="BF17051" s="101" t="s">
        <v>58</v>
      </c>
      <c r="BK17051" s="98" t="s">
        <v>70</v>
      </c>
    </row>
    <row r="17052" spans="17:63" ht="29.25" customHeight="1" x14ac:dyDescent="0.2">
      <c r="Q17052" s="92" t="s">
        <v>50</v>
      </c>
      <c r="BF17052" s="101" t="s">
        <v>58</v>
      </c>
      <c r="BK17052" s="98" t="s">
        <v>70</v>
      </c>
    </row>
    <row r="17053" spans="17:63" ht="29.25" customHeight="1" x14ac:dyDescent="0.2">
      <c r="Q17053" s="92" t="s">
        <v>50</v>
      </c>
      <c r="BF17053" s="101" t="s">
        <v>58</v>
      </c>
      <c r="BK17053" s="98" t="s">
        <v>70</v>
      </c>
    </row>
    <row r="17054" spans="17:63" ht="29.25" customHeight="1" x14ac:dyDescent="0.2">
      <c r="Q17054" s="92" t="s">
        <v>50</v>
      </c>
      <c r="BF17054" s="101" t="s">
        <v>58</v>
      </c>
      <c r="BK17054" s="98" t="s">
        <v>70</v>
      </c>
    </row>
    <row r="17055" spans="17:63" ht="29.25" customHeight="1" x14ac:dyDescent="0.2">
      <c r="Q17055" s="92" t="s">
        <v>50</v>
      </c>
      <c r="BF17055" s="101" t="s">
        <v>58</v>
      </c>
      <c r="BK17055" s="98" t="s">
        <v>70</v>
      </c>
    </row>
    <row r="17056" spans="17:63" ht="29.25" customHeight="1" x14ac:dyDescent="0.2">
      <c r="Q17056" s="92" t="s">
        <v>50</v>
      </c>
      <c r="BF17056" s="101" t="s">
        <v>58</v>
      </c>
      <c r="BK17056" s="98" t="s">
        <v>70</v>
      </c>
    </row>
    <row r="17057" spans="17:63" ht="29.25" customHeight="1" x14ac:dyDescent="0.2">
      <c r="Q17057" s="92" t="s">
        <v>50</v>
      </c>
      <c r="BF17057" s="101" t="s">
        <v>58</v>
      </c>
      <c r="BK17057" s="98" t="s">
        <v>70</v>
      </c>
    </row>
    <row r="17058" spans="17:63" ht="29.25" customHeight="1" x14ac:dyDescent="0.2">
      <c r="Q17058" s="92" t="s">
        <v>50</v>
      </c>
      <c r="BF17058" s="101" t="s">
        <v>58</v>
      </c>
      <c r="BK17058" s="98" t="s">
        <v>70</v>
      </c>
    </row>
    <row r="17059" spans="17:63" ht="29.25" customHeight="1" x14ac:dyDescent="0.2">
      <c r="Q17059" s="92" t="s">
        <v>50</v>
      </c>
      <c r="BF17059" s="101" t="s">
        <v>58</v>
      </c>
      <c r="BK17059" s="98" t="s">
        <v>70</v>
      </c>
    </row>
    <row r="17060" spans="17:63" ht="29.25" customHeight="1" x14ac:dyDescent="0.2">
      <c r="Q17060" s="92" t="s">
        <v>50</v>
      </c>
      <c r="BF17060" s="101" t="s">
        <v>58</v>
      </c>
      <c r="BK17060" s="98" t="s">
        <v>70</v>
      </c>
    </row>
    <row r="17061" spans="17:63" ht="29.25" customHeight="1" x14ac:dyDescent="0.2">
      <c r="Q17061" s="92" t="s">
        <v>50</v>
      </c>
      <c r="BF17061" s="101" t="s">
        <v>58</v>
      </c>
      <c r="BK17061" s="98" t="s">
        <v>70</v>
      </c>
    </row>
    <row r="17062" spans="17:63" ht="29.25" customHeight="1" x14ac:dyDescent="0.2">
      <c r="Q17062" s="92" t="s">
        <v>50</v>
      </c>
      <c r="BF17062" s="101" t="s">
        <v>58</v>
      </c>
      <c r="BK17062" s="98" t="s">
        <v>70</v>
      </c>
    </row>
    <row r="17063" spans="17:63" ht="29.25" customHeight="1" x14ac:dyDescent="0.2">
      <c r="Q17063" s="92" t="s">
        <v>50</v>
      </c>
      <c r="BF17063" s="101" t="s">
        <v>58</v>
      </c>
      <c r="BK17063" s="98" t="s">
        <v>70</v>
      </c>
    </row>
    <row r="17064" spans="17:63" ht="29.25" customHeight="1" x14ac:dyDescent="0.2">
      <c r="Q17064" s="92" t="s">
        <v>50</v>
      </c>
      <c r="BF17064" s="101" t="s">
        <v>58</v>
      </c>
      <c r="BK17064" s="98" t="s">
        <v>70</v>
      </c>
    </row>
    <row r="17065" spans="17:63" ht="29.25" customHeight="1" x14ac:dyDescent="0.2">
      <c r="Q17065" s="92" t="s">
        <v>50</v>
      </c>
      <c r="BF17065" s="101" t="s">
        <v>58</v>
      </c>
      <c r="BK17065" s="98" t="s">
        <v>70</v>
      </c>
    </row>
    <row r="17066" spans="17:63" ht="29.25" customHeight="1" x14ac:dyDescent="0.2">
      <c r="Q17066" s="92" t="s">
        <v>50</v>
      </c>
      <c r="BF17066" s="101" t="s">
        <v>58</v>
      </c>
      <c r="BK17066" s="98" t="s">
        <v>70</v>
      </c>
    </row>
    <row r="17067" spans="17:63" ht="29.25" customHeight="1" x14ac:dyDescent="0.2">
      <c r="Q17067" s="92" t="s">
        <v>50</v>
      </c>
      <c r="BF17067" s="101" t="s">
        <v>58</v>
      </c>
      <c r="BK17067" s="98" t="s">
        <v>70</v>
      </c>
    </row>
    <row r="17068" spans="17:63" ht="29.25" customHeight="1" x14ac:dyDescent="0.2">
      <c r="Q17068" s="92" t="s">
        <v>50</v>
      </c>
      <c r="BF17068" s="101" t="s">
        <v>58</v>
      </c>
      <c r="BK17068" s="98" t="s">
        <v>70</v>
      </c>
    </row>
    <row r="17069" spans="17:63" ht="29.25" customHeight="1" x14ac:dyDescent="0.2">
      <c r="Q17069" s="92" t="s">
        <v>50</v>
      </c>
      <c r="BF17069" s="101" t="s">
        <v>58</v>
      </c>
      <c r="BK17069" s="98" t="s">
        <v>70</v>
      </c>
    </row>
    <row r="17070" spans="17:63" ht="29.25" customHeight="1" x14ac:dyDescent="0.2">
      <c r="Q17070" s="92" t="s">
        <v>50</v>
      </c>
      <c r="BF17070" s="101" t="s">
        <v>58</v>
      </c>
      <c r="BK17070" s="98" t="s">
        <v>70</v>
      </c>
    </row>
    <row r="17071" spans="17:63" ht="29.25" customHeight="1" x14ac:dyDescent="0.2">
      <c r="Q17071" s="92" t="s">
        <v>50</v>
      </c>
      <c r="BF17071" s="101" t="s">
        <v>58</v>
      </c>
      <c r="BK17071" s="98" t="s">
        <v>70</v>
      </c>
    </row>
    <row r="17072" spans="17:63" ht="29.25" customHeight="1" x14ac:dyDescent="0.2">
      <c r="Q17072" s="92" t="s">
        <v>50</v>
      </c>
      <c r="BF17072" s="101" t="s">
        <v>58</v>
      </c>
      <c r="BK17072" s="98" t="s">
        <v>70</v>
      </c>
    </row>
    <row r="17073" spans="17:63" ht="29.25" customHeight="1" x14ac:dyDescent="0.2">
      <c r="Q17073" s="92" t="s">
        <v>50</v>
      </c>
      <c r="BF17073" s="101" t="s">
        <v>58</v>
      </c>
      <c r="BK17073" s="98" t="s">
        <v>70</v>
      </c>
    </row>
    <row r="17074" spans="17:63" ht="29.25" customHeight="1" x14ac:dyDescent="0.2">
      <c r="Q17074" s="92" t="s">
        <v>50</v>
      </c>
      <c r="BF17074" s="101" t="s">
        <v>58</v>
      </c>
      <c r="BK17074" s="98" t="s">
        <v>70</v>
      </c>
    </row>
    <row r="17075" spans="17:63" ht="29.25" customHeight="1" x14ac:dyDescent="0.2">
      <c r="Q17075" s="92" t="s">
        <v>50</v>
      </c>
      <c r="BF17075" s="101" t="s">
        <v>58</v>
      </c>
      <c r="BK17075" s="98" t="s">
        <v>70</v>
      </c>
    </row>
    <row r="17076" spans="17:63" ht="29.25" customHeight="1" x14ac:dyDescent="0.2">
      <c r="Q17076" s="92" t="s">
        <v>50</v>
      </c>
      <c r="BF17076" s="101" t="s">
        <v>58</v>
      </c>
      <c r="BK17076" s="98" t="s">
        <v>70</v>
      </c>
    </row>
    <row r="17077" spans="17:63" ht="29.25" customHeight="1" x14ac:dyDescent="0.2">
      <c r="Q17077" s="92" t="s">
        <v>50</v>
      </c>
      <c r="BF17077" s="101" t="s">
        <v>58</v>
      </c>
      <c r="BK17077" s="98" t="s">
        <v>70</v>
      </c>
    </row>
    <row r="17078" spans="17:63" ht="29.25" customHeight="1" x14ac:dyDescent="0.2">
      <c r="Q17078" s="92" t="s">
        <v>50</v>
      </c>
      <c r="BF17078" s="101" t="s">
        <v>58</v>
      </c>
      <c r="BK17078" s="98" t="s">
        <v>70</v>
      </c>
    </row>
    <row r="17079" spans="17:63" ht="29.25" customHeight="1" x14ac:dyDescent="0.2">
      <c r="Q17079" s="92" t="s">
        <v>50</v>
      </c>
      <c r="BF17079" s="101" t="s">
        <v>58</v>
      </c>
      <c r="BK17079" s="98" t="s">
        <v>70</v>
      </c>
    </row>
    <row r="17080" spans="17:63" ht="29.25" customHeight="1" x14ac:dyDescent="0.2">
      <c r="Q17080" s="92" t="s">
        <v>50</v>
      </c>
      <c r="BF17080" s="101" t="s">
        <v>58</v>
      </c>
      <c r="BK17080" s="98" t="s">
        <v>70</v>
      </c>
    </row>
    <row r="17081" spans="17:63" ht="29.25" customHeight="1" x14ac:dyDescent="0.2">
      <c r="Q17081" s="92" t="s">
        <v>50</v>
      </c>
      <c r="BF17081" s="101" t="s">
        <v>58</v>
      </c>
      <c r="BK17081" s="98" t="s">
        <v>70</v>
      </c>
    </row>
    <row r="17082" spans="17:63" ht="29.25" customHeight="1" x14ac:dyDescent="0.2">
      <c r="Q17082" s="92" t="s">
        <v>50</v>
      </c>
      <c r="BF17082" s="101" t="s">
        <v>58</v>
      </c>
      <c r="BK17082" s="98" t="s">
        <v>70</v>
      </c>
    </row>
    <row r="17083" spans="17:63" ht="29.25" customHeight="1" x14ac:dyDescent="0.2">
      <c r="Q17083" s="92" t="s">
        <v>50</v>
      </c>
      <c r="BF17083" s="101" t="s">
        <v>58</v>
      </c>
      <c r="BK17083" s="98" t="s">
        <v>70</v>
      </c>
    </row>
    <row r="17084" spans="17:63" ht="29.25" customHeight="1" x14ac:dyDescent="0.2">
      <c r="Q17084" s="92" t="s">
        <v>50</v>
      </c>
      <c r="BF17084" s="101" t="s">
        <v>58</v>
      </c>
      <c r="BK17084" s="98" t="s">
        <v>70</v>
      </c>
    </row>
    <row r="17085" spans="17:63" ht="29.25" customHeight="1" x14ac:dyDescent="0.2">
      <c r="Q17085" s="92" t="s">
        <v>50</v>
      </c>
      <c r="BF17085" s="101" t="s">
        <v>58</v>
      </c>
      <c r="BK17085" s="98" t="s">
        <v>70</v>
      </c>
    </row>
    <row r="17086" spans="17:63" ht="29.25" customHeight="1" x14ac:dyDescent="0.2">
      <c r="Q17086" s="92" t="s">
        <v>50</v>
      </c>
      <c r="BF17086" s="101" t="s">
        <v>58</v>
      </c>
      <c r="BK17086" s="98" t="s">
        <v>70</v>
      </c>
    </row>
    <row r="17087" spans="17:63" ht="29.25" customHeight="1" x14ac:dyDescent="0.2">
      <c r="Q17087" s="92" t="s">
        <v>50</v>
      </c>
      <c r="BF17087" s="101" t="s">
        <v>58</v>
      </c>
      <c r="BK17087" s="98" t="s">
        <v>70</v>
      </c>
    </row>
    <row r="17088" spans="17:63" ht="29.25" customHeight="1" x14ac:dyDescent="0.2">
      <c r="Q17088" s="92" t="s">
        <v>50</v>
      </c>
      <c r="BF17088" s="101" t="s">
        <v>58</v>
      </c>
      <c r="BK17088" s="98" t="s">
        <v>70</v>
      </c>
    </row>
    <row r="17089" spans="17:63" ht="29.25" customHeight="1" x14ac:dyDescent="0.2">
      <c r="Q17089" s="92" t="s">
        <v>50</v>
      </c>
      <c r="BF17089" s="101" t="s">
        <v>58</v>
      </c>
      <c r="BK17089" s="98" t="s">
        <v>70</v>
      </c>
    </row>
    <row r="17090" spans="17:63" ht="29.25" customHeight="1" x14ac:dyDescent="0.2">
      <c r="Q17090" s="92" t="s">
        <v>50</v>
      </c>
      <c r="BF17090" s="101" t="s">
        <v>58</v>
      </c>
      <c r="BK17090" s="98" t="s">
        <v>70</v>
      </c>
    </row>
    <row r="17091" spans="17:63" ht="29.25" customHeight="1" x14ac:dyDescent="0.2">
      <c r="Q17091" s="92" t="s">
        <v>50</v>
      </c>
      <c r="BF17091" s="101" t="s">
        <v>58</v>
      </c>
      <c r="BK17091" s="98" t="s">
        <v>70</v>
      </c>
    </row>
    <row r="17092" spans="17:63" ht="29.25" customHeight="1" x14ac:dyDescent="0.2">
      <c r="Q17092" s="92" t="s">
        <v>50</v>
      </c>
      <c r="BF17092" s="101" t="s">
        <v>58</v>
      </c>
      <c r="BK17092" s="98" t="s">
        <v>70</v>
      </c>
    </row>
    <row r="17093" spans="17:63" ht="29.25" customHeight="1" x14ac:dyDescent="0.2">
      <c r="Q17093" s="92" t="s">
        <v>50</v>
      </c>
      <c r="BF17093" s="101" t="s">
        <v>58</v>
      </c>
      <c r="BK17093" s="98" t="s">
        <v>70</v>
      </c>
    </row>
    <row r="17094" spans="17:63" ht="29.25" customHeight="1" x14ac:dyDescent="0.2">
      <c r="Q17094" s="92" t="s">
        <v>50</v>
      </c>
      <c r="BF17094" s="101" t="s">
        <v>58</v>
      </c>
      <c r="BK17094" s="98" t="s">
        <v>70</v>
      </c>
    </row>
    <row r="17095" spans="17:63" ht="29.25" customHeight="1" x14ac:dyDescent="0.2">
      <c r="Q17095" s="92" t="s">
        <v>50</v>
      </c>
      <c r="BF17095" s="101" t="s">
        <v>58</v>
      </c>
      <c r="BK17095" s="98" t="s">
        <v>70</v>
      </c>
    </row>
    <row r="17096" spans="17:63" ht="29.25" customHeight="1" x14ac:dyDescent="0.2">
      <c r="Q17096" s="92" t="s">
        <v>50</v>
      </c>
      <c r="BF17096" s="101" t="s">
        <v>58</v>
      </c>
      <c r="BK17096" s="98" t="s">
        <v>70</v>
      </c>
    </row>
    <row r="17097" spans="17:63" ht="29.25" customHeight="1" x14ac:dyDescent="0.2">
      <c r="Q17097" s="92" t="s">
        <v>50</v>
      </c>
      <c r="BF17097" s="101" t="s">
        <v>58</v>
      </c>
      <c r="BK17097" s="98" t="s">
        <v>70</v>
      </c>
    </row>
    <row r="17098" spans="17:63" ht="29.25" customHeight="1" x14ac:dyDescent="0.2">
      <c r="Q17098" s="92" t="s">
        <v>50</v>
      </c>
      <c r="BF17098" s="101" t="s">
        <v>58</v>
      </c>
      <c r="BK17098" s="98" t="s">
        <v>70</v>
      </c>
    </row>
    <row r="17099" spans="17:63" ht="29.25" customHeight="1" x14ac:dyDescent="0.2">
      <c r="Q17099" s="92" t="s">
        <v>50</v>
      </c>
      <c r="BF17099" s="101" t="s">
        <v>58</v>
      </c>
      <c r="BK17099" s="98" t="s">
        <v>70</v>
      </c>
    </row>
    <row r="17100" spans="17:63" ht="29.25" customHeight="1" x14ac:dyDescent="0.2">
      <c r="Q17100" s="92" t="s">
        <v>50</v>
      </c>
      <c r="BF17100" s="101" t="s">
        <v>58</v>
      </c>
      <c r="BK17100" s="98" t="s">
        <v>70</v>
      </c>
    </row>
    <row r="17101" spans="17:63" ht="29.25" customHeight="1" x14ac:dyDescent="0.2">
      <c r="Q17101" s="92" t="s">
        <v>50</v>
      </c>
      <c r="BF17101" s="101" t="s">
        <v>58</v>
      </c>
      <c r="BK17101" s="98" t="s">
        <v>70</v>
      </c>
    </row>
    <row r="17102" spans="17:63" ht="29.25" customHeight="1" x14ac:dyDescent="0.2">
      <c r="Q17102" s="92" t="s">
        <v>50</v>
      </c>
      <c r="BF17102" s="101" t="s">
        <v>58</v>
      </c>
      <c r="BK17102" s="98" t="s">
        <v>70</v>
      </c>
    </row>
    <row r="17103" spans="17:63" ht="29.25" customHeight="1" x14ac:dyDescent="0.2">
      <c r="Q17103" s="92" t="s">
        <v>50</v>
      </c>
      <c r="BF17103" s="101" t="s">
        <v>58</v>
      </c>
      <c r="BK17103" s="98" t="s">
        <v>70</v>
      </c>
    </row>
    <row r="17104" spans="17:63" ht="29.25" customHeight="1" x14ac:dyDescent="0.2">
      <c r="Q17104" s="92" t="s">
        <v>50</v>
      </c>
      <c r="BF17104" s="101" t="s">
        <v>58</v>
      </c>
      <c r="BK17104" s="98" t="s">
        <v>70</v>
      </c>
    </row>
    <row r="17105" spans="17:63" ht="29.25" customHeight="1" x14ac:dyDescent="0.2">
      <c r="Q17105" s="92" t="s">
        <v>50</v>
      </c>
      <c r="BF17105" s="101" t="s">
        <v>58</v>
      </c>
      <c r="BK17105" s="98" t="s">
        <v>70</v>
      </c>
    </row>
    <row r="17106" spans="17:63" ht="29.25" customHeight="1" x14ac:dyDescent="0.2">
      <c r="Q17106" s="92" t="s">
        <v>50</v>
      </c>
      <c r="BF17106" s="101" t="s">
        <v>58</v>
      </c>
      <c r="BK17106" s="98" t="s">
        <v>70</v>
      </c>
    </row>
    <row r="17107" spans="17:63" ht="29.25" customHeight="1" x14ac:dyDescent="0.2">
      <c r="Q17107" s="92" t="s">
        <v>50</v>
      </c>
      <c r="BF17107" s="101" t="s">
        <v>58</v>
      </c>
      <c r="BK17107" s="98" t="s">
        <v>70</v>
      </c>
    </row>
    <row r="17108" spans="17:63" ht="29.25" customHeight="1" x14ac:dyDescent="0.2">
      <c r="Q17108" s="92" t="s">
        <v>50</v>
      </c>
      <c r="BF17108" s="101" t="s">
        <v>58</v>
      </c>
      <c r="BK17108" s="98" t="s">
        <v>70</v>
      </c>
    </row>
    <row r="17109" spans="17:63" ht="29.25" customHeight="1" x14ac:dyDescent="0.2">
      <c r="Q17109" s="92" t="s">
        <v>50</v>
      </c>
      <c r="BF17109" s="101" t="s">
        <v>58</v>
      </c>
      <c r="BK17109" s="98" t="s">
        <v>70</v>
      </c>
    </row>
    <row r="17110" spans="17:63" ht="29.25" customHeight="1" x14ac:dyDescent="0.2">
      <c r="Q17110" s="92" t="s">
        <v>50</v>
      </c>
      <c r="BF17110" s="101" t="s">
        <v>58</v>
      </c>
      <c r="BK17110" s="98" t="s">
        <v>70</v>
      </c>
    </row>
    <row r="17111" spans="17:63" ht="29.25" customHeight="1" x14ac:dyDescent="0.2">
      <c r="Q17111" s="92" t="s">
        <v>50</v>
      </c>
      <c r="BF17111" s="101" t="s">
        <v>58</v>
      </c>
      <c r="BK17111" s="98" t="s">
        <v>70</v>
      </c>
    </row>
    <row r="17112" spans="17:63" ht="29.25" customHeight="1" x14ac:dyDescent="0.2">
      <c r="Q17112" s="92" t="s">
        <v>50</v>
      </c>
      <c r="BF17112" s="101" t="s">
        <v>58</v>
      </c>
      <c r="BK17112" s="98" t="s">
        <v>70</v>
      </c>
    </row>
    <row r="17113" spans="17:63" ht="29.25" customHeight="1" x14ac:dyDescent="0.2">
      <c r="Q17113" s="92" t="s">
        <v>50</v>
      </c>
      <c r="BF17113" s="101" t="s">
        <v>58</v>
      </c>
      <c r="BK17113" s="98" t="s">
        <v>70</v>
      </c>
    </row>
    <row r="17114" spans="17:63" ht="29.25" customHeight="1" x14ac:dyDescent="0.2">
      <c r="Q17114" s="92" t="s">
        <v>50</v>
      </c>
      <c r="BF17114" s="101" t="s">
        <v>58</v>
      </c>
      <c r="BK17114" s="98" t="s">
        <v>70</v>
      </c>
    </row>
    <row r="17115" spans="17:63" ht="29.25" customHeight="1" x14ac:dyDescent="0.2">
      <c r="Q17115" s="92" t="s">
        <v>50</v>
      </c>
      <c r="BF17115" s="101" t="s">
        <v>58</v>
      </c>
      <c r="BK17115" s="98" t="s">
        <v>70</v>
      </c>
    </row>
    <row r="17116" spans="17:63" ht="29.25" customHeight="1" x14ac:dyDescent="0.2">
      <c r="Q17116" s="92" t="s">
        <v>50</v>
      </c>
      <c r="BF17116" s="101" t="s">
        <v>58</v>
      </c>
      <c r="BK17116" s="98" t="s">
        <v>70</v>
      </c>
    </row>
    <row r="17117" spans="17:63" ht="29.25" customHeight="1" x14ac:dyDescent="0.2">
      <c r="Q17117" s="92" t="s">
        <v>50</v>
      </c>
      <c r="BF17117" s="101" t="s">
        <v>58</v>
      </c>
      <c r="BK17117" s="98" t="s">
        <v>70</v>
      </c>
    </row>
    <row r="17118" spans="17:63" ht="29.25" customHeight="1" x14ac:dyDescent="0.2">
      <c r="Q17118" s="92" t="s">
        <v>50</v>
      </c>
      <c r="BF17118" s="101" t="s">
        <v>58</v>
      </c>
      <c r="BK17118" s="98" t="s">
        <v>70</v>
      </c>
    </row>
    <row r="17119" spans="17:63" ht="29.25" customHeight="1" x14ac:dyDescent="0.2">
      <c r="Q17119" s="92" t="s">
        <v>50</v>
      </c>
      <c r="BF17119" s="101" t="s">
        <v>58</v>
      </c>
      <c r="BK17119" s="98" t="s">
        <v>70</v>
      </c>
    </row>
    <row r="17120" spans="17:63" ht="29.25" customHeight="1" x14ac:dyDescent="0.2">
      <c r="Q17120" s="92" t="s">
        <v>50</v>
      </c>
      <c r="BF17120" s="101" t="s">
        <v>58</v>
      </c>
      <c r="BK17120" s="98" t="s">
        <v>70</v>
      </c>
    </row>
    <row r="17121" spans="17:63" ht="29.25" customHeight="1" x14ac:dyDescent="0.2">
      <c r="Q17121" s="92" t="s">
        <v>50</v>
      </c>
      <c r="BF17121" s="101" t="s">
        <v>58</v>
      </c>
      <c r="BK17121" s="98" t="s">
        <v>70</v>
      </c>
    </row>
    <row r="17122" spans="17:63" ht="29.25" customHeight="1" x14ac:dyDescent="0.2">
      <c r="Q17122" s="92" t="s">
        <v>50</v>
      </c>
      <c r="BF17122" s="101" t="s">
        <v>58</v>
      </c>
      <c r="BK17122" s="98" t="s">
        <v>70</v>
      </c>
    </row>
    <row r="17123" spans="17:63" ht="29.25" customHeight="1" x14ac:dyDescent="0.2">
      <c r="Q17123" s="92" t="s">
        <v>50</v>
      </c>
      <c r="BF17123" s="101" t="s">
        <v>58</v>
      </c>
      <c r="BK17123" s="98" t="s">
        <v>70</v>
      </c>
    </row>
    <row r="17124" spans="17:63" ht="29.25" customHeight="1" x14ac:dyDescent="0.2">
      <c r="Q17124" s="92" t="s">
        <v>50</v>
      </c>
      <c r="BF17124" s="101" t="s">
        <v>58</v>
      </c>
      <c r="BK17124" s="98" t="s">
        <v>70</v>
      </c>
    </row>
    <row r="17125" spans="17:63" ht="29.25" customHeight="1" x14ac:dyDescent="0.2">
      <c r="Q17125" s="92" t="s">
        <v>50</v>
      </c>
      <c r="BF17125" s="101" t="s">
        <v>58</v>
      </c>
      <c r="BK17125" s="98" t="s">
        <v>70</v>
      </c>
    </row>
    <row r="17126" spans="17:63" ht="29.25" customHeight="1" x14ac:dyDescent="0.2">
      <c r="Q17126" s="92" t="s">
        <v>50</v>
      </c>
      <c r="BF17126" s="101" t="s">
        <v>58</v>
      </c>
      <c r="BK17126" s="98" t="s">
        <v>70</v>
      </c>
    </row>
    <row r="17127" spans="17:63" ht="29.25" customHeight="1" x14ac:dyDescent="0.2">
      <c r="Q17127" s="92" t="s">
        <v>50</v>
      </c>
      <c r="BF17127" s="101" t="s">
        <v>58</v>
      </c>
      <c r="BK17127" s="98" t="s">
        <v>70</v>
      </c>
    </row>
    <row r="17128" spans="17:63" ht="29.25" customHeight="1" x14ac:dyDescent="0.2">
      <c r="Q17128" s="92" t="s">
        <v>50</v>
      </c>
      <c r="BF17128" s="101" t="s">
        <v>58</v>
      </c>
      <c r="BK17128" s="98" t="s">
        <v>70</v>
      </c>
    </row>
    <row r="17129" spans="17:63" ht="29.25" customHeight="1" x14ac:dyDescent="0.2">
      <c r="Q17129" s="92" t="s">
        <v>50</v>
      </c>
      <c r="BF17129" s="101" t="s">
        <v>58</v>
      </c>
      <c r="BK17129" s="98" t="s">
        <v>70</v>
      </c>
    </row>
    <row r="17130" spans="17:63" ht="29.25" customHeight="1" x14ac:dyDescent="0.2">
      <c r="Q17130" s="92" t="s">
        <v>50</v>
      </c>
      <c r="BF17130" s="101" t="s">
        <v>58</v>
      </c>
      <c r="BK17130" s="98" t="s">
        <v>70</v>
      </c>
    </row>
    <row r="17131" spans="17:63" ht="29.25" customHeight="1" x14ac:dyDescent="0.2">
      <c r="Q17131" s="92" t="s">
        <v>50</v>
      </c>
      <c r="BF17131" s="101" t="s">
        <v>58</v>
      </c>
      <c r="BK17131" s="98" t="s">
        <v>70</v>
      </c>
    </row>
    <row r="17132" spans="17:63" ht="29.25" customHeight="1" x14ac:dyDescent="0.2">
      <c r="Q17132" s="92" t="s">
        <v>50</v>
      </c>
      <c r="BF17132" s="101" t="s">
        <v>58</v>
      </c>
      <c r="BK17132" s="98" t="s">
        <v>70</v>
      </c>
    </row>
    <row r="17133" spans="17:63" ht="29.25" customHeight="1" x14ac:dyDescent="0.2">
      <c r="Q17133" s="92" t="s">
        <v>50</v>
      </c>
      <c r="BF17133" s="101" t="s">
        <v>58</v>
      </c>
      <c r="BK17133" s="98" t="s">
        <v>70</v>
      </c>
    </row>
    <row r="17134" spans="17:63" ht="29.25" customHeight="1" x14ac:dyDescent="0.2">
      <c r="Q17134" s="92" t="s">
        <v>50</v>
      </c>
      <c r="BF17134" s="101" t="s">
        <v>58</v>
      </c>
      <c r="BK17134" s="98" t="s">
        <v>70</v>
      </c>
    </row>
    <row r="17135" spans="17:63" ht="29.25" customHeight="1" x14ac:dyDescent="0.2">
      <c r="Q17135" s="92" t="s">
        <v>50</v>
      </c>
      <c r="BF17135" s="101" t="s">
        <v>58</v>
      </c>
      <c r="BK17135" s="98" t="s">
        <v>70</v>
      </c>
    </row>
    <row r="17136" spans="17:63" ht="29.25" customHeight="1" x14ac:dyDescent="0.2">
      <c r="Q17136" s="92" t="s">
        <v>50</v>
      </c>
      <c r="BF17136" s="101" t="s">
        <v>58</v>
      </c>
      <c r="BK17136" s="98" t="s">
        <v>70</v>
      </c>
    </row>
    <row r="17137" spans="17:63" ht="29.25" customHeight="1" x14ac:dyDescent="0.2">
      <c r="Q17137" s="92" t="s">
        <v>50</v>
      </c>
      <c r="BF17137" s="101" t="s">
        <v>58</v>
      </c>
      <c r="BK17137" s="98" t="s">
        <v>70</v>
      </c>
    </row>
    <row r="17138" spans="17:63" ht="29.25" customHeight="1" x14ac:dyDescent="0.2">
      <c r="Q17138" s="92" t="s">
        <v>50</v>
      </c>
      <c r="BF17138" s="101" t="s">
        <v>58</v>
      </c>
      <c r="BK17138" s="98" t="s">
        <v>70</v>
      </c>
    </row>
    <row r="17139" spans="17:63" ht="29.25" customHeight="1" x14ac:dyDescent="0.2">
      <c r="Q17139" s="92" t="s">
        <v>50</v>
      </c>
      <c r="BF17139" s="101" t="s">
        <v>58</v>
      </c>
      <c r="BK17139" s="98" t="s">
        <v>70</v>
      </c>
    </row>
    <row r="17140" spans="17:63" ht="29.25" customHeight="1" x14ac:dyDescent="0.2">
      <c r="Q17140" s="92" t="s">
        <v>50</v>
      </c>
      <c r="BF17140" s="101" t="s">
        <v>58</v>
      </c>
      <c r="BK17140" s="98" t="s">
        <v>70</v>
      </c>
    </row>
    <row r="17141" spans="17:63" ht="29.25" customHeight="1" x14ac:dyDescent="0.2">
      <c r="Q17141" s="92" t="s">
        <v>50</v>
      </c>
      <c r="BF17141" s="101" t="s">
        <v>58</v>
      </c>
      <c r="BK17141" s="98" t="s">
        <v>70</v>
      </c>
    </row>
    <row r="17142" spans="17:63" ht="29.25" customHeight="1" x14ac:dyDescent="0.2">
      <c r="Q17142" s="92" t="s">
        <v>50</v>
      </c>
      <c r="BF17142" s="101" t="s">
        <v>58</v>
      </c>
      <c r="BK17142" s="98" t="s">
        <v>70</v>
      </c>
    </row>
    <row r="17143" spans="17:63" ht="29.25" customHeight="1" x14ac:dyDescent="0.2">
      <c r="Q17143" s="92" t="s">
        <v>50</v>
      </c>
      <c r="BF17143" s="101" t="s">
        <v>58</v>
      </c>
      <c r="BK17143" s="98" t="s">
        <v>70</v>
      </c>
    </row>
    <row r="17144" spans="17:63" ht="29.25" customHeight="1" x14ac:dyDescent="0.2">
      <c r="Q17144" s="92" t="s">
        <v>50</v>
      </c>
      <c r="BF17144" s="101" t="s">
        <v>58</v>
      </c>
      <c r="BK17144" s="98" t="s">
        <v>70</v>
      </c>
    </row>
    <row r="17145" spans="17:63" ht="29.25" customHeight="1" x14ac:dyDescent="0.2">
      <c r="Q17145" s="92" t="s">
        <v>50</v>
      </c>
      <c r="BF17145" s="101" t="s">
        <v>58</v>
      </c>
      <c r="BK17145" s="98" t="s">
        <v>70</v>
      </c>
    </row>
    <row r="17146" spans="17:63" ht="29.25" customHeight="1" x14ac:dyDescent="0.2">
      <c r="Q17146" s="92" t="s">
        <v>50</v>
      </c>
      <c r="BF17146" s="101" t="s">
        <v>58</v>
      </c>
      <c r="BK17146" s="98" t="s">
        <v>70</v>
      </c>
    </row>
    <row r="17147" spans="17:63" ht="29.25" customHeight="1" x14ac:dyDescent="0.2">
      <c r="Q17147" s="92" t="s">
        <v>50</v>
      </c>
      <c r="BF17147" s="101" t="s">
        <v>58</v>
      </c>
      <c r="BK17147" s="98" t="s">
        <v>70</v>
      </c>
    </row>
    <row r="17148" spans="17:63" ht="29.25" customHeight="1" x14ac:dyDescent="0.2">
      <c r="Q17148" s="92" t="s">
        <v>50</v>
      </c>
      <c r="BF17148" s="101" t="s">
        <v>58</v>
      </c>
      <c r="BK17148" s="98" t="s">
        <v>70</v>
      </c>
    </row>
    <row r="17149" spans="17:63" ht="29.25" customHeight="1" x14ac:dyDescent="0.2">
      <c r="Q17149" s="92" t="s">
        <v>50</v>
      </c>
      <c r="BF17149" s="101" t="s">
        <v>58</v>
      </c>
      <c r="BK17149" s="98" t="s">
        <v>70</v>
      </c>
    </row>
    <row r="17150" spans="17:63" ht="29.25" customHeight="1" x14ac:dyDescent="0.2">
      <c r="Q17150" s="92" t="s">
        <v>50</v>
      </c>
      <c r="BF17150" s="101" t="s">
        <v>58</v>
      </c>
      <c r="BK17150" s="98" t="s">
        <v>70</v>
      </c>
    </row>
    <row r="17151" spans="17:63" ht="29.25" customHeight="1" x14ac:dyDescent="0.2">
      <c r="Q17151" s="92" t="s">
        <v>50</v>
      </c>
      <c r="BF17151" s="101" t="s">
        <v>58</v>
      </c>
      <c r="BK17151" s="98" t="s">
        <v>70</v>
      </c>
    </row>
    <row r="17152" spans="17:63" ht="29.25" customHeight="1" x14ac:dyDescent="0.2">
      <c r="Q17152" s="92" t="s">
        <v>50</v>
      </c>
      <c r="BF17152" s="101" t="s">
        <v>58</v>
      </c>
      <c r="BK17152" s="98" t="s">
        <v>70</v>
      </c>
    </row>
    <row r="17153" spans="17:63" ht="29.25" customHeight="1" x14ac:dyDescent="0.2">
      <c r="Q17153" s="92" t="s">
        <v>50</v>
      </c>
      <c r="BF17153" s="101" t="s">
        <v>58</v>
      </c>
      <c r="BK17153" s="98" t="s">
        <v>70</v>
      </c>
    </row>
    <row r="17154" spans="17:63" ht="29.25" customHeight="1" x14ac:dyDescent="0.2">
      <c r="Q17154" s="92" t="s">
        <v>50</v>
      </c>
      <c r="BF17154" s="101" t="s">
        <v>58</v>
      </c>
      <c r="BK17154" s="98" t="s">
        <v>70</v>
      </c>
    </row>
    <row r="17155" spans="17:63" ht="29.25" customHeight="1" x14ac:dyDescent="0.2">
      <c r="Q17155" s="92" t="s">
        <v>50</v>
      </c>
      <c r="BF17155" s="101" t="s">
        <v>58</v>
      </c>
      <c r="BK17155" s="98" t="s">
        <v>70</v>
      </c>
    </row>
    <row r="17156" spans="17:63" ht="29.25" customHeight="1" x14ac:dyDescent="0.2">
      <c r="Q17156" s="92" t="s">
        <v>50</v>
      </c>
      <c r="BF17156" s="101" t="s">
        <v>58</v>
      </c>
      <c r="BK17156" s="98" t="s">
        <v>70</v>
      </c>
    </row>
    <row r="17157" spans="17:63" ht="29.25" customHeight="1" x14ac:dyDescent="0.2">
      <c r="Q17157" s="92" t="s">
        <v>50</v>
      </c>
      <c r="BF17157" s="101" t="s">
        <v>58</v>
      </c>
      <c r="BK17157" s="98" t="s">
        <v>70</v>
      </c>
    </row>
    <row r="17158" spans="17:63" ht="29.25" customHeight="1" x14ac:dyDescent="0.2">
      <c r="Q17158" s="92" t="s">
        <v>50</v>
      </c>
      <c r="BF17158" s="101" t="s">
        <v>58</v>
      </c>
      <c r="BK17158" s="98" t="s">
        <v>70</v>
      </c>
    </row>
    <row r="17159" spans="17:63" ht="29.25" customHeight="1" x14ac:dyDescent="0.2">
      <c r="Q17159" s="92" t="s">
        <v>50</v>
      </c>
      <c r="BF17159" s="101" t="s">
        <v>58</v>
      </c>
      <c r="BK17159" s="98" t="s">
        <v>70</v>
      </c>
    </row>
    <row r="17160" spans="17:63" ht="29.25" customHeight="1" x14ac:dyDescent="0.2">
      <c r="Q17160" s="92" t="s">
        <v>50</v>
      </c>
      <c r="BF17160" s="101" t="s">
        <v>58</v>
      </c>
      <c r="BK17160" s="98" t="s">
        <v>70</v>
      </c>
    </row>
    <row r="17161" spans="17:63" ht="29.25" customHeight="1" x14ac:dyDescent="0.2">
      <c r="Q17161" s="92" t="s">
        <v>50</v>
      </c>
      <c r="BF17161" s="101" t="s">
        <v>58</v>
      </c>
      <c r="BK17161" s="98" t="s">
        <v>70</v>
      </c>
    </row>
    <row r="17162" spans="17:63" ht="29.25" customHeight="1" x14ac:dyDescent="0.2">
      <c r="Q17162" s="92" t="s">
        <v>50</v>
      </c>
      <c r="BF17162" s="101" t="s">
        <v>58</v>
      </c>
      <c r="BK17162" s="98" t="s">
        <v>70</v>
      </c>
    </row>
    <row r="17163" spans="17:63" ht="29.25" customHeight="1" x14ac:dyDescent="0.2">
      <c r="Q17163" s="92" t="s">
        <v>50</v>
      </c>
      <c r="BF17163" s="101" t="s">
        <v>58</v>
      </c>
      <c r="BK17163" s="98" t="s">
        <v>70</v>
      </c>
    </row>
    <row r="17164" spans="17:63" ht="29.25" customHeight="1" x14ac:dyDescent="0.2">
      <c r="Q17164" s="92" t="s">
        <v>50</v>
      </c>
      <c r="BF17164" s="101" t="s">
        <v>58</v>
      </c>
      <c r="BK17164" s="98" t="s">
        <v>70</v>
      </c>
    </row>
    <row r="17165" spans="17:63" ht="29.25" customHeight="1" x14ac:dyDescent="0.2">
      <c r="Q17165" s="92" t="s">
        <v>50</v>
      </c>
      <c r="BF17165" s="101" t="s">
        <v>58</v>
      </c>
      <c r="BK17165" s="98" t="s">
        <v>70</v>
      </c>
    </row>
    <row r="17166" spans="17:63" ht="29.25" customHeight="1" x14ac:dyDescent="0.2">
      <c r="Q17166" s="92" t="s">
        <v>50</v>
      </c>
      <c r="BF17166" s="101" t="s">
        <v>58</v>
      </c>
      <c r="BK17166" s="98" t="s">
        <v>70</v>
      </c>
    </row>
    <row r="17167" spans="17:63" ht="29.25" customHeight="1" x14ac:dyDescent="0.2">
      <c r="Q17167" s="92" t="s">
        <v>50</v>
      </c>
      <c r="BF17167" s="101" t="s">
        <v>58</v>
      </c>
      <c r="BK17167" s="98" t="s">
        <v>70</v>
      </c>
    </row>
    <row r="17168" spans="17:63" ht="29.25" customHeight="1" x14ac:dyDescent="0.2">
      <c r="Q17168" s="92" t="s">
        <v>50</v>
      </c>
      <c r="BF17168" s="101" t="s">
        <v>58</v>
      </c>
      <c r="BK17168" s="98" t="s">
        <v>70</v>
      </c>
    </row>
    <row r="17169" spans="17:63" ht="29.25" customHeight="1" x14ac:dyDescent="0.2">
      <c r="Q17169" s="92" t="s">
        <v>50</v>
      </c>
      <c r="BF17169" s="101" t="s">
        <v>58</v>
      </c>
      <c r="BK17169" s="98" t="s">
        <v>70</v>
      </c>
    </row>
    <row r="17170" spans="17:63" ht="29.25" customHeight="1" x14ac:dyDescent="0.2">
      <c r="Q17170" s="92" t="s">
        <v>50</v>
      </c>
      <c r="BF17170" s="101" t="s">
        <v>58</v>
      </c>
      <c r="BK17170" s="98" t="s">
        <v>70</v>
      </c>
    </row>
    <row r="17171" spans="17:63" ht="29.25" customHeight="1" x14ac:dyDescent="0.2">
      <c r="Q17171" s="92" t="s">
        <v>50</v>
      </c>
      <c r="BF17171" s="101" t="s">
        <v>58</v>
      </c>
      <c r="BK17171" s="98" t="s">
        <v>70</v>
      </c>
    </row>
    <row r="17172" spans="17:63" ht="29.25" customHeight="1" x14ac:dyDescent="0.2">
      <c r="Q17172" s="92" t="s">
        <v>50</v>
      </c>
      <c r="BF17172" s="101" t="s">
        <v>58</v>
      </c>
      <c r="BK17172" s="98" t="s">
        <v>70</v>
      </c>
    </row>
    <row r="17173" spans="17:63" ht="29.25" customHeight="1" x14ac:dyDescent="0.2">
      <c r="Q17173" s="92" t="s">
        <v>50</v>
      </c>
      <c r="BF17173" s="101" t="s">
        <v>58</v>
      </c>
      <c r="BK17173" s="98" t="s">
        <v>70</v>
      </c>
    </row>
    <row r="17174" spans="17:63" ht="29.25" customHeight="1" x14ac:dyDescent="0.2">
      <c r="Q17174" s="92" t="s">
        <v>50</v>
      </c>
      <c r="BF17174" s="101" t="s">
        <v>58</v>
      </c>
      <c r="BK17174" s="98" t="s">
        <v>70</v>
      </c>
    </row>
    <row r="17175" spans="17:63" ht="29.25" customHeight="1" x14ac:dyDescent="0.2">
      <c r="Q17175" s="92" t="s">
        <v>50</v>
      </c>
      <c r="BF17175" s="101" t="s">
        <v>58</v>
      </c>
      <c r="BK17175" s="98" t="s">
        <v>70</v>
      </c>
    </row>
    <row r="17176" spans="17:63" ht="29.25" customHeight="1" x14ac:dyDescent="0.2">
      <c r="Q17176" s="92" t="s">
        <v>50</v>
      </c>
      <c r="BF17176" s="101" t="s">
        <v>58</v>
      </c>
      <c r="BK17176" s="98" t="s">
        <v>70</v>
      </c>
    </row>
    <row r="17177" spans="17:63" ht="29.25" customHeight="1" x14ac:dyDescent="0.2">
      <c r="Q17177" s="92" t="s">
        <v>50</v>
      </c>
      <c r="BF17177" s="101" t="s">
        <v>58</v>
      </c>
      <c r="BK17177" s="98" t="s">
        <v>70</v>
      </c>
    </row>
    <row r="17178" spans="17:63" ht="29.25" customHeight="1" x14ac:dyDescent="0.2">
      <c r="Q17178" s="92" t="s">
        <v>50</v>
      </c>
      <c r="BF17178" s="101" t="s">
        <v>58</v>
      </c>
      <c r="BK17178" s="98" t="s">
        <v>70</v>
      </c>
    </row>
    <row r="17179" spans="17:63" ht="29.25" customHeight="1" x14ac:dyDescent="0.2">
      <c r="Q17179" s="92" t="s">
        <v>50</v>
      </c>
      <c r="BF17179" s="101" t="s">
        <v>58</v>
      </c>
      <c r="BK17179" s="98" t="s">
        <v>70</v>
      </c>
    </row>
    <row r="17180" spans="17:63" ht="29.25" customHeight="1" x14ac:dyDescent="0.2">
      <c r="Q17180" s="92" t="s">
        <v>50</v>
      </c>
      <c r="BF17180" s="101" t="s">
        <v>58</v>
      </c>
      <c r="BK17180" s="98" t="s">
        <v>70</v>
      </c>
    </row>
    <row r="17181" spans="17:63" ht="29.25" customHeight="1" x14ac:dyDescent="0.2">
      <c r="Q17181" s="92" t="s">
        <v>50</v>
      </c>
      <c r="BF17181" s="101" t="s">
        <v>58</v>
      </c>
      <c r="BK17181" s="98" t="s">
        <v>70</v>
      </c>
    </row>
    <row r="17182" spans="17:63" ht="29.25" customHeight="1" x14ac:dyDescent="0.2">
      <c r="Q17182" s="92" t="s">
        <v>50</v>
      </c>
      <c r="BF17182" s="101" t="s">
        <v>58</v>
      </c>
      <c r="BK17182" s="98" t="s">
        <v>70</v>
      </c>
    </row>
    <row r="17183" spans="17:63" ht="29.25" customHeight="1" x14ac:dyDescent="0.2">
      <c r="Q17183" s="92" t="s">
        <v>50</v>
      </c>
      <c r="BF17183" s="101" t="s">
        <v>58</v>
      </c>
      <c r="BK17183" s="98" t="s">
        <v>70</v>
      </c>
    </row>
    <row r="17184" spans="17:63" ht="29.25" customHeight="1" x14ac:dyDescent="0.2">
      <c r="Q17184" s="92" t="s">
        <v>50</v>
      </c>
      <c r="BF17184" s="101" t="s">
        <v>58</v>
      </c>
      <c r="BK17184" s="98" t="s">
        <v>70</v>
      </c>
    </row>
    <row r="17185" spans="17:63" ht="29.25" customHeight="1" x14ac:dyDescent="0.2">
      <c r="Q17185" s="92" t="s">
        <v>50</v>
      </c>
      <c r="BF17185" s="101" t="s">
        <v>58</v>
      </c>
      <c r="BK17185" s="98" t="s">
        <v>70</v>
      </c>
    </row>
    <row r="17186" spans="17:63" ht="29.25" customHeight="1" x14ac:dyDescent="0.2">
      <c r="Q17186" s="92" t="s">
        <v>50</v>
      </c>
      <c r="BF17186" s="101" t="s">
        <v>58</v>
      </c>
      <c r="BK17186" s="98" t="s">
        <v>70</v>
      </c>
    </row>
    <row r="17187" spans="17:63" ht="29.25" customHeight="1" x14ac:dyDescent="0.2">
      <c r="Q17187" s="92" t="s">
        <v>50</v>
      </c>
      <c r="BF17187" s="101" t="s">
        <v>58</v>
      </c>
      <c r="BK17187" s="98" t="s">
        <v>70</v>
      </c>
    </row>
    <row r="17188" spans="17:63" ht="29.25" customHeight="1" x14ac:dyDescent="0.2">
      <c r="Q17188" s="92" t="s">
        <v>50</v>
      </c>
      <c r="BF17188" s="101" t="s">
        <v>58</v>
      </c>
      <c r="BK17188" s="98" t="s">
        <v>70</v>
      </c>
    </row>
    <row r="17189" spans="17:63" ht="29.25" customHeight="1" x14ac:dyDescent="0.2">
      <c r="Q17189" s="92" t="s">
        <v>50</v>
      </c>
      <c r="BF17189" s="101" t="s">
        <v>58</v>
      </c>
      <c r="BK17189" s="98" t="s">
        <v>70</v>
      </c>
    </row>
    <row r="17190" spans="17:63" ht="29.25" customHeight="1" x14ac:dyDescent="0.2">
      <c r="Q17190" s="92" t="s">
        <v>50</v>
      </c>
      <c r="BF17190" s="101" t="s">
        <v>58</v>
      </c>
      <c r="BK17190" s="98" t="s">
        <v>70</v>
      </c>
    </row>
    <row r="17191" spans="17:63" ht="29.25" customHeight="1" x14ac:dyDescent="0.2">
      <c r="Q17191" s="92" t="s">
        <v>50</v>
      </c>
      <c r="BF17191" s="101" t="s">
        <v>58</v>
      </c>
      <c r="BK17191" s="98" t="s">
        <v>70</v>
      </c>
    </row>
    <row r="17192" spans="17:63" ht="29.25" customHeight="1" x14ac:dyDescent="0.2">
      <c r="Q17192" s="92" t="s">
        <v>50</v>
      </c>
      <c r="BF17192" s="101" t="s">
        <v>58</v>
      </c>
      <c r="BK17192" s="98" t="s">
        <v>70</v>
      </c>
    </row>
    <row r="17193" spans="17:63" ht="29.25" customHeight="1" x14ac:dyDescent="0.2">
      <c r="Q17193" s="92" t="s">
        <v>50</v>
      </c>
      <c r="BF17193" s="101" t="s">
        <v>58</v>
      </c>
      <c r="BK17193" s="98" t="s">
        <v>70</v>
      </c>
    </row>
    <row r="17194" spans="17:63" ht="29.25" customHeight="1" x14ac:dyDescent="0.2">
      <c r="Q17194" s="92" t="s">
        <v>50</v>
      </c>
      <c r="BF17194" s="101" t="s">
        <v>58</v>
      </c>
      <c r="BK17194" s="98" t="s">
        <v>70</v>
      </c>
    </row>
    <row r="17195" spans="17:63" ht="29.25" customHeight="1" x14ac:dyDescent="0.2">
      <c r="Q17195" s="92" t="s">
        <v>50</v>
      </c>
      <c r="BF17195" s="101" t="s">
        <v>58</v>
      </c>
      <c r="BK17195" s="98" t="s">
        <v>70</v>
      </c>
    </row>
    <row r="17196" spans="17:63" ht="29.25" customHeight="1" x14ac:dyDescent="0.2">
      <c r="Q17196" s="92" t="s">
        <v>50</v>
      </c>
      <c r="BF17196" s="101" t="s">
        <v>58</v>
      </c>
      <c r="BK17196" s="98" t="s">
        <v>70</v>
      </c>
    </row>
    <row r="17197" spans="17:63" ht="29.25" customHeight="1" x14ac:dyDescent="0.2">
      <c r="Q17197" s="92" t="s">
        <v>50</v>
      </c>
      <c r="BF17197" s="101" t="s">
        <v>58</v>
      </c>
      <c r="BK17197" s="98" t="s">
        <v>70</v>
      </c>
    </row>
    <row r="17198" spans="17:63" ht="29.25" customHeight="1" x14ac:dyDescent="0.2">
      <c r="Q17198" s="92" t="s">
        <v>50</v>
      </c>
      <c r="BF17198" s="101" t="s">
        <v>58</v>
      </c>
      <c r="BK17198" s="98" t="s">
        <v>70</v>
      </c>
    </row>
    <row r="17199" spans="17:63" ht="29.25" customHeight="1" x14ac:dyDescent="0.2">
      <c r="Q17199" s="92" t="s">
        <v>50</v>
      </c>
      <c r="BF17199" s="101" t="s">
        <v>58</v>
      </c>
      <c r="BK17199" s="98" t="s">
        <v>70</v>
      </c>
    </row>
    <row r="17200" spans="17:63" ht="29.25" customHeight="1" x14ac:dyDescent="0.2">
      <c r="Q17200" s="92" t="s">
        <v>50</v>
      </c>
      <c r="BF17200" s="101" t="s">
        <v>58</v>
      </c>
      <c r="BK17200" s="98" t="s">
        <v>70</v>
      </c>
    </row>
    <row r="17201" spans="17:63" ht="29.25" customHeight="1" x14ac:dyDescent="0.2">
      <c r="Q17201" s="92" t="s">
        <v>50</v>
      </c>
      <c r="BF17201" s="101" t="s">
        <v>58</v>
      </c>
      <c r="BK17201" s="98" t="s">
        <v>70</v>
      </c>
    </row>
    <row r="17202" spans="17:63" ht="29.25" customHeight="1" x14ac:dyDescent="0.2">
      <c r="Q17202" s="92" t="s">
        <v>50</v>
      </c>
      <c r="BF17202" s="101" t="s">
        <v>58</v>
      </c>
      <c r="BK17202" s="98" t="s">
        <v>70</v>
      </c>
    </row>
    <row r="17203" spans="17:63" ht="29.25" customHeight="1" x14ac:dyDescent="0.2">
      <c r="Q17203" s="92" t="s">
        <v>50</v>
      </c>
      <c r="BF17203" s="101" t="s">
        <v>58</v>
      </c>
      <c r="BK17203" s="98" t="s">
        <v>70</v>
      </c>
    </row>
    <row r="17204" spans="17:63" ht="29.25" customHeight="1" x14ac:dyDescent="0.2">
      <c r="Q17204" s="92" t="s">
        <v>50</v>
      </c>
      <c r="BF17204" s="101" t="s">
        <v>58</v>
      </c>
      <c r="BK17204" s="98" t="s">
        <v>70</v>
      </c>
    </row>
    <row r="17205" spans="17:63" ht="29.25" customHeight="1" x14ac:dyDescent="0.2">
      <c r="Q17205" s="92" t="s">
        <v>50</v>
      </c>
      <c r="BF17205" s="101" t="s">
        <v>58</v>
      </c>
      <c r="BK17205" s="98" t="s">
        <v>70</v>
      </c>
    </row>
    <row r="17206" spans="17:63" ht="29.25" customHeight="1" x14ac:dyDescent="0.2">
      <c r="Q17206" s="92" t="s">
        <v>50</v>
      </c>
      <c r="BF17206" s="101" t="s">
        <v>58</v>
      </c>
      <c r="BK17206" s="98" t="s">
        <v>70</v>
      </c>
    </row>
    <row r="17207" spans="17:63" ht="29.25" customHeight="1" x14ac:dyDescent="0.2">
      <c r="Q17207" s="92" t="s">
        <v>50</v>
      </c>
      <c r="BF17207" s="101" t="s">
        <v>58</v>
      </c>
      <c r="BK17207" s="98" t="s">
        <v>70</v>
      </c>
    </row>
    <row r="17208" spans="17:63" ht="29.25" customHeight="1" x14ac:dyDescent="0.2">
      <c r="Q17208" s="92" t="s">
        <v>50</v>
      </c>
      <c r="BF17208" s="101" t="s">
        <v>58</v>
      </c>
      <c r="BK17208" s="98" t="s">
        <v>70</v>
      </c>
    </row>
    <row r="17209" spans="17:63" ht="29.25" customHeight="1" x14ac:dyDescent="0.2">
      <c r="Q17209" s="92" t="s">
        <v>50</v>
      </c>
      <c r="BF17209" s="101" t="s">
        <v>58</v>
      </c>
      <c r="BK17209" s="98" t="s">
        <v>70</v>
      </c>
    </row>
    <row r="17210" spans="17:63" ht="29.25" customHeight="1" x14ac:dyDescent="0.2">
      <c r="Q17210" s="92" t="s">
        <v>50</v>
      </c>
      <c r="BF17210" s="101" t="s">
        <v>58</v>
      </c>
      <c r="BK17210" s="98" t="s">
        <v>70</v>
      </c>
    </row>
    <row r="17211" spans="17:63" ht="29.25" customHeight="1" x14ac:dyDescent="0.2">
      <c r="Q17211" s="92" t="s">
        <v>50</v>
      </c>
      <c r="BF17211" s="101" t="s">
        <v>58</v>
      </c>
      <c r="BK17211" s="98" t="s">
        <v>70</v>
      </c>
    </row>
    <row r="17212" spans="17:63" ht="29.25" customHeight="1" x14ac:dyDescent="0.2">
      <c r="Q17212" s="92" t="s">
        <v>50</v>
      </c>
      <c r="BF17212" s="101" t="s">
        <v>58</v>
      </c>
      <c r="BK17212" s="98" t="s">
        <v>70</v>
      </c>
    </row>
    <row r="17213" spans="17:63" ht="29.25" customHeight="1" x14ac:dyDescent="0.2">
      <c r="Q17213" s="92" t="s">
        <v>50</v>
      </c>
      <c r="BF17213" s="101" t="s">
        <v>58</v>
      </c>
      <c r="BK17213" s="98" t="s">
        <v>70</v>
      </c>
    </row>
    <row r="17214" spans="17:63" ht="29.25" customHeight="1" x14ac:dyDescent="0.2">
      <c r="Q17214" s="92" t="s">
        <v>50</v>
      </c>
      <c r="BF17214" s="101" t="s">
        <v>58</v>
      </c>
      <c r="BK17214" s="98" t="s">
        <v>70</v>
      </c>
    </row>
    <row r="17215" spans="17:63" ht="29.25" customHeight="1" x14ac:dyDescent="0.2">
      <c r="Q17215" s="92" t="s">
        <v>50</v>
      </c>
      <c r="BF17215" s="101" t="s">
        <v>58</v>
      </c>
      <c r="BK17215" s="98" t="s">
        <v>70</v>
      </c>
    </row>
    <row r="17216" spans="17:63" ht="29.25" customHeight="1" x14ac:dyDescent="0.2">
      <c r="Q17216" s="92" t="s">
        <v>50</v>
      </c>
      <c r="BF17216" s="101" t="s">
        <v>58</v>
      </c>
      <c r="BK17216" s="98" t="s">
        <v>70</v>
      </c>
    </row>
    <row r="17217" spans="17:63" ht="29.25" customHeight="1" x14ac:dyDescent="0.2">
      <c r="Q17217" s="92" t="s">
        <v>50</v>
      </c>
      <c r="BF17217" s="101" t="s">
        <v>58</v>
      </c>
      <c r="BK17217" s="98" t="s">
        <v>70</v>
      </c>
    </row>
    <row r="17218" spans="17:63" ht="29.25" customHeight="1" x14ac:dyDescent="0.2">
      <c r="Q17218" s="92" t="s">
        <v>50</v>
      </c>
      <c r="BF17218" s="101" t="s">
        <v>58</v>
      </c>
      <c r="BK17218" s="98" t="s">
        <v>70</v>
      </c>
    </row>
    <row r="17219" spans="17:63" ht="29.25" customHeight="1" x14ac:dyDescent="0.2">
      <c r="Q17219" s="92" t="s">
        <v>50</v>
      </c>
      <c r="BF17219" s="101" t="s">
        <v>58</v>
      </c>
      <c r="BK17219" s="98" t="s">
        <v>70</v>
      </c>
    </row>
    <row r="17220" spans="17:63" ht="29.25" customHeight="1" x14ac:dyDescent="0.2">
      <c r="Q17220" s="92" t="s">
        <v>50</v>
      </c>
      <c r="BF17220" s="101" t="s">
        <v>58</v>
      </c>
      <c r="BK17220" s="98" t="s">
        <v>70</v>
      </c>
    </row>
    <row r="17221" spans="17:63" ht="29.25" customHeight="1" x14ac:dyDescent="0.2">
      <c r="Q17221" s="92" t="s">
        <v>50</v>
      </c>
      <c r="BF17221" s="101" t="s">
        <v>58</v>
      </c>
      <c r="BK17221" s="98" t="s">
        <v>70</v>
      </c>
    </row>
    <row r="17222" spans="17:63" ht="29.25" customHeight="1" x14ac:dyDescent="0.2">
      <c r="Q17222" s="92" t="s">
        <v>50</v>
      </c>
      <c r="BF17222" s="101" t="s">
        <v>58</v>
      </c>
      <c r="BK17222" s="98" t="s">
        <v>70</v>
      </c>
    </row>
    <row r="17223" spans="17:63" ht="29.25" customHeight="1" x14ac:dyDescent="0.2">
      <c r="Q17223" s="92" t="s">
        <v>50</v>
      </c>
      <c r="BF17223" s="101" t="s">
        <v>58</v>
      </c>
      <c r="BK17223" s="98" t="s">
        <v>70</v>
      </c>
    </row>
    <row r="17224" spans="17:63" ht="29.25" customHeight="1" x14ac:dyDescent="0.2">
      <c r="Q17224" s="92" t="s">
        <v>50</v>
      </c>
      <c r="BF17224" s="101" t="s">
        <v>58</v>
      </c>
      <c r="BK17224" s="98" t="s">
        <v>70</v>
      </c>
    </row>
    <row r="17225" spans="17:63" ht="29.25" customHeight="1" x14ac:dyDescent="0.2">
      <c r="Q17225" s="92" t="s">
        <v>50</v>
      </c>
      <c r="BF17225" s="101" t="s">
        <v>58</v>
      </c>
      <c r="BK17225" s="98" t="s">
        <v>70</v>
      </c>
    </row>
    <row r="17226" spans="17:63" ht="29.25" customHeight="1" x14ac:dyDescent="0.2">
      <c r="Q17226" s="92" t="s">
        <v>50</v>
      </c>
      <c r="BF17226" s="101" t="s">
        <v>58</v>
      </c>
      <c r="BK17226" s="98" t="s">
        <v>70</v>
      </c>
    </row>
    <row r="17227" spans="17:63" ht="29.25" customHeight="1" x14ac:dyDescent="0.2">
      <c r="Q17227" s="92" t="s">
        <v>50</v>
      </c>
      <c r="BF17227" s="101" t="s">
        <v>58</v>
      </c>
      <c r="BK17227" s="98" t="s">
        <v>70</v>
      </c>
    </row>
    <row r="17228" spans="17:63" ht="29.25" customHeight="1" x14ac:dyDescent="0.2">
      <c r="Q17228" s="92" t="s">
        <v>50</v>
      </c>
      <c r="BF17228" s="101" t="s">
        <v>58</v>
      </c>
      <c r="BK17228" s="98" t="s">
        <v>70</v>
      </c>
    </row>
    <row r="17229" spans="17:63" ht="29.25" customHeight="1" x14ac:dyDescent="0.2">
      <c r="Q17229" s="92" t="s">
        <v>50</v>
      </c>
      <c r="BF17229" s="101" t="s">
        <v>58</v>
      </c>
      <c r="BK17229" s="98" t="s">
        <v>70</v>
      </c>
    </row>
    <row r="17230" spans="17:63" ht="29.25" customHeight="1" x14ac:dyDescent="0.2">
      <c r="Q17230" s="92" t="s">
        <v>50</v>
      </c>
      <c r="BF17230" s="101" t="s">
        <v>58</v>
      </c>
      <c r="BK17230" s="98" t="s">
        <v>70</v>
      </c>
    </row>
    <row r="17231" spans="17:63" ht="29.25" customHeight="1" x14ac:dyDescent="0.2">
      <c r="Q17231" s="92" t="s">
        <v>50</v>
      </c>
      <c r="BF17231" s="101" t="s">
        <v>58</v>
      </c>
      <c r="BK17231" s="98" t="s">
        <v>70</v>
      </c>
    </row>
    <row r="17232" spans="17:63" ht="29.25" customHeight="1" x14ac:dyDescent="0.2">
      <c r="Q17232" s="92" t="s">
        <v>50</v>
      </c>
      <c r="BF17232" s="101" t="s">
        <v>58</v>
      </c>
      <c r="BK17232" s="98" t="s">
        <v>70</v>
      </c>
    </row>
    <row r="17233" spans="17:63" ht="29.25" customHeight="1" x14ac:dyDescent="0.2">
      <c r="Q17233" s="92" t="s">
        <v>50</v>
      </c>
      <c r="BF17233" s="101" t="s">
        <v>58</v>
      </c>
      <c r="BK17233" s="98" t="s">
        <v>70</v>
      </c>
    </row>
    <row r="17234" spans="17:63" ht="29.25" customHeight="1" x14ac:dyDescent="0.2">
      <c r="Q17234" s="92" t="s">
        <v>50</v>
      </c>
      <c r="BF17234" s="101" t="s">
        <v>58</v>
      </c>
      <c r="BK17234" s="98" t="s">
        <v>70</v>
      </c>
    </row>
    <row r="17235" spans="17:63" ht="29.25" customHeight="1" x14ac:dyDescent="0.2">
      <c r="Q17235" s="92" t="s">
        <v>50</v>
      </c>
      <c r="BF17235" s="101" t="s">
        <v>58</v>
      </c>
      <c r="BK17235" s="98" t="s">
        <v>70</v>
      </c>
    </row>
    <row r="17236" spans="17:63" ht="29.25" customHeight="1" x14ac:dyDescent="0.2">
      <c r="Q17236" s="92" t="s">
        <v>50</v>
      </c>
      <c r="BF17236" s="101" t="s">
        <v>58</v>
      </c>
      <c r="BK17236" s="98" t="s">
        <v>70</v>
      </c>
    </row>
    <row r="17237" spans="17:63" ht="29.25" customHeight="1" x14ac:dyDescent="0.2">
      <c r="Q17237" s="92" t="s">
        <v>50</v>
      </c>
      <c r="BF17237" s="101" t="s">
        <v>58</v>
      </c>
      <c r="BK17237" s="98" t="s">
        <v>70</v>
      </c>
    </row>
    <row r="17238" spans="17:63" ht="29.25" customHeight="1" x14ac:dyDescent="0.2">
      <c r="Q17238" s="92" t="s">
        <v>50</v>
      </c>
      <c r="BF17238" s="101" t="s">
        <v>58</v>
      </c>
      <c r="BK17238" s="98" t="s">
        <v>70</v>
      </c>
    </row>
    <row r="17239" spans="17:63" ht="29.25" customHeight="1" x14ac:dyDescent="0.2">
      <c r="Q17239" s="92" t="s">
        <v>50</v>
      </c>
      <c r="BF17239" s="101" t="s">
        <v>58</v>
      </c>
      <c r="BK17239" s="98" t="s">
        <v>70</v>
      </c>
    </row>
    <row r="17240" spans="17:63" ht="29.25" customHeight="1" x14ac:dyDescent="0.2">
      <c r="Q17240" s="92" t="s">
        <v>50</v>
      </c>
      <c r="BF17240" s="101" t="s">
        <v>58</v>
      </c>
      <c r="BK17240" s="98" t="s">
        <v>70</v>
      </c>
    </row>
    <row r="17241" spans="17:63" ht="29.25" customHeight="1" x14ac:dyDescent="0.2">
      <c r="Q17241" s="92" t="s">
        <v>50</v>
      </c>
      <c r="BF17241" s="101" t="s">
        <v>58</v>
      </c>
      <c r="BK17241" s="98" t="s">
        <v>70</v>
      </c>
    </row>
    <row r="17242" spans="17:63" ht="29.25" customHeight="1" x14ac:dyDescent="0.2">
      <c r="Q17242" s="92" t="s">
        <v>50</v>
      </c>
      <c r="BF17242" s="101" t="s">
        <v>58</v>
      </c>
      <c r="BK17242" s="98" t="s">
        <v>70</v>
      </c>
    </row>
    <row r="17243" spans="17:63" ht="29.25" customHeight="1" x14ac:dyDescent="0.2">
      <c r="Q17243" s="92" t="s">
        <v>50</v>
      </c>
      <c r="BF17243" s="101" t="s">
        <v>58</v>
      </c>
      <c r="BK17243" s="98" t="s">
        <v>70</v>
      </c>
    </row>
    <row r="17244" spans="17:63" ht="29.25" customHeight="1" x14ac:dyDescent="0.2">
      <c r="Q17244" s="92" t="s">
        <v>50</v>
      </c>
      <c r="BF17244" s="101" t="s">
        <v>58</v>
      </c>
      <c r="BK17244" s="98" t="s">
        <v>70</v>
      </c>
    </row>
    <row r="17245" spans="17:63" ht="29.25" customHeight="1" x14ac:dyDescent="0.2">
      <c r="Q17245" s="92" t="s">
        <v>50</v>
      </c>
      <c r="BF17245" s="101" t="s">
        <v>58</v>
      </c>
      <c r="BK17245" s="98" t="s">
        <v>70</v>
      </c>
    </row>
    <row r="17246" spans="17:63" ht="29.25" customHeight="1" x14ac:dyDescent="0.2">
      <c r="Q17246" s="92" t="s">
        <v>50</v>
      </c>
      <c r="BF17246" s="101" t="s">
        <v>58</v>
      </c>
      <c r="BK17246" s="98" t="s">
        <v>70</v>
      </c>
    </row>
    <row r="17247" spans="17:63" ht="29.25" customHeight="1" x14ac:dyDescent="0.2">
      <c r="Q17247" s="92" t="s">
        <v>50</v>
      </c>
      <c r="BF17247" s="101" t="s">
        <v>58</v>
      </c>
      <c r="BK17247" s="98" t="s">
        <v>70</v>
      </c>
    </row>
    <row r="17248" spans="17:63" ht="29.25" customHeight="1" x14ac:dyDescent="0.2">
      <c r="Q17248" s="92" t="s">
        <v>50</v>
      </c>
      <c r="BF17248" s="101" t="s">
        <v>58</v>
      </c>
      <c r="BK17248" s="98" t="s">
        <v>70</v>
      </c>
    </row>
    <row r="17249" spans="17:63" ht="29.25" customHeight="1" x14ac:dyDescent="0.2">
      <c r="Q17249" s="92" t="s">
        <v>50</v>
      </c>
      <c r="BF17249" s="101" t="s">
        <v>58</v>
      </c>
      <c r="BK17249" s="98" t="s">
        <v>70</v>
      </c>
    </row>
    <row r="17250" spans="17:63" ht="29.25" customHeight="1" x14ac:dyDescent="0.2">
      <c r="Q17250" s="92" t="s">
        <v>50</v>
      </c>
      <c r="BF17250" s="101" t="s">
        <v>58</v>
      </c>
      <c r="BK17250" s="98" t="s">
        <v>70</v>
      </c>
    </row>
    <row r="17251" spans="17:63" ht="29.25" customHeight="1" x14ac:dyDescent="0.2">
      <c r="Q17251" s="92" t="s">
        <v>50</v>
      </c>
      <c r="BF17251" s="101" t="s">
        <v>58</v>
      </c>
      <c r="BK17251" s="98" t="s">
        <v>70</v>
      </c>
    </row>
    <row r="17252" spans="17:63" ht="29.25" customHeight="1" x14ac:dyDescent="0.2">
      <c r="Q17252" s="92" t="s">
        <v>50</v>
      </c>
      <c r="BF17252" s="101" t="s">
        <v>58</v>
      </c>
      <c r="BK17252" s="98" t="s">
        <v>70</v>
      </c>
    </row>
    <row r="17253" spans="17:63" ht="29.25" customHeight="1" x14ac:dyDescent="0.2">
      <c r="Q17253" s="92" t="s">
        <v>50</v>
      </c>
      <c r="BF17253" s="101" t="s">
        <v>58</v>
      </c>
      <c r="BK17253" s="98" t="s">
        <v>70</v>
      </c>
    </row>
    <row r="17254" spans="17:63" ht="29.25" customHeight="1" x14ac:dyDescent="0.2">
      <c r="Q17254" s="92" t="s">
        <v>50</v>
      </c>
      <c r="BF17254" s="101" t="s">
        <v>58</v>
      </c>
      <c r="BK17254" s="98" t="s">
        <v>70</v>
      </c>
    </row>
    <row r="17255" spans="17:63" ht="29.25" customHeight="1" x14ac:dyDescent="0.2">
      <c r="Q17255" s="92" t="s">
        <v>50</v>
      </c>
      <c r="BF17255" s="101" t="s">
        <v>58</v>
      </c>
      <c r="BK17255" s="98" t="s">
        <v>70</v>
      </c>
    </row>
    <row r="17256" spans="17:63" ht="29.25" customHeight="1" x14ac:dyDescent="0.2">
      <c r="Q17256" s="92" t="s">
        <v>50</v>
      </c>
      <c r="BF17256" s="101" t="s">
        <v>58</v>
      </c>
      <c r="BK17256" s="98" t="s">
        <v>70</v>
      </c>
    </row>
    <row r="17257" spans="17:63" ht="29.25" customHeight="1" x14ac:dyDescent="0.2">
      <c r="Q17257" s="92" t="s">
        <v>50</v>
      </c>
      <c r="BF17257" s="101" t="s">
        <v>58</v>
      </c>
      <c r="BK17257" s="98" t="s">
        <v>70</v>
      </c>
    </row>
    <row r="17258" spans="17:63" ht="29.25" customHeight="1" x14ac:dyDescent="0.2">
      <c r="Q17258" s="92" t="s">
        <v>50</v>
      </c>
      <c r="BF17258" s="101" t="s">
        <v>58</v>
      </c>
      <c r="BK17258" s="98" t="s">
        <v>70</v>
      </c>
    </row>
    <row r="17259" spans="17:63" ht="29.25" customHeight="1" x14ac:dyDescent="0.2">
      <c r="Q17259" s="92" t="s">
        <v>50</v>
      </c>
      <c r="BF17259" s="101" t="s">
        <v>58</v>
      </c>
      <c r="BK17259" s="98" t="s">
        <v>70</v>
      </c>
    </row>
    <row r="17260" spans="17:63" ht="29.25" customHeight="1" x14ac:dyDescent="0.2">
      <c r="Q17260" s="92" t="s">
        <v>50</v>
      </c>
      <c r="BF17260" s="101" t="s">
        <v>58</v>
      </c>
      <c r="BK17260" s="98" t="s">
        <v>70</v>
      </c>
    </row>
    <row r="17261" spans="17:63" ht="29.25" customHeight="1" x14ac:dyDescent="0.2">
      <c r="Q17261" s="92" t="s">
        <v>50</v>
      </c>
      <c r="BF17261" s="101" t="s">
        <v>58</v>
      </c>
      <c r="BK17261" s="98" t="s">
        <v>70</v>
      </c>
    </row>
    <row r="17262" spans="17:63" ht="29.25" customHeight="1" x14ac:dyDescent="0.2">
      <c r="Q17262" s="92" t="s">
        <v>50</v>
      </c>
      <c r="BF17262" s="101" t="s">
        <v>58</v>
      </c>
      <c r="BK17262" s="98" t="s">
        <v>70</v>
      </c>
    </row>
    <row r="17263" spans="17:63" ht="29.25" customHeight="1" x14ac:dyDescent="0.2">
      <c r="Q17263" s="92" t="s">
        <v>50</v>
      </c>
      <c r="BF17263" s="101" t="s">
        <v>58</v>
      </c>
      <c r="BK17263" s="98" t="s">
        <v>70</v>
      </c>
    </row>
    <row r="17264" spans="17:63" ht="29.25" customHeight="1" x14ac:dyDescent="0.2">
      <c r="Q17264" s="92" t="s">
        <v>50</v>
      </c>
      <c r="BF17264" s="101" t="s">
        <v>58</v>
      </c>
      <c r="BK17264" s="98" t="s">
        <v>70</v>
      </c>
    </row>
    <row r="17265" spans="17:63" ht="29.25" customHeight="1" x14ac:dyDescent="0.2">
      <c r="Q17265" s="92" t="s">
        <v>50</v>
      </c>
      <c r="BF17265" s="101" t="s">
        <v>58</v>
      </c>
      <c r="BK17265" s="98" t="s">
        <v>70</v>
      </c>
    </row>
    <row r="17266" spans="17:63" ht="29.25" customHeight="1" x14ac:dyDescent="0.2">
      <c r="Q17266" s="92" t="s">
        <v>50</v>
      </c>
      <c r="BF17266" s="101" t="s">
        <v>58</v>
      </c>
      <c r="BK17266" s="98" t="s">
        <v>70</v>
      </c>
    </row>
    <row r="17267" spans="17:63" ht="29.25" customHeight="1" x14ac:dyDescent="0.2">
      <c r="Q17267" s="92" t="s">
        <v>50</v>
      </c>
      <c r="BF17267" s="101" t="s">
        <v>58</v>
      </c>
      <c r="BK17267" s="98" t="s">
        <v>70</v>
      </c>
    </row>
    <row r="17268" spans="17:63" ht="29.25" customHeight="1" x14ac:dyDescent="0.2">
      <c r="Q17268" s="92" t="s">
        <v>50</v>
      </c>
      <c r="BF17268" s="101" t="s">
        <v>58</v>
      </c>
      <c r="BK17268" s="98" t="s">
        <v>70</v>
      </c>
    </row>
    <row r="17269" spans="17:63" ht="29.25" customHeight="1" x14ac:dyDescent="0.2">
      <c r="Q17269" s="92" t="s">
        <v>50</v>
      </c>
      <c r="BF17269" s="101" t="s">
        <v>58</v>
      </c>
      <c r="BK17269" s="98" t="s">
        <v>70</v>
      </c>
    </row>
    <row r="17270" spans="17:63" ht="29.25" customHeight="1" x14ac:dyDescent="0.2">
      <c r="Q17270" s="92" t="s">
        <v>50</v>
      </c>
      <c r="BF17270" s="101" t="s">
        <v>58</v>
      </c>
      <c r="BK17270" s="98" t="s">
        <v>70</v>
      </c>
    </row>
    <row r="17271" spans="17:63" ht="29.25" customHeight="1" x14ac:dyDescent="0.2">
      <c r="Q17271" s="92" t="s">
        <v>50</v>
      </c>
      <c r="BF17271" s="101" t="s">
        <v>58</v>
      </c>
      <c r="BK17271" s="98" t="s">
        <v>70</v>
      </c>
    </row>
    <row r="17272" spans="17:63" ht="29.25" customHeight="1" x14ac:dyDescent="0.2">
      <c r="Q17272" s="92" t="s">
        <v>50</v>
      </c>
      <c r="BF17272" s="101" t="s">
        <v>58</v>
      </c>
      <c r="BK17272" s="98" t="s">
        <v>70</v>
      </c>
    </row>
    <row r="17273" spans="17:63" ht="29.25" customHeight="1" x14ac:dyDescent="0.2">
      <c r="Q17273" s="92" t="s">
        <v>50</v>
      </c>
      <c r="BF17273" s="101" t="s">
        <v>58</v>
      </c>
      <c r="BK17273" s="98" t="s">
        <v>70</v>
      </c>
    </row>
    <row r="17274" spans="17:63" ht="29.25" customHeight="1" x14ac:dyDescent="0.2">
      <c r="Q17274" s="92" t="s">
        <v>50</v>
      </c>
      <c r="BF17274" s="101" t="s">
        <v>58</v>
      </c>
      <c r="BK17274" s="98" t="s">
        <v>70</v>
      </c>
    </row>
    <row r="17275" spans="17:63" ht="29.25" customHeight="1" x14ac:dyDescent="0.2">
      <c r="Q17275" s="92" t="s">
        <v>50</v>
      </c>
      <c r="BF17275" s="101" t="s">
        <v>58</v>
      </c>
      <c r="BK17275" s="98" t="s">
        <v>70</v>
      </c>
    </row>
    <row r="17276" spans="17:63" ht="29.25" customHeight="1" x14ac:dyDescent="0.2">
      <c r="Q17276" s="92" t="s">
        <v>50</v>
      </c>
      <c r="BF17276" s="101" t="s">
        <v>58</v>
      </c>
      <c r="BK17276" s="98" t="s">
        <v>70</v>
      </c>
    </row>
    <row r="17277" spans="17:63" ht="29.25" customHeight="1" x14ac:dyDescent="0.2">
      <c r="Q17277" s="92" t="s">
        <v>50</v>
      </c>
      <c r="BF17277" s="101" t="s">
        <v>58</v>
      </c>
      <c r="BK17277" s="98" t="s">
        <v>70</v>
      </c>
    </row>
    <row r="17278" spans="17:63" ht="29.25" customHeight="1" x14ac:dyDescent="0.2">
      <c r="Q17278" s="92" t="s">
        <v>50</v>
      </c>
      <c r="BF17278" s="101" t="s">
        <v>58</v>
      </c>
      <c r="BK17278" s="98" t="s">
        <v>70</v>
      </c>
    </row>
    <row r="17279" spans="17:63" ht="29.25" customHeight="1" x14ac:dyDescent="0.2">
      <c r="Q17279" s="92" t="s">
        <v>50</v>
      </c>
      <c r="BF17279" s="101" t="s">
        <v>58</v>
      </c>
      <c r="BK17279" s="98" t="s">
        <v>70</v>
      </c>
    </row>
    <row r="17280" spans="17:63" ht="29.25" customHeight="1" x14ac:dyDescent="0.2">
      <c r="Q17280" s="92" t="s">
        <v>50</v>
      </c>
      <c r="BF17280" s="101" t="s">
        <v>58</v>
      </c>
      <c r="BK17280" s="98" t="s">
        <v>70</v>
      </c>
    </row>
    <row r="17281" spans="17:63" ht="29.25" customHeight="1" x14ac:dyDescent="0.2">
      <c r="Q17281" s="92" t="s">
        <v>50</v>
      </c>
      <c r="BF17281" s="101" t="s">
        <v>58</v>
      </c>
      <c r="BK17281" s="98" t="s">
        <v>70</v>
      </c>
    </row>
    <row r="17282" spans="17:63" ht="29.25" customHeight="1" x14ac:dyDescent="0.2">
      <c r="Q17282" s="92" t="s">
        <v>50</v>
      </c>
      <c r="BF17282" s="101" t="s">
        <v>58</v>
      </c>
      <c r="BK17282" s="98" t="s">
        <v>70</v>
      </c>
    </row>
    <row r="17283" spans="17:63" ht="29.25" customHeight="1" x14ac:dyDescent="0.2">
      <c r="Q17283" s="92" t="s">
        <v>50</v>
      </c>
      <c r="BF17283" s="101" t="s">
        <v>58</v>
      </c>
      <c r="BK17283" s="98" t="s">
        <v>70</v>
      </c>
    </row>
    <row r="17284" spans="17:63" ht="29.25" customHeight="1" x14ac:dyDescent="0.2">
      <c r="Q17284" s="92" t="s">
        <v>50</v>
      </c>
      <c r="BF17284" s="101" t="s">
        <v>58</v>
      </c>
      <c r="BK17284" s="98" t="s">
        <v>70</v>
      </c>
    </row>
    <row r="17285" spans="17:63" ht="29.25" customHeight="1" x14ac:dyDescent="0.2">
      <c r="Q17285" s="92" t="s">
        <v>50</v>
      </c>
      <c r="BF17285" s="101" t="s">
        <v>58</v>
      </c>
      <c r="BK17285" s="98" t="s">
        <v>70</v>
      </c>
    </row>
    <row r="17286" spans="17:63" ht="29.25" customHeight="1" x14ac:dyDescent="0.2">
      <c r="Q17286" s="92" t="s">
        <v>50</v>
      </c>
      <c r="BF17286" s="101" t="s">
        <v>58</v>
      </c>
      <c r="BK17286" s="98" t="s">
        <v>70</v>
      </c>
    </row>
    <row r="17287" spans="17:63" ht="29.25" customHeight="1" x14ac:dyDescent="0.2">
      <c r="Q17287" s="92" t="s">
        <v>50</v>
      </c>
      <c r="BF17287" s="101" t="s">
        <v>58</v>
      </c>
      <c r="BK17287" s="98" t="s">
        <v>70</v>
      </c>
    </row>
    <row r="17288" spans="17:63" ht="29.25" customHeight="1" x14ac:dyDescent="0.2">
      <c r="Q17288" s="92" t="s">
        <v>50</v>
      </c>
      <c r="BF17288" s="101" t="s">
        <v>58</v>
      </c>
      <c r="BK17288" s="98" t="s">
        <v>70</v>
      </c>
    </row>
    <row r="17289" spans="17:63" ht="29.25" customHeight="1" x14ac:dyDescent="0.2">
      <c r="Q17289" s="92" t="s">
        <v>50</v>
      </c>
      <c r="BF17289" s="101" t="s">
        <v>58</v>
      </c>
      <c r="BK17289" s="98" t="s">
        <v>70</v>
      </c>
    </row>
    <row r="17290" spans="17:63" ht="29.25" customHeight="1" x14ac:dyDescent="0.2">
      <c r="Q17290" s="92" t="s">
        <v>50</v>
      </c>
      <c r="BF17290" s="101" t="s">
        <v>58</v>
      </c>
      <c r="BK17290" s="98" t="s">
        <v>70</v>
      </c>
    </row>
    <row r="17291" spans="17:63" ht="29.25" customHeight="1" x14ac:dyDescent="0.2">
      <c r="Q17291" s="92" t="s">
        <v>50</v>
      </c>
      <c r="BF17291" s="101" t="s">
        <v>58</v>
      </c>
      <c r="BK17291" s="98" t="s">
        <v>70</v>
      </c>
    </row>
    <row r="17292" spans="17:63" ht="29.25" customHeight="1" x14ac:dyDescent="0.2">
      <c r="Q17292" s="92" t="s">
        <v>50</v>
      </c>
      <c r="BF17292" s="101" t="s">
        <v>58</v>
      </c>
      <c r="BK17292" s="98" t="s">
        <v>70</v>
      </c>
    </row>
    <row r="17293" spans="17:63" ht="29.25" customHeight="1" x14ac:dyDescent="0.2">
      <c r="Q17293" s="92" t="s">
        <v>50</v>
      </c>
      <c r="BF17293" s="101" t="s">
        <v>58</v>
      </c>
      <c r="BK17293" s="98" t="s">
        <v>70</v>
      </c>
    </row>
    <row r="17294" spans="17:63" ht="29.25" customHeight="1" x14ac:dyDescent="0.2">
      <c r="Q17294" s="92" t="s">
        <v>50</v>
      </c>
      <c r="BF17294" s="101" t="s">
        <v>58</v>
      </c>
      <c r="BK17294" s="98" t="s">
        <v>70</v>
      </c>
    </row>
    <row r="17295" spans="17:63" ht="29.25" customHeight="1" x14ac:dyDescent="0.2">
      <c r="Q17295" s="92" t="s">
        <v>50</v>
      </c>
      <c r="BF17295" s="101" t="s">
        <v>58</v>
      </c>
      <c r="BK17295" s="98" t="s">
        <v>70</v>
      </c>
    </row>
    <row r="17296" spans="17:63" ht="29.25" customHeight="1" x14ac:dyDescent="0.2">
      <c r="Q17296" s="92" t="s">
        <v>50</v>
      </c>
      <c r="BF17296" s="101" t="s">
        <v>58</v>
      </c>
      <c r="BK17296" s="98" t="s">
        <v>70</v>
      </c>
    </row>
    <row r="17297" spans="17:63" ht="29.25" customHeight="1" x14ac:dyDescent="0.2">
      <c r="Q17297" s="92" t="s">
        <v>50</v>
      </c>
      <c r="BF17297" s="101" t="s">
        <v>58</v>
      </c>
      <c r="BK17297" s="98" t="s">
        <v>70</v>
      </c>
    </row>
    <row r="17298" spans="17:63" ht="29.25" customHeight="1" x14ac:dyDescent="0.2">
      <c r="Q17298" s="92" t="s">
        <v>50</v>
      </c>
      <c r="BF17298" s="101" t="s">
        <v>58</v>
      </c>
      <c r="BK17298" s="98" t="s">
        <v>70</v>
      </c>
    </row>
    <row r="17299" spans="17:63" ht="29.25" customHeight="1" x14ac:dyDescent="0.2">
      <c r="Q17299" s="92" t="s">
        <v>50</v>
      </c>
      <c r="BF17299" s="101" t="s">
        <v>58</v>
      </c>
      <c r="BK17299" s="98" t="s">
        <v>70</v>
      </c>
    </row>
    <row r="17300" spans="17:63" ht="29.25" customHeight="1" x14ac:dyDescent="0.2">
      <c r="Q17300" s="92" t="s">
        <v>50</v>
      </c>
      <c r="BF17300" s="101" t="s">
        <v>58</v>
      </c>
      <c r="BK17300" s="98" t="s">
        <v>70</v>
      </c>
    </row>
    <row r="17301" spans="17:63" ht="29.25" customHeight="1" x14ac:dyDescent="0.2">
      <c r="Q17301" s="92" t="s">
        <v>50</v>
      </c>
      <c r="BF17301" s="101" t="s">
        <v>58</v>
      </c>
      <c r="BK17301" s="98" t="s">
        <v>70</v>
      </c>
    </row>
    <row r="17302" spans="17:63" ht="29.25" customHeight="1" x14ac:dyDescent="0.2">
      <c r="Q17302" s="92" t="s">
        <v>50</v>
      </c>
      <c r="BF17302" s="101" t="s">
        <v>58</v>
      </c>
      <c r="BK17302" s="98" t="s">
        <v>70</v>
      </c>
    </row>
    <row r="17303" spans="17:63" ht="29.25" customHeight="1" x14ac:dyDescent="0.2">
      <c r="Q17303" s="92" t="s">
        <v>50</v>
      </c>
      <c r="BF17303" s="101" t="s">
        <v>58</v>
      </c>
      <c r="BK17303" s="98" t="s">
        <v>70</v>
      </c>
    </row>
    <row r="17304" spans="17:63" ht="29.25" customHeight="1" x14ac:dyDescent="0.2">
      <c r="Q17304" s="92" t="s">
        <v>50</v>
      </c>
      <c r="BF17304" s="101" t="s">
        <v>58</v>
      </c>
      <c r="BK17304" s="98" t="s">
        <v>70</v>
      </c>
    </row>
    <row r="17305" spans="17:63" ht="29.25" customHeight="1" x14ac:dyDescent="0.2">
      <c r="Q17305" s="92" t="s">
        <v>50</v>
      </c>
      <c r="BF17305" s="101" t="s">
        <v>58</v>
      </c>
      <c r="BK17305" s="98" t="s">
        <v>70</v>
      </c>
    </row>
    <row r="17306" spans="17:63" ht="29.25" customHeight="1" x14ac:dyDescent="0.2">
      <c r="Q17306" s="92" t="s">
        <v>50</v>
      </c>
      <c r="BF17306" s="101" t="s">
        <v>58</v>
      </c>
      <c r="BK17306" s="98" t="s">
        <v>70</v>
      </c>
    </row>
    <row r="17307" spans="17:63" ht="29.25" customHeight="1" x14ac:dyDescent="0.2">
      <c r="Q17307" s="92" t="s">
        <v>50</v>
      </c>
      <c r="BF17307" s="101" t="s">
        <v>58</v>
      </c>
      <c r="BK17307" s="98" t="s">
        <v>70</v>
      </c>
    </row>
    <row r="17308" spans="17:63" ht="29.25" customHeight="1" x14ac:dyDescent="0.2">
      <c r="Q17308" s="92" t="s">
        <v>50</v>
      </c>
      <c r="BF17308" s="101" t="s">
        <v>58</v>
      </c>
      <c r="BK17308" s="98" t="s">
        <v>70</v>
      </c>
    </row>
    <row r="17309" spans="17:63" ht="29.25" customHeight="1" x14ac:dyDescent="0.2">
      <c r="Q17309" s="92" t="s">
        <v>50</v>
      </c>
      <c r="BF17309" s="101" t="s">
        <v>58</v>
      </c>
      <c r="BK17309" s="98" t="s">
        <v>70</v>
      </c>
    </row>
    <row r="17310" spans="17:63" ht="29.25" customHeight="1" x14ac:dyDescent="0.2">
      <c r="Q17310" s="92" t="s">
        <v>50</v>
      </c>
      <c r="BF17310" s="101" t="s">
        <v>58</v>
      </c>
      <c r="BK17310" s="98" t="s">
        <v>70</v>
      </c>
    </row>
    <row r="17311" spans="17:63" ht="29.25" customHeight="1" x14ac:dyDescent="0.2">
      <c r="Q17311" s="92" t="s">
        <v>50</v>
      </c>
      <c r="BF17311" s="101" t="s">
        <v>58</v>
      </c>
      <c r="BK17311" s="98" t="s">
        <v>70</v>
      </c>
    </row>
    <row r="17312" spans="17:63" ht="29.25" customHeight="1" x14ac:dyDescent="0.2">
      <c r="Q17312" s="92" t="s">
        <v>50</v>
      </c>
      <c r="BF17312" s="101" t="s">
        <v>58</v>
      </c>
      <c r="BK17312" s="98" t="s">
        <v>70</v>
      </c>
    </row>
    <row r="17313" spans="17:63" ht="29.25" customHeight="1" x14ac:dyDescent="0.2">
      <c r="Q17313" s="92" t="s">
        <v>50</v>
      </c>
      <c r="BF17313" s="101" t="s">
        <v>58</v>
      </c>
      <c r="BK17313" s="98" t="s">
        <v>70</v>
      </c>
    </row>
    <row r="17314" spans="17:63" ht="29.25" customHeight="1" x14ac:dyDescent="0.2">
      <c r="Q17314" s="92" t="s">
        <v>50</v>
      </c>
      <c r="BF17314" s="101" t="s">
        <v>58</v>
      </c>
      <c r="BK17314" s="98" t="s">
        <v>70</v>
      </c>
    </row>
    <row r="17315" spans="17:63" ht="29.25" customHeight="1" x14ac:dyDescent="0.2">
      <c r="Q17315" s="92" t="s">
        <v>50</v>
      </c>
      <c r="BF17315" s="101" t="s">
        <v>58</v>
      </c>
      <c r="BK17315" s="98" t="s">
        <v>70</v>
      </c>
    </row>
    <row r="17316" spans="17:63" ht="29.25" customHeight="1" x14ac:dyDescent="0.2">
      <c r="Q17316" s="92" t="s">
        <v>50</v>
      </c>
      <c r="BF17316" s="101" t="s">
        <v>58</v>
      </c>
      <c r="BK17316" s="98" t="s">
        <v>70</v>
      </c>
    </row>
    <row r="17317" spans="17:63" ht="29.25" customHeight="1" x14ac:dyDescent="0.2">
      <c r="Q17317" s="92" t="s">
        <v>50</v>
      </c>
      <c r="BF17317" s="101" t="s">
        <v>58</v>
      </c>
      <c r="BK17317" s="98" t="s">
        <v>70</v>
      </c>
    </row>
    <row r="17318" spans="17:63" ht="29.25" customHeight="1" x14ac:dyDescent="0.2">
      <c r="Q17318" s="92" t="s">
        <v>50</v>
      </c>
      <c r="BF17318" s="101" t="s">
        <v>58</v>
      </c>
      <c r="BK17318" s="98" t="s">
        <v>70</v>
      </c>
    </row>
    <row r="17319" spans="17:63" ht="29.25" customHeight="1" x14ac:dyDescent="0.2">
      <c r="Q17319" s="92" t="s">
        <v>50</v>
      </c>
      <c r="BF17319" s="101" t="s">
        <v>58</v>
      </c>
      <c r="BK17319" s="98" t="s">
        <v>70</v>
      </c>
    </row>
    <row r="17320" spans="17:63" ht="29.25" customHeight="1" x14ac:dyDescent="0.2">
      <c r="Q17320" s="92" t="s">
        <v>50</v>
      </c>
      <c r="BF17320" s="101" t="s">
        <v>58</v>
      </c>
      <c r="BK17320" s="98" t="s">
        <v>70</v>
      </c>
    </row>
    <row r="17321" spans="17:63" ht="29.25" customHeight="1" x14ac:dyDescent="0.2">
      <c r="Q17321" s="92" t="s">
        <v>50</v>
      </c>
      <c r="BF17321" s="101" t="s">
        <v>58</v>
      </c>
      <c r="BK17321" s="98" t="s">
        <v>70</v>
      </c>
    </row>
    <row r="17322" spans="17:63" ht="29.25" customHeight="1" x14ac:dyDescent="0.2">
      <c r="Q17322" s="92" t="s">
        <v>50</v>
      </c>
      <c r="BF17322" s="101" t="s">
        <v>58</v>
      </c>
      <c r="BK17322" s="98" t="s">
        <v>70</v>
      </c>
    </row>
    <row r="17323" spans="17:63" ht="29.25" customHeight="1" x14ac:dyDescent="0.2">
      <c r="Q17323" s="92" t="s">
        <v>50</v>
      </c>
      <c r="BF17323" s="101" t="s">
        <v>58</v>
      </c>
      <c r="BK17323" s="98" t="s">
        <v>70</v>
      </c>
    </row>
    <row r="17324" spans="17:63" ht="29.25" customHeight="1" x14ac:dyDescent="0.2">
      <c r="Q17324" s="92" t="s">
        <v>50</v>
      </c>
      <c r="BF17324" s="101" t="s">
        <v>58</v>
      </c>
      <c r="BK17324" s="98" t="s">
        <v>70</v>
      </c>
    </row>
    <row r="17325" spans="17:63" ht="29.25" customHeight="1" x14ac:dyDescent="0.2">
      <c r="Q17325" s="92" t="s">
        <v>50</v>
      </c>
      <c r="BF17325" s="101" t="s">
        <v>58</v>
      </c>
      <c r="BK17325" s="98" t="s">
        <v>70</v>
      </c>
    </row>
    <row r="17326" spans="17:63" ht="29.25" customHeight="1" x14ac:dyDescent="0.2">
      <c r="Q17326" s="92" t="s">
        <v>50</v>
      </c>
      <c r="BF17326" s="101" t="s">
        <v>58</v>
      </c>
      <c r="BK17326" s="98" t="s">
        <v>70</v>
      </c>
    </row>
    <row r="17327" spans="17:63" ht="29.25" customHeight="1" x14ac:dyDescent="0.2">
      <c r="Q17327" s="92" t="s">
        <v>50</v>
      </c>
      <c r="BF17327" s="101" t="s">
        <v>58</v>
      </c>
      <c r="BK17327" s="98" t="s">
        <v>70</v>
      </c>
    </row>
    <row r="17328" spans="17:63" ht="29.25" customHeight="1" x14ac:dyDescent="0.2">
      <c r="Q17328" s="92" t="s">
        <v>50</v>
      </c>
      <c r="BF17328" s="101" t="s">
        <v>58</v>
      </c>
      <c r="BK17328" s="98" t="s">
        <v>70</v>
      </c>
    </row>
    <row r="17329" spans="17:63" ht="29.25" customHeight="1" x14ac:dyDescent="0.2">
      <c r="Q17329" s="92" t="s">
        <v>50</v>
      </c>
      <c r="BF17329" s="101" t="s">
        <v>58</v>
      </c>
      <c r="BK17329" s="98" t="s">
        <v>70</v>
      </c>
    </row>
    <row r="17330" spans="17:63" ht="29.25" customHeight="1" x14ac:dyDescent="0.2">
      <c r="Q17330" s="92" t="s">
        <v>50</v>
      </c>
      <c r="BF17330" s="101" t="s">
        <v>58</v>
      </c>
      <c r="BK17330" s="98" t="s">
        <v>70</v>
      </c>
    </row>
    <row r="17331" spans="17:63" ht="29.25" customHeight="1" x14ac:dyDescent="0.2">
      <c r="Q17331" s="92" t="s">
        <v>50</v>
      </c>
      <c r="BF17331" s="101" t="s">
        <v>58</v>
      </c>
      <c r="BK17331" s="98" t="s">
        <v>70</v>
      </c>
    </row>
    <row r="17332" spans="17:63" ht="29.25" customHeight="1" x14ac:dyDescent="0.2">
      <c r="Q17332" s="92" t="s">
        <v>50</v>
      </c>
      <c r="BF17332" s="101" t="s">
        <v>58</v>
      </c>
      <c r="BK17332" s="98" t="s">
        <v>70</v>
      </c>
    </row>
    <row r="17333" spans="17:63" ht="29.25" customHeight="1" x14ac:dyDescent="0.2">
      <c r="Q17333" s="92" t="s">
        <v>50</v>
      </c>
      <c r="BF17333" s="101" t="s">
        <v>58</v>
      </c>
      <c r="BK17333" s="98" t="s">
        <v>70</v>
      </c>
    </row>
    <row r="17334" spans="17:63" ht="29.25" customHeight="1" x14ac:dyDescent="0.2">
      <c r="Q17334" s="92" t="s">
        <v>50</v>
      </c>
      <c r="BF17334" s="101" t="s">
        <v>58</v>
      </c>
      <c r="BK17334" s="98" t="s">
        <v>70</v>
      </c>
    </row>
    <row r="17335" spans="17:63" ht="29.25" customHeight="1" x14ac:dyDescent="0.2">
      <c r="Q17335" s="92" t="s">
        <v>50</v>
      </c>
      <c r="BF17335" s="101" t="s">
        <v>58</v>
      </c>
      <c r="BK17335" s="98" t="s">
        <v>70</v>
      </c>
    </row>
    <row r="17336" spans="17:63" ht="29.25" customHeight="1" x14ac:dyDescent="0.2">
      <c r="Q17336" s="92" t="s">
        <v>50</v>
      </c>
      <c r="BF17336" s="101" t="s">
        <v>58</v>
      </c>
      <c r="BK17336" s="98" t="s">
        <v>70</v>
      </c>
    </row>
    <row r="17337" spans="17:63" ht="29.25" customHeight="1" x14ac:dyDescent="0.2">
      <c r="Q17337" s="92" t="s">
        <v>50</v>
      </c>
      <c r="BF17337" s="101" t="s">
        <v>58</v>
      </c>
      <c r="BK17337" s="98" t="s">
        <v>70</v>
      </c>
    </row>
    <row r="17338" spans="17:63" ht="29.25" customHeight="1" x14ac:dyDescent="0.2">
      <c r="Q17338" s="92" t="s">
        <v>50</v>
      </c>
      <c r="BF17338" s="101" t="s">
        <v>58</v>
      </c>
      <c r="BK17338" s="98" t="s">
        <v>70</v>
      </c>
    </row>
    <row r="17339" spans="17:63" ht="29.25" customHeight="1" x14ac:dyDescent="0.2">
      <c r="Q17339" s="92" t="s">
        <v>50</v>
      </c>
      <c r="BF17339" s="101" t="s">
        <v>58</v>
      </c>
      <c r="BK17339" s="98" t="s">
        <v>70</v>
      </c>
    </row>
    <row r="17340" spans="17:63" ht="29.25" customHeight="1" x14ac:dyDescent="0.2">
      <c r="Q17340" s="92" t="s">
        <v>50</v>
      </c>
      <c r="BF17340" s="101" t="s">
        <v>58</v>
      </c>
      <c r="BK17340" s="98" t="s">
        <v>70</v>
      </c>
    </row>
    <row r="17341" spans="17:63" ht="29.25" customHeight="1" x14ac:dyDescent="0.2">
      <c r="Q17341" s="92" t="s">
        <v>50</v>
      </c>
      <c r="BF17341" s="101" t="s">
        <v>58</v>
      </c>
      <c r="BK17341" s="98" t="s">
        <v>70</v>
      </c>
    </row>
    <row r="17342" spans="17:63" ht="29.25" customHeight="1" x14ac:dyDescent="0.2">
      <c r="Q17342" s="92" t="s">
        <v>50</v>
      </c>
      <c r="BF17342" s="101" t="s">
        <v>58</v>
      </c>
      <c r="BK17342" s="98" t="s">
        <v>70</v>
      </c>
    </row>
    <row r="17343" spans="17:63" ht="29.25" customHeight="1" x14ac:dyDescent="0.2">
      <c r="Q17343" s="92" t="s">
        <v>50</v>
      </c>
      <c r="BF17343" s="101" t="s">
        <v>58</v>
      </c>
      <c r="BK17343" s="98" t="s">
        <v>70</v>
      </c>
    </row>
    <row r="17344" spans="17:63" ht="29.25" customHeight="1" x14ac:dyDescent="0.2">
      <c r="Q17344" s="92" t="s">
        <v>50</v>
      </c>
      <c r="BF17344" s="101" t="s">
        <v>58</v>
      </c>
      <c r="BK17344" s="98" t="s">
        <v>70</v>
      </c>
    </row>
    <row r="17345" spans="17:63" ht="29.25" customHeight="1" x14ac:dyDescent="0.2">
      <c r="Q17345" s="92" t="s">
        <v>50</v>
      </c>
      <c r="BF17345" s="101" t="s">
        <v>58</v>
      </c>
      <c r="BK17345" s="98" t="s">
        <v>70</v>
      </c>
    </row>
    <row r="17346" spans="17:63" ht="29.25" customHeight="1" x14ac:dyDescent="0.2">
      <c r="Q17346" s="92" t="s">
        <v>50</v>
      </c>
      <c r="BF17346" s="101" t="s">
        <v>58</v>
      </c>
      <c r="BK17346" s="98" t="s">
        <v>70</v>
      </c>
    </row>
    <row r="17347" spans="17:63" ht="29.25" customHeight="1" x14ac:dyDescent="0.2">
      <c r="Q17347" s="92" t="s">
        <v>50</v>
      </c>
      <c r="BF17347" s="101" t="s">
        <v>58</v>
      </c>
      <c r="BK17347" s="98" t="s">
        <v>70</v>
      </c>
    </row>
    <row r="17348" spans="17:63" ht="29.25" customHeight="1" x14ac:dyDescent="0.2">
      <c r="Q17348" s="92" t="s">
        <v>50</v>
      </c>
      <c r="BF17348" s="101" t="s">
        <v>58</v>
      </c>
      <c r="BK17348" s="98" t="s">
        <v>70</v>
      </c>
    </row>
    <row r="17349" spans="17:63" ht="29.25" customHeight="1" x14ac:dyDescent="0.2">
      <c r="Q17349" s="92" t="s">
        <v>50</v>
      </c>
      <c r="BF17349" s="101" t="s">
        <v>58</v>
      </c>
      <c r="BK17349" s="98" t="s">
        <v>70</v>
      </c>
    </row>
    <row r="17350" spans="17:63" ht="29.25" customHeight="1" x14ac:dyDescent="0.2">
      <c r="Q17350" s="92" t="s">
        <v>50</v>
      </c>
      <c r="BF17350" s="101" t="s">
        <v>58</v>
      </c>
      <c r="BK17350" s="98" t="s">
        <v>70</v>
      </c>
    </row>
    <row r="17351" spans="17:63" ht="29.25" customHeight="1" x14ac:dyDescent="0.2">
      <c r="Q17351" s="92" t="s">
        <v>50</v>
      </c>
      <c r="BF17351" s="101" t="s">
        <v>58</v>
      </c>
      <c r="BK17351" s="98" t="s">
        <v>70</v>
      </c>
    </row>
    <row r="17352" spans="17:63" ht="29.25" customHeight="1" x14ac:dyDescent="0.2">
      <c r="Q17352" s="92" t="s">
        <v>50</v>
      </c>
      <c r="BF17352" s="101" t="s">
        <v>58</v>
      </c>
      <c r="BK17352" s="98" t="s">
        <v>70</v>
      </c>
    </row>
    <row r="17353" spans="17:63" ht="29.25" customHeight="1" x14ac:dyDescent="0.2">
      <c r="Q17353" s="92" t="s">
        <v>50</v>
      </c>
      <c r="BF17353" s="101" t="s">
        <v>58</v>
      </c>
      <c r="BK17353" s="98" t="s">
        <v>70</v>
      </c>
    </row>
    <row r="17354" spans="17:63" ht="29.25" customHeight="1" x14ac:dyDescent="0.2">
      <c r="Q17354" s="92" t="s">
        <v>50</v>
      </c>
      <c r="BF17354" s="101" t="s">
        <v>58</v>
      </c>
      <c r="BK17354" s="98" t="s">
        <v>70</v>
      </c>
    </row>
    <row r="17355" spans="17:63" ht="29.25" customHeight="1" x14ac:dyDescent="0.2">
      <c r="Q17355" s="92" t="s">
        <v>50</v>
      </c>
      <c r="BF17355" s="101" t="s">
        <v>58</v>
      </c>
      <c r="BK17355" s="98" t="s">
        <v>70</v>
      </c>
    </row>
    <row r="17356" spans="17:63" ht="29.25" customHeight="1" x14ac:dyDescent="0.2">
      <c r="Q17356" s="92" t="s">
        <v>50</v>
      </c>
      <c r="BF17356" s="101" t="s">
        <v>58</v>
      </c>
      <c r="BK17356" s="98" t="s">
        <v>70</v>
      </c>
    </row>
    <row r="17357" spans="17:63" ht="29.25" customHeight="1" x14ac:dyDescent="0.2">
      <c r="Q17357" s="92" t="s">
        <v>50</v>
      </c>
      <c r="BF17357" s="101" t="s">
        <v>58</v>
      </c>
      <c r="BK17357" s="98" t="s">
        <v>70</v>
      </c>
    </row>
    <row r="17358" spans="17:63" ht="29.25" customHeight="1" x14ac:dyDescent="0.2">
      <c r="Q17358" s="92" t="s">
        <v>50</v>
      </c>
      <c r="BF17358" s="101" t="s">
        <v>58</v>
      </c>
      <c r="BK17358" s="98" t="s">
        <v>70</v>
      </c>
    </row>
    <row r="17359" spans="17:63" ht="29.25" customHeight="1" x14ac:dyDescent="0.2">
      <c r="Q17359" s="92" t="s">
        <v>50</v>
      </c>
      <c r="BF17359" s="101" t="s">
        <v>58</v>
      </c>
      <c r="BK17359" s="98" t="s">
        <v>70</v>
      </c>
    </row>
    <row r="17360" spans="17:63" ht="29.25" customHeight="1" x14ac:dyDescent="0.2">
      <c r="Q17360" s="92" t="s">
        <v>50</v>
      </c>
      <c r="BF17360" s="101" t="s">
        <v>58</v>
      </c>
      <c r="BK17360" s="98" t="s">
        <v>70</v>
      </c>
    </row>
    <row r="17361" spans="17:63" ht="29.25" customHeight="1" x14ac:dyDescent="0.2">
      <c r="Q17361" s="92" t="s">
        <v>50</v>
      </c>
      <c r="BF17361" s="101" t="s">
        <v>58</v>
      </c>
      <c r="BK17361" s="98" t="s">
        <v>70</v>
      </c>
    </row>
    <row r="17362" spans="17:63" ht="29.25" customHeight="1" x14ac:dyDescent="0.2">
      <c r="Q17362" s="92" t="s">
        <v>50</v>
      </c>
      <c r="BF17362" s="101" t="s">
        <v>58</v>
      </c>
      <c r="BK17362" s="98" t="s">
        <v>70</v>
      </c>
    </row>
    <row r="17363" spans="17:63" ht="29.25" customHeight="1" x14ac:dyDescent="0.2">
      <c r="Q17363" s="92" t="s">
        <v>50</v>
      </c>
      <c r="BF17363" s="101" t="s">
        <v>58</v>
      </c>
      <c r="BK17363" s="98" t="s">
        <v>70</v>
      </c>
    </row>
    <row r="17364" spans="17:63" ht="29.25" customHeight="1" x14ac:dyDescent="0.2">
      <c r="Q17364" s="92" t="s">
        <v>50</v>
      </c>
      <c r="BF17364" s="101" t="s">
        <v>58</v>
      </c>
      <c r="BK17364" s="98" t="s">
        <v>70</v>
      </c>
    </row>
    <row r="17365" spans="17:63" ht="29.25" customHeight="1" x14ac:dyDescent="0.2">
      <c r="Q17365" s="92" t="s">
        <v>50</v>
      </c>
      <c r="BF17365" s="101" t="s">
        <v>58</v>
      </c>
      <c r="BK17365" s="98" t="s">
        <v>70</v>
      </c>
    </row>
    <row r="17366" spans="17:63" ht="29.25" customHeight="1" x14ac:dyDescent="0.2">
      <c r="Q17366" s="92" t="s">
        <v>50</v>
      </c>
      <c r="BF17366" s="101" t="s">
        <v>58</v>
      </c>
      <c r="BK17366" s="98" t="s">
        <v>70</v>
      </c>
    </row>
    <row r="17367" spans="17:63" ht="29.25" customHeight="1" x14ac:dyDescent="0.2">
      <c r="Q17367" s="92" t="s">
        <v>50</v>
      </c>
      <c r="BF17367" s="101" t="s">
        <v>58</v>
      </c>
      <c r="BK17367" s="98" t="s">
        <v>70</v>
      </c>
    </row>
    <row r="17368" spans="17:63" ht="29.25" customHeight="1" x14ac:dyDescent="0.2">
      <c r="Q17368" s="92" t="s">
        <v>50</v>
      </c>
      <c r="BF17368" s="101" t="s">
        <v>58</v>
      </c>
      <c r="BK17368" s="98" t="s">
        <v>70</v>
      </c>
    </row>
    <row r="17369" spans="17:63" ht="29.25" customHeight="1" x14ac:dyDescent="0.2">
      <c r="Q17369" s="92" t="s">
        <v>50</v>
      </c>
      <c r="BF17369" s="101" t="s">
        <v>58</v>
      </c>
      <c r="BK17369" s="98" t="s">
        <v>70</v>
      </c>
    </row>
    <row r="17370" spans="17:63" ht="29.25" customHeight="1" x14ac:dyDescent="0.2">
      <c r="Q17370" s="92" t="s">
        <v>50</v>
      </c>
      <c r="BF17370" s="101" t="s">
        <v>58</v>
      </c>
      <c r="BK17370" s="98" t="s">
        <v>70</v>
      </c>
    </row>
    <row r="17371" spans="17:63" ht="29.25" customHeight="1" x14ac:dyDescent="0.2">
      <c r="Q17371" s="92" t="s">
        <v>50</v>
      </c>
      <c r="BF17371" s="101" t="s">
        <v>58</v>
      </c>
      <c r="BK17371" s="98" t="s">
        <v>70</v>
      </c>
    </row>
    <row r="17372" spans="17:63" ht="29.25" customHeight="1" x14ac:dyDescent="0.2">
      <c r="Q17372" s="92" t="s">
        <v>50</v>
      </c>
      <c r="BF17372" s="101" t="s">
        <v>58</v>
      </c>
      <c r="BK17372" s="98" t="s">
        <v>70</v>
      </c>
    </row>
    <row r="17373" spans="17:63" ht="29.25" customHeight="1" x14ac:dyDescent="0.2">
      <c r="Q17373" s="92" t="s">
        <v>50</v>
      </c>
      <c r="BF17373" s="101" t="s">
        <v>58</v>
      </c>
      <c r="BK17373" s="98" t="s">
        <v>70</v>
      </c>
    </row>
    <row r="17374" spans="17:63" ht="29.25" customHeight="1" x14ac:dyDescent="0.2">
      <c r="Q17374" s="92" t="s">
        <v>50</v>
      </c>
      <c r="BF17374" s="101" t="s">
        <v>58</v>
      </c>
      <c r="BK17374" s="98" t="s">
        <v>70</v>
      </c>
    </row>
    <row r="17375" spans="17:63" ht="29.25" customHeight="1" x14ac:dyDescent="0.2">
      <c r="Q17375" s="92" t="s">
        <v>50</v>
      </c>
      <c r="BF17375" s="101" t="s">
        <v>58</v>
      </c>
      <c r="BK17375" s="98" t="s">
        <v>70</v>
      </c>
    </row>
    <row r="17376" spans="17:63" ht="29.25" customHeight="1" x14ac:dyDescent="0.2">
      <c r="Q17376" s="92" t="s">
        <v>50</v>
      </c>
      <c r="BF17376" s="101" t="s">
        <v>58</v>
      </c>
      <c r="BK17376" s="98" t="s">
        <v>70</v>
      </c>
    </row>
    <row r="17377" spans="17:63" ht="29.25" customHeight="1" x14ac:dyDescent="0.2">
      <c r="Q17377" s="92" t="s">
        <v>50</v>
      </c>
      <c r="BF17377" s="101" t="s">
        <v>58</v>
      </c>
      <c r="BK17377" s="98" t="s">
        <v>70</v>
      </c>
    </row>
    <row r="17378" spans="17:63" ht="29.25" customHeight="1" x14ac:dyDescent="0.2">
      <c r="Q17378" s="92" t="s">
        <v>50</v>
      </c>
      <c r="BF17378" s="101" t="s">
        <v>58</v>
      </c>
      <c r="BK17378" s="98" t="s">
        <v>70</v>
      </c>
    </row>
    <row r="17379" spans="17:63" ht="29.25" customHeight="1" x14ac:dyDescent="0.2">
      <c r="Q17379" s="92" t="s">
        <v>50</v>
      </c>
      <c r="BF17379" s="101" t="s">
        <v>58</v>
      </c>
      <c r="BK17379" s="98" t="s">
        <v>70</v>
      </c>
    </row>
    <row r="17380" spans="17:63" ht="29.25" customHeight="1" x14ac:dyDescent="0.2">
      <c r="Q17380" s="92" t="s">
        <v>50</v>
      </c>
      <c r="BF17380" s="101" t="s">
        <v>58</v>
      </c>
      <c r="BK17380" s="98" t="s">
        <v>70</v>
      </c>
    </row>
    <row r="17381" spans="17:63" ht="29.25" customHeight="1" x14ac:dyDescent="0.2">
      <c r="Q17381" s="92" t="s">
        <v>50</v>
      </c>
      <c r="BF17381" s="101" t="s">
        <v>58</v>
      </c>
      <c r="BK17381" s="98" t="s">
        <v>70</v>
      </c>
    </row>
    <row r="17382" spans="17:63" ht="29.25" customHeight="1" x14ac:dyDescent="0.2">
      <c r="Q17382" s="92" t="s">
        <v>50</v>
      </c>
      <c r="BF17382" s="101" t="s">
        <v>58</v>
      </c>
      <c r="BK17382" s="98" t="s">
        <v>70</v>
      </c>
    </row>
    <row r="17383" spans="17:63" ht="29.25" customHeight="1" x14ac:dyDescent="0.2">
      <c r="Q17383" s="92" t="s">
        <v>50</v>
      </c>
      <c r="BF17383" s="101" t="s">
        <v>58</v>
      </c>
      <c r="BK17383" s="98" t="s">
        <v>70</v>
      </c>
    </row>
    <row r="17384" spans="17:63" ht="29.25" customHeight="1" x14ac:dyDescent="0.2">
      <c r="Q17384" s="92" t="s">
        <v>50</v>
      </c>
      <c r="BF17384" s="101" t="s">
        <v>58</v>
      </c>
      <c r="BK17384" s="98" t="s">
        <v>70</v>
      </c>
    </row>
    <row r="17385" spans="17:63" ht="29.25" customHeight="1" x14ac:dyDescent="0.2">
      <c r="Q17385" s="92" t="s">
        <v>50</v>
      </c>
      <c r="BF17385" s="101" t="s">
        <v>58</v>
      </c>
      <c r="BK17385" s="98" t="s">
        <v>70</v>
      </c>
    </row>
    <row r="17386" spans="17:63" ht="29.25" customHeight="1" x14ac:dyDescent="0.2">
      <c r="Q17386" s="92" t="s">
        <v>50</v>
      </c>
      <c r="BF17386" s="101" t="s">
        <v>58</v>
      </c>
      <c r="BK17386" s="98" t="s">
        <v>70</v>
      </c>
    </row>
    <row r="17387" spans="17:63" ht="29.25" customHeight="1" x14ac:dyDescent="0.2">
      <c r="Q17387" s="92" t="s">
        <v>50</v>
      </c>
      <c r="BF17387" s="101" t="s">
        <v>58</v>
      </c>
      <c r="BK17387" s="98" t="s">
        <v>70</v>
      </c>
    </row>
    <row r="17388" spans="17:63" ht="29.25" customHeight="1" x14ac:dyDescent="0.2">
      <c r="Q17388" s="92" t="s">
        <v>50</v>
      </c>
      <c r="BF17388" s="101" t="s">
        <v>58</v>
      </c>
      <c r="BK17388" s="98" t="s">
        <v>70</v>
      </c>
    </row>
    <row r="17389" spans="17:63" ht="29.25" customHeight="1" x14ac:dyDescent="0.2">
      <c r="Q17389" s="92" t="s">
        <v>50</v>
      </c>
      <c r="BF17389" s="101" t="s">
        <v>58</v>
      </c>
      <c r="BK17389" s="98" t="s">
        <v>70</v>
      </c>
    </row>
    <row r="17390" spans="17:63" ht="29.25" customHeight="1" x14ac:dyDescent="0.2">
      <c r="Q17390" s="92" t="s">
        <v>50</v>
      </c>
      <c r="BF17390" s="101" t="s">
        <v>58</v>
      </c>
      <c r="BK17390" s="98" t="s">
        <v>70</v>
      </c>
    </row>
    <row r="17391" spans="17:63" ht="29.25" customHeight="1" x14ac:dyDescent="0.2">
      <c r="Q17391" s="92" t="s">
        <v>50</v>
      </c>
      <c r="BF17391" s="101" t="s">
        <v>58</v>
      </c>
      <c r="BK17391" s="98" t="s">
        <v>70</v>
      </c>
    </row>
    <row r="17392" spans="17:63" ht="29.25" customHeight="1" x14ac:dyDescent="0.2">
      <c r="Q17392" s="92" t="s">
        <v>50</v>
      </c>
      <c r="BF17392" s="101" t="s">
        <v>58</v>
      </c>
      <c r="BK17392" s="98" t="s">
        <v>70</v>
      </c>
    </row>
    <row r="17393" spans="17:63" ht="29.25" customHeight="1" x14ac:dyDescent="0.2">
      <c r="Q17393" s="92" t="s">
        <v>50</v>
      </c>
      <c r="BF17393" s="101" t="s">
        <v>58</v>
      </c>
      <c r="BK17393" s="98" t="s">
        <v>70</v>
      </c>
    </row>
    <row r="17394" spans="17:63" ht="29.25" customHeight="1" x14ac:dyDescent="0.2">
      <c r="Q17394" s="92" t="s">
        <v>50</v>
      </c>
      <c r="BF17394" s="101" t="s">
        <v>58</v>
      </c>
      <c r="BK17394" s="98" t="s">
        <v>70</v>
      </c>
    </row>
    <row r="17395" spans="17:63" ht="29.25" customHeight="1" x14ac:dyDescent="0.2">
      <c r="Q17395" s="92" t="s">
        <v>50</v>
      </c>
      <c r="BF17395" s="101" t="s">
        <v>58</v>
      </c>
      <c r="BK17395" s="98" t="s">
        <v>70</v>
      </c>
    </row>
    <row r="17396" spans="17:63" ht="29.25" customHeight="1" x14ac:dyDescent="0.2">
      <c r="Q17396" s="92" t="s">
        <v>50</v>
      </c>
      <c r="BF17396" s="101" t="s">
        <v>58</v>
      </c>
      <c r="BK17396" s="98" t="s">
        <v>70</v>
      </c>
    </row>
    <row r="17397" spans="17:63" ht="29.25" customHeight="1" x14ac:dyDescent="0.2">
      <c r="Q17397" s="92" t="s">
        <v>50</v>
      </c>
      <c r="BF17397" s="101" t="s">
        <v>58</v>
      </c>
      <c r="BK17397" s="98" t="s">
        <v>70</v>
      </c>
    </row>
    <row r="17398" spans="17:63" ht="29.25" customHeight="1" x14ac:dyDescent="0.2">
      <c r="Q17398" s="92" t="s">
        <v>50</v>
      </c>
      <c r="BF17398" s="101" t="s">
        <v>58</v>
      </c>
      <c r="BK17398" s="98" t="s">
        <v>70</v>
      </c>
    </row>
    <row r="17399" spans="17:63" ht="29.25" customHeight="1" x14ac:dyDescent="0.2">
      <c r="Q17399" s="92" t="s">
        <v>50</v>
      </c>
      <c r="BF17399" s="101" t="s">
        <v>58</v>
      </c>
      <c r="BK17399" s="98" t="s">
        <v>70</v>
      </c>
    </row>
    <row r="17400" spans="17:63" ht="29.25" customHeight="1" x14ac:dyDescent="0.2">
      <c r="Q17400" s="92" t="s">
        <v>50</v>
      </c>
      <c r="BF17400" s="101" t="s">
        <v>58</v>
      </c>
      <c r="BK17400" s="98" t="s">
        <v>70</v>
      </c>
    </row>
    <row r="17401" spans="17:63" ht="29.25" customHeight="1" x14ac:dyDescent="0.2">
      <c r="Q17401" s="92" t="s">
        <v>50</v>
      </c>
      <c r="BF17401" s="101" t="s">
        <v>58</v>
      </c>
      <c r="BK17401" s="98" t="s">
        <v>70</v>
      </c>
    </row>
    <row r="17402" spans="17:63" ht="29.25" customHeight="1" x14ac:dyDescent="0.2">
      <c r="Q17402" s="92" t="s">
        <v>50</v>
      </c>
      <c r="BF17402" s="101" t="s">
        <v>58</v>
      </c>
      <c r="BK17402" s="98" t="s">
        <v>70</v>
      </c>
    </row>
    <row r="17403" spans="17:63" ht="29.25" customHeight="1" x14ac:dyDescent="0.2">
      <c r="Q17403" s="92" t="s">
        <v>50</v>
      </c>
      <c r="BF17403" s="101" t="s">
        <v>58</v>
      </c>
      <c r="BK17403" s="98" t="s">
        <v>70</v>
      </c>
    </row>
    <row r="17404" spans="17:63" ht="29.25" customHeight="1" x14ac:dyDescent="0.2">
      <c r="Q17404" s="92" t="s">
        <v>50</v>
      </c>
      <c r="BF17404" s="101" t="s">
        <v>58</v>
      </c>
      <c r="BK17404" s="98" t="s">
        <v>70</v>
      </c>
    </row>
    <row r="17405" spans="17:63" ht="29.25" customHeight="1" x14ac:dyDescent="0.2">
      <c r="Q17405" s="92" t="s">
        <v>50</v>
      </c>
      <c r="BF17405" s="101" t="s">
        <v>58</v>
      </c>
      <c r="BK17405" s="98" t="s">
        <v>70</v>
      </c>
    </row>
    <row r="17406" spans="17:63" ht="29.25" customHeight="1" x14ac:dyDescent="0.2">
      <c r="Q17406" s="92" t="s">
        <v>50</v>
      </c>
      <c r="BF17406" s="101" t="s">
        <v>58</v>
      </c>
      <c r="BK17406" s="98" t="s">
        <v>70</v>
      </c>
    </row>
    <row r="17407" spans="17:63" ht="29.25" customHeight="1" x14ac:dyDescent="0.2">
      <c r="Q17407" s="92" t="s">
        <v>50</v>
      </c>
      <c r="BF17407" s="101" t="s">
        <v>58</v>
      </c>
      <c r="BK17407" s="98" t="s">
        <v>70</v>
      </c>
    </row>
    <row r="17408" spans="17:63" ht="29.25" customHeight="1" x14ac:dyDescent="0.2">
      <c r="Q17408" s="92" t="s">
        <v>50</v>
      </c>
      <c r="BF17408" s="101" t="s">
        <v>58</v>
      </c>
      <c r="BK17408" s="98" t="s">
        <v>70</v>
      </c>
    </row>
    <row r="17409" spans="17:63" ht="29.25" customHeight="1" x14ac:dyDescent="0.2">
      <c r="Q17409" s="92" t="s">
        <v>50</v>
      </c>
      <c r="BF17409" s="101" t="s">
        <v>58</v>
      </c>
      <c r="BK17409" s="98" t="s">
        <v>70</v>
      </c>
    </row>
    <row r="17410" spans="17:63" ht="29.25" customHeight="1" x14ac:dyDescent="0.2">
      <c r="Q17410" s="92" t="s">
        <v>50</v>
      </c>
      <c r="BF17410" s="101" t="s">
        <v>58</v>
      </c>
      <c r="BK17410" s="98" t="s">
        <v>70</v>
      </c>
    </row>
    <row r="17411" spans="17:63" ht="29.25" customHeight="1" x14ac:dyDescent="0.2">
      <c r="Q17411" s="92" t="s">
        <v>50</v>
      </c>
      <c r="BF17411" s="101" t="s">
        <v>58</v>
      </c>
      <c r="BK17411" s="98" t="s">
        <v>70</v>
      </c>
    </row>
    <row r="17412" spans="17:63" ht="29.25" customHeight="1" x14ac:dyDescent="0.2">
      <c r="Q17412" s="92" t="s">
        <v>50</v>
      </c>
      <c r="BF17412" s="101" t="s">
        <v>58</v>
      </c>
      <c r="BK17412" s="98" t="s">
        <v>70</v>
      </c>
    </row>
    <row r="17413" spans="17:63" ht="29.25" customHeight="1" x14ac:dyDescent="0.2">
      <c r="Q17413" s="92" t="s">
        <v>50</v>
      </c>
      <c r="BF17413" s="101" t="s">
        <v>58</v>
      </c>
      <c r="BK17413" s="98" t="s">
        <v>70</v>
      </c>
    </row>
    <row r="17414" spans="17:63" ht="29.25" customHeight="1" x14ac:dyDescent="0.2">
      <c r="Q17414" s="92" t="s">
        <v>50</v>
      </c>
      <c r="BF17414" s="101" t="s">
        <v>58</v>
      </c>
      <c r="BK17414" s="98" t="s">
        <v>70</v>
      </c>
    </row>
    <row r="17415" spans="17:63" ht="29.25" customHeight="1" x14ac:dyDescent="0.2">
      <c r="Q17415" s="92" t="s">
        <v>50</v>
      </c>
      <c r="BF17415" s="101" t="s">
        <v>58</v>
      </c>
      <c r="BK17415" s="98" t="s">
        <v>70</v>
      </c>
    </row>
    <row r="17416" spans="17:63" ht="29.25" customHeight="1" x14ac:dyDescent="0.2">
      <c r="Q17416" s="92" t="s">
        <v>50</v>
      </c>
      <c r="BF17416" s="101" t="s">
        <v>58</v>
      </c>
      <c r="BK17416" s="98" t="s">
        <v>70</v>
      </c>
    </row>
    <row r="17417" spans="17:63" ht="29.25" customHeight="1" x14ac:dyDescent="0.2">
      <c r="Q17417" s="92" t="s">
        <v>50</v>
      </c>
      <c r="BF17417" s="101" t="s">
        <v>58</v>
      </c>
      <c r="BK17417" s="98" t="s">
        <v>70</v>
      </c>
    </row>
    <row r="17418" spans="17:63" ht="29.25" customHeight="1" x14ac:dyDescent="0.2">
      <c r="Q17418" s="92" t="s">
        <v>50</v>
      </c>
      <c r="BF17418" s="101" t="s">
        <v>58</v>
      </c>
      <c r="BK17418" s="98" t="s">
        <v>70</v>
      </c>
    </row>
    <row r="17419" spans="17:63" ht="29.25" customHeight="1" x14ac:dyDescent="0.2">
      <c r="Q17419" s="92" t="s">
        <v>50</v>
      </c>
      <c r="BF17419" s="101" t="s">
        <v>58</v>
      </c>
      <c r="BK17419" s="98" t="s">
        <v>70</v>
      </c>
    </row>
    <row r="17420" spans="17:63" ht="29.25" customHeight="1" x14ac:dyDescent="0.2">
      <c r="Q17420" s="92" t="s">
        <v>50</v>
      </c>
      <c r="BF17420" s="101" t="s">
        <v>58</v>
      </c>
      <c r="BK17420" s="98" t="s">
        <v>70</v>
      </c>
    </row>
    <row r="17421" spans="17:63" ht="29.25" customHeight="1" x14ac:dyDescent="0.2">
      <c r="Q17421" s="92" t="s">
        <v>50</v>
      </c>
      <c r="BF17421" s="101" t="s">
        <v>58</v>
      </c>
      <c r="BK17421" s="98" t="s">
        <v>70</v>
      </c>
    </row>
    <row r="17422" spans="17:63" ht="29.25" customHeight="1" x14ac:dyDescent="0.2">
      <c r="Q17422" s="92" t="s">
        <v>50</v>
      </c>
      <c r="BF17422" s="101" t="s">
        <v>58</v>
      </c>
      <c r="BK17422" s="98" t="s">
        <v>70</v>
      </c>
    </row>
    <row r="17423" spans="17:63" ht="29.25" customHeight="1" x14ac:dyDescent="0.2">
      <c r="Q17423" s="92" t="s">
        <v>50</v>
      </c>
      <c r="BF17423" s="101" t="s">
        <v>58</v>
      </c>
      <c r="BK17423" s="98" t="s">
        <v>70</v>
      </c>
    </row>
    <row r="17424" spans="17:63" ht="29.25" customHeight="1" x14ac:dyDescent="0.2">
      <c r="Q17424" s="92" t="s">
        <v>50</v>
      </c>
      <c r="BF17424" s="101" t="s">
        <v>58</v>
      </c>
      <c r="BK17424" s="98" t="s">
        <v>70</v>
      </c>
    </row>
    <row r="17425" spans="17:63" ht="29.25" customHeight="1" x14ac:dyDescent="0.2">
      <c r="Q17425" s="92" t="s">
        <v>50</v>
      </c>
      <c r="BF17425" s="101" t="s">
        <v>58</v>
      </c>
      <c r="BK17425" s="98" t="s">
        <v>70</v>
      </c>
    </row>
    <row r="17426" spans="17:63" ht="29.25" customHeight="1" x14ac:dyDescent="0.2">
      <c r="Q17426" s="92" t="s">
        <v>50</v>
      </c>
      <c r="BF17426" s="101" t="s">
        <v>58</v>
      </c>
      <c r="BK17426" s="98" t="s">
        <v>70</v>
      </c>
    </row>
    <row r="17427" spans="17:63" ht="29.25" customHeight="1" x14ac:dyDescent="0.2">
      <c r="Q17427" s="92" t="s">
        <v>50</v>
      </c>
      <c r="BF17427" s="101" t="s">
        <v>58</v>
      </c>
      <c r="BK17427" s="98" t="s">
        <v>70</v>
      </c>
    </row>
    <row r="17428" spans="17:63" ht="29.25" customHeight="1" x14ac:dyDescent="0.2">
      <c r="Q17428" s="92" t="s">
        <v>50</v>
      </c>
      <c r="BF17428" s="101" t="s">
        <v>58</v>
      </c>
      <c r="BK17428" s="98" t="s">
        <v>70</v>
      </c>
    </row>
    <row r="17429" spans="17:63" ht="29.25" customHeight="1" x14ac:dyDescent="0.2">
      <c r="Q17429" s="92" t="s">
        <v>50</v>
      </c>
      <c r="BF17429" s="101" t="s">
        <v>58</v>
      </c>
      <c r="BK17429" s="98" t="s">
        <v>70</v>
      </c>
    </row>
    <row r="17430" spans="17:63" ht="29.25" customHeight="1" x14ac:dyDescent="0.2">
      <c r="Q17430" s="92" t="s">
        <v>50</v>
      </c>
      <c r="BF17430" s="101" t="s">
        <v>58</v>
      </c>
      <c r="BK17430" s="98" t="s">
        <v>70</v>
      </c>
    </row>
    <row r="17431" spans="17:63" ht="29.25" customHeight="1" x14ac:dyDescent="0.2">
      <c r="Q17431" s="92" t="s">
        <v>50</v>
      </c>
      <c r="BF17431" s="101" t="s">
        <v>58</v>
      </c>
      <c r="BK17431" s="98" t="s">
        <v>70</v>
      </c>
    </row>
    <row r="17432" spans="17:63" ht="29.25" customHeight="1" x14ac:dyDescent="0.2">
      <c r="Q17432" s="92" t="s">
        <v>50</v>
      </c>
      <c r="BF17432" s="101" t="s">
        <v>58</v>
      </c>
      <c r="BK17432" s="98" t="s">
        <v>70</v>
      </c>
    </row>
    <row r="17433" spans="17:63" ht="29.25" customHeight="1" x14ac:dyDescent="0.2">
      <c r="Q17433" s="92" t="s">
        <v>50</v>
      </c>
      <c r="BF17433" s="101" t="s">
        <v>58</v>
      </c>
      <c r="BK17433" s="98" t="s">
        <v>70</v>
      </c>
    </row>
    <row r="17434" spans="17:63" ht="29.25" customHeight="1" x14ac:dyDescent="0.2">
      <c r="Q17434" s="92" t="s">
        <v>50</v>
      </c>
      <c r="BF17434" s="101" t="s">
        <v>58</v>
      </c>
      <c r="BK17434" s="98" t="s">
        <v>70</v>
      </c>
    </row>
    <row r="17435" spans="17:63" ht="29.25" customHeight="1" x14ac:dyDescent="0.2">
      <c r="Q17435" s="92" t="s">
        <v>50</v>
      </c>
      <c r="BF17435" s="101" t="s">
        <v>58</v>
      </c>
      <c r="BK17435" s="98" t="s">
        <v>70</v>
      </c>
    </row>
    <row r="17436" spans="17:63" ht="29.25" customHeight="1" x14ac:dyDescent="0.2">
      <c r="Q17436" s="92" t="s">
        <v>50</v>
      </c>
      <c r="BF17436" s="101" t="s">
        <v>58</v>
      </c>
      <c r="BK17436" s="98" t="s">
        <v>70</v>
      </c>
    </row>
    <row r="17437" spans="17:63" ht="29.25" customHeight="1" x14ac:dyDescent="0.2">
      <c r="Q17437" s="92" t="s">
        <v>50</v>
      </c>
      <c r="BF17437" s="101" t="s">
        <v>58</v>
      </c>
      <c r="BK17437" s="98" t="s">
        <v>70</v>
      </c>
    </row>
    <row r="17438" spans="17:63" ht="29.25" customHeight="1" x14ac:dyDescent="0.2">
      <c r="Q17438" s="92" t="s">
        <v>50</v>
      </c>
      <c r="BF17438" s="101" t="s">
        <v>58</v>
      </c>
      <c r="BK17438" s="98" t="s">
        <v>70</v>
      </c>
    </row>
    <row r="17439" spans="17:63" ht="29.25" customHeight="1" x14ac:dyDescent="0.2">
      <c r="Q17439" s="92" t="s">
        <v>50</v>
      </c>
      <c r="BF17439" s="101" t="s">
        <v>58</v>
      </c>
      <c r="BK17439" s="98" t="s">
        <v>70</v>
      </c>
    </row>
    <row r="17440" spans="17:63" ht="29.25" customHeight="1" x14ac:dyDescent="0.2">
      <c r="Q17440" s="92" t="s">
        <v>50</v>
      </c>
      <c r="BF17440" s="101" t="s">
        <v>58</v>
      </c>
      <c r="BK17440" s="98" t="s">
        <v>70</v>
      </c>
    </row>
    <row r="17441" spans="17:63" ht="29.25" customHeight="1" x14ac:dyDescent="0.2">
      <c r="Q17441" s="92" t="s">
        <v>50</v>
      </c>
      <c r="BF17441" s="101" t="s">
        <v>58</v>
      </c>
      <c r="BK17441" s="98" t="s">
        <v>70</v>
      </c>
    </row>
    <row r="17442" spans="17:63" ht="29.25" customHeight="1" x14ac:dyDescent="0.2">
      <c r="Q17442" s="92" t="s">
        <v>50</v>
      </c>
      <c r="BF17442" s="101" t="s">
        <v>58</v>
      </c>
      <c r="BK17442" s="98" t="s">
        <v>70</v>
      </c>
    </row>
    <row r="17443" spans="17:63" ht="29.25" customHeight="1" x14ac:dyDescent="0.2">
      <c r="Q17443" s="92" t="s">
        <v>50</v>
      </c>
      <c r="BF17443" s="101" t="s">
        <v>58</v>
      </c>
      <c r="BK17443" s="98" t="s">
        <v>70</v>
      </c>
    </row>
    <row r="17444" spans="17:63" ht="29.25" customHeight="1" x14ac:dyDescent="0.2">
      <c r="Q17444" s="92" t="s">
        <v>50</v>
      </c>
      <c r="BF17444" s="101" t="s">
        <v>58</v>
      </c>
      <c r="BK17444" s="98" t="s">
        <v>70</v>
      </c>
    </row>
    <row r="17445" spans="17:63" ht="29.25" customHeight="1" x14ac:dyDescent="0.2">
      <c r="Q17445" s="92" t="s">
        <v>50</v>
      </c>
      <c r="BF17445" s="101" t="s">
        <v>58</v>
      </c>
      <c r="BK17445" s="98" t="s">
        <v>70</v>
      </c>
    </row>
    <row r="17446" spans="17:63" ht="29.25" customHeight="1" x14ac:dyDescent="0.2">
      <c r="Q17446" s="92" t="s">
        <v>50</v>
      </c>
      <c r="BF17446" s="101" t="s">
        <v>58</v>
      </c>
      <c r="BK17446" s="98" t="s">
        <v>70</v>
      </c>
    </row>
    <row r="17447" spans="17:63" ht="29.25" customHeight="1" x14ac:dyDescent="0.2">
      <c r="Q17447" s="92" t="s">
        <v>50</v>
      </c>
      <c r="BF17447" s="101" t="s">
        <v>58</v>
      </c>
      <c r="BK17447" s="98" t="s">
        <v>70</v>
      </c>
    </row>
    <row r="17448" spans="17:63" ht="29.25" customHeight="1" x14ac:dyDescent="0.2">
      <c r="Q17448" s="92" t="s">
        <v>50</v>
      </c>
      <c r="BF17448" s="101" t="s">
        <v>58</v>
      </c>
      <c r="BK17448" s="98" t="s">
        <v>70</v>
      </c>
    </row>
    <row r="17449" spans="17:63" ht="29.25" customHeight="1" x14ac:dyDescent="0.2">
      <c r="Q17449" s="92" t="s">
        <v>50</v>
      </c>
      <c r="BF17449" s="101" t="s">
        <v>58</v>
      </c>
      <c r="BK17449" s="98" t="s">
        <v>70</v>
      </c>
    </row>
    <row r="17450" spans="17:63" ht="29.25" customHeight="1" x14ac:dyDescent="0.2">
      <c r="Q17450" s="92" t="s">
        <v>50</v>
      </c>
      <c r="BF17450" s="101" t="s">
        <v>58</v>
      </c>
      <c r="BK17450" s="98" t="s">
        <v>70</v>
      </c>
    </row>
    <row r="17451" spans="17:63" ht="29.25" customHeight="1" x14ac:dyDescent="0.2">
      <c r="Q17451" s="92" t="s">
        <v>50</v>
      </c>
      <c r="BF17451" s="101" t="s">
        <v>58</v>
      </c>
      <c r="BK17451" s="98" t="s">
        <v>70</v>
      </c>
    </row>
    <row r="17452" spans="17:63" ht="29.25" customHeight="1" x14ac:dyDescent="0.2">
      <c r="Q17452" s="92" t="s">
        <v>50</v>
      </c>
      <c r="BF17452" s="101" t="s">
        <v>58</v>
      </c>
      <c r="BK17452" s="98" t="s">
        <v>70</v>
      </c>
    </row>
    <row r="17453" spans="17:63" ht="29.25" customHeight="1" x14ac:dyDescent="0.2">
      <c r="Q17453" s="92" t="s">
        <v>50</v>
      </c>
      <c r="BF17453" s="101" t="s">
        <v>58</v>
      </c>
      <c r="BK17453" s="98" t="s">
        <v>70</v>
      </c>
    </row>
    <row r="17454" spans="17:63" ht="29.25" customHeight="1" x14ac:dyDescent="0.2">
      <c r="Q17454" s="92" t="s">
        <v>50</v>
      </c>
      <c r="BF17454" s="101" t="s">
        <v>58</v>
      </c>
      <c r="BK17454" s="98" t="s">
        <v>70</v>
      </c>
    </row>
    <row r="17455" spans="17:63" ht="29.25" customHeight="1" x14ac:dyDescent="0.2">
      <c r="Q17455" s="92" t="s">
        <v>50</v>
      </c>
      <c r="BF17455" s="101" t="s">
        <v>58</v>
      </c>
      <c r="BK17455" s="98" t="s">
        <v>70</v>
      </c>
    </row>
    <row r="17456" spans="17:63" ht="29.25" customHeight="1" x14ac:dyDescent="0.2">
      <c r="Q17456" s="92" t="s">
        <v>50</v>
      </c>
      <c r="BF17456" s="101" t="s">
        <v>58</v>
      </c>
      <c r="BK17456" s="98" t="s">
        <v>70</v>
      </c>
    </row>
    <row r="17457" spans="17:63" ht="29.25" customHeight="1" x14ac:dyDescent="0.2">
      <c r="Q17457" s="92" t="s">
        <v>50</v>
      </c>
      <c r="BF17457" s="101" t="s">
        <v>58</v>
      </c>
      <c r="BK17457" s="98" t="s">
        <v>70</v>
      </c>
    </row>
    <row r="17458" spans="17:63" ht="29.25" customHeight="1" x14ac:dyDescent="0.2">
      <c r="Q17458" s="92" t="s">
        <v>50</v>
      </c>
      <c r="BF17458" s="101" t="s">
        <v>58</v>
      </c>
      <c r="BK17458" s="98" t="s">
        <v>70</v>
      </c>
    </row>
    <row r="17459" spans="17:63" ht="29.25" customHeight="1" x14ac:dyDescent="0.2">
      <c r="Q17459" s="92" t="s">
        <v>50</v>
      </c>
      <c r="BF17459" s="101" t="s">
        <v>58</v>
      </c>
      <c r="BK17459" s="98" t="s">
        <v>70</v>
      </c>
    </row>
    <row r="17460" spans="17:63" ht="29.25" customHeight="1" x14ac:dyDescent="0.2">
      <c r="Q17460" s="92" t="s">
        <v>50</v>
      </c>
      <c r="BF17460" s="101" t="s">
        <v>58</v>
      </c>
      <c r="BK17460" s="98" t="s">
        <v>70</v>
      </c>
    </row>
    <row r="17461" spans="17:63" ht="29.25" customHeight="1" x14ac:dyDescent="0.2">
      <c r="Q17461" s="92" t="s">
        <v>50</v>
      </c>
      <c r="BF17461" s="101" t="s">
        <v>58</v>
      </c>
      <c r="BK17461" s="98" t="s">
        <v>70</v>
      </c>
    </row>
    <row r="17462" spans="17:63" ht="29.25" customHeight="1" x14ac:dyDescent="0.2">
      <c r="Q17462" s="92" t="s">
        <v>50</v>
      </c>
      <c r="BF17462" s="101" t="s">
        <v>58</v>
      </c>
      <c r="BK17462" s="98" t="s">
        <v>70</v>
      </c>
    </row>
    <row r="17463" spans="17:63" ht="29.25" customHeight="1" x14ac:dyDescent="0.2">
      <c r="Q17463" s="92" t="s">
        <v>50</v>
      </c>
      <c r="BF17463" s="101" t="s">
        <v>58</v>
      </c>
      <c r="BK17463" s="98" t="s">
        <v>70</v>
      </c>
    </row>
    <row r="17464" spans="17:63" ht="29.25" customHeight="1" x14ac:dyDescent="0.2">
      <c r="Q17464" s="92" t="s">
        <v>50</v>
      </c>
      <c r="BF17464" s="101" t="s">
        <v>58</v>
      </c>
      <c r="BK17464" s="98" t="s">
        <v>70</v>
      </c>
    </row>
    <row r="17465" spans="17:63" ht="29.25" customHeight="1" x14ac:dyDescent="0.2">
      <c r="Q17465" s="92" t="s">
        <v>50</v>
      </c>
      <c r="BF17465" s="101" t="s">
        <v>58</v>
      </c>
      <c r="BK17465" s="98" t="s">
        <v>70</v>
      </c>
    </row>
    <row r="17466" spans="17:63" ht="29.25" customHeight="1" x14ac:dyDescent="0.2">
      <c r="Q17466" s="92" t="s">
        <v>50</v>
      </c>
      <c r="BF17466" s="101" t="s">
        <v>58</v>
      </c>
      <c r="BK17466" s="98" t="s">
        <v>70</v>
      </c>
    </row>
    <row r="17467" spans="17:63" ht="29.25" customHeight="1" x14ac:dyDescent="0.2">
      <c r="Q17467" s="92" t="s">
        <v>50</v>
      </c>
      <c r="BF17467" s="101" t="s">
        <v>58</v>
      </c>
      <c r="BK17467" s="98" t="s">
        <v>70</v>
      </c>
    </row>
    <row r="17468" spans="17:63" ht="29.25" customHeight="1" x14ac:dyDescent="0.2">
      <c r="Q17468" s="92" t="s">
        <v>50</v>
      </c>
      <c r="BF17468" s="101" t="s">
        <v>58</v>
      </c>
      <c r="BK17468" s="98" t="s">
        <v>70</v>
      </c>
    </row>
    <row r="17469" spans="17:63" ht="29.25" customHeight="1" x14ac:dyDescent="0.2">
      <c r="Q17469" s="92" t="s">
        <v>50</v>
      </c>
      <c r="BF17469" s="101" t="s">
        <v>58</v>
      </c>
      <c r="BK17469" s="98" t="s">
        <v>70</v>
      </c>
    </row>
    <row r="17470" spans="17:63" ht="29.25" customHeight="1" x14ac:dyDescent="0.2">
      <c r="Q17470" s="92" t="s">
        <v>50</v>
      </c>
      <c r="BF17470" s="101" t="s">
        <v>58</v>
      </c>
      <c r="BK17470" s="98" t="s">
        <v>70</v>
      </c>
    </row>
    <row r="17471" spans="17:63" ht="29.25" customHeight="1" x14ac:dyDescent="0.2">
      <c r="Q17471" s="92" t="s">
        <v>50</v>
      </c>
      <c r="BF17471" s="101" t="s">
        <v>58</v>
      </c>
      <c r="BK17471" s="98" t="s">
        <v>70</v>
      </c>
    </row>
    <row r="17472" spans="17:63" ht="29.25" customHeight="1" x14ac:dyDescent="0.2">
      <c r="Q17472" s="92" t="s">
        <v>50</v>
      </c>
      <c r="BF17472" s="101" t="s">
        <v>58</v>
      </c>
      <c r="BK17472" s="98" t="s">
        <v>70</v>
      </c>
    </row>
    <row r="17473" spans="17:63" ht="29.25" customHeight="1" x14ac:dyDescent="0.2">
      <c r="Q17473" s="92" t="s">
        <v>50</v>
      </c>
      <c r="BF17473" s="101" t="s">
        <v>58</v>
      </c>
      <c r="BK17473" s="98" t="s">
        <v>70</v>
      </c>
    </row>
    <row r="17474" spans="17:63" ht="29.25" customHeight="1" x14ac:dyDescent="0.2">
      <c r="Q17474" s="92" t="s">
        <v>50</v>
      </c>
      <c r="BF17474" s="101" t="s">
        <v>58</v>
      </c>
      <c r="BK17474" s="98" t="s">
        <v>70</v>
      </c>
    </row>
    <row r="17475" spans="17:63" ht="29.25" customHeight="1" x14ac:dyDescent="0.2">
      <c r="Q17475" s="92" t="s">
        <v>50</v>
      </c>
      <c r="BF17475" s="101" t="s">
        <v>58</v>
      </c>
      <c r="BK17475" s="98" t="s">
        <v>70</v>
      </c>
    </row>
    <row r="17476" spans="17:63" ht="29.25" customHeight="1" x14ac:dyDescent="0.2">
      <c r="Q17476" s="92" t="s">
        <v>50</v>
      </c>
      <c r="BF17476" s="101" t="s">
        <v>58</v>
      </c>
      <c r="BK17476" s="98" t="s">
        <v>70</v>
      </c>
    </row>
    <row r="17477" spans="17:63" ht="29.25" customHeight="1" x14ac:dyDescent="0.2">
      <c r="Q17477" s="92" t="s">
        <v>50</v>
      </c>
      <c r="BF17477" s="101" t="s">
        <v>58</v>
      </c>
      <c r="BK17477" s="98" t="s">
        <v>70</v>
      </c>
    </row>
    <row r="17478" spans="17:63" ht="29.25" customHeight="1" x14ac:dyDescent="0.2">
      <c r="Q17478" s="92" t="s">
        <v>50</v>
      </c>
      <c r="BF17478" s="101" t="s">
        <v>58</v>
      </c>
      <c r="BK17478" s="98" t="s">
        <v>70</v>
      </c>
    </row>
    <row r="17479" spans="17:63" ht="29.25" customHeight="1" x14ac:dyDescent="0.2">
      <c r="Q17479" s="92" t="s">
        <v>50</v>
      </c>
      <c r="BF17479" s="101" t="s">
        <v>58</v>
      </c>
      <c r="BK17479" s="98" t="s">
        <v>70</v>
      </c>
    </row>
    <row r="17480" spans="17:63" ht="29.25" customHeight="1" x14ac:dyDescent="0.2">
      <c r="Q17480" s="92" t="s">
        <v>50</v>
      </c>
      <c r="BF17480" s="101" t="s">
        <v>58</v>
      </c>
      <c r="BK17480" s="98" t="s">
        <v>70</v>
      </c>
    </row>
    <row r="17481" spans="17:63" ht="29.25" customHeight="1" x14ac:dyDescent="0.2">
      <c r="Q17481" s="92" t="s">
        <v>50</v>
      </c>
      <c r="BF17481" s="101" t="s">
        <v>58</v>
      </c>
      <c r="BK17481" s="98" t="s">
        <v>70</v>
      </c>
    </row>
    <row r="17482" spans="17:63" ht="29.25" customHeight="1" x14ac:dyDescent="0.2">
      <c r="Q17482" s="92" t="s">
        <v>50</v>
      </c>
      <c r="BF17482" s="101" t="s">
        <v>58</v>
      </c>
      <c r="BK17482" s="98" t="s">
        <v>70</v>
      </c>
    </row>
    <row r="17483" spans="17:63" ht="29.25" customHeight="1" x14ac:dyDescent="0.2">
      <c r="Q17483" s="92" t="s">
        <v>50</v>
      </c>
      <c r="BF17483" s="101" t="s">
        <v>58</v>
      </c>
      <c r="BK17483" s="98" t="s">
        <v>70</v>
      </c>
    </row>
    <row r="17484" spans="17:63" ht="29.25" customHeight="1" x14ac:dyDescent="0.2">
      <c r="Q17484" s="92" t="s">
        <v>50</v>
      </c>
      <c r="BF17484" s="101" t="s">
        <v>58</v>
      </c>
      <c r="BK17484" s="98" t="s">
        <v>70</v>
      </c>
    </row>
    <row r="17485" spans="17:63" ht="29.25" customHeight="1" x14ac:dyDescent="0.2">
      <c r="Q17485" s="92" t="s">
        <v>50</v>
      </c>
      <c r="BF17485" s="101" t="s">
        <v>58</v>
      </c>
      <c r="BK17485" s="98" t="s">
        <v>70</v>
      </c>
    </row>
    <row r="17486" spans="17:63" ht="29.25" customHeight="1" x14ac:dyDescent="0.2">
      <c r="Q17486" s="92" t="s">
        <v>50</v>
      </c>
      <c r="BF17486" s="101" t="s">
        <v>58</v>
      </c>
      <c r="BK17486" s="98" t="s">
        <v>70</v>
      </c>
    </row>
    <row r="17487" spans="17:63" ht="29.25" customHeight="1" x14ac:dyDescent="0.2">
      <c r="Q17487" s="92" t="s">
        <v>50</v>
      </c>
      <c r="BF17487" s="101" t="s">
        <v>58</v>
      </c>
      <c r="BK17487" s="98" t="s">
        <v>70</v>
      </c>
    </row>
    <row r="17488" spans="17:63" ht="29.25" customHeight="1" x14ac:dyDescent="0.2">
      <c r="Q17488" s="92" t="s">
        <v>50</v>
      </c>
      <c r="BF17488" s="101" t="s">
        <v>58</v>
      </c>
      <c r="BK17488" s="98" t="s">
        <v>70</v>
      </c>
    </row>
    <row r="17489" spans="17:63" ht="29.25" customHeight="1" x14ac:dyDescent="0.2">
      <c r="Q17489" s="92" t="s">
        <v>50</v>
      </c>
      <c r="BF17489" s="101" t="s">
        <v>58</v>
      </c>
      <c r="BK17489" s="98" t="s">
        <v>70</v>
      </c>
    </row>
    <row r="17490" spans="17:63" ht="29.25" customHeight="1" x14ac:dyDescent="0.2">
      <c r="Q17490" s="92" t="s">
        <v>50</v>
      </c>
      <c r="BF17490" s="101" t="s">
        <v>58</v>
      </c>
      <c r="BK17490" s="98" t="s">
        <v>70</v>
      </c>
    </row>
    <row r="17491" spans="17:63" ht="29.25" customHeight="1" x14ac:dyDescent="0.2">
      <c r="Q17491" s="92" t="s">
        <v>50</v>
      </c>
      <c r="BF17491" s="101" t="s">
        <v>58</v>
      </c>
      <c r="BK17491" s="98" t="s">
        <v>70</v>
      </c>
    </row>
    <row r="17492" spans="17:63" ht="29.25" customHeight="1" x14ac:dyDescent="0.2">
      <c r="Q17492" s="92" t="s">
        <v>50</v>
      </c>
      <c r="BF17492" s="101" t="s">
        <v>58</v>
      </c>
      <c r="BK17492" s="98" t="s">
        <v>70</v>
      </c>
    </row>
    <row r="17493" spans="17:63" ht="29.25" customHeight="1" x14ac:dyDescent="0.2">
      <c r="Q17493" s="92" t="s">
        <v>50</v>
      </c>
      <c r="BF17493" s="101" t="s">
        <v>58</v>
      </c>
      <c r="BK17493" s="98" t="s">
        <v>70</v>
      </c>
    </row>
    <row r="17494" spans="17:63" ht="29.25" customHeight="1" x14ac:dyDescent="0.2">
      <c r="Q17494" s="92" t="s">
        <v>50</v>
      </c>
      <c r="BF17494" s="101" t="s">
        <v>58</v>
      </c>
      <c r="BK17494" s="98" t="s">
        <v>70</v>
      </c>
    </row>
    <row r="17495" spans="17:63" ht="29.25" customHeight="1" x14ac:dyDescent="0.2">
      <c r="Q17495" s="92" t="s">
        <v>50</v>
      </c>
      <c r="BF17495" s="101" t="s">
        <v>58</v>
      </c>
      <c r="BK17495" s="98" t="s">
        <v>70</v>
      </c>
    </row>
    <row r="17496" spans="17:63" ht="29.25" customHeight="1" x14ac:dyDescent="0.2">
      <c r="Q17496" s="92" t="s">
        <v>50</v>
      </c>
      <c r="BF17496" s="101" t="s">
        <v>58</v>
      </c>
      <c r="BK17496" s="98" t="s">
        <v>70</v>
      </c>
    </row>
    <row r="17497" spans="17:63" ht="29.25" customHeight="1" x14ac:dyDescent="0.2">
      <c r="Q17497" s="92" t="s">
        <v>50</v>
      </c>
      <c r="BF17497" s="101" t="s">
        <v>58</v>
      </c>
      <c r="BK17497" s="98" t="s">
        <v>70</v>
      </c>
    </row>
    <row r="17498" spans="17:63" ht="29.25" customHeight="1" x14ac:dyDescent="0.2">
      <c r="Q17498" s="92" t="s">
        <v>50</v>
      </c>
      <c r="BF17498" s="101" t="s">
        <v>58</v>
      </c>
      <c r="BK17498" s="98" t="s">
        <v>70</v>
      </c>
    </row>
    <row r="17499" spans="17:63" ht="29.25" customHeight="1" x14ac:dyDescent="0.2">
      <c r="Q17499" s="92" t="s">
        <v>50</v>
      </c>
      <c r="BF17499" s="101" t="s">
        <v>58</v>
      </c>
      <c r="BK17499" s="98" t="s">
        <v>70</v>
      </c>
    </row>
    <row r="17500" spans="17:63" ht="29.25" customHeight="1" x14ac:dyDescent="0.2">
      <c r="Q17500" s="92" t="s">
        <v>50</v>
      </c>
      <c r="BF17500" s="101" t="s">
        <v>58</v>
      </c>
      <c r="BK17500" s="98" t="s">
        <v>70</v>
      </c>
    </row>
    <row r="17501" spans="17:63" ht="29.25" customHeight="1" x14ac:dyDescent="0.2">
      <c r="Q17501" s="92" t="s">
        <v>50</v>
      </c>
      <c r="BF17501" s="101" t="s">
        <v>58</v>
      </c>
      <c r="BK17501" s="98" t="s">
        <v>70</v>
      </c>
    </row>
    <row r="17502" spans="17:63" ht="29.25" customHeight="1" x14ac:dyDescent="0.2">
      <c r="Q17502" s="92" t="s">
        <v>50</v>
      </c>
      <c r="BF17502" s="101" t="s">
        <v>58</v>
      </c>
      <c r="BK17502" s="98" t="s">
        <v>70</v>
      </c>
    </row>
    <row r="17503" spans="17:63" ht="29.25" customHeight="1" x14ac:dyDescent="0.2">
      <c r="Q17503" s="92" t="s">
        <v>50</v>
      </c>
      <c r="BF17503" s="101" t="s">
        <v>58</v>
      </c>
      <c r="BK17503" s="98" t="s">
        <v>70</v>
      </c>
    </row>
    <row r="17504" spans="17:63" ht="29.25" customHeight="1" x14ac:dyDescent="0.2">
      <c r="Q17504" s="92" t="s">
        <v>50</v>
      </c>
      <c r="BF17504" s="101" t="s">
        <v>58</v>
      </c>
      <c r="BK17504" s="98" t="s">
        <v>70</v>
      </c>
    </row>
    <row r="17505" spans="17:63" ht="29.25" customHeight="1" x14ac:dyDescent="0.2">
      <c r="Q17505" s="92" t="s">
        <v>50</v>
      </c>
      <c r="BF17505" s="101" t="s">
        <v>58</v>
      </c>
      <c r="BK17505" s="98" t="s">
        <v>70</v>
      </c>
    </row>
    <row r="17506" spans="17:63" ht="29.25" customHeight="1" x14ac:dyDescent="0.2">
      <c r="Q17506" s="92" t="s">
        <v>50</v>
      </c>
      <c r="BF17506" s="101" t="s">
        <v>58</v>
      </c>
      <c r="BK17506" s="98" t="s">
        <v>70</v>
      </c>
    </row>
    <row r="17507" spans="17:63" ht="29.25" customHeight="1" x14ac:dyDescent="0.2">
      <c r="Q17507" s="92" t="s">
        <v>50</v>
      </c>
      <c r="BF17507" s="101" t="s">
        <v>58</v>
      </c>
      <c r="BK17507" s="98" t="s">
        <v>70</v>
      </c>
    </row>
    <row r="17508" spans="17:63" ht="29.25" customHeight="1" x14ac:dyDescent="0.2">
      <c r="Q17508" s="92" t="s">
        <v>50</v>
      </c>
      <c r="BF17508" s="101" t="s">
        <v>58</v>
      </c>
      <c r="BK17508" s="98" t="s">
        <v>70</v>
      </c>
    </row>
    <row r="17509" spans="17:63" ht="29.25" customHeight="1" x14ac:dyDescent="0.2">
      <c r="Q17509" s="92" t="s">
        <v>50</v>
      </c>
      <c r="BF17509" s="101" t="s">
        <v>58</v>
      </c>
      <c r="BK17509" s="98" t="s">
        <v>70</v>
      </c>
    </row>
    <row r="17510" spans="17:63" ht="29.25" customHeight="1" x14ac:dyDescent="0.2">
      <c r="Q17510" s="92" t="s">
        <v>50</v>
      </c>
      <c r="BF17510" s="101" t="s">
        <v>58</v>
      </c>
      <c r="BK17510" s="98" t="s">
        <v>70</v>
      </c>
    </row>
    <row r="17511" spans="17:63" ht="29.25" customHeight="1" x14ac:dyDescent="0.2">
      <c r="Q17511" s="92" t="s">
        <v>50</v>
      </c>
      <c r="BF17511" s="101" t="s">
        <v>58</v>
      </c>
      <c r="BK17511" s="98" t="s">
        <v>70</v>
      </c>
    </row>
    <row r="17512" spans="17:63" ht="29.25" customHeight="1" x14ac:dyDescent="0.2">
      <c r="Q17512" s="92" t="s">
        <v>50</v>
      </c>
      <c r="BF17512" s="101" t="s">
        <v>58</v>
      </c>
      <c r="BK17512" s="98" t="s">
        <v>70</v>
      </c>
    </row>
    <row r="17513" spans="17:63" ht="29.25" customHeight="1" x14ac:dyDescent="0.2">
      <c r="Q17513" s="92" t="s">
        <v>50</v>
      </c>
      <c r="BF17513" s="101" t="s">
        <v>58</v>
      </c>
      <c r="BK17513" s="98" t="s">
        <v>70</v>
      </c>
    </row>
    <row r="17514" spans="17:63" ht="29.25" customHeight="1" x14ac:dyDescent="0.2">
      <c r="Q17514" s="92" t="s">
        <v>50</v>
      </c>
      <c r="BF17514" s="101" t="s">
        <v>58</v>
      </c>
      <c r="BK17514" s="98" t="s">
        <v>70</v>
      </c>
    </row>
    <row r="17515" spans="17:63" ht="29.25" customHeight="1" x14ac:dyDescent="0.2">
      <c r="Q17515" s="92" t="s">
        <v>50</v>
      </c>
      <c r="BF17515" s="101" t="s">
        <v>58</v>
      </c>
      <c r="BK17515" s="98" t="s">
        <v>70</v>
      </c>
    </row>
    <row r="17516" spans="17:63" ht="29.25" customHeight="1" x14ac:dyDescent="0.2">
      <c r="Q17516" s="92" t="s">
        <v>50</v>
      </c>
      <c r="BF17516" s="101" t="s">
        <v>58</v>
      </c>
      <c r="BK17516" s="98" t="s">
        <v>70</v>
      </c>
    </row>
    <row r="17517" spans="17:63" ht="29.25" customHeight="1" x14ac:dyDescent="0.2">
      <c r="Q17517" s="92" t="s">
        <v>50</v>
      </c>
      <c r="BF17517" s="101" t="s">
        <v>58</v>
      </c>
      <c r="BK17517" s="98" t="s">
        <v>70</v>
      </c>
    </row>
    <row r="17518" spans="17:63" ht="29.25" customHeight="1" x14ac:dyDescent="0.2">
      <c r="Q17518" s="92" t="s">
        <v>50</v>
      </c>
      <c r="BF17518" s="101" t="s">
        <v>58</v>
      </c>
      <c r="BK17518" s="98" t="s">
        <v>70</v>
      </c>
    </row>
    <row r="17519" spans="17:63" ht="29.25" customHeight="1" x14ac:dyDescent="0.2">
      <c r="Q17519" s="92" t="s">
        <v>50</v>
      </c>
      <c r="BF17519" s="101" t="s">
        <v>58</v>
      </c>
      <c r="BK17519" s="98" t="s">
        <v>70</v>
      </c>
    </row>
    <row r="17520" spans="17:63" ht="29.25" customHeight="1" x14ac:dyDescent="0.2">
      <c r="Q17520" s="92" t="s">
        <v>50</v>
      </c>
      <c r="BF17520" s="101" t="s">
        <v>58</v>
      </c>
      <c r="BK17520" s="98" t="s">
        <v>70</v>
      </c>
    </row>
    <row r="17521" spans="17:63" ht="29.25" customHeight="1" x14ac:dyDescent="0.2">
      <c r="Q17521" s="92" t="s">
        <v>50</v>
      </c>
      <c r="BF17521" s="101" t="s">
        <v>58</v>
      </c>
      <c r="BK17521" s="98" t="s">
        <v>70</v>
      </c>
    </row>
    <row r="17522" spans="17:63" ht="29.25" customHeight="1" x14ac:dyDescent="0.2">
      <c r="Q17522" s="92" t="s">
        <v>50</v>
      </c>
      <c r="BF17522" s="101" t="s">
        <v>58</v>
      </c>
      <c r="BK17522" s="98" t="s">
        <v>70</v>
      </c>
    </row>
    <row r="17523" spans="17:63" ht="29.25" customHeight="1" x14ac:dyDescent="0.2">
      <c r="Q17523" s="92" t="s">
        <v>50</v>
      </c>
      <c r="BF17523" s="101" t="s">
        <v>58</v>
      </c>
      <c r="BK17523" s="98" t="s">
        <v>70</v>
      </c>
    </row>
    <row r="17524" spans="17:63" ht="29.25" customHeight="1" x14ac:dyDescent="0.2">
      <c r="Q17524" s="92" t="s">
        <v>50</v>
      </c>
      <c r="BF17524" s="101" t="s">
        <v>58</v>
      </c>
      <c r="BK17524" s="98" t="s">
        <v>70</v>
      </c>
    </row>
    <row r="17525" spans="17:63" ht="29.25" customHeight="1" x14ac:dyDescent="0.2">
      <c r="Q17525" s="92" t="s">
        <v>50</v>
      </c>
      <c r="BF17525" s="101" t="s">
        <v>58</v>
      </c>
      <c r="BK17525" s="98" t="s">
        <v>70</v>
      </c>
    </row>
    <row r="17526" spans="17:63" ht="29.25" customHeight="1" x14ac:dyDescent="0.2">
      <c r="Q17526" s="92" t="s">
        <v>50</v>
      </c>
      <c r="BF17526" s="101" t="s">
        <v>58</v>
      </c>
      <c r="BK17526" s="98" t="s">
        <v>70</v>
      </c>
    </row>
    <row r="17527" spans="17:63" ht="29.25" customHeight="1" x14ac:dyDescent="0.2">
      <c r="Q17527" s="92" t="s">
        <v>50</v>
      </c>
      <c r="BF17527" s="101" t="s">
        <v>58</v>
      </c>
      <c r="BK17527" s="98" t="s">
        <v>70</v>
      </c>
    </row>
    <row r="17528" spans="17:63" ht="29.25" customHeight="1" x14ac:dyDescent="0.2">
      <c r="Q17528" s="92" t="s">
        <v>50</v>
      </c>
      <c r="BF17528" s="101" t="s">
        <v>58</v>
      </c>
      <c r="BK17528" s="98" t="s">
        <v>70</v>
      </c>
    </row>
    <row r="17529" spans="17:63" ht="29.25" customHeight="1" x14ac:dyDescent="0.2">
      <c r="Q17529" s="92" t="s">
        <v>50</v>
      </c>
      <c r="BF17529" s="101" t="s">
        <v>58</v>
      </c>
      <c r="BK17529" s="98" t="s">
        <v>70</v>
      </c>
    </row>
    <row r="17530" spans="17:63" ht="29.25" customHeight="1" x14ac:dyDescent="0.2">
      <c r="Q17530" s="92" t="s">
        <v>50</v>
      </c>
      <c r="BF17530" s="101" t="s">
        <v>58</v>
      </c>
      <c r="BK17530" s="98" t="s">
        <v>70</v>
      </c>
    </row>
    <row r="17531" spans="17:63" ht="29.25" customHeight="1" x14ac:dyDescent="0.2">
      <c r="Q17531" s="92" t="s">
        <v>50</v>
      </c>
      <c r="BF17531" s="101" t="s">
        <v>58</v>
      </c>
      <c r="BK17531" s="98" t="s">
        <v>70</v>
      </c>
    </row>
    <row r="17532" spans="17:63" ht="29.25" customHeight="1" x14ac:dyDescent="0.2">
      <c r="Q17532" s="92" t="s">
        <v>50</v>
      </c>
      <c r="BF17532" s="101" t="s">
        <v>58</v>
      </c>
      <c r="BK17532" s="98" t="s">
        <v>70</v>
      </c>
    </row>
    <row r="17533" spans="17:63" ht="29.25" customHeight="1" x14ac:dyDescent="0.2">
      <c r="Q17533" s="92" t="s">
        <v>50</v>
      </c>
      <c r="BF17533" s="101" t="s">
        <v>58</v>
      </c>
      <c r="BK17533" s="98" t="s">
        <v>70</v>
      </c>
    </row>
    <row r="17534" spans="17:63" ht="29.25" customHeight="1" x14ac:dyDescent="0.2">
      <c r="Q17534" s="92" t="s">
        <v>50</v>
      </c>
      <c r="BF17534" s="101" t="s">
        <v>58</v>
      </c>
      <c r="BK17534" s="98" t="s">
        <v>70</v>
      </c>
    </row>
    <row r="17535" spans="17:63" ht="29.25" customHeight="1" x14ac:dyDescent="0.2">
      <c r="Q17535" s="92" t="s">
        <v>50</v>
      </c>
      <c r="BF17535" s="101" t="s">
        <v>58</v>
      </c>
      <c r="BK17535" s="98" t="s">
        <v>70</v>
      </c>
    </row>
    <row r="17536" spans="17:63" ht="29.25" customHeight="1" x14ac:dyDescent="0.2">
      <c r="Q17536" s="92" t="s">
        <v>50</v>
      </c>
      <c r="BF17536" s="101" t="s">
        <v>58</v>
      </c>
      <c r="BK17536" s="98" t="s">
        <v>70</v>
      </c>
    </row>
    <row r="17537" spans="17:63" ht="29.25" customHeight="1" x14ac:dyDescent="0.2">
      <c r="Q17537" s="92" t="s">
        <v>50</v>
      </c>
      <c r="BF17537" s="101" t="s">
        <v>58</v>
      </c>
      <c r="BK17537" s="98" t="s">
        <v>70</v>
      </c>
    </row>
    <row r="17538" spans="17:63" ht="29.25" customHeight="1" x14ac:dyDescent="0.2">
      <c r="Q17538" s="92" t="s">
        <v>50</v>
      </c>
      <c r="BF17538" s="101" t="s">
        <v>58</v>
      </c>
      <c r="BK17538" s="98" t="s">
        <v>70</v>
      </c>
    </row>
    <row r="17539" spans="17:63" ht="29.25" customHeight="1" x14ac:dyDescent="0.2">
      <c r="Q17539" s="92" t="s">
        <v>50</v>
      </c>
      <c r="BF17539" s="101" t="s">
        <v>58</v>
      </c>
      <c r="BK17539" s="98" t="s">
        <v>70</v>
      </c>
    </row>
    <row r="17540" spans="17:63" ht="29.25" customHeight="1" x14ac:dyDescent="0.2">
      <c r="Q17540" s="92" t="s">
        <v>50</v>
      </c>
      <c r="BF17540" s="101" t="s">
        <v>58</v>
      </c>
      <c r="BK17540" s="98" t="s">
        <v>70</v>
      </c>
    </row>
    <row r="17541" spans="17:63" ht="29.25" customHeight="1" x14ac:dyDescent="0.2">
      <c r="Q17541" s="92" t="s">
        <v>50</v>
      </c>
      <c r="BF17541" s="101" t="s">
        <v>58</v>
      </c>
      <c r="BK17541" s="98" t="s">
        <v>70</v>
      </c>
    </row>
    <row r="17542" spans="17:63" ht="29.25" customHeight="1" x14ac:dyDescent="0.2">
      <c r="Q17542" s="92" t="s">
        <v>50</v>
      </c>
      <c r="BF17542" s="101" t="s">
        <v>58</v>
      </c>
      <c r="BK17542" s="98" t="s">
        <v>70</v>
      </c>
    </row>
    <row r="17543" spans="17:63" ht="29.25" customHeight="1" x14ac:dyDescent="0.2">
      <c r="Q17543" s="92" t="s">
        <v>50</v>
      </c>
      <c r="BF17543" s="101" t="s">
        <v>58</v>
      </c>
      <c r="BK17543" s="98" t="s">
        <v>70</v>
      </c>
    </row>
    <row r="17544" spans="17:63" ht="29.25" customHeight="1" x14ac:dyDescent="0.2">
      <c r="Q17544" s="92" t="s">
        <v>50</v>
      </c>
      <c r="BF17544" s="101" t="s">
        <v>58</v>
      </c>
      <c r="BK17544" s="98" t="s">
        <v>70</v>
      </c>
    </row>
    <row r="17545" spans="17:63" ht="29.25" customHeight="1" x14ac:dyDescent="0.2">
      <c r="Q17545" s="92" t="s">
        <v>50</v>
      </c>
      <c r="BF17545" s="101" t="s">
        <v>58</v>
      </c>
      <c r="BK17545" s="98" t="s">
        <v>70</v>
      </c>
    </row>
    <row r="17546" spans="17:63" ht="29.25" customHeight="1" x14ac:dyDescent="0.2">
      <c r="Q17546" s="92" t="s">
        <v>50</v>
      </c>
      <c r="BF17546" s="101" t="s">
        <v>58</v>
      </c>
      <c r="BK17546" s="98" t="s">
        <v>70</v>
      </c>
    </row>
    <row r="17547" spans="17:63" ht="29.25" customHeight="1" x14ac:dyDescent="0.2">
      <c r="Q17547" s="92" t="s">
        <v>50</v>
      </c>
      <c r="BF17547" s="101" t="s">
        <v>58</v>
      </c>
      <c r="BK17547" s="98" t="s">
        <v>70</v>
      </c>
    </row>
    <row r="17548" spans="17:63" ht="29.25" customHeight="1" x14ac:dyDescent="0.2">
      <c r="Q17548" s="92" t="s">
        <v>50</v>
      </c>
      <c r="BF17548" s="101" t="s">
        <v>58</v>
      </c>
      <c r="BK17548" s="98" t="s">
        <v>70</v>
      </c>
    </row>
    <row r="17549" spans="17:63" ht="29.25" customHeight="1" x14ac:dyDescent="0.2">
      <c r="Q17549" s="92" t="s">
        <v>50</v>
      </c>
      <c r="BF17549" s="101" t="s">
        <v>58</v>
      </c>
      <c r="BK17549" s="98" t="s">
        <v>70</v>
      </c>
    </row>
    <row r="17550" spans="17:63" ht="29.25" customHeight="1" x14ac:dyDescent="0.2">
      <c r="Q17550" s="92" t="s">
        <v>50</v>
      </c>
      <c r="BF17550" s="101" t="s">
        <v>58</v>
      </c>
      <c r="BK17550" s="98" t="s">
        <v>70</v>
      </c>
    </row>
    <row r="17551" spans="17:63" ht="29.25" customHeight="1" x14ac:dyDescent="0.2">
      <c r="Q17551" s="92" t="s">
        <v>50</v>
      </c>
      <c r="BF17551" s="101" t="s">
        <v>58</v>
      </c>
      <c r="BK17551" s="98" t="s">
        <v>70</v>
      </c>
    </row>
    <row r="17552" spans="17:63" ht="29.25" customHeight="1" x14ac:dyDescent="0.2">
      <c r="Q17552" s="92" t="s">
        <v>50</v>
      </c>
      <c r="BF17552" s="101" t="s">
        <v>58</v>
      </c>
      <c r="BK17552" s="98" t="s">
        <v>70</v>
      </c>
    </row>
    <row r="17553" spans="17:63" ht="29.25" customHeight="1" x14ac:dyDescent="0.2">
      <c r="Q17553" s="92" t="s">
        <v>50</v>
      </c>
      <c r="BF17553" s="101" t="s">
        <v>58</v>
      </c>
      <c r="BK17553" s="98" t="s">
        <v>70</v>
      </c>
    </row>
    <row r="17554" spans="17:63" ht="29.25" customHeight="1" x14ac:dyDescent="0.2">
      <c r="Q17554" s="92" t="s">
        <v>50</v>
      </c>
      <c r="BF17554" s="101" t="s">
        <v>58</v>
      </c>
      <c r="BK17554" s="98" t="s">
        <v>70</v>
      </c>
    </row>
    <row r="17555" spans="17:63" ht="29.25" customHeight="1" x14ac:dyDescent="0.2">
      <c r="Q17555" s="92" t="s">
        <v>50</v>
      </c>
      <c r="BF17555" s="101" t="s">
        <v>58</v>
      </c>
      <c r="BK17555" s="98" t="s">
        <v>70</v>
      </c>
    </row>
    <row r="17556" spans="17:63" ht="29.25" customHeight="1" x14ac:dyDescent="0.2">
      <c r="Q17556" s="92" t="s">
        <v>50</v>
      </c>
      <c r="BF17556" s="101" t="s">
        <v>58</v>
      </c>
      <c r="BK17556" s="98" t="s">
        <v>70</v>
      </c>
    </row>
    <row r="17557" spans="17:63" ht="29.25" customHeight="1" x14ac:dyDescent="0.2">
      <c r="Q17557" s="92" t="s">
        <v>50</v>
      </c>
      <c r="BF17557" s="101" t="s">
        <v>58</v>
      </c>
      <c r="BK17557" s="98" t="s">
        <v>70</v>
      </c>
    </row>
    <row r="17558" spans="17:63" ht="29.25" customHeight="1" x14ac:dyDescent="0.2">
      <c r="Q17558" s="92" t="s">
        <v>50</v>
      </c>
      <c r="BF17558" s="101" t="s">
        <v>58</v>
      </c>
      <c r="BK17558" s="98" t="s">
        <v>70</v>
      </c>
    </row>
    <row r="17559" spans="17:63" ht="29.25" customHeight="1" x14ac:dyDescent="0.2">
      <c r="Q17559" s="92" t="s">
        <v>50</v>
      </c>
      <c r="BF17559" s="101" t="s">
        <v>58</v>
      </c>
      <c r="BK17559" s="98" t="s">
        <v>70</v>
      </c>
    </row>
    <row r="17560" spans="17:63" ht="29.25" customHeight="1" x14ac:dyDescent="0.2">
      <c r="Q17560" s="92" t="s">
        <v>50</v>
      </c>
      <c r="BF17560" s="101" t="s">
        <v>58</v>
      </c>
      <c r="BK17560" s="98" t="s">
        <v>70</v>
      </c>
    </row>
    <row r="17561" spans="17:63" ht="29.25" customHeight="1" x14ac:dyDescent="0.2">
      <c r="Q17561" s="92" t="s">
        <v>50</v>
      </c>
      <c r="BF17561" s="101" t="s">
        <v>58</v>
      </c>
      <c r="BK17561" s="98" t="s">
        <v>70</v>
      </c>
    </row>
    <row r="17562" spans="17:63" ht="29.25" customHeight="1" x14ac:dyDescent="0.2">
      <c r="Q17562" s="92" t="s">
        <v>50</v>
      </c>
      <c r="BF17562" s="101" t="s">
        <v>58</v>
      </c>
      <c r="BK17562" s="98" t="s">
        <v>70</v>
      </c>
    </row>
    <row r="17563" spans="17:63" ht="29.25" customHeight="1" x14ac:dyDescent="0.2">
      <c r="Q17563" s="92" t="s">
        <v>50</v>
      </c>
      <c r="BF17563" s="101" t="s">
        <v>58</v>
      </c>
      <c r="BK17563" s="98" t="s">
        <v>70</v>
      </c>
    </row>
    <row r="17564" spans="17:63" ht="29.25" customHeight="1" x14ac:dyDescent="0.2">
      <c r="Q17564" s="92" t="s">
        <v>50</v>
      </c>
      <c r="BF17564" s="101" t="s">
        <v>58</v>
      </c>
      <c r="BK17564" s="98" t="s">
        <v>70</v>
      </c>
    </row>
    <row r="17565" spans="17:63" ht="29.25" customHeight="1" x14ac:dyDescent="0.2">
      <c r="Q17565" s="92" t="s">
        <v>50</v>
      </c>
      <c r="BF17565" s="101" t="s">
        <v>58</v>
      </c>
      <c r="BK17565" s="98" t="s">
        <v>70</v>
      </c>
    </row>
    <row r="17566" spans="17:63" ht="29.25" customHeight="1" x14ac:dyDescent="0.2">
      <c r="Q17566" s="92" t="s">
        <v>50</v>
      </c>
      <c r="BF17566" s="101" t="s">
        <v>58</v>
      </c>
      <c r="BK17566" s="98" t="s">
        <v>70</v>
      </c>
    </row>
    <row r="17567" spans="17:63" ht="29.25" customHeight="1" x14ac:dyDescent="0.2">
      <c r="Q17567" s="92" t="s">
        <v>50</v>
      </c>
      <c r="BF17567" s="101" t="s">
        <v>58</v>
      </c>
      <c r="BK17567" s="98" t="s">
        <v>70</v>
      </c>
    </row>
    <row r="17568" spans="17:63" ht="29.25" customHeight="1" x14ac:dyDescent="0.2">
      <c r="Q17568" s="92" t="s">
        <v>50</v>
      </c>
      <c r="BF17568" s="101" t="s">
        <v>58</v>
      </c>
      <c r="BK17568" s="98" t="s">
        <v>70</v>
      </c>
    </row>
    <row r="17569" spans="17:63" ht="29.25" customHeight="1" x14ac:dyDescent="0.2">
      <c r="Q17569" s="92" t="s">
        <v>50</v>
      </c>
      <c r="BF17569" s="101" t="s">
        <v>58</v>
      </c>
      <c r="BK17569" s="98" t="s">
        <v>70</v>
      </c>
    </row>
    <row r="17570" spans="17:63" ht="29.25" customHeight="1" x14ac:dyDescent="0.2">
      <c r="Q17570" s="92" t="s">
        <v>50</v>
      </c>
      <c r="BF17570" s="101" t="s">
        <v>58</v>
      </c>
      <c r="BK17570" s="98" t="s">
        <v>70</v>
      </c>
    </row>
    <row r="17571" spans="17:63" ht="29.25" customHeight="1" x14ac:dyDescent="0.2">
      <c r="Q17571" s="92" t="s">
        <v>50</v>
      </c>
      <c r="BF17571" s="101" t="s">
        <v>58</v>
      </c>
      <c r="BK17571" s="98" t="s">
        <v>70</v>
      </c>
    </row>
    <row r="17572" spans="17:63" ht="29.25" customHeight="1" x14ac:dyDescent="0.2">
      <c r="Q17572" s="92" t="s">
        <v>50</v>
      </c>
      <c r="BF17572" s="101" t="s">
        <v>58</v>
      </c>
      <c r="BK17572" s="98" t="s">
        <v>70</v>
      </c>
    </row>
    <row r="17573" spans="17:63" ht="29.25" customHeight="1" x14ac:dyDescent="0.2">
      <c r="Q17573" s="92" t="s">
        <v>50</v>
      </c>
      <c r="BF17573" s="101" t="s">
        <v>58</v>
      </c>
      <c r="BK17573" s="98" t="s">
        <v>70</v>
      </c>
    </row>
    <row r="17574" spans="17:63" ht="29.25" customHeight="1" x14ac:dyDescent="0.2">
      <c r="Q17574" s="92" t="s">
        <v>50</v>
      </c>
      <c r="BF17574" s="101" t="s">
        <v>58</v>
      </c>
      <c r="BK17574" s="98" t="s">
        <v>70</v>
      </c>
    </row>
    <row r="17575" spans="17:63" ht="29.25" customHeight="1" x14ac:dyDescent="0.2">
      <c r="Q17575" s="92" t="s">
        <v>50</v>
      </c>
      <c r="BF17575" s="101" t="s">
        <v>58</v>
      </c>
      <c r="BK17575" s="98" t="s">
        <v>70</v>
      </c>
    </row>
    <row r="17576" spans="17:63" ht="29.25" customHeight="1" x14ac:dyDescent="0.2">
      <c r="Q17576" s="92" t="s">
        <v>50</v>
      </c>
      <c r="BF17576" s="101" t="s">
        <v>58</v>
      </c>
      <c r="BK17576" s="98" t="s">
        <v>70</v>
      </c>
    </row>
    <row r="17577" spans="17:63" ht="29.25" customHeight="1" x14ac:dyDescent="0.2">
      <c r="Q17577" s="92" t="s">
        <v>50</v>
      </c>
      <c r="BF17577" s="101" t="s">
        <v>58</v>
      </c>
      <c r="BK17577" s="98" t="s">
        <v>70</v>
      </c>
    </row>
    <row r="17578" spans="17:63" ht="29.25" customHeight="1" x14ac:dyDescent="0.2">
      <c r="Q17578" s="92" t="s">
        <v>50</v>
      </c>
      <c r="BF17578" s="101" t="s">
        <v>58</v>
      </c>
      <c r="BK17578" s="98" t="s">
        <v>70</v>
      </c>
    </row>
    <row r="17579" spans="17:63" ht="29.25" customHeight="1" x14ac:dyDescent="0.2">
      <c r="Q17579" s="92" t="s">
        <v>50</v>
      </c>
      <c r="BF17579" s="101" t="s">
        <v>58</v>
      </c>
      <c r="BK17579" s="98" t="s">
        <v>70</v>
      </c>
    </row>
    <row r="17580" spans="17:63" ht="29.25" customHeight="1" x14ac:dyDescent="0.2">
      <c r="Q17580" s="92" t="s">
        <v>50</v>
      </c>
      <c r="BF17580" s="101" t="s">
        <v>58</v>
      </c>
      <c r="BK17580" s="98" t="s">
        <v>70</v>
      </c>
    </row>
    <row r="17581" spans="17:63" ht="29.25" customHeight="1" x14ac:dyDescent="0.2">
      <c r="Q17581" s="92" t="s">
        <v>50</v>
      </c>
      <c r="BF17581" s="101" t="s">
        <v>58</v>
      </c>
      <c r="BK17581" s="98" t="s">
        <v>70</v>
      </c>
    </row>
    <row r="17582" spans="17:63" ht="29.25" customHeight="1" x14ac:dyDescent="0.2">
      <c r="Q17582" s="92" t="s">
        <v>50</v>
      </c>
      <c r="BF17582" s="101" t="s">
        <v>58</v>
      </c>
      <c r="BK17582" s="98" t="s">
        <v>70</v>
      </c>
    </row>
    <row r="17583" spans="17:63" ht="29.25" customHeight="1" x14ac:dyDescent="0.2">
      <c r="Q17583" s="92" t="s">
        <v>50</v>
      </c>
      <c r="BF17583" s="101" t="s">
        <v>58</v>
      </c>
      <c r="BK17583" s="98" t="s">
        <v>70</v>
      </c>
    </row>
    <row r="17584" spans="17:63" ht="29.25" customHeight="1" x14ac:dyDescent="0.2">
      <c r="Q17584" s="92" t="s">
        <v>50</v>
      </c>
      <c r="BF17584" s="101" t="s">
        <v>58</v>
      </c>
      <c r="BK17584" s="98" t="s">
        <v>70</v>
      </c>
    </row>
    <row r="17585" spans="17:63" ht="29.25" customHeight="1" x14ac:dyDescent="0.2">
      <c r="Q17585" s="92" t="s">
        <v>50</v>
      </c>
      <c r="BF17585" s="101" t="s">
        <v>58</v>
      </c>
      <c r="BK17585" s="98" t="s">
        <v>70</v>
      </c>
    </row>
    <row r="17586" spans="17:63" ht="29.25" customHeight="1" x14ac:dyDescent="0.2">
      <c r="Q17586" s="92" t="s">
        <v>50</v>
      </c>
      <c r="BF17586" s="101" t="s">
        <v>58</v>
      </c>
      <c r="BK17586" s="98" t="s">
        <v>70</v>
      </c>
    </row>
    <row r="17587" spans="17:63" ht="29.25" customHeight="1" x14ac:dyDescent="0.2">
      <c r="Q17587" s="92" t="s">
        <v>50</v>
      </c>
      <c r="BF17587" s="101" t="s">
        <v>58</v>
      </c>
      <c r="BK17587" s="98" t="s">
        <v>70</v>
      </c>
    </row>
    <row r="17588" spans="17:63" ht="29.25" customHeight="1" x14ac:dyDescent="0.2">
      <c r="Q17588" s="92" t="s">
        <v>50</v>
      </c>
      <c r="BF17588" s="101" t="s">
        <v>58</v>
      </c>
      <c r="BK17588" s="98" t="s">
        <v>70</v>
      </c>
    </row>
    <row r="17589" spans="17:63" ht="29.25" customHeight="1" x14ac:dyDescent="0.2">
      <c r="Q17589" s="92" t="s">
        <v>50</v>
      </c>
      <c r="BF17589" s="101" t="s">
        <v>58</v>
      </c>
      <c r="BK17589" s="98" t="s">
        <v>70</v>
      </c>
    </row>
    <row r="17590" spans="17:63" ht="29.25" customHeight="1" x14ac:dyDescent="0.2">
      <c r="Q17590" s="92" t="s">
        <v>50</v>
      </c>
      <c r="BF17590" s="101" t="s">
        <v>58</v>
      </c>
      <c r="BK17590" s="98" t="s">
        <v>70</v>
      </c>
    </row>
    <row r="17591" spans="17:63" ht="29.25" customHeight="1" x14ac:dyDescent="0.2">
      <c r="Q17591" s="92" t="s">
        <v>50</v>
      </c>
      <c r="BF17591" s="101" t="s">
        <v>58</v>
      </c>
      <c r="BK17591" s="98" t="s">
        <v>70</v>
      </c>
    </row>
    <row r="17592" spans="17:63" ht="29.25" customHeight="1" x14ac:dyDescent="0.2">
      <c r="Q17592" s="92" t="s">
        <v>50</v>
      </c>
      <c r="BF17592" s="101" t="s">
        <v>58</v>
      </c>
      <c r="BK17592" s="98" t="s">
        <v>70</v>
      </c>
    </row>
    <row r="17593" spans="17:63" ht="29.25" customHeight="1" x14ac:dyDescent="0.2">
      <c r="Q17593" s="92" t="s">
        <v>50</v>
      </c>
      <c r="BF17593" s="101" t="s">
        <v>58</v>
      </c>
      <c r="BK17593" s="98" t="s">
        <v>70</v>
      </c>
    </row>
    <row r="17594" spans="17:63" ht="29.25" customHeight="1" x14ac:dyDescent="0.2">
      <c r="Q17594" s="92" t="s">
        <v>50</v>
      </c>
      <c r="BF17594" s="101" t="s">
        <v>58</v>
      </c>
      <c r="BK17594" s="98" t="s">
        <v>70</v>
      </c>
    </row>
    <row r="17595" spans="17:63" ht="29.25" customHeight="1" x14ac:dyDescent="0.2">
      <c r="Q17595" s="92" t="s">
        <v>50</v>
      </c>
      <c r="BF17595" s="101" t="s">
        <v>58</v>
      </c>
      <c r="BK17595" s="98" t="s">
        <v>70</v>
      </c>
    </row>
    <row r="17596" spans="17:63" ht="29.25" customHeight="1" x14ac:dyDescent="0.2">
      <c r="Q17596" s="92" t="s">
        <v>50</v>
      </c>
      <c r="BF17596" s="101" t="s">
        <v>58</v>
      </c>
      <c r="BK17596" s="98" t="s">
        <v>70</v>
      </c>
    </row>
    <row r="17597" spans="17:63" ht="29.25" customHeight="1" x14ac:dyDescent="0.2">
      <c r="Q17597" s="92" t="s">
        <v>50</v>
      </c>
      <c r="BF17597" s="101" t="s">
        <v>58</v>
      </c>
      <c r="BK17597" s="98" t="s">
        <v>70</v>
      </c>
    </row>
    <row r="17598" spans="17:63" ht="29.25" customHeight="1" x14ac:dyDescent="0.2">
      <c r="Q17598" s="92" t="s">
        <v>50</v>
      </c>
      <c r="BF17598" s="101" t="s">
        <v>58</v>
      </c>
      <c r="BK17598" s="98" t="s">
        <v>70</v>
      </c>
    </row>
    <row r="17599" spans="17:63" ht="29.25" customHeight="1" x14ac:dyDescent="0.2">
      <c r="Q17599" s="92" t="s">
        <v>50</v>
      </c>
      <c r="BF17599" s="101" t="s">
        <v>58</v>
      </c>
      <c r="BK17599" s="98" t="s">
        <v>70</v>
      </c>
    </row>
    <row r="17600" spans="17:63" ht="29.25" customHeight="1" x14ac:dyDescent="0.2">
      <c r="Q17600" s="92" t="s">
        <v>50</v>
      </c>
      <c r="BF17600" s="101" t="s">
        <v>58</v>
      </c>
      <c r="BK17600" s="98" t="s">
        <v>70</v>
      </c>
    </row>
    <row r="17601" spans="17:63" ht="29.25" customHeight="1" x14ac:dyDescent="0.2">
      <c r="Q17601" s="92" t="s">
        <v>50</v>
      </c>
      <c r="BF17601" s="101" t="s">
        <v>58</v>
      </c>
      <c r="BK17601" s="98" t="s">
        <v>70</v>
      </c>
    </row>
    <row r="17602" spans="17:63" ht="29.25" customHeight="1" x14ac:dyDescent="0.2">
      <c r="Q17602" s="92" t="s">
        <v>50</v>
      </c>
      <c r="BF17602" s="101" t="s">
        <v>58</v>
      </c>
      <c r="BK17602" s="98" t="s">
        <v>70</v>
      </c>
    </row>
    <row r="17603" spans="17:63" ht="29.25" customHeight="1" x14ac:dyDescent="0.2">
      <c r="Q17603" s="92" t="s">
        <v>50</v>
      </c>
      <c r="BF17603" s="101" t="s">
        <v>58</v>
      </c>
      <c r="BK17603" s="98" t="s">
        <v>70</v>
      </c>
    </row>
    <row r="17604" spans="17:63" ht="29.25" customHeight="1" x14ac:dyDescent="0.2">
      <c r="Q17604" s="92" t="s">
        <v>50</v>
      </c>
      <c r="BF17604" s="101" t="s">
        <v>58</v>
      </c>
      <c r="BK17604" s="98" t="s">
        <v>70</v>
      </c>
    </row>
    <row r="17605" spans="17:63" ht="29.25" customHeight="1" x14ac:dyDescent="0.2">
      <c r="Q17605" s="92" t="s">
        <v>50</v>
      </c>
      <c r="BF17605" s="101" t="s">
        <v>58</v>
      </c>
      <c r="BK17605" s="98" t="s">
        <v>70</v>
      </c>
    </row>
    <row r="17606" spans="17:63" ht="29.25" customHeight="1" x14ac:dyDescent="0.2">
      <c r="Q17606" s="92" t="s">
        <v>50</v>
      </c>
      <c r="BF17606" s="101" t="s">
        <v>58</v>
      </c>
      <c r="BK17606" s="98" t="s">
        <v>70</v>
      </c>
    </row>
    <row r="17607" spans="17:63" ht="29.25" customHeight="1" x14ac:dyDescent="0.2">
      <c r="Q17607" s="92" t="s">
        <v>50</v>
      </c>
      <c r="BF17607" s="101" t="s">
        <v>58</v>
      </c>
      <c r="BK17607" s="98" t="s">
        <v>70</v>
      </c>
    </row>
    <row r="17608" spans="17:63" ht="29.25" customHeight="1" x14ac:dyDescent="0.2">
      <c r="Q17608" s="92" t="s">
        <v>50</v>
      </c>
      <c r="BF17608" s="101" t="s">
        <v>58</v>
      </c>
      <c r="BK17608" s="98" t="s">
        <v>70</v>
      </c>
    </row>
    <row r="17609" spans="17:63" ht="29.25" customHeight="1" x14ac:dyDescent="0.2">
      <c r="Q17609" s="92" t="s">
        <v>50</v>
      </c>
      <c r="BF17609" s="101" t="s">
        <v>58</v>
      </c>
      <c r="BK17609" s="98" t="s">
        <v>70</v>
      </c>
    </row>
    <row r="17610" spans="17:63" ht="29.25" customHeight="1" x14ac:dyDescent="0.2">
      <c r="Q17610" s="92" t="s">
        <v>50</v>
      </c>
      <c r="BF17610" s="101" t="s">
        <v>58</v>
      </c>
      <c r="BK17610" s="98" t="s">
        <v>70</v>
      </c>
    </row>
    <row r="17611" spans="17:63" ht="29.25" customHeight="1" x14ac:dyDescent="0.2">
      <c r="Q17611" s="92" t="s">
        <v>50</v>
      </c>
      <c r="BF17611" s="101" t="s">
        <v>58</v>
      </c>
      <c r="BK17611" s="98" t="s">
        <v>70</v>
      </c>
    </row>
    <row r="17612" spans="17:63" ht="29.25" customHeight="1" x14ac:dyDescent="0.2">
      <c r="Q17612" s="92" t="s">
        <v>50</v>
      </c>
      <c r="BF17612" s="101" t="s">
        <v>58</v>
      </c>
      <c r="BK17612" s="98" t="s">
        <v>70</v>
      </c>
    </row>
    <row r="17613" spans="17:63" ht="29.25" customHeight="1" x14ac:dyDescent="0.2">
      <c r="Q17613" s="92" t="s">
        <v>50</v>
      </c>
      <c r="BF17613" s="101" t="s">
        <v>58</v>
      </c>
      <c r="BK17613" s="98" t="s">
        <v>70</v>
      </c>
    </row>
    <row r="17614" spans="17:63" ht="29.25" customHeight="1" x14ac:dyDescent="0.2">
      <c r="Q17614" s="92" t="s">
        <v>50</v>
      </c>
      <c r="BF17614" s="101" t="s">
        <v>58</v>
      </c>
      <c r="BK17614" s="98" t="s">
        <v>70</v>
      </c>
    </row>
    <row r="17615" spans="17:63" ht="29.25" customHeight="1" x14ac:dyDescent="0.2">
      <c r="Q17615" s="92" t="s">
        <v>50</v>
      </c>
      <c r="BF17615" s="101" t="s">
        <v>58</v>
      </c>
      <c r="BK17615" s="98" t="s">
        <v>70</v>
      </c>
    </row>
    <row r="17616" spans="17:63" ht="29.25" customHeight="1" x14ac:dyDescent="0.2">
      <c r="Q17616" s="92" t="s">
        <v>50</v>
      </c>
      <c r="BF17616" s="101" t="s">
        <v>58</v>
      </c>
      <c r="BK17616" s="98" t="s">
        <v>70</v>
      </c>
    </row>
    <row r="17617" spans="17:63" ht="29.25" customHeight="1" x14ac:dyDescent="0.2">
      <c r="Q17617" s="92" t="s">
        <v>50</v>
      </c>
      <c r="BF17617" s="101" t="s">
        <v>58</v>
      </c>
      <c r="BK17617" s="98" t="s">
        <v>70</v>
      </c>
    </row>
    <row r="17618" spans="17:63" ht="29.25" customHeight="1" x14ac:dyDescent="0.2">
      <c r="Q17618" s="92" t="s">
        <v>50</v>
      </c>
      <c r="BF17618" s="101" t="s">
        <v>58</v>
      </c>
      <c r="BK17618" s="98" t="s">
        <v>70</v>
      </c>
    </row>
    <row r="17619" spans="17:63" ht="29.25" customHeight="1" x14ac:dyDescent="0.2">
      <c r="Q17619" s="92" t="s">
        <v>50</v>
      </c>
      <c r="BF17619" s="101" t="s">
        <v>58</v>
      </c>
      <c r="BK17619" s="98" t="s">
        <v>70</v>
      </c>
    </row>
    <row r="17620" spans="17:63" ht="29.25" customHeight="1" x14ac:dyDescent="0.2">
      <c r="Q17620" s="92" t="s">
        <v>50</v>
      </c>
      <c r="BF17620" s="101" t="s">
        <v>58</v>
      </c>
      <c r="BK17620" s="98" t="s">
        <v>70</v>
      </c>
    </row>
    <row r="17621" spans="17:63" ht="29.25" customHeight="1" x14ac:dyDescent="0.2">
      <c r="Q17621" s="92" t="s">
        <v>50</v>
      </c>
      <c r="BF17621" s="101" t="s">
        <v>58</v>
      </c>
      <c r="BK17621" s="98" t="s">
        <v>70</v>
      </c>
    </row>
    <row r="17622" spans="17:63" ht="29.25" customHeight="1" x14ac:dyDescent="0.2">
      <c r="Q17622" s="92" t="s">
        <v>50</v>
      </c>
      <c r="BF17622" s="101" t="s">
        <v>58</v>
      </c>
      <c r="BK17622" s="98" t="s">
        <v>70</v>
      </c>
    </row>
    <row r="17623" spans="17:63" ht="29.25" customHeight="1" x14ac:dyDescent="0.2">
      <c r="Q17623" s="92" t="s">
        <v>50</v>
      </c>
      <c r="BF17623" s="101" t="s">
        <v>58</v>
      </c>
      <c r="BK17623" s="98" t="s">
        <v>70</v>
      </c>
    </row>
    <row r="17624" spans="17:63" ht="29.25" customHeight="1" x14ac:dyDescent="0.2">
      <c r="Q17624" s="92" t="s">
        <v>50</v>
      </c>
      <c r="BF17624" s="101" t="s">
        <v>58</v>
      </c>
      <c r="BK17624" s="98" t="s">
        <v>70</v>
      </c>
    </row>
    <row r="17625" spans="17:63" ht="29.25" customHeight="1" x14ac:dyDescent="0.2">
      <c r="Q17625" s="92" t="s">
        <v>50</v>
      </c>
      <c r="BF17625" s="101" t="s">
        <v>58</v>
      </c>
      <c r="BK17625" s="98" t="s">
        <v>70</v>
      </c>
    </row>
    <row r="17626" spans="17:63" ht="29.25" customHeight="1" x14ac:dyDescent="0.2">
      <c r="Q17626" s="92" t="s">
        <v>50</v>
      </c>
      <c r="BF17626" s="101" t="s">
        <v>58</v>
      </c>
      <c r="BK17626" s="98" t="s">
        <v>70</v>
      </c>
    </row>
    <row r="17627" spans="17:63" ht="29.25" customHeight="1" x14ac:dyDescent="0.2">
      <c r="Q17627" s="92" t="s">
        <v>50</v>
      </c>
      <c r="BF17627" s="101" t="s">
        <v>58</v>
      </c>
      <c r="BK17627" s="98" t="s">
        <v>70</v>
      </c>
    </row>
    <row r="17628" spans="17:63" ht="29.25" customHeight="1" x14ac:dyDescent="0.2">
      <c r="Q17628" s="92" t="s">
        <v>50</v>
      </c>
      <c r="BF17628" s="101" t="s">
        <v>58</v>
      </c>
      <c r="BK17628" s="98" t="s">
        <v>70</v>
      </c>
    </row>
    <row r="17629" spans="17:63" ht="29.25" customHeight="1" x14ac:dyDescent="0.2">
      <c r="Q17629" s="92" t="s">
        <v>50</v>
      </c>
      <c r="BF17629" s="101" t="s">
        <v>58</v>
      </c>
      <c r="BK17629" s="98" t="s">
        <v>70</v>
      </c>
    </row>
    <row r="17630" spans="17:63" ht="29.25" customHeight="1" x14ac:dyDescent="0.2">
      <c r="Q17630" s="92" t="s">
        <v>50</v>
      </c>
      <c r="BF17630" s="101" t="s">
        <v>58</v>
      </c>
      <c r="BK17630" s="98" t="s">
        <v>70</v>
      </c>
    </row>
    <row r="17631" spans="17:63" ht="29.25" customHeight="1" x14ac:dyDescent="0.2">
      <c r="Q17631" s="92" t="s">
        <v>50</v>
      </c>
      <c r="BF17631" s="101" t="s">
        <v>58</v>
      </c>
      <c r="BK17631" s="98" t="s">
        <v>70</v>
      </c>
    </row>
    <row r="17632" spans="17:63" ht="29.25" customHeight="1" x14ac:dyDescent="0.2">
      <c r="Q17632" s="92" t="s">
        <v>50</v>
      </c>
      <c r="BF17632" s="101" t="s">
        <v>58</v>
      </c>
      <c r="BK17632" s="98" t="s">
        <v>70</v>
      </c>
    </row>
    <row r="17633" spans="17:63" ht="29.25" customHeight="1" x14ac:dyDescent="0.2">
      <c r="Q17633" s="92" t="s">
        <v>50</v>
      </c>
      <c r="BF17633" s="101" t="s">
        <v>58</v>
      </c>
      <c r="BK17633" s="98" t="s">
        <v>70</v>
      </c>
    </row>
    <row r="17634" spans="17:63" ht="29.25" customHeight="1" x14ac:dyDescent="0.2">
      <c r="Q17634" s="92" t="s">
        <v>50</v>
      </c>
      <c r="BF17634" s="101" t="s">
        <v>58</v>
      </c>
      <c r="BK17634" s="98" t="s">
        <v>70</v>
      </c>
    </row>
    <row r="17635" spans="17:63" ht="29.25" customHeight="1" x14ac:dyDescent="0.2">
      <c r="Q17635" s="92" t="s">
        <v>50</v>
      </c>
      <c r="BF17635" s="101" t="s">
        <v>58</v>
      </c>
      <c r="BK17635" s="98" t="s">
        <v>70</v>
      </c>
    </row>
    <row r="17636" spans="17:63" ht="29.25" customHeight="1" x14ac:dyDescent="0.2">
      <c r="Q17636" s="92" t="s">
        <v>50</v>
      </c>
      <c r="BF17636" s="101" t="s">
        <v>58</v>
      </c>
      <c r="BK17636" s="98" t="s">
        <v>70</v>
      </c>
    </row>
    <row r="17637" spans="17:63" ht="29.25" customHeight="1" x14ac:dyDescent="0.2">
      <c r="Q17637" s="92" t="s">
        <v>50</v>
      </c>
      <c r="BF17637" s="101" t="s">
        <v>58</v>
      </c>
      <c r="BK17637" s="98" t="s">
        <v>70</v>
      </c>
    </row>
    <row r="17638" spans="17:63" ht="29.25" customHeight="1" x14ac:dyDescent="0.2">
      <c r="Q17638" s="92" t="s">
        <v>50</v>
      </c>
      <c r="BF17638" s="101" t="s">
        <v>58</v>
      </c>
      <c r="BK17638" s="98" t="s">
        <v>70</v>
      </c>
    </row>
    <row r="17639" spans="17:63" ht="29.25" customHeight="1" x14ac:dyDescent="0.2">
      <c r="Q17639" s="92" t="s">
        <v>50</v>
      </c>
      <c r="BF17639" s="101" t="s">
        <v>58</v>
      </c>
      <c r="BK17639" s="98" t="s">
        <v>70</v>
      </c>
    </row>
    <row r="17640" spans="17:63" ht="29.25" customHeight="1" x14ac:dyDescent="0.2">
      <c r="Q17640" s="92" t="s">
        <v>50</v>
      </c>
      <c r="BF17640" s="101" t="s">
        <v>58</v>
      </c>
      <c r="BK17640" s="98" t="s">
        <v>70</v>
      </c>
    </row>
    <row r="17641" spans="17:63" ht="29.25" customHeight="1" x14ac:dyDescent="0.2">
      <c r="Q17641" s="92" t="s">
        <v>50</v>
      </c>
      <c r="BF17641" s="101" t="s">
        <v>58</v>
      </c>
      <c r="BK17641" s="98" t="s">
        <v>70</v>
      </c>
    </row>
    <row r="17642" spans="17:63" ht="29.25" customHeight="1" x14ac:dyDescent="0.2">
      <c r="Q17642" s="92" t="s">
        <v>50</v>
      </c>
      <c r="BF17642" s="101" t="s">
        <v>58</v>
      </c>
      <c r="BK17642" s="98" t="s">
        <v>70</v>
      </c>
    </row>
    <row r="17643" spans="17:63" ht="29.25" customHeight="1" x14ac:dyDescent="0.2">
      <c r="Q17643" s="92" t="s">
        <v>50</v>
      </c>
      <c r="BF17643" s="101" t="s">
        <v>58</v>
      </c>
      <c r="BK17643" s="98" t="s">
        <v>70</v>
      </c>
    </row>
    <row r="17644" spans="17:63" ht="29.25" customHeight="1" x14ac:dyDescent="0.2">
      <c r="Q17644" s="92" t="s">
        <v>50</v>
      </c>
      <c r="BF17644" s="101" t="s">
        <v>58</v>
      </c>
      <c r="BK17644" s="98" t="s">
        <v>70</v>
      </c>
    </row>
    <row r="17645" spans="17:63" ht="29.25" customHeight="1" x14ac:dyDescent="0.2">
      <c r="Q17645" s="92" t="s">
        <v>50</v>
      </c>
      <c r="BF17645" s="101" t="s">
        <v>58</v>
      </c>
      <c r="BK17645" s="98" t="s">
        <v>70</v>
      </c>
    </row>
    <row r="17646" spans="17:63" ht="29.25" customHeight="1" x14ac:dyDescent="0.2">
      <c r="Q17646" s="92" t="s">
        <v>50</v>
      </c>
      <c r="BF17646" s="101" t="s">
        <v>58</v>
      </c>
      <c r="BK17646" s="98" t="s">
        <v>70</v>
      </c>
    </row>
    <row r="17647" spans="17:63" ht="29.25" customHeight="1" x14ac:dyDescent="0.2">
      <c r="Q17647" s="92" t="s">
        <v>50</v>
      </c>
      <c r="BF17647" s="101" t="s">
        <v>58</v>
      </c>
      <c r="BK17647" s="98" t="s">
        <v>70</v>
      </c>
    </row>
    <row r="17648" spans="17:63" ht="29.25" customHeight="1" x14ac:dyDescent="0.2">
      <c r="Q17648" s="92" t="s">
        <v>50</v>
      </c>
      <c r="BF17648" s="101" t="s">
        <v>58</v>
      </c>
      <c r="BK17648" s="98" t="s">
        <v>70</v>
      </c>
    </row>
    <row r="17649" spans="17:63" ht="29.25" customHeight="1" x14ac:dyDescent="0.2">
      <c r="Q17649" s="92" t="s">
        <v>50</v>
      </c>
      <c r="BF17649" s="101" t="s">
        <v>58</v>
      </c>
      <c r="BK17649" s="98" t="s">
        <v>70</v>
      </c>
    </row>
    <row r="17650" spans="17:63" ht="29.25" customHeight="1" x14ac:dyDescent="0.2">
      <c r="Q17650" s="92" t="s">
        <v>50</v>
      </c>
      <c r="BF17650" s="101" t="s">
        <v>58</v>
      </c>
      <c r="BK17650" s="98" t="s">
        <v>70</v>
      </c>
    </row>
    <row r="17651" spans="17:63" ht="29.25" customHeight="1" x14ac:dyDescent="0.2">
      <c r="Q17651" s="92" t="s">
        <v>50</v>
      </c>
      <c r="BF17651" s="101" t="s">
        <v>58</v>
      </c>
      <c r="BK17651" s="98" t="s">
        <v>70</v>
      </c>
    </row>
    <row r="17652" spans="17:63" ht="29.25" customHeight="1" x14ac:dyDescent="0.2">
      <c r="Q17652" s="92" t="s">
        <v>50</v>
      </c>
      <c r="BF17652" s="101" t="s">
        <v>58</v>
      </c>
      <c r="BK17652" s="98" t="s">
        <v>70</v>
      </c>
    </row>
    <row r="17653" spans="17:63" ht="29.25" customHeight="1" x14ac:dyDescent="0.2">
      <c r="Q17653" s="92" t="s">
        <v>50</v>
      </c>
      <c r="BF17653" s="101" t="s">
        <v>58</v>
      </c>
      <c r="BK17653" s="98" t="s">
        <v>70</v>
      </c>
    </row>
    <row r="17654" spans="17:63" ht="29.25" customHeight="1" x14ac:dyDescent="0.2">
      <c r="Q17654" s="92" t="s">
        <v>50</v>
      </c>
      <c r="BF17654" s="101" t="s">
        <v>58</v>
      </c>
      <c r="BK17654" s="98" t="s">
        <v>70</v>
      </c>
    </row>
    <row r="17655" spans="17:63" ht="29.25" customHeight="1" x14ac:dyDescent="0.2">
      <c r="Q17655" s="92" t="s">
        <v>50</v>
      </c>
      <c r="BF17655" s="101" t="s">
        <v>58</v>
      </c>
      <c r="BK17655" s="98" t="s">
        <v>70</v>
      </c>
    </row>
    <row r="17656" spans="17:63" ht="29.25" customHeight="1" x14ac:dyDescent="0.2">
      <c r="Q17656" s="92" t="s">
        <v>50</v>
      </c>
      <c r="BF17656" s="101" t="s">
        <v>58</v>
      </c>
      <c r="BK17656" s="98" t="s">
        <v>70</v>
      </c>
    </row>
    <row r="17657" spans="17:63" ht="29.25" customHeight="1" x14ac:dyDescent="0.2">
      <c r="Q17657" s="92" t="s">
        <v>50</v>
      </c>
      <c r="BF17657" s="101" t="s">
        <v>58</v>
      </c>
      <c r="BK17657" s="98" t="s">
        <v>70</v>
      </c>
    </row>
    <row r="17658" spans="17:63" ht="29.25" customHeight="1" x14ac:dyDescent="0.2">
      <c r="Q17658" s="92" t="s">
        <v>50</v>
      </c>
      <c r="BF17658" s="101" t="s">
        <v>58</v>
      </c>
      <c r="BK17658" s="98" t="s">
        <v>70</v>
      </c>
    </row>
    <row r="17659" spans="17:63" ht="29.25" customHeight="1" x14ac:dyDescent="0.2">
      <c r="Q17659" s="92" t="s">
        <v>50</v>
      </c>
      <c r="BF17659" s="101" t="s">
        <v>58</v>
      </c>
      <c r="BK17659" s="98" t="s">
        <v>70</v>
      </c>
    </row>
    <row r="17660" spans="17:63" ht="29.25" customHeight="1" x14ac:dyDescent="0.2">
      <c r="Q17660" s="92" t="s">
        <v>50</v>
      </c>
      <c r="BF17660" s="101" t="s">
        <v>58</v>
      </c>
      <c r="BK17660" s="98" t="s">
        <v>70</v>
      </c>
    </row>
    <row r="17661" spans="17:63" ht="29.25" customHeight="1" x14ac:dyDescent="0.2">
      <c r="Q17661" s="92" t="s">
        <v>50</v>
      </c>
      <c r="BF17661" s="101" t="s">
        <v>58</v>
      </c>
      <c r="BK17661" s="98" t="s">
        <v>70</v>
      </c>
    </row>
    <row r="17662" spans="17:63" ht="29.25" customHeight="1" x14ac:dyDescent="0.2">
      <c r="Q17662" s="92" t="s">
        <v>50</v>
      </c>
      <c r="BF17662" s="101" t="s">
        <v>58</v>
      </c>
      <c r="BK17662" s="98" t="s">
        <v>70</v>
      </c>
    </row>
    <row r="17663" spans="17:63" ht="29.25" customHeight="1" x14ac:dyDescent="0.2">
      <c r="Q17663" s="92" t="s">
        <v>50</v>
      </c>
      <c r="BF17663" s="101" t="s">
        <v>58</v>
      </c>
      <c r="BK17663" s="98" t="s">
        <v>70</v>
      </c>
    </row>
    <row r="17664" spans="17:63" ht="29.25" customHeight="1" x14ac:dyDescent="0.2">
      <c r="Q17664" s="92" t="s">
        <v>50</v>
      </c>
      <c r="BF17664" s="101" t="s">
        <v>58</v>
      </c>
      <c r="BK17664" s="98" t="s">
        <v>70</v>
      </c>
    </row>
    <row r="17665" spans="17:63" ht="29.25" customHeight="1" x14ac:dyDescent="0.2">
      <c r="Q17665" s="92" t="s">
        <v>50</v>
      </c>
      <c r="BF17665" s="101" t="s">
        <v>58</v>
      </c>
      <c r="BK17665" s="98" t="s">
        <v>70</v>
      </c>
    </row>
    <row r="17666" spans="17:63" ht="29.25" customHeight="1" x14ac:dyDescent="0.2">
      <c r="Q17666" s="92" t="s">
        <v>50</v>
      </c>
      <c r="BF17666" s="101" t="s">
        <v>58</v>
      </c>
      <c r="BK17666" s="98" t="s">
        <v>70</v>
      </c>
    </row>
    <row r="17667" spans="17:63" ht="29.25" customHeight="1" x14ac:dyDescent="0.2">
      <c r="Q17667" s="92" t="s">
        <v>50</v>
      </c>
      <c r="BF17667" s="101" t="s">
        <v>58</v>
      </c>
      <c r="BK17667" s="98" t="s">
        <v>70</v>
      </c>
    </row>
    <row r="17668" spans="17:63" ht="29.25" customHeight="1" x14ac:dyDescent="0.2">
      <c r="Q17668" s="92" t="s">
        <v>50</v>
      </c>
      <c r="BF17668" s="101" t="s">
        <v>58</v>
      </c>
      <c r="BK17668" s="98" t="s">
        <v>70</v>
      </c>
    </row>
    <row r="17669" spans="17:63" ht="29.25" customHeight="1" x14ac:dyDescent="0.2">
      <c r="Q17669" s="92" t="s">
        <v>50</v>
      </c>
      <c r="BF17669" s="101" t="s">
        <v>58</v>
      </c>
      <c r="BK17669" s="98" t="s">
        <v>70</v>
      </c>
    </row>
    <row r="17670" spans="17:63" ht="29.25" customHeight="1" x14ac:dyDescent="0.2">
      <c r="Q17670" s="92" t="s">
        <v>50</v>
      </c>
      <c r="BF17670" s="101" t="s">
        <v>58</v>
      </c>
      <c r="BK17670" s="98" t="s">
        <v>70</v>
      </c>
    </row>
    <row r="17671" spans="17:63" ht="29.25" customHeight="1" x14ac:dyDescent="0.2">
      <c r="Q17671" s="92" t="s">
        <v>50</v>
      </c>
      <c r="BF17671" s="101" t="s">
        <v>58</v>
      </c>
      <c r="BK17671" s="98" t="s">
        <v>70</v>
      </c>
    </row>
    <row r="17672" spans="17:63" ht="29.25" customHeight="1" x14ac:dyDescent="0.2">
      <c r="Q17672" s="92" t="s">
        <v>50</v>
      </c>
      <c r="BF17672" s="101" t="s">
        <v>58</v>
      </c>
      <c r="BK17672" s="98" t="s">
        <v>70</v>
      </c>
    </row>
    <row r="17673" spans="17:63" ht="29.25" customHeight="1" x14ac:dyDescent="0.2">
      <c r="Q17673" s="92" t="s">
        <v>50</v>
      </c>
      <c r="BF17673" s="101" t="s">
        <v>58</v>
      </c>
      <c r="BK17673" s="98" t="s">
        <v>70</v>
      </c>
    </row>
    <row r="17674" spans="17:63" ht="29.25" customHeight="1" x14ac:dyDescent="0.2">
      <c r="Q17674" s="92" t="s">
        <v>50</v>
      </c>
      <c r="BF17674" s="101" t="s">
        <v>58</v>
      </c>
      <c r="BK17674" s="98" t="s">
        <v>70</v>
      </c>
    </row>
    <row r="17675" spans="17:63" ht="29.25" customHeight="1" x14ac:dyDescent="0.2">
      <c r="Q17675" s="92" t="s">
        <v>50</v>
      </c>
      <c r="BF17675" s="101" t="s">
        <v>58</v>
      </c>
      <c r="BK17675" s="98" t="s">
        <v>70</v>
      </c>
    </row>
    <row r="17676" spans="17:63" ht="29.25" customHeight="1" x14ac:dyDescent="0.2">
      <c r="Q17676" s="92" t="s">
        <v>50</v>
      </c>
      <c r="BF17676" s="101" t="s">
        <v>58</v>
      </c>
      <c r="BK17676" s="98" t="s">
        <v>70</v>
      </c>
    </row>
    <row r="17677" spans="17:63" ht="29.25" customHeight="1" x14ac:dyDescent="0.2">
      <c r="Q17677" s="92" t="s">
        <v>50</v>
      </c>
      <c r="BF17677" s="101" t="s">
        <v>58</v>
      </c>
      <c r="BK17677" s="98" t="s">
        <v>70</v>
      </c>
    </row>
    <row r="17678" spans="17:63" ht="29.25" customHeight="1" x14ac:dyDescent="0.2">
      <c r="Q17678" s="92" t="s">
        <v>50</v>
      </c>
      <c r="BF17678" s="101" t="s">
        <v>58</v>
      </c>
      <c r="BK17678" s="98" t="s">
        <v>70</v>
      </c>
    </row>
    <row r="17679" spans="17:63" ht="29.25" customHeight="1" x14ac:dyDescent="0.2">
      <c r="Q17679" s="92" t="s">
        <v>50</v>
      </c>
      <c r="BF17679" s="101" t="s">
        <v>58</v>
      </c>
      <c r="BK17679" s="98" t="s">
        <v>70</v>
      </c>
    </row>
    <row r="17680" spans="17:63" ht="29.25" customHeight="1" x14ac:dyDescent="0.2">
      <c r="Q17680" s="92" t="s">
        <v>50</v>
      </c>
      <c r="BF17680" s="101" t="s">
        <v>58</v>
      </c>
      <c r="BK17680" s="98" t="s">
        <v>70</v>
      </c>
    </row>
    <row r="17681" spans="17:63" ht="29.25" customHeight="1" x14ac:dyDescent="0.2">
      <c r="Q17681" s="92" t="s">
        <v>50</v>
      </c>
      <c r="BF17681" s="101" t="s">
        <v>58</v>
      </c>
      <c r="BK17681" s="98" t="s">
        <v>70</v>
      </c>
    </row>
    <row r="17682" spans="17:63" ht="29.25" customHeight="1" x14ac:dyDescent="0.2">
      <c r="Q17682" s="92" t="s">
        <v>50</v>
      </c>
      <c r="BF17682" s="101" t="s">
        <v>58</v>
      </c>
      <c r="BK17682" s="98" t="s">
        <v>70</v>
      </c>
    </row>
    <row r="17683" spans="17:63" ht="29.25" customHeight="1" x14ac:dyDescent="0.2">
      <c r="Q17683" s="92" t="s">
        <v>50</v>
      </c>
      <c r="BF17683" s="101" t="s">
        <v>58</v>
      </c>
      <c r="BK17683" s="98" t="s">
        <v>70</v>
      </c>
    </row>
    <row r="17684" spans="17:63" ht="29.25" customHeight="1" x14ac:dyDescent="0.2">
      <c r="Q17684" s="92" t="s">
        <v>50</v>
      </c>
      <c r="BF17684" s="101" t="s">
        <v>58</v>
      </c>
      <c r="BK17684" s="98" t="s">
        <v>70</v>
      </c>
    </row>
    <row r="17685" spans="17:63" ht="29.25" customHeight="1" x14ac:dyDescent="0.2">
      <c r="Q17685" s="92" t="s">
        <v>50</v>
      </c>
      <c r="BF17685" s="101" t="s">
        <v>58</v>
      </c>
      <c r="BK17685" s="98" t="s">
        <v>70</v>
      </c>
    </row>
    <row r="17686" spans="17:63" ht="29.25" customHeight="1" x14ac:dyDescent="0.2">
      <c r="Q17686" s="92" t="s">
        <v>50</v>
      </c>
      <c r="BF17686" s="101" t="s">
        <v>58</v>
      </c>
      <c r="BK17686" s="98" t="s">
        <v>70</v>
      </c>
    </row>
    <row r="17687" spans="17:63" ht="29.25" customHeight="1" x14ac:dyDescent="0.2">
      <c r="Q17687" s="92" t="s">
        <v>50</v>
      </c>
      <c r="BF17687" s="101" t="s">
        <v>58</v>
      </c>
      <c r="BK17687" s="98" t="s">
        <v>70</v>
      </c>
    </row>
    <row r="17688" spans="17:63" ht="29.25" customHeight="1" x14ac:dyDescent="0.2">
      <c r="Q17688" s="92" t="s">
        <v>50</v>
      </c>
      <c r="BF17688" s="101" t="s">
        <v>58</v>
      </c>
      <c r="BK17688" s="98" t="s">
        <v>70</v>
      </c>
    </row>
    <row r="17689" spans="17:63" ht="29.25" customHeight="1" x14ac:dyDescent="0.2">
      <c r="Q17689" s="92" t="s">
        <v>50</v>
      </c>
      <c r="BF17689" s="101" t="s">
        <v>58</v>
      </c>
      <c r="BK17689" s="98" t="s">
        <v>70</v>
      </c>
    </row>
    <row r="17690" spans="17:63" ht="29.25" customHeight="1" x14ac:dyDescent="0.2">
      <c r="Q17690" s="92" t="s">
        <v>50</v>
      </c>
      <c r="BF17690" s="101" t="s">
        <v>58</v>
      </c>
      <c r="BK17690" s="98" t="s">
        <v>70</v>
      </c>
    </row>
    <row r="17691" spans="17:63" ht="29.25" customHeight="1" x14ac:dyDescent="0.2">
      <c r="Q17691" s="92" t="s">
        <v>50</v>
      </c>
      <c r="BF17691" s="101" t="s">
        <v>58</v>
      </c>
      <c r="BK17691" s="98" t="s">
        <v>70</v>
      </c>
    </row>
    <row r="17692" spans="17:63" ht="29.25" customHeight="1" x14ac:dyDescent="0.2">
      <c r="Q17692" s="92" t="s">
        <v>50</v>
      </c>
      <c r="BF17692" s="101" t="s">
        <v>58</v>
      </c>
      <c r="BK17692" s="98" t="s">
        <v>70</v>
      </c>
    </row>
    <row r="17693" spans="17:63" ht="29.25" customHeight="1" x14ac:dyDescent="0.2">
      <c r="Q17693" s="92" t="s">
        <v>50</v>
      </c>
      <c r="BF17693" s="101" t="s">
        <v>58</v>
      </c>
      <c r="BK17693" s="98" t="s">
        <v>70</v>
      </c>
    </row>
    <row r="17694" spans="17:63" ht="29.25" customHeight="1" x14ac:dyDescent="0.2">
      <c r="Q17694" s="92" t="s">
        <v>50</v>
      </c>
      <c r="BF17694" s="101" t="s">
        <v>58</v>
      </c>
      <c r="BK17694" s="98" t="s">
        <v>70</v>
      </c>
    </row>
    <row r="17695" spans="17:63" ht="29.25" customHeight="1" x14ac:dyDescent="0.2">
      <c r="Q17695" s="92" t="s">
        <v>50</v>
      </c>
      <c r="BF17695" s="101" t="s">
        <v>58</v>
      </c>
      <c r="BK17695" s="98" t="s">
        <v>70</v>
      </c>
    </row>
    <row r="17696" spans="17:63" ht="29.25" customHeight="1" x14ac:dyDescent="0.2">
      <c r="Q17696" s="92" t="s">
        <v>50</v>
      </c>
      <c r="BF17696" s="101" t="s">
        <v>58</v>
      </c>
      <c r="BK17696" s="98" t="s">
        <v>70</v>
      </c>
    </row>
    <row r="17697" spans="17:63" ht="29.25" customHeight="1" x14ac:dyDescent="0.2">
      <c r="Q17697" s="92" t="s">
        <v>50</v>
      </c>
      <c r="BF17697" s="101" t="s">
        <v>58</v>
      </c>
      <c r="BK17697" s="98" t="s">
        <v>70</v>
      </c>
    </row>
    <row r="17698" spans="17:63" ht="29.25" customHeight="1" x14ac:dyDescent="0.2">
      <c r="Q17698" s="92" t="s">
        <v>50</v>
      </c>
      <c r="BF17698" s="101" t="s">
        <v>58</v>
      </c>
      <c r="BK17698" s="98" t="s">
        <v>70</v>
      </c>
    </row>
    <row r="17699" spans="17:63" ht="29.25" customHeight="1" x14ac:dyDescent="0.2">
      <c r="Q17699" s="92" t="s">
        <v>50</v>
      </c>
      <c r="BF17699" s="101" t="s">
        <v>58</v>
      </c>
      <c r="BK17699" s="98" t="s">
        <v>70</v>
      </c>
    </row>
    <row r="17700" spans="17:63" ht="29.25" customHeight="1" x14ac:dyDescent="0.2">
      <c r="Q17700" s="92" t="s">
        <v>50</v>
      </c>
      <c r="BF17700" s="101" t="s">
        <v>58</v>
      </c>
      <c r="BK17700" s="98" t="s">
        <v>70</v>
      </c>
    </row>
    <row r="17701" spans="17:63" ht="29.25" customHeight="1" x14ac:dyDescent="0.2">
      <c r="Q17701" s="92" t="s">
        <v>50</v>
      </c>
      <c r="BF17701" s="101" t="s">
        <v>58</v>
      </c>
      <c r="BK17701" s="98" t="s">
        <v>70</v>
      </c>
    </row>
    <row r="17702" spans="17:63" ht="29.25" customHeight="1" x14ac:dyDescent="0.2">
      <c r="Q17702" s="92" t="s">
        <v>50</v>
      </c>
      <c r="BF17702" s="101" t="s">
        <v>58</v>
      </c>
      <c r="BK17702" s="98" t="s">
        <v>70</v>
      </c>
    </row>
    <row r="17703" spans="17:63" ht="29.25" customHeight="1" x14ac:dyDescent="0.2">
      <c r="Q17703" s="92" t="s">
        <v>50</v>
      </c>
      <c r="BF17703" s="101" t="s">
        <v>58</v>
      </c>
      <c r="BK17703" s="98" t="s">
        <v>70</v>
      </c>
    </row>
    <row r="17704" spans="17:63" ht="29.25" customHeight="1" x14ac:dyDescent="0.2">
      <c r="Q17704" s="92" t="s">
        <v>50</v>
      </c>
      <c r="BF17704" s="101" t="s">
        <v>58</v>
      </c>
      <c r="BK17704" s="98" t="s">
        <v>70</v>
      </c>
    </row>
    <row r="17705" spans="17:63" ht="29.25" customHeight="1" x14ac:dyDescent="0.2">
      <c r="Q17705" s="92" t="s">
        <v>50</v>
      </c>
      <c r="BF17705" s="101" t="s">
        <v>58</v>
      </c>
      <c r="BK17705" s="98" t="s">
        <v>70</v>
      </c>
    </row>
    <row r="17706" spans="17:63" ht="29.25" customHeight="1" x14ac:dyDescent="0.2">
      <c r="Q17706" s="92" t="s">
        <v>50</v>
      </c>
      <c r="BF17706" s="101" t="s">
        <v>58</v>
      </c>
      <c r="BK17706" s="98" t="s">
        <v>70</v>
      </c>
    </row>
    <row r="17707" spans="17:63" ht="29.25" customHeight="1" x14ac:dyDescent="0.2">
      <c r="Q17707" s="92" t="s">
        <v>50</v>
      </c>
      <c r="BF17707" s="101" t="s">
        <v>58</v>
      </c>
      <c r="BK17707" s="98" t="s">
        <v>70</v>
      </c>
    </row>
    <row r="17708" spans="17:63" ht="29.25" customHeight="1" x14ac:dyDescent="0.2">
      <c r="Q17708" s="92" t="s">
        <v>50</v>
      </c>
      <c r="BF17708" s="101" t="s">
        <v>58</v>
      </c>
      <c r="BK17708" s="98" t="s">
        <v>70</v>
      </c>
    </row>
    <row r="17709" spans="17:63" ht="29.25" customHeight="1" x14ac:dyDescent="0.2">
      <c r="Q17709" s="92" t="s">
        <v>50</v>
      </c>
      <c r="BF17709" s="101" t="s">
        <v>58</v>
      </c>
      <c r="BK17709" s="98" t="s">
        <v>70</v>
      </c>
    </row>
    <row r="17710" spans="17:63" ht="29.25" customHeight="1" x14ac:dyDescent="0.2">
      <c r="Q17710" s="92" t="s">
        <v>50</v>
      </c>
      <c r="BF17710" s="101" t="s">
        <v>58</v>
      </c>
      <c r="BK17710" s="98" t="s">
        <v>70</v>
      </c>
    </row>
    <row r="17711" spans="17:63" ht="29.25" customHeight="1" x14ac:dyDescent="0.2">
      <c r="Q17711" s="92" t="s">
        <v>50</v>
      </c>
      <c r="BF17711" s="101" t="s">
        <v>58</v>
      </c>
      <c r="BK17711" s="98" t="s">
        <v>70</v>
      </c>
    </row>
    <row r="17712" spans="17:63" ht="29.25" customHeight="1" x14ac:dyDescent="0.2">
      <c r="Q17712" s="92" t="s">
        <v>50</v>
      </c>
      <c r="BF17712" s="101" t="s">
        <v>58</v>
      </c>
      <c r="BK17712" s="98" t="s">
        <v>70</v>
      </c>
    </row>
    <row r="17713" spans="17:63" ht="29.25" customHeight="1" x14ac:dyDescent="0.2">
      <c r="Q17713" s="92" t="s">
        <v>50</v>
      </c>
      <c r="BF17713" s="101" t="s">
        <v>58</v>
      </c>
      <c r="BK17713" s="98" t="s">
        <v>70</v>
      </c>
    </row>
    <row r="17714" spans="17:63" ht="29.25" customHeight="1" x14ac:dyDescent="0.2">
      <c r="Q17714" s="92" t="s">
        <v>50</v>
      </c>
      <c r="BF17714" s="101" t="s">
        <v>58</v>
      </c>
      <c r="BK17714" s="98" t="s">
        <v>70</v>
      </c>
    </row>
    <row r="17715" spans="17:63" ht="29.25" customHeight="1" x14ac:dyDescent="0.2">
      <c r="Q17715" s="92" t="s">
        <v>50</v>
      </c>
      <c r="BF17715" s="101" t="s">
        <v>58</v>
      </c>
      <c r="BK17715" s="98" t="s">
        <v>70</v>
      </c>
    </row>
    <row r="17716" spans="17:63" ht="29.25" customHeight="1" x14ac:dyDescent="0.2">
      <c r="Q17716" s="92" t="s">
        <v>50</v>
      </c>
      <c r="BF17716" s="101" t="s">
        <v>58</v>
      </c>
      <c r="BK17716" s="98" t="s">
        <v>70</v>
      </c>
    </row>
    <row r="17717" spans="17:63" ht="29.25" customHeight="1" x14ac:dyDescent="0.2">
      <c r="Q17717" s="92" t="s">
        <v>50</v>
      </c>
      <c r="BF17717" s="101" t="s">
        <v>58</v>
      </c>
      <c r="BK17717" s="98" t="s">
        <v>70</v>
      </c>
    </row>
    <row r="17718" spans="17:63" ht="29.25" customHeight="1" x14ac:dyDescent="0.2">
      <c r="Q17718" s="92" t="s">
        <v>50</v>
      </c>
      <c r="BF17718" s="101" t="s">
        <v>58</v>
      </c>
      <c r="BK17718" s="98" t="s">
        <v>70</v>
      </c>
    </row>
    <row r="17719" spans="17:63" ht="29.25" customHeight="1" x14ac:dyDescent="0.2">
      <c r="Q17719" s="92" t="s">
        <v>50</v>
      </c>
      <c r="BF17719" s="101" t="s">
        <v>58</v>
      </c>
      <c r="BK17719" s="98" t="s">
        <v>70</v>
      </c>
    </row>
    <row r="17720" spans="17:63" ht="29.25" customHeight="1" x14ac:dyDescent="0.2">
      <c r="Q17720" s="92" t="s">
        <v>50</v>
      </c>
      <c r="BF17720" s="101" t="s">
        <v>58</v>
      </c>
      <c r="BK17720" s="98" t="s">
        <v>70</v>
      </c>
    </row>
    <row r="17721" spans="17:63" ht="29.25" customHeight="1" x14ac:dyDescent="0.2">
      <c r="Q17721" s="92" t="s">
        <v>50</v>
      </c>
      <c r="BF17721" s="101" t="s">
        <v>58</v>
      </c>
      <c r="BK17721" s="98" t="s">
        <v>70</v>
      </c>
    </row>
    <row r="17722" spans="17:63" ht="29.25" customHeight="1" x14ac:dyDescent="0.2">
      <c r="Q17722" s="92" t="s">
        <v>50</v>
      </c>
      <c r="BF17722" s="101" t="s">
        <v>58</v>
      </c>
      <c r="BK17722" s="98" t="s">
        <v>70</v>
      </c>
    </row>
    <row r="17723" spans="17:63" ht="29.25" customHeight="1" x14ac:dyDescent="0.2">
      <c r="Q17723" s="92" t="s">
        <v>50</v>
      </c>
      <c r="BF17723" s="101" t="s">
        <v>58</v>
      </c>
      <c r="BK17723" s="98" t="s">
        <v>70</v>
      </c>
    </row>
    <row r="17724" spans="17:63" ht="29.25" customHeight="1" x14ac:dyDescent="0.2">
      <c r="Q17724" s="92" t="s">
        <v>50</v>
      </c>
      <c r="BF17724" s="101" t="s">
        <v>58</v>
      </c>
      <c r="BK17724" s="98" t="s">
        <v>70</v>
      </c>
    </row>
    <row r="17725" spans="17:63" ht="29.25" customHeight="1" x14ac:dyDescent="0.2">
      <c r="Q17725" s="92" t="s">
        <v>50</v>
      </c>
      <c r="BF17725" s="101" t="s">
        <v>58</v>
      </c>
      <c r="BK17725" s="98" t="s">
        <v>70</v>
      </c>
    </row>
    <row r="17726" spans="17:63" ht="29.25" customHeight="1" x14ac:dyDescent="0.2">
      <c r="Q17726" s="92" t="s">
        <v>50</v>
      </c>
      <c r="BF17726" s="101" t="s">
        <v>58</v>
      </c>
      <c r="BK17726" s="98" t="s">
        <v>70</v>
      </c>
    </row>
    <row r="17727" spans="17:63" ht="29.25" customHeight="1" x14ac:dyDescent="0.2">
      <c r="Q17727" s="92" t="s">
        <v>50</v>
      </c>
      <c r="BF17727" s="101" t="s">
        <v>58</v>
      </c>
      <c r="BK17727" s="98" t="s">
        <v>70</v>
      </c>
    </row>
    <row r="17728" spans="17:63" ht="29.25" customHeight="1" x14ac:dyDescent="0.2">
      <c r="Q17728" s="92" t="s">
        <v>50</v>
      </c>
      <c r="BF17728" s="101" t="s">
        <v>58</v>
      </c>
      <c r="BK17728" s="98" t="s">
        <v>70</v>
      </c>
    </row>
    <row r="17729" spans="17:63" ht="29.25" customHeight="1" x14ac:dyDescent="0.2">
      <c r="Q17729" s="92" t="s">
        <v>50</v>
      </c>
      <c r="BF17729" s="101" t="s">
        <v>58</v>
      </c>
      <c r="BK17729" s="98" t="s">
        <v>70</v>
      </c>
    </row>
    <row r="17730" spans="17:63" ht="29.25" customHeight="1" x14ac:dyDescent="0.2">
      <c r="Q17730" s="92" t="s">
        <v>50</v>
      </c>
      <c r="BF17730" s="101" t="s">
        <v>58</v>
      </c>
      <c r="BK17730" s="98" t="s">
        <v>70</v>
      </c>
    </row>
    <row r="17731" spans="17:63" ht="29.25" customHeight="1" x14ac:dyDescent="0.2">
      <c r="Q17731" s="92" t="s">
        <v>50</v>
      </c>
      <c r="BF17731" s="101" t="s">
        <v>58</v>
      </c>
      <c r="BK17731" s="98" t="s">
        <v>70</v>
      </c>
    </row>
    <row r="17732" spans="17:63" ht="29.25" customHeight="1" x14ac:dyDescent="0.2">
      <c r="Q17732" s="92" t="s">
        <v>50</v>
      </c>
      <c r="BF17732" s="101" t="s">
        <v>58</v>
      </c>
      <c r="BK17732" s="98" t="s">
        <v>70</v>
      </c>
    </row>
    <row r="17733" spans="17:63" ht="29.25" customHeight="1" x14ac:dyDescent="0.2">
      <c r="Q17733" s="92" t="s">
        <v>50</v>
      </c>
      <c r="BF17733" s="101" t="s">
        <v>58</v>
      </c>
      <c r="BK17733" s="98" t="s">
        <v>70</v>
      </c>
    </row>
    <row r="17734" spans="17:63" ht="29.25" customHeight="1" x14ac:dyDescent="0.2">
      <c r="Q17734" s="92" t="s">
        <v>50</v>
      </c>
      <c r="BF17734" s="101" t="s">
        <v>58</v>
      </c>
      <c r="BK17734" s="98" t="s">
        <v>70</v>
      </c>
    </row>
    <row r="17735" spans="17:63" ht="29.25" customHeight="1" x14ac:dyDescent="0.2">
      <c r="Q17735" s="92" t="s">
        <v>50</v>
      </c>
      <c r="BF17735" s="101" t="s">
        <v>58</v>
      </c>
      <c r="BK17735" s="98" t="s">
        <v>70</v>
      </c>
    </row>
    <row r="17736" spans="17:63" ht="29.25" customHeight="1" x14ac:dyDescent="0.2">
      <c r="Q17736" s="92" t="s">
        <v>50</v>
      </c>
      <c r="BF17736" s="101" t="s">
        <v>58</v>
      </c>
      <c r="BK17736" s="98" t="s">
        <v>70</v>
      </c>
    </row>
    <row r="17737" spans="17:63" ht="29.25" customHeight="1" x14ac:dyDescent="0.2">
      <c r="Q17737" s="92" t="s">
        <v>50</v>
      </c>
      <c r="BF17737" s="101" t="s">
        <v>58</v>
      </c>
      <c r="BK17737" s="98" t="s">
        <v>70</v>
      </c>
    </row>
    <row r="17738" spans="17:63" ht="29.25" customHeight="1" x14ac:dyDescent="0.2">
      <c r="Q17738" s="92" t="s">
        <v>50</v>
      </c>
      <c r="BF17738" s="101" t="s">
        <v>58</v>
      </c>
      <c r="BK17738" s="98" t="s">
        <v>70</v>
      </c>
    </row>
    <row r="17739" spans="17:63" ht="29.25" customHeight="1" x14ac:dyDescent="0.2">
      <c r="Q17739" s="92" t="s">
        <v>50</v>
      </c>
      <c r="BF17739" s="101" t="s">
        <v>58</v>
      </c>
      <c r="BK17739" s="98" t="s">
        <v>70</v>
      </c>
    </row>
    <row r="17740" spans="17:63" ht="29.25" customHeight="1" x14ac:dyDescent="0.2">
      <c r="Q17740" s="92" t="s">
        <v>50</v>
      </c>
      <c r="BF17740" s="101" t="s">
        <v>58</v>
      </c>
      <c r="BK17740" s="98" t="s">
        <v>70</v>
      </c>
    </row>
    <row r="17741" spans="17:63" ht="29.25" customHeight="1" x14ac:dyDescent="0.2">
      <c r="Q17741" s="92" t="s">
        <v>50</v>
      </c>
      <c r="BF17741" s="101" t="s">
        <v>58</v>
      </c>
      <c r="BK17741" s="98" t="s">
        <v>70</v>
      </c>
    </row>
    <row r="17742" spans="17:63" ht="29.25" customHeight="1" x14ac:dyDescent="0.2">
      <c r="Q17742" s="92" t="s">
        <v>50</v>
      </c>
      <c r="BF17742" s="101" t="s">
        <v>58</v>
      </c>
      <c r="BK17742" s="98" t="s">
        <v>70</v>
      </c>
    </row>
    <row r="17743" spans="17:63" ht="29.25" customHeight="1" x14ac:dyDescent="0.2">
      <c r="Q17743" s="92" t="s">
        <v>50</v>
      </c>
      <c r="BF17743" s="101" t="s">
        <v>58</v>
      </c>
      <c r="BK17743" s="98" t="s">
        <v>70</v>
      </c>
    </row>
    <row r="17744" spans="17:63" ht="29.25" customHeight="1" x14ac:dyDescent="0.2">
      <c r="Q17744" s="92" t="s">
        <v>50</v>
      </c>
      <c r="BF17744" s="101" t="s">
        <v>58</v>
      </c>
      <c r="BK17744" s="98" t="s">
        <v>70</v>
      </c>
    </row>
    <row r="17745" spans="17:63" ht="29.25" customHeight="1" x14ac:dyDescent="0.2">
      <c r="Q17745" s="92" t="s">
        <v>50</v>
      </c>
      <c r="BF17745" s="101" t="s">
        <v>58</v>
      </c>
      <c r="BK17745" s="98" t="s">
        <v>70</v>
      </c>
    </row>
    <row r="17746" spans="17:63" ht="29.25" customHeight="1" x14ac:dyDescent="0.2">
      <c r="Q17746" s="92" t="s">
        <v>50</v>
      </c>
      <c r="BF17746" s="101" t="s">
        <v>58</v>
      </c>
      <c r="BK17746" s="98" t="s">
        <v>70</v>
      </c>
    </row>
    <row r="17747" spans="17:63" ht="29.25" customHeight="1" x14ac:dyDescent="0.2">
      <c r="Q17747" s="92" t="s">
        <v>50</v>
      </c>
      <c r="BF17747" s="101" t="s">
        <v>58</v>
      </c>
      <c r="BK17747" s="98" t="s">
        <v>70</v>
      </c>
    </row>
    <row r="17748" spans="17:63" ht="29.25" customHeight="1" x14ac:dyDescent="0.2">
      <c r="Q17748" s="92" t="s">
        <v>50</v>
      </c>
      <c r="BF17748" s="101" t="s">
        <v>58</v>
      </c>
      <c r="BK17748" s="98" t="s">
        <v>70</v>
      </c>
    </row>
    <row r="17749" spans="17:63" ht="29.25" customHeight="1" x14ac:dyDescent="0.2">
      <c r="Q17749" s="92" t="s">
        <v>50</v>
      </c>
      <c r="BF17749" s="101" t="s">
        <v>58</v>
      </c>
      <c r="BK17749" s="98" t="s">
        <v>70</v>
      </c>
    </row>
    <row r="17750" spans="17:63" ht="29.25" customHeight="1" x14ac:dyDescent="0.2">
      <c r="Q17750" s="92" t="s">
        <v>50</v>
      </c>
      <c r="BF17750" s="101" t="s">
        <v>58</v>
      </c>
      <c r="BK17750" s="98" t="s">
        <v>70</v>
      </c>
    </row>
    <row r="17751" spans="17:63" ht="29.25" customHeight="1" x14ac:dyDescent="0.2">
      <c r="Q17751" s="92" t="s">
        <v>50</v>
      </c>
      <c r="BF17751" s="101" t="s">
        <v>58</v>
      </c>
      <c r="BK17751" s="98" t="s">
        <v>70</v>
      </c>
    </row>
    <row r="17752" spans="17:63" ht="29.25" customHeight="1" x14ac:dyDescent="0.2">
      <c r="Q17752" s="92" t="s">
        <v>50</v>
      </c>
      <c r="BF17752" s="101" t="s">
        <v>58</v>
      </c>
      <c r="BK17752" s="98" t="s">
        <v>70</v>
      </c>
    </row>
    <row r="17753" spans="17:63" ht="29.25" customHeight="1" x14ac:dyDescent="0.2">
      <c r="Q17753" s="92" t="s">
        <v>50</v>
      </c>
      <c r="BF17753" s="101" t="s">
        <v>58</v>
      </c>
      <c r="BK17753" s="98" t="s">
        <v>70</v>
      </c>
    </row>
    <row r="17754" spans="17:63" ht="29.25" customHeight="1" x14ac:dyDescent="0.2">
      <c r="Q17754" s="92" t="s">
        <v>50</v>
      </c>
      <c r="BF17754" s="101" t="s">
        <v>58</v>
      </c>
      <c r="BK17754" s="98" t="s">
        <v>70</v>
      </c>
    </row>
    <row r="17755" spans="17:63" ht="29.25" customHeight="1" x14ac:dyDescent="0.2">
      <c r="Q17755" s="92" t="s">
        <v>50</v>
      </c>
      <c r="BF17755" s="101" t="s">
        <v>58</v>
      </c>
      <c r="BK17755" s="98" t="s">
        <v>70</v>
      </c>
    </row>
    <row r="17756" spans="17:63" ht="29.25" customHeight="1" x14ac:dyDescent="0.2">
      <c r="Q17756" s="92" t="s">
        <v>50</v>
      </c>
      <c r="BF17756" s="101" t="s">
        <v>58</v>
      </c>
      <c r="BK17756" s="98" t="s">
        <v>70</v>
      </c>
    </row>
    <row r="17757" spans="17:63" ht="29.25" customHeight="1" x14ac:dyDescent="0.2">
      <c r="Q17757" s="92" t="s">
        <v>50</v>
      </c>
      <c r="BF17757" s="101" t="s">
        <v>58</v>
      </c>
      <c r="BK17757" s="98" t="s">
        <v>70</v>
      </c>
    </row>
    <row r="17758" spans="17:63" ht="29.25" customHeight="1" x14ac:dyDescent="0.2">
      <c r="Q17758" s="92" t="s">
        <v>50</v>
      </c>
      <c r="BF17758" s="101" t="s">
        <v>58</v>
      </c>
      <c r="BK17758" s="98" t="s">
        <v>70</v>
      </c>
    </row>
    <row r="17759" spans="17:63" ht="29.25" customHeight="1" x14ac:dyDescent="0.2">
      <c r="Q17759" s="92" t="s">
        <v>50</v>
      </c>
      <c r="BF17759" s="101" t="s">
        <v>58</v>
      </c>
      <c r="BK17759" s="98" t="s">
        <v>70</v>
      </c>
    </row>
    <row r="17760" spans="17:63" ht="29.25" customHeight="1" x14ac:dyDescent="0.2">
      <c r="Q17760" s="92" t="s">
        <v>50</v>
      </c>
      <c r="BF17760" s="101" t="s">
        <v>58</v>
      </c>
      <c r="BK17760" s="98" t="s">
        <v>70</v>
      </c>
    </row>
    <row r="17761" spans="17:63" ht="29.25" customHeight="1" x14ac:dyDescent="0.2">
      <c r="Q17761" s="92" t="s">
        <v>50</v>
      </c>
      <c r="BF17761" s="101" t="s">
        <v>58</v>
      </c>
      <c r="BK17761" s="98" t="s">
        <v>70</v>
      </c>
    </row>
    <row r="17762" spans="17:63" ht="29.25" customHeight="1" x14ac:dyDescent="0.2">
      <c r="Q17762" s="92" t="s">
        <v>50</v>
      </c>
      <c r="BF17762" s="101" t="s">
        <v>58</v>
      </c>
      <c r="BK17762" s="98" t="s">
        <v>70</v>
      </c>
    </row>
    <row r="17763" spans="17:63" ht="29.25" customHeight="1" x14ac:dyDescent="0.2">
      <c r="Q17763" s="92" t="s">
        <v>50</v>
      </c>
      <c r="BF17763" s="101" t="s">
        <v>58</v>
      </c>
      <c r="BK17763" s="98" t="s">
        <v>70</v>
      </c>
    </row>
    <row r="17764" spans="17:63" ht="29.25" customHeight="1" x14ac:dyDescent="0.2">
      <c r="Q17764" s="92" t="s">
        <v>50</v>
      </c>
      <c r="BF17764" s="101" t="s">
        <v>58</v>
      </c>
      <c r="BK17764" s="98" t="s">
        <v>70</v>
      </c>
    </row>
    <row r="17765" spans="17:63" ht="29.25" customHeight="1" x14ac:dyDescent="0.2">
      <c r="Q17765" s="92" t="s">
        <v>50</v>
      </c>
      <c r="BF17765" s="101" t="s">
        <v>58</v>
      </c>
      <c r="BK17765" s="98" t="s">
        <v>70</v>
      </c>
    </row>
    <row r="17766" spans="17:63" ht="29.25" customHeight="1" x14ac:dyDescent="0.2">
      <c r="Q17766" s="92" t="s">
        <v>50</v>
      </c>
      <c r="BF17766" s="101" t="s">
        <v>58</v>
      </c>
      <c r="BK17766" s="98" t="s">
        <v>70</v>
      </c>
    </row>
    <row r="17767" spans="17:63" ht="29.25" customHeight="1" x14ac:dyDescent="0.2">
      <c r="Q17767" s="92" t="s">
        <v>50</v>
      </c>
      <c r="BF17767" s="101" t="s">
        <v>58</v>
      </c>
      <c r="BK17767" s="98" t="s">
        <v>70</v>
      </c>
    </row>
    <row r="17768" spans="17:63" ht="29.25" customHeight="1" x14ac:dyDescent="0.2">
      <c r="Q17768" s="92" t="s">
        <v>50</v>
      </c>
      <c r="BF17768" s="101" t="s">
        <v>58</v>
      </c>
      <c r="BK17768" s="98" t="s">
        <v>70</v>
      </c>
    </row>
    <row r="17769" spans="17:63" ht="29.25" customHeight="1" x14ac:dyDescent="0.2">
      <c r="Q17769" s="92" t="s">
        <v>50</v>
      </c>
      <c r="BF17769" s="101" t="s">
        <v>58</v>
      </c>
      <c r="BK17769" s="98" t="s">
        <v>70</v>
      </c>
    </row>
    <row r="17770" spans="17:63" ht="29.25" customHeight="1" x14ac:dyDescent="0.2">
      <c r="Q17770" s="92" t="s">
        <v>50</v>
      </c>
      <c r="BF17770" s="101" t="s">
        <v>58</v>
      </c>
      <c r="BK17770" s="98" t="s">
        <v>70</v>
      </c>
    </row>
    <row r="17771" spans="17:63" ht="29.25" customHeight="1" x14ac:dyDescent="0.2">
      <c r="Q17771" s="92" t="s">
        <v>50</v>
      </c>
      <c r="BF17771" s="101" t="s">
        <v>58</v>
      </c>
      <c r="BK17771" s="98" t="s">
        <v>70</v>
      </c>
    </row>
    <row r="17772" spans="17:63" ht="29.25" customHeight="1" x14ac:dyDescent="0.2">
      <c r="Q17772" s="92" t="s">
        <v>50</v>
      </c>
      <c r="BF17772" s="101" t="s">
        <v>58</v>
      </c>
      <c r="BK17772" s="98" t="s">
        <v>70</v>
      </c>
    </row>
    <row r="17773" spans="17:63" ht="29.25" customHeight="1" x14ac:dyDescent="0.2">
      <c r="Q17773" s="92" t="s">
        <v>50</v>
      </c>
      <c r="BF17773" s="101" t="s">
        <v>58</v>
      </c>
      <c r="BK17773" s="98" t="s">
        <v>70</v>
      </c>
    </row>
    <row r="17774" spans="17:63" ht="29.25" customHeight="1" x14ac:dyDescent="0.2">
      <c r="Q17774" s="92" t="s">
        <v>50</v>
      </c>
      <c r="BF17774" s="101" t="s">
        <v>58</v>
      </c>
      <c r="BK17774" s="98" t="s">
        <v>70</v>
      </c>
    </row>
    <row r="17775" spans="17:63" ht="29.25" customHeight="1" x14ac:dyDescent="0.2">
      <c r="Q17775" s="92" t="s">
        <v>50</v>
      </c>
      <c r="BF17775" s="101" t="s">
        <v>58</v>
      </c>
      <c r="BK17775" s="98" t="s">
        <v>70</v>
      </c>
    </row>
    <row r="17776" spans="17:63" ht="29.25" customHeight="1" x14ac:dyDescent="0.2">
      <c r="Q17776" s="92" t="s">
        <v>50</v>
      </c>
      <c r="BF17776" s="101" t="s">
        <v>58</v>
      </c>
      <c r="BK17776" s="98" t="s">
        <v>70</v>
      </c>
    </row>
    <row r="17777" spans="17:63" ht="29.25" customHeight="1" x14ac:dyDescent="0.2">
      <c r="Q17777" s="92" t="s">
        <v>50</v>
      </c>
      <c r="BF17777" s="101" t="s">
        <v>58</v>
      </c>
      <c r="BK17777" s="98" t="s">
        <v>70</v>
      </c>
    </row>
    <row r="17778" spans="17:63" ht="29.25" customHeight="1" x14ac:dyDescent="0.2">
      <c r="Q17778" s="92" t="s">
        <v>50</v>
      </c>
      <c r="BF17778" s="101" t="s">
        <v>58</v>
      </c>
      <c r="BK17778" s="98" t="s">
        <v>70</v>
      </c>
    </row>
    <row r="17779" spans="17:63" ht="29.25" customHeight="1" x14ac:dyDescent="0.2">
      <c r="Q17779" s="92" t="s">
        <v>50</v>
      </c>
      <c r="BF17779" s="101" t="s">
        <v>58</v>
      </c>
      <c r="BK17779" s="98" t="s">
        <v>70</v>
      </c>
    </row>
    <row r="17780" spans="17:63" ht="29.25" customHeight="1" x14ac:dyDescent="0.2">
      <c r="Q17780" s="92" t="s">
        <v>50</v>
      </c>
      <c r="BF17780" s="101" t="s">
        <v>58</v>
      </c>
      <c r="BK17780" s="98" t="s">
        <v>70</v>
      </c>
    </row>
    <row r="17781" spans="17:63" ht="29.25" customHeight="1" x14ac:dyDescent="0.2">
      <c r="Q17781" s="92" t="s">
        <v>50</v>
      </c>
      <c r="BF17781" s="101" t="s">
        <v>58</v>
      </c>
      <c r="BK17781" s="98" t="s">
        <v>70</v>
      </c>
    </row>
    <row r="17782" spans="17:63" ht="29.25" customHeight="1" x14ac:dyDescent="0.2">
      <c r="Q17782" s="92" t="s">
        <v>50</v>
      </c>
      <c r="BF17782" s="101" t="s">
        <v>58</v>
      </c>
      <c r="BK17782" s="98" t="s">
        <v>70</v>
      </c>
    </row>
    <row r="17783" spans="17:63" ht="29.25" customHeight="1" x14ac:dyDescent="0.2">
      <c r="Q17783" s="92" t="s">
        <v>50</v>
      </c>
      <c r="BF17783" s="101" t="s">
        <v>58</v>
      </c>
      <c r="BK17783" s="98" t="s">
        <v>70</v>
      </c>
    </row>
    <row r="17784" spans="17:63" ht="29.25" customHeight="1" x14ac:dyDescent="0.2">
      <c r="Q17784" s="92" t="s">
        <v>50</v>
      </c>
      <c r="BF17784" s="101" t="s">
        <v>58</v>
      </c>
      <c r="BK17784" s="98" t="s">
        <v>70</v>
      </c>
    </row>
    <row r="17785" spans="17:63" ht="29.25" customHeight="1" x14ac:dyDescent="0.2">
      <c r="Q17785" s="92" t="s">
        <v>50</v>
      </c>
      <c r="BF17785" s="101" t="s">
        <v>58</v>
      </c>
      <c r="BK17785" s="98" t="s">
        <v>70</v>
      </c>
    </row>
    <row r="17786" spans="17:63" ht="29.25" customHeight="1" x14ac:dyDescent="0.2">
      <c r="Q17786" s="92" t="s">
        <v>50</v>
      </c>
      <c r="BF17786" s="101" t="s">
        <v>58</v>
      </c>
      <c r="BK17786" s="98" t="s">
        <v>70</v>
      </c>
    </row>
    <row r="17787" spans="17:63" ht="29.25" customHeight="1" x14ac:dyDescent="0.2">
      <c r="Q17787" s="92" t="s">
        <v>50</v>
      </c>
      <c r="BF17787" s="101" t="s">
        <v>58</v>
      </c>
      <c r="BK17787" s="98" t="s">
        <v>70</v>
      </c>
    </row>
    <row r="17788" spans="17:63" ht="29.25" customHeight="1" x14ac:dyDescent="0.2">
      <c r="Q17788" s="92" t="s">
        <v>50</v>
      </c>
      <c r="BF17788" s="101" t="s">
        <v>58</v>
      </c>
      <c r="BK17788" s="98" t="s">
        <v>70</v>
      </c>
    </row>
    <row r="17789" spans="17:63" ht="29.25" customHeight="1" x14ac:dyDescent="0.2">
      <c r="Q17789" s="92" t="s">
        <v>50</v>
      </c>
      <c r="BF17789" s="101" t="s">
        <v>58</v>
      </c>
      <c r="BK17789" s="98" t="s">
        <v>70</v>
      </c>
    </row>
    <row r="17790" spans="17:63" ht="29.25" customHeight="1" x14ac:dyDescent="0.2">
      <c r="Q17790" s="92" t="s">
        <v>50</v>
      </c>
      <c r="BF17790" s="101" t="s">
        <v>58</v>
      </c>
      <c r="BK17790" s="98" t="s">
        <v>70</v>
      </c>
    </row>
    <row r="17791" spans="17:63" ht="29.25" customHeight="1" x14ac:dyDescent="0.2">
      <c r="Q17791" s="92" t="s">
        <v>50</v>
      </c>
      <c r="BF17791" s="101" t="s">
        <v>58</v>
      </c>
      <c r="BK17791" s="98" t="s">
        <v>70</v>
      </c>
    </row>
    <row r="17792" spans="17:63" ht="29.25" customHeight="1" x14ac:dyDescent="0.2">
      <c r="Q17792" s="92" t="s">
        <v>50</v>
      </c>
      <c r="BF17792" s="101" t="s">
        <v>58</v>
      </c>
      <c r="BK17792" s="98" t="s">
        <v>70</v>
      </c>
    </row>
    <row r="17793" spans="17:63" ht="29.25" customHeight="1" x14ac:dyDescent="0.2">
      <c r="Q17793" s="92" t="s">
        <v>50</v>
      </c>
      <c r="BF17793" s="101" t="s">
        <v>58</v>
      </c>
      <c r="BK17793" s="98" t="s">
        <v>70</v>
      </c>
    </row>
    <row r="17794" spans="17:63" ht="29.25" customHeight="1" x14ac:dyDescent="0.2">
      <c r="Q17794" s="92" t="s">
        <v>50</v>
      </c>
      <c r="BF17794" s="101" t="s">
        <v>58</v>
      </c>
      <c r="BK17794" s="98" t="s">
        <v>70</v>
      </c>
    </row>
    <row r="17795" spans="17:63" ht="29.25" customHeight="1" x14ac:dyDescent="0.2">
      <c r="Q17795" s="92" t="s">
        <v>50</v>
      </c>
      <c r="BF17795" s="101" t="s">
        <v>58</v>
      </c>
      <c r="BK17795" s="98" t="s">
        <v>70</v>
      </c>
    </row>
    <row r="17796" spans="17:63" ht="29.25" customHeight="1" x14ac:dyDescent="0.2">
      <c r="Q17796" s="92" t="s">
        <v>50</v>
      </c>
      <c r="BF17796" s="101" t="s">
        <v>58</v>
      </c>
      <c r="BK17796" s="98" t="s">
        <v>70</v>
      </c>
    </row>
    <row r="17797" spans="17:63" ht="29.25" customHeight="1" x14ac:dyDescent="0.2">
      <c r="Q17797" s="92" t="s">
        <v>50</v>
      </c>
      <c r="BF17797" s="101" t="s">
        <v>58</v>
      </c>
      <c r="BK17797" s="98" t="s">
        <v>70</v>
      </c>
    </row>
    <row r="17798" spans="17:63" ht="29.25" customHeight="1" x14ac:dyDescent="0.2">
      <c r="Q17798" s="92" t="s">
        <v>50</v>
      </c>
      <c r="BF17798" s="101" t="s">
        <v>58</v>
      </c>
      <c r="BK17798" s="98" t="s">
        <v>70</v>
      </c>
    </row>
    <row r="17799" spans="17:63" ht="29.25" customHeight="1" x14ac:dyDescent="0.2">
      <c r="Q17799" s="92" t="s">
        <v>50</v>
      </c>
      <c r="BF17799" s="101" t="s">
        <v>58</v>
      </c>
      <c r="BK17799" s="98" t="s">
        <v>70</v>
      </c>
    </row>
    <row r="17800" spans="17:63" ht="29.25" customHeight="1" x14ac:dyDescent="0.2">
      <c r="Q17800" s="92" t="s">
        <v>50</v>
      </c>
      <c r="BF17800" s="101" t="s">
        <v>58</v>
      </c>
      <c r="BK17800" s="98" t="s">
        <v>70</v>
      </c>
    </row>
    <row r="17801" spans="17:63" ht="29.25" customHeight="1" x14ac:dyDescent="0.2">
      <c r="Q17801" s="92" t="s">
        <v>50</v>
      </c>
      <c r="BF17801" s="101" t="s">
        <v>58</v>
      </c>
      <c r="BK17801" s="98" t="s">
        <v>70</v>
      </c>
    </row>
    <row r="17802" spans="17:63" ht="29.25" customHeight="1" x14ac:dyDescent="0.2">
      <c r="Q17802" s="92" t="s">
        <v>50</v>
      </c>
      <c r="BF17802" s="101" t="s">
        <v>58</v>
      </c>
      <c r="BK17802" s="98" t="s">
        <v>70</v>
      </c>
    </row>
    <row r="17803" spans="17:63" ht="29.25" customHeight="1" x14ac:dyDescent="0.2">
      <c r="Q17803" s="92" t="s">
        <v>50</v>
      </c>
      <c r="BF17803" s="101" t="s">
        <v>58</v>
      </c>
      <c r="BK17803" s="98" t="s">
        <v>70</v>
      </c>
    </row>
    <row r="17804" spans="17:63" ht="29.25" customHeight="1" x14ac:dyDescent="0.2">
      <c r="Q17804" s="92" t="s">
        <v>50</v>
      </c>
      <c r="BF17804" s="101" t="s">
        <v>58</v>
      </c>
      <c r="BK17804" s="98" t="s">
        <v>70</v>
      </c>
    </row>
    <row r="17805" spans="17:63" ht="29.25" customHeight="1" x14ac:dyDescent="0.2">
      <c r="Q17805" s="92" t="s">
        <v>50</v>
      </c>
      <c r="BF17805" s="101" t="s">
        <v>58</v>
      </c>
      <c r="BK17805" s="98" t="s">
        <v>70</v>
      </c>
    </row>
    <row r="17806" spans="17:63" ht="29.25" customHeight="1" x14ac:dyDescent="0.2">
      <c r="Q17806" s="92" t="s">
        <v>50</v>
      </c>
      <c r="BF17806" s="101" t="s">
        <v>58</v>
      </c>
      <c r="BK17806" s="98" t="s">
        <v>70</v>
      </c>
    </row>
    <row r="17807" spans="17:63" ht="29.25" customHeight="1" x14ac:dyDescent="0.2">
      <c r="Q17807" s="92" t="s">
        <v>50</v>
      </c>
      <c r="BF17807" s="101" t="s">
        <v>58</v>
      </c>
      <c r="BK17807" s="98" t="s">
        <v>70</v>
      </c>
    </row>
    <row r="17808" spans="17:63" ht="29.25" customHeight="1" x14ac:dyDescent="0.2">
      <c r="Q17808" s="92" t="s">
        <v>50</v>
      </c>
      <c r="BF17808" s="101" t="s">
        <v>58</v>
      </c>
      <c r="BK17808" s="98" t="s">
        <v>70</v>
      </c>
    </row>
    <row r="17809" spans="17:63" ht="29.25" customHeight="1" x14ac:dyDescent="0.2">
      <c r="Q17809" s="92" t="s">
        <v>50</v>
      </c>
      <c r="BF17809" s="101" t="s">
        <v>58</v>
      </c>
      <c r="BK17809" s="98" t="s">
        <v>70</v>
      </c>
    </row>
    <row r="17810" spans="17:63" ht="29.25" customHeight="1" x14ac:dyDescent="0.2">
      <c r="Q17810" s="92" t="s">
        <v>50</v>
      </c>
      <c r="BF17810" s="101" t="s">
        <v>58</v>
      </c>
      <c r="BK17810" s="98" t="s">
        <v>70</v>
      </c>
    </row>
    <row r="17811" spans="17:63" ht="29.25" customHeight="1" x14ac:dyDescent="0.2">
      <c r="Q17811" s="92" t="s">
        <v>50</v>
      </c>
      <c r="BF17811" s="101" t="s">
        <v>58</v>
      </c>
      <c r="BK17811" s="98" t="s">
        <v>70</v>
      </c>
    </row>
    <row r="17812" spans="17:63" ht="29.25" customHeight="1" x14ac:dyDescent="0.2">
      <c r="Q17812" s="92" t="s">
        <v>50</v>
      </c>
      <c r="BF17812" s="101" t="s">
        <v>58</v>
      </c>
      <c r="BK17812" s="98" t="s">
        <v>70</v>
      </c>
    </row>
    <row r="17813" spans="17:63" ht="29.25" customHeight="1" x14ac:dyDescent="0.2">
      <c r="Q17813" s="92" t="s">
        <v>50</v>
      </c>
      <c r="BF17813" s="101" t="s">
        <v>58</v>
      </c>
      <c r="BK17813" s="98" t="s">
        <v>70</v>
      </c>
    </row>
    <row r="17814" spans="17:63" ht="29.25" customHeight="1" x14ac:dyDescent="0.2">
      <c r="Q17814" s="92" t="s">
        <v>50</v>
      </c>
      <c r="BF17814" s="101" t="s">
        <v>58</v>
      </c>
      <c r="BK17814" s="98" t="s">
        <v>70</v>
      </c>
    </row>
    <row r="17815" spans="17:63" ht="29.25" customHeight="1" x14ac:dyDescent="0.2">
      <c r="Q17815" s="92" t="s">
        <v>50</v>
      </c>
      <c r="BF17815" s="101" t="s">
        <v>58</v>
      </c>
      <c r="BK17815" s="98" t="s">
        <v>70</v>
      </c>
    </row>
    <row r="17816" spans="17:63" ht="29.25" customHeight="1" x14ac:dyDescent="0.2">
      <c r="Q17816" s="92" t="s">
        <v>50</v>
      </c>
      <c r="BF17816" s="101" t="s">
        <v>58</v>
      </c>
      <c r="BK17816" s="98" t="s">
        <v>70</v>
      </c>
    </row>
    <row r="17817" spans="17:63" ht="29.25" customHeight="1" x14ac:dyDescent="0.2">
      <c r="Q17817" s="92" t="s">
        <v>50</v>
      </c>
      <c r="BF17817" s="101" t="s">
        <v>58</v>
      </c>
      <c r="BK17817" s="98" t="s">
        <v>70</v>
      </c>
    </row>
    <row r="17818" spans="17:63" ht="29.25" customHeight="1" x14ac:dyDescent="0.2">
      <c r="Q17818" s="92" t="s">
        <v>50</v>
      </c>
      <c r="BF17818" s="101" t="s">
        <v>58</v>
      </c>
      <c r="BK17818" s="98" t="s">
        <v>70</v>
      </c>
    </row>
    <row r="17819" spans="17:63" ht="29.25" customHeight="1" x14ac:dyDescent="0.2">
      <c r="Q17819" s="92" t="s">
        <v>50</v>
      </c>
      <c r="BF17819" s="101" t="s">
        <v>58</v>
      </c>
      <c r="BK17819" s="98" t="s">
        <v>70</v>
      </c>
    </row>
    <row r="17820" spans="17:63" ht="29.25" customHeight="1" x14ac:dyDescent="0.2">
      <c r="Q17820" s="92" t="s">
        <v>50</v>
      </c>
      <c r="BF17820" s="101" t="s">
        <v>58</v>
      </c>
      <c r="BK17820" s="98" t="s">
        <v>70</v>
      </c>
    </row>
    <row r="17821" spans="17:63" ht="29.25" customHeight="1" x14ac:dyDescent="0.2">
      <c r="Q17821" s="92" t="s">
        <v>50</v>
      </c>
      <c r="BF17821" s="101" t="s">
        <v>58</v>
      </c>
      <c r="BK17821" s="98" t="s">
        <v>70</v>
      </c>
    </row>
    <row r="17822" spans="17:63" ht="29.25" customHeight="1" x14ac:dyDescent="0.2">
      <c r="Q17822" s="92" t="s">
        <v>50</v>
      </c>
      <c r="BF17822" s="101" t="s">
        <v>58</v>
      </c>
      <c r="BK17822" s="98" t="s">
        <v>70</v>
      </c>
    </row>
    <row r="17823" spans="17:63" ht="29.25" customHeight="1" x14ac:dyDescent="0.2">
      <c r="Q17823" s="92" t="s">
        <v>50</v>
      </c>
      <c r="BF17823" s="101" t="s">
        <v>58</v>
      </c>
      <c r="BK17823" s="98" t="s">
        <v>70</v>
      </c>
    </row>
    <row r="17824" spans="17:63" ht="29.25" customHeight="1" x14ac:dyDescent="0.2">
      <c r="Q17824" s="92" t="s">
        <v>50</v>
      </c>
      <c r="BF17824" s="101" t="s">
        <v>58</v>
      </c>
      <c r="BK17824" s="98" t="s">
        <v>70</v>
      </c>
    </row>
    <row r="17825" spans="17:63" ht="29.25" customHeight="1" x14ac:dyDescent="0.2">
      <c r="Q17825" s="92" t="s">
        <v>50</v>
      </c>
      <c r="BF17825" s="101" t="s">
        <v>58</v>
      </c>
      <c r="BK17825" s="98" t="s">
        <v>70</v>
      </c>
    </row>
    <row r="17826" spans="17:63" ht="29.25" customHeight="1" x14ac:dyDescent="0.2">
      <c r="Q17826" s="92" t="s">
        <v>50</v>
      </c>
      <c r="BF17826" s="101" t="s">
        <v>58</v>
      </c>
      <c r="BK17826" s="98" t="s">
        <v>70</v>
      </c>
    </row>
    <row r="17827" spans="17:63" ht="29.25" customHeight="1" x14ac:dyDescent="0.2">
      <c r="Q17827" s="92" t="s">
        <v>50</v>
      </c>
      <c r="BF17827" s="101" t="s">
        <v>58</v>
      </c>
      <c r="BK17827" s="98" t="s">
        <v>70</v>
      </c>
    </row>
    <row r="17828" spans="17:63" ht="29.25" customHeight="1" x14ac:dyDescent="0.2">
      <c r="Q17828" s="92" t="s">
        <v>50</v>
      </c>
      <c r="BF17828" s="101" t="s">
        <v>58</v>
      </c>
      <c r="BK17828" s="98" t="s">
        <v>70</v>
      </c>
    </row>
    <row r="17829" spans="17:63" ht="29.25" customHeight="1" x14ac:dyDescent="0.2">
      <c r="Q17829" s="92" t="s">
        <v>50</v>
      </c>
      <c r="BF17829" s="101" t="s">
        <v>58</v>
      </c>
      <c r="BK17829" s="98" t="s">
        <v>70</v>
      </c>
    </row>
    <row r="17830" spans="17:63" ht="29.25" customHeight="1" x14ac:dyDescent="0.2">
      <c r="Q17830" s="92" t="s">
        <v>50</v>
      </c>
      <c r="BF17830" s="101" t="s">
        <v>58</v>
      </c>
      <c r="BK17830" s="98" t="s">
        <v>70</v>
      </c>
    </row>
    <row r="17831" spans="17:63" ht="29.25" customHeight="1" x14ac:dyDescent="0.2">
      <c r="Q17831" s="92" t="s">
        <v>50</v>
      </c>
      <c r="BF17831" s="101" t="s">
        <v>58</v>
      </c>
      <c r="BK17831" s="98" t="s">
        <v>70</v>
      </c>
    </row>
    <row r="17832" spans="17:63" ht="29.25" customHeight="1" x14ac:dyDescent="0.2">
      <c r="Q17832" s="92" t="s">
        <v>50</v>
      </c>
      <c r="BF17832" s="101" t="s">
        <v>58</v>
      </c>
      <c r="BK17832" s="98" t="s">
        <v>70</v>
      </c>
    </row>
    <row r="17833" spans="17:63" ht="29.25" customHeight="1" x14ac:dyDescent="0.2">
      <c r="Q17833" s="92" t="s">
        <v>50</v>
      </c>
      <c r="BF17833" s="101" t="s">
        <v>58</v>
      </c>
      <c r="BK17833" s="98" t="s">
        <v>70</v>
      </c>
    </row>
    <row r="17834" spans="17:63" ht="29.25" customHeight="1" x14ac:dyDescent="0.2">
      <c r="Q17834" s="92" t="s">
        <v>50</v>
      </c>
      <c r="BF17834" s="101" t="s">
        <v>58</v>
      </c>
      <c r="BK17834" s="98" t="s">
        <v>70</v>
      </c>
    </row>
    <row r="17835" spans="17:63" ht="29.25" customHeight="1" x14ac:dyDescent="0.2">
      <c r="Q17835" s="92" t="s">
        <v>50</v>
      </c>
      <c r="BF17835" s="101" t="s">
        <v>58</v>
      </c>
      <c r="BK17835" s="98" t="s">
        <v>70</v>
      </c>
    </row>
    <row r="17836" spans="17:63" ht="29.25" customHeight="1" x14ac:dyDescent="0.2">
      <c r="Q17836" s="92" t="s">
        <v>50</v>
      </c>
      <c r="BF17836" s="101" t="s">
        <v>58</v>
      </c>
      <c r="BK17836" s="98" t="s">
        <v>70</v>
      </c>
    </row>
    <row r="17837" spans="17:63" ht="29.25" customHeight="1" x14ac:dyDescent="0.2">
      <c r="Q17837" s="92" t="s">
        <v>50</v>
      </c>
      <c r="BF17837" s="101" t="s">
        <v>58</v>
      </c>
      <c r="BK17837" s="98" t="s">
        <v>70</v>
      </c>
    </row>
    <row r="17838" spans="17:63" ht="29.25" customHeight="1" x14ac:dyDescent="0.2">
      <c r="Q17838" s="92" t="s">
        <v>50</v>
      </c>
      <c r="BF17838" s="101" t="s">
        <v>58</v>
      </c>
      <c r="BK17838" s="98" t="s">
        <v>70</v>
      </c>
    </row>
    <row r="17839" spans="17:63" ht="29.25" customHeight="1" x14ac:dyDescent="0.2">
      <c r="Q17839" s="92" t="s">
        <v>50</v>
      </c>
      <c r="BF17839" s="101" t="s">
        <v>58</v>
      </c>
      <c r="BK17839" s="98" t="s">
        <v>70</v>
      </c>
    </row>
    <row r="17840" spans="17:63" ht="29.25" customHeight="1" x14ac:dyDescent="0.2">
      <c r="Q17840" s="92" t="s">
        <v>50</v>
      </c>
      <c r="BF17840" s="101" t="s">
        <v>58</v>
      </c>
      <c r="BK17840" s="98" t="s">
        <v>70</v>
      </c>
    </row>
    <row r="17841" spans="17:63" ht="29.25" customHeight="1" x14ac:dyDescent="0.2">
      <c r="Q17841" s="92" t="s">
        <v>50</v>
      </c>
      <c r="BF17841" s="101" t="s">
        <v>58</v>
      </c>
      <c r="BK17841" s="98" t="s">
        <v>70</v>
      </c>
    </row>
    <row r="17842" spans="17:63" ht="29.25" customHeight="1" x14ac:dyDescent="0.2">
      <c r="Q17842" s="92" t="s">
        <v>50</v>
      </c>
      <c r="BF17842" s="101" t="s">
        <v>58</v>
      </c>
      <c r="BK17842" s="98" t="s">
        <v>70</v>
      </c>
    </row>
    <row r="17843" spans="17:63" ht="29.25" customHeight="1" x14ac:dyDescent="0.2">
      <c r="Q17843" s="92" t="s">
        <v>50</v>
      </c>
      <c r="BF17843" s="101" t="s">
        <v>58</v>
      </c>
      <c r="BK17843" s="98" t="s">
        <v>70</v>
      </c>
    </row>
    <row r="17844" spans="17:63" ht="29.25" customHeight="1" x14ac:dyDescent="0.2">
      <c r="Q17844" s="92" t="s">
        <v>50</v>
      </c>
      <c r="BF17844" s="101" t="s">
        <v>58</v>
      </c>
      <c r="BK17844" s="98" t="s">
        <v>70</v>
      </c>
    </row>
    <row r="17845" spans="17:63" ht="29.25" customHeight="1" x14ac:dyDescent="0.2">
      <c r="Q17845" s="92" t="s">
        <v>50</v>
      </c>
      <c r="BF17845" s="101" t="s">
        <v>58</v>
      </c>
      <c r="BK17845" s="98" t="s">
        <v>70</v>
      </c>
    </row>
    <row r="17846" spans="17:63" ht="29.25" customHeight="1" x14ac:dyDescent="0.2">
      <c r="Q17846" s="92" t="s">
        <v>50</v>
      </c>
      <c r="BF17846" s="101" t="s">
        <v>58</v>
      </c>
      <c r="BK17846" s="98" t="s">
        <v>70</v>
      </c>
    </row>
    <row r="17847" spans="17:63" ht="29.25" customHeight="1" x14ac:dyDescent="0.2">
      <c r="Q17847" s="92" t="s">
        <v>50</v>
      </c>
      <c r="BF17847" s="101" t="s">
        <v>58</v>
      </c>
      <c r="BK17847" s="98" t="s">
        <v>70</v>
      </c>
    </row>
    <row r="17848" spans="17:63" ht="29.25" customHeight="1" x14ac:dyDescent="0.2">
      <c r="Q17848" s="92" t="s">
        <v>50</v>
      </c>
      <c r="BF17848" s="101" t="s">
        <v>58</v>
      </c>
      <c r="BK17848" s="98" t="s">
        <v>70</v>
      </c>
    </row>
    <row r="17849" spans="17:63" ht="29.25" customHeight="1" x14ac:dyDescent="0.2">
      <c r="Q17849" s="92" t="s">
        <v>50</v>
      </c>
      <c r="BF17849" s="101" t="s">
        <v>58</v>
      </c>
      <c r="BK17849" s="98" t="s">
        <v>70</v>
      </c>
    </row>
    <row r="17850" spans="17:63" ht="29.25" customHeight="1" x14ac:dyDescent="0.2">
      <c r="Q17850" s="92" t="s">
        <v>50</v>
      </c>
      <c r="BF17850" s="101" t="s">
        <v>58</v>
      </c>
      <c r="BK17850" s="98" t="s">
        <v>70</v>
      </c>
    </row>
    <row r="17851" spans="17:63" ht="29.25" customHeight="1" x14ac:dyDescent="0.2">
      <c r="Q17851" s="92" t="s">
        <v>50</v>
      </c>
      <c r="BF17851" s="101" t="s">
        <v>58</v>
      </c>
      <c r="BK17851" s="98" t="s">
        <v>70</v>
      </c>
    </row>
    <row r="17852" spans="17:63" ht="29.25" customHeight="1" x14ac:dyDescent="0.2">
      <c r="Q17852" s="92" t="s">
        <v>50</v>
      </c>
      <c r="BF17852" s="101" t="s">
        <v>58</v>
      </c>
      <c r="BK17852" s="98" t="s">
        <v>70</v>
      </c>
    </row>
    <row r="17853" spans="17:63" ht="29.25" customHeight="1" x14ac:dyDescent="0.2">
      <c r="Q17853" s="92" t="s">
        <v>50</v>
      </c>
      <c r="BF17853" s="101" t="s">
        <v>58</v>
      </c>
      <c r="BK17853" s="98" t="s">
        <v>70</v>
      </c>
    </row>
    <row r="17854" spans="17:63" ht="29.25" customHeight="1" x14ac:dyDescent="0.2">
      <c r="Q17854" s="92" t="s">
        <v>50</v>
      </c>
      <c r="BF17854" s="101" t="s">
        <v>58</v>
      </c>
      <c r="BK17854" s="98" t="s">
        <v>70</v>
      </c>
    </row>
    <row r="17855" spans="17:63" ht="29.25" customHeight="1" x14ac:dyDescent="0.2">
      <c r="Q17855" s="92" t="s">
        <v>50</v>
      </c>
      <c r="BF17855" s="101" t="s">
        <v>58</v>
      </c>
      <c r="BK17855" s="98" t="s">
        <v>70</v>
      </c>
    </row>
    <row r="17856" spans="17:63" ht="29.25" customHeight="1" x14ac:dyDescent="0.2">
      <c r="Q17856" s="92" t="s">
        <v>50</v>
      </c>
      <c r="BF17856" s="101" t="s">
        <v>58</v>
      </c>
      <c r="BK17856" s="98" t="s">
        <v>70</v>
      </c>
    </row>
    <row r="17857" spans="17:63" ht="29.25" customHeight="1" x14ac:dyDescent="0.2">
      <c r="Q17857" s="92" t="s">
        <v>50</v>
      </c>
      <c r="BF17857" s="101" t="s">
        <v>58</v>
      </c>
      <c r="BK17857" s="98" t="s">
        <v>70</v>
      </c>
    </row>
    <row r="17858" spans="17:63" ht="29.25" customHeight="1" x14ac:dyDescent="0.2">
      <c r="Q17858" s="92" t="s">
        <v>50</v>
      </c>
      <c r="BF17858" s="101" t="s">
        <v>58</v>
      </c>
      <c r="BK17858" s="98" t="s">
        <v>70</v>
      </c>
    </row>
    <row r="17859" spans="17:63" ht="29.25" customHeight="1" x14ac:dyDescent="0.2">
      <c r="Q17859" s="92" t="s">
        <v>50</v>
      </c>
      <c r="BF17859" s="101" t="s">
        <v>58</v>
      </c>
      <c r="BK17859" s="98" t="s">
        <v>70</v>
      </c>
    </row>
    <row r="17860" spans="17:63" ht="29.25" customHeight="1" x14ac:dyDescent="0.2">
      <c r="Q17860" s="92" t="s">
        <v>50</v>
      </c>
      <c r="BF17860" s="101" t="s">
        <v>58</v>
      </c>
      <c r="BK17860" s="98" t="s">
        <v>70</v>
      </c>
    </row>
    <row r="17861" spans="17:63" ht="29.25" customHeight="1" x14ac:dyDescent="0.2">
      <c r="Q17861" s="92" t="s">
        <v>50</v>
      </c>
      <c r="BF17861" s="101" t="s">
        <v>58</v>
      </c>
      <c r="BK17861" s="98" t="s">
        <v>70</v>
      </c>
    </row>
    <row r="17862" spans="17:63" ht="29.25" customHeight="1" x14ac:dyDescent="0.2">
      <c r="Q17862" s="92" t="s">
        <v>50</v>
      </c>
      <c r="BF17862" s="101" t="s">
        <v>58</v>
      </c>
      <c r="BK17862" s="98" t="s">
        <v>70</v>
      </c>
    </row>
    <row r="17863" spans="17:63" ht="29.25" customHeight="1" x14ac:dyDescent="0.2">
      <c r="Q17863" s="92" t="s">
        <v>50</v>
      </c>
      <c r="BF17863" s="101" t="s">
        <v>58</v>
      </c>
      <c r="BK17863" s="98" t="s">
        <v>70</v>
      </c>
    </row>
    <row r="17864" spans="17:63" ht="29.25" customHeight="1" x14ac:dyDescent="0.2">
      <c r="Q17864" s="92" t="s">
        <v>50</v>
      </c>
      <c r="BF17864" s="101" t="s">
        <v>58</v>
      </c>
      <c r="BK17864" s="98" t="s">
        <v>70</v>
      </c>
    </row>
    <row r="17865" spans="17:63" ht="29.25" customHeight="1" x14ac:dyDescent="0.2">
      <c r="Q17865" s="92" t="s">
        <v>50</v>
      </c>
      <c r="BF17865" s="101" t="s">
        <v>58</v>
      </c>
      <c r="BK17865" s="98" t="s">
        <v>70</v>
      </c>
    </row>
    <row r="17866" spans="17:63" ht="29.25" customHeight="1" x14ac:dyDescent="0.2">
      <c r="Q17866" s="92" t="s">
        <v>50</v>
      </c>
      <c r="BF17866" s="101" t="s">
        <v>58</v>
      </c>
      <c r="BK17866" s="98" t="s">
        <v>70</v>
      </c>
    </row>
    <row r="17867" spans="17:63" ht="29.25" customHeight="1" x14ac:dyDescent="0.2">
      <c r="Q17867" s="92" t="s">
        <v>50</v>
      </c>
      <c r="BF17867" s="101" t="s">
        <v>58</v>
      </c>
      <c r="BK17867" s="98" t="s">
        <v>70</v>
      </c>
    </row>
    <row r="17868" spans="17:63" ht="29.25" customHeight="1" x14ac:dyDescent="0.2">
      <c r="Q17868" s="92" t="s">
        <v>50</v>
      </c>
      <c r="BF17868" s="101" t="s">
        <v>58</v>
      </c>
      <c r="BK17868" s="98" t="s">
        <v>70</v>
      </c>
    </row>
    <row r="17869" spans="17:63" ht="29.25" customHeight="1" x14ac:dyDescent="0.2">
      <c r="Q17869" s="92" t="s">
        <v>50</v>
      </c>
      <c r="BF17869" s="101" t="s">
        <v>58</v>
      </c>
      <c r="BK17869" s="98" t="s">
        <v>70</v>
      </c>
    </row>
    <row r="17870" spans="17:63" ht="29.25" customHeight="1" x14ac:dyDescent="0.2">
      <c r="Q17870" s="92" t="s">
        <v>50</v>
      </c>
      <c r="BF17870" s="101" t="s">
        <v>58</v>
      </c>
      <c r="BK17870" s="98" t="s">
        <v>70</v>
      </c>
    </row>
    <row r="17871" spans="17:63" ht="29.25" customHeight="1" x14ac:dyDescent="0.2">
      <c r="Q17871" s="92" t="s">
        <v>50</v>
      </c>
      <c r="BF17871" s="101" t="s">
        <v>58</v>
      </c>
      <c r="BK17871" s="98" t="s">
        <v>70</v>
      </c>
    </row>
    <row r="17872" spans="17:63" ht="29.25" customHeight="1" x14ac:dyDescent="0.2">
      <c r="Q17872" s="92" t="s">
        <v>50</v>
      </c>
      <c r="BF17872" s="101" t="s">
        <v>58</v>
      </c>
      <c r="BK17872" s="98" t="s">
        <v>70</v>
      </c>
    </row>
    <row r="17873" spans="17:63" ht="29.25" customHeight="1" x14ac:dyDescent="0.2">
      <c r="Q17873" s="92" t="s">
        <v>50</v>
      </c>
      <c r="BF17873" s="101" t="s">
        <v>58</v>
      </c>
      <c r="BK17873" s="98" t="s">
        <v>70</v>
      </c>
    </row>
    <row r="17874" spans="17:63" ht="29.25" customHeight="1" x14ac:dyDescent="0.2">
      <c r="Q17874" s="92" t="s">
        <v>50</v>
      </c>
      <c r="BF17874" s="101" t="s">
        <v>58</v>
      </c>
      <c r="BK17874" s="98" t="s">
        <v>70</v>
      </c>
    </row>
    <row r="17875" spans="17:63" ht="29.25" customHeight="1" x14ac:dyDescent="0.2">
      <c r="Q17875" s="92" t="s">
        <v>50</v>
      </c>
      <c r="BF17875" s="101" t="s">
        <v>58</v>
      </c>
      <c r="BK17875" s="98" t="s">
        <v>70</v>
      </c>
    </row>
    <row r="17876" spans="17:63" ht="29.25" customHeight="1" x14ac:dyDescent="0.2">
      <c r="Q17876" s="92" t="s">
        <v>50</v>
      </c>
      <c r="BF17876" s="101" t="s">
        <v>58</v>
      </c>
      <c r="BK17876" s="98" t="s">
        <v>70</v>
      </c>
    </row>
    <row r="17877" spans="17:63" ht="29.25" customHeight="1" x14ac:dyDescent="0.2">
      <c r="Q17877" s="92" t="s">
        <v>50</v>
      </c>
      <c r="BF17877" s="101" t="s">
        <v>58</v>
      </c>
      <c r="BK17877" s="98" t="s">
        <v>70</v>
      </c>
    </row>
    <row r="17878" spans="17:63" ht="29.25" customHeight="1" x14ac:dyDescent="0.2">
      <c r="Q17878" s="92" t="s">
        <v>50</v>
      </c>
      <c r="BF17878" s="101" t="s">
        <v>58</v>
      </c>
      <c r="BK17878" s="98" t="s">
        <v>70</v>
      </c>
    </row>
    <row r="17879" spans="17:63" ht="29.25" customHeight="1" x14ac:dyDescent="0.2">
      <c r="Q17879" s="92" t="s">
        <v>50</v>
      </c>
      <c r="BF17879" s="101" t="s">
        <v>58</v>
      </c>
      <c r="BK17879" s="98" t="s">
        <v>70</v>
      </c>
    </row>
    <row r="17880" spans="17:63" ht="29.25" customHeight="1" x14ac:dyDescent="0.2">
      <c r="Q17880" s="92" t="s">
        <v>50</v>
      </c>
      <c r="BF17880" s="101" t="s">
        <v>58</v>
      </c>
      <c r="BK17880" s="98" t="s">
        <v>70</v>
      </c>
    </row>
    <row r="17881" spans="17:63" ht="29.25" customHeight="1" x14ac:dyDescent="0.2">
      <c r="Q17881" s="92" t="s">
        <v>50</v>
      </c>
      <c r="BF17881" s="101" t="s">
        <v>58</v>
      </c>
      <c r="BK17881" s="98" t="s">
        <v>70</v>
      </c>
    </row>
    <row r="17882" spans="17:63" ht="29.25" customHeight="1" x14ac:dyDescent="0.2">
      <c r="Q17882" s="92" t="s">
        <v>50</v>
      </c>
      <c r="BF17882" s="101" t="s">
        <v>58</v>
      </c>
      <c r="BK17882" s="98" t="s">
        <v>70</v>
      </c>
    </row>
    <row r="17883" spans="17:63" ht="29.25" customHeight="1" x14ac:dyDescent="0.2">
      <c r="Q17883" s="92" t="s">
        <v>50</v>
      </c>
      <c r="BF17883" s="101" t="s">
        <v>58</v>
      </c>
      <c r="BK17883" s="98" t="s">
        <v>70</v>
      </c>
    </row>
    <row r="17884" spans="17:63" ht="29.25" customHeight="1" x14ac:dyDescent="0.2">
      <c r="Q17884" s="92" t="s">
        <v>50</v>
      </c>
      <c r="BF17884" s="101" t="s">
        <v>58</v>
      </c>
      <c r="BK17884" s="98" t="s">
        <v>70</v>
      </c>
    </row>
    <row r="17885" spans="17:63" ht="29.25" customHeight="1" x14ac:dyDescent="0.2">
      <c r="Q17885" s="92" t="s">
        <v>50</v>
      </c>
      <c r="BF17885" s="101" t="s">
        <v>58</v>
      </c>
      <c r="BK17885" s="98" t="s">
        <v>70</v>
      </c>
    </row>
    <row r="17886" spans="17:63" ht="29.25" customHeight="1" x14ac:dyDescent="0.2">
      <c r="Q17886" s="92" t="s">
        <v>50</v>
      </c>
      <c r="BF17886" s="101" t="s">
        <v>58</v>
      </c>
      <c r="BK17886" s="98" t="s">
        <v>70</v>
      </c>
    </row>
    <row r="17887" spans="17:63" ht="29.25" customHeight="1" x14ac:dyDescent="0.2">
      <c r="Q17887" s="92" t="s">
        <v>50</v>
      </c>
      <c r="BF17887" s="101" t="s">
        <v>58</v>
      </c>
      <c r="BK17887" s="98" t="s">
        <v>70</v>
      </c>
    </row>
    <row r="17888" spans="17:63" ht="29.25" customHeight="1" x14ac:dyDescent="0.2">
      <c r="Q17888" s="92" t="s">
        <v>50</v>
      </c>
      <c r="BF17888" s="101" t="s">
        <v>58</v>
      </c>
      <c r="BK17888" s="98" t="s">
        <v>70</v>
      </c>
    </row>
    <row r="17889" spans="17:63" ht="29.25" customHeight="1" x14ac:dyDescent="0.2">
      <c r="Q17889" s="92" t="s">
        <v>50</v>
      </c>
      <c r="BF17889" s="101" t="s">
        <v>58</v>
      </c>
      <c r="BK17889" s="98" t="s">
        <v>70</v>
      </c>
    </row>
    <row r="17890" spans="17:63" ht="29.25" customHeight="1" x14ac:dyDescent="0.2">
      <c r="Q17890" s="92" t="s">
        <v>50</v>
      </c>
      <c r="BF17890" s="101" t="s">
        <v>58</v>
      </c>
      <c r="BK17890" s="98" t="s">
        <v>70</v>
      </c>
    </row>
    <row r="17891" spans="17:63" ht="29.25" customHeight="1" x14ac:dyDescent="0.2">
      <c r="Q17891" s="92" t="s">
        <v>50</v>
      </c>
      <c r="BF17891" s="101" t="s">
        <v>58</v>
      </c>
      <c r="BK17891" s="98" t="s">
        <v>70</v>
      </c>
    </row>
    <row r="17892" spans="17:63" ht="29.25" customHeight="1" x14ac:dyDescent="0.2">
      <c r="Q17892" s="92" t="s">
        <v>50</v>
      </c>
      <c r="BF17892" s="101" t="s">
        <v>58</v>
      </c>
      <c r="BK17892" s="98" t="s">
        <v>70</v>
      </c>
    </row>
    <row r="17893" spans="17:63" ht="29.25" customHeight="1" x14ac:dyDescent="0.2">
      <c r="Q17893" s="92" t="s">
        <v>50</v>
      </c>
      <c r="BF17893" s="101" t="s">
        <v>58</v>
      </c>
      <c r="BK17893" s="98" t="s">
        <v>70</v>
      </c>
    </row>
    <row r="17894" spans="17:63" ht="29.25" customHeight="1" x14ac:dyDescent="0.2">
      <c r="Q17894" s="92" t="s">
        <v>50</v>
      </c>
      <c r="BF17894" s="101" t="s">
        <v>58</v>
      </c>
      <c r="BK17894" s="98" t="s">
        <v>70</v>
      </c>
    </row>
    <row r="17895" spans="17:63" ht="29.25" customHeight="1" x14ac:dyDescent="0.2">
      <c r="Q17895" s="92" t="s">
        <v>50</v>
      </c>
      <c r="BF17895" s="101" t="s">
        <v>58</v>
      </c>
      <c r="BK17895" s="98" t="s">
        <v>70</v>
      </c>
    </row>
    <row r="17896" spans="17:63" ht="29.25" customHeight="1" x14ac:dyDescent="0.2">
      <c r="Q17896" s="92" t="s">
        <v>50</v>
      </c>
      <c r="BF17896" s="101" t="s">
        <v>58</v>
      </c>
      <c r="BK17896" s="98" t="s">
        <v>70</v>
      </c>
    </row>
    <row r="17897" spans="17:63" ht="29.25" customHeight="1" x14ac:dyDescent="0.2">
      <c r="Q17897" s="92" t="s">
        <v>50</v>
      </c>
      <c r="BF17897" s="101" t="s">
        <v>58</v>
      </c>
      <c r="BK17897" s="98" t="s">
        <v>70</v>
      </c>
    </row>
    <row r="17898" spans="17:63" ht="29.25" customHeight="1" x14ac:dyDescent="0.2">
      <c r="Q17898" s="92" t="s">
        <v>50</v>
      </c>
      <c r="BF17898" s="101" t="s">
        <v>58</v>
      </c>
      <c r="BK17898" s="98" t="s">
        <v>70</v>
      </c>
    </row>
    <row r="17899" spans="17:63" ht="29.25" customHeight="1" x14ac:dyDescent="0.2">
      <c r="Q17899" s="92" t="s">
        <v>50</v>
      </c>
      <c r="BF17899" s="101" t="s">
        <v>58</v>
      </c>
      <c r="BK17899" s="98" t="s">
        <v>70</v>
      </c>
    </row>
    <row r="17900" spans="17:63" ht="29.25" customHeight="1" x14ac:dyDescent="0.2">
      <c r="Q17900" s="92" t="s">
        <v>50</v>
      </c>
      <c r="BF17900" s="101" t="s">
        <v>58</v>
      </c>
      <c r="BK17900" s="98" t="s">
        <v>70</v>
      </c>
    </row>
    <row r="17901" spans="17:63" ht="29.25" customHeight="1" x14ac:dyDescent="0.2">
      <c r="Q17901" s="92" t="s">
        <v>50</v>
      </c>
      <c r="BF17901" s="101" t="s">
        <v>58</v>
      </c>
      <c r="BK17901" s="98" t="s">
        <v>70</v>
      </c>
    </row>
    <row r="17902" spans="17:63" ht="29.25" customHeight="1" x14ac:dyDescent="0.2">
      <c r="Q17902" s="92" t="s">
        <v>50</v>
      </c>
      <c r="BF17902" s="101" t="s">
        <v>58</v>
      </c>
      <c r="BK17902" s="98" t="s">
        <v>70</v>
      </c>
    </row>
    <row r="17903" spans="17:63" ht="29.25" customHeight="1" x14ac:dyDescent="0.2">
      <c r="Q17903" s="92" t="s">
        <v>50</v>
      </c>
      <c r="BF17903" s="101" t="s">
        <v>58</v>
      </c>
      <c r="BK17903" s="98" t="s">
        <v>70</v>
      </c>
    </row>
    <row r="17904" spans="17:63" ht="29.25" customHeight="1" x14ac:dyDescent="0.2">
      <c r="Q17904" s="92" t="s">
        <v>50</v>
      </c>
      <c r="BF17904" s="101" t="s">
        <v>58</v>
      </c>
      <c r="BK17904" s="98" t="s">
        <v>70</v>
      </c>
    </row>
    <row r="17905" spans="17:63" ht="29.25" customHeight="1" x14ac:dyDescent="0.2">
      <c r="Q17905" s="92" t="s">
        <v>50</v>
      </c>
      <c r="BF17905" s="101" t="s">
        <v>58</v>
      </c>
      <c r="BK17905" s="98" t="s">
        <v>70</v>
      </c>
    </row>
    <row r="17906" spans="17:63" ht="29.25" customHeight="1" x14ac:dyDescent="0.2">
      <c r="Q17906" s="92" t="s">
        <v>50</v>
      </c>
      <c r="BF17906" s="101" t="s">
        <v>58</v>
      </c>
      <c r="BK17906" s="98" t="s">
        <v>70</v>
      </c>
    </row>
    <row r="17907" spans="17:63" ht="29.25" customHeight="1" x14ac:dyDescent="0.2">
      <c r="Q17907" s="92" t="s">
        <v>50</v>
      </c>
      <c r="BF17907" s="101" t="s">
        <v>58</v>
      </c>
      <c r="BK17907" s="98" t="s">
        <v>70</v>
      </c>
    </row>
    <row r="17908" spans="17:63" ht="29.25" customHeight="1" x14ac:dyDescent="0.2">
      <c r="Q17908" s="92" t="s">
        <v>50</v>
      </c>
      <c r="BF17908" s="101" t="s">
        <v>58</v>
      </c>
      <c r="BK17908" s="98" t="s">
        <v>70</v>
      </c>
    </row>
    <row r="17909" spans="17:63" ht="29.25" customHeight="1" x14ac:dyDescent="0.2">
      <c r="Q17909" s="92" t="s">
        <v>50</v>
      </c>
      <c r="BF17909" s="101" t="s">
        <v>58</v>
      </c>
      <c r="BK17909" s="98" t="s">
        <v>70</v>
      </c>
    </row>
    <row r="17910" spans="17:63" ht="29.25" customHeight="1" x14ac:dyDescent="0.2">
      <c r="Q17910" s="92" t="s">
        <v>50</v>
      </c>
      <c r="BF17910" s="101" t="s">
        <v>58</v>
      </c>
      <c r="BK17910" s="98" t="s">
        <v>70</v>
      </c>
    </row>
    <row r="17911" spans="17:63" ht="29.25" customHeight="1" x14ac:dyDescent="0.2">
      <c r="Q17911" s="92" t="s">
        <v>50</v>
      </c>
      <c r="BF17911" s="101" t="s">
        <v>58</v>
      </c>
      <c r="BK17911" s="98" t="s">
        <v>70</v>
      </c>
    </row>
    <row r="17912" spans="17:63" ht="29.25" customHeight="1" x14ac:dyDescent="0.2">
      <c r="Q17912" s="92" t="s">
        <v>50</v>
      </c>
      <c r="BF17912" s="101" t="s">
        <v>58</v>
      </c>
      <c r="BK17912" s="98" t="s">
        <v>70</v>
      </c>
    </row>
    <row r="17913" spans="17:63" ht="29.25" customHeight="1" x14ac:dyDescent="0.2">
      <c r="Q17913" s="92" t="s">
        <v>50</v>
      </c>
      <c r="BF17913" s="101" t="s">
        <v>58</v>
      </c>
      <c r="BK17913" s="98" t="s">
        <v>70</v>
      </c>
    </row>
    <row r="17914" spans="17:63" ht="29.25" customHeight="1" x14ac:dyDescent="0.2">
      <c r="Q17914" s="92" t="s">
        <v>50</v>
      </c>
      <c r="BF17914" s="101" t="s">
        <v>58</v>
      </c>
      <c r="BK17914" s="98" t="s">
        <v>70</v>
      </c>
    </row>
    <row r="17915" spans="17:63" ht="29.25" customHeight="1" x14ac:dyDescent="0.2">
      <c r="Q17915" s="92" t="s">
        <v>50</v>
      </c>
      <c r="BF17915" s="101" t="s">
        <v>58</v>
      </c>
      <c r="BK17915" s="98" t="s">
        <v>70</v>
      </c>
    </row>
    <row r="17916" spans="17:63" ht="29.25" customHeight="1" x14ac:dyDescent="0.2">
      <c r="Q17916" s="92" t="s">
        <v>50</v>
      </c>
      <c r="BF17916" s="101" t="s">
        <v>58</v>
      </c>
      <c r="BK17916" s="98" t="s">
        <v>70</v>
      </c>
    </row>
    <row r="17917" spans="17:63" ht="29.25" customHeight="1" x14ac:dyDescent="0.2">
      <c r="Q17917" s="92" t="s">
        <v>50</v>
      </c>
      <c r="BF17917" s="101" t="s">
        <v>58</v>
      </c>
      <c r="BK17917" s="98" t="s">
        <v>70</v>
      </c>
    </row>
    <row r="17918" spans="17:63" ht="29.25" customHeight="1" x14ac:dyDescent="0.2">
      <c r="Q17918" s="92" t="s">
        <v>50</v>
      </c>
      <c r="BF17918" s="101" t="s">
        <v>58</v>
      </c>
      <c r="BK17918" s="98" t="s">
        <v>70</v>
      </c>
    </row>
    <row r="17919" spans="17:63" ht="29.25" customHeight="1" x14ac:dyDescent="0.2">
      <c r="Q17919" s="92" t="s">
        <v>50</v>
      </c>
      <c r="BF17919" s="101" t="s">
        <v>58</v>
      </c>
      <c r="BK17919" s="98" t="s">
        <v>70</v>
      </c>
    </row>
    <row r="17920" spans="17:63" ht="29.25" customHeight="1" x14ac:dyDescent="0.2">
      <c r="Q17920" s="92" t="s">
        <v>50</v>
      </c>
      <c r="BF17920" s="101" t="s">
        <v>58</v>
      </c>
      <c r="BK17920" s="98" t="s">
        <v>70</v>
      </c>
    </row>
    <row r="17921" spans="17:63" ht="29.25" customHeight="1" x14ac:dyDescent="0.2">
      <c r="Q17921" s="92" t="s">
        <v>50</v>
      </c>
      <c r="BF17921" s="101" t="s">
        <v>58</v>
      </c>
      <c r="BK17921" s="98" t="s">
        <v>70</v>
      </c>
    </row>
    <row r="17922" spans="17:63" ht="29.25" customHeight="1" x14ac:dyDescent="0.2">
      <c r="Q17922" s="92" t="s">
        <v>50</v>
      </c>
      <c r="BF17922" s="101" t="s">
        <v>58</v>
      </c>
      <c r="BK17922" s="98" t="s">
        <v>70</v>
      </c>
    </row>
    <row r="17923" spans="17:63" ht="29.25" customHeight="1" x14ac:dyDescent="0.2">
      <c r="Q17923" s="92" t="s">
        <v>50</v>
      </c>
      <c r="BF17923" s="101" t="s">
        <v>58</v>
      </c>
      <c r="BK17923" s="98" t="s">
        <v>70</v>
      </c>
    </row>
    <row r="17924" spans="17:63" ht="29.25" customHeight="1" x14ac:dyDescent="0.2">
      <c r="Q17924" s="92" t="s">
        <v>50</v>
      </c>
      <c r="BF17924" s="101" t="s">
        <v>58</v>
      </c>
      <c r="BK17924" s="98" t="s">
        <v>70</v>
      </c>
    </row>
    <row r="17925" spans="17:63" ht="29.25" customHeight="1" x14ac:dyDescent="0.2">
      <c r="Q17925" s="92" t="s">
        <v>50</v>
      </c>
      <c r="BF17925" s="101" t="s">
        <v>58</v>
      </c>
      <c r="BK17925" s="98" t="s">
        <v>70</v>
      </c>
    </row>
    <row r="17926" spans="17:63" ht="29.25" customHeight="1" x14ac:dyDescent="0.2">
      <c r="Q17926" s="92" t="s">
        <v>50</v>
      </c>
      <c r="BF17926" s="101" t="s">
        <v>58</v>
      </c>
      <c r="BK17926" s="98" t="s">
        <v>70</v>
      </c>
    </row>
    <row r="17927" spans="17:63" ht="29.25" customHeight="1" x14ac:dyDescent="0.2">
      <c r="Q17927" s="92" t="s">
        <v>50</v>
      </c>
      <c r="BF17927" s="101" t="s">
        <v>58</v>
      </c>
      <c r="BK17927" s="98" t="s">
        <v>70</v>
      </c>
    </row>
    <row r="17928" spans="17:63" ht="29.25" customHeight="1" x14ac:dyDescent="0.2">
      <c r="Q17928" s="92" t="s">
        <v>50</v>
      </c>
      <c r="BF17928" s="101" t="s">
        <v>58</v>
      </c>
      <c r="BK17928" s="98" t="s">
        <v>70</v>
      </c>
    </row>
    <row r="17929" spans="17:63" ht="29.25" customHeight="1" x14ac:dyDescent="0.2">
      <c r="Q17929" s="92" t="s">
        <v>50</v>
      </c>
      <c r="BF17929" s="101" t="s">
        <v>58</v>
      </c>
      <c r="BK17929" s="98" t="s">
        <v>70</v>
      </c>
    </row>
    <row r="17930" spans="17:63" ht="29.25" customHeight="1" x14ac:dyDescent="0.2">
      <c r="Q17930" s="92" t="s">
        <v>50</v>
      </c>
      <c r="BF17930" s="101" t="s">
        <v>58</v>
      </c>
      <c r="BK17930" s="98" t="s">
        <v>70</v>
      </c>
    </row>
    <row r="17931" spans="17:63" ht="29.25" customHeight="1" x14ac:dyDescent="0.2">
      <c r="Q17931" s="92" t="s">
        <v>50</v>
      </c>
      <c r="BF17931" s="101" t="s">
        <v>58</v>
      </c>
      <c r="BK17931" s="98" t="s">
        <v>70</v>
      </c>
    </row>
    <row r="17932" spans="17:63" ht="29.25" customHeight="1" x14ac:dyDescent="0.2">
      <c r="Q17932" s="92" t="s">
        <v>50</v>
      </c>
      <c r="BF17932" s="101" t="s">
        <v>58</v>
      </c>
      <c r="BK17932" s="98" t="s">
        <v>70</v>
      </c>
    </row>
    <row r="17933" spans="17:63" ht="29.25" customHeight="1" x14ac:dyDescent="0.2">
      <c r="Q17933" s="92" t="s">
        <v>50</v>
      </c>
      <c r="BF17933" s="101" t="s">
        <v>58</v>
      </c>
      <c r="BK17933" s="98" t="s">
        <v>70</v>
      </c>
    </row>
    <row r="17934" spans="17:63" ht="29.25" customHeight="1" x14ac:dyDescent="0.2">
      <c r="Q17934" s="92" t="s">
        <v>50</v>
      </c>
      <c r="BF17934" s="101" t="s">
        <v>58</v>
      </c>
      <c r="BK17934" s="98" t="s">
        <v>70</v>
      </c>
    </row>
    <row r="17935" spans="17:63" ht="29.25" customHeight="1" x14ac:dyDescent="0.2">
      <c r="Q17935" s="92" t="s">
        <v>50</v>
      </c>
      <c r="BF17935" s="101" t="s">
        <v>58</v>
      </c>
      <c r="BK17935" s="98" t="s">
        <v>70</v>
      </c>
    </row>
    <row r="17936" spans="17:63" ht="29.25" customHeight="1" x14ac:dyDescent="0.2">
      <c r="Q17936" s="92" t="s">
        <v>50</v>
      </c>
      <c r="BF17936" s="101" t="s">
        <v>58</v>
      </c>
      <c r="BK17936" s="98" t="s">
        <v>70</v>
      </c>
    </row>
    <row r="17937" spans="17:63" ht="29.25" customHeight="1" x14ac:dyDescent="0.2">
      <c r="Q17937" s="92" t="s">
        <v>50</v>
      </c>
      <c r="BF17937" s="101" t="s">
        <v>58</v>
      </c>
      <c r="BK17937" s="98" t="s">
        <v>70</v>
      </c>
    </row>
    <row r="17938" spans="17:63" ht="29.25" customHeight="1" x14ac:dyDescent="0.2">
      <c r="Q17938" s="92" t="s">
        <v>50</v>
      </c>
      <c r="BF17938" s="101" t="s">
        <v>58</v>
      </c>
      <c r="BK17938" s="98" t="s">
        <v>70</v>
      </c>
    </row>
    <row r="17939" spans="17:63" ht="29.25" customHeight="1" x14ac:dyDescent="0.2">
      <c r="Q17939" s="92" t="s">
        <v>50</v>
      </c>
      <c r="BF17939" s="101" t="s">
        <v>58</v>
      </c>
      <c r="BK17939" s="98" t="s">
        <v>70</v>
      </c>
    </row>
    <row r="17940" spans="17:63" ht="29.25" customHeight="1" x14ac:dyDescent="0.2">
      <c r="Q17940" s="92" t="s">
        <v>50</v>
      </c>
      <c r="BF17940" s="101" t="s">
        <v>58</v>
      </c>
      <c r="BK17940" s="98" t="s">
        <v>70</v>
      </c>
    </row>
    <row r="17941" spans="17:63" ht="29.25" customHeight="1" x14ac:dyDescent="0.2">
      <c r="Q17941" s="92" t="s">
        <v>50</v>
      </c>
      <c r="BF17941" s="101" t="s">
        <v>58</v>
      </c>
      <c r="BK17941" s="98" t="s">
        <v>70</v>
      </c>
    </row>
    <row r="17942" spans="17:63" ht="29.25" customHeight="1" x14ac:dyDescent="0.2">
      <c r="Q17942" s="92" t="s">
        <v>50</v>
      </c>
      <c r="BF17942" s="101" t="s">
        <v>58</v>
      </c>
      <c r="BK17942" s="98" t="s">
        <v>70</v>
      </c>
    </row>
    <row r="17943" spans="17:63" ht="29.25" customHeight="1" x14ac:dyDescent="0.2">
      <c r="Q17943" s="92" t="s">
        <v>50</v>
      </c>
      <c r="BF17943" s="101" t="s">
        <v>58</v>
      </c>
      <c r="BK17943" s="98" t="s">
        <v>70</v>
      </c>
    </row>
    <row r="17944" spans="17:63" ht="29.25" customHeight="1" x14ac:dyDescent="0.2">
      <c r="Q17944" s="92" t="s">
        <v>50</v>
      </c>
      <c r="BF17944" s="101" t="s">
        <v>58</v>
      </c>
      <c r="BK17944" s="98" t="s">
        <v>70</v>
      </c>
    </row>
    <row r="17945" spans="17:63" ht="29.25" customHeight="1" x14ac:dyDescent="0.2">
      <c r="Q17945" s="92" t="s">
        <v>50</v>
      </c>
      <c r="BF17945" s="101" t="s">
        <v>58</v>
      </c>
      <c r="BK17945" s="98" t="s">
        <v>70</v>
      </c>
    </row>
    <row r="17946" spans="17:63" ht="29.25" customHeight="1" x14ac:dyDescent="0.2">
      <c r="Q17946" s="92" t="s">
        <v>50</v>
      </c>
      <c r="BF17946" s="101" t="s">
        <v>58</v>
      </c>
      <c r="BK17946" s="98" t="s">
        <v>70</v>
      </c>
    </row>
    <row r="17947" spans="17:63" ht="29.25" customHeight="1" x14ac:dyDescent="0.2">
      <c r="Q17947" s="92" t="s">
        <v>50</v>
      </c>
      <c r="BF17947" s="101" t="s">
        <v>58</v>
      </c>
      <c r="BK17947" s="98" t="s">
        <v>70</v>
      </c>
    </row>
    <row r="17948" spans="17:63" ht="29.25" customHeight="1" x14ac:dyDescent="0.2">
      <c r="Q17948" s="92" t="s">
        <v>50</v>
      </c>
      <c r="BF17948" s="101" t="s">
        <v>58</v>
      </c>
      <c r="BK17948" s="98" t="s">
        <v>70</v>
      </c>
    </row>
    <row r="17949" spans="17:63" ht="29.25" customHeight="1" x14ac:dyDescent="0.2">
      <c r="Q17949" s="92" t="s">
        <v>50</v>
      </c>
      <c r="BF17949" s="101" t="s">
        <v>58</v>
      </c>
      <c r="BK17949" s="98" t="s">
        <v>70</v>
      </c>
    </row>
    <row r="17950" spans="17:63" ht="29.25" customHeight="1" x14ac:dyDescent="0.2">
      <c r="Q17950" s="92" t="s">
        <v>50</v>
      </c>
      <c r="BF17950" s="101" t="s">
        <v>58</v>
      </c>
      <c r="BK17950" s="98" t="s">
        <v>70</v>
      </c>
    </row>
    <row r="17951" spans="17:63" ht="29.25" customHeight="1" x14ac:dyDescent="0.2">
      <c r="Q17951" s="92" t="s">
        <v>50</v>
      </c>
      <c r="BF17951" s="101" t="s">
        <v>58</v>
      </c>
      <c r="BK17951" s="98" t="s">
        <v>70</v>
      </c>
    </row>
    <row r="17952" spans="17:63" ht="29.25" customHeight="1" x14ac:dyDescent="0.2">
      <c r="Q17952" s="92" t="s">
        <v>50</v>
      </c>
      <c r="BF17952" s="101" t="s">
        <v>58</v>
      </c>
      <c r="BK17952" s="98" t="s">
        <v>70</v>
      </c>
    </row>
    <row r="17953" spans="17:63" ht="29.25" customHeight="1" x14ac:dyDescent="0.2">
      <c r="Q17953" s="92" t="s">
        <v>50</v>
      </c>
      <c r="BF17953" s="101" t="s">
        <v>58</v>
      </c>
      <c r="BK17953" s="98" t="s">
        <v>70</v>
      </c>
    </row>
    <row r="17954" spans="17:63" ht="29.25" customHeight="1" x14ac:dyDescent="0.2">
      <c r="Q17954" s="92" t="s">
        <v>50</v>
      </c>
      <c r="BF17954" s="101" t="s">
        <v>58</v>
      </c>
      <c r="BK17954" s="98" t="s">
        <v>70</v>
      </c>
    </row>
    <row r="17955" spans="17:63" ht="29.25" customHeight="1" x14ac:dyDescent="0.2">
      <c r="Q17955" s="92" t="s">
        <v>50</v>
      </c>
      <c r="BF17955" s="101" t="s">
        <v>58</v>
      </c>
      <c r="BK17955" s="98" t="s">
        <v>70</v>
      </c>
    </row>
    <row r="17956" spans="17:63" ht="29.25" customHeight="1" x14ac:dyDescent="0.2">
      <c r="Q17956" s="92" t="s">
        <v>50</v>
      </c>
      <c r="BF17956" s="101" t="s">
        <v>58</v>
      </c>
      <c r="BK17956" s="98" t="s">
        <v>70</v>
      </c>
    </row>
    <row r="17957" spans="17:63" ht="29.25" customHeight="1" x14ac:dyDescent="0.2">
      <c r="Q17957" s="92" t="s">
        <v>50</v>
      </c>
      <c r="BF17957" s="101" t="s">
        <v>58</v>
      </c>
      <c r="BK17957" s="98" t="s">
        <v>70</v>
      </c>
    </row>
    <row r="17958" spans="17:63" ht="29.25" customHeight="1" x14ac:dyDescent="0.2">
      <c r="Q17958" s="92" t="s">
        <v>50</v>
      </c>
      <c r="BF17958" s="101" t="s">
        <v>58</v>
      </c>
      <c r="BK17958" s="98" t="s">
        <v>70</v>
      </c>
    </row>
    <row r="17959" spans="17:63" ht="29.25" customHeight="1" x14ac:dyDescent="0.2">
      <c r="Q17959" s="92" t="s">
        <v>50</v>
      </c>
      <c r="BF17959" s="101" t="s">
        <v>58</v>
      </c>
      <c r="BK17959" s="98" t="s">
        <v>70</v>
      </c>
    </row>
    <row r="17960" spans="17:63" ht="29.25" customHeight="1" x14ac:dyDescent="0.2">
      <c r="Q17960" s="92" t="s">
        <v>50</v>
      </c>
      <c r="BF17960" s="101" t="s">
        <v>58</v>
      </c>
      <c r="BK17960" s="98" t="s">
        <v>70</v>
      </c>
    </row>
    <row r="17961" spans="17:63" ht="29.25" customHeight="1" x14ac:dyDescent="0.2">
      <c r="Q17961" s="92" t="s">
        <v>50</v>
      </c>
      <c r="BF17961" s="101" t="s">
        <v>58</v>
      </c>
      <c r="BK17961" s="98" t="s">
        <v>70</v>
      </c>
    </row>
    <row r="17962" spans="17:63" ht="29.25" customHeight="1" x14ac:dyDescent="0.2">
      <c r="Q17962" s="92" t="s">
        <v>50</v>
      </c>
      <c r="BF17962" s="101" t="s">
        <v>58</v>
      </c>
      <c r="BK17962" s="98" t="s">
        <v>70</v>
      </c>
    </row>
    <row r="17963" spans="17:63" ht="29.25" customHeight="1" x14ac:dyDescent="0.2">
      <c r="Q17963" s="92" t="s">
        <v>50</v>
      </c>
      <c r="BF17963" s="101" t="s">
        <v>58</v>
      </c>
      <c r="BK17963" s="98" t="s">
        <v>70</v>
      </c>
    </row>
    <row r="17964" spans="17:63" ht="29.25" customHeight="1" x14ac:dyDescent="0.2">
      <c r="Q17964" s="92" t="s">
        <v>50</v>
      </c>
      <c r="BF17964" s="101" t="s">
        <v>58</v>
      </c>
      <c r="BK17964" s="98" t="s">
        <v>70</v>
      </c>
    </row>
    <row r="17965" spans="17:63" ht="29.25" customHeight="1" x14ac:dyDescent="0.2">
      <c r="Q17965" s="92" t="s">
        <v>50</v>
      </c>
      <c r="BF17965" s="101" t="s">
        <v>58</v>
      </c>
      <c r="BK17965" s="98" t="s">
        <v>70</v>
      </c>
    </row>
    <row r="17966" spans="17:63" ht="29.25" customHeight="1" x14ac:dyDescent="0.2">
      <c r="Q17966" s="92" t="s">
        <v>50</v>
      </c>
      <c r="BF17966" s="101" t="s">
        <v>58</v>
      </c>
      <c r="BK17966" s="98" t="s">
        <v>70</v>
      </c>
    </row>
    <row r="17967" spans="17:63" ht="29.25" customHeight="1" x14ac:dyDescent="0.2">
      <c r="Q17967" s="92" t="s">
        <v>50</v>
      </c>
      <c r="BF17967" s="101" t="s">
        <v>58</v>
      </c>
      <c r="BK17967" s="98" t="s">
        <v>70</v>
      </c>
    </row>
    <row r="17968" spans="17:63" ht="29.25" customHeight="1" x14ac:dyDescent="0.2">
      <c r="Q17968" s="92" t="s">
        <v>50</v>
      </c>
      <c r="BF17968" s="101" t="s">
        <v>58</v>
      </c>
      <c r="BK17968" s="98" t="s">
        <v>70</v>
      </c>
    </row>
    <row r="17969" spans="17:63" ht="29.25" customHeight="1" x14ac:dyDescent="0.2">
      <c r="Q17969" s="92" t="s">
        <v>50</v>
      </c>
      <c r="BF17969" s="101" t="s">
        <v>58</v>
      </c>
      <c r="BK17969" s="98" t="s">
        <v>70</v>
      </c>
    </row>
    <row r="17970" spans="17:63" ht="29.25" customHeight="1" x14ac:dyDescent="0.2">
      <c r="Q17970" s="92" t="s">
        <v>50</v>
      </c>
      <c r="BF17970" s="101" t="s">
        <v>58</v>
      </c>
      <c r="BK17970" s="98" t="s">
        <v>70</v>
      </c>
    </row>
    <row r="17971" spans="17:63" ht="29.25" customHeight="1" x14ac:dyDescent="0.2">
      <c r="Q17971" s="92" t="s">
        <v>50</v>
      </c>
      <c r="BF17971" s="101" t="s">
        <v>58</v>
      </c>
      <c r="BK17971" s="98" t="s">
        <v>70</v>
      </c>
    </row>
    <row r="17972" spans="17:63" ht="29.25" customHeight="1" x14ac:dyDescent="0.2">
      <c r="Q17972" s="92" t="s">
        <v>50</v>
      </c>
      <c r="BF17972" s="101" t="s">
        <v>58</v>
      </c>
      <c r="BK17972" s="98" t="s">
        <v>70</v>
      </c>
    </row>
    <row r="17973" spans="17:63" ht="29.25" customHeight="1" x14ac:dyDescent="0.2">
      <c r="Q17973" s="92" t="s">
        <v>50</v>
      </c>
      <c r="BF17973" s="101" t="s">
        <v>58</v>
      </c>
      <c r="BK17973" s="98" t="s">
        <v>70</v>
      </c>
    </row>
    <row r="17974" spans="17:63" ht="29.25" customHeight="1" x14ac:dyDescent="0.2">
      <c r="Q17974" s="92" t="s">
        <v>50</v>
      </c>
      <c r="BF17974" s="101" t="s">
        <v>58</v>
      </c>
      <c r="BK17974" s="98" t="s">
        <v>70</v>
      </c>
    </row>
    <row r="17975" spans="17:63" ht="29.25" customHeight="1" x14ac:dyDescent="0.2">
      <c r="Q17975" s="92" t="s">
        <v>50</v>
      </c>
      <c r="BF17975" s="101" t="s">
        <v>58</v>
      </c>
      <c r="BK17975" s="98" t="s">
        <v>70</v>
      </c>
    </row>
    <row r="17976" spans="17:63" ht="29.25" customHeight="1" x14ac:dyDescent="0.2">
      <c r="Q17976" s="92" t="s">
        <v>50</v>
      </c>
      <c r="BF17976" s="101" t="s">
        <v>58</v>
      </c>
      <c r="BK17976" s="98" t="s">
        <v>70</v>
      </c>
    </row>
    <row r="17977" spans="17:63" ht="29.25" customHeight="1" x14ac:dyDescent="0.2">
      <c r="Q17977" s="92" t="s">
        <v>50</v>
      </c>
      <c r="BF17977" s="101" t="s">
        <v>58</v>
      </c>
      <c r="BK17977" s="98" t="s">
        <v>70</v>
      </c>
    </row>
    <row r="17978" spans="17:63" ht="29.25" customHeight="1" x14ac:dyDescent="0.2">
      <c r="Q17978" s="92" t="s">
        <v>50</v>
      </c>
      <c r="BF17978" s="101" t="s">
        <v>58</v>
      </c>
      <c r="BK17978" s="98" t="s">
        <v>70</v>
      </c>
    </row>
    <row r="17979" spans="17:63" ht="29.25" customHeight="1" x14ac:dyDescent="0.2">
      <c r="Q17979" s="92" t="s">
        <v>50</v>
      </c>
      <c r="BF17979" s="101" t="s">
        <v>58</v>
      </c>
      <c r="BK17979" s="98" t="s">
        <v>70</v>
      </c>
    </row>
    <row r="17980" spans="17:63" ht="29.25" customHeight="1" x14ac:dyDescent="0.2">
      <c r="Q17980" s="92" t="s">
        <v>50</v>
      </c>
      <c r="BF17980" s="101" t="s">
        <v>58</v>
      </c>
      <c r="BK17980" s="98" t="s">
        <v>70</v>
      </c>
    </row>
    <row r="17981" spans="17:63" ht="29.25" customHeight="1" x14ac:dyDescent="0.2">
      <c r="Q17981" s="92" t="s">
        <v>50</v>
      </c>
      <c r="BF17981" s="101" t="s">
        <v>58</v>
      </c>
      <c r="BK17981" s="98" t="s">
        <v>70</v>
      </c>
    </row>
    <row r="17982" spans="17:63" ht="29.25" customHeight="1" x14ac:dyDescent="0.2">
      <c r="Q17982" s="92" t="s">
        <v>50</v>
      </c>
      <c r="BF17982" s="101" t="s">
        <v>58</v>
      </c>
      <c r="BK17982" s="98" t="s">
        <v>70</v>
      </c>
    </row>
    <row r="17983" spans="17:63" ht="29.25" customHeight="1" x14ac:dyDescent="0.2">
      <c r="Q17983" s="92" t="s">
        <v>50</v>
      </c>
      <c r="BF17983" s="101" t="s">
        <v>58</v>
      </c>
      <c r="BK17983" s="98" t="s">
        <v>70</v>
      </c>
    </row>
    <row r="17984" spans="17:63" ht="29.25" customHeight="1" x14ac:dyDescent="0.2">
      <c r="Q17984" s="92" t="s">
        <v>50</v>
      </c>
      <c r="BF17984" s="101" t="s">
        <v>58</v>
      </c>
      <c r="BK17984" s="98" t="s">
        <v>70</v>
      </c>
    </row>
    <row r="17985" spans="17:63" ht="29.25" customHeight="1" x14ac:dyDescent="0.2">
      <c r="Q17985" s="92" t="s">
        <v>50</v>
      </c>
      <c r="BF17985" s="101" t="s">
        <v>58</v>
      </c>
      <c r="BK17985" s="98" t="s">
        <v>70</v>
      </c>
    </row>
    <row r="17986" spans="17:63" ht="29.25" customHeight="1" x14ac:dyDescent="0.2">
      <c r="Q17986" s="92" t="s">
        <v>50</v>
      </c>
      <c r="BF17986" s="101" t="s">
        <v>58</v>
      </c>
      <c r="BK17986" s="98" t="s">
        <v>70</v>
      </c>
    </row>
    <row r="17987" spans="17:63" ht="29.25" customHeight="1" x14ac:dyDescent="0.2">
      <c r="Q17987" s="92" t="s">
        <v>50</v>
      </c>
      <c r="BF17987" s="101" t="s">
        <v>58</v>
      </c>
      <c r="BK17987" s="98" t="s">
        <v>70</v>
      </c>
    </row>
    <row r="17988" spans="17:63" ht="29.25" customHeight="1" x14ac:dyDescent="0.2">
      <c r="Q17988" s="92" t="s">
        <v>50</v>
      </c>
      <c r="BF17988" s="101" t="s">
        <v>58</v>
      </c>
      <c r="BK17988" s="98" t="s">
        <v>70</v>
      </c>
    </row>
    <row r="17989" spans="17:63" ht="29.25" customHeight="1" x14ac:dyDescent="0.2">
      <c r="Q17989" s="92" t="s">
        <v>50</v>
      </c>
      <c r="BF17989" s="101" t="s">
        <v>58</v>
      </c>
      <c r="BK17989" s="98" t="s">
        <v>70</v>
      </c>
    </row>
    <row r="17990" spans="17:63" ht="29.25" customHeight="1" x14ac:dyDescent="0.2">
      <c r="Q17990" s="92" t="s">
        <v>50</v>
      </c>
      <c r="BF17990" s="101" t="s">
        <v>58</v>
      </c>
      <c r="BK17990" s="98" t="s">
        <v>70</v>
      </c>
    </row>
    <row r="17991" spans="17:63" ht="29.25" customHeight="1" x14ac:dyDescent="0.2">
      <c r="Q17991" s="92" t="s">
        <v>50</v>
      </c>
      <c r="BF17991" s="101" t="s">
        <v>58</v>
      </c>
      <c r="BK17991" s="98" t="s">
        <v>70</v>
      </c>
    </row>
    <row r="17992" spans="17:63" ht="29.25" customHeight="1" x14ac:dyDescent="0.2">
      <c r="Q17992" s="92" t="s">
        <v>50</v>
      </c>
      <c r="BF17992" s="101" t="s">
        <v>58</v>
      </c>
      <c r="BK17992" s="98" t="s">
        <v>70</v>
      </c>
    </row>
    <row r="17993" spans="17:63" ht="29.25" customHeight="1" x14ac:dyDescent="0.2">
      <c r="Q17993" s="92" t="s">
        <v>50</v>
      </c>
      <c r="BF17993" s="101" t="s">
        <v>58</v>
      </c>
      <c r="BK17993" s="98" t="s">
        <v>70</v>
      </c>
    </row>
    <row r="17994" spans="17:63" ht="29.25" customHeight="1" x14ac:dyDescent="0.2">
      <c r="Q17994" s="92" t="s">
        <v>50</v>
      </c>
      <c r="BF17994" s="101" t="s">
        <v>58</v>
      </c>
      <c r="BK17994" s="98" t="s">
        <v>70</v>
      </c>
    </row>
    <row r="17995" spans="17:63" ht="29.25" customHeight="1" x14ac:dyDescent="0.2">
      <c r="Q17995" s="92" t="s">
        <v>50</v>
      </c>
      <c r="BF17995" s="101" t="s">
        <v>58</v>
      </c>
      <c r="BK17995" s="98" t="s">
        <v>70</v>
      </c>
    </row>
    <row r="17996" spans="17:63" ht="29.25" customHeight="1" x14ac:dyDescent="0.2">
      <c r="Q17996" s="92" t="s">
        <v>50</v>
      </c>
      <c r="BF17996" s="101" t="s">
        <v>58</v>
      </c>
      <c r="BK17996" s="98" t="s">
        <v>70</v>
      </c>
    </row>
    <row r="17997" spans="17:63" ht="29.25" customHeight="1" x14ac:dyDescent="0.2">
      <c r="Q17997" s="92" t="s">
        <v>50</v>
      </c>
      <c r="BF17997" s="101" t="s">
        <v>58</v>
      </c>
      <c r="BK17997" s="98" t="s">
        <v>70</v>
      </c>
    </row>
    <row r="17998" spans="17:63" ht="29.25" customHeight="1" x14ac:dyDescent="0.2">
      <c r="Q17998" s="92" t="s">
        <v>50</v>
      </c>
      <c r="BF17998" s="101" t="s">
        <v>58</v>
      </c>
      <c r="BK17998" s="98" t="s">
        <v>70</v>
      </c>
    </row>
    <row r="17999" spans="17:63" ht="29.25" customHeight="1" x14ac:dyDescent="0.2">
      <c r="Q17999" s="92" t="s">
        <v>50</v>
      </c>
      <c r="BF17999" s="101" t="s">
        <v>58</v>
      </c>
      <c r="BK17999" s="98" t="s">
        <v>70</v>
      </c>
    </row>
    <row r="18000" spans="17:63" ht="29.25" customHeight="1" x14ac:dyDescent="0.2">
      <c r="Q18000" s="92" t="s">
        <v>50</v>
      </c>
      <c r="BF18000" s="101" t="s">
        <v>58</v>
      </c>
      <c r="BK18000" s="98" t="s">
        <v>70</v>
      </c>
    </row>
    <row r="18001" spans="17:63" ht="29.25" customHeight="1" x14ac:dyDescent="0.2">
      <c r="Q18001" s="92" t="s">
        <v>50</v>
      </c>
      <c r="BF18001" s="101" t="s">
        <v>58</v>
      </c>
      <c r="BK18001" s="98" t="s">
        <v>70</v>
      </c>
    </row>
    <row r="18002" spans="17:63" ht="29.25" customHeight="1" x14ac:dyDescent="0.2">
      <c r="Q18002" s="92" t="s">
        <v>50</v>
      </c>
      <c r="BF18002" s="101" t="s">
        <v>58</v>
      </c>
      <c r="BK18002" s="98" t="s">
        <v>70</v>
      </c>
    </row>
    <row r="18003" spans="17:63" ht="29.25" customHeight="1" x14ac:dyDescent="0.2">
      <c r="Q18003" s="92" t="s">
        <v>50</v>
      </c>
      <c r="BF18003" s="101" t="s">
        <v>58</v>
      </c>
      <c r="BK18003" s="98" t="s">
        <v>70</v>
      </c>
    </row>
    <row r="18004" spans="17:63" ht="29.25" customHeight="1" x14ac:dyDescent="0.2">
      <c r="Q18004" s="92" t="s">
        <v>50</v>
      </c>
      <c r="BF18004" s="101" t="s">
        <v>58</v>
      </c>
      <c r="BK18004" s="98" t="s">
        <v>70</v>
      </c>
    </row>
    <row r="18005" spans="17:63" ht="29.25" customHeight="1" x14ac:dyDescent="0.2">
      <c r="Q18005" s="92" t="s">
        <v>50</v>
      </c>
      <c r="BF18005" s="101" t="s">
        <v>58</v>
      </c>
      <c r="BK18005" s="98" t="s">
        <v>70</v>
      </c>
    </row>
    <row r="18006" spans="17:63" ht="29.25" customHeight="1" x14ac:dyDescent="0.2">
      <c r="Q18006" s="92" t="s">
        <v>50</v>
      </c>
      <c r="BF18006" s="101" t="s">
        <v>58</v>
      </c>
      <c r="BK18006" s="98" t="s">
        <v>70</v>
      </c>
    </row>
    <row r="18007" spans="17:63" ht="29.25" customHeight="1" x14ac:dyDescent="0.2">
      <c r="Q18007" s="92" t="s">
        <v>50</v>
      </c>
      <c r="BF18007" s="101" t="s">
        <v>58</v>
      </c>
      <c r="BK18007" s="98" t="s">
        <v>70</v>
      </c>
    </row>
    <row r="18008" spans="17:63" ht="29.25" customHeight="1" x14ac:dyDescent="0.2">
      <c r="Q18008" s="92" t="s">
        <v>50</v>
      </c>
      <c r="BF18008" s="101" t="s">
        <v>58</v>
      </c>
      <c r="BK18008" s="98" t="s">
        <v>70</v>
      </c>
    </row>
    <row r="18009" spans="17:63" ht="29.25" customHeight="1" x14ac:dyDescent="0.2">
      <c r="Q18009" s="92" t="s">
        <v>50</v>
      </c>
      <c r="BF18009" s="101" t="s">
        <v>58</v>
      </c>
      <c r="BK18009" s="98" t="s">
        <v>70</v>
      </c>
    </row>
    <row r="18010" spans="17:63" ht="29.25" customHeight="1" x14ac:dyDescent="0.2">
      <c r="Q18010" s="92" t="s">
        <v>50</v>
      </c>
      <c r="BF18010" s="101" t="s">
        <v>58</v>
      </c>
      <c r="BK18010" s="98" t="s">
        <v>70</v>
      </c>
    </row>
    <row r="18011" spans="17:63" ht="29.25" customHeight="1" x14ac:dyDescent="0.2">
      <c r="Q18011" s="92" t="s">
        <v>50</v>
      </c>
      <c r="BF18011" s="101" t="s">
        <v>58</v>
      </c>
      <c r="BK18011" s="98" t="s">
        <v>70</v>
      </c>
    </row>
    <row r="18012" spans="17:63" ht="29.25" customHeight="1" x14ac:dyDescent="0.2">
      <c r="Q18012" s="92" t="s">
        <v>50</v>
      </c>
      <c r="BF18012" s="101" t="s">
        <v>58</v>
      </c>
      <c r="BK18012" s="98" t="s">
        <v>70</v>
      </c>
    </row>
    <row r="18013" spans="17:63" ht="29.25" customHeight="1" x14ac:dyDescent="0.2">
      <c r="Q18013" s="92" t="s">
        <v>50</v>
      </c>
      <c r="BF18013" s="101" t="s">
        <v>58</v>
      </c>
      <c r="BK18013" s="98" t="s">
        <v>70</v>
      </c>
    </row>
    <row r="18014" spans="17:63" ht="29.25" customHeight="1" x14ac:dyDescent="0.2">
      <c r="Q18014" s="92" t="s">
        <v>50</v>
      </c>
      <c r="BF18014" s="101" t="s">
        <v>58</v>
      </c>
      <c r="BK18014" s="98" t="s">
        <v>70</v>
      </c>
    </row>
    <row r="18015" spans="17:63" ht="29.25" customHeight="1" x14ac:dyDescent="0.2">
      <c r="Q18015" s="92" t="s">
        <v>50</v>
      </c>
      <c r="BF18015" s="101" t="s">
        <v>58</v>
      </c>
      <c r="BK18015" s="98" t="s">
        <v>70</v>
      </c>
    </row>
    <row r="18016" spans="17:63" ht="29.25" customHeight="1" x14ac:dyDescent="0.2">
      <c r="Q18016" s="92" t="s">
        <v>50</v>
      </c>
      <c r="BF18016" s="101" t="s">
        <v>58</v>
      </c>
      <c r="BK18016" s="98" t="s">
        <v>70</v>
      </c>
    </row>
    <row r="18017" spans="17:63" ht="29.25" customHeight="1" x14ac:dyDescent="0.2">
      <c r="Q18017" s="92" t="s">
        <v>50</v>
      </c>
      <c r="BF18017" s="101" t="s">
        <v>58</v>
      </c>
      <c r="BK18017" s="98" t="s">
        <v>70</v>
      </c>
    </row>
    <row r="18018" spans="17:63" ht="29.25" customHeight="1" x14ac:dyDescent="0.2">
      <c r="Q18018" s="92" t="s">
        <v>50</v>
      </c>
      <c r="BF18018" s="101" t="s">
        <v>58</v>
      </c>
      <c r="BK18018" s="98" t="s">
        <v>70</v>
      </c>
    </row>
    <row r="18019" spans="17:63" ht="29.25" customHeight="1" x14ac:dyDescent="0.2">
      <c r="Q18019" s="92" t="s">
        <v>50</v>
      </c>
      <c r="BF18019" s="101" t="s">
        <v>58</v>
      </c>
      <c r="BK18019" s="98" t="s">
        <v>70</v>
      </c>
    </row>
    <row r="18020" spans="17:63" ht="29.25" customHeight="1" x14ac:dyDescent="0.2">
      <c r="Q18020" s="92" t="s">
        <v>50</v>
      </c>
      <c r="BF18020" s="101" t="s">
        <v>58</v>
      </c>
      <c r="BK18020" s="98" t="s">
        <v>70</v>
      </c>
    </row>
    <row r="18021" spans="17:63" ht="29.25" customHeight="1" x14ac:dyDescent="0.2">
      <c r="Q18021" s="92" t="s">
        <v>50</v>
      </c>
      <c r="BF18021" s="101" t="s">
        <v>58</v>
      </c>
      <c r="BK18021" s="98" t="s">
        <v>70</v>
      </c>
    </row>
    <row r="18022" spans="17:63" ht="29.25" customHeight="1" x14ac:dyDescent="0.2">
      <c r="Q18022" s="92" t="s">
        <v>50</v>
      </c>
      <c r="BF18022" s="101" t="s">
        <v>58</v>
      </c>
      <c r="BK18022" s="98" t="s">
        <v>70</v>
      </c>
    </row>
    <row r="18023" spans="17:63" ht="29.25" customHeight="1" x14ac:dyDescent="0.2">
      <c r="Q18023" s="92" t="s">
        <v>50</v>
      </c>
      <c r="BF18023" s="101" t="s">
        <v>58</v>
      </c>
      <c r="BK18023" s="98" t="s">
        <v>70</v>
      </c>
    </row>
    <row r="18024" spans="17:63" ht="29.25" customHeight="1" x14ac:dyDescent="0.2">
      <c r="Q18024" s="92" t="s">
        <v>50</v>
      </c>
      <c r="BF18024" s="101" t="s">
        <v>58</v>
      </c>
      <c r="BK18024" s="98" t="s">
        <v>70</v>
      </c>
    </row>
    <row r="18025" spans="17:63" ht="29.25" customHeight="1" x14ac:dyDescent="0.2">
      <c r="Q18025" s="92" t="s">
        <v>50</v>
      </c>
      <c r="BF18025" s="101" t="s">
        <v>58</v>
      </c>
      <c r="BK18025" s="98" t="s">
        <v>70</v>
      </c>
    </row>
    <row r="18026" spans="17:63" ht="29.25" customHeight="1" x14ac:dyDescent="0.2">
      <c r="Q18026" s="92" t="s">
        <v>50</v>
      </c>
      <c r="BF18026" s="101" t="s">
        <v>58</v>
      </c>
      <c r="BK18026" s="98" t="s">
        <v>70</v>
      </c>
    </row>
    <row r="18027" spans="17:63" ht="29.25" customHeight="1" x14ac:dyDescent="0.2">
      <c r="Q18027" s="92" t="s">
        <v>50</v>
      </c>
      <c r="BF18027" s="101" t="s">
        <v>58</v>
      </c>
      <c r="BK18027" s="98" t="s">
        <v>70</v>
      </c>
    </row>
    <row r="18028" spans="17:63" ht="29.25" customHeight="1" x14ac:dyDescent="0.2">
      <c r="Q18028" s="92" t="s">
        <v>50</v>
      </c>
      <c r="BF18028" s="101" t="s">
        <v>58</v>
      </c>
      <c r="BK18028" s="98" t="s">
        <v>70</v>
      </c>
    </row>
    <row r="18029" spans="17:63" ht="29.25" customHeight="1" x14ac:dyDescent="0.2">
      <c r="Q18029" s="92" t="s">
        <v>50</v>
      </c>
      <c r="BF18029" s="101" t="s">
        <v>58</v>
      </c>
      <c r="BK18029" s="98" t="s">
        <v>70</v>
      </c>
    </row>
    <row r="18030" spans="17:63" ht="29.25" customHeight="1" x14ac:dyDescent="0.2">
      <c r="Q18030" s="92" t="s">
        <v>50</v>
      </c>
      <c r="BF18030" s="101" t="s">
        <v>58</v>
      </c>
      <c r="BK18030" s="98" t="s">
        <v>70</v>
      </c>
    </row>
    <row r="18031" spans="17:63" ht="29.25" customHeight="1" x14ac:dyDescent="0.2">
      <c r="Q18031" s="92" t="s">
        <v>50</v>
      </c>
      <c r="BF18031" s="101" t="s">
        <v>58</v>
      </c>
      <c r="BK18031" s="98" t="s">
        <v>70</v>
      </c>
    </row>
    <row r="18032" spans="17:63" ht="29.25" customHeight="1" x14ac:dyDescent="0.2">
      <c r="Q18032" s="92" t="s">
        <v>50</v>
      </c>
      <c r="BF18032" s="101" t="s">
        <v>58</v>
      </c>
      <c r="BK18032" s="98" t="s">
        <v>70</v>
      </c>
    </row>
    <row r="18033" spans="17:63" ht="29.25" customHeight="1" x14ac:dyDescent="0.2">
      <c r="Q18033" s="92" t="s">
        <v>50</v>
      </c>
      <c r="BF18033" s="101" t="s">
        <v>58</v>
      </c>
      <c r="BK18033" s="98" t="s">
        <v>70</v>
      </c>
    </row>
    <row r="18034" spans="17:63" ht="29.25" customHeight="1" x14ac:dyDescent="0.2">
      <c r="Q18034" s="92" t="s">
        <v>50</v>
      </c>
      <c r="BF18034" s="101" t="s">
        <v>58</v>
      </c>
      <c r="BK18034" s="98" t="s">
        <v>70</v>
      </c>
    </row>
    <row r="18035" spans="17:63" ht="29.25" customHeight="1" x14ac:dyDescent="0.2">
      <c r="Q18035" s="92" t="s">
        <v>50</v>
      </c>
      <c r="BF18035" s="101" t="s">
        <v>58</v>
      </c>
      <c r="BK18035" s="98" t="s">
        <v>70</v>
      </c>
    </row>
    <row r="18036" spans="17:63" ht="29.25" customHeight="1" x14ac:dyDescent="0.2">
      <c r="Q18036" s="92" t="s">
        <v>50</v>
      </c>
      <c r="BF18036" s="101" t="s">
        <v>58</v>
      </c>
      <c r="BK18036" s="98" t="s">
        <v>70</v>
      </c>
    </row>
    <row r="18037" spans="17:63" ht="29.25" customHeight="1" x14ac:dyDescent="0.2">
      <c r="Q18037" s="92" t="s">
        <v>50</v>
      </c>
      <c r="BF18037" s="101" t="s">
        <v>58</v>
      </c>
      <c r="BK18037" s="98" t="s">
        <v>70</v>
      </c>
    </row>
    <row r="18038" spans="17:63" ht="29.25" customHeight="1" x14ac:dyDescent="0.2">
      <c r="Q18038" s="92" t="s">
        <v>50</v>
      </c>
      <c r="BF18038" s="101" t="s">
        <v>58</v>
      </c>
      <c r="BK18038" s="98" t="s">
        <v>70</v>
      </c>
    </row>
    <row r="18039" spans="17:63" ht="29.25" customHeight="1" x14ac:dyDescent="0.2">
      <c r="Q18039" s="92" t="s">
        <v>50</v>
      </c>
      <c r="BF18039" s="101" t="s">
        <v>58</v>
      </c>
      <c r="BK18039" s="98" t="s">
        <v>70</v>
      </c>
    </row>
    <row r="18040" spans="17:63" ht="29.25" customHeight="1" x14ac:dyDescent="0.2">
      <c r="Q18040" s="92" t="s">
        <v>50</v>
      </c>
      <c r="BF18040" s="101" t="s">
        <v>58</v>
      </c>
      <c r="BK18040" s="98" t="s">
        <v>70</v>
      </c>
    </row>
    <row r="18041" spans="17:63" ht="29.25" customHeight="1" x14ac:dyDescent="0.2">
      <c r="Q18041" s="92" t="s">
        <v>50</v>
      </c>
      <c r="BF18041" s="101" t="s">
        <v>58</v>
      </c>
      <c r="BK18041" s="98" t="s">
        <v>70</v>
      </c>
    </row>
    <row r="18042" spans="17:63" ht="29.25" customHeight="1" x14ac:dyDescent="0.2">
      <c r="Q18042" s="92" t="s">
        <v>50</v>
      </c>
      <c r="BF18042" s="101" t="s">
        <v>58</v>
      </c>
      <c r="BK18042" s="98" t="s">
        <v>70</v>
      </c>
    </row>
    <row r="18043" spans="17:63" ht="29.25" customHeight="1" x14ac:dyDescent="0.2">
      <c r="Q18043" s="92" t="s">
        <v>50</v>
      </c>
      <c r="BF18043" s="101" t="s">
        <v>58</v>
      </c>
      <c r="BK18043" s="98" t="s">
        <v>70</v>
      </c>
    </row>
    <row r="18044" spans="17:63" ht="29.25" customHeight="1" x14ac:dyDescent="0.2">
      <c r="Q18044" s="92" t="s">
        <v>50</v>
      </c>
      <c r="BF18044" s="101" t="s">
        <v>58</v>
      </c>
      <c r="BK18044" s="98" t="s">
        <v>70</v>
      </c>
    </row>
    <row r="18045" spans="17:63" ht="29.25" customHeight="1" x14ac:dyDescent="0.2">
      <c r="Q18045" s="92" t="s">
        <v>50</v>
      </c>
      <c r="BF18045" s="101" t="s">
        <v>58</v>
      </c>
      <c r="BK18045" s="98" t="s">
        <v>70</v>
      </c>
    </row>
    <row r="18046" spans="17:63" ht="29.25" customHeight="1" x14ac:dyDescent="0.2">
      <c r="Q18046" s="92" t="s">
        <v>50</v>
      </c>
      <c r="BF18046" s="101" t="s">
        <v>58</v>
      </c>
      <c r="BK18046" s="98" t="s">
        <v>70</v>
      </c>
    </row>
    <row r="18047" spans="17:63" ht="29.25" customHeight="1" x14ac:dyDescent="0.2">
      <c r="Q18047" s="92" t="s">
        <v>50</v>
      </c>
      <c r="BF18047" s="101" t="s">
        <v>58</v>
      </c>
      <c r="BK18047" s="98" t="s">
        <v>70</v>
      </c>
    </row>
    <row r="18048" spans="17:63" ht="29.25" customHeight="1" x14ac:dyDescent="0.2">
      <c r="Q18048" s="92" t="s">
        <v>50</v>
      </c>
      <c r="BF18048" s="101" t="s">
        <v>58</v>
      </c>
      <c r="BK18048" s="98" t="s">
        <v>70</v>
      </c>
    </row>
    <row r="18049" spans="17:63" ht="29.25" customHeight="1" x14ac:dyDescent="0.2">
      <c r="Q18049" s="92" t="s">
        <v>50</v>
      </c>
      <c r="BF18049" s="101" t="s">
        <v>58</v>
      </c>
      <c r="BK18049" s="98" t="s">
        <v>70</v>
      </c>
    </row>
    <row r="18050" spans="17:63" ht="29.25" customHeight="1" x14ac:dyDescent="0.2">
      <c r="Q18050" s="92" t="s">
        <v>50</v>
      </c>
      <c r="BF18050" s="101" t="s">
        <v>58</v>
      </c>
      <c r="BK18050" s="98" t="s">
        <v>70</v>
      </c>
    </row>
    <row r="18051" spans="17:63" ht="29.25" customHeight="1" x14ac:dyDescent="0.2">
      <c r="Q18051" s="92" t="s">
        <v>50</v>
      </c>
      <c r="BF18051" s="101" t="s">
        <v>58</v>
      </c>
      <c r="BK18051" s="98" t="s">
        <v>70</v>
      </c>
    </row>
    <row r="18052" spans="17:63" ht="29.25" customHeight="1" x14ac:dyDescent="0.2">
      <c r="Q18052" s="92" t="s">
        <v>50</v>
      </c>
      <c r="BF18052" s="101" t="s">
        <v>58</v>
      </c>
      <c r="BK18052" s="98" t="s">
        <v>70</v>
      </c>
    </row>
    <row r="18053" spans="17:63" ht="29.25" customHeight="1" x14ac:dyDescent="0.2">
      <c r="Q18053" s="92" t="s">
        <v>50</v>
      </c>
      <c r="BF18053" s="101" t="s">
        <v>58</v>
      </c>
      <c r="BK18053" s="98" t="s">
        <v>70</v>
      </c>
    </row>
    <row r="18054" spans="17:63" ht="29.25" customHeight="1" x14ac:dyDescent="0.2">
      <c r="Q18054" s="92" t="s">
        <v>50</v>
      </c>
      <c r="BF18054" s="101" t="s">
        <v>58</v>
      </c>
      <c r="BK18054" s="98" t="s">
        <v>70</v>
      </c>
    </row>
    <row r="18055" spans="17:63" ht="29.25" customHeight="1" x14ac:dyDescent="0.2">
      <c r="Q18055" s="92" t="s">
        <v>50</v>
      </c>
      <c r="BF18055" s="101" t="s">
        <v>58</v>
      </c>
      <c r="BK18055" s="98" t="s">
        <v>70</v>
      </c>
    </row>
    <row r="18056" spans="17:63" ht="29.25" customHeight="1" x14ac:dyDescent="0.2">
      <c r="Q18056" s="92" t="s">
        <v>50</v>
      </c>
      <c r="BF18056" s="101" t="s">
        <v>58</v>
      </c>
      <c r="BK18056" s="98" t="s">
        <v>70</v>
      </c>
    </row>
    <row r="18057" spans="17:63" ht="29.25" customHeight="1" x14ac:dyDescent="0.2">
      <c r="Q18057" s="92" t="s">
        <v>50</v>
      </c>
      <c r="BF18057" s="101" t="s">
        <v>58</v>
      </c>
      <c r="BK18057" s="98" t="s">
        <v>70</v>
      </c>
    </row>
    <row r="18058" spans="17:63" ht="29.25" customHeight="1" x14ac:dyDescent="0.2">
      <c r="Q18058" s="92" t="s">
        <v>50</v>
      </c>
      <c r="BF18058" s="101" t="s">
        <v>58</v>
      </c>
      <c r="BK18058" s="98" t="s">
        <v>70</v>
      </c>
    </row>
    <row r="18059" spans="17:63" ht="29.25" customHeight="1" x14ac:dyDescent="0.2">
      <c r="Q18059" s="92" t="s">
        <v>50</v>
      </c>
      <c r="BF18059" s="101" t="s">
        <v>58</v>
      </c>
      <c r="BK18059" s="98" t="s">
        <v>70</v>
      </c>
    </row>
    <row r="18060" spans="17:63" ht="29.25" customHeight="1" x14ac:dyDescent="0.2">
      <c r="Q18060" s="92" t="s">
        <v>50</v>
      </c>
      <c r="BF18060" s="101" t="s">
        <v>58</v>
      </c>
      <c r="BK18060" s="98" t="s">
        <v>70</v>
      </c>
    </row>
    <row r="18061" spans="17:63" ht="29.25" customHeight="1" x14ac:dyDescent="0.2">
      <c r="Q18061" s="92" t="s">
        <v>50</v>
      </c>
      <c r="BF18061" s="101" t="s">
        <v>58</v>
      </c>
      <c r="BK18061" s="98" t="s">
        <v>70</v>
      </c>
    </row>
    <row r="18062" spans="17:63" ht="29.25" customHeight="1" x14ac:dyDescent="0.2">
      <c r="Q18062" s="92" t="s">
        <v>50</v>
      </c>
      <c r="BF18062" s="101" t="s">
        <v>58</v>
      </c>
      <c r="BK18062" s="98" t="s">
        <v>70</v>
      </c>
    </row>
    <row r="18063" spans="17:63" ht="29.25" customHeight="1" x14ac:dyDescent="0.2">
      <c r="Q18063" s="92" t="s">
        <v>50</v>
      </c>
      <c r="BF18063" s="101" t="s">
        <v>58</v>
      </c>
      <c r="BK18063" s="98" t="s">
        <v>70</v>
      </c>
    </row>
    <row r="18064" spans="17:63" ht="29.25" customHeight="1" x14ac:dyDescent="0.2">
      <c r="Q18064" s="92" t="s">
        <v>50</v>
      </c>
      <c r="BF18064" s="101" t="s">
        <v>58</v>
      </c>
      <c r="BK18064" s="98" t="s">
        <v>70</v>
      </c>
    </row>
    <row r="18065" spans="17:63" ht="29.25" customHeight="1" x14ac:dyDescent="0.2">
      <c r="Q18065" s="92" t="s">
        <v>50</v>
      </c>
      <c r="BF18065" s="101" t="s">
        <v>58</v>
      </c>
      <c r="BK18065" s="98" t="s">
        <v>70</v>
      </c>
    </row>
    <row r="18066" spans="17:63" ht="29.25" customHeight="1" x14ac:dyDescent="0.2">
      <c r="Q18066" s="92" t="s">
        <v>50</v>
      </c>
      <c r="BF18066" s="101" t="s">
        <v>58</v>
      </c>
      <c r="BK18066" s="98" t="s">
        <v>70</v>
      </c>
    </row>
    <row r="18067" spans="17:63" ht="29.25" customHeight="1" x14ac:dyDescent="0.2">
      <c r="Q18067" s="92" t="s">
        <v>50</v>
      </c>
      <c r="BF18067" s="101" t="s">
        <v>58</v>
      </c>
      <c r="BK18067" s="98" t="s">
        <v>70</v>
      </c>
    </row>
    <row r="18068" spans="17:63" ht="29.25" customHeight="1" x14ac:dyDescent="0.2">
      <c r="Q18068" s="92" t="s">
        <v>50</v>
      </c>
      <c r="BF18068" s="101" t="s">
        <v>58</v>
      </c>
      <c r="BK18068" s="98" t="s">
        <v>70</v>
      </c>
    </row>
    <row r="18069" spans="17:63" ht="29.25" customHeight="1" x14ac:dyDescent="0.2">
      <c r="Q18069" s="92" t="s">
        <v>50</v>
      </c>
      <c r="BF18069" s="101" t="s">
        <v>58</v>
      </c>
      <c r="BK18069" s="98" t="s">
        <v>70</v>
      </c>
    </row>
    <row r="18070" spans="17:63" ht="29.25" customHeight="1" x14ac:dyDescent="0.2">
      <c r="Q18070" s="92" t="s">
        <v>50</v>
      </c>
      <c r="BF18070" s="101" t="s">
        <v>58</v>
      </c>
      <c r="BK18070" s="98" t="s">
        <v>70</v>
      </c>
    </row>
    <row r="18071" spans="17:63" ht="29.25" customHeight="1" x14ac:dyDescent="0.2">
      <c r="Q18071" s="92" t="s">
        <v>50</v>
      </c>
      <c r="BF18071" s="101" t="s">
        <v>58</v>
      </c>
      <c r="BK18071" s="98" t="s">
        <v>70</v>
      </c>
    </row>
    <row r="18072" spans="17:63" ht="29.25" customHeight="1" x14ac:dyDescent="0.2">
      <c r="Q18072" s="92" t="s">
        <v>50</v>
      </c>
      <c r="BF18072" s="101" t="s">
        <v>58</v>
      </c>
      <c r="BK18072" s="98" t="s">
        <v>70</v>
      </c>
    </row>
    <row r="18073" spans="17:63" ht="29.25" customHeight="1" x14ac:dyDescent="0.2">
      <c r="Q18073" s="92" t="s">
        <v>50</v>
      </c>
      <c r="BF18073" s="101" t="s">
        <v>58</v>
      </c>
      <c r="BK18073" s="98" t="s">
        <v>70</v>
      </c>
    </row>
    <row r="18074" spans="17:63" ht="29.25" customHeight="1" x14ac:dyDescent="0.2">
      <c r="Q18074" s="92" t="s">
        <v>50</v>
      </c>
      <c r="BF18074" s="101" t="s">
        <v>58</v>
      </c>
      <c r="BK18074" s="98" t="s">
        <v>70</v>
      </c>
    </row>
    <row r="18075" spans="17:63" ht="29.25" customHeight="1" x14ac:dyDescent="0.2">
      <c r="Q18075" s="92" t="s">
        <v>50</v>
      </c>
      <c r="BF18075" s="101" t="s">
        <v>58</v>
      </c>
      <c r="BK18075" s="98" t="s">
        <v>70</v>
      </c>
    </row>
    <row r="18076" spans="17:63" ht="29.25" customHeight="1" x14ac:dyDescent="0.2">
      <c r="Q18076" s="92" t="s">
        <v>50</v>
      </c>
      <c r="BF18076" s="101" t="s">
        <v>58</v>
      </c>
      <c r="BK18076" s="98" t="s">
        <v>70</v>
      </c>
    </row>
    <row r="18077" spans="17:63" ht="29.25" customHeight="1" x14ac:dyDescent="0.2">
      <c r="Q18077" s="92" t="s">
        <v>50</v>
      </c>
      <c r="BF18077" s="101" t="s">
        <v>58</v>
      </c>
      <c r="BK18077" s="98" t="s">
        <v>70</v>
      </c>
    </row>
    <row r="18078" spans="17:63" ht="29.25" customHeight="1" x14ac:dyDescent="0.2">
      <c r="Q18078" s="92" t="s">
        <v>50</v>
      </c>
      <c r="BF18078" s="101" t="s">
        <v>58</v>
      </c>
      <c r="BK18078" s="98" t="s">
        <v>70</v>
      </c>
    </row>
    <row r="18079" spans="17:63" ht="29.25" customHeight="1" x14ac:dyDescent="0.2">
      <c r="Q18079" s="92" t="s">
        <v>50</v>
      </c>
      <c r="BF18079" s="101" t="s">
        <v>58</v>
      </c>
      <c r="BK18079" s="98" t="s">
        <v>70</v>
      </c>
    </row>
    <row r="18080" spans="17:63" ht="29.25" customHeight="1" x14ac:dyDescent="0.2">
      <c r="Q18080" s="92" t="s">
        <v>50</v>
      </c>
      <c r="BF18080" s="101" t="s">
        <v>58</v>
      </c>
      <c r="BK18080" s="98" t="s">
        <v>70</v>
      </c>
    </row>
    <row r="18081" spans="17:63" ht="29.25" customHeight="1" x14ac:dyDescent="0.2">
      <c r="Q18081" s="92" t="s">
        <v>50</v>
      </c>
      <c r="BF18081" s="101" t="s">
        <v>58</v>
      </c>
      <c r="BK18081" s="98" t="s">
        <v>70</v>
      </c>
    </row>
    <row r="18082" spans="17:63" ht="29.25" customHeight="1" x14ac:dyDescent="0.2">
      <c r="Q18082" s="92" t="s">
        <v>50</v>
      </c>
      <c r="BF18082" s="101" t="s">
        <v>58</v>
      </c>
      <c r="BK18082" s="98" t="s">
        <v>70</v>
      </c>
    </row>
    <row r="18083" spans="17:63" ht="29.25" customHeight="1" x14ac:dyDescent="0.2">
      <c r="Q18083" s="92" t="s">
        <v>50</v>
      </c>
      <c r="BF18083" s="101" t="s">
        <v>58</v>
      </c>
      <c r="BK18083" s="98" t="s">
        <v>70</v>
      </c>
    </row>
    <row r="18084" spans="17:63" ht="29.25" customHeight="1" x14ac:dyDescent="0.2">
      <c r="Q18084" s="92" t="s">
        <v>50</v>
      </c>
      <c r="BF18084" s="101" t="s">
        <v>58</v>
      </c>
      <c r="BK18084" s="98" t="s">
        <v>70</v>
      </c>
    </row>
    <row r="18085" spans="17:63" ht="29.25" customHeight="1" x14ac:dyDescent="0.2">
      <c r="Q18085" s="92" t="s">
        <v>50</v>
      </c>
      <c r="BF18085" s="101" t="s">
        <v>58</v>
      </c>
      <c r="BK18085" s="98" t="s">
        <v>70</v>
      </c>
    </row>
    <row r="18086" spans="17:63" ht="29.25" customHeight="1" x14ac:dyDescent="0.2">
      <c r="Q18086" s="92" t="s">
        <v>50</v>
      </c>
      <c r="BF18086" s="101" t="s">
        <v>58</v>
      </c>
      <c r="BK18086" s="98" t="s">
        <v>70</v>
      </c>
    </row>
    <row r="18087" spans="17:63" ht="29.25" customHeight="1" x14ac:dyDescent="0.2">
      <c r="Q18087" s="92" t="s">
        <v>50</v>
      </c>
      <c r="BF18087" s="101" t="s">
        <v>58</v>
      </c>
      <c r="BK18087" s="98" t="s">
        <v>70</v>
      </c>
    </row>
    <row r="18088" spans="17:63" ht="29.25" customHeight="1" x14ac:dyDescent="0.2">
      <c r="Q18088" s="92" t="s">
        <v>50</v>
      </c>
      <c r="BF18088" s="101" t="s">
        <v>58</v>
      </c>
      <c r="BK18088" s="98" t="s">
        <v>70</v>
      </c>
    </row>
    <row r="18089" spans="17:63" ht="29.25" customHeight="1" x14ac:dyDescent="0.2">
      <c r="Q18089" s="92" t="s">
        <v>50</v>
      </c>
      <c r="BF18089" s="101" t="s">
        <v>58</v>
      </c>
      <c r="BK18089" s="98" t="s">
        <v>70</v>
      </c>
    </row>
    <row r="18090" spans="17:63" ht="29.25" customHeight="1" x14ac:dyDescent="0.2">
      <c r="Q18090" s="92" t="s">
        <v>50</v>
      </c>
      <c r="BF18090" s="101" t="s">
        <v>58</v>
      </c>
      <c r="BK18090" s="98" t="s">
        <v>70</v>
      </c>
    </row>
    <row r="18091" spans="17:63" ht="29.25" customHeight="1" x14ac:dyDescent="0.2">
      <c r="Q18091" s="92" t="s">
        <v>50</v>
      </c>
      <c r="BF18091" s="101" t="s">
        <v>58</v>
      </c>
      <c r="BK18091" s="98" t="s">
        <v>70</v>
      </c>
    </row>
    <row r="18092" spans="17:63" ht="29.25" customHeight="1" x14ac:dyDescent="0.2">
      <c r="Q18092" s="92" t="s">
        <v>50</v>
      </c>
      <c r="BF18092" s="101" t="s">
        <v>58</v>
      </c>
      <c r="BK18092" s="98" t="s">
        <v>70</v>
      </c>
    </row>
    <row r="18093" spans="17:63" ht="29.25" customHeight="1" x14ac:dyDescent="0.2">
      <c r="Q18093" s="92" t="s">
        <v>50</v>
      </c>
      <c r="BF18093" s="101" t="s">
        <v>58</v>
      </c>
      <c r="BK18093" s="98" t="s">
        <v>70</v>
      </c>
    </row>
    <row r="18094" spans="17:63" ht="29.25" customHeight="1" x14ac:dyDescent="0.2">
      <c r="Q18094" s="92" t="s">
        <v>50</v>
      </c>
      <c r="BF18094" s="101" t="s">
        <v>58</v>
      </c>
      <c r="BK18094" s="98" t="s">
        <v>70</v>
      </c>
    </row>
    <row r="18095" spans="17:63" ht="29.25" customHeight="1" x14ac:dyDescent="0.2">
      <c r="Q18095" s="92" t="s">
        <v>50</v>
      </c>
      <c r="BF18095" s="101" t="s">
        <v>58</v>
      </c>
      <c r="BK18095" s="98" t="s">
        <v>70</v>
      </c>
    </row>
    <row r="18096" spans="17:63" ht="29.25" customHeight="1" x14ac:dyDescent="0.2">
      <c r="Q18096" s="92" t="s">
        <v>50</v>
      </c>
      <c r="BF18096" s="101" t="s">
        <v>58</v>
      </c>
      <c r="BK18096" s="98" t="s">
        <v>70</v>
      </c>
    </row>
    <row r="18097" spans="17:63" ht="29.25" customHeight="1" x14ac:dyDescent="0.2">
      <c r="Q18097" s="92" t="s">
        <v>50</v>
      </c>
      <c r="BF18097" s="101" t="s">
        <v>58</v>
      </c>
      <c r="BK18097" s="98" t="s">
        <v>70</v>
      </c>
    </row>
    <row r="18098" spans="17:63" ht="29.25" customHeight="1" x14ac:dyDescent="0.2">
      <c r="Q18098" s="92" t="s">
        <v>50</v>
      </c>
      <c r="BF18098" s="101" t="s">
        <v>58</v>
      </c>
      <c r="BK18098" s="98" t="s">
        <v>70</v>
      </c>
    </row>
    <row r="18099" spans="17:63" ht="29.25" customHeight="1" x14ac:dyDescent="0.2">
      <c r="Q18099" s="92" t="s">
        <v>50</v>
      </c>
      <c r="BF18099" s="101" t="s">
        <v>58</v>
      </c>
      <c r="BK18099" s="98" t="s">
        <v>70</v>
      </c>
    </row>
    <row r="18100" spans="17:63" ht="29.25" customHeight="1" x14ac:dyDescent="0.2">
      <c r="Q18100" s="92" t="s">
        <v>50</v>
      </c>
      <c r="BF18100" s="101" t="s">
        <v>58</v>
      </c>
      <c r="BK18100" s="98" t="s">
        <v>70</v>
      </c>
    </row>
    <row r="18101" spans="17:63" ht="29.25" customHeight="1" x14ac:dyDescent="0.2">
      <c r="Q18101" s="92" t="s">
        <v>50</v>
      </c>
      <c r="BF18101" s="101" t="s">
        <v>58</v>
      </c>
      <c r="BK18101" s="98" t="s">
        <v>70</v>
      </c>
    </row>
    <row r="18102" spans="17:63" ht="29.25" customHeight="1" x14ac:dyDescent="0.2">
      <c r="Q18102" s="92" t="s">
        <v>50</v>
      </c>
      <c r="BF18102" s="101" t="s">
        <v>58</v>
      </c>
      <c r="BK18102" s="98" t="s">
        <v>70</v>
      </c>
    </row>
    <row r="18103" spans="17:63" ht="29.25" customHeight="1" x14ac:dyDescent="0.2">
      <c r="Q18103" s="92" t="s">
        <v>50</v>
      </c>
      <c r="BF18103" s="101" t="s">
        <v>58</v>
      </c>
      <c r="BK18103" s="98" t="s">
        <v>70</v>
      </c>
    </row>
    <row r="18104" spans="17:63" ht="29.25" customHeight="1" x14ac:dyDescent="0.2">
      <c r="Q18104" s="92" t="s">
        <v>50</v>
      </c>
      <c r="BF18104" s="101" t="s">
        <v>58</v>
      </c>
      <c r="BK18104" s="98" t="s">
        <v>70</v>
      </c>
    </row>
    <row r="18105" spans="17:63" ht="29.25" customHeight="1" x14ac:dyDescent="0.2">
      <c r="Q18105" s="92" t="s">
        <v>50</v>
      </c>
      <c r="BF18105" s="101" t="s">
        <v>58</v>
      </c>
      <c r="BK18105" s="98" t="s">
        <v>70</v>
      </c>
    </row>
    <row r="18106" spans="17:63" ht="29.25" customHeight="1" x14ac:dyDescent="0.2">
      <c r="Q18106" s="92" t="s">
        <v>50</v>
      </c>
      <c r="BF18106" s="101" t="s">
        <v>58</v>
      </c>
      <c r="BK18106" s="98" t="s">
        <v>70</v>
      </c>
    </row>
    <row r="18107" spans="17:63" ht="29.25" customHeight="1" x14ac:dyDescent="0.2">
      <c r="Q18107" s="92" t="s">
        <v>50</v>
      </c>
      <c r="BF18107" s="101" t="s">
        <v>58</v>
      </c>
      <c r="BK18107" s="98" t="s">
        <v>70</v>
      </c>
    </row>
    <row r="18108" spans="17:63" ht="29.25" customHeight="1" x14ac:dyDescent="0.2">
      <c r="Q18108" s="92" t="s">
        <v>50</v>
      </c>
      <c r="BF18108" s="101" t="s">
        <v>58</v>
      </c>
      <c r="BK18108" s="98" t="s">
        <v>70</v>
      </c>
    </row>
    <row r="18109" spans="17:63" ht="29.25" customHeight="1" x14ac:dyDescent="0.2">
      <c r="Q18109" s="92" t="s">
        <v>50</v>
      </c>
      <c r="BF18109" s="101" t="s">
        <v>58</v>
      </c>
      <c r="BK18109" s="98" t="s">
        <v>70</v>
      </c>
    </row>
    <row r="18110" spans="17:63" ht="29.25" customHeight="1" x14ac:dyDescent="0.2">
      <c r="Q18110" s="92" t="s">
        <v>50</v>
      </c>
      <c r="BF18110" s="101" t="s">
        <v>58</v>
      </c>
      <c r="BK18110" s="98" t="s">
        <v>70</v>
      </c>
    </row>
    <row r="18111" spans="17:63" ht="29.25" customHeight="1" x14ac:dyDescent="0.2">
      <c r="Q18111" s="92" t="s">
        <v>50</v>
      </c>
      <c r="BF18111" s="101" t="s">
        <v>58</v>
      </c>
      <c r="BK18111" s="98" t="s">
        <v>70</v>
      </c>
    </row>
    <row r="18112" spans="17:63" ht="29.25" customHeight="1" x14ac:dyDescent="0.2">
      <c r="Q18112" s="92" t="s">
        <v>50</v>
      </c>
      <c r="BF18112" s="101" t="s">
        <v>58</v>
      </c>
      <c r="BK18112" s="98" t="s">
        <v>70</v>
      </c>
    </row>
    <row r="18113" spans="17:63" ht="29.25" customHeight="1" x14ac:dyDescent="0.2">
      <c r="Q18113" s="92" t="s">
        <v>50</v>
      </c>
      <c r="BF18113" s="101" t="s">
        <v>58</v>
      </c>
      <c r="BK18113" s="98" t="s">
        <v>70</v>
      </c>
    </row>
    <row r="18114" spans="17:63" ht="29.25" customHeight="1" x14ac:dyDescent="0.2">
      <c r="Q18114" s="92" t="s">
        <v>50</v>
      </c>
      <c r="BF18114" s="101" t="s">
        <v>58</v>
      </c>
      <c r="BK18114" s="98" t="s">
        <v>70</v>
      </c>
    </row>
    <row r="18115" spans="17:63" ht="29.25" customHeight="1" x14ac:dyDescent="0.2">
      <c r="Q18115" s="92" t="s">
        <v>50</v>
      </c>
      <c r="BF18115" s="101" t="s">
        <v>58</v>
      </c>
      <c r="BK18115" s="98" t="s">
        <v>70</v>
      </c>
    </row>
    <row r="18116" spans="17:63" ht="29.25" customHeight="1" x14ac:dyDescent="0.2">
      <c r="Q18116" s="92" t="s">
        <v>50</v>
      </c>
      <c r="BF18116" s="101" t="s">
        <v>58</v>
      </c>
      <c r="BK18116" s="98" t="s">
        <v>70</v>
      </c>
    </row>
    <row r="18117" spans="17:63" ht="29.25" customHeight="1" x14ac:dyDescent="0.2">
      <c r="Q18117" s="92" t="s">
        <v>50</v>
      </c>
      <c r="BF18117" s="101" t="s">
        <v>58</v>
      </c>
      <c r="BK18117" s="98" t="s">
        <v>70</v>
      </c>
    </row>
    <row r="18118" spans="17:63" ht="29.25" customHeight="1" x14ac:dyDescent="0.2">
      <c r="Q18118" s="92" t="s">
        <v>50</v>
      </c>
      <c r="BF18118" s="101" t="s">
        <v>58</v>
      </c>
      <c r="BK18118" s="98" t="s">
        <v>70</v>
      </c>
    </row>
    <row r="18119" spans="17:63" ht="29.25" customHeight="1" x14ac:dyDescent="0.2">
      <c r="Q18119" s="92" t="s">
        <v>50</v>
      </c>
      <c r="BF18119" s="101" t="s">
        <v>58</v>
      </c>
      <c r="BK18119" s="98" t="s">
        <v>70</v>
      </c>
    </row>
    <row r="18120" spans="17:63" ht="29.25" customHeight="1" x14ac:dyDescent="0.2">
      <c r="Q18120" s="92" t="s">
        <v>50</v>
      </c>
      <c r="BF18120" s="101" t="s">
        <v>58</v>
      </c>
      <c r="BK18120" s="98" t="s">
        <v>70</v>
      </c>
    </row>
    <row r="18121" spans="17:63" ht="29.25" customHeight="1" x14ac:dyDescent="0.2">
      <c r="Q18121" s="92" t="s">
        <v>50</v>
      </c>
      <c r="BF18121" s="101" t="s">
        <v>58</v>
      </c>
      <c r="BK18121" s="98" t="s">
        <v>70</v>
      </c>
    </row>
    <row r="18122" spans="17:63" ht="29.25" customHeight="1" x14ac:dyDescent="0.2">
      <c r="Q18122" s="92" t="s">
        <v>50</v>
      </c>
      <c r="BF18122" s="101" t="s">
        <v>58</v>
      </c>
      <c r="BK18122" s="98" t="s">
        <v>70</v>
      </c>
    </row>
    <row r="18123" spans="17:63" ht="29.25" customHeight="1" x14ac:dyDescent="0.2">
      <c r="Q18123" s="92" t="s">
        <v>50</v>
      </c>
      <c r="BF18123" s="101" t="s">
        <v>58</v>
      </c>
      <c r="BK18123" s="98" t="s">
        <v>70</v>
      </c>
    </row>
    <row r="18124" spans="17:63" ht="29.25" customHeight="1" x14ac:dyDescent="0.2">
      <c r="Q18124" s="92" t="s">
        <v>50</v>
      </c>
      <c r="BF18124" s="101" t="s">
        <v>58</v>
      </c>
      <c r="BK18124" s="98" t="s">
        <v>70</v>
      </c>
    </row>
    <row r="18125" spans="17:63" ht="29.25" customHeight="1" x14ac:dyDescent="0.2">
      <c r="Q18125" s="92" t="s">
        <v>50</v>
      </c>
      <c r="BF18125" s="101" t="s">
        <v>58</v>
      </c>
      <c r="BK18125" s="98" t="s">
        <v>70</v>
      </c>
    </row>
    <row r="18126" spans="17:63" ht="29.25" customHeight="1" x14ac:dyDescent="0.2">
      <c r="Q18126" s="92" t="s">
        <v>50</v>
      </c>
      <c r="BF18126" s="101" t="s">
        <v>58</v>
      </c>
      <c r="BK18126" s="98" t="s">
        <v>70</v>
      </c>
    </row>
    <row r="18127" spans="17:63" ht="29.25" customHeight="1" x14ac:dyDescent="0.2">
      <c r="Q18127" s="92" t="s">
        <v>50</v>
      </c>
      <c r="BF18127" s="101" t="s">
        <v>58</v>
      </c>
      <c r="BK18127" s="98" t="s">
        <v>70</v>
      </c>
    </row>
    <row r="18128" spans="17:63" ht="29.25" customHeight="1" x14ac:dyDescent="0.2">
      <c r="Q18128" s="92" t="s">
        <v>50</v>
      </c>
      <c r="BF18128" s="101" t="s">
        <v>58</v>
      </c>
      <c r="BK18128" s="98" t="s">
        <v>70</v>
      </c>
    </row>
    <row r="18129" spans="17:63" ht="29.25" customHeight="1" x14ac:dyDescent="0.2">
      <c r="Q18129" s="92" t="s">
        <v>50</v>
      </c>
      <c r="BF18129" s="101" t="s">
        <v>58</v>
      </c>
      <c r="BK18129" s="98" t="s">
        <v>70</v>
      </c>
    </row>
    <row r="18130" spans="17:63" ht="29.25" customHeight="1" x14ac:dyDescent="0.2">
      <c r="Q18130" s="92" t="s">
        <v>50</v>
      </c>
      <c r="BF18130" s="101" t="s">
        <v>58</v>
      </c>
      <c r="BK18130" s="98" t="s">
        <v>70</v>
      </c>
    </row>
    <row r="18131" spans="17:63" ht="29.25" customHeight="1" x14ac:dyDescent="0.2">
      <c r="Q18131" s="92" t="s">
        <v>50</v>
      </c>
      <c r="BF18131" s="101" t="s">
        <v>58</v>
      </c>
      <c r="BK18131" s="98" t="s">
        <v>70</v>
      </c>
    </row>
    <row r="18132" spans="17:63" ht="29.25" customHeight="1" x14ac:dyDescent="0.2">
      <c r="Q18132" s="92" t="s">
        <v>50</v>
      </c>
      <c r="BF18132" s="101" t="s">
        <v>58</v>
      </c>
      <c r="BK18132" s="98" t="s">
        <v>70</v>
      </c>
    </row>
    <row r="18133" spans="17:63" ht="29.25" customHeight="1" x14ac:dyDescent="0.2">
      <c r="Q18133" s="92" t="s">
        <v>50</v>
      </c>
      <c r="BF18133" s="101" t="s">
        <v>58</v>
      </c>
      <c r="BK18133" s="98" t="s">
        <v>70</v>
      </c>
    </row>
    <row r="18134" spans="17:63" ht="29.25" customHeight="1" x14ac:dyDescent="0.2">
      <c r="Q18134" s="92" t="s">
        <v>50</v>
      </c>
      <c r="BF18134" s="101" t="s">
        <v>58</v>
      </c>
      <c r="BK18134" s="98" t="s">
        <v>70</v>
      </c>
    </row>
    <row r="18135" spans="17:63" ht="29.25" customHeight="1" x14ac:dyDescent="0.2">
      <c r="Q18135" s="92" t="s">
        <v>50</v>
      </c>
      <c r="BF18135" s="101" t="s">
        <v>58</v>
      </c>
      <c r="BK18135" s="98" t="s">
        <v>70</v>
      </c>
    </row>
    <row r="18136" spans="17:63" ht="29.25" customHeight="1" x14ac:dyDescent="0.2">
      <c r="Q18136" s="92" t="s">
        <v>50</v>
      </c>
      <c r="BF18136" s="101" t="s">
        <v>58</v>
      </c>
      <c r="BK18136" s="98" t="s">
        <v>70</v>
      </c>
    </row>
    <row r="18137" spans="17:63" ht="29.25" customHeight="1" x14ac:dyDescent="0.2">
      <c r="Q18137" s="92" t="s">
        <v>50</v>
      </c>
      <c r="BF18137" s="101" t="s">
        <v>58</v>
      </c>
      <c r="BK18137" s="98" t="s">
        <v>70</v>
      </c>
    </row>
    <row r="18138" spans="17:63" ht="29.25" customHeight="1" x14ac:dyDescent="0.2">
      <c r="Q18138" s="92" t="s">
        <v>50</v>
      </c>
      <c r="BF18138" s="101" t="s">
        <v>58</v>
      </c>
      <c r="BK18138" s="98" t="s">
        <v>70</v>
      </c>
    </row>
    <row r="18139" spans="17:63" ht="29.25" customHeight="1" x14ac:dyDescent="0.2">
      <c r="Q18139" s="92" t="s">
        <v>50</v>
      </c>
      <c r="BF18139" s="101" t="s">
        <v>58</v>
      </c>
      <c r="BK18139" s="98" t="s">
        <v>70</v>
      </c>
    </row>
    <row r="18140" spans="17:63" ht="29.25" customHeight="1" x14ac:dyDescent="0.2">
      <c r="Q18140" s="92" t="s">
        <v>50</v>
      </c>
      <c r="BF18140" s="101" t="s">
        <v>58</v>
      </c>
      <c r="BK18140" s="98" t="s">
        <v>70</v>
      </c>
    </row>
    <row r="18141" spans="17:63" ht="29.25" customHeight="1" x14ac:dyDescent="0.2">
      <c r="Q18141" s="92" t="s">
        <v>50</v>
      </c>
      <c r="BF18141" s="101" t="s">
        <v>58</v>
      </c>
      <c r="BK18141" s="98" t="s">
        <v>70</v>
      </c>
    </row>
    <row r="18142" spans="17:63" ht="29.25" customHeight="1" x14ac:dyDescent="0.2">
      <c r="Q18142" s="92" t="s">
        <v>50</v>
      </c>
      <c r="BF18142" s="101" t="s">
        <v>58</v>
      </c>
      <c r="BK18142" s="98" t="s">
        <v>70</v>
      </c>
    </row>
    <row r="18143" spans="17:63" ht="29.25" customHeight="1" x14ac:dyDescent="0.2">
      <c r="Q18143" s="92" t="s">
        <v>50</v>
      </c>
      <c r="BF18143" s="101" t="s">
        <v>58</v>
      </c>
      <c r="BK18143" s="98" t="s">
        <v>70</v>
      </c>
    </row>
    <row r="18144" spans="17:63" ht="29.25" customHeight="1" x14ac:dyDescent="0.2">
      <c r="Q18144" s="92" t="s">
        <v>50</v>
      </c>
      <c r="BF18144" s="101" t="s">
        <v>58</v>
      </c>
      <c r="BK18144" s="98" t="s">
        <v>70</v>
      </c>
    </row>
    <row r="18145" spans="17:63" ht="29.25" customHeight="1" x14ac:dyDescent="0.2">
      <c r="Q18145" s="92" t="s">
        <v>50</v>
      </c>
      <c r="BF18145" s="101" t="s">
        <v>58</v>
      </c>
      <c r="BK18145" s="98" t="s">
        <v>70</v>
      </c>
    </row>
    <row r="18146" spans="17:63" ht="29.25" customHeight="1" x14ac:dyDescent="0.2">
      <c r="Q18146" s="92" t="s">
        <v>50</v>
      </c>
      <c r="BF18146" s="101" t="s">
        <v>58</v>
      </c>
      <c r="BK18146" s="98" t="s">
        <v>70</v>
      </c>
    </row>
    <row r="18147" spans="17:63" ht="29.25" customHeight="1" x14ac:dyDescent="0.2">
      <c r="Q18147" s="92" t="s">
        <v>50</v>
      </c>
      <c r="BF18147" s="101" t="s">
        <v>58</v>
      </c>
      <c r="BK18147" s="98" t="s">
        <v>70</v>
      </c>
    </row>
    <row r="18148" spans="17:63" ht="29.25" customHeight="1" x14ac:dyDescent="0.2">
      <c r="Q18148" s="92" t="s">
        <v>50</v>
      </c>
      <c r="BF18148" s="101" t="s">
        <v>58</v>
      </c>
      <c r="BK18148" s="98" t="s">
        <v>70</v>
      </c>
    </row>
    <row r="18149" spans="17:63" ht="29.25" customHeight="1" x14ac:dyDescent="0.2">
      <c r="Q18149" s="92" t="s">
        <v>50</v>
      </c>
      <c r="BF18149" s="101" t="s">
        <v>58</v>
      </c>
      <c r="BK18149" s="98" t="s">
        <v>70</v>
      </c>
    </row>
    <row r="18150" spans="17:63" ht="29.25" customHeight="1" x14ac:dyDescent="0.2">
      <c r="Q18150" s="92" t="s">
        <v>50</v>
      </c>
      <c r="BF18150" s="101" t="s">
        <v>58</v>
      </c>
      <c r="BK18150" s="98" t="s">
        <v>70</v>
      </c>
    </row>
    <row r="18151" spans="17:63" ht="29.25" customHeight="1" x14ac:dyDescent="0.2">
      <c r="Q18151" s="92" t="s">
        <v>50</v>
      </c>
      <c r="BF18151" s="101" t="s">
        <v>58</v>
      </c>
      <c r="BK18151" s="98" t="s">
        <v>70</v>
      </c>
    </row>
    <row r="18152" spans="17:63" ht="29.25" customHeight="1" x14ac:dyDescent="0.2">
      <c r="Q18152" s="92" t="s">
        <v>50</v>
      </c>
      <c r="BF18152" s="101" t="s">
        <v>58</v>
      </c>
      <c r="BK18152" s="98" t="s">
        <v>70</v>
      </c>
    </row>
    <row r="18153" spans="17:63" ht="29.25" customHeight="1" x14ac:dyDescent="0.2">
      <c r="Q18153" s="92" t="s">
        <v>50</v>
      </c>
      <c r="BF18153" s="101" t="s">
        <v>58</v>
      </c>
      <c r="BK18153" s="98" t="s">
        <v>70</v>
      </c>
    </row>
    <row r="18154" spans="17:63" ht="29.25" customHeight="1" x14ac:dyDescent="0.2">
      <c r="Q18154" s="92" t="s">
        <v>50</v>
      </c>
      <c r="BF18154" s="101" t="s">
        <v>58</v>
      </c>
      <c r="BK18154" s="98" t="s">
        <v>70</v>
      </c>
    </row>
    <row r="18155" spans="17:63" ht="29.25" customHeight="1" x14ac:dyDescent="0.2">
      <c r="Q18155" s="92" t="s">
        <v>50</v>
      </c>
      <c r="BF18155" s="101" t="s">
        <v>58</v>
      </c>
      <c r="BK18155" s="98" t="s">
        <v>70</v>
      </c>
    </row>
    <row r="18156" spans="17:63" ht="29.25" customHeight="1" x14ac:dyDescent="0.2">
      <c r="Q18156" s="92" t="s">
        <v>50</v>
      </c>
      <c r="BF18156" s="101" t="s">
        <v>58</v>
      </c>
      <c r="BK18156" s="98" t="s">
        <v>70</v>
      </c>
    </row>
    <row r="18157" spans="17:63" ht="29.25" customHeight="1" x14ac:dyDescent="0.2">
      <c r="Q18157" s="92" t="s">
        <v>50</v>
      </c>
      <c r="BF18157" s="101" t="s">
        <v>58</v>
      </c>
      <c r="BK18157" s="98" t="s">
        <v>70</v>
      </c>
    </row>
    <row r="18158" spans="17:63" ht="29.25" customHeight="1" x14ac:dyDescent="0.2">
      <c r="Q18158" s="92" t="s">
        <v>50</v>
      </c>
      <c r="BF18158" s="101" t="s">
        <v>58</v>
      </c>
      <c r="BK18158" s="98" t="s">
        <v>70</v>
      </c>
    </row>
    <row r="18159" spans="17:63" ht="29.25" customHeight="1" x14ac:dyDescent="0.2">
      <c r="Q18159" s="92" t="s">
        <v>50</v>
      </c>
      <c r="BF18159" s="101" t="s">
        <v>58</v>
      </c>
      <c r="BK18159" s="98" t="s">
        <v>70</v>
      </c>
    </row>
    <row r="18160" spans="17:63" ht="29.25" customHeight="1" x14ac:dyDescent="0.2">
      <c r="Q18160" s="92" t="s">
        <v>50</v>
      </c>
      <c r="BF18160" s="101" t="s">
        <v>58</v>
      </c>
      <c r="BK18160" s="98" t="s">
        <v>70</v>
      </c>
    </row>
    <row r="18161" spans="17:63" ht="29.25" customHeight="1" x14ac:dyDescent="0.2">
      <c r="Q18161" s="92" t="s">
        <v>50</v>
      </c>
      <c r="BF18161" s="101" t="s">
        <v>58</v>
      </c>
      <c r="BK18161" s="98" t="s">
        <v>70</v>
      </c>
    </row>
    <row r="18162" spans="17:63" ht="29.25" customHeight="1" x14ac:dyDescent="0.2">
      <c r="Q18162" s="92" t="s">
        <v>50</v>
      </c>
      <c r="BF18162" s="101" t="s">
        <v>58</v>
      </c>
      <c r="BK18162" s="98" t="s">
        <v>70</v>
      </c>
    </row>
    <row r="18163" spans="17:63" ht="29.25" customHeight="1" x14ac:dyDescent="0.2">
      <c r="Q18163" s="92" t="s">
        <v>50</v>
      </c>
      <c r="BF18163" s="101" t="s">
        <v>58</v>
      </c>
      <c r="BK18163" s="98" t="s">
        <v>70</v>
      </c>
    </row>
    <row r="18164" spans="17:63" ht="29.25" customHeight="1" x14ac:dyDescent="0.2">
      <c r="Q18164" s="92" t="s">
        <v>50</v>
      </c>
      <c r="BF18164" s="101" t="s">
        <v>58</v>
      </c>
      <c r="BK18164" s="98" t="s">
        <v>70</v>
      </c>
    </row>
    <row r="18165" spans="17:63" ht="29.25" customHeight="1" x14ac:dyDescent="0.2">
      <c r="Q18165" s="92" t="s">
        <v>50</v>
      </c>
      <c r="BF18165" s="101" t="s">
        <v>58</v>
      </c>
      <c r="BK18165" s="98" t="s">
        <v>70</v>
      </c>
    </row>
    <row r="18166" spans="17:63" ht="29.25" customHeight="1" x14ac:dyDescent="0.2">
      <c r="Q18166" s="92" t="s">
        <v>50</v>
      </c>
      <c r="BF18166" s="101" t="s">
        <v>58</v>
      </c>
      <c r="BK18166" s="98" t="s">
        <v>70</v>
      </c>
    </row>
    <row r="18167" spans="17:63" ht="29.25" customHeight="1" x14ac:dyDescent="0.2">
      <c r="Q18167" s="92" t="s">
        <v>50</v>
      </c>
      <c r="BF18167" s="101" t="s">
        <v>58</v>
      </c>
      <c r="BK18167" s="98" t="s">
        <v>70</v>
      </c>
    </row>
    <row r="18168" spans="17:63" ht="29.25" customHeight="1" x14ac:dyDescent="0.2">
      <c r="Q18168" s="92" t="s">
        <v>50</v>
      </c>
      <c r="BF18168" s="101" t="s">
        <v>58</v>
      </c>
      <c r="BK18168" s="98" t="s">
        <v>70</v>
      </c>
    </row>
    <row r="18169" spans="17:63" ht="29.25" customHeight="1" x14ac:dyDescent="0.2">
      <c r="Q18169" s="92" t="s">
        <v>50</v>
      </c>
      <c r="BF18169" s="101" t="s">
        <v>58</v>
      </c>
      <c r="BK18169" s="98" t="s">
        <v>70</v>
      </c>
    </row>
    <row r="18170" spans="17:63" ht="29.25" customHeight="1" x14ac:dyDescent="0.2">
      <c r="Q18170" s="92" t="s">
        <v>50</v>
      </c>
      <c r="BF18170" s="101" t="s">
        <v>58</v>
      </c>
      <c r="BK18170" s="98" t="s">
        <v>70</v>
      </c>
    </row>
    <row r="18171" spans="17:63" ht="29.25" customHeight="1" x14ac:dyDescent="0.2">
      <c r="Q18171" s="92" t="s">
        <v>50</v>
      </c>
      <c r="BF18171" s="101" t="s">
        <v>58</v>
      </c>
      <c r="BK18171" s="98" t="s">
        <v>70</v>
      </c>
    </row>
    <row r="18172" spans="17:63" ht="29.25" customHeight="1" x14ac:dyDescent="0.2">
      <c r="Q18172" s="92" t="s">
        <v>50</v>
      </c>
      <c r="BF18172" s="101" t="s">
        <v>58</v>
      </c>
      <c r="BK18172" s="98" t="s">
        <v>70</v>
      </c>
    </row>
    <row r="18173" spans="17:63" ht="29.25" customHeight="1" x14ac:dyDescent="0.2">
      <c r="Q18173" s="92" t="s">
        <v>50</v>
      </c>
      <c r="BF18173" s="101" t="s">
        <v>58</v>
      </c>
      <c r="BK18173" s="98" t="s">
        <v>70</v>
      </c>
    </row>
    <row r="18174" spans="17:63" ht="29.25" customHeight="1" x14ac:dyDescent="0.2">
      <c r="Q18174" s="92" t="s">
        <v>50</v>
      </c>
      <c r="BF18174" s="101" t="s">
        <v>58</v>
      </c>
      <c r="BK18174" s="98" t="s">
        <v>70</v>
      </c>
    </row>
    <row r="18175" spans="17:63" ht="29.25" customHeight="1" x14ac:dyDescent="0.2">
      <c r="Q18175" s="92" t="s">
        <v>50</v>
      </c>
      <c r="BF18175" s="101" t="s">
        <v>58</v>
      </c>
      <c r="BK18175" s="98" t="s">
        <v>70</v>
      </c>
    </row>
    <row r="18176" spans="17:63" ht="29.25" customHeight="1" x14ac:dyDescent="0.2">
      <c r="Q18176" s="92" t="s">
        <v>50</v>
      </c>
      <c r="BF18176" s="101" t="s">
        <v>58</v>
      </c>
      <c r="BK18176" s="98" t="s">
        <v>70</v>
      </c>
    </row>
    <row r="18177" spans="17:63" ht="29.25" customHeight="1" x14ac:dyDescent="0.2">
      <c r="Q18177" s="92" t="s">
        <v>50</v>
      </c>
      <c r="BF18177" s="101" t="s">
        <v>58</v>
      </c>
      <c r="BK18177" s="98" t="s">
        <v>70</v>
      </c>
    </row>
    <row r="18178" spans="17:63" ht="29.25" customHeight="1" x14ac:dyDescent="0.2">
      <c r="Q18178" s="92" t="s">
        <v>50</v>
      </c>
      <c r="BF18178" s="101" t="s">
        <v>58</v>
      </c>
      <c r="BK18178" s="98" t="s">
        <v>70</v>
      </c>
    </row>
    <row r="18179" spans="17:63" ht="29.25" customHeight="1" x14ac:dyDescent="0.2">
      <c r="Q18179" s="92" t="s">
        <v>50</v>
      </c>
      <c r="BF18179" s="101" t="s">
        <v>58</v>
      </c>
      <c r="BK18179" s="98" t="s">
        <v>70</v>
      </c>
    </row>
    <row r="18180" spans="17:63" ht="29.25" customHeight="1" x14ac:dyDescent="0.2">
      <c r="Q18180" s="92" t="s">
        <v>50</v>
      </c>
      <c r="BF18180" s="101" t="s">
        <v>58</v>
      </c>
      <c r="BK18180" s="98" t="s">
        <v>70</v>
      </c>
    </row>
    <row r="18181" spans="17:63" ht="29.25" customHeight="1" x14ac:dyDescent="0.2">
      <c r="Q18181" s="92" t="s">
        <v>50</v>
      </c>
      <c r="BF18181" s="101" t="s">
        <v>58</v>
      </c>
      <c r="BK18181" s="98" t="s">
        <v>70</v>
      </c>
    </row>
    <row r="18182" spans="17:63" ht="29.25" customHeight="1" x14ac:dyDescent="0.2">
      <c r="Q18182" s="92" t="s">
        <v>50</v>
      </c>
      <c r="BF18182" s="101" t="s">
        <v>58</v>
      </c>
      <c r="BK18182" s="98" t="s">
        <v>70</v>
      </c>
    </row>
    <row r="18183" spans="17:63" ht="29.25" customHeight="1" x14ac:dyDescent="0.2">
      <c r="Q18183" s="92" t="s">
        <v>50</v>
      </c>
      <c r="BF18183" s="101" t="s">
        <v>58</v>
      </c>
      <c r="BK18183" s="98" t="s">
        <v>70</v>
      </c>
    </row>
    <row r="18184" spans="17:63" ht="29.25" customHeight="1" x14ac:dyDescent="0.2">
      <c r="Q18184" s="92" t="s">
        <v>50</v>
      </c>
      <c r="BF18184" s="101" t="s">
        <v>58</v>
      </c>
      <c r="BK18184" s="98" t="s">
        <v>70</v>
      </c>
    </row>
    <row r="18185" spans="17:63" ht="29.25" customHeight="1" x14ac:dyDescent="0.2">
      <c r="Q18185" s="92" t="s">
        <v>50</v>
      </c>
      <c r="BF18185" s="101" t="s">
        <v>58</v>
      </c>
      <c r="BK18185" s="98" t="s">
        <v>70</v>
      </c>
    </row>
    <row r="18186" spans="17:63" ht="29.25" customHeight="1" x14ac:dyDescent="0.2">
      <c r="Q18186" s="92" t="s">
        <v>50</v>
      </c>
      <c r="BF18186" s="101" t="s">
        <v>58</v>
      </c>
      <c r="BK18186" s="98" t="s">
        <v>70</v>
      </c>
    </row>
    <row r="18187" spans="17:63" ht="29.25" customHeight="1" x14ac:dyDescent="0.2">
      <c r="Q18187" s="92" t="s">
        <v>50</v>
      </c>
      <c r="BF18187" s="101" t="s">
        <v>58</v>
      </c>
      <c r="BK18187" s="98" t="s">
        <v>70</v>
      </c>
    </row>
    <row r="18188" spans="17:63" ht="29.25" customHeight="1" x14ac:dyDescent="0.2">
      <c r="Q18188" s="92" t="s">
        <v>50</v>
      </c>
      <c r="BF18188" s="101" t="s">
        <v>58</v>
      </c>
      <c r="BK18188" s="98" t="s">
        <v>70</v>
      </c>
    </row>
    <row r="18189" spans="17:63" ht="29.25" customHeight="1" x14ac:dyDescent="0.2">
      <c r="Q18189" s="92" t="s">
        <v>50</v>
      </c>
      <c r="BF18189" s="101" t="s">
        <v>58</v>
      </c>
      <c r="BK18189" s="98" t="s">
        <v>70</v>
      </c>
    </row>
    <row r="18190" spans="17:63" ht="29.25" customHeight="1" x14ac:dyDescent="0.2">
      <c r="Q18190" s="92" t="s">
        <v>50</v>
      </c>
      <c r="BF18190" s="101" t="s">
        <v>58</v>
      </c>
      <c r="BK18190" s="98" t="s">
        <v>70</v>
      </c>
    </row>
    <row r="18191" spans="17:63" ht="29.25" customHeight="1" x14ac:dyDescent="0.2">
      <c r="Q18191" s="92" t="s">
        <v>50</v>
      </c>
      <c r="BF18191" s="101" t="s">
        <v>58</v>
      </c>
      <c r="BK18191" s="98" t="s">
        <v>70</v>
      </c>
    </row>
    <row r="18192" spans="17:63" ht="29.25" customHeight="1" x14ac:dyDescent="0.2">
      <c r="Q18192" s="92" t="s">
        <v>50</v>
      </c>
      <c r="BF18192" s="101" t="s">
        <v>58</v>
      </c>
      <c r="BK18192" s="98" t="s">
        <v>70</v>
      </c>
    </row>
    <row r="18193" spans="17:63" ht="29.25" customHeight="1" x14ac:dyDescent="0.2">
      <c r="Q18193" s="92" t="s">
        <v>50</v>
      </c>
      <c r="BF18193" s="101" t="s">
        <v>58</v>
      </c>
      <c r="BK18193" s="98" t="s">
        <v>70</v>
      </c>
    </row>
    <row r="18194" spans="17:63" ht="29.25" customHeight="1" x14ac:dyDescent="0.2">
      <c r="Q18194" s="92" t="s">
        <v>50</v>
      </c>
      <c r="BF18194" s="101" t="s">
        <v>58</v>
      </c>
      <c r="BK18194" s="98" t="s">
        <v>70</v>
      </c>
    </row>
    <row r="18195" spans="17:63" ht="29.25" customHeight="1" x14ac:dyDescent="0.2">
      <c r="Q18195" s="92" t="s">
        <v>50</v>
      </c>
      <c r="BF18195" s="101" t="s">
        <v>58</v>
      </c>
      <c r="BK18195" s="98" t="s">
        <v>70</v>
      </c>
    </row>
    <row r="18196" spans="17:63" ht="29.25" customHeight="1" x14ac:dyDescent="0.2">
      <c r="Q18196" s="92" t="s">
        <v>50</v>
      </c>
      <c r="BF18196" s="101" t="s">
        <v>58</v>
      </c>
      <c r="BK18196" s="98" t="s">
        <v>70</v>
      </c>
    </row>
    <row r="18197" spans="17:63" ht="29.25" customHeight="1" x14ac:dyDescent="0.2">
      <c r="Q18197" s="92" t="s">
        <v>50</v>
      </c>
      <c r="BF18197" s="101" t="s">
        <v>58</v>
      </c>
      <c r="BK18197" s="98" t="s">
        <v>70</v>
      </c>
    </row>
    <row r="18198" spans="17:63" ht="29.25" customHeight="1" x14ac:dyDescent="0.2">
      <c r="Q18198" s="92" t="s">
        <v>50</v>
      </c>
      <c r="BF18198" s="101" t="s">
        <v>58</v>
      </c>
      <c r="BK18198" s="98" t="s">
        <v>70</v>
      </c>
    </row>
    <row r="18199" spans="17:63" ht="29.25" customHeight="1" x14ac:dyDescent="0.2">
      <c r="Q18199" s="92" t="s">
        <v>50</v>
      </c>
      <c r="BF18199" s="101" t="s">
        <v>58</v>
      </c>
      <c r="BK18199" s="98" t="s">
        <v>70</v>
      </c>
    </row>
    <row r="18200" spans="17:63" ht="29.25" customHeight="1" x14ac:dyDescent="0.2">
      <c r="Q18200" s="92" t="s">
        <v>50</v>
      </c>
      <c r="BF18200" s="101" t="s">
        <v>58</v>
      </c>
      <c r="BK18200" s="98" t="s">
        <v>70</v>
      </c>
    </row>
    <row r="18201" spans="17:63" ht="29.25" customHeight="1" x14ac:dyDescent="0.2">
      <c r="Q18201" s="92" t="s">
        <v>50</v>
      </c>
      <c r="BF18201" s="101" t="s">
        <v>58</v>
      </c>
      <c r="BK18201" s="98" t="s">
        <v>70</v>
      </c>
    </row>
    <row r="18202" spans="17:63" ht="29.25" customHeight="1" x14ac:dyDescent="0.2">
      <c r="Q18202" s="92" t="s">
        <v>50</v>
      </c>
      <c r="BF18202" s="101" t="s">
        <v>58</v>
      </c>
      <c r="BK18202" s="98" t="s">
        <v>70</v>
      </c>
    </row>
    <row r="18203" spans="17:63" ht="29.25" customHeight="1" x14ac:dyDescent="0.2">
      <c r="Q18203" s="92" t="s">
        <v>50</v>
      </c>
      <c r="BF18203" s="101" t="s">
        <v>58</v>
      </c>
      <c r="BK18203" s="98" t="s">
        <v>70</v>
      </c>
    </row>
    <row r="18204" spans="17:63" ht="29.25" customHeight="1" x14ac:dyDescent="0.2">
      <c r="Q18204" s="92" t="s">
        <v>50</v>
      </c>
      <c r="BF18204" s="101" t="s">
        <v>58</v>
      </c>
      <c r="BK18204" s="98" t="s">
        <v>70</v>
      </c>
    </row>
    <row r="18205" spans="17:63" ht="29.25" customHeight="1" x14ac:dyDescent="0.2">
      <c r="Q18205" s="92" t="s">
        <v>50</v>
      </c>
      <c r="BF18205" s="101" t="s">
        <v>58</v>
      </c>
      <c r="BK18205" s="98" t="s">
        <v>70</v>
      </c>
    </row>
    <row r="18206" spans="17:63" ht="29.25" customHeight="1" x14ac:dyDescent="0.2">
      <c r="Q18206" s="92" t="s">
        <v>50</v>
      </c>
      <c r="BF18206" s="101" t="s">
        <v>58</v>
      </c>
      <c r="BK18206" s="98" t="s">
        <v>70</v>
      </c>
    </row>
    <row r="18207" spans="17:63" ht="29.25" customHeight="1" x14ac:dyDescent="0.2">
      <c r="Q18207" s="92" t="s">
        <v>50</v>
      </c>
      <c r="BF18207" s="101" t="s">
        <v>58</v>
      </c>
      <c r="BK18207" s="98" t="s">
        <v>70</v>
      </c>
    </row>
    <row r="18208" spans="17:63" ht="29.25" customHeight="1" x14ac:dyDescent="0.2">
      <c r="Q18208" s="92" t="s">
        <v>50</v>
      </c>
      <c r="BF18208" s="101" t="s">
        <v>58</v>
      </c>
      <c r="BK18208" s="98" t="s">
        <v>70</v>
      </c>
    </row>
    <row r="18209" spans="17:63" ht="29.25" customHeight="1" x14ac:dyDescent="0.2">
      <c r="Q18209" s="92" t="s">
        <v>50</v>
      </c>
      <c r="BF18209" s="101" t="s">
        <v>58</v>
      </c>
      <c r="BK18209" s="98" t="s">
        <v>70</v>
      </c>
    </row>
    <row r="18210" spans="17:63" ht="29.25" customHeight="1" x14ac:dyDescent="0.2">
      <c r="Q18210" s="92" t="s">
        <v>50</v>
      </c>
      <c r="BF18210" s="101" t="s">
        <v>58</v>
      </c>
      <c r="BK18210" s="98" t="s">
        <v>70</v>
      </c>
    </row>
    <row r="18211" spans="17:63" ht="29.25" customHeight="1" x14ac:dyDescent="0.2">
      <c r="Q18211" s="92" t="s">
        <v>50</v>
      </c>
      <c r="BF18211" s="101" t="s">
        <v>58</v>
      </c>
      <c r="BK18211" s="98" t="s">
        <v>70</v>
      </c>
    </row>
    <row r="18212" spans="17:63" ht="29.25" customHeight="1" x14ac:dyDescent="0.2">
      <c r="Q18212" s="92" t="s">
        <v>50</v>
      </c>
      <c r="BF18212" s="101" t="s">
        <v>58</v>
      </c>
      <c r="BK18212" s="98" t="s">
        <v>70</v>
      </c>
    </row>
    <row r="18213" spans="17:63" ht="29.25" customHeight="1" x14ac:dyDescent="0.2">
      <c r="Q18213" s="92" t="s">
        <v>50</v>
      </c>
      <c r="BF18213" s="101" t="s">
        <v>58</v>
      </c>
      <c r="BK18213" s="98" t="s">
        <v>70</v>
      </c>
    </row>
    <row r="18214" spans="17:63" ht="29.25" customHeight="1" x14ac:dyDescent="0.2">
      <c r="Q18214" s="92" t="s">
        <v>50</v>
      </c>
      <c r="BF18214" s="101" t="s">
        <v>58</v>
      </c>
      <c r="BK18214" s="98" t="s">
        <v>70</v>
      </c>
    </row>
    <row r="18215" spans="17:63" ht="29.25" customHeight="1" x14ac:dyDescent="0.2">
      <c r="Q18215" s="92" t="s">
        <v>50</v>
      </c>
      <c r="BF18215" s="101" t="s">
        <v>58</v>
      </c>
      <c r="BK18215" s="98" t="s">
        <v>70</v>
      </c>
    </row>
    <row r="18216" spans="17:63" ht="29.25" customHeight="1" x14ac:dyDescent="0.2">
      <c r="Q18216" s="92" t="s">
        <v>50</v>
      </c>
      <c r="BF18216" s="101" t="s">
        <v>58</v>
      </c>
      <c r="BK18216" s="98" t="s">
        <v>70</v>
      </c>
    </row>
    <row r="18217" spans="17:63" ht="29.25" customHeight="1" x14ac:dyDescent="0.2">
      <c r="Q18217" s="92" t="s">
        <v>50</v>
      </c>
      <c r="BF18217" s="101" t="s">
        <v>58</v>
      </c>
      <c r="BK18217" s="98" t="s">
        <v>70</v>
      </c>
    </row>
    <row r="18218" spans="17:63" ht="29.25" customHeight="1" x14ac:dyDescent="0.2">
      <c r="Q18218" s="92" t="s">
        <v>50</v>
      </c>
      <c r="BF18218" s="101" t="s">
        <v>58</v>
      </c>
      <c r="BK18218" s="98" t="s">
        <v>70</v>
      </c>
    </row>
    <row r="18219" spans="17:63" ht="29.25" customHeight="1" x14ac:dyDescent="0.2">
      <c r="Q18219" s="92" t="s">
        <v>50</v>
      </c>
      <c r="BF18219" s="101" t="s">
        <v>58</v>
      </c>
      <c r="BK18219" s="98" t="s">
        <v>70</v>
      </c>
    </row>
    <row r="18220" spans="17:63" ht="29.25" customHeight="1" x14ac:dyDescent="0.2">
      <c r="Q18220" s="92" t="s">
        <v>50</v>
      </c>
      <c r="BF18220" s="101" t="s">
        <v>58</v>
      </c>
      <c r="BK18220" s="98" t="s">
        <v>70</v>
      </c>
    </row>
    <row r="18221" spans="17:63" ht="29.25" customHeight="1" x14ac:dyDescent="0.2">
      <c r="Q18221" s="92" t="s">
        <v>50</v>
      </c>
      <c r="BF18221" s="101" t="s">
        <v>58</v>
      </c>
      <c r="BK18221" s="98" t="s">
        <v>70</v>
      </c>
    </row>
    <row r="18222" spans="17:63" ht="29.25" customHeight="1" x14ac:dyDescent="0.2">
      <c r="Q18222" s="92" t="s">
        <v>50</v>
      </c>
      <c r="BF18222" s="101" t="s">
        <v>58</v>
      </c>
      <c r="BK18222" s="98" t="s">
        <v>70</v>
      </c>
    </row>
    <row r="18223" spans="17:63" ht="29.25" customHeight="1" x14ac:dyDescent="0.2">
      <c r="Q18223" s="92" t="s">
        <v>50</v>
      </c>
      <c r="BF18223" s="101" t="s">
        <v>58</v>
      </c>
      <c r="BK18223" s="98" t="s">
        <v>70</v>
      </c>
    </row>
    <row r="18224" spans="17:63" ht="29.25" customHeight="1" x14ac:dyDescent="0.2">
      <c r="Q18224" s="92" t="s">
        <v>50</v>
      </c>
      <c r="BF18224" s="101" t="s">
        <v>58</v>
      </c>
      <c r="BK18224" s="98" t="s">
        <v>70</v>
      </c>
    </row>
    <row r="18225" spans="17:63" ht="29.25" customHeight="1" x14ac:dyDescent="0.2">
      <c r="Q18225" s="92" t="s">
        <v>50</v>
      </c>
      <c r="BF18225" s="101" t="s">
        <v>58</v>
      </c>
      <c r="BK18225" s="98" t="s">
        <v>70</v>
      </c>
    </row>
    <row r="18226" spans="17:63" ht="29.25" customHeight="1" x14ac:dyDescent="0.2">
      <c r="Q18226" s="92" t="s">
        <v>50</v>
      </c>
      <c r="BF18226" s="101" t="s">
        <v>58</v>
      </c>
      <c r="BK18226" s="98" t="s">
        <v>70</v>
      </c>
    </row>
    <row r="18227" spans="17:63" ht="29.25" customHeight="1" x14ac:dyDescent="0.2">
      <c r="Q18227" s="92" t="s">
        <v>50</v>
      </c>
      <c r="BF18227" s="101" t="s">
        <v>58</v>
      </c>
      <c r="BK18227" s="98" t="s">
        <v>70</v>
      </c>
    </row>
    <row r="18228" spans="17:63" ht="29.25" customHeight="1" x14ac:dyDescent="0.2">
      <c r="Q18228" s="92" t="s">
        <v>50</v>
      </c>
      <c r="BF18228" s="101" t="s">
        <v>58</v>
      </c>
      <c r="BK18228" s="98" t="s">
        <v>70</v>
      </c>
    </row>
    <row r="18229" spans="17:63" ht="29.25" customHeight="1" x14ac:dyDescent="0.2">
      <c r="Q18229" s="92" t="s">
        <v>50</v>
      </c>
      <c r="BF18229" s="101" t="s">
        <v>58</v>
      </c>
      <c r="BK18229" s="98" t="s">
        <v>70</v>
      </c>
    </row>
    <row r="18230" spans="17:63" ht="29.25" customHeight="1" x14ac:dyDescent="0.2">
      <c r="Q18230" s="92" t="s">
        <v>50</v>
      </c>
      <c r="BF18230" s="101" t="s">
        <v>58</v>
      </c>
      <c r="BK18230" s="98" t="s">
        <v>70</v>
      </c>
    </row>
    <row r="18231" spans="17:63" ht="29.25" customHeight="1" x14ac:dyDescent="0.2">
      <c r="Q18231" s="92" t="s">
        <v>50</v>
      </c>
      <c r="BF18231" s="101" t="s">
        <v>58</v>
      </c>
      <c r="BK18231" s="98" t="s">
        <v>70</v>
      </c>
    </row>
    <row r="18232" spans="17:63" ht="29.25" customHeight="1" x14ac:dyDescent="0.2">
      <c r="Q18232" s="92" t="s">
        <v>50</v>
      </c>
      <c r="BF18232" s="101" t="s">
        <v>58</v>
      </c>
      <c r="BK18232" s="98" t="s">
        <v>70</v>
      </c>
    </row>
    <row r="18233" spans="17:63" ht="29.25" customHeight="1" x14ac:dyDescent="0.2">
      <c r="Q18233" s="92" t="s">
        <v>50</v>
      </c>
      <c r="BF18233" s="101" t="s">
        <v>58</v>
      </c>
      <c r="BK18233" s="98" t="s">
        <v>70</v>
      </c>
    </row>
    <row r="18234" spans="17:63" ht="29.25" customHeight="1" x14ac:dyDescent="0.2">
      <c r="Q18234" s="92" t="s">
        <v>50</v>
      </c>
      <c r="BF18234" s="101" t="s">
        <v>58</v>
      </c>
      <c r="BK18234" s="98" t="s">
        <v>70</v>
      </c>
    </row>
    <row r="18235" spans="17:63" ht="29.25" customHeight="1" x14ac:dyDescent="0.2">
      <c r="Q18235" s="92" t="s">
        <v>50</v>
      </c>
      <c r="BF18235" s="101" t="s">
        <v>58</v>
      </c>
      <c r="BK18235" s="98" t="s">
        <v>70</v>
      </c>
    </row>
    <row r="18236" spans="17:63" ht="29.25" customHeight="1" x14ac:dyDescent="0.2">
      <c r="Q18236" s="92" t="s">
        <v>50</v>
      </c>
      <c r="BF18236" s="101" t="s">
        <v>58</v>
      </c>
      <c r="BK18236" s="98" t="s">
        <v>70</v>
      </c>
    </row>
    <row r="18237" spans="17:63" ht="29.25" customHeight="1" x14ac:dyDescent="0.2">
      <c r="Q18237" s="92" t="s">
        <v>50</v>
      </c>
      <c r="BF18237" s="101" t="s">
        <v>58</v>
      </c>
      <c r="BK18237" s="98" t="s">
        <v>70</v>
      </c>
    </row>
    <row r="18238" spans="17:63" ht="29.25" customHeight="1" x14ac:dyDescent="0.2">
      <c r="Q18238" s="92" t="s">
        <v>50</v>
      </c>
      <c r="BF18238" s="101" t="s">
        <v>58</v>
      </c>
      <c r="BK18238" s="98" t="s">
        <v>70</v>
      </c>
    </row>
    <row r="18239" spans="17:63" ht="29.25" customHeight="1" x14ac:dyDescent="0.2">
      <c r="Q18239" s="92" t="s">
        <v>50</v>
      </c>
      <c r="BF18239" s="101" t="s">
        <v>58</v>
      </c>
      <c r="BK18239" s="98" t="s">
        <v>70</v>
      </c>
    </row>
    <row r="18240" spans="17:63" ht="29.25" customHeight="1" x14ac:dyDescent="0.2">
      <c r="Q18240" s="92" t="s">
        <v>50</v>
      </c>
      <c r="BF18240" s="101" t="s">
        <v>58</v>
      </c>
      <c r="BK18240" s="98" t="s">
        <v>70</v>
      </c>
    </row>
    <row r="18241" spans="17:63" ht="29.25" customHeight="1" x14ac:dyDescent="0.2">
      <c r="Q18241" s="92" t="s">
        <v>50</v>
      </c>
      <c r="BF18241" s="101" t="s">
        <v>58</v>
      </c>
      <c r="BK18241" s="98" t="s">
        <v>70</v>
      </c>
    </row>
    <row r="18242" spans="17:63" ht="29.25" customHeight="1" x14ac:dyDescent="0.2">
      <c r="Q18242" s="92" t="s">
        <v>50</v>
      </c>
      <c r="BF18242" s="101" t="s">
        <v>58</v>
      </c>
      <c r="BK18242" s="98" t="s">
        <v>70</v>
      </c>
    </row>
    <row r="18243" spans="17:63" ht="29.25" customHeight="1" x14ac:dyDescent="0.2">
      <c r="Q18243" s="92" t="s">
        <v>50</v>
      </c>
      <c r="BF18243" s="101" t="s">
        <v>58</v>
      </c>
      <c r="BK18243" s="98" t="s">
        <v>70</v>
      </c>
    </row>
    <row r="18244" spans="17:63" ht="29.25" customHeight="1" x14ac:dyDescent="0.2">
      <c r="Q18244" s="92" t="s">
        <v>50</v>
      </c>
      <c r="BF18244" s="101" t="s">
        <v>58</v>
      </c>
      <c r="BK18244" s="98" t="s">
        <v>70</v>
      </c>
    </row>
    <row r="18245" spans="17:63" ht="29.25" customHeight="1" x14ac:dyDescent="0.2">
      <c r="Q18245" s="92" t="s">
        <v>50</v>
      </c>
      <c r="BF18245" s="101" t="s">
        <v>58</v>
      </c>
      <c r="BK18245" s="98" t="s">
        <v>70</v>
      </c>
    </row>
    <row r="18246" spans="17:63" ht="29.25" customHeight="1" x14ac:dyDescent="0.2">
      <c r="Q18246" s="92" t="s">
        <v>50</v>
      </c>
      <c r="BF18246" s="101" t="s">
        <v>58</v>
      </c>
      <c r="BK18246" s="98" t="s">
        <v>70</v>
      </c>
    </row>
    <row r="18247" spans="17:63" ht="29.25" customHeight="1" x14ac:dyDescent="0.2">
      <c r="Q18247" s="92" t="s">
        <v>50</v>
      </c>
      <c r="BF18247" s="101" t="s">
        <v>58</v>
      </c>
      <c r="BK18247" s="98" t="s">
        <v>70</v>
      </c>
    </row>
    <row r="18248" spans="17:63" ht="29.25" customHeight="1" x14ac:dyDescent="0.2">
      <c r="Q18248" s="92" t="s">
        <v>50</v>
      </c>
      <c r="BF18248" s="101" t="s">
        <v>58</v>
      </c>
      <c r="BK18248" s="98" t="s">
        <v>70</v>
      </c>
    </row>
    <row r="18249" spans="17:63" ht="29.25" customHeight="1" x14ac:dyDescent="0.2">
      <c r="Q18249" s="92" t="s">
        <v>50</v>
      </c>
      <c r="BF18249" s="101" t="s">
        <v>58</v>
      </c>
      <c r="BK18249" s="98" t="s">
        <v>70</v>
      </c>
    </row>
    <row r="18250" spans="17:63" ht="29.25" customHeight="1" x14ac:dyDescent="0.2">
      <c r="Q18250" s="92" t="s">
        <v>50</v>
      </c>
      <c r="BF18250" s="101" t="s">
        <v>58</v>
      </c>
      <c r="BK18250" s="98" t="s">
        <v>70</v>
      </c>
    </row>
    <row r="18251" spans="17:63" ht="29.25" customHeight="1" x14ac:dyDescent="0.2">
      <c r="Q18251" s="92" t="s">
        <v>50</v>
      </c>
      <c r="BF18251" s="101" t="s">
        <v>58</v>
      </c>
      <c r="BK18251" s="98" t="s">
        <v>70</v>
      </c>
    </row>
    <row r="18252" spans="17:63" ht="29.25" customHeight="1" x14ac:dyDescent="0.2">
      <c r="Q18252" s="92" t="s">
        <v>50</v>
      </c>
      <c r="BF18252" s="101" t="s">
        <v>58</v>
      </c>
      <c r="BK18252" s="98" t="s">
        <v>70</v>
      </c>
    </row>
    <row r="18253" spans="17:63" ht="29.25" customHeight="1" x14ac:dyDescent="0.2">
      <c r="Q18253" s="92" t="s">
        <v>50</v>
      </c>
      <c r="BF18253" s="101" t="s">
        <v>58</v>
      </c>
      <c r="BK18253" s="98" t="s">
        <v>70</v>
      </c>
    </row>
    <row r="18254" spans="17:63" ht="29.25" customHeight="1" x14ac:dyDescent="0.2">
      <c r="Q18254" s="92" t="s">
        <v>50</v>
      </c>
      <c r="BF18254" s="101" t="s">
        <v>58</v>
      </c>
      <c r="BK18254" s="98" t="s">
        <v>70</v>
      </c>
    </row>
    <row r="18255" spans="17:63" ht="29.25" customHeight="1" x14ac:dyDescent="0.2">
      <c r="Q18255" s="92" t="s">
        <v>50</v>
      </c>
      <c r="BF18255" s="101" t="s">
        <v>58</v>
      </c>
      <c r="BK18255" s="98" t="s">
        <v>70</v>
      </c>
    </row>
    <row r="18256" spans="17:63" ht="29.25" customHeight="1" x14ac:dyDescent="0.2">
      <c r="Q18256" s="92" t="s">
        <v>50</v>
      </c>
      <c r="BF18256" s="101" t="s">
        <v>58</v>
      </c>
      <c r="BK18256" s="98" t="s">
        <v>70</v>
      </c>
    </row>
    <row r="18257" spans="17:63" ht="29.25" customHeight="1" x14ac:dyDescent="0.2">
      <c r="Q18257" s="92" t="s">
        <v>50</v>
      </c>
      <c r="BF18257" s="101" t="s">
        <v>58</v>
      </c>
      <c r="BK18257" s="98" t="s">
        <v>70</v>
      </c>
    </row>
    <row r="18258" spans="17:63" ht="29.25" customHeight="1" x14ac:dyDescent="0.2">
      <c r="Q18258" s="92" t="s">
        <v>50</v>
      </c>
      <c r="BF18258" s="101" t="s">
        <v>58</v>
      </c>
      <c r="BK18258" s="98" t="s">
        <v>70</v>
      </c>
    </row>
    <row r="18259" spans="17:63" ht="29.25" customHeight="1" x14ac:dyDescent="0.2">
      <c r="Q18259" s="92" t="s">
        <v>50</v>
      </c>
      <c r="BF18259" s="101" t="s">
        <v>58</v>
      </c>
      <c r="BK18259" s="98" t="s">
        <v>70</v>
      </c>
    </row>
    <row r="18260" spans="17:63" ht="29.25" customHeight="1" x14ac:dyDescent="0.2">
      <c r="Q18260" s="92" t="s">
        <v>50</v>
      </c>
      <c r="BF18260" s="101" t="s">
        <v>58</v>
      </c>
      <c r="BK18260" s="98" t="s">
        <v>70</v>
      </c>
    </row>
    <row r="18261" spans="17:63" ht="29.25" customHeight="1" x14ac:dyDescent="0.2">
      <c r="Q18261" s="92" t="s">
        <v>50</v>
      </c>
      <c r="BF18261" s="101" t="s">
        <v>58</v>
      </c>
      <c r="BK18261" s="98" t="s">
        <v>70</v>
      </c>
    </row>
    <row r="18262" spans="17:63" ht="29.25" customHeight="1" x14ac:dyDescent="0.2">
      <c r="Q18262" s="92" t="s">
        <v>50</v>
      </c>
      <c r="BF18262" s="101" t="s">
        <v>58</v>
      </c>
      <c r="BK18262" s="98" t="s">
        <v>70</v>
      </c>
    </row>
    <row r="18263" spans="17:63" ht="29.25" customHeight="1" x14ac:dyDescent="0.2">
      <c r="Q18263" s="92" t="s">
        <v>50</v>
      </c>
      <c r="BF18263" s="101" t="s">
        <v>58</v>
      </c>
      <c r="BK18263" s="98" t="s">
        <v>70</v>
      </c>
    </row>
    <row r="18264" spans="17:63" ht="29.25" customHeight="1" x14ac:dyDescent="0.2">
      <c r="Q18264" s="92" t="s">
        <v>50</v>
      </c>
      <c r="BF18264" s="101" t="s">
        <v>58</v>
      </c>
      <c r="BK18264" s="98" t="s">
        <v>70</v>
      </c>
    </row>
    <row r="18265" spans="17:63" ht="29.25" customHeight="1" x14ac:dyDescent="0.2">
      <c r="Q18265" s="92" t="s">
        <v>50</v>
      </c>
      <c r="BF18265" s="101" t="s">
        <v>58</v>
      </c>
      <c r="BK18265" s="98" t="s">
        <v>70</v>
      </c>
    </row>
    <row r="18266" spans="17:63" ht="29.25" customHeight="1" x14ac:dyDescent="0.2">
      <c r="Q18266" s="92" t="s">
        <v>50</v>
      </c>
      <c r="BF18266" s="101" t="s">
        <v>58</v>
      </c>
      <c r="BK18266" s="98" t="s">
        <v>70</v>
      </c>
    </row>
    <row r="18267" spans="17:63" ht="29.25" customHeight="1" x14ac:dyDescent="0.2">
      <c r="Q18267" s="92" t="s">
        <v>50</v>
      </c>
      <c r="BF18267" s="101" t="s">
        <v>58</v>
      </c>
      <c r="BK18267" s="98" t="s">
        <v>70</v>
      </c>
    </row>
    <row r="18268" spans="17:63" ht="29.25" customHeight="1" x14ac:dyDescent="0.2">
      <c r="Q18268" s="92" t="s">
        <v>50</v>
      </c>
      <c r="BF18268" s="101" t="s">
        <v>58</v>
      </c>
      <c r="BK18268" s="98" t="s">
        <v>70</v>
      </c>
    </row>
    <row r="18269" spans="17:63" ht="29.25" customHeight="1" x14ac:dyDescent="0.2">
      <c r="Q18269" s="92" t="s">
        <v>50</v>
      </c>
      <c r="BF18269" s="101" t="s">
        <v>58</v>
      </c>
      <c r="BK18269" s="98" t="s">
        <v>70</v>
      </c>
    </row>
    <row r="18270" spans="17:63" ht="29.25" customHeight="1" x14ac:dyDescent="0.2">
      <c r="Q18270" s="92" t="s">
        <v>50</v>
      </c>
      <c r="BF18270" s="101" t="s">
        <v>58</v>
      </c>
      <c r="BK18270" s="98" t="s">
        <v>70</v>
      </c>
    </row>
    <row r="18271" spans="17:63" ht="29.25" customHeight="1" x14ac:dyDescent="0.2">
      <c r="Q18271" s="92" t="s">
        <v>50</v>
      </c>
      <c r="BF18271" s="101" t="s">
        <v>58</v>
      </c>
      <c r="BK18271" s="98" t="s">
        <v>70</v>
      </c>
    </row>
    <row r="18272" spans="17:63" ht="29.25" customHeight="1" x14ac:dyDescent="0.2">
      <c r="Q18272" s="92" t="s">
        <v>50</v>
      </c>
      <c r="BF18272" s="101" t="s">
        <v>58</v>
      </c>
      <c r="BK18272" s="98" t="s">
        <v>70</v>
      </c>
    </row>
    <row r="18273" spans="17:63" ht="29.25" customHeight="1" x14ac:dyDescent="0.2">
      <c r="Q18273" s="92" t="s">
        <v>50</v>
      </c>
      <c r="BF18273" s="101" t="s">
        <v>58</v>
      </c>
      <c r="BK18273" s="98" t="s">
        <v>70</v>
      </c>
    </row>
    <row r="18274" spans="17:63" ht="29.25" customHeight="1" x14ac:dyDescent="0.2">
      <c r="Q18274" s="92" t="s">
        <v>50</v>
      </c>
      <c r="BF18274" s="101" t="s">
        <v>58</v>
      </c>
      <c r="BK18274" s="98" t="s">
        <v>70</v>
      </c>
    </row>
    <row r="18275" spans="17:63" ht="29.25" customHeight="1" x14ac:dyDescent="0.2">
      <c r="Q18275" s="92" t="s">
        <v>50</v>
      </c>
      <c r="BF18275" s="101" t="s">
        <v>58</v>
      </c>
      <c r="BK18275" s="98" t="s">
        <v>70</v>
      </c>
    </row>
    <row r="18276" spans="17:63" ht="29.25" customHeight="1" x14ac:dyDescent="0.2">
      <c r="Q18276" s="92" t="s">
        <v>50</v>
      </c>
      <c r="BF18276" s="101" t="s">
        <v>58</v>
      </c>
      <c r="BK18276" s="98" t="s">
        <v>70</v>
      </c>
    </row>
    <row r="18277" spans="17:63" ht="29.25" customHeight="1" x14ac:dyDescent="0.2">
      <c r="Q18277" s="92" t="s">
        <v>50</v>
      </c>
      <c r="BF18277" s="101" t="s">
        <v>58</v>
      </c>
      <c r="BK18277" s="98" t="s">
        <v>70</v>
      </c>
    </row>
    <row r="18278" spans="17:63" ht="29.25" customHeight="1" x14ac:dyDescent="0.2">
      <c r="Q18278" s="92" t="s">
        <v>50</v>
      </c>
      <c r="BF18278" s="101" t="s">
        <v>58</v>
      </c>
      <c r="BK18278" s="98" t="s">
        <v>70</v>
      </c>
    </row>
    <row r="18279" spans="17:63" ht="29.25" customHeight="1" x14ac:dyDescent="0.2">
      <c r="Q18279" s="92" t="s">
        <v>50</v>
      </c>
      <c r="BF18279" s="101" t="s">
        <v>58</v>
      </c>
      <c r="BK18279" s="98" t="s">
        <v>70</v>
      </c>
    </row>
    <row r="18280" spans="17:63" ht="29.25" customHeight="1" x14ac:dyDescent="0.2">
      <c r="Q18280" s="92" t="s">
        <v>50</v>
      </c>
      <c r="BF18280" s="101" t="s">
        <v>58</v>
      </c>
      <c r="BK18280" s="98" t="s">
        <v>70</v>
      </c>
    </row>
    <row r="18281" spans="17:63" ht="29.25" customHeight="1" x14ac:dyDescent="0.2">
      <c r="Q18281" s="92" t="s">
        <v>50</v>
      </c>
      <c r="BF18281" s="101" t="s">
        <v>58</v>
      </c>
      <c r="BK18281" s="98" t="s">
        <v>70</v>
      </c>
    </row>
    <row r="18282" spans="17:63" ht="29.25" customHeight="1" x14ac:dyDescent="0.2">
      <c r="Q18282" s="92" t="s">
        <v>50</v>
      </c>
      <c r="BF18282" s="101" t="s">
        <v>58</v>
      </c>
      <c r="BK18282" s="98" t="s">
        <v>70</v>
      </c>
    </row>
    <row r="18283" spans="17:63" ht="29.25" customHeight="1" x14ac:dyDescent="0.2">
      <c r="Q18283" s="92" t="s">
        <v>50</v>
      </c>
      <c r="BF18283" s="101" t="s">
        <v>58</v>
      </c>
      <c r="BK18283" s="98" t="s">
        <v>70</v>
      </c>
    </row>
    <row r="18284" spans="17:63" ht="29.25" customHeight="1" x14ac:dyDescent="0.2">
      <c r="Q18284" s="92" t="s">
        <v>50</v>
      </c>
      <c r="BF18284" s="101" t="s">
        <v>58</v>
      </c>
      <c r="BK18284" s="98" t="s">
        <v>70</v>
      </c>
    </row>
    <row r="18285" spans="17:63" ht="29.25" customHeight="1" x14ac:dyDescent="0.2">
      <c r="Q18285" s="92" t="s">
        <v>50</v>
      </c>
      <c r="BF18285" s="101" t="s">
        <v>58</v>
      </c>
      <c r="BK18285" s="98" t="s">
        <v>70</v>
      </c>
    </row>
    <row r="18286" spans="17:63" ht="29.25" customHeight="1" x14ac:dyDescent="0.2">
      <c r="Q18286" s="92" t="s">
        <v>50</v>
      </c>
      <c r="BF18286" s="101" t="s">
        <v>58</v>
      </c>
      <c r="BK18286" s="98" t="s">
        <v>70</v>
      </c>
    </row>
    <row r="18287" spans="17:63" ht="29.25" customHeight="1" x14ac:dyDescent="0.2">
      <c r="Q18287" s="92" t="s">
        <v>50</v>
      </c>
      <c r="BF18287" s="101" t="s">
        <v>58</v>
      </c>
      <c r="BK18287" s="98" t="s">
        <v>70</v>
      </c>
    </row>
    <row r="18288" spans="17:63" ht="29.25" customHeight="1" x14ac:dyDescent="0.2">
      <c r="Q18288" s="92" t="s">
        <v>50</v>
      </c>
      <c r="BF18288" s="101" t="s">
        <v>58</v>
      </c>
      <c r="BK18288" s="98" t="s">
        <v>70</v>
      </c>
    </row>
    <row r="18289" spans="17:63" ht="29.25" customHeight="1" x14ac:dyDescent="0.2">
      <c r="Q18289" s="92" t="s">
        <v>50</v>
      </c>
      <c r="BF18289" s="101" t="s">
        <v>58</v>
      </c>
      <c r="BK18289" s="98" t="s">
        <v>70</v>
      </c>
    </row>
    <row r="18290" spans="17:63" ht="29.25" customHeight="1" x14ac:dyDescent="0.2">
      <c r="Q18290" s="92" t="s">
        <v>50</v>
      </c>
      <c r="BF18290" s="101" t="s">
        <v>58</v>
      </c>
      <c r="BK18290" s="98" t="s">
        <v>70</v>
      </c>
    </row>
    <row r="18291" spans="17:63" ht="29.25" customHeight="1" x14ac:dyDescent="0.2">
      <c r="Q18291" s="92" t="s">
        <v>50</v>
      </c>
      <c r="BF18291" s="101" t="s">
        <v>58</v>
      </c>
      <c r="BK18291" s="98" t="s">
        <v>70</v>
      </c>
    </row>
    <row r="18292" spans="17:63" ht="29.25" customHeight="1" x14ac:dyDescent="0.2">
      <c r="Q18292" s="92" t="s">
        <v>50</v>
      </c>
      <c r="BF18292" s="101" t="s">
        <v>58</v>
      </c>
      <c r="BK18292" s="98" t="s">
        <v>70</v>
      </c>
    </row>
    <row r="18293" spans="17:63" ht="29.25" customHeight="1" x14ac:dyDescent="0.2">
      <c r="Q18293" s="92" t="s">
        <v>50</v>
      </c>
      <c r="BF18293" s="101" t="s">
        <v>58</v>
      </c>
      <c r="BK18293" s="98" t="s">
        <v>70</v>
      </c>
    </row>
    <row r="18294" spans="17:63" ht="29.25" customHeight="1" x14ac:dyDescent="0.2">
      <c r="Q18294" s="92" t="s">
        <v>50</v>
      </c>
      <c r="BF18294" s="101" t="s">
        <v>58</v>
      </c>
      <c r="BK18294" s="98" t="s">
        <v>70</v>
      </c>
    </row>
    <row r="18295" spans="17:63" ht="29.25" customHeight="1" x14ac:dyDescent="0.2">
      <c r="Q18295" s="92" t="s">
        <v>50</v>
      </c>
      <c r="BF18295" s="101" t="s">
        <v>58</v>
      </c>
      <c r="BK18295" s="98" t="s">
        <v>70</v>
      </c>
    </row>
    <row r="18296" spans="17:63" ht="29.25" customHeight="1" x14ac:dyDescent="0.2">
      <c r="Q18296" s="92" t="s">
        <v>50</v>
      </c>
      <c r="BF18296" s="101" t="s">
        <v>58</v>
      </c>
      <c r="BK18296" s="98" t="s">
        <v>70</v>
      </c>
    </row>
    <row r="18297" spans="17:63" ht="29.25" customHeight="1" x14ac:dyDescent="0.2">
      <c r="Q18297" s="92" t="s">
        <v>50</v>
      </c>
      <c r="BF18297" s="101" t="s">
        <v>58</v>
      </c>
      <c r="BK18297" s="98" t="s">
        <v>70</v>
      </c>
    </row>
    <row r="18298" spans="17:63" ht="29.25" customHeight="1" x14ac:dyDescent="0.2">
      <c r="Q18298" s="92" t="s">
        <v>50</v>
      </c>
      <c r="BF18298" s="101" t="s">
        <v>58</v>
      </c>
      <c r="BK18298" s="98" t="s">
        <v>70</v>
      </c>
    </row>
    <row r="18299" spans="17:63" ht="29.25" customHeight="1" x14ac:dyDescent="0.2">
      <c r="Q18299" s="92" t="s">
        <v>50</v>
      </c>
      <c r="BF18299" s="101" t="s">
        <v>58</v>
      </c>
      <c r="BK18299" s="98" t="s">
        <v>70</v>
      </c>
    </row>
    <row r="18300" spans="17:63" ht="29.25" customHeight="1" x14ac:dyDescent="0.2">
      <c r="Q18300" s="92" t="s">
        <v>50</v>
      </c>
      <c r="BF18300" s="101" t="s">
        <v>58</v>
      </c>
      <c r="BK18300" s="98" t="s">
        <v>70</v>
      </c>
    </row>
    <row r="18301" spans="17:63" ht="29.25" customHeight="1" x14ac:dyDescent="0.2">
      <c r="Q18301" s="92" t="s">
        <v>50</v>
      </c>
      <c r="BF18301" s="101" t="s">
        <v>58</v>
      </c>
      <c r="BK18301" s="98" t="s">
        <v>70</v>
      </c>
    </row>
    <row r="18302" spans="17:63" ht="29.25" customHeight="1" x14ac:dyDescent="0.2">
      <c r="Q18302" s="92" t="s">
        <v>50</v>
      </c>
      <c r="BF18302" s="101" t="s">
        <v>58</v>
      </c>
      <c r="BK18302" s="98" t="s">
        <v>70</v>
      </c>
    </row>
    <row r="18303" spans="17:63" ht="29.25" customHeight="1" x14ac:dyDescent="0.2">
      <c r="Q18303" s="92" t="s">
        <v>50</v>
      </c>
      <c r="BF18303" s="101" t="s">
        <v>58</v>
      </c>
      <c r="BK18303" s="98" t="s">
        <v>70</v>
      </c>
    </row>
    <row r="18304" spans="17:63" ht="29.25" customHeight="1" x14ac:dyDescent="0.2">
      <c r="Q18304" s="92" t="s">
        <v>50</v>
      </c>
      <c r="BF18304" s="101" t="s">
        <v>58</v>
      </c>
      <c r="BK18304" s="98" t="s">
        <v>70</v>
      </c>
    </row>
    <row r="18305" spans="17:63" ht="29.25" customHeight="1" x14ac:dyDescent="0.2">
      <c r="Q18305" s="92" t="s">
        <v>50</v>
      </c>
      <c r="BF18305" s="101" t="s">
        <v>58</v>
      </c>
      <c r="BK18305" s="98" t="s">
        <v>70</v>
      </c>
    </row>
    <row r="18306" spans="17:63" ht="29.25" customHeight="1" x14ac:dyDescent="0.2">
      <c r="Q18306" s="92" t="s">
        <v>50</v>
      </c>
      <c r="BF18306" s="101" t="s">
        <v>58</v>
      </c>
      <c r="BK18306" s="98" t="s">
        <v>70</v>
      </c>
    </row>
    <row r="18307" spans="17:63" ht="29.25" customHeight="1" x14ac:dyDescent="0.2">
      <c r="Q18307" s="92" t="s">
        <v>50</v>
      </c>
      <c r="BF18307" s="101" t="s">
        <v>58</v>
      </c>
      <c r="BK18307" s="98" t="s">
        <v>70</v>
      </c>
    </row>
    <row r="18308" spans="17:63" ht="29.25" customHeight="1" x14ac:dyDescent="0.2">
      <c r="Q18308" s="92" t="s">
        <v>50</v>
      </c>
      <c r="BF18308" s="101" t="s">
        <v>58</v>
      </c>
      <c r="BK18308" s="98" t="s">
        <v>70</v>
      </c>
    </row>
    <row r="18309" spans="17:63" ht="29.25" customHeight="1" x14ac:dyDescent="0.2">
      <c r="Q18309" s="92" t="s">
        <v>50</v>
      </c>
      <c r="BF18309" s="101" t="s">
        <v>58</v>
      </c>
      <c r="BK18309" s="98" t="s">
        <v>70</v>
      </c>
    </row>
    <row r="18310" spans="17:63" ht="29.25" customHeight="1" x14ac:dyDescent="0.2">
      <c r="Q18310" s="92" t="s">
        <v>50</v>
      </c>
      <c r="BF18310" s="101" t="s">
        <v>58</v>
      </c>
      <c r="BK18310" s="98" t="s">
        <v>70</v>
      </c>
    </row>
    <row r="18311" spans="17:63" ht="29.25" customHeight="1" x14ac:dyDescent="0.2">
      <c r="Q18311" s="92" t="s">
        <v>50</v>
      </c>
      <c r="BF18311" s="101" t="s">
        <v>58</v>
      </c>
      <c r="BK18311" s="98" t="s">
        <v>70</v>
      </c>
    </row>
    <row r="18312" spans="17:63" ht="29.25" customHeight="1" x14ac:dyDescent="0.2">
      <c r="Q18312" s="92" t="s">
        <v>50</v>
      </c>
      <c r="BF18312" s="101" t="s">
        <v>58</v>
      </c>
      <c r="BK18312" s="98" t="s">
        <v>70</v>
      </c>
    </row>
    <row r="18313" spans="17:63" ht="29.25" customHeight="1" x14ac:dyDescent="0.2">
      <c r="Q18313" s="92" t="s">
        <v>50</v>
      </c>
      <c r="BF18313" s="101" t="s">
        <v>58</v>
      </c>
      <c r="BK18313" s="98" t="s">
        <v>70</v>
      </c>
    </row>
    <row r="18314" spans="17:63" ht="29.25" customHeight="1" x14ac:dyDescent="0.2">
      <c r="Q18314" s="92" t="s">
        <v>50</v>
      </c>
      <c r="BF18314" s="101" t="s">
        <v>58</v>
      </c>
      <c r="BK18314" s="98" t="s">
        <v>70</v>
      </c>
    </row>
    <row r="18315" spans="17:63" ht="29.25" customHeight="1" x14ac:dyDescent="0.2">
      <c r="Q18315" s="92" t="s">
        <v>50</v>
      </c>
      <c r="BF18315" s="101" t="s">
        <v>58</v>
      </c>
      <c r="BK18315" s="98" t="s">
        <v>70</v>
      </c>
    </row>
    <row r="18316" spans="17:63" ht="29.25" customHeight="1" x14ac:dyDescent="0.2">
      <c r="Q18316" s="92" t="s">
        <v>50</v>
      </c>
      <c r="BF18316" s="101" t="s">
        <v>58</v>
      </c>
      <c r="BK18316" s="98" t="s">
        <v>70</v>
      </c>
    </row>
    <row r="18317" spans="17:63" ht="29.25" customHeight="1" x14ac:dyDescent="0.2">
      <c r="Q18317" s="92" t="s">
        <v>50</v>
      </c>
      <c r="BF18317" s="101" t="s">
        <v>58</v>
      </c>
      <c r="BK18317" s="98" t="s">
        <v>70</v>
      </c>
    </row>
    <row r="18318" spans="17:63" ht="29.25" customHeight="1" x14ac:dyDescent="0.2">
      <c r="Q18318" s="92" t="s">
        <v>50</v>
      </c>
      <c r="BF18318" s="101" t="s">
        <v>58</v>
      </c>
      <c r="BK18318" s="98" t="s">
        <v>70</v>
      </c>
    </row>
    <row r="18319" spans="17:63" ht="29.25" customHeight="1" x14ac:dyDescent="0.2">
      <c r="Q18319" s="92" t="s">
        <v>50</v>
      </c>
      <c r="BF18319" s="101" t="s">
        <v>58</v>
      </c>
      <c r="BK18319" s="98" t="s">
        <v>70</v>
      </c>
    </row>
    <row r="18320" spans="17:63" ht="29.25" customHeight="1" x14ac:dyDescent="0.2">
      <c r="Q18320" s="92" t="s">
        <v>50</v>
      </c>
      <c r="BF18320" s="101" t="s">
        <v>58</v>
      </c>
      <c r="BK18320" s="98" t="s">
        <v>70</v>
      </c>
    </row>
    <row r="18321" spans="17:63" ht="29.25" customHeight="1" x14ac:dyDescent="0.2">
      <c r="Q18321" s="92" t="s">
        <v>50</v>
      </c>
      <c r="BF18321" s="101" t="s">
        <v>58</v>
      </c>
      <c r="BK18321" s="98" t="s">
        <v>70</v>
      </c>
    </row>
    <row r="18322" spans="17:63" ht="29.25" customHeight="1" x14ac:dyDescent="0.2">
      <c r="Q18322" s="92" t="s">
        <v>50</v>
      </c>
      <c r="BF18322" s="101" t="s">
        <v>58</v>
      </c>
      <c r="BK18322" s="98" t="s">
        <v>70</v>
      </c>
    </row>
    <row r="18323" spans="17:63" ht="29.25" customHeight="1" x14ac:dyDescent="0.2">
      <c r="Q18323" s="92" t="s">
        <v>50</v>
      </c>
      <c r="BF18323" s="101" t="s">
        <v>58</v>
      </c>
      <c r="BK18323" s="98" t="s">
        <v>70</v>
      </c>
    </row>
    <row r="18324" spans="17:63" ht="29.25" customHeight="1" x14ac:dyDescent="0.2">
      <c r="Q18324" s="92" t="s">
        <v>50</v>
      </c>
      <c r="BF18324" s="101" t="s">
        <v>58</v>
      </c>
      <c r="BK18324" s="98" t="s">
        <v>70</v>
      </c>
    </row>
    <row r="18325" spans="17:63" ht="29.25" customHeight="1" x14ac:dyDescent="0.2">
      <c r="Q18325" s="92" t="s">
        <v>50</v>
      </c>
      <c r="BF18325" s="101" t="s">
        <v>58</v>
      </c>
      <c r="BK18325" s="98" t="s">
        <v>70</v>
      </c>
    </row>
    <row r="18326" spans="17:63" ht="29.25" customHeight="1" x14ac:dyDescent="0.2">
      <c r="Q18326" s="92" t="s">
        <v>50</v>
      </c>
      <c r="BF18326" s="101" t="s">
        <v>58</v>
      </c>
      <c r="BK18326" s="98" t="s">
        <v>70</v>
      </c>
    </row>
    <row r="18327" spans="17:63" ht="29.25" customHeight="1" x14ac:dyDescent="0.2">
      <c r="Q18327" s="92" t="s">
        <v>50</v>
      </c>
      <c r="BF18327" s="101" t="s">
        <v>58</v>
      </c>
      <c r="BK18327" s="98" t="s">
        <v>70</v>
      </c>
    </row>
    <row r="18328" spans="17:63" ht="29.25" customHeight="1" x14ac:dyDescent="0.2">
      <c r="Q18328" s="92" t="s">
        <v>50</v>
      </c>
      <c r="BF18328" s="101" t="s">
        <v>58</v>
      </c>
      <c r="BK18328" s="98" t="s">
        <v>70</v>
      </c>
    </row>
    <row r="18329" spans="17:63" ht="29.25" customHeight="1" x14ac:dyDescent="0.2">
      <c r="Q18329" s="92" t="s">
        <v>50</v>
      </c>
      <c r="BF18329" s="101" t="s">
        <v>58</v>
      </c>
      <c r="BK18329" s="98" t="s">
        <v>70</v>
      </c>
    </row>
    <row r="18330" spans="17:63" ht="29.25" customHeight="1" x14ac:dyDescent="0.2">
      <c r="Q18330" s="92" t="s">
        <v>50</v>
      </c>
      <c r="BF18330" s="101" t="s">
        <v>58</v>
      </c>
      <c r="BK18330" s="98" t="s">
        <v>70</v>
      </c>
    </row>
    <row r="18331" spans="17:63" ht="29.25" customHeight="1" x14ac:dyDescent="0.2">
      <c r="Q18331" s="92" t="s">
        <v>50</v>
      </c>
      <c r="BF18331" s="101" t="s">
        <v>58</v>
      </c>
      <c r="BK18331" s="98" t="s">
        <v>70</v>
      </c>
    </row>
    <row r="18332" spans="17:63" ht="29.25" customHeight="1" x14ac:dyDescent="0.2">
      <c r="Q18332" s="92" t="s">
        <v>50</v>
      </c>
      <c r="BF18332" s="101" t="s">
        <v>58</v>
      </c>
      <c r="BK18332" s="98" t="s">
        <v>70</v>
      </c>
    </row>
    <row r="18333" spans="17:63" ht="29.25" customHeight="1" x14ac:dyDescent="0.2">
      <c r="Q18333" s="92" t="s">
        <v>50</v>
      </c>
      <c r="BF18333" s="101" t="s">
        <v>58</v>
      </c>
      <c r="BK18333" s="98" t="s">
        <v>70</v>
      </c>
    </row>
    <row r="18334" spans="17:63" ht="29.25" customHeight="1" x14ac:dyDescent="0.2">
      <c r="Q18334" s="92" t="s">
        <v>50</v>
      </c>
      <c r="BF18334" s="101" t="s">
        <v>58</v>
      </c>
      <c r="BK18334" s="98" t="s">
        <v>70</v>
      </c>
    </row>
    <row r="18335" spans="17:63" ht="29.25" customHeight="1" x14ac:dyDescent="0.2">
      <c r="Q18335" s="92" t="s">
        <v>50</v>
      </c>
      <c r="BF18335" s="101" t="s">
        <v>58</v>
      </c>
      <c r="BK18335" s="98" t="s">
        <v>70</v>
      </c>
    </row>
    <row r="18336" spans="17:63" ht="29.25" customHeight="1" x14ac:dyDescent="0.2">
      <c r="Q18336" s="92" t="s">
        <v>50</v>
      </c>
      <c r="BF18336" s="101" t="s">
        <v>58</v>
      </c>
      <c r="BK18336" s="98" t="s">
        <v>70</v>
      </c>
    </row>
    <row r="18337" spans="17:63" ht="29.25" customHeight="1" x14ac:dyDescent="0.2">
      <c r="Q18337" s="92" t="s">
        <v>50</v>
      </c>
      <c r="BF18337" s="101" t="s">
        <v>58</v>
      </c>
      <c r="BK18337" s="98" t="s">
        <v>70</v>
      </c>
    </row>
    <row r="18338" spans="17:63" ht="29.25" customHeight="1" x14ac:dyDescent="0.2">
      <c r="Q18338" s="92" t="s">
        <v>50</v>
      </c>
      <c r="BF18338" s="101" t="s">
        <v>58</v>
      </c>
      <c r="BK18338" s="98" t="s">
        <v>70</v>
      </c>
    </row>
    <row r="18339" spans="17:63" ht="29.25" customHeight="1" x14ac:dyDescent="0.2">
      <c r="Q18339" s="92" t="s">
        <v>50</v>
      </c>
      <c r="BF18339" s="101" t="s">
        <v>58</v>
      </c>
      <c r="BK18339" s="98" t="s">
        <v>70</v>
      </c>
    </row>
    <row r="18340" spans="17:63" ht="29.25" customHeight="1" x14ac:dyDescent="0.2">
      <c r="Q18340" s="92" t="s">
        <v>50</v>
      </c>
      <c r="BF18340" s="101" t="s">
        <v>58</v>
      </c>
      <c r="BK18340" s="98" t="s">
        <v>70</v>
      </c>
    </row>
    <row r="18341" spans="17:63" ht="29.25" customHeight="1" x14ac:dyDescent="0.2">
      <c r="Q18341" s="92" t="s">
        <v>50</v>
      </c>
      <c r="BF18341" s="101" t="s">
        <v>58</v>
      </c>
      <c r="BK18341" s="98" t="s">
        <v>70</v>
      </c>
    </row>
    <row r="18342" spans="17:63" ht="29.25" customHeight="1" x14ac:dyDescent="0.2">
      <c r="Q18342" s="92" t="s">
        <v>50</v>
      </c>
      <c r="BF18342" s="101" t="s">
        <v>58</v>
      </c>
      <c r="BK18342" s="98" t="s">
        <v>70</v>
      </c>
    </row>
    <row r="18343" spans="17:63" ht="29.25" customHeight="1" x14ac:dyDescent="0.2">
      <c r="Q18343" s="92" t="s">
        <v>50</v>
      </c>
      <c r="BF18343" s="101" t="s">
        <v>58</v>
      </c>
      <c r="BK18343" s="98" t="s">
        <v>70</v>
      </c>
    </row>
    <row r="18344" spans="17:63" ht="29.25" customHeight="1" x14ac:dyDescent="0.2">
      <c r="Q18344" s="92" t="s">
        <v>50</v>
      </c>
      <c r="BF18344" s="101" t="s">
        <v>58</v>
      </c>
      <c r="BK18344" s="98" t="s">
        <v>70</v>
      </c>
    </row>
    <row r="18345" spans="17:63" ht="29.25" customHeight="1" x14ac:dyDescent="0.2">
      <c r="Q18345" s="92" t="s">
        <v>50</v>
      </c>
      <c r="BF18345" s="101" t="s">
        <v>58</v>
      </c>
      <c r="BK18345" s="98" t="s">
        <v>70</v>
      </c>
    </row>
    <row r="18346" spans="17:63" ht="29.25" customHeight="1" x14ac:dyDescent="0.2">
      <c r="Q18346" s="92" t="s">
        <v>50</v>
      </c>
      <c r="BF18346" s="101" t="s">
        <v>58</v>
      </c>
      <c r="BK18346" s="98" t="s">
        <v>70</v>
      </c>
    </row>
    <row r="18347" spans="17:63" ht="29.25" customHeight="1" x14ac:dyDescent="0.2">
      <c r="Q18347" s="92" t="s">
        <v>50</v>
      </c>
      <c r="BF18347" s="101" t="s">
        <v>58</v>
      </c>
      <c r="BK18347" s="98" t="s">
        <v>70</v>
      </c>
    </row>
    <row r="18348" spans="17:63" ht="29.25" customHeight="1" x14ac:dyDescent="0.2">
      <c r="Q18348" s="92" t="s">
        <v>50</v>
      </c>
      <c r="BF18348" s="101" t="s">
        <v>58</v>
      </c>
      <c r="BK18348" s="98" t="s">
        <v>70</v>
      </c>
    </row>
    <row r="18349" spans="17:63" ht="29.25" customHeight="1" x14ac:dyDescent="0.2">
      <c r="Q18349" s="92" t="s">
        <v>50</v>
      </c>
      <c r="BF18349" s="101" t="s">
        <v>58</v>
      </c>
      <c r="BK18349" s="98" t="s">
        <v>70</v>
      </c>
    </row>
    <row r="18350" spans="17:63" ht="29.25" customHeight="1" x14ac:dyDescent="0.2">
      <c r="Q18350" s="92" t="s">
        <v>50</v>
      </c>
      <c r="BF18350" s="101" t="s">
        <v>58</v>
      </c>
      <c r="BK18350" s="98" t="s">
        <v>70</v>
      </c>
    </row>
    <row r="18351" spans="17:63" ht="29.25" customHeight="1" x14ac:dyDescent="0.2">
      <c r="Q18351" s="92" t="s">
        <v>50</v>
      </c>
      <c r="BF18351" s="101" t="s">
        <v>58</v>
      </c>
      <c r="BK18351" s="98" t="s">
        <v>70</v>
      </c>
    </row>
    <row r="18352" spans="17:63" ht="29.25" customHeight="1" x14ac:dyDescent="0.2">
      <c r="Q18352" s="92" t="s">
        <v>50</v>
      </c>
      <c r="BF18352" s="101" t="s">
        <v>58</v>
      </c>
      <c r="BK18352" s="98" t="s">
        <v>70</v>
      </c>
    </row>
    <row r="18353" spans="17:63" ht="29.25" customHeight="1" x14ac:dyDescent="0.2">
      <c r="Q18353" s="92" t="s">
        <v>50</v>
      </c>
      <c r="BF18353" s="101" t="s">
        <v>58</v>
      </c>
      <c r="BK18353" s="98" t="s">
        <v>70</v>
      </c>
    </row>
    <row r="18354" spans="17:63" ht="29.25" customHeight="1" x14ac:dyDescent="0.2">
      <c r="Q18354" s="92" t="s">
        <v>50</v>
      </c>
      <c r="BF18354" s="101" t="s">
        <v>58</v>
      </c>
      <c r="BK18354" s="98" t="s">
        <v>70</v>
      </c>
    </row>
    <row r="18355" spans="17:63" ht="29.25" customHeight="1" x14ac:dyDescent="0.2">
      <c r="Q18355" s="92" t="s">
        <v>50</v>
      </c>
      <c r="BF18355" s="101" t="s">
        <v>58</v>
      </c>
      <c r="BK18355" s="98" t="s">
        <v>70</v>
      </c>
    </row>
    <row r="18356" spans="17:63" ht="29.25" customHeight="1" x14ac:dyDescent="0.2">
      <c r="Q18356" s="92" t="s">
        <v>50</v>
      </c>
      <c r="BF18356" s="101" t="s">
        <v>58</v>
      </c>
      <c r="BK18356" s="98" t="s">
        <v>70</v>
      </c>
    </row>
    <row r="18357" spans="17:63" ht="29.25" customHeight="1" x14ac:dyDescent="0.2">
      <c r="Q18357" s="92" t="s">
        <v>50</v>
      </c>
      <c r="BF18357" s="101" t="s">
        <v>58</v>
      </c>
      <c r="BK18357" s="98" t="s">
        <v>70</v>
      </c>
    </row>
    <row r="18358" spans="17:63" ht="29.25" customHeight="1" x14ac:dyDescent="0.2">
      <c r="Q18358" s="92" t="s">
        <v>50</v>
      </c>
      <c r="BF18358" s="101" t="s">
        <v>58</v>
      </c>
      <c r="BK18358" s="98" t="s">
        <v>70</v>
      </c>
    </row>
    <row r="18359" spans="17:63" ht="29.25" customHeight="1" x14ac:dyDescent="0.2">
      <c r="Q18359" s="92" t="s">
        <v>50</v>
      </c>
      <c r="BF18359" s="101" t="s">
        <v>58</v>
      </c>
      <c r="BK18359" s="98" t="s">
        <v>70</v>
      </c>
    </row>
    <row r="18360" spans="17:63" ht="29.25" customHeight="1" x14ac:dyDescent="0.2">
      <c r="Q18360" s="92" t="s">
        <v>50</v>
      </c>
      <c r="BF18360" s="101" t="s">
        <v>58</v>
      </c>
      <c r="BK18360" s="98" t="s">
        <v>70</v>
      </c>
    </row>
    <row r="18361" spans="17:63" ht="29.25" customHeight="1" x14ac:dyDescent="0.2">
      <c r="Q18361" s="92" t="s">
        <v>50</v>
      </c>
      <c r="BF18361" s="101" t="s">
        <v>58</v>
      </c>
      <c r="BK18361" s="98" t="s">
        <v>70</v>
      </c>
    </row>
    <row r="18362" spans="17:63" ht="29.25" customHeight="1" x14ac:dyDescent="0.2">
      <c r="Q18362" s="92" t="s">
        <v>50</v>
      </c>
      <c r="BF18362" s="101" t="s">
        <v>58</v>
      </c>
      <c r="BK18362" s="98" t="s">
        <v>70</v>
      </c>
    </row>
    <row r="18363" spans="17:63" ht="29.25" customHeight="1" x14ac:dyDescent="0.2">
      <c r="Q18363" s="92" t="s">
        <v>50</v>
      </c>
      <c r="BF18363" s="101" t="s">
        <v>58</v>
      </c>
      <c r="BK18363" s="98" t="s">
        <v>70</v>
      </c>
    </row>
    <row r="18364" spans="17:63" ht="29.25" customHeight="1" x14ac:dyDescent="0.2">
      <c r="Q18364" s="92" t="s">
        <v>50</v>
      </c>
      <c r="BF18364" s="101" t="s">
        <v>58</v>
      </c>
      <c r="BK18364" s="98" t="s">
        <v>70</v>
      </c>
    </row>
    <row r="18365" spans="17:63" ht="29.25" customHeight="1" x14ac:dyDescent="0.2">
      <c r="Q18365" s="92" t="s">
        <v>50</v>
      </c>
      <c r="BF18365" s="101" t="s">
        <v>58</v>
      </c>
      <c r="BK18365" s="98" t="s">
        <v>70</v>
      </c>
    </row>
    <row r="18366" spans="17:63" ht="29.25" customHeight="1" x14ac:dyDescent="0.2">
      <c r="Q18366" s="92" t="s">
        <v>50</v>
      </c>
      <c r="BF18366" s="101" t="s">
        <v>58</v>
      </c>
      <c r="BK18366" s="98" t="s">
        <v>70</v>
      </c>
    </row>
    <row r="18367" spans="17:63" ht="29.25" customHeight="1" x14ac:dyDescent="0.2">
      <c r="Q18367" s="92" t="s">
        <v>50</v>
      </c>
      <c r="BF18367" s="101" t="s">
        <v>58</v>
      </c>
      <c r="BK18367" s="98" t="s">
        <v>70</v>
      </c>
    </row>
    <row r="18368" spans="17:63" ht="29.25" customHeight="1" x14ac:dyDescent="0.2">
      <c r="Q18368" s="92" t="s">
        <v>50</v>
      </c>
      <c r="BF18368" s="101" t="s">
        <v>58</v>
      </c>
      <c r="BK18368" s="98" t="s">
        <v>70</v>
      </c>
    </row>
    <row r="18369" spans="17:63" ht="29.25" customHeight="1" x14ac:dyDescent="0.2">
      <c r="Q18369" s="92" t="s">
        <v>50</v>
      </c>
      <c r="BF18369" s="101" t="s">
        <v>58</v>
      </c>
      <c r="BK18369" s="98" t="s">
        <v>70</v>
      </c>
    </row>
    <row r="18370" spans="17:63" ht="29.25" customHeight="1" x14ac:dyDescent="0.2">
      <c r="Q18370" s="92" t="s">
        <v>50</v>
      </c>
      <c r="BF18370" s="101" t="s">
        <v>58</v>
      </c>
      <c r="BK18370" s="98" t="s">
        <v>70</v>
      </c>
    </row>
    <row r="18371" spans="17:63" ht="29.25" customHeight="1" x14ac:dyDescent="0.2">
      <c r="Q18371" s="92" t="s">
        <v>50</v>
      </c>
      <c r="BF18371" s="101" t="s">
        <v>58</v>
      </c>
      <c r="BK18371" s="98" t="s">
        <v>70</v>
      </c>
    </row>
    <row r="18372" spans="17:63" ht="29.25" customHeight="1" x14ac:dyDescent="0.2">
      <c r="Q18372" s="92" t="s">
        <v>50</v>
      </c>
      <c r="BF18372" s="101" t="s">
        <v>58</v>
      </c>
      <c r="BK18372" s="98" t="s">
        <v>70</v>
      </c>
    </row>
    <row r="18373" spans="17:63" ht="29.25" customHeight="1" x14ac:dyDescent="0.2">
      <c r="Q18373" s="92" t="s">
        <v>50</v>
      </c>
      <c r="BF18373" s="101" t="s">
        <v>58</v>
      </c>
      <c r="BK18373" s="98" t="s">
        <v>70</v>
      </c>
    </row>
    <row r="18374" spans="17:63" ht="29.25" customHeight="1" x14ac:dyDescent="0.2">
      <c r="Q18374" s="92" t="s">
        <v>50</v>
      </c>
      <c r="BF18374" s="101" t="s">
        <v>58</v>
      </c>
      <c r="BK18374" s="98" t="s">
        <v>70</v>
      </c>
    </row>
    <row r="18375" spans="17:63" ht="29.25" customHeight="1" x14ac:dyDescent="0.2">
      <c r="Q18375" s="92" t="s">
        <v>50</v>
      </c>
      <c r="BF18375" s="101" t="s">
        <v>58</v>
      </c>
      <c r="BK18375" s="98" t="s">
        <v>70</v>
      </c>
    </row>
    <row r="18376" spans="17:63" ht="29.25" customHeight="1" x14ac:dyDescent="0.2">
      <c r="Q18376" s="92" t="s">
        <v>50</v>
      </c>
      <c r="BF18376" s="101" t="s">
        <v>58</v>
      </c>
      <c r="BK18376" s="98" t="s">
        <v>70</v>
      </c>
    </row>
    <row r="18377" spans="17:63" ht="29.25" customHeight="1" x14ac:dyDescent="0.2">
      <c r="Q18377" s="92" t="s">
        <v>50</v>
      </c>
      <c r="BF18377" s="101" t="s">
        <v>58</v>
      </c>
      <c r="BK18377" s="98" t="s">
        <v>70</v>
      </c>
    </row>
    <row r="18378" spans="17:63" ht="29.25" customHeight="1" x14ac:dyDescent="0.2">
      <c r="Q18378" s="92" t="s">
        <v>50</v>
      </c>
      <c r="BF18378" s="101" t="s">
        <v>58</v>
      </c>
      <c r="BK18378" s="98" t="s">
        <v>70</v>
      </c>
    </row>
    <row r="18379" spans="17:63" ht="29.25" customHeight="1" x14ac:dyDescent="0.2">
      <c r="Q18379" s="92" t="s">
        <v>50</v>
      </c>
      <c r="BF18379" s="101" t="s">
        <v>58</v>
      </c>
      <c r="BK18379" s="98" t="s">
        <v>70</v>
      </c>
    </row>
    <row r="18380" spans="17:63" ht="29.25" customHeight="1" x14ac:dyDescent="0.2">
      <c r="Q18380" s="92" t="s">
        <v>50</v>
      </c>
      <c r="BF18380" s="101" t="s">
        <v>58</v>
      </c>
      <c r="BK18380" s="98" t="s">
        <v>70</v>
      </c>
    </row>
    <row r="18381" spans="17:63" ht="29.25" customHeight="1" x14ac:dyDescent="0.2">
      <c r="Q18381" s="92" t="s">
        <v>50</v>
      </c>
      <c r="BF18381" s="101" t="s">
        <v>58</v>
      </c>
      <c r="BK18381" s="98" t="s">
        <v>70</v>
      </c>
    </row>
    <row r="18382" spans="17:63" ht="29.25" customHeight="1" x14ac:dyDescent="0.2">
      <c r="Q18382" s="92" t="s">
        <v>50</v>
      </c>
      <c r="BF18382" s="101" t="s">
        <v>58</v>
      </c>
      <c r="BK18382" s="98" t="s">
        <v>70</v>
      </c>
    </row>
    <row r="18383" spans="17:63" ht="29.25" customHeight="1" x14ac:dyDescent="0.2">
      <c r="Q18383" s="92" t="s">
        <v>50</v>
      </c>
      <c r="BF18383" s="101" t="s">
        <v>58</v>
      </c>
      <c r="BK18383" s="98" t="s">
        <v>70</v>
      </c>
    </row>
    <row r="18384" spans="17:63" ht="29.25" customHeight="1" x14ac:dyDescent="0.2">
      <c r="Q18384" s="92" t="s">
        <v>50</v>
      </c>
      <c r="BF18384" s="101" t="s">
        <v>58</v>
      </c>
      <c r="BK18384" s="98" t="s">
        <v>70</v>
      </c>
    </row>
    <row r="18385" spans="17:63" ht="29.25" customHeight="1" x14ac:dyDescent="0.2">
      <c r="Q18385" s="92" t="s">
        <v>50</v>
      </c>
      <c r="BF18385" s="101" t="s">
        <v>58</v>
      </c>
      <c r="BK18385" s="98" t="s">
        <v>70</v>
      </c>
    </row>
    <row r="18386" spans="17:63" ht="29.25" customHeight="1" x14ac:dyDescent="0.2">
      <c r="Q18386" s="92" t="s">
        <v>50</v>
      </c>
      <c r="BF18386" s="101" t="s">
        <v>58</v>
      </c>
      <c r="BK18386" s="98" t="s">
        <v>70</v>
      </c>
    </row>
    <row r="18387" spans="17:63" ht="29.25" customHeight="1" x14ac:dyDescent="0.2">
      <c r="Q18387" s="92" t="s">
        <v>50</v>
      </c>
      <c r="BF18387" s="101" t="s">
        <v>58</v>
      </c>
      <c r="BK18387" s="98" t="s">
        <v>70</v>
      </c>
    </row>
    <row r="18388" spans="17:63" ht="29.25" customHeight="1" x14ac:dyDescent="0.2">
      <c r="Q18388" s="92" t="s">
        <v>50</v>
      </c>
      <c r="BF18388" s="101" t="s">
        <v>58</v>
      </c>
      <c r="BK18388" s="98" t="s">
        <v>70</v>
      </c>
    </row>
    <row r="18389" spans="17:63" ht="29.25" customHeight="1" x14ac:dyDescent="0.2">
      <c r="Q18389" s="92" t="s">
        <v>50</v>
      </c>
      <c r="BF18389" s="101" t="s">
        <v>58</v>
      </c>
      <c r="BK18389" s="98" t="s">
        <v>70</v>
      </c>
    </row>
    <row r="18390" spans="17:63" ht="29.25" customHeight="1" x14ac:dyDescent="0.2">
      <c r="Q18390" s="92" t="s">
        <v>50</v>
      </c>
      <c r="BF18390" s="101" t="s">
        <v>58</v>
      </c>
      <c r="BK18390" s="98" t="s">
        <v>70</v>
      </c>
    </row>
    <row r="18391" spans="17:63" ht="29.25" customHeight="1" x14ac:dyDescent="0.2">
      <c r="Q18391" s="92" t="s">
        <v>50</v>
      </c>
      <c r="BF18391" s="101" t="s">
        <v>58</v>
      </c>
      <c r="BK18391" s="98" t="s">
        <v>70</v>
      </c>
    </row>
    <row r="18392" spans="17:63" ht="29.25" customHeight="1" x14ac:dyDescent="0.2">
      <c r="Q18392" s="92" t="s">
        <v>50</v>
      </c>
      <c r="BF18392" s="101" t="s">
        <v>58</v>
      </c>
      <c r="BK18392" s="98" t="s">
        <v>70</v>
      </c>
    </row>
    <row r="18393" spans="17:63" ht="29.25" customHeight="1" x14ac:dyDescent="0.2">
      <c r="Q18393" s="92" t="s">
        <v>50</v>
      </c>
      <c r="BF18393" s="101" t="s">
        <v>58</v>
      </c>
      <c r="BK18393" s="98" t="s">
        <v>70</v>
      </c>
    </row>
    <row r="18394" spans="17:63" ht="29.25" customHeight="1" x14ac:dyDescent="0.2">
      <c r="Q18394" s="92" t="s">
        <v>50</v>
      </c>
      <c r="BF18394" s="101" t="s">
        <v>58</v>
      </c>
      <c r="BK18394" s="98" t="s">
        <v>70</v>
      </c>
    </row>
    <row r="18395" spans="17:63" ht="29.25" customHeight="1" x14ac:dyDescent="0.2">
      <c r="Q18395" s="92" t="s">
        <v>50</v>
      </c>
      <c r="BF18395" s="101" t="s">
        <v>58</v>
      </c>
      <c r="BK18395" s="98" t="s">
        <v>70</v>
      </c>
    </row>
    <row r="18396" spans="17:63" ht="29.25" customHeight="1" x14ac:dyDescent="0.2">
      <c r="Q18396" s="92" t="s">
        <v>50</v>
      </c>
      <c r="BF18396" s="101" t="s">
        <v>58</v>
      </c>
      <c r="BK18396" s="98" t="s">
        <v>70</v>
      </c>
    </row>
    <row r="18397" spans="17:63" ht="29.25" customHeight="1" x14ac:dyDescent="0.2">
      <c r="Q18397" s="92" t="s">
        <v>50</v>
      </c>
      <c r="BF18397" s="101" t="s">
        <v>58</v>
      </c>
      <c r="BK18397" s="98" t="s">
        <v>70</v>
      </c>
    </row>
    <row r="18398" spans="17:63" ht="29.25" customHeight="1" x14ac:dyDescent="0.2">
      <c r="Q18398" s="92" t="s">
        <v>50</v>
      </c>
      <c r="BF18398" s="101" t="s">
        <v>58</v>
      </c>
      <c r="BK18398" s="98" t="s">
        <v>70</v>
      </c>
    </row>
    <row r="18399" spans="17:63" ht="29.25" customHeight="1" x14ac:dyDescent="0.2">
      <c r="Q18399" s="92" t="s">
        <v>50</v>
      </c>
      <c r="BF18399" s="101" t="s">
        <v>58</v>
      </c>
      <c r="BK18399" s="98" t="s">
        <v>70</v>
      </c>
    </row>
    <row r="18400" spans="17:63" ht="29.25" customHeight="1" x14ac:dyDescent="0.2">
      <c r="Q18400" s="92" t="s">
        <v>50</v>
      </c>
      <c r="BF18400" s="101" t="s">
        <v>58</v>
      </c>
      <c r="BK18400" s="98" t="s">
        <v>70</v>
      </c>
    </row>
    <row r="18401" spans="17:63" ht="29.25" customHeight="1" x14ac:dyDescent="0.2">
      <c r="Q18401" s="92" t="s">
        <v>50</v>
      </c>
      <c r="BF18401" s="101" t="s">
        <v>58</v>
      </c>
      <c r="BK18401" s="98" t="s">
        <v>70</v>
      </c>
    </row>
    <row r="18402" spans="17:63" ht="29.25" customHeight="1" x14ac:dyDescent="0.2">
      <c r="Q18402" s="92" t="s">
        <v>50</v>
      </c>
      <c r="BF18402" s="101" t="s">
        <v>58</v>
      </c>
      <c r="BK18402" s="98" t="s">
        <v>70</v>
      </c>
    </row>
    <row r="18403" spans="17:63" ht="29.25" customHeight="1" x14ac:dyDescent="0.2">
      <c r="Q18403" s="92" t="s">
        <v>50</v>
      </c>
      <c r="BF18403" s="101" t="s">
        <v>58</v>
      </c>
      <c r="BK18403" s="98" t="s">
        <v>70</v>
      </c>
    </row>
    <row r="18404" spans="17:63" ht="29.25" customHeight="1" x14ac:dyDescent="0.2">
      <c r="Q18404" s="92" t="s">
        <v>50</v>
      </c>
      <c r="BF18404" s="101" t="s">
        <v>58</v>
      </c>
      <c r="BK18404" s="98" t="s">
        <v>70</v>
      </c>
    </row>
    <row r="18405" spans="17:63" ht="29.25" customHeight="1" x14ac:dyDescent="0.2">
      <c r="Q18405" s="92" t="s">
        <v>50</v>
      </c>
      <c r="BF18405" s="101" t="s">
        <v>58</v>
      </c>
      <c r="BK18405" s="98" t="s">
        <v>70</v>
      </c>
    </row>
    <row r="18406" spans="17:63" ht="29.25" customHeight="1" x14ac:dyDescent="0.2">
      <c r="Q18406" s="92" t="s">
        <v>50</v>
      </c>
      <c r="BF18406" s="101" t="s">
        <v>58</v>
      </c>
      <c r="BK18406" s="98" t="s">
        <v>70</v>
      </c>
    </row>
    <row r="18407" spans="17:63" ht="29.25" customHeight="1" x14ac:dyDescent="0.2">
      <c r="Q18407" s="92" t="s">
        <v>50</v>
      </c>
      <c r="BF18407" s="101" t="s">
        <v>58</v>
      </c>
      <c r="BK18407" s="98" t="s">
        <v>70</v>
      </c>
    </row>
    <row r="18408" spans="17:63" ht="29.25" customHeight="1" x14ac:dyDescent="0.2">
      <c r="Q18408" s="92" t="s">
        <v>50</v>
      </c>
      <c r="BF18408" s="101" t="s">
        <v>58</v>
      </c>
      <c r="BK18408" s="98" t="s">
        <v>70</v>
      </c>
    </row>
    <row r="18409" spans="17:63" ht="29.25" customHeight="1" x14ac:dyDescent="0.2">
      <c r="Q18409" s="92" t="s">
        <v>50</v>
      </c>
      <c r="BF18409" s="101" t="s">
        <v>58</v>
      </c>
      <c r="BK18409" s="98" t="s">
        <v>70</v>
      </c>
    </row>
    <row r="18410" spans="17:63" ht="29.25" customHeight="1" x14ac:dyDescent="0.2">
      <c r="Q18410" s="92" t="s">
        <v>50</v>
      </c>
      <c r="BF18410" s="101" t="s">
        <v>58</v>
      </c>
      <c r="BK18410" s="98" t="s">
        <v>70</v>
      </c>
    </row>
    <row r="18411" spans="17:63" ht="29.25" customHeight="1" x14ac:dyDescent="0.2">
      <c r="Q18411" s="92" t="s">
        <v>50</v>
      </c>
      <c r="BF18411" s="101" t="s">
        <v>58</v>
      </c>
      <c r="BK18411" s="98" t="s">
        <v>70</v>
      </c>
    </row>
    <row r="18412" spans="17:63" ht="29.25" customHeight="1" x14ac:dyDescent="0.2">
      <c r="Q18412" s="92" t="s">
        <v>50</v>
      </c>
      <c r="BF18412" s="101" t="s">
        <v>58</v>
      </c>
      <c r="BK18412" s="98" t="s">
        <v>70</v>
      </c>
    </row>
    <row r="18413" spans="17:63" ht="29.25" customHeight="1" x14ac:dyDescent="0.2">
      <c r="Q18413" s="92" t="s">
        <v>50</v>
      </c>
      <c r="BF18413" s="101" t="s">
        <v>58</v>
      </c>
      <c r="BK18413" s="98" t="s">
        <v>70</v>
      </c>
    </row>
    <row r="18414" spans="17:63" ht="29.25" customHeight="1" x14ac:dyDescent="0.2">
      <c r="Q18414" s="92" t="s">
        <v>50</v>
      </c>
      <c r="BF18414" s="101" t="s">
        <v>58</v>
      </c>
      <c r="BK18414" s="98" t="s">
        <v>70</v>
      </c>
    </row>
    <row r="18415" spans="17:63" ht="29.25" customHeight="1" x14ac:dyDescent="0.2">
      <c r="Q18415" s="92" t="s">
        <v>50</v>
      </c>
      <c r="BF18415" s="101" t="s">
        <v>58</v>
      </c>
      <c r="BK18415" s="98" t="s">
        <v>70</v>
      </c>
    </row>
    <row r="18416" spans="17:63" ht="29.25" customHeight="1" x14ac:dyDescent="0.2">
      <c r="Q18416" s="92" t="s">
        <v>50</v>
      </c>
      <c r="BF18416" s="101" t="s">
        <v>58</v>
      </c>
      <c r="BK18416" s="98" t="s">
        <v>70</v>
      </c>
    </row>
    <row r="18417" spans="17:63" ht="29.25" customHeight="1" x14ac:dyDescent="0.2">
      <c r="Q18417" s="92" t="s">
        <v>50</v>
      </c>
      <c r="BF18417" s="101" t="s">
        <v>58</v>
      </c>
      <c r="BK18417" s="98" t="s">
        <v>70</v>
      </c>
    </row>
    <row r="18418" spans="17:63" ht="29.25" customHeight="1" x14ac:dyDescent="0.2">
      <c r="Q18418" s="92" t="s">
        <v>50</v>
      </c>
      <c r="BF18418" s="101" t="s">
        <v>58</v>
      </c>
      <c r="BK18418" s="98" t="s">
        <v>70</v>
      </c>
    </row>
    <row r="18419" spans="17:63" ht="29.25" customHeight="1" x14ac:dyDescent="0.2">
      <c r="Q18419" s="92" t="s">
        <v>50</v>
      </c>
      <c r="BF18419" s="101" t="s">
        <v>58</v>
      </c>
      <c r="BK18419" s="98" t="s">
        <v>70</v>
      </c>
    </row>
    <row r="18420" spans="17:63" ht="29.25" customHeight="1" x14ac:dyDescent="0.2">
      <c r="Q18420" s="92" t="s">
        <v>50</v>
      </c>
      <c r="BF18420" s="101" t="s">
        <v>58</v>
      </c>
      <c r="BK18420" s="98" t="s">
        <v>70</v>
      </c>
    </row>
    <row r="18421" spans="17:63" ht="29.25" customHeight="1" x14ac:dyDescent="0.2">
      <c r="Q18421" s="92" t="s">
        <v>50</v>
      </c>
      <c r="BF18421" s="101" t="s">
        <v>58</v>
      </c>
      <c r="BK18421" s="98" t="s">
        <v>70</v>
      </c>
    </row>
    <row r="18422" spans="17:63" ht="29.25" customHeight="1" x14ac:dyDescent="0.2">
      <c r="Q18422" s="92" t="s">
        <v>50</v>
      </c>
      <c r="BF18422" s="101" t="s">
        <v>58</v>
      </c>
      <c r="BK18422" s="98" t="s">
        <v>70</v>
      </c>
    </row>
    <row r="18423" spans="17:63" ht="29.25" customHeight="1" x14ac:dyDescent="0.2">
      <c r="Q18423" s="92" t="s">
        <v>50</v>
      </c>
      <c r="BF18423" s="101" t="s">
        <v>58</v>
      </c>
      <c r="BK18423" s="98" t="s">
        <v>70</v>
      </c>
    </row>
    <row r="18424" spans="17:63" ht="29.25" customHeight="1" x14ac:dyDescent="0.2">
      <c r="Q18424" s="92" t="s">
        <v>50</v>
      </c>
      <c r="BF18424" s="101" t="s">
        <v>58</v>
      </c>
      <c r="BK18424" s="98" t="s">
        <v>70</v>
      </c>
    </row>
    <row r="18425" spans="17:63" ht="29.25" customHeight="1" x14ac:dyDescent="0.2">
      <c r="Q18425" s="92" t="s">
        <v>50</v>
      </c>
      <c r="BF18425" s="101" t="s">
        <v>58</v>
      </c>
      <c r="BK18425" s="98" t="s">
        <v>70</v>
      </c>
    </row>
    <row r="18426" spans="17:63" ht="29.25" customHeight="1" x14ac:dyDescent="0.2">
      <c r="Q18426" s="92" t="s">
        <v>50</v>
      </c>
      <c r="BF18426" s="101" t="s">
        <v>58</v>
      </c>
      <c r="BK18426" s="98" t="s">
        <v>70</v>
      </c>
    </row>
    <row r="18427" spans="17:63" ht="29.25" customHeight="1" x14ac:dyDescent="0.2">
      <c r="Q18427" s="92" t="s">
        <v>50</v>
      </c>
      <c r="BF18427" s="101" t="s">
        <v>58</v>
      </c>
      <c r="BK18427" s="98" t="s">
        <v>70</v>
      </c>
    </row>
    <row r="18428" spans="17:63" ht="29.25" customHeight="1" x14ac:dyDescent="0.2">
      <c r="Q18428" s="92" t="s">
        <v>50</v>
      </c>
      <c r="BF18428" s="101" t="s">
        <v>58</v>
      </c>
      <c r="BK18428" s="98" t="s">
        <v>70</v>
      </c>
    </row>
    <row r="18429" spans="17:63" ht="29.25" customHeight="1" x14ac:dyDescent="0.2">
      <c r="Q18429" s="92" t="s">
        <v>50</v>
      </c>
      <c r="BF18429" s="101" t="s">
        <v>58</v>
      </c>
      <c r="BK18429" s="98" t="s">
        <v>70</v>
      </c>
    </row>
    <row r="18430" spans="17:63" ht="29.25" customHeight="1" x14ac:dyDescent="0.2">
      <c r="Q18430" s="92" t="s">
        <v>50</v>
      </c>
      <c r="BF18430" s="101" t="s">
        <v>58</v>
      </c>
      <c r="BK18430" s="98" t="s">
        <v>70</v>
      </c>
    </row>
    <row r="18431" spans="17:63" ht="29.25" customHeight="1" x14ac:dyDescent="0.2">
      <c r="Q18431" s="92" t="s">
        <v>50</v>
      </c>
      <c r="BF18431" s="101" t="s">
        <v>58</v>
      </c>
      <c r="BK18431" s="98" t="s">
        <v>70</v>
      </c>
    </row>
    <row r="18432" spans="17:63" ht="29.25" customHeight="1" x14ac:dyDescent="0.2">
      <c r="Q18432" s="92" t="s">
        <v>50</v>
      </c>
      <c r="BF18432" s="101" t="s">
        <v>58</v>
      </c>
      <c r="BK18432" s="98" t="s">
        <v>70</v>
      </c>
    </row>
    <row r="18433" spans="17:63" ht="29.25" customHeight="1" x14ac:dyDescent="0.2">
      <c r="Q18433" s="92" t="s">
        <v>50</v>
      </c>
      <c r="BF18433" s="101" t="s">
        <v>58</v>
      </c>
      <c r="BK18433" s="98" t="s">
        <v>70</v>
      </c>
    </row>
    <row r="18434" spans="17:63" ht="29.25" customHeight="1" x14ac:dyDescent="0.2">
      <c r="Q18434" s="92" t="s">
        <v>50</v>
      </c>
      <c r="BF18434" s="101" t="s">
        <v>58</v>
      </c>
      <c r="BK18434" s="98" t="s">
        <v>70</v>
      </c>
    </row>
    <row r="18435" spans="17:63" ht="29.25" customHeight="1" x14ac:dyDescent="0.2">
      <c r="Q18435" s="92" t="s">
        <v>50</v>
      </c>
      <c r="BF18435" s="101" t="s">
        <v>58</v>
      </c>
      <c r="BK18435" s="98" t="s">
        <v>70</v>
      </c>
    </row>
    <row r="18436" spans="17:63" ht="29.25" customHeight="1" x14ac:dyDescent="0.2">
      <c r="Q18436" s="92" t="s">
        <v>50</v>
      </c>
      <c r="BF18436" s="101" t="s">
        <v>58</v>
      </c>
      <c r="BK18436" s="98" t="s">
        <v>70</v>
      </c>
    </row>
    <row r="18437" spans="17:63" ht="29.25" customHeight="1" x14ac:dyDescent="0.2">
      <c r="Q18437" s="92" t="s">
        <v>50</v>
      </c>
      <c r="BF18437" s="101" t="s">
        <v>58</v>
      </c>
      <c r="BK18437" s="98" t="s">
        <v>70</v>
      </c>
    </row>
    <row r="18438" spans="17:63" ht="29.25" customHeight="1" x14ac:dyDescent="0.2">
      <c r="Q18438" s="92" t="s">
        <v>50</v>
      </c>
      <c r="BF18438" s="101" t="s">
        <v>58</v>
      </c>
      <c r="BK18438" s="98" t="s">
        <v>70</v>
      </c>
    </row>
    <row r="18439" spans="17:63" ht="29.25" customHeight="1" x14ac:dyDescent="0.2">
      <c r="Q18439" s="92" t="s">
        <v>50</v>
      </c>
      <c r="BF18439" s="101" t="s">
        <v>58</v>
      </c>
      <c r="BK18439" s="98" t="s">
        <v>70</v>
      </c>
    </row>
    <row r="18440" spans="17:63" ht="29.25" customHeight="1" x14ac:dyDescent="0.2">
      <c r="Q18440" s="92" t="s">
        <v>50</v>
      </c>
      <c r="BF18440" s="101" t="s">
        <v>58</v>
      </c>
      <c r="BK18440" s="98" t="s">
        <v>70</v>
      </c>
    </row>
    <row r="18441" spans="17:63" ht="29.25" customHeight="1" x14ac:dyDescent="0.2">
      <c r="Q18441" s="92" t="s">
        <v>50</v>
      </c>
      <c r="BF18441" s="101" t="s">
        <v>58</v>
      </c>
      <c r="BK18441" s="98" t="s">
        <v>70</v>
      </c>
    </row>
    <row r="18442" spans="17:63" ht="29.25" customHeight="1" x14ac:dyDescent="0.2">
      <c r="Q18442" s="92" t="s">
        <v>50</v>
      </c>
      <c r="BF18442" s="101" t="s">
        <v>58</v>
      </c>
      <c r="BK18442" s="98" t="s">
        <v>70</v>
      </c>
    </row>
    <row r="18443" spans="17:63" ht="29.25" customHeight="1" x14ac:dyDescent="0.2">
      <c r="Q18443" s="92" t="s">
        <v>50</v>
      </c>
      <c r="BF18443" s="101" t="s">
        <v>58</v>
      </c>
      <c r="BK18443" s="98" t="s">
        <v>70</v>
      </c>
    </row>
    <row r="18444" spans="17:63" ht="29.25" customHeight="1" x14ac:dyDescent="0.2">
      <c r="Q18444" s="92" t="s">
        <v>50</v>
      </c>
      <c r="BF18444" s="101" t="s">
        <v>58</v>
      </c>
      <c r="BK18444" s="98" t="s">
        <v>70</v>
      </c>
    </row>
    <row r="18445" spans="17:63" ht="29.25" customHeight="1" x14ac:dyDescent="0.2">
      <c r="Q18445" s="92" t="s">
        <v>50</v>
      </c>
      <c r="BF18445" s="101" t="s">
        <v>58</v>
      </c>
      <c r="BK18445" s="98" t="s">
        <v>70</v>
      </c>
    </row>
    <row r="18446" spans="17:63" ht="29.25" customHeight="1" x14ac:dyDescent="0.2">
      <c r="Q18446" s="92" t="s">
        <v>50</v>
      </c>
      <c r="BF18446" s="101" t="s">
        <v>58</v>
      </c>
      <c r="BK18446" s="98" t="s">
        <v>70</v>
      </c>
    </row>
    <row r="18447" spans="17:63" ht="29.25" customHeight="1" x14ac:dyDescent="0.2">
      <c r="Q18447" s="92" t="s">
        <v>50</v>
      </c>
      <c r="BF18447" s="101" t="s">
        <v>58</v>
      </c>
      <c r="BK18447" s="98" t="s">
        <v>70</v>
      </c>
    </row>
    <row r="18448" spans="17:63" ht="29.25" customHeight="1" x14ac:dyDescent="0.2">
      <c r="Q18448" s="92" t="s">
        <v>50</v>
      </c>
      <c r="BF18448" s="101" t="s">
        <v>58</v>
      </c>
      <c r="BK18448" s="98" t="s">
        <v>70</v>
      </c>
    </row>
    <row r="18449" spans="17:63" ht="29.25" customHeight="1" x14ac:dyDescent="0.2">
      <c r="Q18449" s="92" t="s">
        <v>50</v>
      </c>
      <c r="BF18449" s="101" t="s">
        <v>58</v>
      </c>
      <c r="BK18449" s="98" t="s">
        <v>70</v>
      </c>
    </row>
    <row r="18450" spans="17:63" ht="29.25" customHeight="1" x14ac:dyDescent="0.2">
      <c r="Q18450" s="92" t="s">
        <v>50</v>
      </c>
      <c r="BF18450" s="101" t="s">
        <v>58</v>
      </c>
      <c r="BK18450" s="98" t="s">
        <v>70</v>
      </c>
    </row>
    <row r="18451" spans="17:63" ht="29.25" customHeight="1" x14ac:dyDescent="0.2">
      <c r="Q18451" s="92" t="s">
        <v>50</v>
      </c>
      <c r="BF18451" s="101" t="s">
        <v>58</v>
      </c>
      <c r="BK18451" s="98" t="s">
        <v>70</v>
      </c>
    </row>
    <row r="18452" spans="17:63" ht="29.25" customHeight="1" x14ac:dyDescent="0.2">
      <c r="Q18452" s="92" t="s">
        <v>50</v>
      </c>
      <c r="BF18452" s="101" t="s">
        <v>58</v>
      </c>
      <c r="BK18452" s="98" t="s">
        <v>70</v>
      </c>
    </row>
    <row r="18453" spans="17:63" ht="29.25" customHeight="1" x14ac:dyDescent="0.2">
      <c r="Q18453" s="92" t="s">
        <v>50</v>
      </c>
      <c r="BF18453" s="101" t="s">
        <v>58</v>
      </c>
      <c r="BK18453" s="98" t="s">
        <v>70</v>
      </c>
    </row>
    <row r="18454" spans="17:63" ht="29.25" customHeight="1" x14ac:dyDescent="0.2">
      <c r="Q18454" s="92" t="s">
        <v>50</v>
      </c>
      <c r="BF18454" s="101" t="s">
        <v>58</v>
      </c>
      <c r="BK18454" s="98" t="s">
        <v>70</v>
      </c>
    </row>
    <row r="18455" spans="17:63" ht="29.25" customHeight="1" x14ac:dyDescent="0.2">
      <c r="Q18455" s="92" t="s">
        <v>50</v>
      </c>
      <c r="BF18455" s="101" t="s">
        <v>58</v>
      </c>
      <c r="BK18455" s="98" t="s">
        <v>70</v>
      </c>
    </row>
    <row r="18456" spans="17:63" ht="29.25" customHeight="1" x14ac:dyDescent="0.2">
      <c r="Q18456" s="92" t="s">
        <v>50</v>
      </c>
      <c r="BF18456" s="101" t="s">
        <v>58</v>
      </c>
      <c r="BK18456" s="98" t="s">
        <v>70</v>
      </c>
    </row>
    <row r="18457" spans="17:63" ht="29.25" customHeight="1" x14ac:dyDescent="0.2">
      <c r="Q18457" s="92" t="s">
        <v>50</v>
      </c>
      <c r="BF18457" s="101" t="s">
        <v>58</v>
      </c>
      <c r="BK18457" s="98" t="s">
        <v>70</v>
      </c>
    </row>
    <row r="18458" spans="17:63" ht="29.25" customHeight="1" x14ac:dyDescent="0.2">
      <c r="Q18458" s="92" t="s">
        <v>50</v>
      </c>
      <c r="BF18458" s="101" t="s">
        <v>58</v>
      </c>
      <c r="BK18458" s="98" t="s">
        <v>70</v>
      </c>
    </row>
    <row r="18459" spans="17:63" ht="29.25" customHeight="1" x14ac:dyDescent="0.2">
      <c r="Q18459" s="92" t="s">
        <v>50</v>
      </c>
      <c r="BF18459" s="101" t="s">
        <v>58</v>
      </c>
      <c r="BK18459" s="98" t="s">
        <v>70</v>
      </c>
    </row>
    <row r="18460" spans="17:63" ht="29.25" customHeight="1" x14ac:dyDescent="0.2">
      <c r="Q18460" s="92" t="s">
        <v>50</v>
      </c>
      <c r="BF18460" s="101" t="s">
        <v>58</v>
      </c>
      <c r="BK18460" s="98" t="s">
        <v>70</v>
      </c>
    </row>
    <row r="18461" spans="17:63" ht="29.25" customHeight="1" x14ac:dyDescent="0.2">
      <c r="Q18461" s="92" t="s">
        <v>50</v>
      </c>
      <c r="BF18461" s="101" t="s">
        <v>58</v>
      </c>
      <c r="BK18461" s="98" t="s">
        <v>70</v>
      </c>
    </row>
    <row r="18462" spans="17:63" ht="29.25" customHeight="1" x14ac:dyDescent="0.2">
      <c r="Q18462" s="92" t="s">
        <v>50</v>
      </c>
      <c r="BF18462" s="101" t="s">
        <v>58</v>
      </c>
      <c r="BK18462" s="98" t="s">
        <v>70</v>
      </c>
    </row>
    <row r="18463" spans="17:63" ht="29.25" customHeight="1" x14ac:dyDescent="0.2">
      <c r="Q18463" s="92" t="s">
        <v>50</v>
      </c>
      <c r="BF18463" s="101" t="s">
        <v>58</v>
      </c>
      <c r="BK18463" s="98" t="s">
        <v>70</v>
      </c>
    </row>
    <row r="18464" spans="17:63" ht="29.25" customHeight="1" x14ac:dyDescent="0.2">
      <c r="Q18464" s="92" t="s">
        <v>50</v>
      </c>
      <c r="BF18464" s="101" t="s">
        <v>58</v>
      </c>
      <c r="BK18464" s="98" t="s">
        <v>70</v>
      </c>
    </row>
    <row r="18465" spans="17:63" ht="29.25" customHeight="1" x14ac:dyDescent="0.2">
      <c r="Q18465" s="92" t="s">
        <v>50</v>
      </c>
      <c r="BF18465" s="101" t="s">
        <v>58</v>
      </c>
      <c r="BK18465" s="98" t="s">
        <v>70</v>
      </c>
    </row>
    <row r="18466" spans="17:63" ht="29.25" customHeight="1" x14ac:dyDescent="0.2">
      <c r="Q18466" s="92" t="s">
        <v>50</v>
      </c>
      <c r="BF18466" s="101" t="s">
        <v>58</v>
      </c>
      <c r="BK18466" s="98" t="s">
        <v>70</v>
      </c>
    </row>
    <row r="18467" spans="17:63" ht="29.25" customHeight="1" x14ac:dyDescent="0.2">
      <c r="Q18467" s="92" t="s">
        <v>50</v>
      </c>
      <c r="BF18467" s="101" t="s">
        <v>58</v>
      </c>
      <c r="BK18467" s="98" t="s">
        <v>70</v>
      </c>
    </row>
    <row r="18468" spans="17:63" ht="29.25" customHeight="1" x14ac:dyDescent="0.2">
      <c r="Q18468" s="92" t="s">
        <v>50</v>
      </c>
      <c r="BF18468" s="101" t="s">
        <v>58</v>
      </c>
      <c r="BK18468" s="98" t="s">
        <v>70</v>
      </c>
    </row>
    <row r="18469" spans="17:63" ht="29.25" customHeight="1" x14ac:dyDescent="0.2">
      <c r="Q18469" s="92" t="s">
        <v>50</v>
      </c>
      <c r="BF18469" s="101" t="s">
        <v>58</v>
      </c>
      <c r="BK18469" s="98" t="s">
        <v>70</v>
      </c>
    </row>
    <row r="18470" spans="17:63" ht="29.25" customHeight="1" x14ac:dyDescent="0.2">
      <c r="Q18470" s="92" t="s">
        <v>50</v>
      </c>
      <c r="BF18470" s="101" t="s">
        <v>58</v>
      </c>
      <c r="BK18470" s="98" t="s">
        <v>70</v>
      </c>
    </row>
    <row r="18471" spans="17:63" ht="29.25" customHeight="1" x14ac:dyDescent="0.2">
      <c r="Q18471" s="92" t="s">
        <v>50</v>
      </c>
      <c r="BF18471" s="101" t="s">
        <v>58</v>
      </c>
      <c r="BK18471" s="98" t="s">
        <v>70</v>
      </c>
    </row>
    <row r="18472" spans="17:63" ht="29.25" customHeight="1" x14ac:dyDescent="0.2">
      <c r="Q18472" s="92" t="s">
        <v>50</v>
      </c>
      <c r="BF18472" s="101" t="s">
        <v>58</v>
      </c>
      <c r="BK18472" s="98" t="s">
        <v>70</v>
      </c>
    </row>
    <row r="18473" spans="17:63" ht="29.25" customHeight="1" x14ac:dyDescent="0.2">
      <c r="Q18473" s="92" t="s">
        <v>50</v>
      </c>
      <c r="BF18473" s="101" t="s">
        <v>58</v>
      </c>
      <c r="BK18473" s="98" t="s">
        <v>70</v>
      </c>
    </row>
    <row r="18474" spans="17:63" ht="29.25" customHeight="1" x14ac:dyDescent="0.2">
      <c r="Q18474" s="92" t="s">
        <v>50</v>
      </c>
      <c r="BF18474" s="101" t="s">
        <v>58</v>
      </c>
      <c r="BK18474" s="98" t="s">
        <v>70</v>
      </c>
    </row>
    <row r="18475" spans="17:63" ht="29.25" customHeight="1" x14ac:dyDescent="0.2">
      <c r="Q18475" s="92" t="s">
        <v>50</v>
      </c>
      <c r="BF18475" s="101" t="s">
        <v>58</v>
      </c>
      <c r="BK18475" s="98" t="s">
        <v>70</v>
      </c>
    </row>
    <row r="18476" spans="17:63" ht="29.25" customHeight="1" x14ac:dyDescent="0.2">
      <c r="Q18476" s="92" t="s">
        <v>50</v>
      </c>
      <c r="BF18476" s="101" t="s">
        <v>58</v>
      </c>
      <c r="BK18476" s="98" t="s">
        <v>70</v>
      </c>
    </row>
    <row r="18477" spans="17:63" ht="29.25" customHeight="1" x14ac:dyDescent="0.2">
      <c r="Q18477" s="92" t="s">
        <v>50</v>
      </c>
      <c r="BF18477" s="101" t="s">
        <v>58</v>
      </c>
      <c r="BK18477" s="98" t="s">
        <v>70</v>
      </c>
    </row>
    <row r="18478" spans="17:63" ht="29.25" customHeight="1" x14ac:dyDescent="0.2">
      <c r="Q18478" s="92" t="s">
        <v>50</v>
      </c>
      <c r="BF18478" s="101" t="s">
        <v>58</v>
      </c>
      <c r="BK18478" s="98" t="s">
        <v>70</v>
      </c>
    </row>
    <row r="18479" spans="17:63" ht="29.25" customHeight="1" x14ac:dyDescent="0.2">
      <c r="Q18479" s="92" t="s">
        <v>50</v>
      </c>
      <c r="BF18479" s="101" t="s">
        <v>58</v>
      </c>
      <c r="BK18479" s="98" t="s">
        <v>70</v>
      </c>
    </row>
    <row r="18480" spans="17:63" ht="29.25" customHeight="1" x14ac:dyDescent="0.2">
      <c r="Q18480" s="92" t="s">
        <v>50</v>
      </c>
      <c r="BF18480" s="101" t="s">
        <v>58</v>
      </c>
      <c r="BK18480" s="98" t="s">
        <v>70</v>
      </c>
    </row>
    <row r="18481" spans="17:63" ht="29.25" customHeight="1" x14ac:dyDescent="0.2">
      <c r="Q18481" s="92" t="s">
        <v>50</v>
      </c>
      <c r="BF18481" s="101" t="s">
        <v>58</v>
      </c>
      <c r="BK18481" s="98" t="s">
        <v>70</v>
      </c>
    </row>
    <row r="18482" spans="17:63" ht="29.25" customHeight="1" x14ac:dyDescent="0.2">
      <c r="Q18482" s="92" t="s">
        <v>50</v>
      </c>
      <c r="BF18482" s="101" t="s">
        <v>58</v>
      </c>
      <c r="BK18482" s="98" t="s">
        <v>70</v>
      </c>
    </row>
    <row r="18483" spans="17:63" ht="29.25" customHeight="1" x14ac:dyDescent="0.2">
      <c r="Q18483" s="92" t="s">
        <v>50</v>
      </c>
      <c r="BF18483" s="101" t="s">
        <v>58</v>
      </c>
      <c r="BK18483" s="98" t="s">
        <v>70</v>
      </c>
    </row>
    <row r="18484" spans="17:63" ht="29.25" customHeight="1" x14ac:dyDescent="0.2">
      <c r="Q18484" s="92" t="s">
        <v>50</v>
      </c>
      <c r="BF18484" s="101" t="s">
        <v>58</v>
      </c>
      <c r="BK18484" s="98" t="s">
        <v>70</v>
      </c>
    </row>
    <row r="18485" spans="17:63" ht="29.25" customHeight="1" x14ac:dyDescent="0.2">
      <c r="Q18485" s="92" t="s">
        <v>50</v>
      </c>
      <c r="BF18485" s="101" t="s">
        <v>58</v>
      </c>
      <c r="BK18485" s="98" t="s">
        <v>70</v>
      </c>
    </row>
    <row r="18486" spans="17:63" ht="29.25" customHeight="1" x14ac:dyDescent="0.2">
      <c r="Q18486" s="92" t="s">
        <v>50</v>
      </c>
      <c r="BF18486" s="101" t="s">
        <v>58</v>
      </c>
      <c r="BK18486" s="98" t="s">
        <v>70</v>
      </c>
    </row>
    <row r="18487" spans="17:63" ht="29.25" customHeight="1" x14ac:dyDescent="0.2">
      <c r="Q18487" s="92" t="s">
        <v>50</v>
      </c>
      <c r="BF18487" s="101" t="s">
        <v>58</v>
      </c>
      <c r="BK18487" s="98" t="s">
        <v>70</v>
      </c>
    </row>
    <row r="18488" spans="17:63" ht="29.25" customHeight="1" x14ac:dyDescent="0.2">
      <c r="Q18488" s="92" t="s">
        <v>50</v>
      </c>
      <c r="BF18488" s="101" t="s">
        <v>58</v>
      </c>
      <c r="BK18488" s="98" t="s">
        <v>70</v>
      </c>
    </row>
    <row r="18489" spans="17:63" ht="29.25" customHeight="1" x14ac:dyDescent="0.2">
      <c r="Q18489" s="92" t="s">
        <v>50</v>
      </c>
      <c r="BF18489" s="101" t="s">
        <v>58</v>
      </c>
      <c r="BK18489" s="98" t="s">
        <v>70</v>
      </c>
    </row>
    <row r="18490" spans="17:63" ht="29.25" customHeight="1" x14ac:dyDescent="0.2">
      <c r="Q18490" s="92" t="s">
        <v>50</v>
      </c>
      <c r="BF18490" s="101" t="s">
        <v>58</v>
      </c>
      <c r="BK18490" s="98" t="s">
        <v>70</v>
      </c>
    </row>
    <row r="18491" spans="17:63" ht="29.25" customHeight="1" x14ac:dyDescent="0.2">
      <c r="Q18491" s="92" t="s">
        <v>50</v>
      </c>
      <c r="BF18491" s="101" t="s">
        <v>58</v>
      </c>
      <c r="BK18491" s="98" t="s">
        <v>70</v>
      </c>
    </row>
    <row r="18492" spans="17:63" ht="29.25" customHeight="1" x14ac:dyDescent="0.2">
      <c r="Q18492" s="92" t="s">
        <v>50</v>
      </c>
      <c r="BF18492" s="101" t="s">
        <v>58</v>
      </c>
      <c r="BK18492" s="98" t="s">
        <v>70</v>
      </c>
    </row>
    <row r="18493" spans="17:63" ht="29.25" customHeight="1" x14ac:dyDescent="0.2">
      <c r="Q18493" s="92" t="s">
        <v>50</v>
      </c>
      <c r="BF18493" s="101" t="s">
        <v>58</v>
      </c>
      <c r="BK18493" s="98" t="s">
        <v>70</v>
      </c>
    </row>
    <row r="18494" spans="17:63" ht="29.25" customHeight="1" x14ac:dyDescent="0.2">
      <c r="Q18494" s="92" t="s">
        <v>50</v>
      </c>
      <c r="BF18494" s="101" t="s">
        <v>58</v>
      </c>
      <c r="BK18494" s="98" t="s">
        <v>70</v>
      </c>
    </row>
    <row r="18495" spans="17:63" ht="29.25" customHeight="1" x14ac:dyDescent="0.2">
      <c r="Q18495" s="92" t="s">
        <v>50</v>
      </c>
      <c r="BF18495" s="101" t="s">
        <v>58</v>
      </c>
      <c r="BK18495" s="98" t="s">
        <v>70</v>
      </c>
    </row>
    <row r="18496" spans="17:63" ht="29.25" customHeight="1" x14ac:dyDescent="0.2">
      <c r="Q18496" s="92" t="s">
        <v>50</v>
      </c>
      <c r="BF18496" s="101" t="s">
        <v>58</v>
      </c>
      <c r="BK18496" s="98" t="s">
        <v>70</v>
      </c>
    </row>
    <row r="18497" spans="17:63" ht="29.25" customHeight="1" x14ac:dyDescent="0.2">
      <c r="Q18497" s="92" t="s">
        <v>50</v>
      </c>
      <c r="BF18497" s="101" t="s">
        <v>58</v>
      </c>
      <c r="BK18497" s="98" t="s">
        <v>70</v>
      </c>
    </row>
    <row r="18498" spans="17:63" ht="29.25" customHeight="1" x14ac:dyDescent="0.2">
      <c r="Q18498" s="92" t="s">
        <v>50</v>
      </c>
      <c r="BF18498" s="101" t="s">
        <v>58</v>
      </c>
      <c r="BK18498" s="98" t="s">
        <v>70</v>
      </c>
    </row>
    <row r="18499" spans="17:63" ht="29.25" customHeight="1" x14ac:dyDescent="0.2">
      <c r="Q18499" s="92" t="s">
        <v>50</v>
      </c>
      <c r="BF18499" s="101" t="s">
        <v>58</v>
      </c>
      <c r="BK18499" s="98" t="s">
        <v>70</v>
      </c>
    </row>
    <row r="18500" spans="17:63" ht="29.25" customHeight="1" x14ac:dyDescent="0.2">
      <c r="Q18500" s="92" t="s">
        <v>50</v>
      </c>
      <c r="BF18500" s="101" t="s">
        <v>58</v>
      </c>
      <c r="BK18500" s="98" t="s">
        <v>70</v>
      </c>
    </row>
    <row r="18501" spans="17:63" ht="29.25" customHeight="1" x14ac:dyDescent="0.2">
      <c r="Q18501" s="92" t="s">
        <v>50</v>
      </c>
      <c r="BF18501" s="101" t="s">
        <v>58</v>
      </c>
      <c r="BK18501" s="98" t="s">
        <v>70</v>
      </c>
    </row>
    <row r="18502" spans="17:63" ht="29.25" customHeight="1" x14ac:dyDescent="0.2">
      <c r="Q18502" s="92" t="s">
        <v>50</v>
      </c>
      <c r="BF18502" s="101" t="s">
        <v>58</v>
      </c>
      <c r="BK18502" s="98" t="s">
        <v>70</v>
      </c>
    </row>
    <row r="18503" spans="17:63" ht="29.25" customHeight="1" x14ac:dyDescent="0.2">
      <c r="Q18503" s="92" t="s">
        <v>50</v>
      </c>
      <c r="BF18503" s="101" t="s">
        <v>58</v>
      </c>
      <c r="BK18503" s="98" t="s">
        <v>70</v>
      </c>
    </row>
    <row r="18504" spans="17:63" ht="29.25" customHeight="1" x14ac:dyDescent="0.2">
      <c r="Q18504" s="92" t="s">
        <v>50</v>
      </c>
      <c r="BF18504" s="101" t="s">
        <v>58</v>
      </c>
      <c r="BK18504" s="98" t="s">
        <v>70</v>
      </c>
    </row>
    <row r="18505" spans="17:63" ht="29.25" customHeight="1" x14ac:dyDescent="0.2">
      <c r="Q18505" s="92" t="s">
        <v>50</v>
      </c>
      <c r="BF18505" s="101" t="s">
        <v>58</v>
      </c>
      <c r="BK18505" s="98" t="s">
        <v>70</v>
      </c>
    </row>
    <row r="18506" spans="17:63" ht="29.25" customHeight="1" x14ac:dyDescent="0.2">
      <c r="Q18506" s="92" t="s">
        <v>50</v>
      </c>
      <c r="BF18506" s="101" t="s">
        <v>58</v>
      </c>
      <c r="BK18506" s="98" t="s">
        <v>70</v>
      </c>
    </row>
    <row r="18507" spans="17:63" ht="29.25" customHeight="1" x14ac:dyDescent="0.2">
      <c r="Q18507" s="92" t="s">
        <v>50</v>
      </c>
      <c r="BF18507" s="101" t="s">
        <v>58</v>
      </c>
      <c r="BK18507" s="98" t="s">
        <v>70</v>
      </c>
    </row>
    <row r="18508" spans="17:63" ht="29.25" customHeight="1" x14ac:dyDescent="0.2">
      <c r="Q18508" s="92" t="s">
        <v>50</v>
      </c>
      <c r="BF18508" s="101" t="s">
        <v>58</v>
      </c>
      <c r="BK18508" s="98" t="s">
        <v>70</v>
      </c>
    </row>
    <row r="18509" spans="17:63" ht="29.25" customHeight="1" x14ac:dyDescent="0.2">
      <c r="Q18509" s="92" t="s">
        <v>50</v>
      </c>
      <c r="BF18509" s="101" t="s">
        <v>58</v>
      </c>
      <c r="BK18509" s="98" t="s">
        <v>70</v>
      </c>
    </row>
    <row r="18510" spans="17:63" ht="29.25" customHeight="1" x14ac:dyDescent="0.2">
      <c r="Q18510" s="92" t="s">
        <v>50</v>
      </c>
      <c r="BF18510" s="101" t="s">
        <v>58</v>
      </c>
      <c r="BK18510" s="98" t="s">
        <v>70</v>
      </c>
    </row>
    <row r="18511" spans="17:63" ht="29.25" customHeight="1" x14ac:dyDescent="0.2">
      <c r="Q18511" s="92" t="s">
        <v>50</v>
      </c>
      <c r="BF18511" s="101" t="s">
        <v>58</v>
      </c>
      <c r="BK18511" s="98" t="s">
        <v>70</v>
      </c>
    </row>
    <row r="18512" spans="17:63" ht="29.25" customHeight="1" x14ac:dyDescent="0.2">
      <c r="Q18512" s="92" t="s">
        <v>50</v>
      </c>
      <c r="BF18512" s="101" t="s">
        <v>58</v>
      </c>
      <c r="BK18512" s="98" t="s">
        <v>70</v>
      </c>
    </row>
    <row r="18513" spans="17:63" ht="29.25" customHeight="1" x14ac:dyDescent="0.2">
      <c r="Q18513" s="92" t="s">
        <v>50</v>
      </c>
      <c r="BF18513" s="101" t="s">
        <v>58</v>
      </c>
      <c r="BK18513" s="98" t="s">
        <v>70</v>
      </c>
    </row>
    <row r="18514" spans="17:63" ht="29.25" customHeight="1" x14ac:dyDescent="0.2">
      <c r="Q18514" s="92" t="s">
        <v>50</v>
      </c>
      <c r="BF18514" s="101" t="s">
        <v>58</v>
      </c>
      <c r="BK18514" s="98" t="s">
        <v>70</v>
      </c>
    </row>
    <row r="18515" spans="17:63" ht="29.25" customHeight="1" x14ac:dyDescent="0.2">
      <c r="Q18515" s="92" t="s">
        <v>50</v>
      </c>
      <c r="BF18515" s="101" t="s">
        <v>58</v>
      </c>
      <c r="BK18515" s="98" t="s">
        <v>70</v>
      </c>
    </row>
    <row r="18516" spans="17:63" ht="29.25" customHeight="1" x14ac:dyDescent="0.2">
      <c r="Q18516" s="92" t="s">
        <v>50</v>
      </c>
      <c r="BF18516" s="101" t="s">
        <v>58</v>
      </c>
      <c r="BK18516" s="98" t="s">
        <v>70</v>
      </c>
    </row>
    <row r="18517" spans="17:63" ht="29.25" customHeight="1" x14ac:dyDescent="0.2">
      <c r="Q18517" s="92" t="s">
        <v>50</v>
      </c>
      <c r="BF18517" s="101" t="s">
        <v>58</v>
      </c>
      <c r="BK18517" s="98" t="s">
        <v>70</v>
      </c>
    </row>
    <row r="18518" spans="17:63" ht="29.25" customHeight="1" x14ac:dyDescent="0.2">
      <c r="Q18518" s="92" t="s">
        <v>50</v>
      </c>
      <c r="BF18518" s="101" t="s">
        <v>58</v>
      </c>
      <c r="BK18518" s="98" t="s">
        <v>70</v>
      </c>
    </row>
    <row r="18519" spans="17:63" ht="29.25" customHeight="1" x14ac:dyDescent="0.2">
      <c r="Q18519" s="92" t="s">
        <v>50</v>
      </c>
      <c r="BF18519" s="101" t="s">
        <v>58</v>
      </c>
      <c r="BK18519" s="98" t="s">
        <v>70</v>
      </c>
    </row>
    <row r="18520" spans="17:63" ht="29.25" customHeight="1" x14ac:dyDescent="0.2">
      <c r="Q18520" s="92" t="s">
        <v>50</v>
      </c>
      <c r="BF18520" s="101" t="s">
        <v>58</v>
      </c>
      <c r="BK18520" s="98" t="s">
        <v>70</v>
      </c>
    </row>
    <row r="18521" spans="17:63" ht="29.25" customHeight="1" x14ac:dyDescent="0.2">
      <c r="Q18521" s="92" t="s">
        <v>50</v>
      </c>
      <c r="BF18521" s="101" t="s">
        <v>58</v>
      </c>
      <c r="BK18521" s="98" t="s">
        <v>70</v>
      </c>
    </row>
    <row r="18522" spans="17:63" ht="29.25" customHeight="1" x14ac:dyDescent="0.2">
      <c r="Q18522" s="92" t="s">
        <v>50</v>
      </c>
      <c r="BF18522" s="101" t="s">
        <v>58</v>
      </c>
      <c r="BK18522" s="98" t="s">
        <v>70</v>
      </c>
    </row>
    <row r="18523" spans="17:63" ht="29.25" customHeight="1" x14ac:dyDescent="0.2">
      <c r="Q18523" s="92" t="s">
        <v>50</v>
      </c>
      <c r="BF18523" s="101" t="s">
        <v>58</v>
      </c>
      <c r="BK18523" s="98" t="s">
        <v>70</v>
      </c>
    </row>
    <row r="18524" spans="17:63" ht="29.25" customHeight="1" x14ac:dyDescent="0.2">
      <c r="Q18524" s="92" t="s">
        <v>50</v>
      </c>
      <c r="BF18524" s="101" t="s">
        <v>58</v>
      </c>
      <c r="BK18524" s="98" t="s">
        <v>70</v>
      </c>
    </row>
    <row r="18525" spans="17:63" ht="29.25" customHeight="1" x14ac:dyDescent="0.2">
      <c r="Q18525" s="92" t="s">
        <v>50</v>
      </c>
      <c r="BF18525" s="101" t="s">
        <v>58</v>
      </c>
      <c r="BK18525" s="98" t="s">
        <v>70</v>
      </c>
    </row>
    <row r="18526" spans="17:63" ht="29.25" customHeight="1" x14ac:dyDescent="0.2">
      <c r="Q18526" s="92" t="s">
        <v>50</v>
      </c>
      <c r="BF18526" s="101" t="s">
        <v>58</v>
      </c>
      <c r="BK18526" s="98" t="s">
        <v>70</v>
      </c>
    </row>
    <row r="18527" spans="17:63" ht="29.25" customHeight="1" x14ac:dyDescent="0.2">
      <c r="Q18527" s="92" t="s">
        <v>50</v>
      </c>
      <c r="BF18527" s="101" t="s">
        <v>58</v>
      </c>
      <c r="BK18527" s="98" t="s">
        <v>70</v>
      </c>
    </row>
    <row r="18528" spans="17:63" ht="29.25" customHeight="1" x14ac:dyDescent="0.2">
      <c r="Q18528" s="92" t="s">
        <v>50</v>
      </c>
      <c r="BF18528" s="101" t="s">
        <v>58</v>
      </c>
      <c r="BK18528" s="98" t="s">
        <v>70</v>
      </c>
    </row>
    <row r="18529" spans="17:63" ht="29.25" customHeight="1" x14ac:dyDescent="0.2">
      <c r="Q18529" s="92" t="s">
        <v>50</v>
      </c>
      <c r="BF18529" s="101" t="s">
        <v>58</v>
      </c>
      <c r="BK18529" s="98" t="s">
        <v>70</v>
      </c>
    </row>
    <row r="18530" spans="17:63" ht="29.25" customHeight="1" x14ac:dyDescent="0.2">
      <c r="Q18530" s="92" t="s">
        <v>50</v>
      </c>
      <c r="BF18530" s="101" t="s">
        <v>58</v>
      </c>
      <c r="BK18530" s="98" t="s">
        <v>70</v>
      </c>
    </row>
    <row r="18531" spans="17:63" ht="29.25" customHeight="1" x14ac:dyDescent="0.2">
      <c r="Q18531" s="92" t="s">
        <v>50</v>
      </c>
      <c r="BF18531" s="101" t="s">
        <v>58</v>
      </c>
      <c r="BK18531" s="98" t="s">
        <v>70</v>
      </c>
    </row>
    <row r="18532" spans="17:63" ht="29.25" customHeight="1" x14ac:dyDescent="0.2">
      <c r="Q18532" s="92" t="s">
        <v>50</v>
      </c>
      <c r="BF18532" s="101" t="s">
        <v>58</v>
      </c>
      <c r="BK18532" s="98" t="s">
        <v>70</v>
      </c>
    </row>
    <row r="18533" spans="17:63" ht="29.25" customHeight="1" x14ac:dyDescent="0.2">
      <c r="Q18533" s="92" t="s">
        <v>50</v>
      </c>
      <c r="BF18533" s="101" t="s">
        <v>58</v>
      </c>
      <c r="BK18533" s="98" t="s">
        <v>70</v>
      </c>
    </row>
    <row r="18534" spans="17:63" ht="29.25" customHeight="1" x14ac:dyDescent="0.2">
      <c r="Q18534" s="92" t="s">
        <v>50</v>
      </c>
      <c r="BF18534" s="101" t="s">
        <v>58</v>
      </c>
      <c r="BK18534" s="98" t="s">
        <v>70</v>
      </c>
    </row>
    <row r="18535" spans="17:63" ht="29.25" customHeight="1" x14ac:dyDescent="0.2">
      <c r="Q18535" s="92" t="s">
        <v>50</v>
      </c>
      <c r="BF18535" s="101" t="s">
        <v>58</v>
      </c>
      <c r="BK18535" s="98" t="s">
        <v>70</v>
      </c>
    </row>
    <row r="18536" spans="17:63" ht="29.25" customHeight="1" x14ac:dyDescent="0.2">
      <c r="Q18536" s="92" t="s">
        <v>50</v>
      </c>
      <c r="BF18536" s="101" t="s">
        <v>58</v>
      </c>
      <c r="BK18536" s="98" t="s">
        <v>70</v>
      </c>
    </row>
    <row r="18537" spans="17:63" ht="29.25" customHeight="1" x14ac:dyDescent="0.2">
      <c r="Q18537" s="92" t="s">
        <v>50</v>
      </c>
      <c r="BF18537" s="101" t="s">
        <v>58</v>
      </c>
      <c r="BK18537" s="98" t="s">
        <v>70</v>
      </c>
    </row>
    <row r="18538" spans="17:63" ht="29.25" customHeight="1" x14ac:dyDescent="0.2">
      <c r="Q18538" s="92" t="s">
        <v>50</v>
      </c>
      <c r="BF18538" s="101" t="s">
        <v>58</v>
      </c>
      <c r="BK18538" s="98" t="s">
        <v>70</v>
      </c>
    </row>
    <row r="18539" spans="17:63" ht="29.25" customHeight="1" x14ac:dyDescent="0.2">
      <c r="Q18539" s="92" t="s">
        <v>50</v>
      </c>
      <c r="BF18539" s="101" t="s">
        <v>58</v>
      </c>
      <c r="BK18539" s="98" t="s">
        <v>70</v>
      </c>
    </row>
    <row r="18540" spans="17:63" ht="29.25" customHeight="1" x14ac:dyDescent="0.2">
      <c r="Q18540" s="92" t="s">
        <v>50</v>
      </c>
      <c r="BF18540" s="101" t="s">
        <v>58</v>
      </c>
      <c r="BK18540" s="98" t="s">
        <v>70</v>
      </c>
    </row>
    <row r="18541" spans="17:63" ht="29.25" customHeight="1" x14ac:dyDescent="0.2">
      <c r="Q18541" s="92" t="s">
        <v>50</v>
      </c>
      <c r="BF18541" s="101" t="s">
        <v>58</v>
      </c>
      <c r="BK18541" s="98" t="s">
        <v>70</v>
      </c>
    </row>
    <row r="18542" spans="17:63" ht="29.25" customHeight="1" x14ac:dyDescent="0.2">
      <c r="Q18542" s="92" t="s">
        <v>50</v>
      </c>
      <c r="BF18542" s="101" t="s">
        <v>58</v>
      </c>
      <c r="BK18542" s="98" t="s">
        <v>70</v>
      </c>
    </row>
    <row r="18543" spans="17:63" ht="29.25" customHeight="1" x14ac:dyDescent="0.2">
      <c r="Q18543" s="92" t="s">
        <v>50</v>
      </c>
      <c r="BF18543" s="101" t="s">
        <v>58</v>
      </c>
      <c r="BK18543" s="98" t="s">
        <v>70</v>
      </c>
    </row>
    <row r="18544" spans="17:63" ht="29.25" customHeight="1" x14ac:dyDescent="0.2">
      <c r="Q18544" s="92" t="s">
        <v>50</v>
      </c>
      <c r="BF18544" s="101" t="s">
        <v>58</v>
      </c>
      <c r="BK18544" s="98" t="s">
        <v>70</v>
      </c>
    </row>
    <row r="18545" spans="17:63" ht="29.25" customHeight="1" x14ac:dyDescent="0.2">
      <c r="Q18545" s="92" t="s">
        <v>50</v>
      </c>
      <c r="BF18545" s="101" t="s">
        <v>58</v>
      </c>
      <c r="BK18545" s="98" t="s">
        <v>70</v>
      </c>
    </row>
    <row r="18546" spans="17:63" ht="29.25" customHeight="1" x14ac:dyDescent="0.2">
      <c r="Q18546" s="92" t="s">
        <v>50</v>
      </c>
      <c r="BF18546" s="101" t="s">
        <v>58</v>
      </c>
      <c r="BK18546" s="98" t="s">
        <v>70</v>
      </c>
    </row>
    <row r="18547" spans="17:63" ht="29.25" customHeight="1" x14ac:dyDescent="0.2">
      <c r="Q18547" s="92" t="s">
        <v>50</v>
      </c>
      <c r="BF18547" s="101" t="s">
        <v>58</v>
      </c>
      <c r="BK18547" s="98" t="s">
        <v>70</v>
      </c>
    </row>
    <row r="18548" spans="17:63" ht="29.25" customHeight="1" x14ac:dyDescent="0.2">
      <c r="Q18548" s="92" t="s">
        <v>50</v>
      </c>
      <c r="BF18548" s="101" t="s">
        <v>58</v>
      </c>
      <c r="BK18548" s="98" t="s">
        <v>70</v>
      </c>
    </row>
    <row r="18549" spans="17:63" ht="29.25" customHeight="1" x14ac:dyDescent="0.2">
      <c r="Q18549" s="92" t="s">
        <v>50</v>
      </c>
      <c r="BF18549" s="101" t="s">
        <v>58</v>
      </c>
      <c r="BK18549" s="98" t="s">
        <v>70</v>
      </c>
    </row>
    <row r="18550" spans="17:63" ht="29.25" customHeight="1" x14ac:dyDescent="0.2">
      <c r="Q18550" s="92" t="s">
        <v>50</v>
      </c>
      <c r="BF18550" s="101" t="s">
        <v>58</v>
      </c>
      <c r="BK18550" s="98" t="s">
        <v>70</v>
      </c>
    </row>
    <row r="18551" spans="17:63" ht="29.25" customHeight="1" x14ac:dyDescent="0.2">
      <c r="Q18551" s="92" t="s">
        <v>50</v>
      </c>
      <c r="BF18551" s="101" t="s">
        <v>58</v>
      </c>
      <c r="BK18551" s="98" t="s">
        <v>70</v>
      </c>
    </row>
    <row r="18552" spans="17:63" ht="29.25" customHeight="1" x14ac:dyDescent="0.2">
      <c r="Q18552" s="92" t="s">
        <v>50</v>
      </c>
      <c r="BF18552" s="101" t="s">
        <v>58</v>
      </c>
      <c r="BK18552" s="98" t="s">
        <v>70</v>
      </c>
    </row>
    <row r="18553" spans="17:63" ht="29.25" customHeight="1" x14ac:dyDescent="0.2">
      <c r="Q18553" s="92" t="s">
        <v>50</v>
      </c>
      <c r="BF18553" s="101" t="s">
        <v>58</v>
      </c>
      <c r="BK18553" s="98" t="s">
        <v>70</v>
      </c>
    </row>
    <row r="18554" spans="17:63" ht="29.25" customHeight="1" x14ac:dyDescent="0.2">
      <c r="Q18554" s="92" t="s">
        <v>50</v>
      </c>
      <c r="BF18554" s="101" t="s">
        <v>58</v>
      </c>
      <c r="BK18554" s="98" t="s">
        <v>70</v>
      </c>
    </row>
    <row r="18555" spans="17:63" ht="29.25" customHeight="1" x14ac:dyDescent="0.2">
      <c r="Q18555" s="92" t="s">
        <v>50</v>
      </c>
      <c r="BF18555" s="101" t="s">
        <v>58</v>
      </c>
      <c r="BK18555" s="98" t="s">
        <v>70</v>
      </c>
    </row>
    <row r="18556" spans="17:63" ht="29.25" customHeight="1" x14ac:dyDescent="0.2">
      <c r="Q18556" s="92" t="s">
        <v>50</v>
      </c>
      <c r="BF18556" s="101" t="s">
        <v>58</v>
      </c>
      <c r="BK18556" s="98" t="s">
        <v>70</v>
      </c>
    </row>
    <row r="18557" spans="17:63" ht="29.25" customHeight="1" x14ac:dyDescent="0.2">
      <c r="Q18557" s="92" t="s">
        <v>50</v>
      </c>
      <c r="BF18557" s="101" t="s">
        <v>58</v>
      </c>
      <c r="BK18557" s="98" t="s">
        <v>70</v>
      </c>
    </row>
    <row r="18558" spans="17:63" ht="29.25" customHeight="1" x14ac:dyDescent="0.2">
      <c r="Q18558" s="92" t="s">
        <v>50</v>
      </c>
      <c r="BF18558" s="101" t="s">
        <v>58</v>
      </c>
      <c r="BK18558" s="98" t="s">
        <v>70</v>
      </c>
    </row>
    <row r="18559" spans="17:63" ht="29.25" customHeight="1" x14ac:dyDescent="0.2">
      <c r="Q18559" s="92" t="s">
        <v>50</v>
      </c>
      <c r="BF18559" s="101" t="s">
        <v>58</v>
      </c>
      <c r="BK18559" s="98" t="s">
        <v>70</v>
      </c>
    </row>
    <row r="18560" spans="17:63" ht="29.25" customHeight="1" x14ac:dyDescent="0.2">
      <c r="Q18560" s="92" t="s">
        <v>50</v>
      </c>
      <c r="BF18560" s="101" t="s">
        <v>58</v>
      </c>
      <c r="BK18560" s="98" t="s">
        <v>70</v>
      </c>
    </row>
    <row r="18561" spans="17:63" ht="29.25" customHeight="1" x14ac:dyDescent="0.2">
      <c r="Q18561" s="92" t="s">
        <v>50</v>
      </c>
      <c r="BF18561" s="101" t="s">
        <v>58</v>
      </c>
      <c r="BK18561" s="98" t="s">
        <v>70</v>
      </c>
    </row>
    <row r="18562" spans="17:63" ht="29.25" customHeight="1" x14ac:dyDescent="0.2">
      <c r="Q18562" s="92" t="s">
        <v>50</v>
      </c>
      <c r="BF18562" s="101" t="s">
        <v>58</v>
      </c>
      <c r="BK18562" s="98" t="s">
        <v>70</v>
      </c>
    </row>
    <row r="18563" spans="17:63" ht="29.25" customHeight="1" x14ac:dyDescent="0.2">
      <c r="Q18563" s="92" t="s">
        <v>50</v>
      </c>
      <c r="BF18563" s="101" t="s">
        <v>58</v>
      </c>
      <c r="BK18563" s="98" t="s">
        <v>70</v>
      </c>
    </row>
    <row r="18564" spans="17:63" ht="29.25" customHeight="1" x14ac:dyDescent="0.2">
      <c r="Q18564" s="92" t="s">
        <v>50</v>
      </c>
      <c r="BF18564" s="101" t="s">
        <v>58</v>
      </c>
      <c r="BK18564" s="98" t="s">
        <v>70</v>
      </c>
    </row>
    <row r="18565" spans="17:63" ht="29.25" customHeight="1" x14ac:dyDescent="0.2">
      <c r="Q18565" s="92" t="s">
        <v>50</v>
      </c>
      <c r="BF18565" s="101" t="s">
        <v>58</v>
      </c>
      <c r="BK18565" s="98" t="s">
        <v>70</v>
      </c>
    </row>
    <row r="18566" spans="17:63" ht="29.25" customHeight="1" x14ac:dyDescent="0.2">
      <c r="Q18566" s="92" t="s">
        <v>50</v>
      </c>
      <c r="BF18566" s="101" t="s">
        <v>58</v>
      </c>
      <c r="BK18566" s="98" t="s">
        <v>70</v>
      </c>
    </row>
    <row r="18567" spans="17:63" ht="29.25" customHeight="1" x14ac:dyDescent="0.2">
      <c r="Q18567" s="92" t="s">
        <v>50</v>
      </c>
      <c r="BF18567" s="101" t="s">
        <v>58</v>
      </c>
      <c r="BK18567" s="98" t="s">
        <v>70</v>
      </c>
    </row>
    <row r="18568" spans="17:63" ht="29.25" customHeight="1" x14ac:dyDescent="0.2">
      <c r="Q18568" s="92" t="s">
        <v>50</v>
      </c>
      <c r="BF18568" s="101" t="s">
        <v>58</v>
      </c>
      <c r="BK18568" s="98" t="s">
        <v>70</v>
      </c>
    </row>
    <row r="18569" spans="17:63" ht="29.25" customHeight="1" x14ac:dyDescent="0.2">
      <c r="Q18569" s="92" t="s">
        <v>50</v>
      </c>
      <c r="BF18569" s="101" t="s">
        <v>58</v>
      </c>
      <c r="BK18569" s="98" t="s">
        <v>70</v>
      </c>
    </row>
    <row r="18570" spans="17:63" ht="29.25" customHeight="1" x14ac:dyDescent="0.2">
      <c r="Q18570" s="92" t="s">
        <v>50</v>
      </c>
      <c r="BF18570" s="101" t="s">
        <v>58</v>
      </c>
      <c r="BK18570" s="98" t="s">
        <v>70</v>
      </c>
    </row>
    <row r="18571" spans="17:63" ht="29.25" customHeight="1" x14ac:dyDescent="0.2">
      <c r="Q18571" s="92" t="s">
        <v>50</v>
      </c>
      <c r="BF18571" s="101" t="s">
        <v>58</v>
      </c>
      <c r="BK18571" s="98" t="s">
        <v>70</v>
      </c>
    </row>
    <row r="18572" spans="17:63" ht="29.25" customHeight="1" x14ac:dyDescent="0.2">
      <c r="Q18572" s="92" t="s">
        <v>50</v>
      </c>
      <c r="BF18572" s="101" t="s">
        <v>58</v>
      </c>
      <c r="BK18572" s="98" t="s">
        <v>70</v>
      </c>
    </row>
    <row r="18573" spans="17:63" ht="29.25" customHeight="1" x14ac:dyDescent="0.2">
      <c r="Q18573" s="92" t="s">
        <v>50</v>
      </c>
      <c r="BF18573" s="101" t="s">
        <v>58</v>
      </c>
      <c r="BK18573" s="98" t="s">
        <v>70</v>
      </c>
    </row>
    <row r="18574" spans="17:63" ht="29.25" customHeight="1" x14ac:dyDescent="0.2">
      <c r="Q18574" s="92" t="s">
        <v>50</v>
      </c>
      <c r="BF18574" s="101" t="s">
        <v>58</v>
      </c>
      <c r="BK18574" s="98" t="s">
        <v>70</v>
      </c>
    </row>
    <row r="18575" spans="17:63" ht="29.25" customHeight="1" x14ac:dyDescent="0.2">
      <c r="Q18575" s="92" t="s">
        <v>50</v>
      </c>
      <c r="BF18575" s="101" t="s">
        <v>58</v>
      </c>
      <c r="BK18575" s="98" t="s">
        <v>70</v>
      </c>
    </row>
    <row r="18576" spans="17:63" ht="29.25" customHeight="1" x14ac:dyDescent="0.2">
      <c r="Q18576" s="92" t="s">
        <v>50</v>
      </c>
      <c r="BF18576" s="101" t="s">
        <v>58</v>
      </c>
      <c r="BK18576" s="98" t="s">
        <v>70</v>
      </c>
    </row>
    <row r="18577" spans="17:63" ht="29.25" customHeight="1" x14ac:dyDescent="0.2">
      <c r="Q18577" s="92" t="s">
        <v>50</v>
      </c>
      <c r="BF18577" s="101" t="s">
        <v>58</v>
      </c>
      <c r="BK18577" s="98" t="s">
        <v>70</v>
      </c>
    </row>
    <row r="18578" spans="17:63" ht="29.25" customHeight="1" x14ac:dyDescent="0.2">
      <c r="Q18578" s="92" t="s">
        <v>50</v>
      </c>
      <c r="BF18578" s="101" t="s">
        <v>58</v>
      </c>
      <c r="BK18578" s="98" t="s">
        <v>70</v>
      </c>
    </row>
    <row r="18579" spans="17:63" ht="29.25" customHeight="1" x14ac:dyDescent="0.2">
      <c r="Q18579" s="92" t="s">
        <v>50</v>
      </c>
      <c r="BF18579" s="101" t="s">
        <v>58</v>
      </c>
      <c r="BK18579" s="98" t="s">
        <v>70</v>
      </c>
    </row>
    <row r="18580" spans="17:63" ht="29.25" customHeight="1" x14ac:dyDescent="0.2">
      <c r="Q18580" s="92" t="s">
        <v>50</v>
      </c>
      <c r="BF18580" s="101" t="s">
        <v>58</v>
      </c>
      <c r="BK18580" s="98" t="s">
        <v>70</v>
      </c>
    </row>
    <row r="18581" spans="17:63" ht="29.25" customHeight="1" x14ac:dyDescent="0.2">
      <c r="Q18581" s="92" t="s">
        <v>50</v>
      </c>
      <c r="BF18581" s="101" t="s">
        <v>58</v>
      </c>
      <c r="BK18581" s="98" t="s">
        <v>70</v>
      </c>
    </row>
    <row r="18582" spans="17:63" ht="29.25" customHeight="1" x14ac:dyDescent="0.2">
      <c r="Q18582" s="92" t="s">
        <v>50</v>
      </c>
      <c r="BF18582" s="101" t="s">
        <v>58</v>
      </c>
      <c r="BK18582" s="98" t="s">
        <v>70</v>
      </c>
    </row>
    <row r="18583" spans="17:63" ht="29.25" customHeight="1" x14ac:dyDescent="0.2">
      <c r="Q18583" s="92" t="s">
        <v>50</v>
      </c>
      <c r="BF18583" s="101" t="s">
        <v>58</v>
      </c>
      <c r="BK18583" s="98" t="s">
        <v>70</v>
      </c>
    </row>
    <row r="18584" spans="17:63" ht="29.25" customHeight="1" x14ac:dyDescent="0.2">
      <c r="Q18584" s="92" t="s">
        <v>50</v>
      </c>
      <c r="BF18584" s="101" t="s">
        <v>58</v>
      </c>
      <c r="BK18584" s="98" t="s">
        <v>70</v>
      </c>
    </row>
    <row r="18585" spans="17:63" ht="29.25" customHeight="1" x14ac:dyDescent="0.2">
      <c r="Q18585" s="92" t="s">
        <v>50</v>
      </c>
      <c r="BF18585" s="101" t="s">
        <v>58</v>
      </c>
      <c r="BK18585" s="98" t="s">
        <v>70</v>
      </c>
    </row>
    <row r="18586" spans="17:63" ht="29.25" customHeight="1" x14ac:dyDescent="0.2">
      <c r="Q18586" s="92" t="s">
        <v>50</v>
      </c>
      <c r="BF18586" s="101" t="s">
        <v>58</v>
      </c>
      <c r="BK18586" s="98" t="s">
        <v>70</v>
      </c>
    </row>
    <row r="18587" spans="17:63" ht="29.25" customHeight="1" x14ac:dyDescent="0.2">
      <c r="Q18587" s="92" t="s">
        <v>50</v>
      </c>
      <c r="BF18587" s="101" t="s">
        <v>58</v>
      </c>
      <c r="BK18587" s="98" t="s">
        <v>70</v>
      </c>
    </row>
    <row r="18588" spans="17:63" ht="29.25" customHeight="1" x14ac:dyDescent="0.2">
      <c r="Q18588" s="92" t="s">
        <v>50</v>
      </c>
      <c r="BF18588" s="101" t="s">
        <v>58</v>
      </c>
      <c r="BK18588" s="98" t="s">
        <v>70</v>
      </c>
    </row>
    <row r="18589" spans="17:63" ht="29.25" customHeight="1" x14ac:dyDescent="0.2">
      <c r="Q18589" s="92" t="s">
        <v>50</v>
      </c>
      <c r="BF18589" s="101" t="s">
        <v>58</v>
      </c>
      <c r="BK18589" s="98" t="s">
        <v>70</v>
      </c>
    </row>
    <row r="18590" spans="17:63" ht="29.25" customHeight="1" x14ac:dyDescent="0.2">
      <c r="Q18590" s="92" t="s">
        <v>50</v>
      </c>
      <c r="BF18590" s="101" t="s">
        <v>58</v>
      </c>
      <c r="BK18590" s="98" t="s">
        <v>70</v>
      </c>
    </row>
    <row r="18591" spans="17:63" ht="29.25" customHeight="1" x14ac:dyDescent="0.2">
      <c r="Q18591" s="92" t="s">
        <v>50</v>
      </c>
      <c r="BF18591" s="101" t="s">
        <v>58</v>
      </c>
      <c r="BK18591" s="98" t="s">
        <v>70</v>
      </c>
    </row>
    <row r="18592" spans="17:63" ht="29.25" customHeight="1" x14ac:dyDescent="0.2">
      <c r="Q18592" s="92" t="s">
        <v>50</v>
      </c>
      <c r="BF18592" s="101" t="s">
        <v>58</v>
      </c>
      <c r="BK18592" s="98" t="s">
        <v>70</v>
      </c>
    </row>
    <row r="18593" spans="17:63" ht="29.25" customHeight="1" x14ac:dyDescent="0.2">
      <c r="Q18593" s="92" t="s">
        <v>50</v>
      </c>
      <c r="BF18593" s="101" t="s">
        <v>58</v>
      </c>
      <c r="BK18593" s="98" t="s">
        <v>70</v>
      </c>
    </row>
    <row r="18594" spans="17:63" ht="29.25" customHeight="1" x14ac:dyDescent="0.2">
      <c r="Q18594" s="92" t="s">
        <v>50</v>
      </c>
      <c r="BF18594" s="101" t="s">
        <v>58</v>
      </c>
      <c r="BK18594" s="98" t="s">
        <v>70</v>
      </c>
    </row>
    <row r="18595" spans="17:63" ht="29.25" customHeight="1" x14ac:dyDescent="0.2">
      <c r="Q18595" s="92" t="s">
        <v>50</v>
      </c>
      <c r="BF18595" s="101" t="s">
        <v>58</v>
      </c>
      <c r="BK18595" s="98" t="s">
        <v>70</v>
      </c>
    </row>
    <row r="18596" spans="17:63" ht="29.25" customHeight="1" x14ac:dyDescent="0.2">
      <c r="Q18596" s="92" t="s">
        <v>50</v>
      </c>
      <c r="BF18596" s="101" t="s">
        <v>58</v>
      </c>
      <c r="BK18596" s="98" t="s">
        <v>70</v>
      </c>
    </row>
    <row r="18597" spans="17:63" ht="29.25" customHeight="1" x14ac:dyDescent="0.2">
      <c r="Q18597" s="92" t="s">
        <v>50</v>
      </c>
      <c r="BF18597" s="101" t="s">
        <v>58</v>
      </c>
      <c r="BK18597" s="98" t="s">
        <v>70</v>
      </c>
    </row>
    <row r="18598" spans="17:63" ht="29.25" customHeight="1" x14ac:dyDescent="0.2">
      <c r="Q18598" s="92" t="s">
        <v>50</v>
      </c>
      <c r="BF18598" s="101" t="s">
        <v>58</v>
      </c>
      <c r="BK18598" s="98" t="s">
        <v>70</v>
      </c>
    </row>
    <row r="18599" spans="17:63" ht="29.25" customHeight="1" x14ac:dyDescent="0.2">
      <c r="Q18599" s="92" t="s">
        <v>50</v>
      </c>
      <c r="BF18599" s="101" t="s">
        <v>58</v>
      </c>
      <c r="BK18599" s="98" t="s">
        <v>70</v>
      </c>
    </row>
    <row r="18600" spans="17:63" ht="29.25" customHeight="1" x14ac:dyDescent="0.2">
      <c r="Q18600" s="92" t="s">
        <v>50</v>
      </c>
      <c r="BF18600" s="101" t="s">
        <v>58</v>
      </c>
      <c r="BK18600" s="98" t="s">
        <v>70</v>
      </c>
    </row>
    <row r="18601" spans="17:63" ht="29.25" customHeight="1" x14ac:dyDescent="0.2">
      <c r="Q18601" s="92" t="s">
        <v>50</v>
      </c>
      <c r="BF18601" s="101" t="s">
        <v>58</v>
      </c>
      <c r="BK18601" s="98" t="s">
        <v>70</v>
      </c>
    </row>
    <row r="18602" spans="17:63" ht="29.25" customHeight="1" x14ac:dyDescent="0.2">
      <c r="Q18602" s="92" t="s">
        <v>50</v>
      </c>
      <c r="BF18602" s="101" t="s">
        <v>58</v>
      </c>
      <c r="BK18602" s="98" t="s">
        <v>70</v>
      </c>
    </row>
    <row r="18603" spans="17:63" ht="29.25" customHeight="1" x14ac:dyDescent="0.2">
      <c r="Q18603" s="92" t="s">
        <v>50</v>
      </c>
      <c r="BF18603" s="101" t="s">
        <v>58</v>
      </c>
      <c r="BK18603" s="98" t="s">
        <v>70</v>
      </c>
    </row>
    <row r="18604" spans="17:63" ht="29.25" customHeight="1" x14ac:dyDescent="0.2">
      <c r="Q18604" s="92" t="s">
        <v>50</v>
      </c>
      <c r="BF18604" s="101" t="s">
        <v>58</v>
      </c>
      <c r="BK18604" s="98" t="s">
        <v>70</v>
      </c>
    </row>
    <row r="18605" spans="17:63" ht="29.25" customHeight="1" x14ac:dyDescent="0.2">
      <c r="Q18605" s="92" t="s">
        <v>50</v>
      </c>
      <c r="BF18605" s="101" t="s">
        <v>58</v>
      </c>
      <c r="BK18605" s="98" t="s">
        <v>70</v>
      </c>
    </row>
    <row r="18606" spans="17:63" ht="29.25" customHeight="1" x14ac:dyDescent="0.2">
      <c r="Q18606" s="92" t="s">
        <v>50</v>
      </c>
      <c r="BF18606" s="101" t="s">
        <v>58</v>
      </c>
      <c r="BK18606" s="98" t="s">
        <v>70</v>
      </c>
    </row>
    <row r="18607" spans="17:63" ht="29.25" customHeight="1" x14ac:dyDescent="0.2">
      <c r="Q18607" s="92" t="s">
        <v>50</v>
      </c>
      <c r="BF18607" s="101" t="s">
        <v>58</v>
      </c>
      <c r="BK18607" s="98" t="s">
        <v>70</v>
      </c>
    </row>
    <row r="18608" spans="17:63" ht="29.25" customHeight="1" x14ac:dyDescent="0.2">
      <c r="Q18608" s="92" t="s">
        <v>50</v>
      </c>
      <c r="BF18608" s="101" t="s">
        <v>58</v>
      </c>
      <c r="BK18608" s="98" t="s">
        <v>70</v>
      </c>
    </row>
    <row r="18609" spans="17:63" ht="29.25" customHeight="1" x14ac:dyDescent="0.2">
      <c r="Q18609" s="92" t="s">
        <v>50</v>
      </c>
      <c r="BF18609" s="101" t="s">
        <v>58</v>
      </c>
      <c r="BK18609" s="98" t="s">
        <v>70</v>
      </c>
    </row>
    <row r="18610" spans="17:63" ht="29.25" customHeight="1" x14ac:dyDescent="0.2">
      <c r="Q18610" s="92" t="s">
        <v>50</v>
      </c>
      <c r="BF18610" s="101" t="s">
        <v>58</v>
      </c>
      <c r="BK18610" s="98" t="s">
        <v>70</v>
      </c>
    </row>
    <row r="18611" spans="17:63" ht="29.25" customHeight="1" x14ac:dyDescent="0.2">
      <c r="Q18611" s="92" t="s">
        <v>50</v>
      </c>
      <c r="BF18611" s="101" t="s">
        <v>58</v>
      </c>
      <c r="BK18611" s="98" t="s">
        <v>70</v>
      </c>
    </row>
    <row r="18612" spans="17:63" ht="29.25" customHeight="1" x14ac:dyDescent="0.2">
      <c r="Q18612" s="92" t="s">
        <v>50</v>
      </c>
      <c r="BF18612" s="101" t="s">
        <v>58</v>
      </c>
      <c r="BK18612" s="98" t="s">
        <v>70</v>
      </c>
    </row>
    <row r="18613" spans="17:63" ht="29.25" customHeight="1" x14ac:dyDescent="0.2">
      <c r="Q18613" s="92" t="s">
        <v>50</v>
      </c>
      <c r="BF18613" s="101" t="s">
        <v>58</v>
      </c>
      <c r="BK18613" s="98" t="s">
        <v>70</v>
      </c>
    </row>
    <row r="18614" spans="17:63" ht="29.25" customHeight="1" x14ac:dyDescent="0.2">
      <c r="Q18614" s="92" t="s">
        <v>50</v>
      </c>
      <c r="BF18614" s="101" t="s">
        <v>58</v>
      </c>
      <c r="BK18614" s="98" t="s">
        <v>70</v>
      </c>
    </row>
    <row r="18615" spans="17:63" ht="29.25" customHeight="1" x14ac:dyDescent="0.2">
      <c r="Q18615" s="92" t="s">
        <v>50</v>
      </c>
      <c r="BF18615" s="101" t="s">
        <v>58</v>
      </c>
      <c r="BK18615" s="98" t="s">
        <v>70</v>
      </c>
    </row>
    <row r="18616" spans="17:63" ht="29.25" customHeight="1" x14ac:dyDescent="0.2">
      <c r="Q18616" s="92" t="s">
        <v>50</v>
      </c>
      <c r="BF18616" s="101" t="s">
        <v>58</v>
      </c>
      <c r="BK18616" s="98" t="s">
        <v>70</v>
      </c>
    </row>
    <row r="18617" spans="17:63" ht="29.25" customHeight="1" x14ac:dyDescent="0.2">
      <c r="Q18617" s="92" t="s">
        <v>50</v>
      </c>
      <c r="BF18617" s="101" t="s">
        <v>58</v>
      </c>
      <c r="BK18617" s="98" t="s">
        <v>70</v>
      </c>
    </row>
    <row r="18618" spans="17:63" ht="29.25" customHeight="1" x14ac:dyDescent="0.2">
      <c r="Q18618" s="92" t="s">
        <v>50</v>
      </c>
      <c r="BF18618" s="101" t="s">
        <v>58</v>
      </c>
      <c r="BK18618" s="98" t="s">
        <v>70</v>
      </c>
    </row>
    <row r="18619" spans="17:63" ht="29.25" customHeight="1" x14ac:dyDescent="0.2">
      <c r="Q18619" s="92" t="s">
        <v>50</v>
      </c>
      <c r="BF18619" s="101" t="s">
        <v>58</v>
      </c>
      <c r="BK18619" s="98" t="s">
        <v>70</v>
      </c>
    </row>
    <row r="18620" spans="17:63" ht="29.25" customHeight="1" x14ac:dyDescent="0.2">
      <c r="Q18620" s="92" t="s">
        <v>50</v>
      </c>
      <c r="BF18620" s="101" t="s">
        <v>58</v>
      </c>
      <c r="BK18620" s="98" t="s">
        <v>70</v>
      </c>
    </row>
    <row r="18621" spans="17:63" ht="29.25" customHeight="1" x14ac:dyDescent="0.2">
      <c r="Q18621" s="92" t="s">
        <v>50</v>
      </c>
      <c r="BF18621" s="101" t="s">
        <v>58</v>
      </c>
      <c r="BK18621" s="98" t="s">
        <v>70</v>
      </c>
    </row>
    <row r="18622" spans="17:63" ht="29.25" customHeight="1" x14ac:dyDescent="0.2">
      <c r="Q18622" s="92" t="s">
        <v>50</v>
      </c>
      <c r="BF18622" s="101" t="s">
        <v>58</v>
      </c>
      <c r="BK18622" s="98" t="s">
        <v>70</v>
      </c>
    </row>
    <row r="18623" spans="17:63" ht="29.25" customHeight="1" x14ac:dyDescent="0.2">
      <c r="Q18623" s="92" t="s">
        <v>50</v>
      </c>
      <c r="BF18623" s="101" t="s">
        <v>58</v>
      </c>
      <c r="BK18623" s="98" t="s">
        <v>70</v>
      </c>
    </row>
    <row r="18624" spans="17:63" ht="29.25" customHeight="1" x14ac:dyDescent="0.2">
      <c r="Q18624" s="92" t="s">
        <v>50</v>
      </c>
      <c r="BF18624" s="101" t="s">
        <v>58</v>
      </c>
      <c r="BK18624" s="98" t="s">
        <v>70</v>
      </c>
    </row>
    <row r="18625" spans="17:63" ht="29.25" customHeight="1" x14ac:dyDescent="0.2">
      <c r="Q18625" s="92" t="s">
        <v>50</v>
      </c>
      <c r="BF18625" s="101" t="s">
        <v>58</v>
      </c>
      <c r="BK18625" s="98" t="s">
        <v>70</v>
      </c>
    </row>
    <row r="18626" spans="17:63" ht="29.25" customHeight="1" x14ac:dyDescent="0.2">
      <c r="Q18626" s="92" t="s">
        <v>50</v>
      </c>
      <c r="BF18626" s="101" t="s">
        <v>58</v>
      </c>
      <c r="BK18626" s="98" t="s">
        <v>70</v>
      </c>
    </row>
    <row r="18627" spans="17:63" ht="29.25" customHeight="1" x14ac:dyDescent="0.2">
      <c r="Q18627" s="92" t="s">
        <v>50</v>
      </c>
      <c r="BF18627" s="101" t="s">
        <v>58</v>
      </c>
      <c r="BK18627" s="98" t="s">
        <v>70</v>
      </c>
    </row>
    <row r="18628" spans="17:63" ht="29.25" customHeight="1" x14ac:dyDescent="0.2">
      <c r="Q18628" s="92" t="s">
        <v>50</v>
      </c>
      <c r="BF18628" s="101" t="s">
        <v>58</v>
      </c>
      <c r="BK18628" s="98" t="s">
        <v>70</v>
      </c>
    </row>
    <row r="18629" spans="17:63" ht="29.25" customHeight="1" x14ac:dyDescent="0.2">
      <c r="Q18629" s="92" t="s">
        <v>50</v>
      </c>
      <c r="BF18629" s="101" t="s">
        <v>58</v>
      </c>
      <c r="BK18629" s="98" t="s">
        <v>70</v>
      </c>
    </row>
    <row r="18630" spans="17:63" ht="29.25" customHeight="1" x14ac:dyDescent="0.2">
      <c r="Q18630" s="92" t="s">
        <v>50</v>
      </c>
      <c r="BF18630" s="101" t="s">
        <v>58</v>
      </c>
      <c r="BK18630" s="98" t="s">
        <v>70</v>
      </c>
    </row>
    <row r="18631" spans="17:63" ht="29.25" customHeight="1" x14ac:dyDescent="0.2">
      <c r="Q18631" s="92" t="s">
        <v>50</v>
      </c>
      <c r="BF18631" s="101" t="s">
        <v>58</v>
      </c>
      <c r="BK18631" s="98" t="s">
        <v>70</v>
      </c>
    </row>
    <row r="18632" spans="17:63" ht="29.25" customHeight="1" x14ac:dyDescent="0.2">
      <c r="Q18632" s="92" t="s">
        <v>50</v>
      </c>
      <c r="BF18632" s="101" t="s">
        <v>58</v>
      </c>
      <c r="BK18632" s="98" t="s">
        <v>70</v>
      </c>
    </row>
    <row r="18633" spans="17:63" ht="29.25" customHeight="1" x14ac:dyDescent="0.2">
      <c r="Q18633" s="92" t="s">
        <v>50</v>
      </c>
      <c r="BF18633" s="101" t="s">
        <v>58</v>
      </c>
      <c r="BK18633" s="98" t="s">
        <v>70</v>
      </c>
    </row>
    <row r="18634" spans="17:63" ht="29.25" customHeight="1" x14ac:dyDescent="0.2">
      <c r="Q18634" s="92" t="s">
        <v>50</v>
      </c>
      <c r="BF18634" s="101" t="s">
        <v>58</v>
      </c>
      <c r="BK18634" s="98" t="s">
        <v>70</v>
      </c>
    </row>
    <row r="18635" spans="17:63" ht="29.25" customHeight="1" x14ac:dyDescent="0.2">
      <c r="Q18635" s="92" t="s">
        <v>50</v>
      </c>
      <c r="BF18635" s="101" t="s">
        <v>58</v>
      </c>
      <c r="BK18635" s="98" t="s">
        <v>70</v>
      </c>
    </row>
    <row r="18636" spans="17:63" ht="29.25" customHeight="1" x14ac:dyDescent="0.2">
      <c r="Q18636" s="92" t="s">
        <v>50</v>
      </c>
      <c r="BF18636" s="101" t="s">
        <v>58</v>
      </c>
      <c r="BK18636" s="98" t="s">
        <v>70</v>
      </c>
    </row>
    <row r="18637" spans="17:63" ht="29.25" customHeight="1" x14ac:dyDescent="0.2">
      <c r="Q18637" s="92" t="s">
        <v>50</v>
      </c>
      <c r="BF18637" s="101" t="s">
        <v>58</v>
      </c>
      <c r="BK18637" s="98" t="s">
        <v>70</v>
      </c>
    </row>
    <row r="18638" spans="17:63" ht="29.25" customHeight="1" x14ac:dyDescent="0.2">
      <c r="Q18638" s="92" t="s">
        <v>50</v>
      </c>
      <c r="BF18638" s="101" t="s">
        <v>58</v>
      </c>
      <c r="BK18638" s="98" t="s">
        <v>70</v>
      </c>
    </row>
    <row r="18639" spans="17:63" ht="29.25" customHeight="1" x14ac:dyDescent="0.2">
      <c r="Q18639" s="92" t="s">
        <v>50</v>
      </c>
      <c r="BF18639" s="101" t="s">
        <v>58</v>
      </c>
      <c r="BK18639" s="98" t="s">
        <v>70</v>
      </c>
    </row>
    <row r="18640" spans="17:63" ht="29.25" customHeight="1" x14ac:dyDescent="0.2">
      <c r="Q18640" s="92" t="s">
        <v>50</v>
      </c>
      <c r="BF18640" s="101" t="s">
        <v>58</v>
      </c>
      <c r="BK18640" s="98" t="s">
        <v>70</v>
      </c>
    </row>
    <row r="18641" spans="17:63" ht="29.25" customHeight="1" x14ac:dyDescent="0.2">
      <c r="Q18641" s="92" t="s">
        <v>50</v>
      </c>
      <c r="BF18641" s="101" t="s">
        <v>58</v>
      </c>
      <c r="BK18641" s="98" t="s">
        <v>70</v>
      </c>
    </row>
    <row r="18642" spans="17:63" ht="29.25" customHeight="1" x14ac:dyDescent="0.2">
      <c r="Q18642" s="92" t="s">
        <v>50</v>
      </c>
      <c r="BF18642" s="101" t="s">
        <v>58</v>
      </c>
      <c r="BK18642" s="98" t="s">
        <v>70</v>
      </c>
    </row>
    <row r="18643" spans="17:63" ht="29.25" customHeight="1" x14ac:dyDescent="0.2">
      <c r="Q18643" s="92" t="s">
        <v>50</v>
      </c>
      <c r="BF18643" s="101" t="s">
        <v>58</v>
      </c>
      <c r="BK18643" s="98" t="s">
        <v>70</v>
      </c>
    </row>
    <row r="18644" spans="17:63" ht="29.25" customHeight="1" x14ac:dyDescent="0.2">
      <c r="Q18644" s="92" t="s">
        <v>50</v>
      </c>
      <c r="BF18644" s="101" t="s">
        <v>58</v>
      </c>
      <c r="BK18644" s="98" t="s">
        <v>70</v>
      </c>
    </row>
    <row r="18645" spans="17:63" ht="29.25" customHeight="1" x14ac:dyDescent="0.2">
      <c r="Q18645" s="92" t="s">
        <v>50</v>
      </c>
      <c r="BF18645" s="101" t="s">
        <v>58</v>
      </c>
      <c r="BK18645" s="98" t="s">
        <v>70</v>
      </c>
    </row>
    <row r="18646" spans="17:63" ht="29.25" customHeight="1" x14ac:dyDescent="0.2">
      <c r="Q18646" s="92" t="s">
        <v>50</v>
      </c>
      <c r="BF18646" s="101" t="s">
        <v>58</v>
      </c>
      <c r="BK18646" s="98" t="s">
        <v>70</v>
      </c>
    </row>
    <row r="18647" spans="17:63" ht="29.25" customHeight="1" x14ac:dyDescent="0.2">
      <c r="Q18647" s="92" t="s">
        <v>50</v>
      </c>
      <c r="BF18647" s="101" t="s">
        <v>58</v>
      </c>
      <c r="BK18647" s="98" t="s">
        <v>70</v>
      </c>
    </row>
    <row r="18648" spans="17:63" ht="29.25" customHeight="1" x14ac:dyDescent="0.2">
      <c r="Q18648" s="92" t="s">
        <v>50</v>
      </c>
      <c r="BF18648" s="101" t="s">
        <v>58</v>
      </c>
      <c r="BK18648" s="98" t="s">
        <v>70</v>
      </c>
    </row>
    <row r="18649" spans="17:63" ht="29.25" customHeight="1" x14ac:dyDescent="0.2">
      <c r="Q18649" s="92" t="s">
        <v>50</v>
      </c>
      <c r="BF18649" s="101" t="s">
        <v>58</v>
      </c>
      <c r="BK18649" s="98" t="s">
        <v>70</v>
      </c>
    </row>
    <row r="18650" spans="17:63" ht="29.25" customHeight="1" x14ac:dyDescent="0.2">
      <c r="Q18650" s="92" t="s">
        <v>50</v>
      </c>
      <c r="BF18650" s="101" t="s">
        <v>58</v>
      </c>
      <c r="BK18650" s="98" t="s">
        <v>70</v>
      </c>
    </row>
    <row r="18651" spans="17:63" ht="29.25" customHeight="1" x14ac:dyDescent="0.2">
      <c r="Q18651" s="92" t="s">
        <v>50</v>
      </c>
      <c r="BF18651" s="101" t="s">
        <v>58</v>
      </c>
      <c r="BK18651" s="98" t="s">
        <v>70</v>
      </c>
    </row>
    <row r="18652" spans="17:63" ht="29.25" customHeight="1" x14ac:dyDescent="0.2">
      <c r="Q18652" s="92" t="s">
        <v>50</v>
      </c>
      <c r="BF18652" s="101" t="s">
        <v>58</v>
      </c>
      <c r="BK18652" s="98" t="s">
        <v>70</v>
      </c>
    </row>
    <row r="18653" spans="17:63" ht="29.25" customHeight="1" x14ac:dyDescent="0.2">
      <c r="Q18653" s="92" t="s">
        <v>50</v>
      </c>
      <c r="BF18653" s="101" t="s">
        <v>58</v>
      </c>
      <c r="BK18653" s="98" t="s">
        <v>70</v>
      </c>
    </row>
    <row r="18654" spans="17:63" ht="29.25" customHeight="1" x14ac:dyDescent="0.2">
      <c r="Q18654" s="92" t="s">
        <v>50</v>
      </c>
      <c r="BF18654" s="101" t="s">
        <v>58</v>
      </c>
      <c r="BK18654" s="98" t="s">
        <v>70</v>
      </c>
    </row>
    <row r="18655" spans="17:63" ht="29.25" customHeight="1" x14ac:dyDescent="0.2">
      <c r="Q18655" s="92" t="s">
        <v>50</v>
      </c>
      <c r="BF18655" s="101" t="s">
        <v>58</v>
      </c>
      <c r="BK18655" s="98" t="s">
        <v>70</v>
      </c>
    </row>
    <row r="18656" spans="17:63" ht="29.25" customHeight="1" x14ac:dyDescent="0.2">
      <c r="Q18656" s="92" t="s">
        <v>50</v>
      </c>
      <c r="BF18656" s="101" t="s">
        <v>58</v>
      </c>
      <c r="BK18656" s="98" t="s">
        <v>70</v>
      </c>
    </row>
    <row r="18657" spans="17:63" ht="29.25" customHeight="1" x14ac:dyDescent="0.2">
      <c r="Q18657" s="92" t="s">
        <v>50</v>
      </c>
      <c r="BF18657" s="101" t="s">
        <v>58</v>
      </c>
      <c r="BK18657" s="98" t="s">
        <v>70</v>
      </c>
    </row>
    <row r="18658" spans="17:63" ht="29.25" customHeight="1" x14ac:dyDescent="0.2">
      <c r="Q18658" s="92" t="s">
        <v>50</v>
      </c>
      <c r="BF18658" s="101" t="s">
        <v>58</v>
      </c>
      <c r="BK18658" s="98" t="s">
        <v>70</v>
      </c>
    </row>
    <row r="18659" spans="17:63" ht="29.25" customHeight="1" x14ac:dyDescent="0.2">
      <c r="Q18659" s="92" t="s">
        <v>50</v>
      </c>
      <c r="BF18659" s="101" t="s">
        <v>58</v>
      </c>
      <c r="BK18659" s="98" t="s">
        <v>70</v>
      </c>
    </row>
    <row r="18660" spans="17:63" ht="29.25" customHeight="1" x14ac:dyDescent="0.2">
      <c r="Q18660" s="92" t="s">
        <v>50</v>
      </c>
      <c r="BF18660" s="101" t="s">
        <v>58</v>
      </c>
      <c r="BK18660" s="98" t="s">
        <v>70</v>
      </c>
    </row>
    <row r="18661" spans="17:63" ht="29.25" customHeight="1" x14ac:dyDescent="0.2">
      <c r="Q18661" s="92" t="s">
        <v>50</v>
      </c>
      <c r="BF18661" s="101" t="s">
        <v>58</v>
      </c>
      <c r="BK18661" s="98" t="s">
        <v>70</v>
      </c>
    </row>
    <row r="18662" spans="17:63" ht="29.25" customHeight="1" x14ac:dyDescent="0.2">
      <c r="Q18662" s="92" t="s">
        <v>50</v>
      </c>
      <c r="BF18662" s="101" t="s">
        <v>58</v>
      </c>
      <c r="BK18662" s="98" t="s">
        <v>70</v>
      </c>
    </row>
    <row r="18663" spans="17:63" ht="29.25" customHeight="1" x14ac:dyDescent="0.2">
      <c r="Q18663" s="92" t="s">
        <v>50</v>
      </c>
      <c r="BF18663" s="101" t="s">
        <v>58</v>
      </c>
      <c r="BK18663" s="98" t="s">
        <v>70</v>
      </c>
    </row>
    <row r="18664" spans="17:63" ht="29.25" customHeight="1" x14ac:dyDescent="0.2">
      <c r="Q18664" s="92" t="s">
        <v>50</v>
      </c>
      <c r="BF18664" s="101" t="s">
        <v>58</v>
      </c>
      <c r="BK18664" s="98" t="s">
        <v>70</v>
      </c>
    </row>
    <row r="18665" spans="17:63" ht="29.25" customHeight="1" x14ac:dyDescent="0.2">
      <c r="Q18665" s="92" t="s">
        <v>50</v>
      </c>
      <c r="BF18665" s="101" t="s">
        <v>58</v>
      </c>
      <c r="BK18665" s="98" t="s">
        <v>70</v>
      </c>
    </row>
    <row r="18666" spans="17:63" ht="29.25" customHeight="1" x14ac:dyDescent="0.2">
      <c r="Q18666" s="92" t="s">
        <v>50</v>
      </c>
      <c r="BF18666" s="101" t="s">
        <v>58</v>
      </c>
      <c r="BK18666" s="98" t="s">
        <v>70</v>
      </c>
    </row>
    <row r="18667" spans="17:63" ht="29.25" customHeight="1" x14ac:dyDescent="0.2">
      <c r="Q18667" s="92" t="s">
        <v>50</v>
      </c>
      <c r="BF18667" s="101" t="s">
        <v>58</v>
      </c>
      <c r="BK18667" s="98" t="s">
        <v>70</v>
      </c>
    </row>
    <row r="18668" spans="17:63" ht="29.25" customHeight="1" x14ac:dyDescent="0.2">
      <c r="Q18668" s="92" t="s">
        <v>50</v>
      </c>
      <c r="BF18668" s="101" t="s">
        <v>58</v>
      </c>
      <c r="BK18668" s="98" t="s">
        <v>70</v>
      </c>
    </row>
    <row r="18669" spans="17:63" ht="29.25" customHeight="1" x14ac:dyDescent="0.2">
      <c r="Q18669" s="92" t="s">
        <v>50</v>
      </c>
      <c r="BF18669" s="101" t="s">
        <v>58</v>
      </c>
      <c r="BK18669" s="98" t="s">
        <v>70</v>
      </c>
    </row>
    <row r="18670" spans="17:63" ht="29.25" customHeight="1" x14ac:dyDescent="0.2">
      <c r="Q18670" s="92" t="s">
        <v>50</v>
      </c>
      <c r="BF18670" s="101" t="s">
        <v>58</v>
      </c>
      <c r="BK18670" s="98" t="s">
        <v>70</v>
      </c>
    </row>
    <row r="18671" spans="17:63" ht="29.25" customHeight="1" x14ac:dyDescent="0.2">
      <c r="Q18671" s="92" t="s">
        <v>50</v>
      </c>
      <c r="BF18671" s="101" t="s">
        <v>58</v>
      </c>
      <c r="BK18671" s="98" t="s">
        <v>70</v>
      </c>
    </row>
    <row r="18672" spans="17:63" ht="29.25" customHeight="1" x14ac:dyDescent="0.2">
      <c r="Q18672" s="92" t="s">
        <v>50</v>
      </c>
      <c r="BF18672" s="101" t="s">
        <v>58</v>
      </c>
      <c r="BK18672" s="98" t="s">
        <v>70</v>
      </c>
    </row>
    <row r="18673" spans="17:63" ht="29.25" customHeight="1" x14ac:dyDescent="0.2">
      <c r="Q18673" s="92" t="s">
        <v>50</v>
      </c>
      <c r="BF18673" s="101" t="s">
        <v>58</v>
      </c>
      <c r="BK18673" s="98" t="s">
        <v>70</v>
      </c>
    </row>
    <row r="18674" spans="17:63" ht="29.25" customHeight="1" x14ac:dyDescent="0.2">
      <c r="Q18674" s="92" t="s">
        <v>50</v>
      </c>
      <c r="BF18674" s="101" t="s">
        <v>58</v>
      </c>
      <c r="BK18674" s="98" t="s">
        <v>70</v>
      </c>
    </row>
    <row r="18675" spans="17:63" ht="29.25" customHeight="1" x14ac:dyDescent="0.2">
      <c r="Q18675" s="92" t="s">
        <v>50</v>
      </c>
      <c r="BF18675" s="101" t="s">
        <v>58</v>
      </c>
      <c r="BK18675" s="98" t="s">
        <v>70</v>
      </c>
    </row>
    <row r="18676" spans="17:63" ht="29.25" customHeight="1" x14ac:dyDescent="0.2">
      <c r="Q18676" s="92" t="s">
        <v>50</v>
      </c>
      <c r="BF18676" s="101" t="s">
        <v>58</v>
      </c>
      <c r="BK18676" s="98" t="s">
        <v>70</v>
      </c>
    </row>
    <row r="18677" spans="17:63" ht="29.25" customHeight="1" x14ac:dyDescent="0.2">
      <c r="Q18677" s="92" t="s">
        <v>50</v>
      </c>
      <c r="BF18677" s="101" t="s">
        <v>58</v>
      </c>
      <c r="BK18677" s="98" t="s">
        <v>70</v>
      </c>
    </row>
    <row r="18678" spans="17:63" ht="29.25" customHeight="1" x14ac:dyDescent="0.2">
      <c r="Q18678" s="92" t="s">
        <v>50</v>
      </c>
      <c r="BF18678" s="101" t="s">
        <v>58</v>
      </c>
      <c r="BK18678" s="98" t="s">
        <v>70</v>
      </c>
    </row>
    <row r="18679" spans="17:63" ht="29.25" customHeight="1" x14ac:dyDescent="0.2">
      <c r="Q18679" s="92" t="s">
        <v>50</v>
      </c>
      <c r="BF18679" s="101" t="s">
        <v>58</v>
      </c>
      <c r="BK18679" s="98" t="s">
        <v>70</v>
      </c>
    </row>
    <row r="18680" spans="17:63" ht="29.25" customHeight="1" x14ac:dyDescent="0.2">
      <c r="Q18680" s="92" t="s">
        <v>50</v>
      </c>
      <c r="BF18680" s="101" t="s">
        <v>58</v>
      </c>
      <c r="BK18680" s="98" t="s">
        <v>70</v>
      </c>
    </row>
    <row r="18681" spans="17:63" ht="29.25" customHeight="1" x14ac:dyDescent="0.2">
      <c r="Q18681" s="92" t="s">
        <v>50</v>
      </c>
      <c r="BF18681" s="101" t="s">
        <v>58</v>
      </c>
      <c r="BK18681" s="98" t="s">
        <v>70</v>
      </c>
    </row>
    <row r="18682" spans="17:63" ht="29.25" customHeight="1" x14ac:dyDescent="0.2">
      <c r="Q18682" s="92" t="s">
        <v>50</v>
      </c>
      <c r="BF18682" s="101" t="s">
        <v>58</v>
      </c>
      <c r="BK18682" s="98" t="s">
        <v>70</v>
      </c>
    </row>
    <row r="18683" spans="17:63" ht="29.25" customHeight="1" x14ac:dyDescent="0.2">
      <c r="Q18683" s="92" t="s">
        <v>50</v>
      </c>
      <c r="BF18683" s="101" t="s">
        <v>58</v>
      </c>
      <c r="BK18683" s="98" t="s">
        <v>70</v>
      </c>
    </row>
    <row r="18684" spans="17:63" ht="29.25" customHeight="1" x14ac:dyDescent="0.2">
      <c r="Q18684" s="92" t="s">
        <v>50</v>
      </c>
      <c r="BF18684" s="101" t="s">
        <v>58</v>
      </c>
      <c r="BK18684" s="98" t="s">
        <v>70</v>
      </c>
    </row>
    <row r="18685" spans="17:63" ht="29.25" customHeight="1" x14ac:dyDescent="0.2">
      <c r="Q18685" s="92" t="s">
        <v>50</v>
      </c>
      <c r="BF18685" s="101" t="s">
        <v>58</v>
      </c>
      <c r="BK18685" s="98" t="s">
        <v>70</v>
      </c>
    </row>
    <row r="18686" spans="17:63" ht="29.25" customHeight="1" x14ac:dyDescent="0.2">
      <c r="Q18686" s="92" t="s">
        <v>50</v>
      </c>
      <c r="BF18686" s="101" t="s">
        <v>58</v>
      </c>
      <c r="BK18686" s="98" t="s">
        <v>70</v>
      </c>
    </row>
    <row r="18687" spans="17:63" ht="29.25" customHeight="1" x14ac:dyDescent="0.2">
      <c r="Q18687" s="92" t="s">
        <v>50</v>
      </c>
      <c r="BF18687" s="101" t="s">
        <v>58</v>
      </c>
      <c r="BK18687" s="98" t="s">
        <v>70</v>
      </c>
    </row>
    <row r="18688" spans="17:63" ht="29.25" customHeight="1" x14ac:dyDescent="0.2">
      <c r="Q18688" s="92" t="s">
        <v>50</v>
      </c>
      <c r="BF18688" s="101" t="s">
        <v>58</v>
      </c>
      <c r="BK18688" s="98" t="s">
        <v>70</v>
      </c>
    </row>
    <row r="18689" spans="17:63" ht="29.25" customHeight="1" x14ac:dyDescent="0.2">
      <c r="Q18689" s="92" t="s">
        <v>50</v>
      </c>
      <c r="BF18689" s="101" t="s">
        <v>58</v>
      </c>
      <c r="BK18689" s="98" t="s">
        <v>70</v>
      </c>
    </row>
    <row r="18690" spans="17:63" ht="29.25" customHeight="1" x14ac:dyDescent="0.2">
      <c r="Q18690" s="92" t="s">
        <v>50</v>
      </c>
      <c r="BF18690" s="101" t="s">
        <v>58</v>
      </c>
      <c r="BK18690" s="98" t="s">
        <v>70</v>
      </c>
    </row>
    <row r="18691" spans="17:63" ht="29.25" customHeight="1" x14ac:dyDescent="0.2">
      <c r="Q18691" s="92" t="s">
        <v>50</v>
      </c>
      <c r="BF18691" s="101" t="s">
        <v>58</v>
      </c>
      <c r="BK18691" s="98" t="s">
        <v>70</v>
      </c>
    </row>
    <row r="18692" spans="17:63" ht="29.25" customHeight="1" x14ac:dyDescent="0.2">
      <c r="Q18692" s="92" t="s">
        <v>50</v>
      </c>
      <c r="BF18692" s="101" t="s">
        <v>58</v>
      </c>
      <c r="BK18692" s="98" t="s">
        <v>70</v>
      </c>
    </row>
    <row r="18693" spans="17:63" ht="29.25" customHeight="1" x14ac:dyDescent="0.2">
      <c r="Q18693" s="92" t="s">
        <v>50</v>
      </c>
      <c r="BF18693" s="101" t="s">
        <v>58</v>
      </c>
      <c r="BK18693" s="98" t="s">
        <v>70</v>
      </c>
    </row>
    <row r="18694" spans="17:63" ht="29.25" customHeight="1" x14ac:dyDescent="0.2">
      <c r="Q18694" s="92" t="s">
        <v>50</v>
      </c>
      <c r="BF18694" s="101" t="s">
        <v>58</v>
      </c>
      <c r="BK18694" s="98" t="s">
        <v>70</v>
      </c>
    </row>
    <row r="18695" spans="17:63" ht="29.25" customHeight="1" x14ac:dyDescent="0.2">
      <c r="Q18695" s="92" t="s">
        <v>50</v>
      </c>
      <c r="BF18695" s="101" t="s">
        <v>58</v>
      </c>
      <c r="BK18695" s="98" t="s">
        <v>70</v>
      </c>
    </row>
    <row r="18696" spans="17:63" ht="29.25" customHeight="1" x14ac:dyDescent="0.2">
      <c r="Q18696" s="92" t="s">
        <v>50</v>
      </c>
      <c r="BF18696" s="101" t="s">
        <v>58</v>
      </c>
      <c r="BK18696" s="98" t="s">
        <v>70</v>
      </c>
    </row>
    <row r="18697" spans="17:63" ht="29.25" customHeight="1" x14ac:dyDescent="0.2">
      <c r="Q18697" s="92" t="s">
        <v>50</v>
      </c>
      <c r="BF18697" s="101" t="s">
        <v>58</v>
      </c>
      <c r="BK18697" s="98" t="s">
        <v>70</v>
      </c>
    </row>
    <row r="18698" spans="17:63" ht="29.25" customHeight="1" x14ac:dyDescent="0.2">
      <c r="Q18698" s="92" t="s">
        <v>50</v>
      </c>
      <c r="BF18698" s="101" t="s">
        <v>58</v>
      </c>
      <c r="BK18698" s="98" t="s">
        <v>70</v>
      </c>
    </row>
    <row r="18699" spans="17:63" ht="29.25" customHeight="1" x14ac:dyDescent="0.2">
      <c r="Q18699" s="92" t="s">
        <v>50</v>
      </c>
      <c r="BF18699" s="101" t="s">
        <v>58</v>
      </c>
      <c r="BK18699" s="98" t="s">
        <v>70</v>
      </c>
    </row>
    <row r="18700" spans="17:63" ht="29.25" customHeight="1" x14ac:dyDescent="0.2">
      <c r="Q18700" s="92" t="s">
        <v>50</v>
      </c>
      <c r="BF18700" s="101" t="s">
        <v>58</v>
      </c>
      <c r="BK18700" s="98" t="s">
        <v>70</v>
      </c>
    </row>
    <row r="18701" spans="17:63" ht="29.25" customHeight="1" x14ac:dyDescent="0.2">
      <c r="Q18701" s="92" t="s">
        <v>50</v>
      </c>
      <c r="BF18701" s="101" t="s">
        <v>58</v>
      </c>
      <c r="BK18701" s="98" t="s">
        <v>70</v>
      </c>
    </row>
    <row r="18702" spans="17:63" ht="29.25" customHeight="1" x14ac:dyDescent="0.2">
      <c r="Q18702" s="92" t="s">
        <v>50</v>
      </c>
      <c r="BF18702" s="101" t="s">
        <v>58</v>
      </c>
      <c r="BK18702" s="98" t="s">
        <v>70</v>
      </c>
    </row>
    <row r="18703" spans="17:63" ht="29.25" customHeight="1" x14ac:dyDescent="0.2">
      <c r="Q18703" s="92" t="s">
        <v>50</v>
      </c>
      <c r="BF18703" s="101" t="s">
        <v>58</v>
      </c>
      <c r="BK18703" s="98" t="s">
        <v>70</v>
      </c>
    </row>
    <row r="18704" spans="17:63" ht="29.25" customHeight="1" x14ac:dyDescent="0.2">
      <c r="Q18704" s="92" t="s">
        <v>50</v>
      </c>
      <c r="BF18704" s="101" t="s">
        <v>58</v>
      </c>
      <c r="BK18704" s="98" t="s">
        <v>70</v>
      </c>
    </row>
    <row r="18705" spans="17:63" ht="29.25" customHeight="1" x14ac:dyDescent="0.2">
      <c r="Q18705" s="92" t="s">
        <v>50</v>
      </c>
      <c r="BF18705" s="101" t="s">
        <v>58</v>
      </c>
      <c r="BK18705" s="98" t="s">
        <v>70</v>
      </c>
    </row>
    <row r="18706" spans="17:63" ht="29.25" customHeight="1" x14ac:dyDescent="0.2">
      <c r="Q18706" s="92" t="s">
        <v>50</v>
      </c>
      <c r="BF18706" s="101" t="s">
        <v>58</v>
      </c>
      <c r="BK18706" s="98" t="s">
        <v>70</v>
      </c>
    </row>
    <row r="18707" spans="17:63" ht="29.25" customHeight="1" x14ac:dyDescent="0.2">
      <c r="Q18707" s="92" t="s">
        <v>50</v>
      </c>
      <c r="BF18707" s="101" t="s">
        <v>58</v>
      </c>
      <c r="BK18707" s="98" t="s">
        <v>70</v>
      </c>
    </row>
    <row r="18708" spans="17:63" ht="29.25" customHeight="1" x14ac:dyDescent="0.2">
      <c r="Q18708" s="92" t="s">
        <v>50</v>
      </c>
      <c r="BF18708" s="101" t="s">
        <v>58</v>
      </c>
      <c r="BK18708" s="98" t="s">
        <v>70</v>
      </c>
    </row>
    <row r="18709" spans="17:63" ht="29.25" customHeight="1" x14ac:dyDescent="0.2">
      <c r="Q18709" s="92" t="s">
        <v>50</v>
      </c>
      <c r="BF18709" s="101" t="s">
        <v>58</v>
      </c>
      <c r="BK18709" s="98" t="s">
        <v>70</v>
      </c>
    </row>
    <row r="18710" spans="17:63" ht="29.25" customHeight="1" x14ac:dyDescent="0.2">
      <c r="Q18710" s="92" t="s">
        <v>50</v>
      </c>
      <c r="BF18710" s="101" t="s">
        <v>58</v>
      </c>
      <c r="BK18710" s="98" t="s">
        <v>70</v>
      </c>
    </row>
    <row r="18711" spans="17:63" ht="29.25" customHeight="1" x14ac:dyDescent="0.2">
      <c r="Q18711" s="92" t="s">
        <v>50</v>
      </c>
      <c r="BF18711" s="101" t="s">
        <v>58</v>
      </c>
      <c r="BK18711" s="98" t="s">
        <v>70</v>
      </c>
    </row>
    <row r="18712" spans="17:63" ht="29.25" customHeight="1" x14ac:dyDescent="0.2">
      <c r="Q18712" s="92" t="s">
        <v>50</v>
      </c>
      <c r="BF18712" s="101" t="s">
        <v>58</v>
      </c>
      <c r="BK18712" s="98" t="s">
        <v>70</v>
      </c>
    </row>
    <row r="18713" spans="17:63" ht="29.25" customHeight="1" x14ac:dyDescent="0.2">
      <c r="Q18713" s="92" t="s">
        <v>50</v>
      </c>
      <c r="BF18713" s="101" t="s">
        <v>58</v>
      </c>
      <c r="BK18713" s="98" t="s">
        <v>70</v>
      </c>
    </row>
    <row r="18714" spans="17:63" ht="29.25" customHeight="1" x14ac:dyDescent="0.2">
      <c r="Q18714" s="92" t="s">
        <v>50</v>
      </c>
      <c r="BF18714" s="101" t="s">
        <v>58</v>
      </c>
      <c r="BK18714" s="98" t="s">
        <v>70</v>
      </c>
    </row>
    <row r="18715" spans="17:63" ht="29.25" customHeight="1" x14ac:dyDescent="0.2">
      <c r="Q18715" s="92" t="s">
        <v>50</v>
      </c>
      <c r="BF18715" s="101" t="s">
        <v>58</v>
      </c>
      <c r="BK18715" s="98" t="s">
        <v>70</v>
      </c>
    </row>
    <row r="18716" spans="17:63" ht="29.25" customHeight="1" x14ac:dyDescent="0.2">
      <c r="Q18716" s="92" t="s">
        <v>50</v>
      </c>
      <c r="BF18716" s="101" t="s">
        <v>58</v>
      </c>
      <c r="BK18716" s="98" t="s">
        <v>70</v>
      </c>
    </row>
    <row r="18717" spans="17:63" ht="29.25" customHeight="1" x14ac:dyDescent="0.2">
      <c r="Q18717" s="92" t="s">
        <v>50</v>
      </c>
      <c r="BF18717" s="101" t="s">
        <v>58</v>
      </c>
      <c r="BK18717" s="98" t="s">
        <v>70</v>
      </c>
    </row>
    <row r="18718" spans="17:63" ht="29.25" customHeight="1" x14ac:dyDescent="0.2">
      <c r="Q18718" s="92" t="s">
        <v>50</v>
      </c>
      <c r="BF18718" s="101" t="s">
        <v>58</v>
      </c>
      <c r="BK18718" s="98" t="s">
        <v>70</v>
      </c>
    </row>
    <row r="18719" spans="17:63" ht="29.25" customHeight="1" x14ac:dyDescent="0.2">
      <c r="Q18719" s="92" t="s">
        <v>50</v>
      </c>
      <c r="BF18719" s="101" t="s">
        <v>58</v>
      </c>
      <c r="BK18719" s="98" t="s">
        <v>70</v>
      </c>
    </row>
    <row r="18720" spans="17:63" ht="29.25" customHeight="1" x14ac:dyDescent="0.2">
      <c r="Q18720" s="92" t="s">
        <v>50</v>
      </c>
      <c r="BF18720" s="101" t="s">
        <v>58</v>
      </c>
      <c r="BK18720" s="98" t="s">
        <v>70</v>
      </c>
    </row>
    <row r="18721" spans="17:63" ht="29.25" customHeight="1" x14ac:dyDescent="0.2">
      <c r="Q18721" s="92" t="s">
        <v>50</v>
      </c>
      <c r="BF18721" s="101" t="s">
        <v>58</v>
      </c>
      <c r="BK18721" s="98" t="s">
        <v>70</v>
      </c>
    </row>
    <row r="18722" spans="17:63" ht="29.25" customHeight="1" x14ac:dyDescent="0.2">
      <c r="Q18722" s="92" t="s">
        <v>50</v>
      </c>
      <c r="BF18722" s="101" t="s">
        <v>58</v>
      </c>
      <c r="BK18722" s="98" t="s">
        <v>70</v>
      </c>
    </row>
    <row r="18723" spans="17:63" ht="29.25" customHeight="1" x14ac:dyDescent="0.2">
      <c r="Q18723" s="92" t="s">
        <v>50</v>
      </c>
      <c r="BF18723" s="101" t="s">
        <v>58</v>
      </c>
      <c r="BK18723" s="98" t="s">
        <v>70</v>
      </c>
    </row>
    <row r="18724" spans="17:63" ht="29.25" customHeight="1" x14ac:dyDescent="0.2">
      <c r="Q18724" s="92" t="s">
        <v>50</v>
      </c>
      <c r="BF18724" s="101" t="s">
        <v>58</v>
      </c>
      <c r="BK18724" s="98" t="s">
        <v>70</v>
      </c>
    </row>
    <row r="18725" spans="17:63" ht="29.25" customHeight="1" x14ac:dyDescent="0.2">
      <c r="Q18725" s="92" t="s">
        <v>50</v>
      </c>
      <c r="BF18725" s="101" t="s">
        <v>58</v>
      </c>
      <c r="BK18725" s="98" t="s">
        <v>70</v>
      </c>
    </row>
    <row r="18726" spans="17:63" ht="29.25" customHeight="1" x14ac:dyDescent="0.2">
      <c r="Q18726" s="92" t="s">
        <v>50</v>
      </c>
      <c r="BF18726" s="101" t="s">
        <v>58</v>
      </c>
      <c r="BK18726" s="98" t="s">
        <v>70</v>
      </c>
    </row>
    <row r="18727" spans="17:63" ht="29.25" customHeight="1" x14ac:dyDescent="0.2">
      <c r="Q18727" s="92" t="s">
        <v>50</v>
      </c>
      <c r="BF18727" s="101" t="s">
        <v>58</v>
      </c>
      <c r="BK18727" s="98" t="s">
        <v>70</v>
      </c>
    </row>
    <row r="18728" spans="17:63" ht="29.25" customHeight="1" x14ac:dyDescent="0.2">
      <c r="Q18728" s="92" t="s">
        <v>50</v>
      </c>
      <c r="BF18728" s="101" t="s">
        <v>58</v>
      </c>
      <c r="BK18728" s="98" t="s">
        <v>70</v>
      </c>
    </row>
    <row r="18729" spans="17:63" ht="29.25" customHeight="1" x14ac:dyDescent="0.2">
      <c r="Q18729" s="92" t="s">
        <v>50</v>
      </c>
      <c r="BF18729" s="101" t="s">
        <v>58</v>
      </c>
      <c r="BK18729" s="98" t="s">
        <v>70</v>
      </c>
    </row>
    <row r="18730" spans="17:63" ht="29.25" customHeight="1" x14ac:dyDescent="0.2">
      <c r="Q18730" s="92" t="s">
        <v>50</v>
      </c>
      <c r="BF18730" s="101" t="s">
        <v>58</v>
      </c>
      <c r="BK18730" s="98" t="s">
        <v>70</v>
      </c>
    </row>
    <row r="18731" spans="17:63" ht="29.25" customHeight="1" x14ac:dyDescent="0.2">
      <c r="Q18731" s="92" t="s">
        <v>50</v>
      </c>
      <c r="BF18731" s="101" t="s">
        <v>58</v>
      </c>
      <c r="BK18731" s="98" t="s">
        <v>70</v>
      </c>
    </row>
    <row r="18732" spans="17:63" ht="29.25" customHeight="1" x14ac:dyDescent="0.2">
      <c r="Q18732" s="92" t="s">
        <v>50</v>
      </c>
      <c r="BF18732" s="101" t="s">
        <v>58</v>
      </c>
      <c r="BK18732" s="98" t="s">
        <v>70</v>
      </c>
    </row>
    <row r="18733" spans="17:63" ht="29.25" customHeight="1" x14ac:dyDescent="0.2">
      <c r="Q18733" s="92" t="s">
        <v>50</v>
      </c>
      <c r="BF18733" s="101" t="s">
        <v>58</v>
      </c>
      <c r="BK18733" s="98" t="s">
        <v>70</v>
      </c>
    </row>
    <row r="18734" spans="17:63" ht="29.25" customHeight="1" x14ac:dyDescent="0.2">
      <c r="Q18734" s="92" t="s">
        <v>50</v>
      </c>
      <c r="BF18734" s="101" t="s">
        <v>58</v>
      </c>
      <c r="BK18734" s="98" t="s">
        <v>70</v>
      </c>
    </row>
    <row r="18735" spans="17:63" ht="29.25" customHeight="1" x14ac:dyDescent="0.2">
      <c r="Q18735" s="92" t="s">
        <v>50</v>
      </c>
      <c r="BF18735" s="101" t="s">
        <v>58</v>
      </c>
      <c r="BK18735" s="98" t="s">
        <v>70</v>
      </c>
    </row>
    <row r="18736" spans="17:63" ht="29.25" customHeight="1" x14ac:dyDescent="0.2">
      <c r="Q18736" s="92" t="s">
        <v>50</v>
      </c>
      <c r="BF18736" s="101" t="s">
        <v>58</v>
      </c>
      <c r="BK18736" s="98" t="s">
        <v>70</v>
      </c>
    </row>
    <row r="18737" spans="17:63" ht="29.25" customHeight="1" x14ac:dyDescent="0.2">
      <c r="Q18737" s="92" t="s">
        <v>50</v>
      </c>
      <c r="BF18737" s="101" t="s">
        <v>58</v>
      </c>
      <c r="BK18737" s="98" t="s">
        <v>70</v>
      </c>
    </row>
    <row r="18738" spans="17:63" ht="29.25" customHeight="1" x14ac:dyDescent="0.2">
      <c r="Q18738" s="92" t="s">
        <v>50</v>
      </c>
      <c r="BF18738" s="101" t="s">
        <v>58</v>
      </c>
      <c r="BK18738" s="98" t="s">
        <v>70</v>
      </c>
    </row>
    <row r="18739" spans="17:63" ht="29.25" customHeight="1" x14ac:dyDescent="0.2">
      <c r="Q18739" s="92" t="s">
        <v>50</v>
      </c>
      <c r="BF18739" s="101" t="s">
        <v>58</v>
      </c>
      <c r="BK18739" s="98" t="s">
        <v>70</v>
      </c>
    </row>
    <row r="18740" spans="17:63" ht="29.25" customHeight="1" x14ac:dyDescent="0.2">
      <c r="Q18740" s="92" t="s">
        <v>50</v>
      </c>
      <c r="BF18740" s="101" t="s">
        <v>58</v>
      </c>
      <c r="BK18740" s="98" t="s">
        <v>70</v>
      </c>
    </row>
    <row r="18741" spans="17:63" ht="29.25" customHeight="1" x14ac:dyDescent="0.2">
      <c r="Q18741" s="92" t="s">
        <v>50</v>
      </c>
      <c r="BF18741" s="101" t="s">
        <v>58</v>
      </c>
      <c r="BK18741" s="98" t="s">
        <v>70</v>
      </c>
    </row>
    <row r="18742" spans="17:63" ht="29.25" customHeight="1" x14ac:dyDescent="0.2">
      <c r="Q18742" s="92" t="s">
        <v>50</v>
      </c>
      <c r="BF18742" s="101" t="s">
        <v>58</v>
      </c>
      <c r="BK18742" s="98" t="s">
        <v>70</v>
      </c>
    </row>
    <row r="18743" spans="17:63" ht="29.25" customHeight="1" x14ac:dyDescent="0.2">
      <c r="Q18743" s="92" t="s">
        <v>50</v>
      </c>
      <c r="BF18743" s="101" t="s">
        <v>58</v>
      </c>
      <c r="BK18743" s="98" t="s">
        <v>70</v>
      </c>
    </row>
    <row r="18744" spans="17:63" ht="29.25" customHeight="1" x14ac:dyDescent="0.2">
      <c r="Q18744" s="92" t="s">
        <v>50</v>
      </c>
      <c r="BF18744" s="101" t="s">
        <v>58</v>
      </c>
      <c r="BK18744" s="98" t="s">
        <v>70</v>
      </c>
    </row>
    <row r="18745" spans="17:63" ht="29.25" customHeight="1" x14ac:dyDescent="0.2">
      <c r="Q18745" s="92" t="s">
        <v>50</v>
      </c>
      <c r="BF18745" s="101" t="s">
        <v>58</v>
      </c>
      <c r="BK18745" s="98" t="s">
        <v>70</v>
      </c>
    </row>
    <row r="18746" spans="17:63" ht="29.25" customHeight="1" x14ac:dyDescent="0.2">
      <c r="Q18746" s="92" t="s">
        <v>50</v>
      </c>
      <c r="BF18746" s="101" t="s">
        <v>58</v>
      </c>
      <c r="BK18746" s="98" t="s">
        <v>70</v>
      </c>
    </row>
    <row r="18747" spans="17:63" ht="29.25" customHeight="1" x14ac:dyDescent="0.2">
      <c r="Q18747" s="92" t="s">
        <v>50</v>
      </c>
      <c r="BF18747" s="101" t="s">
        <v>58</v>
      </c>
      <c r="BK18747" s="98" t="s">
        <v>70</v>
      </c>
    </row>
    <row r="18748" spans="17:63" ht="29.25" customHeight="1" x14ac:dyDescent="0.2">
      <c r="Q18748" s="92" t="s">
        <v>50</v>
      </c>
      <c r="BF18748" s="101" t="s">
        <v>58</v>
      </c>
      <c r="BK18748" s="98" t="s">
        <v>70</v>
      </c>
    </row>
    <row r="18749" spans="17:63" ht="29.25" customHeight="1" x14ac:dyDescent="0.2">
      <c r="Q18749" s="92" t="s">
        <v>50</v>
      </c>
      <c r="BF18749" s="101" t="s">
        <v>58</v>
      </c>
      <c r="BK18749" s="98" t="s">
        <v>70</v>
      </c>
    </row>
    <row r="18750" spans="17:63" ht="29.25" customHeight="1" x14ac:dyDescent="0.2">
      <c r="Q18750" s="92" t="s">
        <v>50</v>
      </c>
      <c r="BF18750" s="101" t="s">
        <v>58</v>
      </c>
      <c r="BK18750" s="98" t="s">
        <v>70</v>
      </c>
    </row>
    <row r="18751" spans="17:63" ht="29.25" customHeight="1" x14ac:dyDescent="0.2">
      <c r="Q18751" s="92" t="s">
        <v>50</v>
      </c>
      <c r="BF18751" s="101" t="s">
        <v>58</v>
      </c>
      <c r="BK18751" s="98" t="s">
        <v>70</v>
      </c>
    </row>
    <row r="18752" spans="17:63" ht="29.25" customHeight="1" x14ac:dyDescent="0.2">
      <c r="Q18752" s="92" t="s">
        <v>50</v>
      </c>
      <c r="BF18752" s="101" t="s">
        <v>58</v>
      </c>
      <c r="BK18752" s="98" t="s">
        <v>70</v>
      </c>
    </row>
    <row r="18753" spans="17:63" ht="29.25" customHeight="1" x14ac:dyDescent="0.2">
      <c r="Q18753" s="92" t="s">
        <v>50</v>
      </c>
      <c r="BF18753" s="101" t="s">
        <v>58</v>
      </c>
      <c r="BK18753" s="98" t="s">
        <v>70</v>
      </c>
    </row>
    <row r="18754" spans="17:63" ht="29.25" customHeight="1" x14ac:dyDescent="0.2">
      <c r="Q18754" s="92" t="s">
        <v>50</v>
      </c>
      <c r="BF18754" s="101" t="s">
        <v>58</v>
      </c>
      <c r="BK18754" s="98" t="s">
        <v>70</v>
      </c>
    </row>
    <row r="18755" spans="17:63" ht="29.25" customHeight="1" x14ac:dyDescent="0.2">
      <c r="Q18755" s="92" t="s">
        <v>50</v>
      </c>
      <c r="BF18755" s="101" t="s">
        <v>58</v>
      </c>
      <c r="BK18755" s="98" t="s">
        <v>70</v>
      </c>
    </row>
    <row r="18756" spans="17:63" ht="29.25" customHeight="1" x14ac:dyDescent="0.2">
      <c r="Q18756" s="92" t="s">
        <v>50</v>
      </c>
      <c r="BF18756" s="101" t="s">
        <v>58</v>
      </c>
      <c r="BK18756" s="98" t="s">
        <v>70</v>
      </c>
    </row>
    <row r="18757" spans="17:63" ht="29.25" customHeight="1" x14ac:dyDescent="0.2">
      <c r="Q18757" s="92" t="s">
        <v>50</v>
      </c>
      <c r="BF18757" s="101" t="s">
        <v>58</v>
      </c>
      <c r="BK18757" s="98" t="s">
        <v>70</v>
      </c>
    </row>
    <row r="18758" spans="17:63" ht="29.25" customHeight="1" x14ac:dyDescent="0.2">
      <c r="Q18758" s="92" t="s">
        <v>50</v>
      </c>
      <c r="BF18758" s="101" t="s">
        <v>58</v>
      </c>
      <c r="BK18758" s="98" t="s">
        <v>70</v>
      </c>
    </row>
    <row r="18759" spans="17:63" ht="29.25" customHeight="1" x14ac:dyDescent="0.2">
      <c r="Q18759" s="92" t="s">
        <v>50</v>
      </c>
      <c r="BF18759" s="101" t="s">
        <v>58</v>
      </c>
      <c r="BK18759" s="98" t="s">
        <v>70</v>
      </c>
    </row>
    <row r="18760" spans="17:63" ht="29.25" customHeight="1" x14ac:dyDescent="0.2">
      <c r="Q18760" s="92" t="s">
        <v>50</v>
      </c>
      <c r="BF18760" s="101" t="s">
        <v>58</v>
      </c>
      <c r="BK18760" s="98" t="s">
        <v>70</v>
      </c>
    </row>
    <row r="18761" spans="17:63" ht="29.25" customHeight="1" x14ac:dyDescent="0.2">
      <c r="Q18761" s="92" t="s">
        <v>50</v>
      </c>
      <c r="BF18761" s="101" t="s">
        <v>58</v>
      </c>
      <c r="BK18761" s="98" t="s">
        <v>70</v>
      </c>
    </row>
    <row r="18762" spans="17:63" ht="29.25" customHeight="1" x14ac:dyDescent="0.2">
      <c r="Q18762" s="92" t="s">
        <v>50</v>
      </c>
      <c r="BF18762" s="101" t="s">
        <v>58</v>
      </c>
      <c r="BK18762" s="98" t="s">
        <v>70</v>
      </c>
    </row>
    <row r="18763" spans="17:63" ht="29.25" customHeight="1" x14ac:dyDescent="0.2">
      <c r="Q18763" s="92" t="s">
        <v>50</v>
      </c>
      <c r="BF18763" s="101" t="s">
        <v>58</v>
      </c>
      <c r="BK18763" s="98" t="s">
        <v>70</v>
      </c>
    </row>
    <row r="18764" spans="17:63" ht="29.25" customHeight="1" x14ac:dyDescent="0.2">
      <c r="Q18764" s="92" t="s">
        <v>50</v>
      </c>
      <c r="BF18764" s="101" t="s">
        <v>58</v>
      </c>
      <c r="BK18764" s="98" t="s">
        <v>70</v>
      </c>
    </row>
    <row r="18765" spans="17:63" ht="29.25" customHeight="1" x14ac:dyDescent="0.2">
      <c r="Q18765" s="92" t="s">
        <v>50</v>
      </c>
      <c r="BF18765" s="101" t="s">
        <v>58</v>
      </c>
      <c r="BK18765" s="98" t="s">
        <v>70</v>
      </c>
    </row>
    <row r="18766" spans="17:63" ht="29.25" customHeight="1" x14ac:dyDescent="0.2">
      <c r="Q18766" s="92" t="s">
        <v>50</v>
      </c>
      <c r="BF18766" s="101" t="s">
        <v>58</v>
      </c>
      <c r="BK18766" s="98" t="s">
        <v>70</v>
      </c>
    </row>
    <row r="18767" spans="17:63" ht="29.25" customHeight="1" x14ac:dyDescent="0.2">
      <c r="Q18767" s="92" t="s">
        <v>50</v>
      </c>
      <c r="BF18767" s="101" t="s">
        <v>58</v>
      </c>
      <c r="BK18767" s="98" t="s">
        <v>70</v>
      </c>
    </row>
    <row r="18768" spans="17:63" ht="29.25" customHeight="1" x14ac:dyDescent="0.2">
      <c r="Q18768" s="92" t="s">
        <v>50</v>
      </c>
      <c r="BF18768" s="101" t="s">
        <v>58</v>
      </c>
      <c r="BK18768" s="98" t="s">
        <v>70</v>
      </c>
    </row>
    <row r="18769" spans="17:63" ht="29.25" customHeight="1" x14ac:dyDescent="0.2">
      <c r="Q18769" s="92" t="s">
        <v>50</v>
      </c>
      <c r="BF18769" s="101" t="s">
        <v>58</v>
      </c>
      <c r="BK18769" s="98" t="s">
        <v>70</v>
      </c>
    </row>
    <row r="18770" spans="17:63" ht="29.25" customHeight="1" x14ac:dyDescent="0.2">
      <c r="Q18770" s="92" t="s">
        <v>50</v>
      </c>
      <c r="BF18770" s="101" t="s">
        <v>58</v>
      </c>
      <c r="BK18770" s="98" t="s">
        <v>70</v>
      </c>
    </row>
    <row r="18771" spans="17:63" ht="29.25" customHeight="1" x14ac:dyDescent="0.2">
      <c r="Q18771" s="92" t="s">
        <v>50</v>
      </c>
      <c r="BF18771" s="101" t="s">
        <v>58</v>
      </c>
      <c r="BK18771" s="98" t="s">
        <v>70</v>
      </c>
    </row>
    <row r="18772" spans="17:63" ht="29.25" customHeight="1" x14ac:dyDescent="0.2">
      <c r="Q18772" s="92" t="s">
        <v>50</v>
      </c>
      <c r="BF18772" s="101" t="s">
        <v>58</v>
      </c>
      <c r="BK18772" s="98" t="s">
        <v>70</v>
      </c>
    </row>
    <row r="18773" spans="17:63" ht="29.25" customHeight="1" x14ac:dyDescent="0.2">
      <c r="Q18773" s="92" t="s">
        <v>50</v>
      </c>
      <c r="BF18773" s="101" t="s">
        <v>58</v>
      </c>
      <c r="BK18773" s="98" t="s">
        <v>70</v>
      </c>
    </row>
    <row r="18774" spans="17:63" ht="29.25" customHeight="1" x14ac:dyDescent="0.2">
      <c r="Q18774" s="92" t="s">
        <v>50</v>
      </c>
      <c r="BF18774" s="101" t="s">
        <v>58</v>
      </c>
      <c r="BK18774" s="98" t="s">
        <v>70</v>
      </c>
    </row>
    <row r="18775" spans="17:63" ht="29.25" customHeight="1" x14ac:dyDescent="0.2">
      <c r="Q18775" s="92" t="s">
        <v>50</v>
      </c>
      <c r="BF18775" s="101" t="s">
        <v>58</v>
      </c>
      <c r="BK18775" s="98" t="s">
        <v>70</v>
      </c>
    </row>
    <row r="18776" spans="17:63" ht="29.25" customHeight="1" x14ac:dyDescent="0.2">
      <c r="Q18776" s="92" t="s">
        <v>50</v>
      </c>
      <c r="BF18776" s="101" t="s">
        <v>58</v>
      </c>
      <c r="BK18776" s="98" t="s">
        <v>70</v>
      </c>
    </row>
    <row r="18777" spans="17:63" ht="29.25" customHeight="1" x14ac:dyDescent="0.2">
      <c r="Q18777" s="92" t="s">
        <v>50</v>
      </c>
      <c r="BF18777" s="101" t="s">
        <v>58</v>
      </c>
      <c r="BK18777" s="98" t="s">
        <v>70</v>
      </c>
    </row>
    <row r="18778" spans="17:63" ht="29.25" customHeight="1" x14ac:dyDescent="0.2">
      <c r="Q18778" s="92" t="s">
        <v>50</v>
      </c>
      <c r="BF18778" s="101" t="s">
        <v>58</v>
      </c>
      <c r="BK18778" s="98" t="s">
        <v>70</v>
      </c>
    </row>
    <row r="18779" spans="17:63" ht="29.25" customHeight="1" x14ac:dyDescent="0.2">
      <c r="Q18779" s="92" t="s">
        <v>50</v>
      </c>
      <c r="BF18779" s="101" t="s">
        <v>58</v>
      </c>
      <c r="BK18779" s="98" t="s">
        <v>70</v>
      </c>
    </row>
    <row r="18780" spans="17:63" ht="29.25" customHeight="1" x14ac:dyDescent="0.2">
      <c r="Q18780" s="92" t="s">
        <v>50</v>
      </c>
      <c r="BF18780" s="101" t="s">
        <v>58</v>
      </c>
      <c r="BK18780" s="98" t="s">
        <v>70</v>
      </c>
    </row>
    <row r="18781" spans="17:63" ht="29.25" customHeight="1" x14ac:dyDescent="0.2">
      <c r="Q18781" s="92" t="s">
        <v>50</v>
      </c>
      <c r="BF18781" s="101" t="s">
        <v>58</v>
      </c>
      <c r="BK18781" s="98" t="s">
        <v>70</v>
      </c>
    </row>
    <row r="18782" spans="17:63" ht="29.25" customHeight="1" x14ac:dyDescent="0.2">
      <c r="Q18782" s="92" t="s">
        <v>50</v>
      </c>
      <c r="BF18782" s="101" t="s">
        <v>58</v>
      </c>
      <c r="BK18782" s="98" t="s">
        <v>70</v>
      </c>
    </row>
    <row r="18783" spans="17:63" ht="29.25" customHeight="1" x14ac:dyDescent="0.2">
      <c r="Q18783" s="92" t="s">
        <v>50</v>
      </c>
      <c r="BF18783" s="101" t="s">
        <v>58</v>
      </c>
      <c r="BK18783" s="98" t="s">
        <v>70</v>
      </c>
    </row>
    <row r="18784" spans="17:63" ht="29.25" customHeight="1" x14ac:dyDescent="0.2">
      <c r="Q18784" s="92" t="s">
        <v>50</v>
      </c>
      <c r="BF18784" s="101" t="s">
        <v>58</v>
      </c>
      <c r="BK18784" s="98" t="s">
        <v>70</v>
      </c>
    </row>
    <row r="18785" spans="17:63" ht="29.25" customHeight="1" x14ac:dyDescent="0.2">
      <c r="Q18785" s="92" t="s">
        <v>50</v>
      </c>
      <c r="BF18785" s="101" t="s">
        <v>58</v>
      </c>
      <c r="BK18785" s="98" t="s">
        <v>70</v>
      </c>
    </row>
    <row r="18786" spans="17:63" ht="29.25" customHeight="1" x14ac:dyDescent="0.2">
      <c r="Q18786" s="92" t="s">
        <v>50</v>
      </c>
      <c r="BF18786" s="101" t="s">
        <v>58</v>
      </c>
      <c r="BK18786" s="98" t="s">
        <v>70</v>
      </c>
    </row>
    <row r="18787" spans="17:63" ht="29.25" customHeight="1" x14ac:dyDescent="0.2">
      <c r="Q18787" s="92" t="s">
        <v>50</v>
      </c>
      <c r="BF18787" s="101" t="s">
        <v>58</v>
      </c>
      <c r="BK18787" s="98" t="s">
        <v>70</v>
      </c>
    </row>
    <row r="18788" spans="17:63" ht="29.25" customHeight="1" x14ac:dyDescent="0.2">
      <c r="Q18788" s="92" t="s">
        <v>50</v>
      </c>
      <c r="BF18788" s="101" t="s">
        <v>58</v>
      </c>
      <c r="BK18788" s="98" t="s">
        <v>70</v>
      </c>
    </row>
    <row r="18789" spans="17:63" ht="29.25" customHeight="1" x14ac:dyDescent="0.2">
      <c r="Q18789" s="92" t="s">
        <v>50</v>
      </c>
      <c r="BF18789" s="101" t="s">
        <v>58</v>
      </c>
      <c r="BK18789" s="98" t="s">
        <v>70</v>
      </c>
    </row>
    <row r="18790" spans="17:63" ht="29.25" customHeight="1" x14ac:dyDescent="0.2">
      <c r="Q18790" s="92" t="s">
        <v>50</v>
      </c>
      <c r="BF18790" s="101" t="s">
        <v>58</v>
      </c>
      <c r="BK18790" s="98" t="s">
        <v>70</v>
      </c>
    </row>
    <row r="18791" spans="17:63" ht="29.25" customHeight="1" x14ac:dyDescent="0.2">
      <c r="Q18791" s="92" t="s">
        <v>50</v>
      </c>
      <c r="BF18791" s="101" t="s">
        <v>58</v>
      </c>
      <c r="BK18791" s="98" t="s">
        <v>70</v>
      </c>
    </row>
    <row r="18792" spans="17:63" ht="29.25" customHeight="1" x14ac:dyDescent="0.2">
      <c r="Q18792" s="92" t="s">
        <v>50</v>
      </c>
      <c r="BF18792" s="101" t="s">
        <v>58</v>
      </c>
      <c r="BK18792" s="98" t="s">
        <v>70</v>
      </c>
    </row>
    <row r="18793" spans="17:63" ht="29.25" customHeight="1" x14ac:dyDescent="0.2">
      <c r="Q18793" s="92" t="s">
        <v>50</v>
      </c>
      <c r="BF18793" s="101" t="s">
        <v>58</v>
      </c>
      <c r="BK18793" s="98" t="s">
        <v>70</v>
      </c>
    </row>
    <row r="18794" spans="17:63" ht="29.25" customHeight="1" x14ac:dyDescent="0.2">
      <c r="Q18794" s="92" t="s">
        <v>50</v>
      </c>
      <c r="BF18794" s="101" t="s">
        <v>58</v>
      </c>
      <c r="BK18794" s="98" t="s">
        <v>70</v>
      </c>
    </row>
    <row r="18795" spans="17:63" ht="29.25" customHeight="1" x14ac:dyDescent="0.2">
      <c r="Q18795" s="92" t="s">
        <v>50</v>
      </c>
      <c r="BF18795" s="101" t="s">
        <v>58</v>
      </c>
      <c r="BK18795" s="98" t="s">
        <v>70</v>
      </c>
    </row>
    <row r="18796" spans="17:63" ht="29.25" customHeight="1" x14ac:dyDescent="0.2">
      <c r="Q18796" s="92" t="s">
        <v>50</v>
      </c>
      <c r="BF18796" s="101" t="s">
        <v>58</v>
      </c>
      <c r="BK18796" s="98" t="s">
        <v>70</v>
      </c>
    </row>
    <row r="18797" spans="17:63" ht="29.25" customHeight="1" x14ac:dyDescent="0.2">
      <c r="Q18797" s="92" t="s">
        <v>50</v>
      </c>
      <c r="BF18797" s="101" t="s">
        <v>58</v>
      </c>
      <c r="BK18797" s="98" t="s">
        <v>70</v>
      </c>
    </row>
    <row r="18798" spans="17:63" ht="29.25" customHeight="1" x14ac:dyDescent="0.2">
      <c r="Q18798" s="92" t="s">
        <v>50</v>
      </c>
      <c r="BF18798" s="101" t="s">
        <v>58</v>
      </c>
      <c r="BK18798" s="98" t="s">
        <v>70</v>
      </c>
    </row>
    <row r="18799" spans="17:63" ht="29.25" customHeight="1" x14ac:dyDescent="0.2">
      <c r="Q18799" s="92" t="s">
        <v>50</v>
      </c>
      <c r="BF18799" s="101" t="s">
        <v>58</v>
      </c>
      <c r="BK18799" s="98" t="s">
        <v>70</v>
      </c>
    </row>
    <row r="18800" spans="17:63" ht="29.25" customHeight="1" x14ac:dyDescent="0.2">
      <c r="Q18800" s="92" t="s">
        <v>50</v>
      </c>
      <c r="BF18800" s="101" t="s">
        <v>58</v>
      </c>
      <c r="BK18800" s="98" t="s">
        <v>70</v>
      </c>
    </row>
    <row r="18801" spans="17:63" ht="29.25" customHeight="1" x14ac:dyDescent="0.2">
      <c r="Q18801" s="92" t="s">
        <v>50</v>
      </c>
      <c r="BF18801" s="101" t="s">
        <v>58</v>
      </c>
      <c r="BK18801" s="98" t="s">
        <v>70</v>
      </c>
    </row>
    <row r="18802" spans="17:63" ht="29.25" customHeight="1" x14ac:dyDescent="0.2">
      <c r="Q18802" s="92" t="s">
        <v>50</v>
      </c>
      <c r="BF18802" s="101" t="s">
        <v>58</v>
      </c>
      <c r="BK18802" s="98" t="s">
        <v>70</v>
      </c>
    </row>
    <row r="18803" spans="17:63" ht="29.25" customHeight="1" x14ac:dyDescent="0.2">
      <c r="Q18803" s="92" t="s">
        <v>50</v>
      </c>
      <c r="BF18803" s="101" t="s">
        <v>58</v>
      </c>
      <c r="BK18803" s="98" t="s">
        <v>70</v>
      </c>
    </row>
    <row r="18804" spans="17:63" ht="29.25" customHeight="1" x14ac:dyDescent="0.2">
      <c r="Q18804" s="92" t="s">
        <v>50</v>
      </c>
      <c r="BF18804" s="101" t="s">
        <v>58</v>
      </c>
      <c r="BK18804" s="98" t="s">
        <v>70</v>
      </c>
    </row>
    <row r="18805" spans="17:63" ht="29.25" customHeight="1" x14ac:dyDescent="0.2">
      <c r="Q18805" s="92" t="s">
        <v>50</v>
      </c>
      <c r="BF18805" s="101" t="s">
        <v>58</v>
      </c>
      <c r="BK18805" s="98" t="s">
        <v>70</v>
      </c>
    </row>
    <row r="18806" spans="17:63" ht="29.25" customHeight="1" x14ac:dyDescent="0.2">
      <c r="Q18806" s="92" t="s">
        <v>50</v>
      </c>
      <c r="BF18806" s="101" t="s">
        <v>58</v>
      </c>
      <c r="BK18806" s="98" t="s">
        <v>70</v>
      </c>
    </row>
    <row r="18807" spans="17:63" ht="29.25" customHeight="1" x14ac:dyDescent="0.2">
      <c r="Q18807" s="92" t="s">
        <v>50</v>
      </c>
      <c r="BF18807" s="101" t="s">
        <v>58</v>
      </c>
      <c r="BK18807" s="98" t="s">
        <v>70</v>
      </c>
    </row>
    <row r="18808" spans="17:63" ht="29.25" customHeight="1" x14ac:dyDescent="0.2">
      <c r="Q18808" s="92" t="s">
        <v>50</v>
      </c>
      <c r="BF18808" s="101" t="s">
        <v>58</v>
      </c>
      <c r="BK18808" s="98" t="s">
        <v>70</v>
      </c>
    </row>
    <row r="18809" spans="17:63" ht="29.25" customHeight="1" x14ac:dyDescent="0.2">
      <c r="Q18809" s="92" t="s">
        <v>50</v>
      </c>
      <c r="BF18809" s="101" t="s">
        <v>58</v>
      </c>
      <c r="BK18809" s="98" t="s">
        <v>70</v>
      </c>
    </row>
    <row r="18810" spans="17:63" ht="29.25" customHeight="1" x14ac:dyDescent="0.2">
      <c r="Q18810" s="92" t="s">
        <v>50</v>
      </c>
      <c r="BF18810" s="101" t="s">
        <v>58</v>
      </c>
      <c r="BK18810" s="98" t="s">
        <v>70</v>
      </c>
    </row>
    <row r="18811" spans="17:63" ht="29.25" customHeight="1" x14ac:dyDescent="0.2">
      <c r="Q18811" s="92" t="s">
        <v>50</v>
      </c>
      <c r="BF18811" s="101" t="s">
        <v>58</v>
      </c>
      <c r="BK18811" s="98" t="s">
        <v>70</v>
      </c>
    </row>
    <row r="18812" spans="17:63" ht="29.25" customHeight="1" x14ac:dyDescent="0.2">
      <c r="Q18812" s="92" t="s">
        <v>50</v>
      </c>
      <c r="BF18812" s="101" t="s">
        <v>58</v>
      </c>
      <c r="BK18812" s="98" t="s">
        <v>70</v>
      </c>
    </row>
    <row r="18813" spans="17:63" ht="29.25" customHeight="1" x14ac:dyDescent="0.2">
      <c r="Q18813" s="92" t="s">
        <v>50</v>
      </c>
      <c r="BF18813" s="101" t="s">
        <v>58</v>
      </c>
      <c r="BK18813" s="98" t="s">
        <v>70</v>
      </c>
    </row>
    <row r="18814" spans="17:63" ht="29.25" customHeight="1" x14ac:dyDescent="0.2">
      <c r="Q18814" s="92" t="s">
        <v>50</v>
      </c>
      <c r="BF18814" s="101" t="s">
        <v>58</v>
      </c>
      <c r="BK18814" s="98" t="s">
        <v>70</v>
      </c>
    </row>
    <row r="18815" spans="17:63" ht="29.25" customHeight="1" x14ac:dyDescent="0.2">
      <c r="Q18815" s="92" t="s">
        <v>50</v>
      </c>
      <c r="BF18815" s="101" t="s">
        <v>58</v>
      </c>
      <c r="BK18815" s="98" t="s">
        <v>70</v>
      </c>
    </row>
    <row r="18816" spans="17:63" ht="29.25" customHeight="1" x14ac:dyDescent="0.2">
      <c r="Q18816" s="92" t="s">
        <v>50</v>
      </c>
      <c r="BF18816" s="101" t="s">
        <v>58</v>
      </c>
      <c r="BK18816" s="98" t="s">
        <v>70</v>
      </c>
    </row>
    <row r="18817" spans="17:63" ht="29.25" customHeight="1" x14ac:dyDescent="0.2">
      <c r="Q18817" s="92" t="s">
        <v>50</v>
      </c>
      <c r="BF18817" s="101" t="s">
        <v>58</v>
      </c>
      <c r="BK18817" s="98" t="s">
        <v>70</v>
      </c>
    </row>
    <row r="18818" spans="17:63" ht="29.25" customHeight="1" x14ac:dyDescent="0.2">
      <c r="Q18818" s="92" t="s">
        <v>50</v>
      </c>
      <c r="BF18818" s="101" t="s">
        <v>58</v>
      </c>
      <c r="BK18818" s="98" t="s">
        <v>70</v>
      </c>
    </row>
    <row r="18819" spans="17:63" ht="29.25" customHeight="1" x14ac:dyDescent="0.2">
      <c r="Q18819" s="92" t="s">
        <v>50</v>
      </c>
      <c r="BF18819" s="101" t="s">
        <v>58</v>
      </c>
      <c r="BK18819" s="98" t="s">
        <v>70</v>
      </c>
    </row>
    <row r="18820" spans="17:63" ht="29.25" customHeight="1" x14ac:dyDescent="0.2">
      <c r="Q18820" s="92" t="s">
        <v>50</v>
      </c>
      <c r="BF18820" s="101" t="s">
        <v>58</v>
      </c>
      <c r="BK18820" s="98" t="s">
        <v>70</v>
      </c>
    </row>
    <row r="18821" spans="17:63" ht="29.25" customHeight="1" x14ac:dyDescent="0.2">
      <c r="Q18821" s="92" t="s">
        <v>50</v>
      </c>
      <c r="BF18821" s="101" t="s">
        <v>58</v>
      </c>
      <c r="BK18821" s="98" t="s">
        <v>70</v>
      </c>
    </row>
    <row r="18822" spans="17:63" ht="29.25" customHeight="1" x14ac:dyDescent="0.2">
      <c r="Q18822" s="92" t="s">
        <v>50</v>
      </c>
      <c r="BF18822" s="101" t="s">
        <v>58</v>
      </c>
      <c r="BK18822" s="98" t="s">
        <v>70</v>
      </c>
    </row>
    <row r="18823" spans="17:63" ht="29.25" customHeight="1" x14ac:dyDescent="0.2">
      <c r="Q18823" s="92" t="s">
        <v>50</v>
      </c>
      <c r="BF18823" s="101" t="s">
        <v>58</v>
      </c>
      <c r="BK18823" s="98" t="s">
        <v>70</v>
      </c>
    </row>
    <row r="18824" spans="17:63" ht="29.25" customHeight="1" x14ac:dyDescent="0.2">
      <c r="Q18824" s="92" t="s">
        <v>50</v>
      </c>
      <c r="BF18824" s="101" t="s">
        <v>58</v>
      </c>
      <c r="BK18824" s="98" t="s">
        <v>70</v>
      </c>
    </row>
    <row r="18825" spans="17:63" ht="29.25" customHeight="1" x14ac:dyDescent="0.2">
      <c r="Q18825" s="92" t="s">
        <v>50</v>
      </c>
      <c r="BF18825" s="101" t="s">
        <v>58</v>
      </c>
      <c r="BK18825" s="98" t="s">
        <v>70</v>
      </c>
    </row>
    <row r="18826" spans="17:63" ht="29.25" customHeight="1" x14ac:dyDescent="0.2">
      <c r="Q18826" s="92" t="s">
        <v>50</v>
      </c>
      <c r="BF18826" s="101" t="s">
        <v>58</v>
      </c>
      <c r="BK18826" s="98" t="s">
        <v>70</v>
      </c>
    </row>
    <row r="18827" spans="17:63" ht="29.25" customHeight="1" x14ac:dyDescent="0.2">
      <c r="Q18827" s="92" t="s">
        <v>50</v>
      </c>
      <c r="BF18827" s="101" t="s">
        <v>58</v>
      </c>
      <c r="BK18827" s="98" t="s">
        <v>70</v>
      </c>
    </row>
    <row r="18828" spans="17:63" ht="29.25" customHeight="1" x14ac:dyDescent="0.2">
      <c r="Q18828" s="92" t="s">
        <v>50</v>
      </c>
      <c r="BF18828" s="101" t="s">
        <v>58</v>
      </c>
      <c r="BK18828" s="98" t="s">
        <v>70</v>
      </c>
    </row>
    <row r="18829" spans="17:63" ht="29.25" customHeight="1" x14ac:dyDescent="0.2">
      <c r="Q18829" s="92" t="s">
        <v>50</v>
      </c>
      <c r="BF18829" s="101" t="s">
        <v>58</v>
      </c>
      <c r="BK18829" s="98" t="s">
        <v>70</v>
      </c>
    </row>
    <row r="18830" spans="17:63" ht="29.25" customHeight="1" x14ac:dyDescent="0.2">
      <c r="Q18830" s="92" t="s">
        <v>50</v>
      </c>
      <c r="BF18830" s="101" t="s">
        <v>58</v>
      </c>
      <c r="BK18830" s="98" t="s">
        <v>70</v>
      </c>
    </row>
    <row r="18831" spans="17:63" ht="29.25" customHeight="1" x14ac:dyDescent="0.2">
      <c r="Q18831" s="92" t="s">
        <v>50</v>
      </c>
      <c r="BF18831" s="101" t="s">
        <v>58</v>
      </c>
      <c r="BK18831" s="98" t="s">
        <v>70</v>
      </c>
    </row>
    <row r="18832" spans="17:63" ht="29.25" customHeight="1" x14ac:dyDescent="0.2">
      <c r="Q18832" s="92" t="s">
        <v>50</v>
      </c>
      <c r="BF18832" s="101" t="s">
        <v>58</v>
      </c>
      <c r="BK18832" s="98" t="s">
        <v>70</v>
      </c>
    </row>
    <row r="18833" spans="17:63" ht="29.25" customHeight="1" x14ac:dyDescent="0.2">
      <c r="Q18833" s="92" t="s">
        <v>50</v>
      </c>
      <c r="BF18833" s="101" t="s">
        <v>58</v>
      </c>
      <c r="BK18833" s="98" t="s">
        <v>70</v>
      </c>
    </row>
    <row r="18834" spans="17:63" ht="29.25" customHeight="1" x14ac:dyDescent="0.2">
      <c r="Q18834" s="92" t="s">
        <v>50</v>
      </c>
      <c r="BF18834" s="101" t="s">
        <v>58</v>
      </c>
      <c r="BK18834" s="98" t="s">
        <v>70</v>
      </c>
    </row>
    <row r="18835" spans="17:63" ht="29.25" customHeight="1" x14ac:dyDescent="0.2">
      <c r="Q18835" s="92" t="s">
        <v>50</v>
      </c>
      <c r="BF18835" s="101" t="s">
        <v>58</v>
      </c>
      <c r="BK18835" s="98" t="s">
        <v>70</v>
      </c>
    </row>
    <row r="18836" spans="17:63" ht="29.25" customHeight="1" x14ac:dyDescent="0.2">
      <c r="Q18836" s="92" t="s">
        <v>50</v>
      </c>
      <c r="BF18836" s="101" t="s">
        <v>58</v>
      </c>
      <c r="BK18836" s="98" t="s">
        <v>70</v>
      </c>
    </row>
    <row r="18837" spans="17:63" ht="29.25" customHeight="1" x14ac:dyDescent="0.2">
      <c r="Q18837" s="92" t="s">
        <v>50</v>
      </c>
      <c r="BF18837" s="101" t="s">
        <v>58</v>
      </c>
      <c r="BK18837" s="98" t="s">
        <v>70</v>
      </c>
    </row>
    <row r="18838" spans="17:63" ht="29.25" customHeight="1" x14ac:dyDescent="0.2">
      <c r="Q18838" s="92" t="s">
        <v>50</v>
      </c>
      <c r="BF18838" s="101" t="s">
        <v>58</v>
      </c>
      <c r="BK18838" s="98" t="s">
        <v>70</v>
      </c>
    </row>
    <row r="18839" spans="17:63" ht="29.25" customHeight="1" x14ac:dyDescent="0.2">
      <c r="Q18839" s="92" t="s">
        <v>50</v>
      </c>
      <c r="BF18839" s="101" t="s">
        <v>58</v>
      </c>
      <c r="BK18839" s="98" t="s">
        <v>70</v>
      </c>
    </row>
    <row r="18840" spans="17:63" ht="29.25" customHeight="1" x14ac:dyDescent="0.2">
      <c r="Q18840" s="92" t="s">
        <v>50</v>
      </c>
      <c r="BF18840" s="101" t="s">
        <v>58</v>
      </c>
      <c r="BK18840" s="98" t="s">
        <v>70</v>
      </c>
    </row>
    <row r="18841" spans="17:63" ht="29.25" customHeight="1" x14ac:dyDescent="0.2">
      <c r="Q18841" s="92" t="s">
        <v>50</v>
      </c>
      <c r="BF18841" s="101" t="s">
        <v>58</v>
      </c>
      <c r="BK18841" s="98" t="s">
        <v>70</v>
      </c>
    </row>
    <row r="18842" spans="17:63" ht="29.25" customHeight="1" x14ac:dyDescent="0.2">
      <c r="Q18842" s="92" t="s">
        <v>50</v>
      </c>
      <c r="BF18842" s="101" t="s">
        <v>58</v>
      </c>
      <c r="BK18842" s="98" t="s">
        <v>70</v>
      </c>
    </row>
    <row r="18843" spans="17:63" ht="29.25" customHeight="1" x14ac:dyDescent="0.2">
      <c r="Q18843" s="92" t="s">
        <v>50</v>
      </c>
      <c r="BF18843" s="101" t="s">
        <v>58</v>
      </c>
      <c r="BK18843" s="98" t="s">
        <v>70</v>
      </c>
    </row>
    <row r="18844" spans="17:63" ht="29.25" customHeight="1" x14ac:dyDescent="0.2">
      <c r="Q18844" s="92" t="s">
        <v>50</v>
      </c>
      <c r="BF18844" s="101" t="s">
        <v>58</v>
      </c>
      <c r="BK18844" s="98" t="s">
        <v>70</v>
      </c>
    </row>
    <row r="18845" spans="17:63" ht="29.25" customHeight="1" x14ac:dyDescent="0.2">
      <c r="Q18845" s="92" t="s">
        <v>50</v>
      </c>
      <c r="BF18845" s="101" t="s">
        <v>58</v>
      </c>
      <c r="BK18845" s="98" t="s">
        <v>70</v>
      </c>
    </row>
    <row r="18846" spans="17:63" ht="29.25" customHeight="1" x14ac:dyDescent="0.2">
      <c r="Q18846" s="92" t="s">
        <v>50</v>
      </c>
      <c r="BF18846" s="101" t="s">
        <v>58</v>
      </c>
      <c r="BK18846" s="98" t="s">
        <v>70</v>
      </c>
    </row>
    <row r="18847" spans="17:63" ht="29.25" customHeight="1" x14ac:dyDescent="0.2">
      <c r="Q18847" s="92" t="s">
        <v>50</v>
      </c>
      <c r="BF18847" s="101" t="s">
        <v>58</v>
      </c>
      <c r="BK18847" s="98" t="s">
        <v>70</v>
      </c>
    </row>
    <row r="18848" spans="17:63" ht="29.25" customHeight="1" x14ac:dyDescent="0.2">
      <c r="Q18848" s="92" t="s">
        <v>50</v>
      </c>
      <c r="BF18848" s="101" t="s">
        <v>58</v>
      </c>
      <c r="BK18848" s="98" t="s">
        <v>70</v>
      </c>
    </row>
    <row r="18849" spans="17:63" ht="29.25" customHeight="1" x14ac:dyDescent="0.2">
      <c r="Q18849" s="92" t="s">
        <v>50</v>
      </c>
      <c r="BF18849" s="101" t="s">
        <v>58</v>
      </c>
      <c r="BK18849" s="98" t="s">
        <v>70</v>
      </c>
    </row>
    <row r="18850" spans="17:63" ht="29.25" customHeight="1" x14ac:dyDescent="0.2">
      <c r="Q18850" s="92" t="s">
        <v>50</v>
      </c>
      <c r="BF18850" s="101" t="s">
        <v>58</v>
      </c>
      <c r="BK18850" s="98" t="s">
        <v>70</v>
      </c>
    </row>
    <row r="18851" spans="17:63" ht="29.25" customHeight="1" x14ac:dyDescent="0.2">
      <c r="Q18851" s="92" t="s">
        <v>50</v>
      </c>
      <c r="BF18851" s="101" t="s">
        <v>58</v>
      </c>
      <c r="BK18851" s="98" t="s">
        <v>70</v>
      </c>
    </row>
    <row r="18852" spans="17:63" ht="29.25" customHeight="1" x14ac:dyDescent="0.2">
      <c r="Q18852" s="92" t="s">
        <v>50</v>
      </c>
      <c r="BF18852" s="101" t="s">
        <v>58</v>
      </c>
      <c r="BK18852" s="98" t="s">
        <v>70</v>
      </c>
    </row>
    <row r="18853" spans="17:63" ht="29.25" customHeight="1" x14ac:dyDescent="0.2">
      <c r="Q18853" s="92" t="s">
        <v>50</v>
      </c>
      <c r="BF18853" s="101" t="s">
        <v>58</v>
      </c>
      <c r="BK18853" s="98" t="s">
        <v>70</v>
      </c>
    </row>
    <row r="18854" spans="17:63" ht="29.25" customHeight="1" x14ac:dyDescent="0.2">
      <c r="Q18854" s="92" t="s">
        <v>50</v>
      </c>
      <c r="BF18854" s="101" t="s">
        <v>58</v>
      </c>
      <c r="BK18854" s="98" t="s">
        <v>70</v>
      </c>
    </row>
    <row r="18855" spans="17:63" ht="29.25" customHeight="1" x14ac:dyDescent="0.2">
      <c r="Q18855" s="92" t="s">
        <v>50</v>
      </c>
      <c r="BF18855" s="101" t="s">
        <v>58</v>
      </c>
      <c r="BK18855" s="98" t="s">
        <v>70</v>
      </c>
    </row>
    <row r="18856" spans="17:63" ht="29.25" customHeight="1" x14ac:dyDescent="0.2">
      <c r="Q18856" s="92" t="s">
        <v>50</v>
      </c>
      <c r="BF18856" s="101" t="s">
        <v>58</v>
      </c>
      <c r="BK18856" s="98" t="s">
        <v>70</v>
      </c>
    </row>
    <row r="18857" spans="17:63" ht="29.25" customHeight="1" x14ac:dyDescent="0.2">
      <c r="Q18857" s="92" t="s">
        <v>50</v>
      </c>
      <c r="BF18857" s="101" t="s">
        <v>58</v>
      </c>
      <c r="BK18857" s="98" t="s">
        <v>70</v>
      </c>
    </row>
    <row r="18858" spans="17:63" ht="29.25" customHeight="1" x14ac:dyDescent="0.2">
      <c r="Q18858" s="92" t="s">
        <v>50</v>
      </c>
      <c r="BF18858" s="101" t="s">
        <v>58</v>
      </c>
      <c r="BK18858" s="98" t="s">
        <v>70</v>
      </c>
    </row>
    <row r="18859" spans="17:63" ht="29.25" customHeight="1" x14ac:dyDescent="0.2">
      <c r="Q18859" s="92" t="s">
        <v>50</v>
      </c>
      <c r="BF18859" s="101" t="s">
        <v>58</v>
      </c>
      <c r="BK18859" s="98" t="s">
        <v>70</v>
      </c>
    </row>
    <row r="18860" spans="17:63" ht="29.25" customHeight="1" x14ac:dyDescent="0.2">
      <c r="Q18860" s="92" t="s">
        <v>50</v>
      </c>
      <c r="BF18860" s="101" t="s">
        <v>58</v>
      </c>
      <c r="BK18860" s="98" t="s">
        <v>70</v>
      </c>
    </row>
    <row r="18861" spans="17:63" ht="29.25" customHeight="1" x14ac:dyDescent="0.2">
      <c r="Q18861" s="92" t="s">
        <v>50</v>
      </c>
      <c r="BF18861" s="101" t="s">
        <v>58</v>
      </c>
      <c r="BK18861" s="98" t="s">
        <v>70</v>
      </c>
    </row>
    <row r="18862" spans="17:63" ht="29.25" customHeight="1" x14ac:dyDescent="0.2">
      <c r="Q18862" s="92" t="s">
        <v>50</v>
      </c>
      <c r="BF18862" s="101" t="s">
        <v>58</v>
      </c>
      <c r="BK18862" s="98" t="s">
        <v>70</v>
      </c>
    </row>
    <row r="18863" spans="17:63" ht="29.25" customHeight="1" x14ac:dyDescent="0.2">
      <c r="Q18863" s="92" t="s">
        <v>50</v>
      </c>
      <c r="BF18863" s="101" t="s">
        <v>58</v>
      </c>
      <c r="BK18863" s="98" t="s">
        <v>70</v>
      </c>
    </row>
    <row r="18864" spans="17:63" ht="29.25" customHeight="1" x14ac:dyDescent="0.2">
      <c r="Q18864" s="92" t="s">
        <v>50</v>
      </c>
      <c r="BF18864" s="101" t="s">
        <v>58</v>
      </c>
      <c r="BK18864" s="98" t="s">
        <v>70</v>
      </c>
    </row>
    <row r="18865" spans="17:63" ht="29.25" customHeight="1" x14ac:dyDescent="0.2">
      <c r="Q18865" s="92" t="s">
        <v>50</v>
      </c>
      <c r="BF18865" s="101" t="s">
        <v>58</v>
      </c>
      <c r="BK18865" s="98" t="s">
        <v>70</v>
      </c>
    </row>
    <row r="18866" spans="17:63" ht="29.25" customHeight="1" x14ac:dyDescent="0.2">
      <c r="Q18866" s="92" t="s">
        <v>50</v>
      </c>
      <c r="BF18866" s="101" t="s">
        <v>58</v>
      </c>
      <c r="BK18866" s="98" t="s">
        <v>70</v>
      </c>
    </row>
    <row r="18867" spans="17:63" ht="29.25" customHeight="1" x14ac:dyDescent="0.2">
      <c r="Q18867" s="92" t="s">
        <v>50</v>
      </c>
      <c r="BF18867" s="101" t="s">
        <v>58</v>
      </c>
      <c r="BK18867" s="98" t="s">
        <v>70</v>
      </c>
    </row>
    <row r="18868" spans="17:63" ht="29.25" customHeight="1" x14ac:dyDescent="0.2">
      <c r="Q18868" s="92" t="s">
        <v>50</v>
      </c>
      <c r="BF18868" s="101" t="s">
        <v>58</v>
      </c>
      <c r="BK18868" s="98" t="s">
        <v>70</v>
      </c>
    </row>
    <row r="18869" spans="17:63" ht="29.25" customHeight="1" x14ac:dyDescent="0.2">
      <c r="Q18869" s="92" t="s">
        <v>50</v>
      </c>
      <c r="BF18869" s="101" t="s">
        <v>58</v>
      </c>
      <c r="BK18869" s="98" t="s">
        <v>70</v>
      </c>
    </row>
    <row r="18870" spans="17:63" ht="29.25" customHeight="1" x14ac:dyDescent="0.2">
      <c r="Q18870" s="92" t="s">
        <v>50</v>
      </c>
      <c r="BF18870" s="101" t="s">
        <v>58</v>
      </c>
      <c r="BK18870" s="98" t="s">
        <v>70</v>
      </c>
    </row>
    <row r="18871" spans="17:63" ht="29.25" customHeight="1" x14ac:dyDescent="0.2">
      <c r="Q18871" s="92" t="s">
        <v>50</v>
      </c>
      <c r="BF18871" s="101" t="s">
        <v>58</v>
      </c>
      <c r="BK18871" s="98" t="s">
        <v>70</v>
      </c>
    </row>
    <row r="18872" spans="17:63" ht="29.25" customHeight="1" x14ac:dyDescent="0.2">
      <c r="Q18872" s="92" t="s">
        <v>50</v>
      </c>
      <c r="BF18872" s="101" t="s">
        <v>58</v>
      </c>
      <c r="BK18872" s="98" t="s">
        <v>70</v>
      </c>
    </row>
    <row r="18873" spans="17:63" ht="29.25" customHeight="1" x14ac:dyDescent="0.2">
      <c r="Q18873" s="92" t="s">
        <v>50</v>
      </c>
      <c r="BF18873" s="101" t="s">
        <v>58</v>
      </c>
      <c r="BK18873" s="98" t="s">
        <v>70</v>
      </c>
    </row>
    <row r="18874" spans="17:63" ht="29.25" customHeight="1" x14ac:dyDescent="0.2">
      <c r="Q18874" s="92" t="s">
        <v>50</v>
      </c>
      <c r="BF18874" s="101" t="s">
        <v>58</v>
      </c>
      <c r="BK18874" s="98" t="s">
        <v>70</v>
      </c>
    </row>
    <row r="18875" spans="17:63" ht="29.25" customHeight="1" x14ac:dyDescent="0.2">
      <c r="Q18875" s="92" t="s">
        <v>50</v>
      </c>
      <c r="BF18875" s="101" t="s">
        <v>58</v>
      </c>
      <c r="BK18875" s="98" t="s">
        <v>70</v>
      </c>
    </row>
    <row r="18876" spans="17:63" ht="29.25" customHeight="1" x14ac:dyDescent="0.2">
      <c r="Q18876" s="92" t="s">
        <v>50</v>
      </c>
      <c r="BF18876" s="101" t="s">
        <v>58</v>
      </c>
      <c r="BK18876" s="98" t="s">
        <v>70</v>
      </c>
    </row>
    <row r="18877" spans="17:63" ht="29.25" customHeight="1" x14ac:dyDescent="0.2">
      <c r="Q18877" s="92" t="s">
        <v>50</v>
      </c>
      <c r="BF18877" s="101" t="s">
        <v>58</v>
      </c>
      <c r="BK18877" s="98" t="s">
        <v>70</v>
      </c>
    </row>
    <row r="18878" spans="17:63" ht="29.25" customHeight="1" x14ac:dyDescent="0.2">
      <c r="Q18878" s="92" t="s">
        <v>50</v>
      </c>
      <c r="BF18878" s="101" t="s">
        <v>58</v>
      </c>
      <c r="BK18878" s="98" t="s">
        <v>70</v>
      </c>
    </row>
    <row r="18879" spans="17:63" ht="29.25" customHeight="1" x14ac:dyDescent="0.2">
      <c r="Q18879" s="92" t="s">
        <v>50</v>
      </c>
      <c r="BF18879" s="101" t="s">
        <v>58</v>
      </c>
      <c r="BK18879" s="98" t="s">
        <v>70</v>
      </c>
    </row>
    <row r="18880" spans="17:63" ht="29.25" customHeight="1" x14ac:dyDescent="0.2">
      <c r="Q18880" s="92" t="s">
        <v>50</v>
      </c>
      <c r="BF18880" s="101" t="s">
        <v>58</v>
      </c>
      <c r="BK18880" s="98" t="s">
        <v>70</v>
      </c>
    </row>
    <row r="18881" spans="17:63" ht="29.25" customHeight="1" x14ac:dyDescent="0.2">
      <c r="Q18881" s="92" t="s">
        <v>50</v>
      </c>
      <c r="BF18881" s="101" t="s">
        <v>58</v>
      </c>
      <c r="BK18881" s="98" t="s">
        <v>70</v>
      </c>
    </row>
    <row r="18882" spans="17:63" ht="29.25" customHeight="1" x14ac:dyDescent="0.2">
      <c r="Q18882" s="92" t="s">
        <v>50</v>
      </c>
      <c r="BF18882" s="101" t="s">
        <v>58</v>
      </c>
      <c r="BK18882" s="98" t="s">
        <v>70</v>
      </c>
    </row>
    <row r="18883" spans="17:63" ht="29.25" customHeight="1" x14ac:dyDescent="0.2">
      <c r="Q18883" s="92" t="s">
        <v>50</v>
      </c>
      <c r="BF18883" s="101" t="s">
        <v>58</v>
      </c>
      <c r="BK18883" s="98" t="s">
        <v>70</v>
      </c>
    </row>
    <row r="18884" spans="17:63" ht="29.25" customHeight="1" x14ac:dyDescent="0.2">
      <c r="Q18884" s="92" t="s">
        <v>50</v>
      </c>
      <c r="BF18884" s="101" t="s">
        <v>58</v>
      </c>
      <c r="BK18884" s="98" t="s">
        <v>70</v>
      </c>
    </row>
    <row r="18885" spans="17:63" ht="29.25" customHeight="1" x14ac:dyDescent="0.2">
      <c r="Q18885" s="92" t="s">
        <v>50</v>
      </c>
      <c r="BF18885" s="101" t="s">
        <v>58</v>
      </c>
      <c r="BK18885" s="98" t="s">
        <v>70</v>
      </c>
    </row>
    <row r="18886" spans="17:63" ht="29.25" customHeight="1" x14ac:dyDescent="0.2">
      <c r="Q18886" s="92" t="s">
        <v>50</v>
      </c>
      <c r="BF18886" s="101" t="s">
        <v>58</v>
      </c>
      <c r="BK18886" s="98" t="s">
        <v>70</v>
      </c>
    </row>
    <row r="18887" spans="17:63" ht="29.25" customHeight="1" x14ac:dyDescent="0.2">
      <c r="Q18887" s="92" t="s">
        <v>50</v>
      </c>
      <c r="BF18887" s="101" t="s">
        <v>58</v>
      </c>
      <c r="BK18887" s="98" t="s">
        <v>70</v>
      </c>
    </row>
    <row r="18888" spans="17:63" ht="29.25" customHeight="1" x14ac:dyDescent="0.2">
      <c r="Q18888" s="92" t="s">
        <v>50</v>
      </c>
      <c r="BF18888" s="101" t="s">
        <v>58</v>
      </c>
      <c r="BK18888" s="98" t="s">
        <v>70</v>
      </c>
    </row>
    <row r="18889" spans="17:63" ht="29.25" customHeight="1" x14ac:dyDescent="0.2">
      <c r="Q18889" s="92" t="s">
        <v>50</v>
      </c>
      <c r="BF18889" s="101" t="s">
        <v>58</v>
      </c>
      <c r="BK18889" s="98" t="s">
        <v>70</v>
      </c>
    </row>
    <row r="18890" spans="17:63" ht="29.25" customHeight="1" x14ac:dyDescent="0.2">
      <c r="Q18890" s="92" t="s">
        <v>50</v>
      </c>
      <c r="BF18890" s="101" t="s">
        <v>58</v>
      </c>
      <c r="BK18890" s="98" t="s">
        <v>70</v>
      </c>
    </row>
    <row r="18891" spans="17:63" ht="29.25" customHeight="1" x14ac:dyDescent="0.2">
      <c r="Q18891" s="92" t="s">
        <v>50</v>
      </c>
      <c r="BF18891" s="101" t="s">
        <v>58</v>
      </c>
      <c r="BK18891" s="98" t="s">
        <v>70</v>
      </c>
    </row>
    <row r="18892" spans="17:63" ht="29.25" customHeight="1" x14ac:dyDescent="0.2">
      <c r="Q18892" s="92" t="s">
        <v>50</v>
      </c>
      <c r="BF18892" s="101" t="s">
        <v>58</v>
      </c>
      <c r="BK18892" s="98" t="s">
        <v>70</v>
      </c>
    </row>
    <row r="18893" spans="17:63" ht="29.25" customHeight="1" x14ac:dyDescent="0.2">
      <c r="Q18893" s="92" t="s">
        <v>50</v>
      </c>
      <c r="BF18893" s="101" t="s">
        <v>58</v>
      </c>
      <c r="BK18893" s="98" t="s">
        <v>70</v>
      </c>
    </row>
    <row r="18894" spans="17:63" ht="29.25" customHeight="1" x14ac:dyDescent="0.2">
      <c r="Q18894" s="92" t="s">
        <v>50</v>
      </c>
      <c r="BF18894" s="101" t="s">
        <v>58</v>
      </c>
      <c r="BK18894" s="98" t="s">
        <v>70</v>
      </c>
    </row>
    <row r="18895" spans="17:63" ht="29.25" customHeight="1" x14ac:dyDescent="0.2">
      <c r="Q18895" s="92" t="s">
        <v>50</v>
      </c>
      <c r="BF18895" s="101" t="s">
        <v>58</v>
      </c>
      <c r="BK18895" s="98" t="s">
        <v>70</v>
      </c>
    </row>
    <row r="18896" spans="17:63" ht="29.25" customHeight="1" x14ac:dyDescent="0.2">
      <c r="Q18896" s="92" t="s">
        <v>50</v>
      </c>
      <c r="BF18896" s="101" t="s">
        <v>58</v>
      </c>
      <c r="BK18896" s="98" t="s">
        <v>70</v>
      </c>
    </row>
    <row r="18897" spans="17:63" ht="29.25" customHeight="1" x14ac:dyDescent="0.2">
      <c r="Q18897" s="92" t="s">
        <v>50</v>
      </c>
      <c r="BF18897" s="101" t="s">
        <v>58</v>
      </c>
      <c r="BK18897" s="98" t="s">
        <v>70</v>
      </c>
    </row>
    <row r="18898" spans="17:63" ht="29.25" customHeight="1" x14ac:dyDescent="0.2">
      <c r="Q18898" s="92" t="s">
        <v>50</v>
      </c>
      <c r="BF18898" s="101" t="s">
        <v>58</v>
      </c>
      <c r="BK18898" s="98" t="s">
        <v>70</v>
      </c>
    </row>
    <row r="18899" spans="17:63" ht="29.25" customHeight="1" x14ac:dyDescent="0.2">
      <c r="Q18899" s="92" t="s">
        <v>50</v>
      </c>
      <c r="BF18899" s="101" t="s">
        <v>58</v>
      </c>
      <c r="BK18899" s="98" t="s">
        <v>70</v>
      </c>
    </row>
    <row r="18900" spans="17:63" ht="29.25" customHeight="1" x14ac:dyDescent="0.2">
      <c r="Q18900" s="92" t="s">
        <v>50</v>
      </c>
      <c r="BF18900" s="101" t="s">
        <v>58</v>
      </c>
      <c r="BK18900" s="98" t="s">
        <v>70</v>
      </c>
    </row>
    <row r="18901" spans="17:63" ht="29.25" customHeight="1" x14ac:dyDescent="0.2">
      <c r="Q18901" s="92" t="s">
        <v>50</v>
      </c>
      <c r="BF18901" s="101" t="s">
        <v>58</v>
      </c>
      <c r="BK18901" s="98" t="s">
        <v>70</v>
      </c>
    </row>
    <row r="18902" spans="17:63" ht="29.25" customHeight="1" x14ac:dyDescent="0.2">
      <c r="Q18902" s="92" t="s">
        <v>50</v>
      </c>
      <c r="BF18902" s="101" t="s">
        <v>58</v>
      </c>
      <c r="BK18902" s="98" t="s">
        <v>70</v>
      </c>
    </row>
    <row r="18903" spans="17:63" ht="29.25" customHeight="1" x14ac:dyDescent="0.2">
      <c r="Q18903" s="92" t="s">
        <v>50</v>
      </c>
      <c r="BF18903" s="101" t="s">
        <v>58</v>
      </c>
      <c r="BK18903" s="98" t="s">
        <v>70</v>
      </c>
    </row>
    <row r="18904" spans="17:63" ht="29.25" customHeight="1" x14ac:dyDescent="0.2">
      <c r="Q18904" s="92" t="s">
        <v>50</v>
      </c>
      <c r="BF18904" s="101" t="s">
        <v>58</v>
      </c>
      <c r="BK18904" s="98" t="s">
        <v>70</v>
      </c>
    </row>
    <row r="18905" spans="17:63" ht="29.25" customHeight="1" x14ac:dyDescent="0.2">
      <c r="Q18905" s="92" t="s">
        <v>50</v>
      </c>
      <c r="BF18905" s="101" t="s">
        <v>58</v>
      </c>
      <c r="BK18905" s="98" t="s">
        <v>70</v>
      </c>
    </row>
    <row r="18906" spans="17:63" ht="29.25" customHeight="1" x14ac:dyDescent="0.2">
      <c r="Q18906" s="92" t="s">
        <v>50</v>
      </c>
      <c r="BF18906" s="101" t="s">
        <v>58</v>
      </c>
      <c r="BK18906" s="98" t="s">
        <v>70</v>
      </c>
    </row>
    <row r="18907" spans="17:63" ht="29.25" customHeight="1" x14ac:dyDescent="0.2">
      <c r="Q18907" s="92" t="s">
        <v>50</v>
      </c>
      <c r="BF18907" s="101" t="s">
        <v>58</v>
      </c>
      <c r="BK18907" s="98" t="s">
        <v>70</v>
      </c>
    </row>
    <row r="18908" spans="17:63" ht="29.25" customHeight="1" x14ac:dyDescent="0.2">
      <c r="Q18908" s="92" t="s">
        <v>50</v>
      </c>
      <c r="BF18908" s="101" t="s">
        <v>58</v>
      </c>
      <c r="BK18908" s="98" t="s">
        <v>70</v>
      </c>
    </row>
    <row r="18909" spans="17:63" ht="29.25" customHeight="1" x14ac:dyDescent="0.2">
      <c r="Q18909" s="92" t="s">
        <v>50</v>
      </c>
      <c r="BF18909" s="101" t="s">
        <v>58</v>
      </c>
      <c r="BK18909" s="98" t="s">
        <v>70</v>
      </c>
    </row>
    <row r="18910" spans="17:63" ht="29.25" customHeight="1" x14ac:dyDescent="0.2">
      <c r="Q18910" s="92" t="s">
        <v>50</v>
      </c>
      <c r="BF18910" s="101" t="s">
        <v>58</v>
      </c>
      <c r="BK18910" s="98" t="s">
        <v>70</v>
      </c>
    </row>
    <row r="18911" spans="17:63" ht="29.25" customHeight="1" x14ac:dyDescent="0.2">
      <c r="Q18911" s="92" t="s">
        <v>50</v>
      </c>
      <c r="BF18911" s="101" t="s">
        <v>58</v>
      </c>
      <c r="BK18911" s="98" t="s">
        <v>70</v>
      </c>
    </row>
    <row r="18912" spans="17:63" ht="29.25" customHeight="1" x14ac:dyDescent="0.2">
      <c r="Q18912" s="92" t="s">
        <v>50</v>
      </c>
      <c r="BF18912" s="101" t="s">
        <v>58</v>
      </c>
      <c r="BK18912" s="98" t="s">
        <v>70</v>
      </c>
    </row>
    <row r="18913" spans="17:63" ht="29.25" customHeight="1" x14ac:dyDescent="0.2">
      <c r="Q18913" s="92" t="s">
        <v>50</v>
      </c>
      <c r="BF18913" s="101" t="s">
        <v>58</v>
      </c>
      <c r="BK18913" s="98" t="s">
        <v>70</v>
      </c>
    </row>
    <row r="18914" spans="17:63" ht="29.25" customHeight="1" x14ac:dyDescent="0.2">
      <c r="Q18914" s="92" t="s">
        <v>50</v>
      </c>
      <c r="BF18914" s="101" t="s">
        <v>58</v>
      </c>
      <c r="BK18914" s="98" t="s">
        <v>70</v>
      </c>
    </row>
    <row r="18915" spans="17:63" ht="29.25" customHeight="1" x14ac:dyDescent="0.2">
      <c r="Q18915" s="92" t="s">
        <v>50</v>
      </c>
      <c r="BF18915" s="101" t="s">
        <v>58</v>
      </c>
      <c r="BK18915" s="98" t="s">
        <v>70</v>
      </c>
    </row>
    <row r="18916" spans="17:63" ht="29.25" customHeight="1" x14ac:dyDescent="0.2">
      <c r="Q18916" s="92" t="s">
        <v>50</v>
      </c>
      <c r="BF18916" s="101" t="s">
        <v>58</v>
      </c>
      <c r="BK18916" s="98" t="s">
        <v>70</v>
      </c>
    </row>
    <row r="18917" spans="17:63" ht="29.25" customHeight="1" x14ac:dyDescent="0.2">
      <c r="Q18917" s="92" t="s">
        <v>50</v>
      </c>
      <c r="BF18917" s="101" t="s">
        <v>58</v>
      </c>
      <c r="BK18917" s="98" t="s">
        <v>70</v>
      </c>
    </row>
    <row r="18918" spans="17:63" ht="29.25" customHeight="1" x14ac:dyDescent="0.2">
      <c r="Q18918" s="92" t="s">
        <v>50</v>
      </c>
      <c r="BF18918" s="101" t="s">
        <v>58</v>
      </c>
      <c r="BK18918" s="98" t="s">
        <v>70</v>
      </c>
    </row>
    <row r="18919" spans="17:63" ht="29.25" customHeight="1" x14ac:dyDescent="0.2">
      <c r="Q18919" s="92" t="s">
        <v>50</v>
      </c>
      <c r="BF18919" s="101" t="s">
        <v>58</v>
      </c>
      <c r="BK18919" s="98" t="s">
        <v>70</v>
      </c>
    </row>
    <row r="18920" spans="17:63" ht="29.25" customHeight="1" x14ac:dyDescent="0.2">
      <c r="Q18920" s="92" t="s">
        <v>50</v>
      </c>
      <c r="BF18920" s="101" t="s">
        <v>58</v>
      </c>
      <c r="BK18920" s="98" t="s">
        <v>70</v>
      </c>
    </row>
    <row r="18921" spans="17:63" ht="29.25" customHeight="1" x14ac:dyDescent="0.2">
      <c r="Q18921" s="92" t="s">
        <v>50</v>
      </c>
      <c r="BF18921" s="101" t="s">
        <v>58</v>
      </c>
      <c r="BK18921" s="98" t="s">
        <v>70</v>
      </c>
    </row>
    <row r="18922" spans="17:63" ht="29.25" customHeight="1" x14ac:dyDescent="0.2">
      <c r="Q18922" s="92" t="s">
        <v>50</v>
      </c>
      <c r="BF18922" s="101" t="s">
        <v>58</v>
      </c>
      <c r="BK18922" s="98" t="s">
        <v>70</v>
      </c>
    </row>
    <row r="18923" spans="17:63" ht="29.25" customHeight="1" x14ac:dyDescent="0.2">
      <c r="Q18923" s="92" t="s">
        <v>50</v>
      </c>
      <c r="BF18923" s="101" t="s">
        <v>58</v>
      </c>
      <c r="BK18923" s="98" t="s">
        <v>70</v>
      </c>
    </row>
    <row r="18924" spans="17:63" ht="29.25" customHeight="1" x14ac:dyDescent="0.2">
      <c r="Q18924" s="92" t="s">
        <v>50</v>
      </c>
      <c r="BF18924" s="101" t="s">
        <v>58</v>
      </c>
      <c r="BK18924" s="98" t="s">
        <v>70</v>
      </c>
    </row>
    <row r="18925" spans="17:63" ht="29.25" customHeight="1" x14ac:dyDescent="0.2">
      <c r="Q18925" s="92" t="s">
        <v>50</v>
      </c>
      <c r="BF18925" s="101" t="s">
        <v>58</v>
      </c>
      <c r="BK18925" s="98" t="s">
        <v>70</v>
      </c>
    </row>
    <row r="18926" spans="17:63" ht="29.25" customHeight="1" x14ac:dyDescent="0.2">
      <c r="Q18926" s="92" t="s">
        <v>50</v>
      </c>
      <c r="BF18926" s="101" t="s">
        <v>58</v>
      </c>
      <c r="BK18926" s="98" t="s">
        <v>70</v>
      </c>
    </row>
    <row r="18927" spans="17:63" ht="29.25" customHeight="1" x14ac:dyDescent="0.2">
      <c r="Q18927" s="92" t="s">
        <v>50</v>
      </c>
      <c r="BF18927" s="101" t="s">
        <v>58</v>
      </c>
      <c r="BK18927" s="98" t="s">
        <v>70</v>
      </c>
    </row>
    <row r="18928" spans="17:63" ht="29.25" customHeight="1" x14ac:dyDescent="0.2">
      <c r="Q18928" s="92" t="s">
        <v>50</v>
      </c>
      <c r="BF18928" s="101" t="s">
        <v>58</v>
      </c>
      <c r="BK18928" s="98" t="s">
        <v>70</v>
      </c>
    </row>
    <row r="18929" spans="17:63" ht="29.25" customHeight="1" x14ac:dyDescent="0.2">
      <c r="Q18929" s="92" t="s">
        <v>50</v>
      </c>
      <c r="BF18929" s="101" t="s">
        <v>58</v>
      </c>
      <c r="BK18929" s="98" t="s">
        <v>70</v>
      </c>
    </row>
    <row r="18930" spans="17:63" ht="29.25" customHeight="1" x14ac:dyDescent="0.2">
      <c r="Q18930" s="92" t="s">
        <v>50</v>
      </c>
      <c r="BF18930" s="101" t="s">
        <v>58</v>
      </c>
      <c r="BK18930" s="98" t="s">
        <v>70</v>
      </c>
    </row>
    <row r="18931" spans="17:63" ht="29.25" customHeight="1" x14ac:dyDescent="0.2">
      <c r="Q18931" s="92" t="s">
        <v>50</v>
      </c>
      <c r="BF18931" s="101" t="s">
        <v>58</v>
      </c>
      <c r="BK18931" s="98" t="s">
        <v>70</v>
      </c>
    </row>
    <row r="18932" spans="17:63" ht="29.25" customHeight="1" x14ac:dyDescent="0.2">
      <c r="Q18932" s="92" t="s">
        <v>50</v>
      </c>
      <c r="BF18932" s="101" t="s">
        <v>58</v>
      </c>
      <c r="BK18932" s="98" t="s">
        <v>70</v>
      </c>
    </row>
    <row r="18933" spans="17:63" ht="29.25" customHeight="1" x14ac:dyDescent="0.2">
      <c r="Q18933" s="92" t="s">
        <v>50</v>
      </c>
      <c r="BF18933" s="101" t="s">
        <v>58</v>
      </c>
      <c r="BK18933" s="98" t="s">
        <v>70</v>
      </c>
    </row>
    <row r="18934" spans="17:63" ht="29.25" customHeight="1" x14ac:dyDescent="0.2">
      <c r="Q18934" s="92" t="s">
        <v>50</v>
      </c>
      <c r="BF18934" s="101" t="s">
        <v>58</v>
      </c>
      <c r="BK18934" s="98" t="s">
        <v>70</v>
      </c>
    </row>
    <row r="18935" spans="17:63" ht="29.25" customHeight="1" x14ac:dyDescent="0.2">
      <c r="Q18935" s="92" t="s">
        <v>50</v>
      </c>
      <c r="BF18935" s="101" t="s">
        <v>58</v>
      </c>
      <c r="BK18935" s="98" t="s">
        <v>70</v>
      </c>
    </row>
    <row r="18936" spans="17:63" ht="29.25" customHeight="1" x14ac:dyDescent="0.2">
      <c r="Q18936" s="92" t="s">
        <v>50</v>
      </c>
      <c r="BF18936" s="101" t="s">
        <v>58</v>
      </c>
      <c r="BK18936" s="98" t="s">
        <v>70</v>
      </c>
    </row>
    <row r="18937" spans="17:63" ht="29.25" customHeight="1" x14ac:dyDescent="0.2">
      <c r="Q18937" s="92" t="s">
        <v>50</v>
      </c>
      <c r="BF18937" s="101" t="s">
        <v>58</v>
      </c>
      <c r="BK18937" s="98" t="s">
        <v>70</v>
      </c>
    </row>
    <row r="18938" spans="17:63" ht="29.25" customHeight="1" x14ac:dyDescent="0.2">
      <c r="Q18938" s="92" t="s">
        <v>50</v>
      </c>
      <c r="BF18938" s="101" t="s">
        <v>58</v>
      </c>
      <c r="BK18938" s="98" t="s">
        <v>70</v>
      </c>
    </row>
    <row r="18939" spans="17:63" ht="29.25" customHeight="1" x14ac:dyDescent="0.2">
      <c r="Q18939" s="92" t="s">
        <v>50</v>
      </c>
      <c r="BF18939" s="101" t="s">
        <v>58</v>
      </c>
      <c r="BK18939" s="98" t="s">
        <v>70</v>
      </c>
    </row>
    <row r="18940" spans="17:63" ht="29.25" customHeight="1" x14ac:dyDescent="0.2">
      <c r="Q18940" s="92" t="s">
        <v>50</v>
      </c>
      <c r="BF18940" s="101" t="s">
        <v>58</v>
      </c>
      <c r="BK18940" s="98" t="s">
        <v>70</v>
      </c>
    </row>
    <row r="18941" spans="17:63" ht="29.25" customHeight="1" x14ac:dyDescent="0.2">
      <c r="Q18941" s="92" t="s">
        <v>50</v>
      </c>
      <c r="BF18941" s="101" t="s">
        <v>58</v>
      </c>
      <c r="BK18941" s="98" t="s">
        <v>70</v>
      </c>
    </row>
    <row r="18942" spans="17:63" ht="29.25" customHeight="1" x14ac:dyDescent="0.2">
      <c r="Q18942" s="92" t="s">
        <v>50</v>
      </c>
      <c r="BF18942" s="101" t="s">
        <v>58</v>
      </c>
      <c r="BK18942" s="98" t="s">
        <v>70</v>
      </c>
    </row>
    <row r="18943" spans="17:63" ht="29.25" customHeight="1" x14ac:dyDescent="0.2">
      <c r="Q18943" s="92" t="s">
        <v>50</v>
      </c>
      <c r="BF18943" s="101" t="s">
        <v>58</v>
      </c>
      <c r="BK18943" s="98" t="s">
        <v>70</v>
      </c>
    </row>
    <row r="18944" spans="17:63" ht="29.25" customHeight="1" x14ac:dyDescent="0.2">
      <c r="Q18944" s="92" t="s">
        <v>50</v>
      </c>
      <c r="BF18944" s="101" t="s">
        <v>58</v>
      </c>
      <c r="BK18944" s="98" t="s">
        <v>70</v>
      </c>
    </row>
    <row r="18945" spans="17:63" ht="29.25" customHeight="1" x14ac:dyDescent="0.2">
      <c r="Q18945" s="92" t="s">
        <v>50</v>
      </c>
      <c r="BF18945" s="101" t="s">
        <v>58</v>
      </c>
      <c r="BK18945" s="98" t="s">
        <v>70</v>
      </c>
    </row>
    <row r="18946" spans="17:63" ht="29.25" customHeight="1" x14ac:dyDescent="0.2">
      <c r="Q18946" s="92" t="s">
        <v>50</v>
      </c>
      <c r="BF18946" s="101" t="s">
        <v>58</v>
      </c>
      <c r="BK18946" s="98" t="s">
        <v>70</v>
      </c>
    </row>
    <row r="18947" spans="17:63" ht="29.25" customHeight="1" x14ac:dyDescent="0.2">
      <c r="Q18947" s="92" t="s">
        <v>50</v>
      </c>
      <c r="BF18947" s="101" t="s">
        <v>58</v>
      </c>
      <c r="BK18947" s="98" t="s">
        <v>70</v>
      </c>
    </row>
    <row r="18948" spans="17:63" ht="29.25" customHeight="1" x14ac:dyDescent="0.2">
      <c r="Q18948" s="92" t="s">
        <v>50</v>
      </c>
      <c r="BF18948" s="101" t="s">
        <v>58</v>
      </c>
      <c r="BK18948" s="98" t="s">
        <v>70</v>
      </c>
    </row>
    <row r="18949" spans="17:63" ht="29.25" customHeight="1" x14ac:dyDescent="0.2">
      <c r="Q18949" s="92" t="s">
        <v>50</v>
      </c>
      <c r="BF18949" s="101" t="s">
        <v>58</v>
      </c>
      <c r="BK18949" s="98" t="s">
        <v>70</v>
      </c>
    </row>
    <row r="18950" spans="17:63" ht="29.25" customHeight="1" x14ac:dyDescent="0.2">
      <c r="Q18950" s="92" t="s">
        <v>50</v>
      </c>
      <c r="BF18950" s="101" t="s">
        <v>58</v>
      </c>
      <c r="BK18950" s="98" t="s">
        <v>70</v>
      </c>
    </row>
    <row r="18951" spans="17:63" ht="29.25" customHeight="1" x14ac:dyDescent="0.2">
      <c r="Q18951" s="92" t="s">
        <v>50</v>
      </c>
      <c r="BF18951" s="101" t="s">
        <v>58</v>
      </c>
      <c r="BK18951" s="98" t="s">
        <v>70</v>
      </c>
    </row>
    <row r="18952" spans="17:63" ht="29.25" customHeight="1" x14ac:dyDescent="0.2">
      <c r="Q18952" s="92" t="s">
        <v>50</v>
      </c>
      <c r="BF18952" s="101" t="s">
        <v>58</v>
      </c>
      <c r="BK18952" s="98" t="s">
        <v>70</v>
      </c>
    </row>
    <row r="18953" spans="17:63" ht="29.25" customHeight="1" x14ac:dyDescent="0.2">
      <c r="Q18953" s="92" t="s">
        <v>50</v>
      </c>
      <c r="BF18953" s="101" t="s">
        <v>58</v>
      </c>
      <c r="BK18953" s="98" t="s">
        <v>70</v>
      </c>
    </row>
    <row r="18954" spans="17:63" ht="29.25" customHeight="1" x14ac:dyDescent="0.2">
      <c r="Q18954" s="92" t="s">
        <v>50</v>
      </c>
      <c r="BF18954" s="101" t="s">
        <v>58</v>
      </c>
      <c r="BK18954" s="98" t="s">
        <v>70</v>
      </c>
    </row>
    <row r="18955" spans="17:63" ht="29.25" customHeight="1" x14ac:dyDescent="0.2">
      <c r="Q18955" s="92" t="s">
        <v>50</v>
      </c>
      <c r="BF18955" s="101" t="s">
        <v>58</v>
      </c>
      <c r="BK18955" s="98" t="s">
        <v>70</v>
      </c>
    </row>
    <row r="18956" spans="17:63" ht="29.25" customHeight="1" x14ac:dyDescent="0.2">
      <c r="Q18956" s="92" t="s">
        <v>50</v>
      </c>
      <c r="BF18956" s="101" t="s">
        <v>58</v>
      </c>
      <c r="BK18956" s="98" t="s">
        <v>70</v>
      </c>
    </row>
    <row r="18957" spans="17:63" ht="29.25" customHeight="1" x14ac:dyDescent="0.2">
      <c r="Q18957" s="92" t="s">
        <v>50</v>
      </c>
      <c r="BF18957" s="101" t="s">
        <v>58</v>
      </c>
      <c r="BK18957" s="98" t="s">
        <v>70</v>
      </c>
    </row>
    <row r="18958" spans="17:63" ht="29.25" customHeight="1" x14ac:dyDescent="0.2">
      <c r="Q18958" s="92" t="s">
        <v>50</v>
      </c>
      <c r="BF18958" s="101" t="s">
        <v>58</v>
      </c>
      <c r="BK18958" s="98" t="s">
        <v>70</v>
      </c>
    </row>
    <row r="18959" spans="17:63" ht="29.25" customHeight="1" x14ac:dyDescent="0.2">
      <c r="Q18959" s="92" t="s">
        <v>50</v>
      </c>
      <c r="BF18959" s="101" t="s">
        <v>58</v>
      </c>
      <c r="BK18959" s="98" t="s">
        <v>70</v>
      </c>
    </row>
    <row r="18960" spans="17:63" ht="29.25" customHeight="1" x14ac:dyDescent="0.2">
      <c r="Q18960" s="92" t="s">
        <v>50</v>
      </c>
      <c r="BF18960" s="101" t="s">
        <v>58</v>
      </c>
      <c r="BK18960" s="98" t="s">
        <v>70</v>
      </c>
    </row>
    <row r="18961" spans="17:63" ht="29.25" customHeight="1" x14ac:dyDescent="0.2">
      <c r="Q18961" s="92" t="s">
        <v>50</v>
      </c>
      <c r="BF18961" s="101" t="s">
        <v>58</v>
      </c>
      <c r="BK18961" s="98" t="s">
        <v>70</v>
      </c>
    </row>
    <row r="18962" spans="17:63" ht="29.25" customHeight="1" x14ac:dyDescent="0.2">
      <c r="Q18962" s="92" t="s">
        <v>50</v>
      </c>
      <c r="BF18962" s="101" t="s">
        <v>58</v>
      </c>
      <c r="BK18962" s="98" t="s">
        <v>70</v>
      </c>
    </row>
    <row r="18963" spans="17:63" ht="29.25" customHeight="1" x14ac:dyDescent="0.2">
      <c r="Q18963" s="92" t="s">
        <v>50</v>
      </c>
      <c r="BF18963" s="101" t="s">
        <v>58</v>
      </c>
      <c r="BK18963" s="98" t="s">
        <v>70</v>
      </c>
    </row>
    <row r="18964" spans="17:63" ht="29.25" customHeight="1" x14ac:dyDescent="0.2">
      <c r="Q18964" s="92" t="s">
        <v>50</v>
      </c>
      <c r="BF18964" s="101" t="s">
        <v>58</v>
      </c>
      <c r="BK18964" s="98" t="s">
        <v>70</v>
      </c>
    </row>
    <row r="18965" spans="17:63" ht="29.25" customHeight="1" x14ac:dyDescent="0.2">
      <c r="Q18965" s="92" t="s">
        <v>50</v>
      </c>
      <c r="BF18965" s="101" t="s">
        <v>58</v>
      </c>
      <c r="BK18965" s="98" t="s">
        <v>70</v>
      </c>
    </row>
    <row r="18966" spans="17:63" ht="29.25" customHeight="1" x14ac:dyDescent="0.2">
      <c r="Q18966" s="92" t="s">
        <v>50</v>
      </c>
      <c r="BF18966" s="101" t="s">
        <v>58</v>
      </c>
      <c r="BK18966" s="98" t="s">
        <v>70</v>
      </c>
    </row>
    <row r="18967" spans="17:63" ht="29.25" customHeight="1" x14ac:dyDescent="0.2">
      <c r="Q18967" s="92" t="s">
        <v>50</v>
      </c>
      <c r="BF18967" s="101" t="s">
        <v>58</v>
      </c>
      <c r="BK18967" s="98" t="s">
        <v>70</v>
      </c>
    </row>
    <row r="18968" spans="17:63" ht="29.25" customHeight="1" x14ac:dyDescent="0.2">
      <c r="Q18968" s="92" t="s">
        <v>50</v>
      </c>
      <c r="BF18968" s="101" t="s">
        <v>58</v>
      </c>
      <c r="BK18968" s="98" t="s">
        <v>70</v>
      </c>
    </row>
    <row r="18969" spans="17:63" ht="29.25" customHeight="1" x14ac:dyDescent="0.2">
      <c r="Q18969" s="92" t="s">
        <v>50</v>
      </c>
      <c r="BF18969" s="101" t="s">
        <v>58</v>
      </c>
      <c r="BK18969" s="98" t="s">
        <v>70</v>
      </c>
    </row>
    <row r="18970" spans="17:63" ht="29.25" customHeight="1" x14ac:dyDescent="0.2">
      <c r="Q18970" s="92" t="s">
        <v>50</v>
      </c>
      <c r="BF18970" s="101" t="s">
        <v>58</v>
      </c>
      <c r="BK18970" s="98" t="s">
        <v>70</v>
      </c>
    </row>
    <row r="18971" spans="17:63" ht="29.25" customHeight="1" x14ac:dyDescent="0.2">
      <c r="Q18971" s="92" t="s">
        <v>50</v>
      </c>
      <c r="BF18971" s="101" t="s">
        <v>58</v>
      </c>
      <c r="BK18971" s="98" t="s">
        <v>70</v>
      </c>
    </row>
    <row r="18972" spans="17:63" ht="29.25" customHeight="1" x14ac:dyDescent="0.2">
      <c r="Q18972" s="92" t="s">
        <v>50</v>
      </c>
      <c r="BF18972" s="101" t="s">
        <v>58</v>
      </c>
      <c r="BK18972" s="98" t="s">
        <v>70</v>
      </c>
    </row>
    <row r="18973" spans="17:63" ht="29.25" customHeight="1" x14ac:dyDescent="0.2">
      <c r="Q18973" s="92" t="s">
        <v>50</v>
      </c>
      <c r="BF18973" s="101" t="s">
        <v>58</v>
      </c>
      <c r="BK18973" s="98" t="s">
        <v>70</v>
      </c>
    </row>
    <row r="18974" spans="17:63" ht="29.25" customHeight="1" x14ac:dyDescent="0.2">
      <c r="Q18974" s="92" t="s">
        <v>50</v>
      </c>
      <c r="BF18974" s="101" t="s">
        <v>58</v>
      </c>
      <c r="BK18974" s="98" t="s">
        <v>70</v>
      </c>
    </row>
    <row r="18975" spans="17:63" ht="29.25" customHeight="1" x14ac:dyDescent="0.2">
      <c r="Q18975" s="92" t="s">
        <v>50</v>
      </c>
      <c r="BF18975" s="101" t="s">
        <v>58</v>
      </c>
      <c r="BK18975" s="98" t="s">
        <v>70</v>
      </c>
    </row>
    <row r="18976" spans="17:63" ht="29.25" customHeight="1" x14ac:dyDescent="0.2">
      <c r="Q18976" s="92" t="s">
        <v>50</v>
      </c>
      <c r="BF18976" s="101" t="s">
        <v>58</v>
      </c>
      <c r="BK18976" s="98" t="s">
        <v>70</v>
      </c>
    </row>
    <row r="18977" spans="17:63" ht="29.25" customHeight="1" x14ac:dyDescent="0.2">
      <c r="Q18977" s="92" t="s">
        <v>50</v>
      </c>
      <c r="BF18977" s="101" t="s">
        <v>58</v>
      </c>
      <c r="BK18977" s="98" t="s">
        <v>70</v>
      </c>
    </row>
    <row r="18978" spans="17:63" ht="29.25" customHeight="1" x14ac:dyDescent="0.2">
      <c r="Q18978" s="92" t="s">
        <v>50</v>
      </c>
      <c r="BF18978" s="101" t="s">
        <v>58</v>
      </c>
      <c r="BK18978" s="98" t="s">
        <v>70</v>
      </c>
    </row>
    <row r="18979" spans="17:63" ht="29.25" customHeight="1" x14ac:dyDescent="0.2">
      <c r="Q18979" s="92" t="s">
        <v>50</v>
      </c>
      <c r="BF18979" s="101" t="s">
        <v>58</v>
      </c>
      <c r="BK18979" s="98" t="s">
        <v>70</v>
      </c>
    </row>
    <row r="18980" spans="17:63" ht="29.25" customHeight="1" x14ac:dyDescent="0.2">
      <c r="Q18980" s="92" t="s">
        <v>50</v>
      </c>
      <c r="BF18980" s="101" t="s">
        <v>58</v>
      </c>
      <c r="BK18980" s="98" t="s">
        <v>70</v>
      </c>
    </row>
    <row r="18981" spans="17:63" ht="29.25" customHeight="1" x14ac:dyDescent="0.2">
      <c r="Q18981" s="92" t="s">
        <v>50</v>
      </c>
      <c r="BF18981" s="101" t="s">
        <v>58</v>
      </c>
      <c r="BK18981" s="98" t="s">
        <v>70</v>
      </c>
    </row>
    <row r="18982" spans="17:63" ht="29.25" customHeight="1" x14ac:dyDescent="0.2">
      <c r="Q18982" s="92" t="s">
        <v>50</v>
      </c>
      <c r="BF18982" s="101" t="s">
        <v>58</v>
      </c>
      <c r="BK18982" s="98" t="s">
        <v>70</v>
      </c>
    </row>
    <row r="18983" spans="17:63" ht="29.25" customHeight="1" x14ac:dyDescent="0.2">
      <c r="Q18983" s="92" t="s">
        <v>50</v>
      </c>
      <c r="BF18983" s="101" t="s">
        <v>58</v>
      </c>
      <c r="BK18983" s="98" t="s">
        <v>70</v>
      </c>
    </row>
    <row r="18984" spans="17:63" ht="29.25" customHeight="1" x14ac:dyDescent="0.2">
      <c r="Q18984" s="92" t="s">
        <v>50</v>
      </c>
      <c r="BF18984" s="101" t="s">
        <v>58</v>
      </c>
      <c r="BK18984" s="98" t="s">
        <v>70</v>
      </c>
    </row>
    <row r="18985" spans="17:63" ht="29.25" customHeight="1" x14ac:dyDescent="0.2">
      <c r="Q18985" s="92" t="s">
        <v>50</v>
      </c>
      <c r="BF18985" s="101" t="s">
        <v>58</v>
      </c>
      <c r="BK18985" s="98" t="s">
        <v>70</v>
      </c>
    </row>
    <row r="18986" spans="17:63" ht="29.25" customHeight="1" x14ac:dyDescent="0.2">
      <c r="Q18986" s="92" t="s">
        <v>50</v>
      </c>
      <c r="BF18986" s="101" t="s">
        <v>58</v>
      </c>
      <c r="BK18986" s="98" t="s">
        <v>70</v>
      </c>
    </row>
    <row r="18987" spans="17:63" ht="29.25" customHeight="1" x14ac:dyDescent="0.2">
      <c r="Q18987" s="92" t="s">
        <v>50</v>
      </c>
      <c r="BF18987" s="101" t="s">
        <v>58</v>
      </c>
      <c r="BK18987" s="98" t="s">
        <v>70</v>
      </c>
    </row>
    <row r="18988" spans="17:63" ht="29.25" customHeight="1" x14ac:dyDescent="0.2">
      <c r="Q18988" s="92" t="s">
        <v>50</v>
      </c>
      <c r="BF18988" s="101" t="s">
        <v>58</v>
      </c>
      <c r="BK18988" s="98" t="s">
        <v>70</v>
      </c>
    </row>
    <row r="18989" spans="17:63" ht="29.25" customHeight="1" x14ac:dyDescent="0.2">
      <c r="Q18989" s="92" t="s">
        <v>50</v>
      </c>
      <c r="BF18989" s="101" t="s">
        <v>58</v>
      </c>
      <c r="BK18989" s="98" t="s">
        <v>70</v>
      </c>
    </row>
    <row r="18990" spans="17:63" ht="29.25" customHeight="1" x14ac:dyDescent="0.2">
      <c r="Q18990" s="92" t="s">
        <v>50</v>
      </c>
      <c r="BF18990" s="101" t="s">
        <v>58</v>
      </c>
      <c r="BK18990" s="98" t="s">
        <v>70</v>
      </c>
    </row>
    <row r="18991" spans="17:63" ht="29.25" customHeight="1" x14ac:dyDescent="0.2">
      <c r="Q18991" s="92" t="s">
        <v>50</v>
      </c>
      <c r="BF18991" s="101" t="s">
        <v>58</v>
      </c>
      <c r="BK18991" s="98" t="s">
        <v>70</v>
      </c>
    </row>
    <row r="18992" spans="17:63" ht="29.25" customHeight="1" x14ac:dyDescent="0.2">
      <c r="Q18992" s="92" t="s">
        <v>50</v>
      </c>
      <c r="BF18992" s="101" t="s">
        <v>58</v>
      </c>
      <c r="BK18992" s="98" t="s">
        <v>70</v>
      </c>
    </row>
    <row r="18993" spans="17:63" ht="29.25" customHeight="1" x14ac:dyDescent="0.2">
      <c r="Q18993" s="92" t="s">
        <v>50</v>
      </c>
      <c r="BF18993" s="101" t="s">
        <v>58</v>
      </c>
      <c r="BK18993" s="98" t="s">
        <v>70</v>
      </c>
    </row>
    <row r="18994" spans="17:63" ht="29.25" customHeight="1" x14ac:dyDescent="0.2">
      <c r="Q18994" s="92" t="s">
        <v>50</v>
      </c>
      <c r="BF18994" s="101" t="s">
        <v>58</v>
      </c>
      <c r="BK18994" s="98" t="s">
        <v>70</v>
      </c>
    </row>
    <row r="18995" spans="17:63" ht="29.25" customHeight="1" x14ac:dyDescent="0.2">
      <c r="Q18995" s="92" t="s">
        <v>50</v>
      </c>
      <c r="BF18995" s="101" t="s">
        <v>58</v>
      </c>
      <c r="BK18995" s="98" t="s">
        <v>70</v>
      </c>
    </row>
    <row r="18996" spans="17:63" ht="29.25" customHeight="1" x14ac:dyDescent="0.2">
      <c r="Q18996" s="92" t="s">
        <v>50</v>
      </c>
      <c r="BF18996" s="101" t="s">
        <v>58</v>
      </c>
      <c r="BK18996" s="98" t="s">
        <v>70</v>
      </c>
    </row>
    <row r="18997" spans="17:63" ht="29.25" customHeight="1" x14ac:dyDescent="0.2">
      <c r="Q18997" s="92" t="s">
        <v>50</v>
      </c>
      <c r="BF18997" s="101" t="s">
        <v>58</v>
      </c>
      <c r="BK18997" s="98" t="s">
        <v>70</v>
      </c>
    </row>
    <row r="18998" spans="17:63" ht="29.25" customHeight="1" x14ac:dyDescent="0.2">
      <c r="Q18998" s="92" t="s">
        <v>50</v>
      </c>
      <c r="BF18998" s="101" t="s">
        <v>58</v>
      </c>
      <c r="BK18998" s="98" t="s">
        <v>70</v>
      </c>
    </row>
    <row r="18999" spans="17:63" ht="29.25" customHeight="1" x14ac:dyDescent="0.2">
      <c r="Q18999" s="92" t="s">
        <v>50</v>
      </c>
      <c r="BF18999" s="101" t="s">
        <v>58</v>
      </c>
      <c r="BK18999" s="98" t="s">
        <v>70</v>
      </c>
    </row>
    <row r="19000" spans="17:63" ht="29.25" customHeight="1" x14ac:dyDescent="0.2">
      <c r="Q19000" s="92" t="s">
        <v>50</v>
      </c>
      <c r="BF19000" s="101" t="s">
        <v>58</v>
      </c>
      <c r="BK19000" s="98" t="s">
        <v>70</v>
      </c>
    </row>
    <row r="19001" spans="17:63" ht="29.25" customHeight="1" x14ac:dyDescent="0.2">
      <c r="Q19001" s="92" t="s">
        <v>50</v>
      </c>
      <c r="BF19001" s="101" t="s">
        <v>58</v>
      </c>
      <c r="BK19001" s="98" t="s">
        <v>70</v>
      </c>
    </row>
    <row r="19002" spans="17:63" ht="29.25" customHeight="1" x14ac:dyDescent="0.2">
      <c r="Q19002" s="92" t="s">
        <v>50</v>
      </c>
      <c r="BF19002" s="101" t="s">
        <v>58</v>
      </c>
      <c r="BK19002" s="98" t="s">
        <v>70</v>
      </c>
    </row>
    <row r="19003" spans="17:63" ht="29.25" customHeight="1" x14ac:dyDescent="0.2">
      <c r="Q19003" s="92" t="s">
        <v>50</v>
      </c>
      <c r="BF19003" s="101" t="s">
        <v>58</v>
      </c>
      <c r="BK19003" s="98" t="s">
        <v>70</v>
      </c>
    </row>
    <row r="19004" spans="17:63" ht="29.25" customHeight="1" x14ac:dyDescent="0.2">
      <c r="Q19004" s="92" t="s">
        <v>50</v>
      </c>
      <c r="BF19004" s="101" t="s">
        <v>58</v>
      </c>
      <c r="BK19004" s="98" t="s">
        <v>70</v>
      </c>
    </row>
    <row r="19005" spans="17:63" ht="29.25" customHeight="1" x14ac:dyDescent="0.2">
      <c r="Q19005" s="92" t="s">
        <v>50</v>
      </c>
      <c r="BF19005" s="101" t="s">
        <v>58</v>
      </c>
      <c r="BK19005" s="98" t="s">
        <v>70</v>
      </c>
    </row>
    <row r="19006" spans="17:63" ht="29.25" customHeight="1" x14ac:dyDescent="0.2">
      <c r="Q19006" s="92" t="s">
        <v>50</v>
      </c>
      <c r="BF19006" s="101" t="s">
        <v>58</v>
      </c>
      <c r="BK19006" s="98" t="s">
        <v>70</v>
      </c>
    </row>
    <row r="19007" spans="17:63" ht="29.25" customHeight="1" x14ac:dyDescent="0.2">
      <c r="Q19007" s="92" t="s">
        <v>50</v>
      </c>
      <c r="BF19007" s="101" t="s">
        <v>58</v>
      </c>
      <c r="BK19007" s="98" t="s">
        <v>70</v>
      </c>
    </row>
    <row r="19008" spans="17:63" ht="29.25" customHeight="1" x14ac:dyDescent="0.2">
      <c r="Q19008" s="92" t="s">
        <v>50</v>
      </c>
      <c r="BF19008" s="101" t="s">
        <v>58</v>
      </c>
      <c r="BK19008" s="98" t="s">
        <v>70</v>
      </c>
    </row>
    <row r="19009" spans="17:63" ht="29.25" customHeight="1" x14ac:dyDescent="0.2">
      <c r="Q19009" s="92" t="s">
        <v>50</v>
      </c>
      <c r="BF19009" s="101" t="s">
        <v>58</v>
      </c>
      <c r="BK19009" s="98" t="s">
        <v>70</v>
      </c>
    </row>
    <row r="19010" spans="17:63" ht="29.25" customHeight="1" x14ac:dyDescent="0.2">
      <c r="Q19010" s="92" t="s">
        <v>50</v>
      </c>
      <c r="BF19010" s="101" t="s">
        <v>58</v>
      </c>
      <c r="BK19010" s="98" t="s">
        <v>70</v>
      </c>
    </row>
    <row r="19011" spans="17:63" ht="29.25" customHeight="1" x14ac:dyDescent="0.2">
      <c r="Q19011" s="92" t="s">
        <v>50</v>
      </c>
      <c r="BF19011" s="101" t="s">
        <v>58</v>
      </c>
      <c r="BK19011" s="98" t="s">
        <v>70</v>
      </c>
    </row>
    <row r="19012" spans="17:63" ht="29.25" customHeight="1" x14ac:dyDescent="0.2">
      <c r="Q19012" s="92" t="s">
        <v>50</v>
      </c>
      <c r="BF19012" s="101" t="s">
        <v>58</v>
      </c>
      <c r="BK19012" s="98" t="s">
        <v>70</v>
      </c>
    </row>
    <row r="19013" spans="17:63" ht="29.25" customHeight="1" x14ac:dyDescent="0.2">
      <c r="Q19013" s="92" t="s">
        <v>50</v>
      </c>
      <c r="BF19013" s="101" t="s">
        <v>58</v>
      </c>
      <c r="BK19013" s="98" t="s">
        <v>70</v>
      </c>
    </row>
    <row r="19014" spans="17:63" ht="29.25" customHeight="1" x14ac:dyDescent="0.2">
      <c r="Q19014" s="92" t="s">
        <v>50</v>
      </c>
      <c r="BF19014" s="101" t="s">
        <v>58</v>
      </c>
      <c r="BK19014" s="98" t="s">
        <v>70</v>
      </c>
    </row>
    <row r="19015" spans="17:63" ht="29.25" customHeight="1" x14ac:dyDescent="0.2">
      <c r="Q19015" s="92" t="s">
        <v>50</v>
      </c>
      <c r="BF19015" s="101" t="s">
        <v>58</v>
      </c>
      <c r="BK19015" s="98" t="s">
        <v>70</v>
      </c>
    </row>
    <row r="19016" spans="17:63" ht="29.25" customHeight="1" x14ac:dyDescent="0.2">
      <c r="Q19016" s="92" t="s">
        <v>50</v>
      </c>
      <c r="BF19016" s="101" t="s">
        <v>58</v>
      </c>
      <c r="BK19016" s="98" t="s">
        <v>70</v>
      </c>
    </row>
    <row r="19017" spans="17:63" ht="29.25" customHeight="1" x14ac:dyDescent="0.2">
      <c r="Q19017" s="92" t="s">
        <v>50</v>
      </c>
      <c r="BF19017" s="101" t="s">
        <v>58</v>
      </c>
      <c r="BK19017" s="98" t="s">
        <v>70</v>
      </c>
    </row>
    <row r="19018" spans="17:63" ht="29.25" customHeight="1" x14ac:dyDescent="0.2">
      <c r="Q19018" s="92" t="s">
        <v>50</v>
      </c>
      <c r="BF19018" s="101" t="s">
        <v>58</v>
      </c>
      <c r="BK19018" s="98" t="s">
        <v>70</v>
      </c>
    </row>
    <row r="19019" spans="17:63" ht="29.25" customHeight="1" x14ac:dyDescent="0.2">
      <c r="Q19019" s="92" t="s">
        <v>50</v>
      </c>
      <c r="BF19019" s="101" t="s">
        <v>58</v>
      </c>
      <c r="BK19019" s="98" t="s">
        <v>70</v>
      </c>
    </row>
    <row r="19020" spans="17:63" ht="29.25" customHeight="1" x14ac:dyDescent="0.2">
      <c r="Q19020" s="92" t="s">
        <v>50</v>
      </c>
      <c r="BF19020" s="101" t="s">
        <v>58</v>
      </c>
      <c r="BK19020" s="98" t="s">
        <v>70</v>
      </c>
    </row>
    <row r="19021" spans="17:63" ht="29.25" customHeight="1" x14ac:dyDescent="0.2">
      <c r="Q19021" s="92" t="s">
        <v>50</v>
      </c>
      <c r="BF19021" s="101" t="s">
        <v>58</v>
      </c>
      <c r="BK19021" s="98" t="s">
        <v>70</v>
      </c>
    </row>
    <row r="19022" spans="17:63" ht="29.25" customHeight="1" x14ac:dyDescent="0.2">
      <c r="Q19022" s="92" t="s">
        <v>50</v>
      </c>
      <c r="BF19022" s="101" t="s">
        <v>58</v>
      </c>
      <c r="BK19022" s="98" t="s">
        <v>70</v>
      </c>
    </row>
    <row r="19023" spans="17:63" ht="29.25" customHeight="1" x14ac:dyDescent="0.2">
      <c r="Q19023" s="92" t="s">
        <v>50</v>
      </c>
      <c r="BF19023" s="101" t="s">
        <v>58</v>
      </c>
      <c r="BK19023" s="98" t="s">
        <v>70</v>
      </c>
    </row>
    <row r="19024" spans="17:63" ht="29.25" customHeight="1" x14ac:dyDescent="0.2">
      <c r="Q19024" s="92" t="s">
        <v>50</v>
      </c>
      <c r="BF19024" s="101" t="s">
        <v>58</v>
      </c>
      <c r="BK19024" s="98" t="s">
        <v>70</v>
      </c>
    </row>
    <row r="19025" spans="17:63" ht="29.25" customHeight="1" x14ac:dyDescent="0.2">
      <c r="Q19025" s="92" t="s">
        <v>50</v>
      </c>
      <c r="BF19025" s="101" t="s">
        <v>58</v>
      </c>
      <c r="BK19025" s="98" t="s">
        <v>70</v>
      </c>
    </row>
    <row r="19026" spans="17:63" ht="29.25" customHeight="1" x14ac:dyDescent="0.2">
      <c r="Q19026" s="92" t="s">
        <v>50</v>
      </c>
      <c r="BF19026" s="101" t="s">
        <v>58</v>
      </c>
      <c r="BK19026" s="98" t="s">
        <v>70</v>
      </c>
    </row>
    <row r="19027" spans="17:63" ht="29.25" customHeight="1" x14ac:dyDescent="0.2">
      <c r="Q19027" s="92" t="s">
        <v>50</v>
      </c>
      <c r="BF19027" s="101" t="s">
        <v>58</v>
      </c>
      <c r="BK19027" s="98" t="s">
        <v>70</v>
      </c>
    </row>
    <row r="19028" spans="17:63" ht="29.25" customHeight="1" x14ac:dyDescent="0.2">
      <c r="Q19028" s="92" t="s">
        <v>50</v>
      </c>
      <c r="BF19028" s="101" t="s">
        <v>58</v>
      </c>
      <c r="BK19028" s="98" t="s">
        <v>70</v>
      </c>
    </row>
    <row r="19029" spans="17:63" ht="29.25" customHeight="1" x14ac:dyDescent="0.2">
      <c r="Q19029" s="92" t="s">
        <v>50</v>
      </c>
      <c r="BF19029" s="101" t="s">
        <v>58</v>
      </c>
      <c r="BK19029" s="98" t="s">
        <v>70</v>
      </c>
    </row>
    <row r="19030" spans="17:63" ht="29.25" customHeight="1" x14ac:dyDescent="0.2">
      <c r="Q19030" s="92" t="s">
        <v>50</v>
      </c>
      <c r="BF19030" s="101" t="s">
        <v>58</v>
      </c>
      <c r="BK19030" s="98" t="s">
        <v>70</v>
      </c>
    </row>
    <row r="19031" spans="17:63" ht="29.25" customHeight="1" x14ac:dyDescent="0.2">
      <c r="Q19031" s="92" t="s">
        <v>50</v>
      </c>
      <c r="BF19031" s="101" t="s">
        <v>58</v>
      </c>
      <c r="BK19031" s="98" t="s">
        <v>70</v>
      </c>
    </row>
    <row r="19032" spans="17:63" ht="29.25" customHeight="1" x14ac:dyDescent="0.2">
      <c r="Q19032" s="92" t="s">
        <v>50</v>
      </c>
      <c r="BF19032" s="101" t="s">
        <v>58</v>
      </c>
      <c r="BK19032" s="98" t="s">
        <v>70</v>
      </c>
    </row>
    <row r="19033" spans="17:63" ht="29.25" customHeight="1" x14ac:dyDescent="0.2">
      <c r="Q19033" s="92" t="s">
        <v>50</v>
      </c>
      <c r="BF19033" s="101" t="s">
        <v>58</v>
      </c>
      <c r="BK19033" s="98" t="s">
        <v>70</v>
      </c>
    </row>
    <row r="19034" spans="17:63" ht="29.25" customHeight="1" x14ac:dyDescent="0.2">
      <c r="Q19034" s="92" t="s">
        <v>50</v>
      </c>
      <c r="BF19034" s="101" t="s">
        <v>58</v>
      </c>
      <c r="BK19034" s="98" t="s">
        <v>70</v>
      </c>
    </row>
    <row r="19035" spans="17:63" ht="29.25" customHeight="1" x14ac:dyDescent="0.2">
      <c r="Q19035" s="92" t="s">
        <v>50</v>
      </c>
      <c r="BF19035" s="101" t="s">
        <v>58</v>
      </c>
      <c r="BK19035" s="98" t="s">
        <v>70</v>
      </c>
    </row>
    <row r="19036" spans="17:63" ht="29.25" customHeight="1" x14ac:dyDescent="0.2">
      <c r="Q19036" s="92" t="s">
        <v>50</v>
      </c>
      <c r="BF19036" s="101" t="s">
        <v>58</v>
      </c>
      <c r="BK19036" s="98" t="s">
        <v>70</v>
      </c>
    </row>
    <row r="19037" spans="17:63" ht="29.25" customHeight="1" x14ac:dyDescent="0.2">
      <c r="Q19037" s="92" t="s">
        <v>50</v>
      </c>
      <c r="BF19037" s="101" t="s">
        <v>58</v>
      </c>
      <c r="BK19037" s="98" t="s">
        <v>70</v>
      </c>
    </row>
    <row r="19038" spans="17:63" ht="29.25" customHeight="1" x14ac:dyDescent="0.2">
      <c r="Q19038" s="92" t="s">
        <v>50</v>
      </c>
      <c r="BF19038" s="101" t="s">
        <v>58</v>
      </c>
      <c r="BK19038" s="98" t="s">
        <v>70</v>
      </c>
    </row>
    <row r="19039" spans="17:63" ht="29.25" customHeight="1" x14ac:dyDescent="0.2">
      <c r="Q19039" s="92" t="s">
        <v>50</v>
      </c>
      <c r="BF19039" s="101" t="s">
        <v>58</v>
      </c>
      <c r="BK19039" s="98" t="s">
        <v>70</v>
      </c>
    </row>
    <row r="19040" spans="17:63" ht="29.25" customHeight="1" x14ac:dyDescent="0.2">
      <c r="Q19040" s="92" t="s">
        <v>50</v>
      </c>
      <c r="BF19040" s="101" t="s">
        <v>58</v>
      </c>
      <c r="BK19040" s="98" t="s">
        <v>70</v>
      </c>
    </row>
    <row r="19041" spans="17:63" ht="29.25" customHeight="1" x14ac:dyDescent="0.2">
      <c r="Q19041" s="92" t="s">
        <v>50</v>
      </c>
      <c r="BF19041" s="101" t="s">
        <v>58</v>
      </c>
      <c r="BK19041" s="98" t="s">
        <v>70</v>
      </c>
    </row>
    <row r="19042" spans="17:63" ht="29.25" customHeight="1" x14ac:dyDescent="0.2">
      <c r="Q19042" s="92" t="s">
        <v>50</v>
      </c>
      <c r="BF19042" s="101" t="s">
        <v>58</v>
      </c>
      <c r="BK19042" s="98" t="s">
        <v>70</v>
      </c>
    </row>
    <row r="19043" spans="17:63" ht="29.25" customHeight="1" x14ac:dyDescent="0.2">
      <c r="Q19043" s="92" t="s">
        <v>50</v>
      </c>
      <c r="BF19043" s="101" t="s">
        <v>58</v>
      </c>
      <c r="BK19043" s="98" t="s">
        <v>70</v>
      </c>
    </row>
    <row r="19044" spans="17:63" ht="29.25" customHeight="1" x14ac:dyDescent="0.2">
      <c r="Q19044" s="92" t="s">
        <v>50</v>
      </c>
      <c r="BF19044" s="101" t="s">
        <v>58</v>
      </c>
      <c r="BK19044" s="98" t="s">
        <v>70</v>
      </c>
    </row>
    <row r="19045" spans="17:63" ht="29.25" customHeight="1" x14ac:dyDescent="0.2">
      <c r="Q19045" s="92" t="s">
        <v>50</v>
      </c>
      <c r="BF19045" s="101" t="s">
        <v>58</v>
      </c>
      <c r="BK19045" s="98" t="s">
        <v>70</v>
      </c>
    </row>
    <row r="19046" spans="17:63" ht="29.25" customHeight="1" x14ac:dyDescent="0.2">
      <c r="Q19046" s="92" t="s">
        <v>50</v>
      </c>
      <c r="BF19046" s="101" t="s">
        <v>58</v>
      </c>
      <c r="BK19046" s="98" t="s">
        <v>70</v>
      </c>
    </row>
    <row r="19047" spans="17:63" ht="29.25" customHeight="1" x14ac:dyDescent="0.2">
      <c r="Q19047" s="92" t="s">
        <v>50</v>
      </c>
      <c r="BF19047" s="101" t="s">
        <v>58</v>
      </c>
      <c r="BK19047" s="98" t="s">
        <v>70</v>
      </c>
    </row>
    <row r="19048" spans="17:63" ht="29.25" customHeight="1" x14ac:dyDescent="0.2">
      <c r="Q19048" s="92" t="s">
        <v>50</v>
      </c>
      <c r="BF19048" s="101" t="s">
        <v>58</v>
      </c>
      <c r="BK19048" s="98" t="s">
        <v>70</v>
      </c>
    </row>
    <row r="19049" spans="17:63" ht="29.25" customHeight="1" x14ac:dyDescent="0.2">
      <c r="Q19049" s="92" t="s">
        <v>50</v>
      </c>
      <c r="BF19049" s="101" t="s">
        <v>58</v>
      </c>
      <c r="BK19049" s="98" t="s">
        <v>70</v>
      </c>
    </row>
    <row r="19050" spans="17:63" ht="29.25" customHeight="1" x14ac:dyDescent="0.2">
      <c r="Q19050" s="92" t="s">
        <v>50</v>
      </c>
      <c r="BF19050" s="101" t="s">
        <v>58</v>
      </c>
      <c r="BK19050" s="98" t="s">
        <v>70</v>
      </c>
    </row>
    <row r="19051" spans="17:63" ht="29.25" customHeight="1" x14ac:dyDescent="0.2">
      <c r="Q19051" s="92" t="s">
        <v>50</v>
      </c>
      <c r="BF19051" s="101" t="s">
        <v>58</v>
      </c>
      <c r="BK19051" s="98" t="s">
        <v>70</v>
      </c>
    </row>
    <row r="19052" spans="17:63" ht="29.25" customHeight="1" x14ac:dyDescent="0.2">
      <c r="Q19052" s="92" t="s">
        <v>50</v>
      </c>
      <c r="BF19052" s="101" t="s">
        <v>58</v>
      </c>
      <c r="BK19052" s="98" t="s">
        <v>70</v>
      </c>
    </row>
    <row r="19053" spans="17:63" ht="29.25" customHeight="1" x14ac:dyDescent="0.2">
      <c r="Q19053" s="92" t="s">
        <v>50</v>
      </c>
      <c r="BF19053" s="101" t="s">
        <v>58</v>
      </c>
      <c r="BK19053" s="98" t="s">
        <v>70</v>
      </c>
    </row>
    <row r="19054" spans="17:63" ht="29.25" customHeight="1" x14ac:dyDescent="0.2">
      <c r="Q19054" s="92" t="s">
        <v>50</v>
      </c>
      <c r="BF19054" s="101" t="s">
        <v>58</v>
      </c>
      <c r="BK19054" s="98" t="s">
        <v>70</v>
      </c>
    </row>
    <row r="19055" spans="17:63" ht="29.25" customHeight="1" x14ac:dyDescent="0.2">
      <c r="Q19055" s="92" t="s">
        <v>50</v>
      </c>
      <c r="BF19055" s="101" t="s">
        <v>58</v>
      </c>
      <c r="BK19055" s="98" t="s">
        <v>70</v>
      </c>
    </row>
    <row r="19056" spans="17:63" ht="29.25" customHeight="1" x14ac:dyDescent="0.2">
      <c r="Q19056" s="92" t="s">
        <v>50</v>
      </c>
      <c r="BF19056" s="101" t="s">
        <v>58</v>
      </c>
      <c r="BK19056" s="98" t="s">
        <v>70</v>
      </c>
    </row>
    <row r="19057" spans="17:63" ht="29.25" customHeight="1" x14ac:dyDescent="0.2">
      <c r="Q19057" s="92" t="s">
        <v>50</v>
      </c>
      <c r="BF19057" s="101" t="s">
        <v>58</v>
      </c>
      <c r="BK19057" s="98" t="s">
        <v>70</v>
      </c>
    </row>
    <row r="19058" spans="17:63" ht="29.25" customHeight="1" x14ac:dyDescent="0.2">
      <c r="Q19058" s="92" t="s">
        <v>50</v>
      </c>
      <c r="BF19058" s="101" t="s">
        <v>58</v>
      </c>
      <c r="BK19058" s="98" t="s">
        <v>70</v>
      </c>
    </row>
    <row r="19059" spans="17:63" ht="29.25" customHeight="1" x14ac:dyDescent="0.2">
      <c r="Q19059" s="92" t="s">
        <v>50</v>
      </c>
      <c r="BF19059" s="101" t="s">
        <v>58</v>
      </c>
      <c r="BK19059" s="98" t="s">
        <v>70</v>
      </c>
    </row>
    <row r="19060" spans="17:63" ht="29.25" customHeight="1" x14ac:dyDescent="0.2">
      <c r="Q19060" s="92" t="s">
        <v>50</v>
      </c>
      <c r="BF19060" s="101" t="s">
        <v>58</v>
      </c>
      <c r="BK19060" s="98" t="s">
        <v>70</v>
      </c>
    </row>
    <row r="19061" spans="17:63" ht="29.25" customHeight="1" x14ac:dyDescent="0.2">
      <c r="Q19061" s="92" t="s">
        <v>50</v>
      </c>
      <c r="BF19061" s="101" t="s">
        <v>58</v>
      </c>
      <c r="BK19061" s="98" t="s">
        <v>70</v>
      </c>
    </row>
    <row r="19062" spans="17:63" ht="29.25" customHeight="1" x14ac:dyDescent="0.2">
      <c r="Q19062" s="92" t="s">
        <v>50</v>
      </c>
      <c r="BF19062" s="101" t="s">
        <v>58</v>
      </c>
      <c r="BK19062" s="98" t="s">
        <v>70</v>
      </c>
    </row>
    <row r="19063" spans="17:63" ht="29.25" customHeight="1" x14ac:dyDescent="0.2">
      <c r="Q19063" s="92" t="s">
        <v>50</v>
      </c>
      <c r="BF19063" s="101" t="s">
        <v>58</v>
      </c>
      <c r="BK19063" s="98" t="s">
        <v>70</v>
      </c>
    </row>
    <row r="19064" spans="17:63" ht="29.25" customHeight="1" x14ac:dyDescent="0.2">
      <c r="Q19064" s="92" t="s">
        <v>50</v>
      </c>
      <c r="BF19064" s="101" t="s">
        <v>58</v>
      </c>
      <c r="BK19064" s="98" t="s">
        <v>70</v>
      </c>
    </row>
    <row r="19065" spans="17:63" ht="29.25" customHeight="1" x14ac:dyDescent="0.2">
      <c r="Q19065" s="92" t="s">
        <v>50</v>
      </c>
      <c r="BF19065" s="101" t="s">
        <v>58</v>
      </c>
      <c r="BK19065" s="98" t="s">
        <v>70</v>
      </c>
    </row>
    <row r="19066" spans="17:63" ht="29.25" customHeight="1" x14ac:dyDescent="0.2">
      <c r="Q19066" s="92" t="s">
        <v>50</v>
      </c>
      <c r="BF19066" s="101" t="s">
        <v>58</v>
      </c>
      <c r="BK19066" s="98" t="s">
        <v>70</v>
      </c>
    </row>
    <row r="19067" spans="17:63" ht="29.25" customHeight="1" x14ac:dyDescent="0.2">
      <c r="Q19067" s="92" t="s">
        <v>50</v>
      </c>
      <c r="BF19067" s="101" t="s">
        <v>58</v>
      </c>
      <c r="BK19067" s="98" t="s">
        <v>70</v>
      </c>
    </row>
    <row r="19068" spans="17:63" ht="29.25" customHeight="1" x14ac:dyDescent="0.2">
      <c r="Q19068" s="92" t="s">
        <v>50</v>
      </c>
      <c r="BF19068" s="101" t="s">
        <v>58</v>
      </c>
      <c r="BK19068" s="98" t="s">
        <v>70</v>
      </c>
    </row>
    <row r="19069" spans="17:63" ht="29.25" customHeight="1" x14ac:dyDescent="0.2">
      <c r="Q19069" s="92" t="s">
        <v>50</v>
      </c>
      <c r="BF19069" s="101" t="s">
        <v>58</v>
      </c>
      <c r="BK19069" s="98" t="s">
        <v>70</v>
      </c>
    </row>
    <row r="19070" spans="17:63" ht="29.25" customHeight="1" x14ac:dyDescent="0.2">
      <c r="Q19070" s="92" t="s">
        <v>50</v>
      </c>
      <c r="BF19070" s="101" t="s">
        <v>58</v>
      </c>
      <c r="BK19070" s="98" t="s">
        <v>70</v>
      </c>
    </row>
    <row r="19071" spans="17:63" ht="29.25" customHeight="1" x14ac:dyDescent="0.2">
      <c r="Q19071" s="92" t="s">
        <v>50</v>
      </c>
      <c r="BF19071" s="101" t="s">
        <v>58</v>
      </c>
      <c r="BK19071" s="98" t="s">
        <v>70</v>
      </c>
    </row>
    <row r="19072" spans="17:63" ht="29.25" customHeight="1" x14ac:dyDescent="0.2">
      <c r="Q19072" s="92" t="s">
        <v>50</v>
      </c>
      <c r="BF19072" s="101" t="s">
        <v>58</v>
      </c>
      <c r="BK19072" s="98" t="s">
        <v>70</v>
      </c>
    </row>
    <row r="19073" spans="17:63" ht="29.25" customHeight="1" x14ac:dyDescent="0.2">
      <c r="Q19073" s="92" t="s">
        <v>50</v>
      </c>
      <c r="BF19073" s="101" t="s">
        <v>58</v>
      </c>
      <c r="BK19073" s="98" t="s">
        <v>70</v>
      </c>
    </row>
    <row r="19074" spans="17:63" ht="29.25" customHeight="1" x14ac:dyDescent="0.2">
      <c r="Q19074" s="92" t="s">
        <v>50</v>
      </c>
      <c r="BF19074" s="101" t="s">
        <v>58</v>
      </c>
      <c r="BK19074" s="98" t="s">
        <v>70</v>
      </c>
    </row>
    <row r="19075" spans="17:63" ht="29.25" customHeight="1" x14ac:dyDescent="0.2">
      <c r="Q19075" s="92" t="s">
        <v>50</v>
      </c>
      <c r="BF19075" s="101" t="s">
        <v>58</v>
      </c>
      <c r="BK19075" s="98" t="s">
        <v>70</v>
      </c>
    </row>
    <row r="19076" spans="17:63" ht="29.25" customHeight="1" x14ac:dyDescent="0.2">
      <c r="Q19076" s="92" t="s">
        <v>50</v>
      </c>
      <c r="BF19076" s="101" t="s">
        <v>58</v>
      </c>
      <c r="BK19076" s="98" t="s">
        <v>70</v>
      </c>
    </row>
    <row r="19077" spans="17:63" ht="29.25" customHeight="1" x14ac:dyDescent="0.2">
      <c r="Q19077" s="92" t="s">
        <v>50</v>
      </c>
      <c r="BF19077" s="101" t="s">
        <v>58</v>
      </c>
      <c r="BK19077" s="98" t="s">
        <v>70</v>
      </c>
    </row>
    <row r="19078" spans="17:63" ht="29.25" customHeight="1" x14ac:dyDescent="0.2">
      <c r="Q19078" s="92" t="s">
        <v>50</v>
      </c>
      <c r="BF19078" s="101" t="s">
        <v>58</v>
      </c>
      <c r="BK19078" s="98" t="s">
        <v>70</v>
      </c>
    </row>
    <row r="19079" spans="17:63" ht="29.25" customHeight="1" x14ac:dyDescent="0.2">
      <c r="Q19079" s="92" t="s">
        <v>50</v>
      </c>
      <c r="BF19079" s="101" t="s">
        <v>58</v>
      </c>
      <c r="BK19079" s="98" t="s">
        <v>70</v>
      </c>
    </row>
    <row r="19080" spans="17:63" ht="29.25" customHeight="1" x14ac:dyDescent="0.2">
      <c r="Q19080" s="92" t="s">
        <v>50</v>
      </c>
      <c r="BF19080" s="101" t="s">
        <v>58</v>
      </c>
      <c r="BK19080" s="98" t="s">
        <v>70</v>
      </c>
    </row>
    <row r="19081" spans="17:63" ht="29.25" customHeight="1" x14ac:dyDescent="0.2">
      <c r="Q19081" s="92" t="s">
        <v>50</v>
      </c>
      <c r="BF19081" s="101" t="s">
        <v>58</v>
      </c>
      <c r="BK19081" s="98" t="s">
        <v>70</v>
      </c>
    </row>
    <row r="19082" spans="17:63" ht="29.25" customHeight="1" x14ac:dyDescent="0.2">
      <c r="Q19082" s="92" t="s">
        <v>50</v>
      </c>
      <c r="BF19082" s="101" t="s">
        <v>58</v>
      </c>
      <c r="BK19082" s="98" t="s">
        <v>70</v>
      </c>
    </row>
    <row r="19083" spans="17:63" ht="29.25" customHeight="1" x14ac:dyDescent="0.2">
      <c r="Q19083" s="92" t="s">
        <v>50</v>
      </c>
      <c r="BF19083" s="101" t="s">
        <v>58</v>
      </c>
      <c r="BK19083" s="98" t="s">
        <v>70</v>
      </c>
    </row>
    <row r="19084" spans="17:63" ht="29.25" customHeight="1" x14ac:dyDescent="0.2">
      <c r="Q19084" s="92" t="s">
        <v>50</v>
      </c>
      <c r="BF19084" s="101" t="s">
        <v>58</v>
      </c>
      <c r="BK19084" s="98" t="s">
        <v>70</v>
      </c>
    </row>
    <row r="19085" spans="17:63" ht="29.25" customHeight="1" x14ac:dyDescent="0.2">
      <c r="Q19085" s="92" t="s">
        <v>50</v>
      </c>
      <c r="BF19085" s="101" t="s">
        <v>58</v>
      </c>
      <c r="BK19085" s="98" t="s">
        <v>70</v>
      </c>
    </row>
    <row r="19086" spans="17:63" ht="29.25" customHeight="1" x14ac:dyDescent="0.2">
      <c r="Q19086" s="92" t="s">
        <v>50</v>
      </c>
      <c r="BF19086" s="101" t="s">
        <v>58</v>
      </c>
      <c r="BK19086" s="98" t="s">
        <v>70</v>
      </c>
    </row>
    <row r="19087" spans="17:63" ht="29.25" customHeight="1" x14ac:dyDescent="0.2">
      <c r="Q19087" s="92" t="s">
        <v>50</v>
      </c>
      <c r="BF19087" s="101" t="s">
        <v>58</v>
      </c>
      <c r="BK19087" s="98" t="s">
        <v>70</v>
      </c>
    </row>
    <row r="19088" spans="17:63" ht="29.25" customHeight="1" x14ac:dyDescent="0.2">
      <c r="Q19088" s="92" t="s">
        <v>50</v>
      </c>
      <c r="BF19088" s="101" t="s">
        <v>58</v>
      </c>
      <c r="BK19088" s="98" t="s">
        <v>70</v>
      </c>
    </row>
    <row r="19089" spans="17:63" ht="29.25" customHeight="1" x14ac:dyDescent="0.2">
      <c r="Q19089" s="92" t="s">
        <v>50</v>
      </c>
      <c r="BF19089" s="101" t="s">
        <v>58</v>
      </c>
      <c r="BK19089" s="98" t="s">
        <v>70</v>
      </c>
    </row>
    <row r="19090" spans="17:63" ht="29.25" customHeight="1" x14ac:dyDescent="0.2">
      <c r="Q19090" s="92" t="s">
        <v>50</v>
      </c>
      <c r="BF19090" s="101" t="s">
        <v>58</v>
      </c>
      <c r="BK19090" s="98" t="s">
        <v>70</v>
      </c>
    </row>
    <row r="19091" spans="17:63" ht="29.25" customHeight="1" x14ac:dyDescent="0.2">
      <c r="Q19091" s="92" t="s">
        <v>50</v>
      </c>
      <c r="BF19091" s="101" t="s">
        <v>58</v>
      </c>
      <c r="BK19091" s="98" t="s">
        <v>70</v>
      </c>
    </row>
    <row r="19092" spans="17:63" ht="29.25" customHeight="1" x14ac:dyDescent="0.2">
      <c r="Q19092" s="92" t="s">
        <v>50</v>
      </c>
      <c r="BF19092" s="101" t="s">
        <v>58</v>
      </c>
      <c r="BK19092" s="98" t="s">
        <v>70</v>
      </c>
    </row>
    <row r="19093" spans="17:63" ht="29.25" customHeight="1" x14ac:dyDescent="0.2">
      <c r="Q19093" s="92" t="s">
        <v>50</v>
      </c>
      <c r="BF19093" s="101" t="s">
        <v>58</v>
      </c>
      <c r="BK19093" s="98" t="s">
        <v>70</v>
      </c>
    </row>
    <row r="19094" spans="17:63" ht="29.25" customHeight="1" x14ac:dyDescent="0.2">
      <c r="Q19094" s="92" t="s">
        <v>50</v>
      </c>
      <c r="BF19094" s="101" t="s">
        <v>58</v>
      </c>
      <c r="BK19094" s="98" t="s">
        <v>70</v>
      </c>
    </row>
    <row r="19095" spans="17:63" ht="29.25" customHeight="1" x14ac:dyDescent="0.2">
      <c r="Q19095" s="92" t="s">
        <v>50</v>
      </c>
      <c r="BF19095" s="101" t="s">
        <v>58</v>
      </c>
      <c r="BK19095" s="98" t="s">
        <v>70</v>
      </c>
    </row>
    <row r="19096" spans="17:63" ht="29.25" customHeight="1" x14ac:dyDescent="0.2">
      <c r="Q19096" s="92" t="s">
        <v>50</v>
      </c>
      <c r="BF19096" s="101" t="s">
        <v>58</v>
      </c>
      <c r="BK19096" s="98" t="s">
        <v>70</v>
      </c>
    </row>
    <row r="19097" spans="17:63" ht="29.25" customHeight="1" x14ac:dyDescent="0.2">
      <c r="Q19097" s="92" t="s">
        <v>50</v>
      </c>
      <c r="BF19097" s="101" t="s">
        <v>58</v>
      </c>
      <c r="BK19097" s="98" t="s">
        <v>70</v>
      </c>
    </row>
    <row r="19098" spans="17:63" ht="29.25" customHeight="1" x14ac:dyDescent="0.2">
      <c r="Q19098" s="92" t="s">
        <v>50</v>
      </c>
      <c r="BF19098" s="101" t="s">
        <v>58</v>
      </c>
      <c r="BK19098" s="98" t="s">
        <v>70</v>
      </c>
    </row>
    <row r="19099" spans="17:63" ht="29.25" customHeight="1" x14ac:dyDescent="0.2">
      <c r="Q19099" s="92" t="s">
        <v>50</v>
      </c>
      <c r="BF19099" s="101" t="s">
        <v>58</v>
      </c>
      <c r="BK19099" s="98" t="s">
        <v>70</v>
      </c>
    </row>
    <row r="19100" spans="17:63" ht="29.25" customHeight="1" x14ac:dyDescent="0.2">
      <c r="Q19100" s="92" t="s">
        <v>50</v>
      </c>
      <c r="BF19100" s="101" t="s">
        <v>58</v>
      </c>
      <c r="BK19100" s="98" t="s">
        <v>70</v>
      </c>
    </row>
    <row r="19101" spans="17:63" ht="29.25" customHeight="1" x14ac:dyDescent="0.2">
      <c r="Q19101" s="92" t="s">
        <v>50</v>
      </c>
      <c r="BF19101" s="101" t="s">
        <v>58</v>
      </c>
      <c r="BK19101" s="98" t="s">
        <v>70</v>
      </c>
    </row>
    <row r="19102" spans="17:63" ht="29.25" customHeight="1" x14ac:dyDescent="0.2">
      <c r="Q19102" s="92" t="s">
        <v>50</v>
      </c>
      <c r="BF19102" s="101" t="s">
        <v>58</v>
      </c>
      <c r="BK19102" s="98" t="s">
        <v>70</v>
      </c>
    </row>
    <row r="19103" spans="17:63" ht="29.25" customHeight="1" x14ac:dyDescent="0.2">
      <c r="Q19103" s="92" t="s">
        <v>50</v>
      </c>
      <c r="BF19103" s="101" t="s">
        <v>58</v>
      </c>
      <c r="BK19103" s="98" t="s">
        <v>70</v>
      </c>
    </row>
    <row r="19104" spans="17:63" ht="29.25" customHeight="1" x14ac:dyDescent="0.2">
      <c r="Q19104" s="92" t="s">
        <v>50</v>
      </c>
      <c r="BF19104" s="101" t="s">
        <v>58</v>
      </c>
      <c r="BK19104" s="98" t="s">
        <v>70</v>
      </c>
    </row>
    <row r="19105" spans="17:63" ht="29.25" customHeight="1" x14ac:dyDescent="0.2">
      <c r="Q19105" s="92" t="s">
        <v>50</v>
      </c>
      <c r="BF19105" s="101" t="s">
        <v>58</v>
      </c>
      <c r="BK19105" s="98" t="s">
        <v>70</v>
      </c>
    </row>
    <row r="19106" spans="17:63" ht="29.25" customHeight="1" x14ac:dyDescent="0.2">
      <c r="Q19106" s="92" t="s">
        <v>50</v>
      </c>
      <c r="BF19106" s="101" t="s">
        <v>58</v>
      </c>
      <c r="BK19106" s="98" t="s">
        <v>70</v>
      </c>
    </row>
    <row r="19107" spans="17:63" ht="29.25" customHeight="1" x14ac:dyDescent="0.2">
      <c r="Q19107" s="92" t="s">
        <v>50</v>
      </c>
      <c r="BF19107" s="101" t="s">
        <v>58</v>
      </c>
      <c r="BK19107" s="98" t="s">
        <v>70</v>
      </c>
    </row>
    <row r="19108" spans="17:63" ht="29.25" customHeight="1" x14ac:dyDescent="0.2">
      <c r="Q19108" s="92" t="s">
        <v>50</v>
      </c>
      <c r="BF19108" s="101" t="s">
        <v>58</v>
      </c>
      <c r="BK19108" s="98" t="s">
        <v>70</v>
      </c>
    </row>
    <row r="19109" spans="17:63" ht="29.25" customHeight="1" x14ac:dyDescent="0.2">
      <c r="Q19109" s="92" t="s">
        <v>50</v>
      </c>
      <c r="BF19109" s="101" t="s">
        <v>58</v>
      </c>
      <c r="BK19109" s="98" t="s">
        <v>70</v>
      </c>
    </row>
    <row r="19110" spans="17:63" ht="29.25" customHeight="1" x14ac:dyDescent="0.2">
      <c r="Q19110" s="92" t="s">
        <v>50</v>
      </c>
      <c r="BF19110" s="101" t="s">
        <v>58</v>
      </c>
      <c r="BK19110" s="98" t="s">
        <v>70</v>
      </c>
    </row>
    <row r="19111" spans="17:63" ht="29.25" customHeight="1" x14ac:dyDescent="0.2">
      <c r="Q19111" s="92" t="s">
        <v>50</v>
      </c>
      <c r="BF19111" s="101" t="s">
        <v>58</v>
      </c>
      <c r="BK19111" s="98" t="s">
        <v>70</v>
      </c>
    </row>
    <row r="19112" spans="17:63" ht="29.25" customHeight="1" x14ac:dyDescent="0.2">
      <c r="Q19112" s="92" t="s">
        <v>50</v>
      </c>
      <c r="BF19112" s="101" t="s">
        <v>58</v>
      </c>
      <c r="BK19112" s="98" t="s">
        <v>70</v>
      </c>
    </row>
    <row r="19113" spans="17:63" ht="29.25" customHeight="1" x14ac:dyDescent="0.2">
      <c r="Q19113" s="92" t="s">
        <v>50</v>
      </c>
      <c r="BF19113" s="101" t="s">
        <v>58</v>
      </c>
      <c r="BK19113" s="98" t="s">
        <v>70</v>
      </c>
    </row>
    <row r="19114" spans="17:63" ht="29.25" customHeight="1" x14ac:dyDescent="0.2">
      <c r="Q19114" s="92" t="s">
        <v>50</v>
      </c>
      <c r="BF19114" s="101" t="s">
        <v>58</v>
      </c>
      <c r="BK19114" s="98" t="s">
        <v>70</v>
      </c>
    </row>
    <row r="19115" spans="17:63" ht="29.25" customHeight="1" x14ac:dyDescent="0.2">
      <c r="Q19115" s="92" t="s">
        <v>50</v>
      </c>
      <c r="BF19115" s="101" t="s">
        <v>58</v>
      </c>
      <c r="BK19115" s="98" t="s">
        <v>70</v>
      </c>
    </row>
    <row r="19116" spans="17:63" ht="29.25" customHeight="1" x14ac:dyDescent="0.2">
      <c r="Q19116" s="92" t="s">
        <v>50</v>
      </c>
      <c r="BF19116" s="101" t="s">
        <v>58</v>
      </c>
      <c r="BK19116" s="98" t="s">
        <v>70</v>
      </c>
    </row>
    <row r="19117" spans="17:63" ht="29.25" customHeight="1" x14ac:dyDescent="0.2">
      <c r="Q19117" s="92" t="s">
        <v>50</v>
      </c>
      <c r="BF19117" s="101" t="s">
        <v>58</v>
      </c>
      <c r="BK19117" s="98" t="s">
        <v>70</v>
      </c>
    </row>
    <row r="19118" spans="17:63" ht="29.25" customHeight="1" x14ac:dyDescent="0.2">
      <c r="Q19118" s="92" t="s">
        <v>50</v>
      </c>
      <c r="BF19118" s="101" t="s">
        <v>58</v>
      </c>
      <c r="BK19118" s="98" t="s">
        <v>70</v>
      </c>
    </row>
    <row r="19119" spans="17:63" ht="29.25" customHeight="1" x14ac:dyDescent="0.2">
      <c r="Q19119" s="92" t="s">
        <v>50</v>
      </c>
      <c r="BF19119" s="101" t="s">
        <v>58</v>
      </c>
      <c r="BK19119" s="98" t="s">
        <v>70</v>
      </c>
    </row>
    <row r="19120" spans="17:63" ht="29.25" customHeight="1" x14ac:dyDescent="0.2">
      <c r="Q19120" s="92" t="s">
        <v>50</v>
      </c>
      <c r="BF19120" s="101" t="s">
        <v>58</v>
      </c>
      <c r="BK19120" s="98" t="s">
        <v>70</v>
      </c>
    </row>
    <row r="19121" spans="17:63" ht="29.25" customHeight="1" x14ac:dyDescent="0.2">
      <c r="Q19121" s="92" t="s">
        <v>50</v>
      </c>
      <c r="BF19121" s="101" t="s">
        <v>58</v>
      </c>
      <c r="BK19121" s="98" t="s">
        <v>70</v>
      </c>
    </row>
    <row r="19122" spans="17:63" ht="29.25" customHeight="1" x14ac:dyDescent="0.2">
      <c r="Q19122" s="92" t="s">
        <v>50</v>
      </c>
      <c r="BF19122" s="101" t="s">
        <v>58</v>
      </c>
      <c r="BK19122" s="98" t="s">
        <v>70</v>
      </c>
    </row>
    <row r="19123" spans="17:63" ht="29.25" customHeight="1" x14ac:dyDescent="0.2">
      <c r="Q19123" s="92" t="s">
        <v>50</v>
      </c>
      <c r="BF19123" s="101" t="s">
        <v>58</v>
      </c>
      <c r="BK19123" s="98" t="s">
        <v>70</v>
      </c>
    </row>
    <row r="19124" spans="17:63" ht="29.25" customHeight="1" x14ac:dyDescent="0.2">
      <c r="Q19124" s="92" t="s">
        <v>50</v>
      </c>
      <c r="BF19124" s="101" t="s">
        <v>58</v>
      </c>
      <c r="BK19124" s="98" t="s">
        <v>70</v>
      </c>
    </row>
    <row r="19125" spans="17:63" ht="29.25" customHeight="1" x14ac:dyDescent="0.2">
      <c r="Q19125" s="92" t="s">
        <v>50</v>
      </c>
      <c r="BF19125" s="101" t="s">
        <v>58</v>
      </c>
      <c r="BK19125" s="98" t="s">
        <v>70</v>
      </c>
    </row>
    <row r="19126" spans="17:63" ht="29.25" customHeight="1" x14ac:dyDescent="0.2">
      <c r="Q19126" s="92" t="s">
        <v>50</v>
      </c>
      <c r="BF19126" s="101" t="s">
        <v>58</v>
      </c>
      <c r="BK19126" s="98" t="s">
        <v>70</v>
      </c>
    </row>
    <row r="19127" spans="17:63" ht="29.25" customHeight="1" x14ac:dyDescent="0.2">
      <c r="Q19127" s="92" t="s">
        <v>50</v>
      </c>
      <c r="BF19127" s="101" t="s">
        <v>58</v>
      </c>
      <c r="BK19127" s="98" t="s">
        <v>70</v>
      </c>
    </row>
    <row r="19128" spans="17:63" ht="29.25" customHeight="1" x14ac:dyDescent="0.2">
      <c r="Q19128" s="92" t="s">
        <v>50</v>
      </c>
      <c r="BF19128" s="101" t="s">
        <v>58</v>
      </c>
      <c r="BK19128" s="98" t="s">
        <v>70</v>
      </c>
    </row>
    <row r="19129" spans="17:63" ht="29.25" customHeight="1" x14ac:dyDescent="0.2">
      <c r="Q19129" s="92" t="s">
        <v>50</v>
      </c>
      <c r="BF19129" s="101" t="s">
        <v>58</v>
      </c>
      <c r="BK19129" s="98" t="s">
        <v>70</v>
      </c>
    </row>
    <row r="19130" spans="17:63" ht="29.25" customHeight="1" x14ac:dyDescent="0.2">
      <c r="Q19130" s="92" t="s">
        <v>50</v>
      </c>
      <c r="BF19130" s="101" t="s">
        <v>58</v>
      </c>
      <c r="BK19130" s="98" t="s">
        <v>70</v>
      </c>
    </row>
    <row r="19131" spans="17:63" ht="29.25" customHeight="1" x14ac:dyDescent="0.2">
      <c r="Q19131" s="92" t="s">
        <v>50</v>
      </c>
      <c r="BF19131" s="101" t="s">
        <v>58</v>
      </c>
      <c r="BK19131" s="98" t="s">
        <v>70</v>
      </c>
    </row>
    <row r="19132" spans="17:63" ht="29.25" customHeight="1" x14ac:dyDescent="0.2">
      <c r="Q19132" s="92" t="s">
        <v>50</v>
      </c>
      <c r="BF19132" s="101" t="s">
        <v>58</v>
      </c>
      <c r="BK19132" s="98" t="s">
        <v>70</v>
      </c>
    </row>
    <row r="19133" spans="17:63" ht="29.25" customHeight="1" x14ac:dyDescent="0.2">
      <c r="Q19133" s="92" t="s">
        <v>50</v>
      </c>
      <c r="BF19133" s="101" t="s">
        <v>58</v>
      </c>
      <c r="BK19133" s="98" t="s">
        <v>70</v>
      </c>
    </row>
    <row r="19134" spans="17:63" ht="29.25" customHeight="1" x14ac:dyDescent="0.2">
      <c r="Q19134" s="92" t="s">
        <v>50</v>
      </c>
      <c r="BF19134" s="101" t="s">
        <v>58</v>
      </c>
      <c r="BK19134" s="98" t="s">
        <v>70</v>
      </c>
    </row>
    <row r="19135" spans="17:63" ht="29.25" customHeight="1" x14ac:dyDescent="0.2">
      <c r="Q19135" s="92" t="s">
        <v>50</v>
      </c>
      <c r="BF19135" s="101" t="s">
        <v>58</v>
      </c>
      <c r="BK19135" s="98" t="s">
        <v>70</v>
      </c>
    </row>
    <row r="19136" spans="17:63" ht="29.25" customHeight="1" x14ac:dyDescent="0.2">
      <c r="Q19136" s="92" t="s">
        <v>50</v>
      </c>
      <c r="BF19136" s="101" t="s">
        <v>58</v>
      </c>
      <c r="BK19136" s="98" t="s">
        <v>70</v>
      </c>
    </row>
    <row r="19137" spans="17:63" ht="29.25" customHeight="1" x14ac:dyDescent="0.2">
      <c r="Q19137" s="92" t="s">
        <v>50</v>
      </c>
      <c r="BF19137" s="101" t="s">
        <v>58</v>
      </c>
      <c r="BK19137" s="98" t="s">
        <v>70</v>
      </c>
    </row>
    <row r="19138" spans="17:63" ht="29.25" customHeight="1" x14ac:dyDescent="0.2">
      <c r="Q19138" s="92" t="s">
        <v>50</v>
      </c>
      <c r="BF19138" s="101" t="s">
        <v>58</v>
      </c>
      <c r="BK19138" s="98" t="s">
        <v>70</v>
      </c>
    </row>
    <row r="19139" spans="17:63" ht="29.25" customHeight="1" x14ac:dyDescent="0.2">
      <c r="Q19139" s="92" t="s">
        <v>50</v>
      </c>
      <c r="BF19139" s="101" t="s">
        <v>58</v>
      </c>
      <c r="BK19139" s="98" t="s">
        <v>70</v>
      </c>
    </row>
    <row r="19140" spans="17:63" ht="29.25" customHeight="1" x14ac:dyDescent="0.2">
      <c r="Q19140" s="92" t="s">
        <v>50</v>
      </c>
      <c r="BF19140" s="101" t="s">
        <v>58</v>
      </c>
      <c r="BK19140" s="98" t="s">
        <v>70</v>
      </c>
    </row>
    <row r="19141" spans="17:63" ht="29.25" customHeight="1" x14ac:dyDescent="0.2">
      <c r="Q19141" s="92" t="s">
        <v>50</v>
      </c>
      <c r="BF19141" s="101" t="s">
        <v>58</v>
      </c>
      <c r="BK19141" s="98" t="s">
        <v>70</v>
      </c>
    </row>
    <row r="19142" spans="17:63" ht="29.25" customHeight="1" x14ac:dyDescent="0.2">
      <c r="Q19142" s="92" t="s">
        <v>50</v>
      </c>
      <c r="BF19142" s="101" t="s">
        <v>58</v>
      </c>
      <c r="BK19142" s="98" t="s">
        <v>70</v>
      </c>
    </row>
    <row r="19143" spans="17:63" ht="29.25" customHeight="1" x14ac:dyDescent="0.2">
      <c r="Q19143" s="92" t="s">
        <v>50</v>
      </c>
      <c r="BF19143" s="101" t="s">
        <v>58</v>
      </c>
      <c r="BK19143" s="98" t="s">
        <v>70</v>
      </c>
    </row>
    <row r="19144" spans="17:63" ht="29.25" customHeight="1" x14ac:dyDescent="0.2">
      <c r="Q19144" s="92" t="s">
        <v>50</v>
      </c>
      <c r="BF19144" s="101" t="s">
        <v>58</v>
      </c>
      <c r="BK19144" s="98" t="s">
        <v>70</v>
      </c>
    </row>
    <row r="19145" spans="17:63" ht="29.25" customHeight="1" x14ac:dyDescent="0.2">
      <c r="Q19145" s="92" t="s">
        <v>50</v>
      </c>
      <c r="BF19145" s="101" t="s">
        <v>58</v>
      </c>
      <c r="BK19145" s="98" t="s">
        <v>70</v>
      </c>
    </row>
    <row r="19146" spans="17:63" ht="29.25" customHeight="1" x14ac:dyDescent="0.2">
      <c r="Q19146" s="92" t="s">
        <v>50</v>
      </c>
      <c r="BF19146" s="101" t="s">
        <v>58</v>
      </c>
      <c r="BK19146" s="98" t="s">
        <v>70</v>
      </c>
    </row>
    <row r="19147" spans="17:63" ht="29.25" customHeight="1" x14ac:dyDescent="0.2">
      <c r="Q19147" s="92" t="s">
        <v>50</v>
      </c>
      <c r="BF19147" s="101" t="s">
        <v>58</v>
      </c>
      <c r="BK19147" s="98" t="s">
        <v>70</v>
      </c>
    </row>
    <row r="19148" spans="17:63" ht="29.25" customHeight="1" x14ac:dyDescent="0.2">
      <c r="Q19148" s="92" t="s">
        <v>50</v>
      </c>
      <c r="BF19148" s="101" t="s">
        <v>58</v>
      </c>
      <c r="BK19148" s="98" t="s">
        <v>70</v>
      </c>
    </row>
    <row r="19149" spans="17:63" ht="29.25" customHeight="1" x14ac:dyDescent="0.2">
      <c r="Q19149" s="92" t="s">
        <v>50</v>
      </c>
      <c r="BF19149" s="101" t="s">
        <v>58</v>
      </c>
      <c r="BK19149" s="98" t="s">
        <v>70</v>
      </c>
    </row>
    <row r="19150" spans="17:63" ht="29.25" customHeight="1" x14ac:dyDescent="0.2">
      <c r="Q19150" s="92" t="s">
        <v>50</v>
      </c>
      <c r="BF19150" s="101" t="s">
        <v>58</v>
      </c>
      <c r="BK19150" s="98" t="s">
        <v>70</v>
      </c>
    </row>
    <row r="19151" spans="17:63" ht="29.25" customHeight="1" x14ac:dyDescent="0.2">
      <c r="Q19151" s="92" t="s">
        <v>50</v>
      </c>
      <c r="BF19151" s="101" t="s">
        <v>58</v>
      </c>
      <c r="BK19151" s="98" t="s">
        <v>70</v>
      </c>
    </row>
    <row r="19152" spans="17:63" ht="29.25" customHeight="1" x14ac:dyDescent="0.2">
      <c r="Q19152" s="92" t="s">
        <v>50</v>
      </c>
      <c r="BF19152" s="101" t="s">
        <v>58</v>
      </c>
      <c r="BK19152" s="98" t="s">
        <v>70</v>
      </c>
    </row>
    <row r="19153" spans="17:63" ht="29.25" customHeight="1" x14ac:dyDescent="0.2">
      <c r="Q19153" s="92" t="s">
        <v>50</v>
      </c>
      <c r="BF19153" s="101" t="s">
        <v>58</v>
      </c>
      <c r="BK19153" s="98" t="s">
        <v>70</v>
      </c>
    </row>
    <row r="19154" spans="17:63" ht="29.25" customHeight="1" x14ac:dyDescent="0.2">
      <c r="Q19154" s="92" t="s">
        <v>50</v>
      </c>
      <c r="BF19154" s="101" t="s">
        <v>58</v>
      </c>
      <c r="BK19154" s="98" t="s">
        <v>70</v>
      </c>
    </row>
    <row r="19155" spans="17:63" ht="29.25" customHeight="1" x14ac:dyDescent="0.2">
      <c r="Q19155" s="92" t="s">
        <v>50</v>
      </c>
      <c r="BF19155" s="101" t="s">
        <v>58</v>
      </c>
      <c r="BK19155" s="98" t="s">
        <v>70</v>
      </c>
    </row>
    <row r="19156" spans="17:63" ht="29.25" customHeight="1" x14ac:dyDescent="0.2">
      <c r="Q19156" s="92" t="s">
        <v>50</v>
      </c>
      <c r="BF19156" s="101" t="s">
        <v>58</v>
      </c>
      <c r="BK19156" s="98" t="s">
        <v>70</v>
      </c>
    </row>
    <row r="19157" spans="17:63" ht="29.25" customHeight="1" x14ac:dyDescent="0.2">
      <c r="Q19157" s="92" t="s">
        <v>50</v>
      </c>
      <c r="BF19157" s="101" t="s">
        <v>58</v>
      </c>
      <c r="BK19157" s="98" t="s">
        <v>70</v>
      </c>
    </row>
    <row r="19158" spans="17:63" ht="29.25" customHeight="1" x14ac:dyDescent="0.2">
      <c r="Q19158" s="92" t="s">
        <v>50</v>
      </c>
      <c r="BF19158" s="101" t="s">
        <v>58</v>
      </c>
      <c r="BK19158" s="98" t="s">
        <v>70</v>
      </c>
    </row>
    <row r="19159" spans="17:63" ht="29.25" customHeight="1" x14ac:dyDescent="0.2">
      <c r="Q19159" s="92" t="s">
        <v>50</v>
      </c>
      <c r="BF19159" s="101" t="s">
        <v>58</v>
      </c>
      <c r="BK19159" s="98" t="s">
        <v>70</v>
      </c>
    </row>
    <row r="19160" spans="17:63" ht="29.25" customHeight="1" x14ac:dyDescent="0.2">
      <c r="Q19160" s="92" t="s">
        <v>50</v>
      </c>
      <c r="BF19160" s="101" t="s">
        <v>58</v>
      </c>
      <c r="BK19160" s="98" t="s">
        <v>70</v>
      </c>
    </row>
    <row r="19161" spans="17:63" ht="29.25" customHeight="1" x14ac:dyDescent="0.2">
      <c r="Q19161" s="92" t="s">
        <v>50</v>
      </c>
      <c r="BF19161" s="101" t="s">
        <v>58</v>
      </c>
      <c r="BK19161" s="98" t="s">
        <v>70</v>
      </c>
    </row>
    <row r="19162" spans="17:63" ht="29.25" customHeight="1" x14ac:dyDescent="0.2">
      <c r="Q19162" s="92" t="s">
        <v>50</v>
      </c>
      <c r="BF19162" s="101" t="s">
        <v>58</v>
      </c>
      <c r="BK19162" s="98" t="s">
        <v>70</v>
      </c>
    </row>
    <row r="19163" spans="17:63" ht="29.25" customHeight="1" x14ac:dyDescent="0.2">
      <c r="Q19163" s="92" t="s">
        <v>50</v>
      </c>
      <c r="BF19163" s="101" t="s">
        <v>58</v>
      </c>
      <c r="BK19163" s="98" t="s">
        <v>70</v>
      </c>
    </row>
    <row r="19164" spans="17:63" ht="29.25" customHeight="1" x14ac:dyDescent="0.2">
      <c r="Q19164" s="92" t="s">
        <v>50</v>
      </c>
      <c r="BF19164" s="101" t="s">
        <v>58</v>
      </c>
      <c r="BK19164" s="98" t="s">
        <v>70</v>
      </c>
    </row>
    <row r="19165" spans="17:63" ht="29.25" customHeight="1" x14ac:dyDescent="0.2">
      <c r="Q19165" s="92" t="s">
        <v>50</v>
      </c>
      <c r="BF19165" s="101" t="s">
        <v>58</v>
      </c>
      <c r="BK19165" s="98" t="s">
        <v>70</v>
      </c>
    </row>
    <row r="19166" spans="17:63" ht="29.25" customHeight="1" x14ac:dyDescent="0.2">
      <c r="Q19166" s="92" t="s">
        <v>50</v>
      </c>
      <c r="BF19166" s="101" t="s">
        <v>58</v>
      </c>
      <c r="BK19166" s="98" t="s">
        <v>70</v>
      </c>
    </row>
    <row r="19167" spans="17:63" ht="29.25" customHeight="1" x14ac:dyDescent="0.2">
      <c r="Q19167" s="92" t="s">
        <v>50</v>
      </c>
      <c r="BF19167" s="101" t="s">
        <v>58</v>
      </c>
      <c r="BK19167" s="98" t="s">
        <v>70</v>
      </c>
    </row>
    <row r="19168" spans="17:63" ht="29.25" customHeight="1" x14ac:dyDescent="0.2">
      <c r="Q19168" s="92" t="s">
        <v>50</v>
      </c>
      <c r="BF19168" s="101" t="s">
        <v>58</v>
      </c>
      <c r="BK19168" s="98" t="s">
        <v>70</v>
      </c>
    </row>
    <row r="19169" spans="17:63" ht="29.25" customHeight="1" x14ac:dyDescent="0.2">
      <c r="Q19169" s="92" t="s">
        <v>50</v>
      </c>
      <c r="BF19169" s="101" t="s">
        <v>58</v>
      </c>
      <c r="BK19169" s="98" t="s">
        <v>70</v>
      </c>
    </row>
    <row r="19170" spans="17:63" ht="29.25" customHeight="1" x14ac:dyDescent="0.2">
      <c r="Q19170" s="92" t="s">
        <v>50</v>
      </c>
      <c r="BF19170" s="101" t="s">
        <v>58</v>
      </c>
      <c r="BK19170" s="98" t="s">
        <v>70</v>
      </c>
    </row>
    <row r="19171" spans="17:63" ht="29.25" customHeight="1" x14ac:dyDescent="0.2">
      <c r="Q19171" s="92" t="s">
        <v>50</v>
      </c>
      <c r="BF19171" s="101" t="s">
        <v>58</v>
      </c>
      <c r="BK19171" s="98" t="s">
        <v>70</v>
      </c>
    </row>
    <row r="19172" spans="17:63" ht="29.25" customHeight="1" x14ac:dyDescent="0.2">
      <c r="Q19172" s="92" t="s">
        <v>50</v>
      </c>
      <c r="BF19172" s="101" t="s">
        <v>58</v>
      </c>
      <c r="BK19172" s="98" t="s">
        <v>70</v>
      </c>
    </row>
    <row r="19173" spans="17:63" ht="29.25" customHeight="1" x14ac:dyDescent="0.2">
      <c r="Q19173" s="92" t="s">
        <v>50</v>
      </c>
      <c r="BF19173" s="101" t="s">
        <v>58</v>
      </c>
      <c r="BK19173" s="98" t="s">
        <v>70</v>
      </c>
    </row>
    <row r="19174" spans="17:63" ht="29.25" customHeight="1" x14ac:dyDescent="0.2">
      <c r="Q19174" s="92" t="s">
        <v>50</v>
      </c>
      <c r="BF19174" s="101" t="s">
        <v>58</v>
      </c>
      <c r="BK19174" s="98" t="s">
        <v>70</v>
      </c>
    </row>
    <row r="19175" spans="17:63" ht="29.25" customHeight="1" x14ac:dyDescent="0.2">
      <c r="Q19175" s="92" t="s">
        <v>50</v>
      </c>
      <c r="BF19175" s="101" t="s">
        <v>58</v>
      </c>
      <c r="BK19175" s="98" t="s">
        <v>70</v>
      </c>
    </row>
    <row r="19176" spans="17:63" ht="29.25" customHeight="1" x14ac:dyDescent="0.2">
      <c r="Q19176" s="92" t="s">
        <v>50</v>
      </c>
      <c r="BF19176" s="101" t="s">
        <v>58</v>
      </c>
      <c r="BK19176" s="98" t="s">
        <v>70</v>
      </c>
    </row>
    <row r="19177" spans="17:63" ht="29.25" customHeight="1" x14ac:dyDescent="0.2">
      <c r="Q19177" s="92" t="s">
        <v>50</v>
      </c>
      <c r="BF19177" s="101" t="s">
        <v>58</v>
      </c>
      <c r="BK19177" s="98" t="s">
        <v>70</v>
      </c>
    </row>
    <row r="19178" spans="17:63" ht="29.25" customHeight="1" x14ac:dyDescent="0.2">
      <c r="Q19178" s="92" t="s">
        <v>50</v>
      </c>
      <c r="BF19178" s="101" t="s">
        <v>58</v>
      </c>
      <c r="BK19178" s="98" t="s">
        <v>70</v>
      </c>
    </row>
    <row r="19179" spans="17:63" ht="29.25" customHeight="1" x14ac:dyDescent="0.2">
      <c r="Q19179" s="92" t="s">
        <v>50</v>
      </c>
      <c r="BF19179" s="101" t="s">
        <v>58</v>
      </c>
      <c r="BK19179" s="98" t="s">
        <v>70</v>
      </c>
    </row>
    <row r="19180" spans="17:63" ht="29.25" customHeight="1" x14ac:dyDescent="0.2">
      <c r="Q19180" s="92" t="s">
        <v>50</v>
      </c>
      <c r="BF19180" s="101" t="s">
        <v>58</v>
      </c>
      <c r="BK19180" s="98" t="s">
        <v>70</v>
      </c>
    </row>
    <row r="19181" spans="17:63" ht="29.25" customHeight="1" x14ac:dyDescent="0.2">
      <c r="Q19181" s="92" t="s">
        <v>50</v>
      </c>
      <c r="BF19181" s="101" t="s">
        <v>58</v>
      </c>
      <c r="BK19181" s="98" t="s">
        <v>70</v>
      </c>
    </row>
    <row r="19182" spans="17:63" ht="29.25" customHeight="1" x14ac:dyDescent="0.2">
      <c r="Q19182" s="92" t="s">
        <v>50</v>
      </c>
      <c r="BF19182" s="101" t="s">
        <v>58</v>
      </c>
      <c r="BK19182" s="98" t="s">
        <v>70</v>
      </c>
    </row>
    <row r="19183" spans="17:63" ht="29.25" customHeight="1" x14ac:dyDescent="0.2">
      <c r="Q19183" s="92" t="s">
        <v>50</v>
      </c>
      <c r="BF19183" s="101" t="s">
        <v>58</v>
      </c>
      <c r="BK19183" s="98" t="s">
        <v>70</v>
      </c>
    </row>
    <row r="19184" spans="17:63" ht="29.25" customHeight="1" x14ac:dyDescent="0.2">
      <c r="Q19184" s="92" t="s">
        <v>50</v>
      </c>
      <c r="BF19184" s="101" t="s">
        <v>58</v>
      </c>
      <c r="BK19184" s="98" t="s">
        <v>70</v>
      </c>
    </row>
    <row r="19185" spans="17:63" ht="29.25" customHeight="1" x14ac:dyDescent="0.2">
      <c r="Q19185" s="92" t="s">
        <v>50</v>
      </c>
      <c r="BF19185" s="101" t="s">
        <v>58</v>
      </c>
      <c r="BK19185" s="98" t="s">
        <v>70</v>
      </c>
    </row>
    <row r="19186" spans="17:63" ht="29.25" customHeight="1" x14ac:dyDescent="0.2">
      <c r="Q19186" s="92" t="s">
        <v>50</v>
      </c>
      <c r="BF19186" s="101" t="s">
        <v>58</v>
      </c>
      <c r="BK19186" s="98" t="s">
        <v>70</v>
      </c>
    </row>
    <row r="19187" spans="17:63" ht="29.25" customHeight="1" x14ac:dyDescent="0.2">
      <c r="Q19187" s="92" t="s">
        <v>50</v>
      </c>
      <c r="BF19187" s="101" t="s">
        <v>58</v>
      </c>
      <c r="BK19187" s="98" t="s">
        <v>70</v>
      </c>
    </row>
    <row r="19188" spans="17:63" ht="29.25" customHeight="1" x14ac:dyDescent="0.2">
      <c r="Q19188" s="92" t="s">
        <v>50</v>
      </c>
      <c r="BF19188" s="101" t="s">
        <v>58</v>
      </c>
      <c r="BK19188" s="98" t="s">
        <v>70</v>
      </c>
    </row>
    <row r="19189" spans="17:63" ht="29.25" customHeight="1" x14ac:dyDescent="0.2">
      <c r="Q19189" s="92" t="s">
        <v>50</v>
      </c>
      <c r="BF19189" s="101" t="s">
        <v>58</v>
      </c>
      <c r="BK19189" s="98" t="s">
        <v>70</v>
      </c>
    </row>
    <row r="19190" spans="17:63" ht="29.25" customHeight="1" x14ac:dyDescent="0.2">
      <c r="Q19190" s="92" t="s">
        <v>50</v>
      </c>
      <c r="BF19190" s="101" t="s">
        <v>58</v>
      </c>
      <c r="BK19190" s="98" t="s">
        <v>70</v>
      </c>
    </row>
    <row r="19191" spans="17:63" ht="29.25" customHeight="1" x14ac:dyDescent="0.2">
      <c r="Q19191" s="92" t="s">
        <v>50</v>
      </c>
      <c r="BF19191" s="101" t="s">
        <v>58</v>
      </c>
      <c r="BK19191" s="98" t="s">
        <v>70</v>
      </c>
    </row>
    <row r="19192" spans="17:63" ht="29.25" customHeight="1" x14ac:dyDescent="0.2">
      <c r="Q19192" s="92" t="s">
        <v>50</v>
      </c>
      <c r="BF19192" s="101" t="s">
        <v>58</v>
      </c>
      <c r="BK19192" s="98" t="s">
        <v>70</v>
      </c>
    </row>
    <row r="19193" spans="17:63" ht="29.25" customHeight="1" x14ac:dyDescent="0.2">
      <c r="Q19193" s="92" t="s">
        <v>50</v>
      </c>
      <c r="BF19193" s="101" t="s">
        <v>58</v>
      </c>
      <c r="BK19193" s="98" t="s">
        <v>70</v>
      </c>
    </row>
    <row r="19194" spans="17:63" ht="29.25" customHeight="1" x14ac:dyDescent="0.2">
      <c r="Q19194" s="92" t="s">
        <v>50</v>
      </c>
      <c r="BF19194" s="101" t="s">
        <v>58</v>
      </c>
      <c r="BK19194" s="98" t="s">
        <v>70</v>
      </c>
    </row>
    <row r="19195" spans="17:63" ht="29.25" customHeight="1" x14ac:dyDescent="0.2">
      <c r="Q19195" s="92" t="s">
        <v>50</v>
      </c>
      <c r="BF19195" s="101" t="s">
        <v>58</v>
      </c>
      <c r="BK19195" s="98" t="s">
        <v>70</v>
      </c>
    </row>
    <row r="19196" spans="17:63" ht="29.25" customHeight="1" x14ac:dyDescent="0.2">
      <c r="Q19196" s="92" t="s">
        <v>50</v>
      </c>
      <c r="BF19196" s="101" t="s">
        <v>58</v>
      </c>
      <c r="BK19196" s="98" t="s">
        <v>70</v>
      </c>
    </row>
    <row r="19197" spans="17:63" ht="29.25" customHeight="1" x14ac:dyDescent="0.2">
      <c r="Q19197" s="92" t="s">
        <v>50</v>
      </c>
      <c r="BF19197" s="101" t="s">
        <v>58</v>
      </c>
      <c r="BK19197" s="98" t="s">
        <v>70</v>
      </c>
    </row>
    <row r="19198" spans="17:63" ht="29.25" customHeight="1" x14ac:dyDescent="0.2">
      <c r="Q19198" s="92" t="s">
        <v>50</v>
      </c>
      <c r="BF19198" s="101" t="s">
        <v>58</v>
      </c>
      <c r="BK19198" s="98" t="s">
        <v>70</v>
      </c>
    </row>
    <row r="19199" spans="17:63" ht="29.25" customHeight="1" x14ac:dyDescent="0.2">
      <c r="Q19199" s="92" t="s">
        <v>50</v>
      </c>
      <c r="BF19199" s="101" t="s">
        <v>58</v>
      </c>
      <c r="BK19199" s="98" t="s">
        <v>70</v>
      </c>
    </row>
    <row r="19200" spans="17:63" ht="29.25" customHeight="1" x14ac:dyDescent="0.2">
      <c r="Q19200" s="92" t="s">
        <v>50</v>
      </c>
      <c r="BF19200" s="101" t="s">
        <v>58</v>
      </c>
      <c r="BK19200" s="98" t="s">
        <v>70</v>
      </c>
    </row>
    <row r="19201" spans="17:63" ht="29.25" customHeight="1" x14ac:dyDescent="0.2">
      <c r="Q19201" s="92" t="s">
        <v>50</v>
      </c>
      <c r="BF19201" s="101" t="s">
        <v>58</v>
      </c>
      <c r="BK19201" s="98" t="s">
        <v>70</v>
      </c>
    </row>
    <row r="19202" spans="17:63" ht="29.25" customHeight="1" x14ac:dyDescent="0.2">
      <c r="Q19202" s="92" t="s">
        <v>50</v>
      </c>
      <c r="BF19202" s="101" t="s">
        <v>58</v>
      </c>
      <c r="BK19202" s="98" t="s">
        <v>70</v>
      </c>
    </row>
    <row r="19203" spans="17:63" ht="29.25" customHeight="1" x14ac:dyDescent="0.2">
      <c r="Q19203" s="92" t="s">
        <v>50</v>
      </c>
      <c r="BF19203" s="101" t="s">
        <v>58</v>
      </c>
      <c r="BK19203" s="98" t="s">
        <v>70</v>
      </c>
    </row>
    <row r="19204" spans="17:63" ht="29.25" customHeight="1" x14ac:dyDescent="0.2">
      <c r="Q19204" s="92" t="s">
        <v>50</v>
      </c>
      <c r="BF19204" s="101" t="s">
        <v>58</v>
      </c>
      <c r="BK19204" s="98" t="s">
        <v>70</v>
      </c>
    </row>
    <row r="19205" spans="17:63" ht="29.25" customHeight="1" x14ac:dyDescent="0.2">
      <c r="Q19205" s="92" t="s">
        <v>50</v>
      </c>
      <c r="BF19205" s="101" t="s">
        <v>58</v>
      </c>
      <c r="BK19205" s="98" t="s">
        <v>70</v>
      </c>
    </row>
    <row r="19206" spans="17:63" ht="29.25" customHeight="1" x14ac:dyDescent="0.2">
      <c r="Q19206" s="92" t="s">
        <v>50</v>
      </c>
      <c r="BF19206" s="101" t="s">
        <v>58</v>
      </c>
      <c r="BK19206" s="98" t="s">
        <v>70</v>
      </c>
    </row>
    <row r="19207" spans="17:63" ht="29.25" customHeight="1" x14ac:dyDescent="0.2">
      <c r="Q19207" s="92" t="s">
        <v>50</v>
      </c>
      <c r="BF19207" s="101" t="s">
        <v>58</v>
      </c>
      <c r="BK19207" s="98" t="s">
        <v>70</v>
      </c>
    </row>
    <row r="19208" spans="17:63" ht="29.25" customHeight="1" x14ac:dyDescent="0.2">
      <c r="Q19208" s="92" t="s">
        <v>50</v>
      </c>
      <c r="BF19208" s="101" t="s">
        <v>58</v>
      </c>
      <c r="BK19208" s="98" t="s">
        <v>70</v>
      </c>
    </row>
    <row r="19209" spans="17:63" ht="29.25" customHeight="1" x14ac:dyDescent="0.2">
      <c r="Q19209" s="92" t="s">
        <v>50</v>
      </c>
      <c r="BF19209" s="101" t="s">
        <v>58</v>
      </c>
      <c r="BK19209" s="98" t="s">
        <v>70</v>
      </c>
    </row>
    <row r="19210" spans="17:63" ht="29.25" customHeight="1" x14ac:dyDescent="0.2">
      <c r="Q19210" s="92" t="s">
        <v>50</v>
      </c>
      <c r="BF19210" s="101" t="s">
        <v>58</v>
      </c>
      <c r="BK19210" s="98" t="s">
        <v>70</v>
      </c>
    </row>
    <row r="19211" spans="17:63" ht="29.25" customHeight="1" x14ac:dyDescent="0.2">
      <c r="Q19211" s="92" t="s">
        <v>50</v>
      </c>
      <c r="BF19211" s="101" t="s">
        <v>58</v>
      </c>
      <c r="BK19211" s="98" t="s">
        <v>70</v>
      </c>
    </row>
    <row r="19212" spans="17:63" ht="29.25" customHeight="1" x14ac:dyDescent="0.2">
      <c r="Q19212" s="92" t="s">
        <v>50</v>
      </c>
      <c r="BF19212" s="101" t="s">
        <v>58</v>
      </c>
      <c r="BK19212" s="98" t="s">
        <v>70</v>
      </c>
    </row>
    <row r="19213" spans="17:63" ht="29.25" customHeight="1" x14ac:dyDescent="0.2">
      <c r="Q19213" s="92" t="s">
        <v>50</v>
      </c>
      <c r="BF19213" s="101" t="s">
        <v>58</v>
      </c>
      <c r="BK19213" s="98" t="s">
        <v>70</v>
      </c>
    </row>
    <row r="19214" spans="17:63" ht="29.25" customHeight="1" x14ac:dyDescent="0.2">
      <c r="Q19214" s="92" t="s">
        <v>50</v>
      </c>
      <c r="BF19214" s="101" t="s">
        <v>58</v>
      </c>
      <c r="BK19214" s="98" t="s">
        <v>70</v>
      </c>
    </row>
    <row r="19215" spans="17:63" ht="29.25" customHeight="1" x14ac:dyDescent="0.2">
      <c r="Q19215" s="92" t="s">
        <v>50</v>
      </c>
      <c r="BF19215" s="101" t="s">
        <v>58</v>
      </c>
      <c r="BK19215" s="98" t="s">
        <v>70</v>
      </c>
    </row>
    <row r="19216" spans="17:63" ht="29.25" customHeight="1" x14ac:dyDescent="0.2">
      <c r="Q19216" s="92" t="s">
        <v>50</v>
      </c>
      <c r="BF19216" s="101" t="s">
        <v>58</v>
      </c>
      <c r="BK19216" s="98" t="s">
        <v>70</v>
      </c>
    </row>
    <row r="19217" spans="17:63" ht="29.25" customHeight="1" x14ac:dyDescent="0.2">
      <c r="Q19217" s="92" t="s">
        <v>50</v>
      </c>
      <c r="BF19217" s="101" t="s">
        <v>58</v>
      </c>
      <c r="BK19217" s="98" t="s">
        <v>70</v>
      </c>
    </row>
    <row r="19218" spans="17:63" ht="29.25" customHeight="1" x14ac:dyDescent="0.2">
      <c r="Q19218" s="92" t="s">
        <v>50</v>
      </c>
      <c r="BF19218" s="101" t="s">
        <v>58</v>
      </c>
      <c r="BK19218" s="98" t="s">
        <v>70</v>
      </c>
    </row>
    <row r="19219" spans="17:63" ht="29.25" customHeight="1" x14ac:dyDescent="0.2">
      <c r="Q19219" s="92" t="s">
        <v>50</v>
      </c>
      <c r="BF19219" s="101" t="s">
        <v>58</v>
      </c>
      <c r="BK19219" s="98" t="s">
        <v>70</v>
      </c>
    </row>
    <row r="19220" spans="17:63" ht="29.25" customHeight="1" x14ac:dyDescent="0.2">
      <c r="Q19220" s="92" t="s">
        <v>50</v>
      </c>
      <c r="BF19220" s="101" t="s">
        <v>58</v>
      </c>
      <c r="BK19220" s="98" t="s">
        <v>70</v>
      </c>
    </row>
    <row r="19221" spans="17:63" ht="29.25" customHeight="1" x14ac:dyDescent="0.2">
      <c r="Q19221" s="92" t="s">
        <v>50</v>
      </c>
      <c r="BF19221" s="101" t="s">
        <v>58</v>
      </c>
      <c r="BK19221" s="98" t="s">
        <v>70</v>
      </c>
    </row>
    <row r="19222" spans="17:63" ht="29.25" customHeight="1" x14ac:dyDescent="0.2">
      <c r="Q19222" s="92" t="s">
        <v>50</v>
      </c>
      <c r="BF19222" s="101" t="s">
        <v>58</v>
      </c>
      <c r="BK19222" s="98" t="s">
        <v>70</v>
      </c>
    </row>
    <row r="19223" spans="17:63" ht="29.25" customHeight="1" x14ac:dyDescent="0.2">
      <c r="Q19223" s="92" t="s">
        <v>50</v>
      </c>
      <c r="BF19223" s="101" t="s">
        <v>58</v>
      </c>
      <c r="BK19223" s="98" t="s">
        <v>70</v>
      </c>
    </row>
    <row r="19224" spans="17:63" ht="29.25" customHeight="1" x14ac:dyDescent="0.2">
      <c r="Q19224" s="92" t="s">
        <v>50</v>
      </c>
      <c r="BF19224" s="101" t="s">
        <v>58</v>
      </c>
      <c r="BK19224" s="98" t="s">
        <v>70</v>
      </c>
    </row>
    <row r="19225" spans="17:63" ht="29.25" customHeight="1" x14ac:dyDescent="0.2">
      <c r="Q19225" s="92" t="s">
        <v>50</v>
      </c>
      <c r="BF19225" s="101" t="s">
        <v>58</v>
      </c>
      <c r="BK19225" s="98" t="s">
        <v>70</v>
      </c>
    </row>
    <row r="19226" spans="17:63" ht="29.25" customHeight="1" x14ac:dyDescent="0.2">
      <c r="Q19226" s="92" t="s">
        <v>50</v>
      </c>
      <c r="BF19226" s="101" t="s">
        <v>58</v>
      </c>
      <c r="BK19226" s="98" t="s">
        <v>70</v>
      </c>
    </row>
    <row r="19227" spans="17:63" ht="29.25" customHeight="1" x14ac:dyDescent="0.2">
      <c r="Q19227" s="92" t="s">
        <v>50</v>
      </c>
      <c r="BF19227" s="101" t="s">
        <v>58</v>
      </c>
      <c r="BK19227" s="98" t="s">
        <v>70</v>
      </c>
    </row>
    <row r="19228" spans="17:63" ht="29.25" customHeight="1" x14ac:dyDescent="0.2">
      <c r="Q19228" s="92" t="s">
        <v>50</v>
      </c>
      <c r="BF19228" s="101" t="s">
        <v>58</v>
      </c>
      <c r="BK19228" s="98" t="s">
        <v>70</v>
      </c>
    </row>
    <row r="19229" spans="17:63" ht="29.25" customHeight="1" x14ac:dyDescent="0.2">
      <c r="Q19229" s="92" t="s">
        <v>50</v>
      </c>
      <c r="BF19229" s="101" t="s">
        <v>58</v>
      </c>
      <c r="BK19229" s="98" t="s">
        <v>70</v>
      </c>
    </row>
    <row r="19230" spans="17:63" ht="29.25" customHeight="1" x14ac:dyDescent="0.2">
      <c r="Q19230" s="92" t="s">
        <v>50</v>
      </c>
      <c r="BF19230" s="101" t="s">
        <v>58</v>
      </c>
      <c r="BK19230" s="98" t="s">
        <v>70</v>
      </c>
    </row>
    <row r="19231" spans="17:63" ht="29.25" customHeight="1" x14ac:dyDescent="0.2">
      <c r="Q19231" s="92" t="s">
        <v>50</v>
      </c>
      <c r="BF19231" s="101" t="s">
        <v>58</v>
      </c>
      <c r="BK19231" s="98" t="s">
        <v>70</v>
      </c>
    </row>
    <row r="19232" spans="17:63" ht="29.25" customHeight="1" x14ac:dyDescent="0.2">
      <c r="Q19232" s="92" t="s">
        <v>50</v>
      </c>
      <c r="BF19232" s="101" t="s">
        <v>58</v>
      </c>
      <c r="BK19232" s="98" t="s">
        <v>70</v>
      </c>
    </row>
    <row r="19233" spans="17:63" ht="29.25" customHeight="1" x14ac:dyDescent="0.2">
      <c r="Q19233" s="92" t="s">
        <v>50</v>
      </c>
      <c r="BF19233" s="101" t="s">
        <v>58</v>
      </c>
      <c r="BK19233" s="98" t="s">
        <v>70</v>
      </c>
    </row>
    <row r="19234" spans="17:63" ht="29.25" customHeight="1" x14ac:dyDescent="0.2">
      <c r="Q19234" s="92" t="s">
        <v>50</v>
      </c>
      <c r="BF19234" s="101" t="s">
        <v>58</v>
      </c>
      <c r="BK19234" s="98" t="s">
        <v>70</v>
      </c>
    </row>
    <row r="19235" spans="17:63" ht="29.25" customHeight="1" x14ac:dyDescent="0.2">
      <c r="Q19235" s="92" t="s">
        <v>50</v>
      </c>
      <c r="BF19235" s="101" t="s">
        <v>58</v>
      </c>
      <c r="BK19235" s="98" t="s">
        <v>70</v>
      </c>
    </row>
    <row r="19236" spans="17:63" ht="29.25" customHeight="1" x14ac:dyDescent="0.2">
      <c r="Q19236" s="92" t="s">
        <v>50</v>
      </c>
      <c r="BF19236" s="101" t="s">
        <v>58</v>
      </c>
      <c r="BK19236" s="98" t="s">
        <v>70</v>
      </c>
    </row>
    <row r="19237" spans="17:63" ht="29.25" customHeight="1" x14ac:dyDescent="0.2">
      <c r="Q19237" s="92" t="s">
        <v>50</v>
      </c>
      <c r="BF19237" s="101" t="s">
        <v>58</v>
      </c>
      <c r="BK19237" s="98" t="s">
        <v>70</v>
      </c>
    </row>
    <row r="19238" spans="17:63" ht="29.25" customHeight="1" x14ac:dyDescent="0.2">
      <c r="Q19238" s="92" t="s">
        <v>50</v>
      </c>
      <c r="BF19238" s="101" t="s">
        <v>58</v>
      </c>
      <c r="BK19238" s="98" t="s">
        <v>70</v>
      </c>
    </row>
    <row r="19239" spans="17:63" ht="29.25" customHeight="1" x14ac:dyDescent="0.2">
      <c r="Q19239" s="92" t="s">
        <v>50</v>
      </c>
      <c r="BF19239" s="101" t="s">
        <v>58</v>
      </c>
      <c r="BK19239" s="98" t="s">
        <v>70</v>
      </c>
    </row>
    <row r="19240" spans="17:63" ht="29.25" customHeight="1" x14ac:dyDescent="0.2">
      <c r="Q19240" s="92" t="s">
        <v>50</v>
      </c>
      <c r="BF19240" s="101" t="s">
        <v>58</v>
      </c>
      <c r="BK19240" s="98" t="s">
        <v>70</v>
      </c>
    </row>
    <row r="19241" spans="17:63" ht="29.25" customHeight="1" x14ac:dyDescent="0.2">
      <c r="Q19241" s="92" t="s">
        <v>50</v>
      </c>
      <c r="BF19241" s="101" t="s">
        <v>58</v>
      </c>
      <c r="BK19241" s="98" t="s">
        <v>70</v>
      </c>
    </row>
    <row r="19242" spans="17:63" ht="29.25" customHeight="1" x14ac:dyDescent="0.2">
      <c r="Q19242" s="92" t="s">
        <v>50</v>
      </c>
      <c r="BF19242" s="101" t="s">
        <v>58</v>
      </c>
      <c r="BK19242" s="98" t="s">
        <v>70</v>
      </c>
    </row>
    <row r="19243" spans="17:63" ht="29.25" customHeight="1" x14ac:dyDescent="0.2">
      <c r="Q19243" s="92" t="s">
        <v>50</v>
      </c>
      <c r="BF19243" s="101" t="s">
        <v>58</v>
      </c>
      <c r="BK19243" s="98" t="s">
        <v>70</v>
      </c>
    </row>
    <row r="19244" spans="17:63" ht="29.25" customHeight="1" x14ac:dyDescent="0.2">
      <c r="Q19244" s="92" t="s">
        <v>50</v>
      </c>
      <c r="BF19244" s="101" t="s">
        <v>58</v>
      </c>
      <c r="BK19244" s="98" t="s">
        <v>70</v>
      </c>
    </row>
    <row r="19245" spans="17:63" ht="29.25" customHeight="1" x14ac:dyDescent="0.2">
      <c r="Q19245" s="92" t="s">
        <v>50</v>
      </c>
      <c r="BF19245" s="101" t="s">
        <v>58</v>
      </c>
      <c r="BK19245" s="98" t="s">
        <v>70</v>
      </c>
    </row>
    <row r="19246" spans="17:63" ht="29.25" customHeight="1" x14ac:dyDescent="0.2">
      <c r="Q19246" s="92" t="s">
        <v>50</v>
      </c>
      <c r="BF19246" s="101" t="s">
        <v>58</v>
      </c>
      <c r="BK19246" s="98" t="s">
        <v>70</v>
      </c>
    </row>
    <row r="19247" spans="17:63" ht="29.25" customHeight="1" x14ac:dyDescent="0.2">
      <c r="Q19247" s="92" t="s">
        <v>50</v>
      </c>
      <c r="BF19247" s="101" t="s">
        <v>58</v>
      </c>
      <c r="BK19247" s="98" t="s">
        <v>70</v>
      </c>
    </row>
    <row r="19248" spans="17:63" ht="29.25" customHeight="1" x14ac:dyDescent="0.2">
      <c r="Q19248" s="92" t="s">
        <v>50</v>
      </c>
      <c r="BF19248" s="101" t="s">
        <v>58</v>
      </c>
      <c r="BK19248" s="98" t="s">
        <v>70</v>
      </c>
    </row>
    <row r="19249" spans="17:63" ht="29.25" customHeight="1" x14ac:dyDescent="0.2">
      <c r="Q19249" s="92" t="s">
        <v>50</v>
      </c>
      <c r="BF19249" s="101" t="s">
        <v>58</v>
      </c>
      <c r="BK19249" s="98" t="s">
        <v>70</v>
      </c>
    </row>
    <row r="19250" spans="17:63" ht="29.25" customHeight="1" x14ac:dyDescent="0.2">
      <c r="Q19250" s="92" t="s">
        <v>50</v>
      </c>
      <c r="BF19250" s="101" t="s">
        <v>58</v>
      </c>
      <c r="BK19250" s="98" t="s">
        <v>70</v>
      </c>
    </row>
    <row r="19251" spans="17:63" ht="29.25" customHeight="1" x14ac:dyDescent="0.2">
      <c r="Q19251" s="92" t="s">
        <v>50</v>
      </c>
      <c r="BF19251" s="101" t="s">
        <v>58</v>
      </c>
      <c r="BK19251" s="98" t="s">
        <v>70</v>
      </c>
    </row>
    <row r="19252" spans="17:63" ht="29.25" customHeight="1" x14ac:dyDescent="0.2">
      <c r="Q19252" s="92" t="s">
        <v>50</v>
      </c>
      <c r="BF19252" s="101" t="s">
        <v>58</v>
      </c>
      <c r="BK19252" s="98" t="s">
        <v>70</v>
      </c>
    </row>
    <row r="19253" spans="17:63" ht="29.25" customHeight="1" x14ac:dyDescent="0.2">
      <c r="Q19253" s="92" t="s">
        <v>50</v>
      </c>
      <c r="BF19253" s="101" t="s">
        <v>58</v>
      </c>
      <c r="BK19253" s="98" t="s">
        <v>70</v>
      </c>
    </row>
    <row r="19254" spans="17:63" ht="29.25" customHeight="1" x14ac:dyDescent="0.2">
      <c r="Q19254" s="92" t="s">
        <v>50</v>
      </c>
      <c r="BF19254" s="101" t="s">
        <v>58</v>
      </c>
      <c r="BK19254" s="98" t="s">
        <v>70</v>
      </c>
    </row>
    <row r="19255" spans="17:63" ht="29.25" customHeight="1" x14ac:dyDescent="0.2">
      <c r="Q19255" s="92" t="s">
        <v>50</v>
      </c>
      <c r="BF19255" s="101" t="s">
        <v>58</v>
      </c>
      <c r="BK19255" s="98" t="s">
        <v>70</v>
      </c>
    </row>
    <row r="19256" spans="17:63" ht="29.25" customHeight="1" x14ac:dyDescent="0.2">
      <c r="Q19256" s="92" t="s">
        <v>50</v>
      </c>
      <c r="BF19256" s="101" t="s">
        <v>58</v>
      </c>
      <c r="BK19256" s="98" t="s">
        <v>70</v>
      </c>
    </row>
    <row r="19257" spans="17:63" ht="29.25" customHeight="1" x14ac:dyDescent="0.2">
      <c r="Q19257" s="92" t="s">
        <v>50</v>
      </c>
      <c r="BF19257" s="101" t="s">
        <v>58</v>
      </c>
      <c r="BK19257" s="98" t="s">
        <v>70</v>
      </c>
    </row>
    <row r="19258" spans="17:63" ht="29.25" customHeight="1" x14ac:dyDescent="0.2">
      <c r="Q19258" s="92" t="s">
        <v>50</v>
      </c>
      <c r="BF19258" s="101" t="s">
        <v>58</v>
      </c>
      <c r="BK19258" s="98" t="s">
        <v>70</v>
      </c>
    </row>
    <row r="19259" spans="17:63" ht="29.25" customHeight="1" x14ac:dyDescent="0.2">
      <c r="Q19259" s="92" t="s">
        <v>50</v>
      </c>
      <c r="BF19259" s="101" t="s">
        <v>58</v>
      </c>
      <c r="BK19259" s="98" t="s">
        <v>70</v>
      </c>
    </row>
    <row r="19260" spans="17:63" ht="29.25" customHeight="1" x14ac:dyDescent="0.2">
      <c r="Q19260" s="92" t="s">
        <v>50</v>
      </c>
      <c r="BF19260" s="101" t="s">
        <v>58</v>
      </c>
      <c r="BK19260" s="98" t="s">
        <v>70</v>
      </c>
    </row>
    <row r="19261" spans="17:63" ht="29.25" customHeight="1" x14ac:dyDescent="0.2">
      <c r="Q19261" s="92" t="s">
        <v>50</v>
      </c>
      <c r="BF19261" s="101" t="s">
        <v>58</v>
      </c>
      <c r="BK19261" s="98" t="s">
        <v>70</v>
      </c>
    </row>
    <row r="19262" spans="17:63" ht="29.25" customHeight="1" x14ac:dyDescent="0.2">
      <c r="Q19262" s="92" t="s">
        <v>50</v>
      </c>
      <c r="BF19262" s="101" t="s">
        <v>58</v>
      </c>
      <c r="BK19262" s="98" t="s">
        <v>70</v>
      </c>
    </row>
    <row r="19263" spans="17:63" ht="29.25" customHeight="1" x14ac:dyDescent="0.2">
      <c r="Q19263" s="92" t="s">
        <v>50</v>
      </c>
      <c r="BF19263" s="101" t="s">
        <v>58</v>
      </c>
      <c r="BK19263" s="98" t="s">
        <v>70</v>
      </c>
    </row>
    <row r="19264" spans="17:63" ht="29.25" customHeight="1" x14ac:dyDescent="0.2">
      <c r="Q19264" s="92" t="s">
        <v>50</v>
      </c>
      <c r="BF19264" s="101" t="s">
        <v>58</v>
      </c>
      <c r="BK19264" s="98" t="s">
        <v>70</v>
      </c>
    </row>
    <row r="19265" spans="17:63" ht="29.25" customHeight="1" x14ac:dyDescent="0.2">
      <c r="Q19265" s="92" t="s">
        <v>50</v>
      </c>
      <c r="BF19265" s="101" t="s">
        <v>58</v>
      </c>
      <c r="BK19265" s="98" t="s">
        <v>70</v>
      </c>
    </row>
    <row r="19266" spans="17:63" ht="29.25" customHeight="1" x14ac:dyDescent="0.2">
      <c r="Q19266" s="92" t="s">
        <v>50</v>
      </c>
      <c r="BF19266" s="101" t="s">
        <v>58</v>
      </c>
      <c r="BK19266" s="98" t="s">
        <v>70</v>
      </c>
    </row>
    <row r="19267" spans="17:63" ht="29.25" customHeight="1" x14ac:dyDescent="0.2">
      <c r="Q19267" s="92" t="s">
        <v>50</v>
      </c>
      <c r="BF19267" s="101" t="s">
        <v>58</v>
      </c>
      <c r="BK19267" s="98" t="s">
        <v>70</v>
      </c>
    </row>
    <row r="19268" spans="17:63" ht="29.25" customHeight="1" x14ac:dyDescent="0.2">
      <c r="Q19268" s="92" t="s">
        <v>50</v>
      </c>
      <c r="BF19268" s="101" t="s">
        <v>58</v>
      </c>
      <c r="BK19268" s="98" t="s">
        <v>70</v>
      </c>
    </row>
    <row r="19269" spans="17:63" ht="29.25" customHeight="1" x14ac:dyDescent="0.2">
      <c r="Q19269" s="92" t="s">
        <v>50</v>
      </c>
      <c r="BF19269" s="101" t="s">
        <v>58</v>
      </c>
      <c r="BK19269" s="98" t="s">
        <v>70</v>
      </c>
    </row>
    <row r="19270" spans="17:63" ht="29.25" customHeight="1" x14ac:dyDescent="0.2">
      <c r="Q19270" s="92" t="s">
        <v>50</v>
      </c>
      <c r="BF19270" s="101" t="s">
        <v>58</v>
      </c>
      <c r="BK19270" s="98" t="s">
        <v>70</v>
      </c>
    </row>
    <row r="19271" spans="17:63" ht="29.25" customHeight="1" x14ac:dyDescent="0.2">
      <c r="Q19271" s="92" t="s">
        <v>50</v>
      </c>
      <c r="BF19271" s="101" t="s">
        <v>58</v>
      </c>
      <c r="BK19271" s="98" t="s">
        <v>70</v>
      </c>
    </row>
    <row r="19272" spans="17:63" ht="29.25" customHeight="1" x14ac:dyDescent="0.2">
      <c r="Q19272" s="92" t="s">
        <v>50</v>
      </c>
      <c r="BF19272" s="101" t="s">
        <v>58</v>
      </c>
      <c r="BK19272" s="98" t="s">
        <v>70</v>
      </c>
    </row>
    <row r="19273" spans="17:63" ht="29.25" customHeight="1" x14ac:dyDescent="0.2">
      <c r="Q19273" s="92" t="s">
        <v>50</v>
      </c>
      <c r="BF19273" s="101" t="s">
        <v>58</v>
      </c>
      <c r="BK19273" s="98" t="s">
        <v>70</v>
      </c>
    </row>
    <row r="19274" spans="17:63" ht="29.25" customHeight="1" x14ac:dyDescent="0.2">
      <c r="Q19274" s="92" t="s">
        <v>50</v>
      </c>
      <c r="BF19274" s="101" t="s">
        <v>58</v>
      </c>
      <c r="BK19274" s="98" t="s">
        <v>70</v>
      </c>
    </row>
    <row r="19275" spans="17:63" ht="29.25" customHeight="1" x14ac:dyDescent="0.2">
      <c r="Q19275" s="92" t="s">
        <v>50</v>
      </c>
      <c r="BF19275" s="101" t="s">
        <v>58</v>
      </c>
      <c r="BK19275" s="98" t="s">
        <v>70</v>
      </c>
    </row>
    <row r="19276" spans="17:63" ht="29.25" customHeight="1" x14ac:dyDescent="0.2">
      <c r="Q19276" s="92" t="s">
        <v>50</v>
      </c>
      <c r="BF19276" s="101" t="s">
        <v>58</v>
      </c>
      <c r="BK19276" s="98" t="s">
        <v>70</v>
      </c>
    </row>
    <row r="19277" spans="17:63" ht="29.25" customHeight="1" x14ac:dyDescent="0.2">
      <c r="Q19277" s="92" t="s">
        <v>50</v>
      </c>
      <c r="BF19277" s="101" t="s">
        <v>58</v>
      </c>
      <c r="BK19277" s="98" t="s">
        <v>70</v>
      </c>
    </row>
    <row r="19278" spans="17:63" ht="29.25" customHeight="1" x14ac:dyDescent="0.2">
      <c r="Q19278" s="92" t="s">
        <v>50</v>
      </c>
      <c r="BF19278" s="101" t="s">
        <v>58</v>
      </c>
      <c r="BK19278" s="98" t="s">
        <v>70</v>
      </c>
    </row>
    <row r="19279" spans="17:63" ht="29.25" customHeight="1" x14ac:dyDescent="0.2">
      <c r="Q19279" s="92" t="s">
        <v>50</v>
      </c>
      <c r="BF19279" s="101" t="s">
        <v>58</v>
      </c>
      <c r="BK19279" s="98" t="s">
        <v>70</v>
      </c>
    </row>
    <row r="19280" spans="17:63" ht="29.25" customHeight="1" x14ac:dyDescent="0.2">
      <c r="Q19280" s="92" t="s">
        <v>50</v>
      </c>
      <c r="BF19280" s="101" t="s">
        <v>58</v>
      </c>
      <c r="BK19280" s="98" t="s">
        <v>70</v>
      </c>
    </row>
    <row r="19281" spans="17:63" ht="29.25" customHeight="1" x14ac:dyDescent="0.2">
      <c r="Q19281" s="92" t="s">
        <v>50</v>
      </c>
      <c r="BF19281" s="101" t="s">
        <v>58</v>
      </c>
      <c r="BK19281" s="98" t="s">
        <v>70</v>
      </c>
    </row>
    <row r="19282" spans="17:63" ht="29.25" customHeight="1" x14ac:dyDescent="0.2">
      <c r="Q19282" s="92" t="s">
        <v>50</v>
      </c>
      <c r="BF19282" s="101" t="s">
        <v>58</v>
      </c>
      <c r="BK19282" s="98" t="s">
        <v>70</v>
      </c>
    </row>
    <row r="19283" spans="17:63" ht="29.25" customHeight="1" x14ac:dyDescent="0.2">
      <c r="Q19283" s="92" t="s">
        <v>50</v>
      </c>
      <c r="BF19283" s="101" t="s">
        <v>58</v>
      </c>
      <c r="BK19283" s="98" t="s">
        <v>70</v>
      </c>
    </row>
    <row r="19284" spans="17:63" ht="29.25" customHeight="1" x14ac:dyDescent="0.2">
      <c r="Q19284" s="92" t="s">
        <v>50</v>
      </c>
      <c r="BF19284" s="101" t="s">
        <v>58</v>
      </c>
      <c r="BK19284" s="98" t="s">
        <v>70</v>
      </c>
    </row>
    <row r="19285" spans="17:63" ht="29.25" customHeight="1" x14ac:dyDescent="0.2">
      <c r="Q19285" s="92" t="s">
        <v>50</v>
      </c>
      <c r="BF19285" s="101" t="s">
        <v>58</v>
      </c>
      <c r="BK19285" s="98" t="s">
        <v>70</v>
      </c>
    </row>
    <row r="19286" spans="17:63" ht="29.25" customHeight="1" x14ac:dyDescent="0.2">
      <c r="Q19286" s="92" t="s">
        <v>50</v>
      </c>
      <c r="BF19286" s="101" t="s">
        <v>58</v>
      </c>
      <c r="BK19286" s="98" t="s">
        <v>70</v>
      </c>
    </row>
    <row r="19287" spans="17:63" ht="29.25" customHeight="1" x14ac:dyDescent="0.2">
      <c r="Q19287" s="92" t="s">
        <v>50</v>
      </c>
      <c r="BF19287" s="101" t="s">
        <v>58</v>
      </c>
      <c r="BK19287" s="98" t="s">
        <v>70</v>
      </c>
    </row>
    <row r="19288" spans="17:63" ht="29.25" customHeight="1" x14ac:dyDescent="0.2">
      <c r="Q19288" s="92" t="s">
        <v>50</v>
      </c>
      <c r="BF19288" s="101" t="s">
        <v>58</v>
      </c>
      <c r="BK19288" s="98" t="s">
        <v>70</v>
      </c>
    </row>
    <row r="19289" spans="17:63" ht="29.25" customHeight="1" x14ac:dyDescent="0.2">
      <c r="Q19289" s="92" t="s">
        <v>50</v>
      </c>
      <c r="BF19289" s="101" t="s">
        <v>58</v>
      </c>
      <c r="BK19289" s="98" t="s">
        <v>70</v>
      </c>
    </row>
    <row r="19290" spans="17:63" ht="29.25" customHeight="1" x14ac:dyDescent="0.2">
      <c r="Q19290" s="92" t="s">
        <v>50</v>
      </c>
      <c r="BF19290" s="101" t="s">
        <v>58</v>
      </c>
      <c r="BK19290" s="98" t="s">
        <v>70</v>
      </c>
    </row>
    <row r="19291" spans="17:63" ht="29.25" customHeight="1" x14ac:dyDescent="0.2">
      <c r="Q19291" s="92" t="s">
        <v>50</v>
      </c>
      <c r="BF19291" s="101" t="s">
        <v>58</v>
      </c>
      <c r="BK19291" s="98" t="s">
        <v>70</v>
      </c>
    </row>
    <row r="19292" spans="17:63" ht="29.25" customHeight="1" x14ac:dyDescent="0.2">
      <c r="Q19292" s="92" t="s">
        <v>50</v>
      </c>
      <c r="BF19292" s="101" t="s">
        <v>58</v>
      </c>
      <c r="BK19292" s="98" t="s">
        <v>70</v>
      </c>
    </row>
    <row r="19293" spans="17:63" ht="29.25" customHeight="1" x14ac:dyDescent="0.2">
      <c r="Q19293" s="92" t="s">
        <v>50</v>
      </c>
      <c r="BF19293" s="101" t="s">
        <v>58</v>
      </c>
      <c r="BK19293" s="98" t="s">
        <v>70</v>
      </c>
    </row>
    <row r="19294" spans="17:63" ht="29.25" customHeight="1" x14ac:dyDescent="0.2">
      <c r="Q19294" s="92" t="s">
        <v>50</v>
      </c>
      <c r="BF19294" s="101" t="s">
        <v>58</v>
      </c>
      <c r="BK19294" s="98" t="s">
        <v>70</v>
      </c>
    </row>
    <row r="19295" spans="17:63" ht="29.25" customHeight="1" x14ac:dyDescent="0.2">
      <c r="Q19295" s="92" t="s">
        <v>50</v>
      </c>
      <c r="BF19295" s="101" t="s">
        <v>58</v>
      </c>
      <c r="BK19295" s="98" t="s">
        <v>70</v>
      </c>
    </row>
    <row r="19296" spans="17:63" ht="29.25" customHeight="1" x14ac:dyDescent="0.2">
      <c r="Q19296" s="92" t="s">
        <v>50</v>
      </c>
      <c r="BF19296" s="101" t="s">
        <v>58</v>
      </c>
      <c r="BK19296" s="98" t="s">
        <v>70</v>
      </c>
    </row>
    <row r="19297" spans="17:63" ht="29.25" customHeight="1" x14ac:dyDescent="0.2">
      <c r="Q19297" s="92" t="s">
        <v>50</v>
      </c>
      <c r="BF19297" s="101" t="s">
        <v>58</v>
      </c>
      <c r="BK19297" s="98" t="s">
        <v>70</v>
      </c>
    </row>
    <row r="19298" spans="17:63" ht="29.25" customHeight="1" x14ac:dyDescent="0.2">
      <c r="Q19298" s="92" t="s">
        <v>50</v>
      </c>
      <c r="BF19298" s="101" t="s">
        <v>58</v>
      </c>
      <c r="BK19298" s="98" t="s">
        <v>70</v>
      </c>
    </row>
    <row r="19299" spans="17:63" ht="29.25" customHeight="1" x14ac:dyDescent="0.2">
      <c r="Q19299" s="92" t="s">
        <v>50</v>
      </c>
      <c r="BF19299" s="101" t="s">
        <v>58</v>
      </c>
      <c r="BK19299" s="98" t="s">
        <v>70</v>
      </c>
    </row>
    <row r="19300" spans="17:63" ht="29.25" customHeight="1" x14ac:dyDescent="0.2">
      <c r="Q19300" s="92" t="s">
        <v>50</v>
      </c>
      <c r="BF19300" s="101" t="s">
        <v>58</v>
      </c>
      <c r="BK19300" s="98" t="s">
        <v>70</v>
      </c>
    </row>
    <row r="19301" spans="17:63" ht="29.25" customHeight="1" x14ac:dyDescent="0.2">
      <c r="Q19301" s="92" t="s">
        <v>50</v>
      </c>
      <c r="BF19301" s="101" t="s">
        <v>58</v>
      </c>
      <c r="BK19301" s="98" t="s">
        <v>70</v>
      </c>
    </row>
    <row r="19302" spans="17:63" ht="29.25" customHeight="1" x14ac:dyDescent="0.2">
      <c r="Q19302" s="92" t="s">
        <v>50</v>
      </c>
      <c r="BF19302" s="101" t="s">
        <v>58</v>
      </c>
      <c r="BK19302" s="98" t="s">
        <v>70</v>
      </c>
    </row>
    <row r="19303" spans="17:63" ht="29.25" customHeight="1" x14ac:dyDescent="0.2">
      <c r="Q19303" s="92" t="s">
        <v>50</v>
      </c>
      <c r="BF19303" s="101" t="s">
        <v>58</v>
      </c>
      <c r="BK19303" s="98" t="s">
        <v>70</v>
      </c>
    </row>
    <row r="19304" spans="17:63" ht="29.25" customHeight="1" x14ac:dyDescent="0.2">
      <c r="Q19304" s="92" t="s">
        <v>50</v>
      </c>
      <c r="BF19304" s="101" t="s">
        <v>58</v>
      </c>
      <c r="BK19304" s="98" t="s">
        <v>70</v>
      </c>
    </row>
    <row r="19305" spans="17:63" ht="29.25" customHeight="1" x14ac:dyDescent="0.2">
      <c r="Q19305" s="92" t="s">
        <v>50</v>
      </c>
      <c r="BF19305" s="101" t="s">
        <v>58</v>
      </c>
      <c r="BK19305" s="98" t="s">
        <v>70</v>
      </c>
    </row>
    <row r="19306" spans="17:63" ht="29.25" customHeight="1" x14ac:dyDescent="0.2">
      <c r="Q19306" s="92" t="s">
        <v>50</v>
      </c>
      <c r="BF19306" s="101" t="s">
        <v>58</v>
      </c>
      <c r="BK19306" s="98" t="s">
        <v>70</v>
      </c>
    </row>
    <row r="19307" spans="17:63" ht="29.25" customHeight="1" x14ac:dyDescent="0.2">
      <c r="Q19307" s="92" t="s">
        <v>50</v>
      </c>
      <c r="BF19307" s="101" t="s">
        <v>58</v>
      </c>
      <c r="BK19307" s="98" t="s">
        <v>70</v>
      </c>
    </row>
    <row r="19308" spans="17:63" ht="29.25" customHeight="1" x14ac:dyDescent="0.2">
      <c r="Q19308" s="92" t="s">
        <v>50</v>
      </c>
      <c r="BF19308" s="101" t="s">
        <v>58</v>
      </c>
      <c r="BK19308" s="98" t="s">
        <v>70</v>
      </c>
    </row>
    <row r="19309" spans="17:63" ht="29.25" customHeight="1" x14ac:dyDescent="0.2">
      <c r="Q19309" s="92" t="s">
        <v>50</v>
      </c>
      <c r="BF19309" s="101" t="s">
        <v>58</v>
      </c>
      <c r="BK19309" s="98" t="s">
        <v>70</v>
      </c>
    </row>
    <row r="19310" spans="17:63" ht="29.25" customHeight="1" x14ac:dyDescent="0.2">
      <c r="Q19310" s="92" t="s">
        <v>50</v>
      </c>
      <c r="BF19310" s="101" t="s">
        <v>58</v>
      </c>
      <c r="BK19310" s="98" t="s">
        <v>70</v>
      </c>
    </row>
    <row r="19311" spans="17:63" ht="29.25" customHeight="1" x14ac:dyDescent="0.2">
      <c r="Q19311" s="92" t="s">
        <v>50</v>
      </c>
      <c r="BF19311" s="101" t="s">
        <v>58</v>
      </c>
      <c r="BK19311" s="98" t="s">
        <v>70</v>
      </c>
    </row>
    <row r="19312" spans="17:63" ht="29.25" customHeight="1" x14ac:dyDescent="0.2">
      <c r="Q19312" s="92" t="s">
        <v>50</v>
      </c>
      <c r="BF19312" s="101" t="s">
        <v>58</v>
      </c>
      <c r="BK19312" s="98" t="s">
        <v>70</v>
      </c>
    </row>
    <row r="19313" spans="17:63" ht="29.25" customHeight="1" x14ac:dyDescent="0.2">
      <c r="Q19313" s="92" t="s">
        <v>50</v>
      </c>
      <c r="BF19313" s="101" t="s">
        <v>58</v>
      </c>
      <c r="BK19313" s="98" t="s">
        <v>70</v>
      </c>
    </row>
    <row r="19314" spans="17:63" ht="29.25" customHeight="1" x14ac:dyDescent="0.2">
      <c r="Q19314" s="92" t="s">
        <v>50</v>
      </c>
      <c r="BF19314" s="101" t="s">
        <v>58</v>
      </c>
      <c r="BK19314" s="98" t="s">
        <v>70</v>
      </c>
    </row>
    <row r="19315" spans="17:63" ht="29.25" customHeight="1" x14ac:dyDescent="0.2">
      <c r="Q19315" s="92" t="s">
        <v>50</v>
      </c>
      <c r="BF19315" s="101" t="s">
        <v>58</v>
      </c>
      <c r="BK19315" s="98" t="s">
        <v>70</v>
      </c>
    </row>
    <row r="19316" spans="17:63" ht="29.25" customHeight="1" x14ac:dyDescent="0.2">
      <c r="Q19316" s="92" t="s">
        <v>50</v>
      </c>
      <c r="BF19316" s="101" t="s">
        <v>58</v>
      </c>
      <c r="BK19316" s="98" t="s">
        <v>70</v>
      </c>
    </row>
    <row r="19317" spans="17:63" ht="29.25" customHeight="1" x14ac:dyDescent="0.2">
      <c r="Q19317" s="92" t="s">
        <v>50</v>
      </c>
      <c r="BF19317" s="101" t="s">
        <v>58</v>
      </c>
      <c r="BK19317" s="98" t="s">
        <v>70</v>
      </c>
    </row>
    <row r="19318" spans="17:63" ht="29.25" customHeight="1" x14ac:dyDescent="0.2">
      <c r="Q19318" s="92" t="s">
        <v>50</v>
      </c>
      <c r="BF19318" s="101" t="s">
        <v>58</v>
      </c>
      <c r="BK19318" s="98" t="s">
        <v>70</v>
      </c>
    </row>
    <row r="19319" spans="17:63" ht="29.25" customHeight="1" x14ac:dyDescent="0.2">
      <c r="Q19319" s="92" t="s">
        <v>50</v>
      </c>
      <c r="BF19319" s="101" t="s">
        <v>58</v>
      </c>
      <c r="BK19319" s="98" t="s">
        <v>70</v>
      </c>
    </row>
    <row r="19320" spans="17:63" ht="29.25" customHeight="1" x14ac:dyDescent="0.2">
      <c r="Q19320" s="92" t="s">
        <v>50</v>
      </c>
      <c r="BF19320" s="101" t="s">
        <v>58</v>
      </c>
      <c r="BK19320" s="98" t="s">
        <v>70</v>
      </c>
    </row>
    <row r="19321" spans="17:63" ht="29.25" customHeight="1" x14ac:dyDescent="0.2">
      <c r="Q19321" s="92" t="s">
        <v>50</v>
      </c>
      <c r="BF19321" s="101" t="s">
        <v>58</v>
      </c>
      <c r="BK19321" s="98" t="s">
        <v>70</v>
      </c>
    </row>
    <row r="19322" spans="17:63" ht="29.25" customHeight="1" x14ac:dyDescent="0.2">
      <c r="Q19322" s="92" t="s">
        <v>50</v>
      </c>
      <c r="BF19322" s="101" t="s">
        <v>58</v>
      </c>
      <c r="BK19322" s="98" t="s">
        <v>70</v>
      </c>
    </row>
    <row r="19323" spans="17:63" ht="29.25" customHeight="1" x14ac:dyDescent="0.2">
      <c r="Q19323" s="92" t="s">
        <v>50</v>
      </c>
      <c r="BF19323" s="101" t="s">
        <v>58</v>
      </c>
      <c r="BK19323" s="98" t="s">
        <v>70</v>
      </c>
    </row>
    <row r="19324" spans="17:63" ht="29.25" customHeight="1" x14ac:dyDescent="0.2">
      <c r="Q19324" s="92" t="s">
        <v>50</v>
      </c>
      <c r="BF19324" s="101" t="s">
        <v>58</v>
      </c>
      <c r="BK19324" s="98" t="s">
        <v>70</v>
      </c>
    </row>
    <row r="19325" spans="17:63" ht="29.25" customHeight="1" x14ac:dyDescent="0.2">
      <c r="Q19325" s="92" t="s">
        <v>50</v>
      </c>
      <c r="BF19325" s="101" t="s">
        <v>58</v>
      </c>
      <c r="BK19325" s="98" t="s">
        <v>70</v>
      </c>
    </row>
    <row r="19326" spans="17:63" ht="29.25" customHeight="1" x14ac:dyDescent="0.2">
      <c r="Q19326" s="92" t="s">
        <v>50</v>
      </c>
      <c r="BF19326" s="101" t="s">
        <v>58</v>
      </c>
      <c r="BK19326" s="98" t="s">
        <v>70</v>
      </c>
    </row>
    <row r="19327" spans="17:63" ht="29.25" customHeight="1" x14ac:dyDescent="0.2">
      <c r="Q19327" s="92" t="s">
        <v>50</v>
      </c>
      <c r="BF19327" s="101" t="s">
        <v>58</v>
      </c>
      <c r="BK19327" s="98" t="s">
        <v>70</v>
      </c>
    </row>
    <row r="19328" spans="17:63" ht="29.25" customHeight="1" x14ac:dyDescent="0.2">
      <c r="Q19328" s="92" t="s">
        <v>50</v>
      </c>
      <c r="BF19328" s="101" t="s">
        <v>58</v>
      </c>
      <c r="BK19328" s="98" t="s">
        <v>70</v>
      </c>
    </row>
    <row r="19329" spans="17:63" ht="29.25" customHeight="1" x14ac:dyDescent="0.2">
      <c r="Q19329" s="92" t="s">
        <v>50</v>
      </c>
      <c r="BF19329" s="101" t="s">
        <v>58</v>
      </c>
      <c r="BK19329" s="98" t="s">
        <v>70</v>
      </c>
    </row>
    <row r="19330" spans="17:63" ht="29.25" customHeight="1" x14ac:dyDescent="0.2">
      <c r="Q19330" s="92" t="s">
        <v>50</v>
      </c>
      <c r="BF19330" s="101" t="s">
        <v>58</v>
      </c>
      <c r="BK19330" s="98" t="s">
        <v>70</v>
      </c>
    </row>
    <row r="19331" spans="17:63" ht="29.25" customHeight="1" x14ac:dyDescent="0.2">
      <c r="Q19331" s="92" t="s">
        <v>50</v>
      </c>
      <c r="BF19331" s="101" t="s">
        <v>58</v>
      </c>
      <c r="BK19331" s="98" t="s">
        <v>70</v>
      </c>
    </row>
    <row r="19332" spans="17:63" ht="29.25" customHeight="1" x14ac:dyDescent="0.2">
      <c r="Q19332" s="92" t="s">
        <v>50</v>
      </c>
      <c r="BF19332" s="101" t="s">
        <v>58</v>
      </c>
      <c r="BK19332" s="98" t="s">
        <v>70</v>
      </c>
    </row>
    <row r="19333" spans="17:63" ht="29.25" customHeight="1" x14ac:dyDescent="0.2">
      <c r="Q19333" s="92" t="s">
        <v>50</v>
      </c>
      <c r="BF19333" s="101" t="s">
        <v>58</v>
      </c>
      <c r="BK19333" s="98" t="s">
        <v>70</v>
      </c>
    </row>
    <row r="19334" spans="17:63" ht="29.25" customHeight="1" x14ac:dyDescent="0.2">
      <c r="Q19334" s="92" t="s">
        <v>50</v>
      </c>
      <c r="BF19334" s="101" t="s">
        <v>58</v>
      </c>
      <c r="BK19334" s="98" t="s">
        <v>70</v>
      </c>
    </row>
    <row r="19335" spans="17:63" ht="29.25" customHeight="1" x14ac:dyDescent="0.2">
      <c r="Q19335" s="92" t="s">
        <v>50</v>
      </c>
      <c r="BF19335" s="101" t="s">
        <v>58</v>
      </c>
      <c r="BK19335" s="98" t="s">
        <v>70</v>
      </c>
    </row>
    <row r="19336" spans="17:63" ht="29.25" customHeight="1" x14ac:dyDescent="0.2">
      <c r="Q19336" s="92" t="s">
        <v>50</v>
      </c>
      <c r="BF19336" s="101" t="s">
        <v>58</v>
      </c>
      <c r="BK19336" s="98" t="s">
        <v>70</v>
      </c>
    </row>
    <row r="19337" spans="17:63" ht="29.25" customHeight="1" x14ac:dyDescent="0.2">
      <c r="Q19337" s="92" t="s">
        <v>50</v>
      </c>
      <c r="BF19337" s="101" t="s">
        <v>58</v>
      </c>
      <c r="BK19337" s="98" t="s">
        <v>70</v>
      </c>
    </row>
    <row r="19338" spans="17:63" ht="29.25" customHeight="1" x14ac:dyDescent="0.2">
      <c r="Q19338" s="92" t="s">
        <v>50</v>
      </c>
      <c r="BF19338" s="101" t="s">
        <v>58</v>
      </c>
      <c r="BK19338" s="98" t="s">
        <v>70</v>
      </c>
    </row>
    <row r="19339" spans="17:63" ht="29.25" customHeight="1" x14ac:dyDescent="0.2">
      <c r="Q19339" s="92" t="s">
        <v>50</v>
      </c>
      <c r="BF19339" s="101" t="s">
        <v>58</v>
      </c>
      <c r="BK19339" s="98" t="s">
        <v>70</v>
      </c>
    </row>
    <row r="19340" spans="17:63" ht="29.25" customHeight="1" x14ac:dyDescent="0.2">
      <c r="Q19340" s="92" t="s">
        <v>50</v>
      </c>
      <c r="BF19340" s="101" t="s">
        <v>58</v>
      </c>
      <c r="BK19340" s="98" t="s">
        <v>70</v>
      </c>
    </row>
    <row r="19341" spans="17:63" ht="29.25" customHeight="1" x14ac:dyDescent="0.2">
      <c r="Q19341" s="92" t="s">
        <v>50</v>
      </c>
      <c r="BF19341" s="101" t="s">
        <v>58</v>
      </c>
      <c r="BK19341" s="98" t="s">
        <v>70</v>
      </c>
    </row>
    <row r="19342" spans="17:63" ht="29.25" customHeight="1" x14ac:dyDescent="0.2">
      <c r="Q19342" s="92" t="s">
        <v>50</v>
      </c>
      <c r="BF19342" s="101" t="s">
        <v>58</v>
      </c>
      <c r="BK19342" s="98" t="s">
        <v>70</v>
      </c>
    </row>
    <row r="19343" spans="17:63" ht="29.25" customHeight="1" x14ac:dyDescent="0.2">
      <c r="Q19343" s="92" t="s">
        <v>50</v>
      </c>
      <c r="BF19343" s="101" t="s">
        <v>58</v>
      </c>
      <c r="BK19343" s="98" t="s">
        <v>70</v>
      </c>
    </row>
    <row r="19344" spans="17:63" ht="29.25" customHeight="1" x14ac:dyDescent="0.2">
      <c r="Q19344" s="92" t="s">
        <v>50</v>
      </c>
      <c r="BF19344" s="101" t="s">
        <v>58</v>
      </c>
      <c r="BK19344" s="98" t="s">
        <v>70</v>
      </c>
    </row>
    <row r="19345" spans="17:63" ht="29.25" customHeight="1" x14ac:dyDescent="0.2">
      <c r="Q19345" s="92" t="s">
        <v>50</v>
      </c>
      <c r="BF19345" s="101" t="s">
        <v>58</v>
      </c>
      <c r="BK19345" s="98" t="s">
        <v>70</v>
      </c>
    </row>
    <row r="19346" spans="17:63" ht="29.25" customHeight="1" x14ac:dyDescent="0.2">
      <c r="Q19346" s="92" t="s">
        <v>50</v>
      </c>
      <c r="BF19346" s="101" t="s">
        <v>58</v>
      </c>
      <c r="BK19346" s="98" t="s">
        <v>70</v>
      </c>
    </row>
    <row r="19347" spans="17:63" ht="29.25" customHeight="1" x14ac:dyDescent="0.2">
      <c r="Q19347" s="92" t="s">
        <v>50</v>
      </c>
      <c r="BF19347" s="101" t="s">
        <v>58</v>
      </c>
      <c r="BK19347" s="98" t="s">
        <v>70</v>
      </c>
    </row>
    <row r="19348" spans="17:63" ht="29.25" customHeight="1" x14ac:dyDescent="0.2">
      <c r="Q19348" s="92" t="s">
        <v>50</v>
      </c>
      <c r="BF19348" s="101" t="s">
        <v>58</v>
      </c>
      <c r="BK19348" s="98" t="s">
        <v>70</v>
      </c>
    </row>
    <row r="19349" spans="17:63" ht="29.25" customHeight="1" x14ac:dyDescent="0.2">
      <c r="Q19349" s="92" t="s">
        <v>50</v>
      </c>
      <c r="BF19349" s="101" t="s">
        <v>58</v>
      </c>
      <c r="BK19349" s="98" t="s">
        <v>70</v>
      </c>
    </row>
    <row r="19350" spans="17:63" ht="29.25" customHeight="1" x14ac:dyDescent="0.2">
      <c r="Q19350" s="92" t="s">
        <v>50</v>
      </c>
      <c r="BF19350" s="101" t="s">
        <v>58</v>
      </c>
      <c r="BK19350" s="98" t="s">
        <v>70</v>
      </c>
    </row>
    <row r="19351" spans="17:63" ht="29.25" customHeight="1" x14ac:dyDescent="0.2">
      <c r="Q19351" s="92" t="s">
        <v>50</v>
      </c>
      <c r="BF19351" s="101" t="s">
        <v>58</v>
      </c>
      <c r="BK19351" s="98" t="s">
        <v>70</v>
      </c>
    </row>
    <row r="19352" spans="17:63" ht="29.25" customHeight="1" x14ac:dyDescent="0.2">
      <c r="Q19352" s="92" t="s">
        <v>50</v>
      </c>
      <c r="BF19352" s="101" t="s">
        <v>58</v>
      </c>
      <c r="BK19352" s="98" t="s">
        <v>70</v>
      </c>
    </row>
    <row r="19353" spans="17:63" ht="29.25" customHeight="1" x14ac:dyDescent="0.2">
      <c r="Q19353" s="92" t="s">
        <v>50</v>
      </c>
      <c r="BF19353" s="101" t="s">
        <v>58</v>
      </c>
      <c r="BK19353" s="98" t="s">
        <v>70</v>
      </c>
    </row>
    <row r="19354" spans="17:63" ht="29.25" customHeight="1" x14ac:dyDescent="0.2">
      <c r="Q19354" s="92" t="s">
        <v>50</v>
      </c>
      <c r="BF19354" s="101" t="s">
        <v>58</v>
      </c>
      <c r="BK19354" s="98" t="s">
        <v>70</v>
      </c>
    </row>
    <row r="19355" spans="17:63" ht="29.25" customHeight="1" x14ac:dyDescent="0.2">
      <c r="Q19355" s="92" t="s">
        <v>50</v>
      </c>
      <c r="BF19355" s="101" t="s">
        <v>58</v>
      </c>
      <c r="BK19355" s="98" t="s">
        <v>70</v>
      </c>
    </row>
    <row r="19356" spans="17:63" ht="29.25" customHeight="1" x14ac:dyDescent="0.2">
      <c r="Q19356" s="92" t="s">
        <v>50</v>
      </c>
      <c r="BF19356" s="101" t="s">
        <v>58</v>
      </c>
      <c r="BK19356" s="98" t="s">
        <v>70</v>
      </c>
    </row>
    <row r="19357" spans="17:63" ht="29.25" customHeight="1" x14ac:dyDescent="0.2">
      <c r="Q19357" s="92" t="s">
        <v>50</v>
      </c>
      <c r="BF19357" s="101" t="s">
        <v>58</v>
      </c>
      <c r="BK19357" s="98" t="s">
        <v>70</v>
      </c>
    </row>
    <row r="19358" spans="17:63" ht="29.25" customHeight="1" x14ac:dyDescent="0.2">
      <c r="Q19358" s="92" t="s">
        <v>50</v>
      </c>
      <c r="BF19358" s="101" t="s">
        <v>58</v>
      </c>
      <c r="BK19358" s="98" t="s">
        <v>70</v>
      </c>
    </row>
    <row r="19359" spans="17:63" ht="29.25" customHeight="1" x14ac:dyDescent="0.2">
      <c r="Q19359" s="92" t="s">
        <v>50</v>
      </c>
      <c r="BF19359" s="101" t="s">
        <v>58</v>
      </c>
      <c r="BK19359" s="98" t="s">
        <v>70</v>
      </c>
    </row>
    <row r="19360" spans="17:63" ht="29.25" customHeight="1" x14ac:dyDescent="0.2">
      <c r="Q19360" s="92" t="s">
        <v>50</v>
      </c>
      <c r="BF19360" s="101" t="s">
        <v>58</v>
      </c>
      <c r="BK19360" s="98" t="s">
        <v>70</v>
      </c>
    </row>
    <row r="19361" spans="17:63" ht="29.25" customHeight="1" x14ac:dyDescent="0.2">
      <c r="Q19361" s="92" t="s">
        <v>50</v>
      </c>
      <c r="BF19361" s="101" t="s">
        <v>58</v>
      </c>
      <c r="BK19361" s="98" t="s">
        <v>70</v>
      </c>
    </row>
    <row r="19362" spans="17:63" ht="29.25" customHeight="1" x14ac:dyDescent="0.2">
      <c r="Q19362" s="92" t="s">
        <v>50</v>
      </c>
      <c r="BF19362" s="101" t="s">
        <v>58</v>
      </c>
      <c r="BK19362" s="98" t="s">
        <v>70</v>
      </c>
    </row>
    <row r="19363" spans="17:63" ht="29.25" customHeight="1" x14ac:dyDescent="0.2">
      <c r="Q19363" s="92" t="s">
        <v>50</v>
      </c>
      <c r="BF19363" s="101" t="s">
        <v>58</v>
      </c>
      <c r="BK19363" s="98" t="s">
        <v>70</v>
      </c>
    </row>
    <row r="19364" spans="17:63" ht="29.25" customHeight="1" x14ac:dyDescent="0.2">
      <c r="Q19364" s="92" t="s">
        <v>50</v>
      </c>
      <c r="BF19364" s="101" t="s">
        <v>58</v>
      </c>
      <c r="BK19364" s="98" t="s">
        <v>70</v>
      </c>
    </row>
    <row r="19365" spans="17:63" ht="29.25" customHeight="1" x14ac:dyDescent="0.2">
      <c r="Q19365" s="92" t="s">
        <v>50</v>
      </c>
      <c r="BF19365" s="101" t="s">
        <v>58</v>
      </c>
      <c r="BK19365" s="98" t="s">
        <v>70</v>
      </c>
    </row>
    <row r="19366" spans="17:63" ht="29.25" customHeight="1" x14ac:dyDescent="0.2">
      <c r="Q19366" s="92" t="s">
        <v>50</v>
      </c>
      <c r="BF19366" s="101" t="s">
        <v>58</v>
      </c>
      <c r="BK19366" s="98" t="s">
        <v>70</v>
      </c>
    </row>
    <row r="19367" spans="17:63" ht="29.25" customHeight="1" x14ac:dyDescent="0.2">
      <c r="Q19367" s="92" t="s">
        <v>50</v>
      </c>
      <c r="BF19367" s="101" t="s">
        <v>58</v>
      </c>
      <c r="BK19367" s="98" t="s">
        <v>70</v>
      </c>
    </row>
    <row r="19368" spans="17:63" ht="29.25" customHeight="1" x14ac:dyDescent="0.2">
      <c r="Q19368" s="92" t="s">
        <v>50</v>
      </c>
      <c r="BF19368" s="101" t="s">
        <v>58</v>
      </c>
      <c r="BK19368" s="98" t="s">
        <v>70</v>
      </c>
    </row>
    <row r="19369" spans="17:63" ht="29.25" customHeight="1" x14ac:dyDescent="0.2">
      <c r="Q19369" s="92" t="s">
        <v>50</v>
      </c>
      <c r="BF19369" s="101" t="s">
        <v>58</v>
      </c>
      <c r="BK19369" s="98" t="s">
        <v>70</v>
      </c>
    </row>
    <row r="19370" spans="17:63" ht="29.25" customHeight="1" x14ac:dyDescent="0.2">
      <c r="Q19370" s="92" t="s">
        <v>50</v>
      </c>
      <c r="BF19370" s="101" t="s">
        <v>58</v>
      </c>
      <c r="BK19370" s="98" t="s">
        <v>70</v>
      </c>
    </row>
    <row r="19371" spans="17:63" ht="29.25" customHeight="1" x14ac:dyDescent="0.2">
      <c r="Q19371" s="92" t="s">
        <v>50</v>
      </c>
      <c r="BF19371" s="101" t="s">
        <v>58</v>
      </c>
      <c r="BK19371" s="98" t="s">
        <v>70</v>
      </c>
    </row>
    <row r="19372" spans="17:63" ht="29.25" customHeight="1" x14ac:dyDescent="0.2">
      <c r="Q19372" s="92" t="s">
        <v>50</v>
      </c>
      <c r="BF19372" s="101" t="s">
        <v>58</v>
      </c>
      <c r="BK19372" s="98" t="s">
        <v>70</v>
      </c>
    </row>
    <row r="19373" spans="17:63" ht="29.25" customHeight="1" x14ac:dyDescent="0.2">
      <c r="Q19373" s="92" t="s">
        <v>50</v>
      </c>
      <c r="BF19373" s="101" t="s">
        <v>58</v>
      </c>
      <c r="BK19373" s="98" t="s">
        <v>70</v>
      </c>
    </row>
    <row r="19374" spans="17:63" ht="29.25" customHeight="1" x14ac:dyDescent="0.2">
      <c r="Q19374" s="92" t="s">
        <v>50</v>
      </c>
      <c r="BF19374" s="101" t="s">
        <v>58</v>
      </c>
      <c r="BK19374" s="98" t="s">
        <v>70</v>
      </c>
    </row>
    <row r="19375" spans="17:63" ht="29.25" customHeight="1" x14ac:dyDescent="0.2">
      <c r="Q19375" s="92" t="s">
        <v>50</v>
      </c>
      <c r="BF19375" s="101" t="s">
        <v>58</v>
      </c>
      <c r="BK19375" s="98" t="s">
        <v>70</v>
      </c>
    </row>
    <row r="19376" spans="17:63" ht="29.25" customHeight="1" x14ac:dyDescent="0.2">
      <c r="Q19376" s="92" t="s">
        <v>50</v>
      </c>
      <c r="BF19376" s="101" t="s">
        <v>58</v>
      </c>
      <c r="BK19376" s="98" t="s">
        <v>70</v>
      </c>
    </row>
    <row r="19377" spans="17:63" ht="29.25" customHeight="1" x14ac:dyDescent="0.2">
      <c r="Q19377" s="92" t="s">
        <v>50</v>
      </c>
      <c r="BF19377" s="101" t="s">
        <v>58</v>
      </c>
      <c r="BK19377" s="98" t="s">
        <v>70</v>
      </c>
    </row>
    <row r="19378" spans="17:63" ht="29.25" customHeight="1" x14ac:dyDescent="0.2">
      <c r="Q19378" s="92" t="s">
        <v>50</v>
      </c>
      <c r="BF19378" s="101" t="s">
        <v>58</v>
      </c>
      <c r="BK19378" s="98" t="s">
        <v>70</v>
      </c>
    </row>
    <row r="19379" spans="17:63" ht="29.25" customHeight="1" x14ac:dyDescent="0.2">
      <c r="Q19379" s="92" t="s">
        <v>50</v>
      </c>
      <c r="BF19379" s="101" t="s">
        <v>58</v>
      </c>
      <c r="BK19379" s="98" t="s">
        <v>70</v>
      </c>
    </row>
    <row r="19380" spans="17:63" ht="29.25" customHeight="1" x14ac:dyDescent="0.2">
      <c r="Q19380" s="92" t="s">
        <v>50</v>
      </c>
      <c r="BF19380" s="101" t="s">
        <v>58</v>
      </c>
      <c r="BK19380" s="98" t="s">
        <v>70</v>
      </c>
    </row>
    <row r="19381" spans="17:63" ht="29.25" customHeight="1" x14ac:dyDescent="0.2">
      <c r="Q19381" s="92" t="s">
        <v>50</v>
      </c>
      <c r="BF19381" s="101" t="s">
        <v>58</v>
      </c>
      <c r="BK19381" s="98" t="s">
        <v>70</v>
      </c>
    </row>
    <row r="19382" spans="17:63" ht="29.25" customHeight="1" x14ac:dyDescent="0.2">
      <c r="Q19382" s="92" t="s">
        <v>50</v>
      </c>
      <c r="BF19382" s="101" t="s">
        <v>58</v>
      </c>
      <c r="BK19382" s="98" t="s">
        <v>70</v>
      </c>
    </row>
    <row r="19383" spans="17:63" ht="29.25" customHeight="1" x14ac:dyDescent="0.2">
      <c r="Q19383" s="92" t="s">
        <v>50</v>
      </c>
      <c r="BF19383" s="101" t="s">
        <v>58</v>
      </c>
      <c r="BK19383" s="98" t="s">
        <v>70</v>
      </c>
    </row>
    <row r="19384" spans="17:63" ht="29.25" customHeight="1" x14ac:dyDescent="0.2">
      <c r="Q19384" s="92" t="s">
        <v>50</v>
      </c>
      <c r="BF19384" s="101" t="s">
        <v>58</v>
      </c>
      <c r="BK19384" s="98" t="s">
        <v>70</v>
      </c>
    </row>
    <row r="19385" spans="17:63" ht="29.25" customHeight="1" x14ac:dyDescent="0.2">
      <c r="Q19385" s="92" t="s">
        <v>50</v>
      </c>
      <c r="BF19385" s="101" t="s">
        <v>58</v>
      </c>
      <c r="BK19385" s="98" t="s">
        <v>70</v>
      </c>
    </row>
    <row r="19386" spans="17:63" ht="29.25" customHeight="1" x14ac:dyDescent="0.2">
      <c r="Q19386" s="92" t="s">
        <v>50</v>
      </c>
      <c r="BF19386" s="101" t="s">
        <v>58</v>
      </c>
      <c r="BK19386" s="98" t="s">
        <v>70</v>
      </c>
    </row>
    <row r="19387" spans="17:63" ht="29.25" customHeight="1" x14ac:dyDescent="0.2">
      <c r="Q19387" s="92" t="s">
        <v>50</v>
      </c>
      <c r="BF19387" s="101" t="s">
        <v>58</v>
      </c>
      <c r="BK19387" s="98" t="s">
        <v>70</v>
      </c>
    </row>
    <row r="19388" spans="17:63" ht="29.25" customHeight="1" x14ac:dyDescent="0.2">
      <c r="Q19388" s="92" t="s">
        <v>50</v>
      </c>
      <c r="BF19388" s="101" t="s">
        <v>58</v>
      </c>
      <c r="BK19388" s="98" t="s">
        <v>70</v>
      </c>
    </row>
    <row r="19389" spans="17:63" ht="29.25" customHeight="1" x14ac:dyDescent="0.2">
      <c r="Q19389" s="92" t="s">
        <v>50</v>
      </c>
      <c r="BF19389" s="101" t="s">
        <v>58</v>
      </c>
      <c r="BK19389" s="98" t="s">
        <v>70</v>
      </c>
    </row>
    <row r="19390" spans="17:63" ht="29.25" customHeight="1" x14ac:dyDescent="0.2">
      <c r="Q19390" s="92" t="s">
        <v>50</v>
      </c>
      <c r="BF19390" s="101" t="s">
        <v>58</v>
      </c>
      <c r="BK19390" s="98" t="s">
        <v>70</v>
      </c>
    </row>
    <row r="19391" spans="17:63" ht="29.25" customHeight="1" x14ac:dyDescent="0.2">
      <c r="Q19391" s="92" t="s">
        <v>50</v>
      </c>
      <c r="BF19391" s="101" t="s">
        <v>58</v>
      </c>
      <c r="BK19391" s="98" t="s">
        <v>70</v>
      </c>
    </row>
    <row r="19392" spans="17:63" ht="29.25" customHeight="1" x14ac:dyDescent="0.2">
      <c r="Q19392" s="92" t="s">
        <v>50</v>
      </c>
      <c r="BF19392" s="101" t="s">
        <v>58</v>
      </c>
      <c r="BK19392" s="98" t="s">
        <v>70</v>
      </c>
    </row>
    <row r="19393" spans="17:63" ht="29.25" customHeight="1" x14ac:dyDescent="0.2">
      <c r="Q19393" s="92" t="s">
        <v>50</v>
      </c>
      <c r="BF19393" s="101" t="s">
        <v>58</v>
      </c>
      <c r="BK19393" s="98" t="s">
        <v>70</v>
      </c>
    </row>
    <row r="19394" spans="17:63" ht="29.25" customHeight="1" x14ac:dyDescent="0.2">
      <c r="Q19394" s="92" t="s">
        <v>50</v>
      </c>
      <c r="BF19394" s="101" t="s">
        <v>58</v>
      </c>
      <c r="BK19394" s="98" t="s">
        <v>70</v>
      </c>
    </row>
    <row r="19395" spans="17:63" ht="29.25" customHeight="1" x14ac:dyDescent="0.2">
      <c r="Q19395" s="92" t="s">
        <v>50</v>
      </c>
      <c r="BF19395" s="101" t="s">
        <v>58</v>
      </c>
      <c r="BK19395" s="98" t="s">
        <v>70</v>
      </c>
    </row>
    <row r="19396" spans="17:63" ht="29.25" customHeight="1" x14ac:dyDescent="0.2">
      <c r="Q19396" s="92" t="s">
        <v>50</v>
      </c>
      <c r="BF19396" s="101" t="s">
        <v>58</v>
      </c>
      <c r="BK19396" s="98" t="s">
        <v>70</v>
      </c>
    </row>
    <row r="19397" spans="17:63" ht="29.25" customHeight="1" x14ac:dyDescent="0.2">
      <c r="Q19397" s="92" t="s">
        <v>50</v>
      </c>
      <c r="BF19397" s="101" t="s">
        <v>58</v>
      </c>
      <c r="BK19397" s="98" t="s">
        <v>70</v>
      </c>
    </row>
    <row r="19398" spans="17:63" ht="29.25" customHeight="1" x14ac:dyDescent="0.2">
      <c r="Q19398" s="92" t="s">
        <v>50</v>
      </c>
      <c r="BF19398" s="101" t="s">
        <v>58</v>
      </c>
      <c r="BK19398" s="98" t="s">
        <v>70</v>
      </c>
    </row>
    <row r="19399" spans="17:63" ht="29.25" customHeight="1" x14ac:dyDescent="0.2">
      <c r="Q19399" s="92" t="s">
        <v>50</v>
      </c>
      <c r="BF19399" s="101" t="s">
        <v>58</v>
      </c>
      <c r="BK19399" s="98" t="s">
        <v>70</v>
      </c>
    </row>
    <row r="19400" spans="17:63" ht="29.25" customHeight="1" x14ac:dyDescent="0.2">
      <c r="Q19400" s="92" t="s">
        <v>50</v>
      </c>
      <c r="BF19400" s="101" t="s">
        <v>58</v>
      </c>
      <c r="BK19400" s="98" t="s">
        <v>70</v>
      </c>
    </row>
    <row r="19401" spans="17:63" ht="29.25" customHeight="1" x14ac:dyDescent="0.2">
      <c r="Q19401" s="92" t="s">
        <v>50</v>
      </c>
      <c r="BF19401" s="101" t="s">
        <v>58</v>
      </c>
      <c r="BK19401" s="98" t="s">
        <v>70</v>
      </c>
    </row>
    <row r="19402" spans="17:63" ht="29.25" customHeight="1" x14ac:dyDescent="0.2">
      <c r="Q19402" s="92" t="s">
        <v>50</v>
      </c>
      <c r="BF19402" s="101" t="s">
        <v>58</v>
      </c>
      <c r="BK19402" s="98" t="s">
        <v>70</v>
      </c>
    </row>
    <row r="19403" spans="17:63" ht="29.25" customHeight="1" x14ac:dyDescent="0.2">
      <c r="Q19403" s="92" t="s">
        <v>50</v>
      </c>
      <c r="BF19403" s="101" t="s">
        <v>58</v>
      </c>
      <c r="BK19403" s="98" t="s">
        <v>70</v>
      </c>
    </row>
    <row r="19404" spans="17:63" ht="29.25" customHeight="1" x14ac:dyDescent="0.2">
      <c r="Q19404" s="92" t="s">
        <v>50</v>
      </c>
      <c r="BF19404" s="101" t="s">
        <v>58</v>
      </c>
      <c r="BK19404" s="98" t="s">
        <v>70</v>
      </c>
    </row>
    <row r="19405" spans="17:63" ht="29.25" customHeight="1" x14ac:dyDescent="0.2">
      <c r="Q19405" s="92" t="s">
        <v>50</v>
      </c>
      <c r="BF19405" s="101" t="s">
        <v>58</v>
      </c>
      <c r="BK19405" s="98" t="s">
        <v>70</v>
      </c>
    </row>
    <row r="19406" spans="17:63" ht="29.25" customHeight="1" x14ac:dyDescent="0.2">
      <c r="Q19406" s="92" t="s">
        <v>50</v>
      </c>
      <c r="BF19406" s="101" t="s">
        <v>58</v>
      </c>
      <c r="BK19406" s="98" t="s">
        <v>70</v>
      </c>
    </row>
    <row r="19407" spans="17:63" ht="29.25" customHeight="1" x14ac:dyDescent="0.2">
      <c r="Q19407" s="92" t="s">
        <v>50</v>
      </c>
      <c r="BF19407" s="101" t="s">
        <v>58</v>
      </c>
      <c r="BK19407" s="98" t="s">
        <v>70</v>
      </c>
    </row>
    <row r="19408" spans="17:63" ht="29.25" customHeight="1" x14ac:dyDescent="0.2">
      <c r="Q19408" s="92" t="s">
        <v>50</v>
      </c>
      <c r="BF19408" s="101" t="s">
        <v>58</v>
      </c>
      <c r="BK19408" s="98" t="s">
        <v>70</v>
      </c>
    </row>
    <row r="19409" spans="17:63" ht="29.25" customHeight="1" x14ac:dyDescent="0.2">
      <c r="Q19409" s="92" t="s">
        <v>50</v>
      </c>
      <c r="BF19409" s="101" t="s">
        <v>58</v>
      </c>
      <c r="BK19409" s="98" t="s">
        <v>70</v>
      </c>
    </row>
    <row r="19410" spans="17:63" ht="29.25" customHeight="1" x14ac:dyDescent="0.2">
      <c r="Q19410" s="92" t="s">
        <v>50</v>
      </c>
      <c r="BF19410" s="101" t="s">
        <v>58</v>
      </c>
      <c r="BK19410" s="98" t="s">
        <v>70</v>
      </c>
    </row>
    <row r="19411" spans="17:63" ht="29.25" customHeight="1" x14ac:dyDescent="0.2">
      <c r="Q19411" s="92" t="s">
        <v>50</v>
      </c>
      <c r="BF19411" s="101" t="s">
        <v>58</v>
      </c>
      <c r="BK19411" s="98" t="s">
        <v>70</v>
      </c>
    </row>
    <row r="19412" spans="17:63" ht="29.25" customHeight="1" x14ac:dyDescent="0.2">
      <c r="Q19412" s="92" t="s">
        <v>50</v>
      </c>
      <c r="BF19412" s="101" t="s">
        <v>58</v>
      </c>
      <c r="BK19412" s="98" t="s">
        <v>70</v>
      </c>
    </row>
    <row r="19413" spans="17:63" ht="29.25" customHeight="1" x14ac:dyDescent="0.2">
      <c r="Q19413" s="92" t="s">
        <v>50</v>
      </c>
      <c r="BF19413" s="101" t="s">
        <v>58</v>
      </c>
      <c r="BK19413" s="98" t="s">
        <v>70</v>
      </c>
    </row>
    <row r="19414" spans="17:63" ht="29.25" customHeight="1" x14ac:dyDescent="0.2">
      <c r="Q19414" s="92" t="s">
        <v>50</v>
      </c>
      <c r="BF19414" s="101" t="s">
        <v>58</v>
      </c>
      <c r="BK19414" s="98" t="s">
        <v>70</v>
      </c>
    </row>
    <row r="19415" spans="17:63" ht="29.25" customHeight="1" x14ac:dyDescent="0.2">
      <c r="Q19415" s="92" t="s">
        <v>50</v>
      </c>
      <c r="BF19415" s="101" t="s">
        <v>58</v>
      </c>
      <c r="BK19415" s="98" t="s">
        <v>70</v>
      </c>
    </row>
    <row r="19416" spans="17:63" ht="29.25" customHeight="1" x14ac:dyDescent="0.2">
      <c r="Q19416" s="92" t="s">
        <v>50</v>
      </c>
      <c r="BF19416" s="101" t="s">
        <v>58</v>
      </c>
      <c r="BK19416" s="98" t="s">
        <v>70</v>
      </c>
    </row>
    <row r="19417" spans="17:63" ht="29.25" customHeight="1" x14ac:dyDescent="0.2">
      <c r="Q19417" s="92" t="s">
        <v>50</v>
      </c>
      <c r="BF19417" s="101" t="s">
        <v>58</v>
      </c>
      <c r="BK19417" s="98" t="s">
        <v>70</v>
      </c>
    </row>
    <row r="19418" spans="17:63" ht="29.25" customHeight="1" x14ac:dyDescent="0.2">
      <c r="Q19418" s="92" t="s">
        <v>50</v>
      </c>
      <c r="BF19418" s="101" t="s">
        <v>58</v>
      </c>
      <c r="BK19418" s="98" t="s">
        <v>70</v>
      </c>
    </row>
    <row r="19419" spans="17:63" ht="29.25" customHeight="1" x14ac:dyDescent="0.2">
      <c r="Q19419" s="92" t="s">
        <v>50</v>
      </c>
      <c r="BF19419" s="101" t="s">
        <v>58</v>
      </c>
      <c r="BK19419" s="98" t="s">
        <v>70</v>
      </c>
    </row>
    <row r="19420" spans="17:63" ht="29.25" customHeight="1" x14ac:dyDescent="0.2">
      <c r="Q19420" s="92" t="s">
        <v>50</v>
      </c>
      <c r="BF19420" s="101" t="s">
        <v>58</v>
      </c>
      <c r="BK19420" s="98" t="s">
        <v>70</v>
      </c>
    </row>
    <row r="19421" spans="17:63" ht="29.25" customHeight="1" x14ac:dyDescent="0.2">
      <c r="Q19421" s="92" t="s">
        <v>50</v>
      </c>
      <c r="BF19421" s="101" t="s">
        <v>58</v>
      </c>
      <c r="BK19421" s="98" t="s">
        <v>70</v>
      </c>
    </row>
    <row r="19422" spans="17:63" ht="29.25" customHeight="1" x14ac:dyDescent="0.2">
      <c r="Q19422" s="92" t="s">
        <v>50</v>
      </c>
      <c r="BF19422" s="101" t="s">
        <v>58</v>
      </c>
      <c r="BK19422" s="98" t="s">
        <v>70</v>
      </c>
    </row>
    <row r="19423" spans="17:63" ht="29.25" customHeight="1" x14ac:dyDescent="0.2">
      <c r="Q19423" s="92" t="s">
        <v>50</v>
      </c>
      <c r="BF19423" s="101" t="s">
        <v>58</v>
      </c>
      <c r="BK19423" s="98" t="s">
        <v>70</v>
      </c>
    </row>
    <row r="19424" spans="17:63" ht="29.25" customHeight="1" x14ac:dyDescent="0.2">
      <c r="Q19424" s="92" t="s">
        <v>50</v>
      </c>
      <c r="BF19424" s="101" t="s">
        <v>58</v>
      </c>
      <c r="BK19424" s="98" t="s">
        <v>70</v>
      </c>
    </row>
    <row r="19425" spans="17:63" ht="29.25" customHeight="1" x14ac:dyDescent="0.2">
      <c r="Q19425" s="92" t="s">
        <v>50</v>
      </c>
      <c r="BF19425" s="101" t="s">
        <v>58</v>
      </c>
      <c r="BK19425" s="98" t="s">
        <v>70</v>
      </c>
    </row>
    <row r="19426" spans="17:63" ht="29.25" customHeight="1" x14ac:dyDescent="0.2">
      <c r="Q19426" s="92" t="s">
        <v>50</v>
      </c>
      <c r="BF19426" s="101" t="s">
        <v>58</v>
      </c>
      <c r="BK19426" s="98" t="s">
        <v>70</v>
      </c>
    </row>
    <row r="19427" spans="17:63" ht="29.25" customHeight="1" x14ac:dyDescent="0.2">
      <c r="Q19427" s="92" t="s">
        <v>50</v>
      </c>
      <c r="BF19427" s="101" t="s">
        <v>58</v>
      </c>
      <c r="BK19427" s="98" t="s">
        <v>70</v>
      </c>
    </row>
    <row r="19428" spans="17:63" ht="29.25" customHeight="1" x14ac:dyDescent="0.2">
      <c r="Q19428" s="92" t="s">
        <v>50</v>
      </c>
      <c r="BF19428" s="101" t="s">
        <v>58</v>
      </c>
      <c r="BK19428" s="98" t="s">
        <v>70</v>
      </c>
    </row>
    <row r="19429" spans="17:63" ht="29.25" customHeight="1" x14ac:dyDescent="0.2">
      <c r="Q19429" s="92" t="s">
        <v>50</v>
      </c>
      <c r="BF19429" s="101" t="s">
        <v>58</v>
      </c>
      <c r="BK19429" s="98" t="s">
        <v>70</v>
      </c>
    </row>
    <row r="19430" spans="17:63" ht="29.25" customHeight="1" x14ac:dyDescent="0.2">
      <c r="Q19430" s="92" t="s">
        <v>50</v>
      </c>
      <c r="BF19430" s="101" t="s">
        <v>58</v>
      </c>
      <c r="BK19430" s="98" t="s">
        <v>70</v>
      </c>
    </row>
    <row r="19431" spans="17:63" ht="29.25" customHeight="1" x14ac:dyDescent="0.2">
      <c r="Q19431" s="92" t="s">
        <v>50</v>
      </c>
      <c r="BF19431" s="101" t="s">
        <v>58</v>
      </c>
      <c r="BK19431" s="98" t="s">
        <v>70</v>
      </c>
    </row>
    <row r="19432" spans="17:63" ht="29.25" customHeight="1" x14ac:dyDescent="0.2">
      <c r="Q19432" s="92" t="s">
        <v>50</v>
      </c>
      <c r="BF19432" s="101" t="s">
        <v>58</v>
      </c>
      <c r="BK19432" s="98" t="s">
        <v>70</v>
      </c>
    </row>
    <row r="19433" spans="17:63" ht="29.25" customHeight="1" x14ac:dyDescent="0.2">
      <c r="Q19433" s="92" t="s">
        <v>50</v>
      </c>
      <c r="BF19433" s="101" t="s">
        <v>58</v>
      </c>
      <c r="BK19433" s="98" t="s">
        <v>70</v>
      </c>
    </row>
    <row r="19434" spans="17:63" ht="29.25" customHeight="1" x14ac:dyDescent="0.2">
      <c r="Q19434" s="92" t="s">
        <v>50</v>
      </c>
      <c r="BF19434" s="101" t="s">
        <v>58</v>
      </c>
      <c r="BK19434" s="98" t="s">
        <v>70</v>
      </c>
    </row>
    <row r="19435" spans="17:63" ht="29.25" customHeight="1" x14ac:dyDescent="0.2">
      <c r="Q19435" s="92" t="s">
        <v>50</v>
      </c>
      <c r="BF19435" s="101" t="s">
        <v>58</v>
      </c>
      <c r="BK19435" s="98" t="s">
        <v>70</v>
      </c>
    </row>
    <row r="19436" spans="17:63" ht="29.25" customHeight="1" x14ac:dyDescent="0.2">
      <c r="Q19436" s="92" t="s">
        <v>50</v>
      </c>
      <c r="BF19436" s="101" t="s">
        <v>58</v>
      </c>
      <c r="BK19436" s="98" t="s">
        <v>70</v>
      </c>
    </row>
    <row r="19437" spans="17:63" ht="29.25" customHeight="1" x14ac:dyDescent="0.2">
      <c r="Q19437" s="92" t="s">
        <v>50</v>
      </c>
      <c r="BF19437" s="101" t="s">
        <v>58</v>
      </c>
      <c r="BK19437" s="98" t="s">
        <v>70</v>
      </c>
    </row>
    <row r="19438" spans="17:63" ht="29.25" customHeight="1" x14ac:dyDescent="0.2">
      <c r="Q19438" s="92" t="s">
        <v>50</v>
      </c>
      <c r="BF19438" s="101" t="s">
        <v>58</v>
      </c>
      <c r="BK19438" s="98" t="s">
        <v>70</v>
      </c>
    </row>
    <row r="19439" spans="17:63" ht="29.25" customHeight="1" x14ac:dyDescent="0.2">
      <c r="Q19439" s="92" t="s">
        <v>50</v>
      </c>
      <c r="BF19439" s="101" t="s">
        <v>58</v>
      </c>
      <c r="BK19439" s="98" t="s">
        <v>70</v>
      </c>
    </row>
    <row r="19440" spans="17:63" ht="29.25" customHeight="1" x14ac:dyDescent="0.2">
      <c r="Q19440" s="92" t="s">
        <v>50</v>
      </c>
      <c r="BF19440" s="101" t="s">
        <v>58</v>
      </c>
      <c r="BK19440" s="98" t="s">
        <v>70</v>
      </c>
    </row>
    <row r="19441" spans="17:63" ht="29.25" customHeight="1" x14ac:dyDescent="0.2">
      <c r="Q19441" s="92" t="s">
        <v>50</v>
      </c>
      <c r="BF19441" s="101" t="s">
        <v>58</v>
      </c>
      <c r="BK19441" s="98" t="s">
        <v>70</v>
      </c>
    </row>
    <row r="19442" spans="17:63" ht="29.25" customHeight="1" x14ac:dyDescent="0.2">
      <c r="Q19442" s="92" t="s">
        <v>50</v>
      </c>
      <c r="BF19442" s="101" t="s">
        <v>58</v>
      </c>
      <c r="BK19442" s="98" t="s">
        <v>70</v>
      </c>
    </row>
    <row r="19443" spans="17:63" ht="29.25" customHeight="1" x14ac:dyDescent="0.2">
      <c r="Q19443" s="92" t="s">
        <v>50</v>
      </c>
      <c r="BF19443" s="101" t="s">
        <v>58</v>
      </c>
      <c r="BK19443" s="98" t="s">
        <v>70</v>
      </c>
    </row>
    <row r="19444" spans="17:63" ht="29.25" customHeight="1" x14ac:dyDescent="0.2">
      <c r="Q19444" s="92" t="s">
        <v>50</v>
      </c>
      <c r="BF19444" s="101" t="s">
        <v>58</v>
      </c>
      <c r="BK19444" s="98" t="s">
        <v>70</v>
      </c>
    </row>
    <row r="19445" spans="17:63" ht="29.25" customHeight="1" x14ac:dyDescent="0.2">
      <c r="Q19445" s="92" t="s">
        <v>50</v>
      </c>
      <c r="BF19445" s="101" t="s">
        <v>58</v>
      </c>
      <c r="BK19445" s="98" t="s">
        <v>70</v>
      </c>
    </row>
    <row r="19446" spans="17:63" ht="29.25" customHeight="1" x14ac:dyDescent="0.2">
      <c r="Q19446" s="92" t="s">
        <v>50</v>
      </c>
      <c r="BF19446" s="101" t="s">
        <v>58</v>
      </c>
      <c r="BK19446" s="98" t="s">
        <v>70</v>
      </c>
    </row>
    <row r="19447" spans="17:63" ht="29.25" customHeight="1" x14ac:dyDescent="0.2">
      <c r="Q19447" s="92" t="s">
        <v>50</v>
      </c>
      <c r="BF19447" s="101" t="s">
        <v>58</v>
      </c>
      <c r="BK19447" s="98" t="s">
        <v>70</v>
      </c>
    </row>
    <row r="19448" spans="17:63" ht="29.25" customHeight="1" x14ac:dyDescent="0.2">
      <c r="Q19448" s="92" t="s">
        <v>50</v>
      </c>
      <c r="BF19448" s="101" t="s">
        <v>58</v>
      </c>
      <c r="BK19448" s="98" t="s">
        <v>70</v>
      </c>
    </row>
    <row r="19449" spans="17:63" ht="29.25" customHeight="1" x14ac:dyDescent="0.2">
      <c r="Q19449" s="92" t="s">
        <v>50</v>
      </c>
      <c r="BF19449" s="101" t="s">
        <v>58</v>
      </c>
      <c r="BK19449" s="98" t="s">
        <v>70</v>
      </c>
    </row>
    <row r="19450" spans="17:63" ht="29.25" customHeight="1" x14ac:dyDescent="0.2">
      <c r="Q19450" s="92" t="s">
        <v>50</v>
      </c>
      <c r="BF19450" s="101" t="s">
        <v>58</v>
      </c>
      <c r="BK19450" s="98" t="s">
        <v>70</v>
      </c>
    </row>
    <row r="19451" spans="17:63" ht="29.25" customHeight="1" x14ac:dyDescent="0.2">
      <c r="Q19451" s="92" t="s">
        <v>50</v>
      </c>
      <c r="BF19451" s="101" t="s">
        <v>58</v>
      </c>
      <c r="BK19451" s="98" t="s">
        <v>70</v>
      </c>
    </row>
    <row r="19452" spans="17:63" ht="29.25" customHeight="1" x14ac:dyDescent="0.2">
      <c r="Q19452" s="92" t="s">
        <v>50</v>
      </c>
      <c r="BF19452" s="101" t="s">
        <v>58</v>
      </c>
      <c r="BK19452" s="98" t="s">
        <v>70</v>
      </c>
    </row>
    <row r="19453" spans="17:63" ht="29.25" customHeight="1" x14ac:dyDescent="0.2">
      <c r="Q19453" s="92" t="s">
        <v>50</v>
      </c>
      <c r="BF19453" s="101" t="s">
        <v>58</v>
      </c>
      <c r="BK19453" s="98" t="s">
        <v>70</v>
      </c>
    </row>
    <row r="19454" spans="17:63" ht="29.25" customHeight="1" x14ac:dyDescent="0.2">
      <c r="Q19454" s="92" t="s">
        <v>50</v>
      </c>
      <c r="BF19454" s="101" t="s">
        <v>58</v>
      </c>
      <c r="BK19454" s="98" t="s">
        <v>70</v>
      </c>
    </row>
    <row r="19455" spans="17:63" ht="29.25" customHeight="1" x14ac:dyDescent="0.2">
      <c r="Q19455" s="92" t="s">
        <v>50</v>
      </c>
      <c r="BF19455" s="101" t="s">
        <v>58</v>
      </c>
      <c r="BK19455" s="98" t="s">
        <v>70</v>
      </c>
    </row>
    <row r="19456" spans="17:63" ht="29.25" customHeight="1" x14ac:dyDescent="0.2">
      <c r="Q19456" s="92" t="s">
        <v>50</v>
      </c>
      <c r="BF19456" s="101" t="s">
        <v>58</v>
      </c>
      <c r="BK19456" s="98" t="s">
        <v>70</v>
      </c>
    </row>
    <row r="19457" spans="17:63" ht="29.25" customHeight="1" x14ac:dyDescent="0.2">
      <c r="Q19457" s="92" t="s">
        <v>50</v>
      </c>
      <c r="BF19457" s="101" t="s">
        <v>58</v>
      </c>
      <c r="BK19457" s="98" t="s">
        <v>70</v>
      </c>
    </row>
    <row r="19458" spans="17:63" ht="29.25" customHeight="1" x14ac:dyDescent="0.2">
      <c r="Q19458" s="92" t="s">
        <v>50</v>
      </c>
      <c r="BF19458" s="101" t="s">
        <v>58</v>
      </c>
      <c r="BK19458" s="98" t="s">
        <v>70</v>
      </c>
    </row>
    <row r="19459" spans="17:63" ht="29.25" customHeight="1" x14ac:dyDescent="0.2">
      <c r="Q19459" s="92" t="s">
        <v>50</v>
      </c>
      <c r="BF19459" s="101" t="s">
        <v>58</v>
      </c>
      <c r="BK19459" s="98" t="s">
        <v>70</v>
      </c>
    </row>
    <row r="19460" spans="17:63" ht="29.25" customHeight="1" x14ac:dyDescent="0.2">
      <c r="Q19460" s="92" t="s">
        <v>50</v>
      </c>
      <c r="BF19460" s="101" t="s">
        <v>58</v>
      </c>
      <c r="BK19460" s="98" t="s">
        <v>70</v>
      </c>
    </row>
    <row r="19461" spans="17:63" ht="29.25" customHeight="1" x14ac:dyDescent="0.2">
      <c r="Q19461" s="92" t="s">
        <v>50</v>
      </c>
      <c r="BF19461" s="101" t="s">
        <v>58</v>
      </c>
      <c r="BK19461" s="98" t="s">
        <v>70</v>
      </c>
    </row>
    <row r="19462" spans="17:63" ht="29.25" customHeight="1" x14ac:dyDescent="0.2">
      <c r="Q19462" s="92" t="s">
        <v>50</v>
      </c>
      <c r="BF19462" s="101" t="s">
        <v>58</v>
      </c>
      <c r="BK19462" s="98" t="s">
        <v>70</v>
      </c>
    </row>
    <row r="19463" spans="17:63" ht="29.25" customHeight="1" x14ac:dyDescent="0.2">
      <c r="Q19463" s="92" t="s">
        <v>50</v>
      </c>
      <c r="BF19463" s="101" t="s">
        <v>58</v>
      </c>
      <c r="BK19463" s="98" t="s">
        <v>70</v>
      </c>
    </row>
    <row r="19464" spans="17:63" ht="29.25" customHeight="1" x14ac:dyDescent="0.2">
      <c r="Q19464" s="92" t="s">
        <v>50</v>
      </c>
      <c r="BF19464" s="101" t="s">
        <v>58</v>
      </c>
      <c r="BK19464" s="98" t="s">
        <v>70</v>
      </c>
    </row>
    <row r="19465" spans="17:63" ht="29.25" customHeight="1" x14ac:dyDescent="0.2">
      <c r="Q19465" s="92" t="s">
        <v>50</v>
      </c>
      <c r="BF19465" s="101" t="s">
        <v>58</v>
      </c>
      <c r="BK19465" s="98" t="s">
        <v>70</v>
      </c>
    </row>
    <row r="19466" spans="17:63" ht="29.25" customHeight="1" x14ac:dyDescent="0.2">
      <c r="Q19466" s="92" t="s">
        <v>50</v>
      </c>
      <c r="BF19466" s="101" t="s">
        <v>58</v>
      </c>
      <c r="BK19466" s="98" t="s">
        <v>70</v>
      </c>
    </row>
    <row r="19467" spans="17:63" ht="29.25" customHeight="1" x14ac:dyDescent="0.2">
      <c r="Q19467" s="92" t="s">
        <v>50</v>
      </c>
      <c r="BF19467" s="101" t="s">
        <v>58</v>
      </c>
      <c r="BK19467" s="98" t="s">
        <v>70</v>
      </c>
    </row>
    <row r="19468" spans="17:63" ht="29.25" customHeight="1" x14ac:dyDescent="0.2">
      <c r="Q19468" s="92" t="s">
        <v>50</v>
      </c>
      <c r="BF19468" s="101" t="s">
        <v>58</v>
      </c>
      <c r="BK19468" s="98" t="s">
        <v>70</v>
      </c>
    </row>
    <row r="19469" spans="17:63" ht="29.25" customHeight="1" x14ac:dyDescent="0.2">
      <c r="Q19469" s="92" t="s">
        <v>50</v>
      </c>
      <c r="BF19469" s="101" t="s">
        <v>58</v>
      </c>
      <c r="BK19469" s="98" t="s">
        <v>70</v>
      </c>
    </row>
    <row r="19470" spans="17:63" ht="29.25" customHeight="1" x14ac:dyDescent="0.2">
      <c r="Q19470" s="92" t="s">
        <v>50</v>
      </c>
      <c r="BF19470" s="101" t="s">
        <v>58</v>
      </c>
      <c r="BK19470" s="98" t="s">
        <v>70</v>
      </c>
    </row>
    <row r="19471" spans="17:63" ht="29.25" customHeight="1" x14ac:dyDescent="0.2">
      <c r="Q19471" s="92" t="s">
        <v>50</v>
      </c>
      <c r="BF19471" s="101" t="s">
        <v>58</v>
      </c>
      <c r="BK19471" s="98" t="s">
        <v>70</v>
      </c>
    </row>
    <row r="19472" spans="17:63" ht="29.25" customHeight="1" x14ac:dyDescent="0.2">
      <c r="Q19472" s="92" t="s">
        <v>50</v>
      </c>
      <c r="BF19472" s="101" t="s">
        <v>58</v>
      </c>
      <c r="BK19472" s="98" t="s">
        <v>70</v>
      </c>
    </row>
    <row r="19473" spans="17:63" ht="29.25" customHeight="1" x14ac:dyDescent="0.2">
      <c r="Q19473" s="92" t="s">
        <v>50</v>
      </c>
      <c r="BF19473" s="101" t="s">
        <v>58</v>
      </c>
      <c r="BK19473" s="98" t="s">
        <v>70</v>
      </c>
    </row>
    <row r="19474" spans="17:63" ht="29.25" customHeight="1" x14ac:dyDescent="0.2">
      <c r="Q19474" s="92" t="s">
        <v>50</v>
      </c>
      <c r="BF19474" s="101" t="s">
        <v>58</v>
      </c>
      <c r="BK19474" s="98" t="s">
        <v>70</v>
      </c>
    </row>
    <row r="19475" spans="17:63" ht="29.25" customHeight="1" x14ac:dyDescent="0.2">
      <c r="Q19475" s="92" t="s">
        <v>50</v>
      </c>
      <c r="BF19475" s="101" t="s">
        <v>58</v>
      </c>
      <c r="BK19475" s="98" t="s">
        <v>70</v>
      </c>
    </row>
    <row r="19476" spans="17:63" ht="29.25" customHeight="1" x14ac:dyDescent="0.2">
      <c r="Q19476" s="92" t="s">
        <v>50</v>
      </c>
      <c r="BF19476" s="101" t="s">
        <v>58</v>
      </c>
      <c r="BK19476" s="98" t="s">
        <v>70</v>
      </c>
    </row>
    <row r="19477" spans="17:63" ht="29.25" customHeight="1" x14ac:dyDescent="0.2">
      <c r="Q19477" s="92" t="s">
        <v>50</v>
      </c>
      <c r="BF19477" s="101" t="s">
        <v>58</v>
      </c>
      <c r="BK19477" s="98" t="s">
        <v>70</v>
      </c>
    </row>
    <row r="19478" spans="17:63" ht="29.25" customHeight="1" x14ac:dyDescent="0.2">
      <c r="Q19478" s="92" t="s">
        <v>50</v>
      </c>
      <c r="BF19478" s="101" t="s">
        <v>58</v>
      </c>
      <c r="BK19478" s="98" t="s">
        <v>70</v>
      </c>
    </row>
    <row r="19479" spans="17:63" ht="29.25" customHeight="1" x14ac:dyDescent="0.2">
      <c r="Q19479" s="92" t="s">
        <v>50</v>
      </c>
      <c r="BF19479" s="101" t="s">
        <v>58</v>
      </c>
      <c r="BK19479" s="98" t="s">
        <v>70</v>
      </c>
    </row>
    <row r="19480" spans="17:63" ht="29.25" customHeight="1" x14ac:dyDescent="0.2">
      <c r="Q19480" s="92" t="s">
        <v>50</v>
      </c>
      <c r="BF19480" s="101" t="s">
        <v>58</v>
      </c>
      <c r="BK19480" s="98" t="s">
        <v>70</v>
      </c>
    </row>
    <row r="19481" spans="17:63" ht="29.25" customHeight="1" x14ac:dyDescent="0.2">
      <c r="Q19481" s="92" t="s">
        <v>50</v>
      </c>
      <c r="BF19481" s="101" t="s">
        <v>58</v>
      </c>
      <c r="BK19481" s="98" t="s">
        <v>70</v>
      </c>
    </row>
    <row r="19482" spans="17:63" ht="29.25" customHeight="1" x14ac:dyDescent="0.2">
      <c r="Q19482" s="92" t="s">
        <v>50</v>
      </c>
      <c r="BF19482" s="101" t="s">
        <v>58</v>
      </c>
      <c r="BK19482" s="98" t="s">
        <v>70</v>
      </c>
    </row>
    <row r="19483" spans="17:63" ht="29.25" customHeight="1" x14ac:dyDescent="0.2">
      <c r="Q19483" s="92" t="s">
        <v>50</v>
      </c>
      <c r="BF19483" s="101" t="s">
        <v>58</v>
      </c>
      <c r="BK19483" s="98" t="s">
        <v>70</v>
      </c>
    </row>
    <row r="19484" spans="17:63" ht="29.25" customHeight="1" x14ac:dyDescent="0.2">
      <c r="Q19484" s="92" t="s">
        <v>50</v>
      </c>
      <c r="BF19484" s="101" t="s">
        <v>58</v>
      </c>
      <c r="BK19484" s="98" t="s">
        <v>70</v>
      </c>
    </row>
    <row r="19485" spans="17:63" ht="29.25" customHeight="1" x14ac:dyDescent="0.2">
      <c r="Q19485" s="92" t="s">
        <v>50</v>
      </c>
      <c r="BF19485" s="101" t="s">
        <v>58</v>
      </c>
      <c r="BK19485" s="98" t="s">
        <v>70</v>
      </c>
    </row>
    <row r="19486" spans="17:63" ht="29.25" customHeight="1" x14ac:dyDescent="0.2">
      <c r="Q19486" s="92" t="s">
        <v>50</v>
      </c>
      <c r="BF19486" s="101" t="s">
        <v>58</v>
      </c>
      <c r="BK19486" s="98" t="s">
        <v>70</v>
      </c>
    </row>
    <row r="19487" spans="17:63" ht="29.25" customHeight="1" x14ac:dyDescent="0.2">
      <c r="Q19487" s="92" t="s">
        <v>50</v>
      </c>
      <c r="BF19487" s="101" t="s">
        <v>58</v>
      </c>
      <c r="BK19487" s="98" t="s">
        <v>70</v>
      </c>
    </row>
    <row r="19488" spans="17:63" ht="29.25" customHeight="1" x14ac:dyDescent="0.2">
      <c r="Q19488" s="92" t="s">
        <v>50</v>
      </c>
      <c r="BF19488" s="101" t="s">
        <v>58</v>
      </c>
      <c r="BK19488" s="98" t="s">
        <v>70</v>
      </c>
    </row>
    <row r="19489" spans="17:63" ht="29.25" customHeight="1" x14ac:dyDescent="0.2">
      <c r="Q19489" s="92" t="s">
        <v>50</v>
      </c>
      <c r="BF19489" s="101" t="s">
        <v>58</v>
      </c>
      <c r="BK19489" s="98" t="s">
        <v>70</v>
      </c>
    </row>
    <row r="19490" spans="17:63" ht="29.25" customHeight="1" x14ac:dyDescent="0.2">
      <c r="Q19490" s="92" t="s">
        <v>50</v>
      </c>
      <c r="BF19490" s="101" t="s">
        <v>58</v>
      </c>
      <c r="BK19490" s="98" t="s">
        <v>70</v>
      </c>
    </row>
    <row r="19491" spans="17:63" ht="29.25" customHeight="1" x14ac:dyDescent="0.2">
      <c r="Q19491" s="92" t="s">
        <v>50</v>
      </c>
      <c r="BF19491" s="101" t="s">
        <v>58</v>
      </c>
      <c r="BK19491" s="98" t="s">
        <v>70</v>
      </c>
    </row>
    <row r="19492" spans="17:63" ht="29.25" customHeight="1" x14ac:dyDescent="0.2">
      <c r="Q19492" s="92" t="s">
        <v>50</v>
      </c>
      <c r="BF19492" s="101" t="s">
        <v>58</v>
      </c>
      <c r="BK19492" s="98" t="s">
        <v>70</v>
      </c>
    </row>
    <row r="19493" spans="17:63" ht="29.25" customHeight="1" x14ac:dyDescent="0.2">
      <c r="Q19493" s="92" t="s">
        <v>50</v>
      </c>
      <c r="BF19493" s="101" t="s">
        <v>58</v>
      </c>
      <c r="BK19493" s="98" t="s">
        <v>70</v>
      </c>
    </row>
    <row r="19494" spans="17:63" ht="29.25" customHeight="1" x14ac:dyDescent="0.2">
      <c r="Q19494" s="92" t="s">
        <v>50</v>
      </c>
      <c r="BF19494" s="101" t="s">
        <v>58</v>
      </c>
      <c r="BK19494" s="98" t="s">
        <v>70</v>
      </c>
    </row>
    <row r="19495" spans="17:63" ht="29.25" customHeight="1" x14ac:dyDescent="0.2">
      <c r="Q19495" s="92" t="s">
        <v>50</v>
      </c>
      <c r="BF19495" s="101" t="s">
        <v>58</v>
      </c>
      <c r="BK19495" s="98" t="s">
        <v>70</v>
      </c>
    </row>
    <row r="19496" spans="17:63" ht="29.25" customHeight="1" x14ac:dyDescent="0.2">
      <c r="Q19496" s="92" t="s">
        <v>50</v>
      </c>
      <c r="BF19496" s="101" t="s">
        <v>58</v>
      </c>
      <c r="BK19496" s="98" t="s">
        <v>70</v>
      </c>
    </row>
    <row r="19497" spans="17:63" ht="29.25" customHeight="1" x14ac:dyDescent="0.2">
      <c r="Q19497" s="92" t="s">
        <v>50</v>
      </c>
      <c r="BF19497" s="101" t="s">
        <v>58</v>
      </c>
      <c r="BK19497" s="98" t="s">
        <v>70</v>
      </c>
    </row>
    <row r="19498" spans="17:63" ht="29.25" customHeight="1" x14ac:dyDescent="0.2">
      <c r="Q19498" s="92" t="s">
        <v>50</v>
      </c>
      <c r="BF19498" s="101" t="s">
        <v>58</v>
      </c>
      <c r="BK19498" s="98" t="s">
        <v>70</v>
      </c>
    </row>
    <row r="19499" spans="17:63" ht="29.25" customHeight="1" x14ac:dyDescent="0.2">
      <c r="Q19499" s="92" t="s">
        <v>50</v>
      </c>
      <c r="BF19499" s="101" t="s">
        <v>58</v>
      </c>
      <c r="BK19499" s="98" t="s">
        <v>70</v>
      </c>
    </row>
    <row r="19500" spans="17:63" ht="29.25" customHeight="1" x14ac:dyDescent="0.2">
      <c r="Q19500" s="92" t="s">
        <v>50</v>
      </c>
      <c r="BF19500" s="101" t="s">
        <v>58</v>
      </c>
      <c r="BK19500" s="98" t="s">
        <v>70</v>
      </c>
    </row>
    <row r="19501" spans="17:63" ht="29.25" customHeight="1" x14ac:dyDescent="0.2">
      <c r="Q19501" s="92" t="s">
        <v>50</v>
      </c>
      <c r="BF19501" s="101" t="s">
        <v>58</v>
      </c>
      <c r="BK19501" s="98" t="s">
        <v>70</v>
      </c>
    </row>
    <row r="19502" spans="17:63" ht="29.25" customHeight="1" x14ac:dyDescent="0.2">
      <c r="Q19502" s="92" t="s">
        <v>50</v>
      </c>
      <c r="BF19502" s="101" t="s">
        <v>58</v>
      </c>
      <c r="BK19502" s="98" t="s">
        <v>70</v>
      </c>
    </row>
    <row r="19503" spans="17:63" ht="29.25" customHeight="1" x14ac:dyDescent="0.2">
      <c r="Q19503" s="92" t="s">
        <v>50</v>
      </c>
      <c r="BF19503" s="101" t="s">
        <v>58</v>
      </c>
      <c r="BK19503" s="98" t="s">
        <v>70</v>
      </c>
    </row>
    <row r="19504" spans="17:63" ht="29.25" customHeight="1" x14ac:dyDescent="0.2">
      <c r="Q19504" s="92" t="s">
        <v>50</v>
      </c>
      <c r="BF19504" s="101" t="s">
        <v>58</v>
      </c>
      <c r="BK19504" s="98" t="s">
        <v>70</v>
      </c>
    </row>
    <row r="19505" spans="17:63" ht="29.25" customHeight="1" x14ac:dyDescent="0.2">
      <c r="Q19505" s="92" t="s">
        <v>50</v>
      </c>
      <c r="BF19505" s="101" t="s">
        <v>58</v>
      </c>
      <c r="BK19505" s="98" t="s">
        <v>70</v>
      </c>
    </row>
    <row r="19506" spans="17:63" ht="29.25" customHeight="1" x14ac:dyDescent="0.2">
      <c r="Q19506" s="92" t="s">
        <v>50</v>
      </c>
      <c r="BF19506" s="101" t="s">
        <v>58</v>
      </c>
      <c r="BK19506" s="98" t="s">
        <v>70</v>
      </c>
    </row>
    <row r="19507" spans="17:63" ht="29.25" customHeight="1" x14ac:dyDescent="0.2">
      <c r="Q19507" s="92" t="s">
        <v>50</v>
      </c>
      <c r="BF19507" s="101" t="s">
        <v>58</v>
      </c>
      <c r="BK19507" s="98" t="s">
        <v>70</v>
      </c>
    </row>
    <row r="19508" spans="17:63" ht="29.25" customHeight="1" x14ac:dyDescent="0.2">
      <c r="Q19508" s="92" t="s">
        <v>50</v>
      </c>
      <c r="BF19508" s="101" t="s">
        <v>58</v>
      </c>
      <c r="BK19508" s="98" t="s">
        <v>70</v>
      </c>
    </row>
    <row r="19509" spans="17:63" ht="29.25" customHeight="1" x14ac:dyDescent="0.2">
      <c r="Q19509" s="92" t="s">
        <v>50</v>
      </c>
      <c r="BF19509" s="101" t="s">
        <v>58</v>
      </c>
      <c r="BK19509" s="98" t="s">
        <v>70</v>
      </c>
    </row>
    <row r="19510" spans="17:63" ht="29.25" customHeight="1" x14ac:dyDescent="0.2">
      <c r="Q19510" s="92" t="s">
        <v>50</v>
      </c>
      <c r="BF19510" s="101" t="s">
        <v>58</v>
      </c>
      <c r="BK19510" s="98" t="s">
        <v>70</v>
      </c>
    </row>
    <row r="19511" spans="17:63" ht="29.25" customHeight="1" x14ac:dyDescent="0.2">
      <c r="Q19511" s="92" t="s">
        <v>50</v>
      </c>
      <c r="BF19511" s="101" t="s">
        <v>58</v>
      </c>
      <c r="BK19511" s="98" t="s">
        <v>70</v>
      </c>
    </row>
    <row r="19512" spans="17:63" ht="29.25" customHeight="1" x14ac:dyDescent="0.2">
      <c r="Q19512" s="92" t="s">
        <v>50</v>
      </c>
      <c r="BF19512" s="101" t="s">
        <v>58</v>
      </c>
      <c r="BK19512" s="98" t="s">
        <v>70</v>
      </c>
    </row>
    <row r="19513" spans="17:63" ht="29.25" customHeight="1" x14ac:dyDescent="0.2">
      <c r="Q19513" s="92" t="s">
        <v>50</v>
      </c>
      <c r="BF19513" s="101" t="s">
        <v>58</v>
      </c>
      <c r="BK19513" s="98" t="s">
        <v>70</v>
      </c>
    </row>
    <row r="19514" spans="17:63" ht="29.25" customHeight="1" x14ac:dyDescent="0.2">
      <c r="Q19514" s="92" t="s">
        <v>50</v>
      </c>
      <c r="BF19514" s="101" t="s">
        <v>58</v>
      </c>
      <c r="BK19514" s="98" t="s">
        <v>70</v>
      </c>
    </row>
    <row r="19515" spans="17:63" ht="29.25" customHeight="1" x14ac:dyDescent="0.2">
      <c r="Q19515" s="92" t="s">
        <v>50</v>
      </c>
      <c r="BF19515" s="101" t="s">
        <v>58</v>
      </c>
      <c r="BK19515" s="98" t="s">
        <v>70</v>
      </c>
    </row>
    <row r="19516" spans="17:63" ht="29.25" customHeight="1" x14ac:dyDescent="0.2">
      <c r="Q19516" s="92" t="s">
        <v>50</v>
      </c>
      <c r="BF19516" s="101" t="s">
        <v>58</v>
      </c>
      <c r="BK19516" s="98" t="s">
        <v>70</v>
      </c>
    </row>
    <row r="19517" spans="17:63" ht="29.25" customHeight="1" x14ac:dyDescent="0.2">
      <c r="Q19517" s="92" t="s">
        <v>50</v>
      </c>
      <c r="BF19517" s="101" t="s">
        <v>58</v>
      </c>
      <c r="BK19517" s="98" t="s">
        <v>70</v>
      </c>
    </row>
    <row r="19518" spans="17:63" ht="29.25" customHeight="1" x14ac:dyDescent="0.2">
      <c r="Q19518" s="92" t="s">
        <v>50</v>
      </c>
      <c r="BF19518" s="101" t="s">
        <v>58</v>
      </c>
      <c r="BK19518" s="98" t="s">
        <v>70</v>
      </c>
    </row>
    <row r="19519" spans="17:63" ht="29.25" customHeight="1" x14ac:dyDescent="0.2">
      <c r="Q19519" s="92" t="s">
        <v>50</v>
      </c>
      <c r="BF19519" s="101" t="s">
        <v>58</v>
      </c>
      <c r="BK19519" s="98" t="s">
        <v>70</v>
      </c>
    </row>
    <row r="19520" spans="17:63" ht="29.25" customHeight="1" x14ac:dyDescent="0.2">
      <c r="Q19520" s="92" t="s">
        <v>50</v>
      </c>
      <c r="BF19520" s="101" t="s">
        <v>58</v>
      </c>
      <c r="BK19520" s="98" t="s">
        <v>70</v>
      </c>
    </row>
    <row r="19521" spans="17:63" ht="29.25" customHeight="1" x14ac:dyDescent="0.2">
      <c r="Q19521" s="92" t="s">
        <v>50</v>
      </c>
      <c r="BF19521" s="101" t="s">
        <v>58</v>
      </c>
      <c r="BK19521" s="98" t="s">
        <v>70</v>
      </c>
    </row>
    <row r="19522" spans="17:63" ht="29.25" customHeight="1" x14ac:dyDescent="0.2">
      <c r="Q19522" s="92" t="s">
        <v>50</v>
      </c>
      <c r="BF19522" s="101" t="s">
        <v>58</v>
      </c>
      <c r="BK19522" s="98" t="s">
        <v>70</v>
      </c>
    </row>
    <row r="19523" spans="17:63" ht="29.25" customHeight="1" x14ac:dyDescent="0.2">
      <c r="Q19523" s="92" t="s">
        <v>50</v>
      </c>
      <c r="BF19523" s="101" t="s">
        <v>58</v>
      </c>
      <c r="BK19523" s="98" t="s">
        <v>70</v>
      </c>
    </row>
    <row r="19524" spans="17:63" ht="29.25" customHeight="1" x14ac:dyDescent="0.2">
      <c r="Q19524" s="92" t="s">
        <v>50</v>
      </c>
      <c r="BF19524" s="101" t="s">
        <v>58</v>
      </c>
      <c r="BK19524" s="98" t="s">
        <v>70</v>
      </c>
    </row>
    <row r="19525" spans="17:63" ht="29.25" customHeight="1" x14ac:dyDescent="0.2">
      <c r="Q19525" s="92" t="s">
        <v>50</v>
      </c>
      <c r="BF19525" s="101" t="s">
        <v>58</v>
      </c>
      <c r="BK19525" s="98" t="s">
        <v>70</v>
      </c>
    </row>
    <row r="19526" spans="17:63" ht="29.25" customHeight="1" x14ac:dyDescent="0.2">
      <c r="Q19526" s="92" t="s">
        <v>50</v>
      </c>
      <c r="BF19526" s="101" t="s">
        <v>58</v>
      </c>
      <c r="BK19526" s="98" t="s">
        <v>70</v>
      </c>
    </row>
    <row r="19527" spans="17:63" ht="29.25" customHeight="1" x14ac:dyDescent="0.2">
      <c r="Q19527" s="92" t="s">
        <v>50</v>
      </c>
      <c r="BF19527" s="101" t="s">
        <v>58</v>
      </c>
      <c r="BK19527" s="98" t="s">
        <v>70</v>
      </c>
    </row>
    <row r="19528" spans="17:63" ht="29.25" customHeight="1" x14ac:dyDescent="0.2">
      <c r="Q19528" s="92" t="s">
        <v>50</v>
      </c>
      <c r="BF19528" s="101" t="s">
        <v>58</v>
      </c>
      <c r="BK19528" s="98" t="s">
        <v>70</v>
      </c>
    </row>
    <row r="19529" spans="17:63" ht="29.25" customHeight="1" x14ac:dyDescent="0.2">
      <c r="Q19529" s="92" t="s">
        <v>50</v>
      </c>
      <c r="BF19529" s="101" t="s">
        <v>58</v>
      </c>
      <c r="BK19529" s="98" t="s">
        <v>70</v>
      </c>
    </row>
    <row r="19530" spans="17:63" ht="29.25" customHeight="1" x14ac:dyDescent="0.2">
      <c r="Q19530" s="92" t="s">
        <v>50</v>
      </c>
      <c r="BF19530" s="101" t="s">
        <v>58</v>
      </c>
      <c r="BK19530" s="98" t="s">
        <v>70</v>
      </c>
    </row>
    <row r="19531" spans="17:63" ht="29.25" customHeight="1" x14ac:dyDescent="0.2">
      <c r="Q19531" s="92" t="s">
        <v>50</v>
      </c>
      <c r="BF19531" s="101" t="s">
        <v>58</v>
      </c>
      <c r="BK19531" s="98" t="s">
        <v>70</v>
      </c>
    </row>
    <row r="19532" spans="17:63" ht="29.25" customHeight="1" x14ac:dyDescent="0.2">
      <c r="Q19532" s="92" t="s">
        <v>50</v>
      </c>
      <c r="BF19532" s="101" t="s">
        <v>58</v>
      </c>
      <c r="BK19532" s="98" t="s">
        <v>70</v>
      </c>
    </row>
    <row r="19533" spans="17:63" ht="29.25" customHeight="1" x14ac:dyDescent="0.2">
      <c r="Q19533" s="92" t="s">
        <v>50</v>
      </c>
      <c r="BF19533" s="101" t="s">
        <v>58</v>
      </c>
      <c r="BK19533" s="98" t="s">
        <v>70</v>
      </c>
    </row>
    <row r="19534" spans="17:63" ht="29.25" customHeight="1" x14ac:dyDescent="0.2">
      <c r="Q19534" s="92" t="s">
        <v>50</v>
      </c>
      <c r="BF19534" s="101" t="s">
        <v>58</v>
      </c>
      <c r="BK19534" s="98" t="s">
        <v>70</v>
      </c>
    </row>
    <row r="19535" spans="17:63" ht="29.25" customHeight="1" x14ac:dyDescent="0.2">
      <c r="Q19535" s="92" t="s">
        <v>50</v>
      </c>
      <c r="BF19535" s="101" t="s">
        <v>58</v>
      </c>
      <c r="BK19535" s="98" t="s">
        <v>70</v>
      </c>
    </row>
    <row r="19536" spans="17:63" ht="29.25" customHeight="1" x14ac:dyDescent="0.2">
      <c r="Q19536" s="92" t="s">
        <v>50</v>
      </c>
      <c r="BF19536" s="101" t="s">
        <v>58</v>
      </c>
      <c r="BK19536" s="98" t="s">
        <v>70</v>
      </c>
    </row>
    <row r="19537" spans="17:63" ht="29.25" customHeight="1" x14ac:dyDescent="0.2">
      <c r="Q19537" s="92" t="s">
        <v>50</v>
      </c>
      <c r="BF19537" s="101" t="s">
        <v>58</v>
      </c>
      <c r="BK19537" s="98" t="s">
        <v>70</v>
      </c>
    </row>
    <row r="19538" spans="17:63" ht="29.25" customHeight="1" x14ac:dyDescent="0.2">
      <c r="Q19538" s="92" t="s">
        <v>50</v>
      </c>
      <c r="BF19538" s="101" t="s">
        <v>58</v>
      </c>
      <c r="BK19538" s="98" t="s">
        <v>70</v>
      </c>
    </row>
    <row r="19539" spans="17:63" ht="29.25" customHeight="1" x14ac:dyDescent="0.2">
      <c r="Q19539" s="92" t="s">
        <v>50</v>
      </c>
      <c r="BF19539" s="101" t="s">
        <v>58</v>
      </c>
      <c r="BK19539" s="98" t="s">
        <v>70</v>
      </c>
    </row>
    <row r="19540" spans="17:63" ht="29.25" customHeight="1" x14ac:dyDescent="0.2">
      <c r="Q19540" s="92" t="s">
        <v>50</v>
      </c>
      <c r="BF19540" s="101" t="s">
        <v>58</v>
      </c>
      <c r="BK19540" s="98" t="s">
        <v>70</v>
      </c>
    </row>
    <row r="19541" spans="17:63" ht="29.25" customHeight="1" x14ac:dyDescent="0.2">
      <c r="Q19541" s="92" t="s">
        <v>50</v>
      </c>
      <c r="BF19541" s="101" t="s">
        <v>58</v>
      </c>
      <c r="BK19541" s="98" t="s">
        <v>70</v>
      </c>
    </row>
    <row r="19542" spans="17:63" ht="29.25" customHeight="1" x14ac:dyDescent="0.2">
      <c r="Q19542" s="92" t="s">
        <v>50</v>
      </c>
      <c r="BF19542" s="101" t="s">
        <v>58</v>
      </c>
      <c r="BK19542" s="98" t="s">
        <v>70</v>
      </c>
    </row>
    <row r="19543" spans="17:63" ht="29.25" customHeight="1" x14ac:dyDescent="0.2">
      <c r="Q19543" s="92" t="s">
        <v>50</v>
      </c>
      <c r="BF19543" s="101" t="s">
        <v>58</v>
      </c>
      <c r="BK19543" s="98" t="s">
        <v>70</v>
      </c>
    </row>
    <row r="19544" spans="17:63" ht="29.25" customHeight="1" x14ac:dyDescent="0.2">
      <c r="Q19544" s="92" t="s">
        <v>50</v>
      </c>
      <c r="BF19544" s="101" t="s">
        <v>58</v>
      </c>
      <c r="BK19544" s="98" t="s">
        <v>70</v>
      </c>
    </row>
    <row r="19545" spans="17:63" ht="29.25" customHeight="1" x14ac:dyDescent="0.2">
      <c r="Q19545" s="92" t="s">
        <v>50</v>
      </c>
      <c r="BF19545" s="101" t="s">
        <v>58</v>
      </c>
      <c r="BK19545" s="98" t="s">
        <v>70</v>
      </c>
    </row>
    <row r="19546" spans="17:63" ht="29.25" customHeight="1" x14ac:dyDescent="0.2">
      <c r="Q19546" s="92" t="s">
        <v>50</v>
      </c>
      <c r="BF19546" s="101" t="s">
        <v>58</v>
      </c>
      <c r="BK19546" s="98" t="s">
        <v>70</v>
      </c>
    </row>
    <row r="19547" spans="17:63" ht="29.25" customHeight="1" x14ac:dyDescent="0.2">
      <c r="Q19547" s="92" t="s">
        <v>50</v>
      </c>
      <c r="BF19547" s="101" t="s">
        <v>58</v>
      </c>
      <c r="BK19547" s="98" t="s">
        <v>70</v>
      </c>
    </row>
    <row r="19548" spans="17:63" ht="29.25" customHeight="1" x14ac:dyDescent="0.2">
      <c r="Q19548" s="92" t="s">
        <v>50</v>
      </c>
      <c r="BF19548" s="101" t="s">
        <v>58</v>
      </c>
      <c r="BK19548" s="98" t="s">
        <v>70</v>
      </c>
    </row>
    <row r="19549" spans="17:63" ht="29.25" customHeight="1" x14ac:dyDescent="0.2">
      <c r="Q19549" s="92" t="s">
        <v>50</v>
      </c>
      <c r="BF19549" s="101" t="s">
        <v>58</v>
      </c>
      <c r="BK19549" s="98" t="s">
        <v>70</v>
      </c>
    </row>
    <row r="19550" spans="17:63" ht="29.25" customHeight="1" x14ac:dyDescent="0.2">
      <c r="Q19550" s="92" t="s">
        <v>50</v>
      </c>
      <c r="BF19550" s="101" t="s">
        <v>58</v>
      </c>
      <c r="BK19550" s="98" t="s">
        <v>70</v>
      </c>
    </row>
    <row r="19551" spans="17:63" ht="29.25" customHeight="1" x14ac:dyDescent="0.2">
      <c r="Q19551" s="92" t="s">
        <v>50</v>
      </c>
      <c r="BF19551" s="101" t="s">
        <v>58</v>
      </c>
      <c r="BK19551" s="98" t="s">
        <v>70</v>
      </c>
    </row>
    <row r="19552" spans="17:63" ht="29.25" customHeight="1" x14ac:dyDescent="0.2">
      <c r="Q19552" s="92" t="s">
        <v>50</v>
      </c>
      <c r="BF19552" s="101" t="s">
        <v>58</v>
      </c>
      <c r="BK19552" s="98" t="s">
        <v>70</v>
      </c>
    </row>
    <row r="19553" spans="17:63" ht="29.25" customHeight="1" x14ac:dyDescent="0.2">
      <c r="Q19553" s="92" t="s">
        <v>50</v>
      </c>
      <c r="BF19553" s="101" t="s">
        <v>58</v>
      </c>
      <c r="BK19553" s="98" t="s">
        <v>70</v>
      </c>
    </row>
    <row r="19554" spans="17:63" ht="29.25" customHeight="1" x14ac:dyDescent="0.2">
      <c r="Q19554" s="92" t="s">
        <v>50</v>
      </c>
      <c r="BF19554" s="101" t="s">
        <v>58</v>
      </c>
      <c r="BK19554" s="98" t="s">
        <v>70</v>
      </c>
    </row>
    <row r="19555" spans="17:63" ht="29.25" customHeight="1" x14ac:dyDescent="0.2">
      <c r="Q19555" s="92" t="s">
        <v>50</v>
      </c>
      <c r="BF19555" s="101" t="s">
        <v>58</v>
      </c>
      <c r="BK19555" s="98" t="s">
        <v>70</v>
      </c>
    </row>
    <row r="19556" spans="17:63" ht="29.25" customHeight="1" x14ac:dyDescent="0.2">
      <c r="Q19556" s="92" t="s">
        <v>50</v>
      </c>
      <c r="BF19556" s="101" t="s">
        <v>58</v>
      </c>
      <c r="BK19556" s="98" t="s">
        <v>70</v>
      </c>
    </row>
    <row r="19557" spans="17:63" ht="29.25" customHeight="1" x14ac:dyDescent="0.2">
      <c r="Q19557" s="92" t="s">
        <v>50</v>
      </c>
      <c r="BF19557" s="101" t="s">
        <v>58</v>
      </c>
      <c r="BK19557" s="98" t="s">
        <v>70</v>
      </c>
    </row>
    <row r="19558" spans="17:63" ht="29.25" customHeight="1" x14ac:dyDescent="0.2">
      <c r="Q19558" s="92" t="s">
        <v>50</v>
      </c>
      <c r="BF19558" s="101" t="s">
        <v>58</v>
      </c>
      <c r="BK19558" s="98" t="s">
        <v>70</v>
      </c>
    </row>
    <row r="19559" spans="17:63" ht="29.25" customHeight="1" x14ac:dyDescent="0.2">
      <c r="Q19559" s="92" t="s">
        <v>50</v>
      </c>
      <c r="BF19559" s="101" t="s">
        <v>58</v>
      </c>
      <c r="BK19559" s="98" t="s">
        <v>70</v>
      </c>
    </row>
    <row r="19560" spans="17:63" ht="29.25" customHeight="1" x14ac:dyDescent="0.2">
      <c r="Q19560" s="92" t="s">
        <v>50</v>
      </c>
      <c r="BF19560" s="101" t="s">
        <v>58</v>
      </c>
      <c r="BK19560" s="98" t="s">
        <v>70</v>
      </c>
    </row>
    <row r="19561" spans="17:63" ht="29.25" customHeight="1" x14ac:dyDescent="0.2">
      <c r="Q19561" s="92" t="s">
        <v>50</v>
      </c>
      <c r="BF19561" s="101" t="s">
        <v>58</v>
      </c>
      <c r="BK19561" s="98" t="s">
        <v>70</v>
      </c>
    </row>
    <row r="19562" spans="17:63" ht="29.25" customHeight="1" x14ac:dyDescent="0.2">
      <c r="Q19562" s="92" t="s">
        <v>50</v>
      </c>
      <c r="BF19562" s="101" t="s">
        <v>58</v>
      </c>
      <c r="BK19562" s="98" t="s">
        <v>70</v>
      </c>
    </row>
    <row r="19563" spans="17:63" ht="29.25" customHeight="1" x14ac:dyDescent="0.2">
      <c r="Q19563" s="92" t="s">
        <v>50</v>
      </c>
      <c r="BF19563" s="101" t="s">
        <v>58</v>
      </c>
      <c r="BK19563" s="98" t="s">
        <v>70</v>
      </c>
    </row>
    <row r="19564" spans="17:63" ht="29.25" customHeight="1" x14ac:dyDescent="0.2">
      <c r="Q19564" s="92" t="s">
        <v>50</v>
      </c>
      <c r="BF19564" s="101" t="s">
        <v>58</v>
      </c>
      <c r="BK19564" s="98" t="s">
        <v>70</v>
      </c>
    </row>
    <row r="19565" spans="17:63" ht="29.25" customHeight="1" x14ac:dyDescent="0.2">
      <c r="Q19565" s="92" t="s">
        <v>50</v>
      </c>
      <c r="BF19565" s="101" t="s">
        <v>58</v>
      </c>
      <c r="BK19565" s="98" t="s">
        <v>70</v>
      </c>
    </row>
    <row r="19566" spans="17:63" ht="29.25" customHeight="1" x14ac:dyDescent="0.2">
      <c r="Q19566" s="92" t="s">
        <v>50</v>
      </c>
      <c r="BF19566" s="101" t="s">
        <v>58</v>
      </c>
      <c r="BK19566" s="98" t="s">
        <v>70</v>
      </c>
    </row>
    <row r="19567" spans="17:63" ht="29.25" customHeight="1" x14ac:dyDescent="0.2">
      <c r="Q19567" s="92" t="s">
        <v>50</v>
      </c>
      <c r="BF19567" s="101" t="s">
        <v>58</v>
      </c>
      <c r="BK19567" s="98" t="s">
        <v>70</v>
      </c>
    </row>
    <row r="19568" spans="17:63" ht="29.25" customHeight="1" x14ac:dyDescent="0.2">
      <c r="Q19568" s="92" t="s">
        <v>50</v>
      </c>
      <c r="BF19568" s="101" t="s">
        <v>58</v>
      </c>
      <c r="BK19568" s="98" t="s">
        <v>70</v>
      </c>
    </row>
    <row r="19569" spans="17:63" ht="29.25" customHeight="1" x14ac:dyDescent="0.2">
      <c r="Q19569" s="92" t="s">
        <v>50</v>
      </c>
      <c r="BF19569" s="101" t="s">
        <v>58</v>
      </c>
      <c r="BK19569" s="98" t="s">
        <v>70</v>
      </c>
    </row>
    <row r="19570" spans="17:63" ht="29.25" customHeight="1" x14ac:dyDescent="0.2">
      <c r="Q19570" s="92" t="s">
        <v>50</v>
      </c>
      <c r="BF19570" s="101" t="s">
        <v>58</v>
      </c>
      <c r="BK19570" s="98" t="s">
        <v>70</v>
      </c>
    </row>
    <row r="19571" spans="17:63" ht="29.25" customHeight="1" x14ac:dyDescent="0.2">
      <c r="Q19571" s="92" t="s">
        <v>50</v>
      </c>
      <c r="BF19571" s="101" t="s">
        <v>58</v>
      </c>
      <c r="BK19571" s="98" t="s">
        <v>70</v>
      </c>
    </row>
    <row r="19572" spans="17:63" ht="29.25" customHeight="1" x14ac:dyDescent="0.2">
      <c r="Q19572" s="92" t="s">
        <v>50</v>
      </c>
      <c r="BF19572" s="101" t="s">
        <v>58</v>
      </c>
      <c r="BK19572" s="98" t="s">
        <v>70</v>
      </c>
    </row>
    <row r="19573" spans="17:63" ht="29.25" customHeight="1" x14ac:dyDescent="0.2">
      <c r="Q19573" s="92" t="s">
        <v>50</v>
      </c>
      <c r="BF19573" s="101" t="s">
        <v>58</v>
      </c>
      <c r="BK19573" s="98" t="s">
        <v>70</v>
      </c>
    </row>
    <row r="19574" spans="17:63" ht="29.25" customHeight="1" x14ac:dyDescent="0.2">
      <c r="Q19574" s="92" t="s">
        <v>50</v>
      </c>
      <c r="BF19574" s="101" t="s">
        <v>58</v>
      </c>
      <c r="BK19574" s="98" t="s">
        <v>70</v>
      </c>
    </row>
    <row r="19575" spans="17:63" ht="29.25" customHeight="1" x14ac:dyDescent="0.2">
      <c r="Q19575" s="92" t="s">
        <v>50</v>
      </c>
      <c r="BF19575" s="101" t="s">
        <v>58</v>
      </c>
      <c r="BK19575" s="98" t="s">
        <v>70</v>
      </c>
    </row>
    <row r="19576" spans="17:63" ht="29.25" customHeight="1" x14ac:dyDescent="0.2">
      <c r="Q19576" s="92" t="s">
        <v>50</v>
      </c>
      <c r="BF19576" s="101" t="s">
        <v>58</v>
      </c>
      <c r="BK19576" s="98" t="s">
        <v>70</v>
      </c>
    </row>
    <row r="19577" spans="17:63" ht="29.25" customHeight="1" x14ac:dyDescent="0.2">
      <c r="Q19577" s="92" t="s">
        <v>50</v>
      </c>
      <c r="BF19577" s="101" t="s">
        <v>58</v>
      </c>
      <c r="BK19577" s="98" t="s">
        <v>70</v>
      </c>
    </row>
    <row r="19578" spans="17:63" ht="29.25" customHeight="1" x14ac:dyDescent="0.2">
      <c r="Q19578" s="92" t="s">
        <v>50</v>
      </c>
      <c r="BF19578" s="101" t="s">
        <v>58</v>
      </c>
      <c r="BK19578" s="98" t="s">
        <v>70</v>
      </c>
    </row>
    <row r="19579" spans="17:63" ht="29.25" customHeight="1" x14ac:dyDescent="0.2">
      <c r="Q19579" s="92" t="s">
        <v>50</v>
      </c>
      <c r="BF19579" s="101" t="s">
        <v>58</v>
      </c>
      <c r="BK19579" s="98" t="s">
        <v>70</v>
      </c>
    </row>
    <row r="19580" spans="17:63" ht="29.25" customHeight="1" x14ac:dyDescent="0.2">
      <c r="Q19580" s="92" t="s">
        <v>50</v>
      </c>
      <c r="BF19580" s="101" t="s">
        <v>58</v>
      </c>
      <c r="BK19580" s="98" t="s">
        <v>70</v>
      </c>
    </row>
    <row r="19581" spans="17:63" ht="29.25" customHeight="1" x14ac:dyDescent="0.2">
      <c r="Q19581" s="92" t="s">
        <v>50</v>
      </c>
      <c r="BF19581" s="101" t="s">
        <v>58</v>
      </c>
      <c r="BK19581" s="98" t="s">
        <v>70</v>
      </c>
    </row>
    <row r="19582" spans="17:63" ht="29.25" customHeight="1" x14ac:dyDescent="0.2">
      <c r="Q19582" s="92" t="s">
        <v>50</v>
      </c>
      <c r="BF19582" s="101" t="s">
        <v>58</v>
      </c>
      <c r="BK19582" s="98" t="s">
        <v>70</v>
      </c>
    </row>
    <row r="19583" spans="17:63" ht="29.25" customHeight="1" x14ac:dyDescent="0.2">
      <c r="Q19583" s="92" t="s">
        <v>50</v>
      </c>
      <c r="BF19583" s="101" t="s">
        <v>58</v>
      </c>
      <c r="BK19583" s="98" t="s">
        <v>70</v>
      </c>
    </row>
    <row r="19584" spans="17:63" ht="29.25" customHeight="1" x14ac:dyDescent="0.2">
      <c r="Q19584" s="92" t="s">
        <v>50</v>
      </c>
      <c r="BF19584" s="101" t="s">
        <v>58</v>
      </c>
      <c r="BK19584" s="98" t="s">
        <v>70</v>
      </c>
    </row>
    <row r="19585" spans="17:63" ht="29.25" customHeight="1" x14ac:dyDescent="0.2">
      <c r="Q19585" s="92" t="s">
        <v>50</v>
      </c>
      <c r="BF19585" s="101" t="s">
        <v>58</v>
      </c>
      <c r="BK19585" s="98" t="s">
        <v>70</v>
      </c>
    </row>
    <row r="19586" spans="17:63" ht="29.25" customHeight="1" x14ac:dyDescent="0.2">
      <c r="Q19586" s="92" t="s">
        <v>50</v>
      </c>
      <c r="BF19586" s="101" t="s">
        <v>58</v>
      </c>
      <c r="BK19586" s="98" t="s">
        <v>70</v>
      </c>
    </row>
    <row r="19587" spans="17:63" ht="29.25" customHeight="1" x14ac:dyDescent="0.2">
      <c r="Q19587" s="92" t="s">
        <v>50</v>
      </c>
      <c r="BF19587" s="101" t="s">
        <v>58</v>
      </c>
      <c r="BK19587" s="98" t="s">
        <v>70</v>
      </c>
    </row>
    <row r="19588" spans="17:63" ht="29.25" customHeight="1" x14ac:dyDescent="0.2">
      <c r="Q19588" s="92" t="s">
        <v>50</v>
      </c>
      <c r="BF19588" s="101" t="s">
        <v>58</v>
      </c>
      <c r="BK19588" s="98" t="s">
        <v>70</v>
      </c>
    </row>
    <row r="19589" spans="17:63" ht="29.25" customHeight="1" x14ac:dyDescent="0.2">
      <c r="Q19589" s="92" t="s">
        <v>50</v>
      </c>
      <c r="BF19589" s="101" t="s">
        <v>58</v>
      </c>
      <c r="BK19589" s="98" t="s">
        <v>70</v>
      </c>
    </row>
    <row r="19590" spans="17:63" ht="29.25" customHeight="1" x14ac:dyDescent="0.2">
      <c r="Q19590" s="92" t="s">
        <v>50</v>
      </c>
      <c r="BF19590" s="101" t="s">
        <v>58</v>
      </c>
      <c r="BK19590" s="98" t="s">
        <v>70</v>
      </c>
    </row>
    <row r="19591" spans="17:63" ht="29.25" customHeight="1" x14ac:dyDescent="0.2">
      <c r="Q19591" s="92" t="s">
        <v>50</v>
      </c>
      <c r="BF19591" s="101" t="s">
        <v>58</v>
      </c>
      <c r="BK19591" s="98" t="s">
        <v>70</v>
      </c>
    </row>
    <row r="19592" spans="17:63" ht="29.25" customHeight="1" x14ac:dyDescent="0.2">
      <c r="Q19592" s="92" t="s">
        <v>50</v>
      </c>
      <c r="BF19592" s="101" t="s">
        <v>58</v>
      </c>
      <c r="BK19592" s="98" t="s">
        <v>70</v>
      </c>
    </row>
    <row r="19593" spans="17:63" ht="29.25" customHeight="1" x14ac:dyDescent="0.2">
      <c r="Q19593" s="92" t="s">
        <v>50</v>
      </c>
      <c r="BF19593" s="101" t="s">
        <v>58</v>
      </c>
      <c r="BK19593" s="98" t="s">
        <v>70</v>
      </c>
    </row>
    <row r="19594" spans="17:63" ht="29.25" customHeight="1" x14ac:dyDescent="0.2">
      <c r="Q19594" s="92" t="s">
        <v>50</v>
      </c>
      <c r="BF19594" s="101" t="s">
        <v>58</v>
      </c>
      <c r="BK19594" s="98" t="s">
        <v>70</v>
      </c>
    </row>
    <row r="19595" spans="17:63" ht="29.25" customHeight="1" x14ac:dyDescent="0.2">
      <c r="Q19595" s="92" t="s">
        <v>50</v>
      </c>
      <c r="BF19595" s="101" t="s">
        <v>58</v>
      </c>
      <c r="BK19595" s="98" t="s">
        <v>70</v>
      </c>
    </row>
    <row r="19596" spans="17:63" ht="29.25" customHeight="1" x14ac:dyDescent="0.2">
      <c r="Q19596" s="92" t="s">
        <v>50</v>
      </c>
      <c r="BF19596" s="101" t="s">
        <v>58</v>
      </c>
      <c r="BK19596" s="98" t="s">
        <v>70</v>
      </c>
    </row>
    <row r="19597" spans="17:63" ht="29.25" customHeight="1" x14ac:dyDescent="0.2">
      <c r="Q19597" s="92" t="s">
        <v>50</v>
      </c>
      <c r="BF19597" s="101" t="s">
        <v>58</v>
      </c>
      <c r="BK19597" s="98" t="s">
        <v>70</v>
      </c>
    </row>
    <row r="19598" spans="17:63" ht="29.25" customHeight="1" x14ac:dyDescent="0.2">
      <c r="Q19598" s="92" t="s">
        <v>50</v>
      </c>
      <c r="BF19598" s="101" t="s">
        <v>58</v>
      </c>
      <c r="BK19598" s="98" t="s">
        <v>70</v>
      </c>
    </row>
    <row r="19599" spans="17:63" ht="29.25" customHeight="1" x14ac:dyDescent="0.2">
      <c r="Q19599" s="92" t="s">
        <v>50</v>
      </c>
      <c r="BF19599" s="101" t="s">
        <v>58</v>
      </c>
      <c r="BK19599" s="98" t="s">
        <v>70</v>
      </c>
    </row>
    <row r="19600" spans="17:63" ht="29.25" customHeight="1" x14ac:dyDescent="0.2">
      <c r="Q19600" s="92" t="s">
        <v>50</v>
      </c>
      <c r="BF19600" s="101" t="s">
        <v>58</v>
      </c>
      <c r="BK19600" s="98" t="s">
        <v>70</v>
      </c>
    </row>
    <row r="19601" spans="17:63" ht="29.25" customHeight="1" x14ac:dyDescent="0.2">
      <c r="Q19601" s="92" t="s">
        <v>50</v>
      </c>
      <c r="BF19601" s="101" t="s">
        <v>58</v>
      </c>
      <c r="BK19601" s="98" t="s">
        <v>70</v>
      </c>
    </row>
    <row r="19602" spans="17:63" ht="29.25" customHeight="1" x14ac:dyDescent="0.2">
      <c r="Q19602" s="92" t="s">
        <v>50</v>
      </c>
      <c r="BF19602" s="101" t="s">
        <v>58</v>
      </c>
      <c r="BK19602" s="98" t="s">
        <v>70</v>
      </c>
    </row>
    <row r="19603" spans="17:63" ht="29.25" customHeight="1" x14ac:dyDescent="0.2">
      <c r="Q19603" s="92" t="s">
        <v>50</v>
      </c>
      <c r="BF19603" s="101" t="s">
        <v>58</v>
      </c>
      <c r="BK19603" s="98" t="s">
        <v>70</v>
      </c>
    </row>
    <row r="19604" spans="17:63" ht="29.25" customHeight="1" x14ac:dyDescent="0.2">
      <c r="Q19604" s="92" t="s">
        <v>50</v>
      </c>
      <c r="BF19604" s="101" t="s">
        <v>58</v>
      </c>
      <c r="BK19604" s="98" t="s">
        <v>70</v>
      </c>
    </row>
    <row r="19605" spans="17:63" ht="29.25" customHeight="1" x14ac:dyDescent="0.2">
      <c r="Q19605" s="92" t="s">
        <v>50</v>
      </c>
      <c r="BF19605" s="101" t="s">
        <v>58</v>
      </c>
      <c r="BK19605" s="98" t="s">
        <v>70</v>
      </c>
    </row>
    <row r="19606" spans="17:63" ht="29.25" customHeight="1" x14ac:dyDescent="0.2">
      <c r="Q19606" s="92" t="s">
        <v>50</v>
      </c>
      <c r="BF19606" s="101" t="s">
        <v>58</v>
      </c>
      <c r="BK19606" s="98" t="s">
        <v>70</v>
      </c>
    </row>
    <row r="19607" spans="17:63" ht="29.25" customHeight="1" x14ac:dyDescent="0.2">
      <c r="Q19607" s="92" t="s">
        <v>50</v>
      </c>
      <c r="BF19607" s="101" t="s">
        <v>58</v>
      </c>
      <c r="BK19607" s="98" t="s">
        <v>70</v>
      </c>
    </row>
    <row r="19608" spans="17:63" ht="29.25" customHeight="1" x14ac:dyDescent="0.2">
      <c r="Q19608" s="92" t="s">
        <v>50</v>
      </c>
      <c r="BF19608" s="101" t="s">
        <v>58</v>
      </c>
      <c r="BK19608" s="98" t="s">
        <v>70</v>
      </c>
    </row>
    <row r="19609" spans="17:63" ht="29.25" customHeight="1" x14ac:dyDescent="0.2">
      <c r="Q19609" s="92" t="s">
        <v>50</v>
      </c>
      <c r="BF19609" s="101" t="s">
        <v>58</v>
      </c>
      <c r="BK19609" s="98" t="s">
        <v>70</v>
      </c>
    </row>
    <row r="19610" spans="17:63" ht="29.25" customHeight="1" x14ac:dyDescent="0.2">
      <c r="Q19610" s="92" t="s">
        <v>50</v>
      </c>
      <c r="BF19610" s="101" t="s">
        <v>58</v>
      </c>
      <c r="BK19610" s="98" t="s">
        <v>70</v>
      </c>
    </row>
    <row r="19611" spans="17:63" ht="29.25" customHeight="1" x14ac:dyDescent="0.2">
      <c r="Q19611" s="92" t="s">
        <v>50</v>
      </c>
      <c r="BF19611" s="101" t="s">
        <v>58</v>
      </c>
      <c r="BK19611" s="98" t="s">
        <v>70</v>
      </c>
    </row>
    <row r="19612" spans="17:63" ht="29.25" customHeight="1" x14ac:dyDescent="0.2">
      <c r="Q19612" s="92" t="s">
        <v>50</v>
      </c>
      <c r="BF19612" s="101" t="s">
        <v>58</v>
      </c>
      <c r="BK19612" s="98" t="s">
        <v>70</v>
      </c>
    </row>
    <row r="19613" spans="17:63" ht="29.25" customHeight="1" x14ac:dyDescent="0.2">
      <c r="Q19613" s="92" t="s">
        <v>50</v>
      </c>
      <c r="BF19613" s="101" t="s">
        <v>58</v>
      </c>
      <c r="BK19613" s="98" t="s">
        <v>70</v>
      </c>
    </row>
    <row r="19614" spans="17:63" ht="29.25" customHeight="1" x14ac:dyDescent="0.2">
      <c r="Q19614" s="92" t="s">
        <v>50</v>
      </c>
      <c r="BF19614" s="101" t="s">
        <v>58</v>
      </c>
      <c r="BK19614" s="98" t="s">
        <v>70</v>
      </c>
    </row>
    <row r="19615" spans="17:63" ht="29.25" customHeight="1" x14ac:dyDescent="0.2">
      <c r="Q19615" s="92" t="s">
        <v>50</v>
      </c>
      <c r="BF19615" s="101" t="s">
        <v>58</v>
      </c>
      <c r="BK19615" s="98" t="s">
        <v>70</v>
      </c>
    </row>
    <row r="19616" spans="17:63" ht="29.25" customHeight="1" x14ac:dyDescent="0.2">
      <c r="Q19616" s="92" t="s">
        <v>50</v>
      </c>
      <c r="BF19616" s="101" t="s">
        <v>58</v>
      </c>
      <c r="BK19616" s="98" t="s">
        <v>70</v>
      </c>
    </row>
    <row r="19617" spans="17:63" ht="29.25" customHeight="1" x14ac:dyDescent="0.2">
      <c r="Q19617" s="92" t="s">
        <v>50</v>
      </c>
      <c r="BF19617" s="101" t="s">
        <v>58</v>
      </c>
      <c r="BK19617" s="98" t="s">
        <v>70</v>
      </c>
    </row>
    <row r="19618" spans="17:63" ht="29.25" customHeight="1" x14ac:dyDescent="0.2">
      <c r="Q19618" s="92" t="s">
        <v>50</v>
      </c>
      <c r="BF19618" s="101" t="s">
        <v>58</v>
      </c>
      <c r="BK19618" s="98" t="s">
        <v>70</v>
      </c>
    </row>
    <row r="19619" spans="17:63" ht="29.25" customHeight="1" x14ac:dyDescent="0.2">
      <c r="Q19619" s="92" t="s">
        <v>50</v>
      </c>
      <c r="BF19619" s="101" t="s">
        <v>58</v>
      </c>
      <c r="BK19619" s="98" t="s">
        <v>70</v>
      </c>
    </row>
    <row r="19620" spans="17:63" ht="29.25" customHeight="1" x14ac:dyDescent="0.2">
      <c r="Q19620" s="92" t="s">
        <v>50</v>
      </c>
      <c r="BF19620" s="101" t="s">
        <v>58</v>
      </c>
      <c r="BK19620" s="98" t="s">
        <v>70</v>
      </c>
    </row>
    <row r="19621" spans="17:63" ht="29.25" customHeight="1" x14ac:dyDescent="0.2">
      <c r="Q19621" s="92" t="s">
        <v>50</v>
      </c>
      <c r="BF19621" s="101" t="s">
        <v>58</v>
      </c>
      <c r="BK19621" s="98" t="s">
        <v>70</v>
      </c>
    </row>
    <row r="19622" spans="17:63" ht="29.25" customHeight="1" x14ac:dyDescent="0.2">
      <c r="Q19622" s="92" t="s">
        <v>50</v>
      </c>
      <c r="BF19622" s="101" t="s">
        <v>58</v>
      </c>
      <c r="BK19622" s="98" t="s">
        <v>70</v>
      </c>
    </row>
    <row r="19623" spans="17:63" ht="29.25" customHeight="1" x14ac:dyDescent="0.2">
      <c r="Q19623" s="92" t="s">
        <v>50</v>
      </c>
      <c r="BF19623" s="101" t="s">
        <v>58</v>
      </c>
      <c r="BK19623" s="98" t="s">
        <v>70</v>
      </c>
    </row>
    <row r="19624" spans="17:63" ht="29.25" customHeight="1" x14ac:dyDescent="0.2">
      <c r="Q19624" s="92" t="s">
        <v>50</v>
      </c>
      <c r="BF19624" s="101" t="s">
        <v>58</v>
      </c>
      <c r="BK19624" s="98" t="s">
        <v>70</v>
      </c>
    </row>
    <row r="19625" spans="17:63" ht="29.25" customHeight="1" x14ac:dyDescent="0.2">
      <c r="Q19625" s="92" t="s">
        <v>50</v>
      </c>
      <c r="BF19625" s="101" t="s">
        <v>58</v>
      </c>
      <c r="BK19625" s="98" t="s">
        <v>70</v>
      </c>
    </row>
    <row r="19626" spans="17:63" ht="29.25" customHeight="1" x14ac:dyDescent="0.2">
      <c r="Q19626" s="92" t="s">
        <v>50</v>
      </c>
      <c r="BF19626" s="101" t="s">
        <v>58</v>
      </c>
      <c r="BK19626" s="98" t="s">
        <v>70</v>
      </c>
    </row>
    <row r="19627" spans="17:63" ht="29.25" customHeight="1" x14ac:dyDescent="0.2">
      <c r="Q19627" s="92" t="s">
        <v>50</v>
      </c>
      <c r="BF19627" s="101" t="s">
        <v>58</v>
      </c>
      <c r="BK19627" s="98" t="s">
        <v>70</v>
      </c>
    </row>
    <row r="19628" spans="17:63" ht="29.25" customHeight="1" x14ac:dyDescent="0.2">
      <c r="Q19628" s="92" t="s">
        <v>50</v>
      </c>
      <c r="BF19628" s="101" t="s">
        <v>58</v>
      </c>
      <c r="BK19628" s="98" t="s">
        <v>70</v>
      </c>
    </row>
    <row r="19629" spans="17:63" ht="29.25" customHeight="1" x14ac:dyDescent="0.2">
      <c r="Q19629" s="92" t="s">
        <v>50</v>
      </c>
      <c r="BF19629" s="101" t="s">
        <v>58</v>
      </c>
      <c r="BK19629" s="98" t="s">
        <v>70</v>
      </c>
    </row>
    <row r="19630" spans="17:63" ht="29.25" customHeight="1" x14ac:dyDescent="0.2">
      <c r="Q19630" s="92" t="s">
        <v>50</v>
      </c>
      <c r="BF19630" s="101" t="s">
        <v>58</v>
      </c>
      <c r="BK19630" s="98" t="s">
        <v>70</v>
      </c>
    </row>
    <row r="19631" spans="17:63" ht="29.25" customHeight="1" x14ac:dyDescent="0.2">
      <c r="Q19631" s="92" t="s">
        <v>50</v>
      </c>
      <c r="BF19631" s="101" t="s">
        <v>58</v>
      </c>
      <c r="BK19631" s="98" t="s">
        <v>70</v>
      </c>
    </row>
    <row r="19632" spans="17:63" ht="29.25" customHeight="1" x14ac:dyDescent="0.2">
      <c r="Q19632" s="92" t="s">
        <v>50</v>
      </c>
      <c r="BF19632" s="101" t="s">
        <v>58</v>
      </c>
      <c r="BK19632" s="98" t="s">
        <v>70</v>
      </c>
    </row>
    <row r="19633" spans="17:63" ht="29.25" customHeight="1" x14ac:dyDescent="0.2">
      <c r="Q19633" s="92" t="s">
        <v>50</v>
      </c>
      <c r="BF19633" s="101" t="s">
        <v>58</v>
      </c>
      <c r="BK19633" s="98" t="s">
        <v>70</v>
      </c>
    </row>
    <row r="19634" spans="17:63" ht="29.25" customHeight="1" x14ac:dyDescent="0.2">
      <c r="Q19634" s="92" t="s">
        <v>50</v>
      </c>
      <c r="BF19634" s="101" t="s">
        <v>58</v>
      </c>
      <c r="BK19634" s="98" t="s">
        <v>70</v>
      </c>
    </row>
    <row r="19635" spans="17:63" ht="29.25" customHeight="1" x14ac:dyDescent="0.2">
      <c r="Q19635" s="92" t="s">
        <v>50</v>
      </c>
      <c r="BF19635" s="101" t="s">
        <v>58</v>
      </c>
      <c r="BK19635" s="98" t="s">
        <v>70</v>
      </c>
    </row>
    <row r="19636" spans="17:63" ht="29.25" customHeight="1" x14ac:dyDescent="0.2">
      <c r="Q19636" s="92" t="s">
        <v>50</v>
      </c>
      <c r="BF19636" s="101" t="s">
        <v>58</v>
      </c>
      <c r="BK19636" s="98" t="s">
        <v>70</v>
      </c>
    </row>
    <row r="19637" spans="17:63" ht="29.25" customHeight="1" x14ac:dyDescent="0.2">
      <c r="Q19637" s="92" t="s">
        <v>50</v>
      </c>
      <c r="BF19637" s="101" t="s">
        <v>58</v>
      </c>
      <c r="BK19637" s="98" t="s">
        <v>70</v>
      </c>
    </row>
    <row r="19638" spans="17:63" ht="29.25" customHeight="1" x14ac:dyDescent="0.2">
      <c r="Q19638" s="92" t="s">
        <v>50</v>
      </c>
      <c r="BF19638" s="101" t="s">
        <v>58</v>
      </c>
      <c r="BK19638" s="98" t="s">
        <v>70</v>
      </c>
    </row>
    <row r="19639" spans="17:63" ht="29.25" customHeight="1" x14ac:dyDescent="0.2">
      <c r="Q19639" s="92" t="s">
        <v>50</v>
      </c>
      <c r="BF19639" s="101" t="s">
        <v>58</v>
      </c>
      <c r="BK19639" s="98" t="s">
        <v>70</v>
      </c>
    </row>
    <row r="19640" spans="17:63" ht="29.25" customHeight="1" x14ac:dyDescent="0.2">
      <c r="Q19640" s="92" t="s">
        <v>50</v>
      </c>
      <c r="BF19640" s="101" t="s">
        <v>58</v>
      </c>
      <c r="BK19640" s="98" t="s">
        <v>70</v>
      </c>
    </row>
    <row r="19641" spans="17:63" ht="29.25" customHeight="1" x14ac:dyDescent="0.2">
      <c r="Q19641" s="92" t="s">
        <v>50</v>
      </c>
      <c r="BF19641" s="101" t="s">
        <v>58</v>
      </c>
      <c r="BK19641" s="98" t="s">
        <v>70</v>
      </c>
    </row>
    <row r="19642" spans="17:63" ht="29.25" customHeight="1" x14ac:dyDescent="0.2">
      <c r="Q19642" s="92" t="s">
        <v>50</v>
      </c>
      <c r="BF19642" s="101" t="s">
        <v>58</v>
      </c>
      <c r="BK19642" s="98" t="s">
        <v>70</v>
      </c>
    </row>
    <row r="19643" spans="17:63" ht="29.25" customHeight="1" x14ac:dyDescent="0.2">
      <c r="Q19643" s="92" t="s">
        <v>50</v>
      </c>
      <c r="BF19643" s="101" t="s">
        <v>58</v>
      </c>
      <c r="BK19643" s="98" t="s">
        <v>70</v>
      </c>
    </row>
    <row r="19644" spans="17:63" ht="29.25" customHeight="1" x14ac:dyDescent="0.2">
      <c r="Q19644" s="92" t="s">
        <v>50</v>
      </c>
      <c r="BF19644" s="101" t="s">
        <v>58</v>
      </c>
      <c r="BK19644" s="98" t="s">
        <v>70</v>
      </c>
    </row>
    <row r="19645" spans="17:63" ht="29.25" customHeight="1" x14ac:dyDescent="0.2">
      <c r="Q19645" s="92" t="s">
        <v>50</v>
      </c>
      <c r="BF19645" s="101" t="s">
        <v>58</v>
      </c>
      <c r="BK19645" s="98" t="s">
        <v>70</v>
      </c>
    </row>
    <row r="19646" spans="17:63" ht="29.25" customHeight="1" x14ac:dyDescent="0.2">
      <c r="Q19646" s="92" t="s">
        <v>50</v>
      </c>
      <c r="BF19646" s="101" t="s">
        <v>58</v>
      </c>
      <c r="BK19646" s="98" t="s">
        <v>70</v>
      </c>
    </row>
    <row r="19647" spans="17:63" ht="29.25" customHeight="1" x14ac:dyDescent="0.2">
      <c r="Q19647" s="92" t="s">
        <v>50</v>
      </c>
      <c r="BF19647" s="101" t="s">
        <v>58</v>
      </c>
      <c r="BK19647" s="98" t="s">
        <v>70</v>
      </c>
    </row>
    <row r="19648" spans="17:63" ht="29.25" customHeight="1" x14ac:dyDescent="0.2">
      <c r="Q19648" s="92" t="s">
        <v>50</v>
      </c>
      <c r="BF19648" s="101" t="s">
        <v>58</v>
      </c>
      <c r="BK19648" s="98" t="s">
        <v>70</v>
      </c>
    </row>
    <row r="19649" spans="17:63" ht="29.25" customHeight="1" x14ac:dyDescent="0.2">
      <c r="Q19649" s="92" t="s">
        <v>50</v>
      </c>
      <c r="BF19649" s="101" t="s">
        <v>58</v>
      </c>
      <c r="BK19649" s="98" t="s">
        <v>70</v>
      </c>
    </row>
    <row r="19650" spans="17:63" ht="29.25" customHeight="1" x14ac:dyDescent="0.2">
      <c r="Q19650" s="92" t="s">
        <v>50</v>
      </c>
      <c r="BF19650" s="101" t="s">
        <v>58</v>
      </c>
      <c r="BK19650" s="98" t="s">
        <v>70</v>
      </c>
    </row>
    <row r="19651" spans="17:63" ht="29.25" customHeight="1" x14ac:dyDescent="0.2">
      <c r="Q19651" s="92" t="s">
        <v>50</v>
      </c>
      <c r="BF19651" s="101" t="s">
        <v>58</v>
      </c>
      <c r="BK19651" s="98" t="s">
        <v>70</v>
      </c>
    </row>
    <row r="19652" spans="17:63" ht="29.25" customHeight="1" x14ac:dyDescent="0.2">
      <c r="Q19652" s="92" t="s">
        <v>50</v>
      </c>
      <c r="BF19652" s="101" t="s">
        <v>58</v>
      </c>
      <c r="BK19652" s="98" t="s">
        <v>70</v>
      </c>
    </row>
    <row r="19653" spans="17:63" ht="29.25" customHeight="1" x14ac:dyDescent="0.2">
      <c r="Q19653" s="92" t="s">
        <v>50</v>
      </c>
      <c r="BF19653" s="101" t="s">
        <v>58</v>
      </c>
      <c r="BK19653" s="98" t="s">
        <v>70</v>
      </c>
    </row>
    <row r="19654" spans="17:63" ht="29.25" customHeight="1" x14ac:dyDescent="0.2">
      <c r="Q19654" s="92" t="s">
        <v>50</v>
      </c>
      <c r="BF19654" s="101" t="s">
        <v>58</v>
      </c>
      <c r="BK19654" s="98" t="s">
        <v>70</v>
      </c>
    </row>
    <row r="19655" spans="17:63" ht="29.25" customHeight="1" x14ac:dyDescent="0.2">
      <c r="Q19655" s="92" t="s">
        <v>50</v>
      </c>
      <c r="BF19655" s="101" t="s">
        <v>58</v>
      </c>
      <c r="BK19655" s="98" t="s">
        <v>70</v>
      </c>
    </row>
    <row r="19656" spans="17:63" ht="29.25" customHeight="1" x14ac:dyDescent="0.2">
      <c r="Q19656" s="92" t="s">
        <v>50</v>
      </c>
      <c r="BF19656" s="101" t="s">
        <v>58</v>
      </c>
      <c r="BK19656" s="98" t="s">
        <v>70</v>
      </c>
    </row>
    <row r="19657" spans="17:63" ht="29.25" customHeight="1" x14ac:dyDescent="0.2">
      <c r="Q19657" s="92" t="s">
        <v>50</v>
      </c>
      <c r="BF19657" s="101" t="s">
        <v>58</v>
      </c>
      <c r="BK19657" s="98" t="s">
        <v>70</v>
      </c>
    </row>
    <row r="19658" spans="17:63" ht="29.25" customHeight="1" x14ac:dyDescent="0.2">
      <c r="Q19658" s="92" t="s">
        <v>50</v>
      </c>
      <c r="BF19658" s="101" t="s">
        <v>58</v>
      </c>
      <c r="BK19658" s="98" t="s">
        <v>70</v>
      </c>
    </row>
    <row r="19659" spans="17:63" ht="29.25" customHeight="1" x14ac:dyDescent="0.2">
      <c r="Q19659" s="92" t="s">
        <v>50</v>
      </c>
      <c r="BF19659" s="101" t="s">
        <v>58</v>
      </c>
      <c r="BK19659" s="98" t="s">
        <v>70</v>
      </c>
    </row>
    <row r="19660" spans="17:63" ht="29.25" customHeight="1" x14ac:dyDescent="0.2">
      <c r="Q19660" s="92" t="s">
        <v>50</v>
      </c>
      <c r="BF19660" s="101" t="s">
        <v>58</v>
      </c>
      <c r="BK19660" s="98" t="s">
        <v>70</v>
      </c>
    </row>
    <row r="19661" spans="17:63" ht="29.25" customHeight="1" x14ac:dyDescent="0.2">
      <c r="Q19661" s="92" t="s">
        <v>50</v>
      </c>
      <c r="BF19661" s="101" t="s">
        <v>58</v>
      </c>
      <c r="BK19661" s="98" t="s">
        <v>70</v>
      </c>
    </row>
    <row r="19662" spans="17:63" ht="29.25" customHeight="1" x14ac:dyDescent="0.2">
      <c r="Q19662" s="92" t="s">
        <v>50</v>
      </c>
      <c r="BF19662" s="101" t="s">
        <v>58</v>
      </c>
      <c r="BK19662" s="98" t="s">
        <v>70</v>
      </c>
    </row>
    <row r="19663" spans="17:63" ht="29.25" customHeight="1" x14ac:dyDescent="0.2">
      <c r="Q19663" s="92" t="s">
        <v>50</v>
      </c>
      <c r="BF19663" s="101" t="s">
        <v>58</v>
      </c>
      <c r="BK19663" s="98" t="s">
        <v>70</v>
      </c>
    </row>
    <row r="19664" spans="17:63" ht="29.25" customHeight="1" x14ac:dyDescent="0.2">
      <c r="Q19664" s="92" t="s">
        <v>50</v>
      </c>
      <c r="BF19664" s="101" t="s">
        <v>58</v>
      </c>
      <c r="BK19664" s="98" t="s">
        <v>70</v>
      </c>
    </row>
    <row r="19665" spans="17:63" ht="29.25" customHeight="1" x14ac:dyDescent="0.2">
      <c r="Q19665" s="92" t="s">
        <v>50</v>
      </c>
      <c r="BF19665" s="101" t="s">
        <v>58</v>
      </c>
      <c r="BK19665" s="98" t="s">
        <v>70</v>
      </c>
    </row>
    <row r="19666" spans="17:63" ht="29.25" customHeight="1" x14ac:dyDescent="0.2">
      <c r="Q19666" s="92" t="s">
        <v>50</v>
      </c>
      <c r="BF19666" s="101" t="s">
        <v>58</v>
      </c>
      <c r="BK19666" s="98" t="s">
        <v>70</v>
      </c>
    </row>
    <row r="19667" spans="17:63" ht="29.25" customHeight="1" x14ac:dyDescent="0.2">
      <c r="Q19667" s="92" t="s">
        <v>50</v>
      </c>
      <c r="BF19667" s="101" t="s">
        <v>58</v>
      </c>
      <c r="BK19667" s="98" t="s">
        <v>70</v>
      </c>
    </row>
    <row r="19668" spans="17:63" ht="29.25" customHeight="1" x14ac:dyDescent="0.2">
      <c r="Q19668" s="92" t="s">
        <v>50</v>
      </c>
      <c r="BF19668" s="101" t="s">
        <v>58</v>
      </c>
      <c r="BK19668" s="98" t="s">
        <v>70</v>
      </c>
    </row>
    <row r="19669" spans="17:63" ht="29.25" customHeight="1" x14ac:dyDescent="0.2">
      <c r="Q19669" s="92" t="s">
        <v>50</v>
      </c>
      <c r="BF19669" s="101" t="s">
        <v>58</v>
      </c>
      <c r="BK19669" s="98" t="s">
        <v>70</v>
      </c>
    </row>
    <row r="19670" spans="17:63" ht="29.25" customHeight="1" x14ac:dyDescent="0.2">
      <c r="Q19670" s="92" t="s">
        <v>50</v>
      </c>
      <c r="BF19670" s="101" t="s">
        <v>58</v>
      </c>
      <c r="BK19670" s="98" t="s">
        <v>70</v>
      </c>
    </row>
    <row r="19671" spans="17:63" ht="29.25" customHeight="1" x14ac:dyDescent="0.2">
      <c r="Q19671" s="92" t="s">
        <v>50</v>
      </c>
      <c r="BF19671" s="101" t="s">
        <v>58</v>
      </c>
      <c r="BK19671" s="98" t="s">
        <v>70</v>
      </c>
    </row>
    <row r="19672" spans="17:63" ht="29.25" customHeight="1" x14ac:dyDescent="0.2">
      <c r="Q19672" s="92" t="s">
        <v>50</v>
      </c>
      <c r="BF19672" s="101" t="s">
        <v>58</v>
      </c>
      <c r="BK19672" s="98" t="s">
        <v>70</v>
      </c>
    </row>
    <row r="19673" spans="17:63" ht="29.25" customHeight="1" x14ac:dyDescent="0.2">
      <c r="Q19673" s="92" t="s">
        <v>50</v>
      </c>
      <c r="BF19673" s="101" t="s">
        <v>58</v>
      </c>
      <c r="BK19673" s="98" t="s">
        <v>70</v>
      </c>
    </row>
    <row r="19674" spans="17:63" ht="29.25" customHeight="1" x14ac:dyDescent="0.2">
      <c r="Q19674" s="92" t="s">
        <v>50</v>
      </c>
      <c r="BF19674" s="101" t="s">
        <v>58</v>
      </c>
      <c r="BK19674" s="98" t="s">
        <v>70</v>
      </c>
    </row>
    <row r="19675" spans="17:63" ht="29.25" customHeight="1" x14ac:dyDescent="0.2">
      <c r="Q19675" s="92" t="s">
        <v>50</v>
      </c>
      <c r="BF19675" s="101" t="s">
        <v>58</v>
      </c>
      <c r="BK19675" s="98" t="s">
        <v>70</v>
      </c>
    </row>
    <row r="19676" spans="17:63" ht="29.25" customHeight="1" x14ac:dyDescent="0.2">
      <c r="Q19676" s="92" t="s">
        <v>50</v>
      </c>
      <c r="BF19676" s="101" t="s">
        <v>58</v>
      </c>
      <c r="BK19676" s="98" t="s">
        <v>70</v>
      </c>
    </row>
    <row r="19677" spans="17:63" ht="29.25" customHeight="1" x14ac:dyDescent="0.2">
      <c r="Q19677" s="92" t="s">
        <v>50</v>
      </c>
      <c r="BF19677" s="101" t="s">
        <v>58</v>
      </c>
      <c r="BK19677" s="98" t="s">
        <v>70</v>
      </c>
    </row>
    <row r="19678" spans="17:63" ht="29.25" customHeight="1" x14ac:dyDescent="0.2">
      <c r="Q19678" s="92" t="s">
        <v>50</v>
      </c>
      <c r="BF19678" s="101" t="s">
        <v>58</v>
      </c>
      <c r="BK19678" s="98" t="s">
        <v>70</v>
      </c>
    </row>
    <row r="19679" spans="17:63" ht="29.25" customHeight="1" x14ac:dyDescent="0.2">
      <c r="Q19679" s="92" t="s">
        <v>50</v>
      </c>
      <c r="BF19679" s="101" t="s">
        <v>58</v>
      </c>
      <c r="BK19679" s="98" t="s">
        <v>70</v>
      </c>
    </row>
    <row r="19680" spans="17:63" ht="29.25" customHeight="1" x14ac:dyDescent="0.2">
      <c r="Q19680" s="92" t="s">
        <v>50</v>
      </c>
      <c r="BF19680" s="101" t="s">
        <v>58</v>
      </c>
      <c r="BK19680" s="98" t="s">
        <v>70</v>
      </c>
    </row>
    <row r="19681" spans="17:63" ht="29.25" customHeight="1" x14ac:dyDescent="0.2">
      <c r="Q19681" s="92" t="s">
        <v>50</v>
      </c>
      <c r="BF19681" s="101" t="s">
        <v>58</v>
      </c>
      <c r="BK19681" s="98" t="s">
        <v>70</v>
      </c>
    </row>
    <row r="19682" spans="17:63" ht="29.25" customHeight="1" x14ac:dyDescent="0.2">
      <c r="Q19682" s="92" t="s">
        <v>50</v>
      </c>
      <c r="BF19682" s="101" t="s">
        <v>58</v>
      </c>
      <c r="BK19682" s="98" t="s">
        <v>70</v>
      </c>
    </row>
    <row r="19683" spans="17:63" ht="29.25" customHeight="1" x14ac:dyDescent="0.2">
      <c r="Q19683" s="92" t="s">
        <v>50</v>
      </c>
      <c r="BF19683" s="101" t="s">
        <v>58</v>
      </c>
      <c r="BK19683" s="98" t="s">
        <v>70</v>
      </c>
    </row>
    <row r="19684" spans="17:63" ht="29.25" customHeight="1" x14ac:dyDescent="0.2">
      <c r="Q19684" s="92" t="s">
        <v>50</v>
      </c>
      <c r="BF19684" s="101" t="s">
        <v>58</v>
      </c>
      <c r="BK19684" s="98" t="s">
        <v>70</v>
      </c>
    </row>
    <row r="19685" spans="17:63" ht="29.25" customHeight="1" x14ac:dyDescent="0.2">
      <c r="Q19685" s="92" t="s">
        <v>50</v>
      </c>
      <c r="BF19685" s="101" t="s">
        <v>58</v>
      </c>
      <c r="BK19685" s="98" t="s">
        <v>70</v>
      </c>
    </row>
    <row r="19686" spans="17:63" ht="29.25" customHeight="1" x14ac:dyDescent="0.2">
      <c r="Q19686" s="92" t="s">
        <v>50</v>
      </c>
      <c r="BF19686" s="101" t="s">
        <v>58</v>
      </c>
      <c r="BK19686" s="98" t="s">
        <v>70</v>
      </c>
    </row>
    <row r="19687" spans="17:63" ht="29.25" customHeight="1" x14ac:dyDescent="0.2">
      <c r="Q19687" s="92" t="s">
        <v>50</v>
      </c>
      <c r="BF19687" s="101" t="s">
        <v>58</v>
      </c>
      <c r="BK19687" s="98" t="s">
        <v>70</v>
      </c>
    </row>
    <row r="19688" spans="17:63" ht="29.25" customHeight="1" x14ac:dyDescent="0.2">
      <c r="Q19688" s="92" t="s">
        <v>50</v>
      </c>
      <c r="BF19688" s="101" t="s">
        <v>58</v>
      </c>
      <c r="BK19688" s="98" t="s">
        <v>70</v>
      </c>
    </row>
    <row r="19689" spans="17:63" ht="29.25" customHeight="1" x14ac:dyDescent="0.2">
      <c r="Q19689" s="92" t="s">
        <v>50</v>
      </c>
      <c r="BF19689" s="101" t="s">
        <v>58</v>
      </c>
      <c r="BK19689" s="98" t="s">
        <v>70</v>
      </c>
    </row>
    <row r="19690" spans="17:63" ht="29.25" customHeight="1" x14ac:dyDescent="0.2">
      <c r="Q19690" s="92" t="s">
        <v>50</v>
      </c>
      <c r="BF19690" s="101" t="s">
        <v>58</v>
      </c>
      <c r="BK19690" s="98" t="s">
        <v>70</v>
      </c>
    </row>
    <row r="19691" spans="17:63" ht="29.25" customHeight="1" x14ac:dyDescent="0.2">
      <c r="Q19691" s="92" t="s">
        <v>50</v>
      </c>
      <c r="BF19691" s="101" t="s">
        <v>58</v>
      </c>
      <c r="BK19691" s="98" t="s">
        <v>70</v>
      </c>
    </row>
    <row r="19692" spans="17:63" ht="29.25" customHeight="1" x14ac:dyDescent="0.2">
      <c r="Q19692" s="92" t="s">
        <v>50</v>
      </c>
      <c r="BF19692" s="101" t="s">
        <v>58</v>
      </c>
      <c r="BK19692" s="98" t="s">
        <v>70</v>
      </c>
    </row>
    <row r="19693" spans="17:63" ht="29.25" customHeight="1" x14ac:dyDescent="0.2">
      <c r="Q19693" s="92" t="s">
        <v>50</v>
      </c>
      <c r="BF19693" s="101" t="s">
        <v>58</v>
      </c>
      <c r="BK19693" s="98" t="s">
        <v>70</v>
      </c>
    </row>
    <row r="19694" spans="17:63" ht="29.25" customHeight="1" x14ac:dyDescent="0.2">
      <c r="Q19694" s="92" t="s">
        <v>50</v>
      </c>
      <c r="BF19694" s="101" t="s">
        <v>58</v>
      </c>
      <c r="BK19694" s="98" t="s">
        <v>70</v>
      </c>
    </row>
    <row r="19695" spans="17:63" ht="29.25" customHeight="1" x14ac:dyDescent="0.2">
      <c r="Q19695" s="92" t="s">
        <v>50</v>
      </c>
      <c r="BF19695" s="101" t="s">
        <v>58</v>
      </c>
      <c r="BK19695" s="98" t="s">
        <v>70</v>
      </c>
    </row>
    <row r="19696" spans="17:63" ht="29.25" customHeight="1" x14ac:dyDescent="0.2">
      <c r="Q19696" s="92" t="s">
        <v>50</v>
      </c>
      <c r="BF19696" s="101" t="s">
        <v>58</v>
      </c>
      <c r="BK19696" s="98" t="s">
        <v>70</v>
      </c>
    </row>
    <row r="19697" spans="17:63" ht="29.25" customHeight="1" x14ac:dyDescent="0.2">
      <c r="Q19697" s="92" t="s">
        <v>50</v>
      </c>
      <c r="BF19697" s="101" t="s">
        <v>58</v>
      </c>
      <c r="BK19697" s="98" t="s">
        <v>70</v>
      </c>
    </row>
    <row r="19698" spans="17:63" ht="29.25" customHeight="1" x14ac:dyDescent="0.2">
      <c r="Q19698" s="92" t="s">
        <v>50</v>
      </c>
      <c r="BF19698" s="101" t="s">
        <v>58</v>
      </c>
      <c r="BK19698" s="98" t="s">
        <v>70</v>
      </c>
    </row>
    <row r="19699" spans="17:63" ht="29.25" customHeight="1" x14ac:dyDescent="0.2">
      <c r="Q19699" s="92" t="s">
        <v>50</v>
      </c>
      <c r="BF19699" s="101" t="s">
        <v>58</v>
      </c>
      <c r="BK19699" s="98" t="s">
        <v>70</v>
      </c>
    </row>
    <row r="19700" spans="17:63" ht="29.25" customHeight="1" x14ac:dyDescent="0.2">
      <c r="Q19700" s="92" t="s">
        <v>50</v>
      </c>
      <c r="BF19700" s="101" t="s">
        <v>58</v>
      </c>
      <c r="BK19700" s="98" t="s">
        <v>70</v>
      </c>
    </row>
    <row r="19701" spans="17:63" ht="29.25" customHeight="1" x14ac:dyDescent="0.2">
      <c r="Q19701" s="92" t="s">
        <v>50</v>
      </c>
      <c r="BF19701" s="101" t="s">
        <v>58</v>
      </c>
      <c r="BK19701" s="98" t="s">
        <v>70</v>
      </c>
    </row>
    <row r="19702" spans="17:63" ht="29.25" customHeight="1" x14ac:dyDescent="0.2">
      <c r="Q19702" s="92" t="s">
        <v>50</v>
      </c>
      <c r="BF19702" s="101" t="s">
        <v>58</v>
      </c>
      <c r="BK19702" s="98" t="s">
        <v>70</v>
      </c>
    </row>
    <row r="19703" spans="17:63" ht="29.25" customHeight="1" x14ac:dyDescent="0.2">
      <c r="Q19703" s="92" t="s">
        <v>50</v>
      </c>
      <c r="BF19703" s="101" t="s">
        <v>58</v>
      </c>
      <c r="BK19703" s="98" t="s">
        <v>70</v>
      </c>
    </row>
    <row r="19704" spans="17:63" ht="29.25" customHeight="1" x14ac:dyDescent="0.2">
      <c r="Q19704" s="92" t="s">
        <v>50</v>
      </c>
      <c r="BF19704" s="101" t="s">
        <v>58</v>
      </c>
      <c r="BK19704" s="98" t="s">
        <v>70</v>
      </c>
    </row>
    <row r="19705" spans="17:63" ht="29.25" customHeight="1" x14ac:dyDescent="0.2">
      <c r="Q19705" s="92" t="s">
        <v>50</v>
      </c>
      <c r="BF19705" s="101" t="s">
        <v>58</v>
      </c>
      <c r="BK19705" s="98" t="s">
        <v>70</v>
      </c>
    </row>
    <row r="19706" spans="17:63" ht="29.25" customHeight="1" x14ac:dyDescent="0.2">
      <c r="Q19706" s="92" t="s">
        <v>50</v>
      </c>
      <c r="BF19706" s="101" t="s">
        <v>58</v>
      </c>
      <c r="BK19706" s="98" t="s">
        <v>70</v>
      </c>
    </row>
    <row r="19707" spans="17:63" ht="29.25" customHeight="1" x14ac:dyDescent="0.2">
      <c r="Q19707" s="92" t="s">
        <v>50</v>
      </c>
      <c r="BF19707" s="101" t="s">
        <v>58</v>
      </c>
      <c r="BK19707" s="98" t="s">
        <v>70</v>
      </c>
    </row>
    <row r="19708" spans="17:63" ht="29.25" customHeight="1" x14ac:dyDescent="0.2">
      <c r="Q19708" s="92" t="s">
        <v>50</v>
      </c>
      <c r="BF19708" s="101" t="s">
        <v>58</v>
      </c>
      <c r="BK19708" s="98" t="s">
        <v>70</v>
      </c>
    </row>
    <row r="19709" spans="17:63" ht="29.25" customHeight="1" x14ac:dyDescent="0.2">
      <c r="Q19709" s="92" t="s">
        <v>50</v>
      </c>
      <c r="BF19709" s="101" t="s">
        <v>58</v>
      </c>
      <c r="BK19709" s="98" t="s">
        <v>70</v>
      </c>
    </row>
    <row r="19710" spans="17:63" ht="29.25" customHeight="1" x14ac:dyDescent="0.2">
      <c r="Q19710" s="92" t="s">
        <v>50</v>
      </c>
      <c r="BF19710" s="101" t="s">
        <v>58</v>
      </c>
      <c r="BK19710" s="98" t="s">
        <v>70</v>
      </c>
    </row>
    <row r="19711" spans="17:63" ht="29.25" customHeight="1" x14ac:dyDescent="0.2">
      <c r="Q19711" s="92" t="s">
        <v>50</v>
      </c>
      <c r="BF19711" s="101" t="s">
        <v>58</v>
      </c>
      <c r="BK19711" s="98" t="s">
        <v>70</v>
      </c>
    </row>
    <row r="19712" spans="17:63" ht="29.25" customHeight="1" x14ac:dyDescent="0.2">
      <c r="Q19712" s="92" t="s">
        <v>50</v>
      </c>
      <c r="BF19712" s="101" t="s">
        <v>58</v>
      </c>
      <c r="BK19712" s="98" t="s">
        <v>70</v>
      </c>
    </row>
    <row r="19713" spans="17:63" ht="29.25" customHeight="1" x14ac:dyDescent="0.2">
      <c r="Q19713" s="92" t="s">
        <v>50</v>
      </c>
      <c r="BF19713" s="101" t="s">
        <v>58</v>
      </c>
      <c r="BK19713" s="98" t="s">
        <v>70</v>
      </c>
    </row>
    <row r="19714" spans="17:63" ht="29.25" customHeight="1" x14ac:dyDescent="0.2">
      <c r="Q19714" s="92" t="s">
        <v>50</v>
      </c>
      <c r="BF19714" s="101" t="s">
        <v>58</v>
      </c>
      <c r="BK19714" s="98" t="s">
        <v>70</v>
      </c>
    </row>
    <row r="19715" spans="17:63" ht="29.25" customHeight="1" x14ac:dyDescent="0.2">
      <c r="Q19715" s="92" t="s">
        <v>50</v>
      </c>
      <c r="BF19715" s="101" t="s">
        <v>58</v>
      </c>
      <c r="BK19715" s="98" t="s">
        <v>70</v>
      </c>
    </row>
    <row r="19716" spans="17:63" ht="29.25" customHeight="1" x14ac:dyDescent="0.2">
      <c r="Q19716" s="92" t="s">
        <v>50</v>
      </c>
      <c r="BF19716" s="101" t="s">
        <v>58</v>
      </c>
      <c r="BK19716" s="98" t="s">
        <v>70</v>
      </c>
    </row>
    <row r="19717" spans="17:63" ht="29.25" customHeight="1" x14ac:dyDescent="0.2">
      <c r="Q19717" s="92" t="s">
        <v>50</v>
      </c>
      <c r="BF19717" s="101" t="s">
        <v>58</v>
      </c>
      <c r="BK19717" s="98" t="s">
        <v>70</v>
      </c>
    </row>
    <row r="19718" spans="17:63" ht="29.25" customHeight="1" x14ac:dyDescent="0.2">
      <c r="Q19718" s="92" t="s">
        <v>50</v>
      </c>
      <c r="BF19718" s="101" t="s">
        <v>58</v>
      </c>
      <c r="BK19718" s="98" t="s">
        <v>70</v>
      </c>
    </row>
    <row r="19719" spans="17:63" ht="29.25" customHeight="1" x14ac:dyDescent="0.2">
      <c r="Q19719" s="92" t="s">
        <v>50</v>
      </c>
      <c r="BF19719" s="101" t="s">
        <v>58</v>
      </c>
      <c r="BK19719" s="98" t="s">
        <v>70</v>
      </c>
    </row>
    <row r="19720" spans="17:63" ht="29.25" customHeight="1" x14ac:dyDescent="0.2">
      <c r="Q19720" s="92" t="s">
        <v>50</v>
      </c>
      <c r="BF19720" s="101" t="s">
        <v>58</v>
      </c>
      <c r="BK19720" s="98" t="s">
        <v>70</v>
      </c>
    </row>
    <row r="19721" spans="17:63" ht="29.25" customHeight="1" x14ac:dyDescent="0.2">
      <c r="Q19721" s="92" t="s">
        <v>50</v>
      </c>
      <c r="BF19721" s="101" t="s">
        <v>58</v>
      </c>
      <c r="BK19721" s="98" t="s">
        <v>70</v>
      </c>
    </row>
    <row r="19722" spans="17:63" ht="29.25" customHeight="1" x14ac:dyDescent="0.2">
      <c r="Q19722" s="92" t="s">
        <v>50</v>
      </c>
      <c r="BF19722" s="101" t="s">
        <v>58</v>
      </c>
      <c r="BK19722" s="98" t="s">
        <v>70</v>
      </c>
    </row>
    <row r="19723" spans="17:63" ht="29.25" customHeight="1" x14ac:dyDescent="0.2">
      <c r="Q19723" s="92" t="s">
        <v>50</v>
      </c>
      <c r="BF19723" s="101" t="s">
        <v>58</v>
      </c>
      <c r="BK19723" s="98" t="s">
        <v>70</v>
      </c>
    </row>
    <row r="19724" spans="17:63" ht="29.25" customHeight="1" x14ac:dyDescent="0.2">
      <c r="Q19724" s="92" t="s">
        <v>50</v>
      </c>
      <c r="BF19724" s="101" t="s">
        <v>58</v>
      </c>
      <c r="BK19724" s="98" t="s">
        <v>70</v>
      </c>
    </row>
    <row r="19725" spans="17:63" ht="29.25" customHeight="1" x14ac:dyDescent="0.2">
      <c r="Q19725" s="92" t="s">
        <v>50</v>
      </c>
      <c r="BF19725" s="101" t="s">
        <v>58</v>
      </c>
      <c r="BK19725" s="98" t="s">
        <v>70</v>
      </c>
    </row>
    <row r="19726" spans="17:63" ht="29.25" customHeight="1" x14ac:dyDescent="0.2">
      <c r="Q19726" s="92" t="s">
        <v>50</v>
      </c>
      <c r="BF19726" s="101" t="s">
        <v>58</v>
      </c>
      <c r="BK19726" s="98" t="s">
        <v>70</v>
      </c>
    </row>
    <row r="19727" spans="17:63" ht="29.25" customHeight="1" x14ac:dyDescent="0.2">
      <c r="Q19727" s="92" t="s">
        <v>50</v>
      </c>
      <c r="BF19727" s="101" t="s">
        <v>58</v>
      </c>
      <c r="BK19727" s="98" t="s">
        <v>70</v>
      </c>
    </row>
    <row r="19728" spans="17:63" ht="29.25" customHeight="1" x14ac:dyDescent="0.2">
      <c r="Q19728" s="92" t="s">
        <v>50</v>
      </c>
      <c r="BF19728" s="101" t="s">
        <v>58</v>
      </c>
      <c r="BK19728" s="98" t="s">
        <v>70</v>
      </c>
    </row>
    <row r="19729" spans="17:63" ht="29.25" customHeight="1" x14ac:dyDescent="0.2">
      <c r="Q19729" s="92" t="s">
        <v>50</v>
      </c>
      <c r="BF19729" s="101" t="s">
        <v>58</v>
      </c>
      <c r="BK19729" s="98" t="s">
        <v>70</v>
      </c>
    </row>
    <row r="19730" spans="17:63" ht="29.25" customHeight="1" x14ac:dyDescent="0.2">
      <c r="Q19730" s="92" t="s">
        <v>50</v>
      </c>
      <c r="BF19730" s="101" t="s">
        <v>58</v>
      </c>
      <c r="BK19730" s="98" t="s">
        <v>70</v>
      </c>
    </row>
    <row r="19731" spans="17:63" ht="29.25" customHeight="1" x14ac:dyDescent="0.2">
      <c r="Q19731" s="92" t="s">
        <v>50</v>
      </c>
      <c r="BF19731" s="101" t="s">
        <v>58</v>
      </c>
      <c r="BK19731" s="98" t="s">
        <v>70</v>
      </c>
    </row>
    <row r="19732" spans="17:63" ht="29.25" customHeight="1" x14ac:dyDescent="0.2">
      <c r="Q19732" s="92" t="s">
        <v>50</v>
      </c>
      <c r="BF19732" s="101" t="s">
        <v>58</v>
      </c>
      <c r="BK19732" s="98" t="s">
        <v>70</v>
      </c>
    </row>
    <row r="19733" spans="17:63" ht="29.25" customHeight="1" x14ac:dyDescent="0.2">
      <c r="Q19733" s="92" t="s">
        <v>50</v>
      </c>
      <c r="BF19733" s="101" t="s">
        <v>58</v>
      </c>
      <c r="BK19733" s="98" t="s">
        <v>70</v>
      </c>
    </row>
    <row r="19734" spans="17:63" ht="29.25" customHeight="1" x14ac:dyDescent="0.2">
      <c r="Q19734" s="92" t="s">
        <v>50</v>
      </c>
      <c r="BF19734" s="101" t="s">
        <v>58</v>
      </c>
      <c r="BK19734" s="98" t="s">
        <v>70</v>
      </c>
    </row>
    <row r="19735" spans="17:63" ht="29.25" customHeight="1" x14ac:dyDescent="0.2">
      <c r="Q19735" s="92" t="s">
        <v>50</v>
      </c>
      <c r="BF19735" s="101" t="s">
        <v>58</v>
      </c>
      <c r="BK19735" s="98" t="s">
        <v>70</v>
      </c>
    </row>
    <row r="19736" spans="17:63" ht="29.25" customHeight="1" x14ac:dyDescent="0.2">
      <c r="Q19736" s="92" t="s">
        <v>50</v>
      </c>
      <c r="BF19736" s="101" t="s">
        <v>58</v>
      </c>
      <c r="BK19736" s="98" t="s">
        <v>70</v>
      </c>
    </row>
    <row r="19737" spans="17:63" ht="29.25" customHeight="1" x14ac:dyDescent="0.2">
      <c r="Q19737" s="92" t="s">
        <v>50</v>
      </c>
      <c r="BF19737" s="101" t="s">
        <v>58</v>
      </c>
      <c r="BK19737" s="98" t="s">
        <v>70</v>
      </c>
    </row>
    <row r="19738" spans="17:63" ht="29.25" customHeight="1" x14ac:dyDescent="0.2">
      <c r="Q19738" s="92" t="s">
        <v>50</v>
      </c>
      <c r="BF19738" s="101" t="s">
        <v>58</v>
      </c>
      <c r="BK19738" s="98" t="s">
        <v>70</v>
      </c>
    </row>
    <row r="19739" spans="17:63" ht="29.25" customHeight="1" x14ac:dyDescent="0.2">
      <c r="Q19739" s="92" t="s">
        <v>50</v>
      </c>
      <c r="BF19739" s="101" t="s">
        <v>58</v>
      </c>
      <c r="BK19739" s="98" t="s">
        <v>70</v>
      </c>
    </row>
    <row r="19740" spans="17:63" ht="29.25" customHeight="1" x14ac:dyDescent="0.2">
      <c r="Q19740" s="92" t="s">
        <v>50</v>
      </c>
      <c r="BF19740" s="101" t="s">
        <v>58</v>
      </c>
      <c r="BK19740" s="98" t="s">
        <v>70</v>
      </c>
    </row>
    <row r="19741" spans="17:63" ht="29.25" customHeight="1" x14ac:dyDescent="0.2">
      <c r="Q19741" s="92" t="s">
        <v>50</v>
      </c>
      <c r="BF19741" s="101" t="s">
        <v>58</v>
      </c>
      <c r="BK19741" s="98" t="s">
        <v>70</v>
      </c>
    </row>
    <row r="19742" spans="17:63" ht="29.25" customHeight="1" x14ac:dyDescent="0.2">
      <c r="Q19742" s="92" t="s">
        <v>50</v>
      </c>
      <c r="BF19742" s="101" t="s">
        <v>58</v>
      </c>
      <c r="BK19742" s="98" t="s">
        <v>70</v>
      </c>
    </row>
    <row r="19743" spans="17:63" ht="29.25" customHeight="1" x14ac:dyDescent="0.2">
      <c r="Q19743" s="92" t="s">
        <v>50</v>
      </c>
      <c r="BF19743" s="101" t="s">
        <v>58</v>
      </c>
      <c r="BK19743" s="98" t="s">
        <v>70</v>
      </c>
    </row>
    <row r="19744" spans="17:63" ht="29.25" customHeight="1" x14ac:dyDescent="0.2">
      <c r="Q19744" s="92" t="s">
        <v>50</v>
      </c>
      <c r="BF19744" s="101" t="s">
        <v>58</v>
      </c>
      <c r="BK19744" s="98" t="s">
        <v>70</v>
      </c>
    </row>
    <row r="19745" spans="17:63" ht="29.25" customHeight="1" x14ac:dyDescent="0.2">
      <c r="Q19745" s="92" t="s">
        <v>50</v>
      </c>
      <c r="BF19745" s="101" t="s">
        <v>58</v>
      </c>
      <c r="BK19745" s="98" t="s">
        <v>70</v>
      </c>
    </row>
    <row r="19746" spans="17:63" ht="29.25" customHeight="1" x14ac:dyDescent="0.2">
      <c r="Q19746" s="92" t="s">
        <v>50</v>
      </c>
      <c r="BF19746" s="101" t="s">
        <v>58</v>
      </c>
      <c r="BK19746" s="98" t="s">
        <v>70</v>
      </c>
    </row>
    <row r="19747" spans="17:63" ht="29.25" customHeight="1" x14ac:dyDescent="0.2">
      <c r="Q19747" s="92" t="s">
        <v>50</v>
      </c>
      <c r="BF19747" s="101" t="s">
        <v>58</v>
      </c>
      <c r="BK19747" s="98" t="s">
        <v>70</v>
      </c>
    </row>
    <row r="19748" spans="17:63" ht="29.25" customHeight="1" x14ac:dyDescent="0.2">
      <c r="Q19748" s="92" t="s">
        <v>50</v>
      </c>
      <c r="BF19748" s="101" t="s">
        <v>58</v>
      </c>
      <c r="BK19748" s="98" t="s">
        <v>70</v>
      </c>
    </row>
    <row r="19749" spans="17:63" ht="29.25" customHeight="1" x14ac:dyDescent="0.2">
      <c r="Q19749" s="92" t="s">
        <v>50</v>
      </c>
      <c r="BF19749" s="101" t="s">
        <v>58</v>
      </c>
      <c r="BK19749" s="98" t="s">
        <v>70</v>
      </c>
    </row>
    <row r="19750" spans="17:63" ht="29.25" customHeight="1" x14ac:dyDescent="0.2">
      <c r="Q19750" s="92" t="s">
        <v>50</v>
      </c>
      <c r="BF19750" s="101" t="s">
        <v>58</v>
      </c>
      <c r="BK19750" s="98" t="s">
        <v>70</v>
      </c>
    </row>
    <row r="19751" spans="17:63" ht="29.25" customHeight="1" x14ac:dyDescent="0.2">
      <c r="Q19751" s="92" t="s">
        <v>50</v>
      </c>
      <c r="BF19751" s="101" t="s">
        <v>58</v>
      </c>
      <c r="BK19751" s="98" t="s">
        <v>70</v>
      </c>
    </row>
    <row r="19752" spans="17:63" ht="29.25" customHeight="1" x14ac:dyDescent="0.2">
      <c r="Q19752" s="92" t="s">
        <v>50</v>
      </c>
      <c r="BF19752" s="101" t="s">
        <v>58</v>
      </c>
      <c r="BK19752" s="98" t="s">
        <v>70</v>
      </c>
    </row>
    <row r="19753" spans="17:63" ht="29.25" customHeight="1" x14ac:dyDescent="0.2">
      <c r="Q19753" s="92" t="s">
        <v>50</v>
      </c>
      <c r="BF19753" s="101" t="s">
        <v>58</v>
      </c>
      <c r="BK19753" s="98" t="s">
        <v>70</v>
      </c>
    </row>
    <row r="19754" spans="17:63" ht="29.25" customHeight="1" x14ac:dyDescent="0.2">
      <c r="Q19754" s="92" t="s">
        <v>50</v>
      </c>
      <c r="BF19754" s="101" t="s">
        <v>58</v>
      </c>
      <c r="BK19754" s="98" t="s">
        <v>70</v>
      </c>
    </row>
    <row r="19755" spans="17:63" ht="29.25" customHeight="1" x14ac:dyDescent="0.2">
      <c r="Q19755" s="92" t="s">
        <v>50</v>
      </c>
      <c r="BF19755" s="101" t="s">
        <v>58</v>
      </c>
      <c r="BK19755" s="98" t="s">
        <v>70</v>
      </c>
    </row>
    <row r="19756" spans="17:63" ht="29.25" customHeight="1" x14ac:dyDescent="0.2">
      <c r="Q19756" s="92" t="s">
        <v>50</v>
      </c>
      <c r="BF19756" s="101" t="s">
        <v>58</v>
      </c>
      <c r="BK19756" s="98" t="s">
        <v>70</v>
      </c>
    </row>
    <row r="19757" spans="17:63" ht="29.25" customHeight="1" x14ac:dyDescent="0.2">
      <c r="Q19757" s="92" t="s">
        <v>50</v>
      </c>
      <c r="BF19757" s="101" t="s">
        <v>58</v>
      </c>
      <c r="BK19757" s="98" t="s">
        <v>70</v>
      </c>
    </row>
    <row r="19758" spans="17:63" ht="29.25" customHeight="1" x14ac:dyDescent="0.2">
      <c r="Q19758" s="92" t="s">
        <v>50</v>
      </c>
      <c r="BF19758" s="101" t="s">
        <v>58</v>
      </c>
      <c r="BK19758" s="98" t="s">
        <v>70</v>
      </c>
    </row>
    <row r="19759" spans="17:63" ht="29.25" customHeight="1" x14ac:dyDescent="0.2">
      <c r="Q19759" s="92" t="s">
        <v>50</v>
      </c>
      <c r="BF19759" s="101" t="s">
        <v>58</v>
      </c>
      <c r="BK19759" s="98" t="s">
        <v>70</v>
      </c>
    </row>
    <row r="19760" spans="17:63" ht="29.25" customHeight="1" x14ac:dyDescent="0.2">
      <c r="Q19760" s="92" t="s">
        <v>50</v>
      </c>
      <c r="BF19760" s="101" t="s">
        <v>58</v>
      </c>
      <c r="BK19760" s="98" t="s">
        <v>70</v>
      </c>
    </row>
    <row r="19761" spans="17:63" ht="29.25" customHeight="1" x14ac:dyDescent="0.2">
      <c r="Q19761" s="92" t="s">
        <v>50</v>
      </c>
      <c r="BF19761" s="101" t="s">
        <v>58</v>
      </c>
      <c r="BK19761" s="98" t="s">
        <v>70</v>
      </c>
    </row>
    <row r="19762" spans="17:63" ht="29.25" customHeight="1" x14ac:dyDescent="0.2">
      <c r="Q19762" s="92" t="s">
        <v>50</v>
      </c>
      <c r="BF19762" s="101" t="s">
        <v>58</v>
      </c>
      <c r="BK19762" s="98" t="s">
        <v>70</v>
      </c>
    </row>
    <row r="19763" spans="17:63" ht="29.25" customHeight="1" x14ac:dyDescent="0.2">
      <c r="Q19763" s="92" t="s">
        <v>50</v>
      </c>
      <c r="BF19763" s="101" t="s">
        <v>58</v>
      </c>
      <c r="BK19763" s="98" t="s">
        <v>70</v>
      </c>
    </row>
    <row r="19764" spans="17:63" ht="29.25" customHeight="1" x14ac:dyDescent="0.2">
      <c r="Q19764" s="92" t="s">
        <v>50</v>
      </c>
      <c r="BF19764" s="101" t="s">
        <v>58</v>
      </c>
      <c r="BK19764" s="98" t="s">
        <v>70</v>
      </c>
    </row>
    <row r="19765" spans="17:63" ht="29.25" customHeight="1" x14ac:dyDescent="0.2">
      <c r="Q19765" s="92" t="s">
        <v>50</v>
      </c>
      <c r="BF19765" s="101" t="s">
        <v>58</v>
      </c>
      <c r="BK19765" s="98" t="s">
        <v>70</v>
      </c>
    </row>
    <row r="19766" spans="17:63" ht="29.25" customHeight="1" x14ac:dyDescent="0.2">
      <c r="Q19766" s="92" t="s">
        <v>50</v>
      </c>
      <c r="BF19766" s="101" t="s">
        <v>58</v>
      </c>
      <c r="BK19766" s="98" t="s">
        <v>70</v>
      </c>
    </row>
    <row r="19767" spans="17:63" ht="29.25" customHeight="1" x14ac:dyDescent="0.2">
      <c r="Q19767" s="92" t="s">
        <v>50</v>
      </c>
      <c r="BF19767" s="101" t="s">
        <v>58</v>
      </c>
      <c r="BK19767" s="98" t="s">
        <v>70</v>
      </c>
    </row>
    <row r="19768" spans="17:63" ht="29.25" customHeight="1" x14ac:dyDescent="0.2">
      <c r="Q19768" s="92" t="s">
        <v>50</v>
      </c>
      <c r="BF19768" s="101" t="s">
        <v>58</v>
      </c>
      <c r="BK19768" s="98" t="s">
        <v>70</v>
      </c>
    </row>
    <row r="19769" spans="17:63" ht="29.25" customHeight="1" x14ac:dyDescent="0.2">
      <c r="Q19769" s="92" t="s">
        <v>50</v>
      </c>
      <c r="BF19769" s="101" t="s">
        <v>58</v>
      </c>
      <c r="BK19769" s="98" t="s">
        <v>70</v>
      </c>
    </row>
    <row r="19770" spans="17:63" ht="29.25" customHeight="1" x14ac:dyDescent="0.2">
      <c r="Q19770" s="92" t="s">
        <v>50</v>
      </c>
      <c r="BF19770" s="101" t="s">
        <v>58</v>
      </c>
      <c r="BK19770" s="98" t="s">
        <v>70</v>
      </c>
    </row>
    <row r="19771" spans="17:63" ht="29.25" customHeight="1" x14ac:dyDescent="0.2">
      <c r="Q19771" s="92" t="s">
        <v>50</v>
      </c>
      <c r="BF19771" s="101" t="s">
        <v>58</v>
      </c>
      <c r="BK19771" s="98" t="s">
        <v>70</v>
      </c>
    </row>
    <row r="19772" spans="17:63" ht="29.25" customHeight="1" x14ac:dyDescent="0.2">
      <c r="Q19772" s="92" t="s">
        <v>50</v>
      </c>
      <c r="BF19772" s="101" t="s">
        <v>58</v>
      </c>
      <c r="BK19772" s="98" t="s">
        <v>70</v>
      </c>
    </row>
    <row r="19773" spans="17:63" ht="29.25" customHeight="1" x14ac:dyDescent="0.2">
      <c r="Q19773" s="92" t="s">
        <v>50</v>
      </c>
      <c r="BF19773" s="101" t="s">
        <v>58</v>
      </c>
      <c r="BK19773" s="98" t="s">
        <v>70</v>
      </c>
    </row>
    <row r="19774" spans="17:63" ht="29.25" customHeight="1" x14ac:dyDescent="0.2">
      <c r="Q19774" s="92" t="s">
        <v>50</v>
      </c>
      <c r="BF19774" s="101" t="s">
        <v>58</v>
      </c>
      <c r="BK19774" s="98" t="s">
        <v>70</v>
      </c>
    </row>
    <row r="19775" spans="17:63" ht="29.25" customHeight="1" x14ac:dyDescent="0.2">
      <c r="Q19775" s="92" t="s">
        <v>50</v>
      </c>
      <c r="BF19775" s="101" t="s">
        <v>58</v>
      </c>
      <c r="BK19775" s="98" t="s">
        <v>70</v>
      </c>
    </row>
    <row r="19776" spans="17:63" ht="29.25" customHeight="1" x14ac:dyDescent="0.2">
      <c r="Q19776" s="92" t="s">
        <v>50</v>
      </c>
      <c r="BF19776" s="101" t="s">
        <v>58</v>
      </c>
      <c r="BK19776" s="98" t="s">
        <v>70</v>
      </c>
    </row>
    <row r="19777" spans="17:63" ht="29.25" customHeight="1" x14ac:dyDescent="0.2">
      <c r="Q19777" s="92" t="s">
        <v>50</v>
      </c>
      <c r="BF19777" s="101" t="s">
        <v>58</v>
      </c>
      <c r="BK19777" s="98" t="s">
        <v>70</v>
      </c>
    </row>
    <row r="19778" spans="17:63" ht="29.25" customHeight="1" x14ac:dyDescent="0.2">
      <c r="Q19778" s="92" t="s">
        <v>50</v>
      </c>
      <c r="BF19778" s="101" t="s">
        <v>58</v>
      </c>
      <c r="BK19778" s="98" t="s">
        <v>70</v>
      </c>
    </row>
    <row r="19779" spans="17:63" ht="29.25" customHeight="1" x14ac:dyDescent="0.2">
      <c r="Q19779" s="92" t="s">
        <v>50</v>
      </c>
      <c r="BF19779" s="101" t="s">
        <v>58</v>
      </c>
      <c r="BK19779" s="98" t="s">
        <v>70</v>
      </c>
    </row>
    <row r="19780" spans="17:63" ht="29.25" customHeight="1" x14ac:dyDescent="0.2">
      <c r="Q19780" s="92" t="s">
        <v>50</v>
      </c>
      <c r="BF19780" s="101" t="s">
        <v>58</v>
      </c>
      <c r="BK19780" s="98" t="s">
        <v>70</v>
      </c>
    </row>
    <row r="19781" spans="17:63" ht="29.25" customHeight="1" x14ac:dyDescent="0.2">
      <c r="Q19781" s="92" t="s">
        <v>50</v>
      </c>
      <c r="BF19781" s="101" t="s">
        <v>58</v>
      </c>
      <c r="BK19781" s="98" t="s">
        <v>70</v>
      </c>
    </row>
    <row r="19782" spans="17:63" ht="29.25" customHeight="1" x14ac:dyDescent="0.2">
      <c r="Q19782" s="92" t="s">
        <v>50</v>
      </c>
      <c r="BF19782" s="101" t="s">
        <v>58</v>
      </c>
      <c r="BK19782" s="98" t="s">
        <v>70</v>
      </c>
    </row>
    <row r="19783" spans="17:63" ht="29.25" customHeight="1" x14ac:dyDescent="0.2">
      <c r="Q19783" s="92" t="s">
        <v>50</v>
      </c>
      <c r="BF19783" s="101" t="s">
        <v>58</v>
      </c>
      <c r="BK19783" s="98" t="s">
        <v>70</v>
      </c>
    </row>
    <row r="19784" spans="17:63" ht="29.25" customHeight="1" x14ac:dyDescent="0.2">
      <c r="Q19784" s="92" t="s">
        <v>50</v>
      </c>
      <c r="BF19784" s="101" t="s">
        <v>58</v>
      </c>
      <c r="BK19784" s="98" t="s">
        <v>70</v>
      </c>
    </row>
    <row r="19785" spans="17:63" ht="29.25" customHeight="1" x14ac:dyDescent="0.2">
      <c r="Q19785" s="92" t="s">
        <v>50</v>
      </c>
      <c r="BF19785" s="101" t="s">
        <v>58</v>
      </c>
      <c r="BK19785" s="98" t="s">
        <v>70</v>
      </c>
    </row>
    <row r="19786" spans="17:63" ht="29.25" customHeight="1" x14ac:dyDescent="0.2">
      <c r="Q19786" s="92" t="s">
        <v>50</v>
      </c>
      <c r="BF19786" s="101" t="s">
        <v>58</v>
      </c>
      <c r="BK19786" s="98" t="s">
        <v>70</v>
      </c>
    </row>
    <row r="19787" spans="17:63" ht="29.25" customHeight="1" x14ac:dyDescent="0.2">
      <c r="Q19787" s="92" t="s">
        <v>50</v>
      </c>
      <c r="BF19787" s="101" t="s">
        <v>58</v>
      </c>
      <c r="BK19787" s="98" t="s">
        <v>70</v>
      </c>
    </row>
    <row r="19788" spans="17:63" ht="29.25" customHeight="1" x14ac:dyDescent="0.2">
      <c r="Q19788" s="92" t="s">
        <v>50</v>
      </c>
      <c r="BF19788" s="101" t="s">
        <v>58</v>
      </c>
      <c r="BK19788" s="98" t="s">
        <v>70</v>
      </c>
    </row>
    <row r="19789" spans="17:63" ht="29.25" customHeight="1" x14ac:dyDescent="0.2">
      <c r="Q19789" s="92" t="s">
        <v>50</v>
      </c>
      <c r="BF19789" s="101" t="s">
        <v>58</v>
      </c>
      <c r="BK19789" s="98" t="s">
        <v>70</v>
      </c>
    </row>
    <row r="19790" spans="17:63" ht="29.25" customHeight="1" x14ac:dyDescent="0.2">
      <c r="Q19790" s="92" t="s">
        <v>50</v>
      </c>
      <c r="BF19790" s="101" t="s">
        <v>58</v>
      </c>
      <c r="BK19790" s="98" t="s">
        <v>70</v>
      </c>
    </row>
    <row r="19791" spans="17:63" ht="29.25" customHeight="1" x14ac:dyDescent="0.2">
      <c r="Q19791" s="92" t="s">
        <v>50</v>
      </c>
      <c r="BF19791" s="101" t="s">
        <v>58</v>
      </c>
      <c r="BK19791" s="98" t="s">
        <v>70</v>
      </c>
    </row>
    <row r="19792" spans="17:63" ht="29.25" customHeight="1" x14ac:dyDescent="0.2">
      <c r="Q19792" s="92" t="s">
        <v>50</v>
      </c>
      <c r="BF19792" s="101" t="s">
        <v>58</v>
      </c>
      <c r="BK19792" s="98" t="s">
        <v>70</v>
      </c>
    </row>
    <row r="19793" spans="17:63" ht="29.25" customHeight="1" x14ac:dyDescent="0.2">
      <c r="Q19793" s="92" t="s">
        <v>50</v>
      </c>
      <c r="BF19793" s="101" t="s">
        <v>58</v>
      </c>
      <c r="BK19793" s="98" t="s">
        <v>70</v>
      </c>
    </row>
    <row r="19794" spans="17:63" ht="29.25" customHeight="1" x14ac:dyDescent="0.2">
      <c r="Q19794" s="92" t="s">
        <v>50</v>
      </c>
      <c r="BF19794" s="101" t="s">
        <v>58</v>
      </c>
      <c r="BK19794" s="98" t="s">
        <v>70</v>
      </c>
    </row>
    <row r="19795" spans="17:63" ht="29.25" customHeight="1" x14ac:dyDescent="0.2">
      <c r="Q19795" s="92" t="s">
        <v>50</v>
      </c>
      <c r="BF19795" s="101" t="s">
        <v>58</v>
      </c>
      <c r="BK19795" s="98" t="s">
        <v>70</v>
      </c>
    </row>
    <row r="19796" spans="17:63" ht="29.25" customHeight="1" x14ac:dyDescent="0.2">
      <c r="Q19796" s="92" t="s">
        <v>50</v>
      </c>
      <c r="BF19796" s="101" t="s">
        <v>58</v>
      </c>
      <c r="BK19796" s="98" t="s">
        <v>70</v>
      </c>
    </row>
    <row r="19797" spans="17:63" ht="29.25" customHeight="1" x14ac:dyDescent="0.2">
      <c r="Q19797" s="92" t="s">
        <v>50</v>
      </c>
      <c r="BF19797" s="101" t="s">
        <v>58</v>
      </c>
      <c r="BK19797" s="98" t="s">
        <v>70</v>
      </c>
    </row>
    <row r="19798" spans="17:63" ht="29.25" customHeight="1" x14ac:dyDescent="0.2">
      <c r="Q19798" s="92" t="s">
        <v>50</v>
      </c>
      <c r="BF19798" s="101" t="s">
        <v>58</v>
      </c>
      <c r="BK19798" s="98" t="s">
        <v>70</v>
      </c>
    </row>
    <row r="19799" spans="17:63" ht="29.25" customHeight="1" x14ac:dyDescent="0.2">
      <c r="Q19799" s="92" t="s">
        <v>50</v>
      </c>
      <c r="BF19799" s="101" t="s">
        <v>58</v>
      </c>
      <c r="BK19799" s="98" t="s">
        <v>70</v>
      </c>
    </row>
    <row r="19800" spans="17:63" ht="29.25" customHeight="1" x14ac:dyDescent="0.2">
      <c r="Q19800" s="92" t="s">
        <v>50</v>
      </c>
      <c r="BF19800" s="101" t="s">
        <v>58</v>
      </c>
      <c r="BK19800" s="98" t="s">
        <v>70</v>
      </c>
    </row>
    <row r="19801" spans="17:63" ht="29.25" customHeight="1" x14ac:dyDescent="0.2">
      <c r="Q19801" s="92" t="s">
        <v>50</v>
      </c>
      <c r="BF19801" s="101" t="s">
        <v>58</v>
      </c>
      <c r="BK19801" s="98" t="s">
        <v>70</v>
      </c>
    </row>
    <row r="19802" spans="17:63" ht="29.25" customHeight="1" x14ac:dyDescent="0.2">
      <c r="Q19802" s="92" t="s">
        <v>50</v>
      </c>
      <c r="BF19802" s="101" t="s">
        <v>58</v>
      </c>
      <c r="BK19802" s="98" t="s">
        <v>70</v>
      </c>
    </row>
    <row r="19803" spans="17:63" ht="29.25" customHeight="1" x14ac:dyDescent="0.2">
      <c r="Q19803" s="92" t="s">
        <v>50</v>
      </c>
      <c r="BF19803" s="101" t="s">
        <v>58</v>
      </c>
      <c r="BK19803" s="98" t="s">
        <v>70</v>
      </c>
    </row>
    <row r="19804" spans="17:63" ht="29.25" customHeight="1" x14ac:dyDescent="0.2">
      <c r="Q19804" s="92" t="s">
        <v>50</v>
      </c>
      <c r="BF19804" s="101" t="s">
        <v>58</v>
      </c>
      <c r="BK19804" s="98" t="s">
        <v>70</v>
      </c>
    </row>
    <row r="19805" spans="17:63" ht="29.25" customHeight="1" x14ac:dyDescent="0.2">
      <c r="Q19805" s="92" t="s">
        <v>50</v>
      </c>
      <c r="BF19805" s="101" t="s">
        <v>58</v>
      </c>
      <c r="BK19805" s="98" t="s">
        <v>70</v>
      </c>
    </row>
    <row r="19806" spans="17:63" ht="29.25" customHeight="1" x14ac:dyDescent="0.2">
      <c r="Q19806" s="92" t="s">
        <v>50</v>
      </c>
      <c r="BF19806" s="101" t="s">
        <v>58</v>
      </c>
      <c r="BK19806" s="98" t="s">
        <v>70</v>
      </c>
    </row>
    <row r="19807" spans="17:63" ht="29.25" customHeight="1" x14ac:dyDescent="0.2">
      <c r="Q19807" s="92" t="s">
        <v>50</v>
      </c>
      <c r="BF19807" s="101" t="s">
        <v>58</v>
      </c>
      <c r="BK19807" s="98" t="s">
        <v>70</v>
      </c>
    </row>
    <row r="19808" spans="17:63" ht="29.25" customHeight="1" x14ac:dyDescent="0.2">
      <c r="Q19808" s="92" t="s">
        <v>50</v>
      </c>
      <c r="BF19808" s="101" t="s">
        <v>58</v>
      </c>
      <c r="BK19808" s="98" t="s">
        <v>70</v>
      </c>
    </row>
    <row r="19809" spans="17:63" ht="29.25" customHeight="1" x14ac:dyDescent="0.2">
      <c r="Q19809" s="92" t="s">
        <v>50</v>
      </c>
      <c r="BF19809" s="101" t="s">
        <v>58</v>
      </c>
      <c r="BK19809" s="98" t="s">
        <v>70</v>
      </c>
    </row>
    <row r="19810" spans="17:63" ht="29.25" customHeight="1" x14ac:dyDescent="0.2">
      <c r="Q19810" s="92" t="s">
        <v>50</v>
      </c>
      <c r="BF19810" s="101" t="s">
        <v>58</v>
      </c>
      <c r="BK19810" s="98" t="s">
        <v>70</v>
      </c>
    </row>
    <row r="19811" spans="17:63" ht="29.25" customHeight="1" x14ac:dyDescent="0.2">
      <c r="Q19811" s="92" t="s">
        <v>50</v>
      </c>
      <c r="BF19811" s="101" t="s">
        <v>58</v>
      </c>
      <c r="BK19811" s="98" t="s">
        <v>70</v>
      </c>
    </row>
    <row r="19812" spans="17:63" ht="29.25" customHeight="1" x14ac:dyDescent="0.2">
      <c r="Q19812" s="92" t="s">
        <v>50</v>
      </c>
      <c r="BF19812" s="101" t="s">
        <v>58</v>
      </c>
      <c r="BK19812" s="98" t="s">
        <v>70</v>
      </c>
    </row>
    <row r="19813" spans="17:63" ht="29.25" customHeight="1" x14ac:dyDescent="0.2">
      <c r="Q19813" s="92" t="s">
        <v>50</v>
      </c>
      <c r="BF19813" s="101" t="s">
        <v>58</v>
      </c>
      <c r="BK19813" s="98" t="s">
        <v>70</v>
      </c>
    </row>
    <row r="19814" spans="17:63" ht="29.25" customHeight="1" x14ac:dyDescent="0.2">
      <c r="Q19814" s="92" t="s">
        <v>50</v>
      </c>
      <c r="BF19814" s="101" t="s">
        <v>58</v>
      </c>
      <c r="BK19814" s="98" t="s">
        <v>70</v>
      </c>
    </row>
    <row r="19815" spans="17:63" ht="29.25" customHeight="1" x14ac:dyDescent="0.2">
      <c r="Q19815" s="92" t="s">
        <v>50</v>
      </c>
      <c r="BF19815" s="101" t="s">
        <v>58</v>
      </c>
      <c r="BK19815" s="98" t="s">
        <v>70</v>
      </c>
    </row>
    <row r="19816" spans="17:63" ht="29.25" customHeight="1" x14ac:dyDescent="0.2">
      <c r="Q19816" s="92" t="s">
        <v>50</v>
      </c>
      <c r="BF19816" s="101" t="s">
        <v>58</v>
      </c>
      <c r="BK19816" s="98" t="s">
        <v>70</v>
      </c>
    </row>
    <row r="19817" spans="17:63" ht="29.25" customHeight="1" x14ac:dyDescent="0.2">
      <c r="Q19817" s="92" t="s">
        <v>50</v>
      </c>
      <c r="BF19817" s="101" t="s">
        <v>58</v>
      </c>
      <c r="BK19817" s="98" t="s">
        <v>70</v>
      </c>
    </row>
    <row r="19818" spans="17:63" ht="29.25" customHeight="1" x14ac:dyDescent="0.2">
      <c r="Q19818" s="92" t="s">
        <v>50</v>
      </c>
      <c r="BF19818" s="101" t="s">
        <v>58</v>
      </c>
      <c r="BK19818" s="98" t="s">
        <v>70</v>
      </c>
    </row>
    <row r="19819" spans="17:63" ht="29.25" customHeight="1" x14ac:dyDescent="0.2">
      <c r="Q19819" s="92" t="s">
        <v>50</v>
      </c>
      <c r="BF19819" s="101" t="s">
        <v>58</v>
      </c>
      <c r="BK19819" s="98" t="s">
        <v>70</v>
      </c>
    </row>
    <row r="19820" spans="17:63" ht="29.25" customHeight="1" x14ac:dyDescent="0.2">
      <c r="Q19820" s="92" t="s">
        <v>50</v>
      </c>
      <c r="BF19820" s="101" t="s">
        <v>58</v>
      </c>
      <c r="BK19820" s="98" t="s">
        <v>70</v>
      </c>
    </row>
    <row r="19821" spans="17:63" ht="29.25" customHeight="1" x14ac:dyDescent="0.2">
      <c r="Q19821" s="92" t="s">
        <v>50</v>
      </c>
      <c r="BF19821" s="101" t="s">
        <v>58</v>
      </c>
      <c r="BK19821" s="98" t="s">
        <v>70</v>
      </c>
    </row>
    <row r="19822" spans="17:63" ht="29.25" customHeight="1" x14ac:dyDescent="0.2">
      <c r="Q19822" s="92" t="s">
        <v>50</v>
      </c>
      <c r="BF19822" s="101" t="s">
        <v>58</v>
      </c>
      <c r="BK19822" s="98" t="s">
        <v>70</v>
      </c>
    </row>
    <row r="19823" spans="17:63" ht="29.25" customHeight="1" x14ac:dyDescent="0.2">
      <c r="Q19823" s="92" t="s">
        <v>50</v>
      </c>
      <c r="BF19823" s="101" t="s">
        <v>58</v>
      </c>
      <c r="BK19823" s="98" t="s">
        <v>70</v>
      </c>
    </row>
    <row r="19824" spans="17:63" ht="29.25" customHeight="1" x14ac:dyDescent="0.2">
      <c r="Q19824" s="92" t="s">
        <v>50</v>
      </c>
      <c r="BF19824" s="101" t="s">
        <v>58</v>
      </c>
      <c r="BK19824" s="98" t="s">
        <v>70</v>
      </c>
    </row>
    <row r="19825" spans="17:63" ht="29.25" customHeight="1" x14ac:dyDescent="0.2">
      <c r="Q19825" s="92" t="s">
        <v>50</v>
      </c>
      <c r="BF19825" s="101" t="s">
        <v>58</v>
      </c>
      <c r="BK19825" s="98" t="s">
        <v>70</v>
      </c>
    </row>
    <row r="19826" spans="17:63" ht="29.25" customHeight="1" x14ac:dyDescent="0.2">
      <c r="Q19826" s="92" t="s">
        <v>50</v>
      </c>
      <c r="BF19826" s="101" t="s">
        <v>58</v>
      </c>
      <c r="BK19826" s="98" t="s">
        <v>70</v>
      </c>
    </row>
    <row r="19827" spans="17:63" ht="29.25" customHeight="1" x14ac:dyDescent="0.2">
      <c r="Q19827" s="92" t="s">
        <v>50</v>
      </c>
      <c r="BF19827" s="101" t="s">
        <v>58</v>
      </c>
      <c r="BK19827" s="98" t="s">
        <v>70</v>
      </c>
    </row>
    <row r="19828" spans="17:63" ht="29.25" customHeight="1" x14ac:dyDescent="0.2">
      <c r="Q19828" s="92" t="s">
        <v>50</v>
      </c>
      <c r="BF19828" s="101" t="s">
        <v>58</v>
      </c>
      <c r="BK19828" s="98" t="s">
        <v>70</v>
      </c>
    </row>
    <row r="19829" spans="17:63" ht="29.25" customHeight="1" x14ac:dyDescent="0.2">
      <c r="Q19829" s="92" t="s">
        <v>50</v>
      </c>
      <c r="BF19829" s="101" t="s">
        <v>58</v>
      </c>
      <c r="BK19829" s="98" t="s">
        <v>70</v>
      </c>
    </row>
    <row r="19830" spans="17:63" ht="29.25" customHeight="1" x14ac:dyDescent="0.2">
      <c r="Q19830" s="92" t="s">
        <v>50</v>
      </c>
      <c r="BF19830" s="101" t="s">
        <v>58</v>
      </c>
      <c r="BK19830" s="98" t="s">
        <v>70</v>
      </c>
    </row>
    <row r="19831" spans="17:63" ht="29.25" customHeight="1" x14ac:dyDescent="0.2">
      <c r="Q19831" s="92" t="s">
        <v>50</v>
      </c>
      <c r="BF19831" s="101" t="s">
        <v>58</v>
      </c>
      <c r="BK19831" s="98" t="s">
        <v>70</v>
      </c>
    </row>
    <row r="19832" spans="17:63" ht="29.25" customHeight="1" x14ac:dyDescent="0.2">
      <c r="Q19832" s="92" t="s">
        <v>50</v>
      </c>
      <c r="BF19832" s="101" t="s">
        <v>58</v>
      </c>
      <c r="BK19832" s="98" t="s">
        <v>70</v>
      </c>
    </row>
    <row r="19833" spans="17:63" ht="29.25" customHeight="1" x14ac:dyDescent="0.2">
      <c r="Q19833" s="92" t="s">
        <v>50</v>
      </c>
      <c r="BF19833" s="101" t="s">
        <v>58</v>
      </c>
      <c r="BK19833" s="98" t="s">
        <v>70</v>
      </c>
    </row>
    <row r="19834" spans="17:63" ht="29.25" customHeight="1" x14ac:dyDescent="0.2">
      <c r="Q19834" s="92" t="s">
        <v>50</v>
      </c>
      <c r="BF19834" s="101" t="s">
        <v>58</v>
      </c>
      <c r="BK19834" s="98" t="s">
        <v>70</v>
      </c>
    </row>
    <row r="19835" spans="17:63" ht="29.25" customHeight="1" x14ac:dyDescent="0.2">
      <c r="Q19835" s="92" t="s">
        <v>50</v>
      </c>
      <c r="BF19835" s="101" t="s">
        <v>58</v>
      </c>
      <c r="BK19835" s="98" t="s">
        <v>70</v>
      </c>
    </row>
    <row r="19836" spans="17:63" ht="29.25" customHeight="1" x14ac:dyDescent="0.2">
      <c r="Q19836" s="92" t="s">
        <v>50</v>
      </c>
      <c r="BF19836" s="101" t="s">
        <v>58</v>
      </c>
      <c r="BK19836" s="98" t="s">
        <v>70</v>
      </c>
    </row>
    <row r="19837" spans="17:63" ht="29.25" customHeight="1" x14ac:dyDescent="0.2">
      <c r="Q19837" s="92" t="s">
        <v>50</v>
      </c>
      <c r="BF19837" s="101" t="s">
        <v>58</v>
      </c>
      <c r="BK19837" s="98" t="s">
        <v>70</v>
      </c>
    </row>
    <row r="19838" spans="17:63" ht="29.25" customHeight="1" x14ac:dyDescent="0.2">
      <c r="Q19838" s="92" t="s">
        <v>50</v>
      </c>
      <c r="BF19838" s="101" t="s">
        <v>58</v>
      </c>
      <c r="BK19838" s="98" t="s">
        <v>70</v>
      </c>
    </row>
    <row r="19839" spans="17:63" ht="29.25" customHeight="1" x14ac:dyDescent="0.2">
      <c r="Q19839" s="92" t="s">
        <v>50</v>
      </c>
      <c r="BF19839" s="101" t="s">
        <v>58</v>
      </c>
      <c r="BK19839" s="98" t="s">
        <v>70</v>
      </c>
    </row>
    <row r="19840" spans="17:63" ht="29.25" customHeight="1" x14ac:dyDescent="0.2">
      <c r="Q19840" s="92" t="s">
        <v>50</v>
      </c>
      <c r="BF19840" s="101" t="s">
        <v>58</v>
      </c>
      <c r="BK19840" s="98" t="s">
        <v>70</v>
      </c>
    </row>
    <row r="19841" spans="17:63" ht="29.25" customHeight="1" x14ac:dyDescent="0.2">
      <c r="Q19841" s="92" t="s">
        <v>50</v>
      </c>
      <c r="BF19841" s="101" t="s">
        <v>58</v>
      </c>
      <c r="BK19841" s="98" t="s">
        <v>70</v>
      </c>
    </row>
    <row r="19842" spans="17:63" ht="29.25" customHeight="1" x14ac:dyDescent="0.2">
      <c r="Q19842" s="92" t="s">
        <v>50</v>
      </c>
      <c r="BF19842" s="101" t="s">
        <v>58</v>
      </c>
      <c r="BK19842" s="98" t="s">
        <v>70</v>
      </c>
    </row>
    <row r="19843" spans="17:63" ht="29.25" customHeight="1" x14ac:dyDescent="0.2">
      <c r="Q19843" s="92" t="s">
        <v>50</v>
      </c>
      <c r="BF19843" s="101" t="s">
        <v>58</v>
      </c>
      <c r="BK19843" s="98" t="s">
        <v>70</v>
      </c>
    </row>
    <row r="19844" spans="17:63" ht="29.25" customHeight="1" x14ac:dyDescent="0.2">
      <c r="Q19844" s="92" t="s">
        <v>50</v>
      </c>
      <c r="BF19844" s="101" t="s">
        <v>58</v>
      </c>
      <c r="BK19844" s="98" t="s">
        <v>70</v>
      </c>
    </row>
    <row r="19845" spans="17:63" ht="29.25" customHeight="1" x14ac:dyDescent="0.2">
      <c r="Q19845" s="92" t="s">
        <v>50</v>
      </c>
      <c r="BF19845" s="101" t="s">
        <v>58</v>
      </c>
      <c r="BK19845" s="98" t="s">
        <v>70</v>
      </c>
    </row>
    <row r="19846" spans="17:63" ht="29.25" customHeight="1" x14ac:dyDescent="0.2">
      <c r="Q19846" s="92" t="s">
        <v>50</v>
      </c>
      <c r="BF19846" s="101" t="s">
        <v>58</v>
      </c>
      <c r="BK19846" s="98" t="s">
        <v>70</v>
      </c>
    </row>
    <row r="19847" spans="17:63" ht="29.25" customHeight="1" x14ac:dyDescent="0.2">
      <c r="Q19847" s="92" t="s">
        <v>50</v>
      </c>
      <c r="BF19847" s="101" t="s">
        <v>58</v>
      </c>
      <c r="BK19847" s="98" t="s">
        <v>70</v>
      </c>
    </row>
    <row r="19848" spans="17:63" ht="29.25" customHeight="1" x14ac:dyDescent="0.2">
      <c r="Q19848" s="92" t="s">
        <v>50</v>
      </c>
      <c r="BF19848" s="101" t="s">
        <v>58</v>
      </c>
      <c r="BK19848" s="98" t="s">
        <v>70</v>
      </c>
    </row>
    <row r="19849" spans="17:63" ht="29.25" customHeight="1" x14ac:dyDescent="0.2">
      <c r="Q19849" s="92" t="s">
        <v>50</v>
      </c>
      <c r="BF19849" s="101" t="s">
        <v>58</v>
      </c>
      <c r="BK19849" s="98" t="s">
        <v>70</v>
      </c>
    </row>
    <row r="19850" spans="17:63" ht="29.25" customHeight="1" x14ac:dyDescent="0.2">
      <c r="Q19850" s="92" t="s">
        <v>50</v>
      </c>
      <c r="BF19850" s="101" t="s">
        <v>58</v>
      </c>
      <c r="BK19850" s="98" t="s">
        <v>70</v>
      </c>
    </row>
    <row r="19851" spans="17:63" ht="29.25" customHeight="1" x14ac:dyDescent="0.2">
      <c r="Q19851" s="92" t="s">
        <v>50</v>
      </c>
      <c r="BF19851" s="101" t="s">
        <v>58</v>
      </c>
      <c r="BK19851" s="98" t="s">
        <v>70</v>
      </c>
    </row>
    <row r="19852" spans="17:63" ht="29.25" customHeight="1" x14ac:dyDescent="0.2">
      <c r="Q19852" s="92" t="s">
        <v>50</v>
      </c>
      <c r="BF19852" s="101" t="s">
        <v>58</v>
      </c>
      <c r="BK19852" s="98" t="s">
        <v>70</v>
      </c>
    </row>
    <row r="19853" spans="17:63" ht="29.25" customHeight="1" x14ac:dyDescent="0.2">
      <c r="Q19853" s="92" t="s">
        <v>50</v>
      </c>
      <c r="BF19853" s="101" t="s">
        <v>58</v>
      </c>
      <c r="BK19853" s="98" t="s">
        <v>70</v>
      </c>
    </row>
    <row r="19854" spans="17:63" ht="29.25" customHeight="1" x14ac:dyDescent="0.2">
      <c r="Q19854" s="92" t="s">
        <v>50</v>
      </c>
      <c r="BF19854" s="101" t="s">
        <v>58</v>
      </c>
      <c r="BK19854" s="98" t="s">
        <v>70</v>
      </c>
    </row>
    <row r="19855" spans="17:63" ht="29.25" customHeight="1" x14ac:dyDescent="0.2">
      <c r="Q19855" s="92" t="s">
        <v>50</v>
      </c>
      <c r="BF19855" s="101" t="s">
        <v>58</v>
      </c>
      <c r="BK19855" s="98" t="s">
        <v>70</v>
      </c>
    </row>
    <row r="19856" spans="17:63" ht="29.25" customHeight="1" x14ac:dyDescent="0.2">
      <c r="Q19856" s="92" t="s">
        <v>50</v>
      </c>
      <c r="BF19856" s="101" t="s">
        <v>58</v>
      </c>
      <c r="BK19856" s="98" t="s">
        <v>70</v>
      </c>
    </row>
    <row r="19857" spans="17:63" ht="29.25" customHeight="1" x14ac:dyDescent="0.2">
      <c r="Q19857" s="92" t="s">
        <v>50</v>
      </c>
      <c r="BF19857" s="101" t="s">
        <v>58</v>
      </c>
      <c r="BK19857" s="98" t="s">
        <v>70</v>
      </c>
    </row>
    <row r="19858" spans="17:63" ht="29.25" customHeight="1" x14ac:dyDescent="0.2">
      <c r="Q19858" s="92" t="s">
        <v>50</v>
      </c>
      <c r="BF19858" s="101" t="s">
        <v>58</v>
      </c>
      <c r="BK19858" s="98" t="s">
        <v>70</v>
      </c>
    </row>
    <row r="19859" spans="17:63" ht="29.25" customHeight="1" x14ac:dyDescent="0.2">
      <c r="Q19859" s="92" t="s">
        <v>50</v>
      </c>
      <c r="BF19859" s="101" t="s">
        <v>58</v>
      </c>
      <c r="BK19859" s="98" t="s">
        <v>70</v>
      </c>
    </row>
    <row r="19860" spans="17:63" ht="29.25" customHeight="1" x14ac:dyDescent="0.2">
      <c r="Q19860" s="92" t="s">
        <v>50</v>
      </c>
      <c r="BF19860" s="101" t="s">
        <v>58</v>
      </c>
      <c r="BK19860" s="98" t="s">
        <v>70</v>
      </c>
    </row>
    <row r="19861" spans="17:63" ht="29.25" customHeight="1" x14ac:dyDescent="0.2">
      <c r="Q19861" s="92" t="s">
        <v>50</v>
      </c>
      <c r="BF19861" s="101" t="s">
        <v>58</v>
      </c>
      <c r="BK19861" s="98" t="s">
        <v>70</v>
      </c>
    </row>
    <row r="19862" spans="17:63" ht="29.25" customHeight="1" x14ac:dyDescent="0.2">
      <c r="Q19862" s="92" t="s">
        <v>50</v>
      </c>
      <c r="BF19862" s="101" t="s">
        <v>58</v>
      </c>
      <c r="BK19862" s="98" t="s">
        <v>70</v>
      </c>
    </row>
    <row r="19863" spans="17:63" ht="29.25" customHeight="1" x14ac:dyDescent="0.2">
      <c r="Q19863" s="92" t="s">
        <v>50</v>
      </c>
      <c r="BF19863" s="101" t="s">
        <v>58</v>
      </c>
      <c r="BK19863" s="98" t="s">
        <v>70</v>
      </c>
    </row>
    <row r="19864" spans="17:63" ht="29.25" customHeight="1" x14ac:dyDescent="0.2">
      <c r="Q19864" s="92" t="s">
        <v>50</v>
      </c>
      <c r="BF19864" s="101" t="s">
        <v>58</v>
      </c>
      <c r="BK19864" s="98" t="s">
        <v>70</v>
      </c>
    </row>
    <row r="19865" spans="17:63" ht="29.25" customHeight="1" x14ac:dyDescent="0.2">
      <c r="Q19865" s="92" t="s">
        <v>50</v>
      </c>
      <c r="BF19865" s="101" t="s">
        <v>58</v>
      </c>
      <c r="BK19865" s="98" t="s">
        <v>70</v>
      </c>
    </row>
    <row r="19866" spans="17:63" ht="29.25" customHeight="1" x14ac:dyDescent="0.2">
      <c r="Q19866" s="92" t="s">
        <v>50</v>
      </c>
      <c r="BF19866" s="101" t="s">
        <v>58</v>
      </c>
      <c r="BK19866" s="98" t="s">
        <v>70</v>
      </c>
    </row>
    <row r="19867" spans="17:63" ht="29.25" customHeight="1" x14ac:dyDescent="0.2">
      <c r="Q19867" s="92" t="s">
        <v>50</v>
      </c>
      <c r="BF19867" s="101" t="s">
        <v>58</v>
      </c>
      <c r="BK19867" s="98" t="s">
        <v>70</v>
      </c>
    </row>
    <row r="19868" spans="17:63" ht="29.25" customHeight="1" x14ac:dyDescent="0.2">
      <c r="Q19868" s="92" t="s">
        <v>50</v>
      </c>
      <c r="BF19868" s="101" t="s">
        <v>58</v>
      </c>
      <c r="BK19868" s="98" t="s">
        <v>70</v>
      </c>
    </row>
    <row r="19869" spans="17:63" ht="29.25" customHeight="1" x14ac:dyDescent="0.2">
      <c r="Q19869" s="92" t="s">
        <v>50</v>
      </c>
      <c r="BF19869" s="101" t="s">
        <v>58</v>
      </c>
      <c r="BK19869" s="98" t="s">
        <v>70</v>
      </c>
    </row>
    <row r="19870" spans="17:63" ht="29.25" customHeight="1" x14ac:dyDescent="0.2">
      <c r="Q19870" s="92" t="s">
        <v>50</v>
      </c>
      <c r="BF19870" s="101" t="s">
        <v>58</v>
      </c>
      <c r="BK19870" s="98" t="s">
        <v>70</v>
      </c>
    </row>
    <row r="19871" spans="17:63" ht="29.25" customHeight="1" x14ac:dyDescent="0.2">
      <c r="Q19871" s="92" t="s">
        <v>50</v>
      </c>
      <c r="BF19871" s="101" t="s">
        <v>58</v>
      </c>
      <c r="BK19871" s="98" t="s">
        <v>70</v>
      </c>
    </row>
    <row r="19872" spans="17:63" ht="29.25" customHeight="1" x14ac:dyDescent="0.2">
      <c r="Q19872" s="92" t="s">
        <v>50</v>
      </c>
      <c r="BF19872" s="101" t="s">
        <v>58</v>
      </c>
      <c r="BK19872" s="98" t="s">
        <v>70</v>
      </c>
    </row>
    <row r="19873" spans="17:63" ht="29.25" customHeight="1" x14ac:dyDescent="0.2">
      <c r="Q19873" s="92" t="s">
        <v>50</v>
      </c>
      <c r="BF19873" s="101" t="s">
        <v>58</v>
      </c>
      <c r="BK19873" s="98" t="s">
        <v>70</v>
      </c>
    </row>
    <row r="19874" spans="17:63" ht="29.25" customHeight="1" x14ac:dyDescent="0.2">
      <c r="Q19874" s="92" t="s">
        <v>50</v>
      </c>
      <c r="BF19874" s="101" t="s">
        <v>58</v>
      </c>
      <c r="BK19874" s="98" t="s">
        <v>70</v>
      </c>
    </row>
    <row r="19875" spans="17:63" ht="29.25" customHeight="1" x14ac:dyDescent="0.2">
      <c r="Q19875" s="92" t="s">
        <v>50</v>
      </c>
      <c r="BF19875" s="101" t="s">
        <v>58</v>
      </c>
      <c r="BK19875" s="98" t="s">
        <v>70</v>
      </c>
    </row>
    <row r="19876" spans="17:63" ht="29.25" customHeight="1" x14ac:dyDescent="0.2">
      <c r="Q19876" s="92" t="s">
        <v>50</v>
      </c>
      <c r="BF19876" s="101" t="s">
        <v>58</v>
      </c>
      <c r="BK19876" s="98" t="s">
        <v>70</v>
      </c>
    </row>
    <row r="19877" spans="17:63" ht="29.25" customHeight="1" x14ac:dyDescent="0.2">
      <c r="Q19877" s="92" t="s">
        <v>50</v>
      </c>
      <c r="BF19877" s="101" t="s">
        <v>58</v>
      </c>
      <c r="BK19877" s="98" t="s">
        <v>70</v>
      </c>
    </row>
    <row r="19878" spans="17:63" ht="29.25" customHeight="1" x14ac:dyDescent="0.2">
      <c r="Q19878" s="92" t="s">
        <v>50</v>
      </c>
      <c r="BF19878" s="101" t="s">
        <v>58</v>
      </c>
      <c r="BK19878" s="98" t="s">
        <v>70</v>
      </c>
    </row>
    <row r="19879" spans="17:63" ht="29.25" customHeight="1" x14ac:dyDescent="0.2">
      <c r="Q19879" s="92" t="s">
        <v>50</v>
      </c>
      <c r="BF19879" s="101" t="s">
        <v>58</v>
      </c>
      <c r="BK19879" s="98" t="s">
        <v>70</v>
      </c>
    </row>
    <row r="19880" spans="17:63" ht="29.25" customHeight="1" x14ac:dyDescent="0.2">
      <c r="Q19880" s="92" t="s">
        <v>50</v>
      </c>
      <c r="BF19880" s="101" t="s">
        <v>58</v>
      </c>
      <c r="BK19880" s="98" t="s">
        <v>70</v>
      </c>
    </row>
    <row r="19881" spans="17:63" ht="29.25" customHeight="1" x14ac:dyDescent="0.2">
      <c r="Q19881" s="92" t="s">
        <v>50</v>
      </c>
      <c r="BF19881" s="101" t="s">
        <v>58</v>
      </c>
      <c r="BK19881" s="98" t="s">
        <v>70</v>
      </c>
    </row>
    <row r="19882" spans="17:63" ht="29.25" customHeight="1" x14ac:dyDescent="0.2">
      <c r="Q19882" s="92" t="s">
        <v>50</v>
      </c>
      <c r="BF19882" s="101" t="s">
        <v>58</v>
      </c>
      <c r="BK19882" s="98" t="s">
        <v>70</v>
      </c>
    </row>
    <row r="19883" spans="17:63" ht="29.25" customHeight="1" x14ac:dyDescent="0.2">
      <c r="Q19883" s="92" t="s">
        <v>50</v>
      </c>
      <c r="BF19883" s="101" t="s">
        <v>58</v>
      </c>
      <c r="BK19883" s="98" t="s">
        <v>70</v>
      </c>
    </row>
    <row r="19884" spans="17:63" ht="29.25" customHeight="1" x14ac:dyDescent="0.2">
      <c r="Q19884" s="92" t="s">
        <v>50</v>
      </c>
      <c r="BF19884" s="101" t="s">
        <v>58</v>
      </c>
      <c r="BK19884" s="98" t="s">
        <v>70</v>
      </c>
    </row>
    <row r="19885" spans="17:63" ht="29.25" customHeight="1" x14ac:dyDescent="0.2">
      <c r="Q19885" s="92" t="s">
        <v>50</v>
      </c>
      <c r="BF19885" s="101" t="s">
        <v>58</v>
      </c>
      <c r="BK19885" s="98" t="s">
        <v>70</v>
      </c>
    </row>
    <row r="19886" spans="17:63" ht="29.25" customHeight="1" x14ac:dyDescent="0.2">
      <c r="Q19886" s="92" t="s">
        <v>50</v>
      </c>
      <c r="BF19886" s="101" t="s">
        <v>58</v>
      </c>
      <c r="BK19886" s="98" t="s">
        <v>70</v>
      </c>
    </row>
    <row r="19887" spans="17:63" ht="29.25" customHeight="1" x14ac:dyDescent="0.2">
      <c r="Q19887" s="92" t="s">
        <v>50</v>
      </c>
      <c r="BF19887" s="101" t="s">
        <v>58</v>
      </c>
      <c r="BK19887" s="98" t="s">
        <v>70</v>
      </c>
    </row>
    <row r="19888" spans="17:63" ht="29.25" customHeight="1" x14ac:dyDescent="0.2">
      <c r="Q19888" s="92" t="s">
        <v>50</v>
      </c>
      <c r="BF19888" s="101" t="s">
        <v>58</v>
      </c>
      <c r="BK19888" s="98" t="s">
        <v>70</v>
      </c>
    </row>
    <row r="19889" spans="17:63" ht="29.25" customHeight="1" x14ac:dyDescent="0.2">
      <c r="Q19889" s="92" t="s">
        <v>50</v>
      </c>
      <c r="BF19889" s="101" t="s">
        <v>58</v>
      </c>
      <c r="BK19889" s="98" t="s">
        <v>70</v>
      </c>
    </row>
    <row r="19890" spans="17:63" ht="29.25" customHeight="1" x14ac:dyDescent="0.2">
      <c r="Q19890" s="92" t="s">
        <v>50</v>
      </c>
      <c r="BF19890" s="101" t="s">
        <v>58</v>
      </c>
      <c r="BK19890" s="98" t="s">
        <v>70</v>
      </c>
    </row>
    <row r="19891" spans="17:63" ht="29.25" customHeight="1" x14ac:dyDescent="0.2">
      <c r="Q19891" s="92" t="s">
        <v>50</v>
      </c>
      <c r="BF19891" s="101" t="s">
        <v>58</v>
      </c>
      <c r="BK19891" s="98" t="s">
        <v>70</v>
      </c>
    </row>
    <row r="19892" spans="17:63" ht="29.25" customHeight="1" x14ac:dyDescent="0.2">
      <c r="Q19892" s="92" t="s">
        <v>50</v>
      </c>
      <c r="BF19892" s="101" t="s">
        <v>58</v>
      </c>
      <c r="BK19892" s="98" t="s">
        <v>70</v>
      </c>
    </row>
    <row r="19893" spans="17:63" ht="29.25" customHeight="1" x14ac:dyDescent="0.2">
      <c r="Q19893" s="92" t="s">
        <v>50</v>
      </c>
      <c r="BF19893" s="101" t="s">
        <v>58</v>
      </c>
      <c r="BK19893" s="98" t="s">
        <v>70</v>
      </c>
    </row>
    <row r="19894" spans="17:63" ht="29.25" customHeight="1" x14ac:dyDescent="0.2">
      <c r="Q19894" s="92" t="s">
        <v>50</v>
      </c>
      <c r="BF19894" s="101" t="s">
        <v>58</v>
      </c>
      <c r="BK19894" s="98" t="s">
        <v>70</v>
      </c>
    </row>
    <row r="19895" spans="17:63" ht="29.25" customHeight="1" x14ac:dyDescent="0.2">
      <c r="Q19895" s="92" t="s">
        <v>50</v>
      </c>
      <c r="BF19895" s="101" t="s">
        <v>58</v>
      </c>
      <c r="BK19895" s="98" t="s">
        <v>70</v>
      </c>
    </row>
    <row r="19896" spans="17:63" ht="29.25" customHeight="1" x14ac:dyDescent="0.2">
      <c r="Q19896" s="92" t="s">
        <v>50</v>
      </c>
      <c r="BF19896" s="101" t="s">
        <v>58</v>
      </c>
      <c r="BK19896" s="98" t="s">
        <v>70</v>
      </c>
    </row>
    <row r="19897" spans="17:63" ht="29.25" customHeight="1" x14ac:dyDescent="0.2">
      <c r="Q19897" s="92" t="s">
        <v>50</v>
      </c>
      <c r="BF19897" s="101" t="s">
        <v>58</v>
      </c>
      <c r="BK19897" s="98" t="s">
        <v>70</v>
      </c>
    </row>
    <row r="19898" spans="17:63" ht="29.25" customHeight="1" x14ac:dyDescent="0.2">
      <c r="Q19898" s="92" t="s">
        <v>50</v>
      </c>
      <c r="BF19898" s="101" t="s">
        <v>58</v>
      </c>
      <c r="BK19898" s="98" t="s">
        <v>70</v>
      </c>
    </row>
    <row r="19899" spans="17:63" ht="29.25" customHeight="1" x14ac:dyDescent="0.2">
      <c r="Q19899" s="92" t="s">
        <v>50</v>
      </c>
      <c r="BF19899" s="101" t="s">
        <v>58</v>
      </c>
      <c r="BK19899" s="98" t="s">
        <v>70</v>
      </c>
    </row>
    <row r="19900" spans="17:63" ht="29.25" customHeight="1" x14ac:dyDescent="0.2">
      <c r="Q19900" s="92" t="s">
        <v>50</v>
      </c>
      <c r="BF19900" s="101" t="s">
        <v>58</v>
      </c>
      <c r="BK19900" s="98" t="s">
        <v>70</v>
      </c>
    </row>
    <row r="19901" spans="17:63" ht="29.25" customHeight="1" x14ac:dyDescent="0.2">
      <c r="Q19901" s="92" t="s">
        <v>50</v>
      </c>
      <c r="BF19901" s="101" t="s">
        <v>58</v>
      </c>
      <c r="BK19901" s="98" t="s">
        <v>70</v>
      </c>
    </row>
    <row r="19902" spans="17:63" ht="29.25" customHeight="1" x14ac:dyDescent="0.2">
      <c r="Q19902" s="92" t="s">
        <v>50</v>
      </c>
      <c r="BF19902" s="101" t="s">
        <v>58</v>
      </c>
      <c r="BK19902" s="98" t="s">
        <v>70</v>
      </c>
    </row>
    <row r="19903" spans="17:63" ht="29.25" customHeight="1" x14ac:dyDescent="0.2">
      <c r="Q19903" s="92" t="s">
        <v>50</v>
      </c>
      <c r="BF19903" s="101" t="s">
        <v>58</v>
      </c>
      <c r="BK19903" s="98" t="s">
        <v>70</v>
      </c>
    </row>
    <row r="19904" spans="17:63" ht="29.25" customHeight="1" x14ac:dyDescent="0.2">
      <c r="Q19904" s="92" t="s">
        <v>50</v>
      </c>
      <c r="BF19904" s="101" t="s">
        <v>58</v>
      </c>
      <c r="BK19904" s="98" t="s">
        <v>70</v>
      </c>
    </row>
    <row r="19905" spans="17:63" ht="29.25" customHeight="1" x14ac:dyDescent="0.2">
      <c r="Q19905" s="92" t="s">
        <v>50</v>
      </c>
      <c r="BF19905" s="101" t="s">
        <v>58</v>
      </c>
      <c r="BK19905" s="98" t="s">
        <v>70</v>
      </c>
    </row>
    <row r="19906" spans="17:63" ht="29.25" customHeight="1" x14ac:dyDescent="0.2">
      <c r="Q19906" s="92" t="s">
        <v>50</v>
      </c>
      <c r="BF19906" s="101" t="s">
        <v>58</v>
      </c>
      <c r="BK19906" s="98" t="s">
        <v>70</v>
      </c>
    </row>
    <row r="19907" spans="17:63" ht="29.25" customHeight="1" x14ac:dyDescent="0.2">
      <c r="Q19907" s="92" t="s">
        <v>50</v>
      </c>
      <c r="BF19907" s="101" t="s">
        <v>58</v>
      </c>
      <c r="BK19907" s="98" t="s">
        <v>70</v>
      </c>
    </row>
    <row r="19908" spans="17:63" ht="29.25" customHeight="1" x14ac:dyDescent="0.2">
      <c r="Q19908" s="92" t="s">
        <v>50</v>
      </c>
      <c r="BF19908" s="101" t="s">
        <v>58</v>
      </c>
      <c r="BK19908" s="98" t="s">
        <v>70</v>
      </c>
    </row>
    <row r="19909" spans="17:63" ht="29.25" customHeight="1" x14ac:dyDescent="0.2">
      <c r="Q19909" s="92" t="s">
        <v>50</v>
      </c>
      <c r="BF19909" s="101" t="s">
        <v>58</v>
      </c>
      <c r="BK19909" s="98" t="s">
        <v>70</v>
      </c>
    </row>
    <row r="19910" spans="17:63" ht="29.25" customHeight="1" x14ac:dyDescent="0.2">
      <c r="Q19910" s="92" t="s">
        <v>50</v>
      </c>
      <c r="BF19910" s="101" t="s">
        <v>58</v>
      </c>
      <c r="BK19910" s="98" t="s">
        <v>70</v>
      </c>
    </row>
    <row r="19911" spans="17:63" ht="29.25" customHeight="1" x14ac:dyDescent="0.2">
      <c r="Q19911" s="92" t="s">
        <v>50</v>
      </c>
      <c r="BF19911" s="101" t="s">
        <v>58</v>
      </c>
      <c r="BK19911" s="98" t="s">
        <v>70</v>
      </c>
    </row>
    <row r="19912" spans="17:63" ht="29.25" customHeight="1" x14ac:dyDescent="0.2">
      <c r="Q19912" s="92" t="s">
        <v>50</v>
      </c>
      <c r="BF19912" s="101" t="s">
        <v>58</v>
      </c>
      <c r="BK19912" s="98" t="s">
        <v>70</v>
      </c>
    </row>
    <row r="19913" spans="17:63" ht="29.25" customHeight="1" x14ac:dyDescent="0.2">
      <c r="Q19913" s="92" t="s">
        <v>50</v>
      </c>
      <c r="BF19913" s="101" t="s">
        <v>58</v>
      </c>
      <c r="BK19913" s="98" t="s">
        <v>70</v>
      </c>
    </row>
    <row r="19914" spans="17:63" ht="29.25" customHeight="1" x14ac:dyDescent="0.2">
      <c r="Q19914" s="92" t="s">
        <v>50</v>
      </c>
      <c r="BF19914" s="101" t="s">
        <v>58</v>
      </c>
      <c r="BK19914" s="98" t="s">
        <v>70</v>
      </c>
    </row>
    <row r="19915" spans="17:63" ht="29.25" customHeight="1" x14ac:dyDescent="0.2">
      <c r="Q19915" s="92" t="s">
        <v>50</v>
      </c>
      <c r="BF19915" s="101" t="s">
        <v>58</v>
      </c>
      <c r="BK19915" s="98" t="s">
        <v>70</v>
      </c>
    </row>
    <row r="19916" spans="17:63" ht="29.25" customHeight="1" x14ac:dyDescent="0.2">
      <c r="Q19916" s="92" t="s">
        <v>50</v>
      </c>
      <c r="BF19916" s="101" t="s">
        <v>58</v>
      </c>
      <c r="BK19916" s="98" t="s">
        <v>70</v>
      </c>
    </row>
    <row r="19917" spans="17:63" ht="29.25" customHeight="1" x14ac:dyDescent="0.2">
      <c r="Q19917" s="92" t="s">
        <v>50</v>
      </c>
      <c r="BF19917" s="101" t="s">
        <v>58</v>
      </c>
      <c r="BK19917" s="98" t="s">
        <v>70</v>
      </c>
    </row>
    <row r="19918" spans="17:63" ht="29.25" customHeight="1" x14ac:dyDescent="0.2">
      <c r="Q19918" s="92" t="s">
        <v>50</v>
      </c>
      <c r="BF19918" s="101" t="s">
        <v>58</v>
      </c>
      <c r="BK19918" s="98" t="s">
        <v>70</v>
      </c>
    </row>
    <row r="19919" spans="17:63" ht="29.25" customHeight="1" x14ac:dyDescent="0.2">
      <c r="Q19919" s="92" t="s">
        <v>50</v>
      </c>
      <c r="BF19919" s="101" t="s">
        <v>58</v>
      </c>
      <c r="BK19919" s="98" t="s">
        <v>70</v>
      </c>
    </row>
    <row r="19920" spans="17:63" ht="29.25" customHeight="1" x14ac:dyDescent="0.2">
      <c r="Q19920" s="92" t="s">
        <v>50</v>
      </c>
      <c r="BF19920" s="101" t="s">
        <v>58</v>
      </c>
      <c r="BK19920" s="98" t="s">
        <v>70</v>
      </c>
    </row>
    <row r="19921" spans="17:63" ht="29.25" customHeight="1" x14ac:dyDescent="0.2">
      <c r="Q19921" s="92" t="s">
        <v>50</v>
      </c>
      <c r="BF19921" s="101" t="s">
        <v>58</v>
      </c>
      <c r="BK19921" s="98" t="s">
        <v>70</v>
      </c>
    </row>
    <row r="19922" spans="17:63" ht="29.25" customHeight="1" x14ac:dyDescent="0.2">
      <c r="Q19922" s="92" t="s">
        <v>50</v>
      </c>
      <c r="BF19922" s="101" t="s">
        <v>58</v>
      </c>
      <c r="BK19922" s="98" t="s">
        <v>70</v>
      </c>
    </row>
    <row r="19923" spans="17:63" ht="29.25" customHeight="1" x14ac:dyDescent="0.2">
      <c r="Q19923" s="92" t="s">
        <v>50</v>
      </c>
      <c r="BF19923" s="101" t="s">
        <v>58</v>
      </c>
      <c r="BK19923" s="98" t="s">
        <v>70</v>
      </c>
    </row>
    <row r="19924" spans="17:63" ht="29.25" customHeight="1" x14ac:dyDescent="0.2">
      <c r="Q19924" s="92" t="s">
        <v>50</v>
      </c>
      <c r="BF19924" s="101" t="s">
        <v>58</v>
      </c>
      <c r="BK19924" s="98" t="s">
        <v>70</v>
      </c>
    </row>
    <row r="19925" spans="17:63" ht="29.25" customHeight="1" x14ac:dyDescent="0.2">
      <c r="Q19925" s="92" t="s">
        <v>50</v>
      </c>
      <c r="BF19925" s="101" t="s">
        <v>58</v>
      </c>
      <c r="BK19925" s="98" t="s">
        <v>70</v>
      </c>
    </row>
    <row r="19926" spans="17:63" ht="29.25" customHeight="1" x14ac:dyDescent="0.2">
      <c r="Q19926" s="92" t="s">
        <v>50</v>
      </c>
      <c r="BF19926" s="101" t="s">
        <v>58</v>
      </c>
      <c r="BK19926" s="98" t="s">
        <v>70</v>
      </c>
    </row>
    <row r="19927" spans="17:63" ht="29.25" customHeight="1" x14ac:dyDescent="0.2">
      <c r="Q19927" s="92" t="s">
        <v>50</v>
      </c>
      <c r="BF19927" s="101" t="s">
        <v>58</v>
      </c>
      <c r="BK19927" s="98" t="s">
        <v>70</v>
      </c>
    </row>
    <row r="19928" spans="17:63" ht="29.25" customHeight="1" x14ac:dyDescent="0.2">
      <c r="Q19928" s="92" t="s">
        <v>50</v>
      </c>
      <c r="BF19928" s="101" t="s">
        <v>58</v>
      </c>
      <c r="BK19928" s="98" t="s">
        <v>70</v>
      </c>
    </row>
    <row r="19929" spans="17:63" ht="29.25" customHeight="1" x14ac:dyDescent="0.2">
      <c r="Q19929" s="92" t="s">
        <v>50</v>
      </c>
      <c r="BF19929" s="101" t="s">
        <v>58</v>
      </c>
      <c r="BK19929" s="98" t="s">
        <v>70</v>
      </c>
    </row>
    <row r="19930" spans="17:63" ht="29.25" customHeight="1" x14ac:dyDescent="0.2">
      <c r="Q19930" s="92" t="s">
        <v>50</v>
      </c>
      <c r="BF19930" s="101" t="s">
        <v>58</v>
      </c>
      <c r="BK19930" s="98" t="s">
        <v>70</v>
      </c>
    </row>
    <row r="19931" spans="17:63" ht="29.25" customHeight="1" x14ac:dyDescent="0.2">
      <c r="Q19931" s="92" t="s">
        <v>50</v>
      </c>
      <c r="BF19931" s="101" t="s">
        <v>58</v>
      </c>
      <c r="BK19931" s="98" t="s">
        <v>70</v>
      </c>
    </row>
    <row r="19932" spans="17:63" ht="29.25" customHeight="1" x14ac:dyDescent="0.2">
      <c r="Q19932" s="92" t="s">
        <v>50</v>
      </c>
      <c r="BF19932" s="101" t="s">
        <v>58</v>
      </c>
      <c r="BK19932" s="98" t="s">
        <v>70</v>
      </c>
    </row>
    <row r="19933" spans="17:63" ht="29.25" customHeight="1" x14ac:dyDescent="0.2">
      <c r="Q19933" s="92" t="s">
        <v>50</v>
      </c>
      <c r="BF19933" s="101" t="s">
        <v>58</v>
      </c>
      <c r="BK19933" s="98" t="s">
        <v>70</v>
      </c>
    </row>
    <row r="19934" spans="17:63" ht="29.25" customHeight="1" x14ac:dyDescent="0.2">
      <c r="Q19934" s="92" t="s">
        <v>50</v>
      </c>
      <c r="BF19934" s="101" t="s">
        <v>58</v>
      </c>
      <c r="BK19934" s="98" t="s">
        <v>70</v>
      </c>
    </row>
    <row r="19935" spans="17:63" ht="29.25" customHeight="1" x14ac:dyDescent="0.2">
      <c r="Q19935" s="92" t="s">
        <v>50</v>
      </c>
      <c r="BF19935" s="101" t="s">
        <v>58</v>
      </c>
      <c r="BK19935" s="98" t="s">
        <v>70</v>
      </c>
    </row>
    <row r="19936" spans="17:63" ht="29.25" customHeight="1" x14ac:dyDescent="0.2">
      <c r="Q19936" s="92" t="s">
        <v>50</v>
      </c>
      <c r="BF19936" s="101" t="s">
        <v>58</v>
      </c>
      <c r="BK19936" s="98" t="s">
        <v>70</v>
      </c>
    </row>
    <row r="19937" spans="17:63" ht="29.25" customHeight="1" x14ac:dyDescent="0.2">
      <c r="Q19937" s="92" t="s">
        <v>50</v>
      </c>
      <c r="BF19937" s="101" t="s">
        <v>58</v>
      </c>
      <c r="BK19937" s="98" t="s">
        <v>70</v>
      </c>
    </row>
    <row r="19938" spans="17:63" ht="29.25" customHeight="1" x14ac:dyDescent="0.2">
      <c r="Q19938" s="92" t="s">
        <v>50</v>
      </c>
      <c r="BF19938" s="101" t="s">
        <v>58</v>
      </c>
      <c r="BK19938" s="98" t="s">
        <v>70</v>
      </c>
    </row>
    <row r="19939" spans="17:63" ht="29.25" customHeight="1" x14ac:dyDescent="0.2">
      <c r="Q19939" s="92" t="s">
        <v>50</v>
      </c>
      <c r="BF19939" s="101" t="s">
        <v>58</v>
      </c>
      <c r="BK19939" s="98" t="s">
        <v>70</v>
      </c>
    </row>
    <row r="19940" spans="17:63" ht="29.25" customHeight="1" x14ac:dyDescent="0.2">
      <c r="Q19940" s="92" t="s">
        <v>50</v>
      </c>
      <c r="BF19940" s="101" t="s">
        <v>58</v>
      </c>
      <c r="BK19940" s="98" t="s">
        <v>70</v>
      </c>
    </row>
    <row r="19941" spans="17:63" ht="29.25" customHeight="1" x14ac:dyDescent="0.2">
      <c r="Q19941" s="92" t="s">
        <v>50</v>
      </c>
      <c r="BF19941" s="101" t="s">
        <v>58</v>
      </c>
      <c r="BK19941" s="98" t="s">
        <v>70</v>
      </c>
    </row>
    <row r="19942" spans="17:63" ht="29.25" customHeight="1" x14ac:dyDescent="0.2">
      <c r="Q19942" s="92" t="s">
        <v>50</v>
      </c>
      <c r="BF19942" s="101" t="s">
        <v>58</v>
      </c>
      <c r="BK19942" s="98" t="s">
        <v>70</v>
      </c>
    </row>
    <row r="19943" spans="17:63" ht="29.25" customHeight="1" x14ac:dyDescent="0.2">
      <c r="Q19943" s="92" t="s">
        <v>50</v>
      </c>
      <c r="BF19943" s="101" t="s">
        <v>58</v>
      </c>
      <c r="BK19943" s="98" t="s">
        <v>70</v>
      </c>
    </row>
    <row r="19944" spans="17:63" ht="29.25" customHeight="1" x14ac:dyDescent="0.2">
      <c r="Q19944" s="92" t="s">
        <v>50</v>
      </c>
      <c r="BF19944" s="101" t="s">
        <v>58</v>
      </c>
      <c r="BK19944" s="98" t="s">
        <v>70</v>
      </c>
    </row>
    <row r="19945" spans="17:63" ht="29.25" customHeight="1" x14ac:dyDescent="0.2">
      <c r="Q19945" s="92" t="s">
        <v>50</v>
      </c>
      <c r="BF19945" s="101" t="s">
        <v>58</v>
      </c>
      <c r="BK19945" s="98" t="s">
        <v>70</v>
      </c>
    </row>
    <row r="19946" spans="17:63" ht="29.25" customHeight="1" x14ac:dyDescent="0.2">
      <c r="Q19946" s="92" t="s">
        <v>50</v>
      </c>
      <c r="BF19946" s="101" t="s">
        <v>58</v>
      </c>
      <c r="BK19946" s="98" t="s">
        <v>70</v>
      </c>
    </row>
    <row r="19947" spans="17:63" ht="29.25" customHeight="1" x14ac:dyDescent="0.2">
      <c r="Q19947" s="92" t="s">
        <v>50</v>
      </c>
      <c r="BF19947" s="101" t="s">
        <v>58</v>
      </c>
      <c r="BK19947" s="98" t="s">
        <v>70</v>
      </c>
    </row>
    <row r="19948" spans="17:63" ht="29.25" customHeight="1" x14ac:dyDescent="0.2">
      <c r="Q19948" s="92" t="s">
        <v>50</v>
      </c>
      <c r="BF19948" s="101" t="s">
        <v>58</v>
      </c>
      <c r="BK19948" s="98" t="s">
        <v>70</v>
      </c>
    </row>
    <row r="19949" spans="17:63" ht="29.25" customHeight="1" x14ac:dyDescent="0.2">
      <c r="Q19949" s="92" t="s">
        <v>50</v>
      </c>
      <c r="BF19949" s="101" t="s">
        <v>58</v>
      </c>
      <c r="BK19949" s="98" t="s">
        <v>70</v>
      </c>
    </row>
    <row r="19950" spans="17:63" ht="29.25" customHeight="1" x14ac:dyDescent="0.2">
      <c r="Q19950" s="92" t="s">
        <v>50</v>
      </c>
      <c r="BF19950" s="101" t="s">
        <v>58</v>
      </c>
      <c r="BK19950" s="98" t="s">
        <v>70</v>
      </c>
    </row>
    <row r="19951" spans="17:63" ht="29.25" customHeight="1" x14ac:dyDescent="0.2">
      <c r="Q19951" s="92" t="s">
        <v>50</v>
      </c>
      <c r="BF19951" s="101" t="s">
        <v>58</v>
      </c>
      <c r="BK19951" s="98" t="s">
        <v>70</v>
      </c>
    </row>
    <row r="19952" spans="17:63" ht="29.25" customHeight="1" x14ac:dyDescent="0.2">
      <c r="Q19952" s="92" t="s">
        <v>50</v>
      </c>
      <c r="BF19952" s="101" t="s">
        <v>58</v>
      </c>
      <c r="BK19952" s="98" t="s">
        <v>70</v>
      </c>
    </row>
    <row r="19953" spans="17:63" ht="29.25" customHeight="1" x14ac:dyDescent="0.2">
      <c r="Q19953" s="92" t="s">
        <v>50</v>
      </c>
      <c r="BF19953" s="101" t="s">
        <v>58</v>
      </c>
      <c r="BK19953" s="98" t="s">
        <v>70</v>
      </c>
    </row>
    <row r="19954" spans="17:63" ht="29.25" customHeight="1" x14ac:dyDescent="0.2">
      <c r="Q19954" s="92" t="s">
        <v>50</v>
      </c>
      <c r="BF19954" s="101" t="s">
        <v>58</v>
      </c>
      <c r="BK19954" s="98" t="s">
        <v>70</v>
      </c>
    </row>
    <row r="19955" spans="17:63" ht="29.25" customHeight="1" x14ac:dyDescent="0.2">
      <c r="Q19955" s="92" t="s">
        <v>50</v>
      </c>
      <c r="BF19955" s="101" t="s">
        <v>58</v>
      </c>
      <c r="BK19955" s="98" t="s">
        <v>70</v>
      </c>
    </row>
    <row r="19956" spans="17:63" ht="29.25" customHeight="1" x14ac:dyDescent="0.2">
      <c r="Q19956" s="92" t="s">
        <v>50</v>
      </c>
      <c r="BF19956" s="101" t="s">
        <v>58</v>
      </c>
      <c r="BK19956" s="98" t="s">
        <v>70</v>
      </c>
    </row>
    <row r="19957" spans="17:63" ht="29.25" customHeight="1" x14ac:dyDescent="0.2">
      <c r="Q19957" s="92" t="s">
        <v>50</v>
      </c>
      <c r="BF19957" s="101" t="s">
        <v>58</v>
      </c>
      <c r="BK19957" s="98" t="s">
        <v>70</v>
      </c>
    </row>
    <row r="19958" spans="17:63" ht="29.25" customHeight="1" x14ac:dyDescent="0.2">
      <c r="Q19958" s="92" t="s">
        <v>50</v>
      </c>
      <c r="BF19958" s="101" t="s">
        <v>58</v>
      </c>
      <c r="BK19958" s="98" t="s">
        <v>70</v>
      </c>
    </row>
    <row r="19959" spans="17:63" ht="29.25" customHeight="1" x14ac:dyDescent="0.2">
      <c r="Q19959" s="92" t="s">
        <v>50</v>
      </c>
      <c r="BF19959" s="101" t="s">
        <v>58</v>
      </c>
      <c r="BK19959" s="98" t="s">
        <v>70</v>
      </c>
    </row>
    <row r="19960" spans="17:63" ht="29.25" customHeight="1" x14ac:dyDescent="0.2">
      <c r="Q19960" s="92" t="s">
        <v>50</v>
      </c>
      <c r="BF19960" s="101" t="s">
        <v>58</v>
      </c>
      <c r="BK19960" s="98" t="s">
        <v>70</v>
      </c>
    </row>
    <row r="19961" spans="17:63" ht="29.25" customHeight="1" x14ac:dyDescent="0.2">
      <c r="Q19961" s="92" t="s">
        <v>50</v>
      </c>
      <c r="BF19961" s="101" t="s">
        <v>58</v>
      </c>
      <c r="BK19961" s="98" t="s">
        <v>70</v>
      </c>
    </row>
    <row r="19962" spans="17:63" ht="29.25" customHeight="1" x14ac:dyDescent="0.2">
      <c r="Q19962" s="92" t="s">
        <v>50</v>
      </c>
      <c r="BF19962" s="101" t="s">
        <v>58</v>
      </c>
      <c r="BK19962" s="98" t="s">
        <v>70</v>
      </c>
    </row>
    <row r="19963" spans="17:63" ht="29.25" customHeight="1" x14ac:dyDescent="0.2">
      <c r="Q19963" s="92" t="s">
        <v>50</v>
      </c>
      <c r="BF19963" s="101" t="s">
        <v>58</v>
      </c>
      <c r="BK19963" s="98" t="s">
        <v>70</v>
      </c>
    </row>
    <row r="19964" spans="17:63" ht="29.25" customHeight="1" x14ac:dyDescent="0.2">
      <c r="Q19964" s="92" t="s">
        <v>50</v>
      </c>
      <c r="BF19964" s="101" t="s">
        <v>58</v>
      </c>
      <c r="BK19964" s="98" t="s">
        <v>70</v>
      </c>
    </row>
    <row r="19965" spans="17:63" ht="29.25" customHeight="1" x14ac:dyDescent="0.2">
      <c r="Q19965" s="92" t="s">
        <v>50</v>
      </c>
      <c r="BF19965" s="101" t="s">
        <v>58</v>
      </c>
      <c r="BK19965" s="98" t="s">
        <v>70</v>
      </c>
    </row>
    <row r="19966" spans="17:63" ht="29.25" customHeight="1" x14ac:dyDescent="0.2">
      <c r="Q19966" s="92" t="s">
        <v>50</v>
      </c>
      <c r="BF19966" s="101" t="s">
        <v>58</v>
      </c>
      <c r="BK19966" s="98" t="s">
        <v>70</v>
      </c>
    </row>
    <row r="19967" spans="17:63" ht="29.25" customHeight="1" x14ac:dyDescent="0.2">
      <c r="Q19967" s="92" t="s">
        <v>50</v>
      </c>
      <c r="BF19967" s="101" t="s">
        <v>58</v>
      </c>
      <c r="BK19967" s="98" t="s">
        <v>70</v>
      </c>
    </row>
    <row r="19968" spans="17:63" ht="29.25" customHeight="1" x14ac:dyDescent="0.2">
      <c r="Q19968" s="92" t="s">
        <v>50</v>
      </c>
      <c r="BF19968" s="101" t="s">
        <v>58</v>
      </c>
      <c r="BK19968" s="98" t="s">
        <v>70</v>
      </c>
    </row>
    <row r="19969" spans="17:63" ht="29.25" customHeight="1" x14ac:dyDescent="0.2">
      <c r="Q19969" s="92" t="s">
        <v>50</v>
      </c>
      <c r="BF19969" s="101" t="s">
        <v>58</v>
      </c>
      <c r="BK19969" s="98" t="s">
        <v>70</v>
      </c>
    </row>
    <row r="19970" spans="17:63" ht="29.25" customHeight="1" x14ac:dyDescent="0.2">
      <c r="Q19970" s="92" t="s">
        <v>50</v>
      </c>
      <c r="BF19970" s="101" t="s">
        <v>58</v>
      </c>
      <c r="BK19970" s="98" t="s">
        <v>70</v>
      </c>
    </row>
    <row r="19971" spans="17:63" ht="29.25" customHeight="1" x14ac:dyDescent="0.2">
      <c r="Q19971" s="92" t="s">
        <v>50</v>
      </c>
      <c r="BF19971" s="101" t="s">
        <v>58</v>
      </c>
      <c r="BK19971" s="98" t="s">
        <v>70</v>
      </c>
    </row>
    <row r="19972" spans="17:63" ht="29.25" customHeight="1" x14ac:dyDescent="0.2">
      <c r="Q19972" s="92" t="s">
        <v>50</v>
      </c>
      <c r="BF19972" s="101" t="s">
        <v>58</v>
      </c>
      <c r="BK19972" s="98" t="s">
        <v>70</v>
      </c>
    </row>
    <row r="19973" spans="17:63" ht="29.25" customHeight="1" x14ac:dyDescent="0.2">
      <c r="Q19973" s="92" t="s">
        <v>50</v>
      </c>
      <c r="BF19973" s="101" t="s">
        <v>58</v>
      </c>
      <c r="BK19973" s="98" t="s">
        <v>70</v>
      </c>
    </row>
    <row r="19974" spans="17:63" ht="29.25" customHeight="1" x14ac:dyDescent="0.2">
      <c r="Q19974" s="92" t="s">
        <v>50</v>
      </c>
      <c r="BF19974" s="101" t="s">
        <v>58</v>
      </c>
      <c r="BK19974" s="98" t="s">
        <v>70</v>
      </c>
    </row>
    <row r="19975" spans="17:63" ht="29.25" customHeight="1" x14ac:dyDescent="0.2">
      <c r="Q19975" s="92" t="s">
        <v>50</v>
      </c>
      <c r="BF19975" s="101" t="s">
        <v>58</v>
      </c>
      <c r="BK19975" s="98" t="s">
        <v>70</v>
      </c>
    </row>
    <row r="19976" spans="17:63" ht="29.25" customHeight="1" x14ac:dyDescent="0.2">
      <c r="Q19976" s="92" t="s">
        <v>50</v>
      </c>
      <c r="BF19976" s="101" t="s">
        <v>58</v>
      </c>
      <c r="BK19976" s="98" t="s">
        <v>70</v>
      </c>
    </row>
    <row r="19977" spans="17:63" ht="29.25" customHeight="1" x14ac:dyDescent="0.2">
      <c r="Q19977" s="92" t="s">
        <v>50</v>
      </c>
      <c r="BF19977" s="101" t="s">
        <v>58</v>
      </c>
      <c r="BK19977" s="98" t="s">
        <v>70</v>
      </c>
    </row>
    <row r="19978" spans="17:63" ht="29.25" customHeight="1" x14ac:dyDescent="0.2">
      <c r="Q19978" s="92" t="s">
        <v>50</v>
      </c>
      <c r="BF19978" s="101" t="s">
        <v>58</v>
      </c>
      <c r="BK19978" s="98" t="s">
        <v>70</v>
      </c>
    </row>
    <row r="19979" spans="17:63" ht="29.25" customHeight="1" x14ac:dyDescent="0.2">
      <c r="Q19979" s="92" t="s">
        <v>50</v>
      </c>
      <c r="BF19979" s="101" t="s">
        <v>58</v>
      </c>
      <c r="BK19979" s="98" t="s">
        <v>70</v>
      </c>
    </row>
    <row r="19980" spans="17:63" ht="29.25" customHeight="1" x14ac:dyDescent="0.2">
      <c r="Q19980" s="92" t="s">
        <v>50</v>
      </c>
      <c r="BF19980" s="101" t="s">
        <v>58</v>
      </c>
      <c r="BK19980" s="98" t="s">
        <v>70</v>
      </c>
    </row>
    <row r="19981" spans="17:63" ht="29.25" customHeight="1" x14ac:dyDescent="0.2">
      <c r="Q19981" s="92" t="s">
        <v>50</v>
      </c>
      <c r="BF19981" s="101" t="s">
        <v>58</v>
      </c>
      <c r="BK19981" s="98" t="s">
        <v>70</v>
      </c>
    </row>
    <row r="19982" spans="17:63" ht="29.25" customHeight="1" x14ac:dyDescent="0.2">
      <c r="Q19982" s="92" t="s">
        <v>50</v>
      </c>
      <c r="BF19982" s="101" t="s">
        <v>58</v>
      </c>
      <c r="BK19982" s="98" t="s">
        <v>70</v>
      </c>
    </row>
    <row r="19983" spans="17:63" ht="29.25" customHeight="1" x14ac:dyDescent="0.2">
      <c r="Q19983" s="92" t="s">
        <v>50</v>
      </c>
      <c r="BF19983" s="101" t="s">
        <v>58</v>
      </c>
      <c r="BK19983" s="98" t="s">
        <v>70</v>
      </c>
    </row>
    <row r="19984" spans="17:63" ht="29.25" customHeight="1" x14ac:dyDescent="0.2">
      <c r="Q19984" s="92" t="s">
        <v>50</v>
      </c>
      <c r="BF19984" s="101" t="s">
        <v>58</v>
      </c>
      <c r="BK19984" s="98" t="s">
        <v>70</v>
      </c>
    </row>
    <row r="19985" spans="17:63" ht="29.25" customHeight="1" x14ac:dyDescent="0.2">
      <c r="Q19985" s="92" t="s">
        <v>50</v>
      </c>
      <c r="BF19985" s="101" t="s">
        <v>58</v>
      </c>
      <c r="BK19985" s="98" t="s">
        <v>70</v>
      </c>
    </row>
    <row r="19986" spans="17:63" ht="29.25" customHeight="1" x14ac:dyDescent="0.2">
      <c r="Q19986" s="92" t="s">
        <v>50</v>
      </c>
      <c r="BF19986" s="101" t="s">
        <v>58</v>
      </c>
      <c r="BK19986" s="98" t="s">
        <v>70</v>
      </c>
    </row>
    <row r="19987" spans="17:63" ht="29.25" customHeight="1" x14ac:dyDescent="0.2">
      <c r="Q19987" s="92" t="s">
        <v>50</v>
      </c>
      <c r="BF19987" s="101" t="s">
        <v>58</v>
      </c>
      <c r="BK19987" s="98" t="s">
        <v>70</v>
      </c>
    </row>
    <row r="19988" spans="17:63" ht="29.25" customHeight="1" x14ac:dyDescent="0.2">
      <c r="Q19988" s="92" t="s">
        <v>50</v>
      </c>
      <c r="BF19988" s="101" t="s">
        <v>58</v>
      </c>
      <c r="BK19988" s="98" t="s">
        <v>70</v>
      </c>
    </row>
    <row r="19989" spans="17:63" ht="29.25" customHeight="1" x14ac:dyDescent="0.2">
      <c r="Q19989" s="92" t="s">
        <v>50</v>
      </c>
      <c r="BF19989" s="101" t="s">
        <v>58</v>
      </c>
      <c r="BK19989" s="98" t="s">
        <v>70</v>
      </c>
    </row>
    <row r="19990" spans="17:63" ht="29.25" customHeight="1" x14ac:dyDescent="0.2">
      <c r="Q19990" s="92" t="s">
        <v>50</v>
      </c>
      <c r="BF19990" s="101" t="s">
        <v>58</v>
      </c>
      <c r="BK19990" s="98" t="s">
        <v>70</v>
      </c>
    </row>
    <row r="19991" spans="17:63" ht="29.25" customHeight="1" x14ac:dyDescent="0.2">
      <c r="Q19991" s="92" t="s">
        <v>50</v>
      </c>
      <c r="BF19991" s="101" t="s">
        <v>58</v>
      </c>
      <c r="BK19991" s="98" t="s">
        <v>70</v>
      </c>
    </row>
    <row r="19992" spans="17:63" ht="29.25" customHeight="1" x14ac:dyDescent="0.2">
      <c r="Q19992" s="92" t="s">
        <v>50</v>
      </c>
      <c r="BF19992" s="101" t="s">
        <v>58</v>
      </c>
      <c r="BK19992" s="98" t="s">
        <v>70</v>
      </c>
    </row>
    <row r="19993" spans="17:63" ht="29.25" customHeight="1" x14ac:dyDescent="0.2">
      <c r="Q19993" s="92" t="s">
        <v>50</v>
      </c>
      <c r="BF19993" s="101" t="s">
        <v>58</v>
      </c>
      <c r="BK19993" s="98" t="s">
        <v>70</v>
      </c>
    </row>
    <row r="19994" spans="17:63" ht="29.25" customHeight="1" x14ac:dyDescent="0.2">
      <c r="Q19994" s="92" t="s">
        <v>50</v>
      </c>
      <c r="BF19994" s="101" t="s">
        <v>58</v>
      </c>
      <c r="BK19994" s="98" t="s">
        <v>70</v>
      </c>
    </row>
    <row r="19995" spans="17:63" ht="29.25" customHeight="1" x14ac:dyDescent="0.2">
      <c r="Q19995" s="92" t="s">
        <v>50</v>
      </c>
      <c r="BF19995" s="101" t="s">
        <v>58</v>
      </c>
      <c r="BK19995" s="98" t="s">
        <v>70</v>
      </c>
    </row>
    <row r="19996" spans="17:63" ht="29.25" customHeight="1" x14ac:dyDescent="0.2">
      <c r="Q19996" s="92" t="s">
        <v>50</v>
      </c>
      <c r="BF19996" s="101" t="s">
        <v>58</v>
      </c>
      <c r="BK19996" s="98" t="s">
        <v>70</v>
      </c>
    </row>
    <row r="19997" spans="17:63" ht="29.25" customHeight="1" x14ac:dyDescent="0.2">
      <c r="Q19997" s="92" t="s">
        <v>50</v>
      </c>
      <c r="BF19997" s="101" t="s">
        <v>58</v>
      </c>
      <c r="BK19997" s="98" t="s">
        <v>70</v>
      </c>
    </row>
    <row r="19998" spans="17:63" ht="29.25" customHeight="1" x14ac:dyDescent="0.2">
      <c r="Q19998" s="92" t="s">
        <v>50</v>
      </c>
      <c r="BF19998" s="101" t="s">
        <v>58</v>
      </c>
      <c r="BK19998" s="98" t="s">
        <v>70</v>
      </c>
    </row>
    <row r="19999" spans="17:63" ht="29.25" customHeight="1" x14ac:dyDescent="0.2">
      <c r="Q19999" s="92" t="s">
        <v>50</v>
      </c>
      <c r="BF19999" s="101" t="s">
        <v>58</v>
      </c>
      <c r="BK19999" s="98" t="s">
        <v>70</v>
      </c>
    </row>
    <row r="20000" spans="17:63" ht="29.25" customHeight="1" x14ac:dyDescent="0.2">
      <c r="Q20000" s="92" t="s">
        <v>50</v>
      </c>
      <c r="BF20000" s="101" t="s">
        <v>58</v>
      </c>
      <c r="BK20000" s="98" t="s">
        <v>70</v>
      </c>
    </row>
    <row r="20001" spans="17:63" ht="29.25" customHeight="1" x14ac:dyDescent="0.2">
      <c r="Q20001" s="92" t="s">
        <v>50</v>
      </c>
      <c r="BF20001" s="101" t="s">
        <v>58</v>
      </c>
      <c r="BK20001" s="98" t="s">
        <v>70</v>
      </c>
    </row>
    <row r="20002" spans="17:63" ht="29.25" customHeight="1" x14ac:dyDescent="0.2">
      <c r="Q20002" s="92" t="s">
        <v>50</v>
      </c>
      <c r="BF20002" s="101" t="s">
        <v>58</v>
      </c>
      <c r="BK20002" s="98" t="s">
        <v>70</v>
      </c>
    </row>
    <row r="20003" spans="17:63" ht="29.25" customHeight="1" x14ac:dyDescent="0.2">
      <c r="Q20003" s="92" t="s">
        <v>50</v>
      </c>
      <c r="BF20003" s="101" t="s">
        <v>58</v>
      </c>
      <c r="BK20003" s="98" t="s">
        <v>70</v>
      </c>
    </row>
    <row r="20004" spans="17:63" ht="29.25" customHeight="1" x14ac:dyDescent="0.2">
      <c r="Q20004" s="92" t="s">
        <v>50</v>
      </c>
      <c r="BF20004" s="101" t="s">
        <v>58</v>
      </c>
      <c r="BK20004" s="98" t="s">
        <v>70</v>
      </c>
    </row>
    <row r="20005" spans="17:63" ht="29.25" customHeight="1" x14ac:dyDescent="0.2">
      <c r="Q20005" s="92" t="s">
        <v>50</v>
      </c>
      <c r="BF20005" s="101" t="s">
        <v>58</v>
      </c>
      <c r="BK20005" s="98" t="s">
        <v>70</v>
      </c>
    </row>
    <row r="20006" spans="17:63" ht="29.25" customHeight="1" x14ac:dyDescent="0.2">
      <c r="Q20006" s="92" t="s">
        <v>50</v>
      </c>
      <c r="BF20006" s="101" t="s">
        <v>58</v>
      </c>
      <c r="BK20006" s="98" t="s">
        <v>70</v>
      </c>
    </row>
    <row r="20007" spans="17:63" ht="29.25" customHeight="1" x14ac:dyDescent="0.2">
      <c r="Q20007" s="92" t="s">
        <v>50</v>
      </c>
      <c r="BF20007" s="101" t="s">
        <v>58</v>
      </c>
      <c r="BK20007" s="98" t="s">
        <v>70</v>
      </c>
    </row>
    <row r="20008" spans="17:63" ht="29.25" customHeight="1" x14ac:dyDescent="0.2">
      <c r="Q20008" s="92" t="s">
        <v>50</v>
      </c>
      <c r="BF20008" s="101" t="s">
        <v>58</v>
      </c>
      <c r="BK20008" s="98" t="s">
        <v>70</v>
      </c>
    </row>
    <row r="20009" spans="17:63" ht="29.25" customHeight="1" x14ac:dyDescent="0.2">
      <c r="Q20009" s="92" t="s">
        <v>50</v>
      </c>
      <c r="BF20009" s="101" t="s">
        <v>58</v>
      </c>
      <c r="BK20009" s="98" t="s">
        <v>70</v>
      </c>
    </row>
    <row r="20010" spans="17:63" ht="29.25" customHeight="1" x14ac:dyDescent="0.2">
      <c r="Q20010" s="92" t="s">
        <v>50</v>
      </c>
      <c r="BF20010" s="101" t="s">
        <v>58</v>
      </c>
      <c r="BK20010" s="98" t="s">
        <v>70</v>
      </c>
    </row>
    <row r="20011" spans="17:63" ht="29.25" customHeight="1" x14ac:dyDescent="0.2">
      <c r="Q20011" s="92" t="s">
        <v>50</v>
      </c>
      <c r="BF20011" s="101" t="s">
        <v>58</v>
      </c>
      <c r="BK20011" s="98" t="s">
        <v>70</v>
      </c>
    </row>
    <row r="20012" spans="17:63" ht="29.25" customHeight="1" x14ac:dyDescent="0.2">
      <c r="Q20012" s="92" t="s">
        <v>50</v>
      </c>
      <c r="BF20012" s="101" t="s">
        <v>58</v>
      </c>
      <c r="BK20012" s="98" t="s">
        <v>70</v>
      </c>
    </row>
    <row r="20013" spans="17:63" ht="29.25" customHeight="1" x14ac:dyDescent="0.2">
      <c r="Q20013" s="92" t="s">
        <v>50</v>
      </c>
      <c r="BF20013" s="101" t="s">
        <v>58</v>
      </c>
      <c r="BK20013" s="98" t="s">
        <v>70</v>
      </c>
    </row>
    <row r="20014" spans="17:63" ht="29.25" customHeight="1" x14ac:dyDescent="0.2">
      <c r="Q20014" s="92" t="s">
        <v>50</v>
      </c>
      <c r="BF20014" s="101" t="s">
        <v>58</v>
      </c>
      <c r="BK20014" s="98" t="s">
        <v>70</v>
      </c>
    </row>
    <row r="20015" spans="17:63" ht="29.25" customHeight="1" x14ac:dyDescent="0.2">
      <c r="Q20015" s="92" t="s">
        <v>50</v>
      </c>
      <c r="BF20015" s="101" t="s">
        <v>58</v>
      </c>
      <c r="BK20015" s="98" t="s">
        <v>70</v>
      </c>
    </row>
    <row r="20016" spans="17:63" ht="29.25" customHeight="1" x14ac:dyDescent="0.2">
      <c r="Q20016" s="92" t="s">
        <v>50</v>
      </c>
      <c r="BF20016" s="101" t="s">
        <v>58</v>
      </c>
      <c r="BK20016" s="98" t="s">
        <v>70</v>
      </c>
    </row>
    <row r="20017" spans="17:63" ht="29.25" customHeight="1" x14ac:dyDescent="0.2">
      <c r="Q20017" s="92" t="s">
        <v>50</v>
      </c>
      <c r="BF20017" s="101" t="s">
        <v>58</v>
      </c>
      <c r="BK20017" s="98" t="s">
        <v>70</v>
      </c>
    </row>
    <row r="20018" spans="17:63" ht="29.25" customHeight="1" x14ac:dyDescent="0.2">
      <c r="Q20018" s="92" t="s">
        <v>50</v>
      </c>
      <c r="BF20018" s="101" t="s">
        <v>58</v>
      </c>
      <c r="BK20018" s="98" t="s">
        <v>70</v>
      </c>
    </row>
    <row r="20019" spans="17:63" ht="29.25" customHeight="1" x14ac:dyDescent="0.2">
      <c r="Q20019" s="92" t="s">
        <v>50</v>
      </c>
      <c r="BF20019" s="101" t="s">
        <v>58</v>
      </c>
      <c r="BK20019" s="98" t="s">
        <v>70</v>
      </c>
    </row>
    <row r="20020" spans="17:63" ht="29.25" customHeight="1" x14ac:dyDescent="0.2">
      <c r="Q20020" s="92" t="s">
        <v>50</v>
      </c>
      <c r="BF20020" s="101" t="s">
        <v>58</v>
      </c>
      <c r="BK20020" s="98" t="s">
        <v>70</v>
      </c>
    </row>
    <row r="20021" spans="17:63" ht="29.25" customHeight="1" x14ac:dyDescent="0.2">
      <c r="Q20021" s="92" t="s">
        <v>50</v>
      </c>
      <c r="BF20021" s="101" t="s">
        <v>58</v>
      </c>
      <c r="BK20021" s="98" t="s">
        <v>70</v>
      </c>
    </row>
    <row r="20022" spans="17:63" ht="29.25" customHeight="1" x14ac:dyDescent="0.2">
      <c r="Q20022" s="92" t="s">
        <v>50</v>
      </c>
      <c r="BF20022" s="101" t="s">
        <v>58</v>
      </c>
      <c r="BK20022" s="98" t="s">
        <v>70</v>
      </c>
    </row>
    <row r="20023" spans="17:63" ht="29.25" customHeight="1" x14ac:dyDescent="0.2">
      <c r="Q20023" s="92" t="s">
        <v>50</v>
      </c>
      <c r="BF20023" s="101" t="s">
        <v>58</v>
      </c>
      <c r="BK20023" s="98" t="s">
        <v>70</v>
      </c>
    </row>
    <row r="20024" spans="17:63" ht="29.25" customHeight="1" x14ac:dyDescent="0.2">
      <c r="Q20024" s="92" t="s">
        <v>50</v>
      </c>
      <c r="BF20024" s="101" t="s">
        <v>58</v>
      </c>
      <c r="BK20024" s="98" t="s">
        <v>70</v>
      </c>
    </row>
    <row r="20025" spans="17:63" ht="29.25" customHeight="1" x14ac:dyDescent="0.2">
      <c r="Q20025" s="92" t="s">
        <v>50</v>
      </c>
      <c r="BF20025" s="101" t="s">
        <v>58</v>
      </c>
      <c r="BK20025" s="98" t="s">
        <v>70</v>
      </c>
    </row>
    <row r="20026" spans="17:63" ht="29.25" customHeight="1" x14ac:dyDescent="0.2">
      <c r="Q20026" s="92" t="s">
        <v>50</v>
      </c>
      <c r="BF20026" s="101" t="s">
        <v>58</v>
      </c>
      <c r="BK20026" s="98" t="s">
        <v>70</v>
      </c>
    </row>
    <row r="20027" spans="17:63" ht="29.25" customHeight="1" x14ac:dyDescent="0.2">
      <c r="Q20027" s="92" t="s">
        <v>50</v>
      </c>
      <c r="BF20027" s="101" t="s">
        <v>58</v>
      </c>
      <c r="BK20027" s="98" t="s">
        <v>70</v>
      </c>
    </row>
    <row r="20028" spans="17:63" ht="29.25" customHeight="1" x14ac:dyDescent="0.2">
      <c r="Q20028" s="92" t="s">
        <v>50</v>
      </c>
      <c r="BF20028" s="101" t="s">
        <v>58</v>
      </c>
      <c r="BK20028" s="98" t="s">
        <v>70</v>
      </c>
    </row>
    <row r="20029" spans="17:63" ht="29.25" customHeight="1" x14ac:dyDescent="0.2">
      <c r="Q20029" s="92" t="s">
        <v>50</v>
      </c>
      <c r="BF20029" s="101" t="s">
        <v>58</v>
      </c>
      <c r="BK20029" s="98" t="s">
        <v>70</v>
      </c>
    </row>
    <row r="20030" spans="17:63" ht="29.25" customHeight="1" x14ac:dyDescent="0.2">
      <c r="Q20030" s="92" t="s">
        <v>50</v>
      </c>
      <c r="BF20030" s="101" t="s">
        <v>58</v>
      </c>
      <c r="BK20030" s="98" t="s">
        <v>70</v>
      </c>
    </row>
    <row r="20031" spans="17:63" ht="29.25" customHeight="1" x14ac:dyDescent="0.2">
      <c r="Q20031" s="92" t="s">
        <v>50</v>
      </c>
      <c r="BF20031" s="101" t="s">
        <v>58</v>
      </c>
      <c r="BK20031" s="98" t="s">
        <v>70</v>
      </c>
    </row>
    <row r="20032" spans="17:63" ht="29.25" customHeight="1" x14ac:dyDescent="0.2">
      <c r="Q20032" s="92" t="s">
        <v>50</v>
      </c>
      <c r="BF20032" s="101" t="s">
        <v>58</v>
      </c>
      <c r="BK20032" s="98" t="s">
        <v>70</v>
      </c>
    </row>
    <row r="20033" spans="17:63" ht="29.25" customHeight="1" x14ac:dyDescent="0.2">
      <c r="Q20033" s="92" t="s">
        <v>50</v>
      </c>
      <c r="BF20033" s="101" t="s">
        <v>58</v>
      </c>
      <c r="BK20033" s="98" t="s">
        <v>70</v>
      </c>
    </row>
    <row r="20034" spans="17:63" ht="29.25" customHeight="1" x14ac:dyDescent="0.2">
      <c r="Q20034" s="92" t="s">
        <v>50</v>
      </c>
      <c r="BF20034" s="101" t="s">
        <v>58</v>
      </c>
      <c r="BK20034" s="98" t="s">
        <v>70</v>
      </c>
    </row>
    <row r="20035" spans="17:63" ht="29.25" customHeight="1" x14ac:dyDescent="0.2">
      <c r="Q20035" s="92" t="s">
        <v>50</v>
      </c>
      <c r="BF20035" s="101" t="s">
        <v>58</v>
      </c>
      <c r="BK20035" s="98" t="s">
        <v>70</v>
      </c>
    </row>
    <row r="20036" spans="17:63" ht="29.25" customHeight="1" x14ac:dyDescent="0.2">
      <c r="Q20036" s="92" t="s">
        <v>50</v>
      </c>
      <c r="BF20036" s="101" t="s">
        <v>58</v>
      </c>
      <c r="BK20036" s="98" t="s">
        <v>70</v>
      </c>
    </row>
    <row r="20037" spans="17:63" ht="29.25" customHeight="1" x14ac:dyDescent="0.2">
      <c r="Q20037" s="92" t="s">
        <v>50</v>
      </c>
      <c r="BF20037" s="101" t="s">
        <v>58</v>
      </c>
      <c r="BK20037" s="98" t="s">
        <v>70</v>
      </c>
    </row>
    <row r="20038" spans="17:63" ht="29.25" customHeight="1" x14ac:dyDescent="0.2">
      <c r="Q20038" s="92" t="s">
        <v>50</v>
      </c>
      <c r="BF20038" s="101" t="s">
        <v>58</v>
      </c>
      <c r="BK20038" s="98" t="s">
        <v>70</v>
      </c>
    </row>
    <row r="20039" spans="17:63" ht="29.25" customHeight="1" x14ac:dyDescent="0.2">
      <c r="Q20039" s="92" t="s">
        <v>50</v>
      </c>
      <c r="BF20039" s="101" t="s">
        <v>58</v>
      </c>
      <c r="BK20039" s="98" t="s">
        <v>70</v>
      </c>
    </row>
    <row r="20040" spans="17:63" ht="29.25" customHeight="1" x14ac:dyDescent="0.2">
      <c r="Q20040" s="92" t="s">
        <v>50</v>
      </c>
      <c r="BF20040" s="101" t="s">
        <v>58</v>
      </c>
      <c r="BK20040" s="98" t="s">
        <v>70</v>
      </c>
    </row>
    <row r="20041" spans="17:63" ht="29.25" customHeight="1" x14ac:dyDescent="0.2">
      <c r="Q20041" s="92" t="s">
        <v>50</v>
      </c>
      <c r="BF20041" s="101" t="s">
        <v>58</v>
      </c>
      <c r="BK20041" s="98" t="s">
        <v>70</v>
      </c>
    </row>
    <row r="20042" spans="17:63" ht="29.25" customHeight="1" x14ac:dyDescent="0.2">
      <c r="Q20042" s="92" t="s">
        <v>50</v>
      </c>
      <c r="BF20042" s="101" t="s">
        <v>58</v>
      </c>
      <c r="BK20042" s="98" t="s">
        <v>70</v>
      </c>
    </row>
    <row r="20043" spans="17:63" ht="29.25" customHeight="1" x14ac:dyDescent="0.2">
      <c r="Q20043" s="92" t="s">
        <v>50</v>
      </c>
      <c r="BF20043" s="101" t="s">
        <v>58</v>
      </c>
      <c r="BK20043" s="98" t="s">
        <v>70</v>
      </c>
    </row>
    <row r="20044" spans="17:63" ht="29.25" customHeight="1" x14ac:dyDescent="0.2">
      <c r="Q20044" s="92" t="s">
        <v>50</v>
      </c>
      <c r="BF20044" s="101" t="s">
        <v>58</v>
      </c>
      <c r="BK20044" s="98" t="s">
        <v>70</v>
      </c>
    </row>
    <row r="20045" spans="17:63" ht="29.25" customHeight="1" x14ac:dyDescent="0.2">
      <c r="Q20045" s="92" t="s">
        <v>50</v>
      </c>
      <c r="BF20045" s="101" t="s">
        <v>58</v>
      </c>
      <c r="BK20045" s="98" t="s">
        <v>70</v>
      </c>
    </row>
    <row r="20046" spans="17:63" ht="29.25" customHeight="1" x14ac:dyDescent="0.2">
      <c r="Q20046" s="92" t="s">
        <v>50</v>
      </c>
      <c r="BF20046" s="101" t="s">
        <v>58</v>
      </c>
      <c r="BK20046" s="98" t="s">
        <v>70</v>
      </c>
    </row>
    <row r="20047" spans="17:63" ht="29.25" customHeight="1" x14ac:dyDescent="0.2">
      <c r="Q20047" s="92" t="s">
        <v>50</v>
      </c>
      <c r="BF20047" s="101" t="s">
        <v>58</v>
      </c>
      <c r="BK20047" s="98" t="s">
        <v>70</v>
      </c>
    </row>
    <row r="20048" spans="17:63" ht="29.25" customHeight="1" x14ac:dyDescent="0.2">
      <c r="Q20048" s="92" t="s">
        <v>50</v>
      </c>
      <c r="BF20048" s="101" t="s">
        <v>58</v>
      </c>
      <c r="BK20048" s="98" t="s">
        <v>70</v>
      </c>
    </row>
    <row r="20049" spans="17:63" ht="29.25" customHeight="1" x14ac:dyDescent="0.2">
      <c r="Q20049" s="92" t="s">
        <v>50</v>
      </c>
      <c r="BF20049" s="101" t="s">
        <v>58</v>
      </c>
      <c r="BK20049" s="98" t="s">
        <v>70</v>
      </c>
    </row>
    <row r="20050" spans="17:63" ht="29.25" customHeight="1" x14ac:dyDescent="0.2">
      <c r="Q20050" s="92" t="s">
        <v>50</v>
      </c>
      <c r="BF20050" s="101" t="s">
        <v>58</v>
      </c>
      <c r="BK20050" s="98" t="s">
        <v>70</v>
      </c>
    </row>
    <row r="20051" spans="17:63" ht="29.25" customHeight="1" x14ac:dyDescent="0.2">
      <c r="Q20051" s="92" t="s">
        <v>50</v>
      </c>
      <c r="BF20051" s="101" t="s">
        <v>58</v>
      </c>
      <c r="BK20051" s="98" t="s">
        <v>70</v>
      </c>
    </row>
    <row r="20052" spans="17:63" ht="29.25" customHeight="1" x14ac:dyDescent="0.2">
      <c r="Q20052" s="92" t="s">
        <v>50</v>
      </c>
      <c r="BF20052" s="101" t="s">
        <v>58</v>
      </c>
      <c r="BK20052" s="98" t="s">
        <v>70</v>
      </c>
    </row>
    <row r="20053" spans="17:63" ht="29.25" customHeight="1" x14ac:dyDescent="0.2">
      <c r="Q20053" s="92" t="s">
        <v>50</v>
      </c>
      <c r="BF20053" s="101" t="s">
        <v>58</v>
      </c>
      <c r="BK20053" s="98" t="s">
        <v>70</v>
      </c>
    </row>
    <row r="20054" spans="17:63" ht="29.25" customHeight="1" x14ac:dyDescent="0.2">
      <c r="Q20054" s="92" t="s">
        <v>50</v>
      </c>
      <c r="BF20054" s="101" t="s">
        <v>58</v>
      </c>
      <c r="BK20054" s="98" t="s">
        <v>70</v>
      </c>
    </row>
    <row r="20055" spans="17:63" ht="29.25" customHeight="1" x14ac:dyDescent="0.2">
      <c r="Q20055" s="92" t="s">
        <v>50</v>
      </c>
      <c r="BF20055" s="101" t="s">
        <v>58</v>
      </c>
      <c r="BK20055" s="98" t="s">
        <v>70</v>
      </c>
    </row>
    <row r="20056" spans="17:63" ht="29.25" customHeight="1" x14ac:dyDescent="0.2">
      <c r="Q20056" s="92" t="s">
        <v>50</v>
      </c>
      <c r="BF20056" s="101" t="s">
        <v>58</v>
      </c>
      <c r="BK20056" s="98" t="s">
        <v>70</v>
      </c>
    </row>
    <row r="20057" spans="17:63" ht="29.25" customHeight="1" x14ac:dyDescent="0.2">
      <c r="Q20057" s="92" t="s">
        <v>50</v>
      </c>
      <c r="BF20057" s="101" t="s">
        <v>58</v>
      </c>
      <c r="BK20057" s="98" t="s">
        <v>70</v>
      </c>
    </row>
    <row r="20058" spans="17:63" ht="29.25" customHeight="1" x14ac:dyDescent="0.2">
      <c r="Q20058" s="92" t="s">
        <v>50</v>
      </c>
      <c r="BF20058" s="101" t="s">
        <v>58</v>
      </c>
      <c r="BK20058" s="98" t="s">
        <v>70</v>
      </c>
    </row>
    <row r="20059" spans="17:63" ht="29.25" customHeight="1" x14ac:dyDescent="0.2">
      <c r="Q20059" s="92" t="s">
        <v>50</v>
      </c>
      <c r="BF20059" s="101" t="s">
        <v>58</v>
      </c>
      <c r="BK20059" s="98" t="s">
        <v>70</v>
      </c>
    </row>
    <row r="20060" spans="17:63" ht="29.25" customHeight="1" x14ac:dyDescent="0.2">
      <c r="Q20060" s="92" t="s">
        <v>50</v>
      </c>
      <c r="BF20060" s="101" t="s">
        <v>58</v>
      </c>
      <c r="BK20060" s="98" t="s">
        <v>70</v>
      </c>
    </row>
    <row r="20061" spans="17:63" ht="29.25" customHeight="1" x14ac:dyDescent="0.2">
      <c r="Q20061" s="92" t="s">
        <v>50</v>
      </c>
      <c r="BF20061" s="101" t="s">
        <v>58</v>
      </c>
      <c r="BK20061" s="98" t="s">
        <v>70</v>
      </c>
    </row>
    <row r="20062" spans="17:63" ht="29.25" customHeight="1" x14ac:dyDescent="0.2">
      <c r="Q20062" s="92" t="s">
        <v>50</v>
      </c>
      <c r="BF20062" s="101" t="s">
        <v>58</v>
      </c>
      <c r="BK20062" s="98" t="s">
        <v>70</v>
      </c>
    </row>
    <row r="20063" spans="17:63" ht="29.25" customHeight="1" x14ac:dyDescent="0.2">
      <c r="Q20063" s="92" t="s">
        <v>50</v>
      </c>
      <c r="BF20063" s="101" t="s">
        <v>58</v>
      </c>
      <c r="BK20063" s="98" t="s">
        <v>70</v>
      </c>
    </row>
    <row r="20064" spans="17:63" ht="29.25" customHeight="1" x14ac:dyDescent="0.2">
      <c r="Q20064" s="92" t="s">
        <v>50</v>
      </c>
      <c r="BF20064" s="101" t="s">
        <v>58</v>
      </c>
      <c r="BK20064" s="98" t="s">
        <v>70</v>
      </c>
    </row>
    <row r="20065" spans="17:63" ht="29.25" customHeight="1" x14ac:dyDescent="0.2">
      <c r="Q20065" s="92" t="s">
        <v>50</v>
      </c>
      <c r="BF20065" s="101" t="s">
        <v>58</v>
      </c>
      <c r="BK20065" s="98" t="s">
        <v>70</v>
      </c>
    </row>
    <row r="20066" spans="17:63" ht="29.25" customHeight="1" x14ac:dyDescent="0.2">
      <c r="Q20066" s="92" t="s">
        <v>50</v>
      </c>
      <c r="BF20066" s="101" t="s">
        <v>58</v>
      </c>
      <c r="BK20066" s="98" t="s">
        <v>70</v>
      </c>
    </row>
    <row r="20067" spans="17:63" ht="29.25" customHeight="1" x14ac:dyDescent="0.2">
      <c r="Q20067" s="92" t="s">
        <v>50</v>
      </c>
      <c r="BF20067" s="101" t="s">
        <v>58</v>
      </c>
      <c r="BK20067" s="98" t="s">
        <v>70</v>
      </c>
    </row>
    <row r="20068" spans="17:63" ht="29.25" customHeight="1" x14ac:dyDescent="0.2">
      <c r="Q20068" s="92" t="s">
        <v>50</v>
      </c>
      <c r="BF20068" s="101" t="s">
        <v>58</v>
      </c>
      <c r="BK20068" s="98" t="s">
        <v>70</v>
      </c>
    </row>
    <row r="20069" spans="17:63" ht="29.25" customHeight="1" x14ac:dyDescent="0.2">
      <c r="Q20069" s="92" t="s">
        <v>50</v>
      </c>
      <c r="BF20069" s="101" t="s">
        <v>58</v>
      </c>
      <c r="BK20069" s="98" t="s">
        <v>70</v>
      </c>
    </row>
    <row r="20070" spans="17:63" ht="29.25" customHeight="1" x14ac:dyDescent="0.2">
      <c r="Q20070" s="92" t="s">
        <v>50</v>
      </c>
      <c r="BF20070" s="101" t="s">
        <v>58</v>
      </c>
      <c r="BK20070" s="98" t="s">
        <v>70</v>
      </c>
    </row>
    <row r="20071" spans="17:63" ht="29.25" customHeight="1" x14ac:dyDescent="0.2">
      <c r="Q20071" s="92" t="s">
        <v>50</v>
      </c>
      <c r="BF20071" s="101" t="s">
        <v>58</v>
      </c>
      <c r="BK20071" s="98" t="s">
        <v>70</v>
      </c>
    </row>
    <row r="20072" spans="17:63" ht="29.25" customHeight="1" x14ac:dyDescent="0.2">
      <c r="Q20072" s="92" t="s">
        <v>50</v>
      </c>
      <c r="BF20072" s="101" t="s">
        <v>58</v>
      </c>
      <c r="BK20072" s="98" t="s">
        <v>70</v>
      </c>
    </row>
    <row r="20073" spans="17:63" ht="29.25" customHeight="1" x14ac:dyDescent="0.2">
      <c r="Q20073" s="92" t="s">
        <v>50</v>
      </c>
      <c r="BF20073" s="101" t="s">
        <v>58</v>
      </c>
      <c r="BK20073" s="98" t="s">
        <v>70</v>
      </c>
    </row>
    <row r="20074" spans="17:63" ht="29.25" customHeight="1" x14ac:dyDescent="0.2">
      <c r="Q20074" s="92" t="s">
        <v>50</v>
      </c>
      <c r="BF20074" s="101" t="s">
        <v>58</v>
      </c>
      <c r="BK20074" s="98" t="s">
        <v>70</v>
      </c>
    </row>
    <row r="20075" spans="17:63" ht="29.25" customHeight="1" x14ac:dyDescent="0.2">
      <c r="Q20075" s="92" t="s">
        <v>50</v>
      </c>
      <c r="BF20075" s="101" t="s">
        <v>58</v>
      </c>
      <c r="BK20075" s="98" t="s">
        <v>70</v>
      </c>
    </row>
    <row r="20076" spans="17:63" ht="29.25" customHeight="1" x14ac:dyDescent="0.2">
      <c r="Q20076" s="92" t="s">
        <v>50</v>
      </c>
      <c r="BF20076" s="101" t="s">
        <v>58</v>
      </c>
      <c r="BK20076" s="98" t="s">
        <v>70</v>
      </c>
    </row>
    <row r="20077" spans="17:63" ht="29.25" customHeight="1" x14ac:dyDescent="0.2">
      <c r="Q20077" s="92" t="s">
        <v>50</v>
      </c>
      <c r="BF20077" s="101" t="s">
        <v>58</v>
      </c>
      <c r="BK20077" s="98" t="s">
        <v>70</v>
      </c>
    </row>
    <row r="20078" spans="17:63" ht="29.25" customHeight="1" x14ac:dyDescent="0.2">
      <c r="Q20078" s="92" t="s">
        <v>50</v>
      </c>
      <c r="BF20078" s="101" t="s">
        <v>58</v>
      </c>
      <c r="BK20078" s="98" t="s">
        <v>70</v>
      </c>
    </row>
    <row r="20079" spans="17:63" ht="29.25" customHeight="1" x14ac:dyDescent="0.2">
      <c r="Q20079" s="92" t="s">
        <v>50</v>
      </c>
      <c r="BF20079" s="101" t="s">
        <v>58</v>
      </c>
      <c r="BK20079" s="98" t="s">
        <v>70</v>
      </c>
    </row>
    <row r="20080" spans="17:63" ht="29.25" customHeight="1" x14ac:dyDescent="0.2">
      <c r="Q20080" s="92" t="s">
        <v>50</v>
      </c>
      <c r="BF20080" s="101" t="s">
        <v>58</v>
      </c>
      <c r="BK20080" s="98" t="s">
        <v>70</v>
      </c>
    </row>
    <row r="20081" spans="17:63" ht="29.25" customHeight="1" x14ac:dyDescent="0.2">
      <c r="Q20081" s="92" t="s">
        <v>50</v>
      </c>
      <c r="BF20081" s="101" t="s">
        <v>58</v>
      </c>
      <c r="BK20081" s="98" t="s">
        <v>70</v>
      </c>
    </row>
    <row r="20082" spans="17:63" ht="29.25" customHeight="1" x14ac:dyDescent="0.2">
      <c r="Q20082" s="92" t="s">
        <v>50</v>
      </c>
      <c r="BF20082" s="101" t="s">
        <v>58</v>
      </c>
      <c r="BK20082" s="98" t="s">
        <v>70</v>
      </c>
    </row>
    <row r="20083" spans="17:63" ht="29.25" customHeight="1" x14ac:dyDescent="0.2">
      <c r="Q20083" s="92" t="s">
        <v>50</v>
      </c>
      <c r="BF20083" s="101" t="s">
        <v>58</v>
      </c>
      <c r="BK20083" s="98" t="s">
        <v>70</v>
      </c>
    </row>
    <row r="20084" spans="17:63" ht="29.25" customHeight="1" x14ac:dyDescent="0.2">
      <c r="Q20084" s="92" t="s">
        <v>50</v>
      </c>
      <c r="BF20084" s="101" t="s">
        <v>58</v>
      </c>
      <c r="BK20084" s="98" t="s">
        <v>70</v>
      </c>
    </row>
    <row r="20085" spans="17:63" ht="29.25" customHeight="1" x14ac:dyDescent="0.2">
      <c r="Q20085" s="92" t="s">
        <v>50</v>
      </c>
      <c r="BF20085" s="101" t="s">
        <v>58</v>
      </c>
      <c r="BK20085" s="98" t="s">
        <v>70</v>
      </c>
    </row>
    <row r="20086" spans="17:63" ht="29.25" customHeight="1" x14ac:dyDescent="0.2">
      <c r="Q20086" s="92" t="s">
        <v>50</v>
      </c>
      <c r="BF20086" s="101" t="s">
        <v>58</v>
      </c>
      <c r="BK20086" s="98" t="s">
        <v>70</v>
      </c>
    </row>
    <row r="20087" spans="17:63" ht="29.25" customHeight="1" x14ac:dyDescent="0.2">
      <c r="Q20087" s="92" t="s">
        <v>50</v>
      </c>
      <c r="BF20087" s="101" t="s">
        <v>58</v>
      </c>
      <c r="BK20087" s="98" t="s">
        <v>70</v>
      </c>
    </row>
    <row r="20088" spans="17:63" ht="29.25" customHeight="1" x14ac:dyDescent="0.2">
      <c r="Q20088" s="92" t="s">
        <v>50</v>
      </c>
      <c r="BF20088" s="101" t="s">
        <v>58</v>
      </c>
      <c r="BK20088" s="98" t="s">
        <v>70</v>
      </c>
    </row>
    <row r="20089" spans="17:63" ht="29.25" customHeight="1" x14ac:dyDescent="0.2">
      <c r="Q20089" s="92" t="s">
        <v>50</v>
      </c>
      <c r="BF20089" s="101" t="s">
        <v>58</v>
      </c>
      <c r="BK20089" s="98" t="s">
        <v>70</v>
      </c>
    </row>
    <row r="20090" spans="17:63" ht="29.25" customHeight="1" x14ac:dyDescent="0.2">
      <c r="Q20090" s="92" t="s">
        <v>50</v>
      </c>
      <c r="BF20090" s="101" t="s">
        <v>58</v>
      </c>
      <c r="BK20090" s="98" t="s">
        <v>70</v>
      </c>
    </row>
    <row r="20091" spans="17:63" ht="29.25" customHeight="1" x14ac:dyDescent="0.2">
      <c r="Q20091" s="92" t="s">
        <v>50</v>
      </c>
      <c r="BF20091" s="101" t="s">
        <v>58</v>
      </c>
      <c r="BK20091" s="98" t="s">
        <v>70</v>
      </c>
    </row>
    <row r="20092" spans="17:63" ht="29.25" customHeight="1" x14ac:dyDescent="0.2">
      <c r="Q20092" s="92" t="s">
        <v>50</v>
      </c>
      <c r="BF20092" s="101" t="s">
        <v>58</v>
      </c>
      <c r="BK20092" s="98" t="s">
        <v>70</v>
      </c>
    </row>
    <row r="20093" spans="17:63" ht="29.25" customHeight="1" x14ac:dyDescent="0.2">
      <c r="Q20093" s="92" t="s">
        <v>50</v>
      </c>
      <c r="BF20093" s="101" t="s">
        <v>58</v>
      </c>
      <c r="BK20093" s="98" t="s">
        <v>70</v>
      </c>
    </row>
    <row r="20094" spans="17:63" ht="29.25" customHeight="1" x14ac:dyDescent="0.2">
      <c r="Q20094" s="92" t="s">
        <v>50</v>
      </c>
      <c r="BF20094" s="101" t="s">
        <v>58</v>
      </c>
      <c r="BK20094" s="98" t="s">
        <v>70</v>
      </c>
    </row>
    <row r="20095" spans="17:63" ht="29.25" customHeight="1" x14ac:dyDescent="0.2">
      <c r="Q20095" s="92" t="s">
        <v>50</v>
      </c>
      <c r="BF20095" s="101" t="s">
        <v>58</v>
      </c>
      <c r="BK20095" s="98" t="s">
        <v>70</v>
      </c>
    </row>
    <row r="20096" spans="17:63" ht="29.25" customHeight="1" x14ac:dyDescent="0.2">
      <c r="Q20096" s="92" t="s">
        <v>50</v>
      </c>
      <c r="BF20096" s="101" t="s">
        <v>58</v>
      </c>
      <c r="BK20096" s="98" t="s">
        <v>70</v>
      </c>
    </row>
    <row r="20097" spans="17:63" ht="29.25" customHeight="1" x14ac:dyDescent="0.2">
      <c r="Q20097" s="92" t="s">
        <v>50</v>
      </c>
      <c r="BF20097" s="101" t="s">
        <v>58</v>
      </c>
      <c r="BK20097" s="98" t="s">
        <v>70</v>
      </c>
    </row>
    <row r="20098" spans="17:63" ht="29.25" customHeight="1" x14ac:dyDescent="0.2">
      <c r="Q20098" s="92" t="s">
        <v>50</v>
      </c>
      <c r="BF20098" s="101" t="s">
        <v>58</v>
      </c>
      <c r="BK20098" s="98" t="s">
        <v>70</v>
      </c>
    </row>
    <row r="20099" spans="17:63" ht="29.25" customHeight="1" x14ac:dyDescent="0.2">
      <c r="Q20099" s="92" t="s">
        <v>50</v>
      </c>
      <c r="BF20099" s="101" t="s">
        <v>58</v>
      </c>
      <c r="BK20099" s="98" t="s">
        <v>70</v>
      </c>
    </row>
    <row r="20100" spans="17:63" ht="29.25" customHeight="1" x14ac:dyDescent="0.2">
      <c r="Q20100" s="92" t="s">
        <v>50</v>
      </c>
      <c r="BF20100" s="101" t="s">
        <v>58</v>
      </c>
      <c r="BK20100" s="98" t="s">
        <v>70</v>
      </c>
    </row>
    <row r="20101" spans="17:63" ht="29.25" customHeight="1" x14ac:dyDescent="0.2">
      <c r="Q20101" s="92" t="s">
        <v>50</v>
      </c>
      <c r="BF20101" s="101" t="s">
        <v>58</v>
      </c>
      <c r="BK20101" s="98" t="s">
        <v>70</v>
      </c>
    </row>
    <row r="20102" spans="17:63" ht="29.25" customHeight="1" x14ac:dyDescent="0.2">
      <c r="Q20102" s="92" t="s">
        <v>50</v>
      </c>
      <c r="BF20102" s="101" t="s">
        <v>58</v>
      </c>
      <c r="BK20102" s="98" t="s">
        <v>70</v>
      </c>
    </row>
    <row r="20103" spans="17:63" ht="29.25" customHeight="1" x14ac:dyDescent="0.2">
      <c r="Q20103" s="92" t="s">
        <v>50</v>
      </c>
      <c r="BF20103" s="101" t="s">
        <v>58</v>
      </c>
      <c r="BK20103" s="98" t="s">
        <v>70</v>
      </c>
    </row>
    <row r="20104" spans="17:63" ht="29.25" customHeight="1" x14ac:dyDescent="0.2">
      <c r="Q20104" s="92" t="s">
        <v>50</v>
      </c>
      <c r="BF20104" s="101" t="s">
        <v>58</v>
      </c>
      <c r="BK20104" s="98" t="s">
        <v>70</v>
      </c>
    </row>
    <row r="20105" spans="17:63" ht="29.25" customHeight="1" x14ac:dyDescent="0.2">
      <c r="Q20105" s="92" t="s">
        <v>50</v>
      </c>
      <c r="BF20105" s="101" t="s">
        <v>58</v>
      </c>
      <c r="BK20105" s="98" t="s">
        <v>70</v>
      </c>
    </row>
    <row r="20106" spans="17:63" ht="29.25" customHeight="1" x14ac:dyDescent="0.2">
      <c r="Q20106" s="92" t="s">
        <v>50</v>
      </c>
      <c r="BF20106" s="101" t="s">
        <v>58</v>
      </c>
      <c r="BK20106" s="98" t="s">
        <v>70</v>
      </c>
    </row>
    <row r="20107" spans="17:63" ht="29.25" customHeight="1" x14ac:dyDescent="0.2">
      <c r="Q20107" s="92" t="s">
        <v>50</v>
      </c>
      <c r="BF20107" s="101" t="s">
        <v>58</v>
      </c>
      <c r="BK20107" s="98" t="s">
        <v>70</v>
      </c>
    </row>
    <row r="20108" spans="17:63" ht="29.25" customHeight="1" x14ac:dyDescent="0.2">
      <c r="Q20108" s="92" t="s">
        <v>50</v>
      </c>
      <c r="BF20108" s="101" t="s">
        <v>58</v>
      </c>
      <c r="BK20108" s="98" t="s">
        <v>70</v>
      </c>
    </row>
    <row r="20109" spans="17:63" ht="29.25" customHeight="1" x14ac:dyDescent="0.2">
      <c r="Q20109" s="92" t="s">
        <v>50</v>
      </c>
      <c r="BF20109" s="101" t="s">
        <v>58</v>
      </c>
      <c r="BK20109" s="98" t="s">
        <v>70</v>
      </c>
    </row>
    <row r="20110" spans="17:63" ht="29.25" customHeight="1" x14ac:dyDescent="0.2">
      <c r="Q20110" s="92" t="s">
        <v>50</v>
      </c>
      <c r="BF20110" s="101" t="s">
        <v>58</v>
      </c>
      <c r="BK20110" s="98" t="s">
        <v>70</v>
      </c>
    </row>
    <row r="20111" spans="17:63" ht="29.25" customHeight="1" x14ac:dyDescent="0.2">
      <c r="Q20111" s="92" t="s">
        <v>50</v>
      </c>
      <c r="BF20111" s="101" t="s">
        <v>58</v>
      </c>
      <c r="BK20111" s="98" t="s">
        <v>70</v>
      </c>
    </row>
    <row r="20112" spans="17:63" ht="29.25" customHeight="1" x14ac:dyDescent="0.2">
      <c r="Q20112" s="92" t="s">
        <v>50</v>
      </c>
      <c r="BF20112" s="101" t="s">
        <v>58</v>
      </c>
      <c r="BK20112" s="98" t="s">
        <v>70</v>
      </c>
    </row>
    <row r="20113" spans="17:63" ht="29.25" customHeight="1" x14ac:dyDescent="0.2">
      <c r="Q20113" s="92" t="s">
        <v>50</v>
      </c>
      <c r="BF20113" s="101" t="s">
        <v>58</v>
      </c>
      <c r="BK20113" s="98" t="s">
        <v>70</v>
      </c>
    </row>
    <row r="20114" spans="17:63" ht="29.25" customHeight="1" x14ac:dyDescent="0.2">
      <c r="Q20114" s="92" t="s">
        <v>50</v>
      </c>
      <c r="BF20114" s="101" t="s">
        <v>58</v>
      </c>
      <c r="BK20114" s="98" t="s">
        <v>70</v>
      </c>
    </row>
    <row r="20115" spans="17:63" ht="29.25" customHeight="1" x14ac:dyDescent="0.2">
      <c r="Q20115" s="92" t="s">
        <v>50</v>
      </c>
      <c r="BF20115" s="101" t="s">
        <v>58</v>
      </c>
      <c r="BK20115" s="98" t="s">
        <v>70</v>
      </c>
    </row>
    <row r="20116" spans="17:63" ht="29.25" customHeight="1" x14ac:dyDescent="0.2">
      <c r="Q20116" s="92" t="s">
        <v>50</v>
      </c>
      <c r="BF20116" s="101" t="s">
        <v>58</v>
      </c>
      <c r="BK20116" s="98" t="s">
        <v>70</v>
      </c>
    </row>
    <row r="20117" spans="17:63" ht="29.25" customHeight="1" x14ac:dyDescent="0.2">
      <c r="Q20117" s="92" t="s">
        <v>50</v>
      </c>
      <c r="BF20117" s="101" t="s">
        <v>58</v>
      </c>
      <c r="BK20117" s="98" t="s">
        <v>70</v>
      </c>
    </row>
    <row r="20118" spans="17:63" ht="29.25" customHeight="1" x14ac:dyDescent="0.2">
      <c r="Q20118" s="92" t="s">
        <v>50</v>
      </c>
      <c r="BF20118" s="101" t="s">
        <v>58</v>
      </c>
      <c r="BK20118" s="98" t="s">
        <v>70</v>
      </c>
    </row>
    <row r="20119" spans="17:63" ht="29.25" customHeight="1" x14ac:dyDescent="0.2">
      <c r="Q20119" s="92" t="s">
        <v>50</v>
      </c>
      <c r="BF20119" s="101" t="s">
        <v>58</v>
      </c>
      <c r="BK20119" s="98" t="s">
        <v>70</v>
      </c>
    </row>
    <row r="20120" spans="17:63" ht="29.25" customHeight="1" x14ac:dyDescent="0.2">
      <c r="Q20120" s="92" t="s">
        <v>50</v>
      </c>
      <c r="BF20120" s="101" t="s">
        <v>58</v>
      </c>
      <c r="BK20120" s="98" t="s">
        <v>70</v>
      </c>
    </row>
    <row r="20121" spans="17:63" ht="29.25" customHeight="1" x14ac:dyDescent="0.2">
      <c r="Q20121" s="92" t="s">
        <v>50</v>
      </c>
      <c r="BF20121" s="101" t="s">
        <v>58</v>
      </c>
      <c r="BK20121" s="98" t="s">
        <v>70</v>
      </c>
    </row>
    <row r="20122" spans="17:63" ht="29.25" customHeight="1" x14ac:dyDescent="0.2">
      <c r="Q20122" s="92" t="s">
        <v>50</v>
      </c>
      <c r="BF20122" s="101" t="s">
        <v>58</v>
      </c>
      <c r="BK20122" s="98" t="s">
        <v>70</v>
      </c>
    </row>
    <row r="20123" spans="17:63" ht="29.25" customHeight="1" x14ac:dyDescent="0.2">
      <c r="Q20123" s="92" t="s">
        <v>50</v>
      </c>
      <c r="BF20123" s="101" t="s">
        <v>58</v>
      </c>
      <c r="BK20123" s="98" t="s">
        <v>70</v>
      </c>
    </row>
    <row r="20124" spans="17:63" ht="29.25" customHeight="1" x14ac:dyDescent="0.2">
      <c r="Q20124" s="92" t="s">
        <v>50</v>
      </c>
      <c r="BF20124" s="101" t="s">
        <v>58</v>
      </c>
      <c r="BK20124" s="98" t="s">
        <v>70</v>
      </c>
    </row>
    <row r="20125" spans="17:63" ht="29.25" customHeight="1" x14ac:dyDescent="0.2">
      <c r="Q20125" s="92" t="s">
        <v>50</v>
      </c>
      <c r="BF20125" s="101" t="s">
        <v>58</v>
      </c>
      <c r="BK20125" s="98" t="s">
        <v>70</v>
      </c>
    </row>
    <row r="20126" spans="17:63" ht="29.25" customHeight="1" x14ac:dyDescent="0.2">
      <c r="Q20126" s="92" t="s">
        <v>50</v>
      </c>
      <c r="BF20126" s="101" t="s">
        <v>58</v>
      </c>
      <c r="BK20126" s="98" t="s">
        <v>70</v>
      </c>
    </row>
    <row r="20127" spans="17:63" ht="29.25" customHeight="1" x14ac:dyDescent="0.2">
      <c r="Q20127" s="92" t="s">
        <v>50</v>
      </c>
      <c r="BF20127" s="101" t="s">
        <v>58</v>
      </c>
      <c r="BK20127" s="98" t="s">
        <v>70</v>
      </c>
    </row>
    <row r="20128" spans="17:63" ht="29.25" customHeight="1" x14ac:dyDescent="0.2">
      <c r="Q20128" s="92" t="s">
        <v>50</v>
      </c>
      <c r="BF20128" s="101" t="s">
        <v>58</v>
      </c>
      <c r="BK20128" s="98" t="s">
        <v>70</v>
      </c>
    </row>
    <row r="20129" spans="17:63" ht="29.25" customHeight="1" x14ac:dyDescent="0.2">
      <c r="Q20129" s="92" t="s">
        <v>50</v>
      </c>
      <c r="BF20129" s="101" t="s">
        <v>58</v>
      </c>
      <c r="BK20129" s="98" t="s">
        <v>70</v>
      </c>
    </row>
    <row r="20130" spans="17:63" ht="29.25" customHeight="1" x14ac:dyDescent="0.2">
      <c r="Q20130" s="92" t="s">
        <v>50</v>
      </c>
      <c r="BF20130" s="101" t="s">
        <v>58</v>
      </c>
      <c r="BK20130" s="98" t="s">
        <v>70</v>
      </c>
    </row>
    <row r="20131" spans="17:63" ht="29.25" customHeight="1" x14ac:dyDescent="0.2">
      <c r="Q20131" s="92" t="s">
        <v>50</v>
      </c>
      <c r="BF20131" s="101" t="s">
        <v>58</v>
      </c>
      <c r="BK20131" s="98" t="s">
        <v>70</v>
      </c>
    </row>
    <row r="20132" spans="17:63" ht="29.25" customHeight="1" x14ac:dyDescent="0.2">
      <c r="Q20132" s="92" t="s">
        <v>50</v>
      </c>
      <c r="BF20132" s="101" t="s">
        <v>58</v>
      </c>
      <c r="BK20132" s="98" t="s">
        <v>70</v>
      </c>
    </row>
    <row r="20133" spans="17:63" ht="29.25" customHeight="1" x14ac:dyDescent="0.2">
      <c r="Q20133" s="92" t="s">
        <v>50</v>
      </c>
      <c r="BF20133" s="101" t="s">
        <v>58</v>
      </c>
      <c r="BK20133" s="98" t="s">
        <v>70</v>
      </c>
    </row>
    <row r="20134" spans="17:63" ht="29.25" customHeight="1" x14ac:dyDescent="0.2">
      <c r="Q20134" s="92" t="s">
        <v>50</v>
      </c>
      <c r="BF20134" s="101" t="s">
        <v>58</v>
      </c>
      <c r="BK20134" s="98" t="s">
        <v>70</v>
      </c>
    </row>
    <row r="20135" spans="17:63" ht="29.25" customHeight="1" x14ac:dyDescent="0.2">
      <c r="Q20135" s="92" t="s">
        <v>50</v>
      </c>
      <c r="BF20135" s="101" t="s">
        <v>58</v>
      </c>
      <c r="BK20135" s="98" t="s">
        <v>70</v>
      </c>
    </row>
    <row r="20136" spans="17:63" ht="29.25" customHeight="1" x14ac:dyDescent="0.2">
      <c r="Q20136" s="92" t="s">
        <v>50</v>
      </c>
      <c r="BF20136" s="101" t="s">
        <v>58</v>
      </c>
      <c r="BK20136" s="98" t="s">
        <v>70</v>
      </c>
    </row>
    <row r="20137" spans="17:63" ht="29.25" customHeight="1" x14ac:dyDescent="0.2">
      <c r="Q20137" s="92" t="s">
        <v>50</v>
      </c>
      <c r="BF20137" s="101" t="s">
        <v>58</v>
      </c>
      <c r="BK20137" s="98" t="s">
        <v>70</v>
      </c>
    </row>
    <row r="20138" spans="17:63" ht="29.25" customHeight="1" x14ac:dyDescent="0.2">
      <c r="Q20138" s="92" t="s">
        <v>50</v>
      </c>
      <c r="BF20138" s="101" t="s">
        <v>58</v>
      </c>
      <c r="BK20138" s="98" t="s">
        <v>70</v>
      </c>
    </row>
    <row r="20139" spans="17:63" ht="29.25" customHeight="1" x14ac:dyDescent="0.2">
      <c r="Q20139" s="92" t="s">
        <v>50</v>
      </c>
      <c r="BF20139" s="101" t="s">
        <v>58</v>
      </c>
      <c r="BK20139" s="98" t="s">
        <v>70</v>
      </c>
    </row>
    <row r="20140" spans="17:63" ht="29.25" customHeight="1" x14ac:dyDescent="0.2">
      <c r="Q20140" s="92" t="s">
        <v>50</v>
      </c>
      <c r="BF20140" s="101" t="s">
        <v>58</v>
      </c>
      <c r="BK20140" s="98" t="s">
        <v>70</v>
      </c>
    </row>
    <row r="20141" spans="17:63" ht="29.25" customHeight="1" x14ac:dyDescent="0.2">
      <c r="Q20141" s="92" t="s">
        <v>50</v>
      </c>
      <c r="BF20141" s="101" t="s">
        <v>58</v>
      </c>
      <c r="BK20141" s="98" t="s">
        <v>70</v>
      </c>
    </row>
    <row r="20142" spans="17:63" ht="29.25" customHeight="1" x14ac:dyDescent="0.2">
      <c r="Q20142" s="92" t="s">
        <v>50</v>
      </c>
      <c r="BF20142" s="101" t="s">
        <v>58</v>
      </c>
      <c r="BK20142" s="98" t="s">
        <v>70</v>
      </c>
    </row>
    <row r="20143" spans="17:63" ht="29.25" customHeight="1" x14ac:dyDescent="0.2">
      <c r="Q20143" s="92" t="s">
        <v>50</v>
      </c>
      <c r="BF20143" s="101" t="s">
        <v>58</v>
      </c>
      <c r="BK20143" s="98" t="s">
        <v>70</v>
      </c>
    </row>
    <row r="20144" spans="17:63" ht="29.25" customHeight="1" x14ac:dyDescent="0.2">
      <c r="Q20144" s="92" t="s">
        <v>50</v>
      </c>
      <c r="BF20144" s="101" t="s">
        <v>58</v>
      </c>
      <c r="BK20144" s="98" t="s">
        <v>70</v>
      </c>
    </row>
    <row r="20145" spans="17:63" ht="29.25" customHeight="1" x14ac:dyDescent="0.2">
      <c r="Q20145" s="92" t="s">
        <v>50</v>
      </c>
      <c r="BF20145" s="101" t="s">
        <v>58</v>
      </c>
      <c r="BK20145" s="98" t="s">
        <v>70</v>
      </c>
    </row>
    <row r="20146" spans="17:63" ht="29.25" customHeight="1" x14ac:dyDescent="0.2">
      <c r="Q20146" s="92" t="s">
        <v>50</v>
      </c>
      <c r="BF20146" s="101" t="s">
        <v>58</v>
      </c>
      <c r="BK20146" s="98" t="s">
        <v>70</v>
      </c>
    </row>
    <row r="20147" spans="17:63" ht="29.25" customHeight="1" x14ac:dyDescent="0.2">
      <c r="Q20147" s="92" t="s">
        <v>50</v>
      </c>
      <c r="BF20147" s="101" t="s">
        <v>58</v>
      </c>
      <c r="BK20147" s="98" t="s">
        <v>70</v>
      </c>
    </row>
    <row r="20148" spans="17:63" ht="29.25" customHeight="1" x14ac:dyDescent="0.2">
      <c r="Q20148" s="92" t="s">
        <v>50</v>
      </c>
      <c r="BF20148" s="101" t="s">
        <v>58</v>
      </c>
      <c r="BK20148" s="98" t="s">
        <v>70</v>
      </c>
    </row>
    <row r="20149" spans="17:63" ht="29.25" customHeight="1" x14ac:dyDescent="0.2">
      <c r="Q20149" s="92" t="s">
        <v>50</v>
      </c>
      <c r="BF20149" s="101" t="s">
        <v>58</v>
      </c>
      <c r="BK20149" s="98" t="s">
        <v>70</v>
      </c>
    </row>
    <row r="20150" spans="17:63" ht="29.25" customHeight="1" x14ac:dyDescent="0.2">
      <c r="Q20150" s="92" t="s">
        <v>50</v>
      </c>
      <c r="BF20150" s="101" t="s">
        <v>58</v>
      </c>
      <c r="BK20150" s="98" t="s">
        <v>70</v>
      </c>
    </row>
    <row r="20151" spans="17:63" ht="29.25" customHeight="1" x14ac:dyDescent="0.2">
      <c r="Q20151" s="92" t="s">
        <v>50</v>
      </c>
      <c r="BF20151" s="101" t="s">
        <v>58</v>
      </c>
      <c r="BK20151" s="98" t="s">
        <v>70</v>
      </c>
    </row>
    <row r="20152" spans="17:63" ht="29.25" customHeight="1" x14ac:dyDescent="0.2">
      <c r="Q20152" s="92" t="s">
        <v>50</v>
      </c>
      <c r="BF20152" s="101" t="s">
        <v>58</v>
      </c>
      <c r="BK20152" s="98" t="s">
        <v>70</v>
      </c>
    </row>
    <row r="20153" spans="17:63" ht="29.25" customHeight="1" x14ac:dyDescent="0.2">
      <c r="Q20153" s="92" t="s">
        <v>50</v>
      </c>
      <c r="BF20153" s="101" t="s">
        <v>58</v>
      </c>
      <c r="BK20153" s="98" t="s">
        <v>70</v>
      </c>
    </row>
    <row r="20154" spans="17:63" ht="29.25" customHeight="1" x14ac:dyDescent="0.2">
      <c r="Q20154" s="92" t="s">
        <v>50</v>
      </c>
      <c r="BF20154" s="101" t="s">
        <v>58</v>
      </c>
      <c r="BK20154" s="98" t="s">
        <v>70</v>
      </c>
    </row>
    <row r="20155" spans="17:63" ht="29.25" customHeight="1" x14ac:dyDescent="0.2">
      <c r="Q20155" s="92" t="s">
        <v>50</v>
      </c>
      <c r="BF20155" s="101" t="s">
        <v>58</v>
      </c>
      <c r="BK20155" s="98" t="s">
        <v>70</v>
      </c>
    </row>
    <row r="20156" spans="17:63" ht="29.25" customHeight="1" x14ac:dyDescent="0.2">
      <c r="Q20156" s="92" t="s">
        <v>50</v>
      </c>
      <c r="BF20156" s="101" t="s">
        <v>58</v>
      </c>
      <c r="BK20156" s="98" t="s">
        <v>70</v>
      </c>
    </row>
    <row r="20157" spans="17:63" ht="29.25" customHeight="1" x14ac:dyDescent="0.2">
      <c r="Q20157" s="92" t="s">
        <v>50</v>
      </c>
      <c r="BF20157" s="101" t="s">
        <v>58</v>
      </c>
      <c r="BK20157" s="98" t="s">
        <v>70</v>
      </c>
    </row>
    <row r="20158" spans="17:63" ht="29.25" customHeight="1" x14ac:dyDescent="0.2">
      <c r="Q20158" s="92" t="s">
        <v>50</v>
      </c>
      <c r="BF20158" s="101" t="s">
        <v>58</v>
      </c>
      <c r="BK20158" s="98" t="s">
        <v>70</v>
      </c>
    </row>
    <row r="20159" spans="17:63" ht="29.25" customHeight="1" x14ac:dyDescent="0.2">
      <c r="Q20159" s="92" t="s">
        <v>50</v>
      </c>
      <c r="BF20159" s="101" t="s">
        <v>58</v>
      </c>
      <c r="BK20159" s="98" t="s">
        <v>70</v>
      </c>
    </row>
    <row r="20160" spans="17:63" ht="29.25" customHeight="1" x14ac:dyDescent="0.2">
      <c r="Q20160" s="92" t="s">
        <v>50</v>
      </c>
      <c r="BF20160" s="101" t="s">
        <v>58</v>
      </c>
      <c r="BK20160" s="98" t="s">
        <v>70</v>
      </c>
    </row>
    <row r="20161" spans="17:63" ht="29.25" customHeight="1" x14ac:dyDescent="0.2">
      <c r="Q20161" s="92" t="s">
        <v>50</v>
      </c>
      <c r="BF20161" s="101" t="s">
        <v>58</v>
      </c>
      <c r="BK20161" s="98" t="s">
        <v>70</v>
      </c>
    </row>
    <row r="20162" spans="17:63" ht="29.25" customHeight="1" x14ac:dyDescent="0.2">
      <c r="Q20162" s="92" t="s">
        <v>50</v>
      </c>
      <c r="BF20162" s="101" t="s">
        <v>58</v>
      </c>
      <c r="BK20162" s="98" t="s">
        <v>70</v>
      </c>
    </row>
    <row r="20163" spans="17:63" ht="29.25" customHeight="1" x14ac:dyDescent="0.2">
      <c r="Q20163" s="92" t="s">
        <v>50</v>
      </c>
      <c r="BF20163" s="101" t="s">
        <v>58</v>
      </c>
      <c r="BK20163" s="98" t="s">
        <v>70</v>
      </c>
    </row>
    <row r="20164" spans="17:63" ht="29.25" customHeight="1" x14ac:dyDescent="0.2">
      <c r="Q20164" s="92" t="s">
        <v>50</v>
      </c>
      <c r="BF20164" s="101" t="s">
        <v>58</v>
      </c>
      <c r="BK20164" s="98" t="s">
        <v>70</v>
      </c>
    </row>
    <row r="20165" spans="17:63" ht="29.25" customHeight="1" x14ac:dyDescent="0.2">
      <c r="Q20165" s="92" t="s">
        <v>50</v>
      </c>
      <c r="BF20165" s="101" t="s">
        <v>58</v>
      </c>
      <c r="BK20165" s="98" t="s">
        <v>70</v>
      </c>
    </row>
    <row r="20166" spans="17:63" ht="29.25" customHeight="1" x14ac:dyDescent="0.2">
      <c r="Q20166" s="92" t="s">
        <v>50</v>
      </c>
      <c r="BF20166" s="101" t="s">
        <v>58</v>
      </c>
      <c r="BK20166" s="98" t="s">
        <v>70</v>
      </c>
    </row>
    <row r="20167" spans="17:63" ht="29.25" customHeight="1" x14ac:dyDescent="0.2">
      <c r="Q20167" s="92" t="s">
        <v>50</v>
      </c>
      <c r="BF20167" s="101" t="s">
        <v>58</v>
      </c>
      <c r="BK20167" s="98" t="s">
        <v>70</v>
      </c>
    </row>
    <row r="20168" spans="17:63" ht="29.25" customHeight="1" x14ac:dyDescent="0.2">
      <c r="Q20168" s="92" t="s">
        <v>50</v>
      </c>
      <c r="BF20168" s="101" t="s">
        <v>58</v>
      </c>
      <c r="BK20168" s="98" t="s">
        <v>70</v>
      </c>
    </row>
    <row r="20169" spans="17:63" ht="29.25" customHeight="1" x14ac:dyDescent="0.2">
      <c r="Q20169" s="92" t="s">
        <v>50</v>
      </c>
      <c r="BF20169" s="101" t="s">
        <v>58</v>
      </c>
      <c r="BK20169" s="98" t="s">
        <v>70</v>
      </c>
    </row>
    <row r="20170" spans="17:63" ht="29.25" customHeight="1" x14ac:dyDescent="0.2">
      <c r="Q20170" s="92" t="s">
        <v>50</v>
      </c>
      <c r="BF20170" s="101" t="s">
        <v>58</v>
      </c>
      <c r="BK20170" s="98" t="s">
        <v>70</v>
      </c>
    </row>
    <row r="20171" spans="17:63" ht="29.25" customHeight="1" x14ac:dyDescent="0.2">
      <c r="Q20171" s="92" t="s">
        <v>50</v>
      </c>
      <c r="BF20171" s="101" t="s">
        <v>58</v>
      </c>
      <c r="BK20171" s="98" t="s">
        <v>70</v>
      </c>
    </row>
    <row r="20172" spans="17:63" ht="29.25" customHeight="1" x14ac:dyDescent="0.2">
      <c r="Q20172" s="92" t="s">
        <v>50</v>
      </c>
      <c r="BF20172" s="101" t="s">
        <v>58</v>
      </c>
      <c r="BK20172" s="98" t="s">
        <v>70</v>
      </c>
    </row>
    <row r="20173" spans="17:63" ht="29.25" customHeight="1" x14ac:dyDescent="0.2">
      <c r="Q20173" s="92" t="s">
        <v>50</v>
      </c>
      <c r="BF20173" s="101" t="s">
        <v>58</v>
      </c>
      <c r="BK20173" s="98" t="s">
        <v>70</v>
      </c>
    </row>
    <row r="20174" spans="17:63" ht="29.25" customHeight="1" x14ac:dyDescent="0.2">
      <c r="Q20174" s="92" t="s">
        <v>50</v>
      </c>
      <c r="BF20174" s="101" t="s">
        <v>58</v>
      </c>
      <c r="BK20174" s="98" t="s">
        <v>70</v>
      </c>
    </row>
    <row r="20175" spans="17:63" ht="29.25" customHeight="1" x14ac:dyDescent="0.2">
      <c r="Q20175" s="92" t="s">
        <v>50</v>
      </c>
      <c r="BF20175" s="101" t="s">
        <v>58</v>
      </c>
      <c r="BK20175" s="98" t="s">
        <v>70</v>
      </c>
    </row>
    <row r="20176" spans="17:63" ht="29.25" customHeight="1" x14ac:dyDescent="0.2">
      <c r="Q20176" s="92" t="s">
        <v>50</v>
      </c>
      <c r="BF20176" s="101" t="s">
        <v>58</v>
      </c>
      <c r="BK20176" s="98" t="s">
        <v>70</v>
      </c>
    </row>
    <row r="20177" spans="17:63" ht="29.25" customHeight="1" x14ac:dyDescent="0.2">
      <c r="Q20177" s="92" t="s">
        <v>50</v>
      </c>
      <c r="BF20177" s="101" t="s">
        <v>58</v>
      </c>
      <c r="BK20177" s="98" t="s">
        <v>70</v>
      </c>
    </row>
    <row r="20178" spans="17:63" ht="29.25" customHeight="1" x14ac:dyDescent="0.2">
      <c r="Q20178" s="92" t="s">
        <v>50</v>
      </c>
      <c r="BF20178" s="101" t="s">
        <v>58</v>
      </c>
      <c r="BK20178" s="98" t="s">
        <v>70</v>
      </c>
    </row>
    <row r="20179" spans="17:63" ht="29.25" customHeight="1" x14ac:dyDescent="0.2">
      <c r="Q20179" s="92" t="s">
        <v>50</v>
      </c>
      <c r="BF20179" s="101" t="s">
        <v>58</v>
      </c>
      <c r="BK20179" s="98" t="s">
        <v>70</v>
      </c>
    </row>
    <row r="20180" spans="17:63" ht="29.25" customHeight="1" x14ac:dyDescent="0.2">
      <c r="Q20180" s="92" t="s">
        <v>50</v>
      </c>
      <c r="BF20180" s="101" t="s">
        <v>58</v>
      </c>
      <c r="BK20180" s="98" t="s">
        <v>70</v>
      </c>
    </row>
    <row r="20181" spans="17:63" ht="29.25" customHeight="1" x14ac:dyDescent="0.2">
      <c r="Q20181" s="92" t="s">
        <v>50</v>
      </c>
      <c r="BF20181" s="101" t="s">
        <v>58</v>
      </c>
      <c r="BK20181" s="98" t="s">
        <v>70</v>
      </c>
    </row>
    <row r="20182" spans="17:63" ht="29.25" customHeight="1" x14ac:dyDescent="0.2">
      <c r="Q20182" s="92" t="s">
        <v>50</v>
      </c>
      <c r="BF20182" s="101" t="s">
        <v>58</v>
      </c>
      <c r="BK20182" s="98" t="s">
        <v>70</v>
      </c>
    </row>
    <row r="20183" spans="17:63" ht="29.25" customHeight="1" x14ac:dyDescent="0.2">
      <c r="Q20183" s="92" t="s">
        <v>50</v>
      </c>
      <c r="BF20183" s="101" t="s">
        <v>58</v>
      </c>
      <c r="BK20183" s="98" t="s">
        <v>70</v>
      </c>
    </row>
    <row r="20184" spans="17:63" ht="29.25" customHeight="1" x14ac:dyDescent="0.2">
      <c r="Q20184" s="92" t="s">
        <v>50</v>
      </c>
      <c r="BF20184" s="101" t="s">
        <v>58</v>
      </c>
      <c r="BK20184" s="98" t="s">
        <v>70</v>
      </c>
    </row>
    <row r="20185" spans="17:63" ht="29.25" customHeight="1" x14ac:dyDescent="0.2">
      <c r="Q20185" s="92" t="s">
        <v>50</v>
      </c>
      <c r="BF20185" s="101" t="s">
        <v>58</v>
      </c>
      <c r="BK20185" s="98" t="s">
        <v>70</v>
      </c>
    </row>
    <row r="20186" spans="17:63" ht="29.25" customHeight="1" x14ac:dyDescent="0.2">
      <c r="Q20186" s="92" t="s">
        <v>50</v>
      </c>
      <c r="BF20186" s="101" t="s">
        <v>58</v>
      </c>
      <c r="BK20186" s="98" t="s">
        <v>70</v>
      </c>
    </row>
    <row r="20187" spans="17:63" ht="29.25" customHeight="1" x14ac:dyDescent="0.2">
      <c r="Q20187" s="92" t="s">
        <v>50</v>
      </c>
      <c r="BF20187" s="101" t="s">
        <v>58</v>
      </c>
      <c r="BK20187" s="98" t="s">
        <v>70</v>
      </c>
    </row>
    <row r="20188" spans="17:63" ht="29.25" customHeight="1" x14ac:dyDescent="0.2">
      <c r="Q20188" s="92" t="s">
        <v>50</v>
      </c>
      <c r="BF20188" s="101" t="s">
        <v>58</v>
      </c>
      <c r="BK20188" s="98" t="s">
        <v>70</v>
      </c>
    </row>
    <row r="20189" spans="17:63" ht="29.25" customHeight="1" x14ac:dyDescent="0.2">
      <c r="Q20189" s="92" t="s">
        <v>50</v>
      </c>
      <c r="BF20189" s="101" t="s">
        <v>58</v>
      </c>
      <c r="BK20189" s="98" t="s">
        <v>70</v>
      </c>
    </row>
    <row r="20190" spans="17:63" ht="29.25" customHeight="1" x14ac:dyDescent="0.2">
      <c r="Q20190" s="92" t="s">
        <v>50</v>
      </c>
      <c r="BF20190" s="101" t="s">
        <v>58</v>
      </c>
      <c r="BK20190" s="98" t="s">
        <v>70</v>
      </c>
    </row>
    <row r="20191" spans="17:63" ht="29.25" customHeight="1" x14ac:dyDescent="0.2">
      <c r="Q20191" s="92" t="s">
        <v>50</v>
      </c>
      <c r="BF20191" s="101" t="s">
        <v>58</v>
      </c>
      <c r="BK20191" s="98" t="s">
        <v>70</v>
      </c>
    </row>
    <row r="20192" spans="17:63" ht="29.25" customHeight="1" x14ac:dyDescent="0.2">
      <c r="Q20192" s="92" t="s">
        <v>50</v>
      </c>
      <c r="BF20192" s="101" t="s">
        <v>58</v>
      </c>
      <c r="BK20192" s="98" t="s">
        <v>70</v>
      </c>
    </row>
    <row r="20193" spans="17:63" ht="29.25" customHeight="1" x14ac:dyDescent="0.2">
      <c r="Q20193" s="92" t="s">
        <v>50</v>
      </c>
      <c r="BF20193" s="101" t="s">
        <v>58</v>
      </c>
      <c r="BK20193" s="98" t="s">
        <v>70</v>
      </c>
    </row>
    <row r="20194" spans="17:63" ht="29.25" customHeight="1" x14ac:dyDescent="0.2">
      <c r="Q20194" s="92" t="s">
        <v>50</v>
      </c>
      <c r="BF20194" s="101" t="s">
        <v>58</v>
      </c>
      <c r="BK20194" s="98" t="s">
        <v>70</v>
      </c>
    </row>
    <row r="20195" spans="17:63" ht="29.25" customHeight="1" x14ac:dyDescent="0.2">
      <c r="Q20195" s="92" t="s">
        <v>50</v>
      </c>
      <c r="BF20195" s="101" t="s">
        <v>58</v>
      </c>
      <c r="BK20195" s="98" t="s">
        <v>70</v>
      </c>
    </row>
    <row r="20196" spans="17:63" ht="29.25" customHeight="1" x14ac:dyDescent="0.2">
      <c r="Q20196" s="92" t="s">
        <v>50</v>
      </c>
      <c r="BF20196" s="101" t="s">
        <v>58</v>
      </c>
      <c r="BK20196" s="98" t="s">
        <v>70</v>
      </c>
    </row>
    <row r="20197" spans="17:63" ht="29.25" customHeight="1" x14ac:dyDescent="0.2">
      <c r="Q20197" s="92" t="s">
        <v>50</v>
      </c>
      <c r="BF20197" s="101" t="s">
        <v>58</v>
      </c>
      <c r="BK20197" s="98" t="s">
        <v>70</v>
      </c>
    </row>
    <row r="20198" spans="17:63" ht="29.25" customHeight="1" x14ac:dyDescent="0.2">
      <c r="Q20198" s="92" t="s">
        <v>50</v>
      </c>
      <c r="BF20198" s="101" t="s">
        <v>58</v>
      </c>
      <c r="BK20198" s="98" t="s">
        <v>70</v>
      </c>
    </row>
    <row r="20199" spans="17:63" ht="29.25" customHeight="1" x14ac:dyDescent="0.2">
      <c r="Q20199" s="92" t="s">
        <v>50</v>
      </c>
      <c r="BF20199" s="101" t="s">
        <v>58</v>
      </c>
      <c r="BK20199" s="98" t="s">
        <v>70</v>
      </c>
    </row>
    <row r="20200" spans="17:63" ht="29.25" customHeight="1" x14ac:dyDescent="0.2">
      <c r="Q20200" s="92" t="s">
        <v>50</v>
      </c>
      <c r="BF20200" s="101" t="s">
        <v>58</v>
      </c>
      <c r="BK20200" s="98" t="s">
        <v>70</v>
      </c>
    </row>
    <row r="20201" spans="17:63" ht="29.25" customHeight="1" x14ac:dyDescent="0.2">
      <c r="Q20201" s="92" t="s">
        <v>50</v>
      </c>
      <c r="BF20201" s="101" t="s">
        <v>58</v>
      </c>
      <c r="BK20201" s="98" t="s">
        <v>70</v>
      </c>
    </row>
    <row r="20202" spans="17:63" ht="29.25" customHeight="1" x14ac:dyDescent="0.2">
      <c r="Q20202" s="92" t="s">
        <v>50</v>
      </c>
      <c r="BF20202" s="101" t="s">
        <v>58</v>
      </c>
      <c r="BK20202" s="98" t="s">
        <v>70</v>
      </c>
    </row>
    <row r="20203" spans="17:63" ht="29.25" customHeight="1" x14ac:dyDescent="0.2">
      <c r="Q20203" s="92" t="s">
        <v>50</v>
      </c>
      <c r="BF20203" s="101" t="s">
        <v>58</v>
      </c>
      <c r="BK20203" s="98" t="s">
        <v>70</v>
      </c>
    </row>
    <row r="20204" spans="17:63" ht="29.25" customHeight="1" x14ac:dyDescent="0.2">
      <c r="Q20204" s="92" t="s">
        <v>50</v>
      </c>
      <c r="BF20204" s="101" t="s">
        <v>58</v>
      </c>
      <c r="BK20204" s="98" t="s">
        <v>70</v>
      </c>
    </row>
    <row r="20205" spans="17:63" ht="29.25" customHeight="1" x14ac:dyDescent="0.2">
      <c r="Q20205" s="92" t="s">
        <v>50</v>
      </c>
      <c r="BF20205" s="101" t="s">
        <v>58</v>
      </c>
      <c r="BK20205" s="98" t="s">
        <v>70</v>
      </c>
    </row>
    <row r="20206" spans="17:63" ht="29.25" customHeight="1" x14ac:dyDescent="0.2">
      <c r="Q20206" s="92" t="s">
        <v>50</v>
      </c>
      <c r="BF20206" s="101" t="s">
        <v>58</v>
      </c>
      <c r="BK20206" s="98" t="s">
        <v>70</v>
      </c>
    </row>
    <row r="20207" spans="17:63" ht="29.25" customHeight="1" x14ac:dyDescent="0.2">
      <c r="Q20207" s="92" t="s">
        <v>50</v>
      </c>
      <c r="BF20207" s="101" t="s">
        <v>58</v>
      </c>
      <c r="BK20207" s="98" t="s">
        <v>70</v>
      </c>
    </row>
    <row r="20208" spans="17:63" ht="29.25" customHeight="1" x14ac:dyDescent="0.2">
      <c r="Q20208" s="92" t="s">
        <v>50</v>
      </c>
      <c r="BF20208" s="101" t="s">
        <v>58</v>
      </c>
      <c r="BK20208" s="98" t="s">
        <v>70</v>
      </c>
    </row>
    <row r="20209" spans="17:63" ht="29.25" customHeight="1" x14ac:dyDescent="0.2">
      <c r="Q20209" s="92" t="s">
        <v>50</v>
      </c>
      <c r="BF20209" s="101" t="s">
        <v>58</v>
      </c>
      <c r="BK20209" s="98" t="s">
        <v>70</v>
      </c>
    </row>
    <row r="20210" spans="17:63" ht="29.25" customHeight="1" x14ac:dyDescent="0.2">
      <c r="Q20210" s="92" t="s">
        <v>50</v>
      </c>
      <c r="BF20210" s="101" t="s">
        <v>58</v>
      </c>
      <c r="BK20210" s="98" t="s">
        <v>70</v>
      </c>
    </row>
    <row r="20211" spans="17:63" ht="29.25" customHeight="1" x14ac:dyDescent="0.2">
      <c r="Q20211" s="92" t="s">
        <v>50</v>
      </c>
      <c r="BF20211" s="101" t="s">
        <v>58</v>
      </c>
      <c r="BK20211" s="98" t="s">
        <v>70</v>
      </c>
    </row>
    <row r="20212" spans="17:63" ht="29.25" customHeight="1" x14ac:dyDescent="0.2">
      <c r="Q20212" s="92" t="s">
        <v>50</v>
      </c>
      <c r="BF20212" s="101" t="s">
        <v>58</v>
      </c>
      <c r="BK20212" s="98" t="s">
        <v>70</v>
      </c>
    </row>
    <row r="20213" spans="17:63" ht="29.25" customHeight="1" x14ac:dyDescent="0.2">
      <c r="Q20213" s="92" t="s">
        <v>50</v>
      </c>
      <c r="BF20213" s="101" t="s">
        <v>58</v>
      </c>
      <c r="BK20213" s="98" t="s">
        <v>70</v>
      </c>
    </row>
    <row r="20214" spans="17:63" ht="29.25" customHeight="1" x14ac:dyDescent="0.2">
      <c r="Q20214" s="92" t="s">
        <v>50</v>
      </c>
      <c r="BF20214" s="101" t="s">
        <v>58</v>
      </c>
      <c r="BK20214" s="98" t="s">
        <v>70</v>
      </c>
    </row>
    <row r="20215" spans="17:63" ht="29.25" customHeight="1" x14ac:dyDescent="0.2">
      <c r="Q20215" s="92" t="s">
        <v>50</v>
      </c>
      <c r="BF20215" s="101" t="s">
        <v>58</v>
      </c>
      <c r="BK20215" s="98" t="s">
        <v>70</v>
      </c>
    </row>
    <row r="20216" spans="17:63" ht="29.25" customHeight="1" x14ac:dyDescent="0.2">
      <c r="Q20216" s="92" t="s">
        <v>50</v>
      </c>
      <c r="BF20216" s="101" t="s">
        <v>58</v>
      </c>
      <c r="BK20216" s="98" t="s">
        <v>70</v>
      </c>
    </row>
    <row r="20217" spans="17:63" ht="29.25" customHeight="1" x14ac:dyDescent="0.2">
      <c r="Q20217" s="92" t="s">
        <v>50</v>
      </c>
      <c r="BF20217" s="101" t="s">
        <v>58</v>
      </c>
      <c r="BK20217" s="98" t="s">
        <v>70</v>
      </c>
    </row>
    <row r="20218" spans="17:63" ht="29.25" customHeight="1" x14ac:dyDescent="0.2">
      <c r="Q20218" s="92" t="s">
        <v>50</v>
      </c>
      <c r="BF20218" s="101" t="s">
        <v>58</v>
      </c>
      <c r="BK20218" s="98" t="s">
        <v>70</v>
      </c>
    </row>
    <row r="20219" spans="17:63" ht="29.25" customHeight="1" x14ac:dyDescent="0.2">
      <c r="Q20219" s="92" t="s">
        <v>50</v>
      </c>
      <c r="BF20219" s="101" t="s">
        <v>58</v>
      </c>
      <c r="BK20219" s="98" t="s">
        <v>70</v>
      </c>
    </row>
    <row r="20220" spans="17:63" ht="29.25" customHeight="1" x14ac:dyDescent="0.2">
      <c r="Q20220" s="92" t="s">
        <v>50</v>
      </c>
      <c r="BF20220" s="101" t="s">
        <v>58</v>
      </c>
      <c r="BK20220" s="98" t="s">
        <v>70</v>
      </c>
    </row>
    <row r="20221" spans="17:63" ht="29.25" customHeight="1" x14ac:dyDescent="0.2">
      <c r="Q20221" s="92" t="s">
        <v>50</v>
      </c>
      <c r="BF20221" s="101" t="s">
        <v>58</v>
      </c>
      <c r="BK20221" s="98" t="s">
        <v>70</v>
      </c>
    </row>
    <row r="20222" spans="17:63" ht="29.25" customHeight="1" x14ac:dyDescent="0.2">
      <c r="Q20222" s="92" t="s">
        <v>50</v>
      </c>
      <c r="BF20222" s="101" t="s">
        <v>58</v>
      </c>
      <c r="BK20222" s="98" t="s">
        <v>70</v>
      </c>
    </row>
    <row r="20223" spans="17:63" ht="29.25" customHeight="1" x14ac:dyDescent="0.2">
      <c r="Q20223" s="92" t="s">
        <v>50</v>
      </c>
      <c r="BF20223" s="101" t="s">
        <v>58</v>
      </c>
      <c r="BK20223" s="98" t="s">
        <v>70</v>
      </c>
    </row>
    <row r="20224" spans="17:63" ht="29.25" customHeight="1" x14ac:dyDescent="0.2">
      <c r="Q20224" s="92" t="s">
        <v>50</v>
      </c>
      <c r="BF20224" s="101" t="s">
        <v>58</v>
      </c>
      <c r="BK20224" s="98" t="s">
        <v>70</v>
      </c>
    </row>
    <row r="20225" spans="17:63" ht="29.25" customHeight="1" x14ac:dyDescent="0.2">
      <c r="Q20225" s="92" t="s">
        <v>50</v>
      </c>
      <c r="BF20225" s="101" t="s">
        <v>58</v>
      </c>
      <c r="BK20225" s="98" t="s">
        <v>70</v>
      </c>
    </row>
    <row r="20226" spans="17:63" ht="29.25" customHeight="1" x14ac:dyDescent="0.2">
      <c r="Q20226" s="92" t="s">
        <v>50</v>
      </c>
      <c r="BF20226" s="101" t="s">
        <v>58</v>
      </c>
      <c r="BK20226" s="98" t="s">
        <v>70</v>
      </c>
    </row>
    <row r="20227" spans="17:63" ht="29.25" customHeight="1" x14ac:dyDescent="0.2">
      <c r="Q20227" s="92" t="s">
        <v>50</v>
      </c>
      <c r="BF20227" s="101" t="s">
        <v>58</v>
      </c>
      <c r="BK20227" s="98" t="s">
        <v>70</v>
      </c>
    </row>
    <row r="20228" spans="17:63" ht="29.25" customHeight="1" x14ac:dyDescent="0.2">
      <c r="Q20228" s="92" t="s">
        <v>50</v>
      </c>
      <c r="BF20228" s="101" t="s">
        <v>58</v>
      </c>
      <c r="BK20228" s="98" t="s">
        <v>70</v>
      </c>
    </row>
    <row r="20229" spans="17:63" ht="29.25" customHeight="1" x14ac:dyDescent="0.2">
      <c r="Q20229" s="92" t="s">
        <v>50</v>
      </c>
      <c r="BF20229" s="101" t="s">
        <v>58</v>
      </c>
      <c r="BK20229" s="98" t="s">
        <v>70</v>
      </c>
    </row>
    <row r="20230" spans="17:63" ht="29.25" customHeight="1" x14ac:dyDescent="0.2">
      <c r="Q20230" s="92" t="s">
        <v>50</v>
      </c>
      <c r="BF20230" s="101" t="s">
        <v>58</v>
      </c>
      <c r="BK20230" s="98" t="s">
        <v>70</v>
      </c>
    </row>
    <row r="20231" spans="17:63" ht="29.25" customHeight="1" x14ac:dyDescent="0.2">
      <c r="Q20231" s="92" t="s">
        <v>50</v>
      </c>
      <c r="BF20231" s="101" t="s">
        <v>58</v>
      </c>
      <c r="BK20231" s="98" t="s">
        <v>70</v>
      </c>
    </row>
    <row r="20232" spans="17:63" ht="29.25" customHeight="1" x14ac:dyDescent="0.2">
      <c r="Q20232" s="92" t="s">
        <v>50</v>
      </c>
      <c r="BF20232" s="101" t="s">
        <v>58</v>
      </c>
      <c r="BK20232" s="98" t="s">
        <v>70</v>
      </c>
    </row>
    <row r="20233" spans="17:63" ht="29.25" customHeight="1" x14ac:dyDescent="0.2">
      <c r="Q20233" s="92" t="s">
        <v>50</v>
      </c>
      <c r="BF20233" s="101" t="s">
        <v>58</v>
      </c>
      <c r="BK20233" s="98" t="s">
        <v>70</v>
      </c>
    </row>
    <row r="20234" spans="17:63" ht="29.25" customHeight="1" x14ac:dyDescent="0.2">
      <c r="Q20234" s="92" t="s">
        <v>50</v>
      </c>
      <c r="BF20234" s="101" t="s">
        <v>58</v>
      </c>
      <c r="BK20234" s="98" t="s">
        <v>70</v>
      </c>
    </row>
    <row r="20235" spans="17:63" ht="29.25" customHeight="1" x14ac:dyDescent="0.2">
      <c r="Q20235" s="92" t="s">
        <v>50</v>
      </c>
      <c r="BF20235" s="101" t="s">
        <v>58</v>
      </c>
      <c r="BK20235" s="98" t="s">
        <v>70</v>
      </c>
    </row>
    <row r="20236" spans="17:63" ht="29.25" customHeight="1" x14ac:dyDescent="0.2">
      <c r="Q20236" s="92" t="s">
        <v>50</v>
      </c>
      <c r="BF20236" s="101" t="s">
        <v>58</v>
      </c>
      <c r="BK20236" s="98" t="s">
        <v>70</v>
      </c>
    </row>
    <row r="20237" spans="17:63" ht="29.25" customHeight="1" x14ac:dyDescent="0.2">
      <c r="Q20237" s="92" t="s">
        <v>50</v>
      </c>
      <c r="BF20237" s="101" t="s">
        <v>58</v>
      </c>
      <c r="BK20237" s="98" t="s">
        <v>70</v>
      </c>
    </row>
    <row r="20238" spans="17:63" ht="29.25" customHeight="1" x14ac:dyDescent="0.2">
      <c r="Q20238" s="92" t="s">
        <v>50</v>
      </c>
      <c r="BF20238" s="101" t="s">
        <v>58</v>
      </c>
      <c r="BK20238" s="98" t="s">
        <v>70</v>
      </c>
    </row>
    <row r="20239" spans="17:63" ht="29.25" customHeight="1" x14ac:dyDescent="0.2">
      <c r="Q20239" s="92" t="s">
        <v>50</v>
      </c>
      <c r="BF20239" s="101" t="s">
        <v>58</v>
      </c>
      <c r="BK20239" s="98" t="s">
        <v>70</v>
      </c>
    </row>
    <row r="20240" spans="17:63" ht="29.25" customHeight="1" x14ac:dyDescent="0.2">
      <c r="Q20240" s="92" t="s">
        <v>50</v>
      </c>
      <c r="BF20240" s="101" t="s">
        <v>58</v>
      </c>
      <c r="BK20240" s="98" t="s">
        <v>70</v>
      </c>
    </row>
    <row r="20241" spans="17:63" ht="29.25" customHeight="1" x14ac:dyDescent="0.2">
      <c r="Q20241" s="92" t="s">
        <v>50</v>
      </c>
      <c r="BF20241" s="101" t="s">
        <v>58</v>
      </c>
      <c r="BK20241" s="98" t="s">
        <v>70</v>
      </c>
    </row>
    <row r="20242" spans="17:63" ht="29.25" customHeight="1" x14ac:dyDescent="0.2">
      <c r="Q20242" s="92" t="s">
        <v>50</v>
      </c>
      <c r="BF20242" s="101" t="s">
        <v>58</v>
      </c>
      <c r="BK20242" s="98" t="s">
        <v>70</v>
      </c>
    </row>
    <row r="20243" spans="17:63" ht="29.25" customHeight="1" x14ac:dyDescent="0.2">
      <c r="Q20243" s="92" t="s">
        <v>50</v>
      </c>
      <c r="BF20243" s="101" t="s">
        <v>58</v>
      </c>
      <c r="BK20243" s="98" t="s">
        <v>70</v>
      </c>
    </row>
    <row r="20244" spans="17:63" ht="29.25" customHeight="1" x14ac:dyDescent="0.2">
      <c r="Q20244" s="92" t="s">
        <v>50</v>
      </c>
      <c r="BF20244" s="101" t="s">
        <v>58</v>
      </c>
      <c r="BK20244" s="98" t="s">
        <v>70</v>
      </c>
    </row>
    <row r="20245" spans="17:63" ht="29.25" customHeight="1" x14ac:dyDescent="0.2">
      <c r="Q20245" s="92" t="s">
        <v>50</v>
      </c>
      <c r="BF20245" s="101" t="s">
        <v>58</v>
      </c>
      <c r="BK20245" s="98" t="s">
        <v>70</v>
      </c>
    </row>
    <row r="20246" spans="17:63" ht="29.25" customHeight="1" x14ac:dyDescent="0.2">
      <c r="Q20246" s="92" t="s">
        <v>50</v>
      </c>
      <c r="BF20246" s="101" t="s">
        <v>58</v>
      </c>
      <c r="BK20246" s="98" t="s">
        <v>70</v>
      </c>
    </row>
    <row r="20247" spans="17:63" ht="29.25" customHeight="1" x14ac:dyDescent="0.2">
      <c r="Q20247" s="92" t="s">
        <v>50</v>
      </c>
      <c r="BF20247" s="101" t="s">
        <v>58</v>
      </c>
      <c r="BK20247" s="98" t="s">
        <v>70</v>
      </c>
    </row>
    <row r="20248" spans="17:63" ht="29.25" customHeight="1" x14ac:dyDescent="0.2">
      <c r="Q20248" s="92" t="s">
        <v>50</v>
      </c>
      <c r="BF20248" s="101" t="s">
        <v>58</v>
      </c>
      <c r="BK20248" s="98" t="s">
        <v>70</v>
      </c>
    </row>
    <row r="20249" spans="17:63" ht="29.25" customHeight="1" x14ac:dyDescent="0.2">
      <c r="Q20249" s="92" t="s">
        <v>50</v>
      </c>
      <c r="BF20249" s="101" t="s">
        <v>58</v>
      </c>
      <c r="BK20249" s="98" t="s">
        <v>70</v>
      </c>
    </row>
    <row r="20250" spans="17:63" ht="29.25" customHeight="1" x14ac:dyDescent="0.2">
      <c r="Q20250" s="92" t="s">
        <v>50</v>
      </c>
      <c r="BF20250" s="101" t="s">
        <v>58</v>
      </c>
      <c r="BK20250" s="98" t="s">
        <v>70</v>
      </c>
    </row>
    <row r="20251" spans="17:63" ht="29.25" customHeight="1" x14ac:dyDescent="0.2">
      <c r="Q20251" s="92" t="s">
        <v>50</v>
      </c>
      <c r="BF20251" s="101" t="s">
        <v>58</v>
      </c>
      <c r="BK20251" s="98" t="s">
        <v>70</v>
      </c>
    </row>
    <row r="20252" spans="17:63" ht="29.25" customHeight="1" x14ac:dyDescent="0.2">
      <c r="Q20252" s="92" t="s">
        <v>50</v>
      </c>
      <c r="BF20252" s="101" t="s">
        <v>58</v>
      </c>
      <c r="BK20252" s="98" t="s">
        <v>70</v>
      </c>
    </row>
    <row r="20253" spans="17:63" ht="29.25" customHeight="1" x14ac:dyDescent="0.2">
      <c r="Q20253" s="92" t="s">
        <v>50</v>
      </c>
      <c r="BF20253" s="101" t="s">
        <v>58</v>
      </c>
      <c r="BK20253" s="98" t="s">
        <v>70</v>
      </c>
    </row>
    <row r="20254" spans="17:63" ht="29.25" customHeight="1" x14ac:dyDescent="0.2">
      <c r="Q20254" s="92" t="s">
        <v>50</v>
      </c>
      <c r="BF20254" s="101" t="s">
        <v>58</v>
      </c>
      <c r="BK20254" s="98" t="s">
        <v>70</v>
      </c>
    </row>
    <row r="20255" spans="17:63" ht="29.25" customHeight="1" x14ac:dyDescent="0.2">
      <c r="Q20255" s="92" t="s">
        <v>50</v>
      </c>
      <c r="BF20255" s="101" t="s">
        <v>58</v>
      </c>
      <c r="BK20255" s="98" t="s">
        <v>70</v>
      </c>
    </row>
    <row r="20256" spans="17:63" ht="29.25" customHeight="1" x14ac:dyDescent="0.2">
      <c r="Q20256" s="92" t="s">
        <v>50</v>
      </c>
      <c r="BF20256" s="101" t="s">
        <v>58</v>
      </c>
      <c r="BK20256" s="98" t="s">
        <v>70</v>
      </c>
    </row>
    <row r="20257" spans="17:63" ht="29.25" customHeight="1" x14ac:dyDescent="0.2">
      <c r="Q20257" s="92" t="s">
        <v>50</v>
      </c>
      <c r="BF20257" s="101" t="s">
        <v>58</v>
      </c>
      <c r="BK20257" s="98" t="s">
        <v>70</v>
      </c>
    </row>
    <row r="20258" spans="17:63" ht="29.25" customHeight="1" x14ac:dyDescent="0.2">
      <c r="Q20258" s="92" t="s">
        <v>50</v>
      </c>
      <c r="BF20258" s="101" t="s">
        <v>58</v>
      </c>
      <c r="BK20258" s="98" t="s">
        <v>70</v>
      </c>
    </row>
    <row r="20259" spans="17:63" ht="29.25" customHeight="1" x14ac:dyDescent="0.2">
      <c r="Q20259" s="92" t="s">
        <v>50</v>
      </c>
      <c r="BF20259" s="101" t="s">
        <v>58</v>
      </c>
      <c r="BK20259" s="98" t="s">
        <v>70</v>
      </c>
    </row>
    <row r="20260" spans="17:63" ht="29.25" customHeight="1" x14ac:dyDescent="0.2">
      <c r="Q20260" s="92" t="s">
        <v>50</v>
      </c>
      <c r="BF20260" s="101" t="s">
        <v>58</v>
      </c>
      <c r="BK20260" s="98" t="s">
        <v>70</v>
      </c>
    </row>
    <row r="20261" spans="17:63" ht="29.25" customHeight="1" x14ac:dyDescent="0.2">
      <c r="Q20261" s="92" t="s">
        <v>50</v>
      </c>
      <c r="BF20261" s="101" t="s">
        <v>58</v>
      </c>
      <c r="BK20261" s="98" t="s">
        <v>70</v>
      </c>
    </row>
    <row r="20262" spans="17:63" ht="29.25" customHeight="1" x14ac:dyDescent="0.2">
      <c r="Q20262" s="92" t="s">
        <v>50</v>
      </c>
      <c r="BF20262" s="101" t="s">
        <v>58</v>
      </c>
      <c r="BK20262" s="98" t="s">
        <v>70</v>
      </c>
    </row>
    <row r="20263" spans="17:63" ht="29.25" customHeight="1" x14ac:dyDescent="0.2">
      <c r="Q20263" s="92" t="s">
        <v>50</v>
      </c>
      <c r="BF20263" s="101" t="s">
        <v>58</v>
      </c>
      <c r="BK20263" s="98" t="s">
        <v>70</v>
      </c>
    </row>
    <row r="20264" spans="17:63" ht="29.25" customHeight="1" x14ac:dyDescent="0.2">
      <c r="Q20264" s="92" t="s">
        <v>50</v>
      </c>
      <c r="BF20264" s="101" t="s">
        <v>58</v>
      </c>
      <c r="BK20264" s="98" t="s">
        <v>70</v>
      </c>
    </row>
    <row r="20265" spans="17:63" ht="29.25" customHeight="1" x14ac:dyDescent="0.2">
      <c r="Q20265" s="92" t="s">
        <v>50</v>
      </c>
      <c r="BF20265" s="101" t="s">
        <v>58</v>
      </c>
      <c r="BK20265" s="98" t="s">
        <v>70</v>
      </c>
    </row>
    <row r="20266" spans="17:63" ht="29.25" customHeight="1" x14ac:dyDescent="0.2">
      <c r="Q20266" s="92" t="s">
        <v>50</v>
      </c>
      <c r="BF20266" s="101" t="s">
        <v>58</v>
      </c>
      <c r="BK20266" s="98" t="s">
        <v>70</v>
      </c>
    </row>
    <row r="20267" spans="17:63" ht="29.25" customHeight="1" x14ac:dyDescent="0.2">
      <c r="Q20267" s="92" t="s">
        <v>50</v>
      </c>
      <c r="BF20267" s="101" t="s">
        <v>58</v>
      </c>
      <c r="BK20267" s="98" t="s">
        <v>70</v>
      </c>
    </row>
    <row r="20268" spans="17:63" ht="29.25" customHeight="1" x14ac:dyDescent="0.2">
      <c r="Q20268" s="92" t="s">
        <v>50</v>
      </c>
      <c r="BF20268" s="101" t="s">
        <v>58</v>
      </c>
      <c r="BK20268" s="98" t="s">
        <v>70</v>
      </c>
    </row>
    <row r="20269" spans="17:63" ht="29.25" customHeight="1" x14ac:dyDescent="0.2">
      <c r="Q20269" s="92" t="s">
        <v>50</v>
      </c>
      <c r="BF20269" s="101" t="s">
        <v>58</v>
      </c>
      <c r="BK20269" s="98" t="s">
        <v>70</v>
      </c>
    </row>
    <row r="20270" spans="17:63" ht="29.25" customHeight="1" x14ac:dyDescent="0.2">
      <c r="Q20270" s="92" t="s">
        <v>50</v>
      </c>
      <c r="BF20270" s="101" t="s">
        <v>58</v>
      </c>
      <c r="BK20270" s="98" t="s">
        <v>70</v>
      </c>
    </row>
    <row r="20271" spans="17:63" ht="29.25" customHeight="1" x14ac:dyDescent="0.2">
      <c r="Q20271" s="92" t="s">
        <v>50</v>
      </c>
      <c r="BF20271" s="101" t="s">
        <v>58</v>
      </c>
      <c r="BK20271" s="98" t="s">
        <v>70</v>
      </c>
    </row>
    <row r="20272" spans="17:63" ht="29.25" customHeight="1" x14ac:dyDescent="0.2">
      <c r="Q20272" s="92" t="s">
        <v>50</v>
      </c>
      <c r="BF20272" s="101" t="s">
        <v>58</v>
      </c>
      <c r="BK20272" s="98" t="s">
        <v>70</v>
      </c>
    </row>
    <row r="20273" spans="17:63" ht="29.25" customHeight="1" x14ac:dyDescent="0.2">
      <c r="Q20273" s="92" t="s">
        <v>50</v>
      </c>
      <c r="BF20273" s="101" t="s">
        <v>58</v>
      </c>
      <c r="BK20273" s="98" t="s">
        <v>70</v>
      </c>
    </row>
    <row r="20274" spans="17:63" ht="29.25" customHeight="1" x14ac:dyDescent="0.2">
      <c r="Q20274" s="92" t="s">
        <v>50</v>
      </c>
      <c r="BF20274" s="101" t="s">
        <v>58</v>
      </c>
      <c r="BK20274" s="98" t="s">
        <v>70</v>
      </c>
    </row>
    <row r="20275" spans="17:63" ht="29.25" customHeight="1" x14ac:dyDescent="0.2">
      <c r="Q20275" s="92" t="s">
        <v>50</v>
      </c>
      <c r="BF20275" s="101" t="s">
        <v>58</v>
      </c>
      <c r="BK20275" s="98" t="s">
        <v>70</v>
      </c>
    </row>
    <row r="20276" spans="17:63" ht="29.25" customHeight="1" x14ac:dyDescent="0.2">
      <c r="Q20276" s="92" t="s">
        <v>50</v>
      </c>
      <c r="BF20276" s="101" t="s">
        <v>58</v>
      </c>
      <c r="BK20276" s="98" t="s">
        <v>70</v>
      </c>
    </row>
    <row r="20277" spans="17:63" ht="29.25" customHeight="1" x14ac:dyDescent="0.2">
      <c r="Q20277" s="92" t="s">
        <v>50</v>
      </c>
      <c r="BF20277" s="101" t="s">
        <v>58</v>
      </c>
      <c r="BK20277" s="98" t="s">
        <v>70</v>
      </c>
    </row>
    <row r="20278" spans="17:63" ht="29.25" customHeight="1" x14ac:dyDescent="0.2">
      <c r="Q20278" s="92" t="s">
        <v>50</v>
      </c>
      <c r="BF20278" s="101" t="s">
        <v>58</v>
      </c>
      <c r="BK20278" s="98" t="s">
        <v>70</v>
      </c>
    </row>
    <row r="20279" spans="17:63" ht="29.25" customHeight="1" x14ac:dyDescent="0.2">
      <c r="Q20279" s="92" t="s">
        <v>50</v>
      </c>
      <c r="BF20279" s="101" t="s">
        <v>58</v>
      </c>
      <c r="BK20279" s="98" t="s">
        <v>70</v>
      </c>
    </row>
    <row r="20280" spans="17:63" ht="29.25" customHeight="1" x14ac:dyDescent="0.2">
      <c r="Q20280" s="92" t="s">
        <v>50</v>
      </c>
      <c r="BF20280" s="101" t="s">
        <v>58</v>
      </c>
      <c r="BK20280" s="98" t="s">
        <v>70</v>
      </c>
    </row>
    <row r="20281" spans="17:63" ht="29.25" customHeight="1" x14ac:dyDescent="0.2">
      <c r="Q20281" s="92" t="s">
        <v>50</v>
      </c>
      <c r="BF20281" s="101" t="s">
        <v>58</v>
      </c>
      <c r="BK20281" s="98" t="s">
        <v>70</v>
      </c>
    </row>
    <row r="20282" spans="17:63" ht="29.25" customHeight="1" x14ac:dyDescent="0.2">
      <c r="Q20282" s="92" t="s">
        <v>50</v>
      </c>
      <c r="BF20282" s="101" t="s">
        <v>58</v>
      </c>
      <c r="BK20282" s="98" t="s">
        <v>70</v>
      </c>
    </row>
    <row r="20283" spans="17:63" ht="29.25" customHeight="1" x14ac:dyDescent="0.2">
      <c r="Q20283" s="92" t="s">
        <v>50</v>
      </c>
      <c r="BF20283" s="101" t="s">
        <v>58</v>
      </c>
      <c r="BK20283" s="98" t="s">
        <v>70</v>
      </c>
    </row>
    <row r="20284" spans="17:63" ht="29.25" customHeight="1" x14ac:dyDescent="0.2">
      <c r="Q20284" s="92" t="s">
        <v>50</v>
      </c>
      <c r="BF20284" s="101" t="s">
        <v>58</v>
      </c>
      <c r="BK20284" s="98" t="s">
        <v>70</v>
      </c>
    </row>
    <row r="20285" spans="17:63" ht="29.25" customHeight="1" x14ac:dyDescent="0.2">
      <c r="Q20285" s="92" t="s">
        <v>50</v>
      </c>
      <c r="BF20285" s="101" t="s">
        <v>58</v>
      </c>
      <c r="BK20285" s="98" t="s">
        <v>70</v>
      </c>
    </row>
    <row r="20286" spans="17:63" ht="29.25" customHeight="1" x14ac:dyDescent="0.2">
      <c r="Q20286" s="92" t="s">
        <v>50</v>
      </c>
      <c r="BF20286" s="101" t="s">
        <v>58</v>
      </c>
      <c r="BK20286" s="98" t="s">
        <v>70</v>
      </c>
    </row>
    <row r="20287" spans="17:63" ht="29.25" customHeight="1" x14ac:dyDescent="0.2">
      <c r="Q20287" s="92" t="s">
        <v>50</v>
      </c>
      <c r="BF20287" s="101" t="s">
        <v>58</v>
      </c>
      <c r="BK20287" s="98" t="s">
        <v>70</v>
      </c>
    </row>
    <row r="20288" spans="17:63" ht="29.25" customHeight="1" x14ac:dyDescent="0.2">
      <c r="Q20288" s="92" t="s">
        <v>50</v>
      </c>
      <c r="BF20288" s="101" t="s">
        <v>58</v>
      </c>
      <c r="BK20288" s="98" t="s">
        <v>70</v>
      </c>
    </row>
    <row r="20289" spans="17:63" ht="29.25" customHeight="1" x14ac:dyDescent="0.2">
      <c r="Q20289" s="92" t="s">
        <v>50</v>
      </c>
      <c r="BF20289" s="101" t="s">
        <v>58</v>
      </c>
      <c r="BK20289" s="98" t="s">
        <v>70</v>
      </c>
    </row>
    <row r="20290" spans="17:63" ht="29.25" customHeight="1" x14ac:dyDescent="0.2">
      <c r="Q20290" s="92" t="s">
        <v>50</v>
      </c>
      <c r="BF20290" s="101" t="s">
        <v>58</v>
      </c>
      <c r="BK20290" s="98" t="s">
        <v>70</v>
      </c>
    </row>
    <row r="20291" spans="17:63" ht="29.25" customHeight="1" x14ac:dyDescent="0.2">
      <c r="Q20291" s="92" t="s">
        <v>50</v>
      </c>
      <c r="BF20291" s="101" t="s">
        <v>58</v>
      </c>
      <c r="BK20291" s="98" t="s">
        <v>70</v>
      </c>
    </row>
    <row r="20292" spans="17:63" ht="29.25" customHeight="1" x14ac:dyDescent="0.2">
      <c r="Q20292" s="92" t="s">
        <v>50</v>
      </c>
      <c r="BF20292" s="101" t="s">
        <v>58</v>
      </c>
      <c r="BK20292" s="98" t="s">
        <v>70</v>
      </c>
    </row>
    <row r="20293" spans="17:63" ht="29.25" customHeight="1" x14ac:dyDescent="0.2">
      <c r="Q20293" s="92" t="s">
        <v>50</v>
      </c>
      <c r="BF20293" s="101" t="s">
        <v>58</v>
      </c>
      <c r="BK20293" s="98" t="s">
        <v>70</v>
      </c>
    </row>
    <row r="20294" spans="17:63" ht="29.25" customHeight="1" x14ac:dyDescent="0.2">
      <c r="Q20294" s="92" t="s">
        <v>50</v>
      </c>
      <c r="BF20294" s="101" t="s">
        <v>58</v>
      </c>
      <c r="BK20294" s="98" t="s">
        <v>70</v>
      </c>
    </row>
    <row r="20295" spans="17:63" ht="29.25" customHeight="1" x14ac:dyDescent="0.2">
      <c r="Q20295" s="92" t="s">
        <v>50</v>
      </c>
      <c r="BF20295" s="101" t="s">
        <v>58</v>
      </c>
      <c r="BK20295" s="98" t="s">
        <v>70</v>
      </c>
    </row>
    <row r="20296" spans="17:63" ht="29.25" customHeight="1" x14ac:dyDescent="0.2">
      <c r="Q20296" s="92" t="s">
        <v>50</v>
      </c>
      <c r="BF20296" s="101" t="s">
        <v>58</v>
      </c>
      <c r="BK20296" s="98" t="s">
        <v>70</v>
      </c>
    </row>
    <row r="20297" spans="17:63" ht="29.25" customHeight="1" x14ac:dyDescent="0.2">
      <c r="Q20297" s="92" t="s">
        <v>50</v>
      </c>
      <c r="BF20297" s="101" t="s">
        <v>58</v>
      </c>
      <c r="BK20297" s="98" t="s">
        <v>70</v>
      </c>
    </row>
    <row r="20298" spans="17:63" ht="29.25" customHeight="1" x14ac:dyDescent="0.2">
      <c r="Q20298" s="92" t="s">
        <v>50</v>
      </c>
      <c r="BF20298" s="101" t="s">
        <v>58</v>
      </c>
      <c r="BK20298" s="98" t="s">
        <v>70</v>
      </c>
    </row>
    <row r="20299" spans="17:63" ht="29.25" customHeight="1" x14ac:dyDescent="0.2">
      <c r="Q20299" s="92" t="s">
        <v>50</v>
      </c>
      <c r="BF20299" s="101" t="s">
        <v>58</v>
      </c>
      <c r="BK20299" s="98" t="s">
        <v>70</v>
      </c>
    </row>
    <row r="20300" spans="17:63" ht="29.25" customHeight="1" x14ac:dyDescent="0.2">
      <c r="Q20300" s="92" t="s">
        <v>50</v>
      </c>
      <c r="BF20300" s="101" t="s">
        <v>58</v>
      </c>
      <c r="BK20300" s="98" t="s">
        <v>70</v>
      </c>
    </row>
    <row r="20301" spans="17:63" ht="29.25" customHeight="1" x14ac:dyDescent="0.2">
      <c r="Q20301" s="92" t="s">
        <v>50</v>
      </c>
      <c r="BF20301" s="101" t="s">
        <v>58</v>
      </c>
      <c r="BK20301" s="98" t="s">
        <v>70</v>
      </c>
    </row>
    <row r="20302" spans="17:63" ht="29.25" customHeight="1" x14ac:dyDescent="0.2">
      <c r="Q20302" s="92" t="s">
        <v>50</v>
      </c>
      <c r="BF20302" s="101" t="s">
        <v>58</v>
      </c>
      <c r="BK20302" s="98" t="s">
        <v>70</v>
      </c>
    </row>
    <row r="20303" spans="17:63" ht="29.25" customHeight="1" x14ac:dyDescent="0.2">
      <c r="Q20303" s="92" t="s">
        <v>50</v>
      </c>
      <c r="BF20303" s="101" t="s">
        <v>58</v>
      </c>
      <c r="BK20303" s="98" t="s">
        <v>70</v>
      </c>
    </row>
    <row r="20304" spans="17:63" ht="29.25" customHeight="1" x14ac:dyDescent="0.2">
      <c r="Q20304" s="92" t="s">
        <v>50</v>
      </c>
      <c r="BF20304" s="101" t="s">
        <v>58</v>
      </c>
      <c r="BK20304" s="98" t="s">
        <v>70</v>
      </c>
    </row>
    <row r="20305" spans="17:63" ht="29.25" customHeight="1" x14ac:dyDescent="0.2">
      <c r="Q20305" s="92" t="s">
        <v>50</v>
      </c>
      <c r="BF20305" s="101" t="s">
        <v>58</v>
      </c>
      <c r="BK20305" s="98" t="s">
        <v>70</v>
      </c>
    </row>
    <row r="20306" spans="17:63" ht="29.25" customHeight="1" x14ac:dyDescent="0.2">
      <c r="Q20306" s="92" t="s">
        <v>50</v>
      </c>
      <c r="BF20306" s="101" t="s">
        <v>58</v>
      </c>
      <c r="BK20306" s="98" t="s">
        <v>70</v>
      </c>
    </row>
    <row r="20307" spans="17:63" ht="29.25" customHeight="1" x14ac:dyDescent="0.2">
      <c r="Q20307" s="92" t="s">
        <v>50</v>
      </c>
      <c r="BF20307" s="101" t="s">
        <v>58</v>
      </c>
      <c r="BK20307" s="98" t="s">
        <v>70</v>
      </c>
    </row>
    <row r="20308" spans="17:63" ht="29.25" customHeight="1" x14ac:dyDescent="0.2">
      <c r="Q20308" s="92" t="s">
        <v>50</v>
      </c>
      <c r="BF20308" s="101" t="s">
        <v>58</v>
      </c>
      <c r="BK20308" s="98" t="s">
        <v>70</v>
      </c>
    </row>
    <row r="20309" spans="17:63" ht="29.25" customHeight="1" x14ac:dyDescent="0.2">
      <c r="Q20309" s="92" t="s">
        <v>50</v>
      </c>
      <c r="BF20309" s="101" t="s">
        <v>58</v>
      </c>
      <c r="BK20309" s="98" t="s">
        <v>70</v>
      </c>
    </row>
    <row r="20310" spans="17:63" ht="29.25" customHeight="1" x14ac:dyDescent="0.2">
      <c r="Q20310" s="92" t="s">
        <v>50</v>
      </c>
      <c r="BF20310" s="101" t="s">
        <v>58</v>
      </c>
      <c r="BK20310" s="98" t="s">
        <v>70</v>
      </c>
    </row>
    <row r="20311" spans="17:63" ht="29.25" customHeight="1" x14ac:dyDescent="0.2">
      <c r="Q20311" s="92" t="s">
        <v>50</v>
      </c>
      <c r="BF20311" s="101" t="s">
        <v>58</v>
      </c>
      <c r="BK20311" s="98" t="s">
        <v>70</v>
      </c>
    </row>
    <row r="20312" spans="17:63" ht="29.25" customHeight="1" x14ac:dyDescent="0.2">
      <c r="Q20312" s="92" t="s">
        <v>50</v>
      </c>
      <c r="BF20312" s="101" t="s">
        <v>58</v>
      </c>
      <c r="BK20312" s="98" t="s">
        <v>70</v>
      </c>
    </row>
    <row r="20313" spans="17:63" ht="29.25" customHeight="1" x14ac:dyDescent="0.2">
      <c r="Q20313" s="92" t="s">
        <v>50</v>
      </c>
      <c r="BF20313" s="101" t="s">
        <v>58</v>
      </c>
      <c r="BK20313" s="98" t="s">
        <v>70</v>
      </c>
    </row>
    <row r="20314" spans="17:63" ht="29.25" customHeight="1" x14ac:dyDescent="0.2">
      <c r="Q20314" s="92" t="s">
        <v>50</v>
      </c>
      <c r="BF20314" s="101" t="s">
        <v>58</v>
      </c>
      <c r="BK20314" s="98" t="s">
        <v>70</v>
      </c>
    </row>
    <row r="20315" spans="17:63" ht="29.25" customHeight="1" x14ac:dyDescent="0.2">
      <c r="Q20315" s="92" t="s">
        <v>50</v>
      </c>
      <c r="BF20315" s="101" t="s">
        <v>58</v>
      </c>
      <c r="BK20315" s="98" t="s">
        <v>70</v>
      </c>
    </row>
    <row r="20316" spans="17:63" ht="29.25" customHeight="1" x14ac:dyDescent="0.2">
      <c r="Q20316" s="92" t="s">
        <v>50</v>
      </c>
      <c r="BF20316" s="101" t="s">
        <v>58</v>
      </c>
      <c r="BK20316" s="98" t="s">
        <v>70</v>
      </c>
    </row>
    <row r="20317" spans="17:63" ht="29.25" customHeight="1" x14ac:dyDescent="0.2">
      <c r="Q20317" s="92" t="s">
        <v>50</v>
      </c>
      <c r="BF20317" s="101" t="s">
        <v>58</v>
      </c>
      <c r="BK20317" s="98" t="s">
        <v>70</v>
      </c>
    </row>
    <row r="20318" spans="17:63" ht="29.25" customHeight="1" x14ac:dyDescent="0.2">
      <c r="Q20318" s="92" t="s">
        <v>50</v>
      </c>
      <c r="BF20318" s="101" t="s">
        <v>58</v>
      </c>
      <c r="BK20318" s="98" t="s">
        <v>70</v>
      </c>
    </row>
    <row r="20319" spans="17:63" ht="29.25" customHeight="1" x14ac:dyDescent="0.2">
      <c r="Q20319" s="92" t="s">
        <v>50</v>
      </c>
      <c r="BF20319" s="101" t="s">
        <v>58</v>
      </c>
      <c r="BK20319" s="98" t="s">
        <v>70</v>
      </c>
    </row>
    <row r="20320" spans="17:63" ht="29.25" customHeight="1" x14ac:dyDescent="0.2">
      <c r="Q20320" s="92" t="s">
        <v>50</v>
      </c>
      <c r="BF20320" s="101" t="s">
        <v>58</v>
      </c>
      <c r="BK20320" s="98" t="s">
        <v>70</v>
      </c>
    </row>
    <row r="20321" spans="17:63" ht="29.25" customHeight="1" x14ac:dyDescent="0.2">
      <c r="Q20321" s="92" t="s">
        <v>50</v>
      </c>
      <c r="BF20321" s="101" t="s">
        <v>58</v>
      </c>
      <c r="BK20321" s="98" t="s">
        <v>70</v>
      </c>
    </row>
    <row r="20322" spans="17:63" ht="29.25" customHeight="1" x14ac:dyDescent="0.2">
      <c r="Q20322" s="92" t="s">
        <v>50</v>
      </c>
      <c r="BF20322" s="101" t="s">
        <v>58</v>
      </c>
      <c r="BK20322" s="98" t="s">
        <v>70</v>
      </c>
    </row>
    <row r="20323" spans="17:63" ht="29.25" customHeight="1" x14ac:dyDescent="0.2">
      <c r="Q20323" s="92" t="s">
        <v>50</v>
      </c>
      <c r="BF20323" s="101" t="s">
        <v>58</v>
      </c>
      <c r="BK20323" s="98" t="s">
        <v>70</v>
      </c>
    </row>
    <row r="20324" spans="17:63" ht="29.25" customHeight="1" x14ac:dyDescent="0.2">
      <c r="Q20324" s="92" t="s">
        <v>50</v>
      </c>
      <c r="BF20324" s="101" t="s">
        <v>58</v>
      </c>
      <c r="BK20324" s="98" t="s">
        <v>70</v>
      </c>
    </row>
    <row r="20325" spans="17:63" ht="29.25" customHeight="1" x14ac:dyDescent="0.2">
      <c r="Q20325" s="92" t="s">
        <v>50</v>
      </c>
      <c r="BF20325" s="101" t="s">
        <v>58</v>
      </c>
      <c r="BK20325" s="98" t="s">
        <v>70</v>
      </c>
    </row>
    <row r="20326" spans="17:63" ht="29.25" customHeight="1" x14ac:dyDescent="0.2">
      <c r="Q20326" s="92" t="s">
        <v>50</v>
      </c>
      <c r="BF20326" s="101" t="s">
        <v>58</v>
      </c>
      <c r="BK20326" s="98" t="s">
        <v>70</v>
      </c>
    </row>
    <row r="20327" spans="17:63" ht="29.25" customHeight="1" x14ac:dyDescent="0.2">
      <c r="Q20327" s="92" t="s">
        <v>50</v>
      </c>
      <c r="BF20327" s="101" t="s">
        <v>58</v>
      </c>
      <c r="BK20327" s="98" t="s">
        <v>70</v>
      </c>
    </row>
    <row r="20328" spans="17:63" ht="29.25" customHeight="1" x14ac:dyDescent="0.2">
      <c r="Q20328" s="92" t="s">
        <v>50</v>
      </c>
      <c r="BF20328" s="101" t="s">
        <v>58</v>
      </c>
      <c r="BK20328" s="98" t="s">
        <v>70</v>
      </c>
    </row>
    <row r="20329" spans="17:63" ht="29.25" customHeight="1" x14ac:dyDescent="0.2">
      <c r="Q20329" s="92" t="s">
        <v>50</v>
      </c>
      <c r="BF20329" s="101" t="s">
        <v>58</v>
      </c>
      <c r="BK20329" s="98" t="s">
        <v>70</v>
      </c>
    </row>
    <row r="20330" spans="17:63" ht="29.25" customHeight="1" x14ac:dyDescent="0.2">
      <c r="Q20330" s="92" t="s">
        <v>50</v>
      </c>
      <c r="BF20330" s="101" t="s">
        <v>58</v>
      </c>
      <c r="BK20330" s="98" t="s">
        <v>70</v>
      </c>
    </row>
    <row r="20331" spans="17:63" ht="29.25" customHeight="1" x14ac:dyDescent="0.2">
      <c r="Q20331" s="92" t="s">
        <v>50</v>
      </c>
      <c r="BF20331" s="101" t="s">
        <v>58</v>
      </c>
      <c r="BK20331" s="98" t="s">
        <v>70</v>
      </c>
    </row>
    <row r="20332" spans="17:63" ht="29.25" customHeight="1" x14ac:dyDescent="0.2">
      <c r="Q20332" s="92" t="s">
        <v>50</v>
      </c>
      <c r="BF20332" s="101" t="s">
        <v>58</v>
      </c>
      <c r="BK20332" s="98" t="s">
        <v>70</v>
      </c>
    </row>
    <row r="20333" spans="17:63" ht="29.25" customHeight="1" x14ac:dyDescent="0.2">
      <c r="Q20333" s="92" t="s">
        <v>50</v>
      </c>
      <c r="BF20333" s="101" t="s">
        <v>58</v>
      </c>
      <c r="BK20333" s="98" t="s">
        <v>70</v>
      </c>
    </row>
    <row r="20334" spans="17:63" ht="29.25" customHeight="1" x14ac:dyDescent="0.2">
      <c r="Q20334" s="92" t="s">
        <v>50</v>
      </c>
      <c r="BF20334" s="101" t="s">
        <v>58</v>
      </c>
      <c r="BK20334" s="98" t="s">
        <v>70</v>
      </c>
    </row>
    <row r="20335" spans="17:63" ht="29.25" customHeight="1" x14ac:dyDescent="0.2">
      <c r="Q20335" s="92" t="s">
        <v>50</v>
      </c>
      <c r="BF20335" s="101" t="s">
        <v>58</v>
      </c>
      <c r="BK20335" s="98" t="s">
        <v>70</v>
      </c>
    </row>
    <row r="20336" spans="17:63" ht="29.25" customHeight="1" x14ac:dyDescent="0.2">
      <c r="Q20336" s="92" t="s">
        <v>50</v>
      </c>
      <c r="BF20336" s="101" t="s">
        <v>58</v>
      </c>
      <c r="BK20336" s="98" t="s">
        <v>70</v>
      </c>
    </row>
    <row r="20337" spans="17:63" ht="29.25" customHeight="1" x14ac:dyDescent="0.2">
      <c r="Q20337" s="92" t="s">
        <v>50</v>
      </c>
      <c r="BF20337" s="101" t="s">
        <v>58</v>
      </c>
      <c r="BK20337" s="98" t="s">
        <v>70</v>
      </c>
    </row>
    <row r="20338" spans="17:63" ht="29.25" customHeight="1" x14ac:dyDescent="0.2">
      <c r="Q20338" s="92" t="s">
        <v>50</v>
      </c>
      <c r="BF20338" s="101" t="s">
        <v>58</v>
      </c>
      <c r="BK20338" s="98" t="s">
        <v>70</v>
      </c>
    </row>
    <row r="20339" spans="17:63" ht="29.25" customHeight="1" x14ac:dyDescent="0.2">
      <c r="Q20339" s="92" t="s">
        <v>50</v>
      </c>
      <c r="BF20339" s="101" t="s">
        <v>58</v>
      </c>
      <c r="BK20339" s="98" t="s">
        <v>70</v>
      </c>
    </row>
    <row r="20340" spans="17:63" ht="29.25" customHeight="1" x14ac:dyDescent="0.2">
      <c r="Q20340" s="92" t="s">
        <v>50</v>
      </c>
      <c r="BF20340" s="101" t="s">
        <v>58</v>
      </c>
      <c r="BK20340" s="98" t="s">
        <v>70</v>
      </c>
    </row>
    <row r="20341" spans="17:63" ht="29.25" customHeight="1" x14ac:dyDescent="0.2">
      <c r="Q20341" s="92" t="s">
        <v>50</v>
      </c>
      <c r="BF20341" s="101" t="s">
        <v>58</v>
      </c>
      <c r="BK20341" s="98" t="s">
        <v>70</v>
      </c>
    </row>
    <row r="20342" spans="17:63" ht="29.25" customHeight="1" x14ac:dyDescent="0.2">
      <c r="Q20342" s="92" t="s">
        <v>50</v>
      </c>
      <c r="BF20342" s="101" t="s">
        <v>58</v>
      </c>
      <c r="BK20342" s="98" t="s">
        <v>70</v>
      </c>
    </row>
    <row r="20343" spans="17:63" ht="29.25" customHeight="1" x14ac:dyDescent="0.2">
      <c r="Q20343" s="92" t="s">
        <v>50</v>
      </c>
      <c r="BF20343" s="101" t="s">
        <v>58</v>
      </c>
      <c r="BK20343" s="98" t="s">
        <v>70</v>
      </c>
    </row>
    <row r="20344" spans="17:63" ht="29.25" customHeight="1" x14ac:dyDescent="0.2">
      <c r="Q20344" s="92" t="s">
        <v>50</v>
      </c>
      <c r="BF20344" s="101" t="s">
        <v>58</v>
      </c>
      <c r="BK20344" s="98" t="s">
        <v>70</v>
      </c>
    </row>
    <row r="20345" spans="17:63" ht="29.25" customHeight="1" x14ac:dyDescent="0.2">
      <c r="Q20345" s="92" t="s">
        <v>50</v>
      </c>
      <c r="BF20345" s="101" t="s">
        <v>58</v>
      </c>
      <c r="BK20345" s="98" t="s">
        <v>70</v>
      </c>
    </row>
    <row r="20346" spans="17:63" ht="29.25" customHeight="1" x14ac:dyDescent="0.2">
      <c r="Q20346" s="92" t="s">
        <v>50</v>
      </c>
      <c r="BF20346" s="101" t="s">
        <v>58</v>
      </c>
      <c r="BK20346" s="98" t="s">
        <v>70</v>
      </c>
    </row>
    <row r="20347" spans="17:63" ht="29.25" customHeight="1" x14ac:dyDescent="0.2">
      <c r="Q20347" s="92" t="s">
        <v>50</v>
      </c>
      <c r="BF20347" s="101" t="s">
        <v>58</v>
      </c>
      <c r="BK20347" s="98" t="s">
        <v>70</v>
      </c>
    </row>
    <row r="20348" spans="17:63" ht="29.25" customHeight="1" x14ac:dyDescent="0.2">
      <c r="Q20348" s="92" t="s">
        <v>50</v>
      </c>
      <c r="BF20348" s="101" t="s">
        <v>58</v>
      </c>
      <c r="BK20348" s="98" t="s">
        <v>70</v>
      </c>
    </row>
    <row r="20349" spans="17:63" ht="29.25" customHeight="1" x14ac:dyDescent="0.2">
      <c r="Q20349" s="92" t="s">
        <v>50</v>
      </c>
      <c r="BF20349" s="101" t="s">
        <v>58</v>
      </c>
      <c r="BK20349" s="98" t="s">
        <v>70</v>
      </c>
    </row>
    <row r="20350" spans="17:63" ht="29.25" customHeight="1" x14ac:dyDescent="0.2">
      <c r="Q20350" s="92" t="s">
        <v>50</v>
      </c>
      <c r="BF20350" s="101" t="s">
        <v>58</v>
      </c>
      <c r="BK20350" s="98" t="s">
        <v>70</v>
      </c>
    </row>
    <row r="20351" spans="17:63" ht="29.25" customHeight="1" x14ac:dyDescent="0.2">
      <c r="Q20351" s="92" t="s">
        <v>50</v>
      </c>
      <c r="BF20351" s="101" t="s">
        <v>58</v>
      </c>
      <c r="BK20351" s="98" t="s">
        <v>70</v>
      </c>
    </row>
    <row r="20352" spans="17:63" ht="29.25" customHeight="1" x14ac:dyDescent="0.2">
      <c r="Q20352" s="92" t="s">
        <v>50</v>
      </c>
      <c r="BF20352" s="101" t="s">
        <v>58</v>
      </c>
      <c r="BK20352" s="98" t="s">
        <v>70</v>
      </c>
    </row>
    <row r="20353" spans="17:63" ht="29.25" customHeight="1" x14ac:dyDescent="0.2">
      <c r="Q20353" s="92" t="s">
        <v>50</v>
      </c>
      <c r="BF20353" s="101" t="s">
        <v>58</v>
      </c>
      <c r="BK20353" s="98" t="s">
        <v>70</v>
      </c>
    </row>
    <row r="20354" spans="17:63" ht="29.25" customHeight="1" x14ac:dyDescent="0.2">
      <c r="Q20354" s="92" t="s">
        <v>50</v>
      </c>
      <c r="BF20354" s="101" t="s">
        <v>58</v>
      </c>
      <c r="BK20354" s="98" t="s">
        <v>70</v>
      </c>
    </row>
    <row r="20355" spans="17:63" ht="29.25" customHeight="1" x14ac:dyDescent="0.2">
      <c r="Q20355" s="92" t="s">
        <v>50</v>
      </c>
      <c r="BF20355" s="101" t="s">
        <v>58</v>
      </c>
      <c r="BK20355" s="98" t="s">
        <v>70</v>
      </c>
    </row>
    <row r="20356" spans="17:63" ht="29.25" customHeight="1" x14ac:dyDescent="0.2">
      <c r="Q20356" s="92" t="s">
        <v>50</v>
      </c>
      <c r="BF20356" s="101" t="s">
        <v>58</v>
      </c>
      <c r="BK20356" s="98" t="s">
        <v>70</v>
      </c>
    </row>
    <row r="20357" spans="17:63" ht="29.25" customHeight="1" x14ac:dyDescent="0.2">
      <c r="Q20357" s="92" t="s">
        <v>50</v>
      </c>
      <c r="BF20357" s="101" t="s">
        <v>58</v>
      </c>
      <c r="BK20357" s="98" t="s">
        <v>70</v>
      </c>
    </row>
    <row r="20358" spans="17:63" ht="29.25" customHeight="1" x14ac:dyDescent="0.2">
      <c r="Q20358" s="92" t="s">
        <v>50</v>
      </c>
      <c r="BF20358" s="101" t="s">
        <v>58</v>
      </c>
      <c r="BK20358" s="98" t="s">
        <v>70</v>
      </c>
    </row>
    <row r="20359" spans="17:63" ht="29.25" customHeight="1" x14ac:dyDescent="0.2">
      <c r="Q20359" s="92" t="s">
        <v>50</v>
      </c>
      <c r="BF20359" s="101" t="s">
        <v>58</v>
      </c>
      <c r="BK20359" s="98" t="s">
        <v>70</v>
      </c>
    </row>
    <row r="20360" spans="17:63" ht="29.25" customHeight="1" x14ac:dyDescent="0.2">
      <c r="Q20360" s="92" t="s">
        <v>50</v>
      </c>
      <c r="BF20360" s="101" t="s">
        <v>58</v>
      </c>
      <c r="BK20360" s="98" t="s">
        <v>70</v>
      </c>
    </row>
    <row r="20361" spans="17:63" ht="29.25" customHeight="1" x14ac:dyDescent="0.2">
      <c r="Q20361" s="92" t="s">
        <v>50</v>
      </c>
      <c r="BF20361" s="101" t="s">
        <v>58</v>
      </c>
      <c r="BK20361" s="98" t="s">
        <v>70</v>
      </c>
    </row>
    <row r="20362" spans="17:63" ht="29.25" customHeight="1" x14ac:dyDescent="0.2">
      <c r="Q20362" s="92" t="s">
        <v>50</v>
      </c>
      <c r="BF20362" s="101" t="s">
        <v>58</v>
      </c>
      <c r="BK20362" s="98" t="s">
        <v>70</v>
      </c>
    </row>
    <row r="20363" spans="17:63" ht="29.25" customHeight="1" x14ac:dyDescent="0.2">
      <c r="Q20363" s="92" t="s">
        <v>50</v>
      </c>
      <c r="BF20363" s="101" t="s">
        <v>58</v>
      </c>
      <c r="BK20363" s="98" t="s">
        <v>70</v>
      </c>
    </row>
    <row r="20364" spans="17:63" ht="29.25" customHeight="1" x14ac:dyDescent="0.2">
      <c r="Q20364" s="92" t="s">
        <v>50</v>
      </c>
      <c r="BF20364" s="101" t="s">
        <v>58</v>
      </c>
      <c r="BK20364" s="98" t="s">
        <v>70</v>
      </c>
    </row>
    <row r="20365" spans="17:63" ht="29.25" customHeight="1" x14ac:dyDescent="0.2">
      <c r="Q20365" s="92" t="s">
        <v>50</v>
      </c>
      <c r="BF20365" s="101" t="s">
        <v>58</v>
      </c>
      <c r="BK20365" s="98" t="s">
        <v>70</v>
      </c>
    </row>
    <row r="20366" spans="17:63" ht="29.25" customHeight="1" x14ac:dyDescent="0.2">
      <c r="Q20366" s="92" t="s">
        <v>50</v>
      </c>
      <c r="BF20366" s="101" t="s">
        <v>58</v>
      </c>
      <c r="BK20366" s="98" t="s">
        <v>70</v>
      </c>
    </row>
    <row r="20367" spans="17:63" ht="29.25" customHeight="1" x14ac:dyDescent="0.2">
      <c r="Q20367" s="92" t="s">
        <v>50</v>
      </c>
      <c r="BF20367" s="101" t="s">
        <v>58</v>
      </c>
      <c r="BK20367" s="98" t="s">
        <v>70</v>
      </c>
    </row>
    <row r="20368" spans="17:63" ht="29.25" customHeight="1" x14ac:dyDescent="0.2">
      <c r="Q20368" s="92" t="s">
        <v>50</v>
      </c>
      <c r="BF20368" s="101" t="s">
        <v>58</v>
      </c>
      <c r="BK20368" s="98" t="s">
        <v>70</v>
      </c>
    </row>
    <row r="20369" spans="17:63" ht="29.25" customHeight="1" x14ac:dyDescent="0.2">
      <c r="Q20369" s="92" t="s">
        <v>50</v>
      </c>
      <c r="BF20369" s="101" t="s">
        <v>58</v>
      </c>
      <c r="BK20369" s="98" t="s">
        <v>70</v>
      </c>
    </row>
    <row r="20370" spans="17:63" ht="29.25" customHeight="1" x14ac:dyDescent="0.2">
      <c r="Q20370" s="92" t="s">
        <v>50</v>
      </c>
      <c r="BF20370" s="101" t="s">
        <v>58</v>
      </c>
      <c r="BK20370" s="98" t="s">
        <v>70</v>
      </c>
    </row>
    <row r="20371" spans="17:63" ht="29.25" customHeight="1" x14ac:dyDescent="0.2">
      <c r="Q20371" s="92" t="s">
        <v>50</v>
      </c>
      <c r="BF20371" s="101" t="s">
        <v>58</v>
      </c>
      <c r="BK20371" s="98" t="s">
        <v>70</v>
      </c>
    </row>
    <row r="20372" spans="17:63" ht="29.25" customHeight="1" x14ac:dyDescent="0.2">
      <c r="Q20372" s="92" t="s">
        <v>50</v>
      </c>
      <c r="BF20372" s="101" t="s">
        <v>58</v>
      </c>
      <c r="BK20372" s="98" t="s">
        <v>70</v>
      </c>
    </row>
    <row r="20373" spans="17:63" ht="29.25" customHeight="1" x14ac:dyDescent="0.2">
      <c r="Q20373" s="92" t="s">
        <v>50</v>
      </c>
      <c r="BF20373" s="101" t="s">
        <v>58</v>
      </c>
      <c r="BK20373" s="98" t="s">
        <v>70</v>
      </c>
    </row>
    <row r="20374" spans="17:63" ht="29.25" customHeight="1" x14ac:dyDescent="0.2">
      <c r="Q20374" s="92" t="s">
        <v>50</v>
      </c>
      <c r="BF20374" s="101" t="s">
        <v>58</v>
      </c>
      <c r="BK20374" s="98" t="s">
        <v>70</v>
      </c>
    </row>
    <row r="20375" spans="17:63" ht="29.25" customHeight="1" x14ac:dyDescent="0.2">
      <c r="Q20375" s="92" t="s">
        <v>50</v>
      </c>
      <c r="BF20375" s="101" t="s">
        <v>58</v>
      </c>
      <c r="BK20375" s="98" t="s">
        <v>70</v>
      </c>
    </row>
    <row r="20376" spans="17:63" ht="29.25" customHeight="1" x14ac:dyDescent="0.2">
      <c r="Q20376" s="92" t="s">
        <v>50</v>
      </c>
      <c r="BF20376" s="101" t="s">
        <v>58</v>
      </c>
      <c r="BK20376" s="98" t="s">
        <v>70</v>
      </c>
    </row>
    <row r="20377" spans="17:63" ht="29.25" customHeight="1" x14ac:dyDescent="0.2">
      <c r="Q20377" s="92" t="s">
        <v>50</v>
      </c>
      <c r="BF20377" s="101" t="s">
        <v>58</v>
      </c>
      <c r="BK20377" s="98" t="s">
        <v>70</v>
      </c>
    </row>
    <row r="20378" spans="17:63" ht="29.25" customHeight="1" x14ac:dyDescent="0.2">
      <c r="Q20378" s="92" t="s">
        <v>50</v>
      </c>
      <c r="BF20378" s="101" t="s">
        <v>58</v>
      </c>
      <c r="BK20378" s="98" t="s">
        <v>70</v>
      </c>
    </row>
    <row r="20379" spans="17:63" ht="29.25" customHeight="1" x14ac:dyDescent="0.2">
      <c r="Q20379" s="92" t="s">
        <v>50</v>
      </c>
      <c r="BF20379" s="101" t="s">
        <v>58</v>
      </c>
      <c r="BK20379" s="98" t="s">
        <v>70</v>
      </c>
    </row>
    <row r="20380" spans="17:63" ht="29.25" customHeight="1" x14ac:dyDescent="0.2">
      <c r="Q20380" s="92" t="s">
        <v>50</v>
      </c>
      <c r="BF20380" s="101" t="s">
        <v>58</v>
      </c>
      <c r="BK20380" s="98" t="s">
        <v>70</v>
      </c>
    </row>
    <row r="20381" spans="17:63" ht="29.25" customHeight="1" x14ac:dyDescent="0.2">
      <c r="Q20381" s="92" t="s">
        <v>50</v>
      </c>
      <c r="BF20381" s="101" t="s">
        <v>58</v>
      </c>
      <c r="BK20381" s="98" t="s">
        <v>70</v>
      </c>
    </row>
    <row r="20382" spans="17:63" ht="29.25" customHeight="1" x14ac:dyDescent="0.2">
      <c r="Q20382" s="92" t="s">
        <v>50</v>
      </c>
      <c r="BF20382" s="101" t="s">
        <v>58</v>
      </c>
      <c r="BK20382" s="98" t="s">
        <v>70</v>
      </c>
    </row>
    <row r="20383" spans="17:63" ht="29.25" customHeight="1" x14ac:dyDescent="0.2">
      <c r="Q20383" s="92" t="s">
        <v>50</v>
      </c>
      <c r="BF20383" s="101" t="s">
        <v>58</v>
      </c>
      <c r="BK20383" s="98" t="s">
        <v>70</v>
      </c>
    </row>
    <row r="20384" spans="17:63" ht="29.25" customHeight="1" x14ac:dyDescent="0.2">
      <c r="Q20384" s="92" t="s">
        <v>50</v>
      </c>
      <c r="BF20384" s="101" t="s">
        <v>58</v>
      </c>
      <c r="BK20384" s="98" t="s">
        <v>70</v>
      </c>
    </row>
    <row r="20385" spans="17:63" ht="29.25" customHeight="1" x14ac:dyDescent="0.2">
      <c r="Q20385" s="92" t="s">
        <v>50</v>
      </c>
      <c r="BF20385" s="101" t="s">
        <v>58</v>
      </c>
      <c r="BK20385" s="98" t="s">
        <v>70</v>
      </c>
    </row>
    <row r="20386" spans="17:63" ht="29.25" customHeight="1" x14ac:dyDescent="0.2">
      <c r="Q20386" s="92" t="s">
        <v>50</v>
      </c>
      <c r="BF20386" s="101" t="s">
        <v>58</v>
      </c>
      <c r="BK20386" s="98" t="s">
        <v>70</v>
      </c>
    </row>
    <row r="20387" spans="17:63" ht="29.25" customHeight="1" x14ac:dyDescent="0.2">
      <c r="Q20387" s="92" t="s">
        <v>50</v>
      </c>
      <c r="BF20387" s="101" t="s">
        <v>58</v>
      </c>
      <c r="BK20387" s="98" t="s">
        <v>70</v>
      </c>
    </row>
    <row r="20388" spans="17:63" ht="29.25" customHeight="1" x14ac:dyDescent="0.2">
      <c r="Q20388" s="92" t="s">
        <v>50</v>
      </c>
      <c r="BF20388" s="101" t="s">
        <v>58</v>
      </c>
      <c r="BK20388" s="98" t="s">
        <v>70</v>
      </c>
    </row>
    <row r="20389" spans="17:63" ht="29.25" customHeight="1" x14ac:dyDescent="0.2">
      <c r="Q20389" s="92" t="s">
        <v>50</v>
      </c>
      <c r="BF20389" s="101" t="s">
        <v>58</v>
      </c>
      <c r="BK20389" s="98" t="s">
        <v>70</v>
      </c>
    </row>
    <row r="20390" spans="17:63" ht="29.25" customHeight="1" x14ac:dyDescent="0.2">
      <c r="Q20390" s="92" t="s">
        <v>50</v>
      </c>
      <c r="BF20390" s="101" t="s">
        <v>58</v>
      </c>
      <c r="BK20390" s="98" t="s">
        <v>70</v>
      </c>
    </row>
    <row r="20391" spans="17:63" ht="29.25" customHeight="1" x14ac:dyDescent="0.2">
      <c r="Q20391" s="92" t="s">
        <v>50</v>
      </c>
      <c r="BF20391" s="101" t="s">
        <v>58</v>
      </c>
      <c r="BK20391" s="98" t="s">
        <v>70</v>
      </c>
    </row>
    <row r="20392" spans="17:63" ht="29.25" customHeight="1" x14ac:dyDescent="0.2">
      <c r="Q20392" s="92" t="s">
        <v>50</v>
      </c>
      <c r="BF20392" s="101" t="s">
        <v>58</v>
      </c>
      <c r="BK20392" s="98" t="s">
        <v>70</v>
      </c>
    </row>
    <row r="20393" spans="17:63" ht="29.25" customHeight="1" x14ac:dyDescent="0.2">
      <c r="Q20393" s="92" t="s">
        <v>50</v>
      </c>
      <c r="BF20393" s="101" t="s">
        <v>58</v>
      </c>
      <c r="BK20393" s="98" t="s">
        <v>70</v>
      </c>
    </row>
    <row r="20394" spans="17:63" ht="29.25" customHeight="1" x14ac:dyDescent="0.2">
      <c r="Q20394" s="92" t="s">
        <v>50</v>
      </c>
      <c r="BF20394" s="101" t="s">
        <v>58</v>
      </c>
      <c r="BK20394" s="98" t="s">
        <v>70</v>
      </c>
    </row>
    <row r="20395" spans="17:63" ht="29.25" customHeight="1" x14ac:dyDescent="0.2">
      <c r="Q20395" s="92" t="s">
        <v>50</v>
      </c>
      <c r="BF20395" s="101" t="s">
        <v>58</v>
      </c>
      <c r="BK20395" s="98" t="s">
        <v>70</v>
      </c>
    </row>
    <row r="20396" spans="17:63" ht="29.25" customHeight="1" x14ac:dyDescent="0.2">
      <c r="Q20396" s="92" t="s">
        <v>50</v>
      </c>
      <c r="BF20396" s="101" t="s">
        <v>58</v>
      </c>
      <c r="BK20396" s="98" t="s">
        <v>70</v>
      </c>
    </row>
    <row r="20397" spans="17:63" ht="29.25" customHeight="1" x14ac:dyDescent="0.2">
      <c r="Q20397" s="92" t="s">
        <v>50</v>
      </c>
      <c r="BF20397" s="101" t="s">
        <v>58</v>
      </c>
      <c r="BK20397" s="98" t="s">
        <v>70</v>
      </c>
    </row>
    <row r="20398" spans="17:63" ht="29.25" customHeight="1" x14ac:dyDescent="0.2">
      <c r="Q20398" s="92" t="s">
        <v>50</v>
      </c>
      <c r="BF20398" s="101" t="s">
        <v>58</v>
      </c>
      <c r="BK20398" s="98" t="s">
        <v>70</v>
      </c>
    </row>
    <row r="20399" spans="17:63" ht="29.25" customHeight="1" x14ac:dyDescent="0.2">
      <c r="Q20399" s="92" t="s">
        <v>50</v>
      </c>
      <c r="BF20399" s="101" t="s">
        <v>58</v>
      </c>
      <c r="BK20399" s="98" t="s">
        <v>70</v>
      </c>
    </row>
    <row r="20400" spans="17:63" ht="29.25" customHeight="1" x14ac:dyDescent="0.2">
      <c r="Q20400" s="92" t="s">
        <v>50</v>
      </c>
      <c r="BF20400" s="101" t="s">
        <v>58</v>
      </c>
      <c r="BK20400" s="98" t="s">
        <v>70</v>
      </c>
    </row>
    <row r="20401" spans="17:63" ht="29.25" customHeight="1" x14ac:dyDescent="0.2">
      <c r="Q20401" s="92" t="s">
        <v>50</v>
      </c>
      <c r="BF20401" s="101" t="s">
        <v>58</v>
      </c>
      <c r="BK20401" s="98" t="s">
        <v>70</v>
      </c>
    </row>
    <row r="20402" spans="17:63" ht="29.25" customHeight="1" x14ac:dyDescent="0.2">
      <c r="Q20402" s="92" t="s">
        <v>50</v>
      </c>
      <c r="BF20402" s="101" t="s">
        <v>58</v>
      </c>
      <c r="BK20402" s="98" t="s">
        <v>70</v>
      </c>
    </row>
    <row r="20403" spans="17:63" ht="29.25" customHeight="1" x14ac:dyDescent="0.2">
      <c r="Q20403" s="92" t="s">
        <v>50</v>
      </c>
      <c r="BF20403" s="101" t="s">
        <v>58</v>
      </c>
      <c r="BK20403" s="98" t="s">
        <v>70</v>
      </c>
    </row>
    <row r="20404" spans="17:63" ht="29.25" customHeight="1" x14ac:dyDescent="0.2">
      <c r="Q20404" s="92" t="s">
        <v>50</v>
      </c>
      <c r="BF20404" s="101" t="s">
        <v>58</v>
      </c>
      <c r="BK20404" s="98" t="s">
        <v>70</v>
      </c>
    </row>
    <row r="20405" spans="17:63" ht="29.25" customHeight="1" x14ac:dyDescent="0.2">
      <c r="Q20405" s="92" t="s">
        <v>50</v>
      </c>
      <c r="BF20405" s="101" t="s">
        <v>58</v>
      </c>
      <c r="BK20405" s="98" t="s">
        <v>70</v>
      </c>
    </row>
    <row r="20406" spans="17:63" ht="29.25" customHeight="1" x14ac:dyDescent="0.2">
      <c r="Q20406" s="92" t="s">
        <v>50</v>
      </c>
      <c r="BF20406" s="101" t="s">
        <v>58</v>
      </c>
      <c r="BK20406" s="98" t="s">
        <v>70</v>
      </c>
    </row>
    <row r="20407" spans="17:63" ht="29.25" customHeight="1" x14ac:dyDescent="0.2">
      <c r="Q20407" s="92" t="s">
        <v>50</v>
      </c>
      <c r="BF20407" s="101" t="s">
        <v>58</v>
      </c>
      <c r="BK20407" s="98" t="s">
        <v>70</v>
      </c>
    </row>
    <row r="20408" spans="17:63" ht="29.25" customHeight="1" x14ac:dyDescent="0.2">
      <c r="Q20408" s="92" t="s">
        <v>50</v>
      </c>
      <c r="BF20408" s="101" t="s">
        <v>58</v>
      </c>
      <c r="BK20408" s="98" t="s">
        <v>70</v>
      </c>
    </row>
    <row r="20409" spans="17:63" ht="29.25" customHeight="1" x14ac:dyDescent="0.2">
      <c r="Q20409" s="92" t="s">
        <v>50</v>
      </c>
      <c r="BF20409" s="101" t="s">
        <v>58</v>
      </c>
      <c r="BK20409" s="98" t="s">
        <v>70</v>
      </c>
    </row>
    <row r="20410" spans="17:63" ht="29.25" customHeight="1" x14ac:dyDescent="0.2">
      <c r="Q20410" s="92" t="s">
        <v>50</v>
      </c>
      <c r="BF20410" s="101" t="s">
        <v>58</v>
      </c>
      <c r="BK20410" s="98" t="s">
        <v>70</v>
      </c>
    </row>
    <row r="20411" spans="17:63" ht="29.25" customHeight="1" x14ac:dyDescent="0.2">
      <c r="Q20411" s="92" t="s">
        <v>50</v>
      </c>
      <c r="BF20411" s="101" t="s">
        <v>58</v>
      </c>
      <c r="BK20411" s="98" t="s">
        <v>70</v>
      </c>
    </row>
    <row r="20412" spans="17:63" ht="29.25" customHeight="1" x14ac:dyDescent="0.2">
      <c r="Q20412" s="92" t="s">
        <v>50</v>
      </c>
      <c r="BF20412" s="101" t="s">
        <v>58</v>
      </c>
      <c r="BK20412" s="98" t="s">
        <v>70</v>
      </c>
    </row>
    <row r="20413" spans="17:63" ht="29.25" customHeight="1" x14ac:dyDescent="0.2">
      <c r="Q20413" s="92" t="s">
        <v>50</v>
      </c>
      <c r="BF20413" s="101" t="s">
        <v>58</v>
      </c>
      <c r="BK20413" s="98" t="s">
        <v>70</v>
      </c>
    </row>
    <row r="20414" spans="17:63" ht="29.25" customHeight="1" x14ac:dyDescent="0.2">
      <c r="Q20414" s="92" t="s">
        <v>50</v>
      </c>
      <c r="BF20414" s="101" t="s">
        <v>58</v>
      </c>
      <c r="BK20414" s="98" t="s">
        <v>70</v>
      </c>
    </row>
    <row r="20415" spans="17:63" ht="29.25" customHeight="1" x14ac:dyDescent="0.2">
      <c r="Q20415" s="92" t="s">
        <v>50</v>
      </c>
      <c r="BF20415" s="101" t="s">
        <v>58</v>
      </c>
      <c r="BK20415" s="98" t="s">
        <v>70</v>
      </c>
    </row>
    <row r="20416" spans="17:63" ht="29.25" customHeight="1" x14ac:dyDescent="0.2">
      <c r="Q20416" s="92" t="s">
        <v>50</v>
      </c>
      <c r="BF20416" s="101" t="s">
        <v>58</v>
      </c>
      <c r="BK20416" s="98" t="s">
        <v>70</v>
      </c>
    </row>
    <row r="20417" spans="17:63" ht="29.25" customHeight="1" x14ac:dyDescent="0.2">
      <c r="Q20417" s="92" t="s">
        <v>50</v>
      </c>
      <c r="BF20417" s="101" t="s">
        <v>58</v>
      </c>
      <c r="BK20417" s="98" t="s">
        <v>70</v>
      </c>
    </row>
    <row r="20418" spans="17:63" ht="29.25" customHeight="1" x14ac:dyDescent="0.2">
      <c r="Q20418" s="92" t="s">
        <v>50</v>
      </c>
      <c r="BF20418" s="101" t="s">
        <v>58</v>
      </c>
      <c r="BK20418" s="98" t="s">
        <v>70</v>
      </c>
    </row>
    <row r="20419" spans="17:63" ht="29.25" customHeight="1" x14ac:dyDescent="0.2">
      <c r="Q20419" s="92" t="s">
        <v>50</v>
      </c>
      <c r="BF20419" s="101" t="s">
        <v>58</v>
      </c>
      <c r="BK20419" s="98" t="s">
        <v>70</v>
      </c>
    </row>
    <row r="20420" spans="17:63" ht="29.25" customHeight="1" x14ac:dyDescent="0.2">
      <c r="Q20420" s="92" t="s">
        <v>50</v>
      </c>
      <c r="BF20420" s="101" t="s">
        <v>58</v>
      </c>
      <c r="BK20420" s="98" t="s">
        <v>70</v>
      </c>
    </row>
    <row r="20421" spans="17:63" ht="29.25" customHeight="1" x14ac:dyDescent="0.2">
      <c r="Q20421" s="92" t="s">
        <v>50</v>
      </c>
      <c r="BF20421" s="101" t="s">
        <v>58</v>
      </c>
      <c r="BK20421" s="98" t="s">
        <v>70</v>
      </c>
    </row>
    <row r="20422" spans="17:63" ht="29.25" customHeight="1" x14ac:dyDescent="0.2">
      <c r="Q20422" s="92" t="s">
        <v>50</v>
      </c>
      <c r="BF20422" s="101" t="s">
        <v>58</v>
      </c>
      <c r="BK20422" s="98" t="s">
        <v>70</v>
      </c>
    </row>
    <row r="20423" spans="17:63" ht="29.25" customHeight="1" x14ac:dyDescent="0.2">
      <c r="Q20423" s="92" t="s">
        <v>50</v>
      </c>
      <c r="BF20423" s="101" t="s">
        <v>58</v>
      </c>
      <c r="BK20423" s="98" t="s">
        <v>70</v>
      </c>
    </row>
    <row r="20424" spans="17:63" ht="29.25" customHeight="1" x14ac:dyDescent="0.2">
      <c r="Q20424" s="92" t="s">
        <v>50</v>
      </c>
      <c r="BF20424" s="101" t="s">
        <v>58</v>
      </c>
      <c r="BK20424" s="98" t="s">
        <v>70</v>
      </c>
    </row>
    <row r="20425" spans="17:63" ht="29.25" customHeight="1" x14ac:dyDescent="0.2">
      <c r="Q20425" s="92" t="s">
        <v>50</v>
      </c>
      <c r="BF20425" s="101" t="s">
        <v>58</v>
      </c>
      <c r="BK20425" s="98" t="s">
        <v>70</v>
      </c>
    </row>
    <row r="20426" spans="17:63" ht="29.25" customHeight="1" x14ac:dyDescent="0.2">
      <c r="Q20426" s="92" t="s">
        <v>50</v>
      </c>
      <c r="BF20426" s="101" t="s">
        <v>58</v>
      </c>
      <c r="BK20426" s="98" t="s">
        <v>70</v>
      </c>
    </row>
    <row r="20427" spans="17:63" ht="29.25" customHeight="1" x14ac:dyDescent="0.2">
      <c r="Q20427" s="92" t="s">
        <v>50</v>
      </c>
      <c r="BF20427" s="101" t="s">
        <v>58</v>
      </c>
      <c r="BK20427" s="98" t="s">
        <v>70</v>
      </c>
    </row>
    <row r="20428" spans="17:63" ht="29.25" customHeight="1" x14ac:dyDescent="0.2">
      <c r="Q20428" s="92" t="s">
        <v>50</v>
      </c>
      <c r="BF20428" s="101" t="s">
        <v>58</v>
      </c>
      <c r="BK20428" s="98" t="s">
        <v>70</v>
      </c>
    </row>
    <row r="20429" spans="17:63" ht="29.25" customHeight="1" x14ac:dyDescent="0.2">
      <c r="Q20429" s="92" t="s">
        <v>50</v>
      </c>
      <c r="BF20429" s="101" t="s">
        <v>58</v>
      </c>
      <c r="BK20429" s="98" t="s">
        <v>70</v>
      </c>
    </row>
    <row r="20430" spans="17:63" ht="29.25" customHeight="1" x14ac:dyDescent="0.2">
      <c r="Q20430" s="92" t="s">
        <v>50</v>
      </c>
      <c r="BF20430" s="101" t="s">
        <v>58</v>
      </c>
      <c r="BK20430" s="98" t="s">
        <v>70</v>
      </c>
    </row>
    <row r="20431" spans="17:63" ht="29.25" customHeight="1" x14ac:dyDescent="0.2">
      <c r="Q20431" s="92" t="s">
        <v>50</v>
      </c>
      <c r="BF20431" s="101" t="s">
        <v>58</v>
      </c>
      <c r="BK20431" s="98" t="s">
        <v>70</v>
      </c>
    </row>
    <row r="20432" spans="17:63" ht="29.25" customHeight="1" x14ac:dyDescent="0.2">
      <c r="Q20432" s="92" t="s">
        <v>50</v>
      </c>
      <c r="BF20432" s="101" t="s">
        <v>58</v>
      </c>
      <c r="BK20432" s="98" t="s">
        <v>70</v>
      </c>
    </row>
    <row r="20433" spans="17:63" ht="29.25" customHeight="1" x14ac:dyDescent="0.2">
      <c r="Q20433" s="92" t="s">
        <v>50</v>
      </c>
      <c r="BF20433" s="101" t="s">
        <v>58</v>
      </c>
      <c r="BK20433" s="98" t="s">
        <v>70</v>
      </c>
    </row>
    <row r="20434" spans="17:63" ht="29.25" customHeight="1" x14ac:dyDescent="0.2">
      <c r="Q20434" s="92" t="s">
        <v>50</v>
      </c>
      <c r="BF20434" s="101" t="s">
        <v>58</v>
      </c>
      <c r="BK20434" s="98" t="s">
        <v>70</v>
      </c>
    </row>
    <row r="20435" spans="17:63" ht="29.25" customHeight="1" x14ac:dyDescent="0.2">
      <c r="Q20435" s="92" t="s">
        <v>50</v>
      </c>
      <c r="BF20435" s="101" t="s">
        <v>58</v>
      </c>
      <c r="BK20435" s="98" t="s">
        <v>70</v>
      </c>
    </row>
    <row r="20436" spans="17:63" ht="29.25" customHeight="1" x14ac:dyDescent="0.2">
      <c r="Q20436" s="92" t="s">
        <v>50</v>
      </c>
      <c r="BF20436" s="101" t="s">
        <v>58</v>
      </c>
      <c r="BK20436" s="98" t="s">
        <v>70</v>
      </c>
    </row>
    <row r="20437" spans="17:63" ht="29.25" customHeight="1" x14ac:dyDescent="0.2">
      <c r="Q20437" s="92" t="s">
        <v>50</v>
      </c>
      <c r="BF20437" s="101" t="s">
        <v>58</v>
      </c>
      <c r="BK20437" s="98" t="s">
        <v>70</v>
      </c>
    </row>
    <row r="20438" spans="17:63" ht="29.25" customHeight="1" x14ac:dyDescent="0.2">
      <c r="Q20438" s="92" t="s">
        <v>50</v>
      </c>
      <c r="BF20438" s="101" t="s">
        <v>58</v>
      </c>
      <c r="BK20438" s="98" t="s">
        <v>70</v>
      </c>
    </row>
    <row r="20439" spans="17:63" ht="29.25" customHeight="1" x14ac:dyDescent="0.2">
      <c r="Q20439" s="92" t="s">
        <v>50</v>
      </c>
      <c r="BF20439" s="101" t="s">
        <v>58</v>
      </c>
      <c r="BK20439" s="98" t="s">
        <v>70</v>
      </c>
    </row>
    <row r="20440" spans="17:63" ht="29.25" customHeight="1" x14ac:dyDescent="0.2">
      <c r="Q20440" s="92" t="s">
        <v>50</v>
      </c>
      <c r="BF20440" s="101" t="s">
        <v>58</v>
      </c>
      <c r="BK20440" s="98" t="s">
        <v>70</v>
      </c>
    </row>
    <row r="20441" spans="17:63" ht="29.25" customHeight="1" x14ac:dyDescent="0.2">
      <c r="Q20441" s="92" t="s">
        <v>50</v>
      </c>
      <c r="BF20441" s="101" t="s">
        <v>58</v>
      </c>
      <c r="BK20441" s="98" t="s">
        <v>70</v>
      </c>
    </row>
    <row r="20442" spans="17:63" ht="29.25" customHeight="1" x14ac:dyDescent="0.2">
      <c r="Q20442" s="92" t="s">
        <v>50</v>
      </c>
      <c r="BF20442" s="101" t="s">
        <v>58</v>
      </c>
      <c r="BK20442" s="98" t="s">
        <v>70</v>
      </c>
    </row>
    <row r="20443" spans="17:63" ht="29.25" customHeight="1" x14ac:dyDescent="0.2">
      <c r="Q20443" s="92" t="s">
        <v>50</v>
      </c>
      <c r="BF20443" s="101" t="s">
        <v>58</v>
      </c>
      <c r="BK20443" s="98" t="s">
        <v>70</v>
      </c>
    </row>
    <row r="20444" spans="17:63" ht="29.25" customHeight="1" x14ac:dyDescent="0.2">
      <c r="Q20444" s="92" t="s">
        <v>50</v>
      </c>
      <c r="BF20444" s="101" t="s">
        <v>58</v>
      </c>
      <c r="BK20444" s="98" t="s">
        <v>70</v>
      </c>
    </row>
    <row r="20445" spans="17:63" ht="29.25" customHeight="1" x14ac:dyDescent="0.2">
      <c r="Q20445" s="92" t="s">
        <v>50</v>
      </c>
      <c r="BF20445" s="101" t="s">
        <v>58</v>
      </c>
      <c r="BK20445" s="98" t="s">
        <v>70</v>
      </c>
    </row>
    <row r="20446" spans="17:63" ht="29.25" customHeight="1" x14ac:dyDescent="0.2">
      <c r="Q20446" s="92" t="s">
        <v>50</v>
      </c>
      <c r="BF20446" s="101" t="s">
        <v>58</v>
      </c>
      <c r="BK20446" s="98" t="s">
        <v>70</v>
      </c>
    </row>
    <row r="20447" spans="17:63" ht="29.25" customHeight="1" x14ac:dyDescent="0.2">
      <c r="Q20447" s="92" t="s">
        <v>50</v>
      </c>
      <c r="BF20447" s="101" t="s">
        <v>58</v>
      </c>
      <c r="BK20447" s="98" t="s">
        <v>70</v>
      </c>
    </row>
    <row r="20448" spans="17:63" ht="29.25" customHeight="1" x14ac:dyDescent="0.2">
      <c r="Q20448" s="92" t="s">
        <v>50</v>
      </c>
      <c r="BF20448" s="101" t="s">
        <v>58</v>
      </c>
      <c r="BK20448" s="98" t="s">
        <v>70</v>
      </c>
    </row>
    <row r="20449" spans="17:63" ht="29.25" customHeight="1" x14ac:dyDescent="0.2">
      <c r="Q20449" s="92" t="s">
        <v>50</v>
      </c>
      <c r="BF20449" s="101" t="s">
        <v>58</v>
      </c>
      <c r="BK20449" s="98" t="s">
        <v>70</v>
      </c>
    </row>
    <row r="20450" spans="17:63" ht="29.25" customHeight="1" x14ac:dyDescent="0.2">
      <c r="Q20450" s="92" t="s">
        <v>50</v>
      </c>
      <c r="BF20450" s="101" t="s">
        <v>58</v>
      </c>
      <c r="BK20450" s="98" t="s">
        <v>70</v>
      </c>
    </row>
    <row r="20451" spans="17:63" ht="29.25" customHeight="1" x14ac:dyDescent="0.2">
      <c r="Q20451" s="92" t="s">
        <v>50</v>
      </c>
      <c r="BF20451" s="101" t="s">
        <v>58</v>
      </c>
      <c r="BK20451" s="98" t="s">
        <v>70</v>
      </c>
    </row>
    <row r="20452" spans="17:63" ht="29.25" customHeight="1" x14ac:dyDescent="0.2">
      <c r="Q20452" s="92" t="s">
        <v>50</v>
      </c>
      <c r="BF20452" s="101" t="s">
        <v>58</v>
      </c>
      <c r="BK20452" s="98" t="s">
        <v>70</v>
      </c>
    </row>
    <row r="20453" spans="17:63" ht="29.25" customHeight="1" x14ac:dyDescent="0.2">
      <c r="Q20453" s="92" t="s">
        <v>50</v>
      </c>
      <c r="BF20453" s="101" t="s">
        <v>58</v>
      </c>
      <c r="BK20453" s="98" t="s">
        <v>70</v>
      </c>
    </row>
    <row r="20454" spans="17:63" ht="29.25" customHeight="1" x14ac:dyDescent="0.2">
      <c r="Q20454" s="92" t="s">
        <v>50</v>
      </c>
      <c r="BF20454" s="101" t="s">
        <v>58</v>
      </c>
      <c r="BK20454" s="98" t="s">
        <v>70</v>
      </c>
    </row>
    <row r="20455" spans="17:63" ht="29.25" customHeight="1" x14ac:dyDescent="0.2">
      <c r="Q20455" s="92" t="s">
        <v>50</v>
      </c>
      <c r="BF20455" s="101" t="s">
        <v>58</v>
      </c>
      <c r="BK20455" s="98" t="s">
        <v>70</v>
      </c>
    </row>
    <row r="20456" spans="17:63" ht="29.25" customHeight="1" x14ac:dyDescent="0.2">
      <c r="Q20456" s="92" t="s">
        <v>50</v>
      </c>
      <c r="BF20456" s="101" t="s">
        <v>58</v>
      </c>
      <c r="BK20456" s="98" t="s">
        <v>70</v>
      </c>
    </row>
    <row r="20457" spans="17:63" ht="29.25" customHeight="1" x14ac:dyDescent="0.2">
      <c r="Q20457" s="92" t="s">
        <v>50</v>
      </c>
      <c r="BF20457" s="101" t="s">
        <v>58</v>
      </c>
      <c r="BK20457" s="98" t="s">
        <v>70</v>
      </c>
    </row>
    <row r="20458" spans="17:63" ht="29.25" customHeight="1" x14ac:dyDescent="0.2">
      <c r="Q20458" s="92" t="s">
        <v>50</v>
      </c>
      <c r="BF20458" s="101" t="s">
        <v>58</v>
      </c>
      <c r="BK20458" s="98" t="s">
        <v>70</v>
      </c>
    </row>
    <row r="20459" spans="17:63" ht="29.25" customHeight="1" x14ac:dyDescent="0.2">
      <c r="Q20459" s="92" t="s">
        <v>50</v>
      </c>
      <c r="BF20459" s="101" t="s">
        <v>58</v>
      </c>
      <c r="BK20459" s="98" t="s">
        <v>70</v>
      </c>
    </row>
    <row r="20460" spans="17:63" ht="29.25" customHeight="1" x14ac:dyDescent="0.2">
      <c r="Q20460" s="92" t="s">
        <v>50</v>
      </c>
      <c r="BF20460" s="101" t="s">
        <v>58</v>
      </c>
      <c r="BK20460" s="98" t="s">
        <v>70</v>
      </c>
    </row>
    <row r="20461" spans="17:63" ht="29.25" customHeight="1" x14ac:dyDescent="0.2">
      <c r="Q20461" s="92" t="s">
        <v>50</v>
      </c>
      <c r="BF20461" s="101" t="s">
        <v>58</v>
      </c>
      <c r="BK20461" s="98" t="s">
        <v>70</v>
      </c>
    </row>
    <row r="20462" spans="17:63" ht="29.25" customHeight="1" x14ac:dyDescent="0.2">
      <c r="Q20462" s="92" t="s">
        <v>50</v>
      </c>
      <c r="BF20462" s="101" t="s">
        <v>58</v>
      </c>
      <c r="BK20462" s="98" t="s">
        <v>70</v>
      </c>
    </row>
    <row r="20463" spans="17:63" ht="29.25" customHeight="1" x14ac:dyDescent="0.2">
      <c r="Q20463" s="92" t="s">
        <v>50</v>
      </c>
      <c r="BF20463" s="101" t="s">
        <v>58</v>
      </c>
      <c r="BK20463" s="98" t="s">
        <v>70</v>
      </c>
    </row>
    <row r="20464" spans="17:63" ht="29.25" customHeight="1" x14ac:dyDescent="0.2">
      <c r="Q20464" s="92" t="s">
        <v>50</v>
      </c>
      <c r="BF20464" s="101" t="s">
        <v>58</v>
      </c>
      <c r="BK20464" s="98" t="s">
        <v>70</v>
      </c>
    </row>
    <row r="20465" spans="17:63" ht="29.25" customHeight="1" x14ac:dyDescent="0.2">
      <c r="Q20465" s="92" t="s">
        <v>50</v>
      </c>
      <c r="BF20465" s="101" t="s">
        <v>58</v>
      </c>
      <c r="BK20465" s="98" t="s">
        <v>70</v>
      </c>
    </row>
    <row r="20466" spans="17:63" ht="29.25" customHeight="1" x14ac:dyDescent="0.2">
      <c r="Q20466" s="92" t="s">
        <v>50</v>
      </c>
      <c r="BF20466" s="101" t="s">
        <v>58</v>
      </c>
      <c r="BK20466" s="98" t="s">
        <v>70</v>
      </c>
    </row>
    <row r="20467" spans="17:63" ht="29.25" customHeight="1" x14ac:dyDescent="0.2">
      <c r="Q20467" s="92" t="s">
        <v>50</v>
      </c>
      <c r="BF20467" s="101" t="s">
        <v>58</v>
      </c>
      <c r="BK20467" s="98" t="s">
        <v>70</v>
      </c>
    </row>
    <row r="20468" spans="17:63" ht="29.25" customHeight="1" x14ac:dyDescent="0.2">
      <c r="Q20468" s="92" t="s">
        <v>50</v>
      </c>
      <c r="BF20468" s="101" t="s">
        <v>58</v>
      </c>
      <c r="BK20468" s="98" t="s">
        <v>70</v>
      </c>
    </row>
    <row r="20469" spans="17:63" ht="29.25" customHeight="1" x14ac:dyDescent="0.2">
      <c r="Q20469" s="92" t="s">
        <v>50</v>
      </c>
      <c r="BF20469" s="101" t="s">
        <v>58</v>
      </c>
      <c r="BK20469" s="98" t="s">
        <v>70</v>
      </c>
    </row>
    <row r="20470" spans="17:63" ht="29.25" customHeight="1" x14ac:dyDescent="0.2">
      <c r="Q20470" s="92" t="s">
        <v>50</v>
      </c>
      <c r="BF20470" s="101" t="s">
        <v>58</v>
      </c>
      <c r="BK20470" s="98" t="s">
        <v>70</v>
      </c>
    </row>
    <row r="20471" spans="17:63" ht="29.25" customHeight="1" x14ac:dyDescent="0.2">
      <c r="Q20471" s="92" t="s">
        <v>50</v>
      </c>
      <c r="BF20471" s="101" t="s">
        <v>58</v>
      </c>
      <c r="BK20471" s="98" t="s">
        <v>70</v>
      </c>
    </row>
    <row r="20472" spans="17:63" ht="29.25" customHeight="1" x14ac:dyDescent="0.2">
      <c r="Q20472" s="92" t="s">
        <v>50</v>
      </c>
      <c r="BF20472" s="101" t="s">
        <v>58</v>
      </c>
      <c r="BK20472" s="98" t="s">
        <v>70</v>
      </c>
    </row>
    <row r="20473" spans="17:63" ht="29.25" customHeight="1" x14ac:dyDescent="0.2">
      <c r="Q20473" s="92" t="s">
        <v>50</v>
      </c>
      <c r="BF20473" s="101" t="s">
        <v>58</v>
      </c>
      <c r="BK20473" s="98" t="s">
        <v>70</v>
      </c>
    </row>
    <row r="20474" spans="17:63" ht="29.25" customHeight="1" x14ac:dyDescent="0.2">
      <c r="Q20474" s="92" t="s">
        <v>50</v>
      </c>
      <c r="BF20474" s="101" t="s">
        <v>58</v>
      </c>
      <c r="BK20474" s="98" t="s">
        <v>70</v>
      </c>
    </row>
    <row r="20475" spans="17:63" ht="29.25" customHeight="1" x14ac:dyDescent="0.2">
      <c r="Q20475" s="92" t="s">
        <v>50</v>
      </c>
      <c r="BF20475" s="101" t="s">
        <v>58</v>
      </c>
      <c r="BK20475" s="98" t="s">
        <v>70</v>
      </c>
    </row>
    <row r="20476" spans="17:63" ht="29.25" customHeight="1" x14ac:dyDescent="0.2">
      <c r="Q20476" s="92" t="s">
        <v>50</v>
      </c>
      <c r="BF20476" s="101" t="s">
        <v>58</v>
      </c>
      <c r="BK20476" s="98" t="s">
        <v>70</v>
      </c>
    </row>
    <row r="20477" spans="17:63" ht="29.25" customHeight="1" x14ac:dyDescent="0.2">
      <c r="Q20477" s="92" t="s">
        <v>50</v>
      </c>
      <c r="BF20477" s="101" t="s">
        <v>58</v>
      </c>
      <c r="BK20477" s="98" t="s">
        <v>70</v>
      </c>
    </row>
    <row r="20478" spans="17:63" ht="29.25" customHeight="1" x14ac:dyDescent="0.2">
      <c r="Q20478" s="92" t="s">
        <v>50</v>
      </c>
      <c r="BF20478" s="101" t="s">
        <v>58</v>
      </c>
      <c r="BK20478" s="98" t="s">
        <v>70</v>
      </c>
    </row>
    <row r="20479" spans="17:63" ht="29.25" customHeight="1" x14ac:dyDescent="0.2">
      <c r="Q20479" s="92" t="s">
        <v>50</v>
      </c>
      <c r="BF20479" s="101" t="s">
        <v>58</v>
      </c>
      <c r="BK20479" s="98" t="s">
        <v>70</v>
      </c>
    </row>
    <row r="20480" spans="17:63" ht="29.25" customHeight="1" x14ac:dyDescent="0.2">
      <c r="Q20480" s="92" t="s">
        <v>50</v>
      </c>
      <c r="BF20480" s="101" t="s">
        <v>58</v>
      </c>
      <c r="BK20480" s="98" t="s">
        <v>70</v>
      </c>
    </row>
    <row r="20481" spans="17:63" ht="29.25" customHeight="1" x14ac:dyDescent="0.2">
      <c r="Q20481" s="92" t="s">
        <v>50</v>
      </c>
      <c r="BF20481" s="101" t="s">
        <v>58</v>
      </c>
      <c r="BK20481" s="98" t="s">
        <v>70</v>
      </c>
    </row>
    <row r="20482" spans="17:63" ht="29.25" customHeight="1" x14ac:dyDescent="0.2">
      <c r="Q20482" s="92" t="s">
        <v>50</v>
      </c>
      <c r="BF20482" s="101" t="s">
        <v>58</v>
      </c>
      <c r="BK20482" s="98" t="s">
        <v>70</v>
      </c>
    </row>
    <row r="20483" spans="17:63" ht="29.25" customHeight="1" x14ac:dyDescent="0.2">
      <c r="Q20483" s="92" t="s">
        <v>50</v>
      </c>
      <c r="BF20483" s="101" t="s">
        <v>58</v>
      </c>
      <c r="BK20483" s="98" t="s">
        <v>70</v>
      </c>
    </row>
    <row r="20484" spans="17:63" ht="29.25" customHeight="1" x14ac:dyDescent="0.2">
      <c r="Q20484" s="92" t="s">
        <v>50</v>
      </c>
      <c r="BF20484" s="101" t="s">
        <v>58</v>
      </c>
      <c r="BK20484" s="98" t="s">
        <v>70</v>
      </c>
    </row>
    <row r="20485" spans="17:63" ht="29.25" customHeight="1" x14ac:dyDescent="0.2">
      <c r="Q20485" s="92" t="s">
        <v>50</v>
      </c>
      <c r="BF20485" s="101" t="s">
        <v>58</v>
      </c>
      <c r="BK20485" s="98" t="s">
        <v>70</v>
      </c>
    </row>
    <row r="20486" spans="17:63" ht="29.25" customHeight="1" x14ac:dyDescent="0.2">
      <c r="Q20486" s="92" t="s">
        <v>50</v>
      </c>
      <c r="BF20486" s="101" t="s">
        <v>58</v>
      </c>
      <c r="BK20486" s="98" t="s">
        <v>70</v>
      </c>
    </row>
    <row r="20487" spans="17:63" ht="29.25" customHeight="1" x14ac:dyDescent="0.2">
      <c r="Q20487" s="92" t="s">
        <v>50</v>
      </c>
      <c r="BF20487" s="101" t="s">
        <v>58</v>
      </c>
      <c r="BK20487" s="98" t="s">
        <v>70</v>
      </c>
    </row>
    <row r="20488" spans="17:63" ht="29.25" customHeight="1" x14ac:dyDescent="0.2">
      <c r="Q20488" s="92" t="s">
        <v>50</v>
      </c>
      <c r="BF20488" s="101" t="s">
        <v>58</v>
      </c>
      <c r="BK20488" s="98" t="s">
        <v>70</v>
      </c>
    </row>
    <row r="20489" spans="17:63" ht="29.25" customHeight="1" x14ac:dyDescent="0.2">
      <c r="Q20489" s="92" t="s">
        <v>50</v>
      </c>
      <c r="BF20489" s="101" t="s">
        <v>58</v>
      </c>
      <c r="BK20489" s="98" t="s">
        <v>70</v>
      </c>
    </row>
    <row r="20490" spans="17:63" ht="29.25" customHeight="1" x14ac:dyDescent="0.2">
      <c r="Q20490" s="92" t="s">
        <v>50</v>
      </c>
      <c r="BF20490" s="101" t="s">
        <v>58</v>
      </c>
      <c r="BK20490" s="98" t="s">
        <v>70</v>
      </c>
    </row>
    <row r="20491" spans="17:63" ht="29.25" customHeight="1" x14ac:dyDescent="0.2">
      <c r="Q20491" s="92" t="s">
        <v>50</v>
      </c>
      <c r="BF20491" s="101" t="s">
        <v>58</v>
      </c>
      <c r="BK20491" s="98" t="s">
        <v>70</v>
      </c>
    </row>
    <row r="20492" spans="17:63" ht="29.25" customHeight="1" x14ac:dyDescent="0.2">
      <c r="Q20492" s="92" t="s">
        <v>50</v>
      </c>
      <c r="BF20492" s="101" t="s">
        <v>58</v>
      </c>
      <c r="BK20492" s="98" t="s">
        <v>70</v>
      </c>
    </row>
    <row r="20493" spans="17:63" ht="29.25" customHeight="1" x14ac:dyDescent="0.2">
      <c r="Q20493" s="92" t="s">
        <v>50</v>
      </c>
      <c r="BF20493" s="101" t="s">
        <v>58</v>
      </c>
      <c r="BK20493" s="98" t="s">
        <v>70</v>
      </c>
    </row>
    <row r="20494" spans="17:63" ht="29.25" customHeight="1" x14ac:dyDescent="0.2">
      <c r="Q20494" s="92" t="s">
        <v>50</v>
      </c>
      <c r="BF20494" s="101" t="s">
        <v>58</v>
      </c>
      <c r="BK20494" s="98" t="s">
        <v>70</v>
      </c>
    </row>
    <row r="20495" spans="17:63" ht="29.25" customHeight="1" x14ac:dyDescent="0.2">
      <c r="Q20495" s="92" t="s">
        <v>50</v>
      </c>
      <c r="BF20495" s="101" t="s">
        <v>58</v>
      </c>
      <c r="BK20495" s="98" t="s">
        <v>70</v>
      </c>
    </row>
    <row r="20496" spans="17:63" ht="29.25" customHeight="1" x14ac:dyDescent="0.2">
      <c r="Q20496" s="92" t="s">
        <v>50</v>
      </c>
      <c r="BF20496" s="101" t="s">
        <v>58</v>
      </c>
      <c r="BK20496" s="98" t="s">
        <v>70</v>
      </c>
    </row>
    <row r="20497" spans="17:63" ht="29.25" customHeight="1" x14ac:dyDescent="0.2">
      <c r="Q20497" s="92" t="s">
        <v>50</v>
      </c>
      <c r="BF20497" s="101" t="s">
        <v>58</v>
      </c>
      <c r="BK20497" s="98" t="s">
        <v>70</v>
      </c>
    </row>
    <row r="20498" spans="17:63" ht="29.25" customHeight="1" x14ac:dyDescent="0.2">
      <c r="Q20498" s="92" t="s">
        <v>50</v>
      </c>
      <c r="BF20498" s="101" t="s">
        <v>58</v>
      </c>
      <c r="BK20498" s="98" t="s">
        <v>70</v>
      </c>
    </row>
    <row r="20499" spans="17:63" ht="29.25" customHeight="1" x14ac:dyDescent="0.2">
      <c r="Q20499" s="92" t="s">
        <v>50</v>
      </c>
      <c r="BF20499" s="101" t="s">
        <v>58</v>
      </c>
      <c r="BK20499" s="98" t="s">
        <v>70</v>
      </c>
    </row>
    <row r="20500" spans="17:63" ht="29.25" customHeight="1" x14ac:dyDescent="0.2">
      <c r="Q20500" s="92" t="s">
        <v>50</v>
      </c>
      <c r="BF20500" s="101" t="s">
        <v>58</v>
      </c>
      <c r="BK20500" s="98" t="s">
        <v>70</v>
      </c>
    </row>
    <row r="20501" spans="17:63" ht="29.25" customHeight="1" x14ac:dyDescent="0.2">
      <c r="Q20501" s="92" t="s">
        <v>50</v>
      </c>
      <c r="BF20501" s="101" t="s">
        <v>58</v>
      </c>
      <c r="BK20501" s="98" t="s">
        <v>70</v>
      </c>
    </row>
    <row r="20502" spans="17:63" ht="29.25" customHeight="1" x14ac:dyDescent="0.2">
      <c r="Q20502" s="92" t="s">
        <v>50</v>
      </c>
      <c r="BF20502" s="101" t="s">
        <v>58</v>
      </c>
      <c r="BK20502" s="98" t="s">
        <v>70</v>
      </c>
    </row>
    <row r="20503" spans="17:63" ht="29.25" customHeight="1" x14ac:dyDescent="0.2">
      <c r="Q20503" s="92" t="s">
        <v>50</v>
      </c>
      <c r="BF20503" s="101" t="s">
        <v>58</v>
      </c>
      <c r="BK20503" s="98" t="s">
        <v>70</v>
      </c>
    </row>
    <row r="20504" spans="17:63" ht="29.25" customHeight="1" x14ac:dyDescent="0.2">
      <c r="Q20504" s="92" t="s">
        <v>50</v>
      </c>
      <c r="BF20504" s="101" t="s">
        <v>58</v>
      </c>
      <c r="BK20504" s="98" t="s">
        <v>70</v>
      </c>
    </row>
    <row r="20505" spans="17:63" ht="29.25" customHeight="1" x14ac:dyDescent="0.2">
      <c r="Q20505" s="92" t="s">
        <v>50</v>
      </c>
      <c r="BF20505" s="101" t="s">
        <v>58</v>
      </c>
      <c r="BK20505" s="98" t="s">
        <v>70</v>
      </c>
    </row>
    <row r="20506" spans="17:63" ht="29.25" customHeight="1" x14ac:dyDescent="0.2">
      <c r="Q20506" s="92" t="s">
        <v>50</v>
      </c>
      <c r="BF20506" s="101" t="s">
        <v>58</v>
      </c>
      <c r="BK20506" s="98" t="s">
        <v>70</v>
      </c>
    </row>
    <row r="20507" spans="17:63" ht="29.25" customHeight="1" x14ac:dyDescent="0.2">
      <c r="Q20507" s="92" t="s">
        <v>50</v>
      </c>
      <c r="BF20507" s="101" t="s">
        <v>58</v>
      </c>
      <c r="BK20507" s="98" t="s">
        <v>70</v>
      </c>
    </row>
    <row r="20508" spans="17:63" ht="29.25" customHeight="1" x14ac:dyDescent="0.2">
      <c r="Q20508" s="92" t="s">
        <v>50</v>
      </c>
      <c r="BF20508" s="101" t="s">
        <v>58</v>
      </c>
      <c r="BK20508" s="98" t="s">
        <v>70</v>
      </c>
    </row>
    <row r="20509" spans="17:63" ht="29.25" customHeight="1" x14ac:dyDescent="0.2">
      <c r="Q20509" s="92" t="s">
        <v>50</v>
      </c>
      <c r="BF20509" s="101" t="s">
        <v>58</v>
      </c>
      <c r="BK20509" s="98" t="s">
        <v>70</v>
      </c>
    </row>
    <row r="20510" spans="17:63" ht="29.25" customHeight="1" x14ac:dyDescent="0.2">
      <c r="Q20510" s="92" t="s">
        <v>50</v>
      </c>
      <c r="BF20510" s="101" t="s">
        <v>58</v>
      </c>
      <c r="BK20510" s="98" t="s">
        <v>70</v>
      </c>
    </row>
    <row r="20511" spans="17:63" ht="29.25" customHeight="1" x14ac:dyDescent="0.2">
      <c r="Q20511" s="92" t="s">
        <v>50</v>
      </c>
      <c r="BF20511" s="101" t="s">
        <v>58</v>
      </c>
      <c r="BK20511" s="98" t="s">
        <v>70</v>
      </c>
    </row>
    <row r="20512" spans="17:63" ht="29.25" customHeight="1" x14ac:dyDescent="0.2">
      <c r="Q20512" s="92" t="s">
        <v>50</v>
      </c>
      <c r="BF20512" s="101" t="s">
        <v>58</v>
      </c>
      <c r="BK20512" s="98" t="s">
        <v>70</v>
      </c>
    </row>
    <row r="20513" spans="17:63" ht="29.25" customHeight="1" x14ac:dyDescent="0.2">
      <c r="Q20513" s="92" t="s">
        <v>50</v>
      </c>
      <c r="BF20513" s="101" t="s">
        <v>58</v>
      </c>
      <c r="BK20513" s="98" t="s">
        <v>70</v>
      </c>
    </row>
    <row r="20514" spans="17:63" ht="29.25" customHeight="1" x14ac:dyDescent="0.2">
      <c r="Q20514" s="92" t="s">
        <v>50</v>
      </c>
      <c r="BF20514" s="101" t="s">
        <v>58</v>
      </c>
      <c r="BK20514" s="98" t="s">
        <v>70</v>
      </c>
    </row>
    <row r="20515" spans="17:63" ht="29.25" customHeight="1" x14ac:dyDescent="0.2">
      <c r="Q20515" s="92" t="s">
        <v>50</v>
      </c>
      <c r="BF20515" s="101" t="s">
        <v>58</v>
      </c>
      <c r="BK20515" s="98" t="s">
        <v>70</v>
      </c>
    </row>
    <row r="20516" spans="17:63" ht="29.25" customHeight="1" x14ac:dyDescent="0.2">
      <c r="Q20516" s="92" t="s">
        <v>50</v>
      </c>
      <c r="BF20516" s="101" t="s">
        <v>58</v>
      </c>
      <c r="BK20516" s="98" t="s">
        <v>70</v>
      </c>
    </row>
    <row r="20517" spans="17:63" ht="29.25" customHeight="1" x14ac:dyDescent="0.2">
      <c r="Q20517" s="92" t="s">
        <v>50</v>
      </c>
      <c r="BF20517" s="101" t="s">
        <v>58</v>
      </c>
      <c r="BK20517" s="98" t="s">
        <v>70</v>
      </c>
    </row>
    <row r="20518" spans="17:63" ht="29.25" customHeight="1" x14ac:dyDescent="0.2">
      <c r="Q20518" s="92" t="s">
        <v>50</v>
      </c>
      <c r="BF20518" s="101" t="s">
        <v>58</v>
      </c>
      <c r="BK20518" s="98" t="s">
        <v>70</v>
      </c>
    </row>
    <row r="20519" spans="17:63" ht="29.25" customHeight="1" x14ac:dyDescent="0.2">
      <c r="Q20519" s="92" t="s">
        <v>50</v>
      </c>
      <c r="BF20519" s="101" t="s">
        <v>58</v>
      </c>
      <c r="BK20519" s="98" t="s">
        <v>70</v>
      </c>
    </row>
    <row r="20520" spans="17:63" ht="29.25" customHeight="1" x14ac:dyDescent="0.2">
      <c r="Q20520" s="92" t="s">
        <v>50</v>
      </c>
      <c r="BF20520" s="101" t="s">
        <v>58</v>
      </c>
      <c r="BK20520" s="98" t="s">
        <v>70</v>
      </c>
    </row>
    <row r="20521" spans="17:63" ht="29.25" customHeight="1" x14ac:dyDescent="0.2">
      <c r="Q20521" s="92" t="s">
        <v>50</v>
      </c>
      <c r="BF20521" s="101" t="s">
        <v>58</v>
      </c>
      <c r="BK20521" s="98" t="s">
        <v>70</v>
      </c>
    </row>
    <row r="20522" spans="17:63" ht="29.25" customHeight="1" x14ac:dyDescent="0.2">
      <c r="Q20522" s="92" t="s">
        <v>50</v>
      </c>
      <c r="BF20522" s="101" t="s">
        <v>58</v>
      </c>
      <c r="BK20522" s="98" t="s">
        <v>70</v>
      </c>
    </row>
    <row r="20523" spans="17:63" ht="29.25" customHeight="1" x14ac:dyDescent="0.2">
      <c r="Q20523" s="92" t="s">
        <v>50</v>
      </c>
      <c r="BF20523" s="101" t="s">
        <v>58</v>
      </c>
      <c r="BK20523" s="98" t="s">
        <v>70</v>
      </c>
    </row>
    <row r="20524" spans="17:63" ht="29.25" customHeight="1" x14ac:dyDescent="0.2">
      <c r="Q20524" s="92" t="s">
        <v>50</v>
      </c>
      <c r="BF20524" s="101" t="s">
        <v>58</v>
      </c>
      <c r="BK20524" s="98" t="s">
        <v>70</v>
      </c>
    </row>
    <row r="20525" spans="17:63" ht="29.25" customHeight="1" x14ac:dyDescent="0.2">
      <c r="Q20525" s="92" t="s">
        <v>50</v>
      </c>
      <c r="BF20525" s="101" t="s">
        <v>58</v>
      </c>
      <c r="BK20525" s="98" t="s">
        <v>70</v>
      </c>
    </row>
    <row r="20526" spans="17:63" ht="29.25" customHeight="1" x14ac:dyDescent="0.2">
      <c r="Q20526" s="92" t="s">
        <v>50</v>
      </c>
      <c r="BF20526" s="101" t="s">
        <v>58</v>
      </c>
      <c r="BK20526" s="98" t="s">
        <v>70</v>
      </c>
    </row>
    <row r="20527" spans="17:63" ht="29.25" customHeight="1" x14ac:dyDescent="0.2">
      <c r="Q20527" s="92" t="s">
        <v>50</v>
      </c>
      <c r="BF20527" s="101" t="s">
        <v>58</v>
      </c>
      <c r="BK20527" s="98" t="s">
        <v>70</v>
      </c>
    </row>
    <row r="20528" spans="17:63" ht="29.25" customHeight="1" x14ac:dyDescent="0.2">
      <c r="Q20528" s="92" t="s">
        <v>50</v>
      </c>
      <c r="BF20528" s="101" t="s">
        <v>58</v>
      </c>
      <c r="BK20528" s="98" t="s">
        <v>70</v>
      </c>
    </row>
    <row r="20529" spans="17:63" ht="29.25" customHeight="1" x14ac:dyDescent="0.2">
      <c r="Q20529" s="92" t="s">
        <v>50</v>
      </c>
      <c r="BF20529" s="101" t="s">
        <v>58</v>
      </c>
      <c r="BK20529" s="98" t="s">
        <v>70</v>
      </c>
    </row>
    <row r="20530" spans="17:63" ht="29.25" customHeight="1" x14ac:dyDescent="0.2">
      <c r="Q20530" s="92" t="s">
        <v>50</v>
      </c>
      <c r="BF20530" s="101" t="s">
        <v>58</v>
      </c>
      <c r="BK20530" s="98" t="s">
        <v>70</v>
      </c>
    </row>
    <row r="20531" spans="17:63" ht="29.25" customHeight="1" x14ac:dyDescent="0.2">
      <c r="Q20531" s="92" t="s">
        <v>50</v>
      </c>
      <c r="BF20531" s="101" t="s">
        <v>58</v>
      </c>
      <c r="BK20531" s="98" t="s">
        <v>70</v>
      </c>
    </row>
    <row r="20532" spans="17:63" ht="29.25" customHeight="1" x14ac:dyDescent="0.2">
      <c r="Q20532" s="92" t="s">
        <v>50</v>
      </c>
      <c r="BF20532" s="101" t="s">
        <v>58</v>
      </c>
      <c r="BK20532" s="98" t="s">
        <v>70</v>
      </c>
    </row>
    <row r="20533" spans="17:63" ht="29.25" customHeight="1" x14ac:dyDescent="0.2">
      <c r="Q20533" s="92" t="s">
        <v>50</v>
      </c>
      <c r="BF20533" s="101" t="s">
        <v>58</v>
      </c>
      <c r="BK20533" s="98" t="s">
        <v>70</v>
      </c>
    </row>
    <row r="20534" spans="17:63" ht="29.25" customHeight="1" x14ac:dyDescent="0.2">
      <c r="Q20534" s="92" t="s">
        <v>50</v>
      </c>
      <c r="BF20534" s="101" t="s">
        <v>58</v>
      </c>
      <c r="BK20534" s="98" t="s">
        <v>70</v>
      </c>
    </row>
    <row r="20535" spans="17:63" ht="29.25" customHeight="1" x14ac:dyDescent="0.2">
      <c r="Q20535" s="92" t="s">
        <v>50</v>
      </c>
      <c r="BF20535" s="101" t="s">
        <v>58</v>
      </c>
      <c r="BK20535" s="98" t="s">
        <v>70</v>
      </c>
    </row>
    <row r="20536" spans="17:63" ht="29.25" customHeight="1" x14ac:dyDescent="0.2">
      <c r="Q20536" s="92" t="s">
        <v>50</v>
      </c>
      <c r="BF20536" s="101" t="s">
        <v>58</v>
      </c>
      <c r="BK20536" s="98" t="s">
        <v>70</v>
      </c>
    </row>
    <row r="20537" spans="17:63" ht="29.25" customHeight="1" x14ac:dyDescent="0.2">
      <c r="Q20537" s="92" t="s">
        <v>50</v>
      </c>
      <c r="BF20537" s="101" t="s">
        <v>58</v>
      </c>
      <c r="BK20537" s="98" t="s">
        <v>70</v>
      </c>
    </row>
    <row r="20538" spans="17:63" ht="29.25" customHeight="1" x14ac:dyDescent="0.2">
      <c r="Q20538" s="92" t="s">
        <v>50</v>
      </c>
      <c r="BF20538" s="101" t="s">
        <v>58</v>
      </c>
      <c r="BK20538" s="98" t="s">
        <v>70</v>
      </c>
    </row>
    <row r="20539" spans="17:63" ht="29.25" customHeight="1" x14ac:dyDescent="0.2">
      <c r="Q20539" s="92" t="s">
        <v>50</v>
      </c>
      <c r="BF20539" s="101" t="s">
        <v>58</v>
      </c>
      <c r="BK20539" s="98" t="s">
        <v>70</v>
      </c>
    </row>
    <row r="20540" spans="17:63" ht="29.25" customHeight="1" x14ac:dyDescent="0.2">
      <c r="Q20540" s="92" t="s">
        <v>50</v>
      </c>
      <c r="BF20540" s="101" t="s">
        <v>58</v>
      </c>
      <c r="BK20540" s="98" t="s">
        <v>70</v>
      </c>
    </row>
    <row r="20541" spans="17:63" ht="29.25" customHeight="1" x14ac:dyDescent="0.2">
      <c r="Q20541" s="92" t="s">
        <v>50</v>
      </c>
      <c r="BF20541" s="101" t="s">
        <v>58</v>
      </c>
      <c r="BK20541" s="98" t="s">
        <v>70</v>
      </c>
    </row>
    <row r="20542" spans="17:63" ht="29.25" customHeight="1" x14ac:dyDescent="0.2">
      <c r="Q20542" s="92" t="s">
        <v>50</v>
      </c>
      <c r="BF20542" s="101" t="s">
        <v>58</v>
      </c>
      <c r="BK20542" s="98" t="s">
        <v>70</v>
      </c>
    </row>
    <row r="20543" spans="17:63" ht="29.25" customHeight="1" x14ac:dyDescent="0.2">
      <c r="Q20543" s="92" t="s">
        <v>50</v>
      </c>
      <c r="BF20543" s="101" t="s">
        <v>58</v>
      </c>
      <c r="BK20543" s="98" t="s">
        <v>70</v>
      </c>
    </row>
    <row r="20544" spans="17:63" ht="29.25" customHeight="1" x14ac:dyDescent="0.2">
      <c r="Q20544" s="92" t="s">
        <v>50</v>
      </c>
      <c r="BF20544" s="101" t="s">
        <v>58</v>
      </c>
      <c r="BK20544" s="98" t="s">
        <v>70</v>
      </c>
    </row>
    <row r="20545" spans="17:63" ht="29.25" customHeight="1" x14ac:dyDescent="0.2">
      <c r="Q20545" s="92" t="s">
        <v>50</v>
      </c>
      <c r="BF20545" s="101" t="s">
        <v>58</v>
      </c>
      <c r="BK20545" s="98" t="s">
        <v>70</v>
      </c>
    </row>
    <row r="20546" spans="17:63" ht="29.25" customHeight="1" x14ac:dyDescent="0.2">
      <c r="Q20546" s="92" t="s">
        <v>50</v>
      </c>
      <c r="BF20546" s="101" t="s">
        <v>58</v>
      </c>
      <c r="BK20546" s="98" t="s">
        <v>70</v>
      </c>
    </row>
    <row r="20547" spans="17:63" ht="29.25" customHeight="1" x14ac:dyDescent="0.2">
      <c r="Q20547" s="92" t="s">
        <v>50</v>
      </c>
      <c r="BF20547" s="101" t="s">
        <v>58</v>
      </c>
      <c r="BK20547" s="98" t="s">
        <v>70</v>
      </c>
    </row>
    <row r="20548" spans="17:63" ht="29.25" customHeight="1" x14ac:dyDescent="0.2">
      <c r="Q20548" s="92" t="s">
        <v>50</v>
      </c>
      <c r="BF20548" s="101" t="s">
        <v>58</v>
      </c>
      <c r="BK20548" s="98" t="s">
        <v>70</v>
      </c>
    </row>
    <row r="20549" spans="17:63" ht="29.25" customHeight="1" x14ac:dyDescent="0.2">
      <c r="Q20549" s="92" t="s">
        <v>50</v>
      </c>
      <c r="BF20549" s="101" t="s">
        <v>58</v>
      </c>
      <c r="BK20549" s="98" t="s">
        <v>70</v>
      </c>
    </row>
    <row r="20550" spans="17:63" ht="29.25" customHeight="1" x14ac:dyDescent="0.2">
      <c r="Q20550" s="92" t="s">
        <v>50</v>
      </c>
      <c r="BF20550" s="101" t="s">
        <v>58</v>
      </c>
      <c r="BK20550" s="98" t="s">
        <v>70</v>
      </c>
    </row>
    <row r="20551" spans="17:63" ht="29.25" customHeight="1" x14ac:dyDescent="0.2">
      <c r="Q20551" s="92" t="s">
        <v>50</v>
      </c>
      <c r="BF20551" s="101" t="s">
        <v>58</v>
      </c>
      <c r="BK20551" s="98" t="s">
        <v>70</v>
      </c>
    </row>
    <row r="20552" spans="17:63" ht="29.25" customHeight="1" x14ac:dyDescent="0.2">
      <c r="Q20552" s="92" t="s">
        <v>50</v>
      </c>
      <c r="BF20552" s="101" t="s">
        <v>58</v>
      </c>
      <c r="BK20552" s="98" t="s">
        <v>70</v>
      </c>
    </row>
    <row r="20553" spans="17:63" ht="29.25" customHeight="1" x14ac:dyDescent="0.2">
      <c r="Q20553" s="92" t="s">
        <v>50</v>
      </c>
      <c r="BF20553" s="101" t="s">
        <v>58</v>
      </c>
      <c r="BK20553" s="98" t="s">
        <v>70</v>
      </c>
    </row>
    <row r="20554" spans="17:63" ht="29.25" customHeight="1" x14ac:dyDescent="0.2">
      <c r="Q20554" s="92" t="s">
        <v>50</v>
      </c>
      <c r="BF20554" s="101" t="s">
        <v>58</v>
      </c>
      <c r="BK20554" s="98" t="s">
        <v>70</v>
      </c>
    </row>
    <row r="20555" spans="17:63" ht="29.25" customHeight="1" x14ac:dyDescent="0.2">
      <c r="Q20555" s="92" t="s">
        <v>50</v>
      </c>
      <c r="BF20555" s="101" t="s">
        <v>58</v>
      </c>
      <c r="BK20555" s="98" t="s">
        <v>70</v>
      </c>
    </row>
    <row r="20556" spans="17:63" ht="29.25" customHeight="1" x14ac:dyDescent="0.2">
      <c r="Q20556" s="92" t="s">
        <v>50</v>
      </c>
      <c r="BF20556" s="101" t="s">
        <v>58</v>
      </c>
      <c r="BK20556" s="98" t="s">
        <v>70</v>
      </c>
    </row>
    <row r="20557" spans="17:63" ht="29.25" customHeight="1" x14ac:dyDescent="0.2">
      <c r="Q20557" s="92" t="s">
        <v>50</v>
      </c>
      <c r="BF20557" s="101" t="s">
        <v>58</v>
      </c>
      <c r="BK20557" s="98" t="s">
        <v>70</v>
      </c>
    </row>
    <row r="20558" spans="17:63" ht="29.25" customHeight="1" x14ac:dyDescent="0.2">
      <c r="Q20558" s="92" t="s">
        <v>50</v>
      </c>
      <c r="BF20558" s="101" t="s">
        <v>58</v>
      </c>
      <c r="BK20558" s="98" t="s">
        <v>70</v>
      </c>
    </row>
    <row r="20559" spans="17:63" ht="29.25" customHeight="1" x14ac:dyDescent="0.2">
      <c r="Q20559" s="92" t="s">
        <v>50</v>
      </c>
      <c r="BF20559" s="101" t="s">
        <v>58</v>
      </c>
      <c r="BK20559" s="98" t="s">
        <v>70</v>
      </c>
    </row>
    <row r="20560" spans="17:63" ht="29.25" customHeight="1" x14ac:dyDescent="0.2">
      <c r="Q20560" s="92" t="s">
        <v>50</v>
      </c>
      <c r="BF20560" s="101" t="s">
        <v>58</v>
      </c>
      <c r="BK20560" s="98" t="s">
        <v>70</v>
      </c>
    </row>
    <row r="20561" spans="17:63" ht="29.25" customHeight="1" x14ac:dyDescent="0.2">
      <c r="Q20561" s="92" t="s">
        <v>50</v>
      </c>
      <c r="BF20561" s="101" t="s">
        <v>58</v>
      </c>
      <c r="BK20561" s="98" t="s">
        <v>70</v>
      </c>
    </row>
    <row r="20562" spans="17:63" ht="29.25" customHeight="1" x14ac:dyDescent="0.2">
      <c r="Q20562" s="92" t="s">
        <v>50</v>
      </c>
      <c r="BF20562" s="101" t="s">
        <v>58</v>
      </c>
      <c r="BK20562" s="98" t="s">
        <v>70</v>
      </c>
    </row>
    <row r="20563" spans="17:63" ht="29.25" customHeight="1" x14ac:dyDescent="0.2">
      <c r="Q20563" s="92" t="s">
        <v>50</v>
      </c>
      <c r="BF20563" s="101" t="s">
        <v>58</v>
      </c>
      <c r="BK20563" s="98" t="s">
        <v>70</v>
      </c>
    </row>
    <row r="20564" spans="17:63" ht="29.25" customHeight="1" x14ac:dyDescent="0.2">
      <c r="Q20564" s="92" t="s">
        <v>50</v>
      </c>
      <c r="BF20564" s="101" t="s">
        <v>58</v>
      </c>
      <c r="BK20564" s="98" t="s">
        <v>70</v>
      </c>
    </row>
    <row r="20565" spans="17:63" ht="29.25" customHeight="1" x14ac:dyDescent="0.2">
      <c r="Q20565" s="92" t="s">
        <v>50</v>
      </c>
      <c r="BF20565" s="101" t="s">
        <v>58</v>
      </c>
      <c r="BK20565" s="98" t="s">
        <v>70</v>
      </c>
    </row>
    <row r="20566" spans="17:63" ht="29.25" customHeight="1" x14ac:dyDescent="0.2">
      <c r="Q20566" s="92" t="s">
        <v>50</v>
      </c>
      <c r="BF20566" s="101" t="s">
        <v>58</v>
      </c>
      <c r="BK20566" s="98" t="s">
        <v>70</v>
      </c>
    </row>
    <row r="20567" spans="17:63" ht="29.25" customHeight="1" x14ac:dyDescent="0.2">
      <c r="Q20567" s="92" t="s">
        <v>50</v>
      </c>
      <c r="BF20567" s="101" t="s">
        <v>58</v>
      </c>
      <c r="BK20567" s="98" t="s">
        <v>70</v>
      </c>
    </row>
    <row r="20568" spans="17:63" ht="29.25" customHeight="1" x14ac:dyDescent="0.2">
      <c r="Q20568" s="92" t="s">
        <v>50</v>
      </c>
      <c r="BF20568" s="101" t="s">
        <v>58</v>
      </c>
      <c r="BK20568" s="98" t="s">
        <v>70</v>
      </c>
    </row>
    <row r="20569" spans="17:63" ht="29.25" customHeight="1" x14ac:dyDescent="0.2">
      <c r="Q20569" s="92" t="s">
        <v>50</v>
      </c>
      <c r="BF20569" s="101" t="s">
        <v>58</v>
      </c>
      <c r="BK20569" s="98" t="s">
        <v>70</v>
      </c>
    </row>
    <row r="20570" spans="17:63" ht="29.25" customHeight="1" x14ac:dyDescent="0.2">
      <c r="Q20570" s="92" t="s">
        <v>50</v>
      </c>
      <c r="BF20570" s="101" t="s">
        <v>58</v>
      </c>
      <c r="BK20570" s="98" t="s">
        <v>70</v>
      </c>
    </row>
    <row r="20571" spans="17:63" ht="29.25" customHeight="1" x14ac:dyDescent="0.2">
      <c r="Q20571" s="92" t="s">
        <v>50</v>
      </c>
      <c r="BF20571" s="101" t="s">
        <v>58</v>
      </c>
      <c r="BK20571" s="98" t="s">
        <v>70</v>
      </c>
    </row>
    <row r="20572" spans="17:63" ht="29.25" customHeight="1" x14ac:dyDescent="0.2">
      <c r="Q20572" s="92" t="s">
        <v>50</v>
      </c>
      <c r="BF20572" s="101" t="s">
        <v>58</v>
      </c>
      <c r="BK20572" s="98" t="s">
        <v>70</v>
      </c>
    </row>
    <row r="20573" spans="17:63" ht="29.25" customHeight="1" x14ac:dyDescent="0.2">
      <c r="Q20573" s="92" t="s">
        <v>50</v>
      </c>
      <c r="BF20573" s="101" t="s">
        <v>58</v>
      </c>
      <c r="BK20573" s="98" t="s">
        <v>70</v>
      </c>
    </row>
    <row r="20574" spans="17:63" ht="29.25" customHeight="1" x14ac:dyDescent="0.2">
      <c r="Q20574" s="92" t="s">
        <v>50</v>
      </c>
      <c r="BF20574" s="101" t="s">
        <v>58</v>
      </c>
      <c r="BK20574" s="98" t="s">
        <v>70</v>
      </c>
    </row>
    <row r="20575" spans="17:63" ht="29.25" customHeight="1" x14ac:dyDescent="0.2">
      <c r="Q20575" s="92" t="s">
        <v>50</v>
      </c>
      <c r="BF20575" s="101" t="s">
        <v>58</v>
      </c>
      <c r="BK20575" s="98" t="s">
        <v>70</v>
      </c>
    </row>
    <row r="20576" spans="17:63" ht="29.25" customHeight="1" x14ac:dyDescent="0.2">
      <c r="Q20576" s="92" t="s">
        <v>50</v>
      </c>
      <c r="BF20576" s="101" t="s">
        <v>58</v>
      </c>
      <c r="BK20576" s="98" t="s">
        <v>70</v>
      </c>
    </row>
    <row r="20577" spans="17:63" ht="29.25" customHeight="1" x14ac:dyDescent="0.2">
      <c r="Q20577" s="92" t="s">
        <v>50</v>
      </c>
      <c r="BF20577" s="101" t="s">
        <v>58</v>
      </c>
      <c r="BK20577" s="98" t="s">
        <v>70</v>
      </c>
    </row>
    <row r="20578" spans="17:63" ht="29.25" customHeight="1" x14ac:dyDescent="0.2">
      <c r="Q20578" s="92" t="s">
        <v>50</v>
      </c>
      <c r="BF20578" s="101" t="s">
        <v>58</v>
      </c>
      <c r="BK20578" s="98" t="s">
        <v>70</v>
      </c>
    </row>
    <row r="20579" spans="17:63" ht="29.25" customHeight="1" x14ac:dyDescent="0.2">
      <c r="Q20579" s="92" t="s">
        <v>50</v>
      </c>
      <c r="BF20579" s="101" t="s">
        <v>58</v>
      </c>
      <c r="BK20579" s="98" t="s">
        <v>70</v>
      </c>
    </row>
    <row r="20580" spans="17:63" ht="29.25" customHeight="1" x14ac:dyDescent="0.2">
      <c r="Q20580" s="92" t="s">
        <v>50</v>
      </c>
      <c r="BF20580" s="101" t="s">
        <v>58</v>
      </c>
      <c r="BK20580" s="98" t="s">
        <v>70</v>
      </c>
    </row>
    <row r="20581" spans="17:63" ht="29.25" customHeight="1" x14ac:dyDescent="0.2">
      <c r="Q20581" s="92" t="s">
        <v>50</v>
      </c>
      <c r="BF20581" s="101" t="s">
        <v>58</v>
      </c>
      <c r="BK20581" s="98" t="s">
        <v>70</v>
      </c>
    </row>
    <row r="20582" spans="17:63" ht="29.25" customHeight="1" x14ac:dyDescent="0.2">
      <c r="Q20582" s="92" t="s">
        <v>50</v>
      </c>
      <c r="BF20582" s="101" t="s">
        <v>58</v>
      </c>
      <c r="BK20582" s="98" t="s">
        <v>70</v>
      </c>
    </row>
    <row r="20583" spans="17:63" ht="29.25" customHeight="1" x14ac:dyDescent="0.2">
      <c r="Q20583" s="92" t="s">
        <v>50</v>
      </c>
      <c r="BF20583" s="101" t="s">
        <v>58</v>
      </c>
      <c r="BK20583" s="98" t="s">
        <v>70</v>
      </c>
    </row>
    <row r="20584" spans="17:63" ht="29.25" customHeight="1" x14ac:dyDescent="0.2">
      <c r="Q20584" s="92" t="s">
        <v>50</v>
      </c>
      <c r="BF20584" s="101" t="s">
        <v>58</v>
      </c>
      <c r="BK20584" s="98" t="s">
        <v>70</v>
      </c>
    </row>
    <row r="20585" spans="17:63" ht="29.25" customHeight="1" x14ac:dyDescent="0.2">
      <c r="Q20585" s="92" t="s">
        <v>50</v>
      </c>
      <c r="BF20585" s="101" t="s">
        <v>58</v>
      </c>
      <c r="BK20585" s="98" t="s">
        <v>70</v>
      </c>
    </row>
    <row r="20586" spans="17:63" ht="29.25" customHeight="1" x14ac:dyDescent="0.2">
      <c r="Q20586" s="92" t="s">
        <v>50</v>
      </c>
      <c r="BF20586" s="101" t="s">
        <v>58</v>
      </c>
      <c r="BK20586" s="98" t="s">
        <v>70</v>
      </c>
    </row>
    <row r="20587" spans="17:63" ht="29.25" customHeight="1" x14ac:dyDescent="0.2">
      <c r="Q20587" s="92" t="s">
        <v>50</v>
      </c>
      <c r="BF20587" s="101" t="s">
        <v>58</v>
      </c>
      <c r="BK20587" s="98" t="s">
        <v>70</v>
      </c>
    </row>
    <row r="20588" spans="17:63" ht="29.25" customHeight="1" x14ac:dyDescent="0.2">
      <c r="Q20588" s="92" t="s">
        <v>50</v>
      </c>
      <c r="BF20588" s="101" t="s">
        <v>58</v>
      </c>
      <c r="BK20588" s="98" t="s">
        <v>70</v>
      </c>
    </row>
    <row r="20589" spans="17:63" ht="29.25" customHeight="1" x14ac:dyDescent="0.2">
      <c r="Q20589" s="92" t="s">
        <v>50</v>
      </c>
      <c r="BF20589" s="101" t="s">
        <v>58</v>
      </c>
      <c r="BK20589" s="98" t="s">
        <v>70</v>
      </c>
    </row>
    <row r="20590" spans="17:63" ht="29.25" customHeight="1" x14ac:dyDescent="0.2">
      <c r="Q20590" s="92" t="s">
        <v>50</v>
      </c>
      <c r="BF20590" s="101" t="s">
        <v>58</v>
      </c>
      <c r="BK20590" s="98" t="s">
        <v>70</v>
      </c>
    </row>
    <row r="20591" spans="17:63" ht="29.25" customHeight="1" x14ac:dyDescent="0.2">
      <c r="Q20591" s="92" t="s">
        <v>50</v>
      </c>
      <c r="BF20591" s="101" t="s">
        <v>58</v>
      </c>
      <c r="BK20591" s="98" t="s">
        <v>70</v>
      </c>
    </row>
    <row r="20592" spans="17:63" ht="29.25" customHeight="1" x14ac:dyDescent="0.2">
      <c r="Q20592" s="92" t="s">
        <v>50</v>
      </c>
      <c r="BF20592" s="101" t="s">
        <v>58</v>
      </c>
      <c r="BK20592" s="98" t="s">
        <v>70</v>
      </c>
    </row>
    <row r="20593" spans="17:63" ht="29.25" customHeight="1" x14ac:dyDescent="0.2">
      <c r="Q20593" s="92" t="s">
        <v>50</v>
      </c>
      <c r="BF20593" s="101" t="s">
        <v>58</v>
      </c>
      <c r="BK20593" s="98" t="s">
        <v>70</v>
      </c>
    </row>
    <row r="20594" spans="17:63" ht="29.25" customHeight="1" x14ac:dyDescent="0.2">
      <c r="Q20594" s="92" t="s">
        <v>50</v>
      </c>
      <c r="BF20594" s="101" t="s">
        <v>58</v>
      </c>
      <c r="BK20594" s="98" t="s">
        <v>70</v>
      </c>
    </row>
    <row r="20595" spans="17:63" ht="29.25" customHeight="1" x14ac:dyDescent="0.2">
      <c r="Q20595" s="92" t="s">
        <v>50</v>
      </c>
      <c r="BF20595" s="101" t="s">
        <v>58</v>
      </c>
      <c r="BK20595" s="98" t="s">
        <v>70</v>
      </c>
    </row>
    <row r="20596" spans="17:63" ht="29.25" customHeight="1" x14ac:dyDescent="0.2">
      <c r="Q20596" s="92" t="s">
        <v>50</v>
      </c>
      <c r="BF20596" s="101" t="s">
        <v>58</v>
      </c>
      <c r="BK20596" s="98" t="s">
        <v>70</v>
      </c>
    </row>
    <row r="20597" spans="17:63" ht="29.25" customHeight="1" x14ac:dyDescent="0.2">
      <c r="Q20597" s="92" t="s">
        <v>50</v>
      </c>
      <c r="BF20597" s="101" t="s">
        <v>58</v>
      </c>
      <c r="BK20597" s="98" t="s">
        <v>70</v>
      </c>
    </row>
    <row r="20598" spans="17:63" ht="29.25" customHeight="1" x14ac:dyDescent="0.2">
      <c r="Q20598" s="92" t="s">
        <v>50</v>
      </c>
      <c r="BF20598" s="101" t="s">
        <v>58</v>
      </c>
      <c r="BK20598" s="98" t="s">
        <v>70</v>
      </c>
    </row>
    <row r="20599" spans="17:63" ht="29.25" customHeight="1" x14ac:dyDescent="0.2">
      <c r="Q20599" s="92" t="s">
        <v>50</v>
      </c>
      <c r="BF20599" s="101" t="s">
        <v>58</v>
      </c>
      <c r="BK20599" s="98" t="s">
        <v>70</v>
      </c>
    </row>
    <row r="20600" spans="17:63" ht="29.25" customHeight="1" x14ac:dyDescent="0.2">
      <c r="Q20600" s="92" t="s">
        <v>50</v>
      </c>
      <c r="BF20600" s="101" t="s">
        <v>58</v>
      </c>
      <c r="BK20600" s="98" t="s">
        <v>70</v>
      </c>
    </row>
    <row r="20601" spans="17:63" ht="29.25" customHeight="1" x14ac:dyDescent="0.2">
      <c r="Q20601" s="92" t="s">
        <v>50</v>
      </c>
      <c r="BF20601" s="101" t="s">
        <v>58</v>
      </c>
      <c r="BK20601" s="98" t="s">
        <v>70</v>
      </c>
    </row>
    <row r="20602" spans="17:63" ht="29.25" customHeight="1" x14ac:dyDescent="0.2">
      <c r="Q20602" s="92" t="s">
        <v>50</v>
      </c>
      <c r="BF20602" s="101" t="s">
        <v>58</v>
      </c>
      <c r="BK20602" s="98" t="s">
        <v>70</v>
      </c>
    </row>
    <row r="20603" spans="17:63" ht="29.25" customHeight="1" x14ac:dyDescent="0.2">
      <c r="Q20603" s="92" t="s">
        <v>50</v>
      </c>
      <c r="BF20603" s="101" t="s">
        <v>58</v>
      </c>
      <c r="BK20603" s="98" t="s">
        <v>70</v>
      </c>
    </row>
    <row r="20604" spans="17:63" ht="29.25" customHeight="1" x14ac:dyDescent="0.2">
      <c r="Q20604" s="92" t="s">
        <v>50</v>
      </c>
      <c r="BF20604" s="101" t="s">
        <v>58</v>
      </c>
      <c r="BK20604" s="98" t="s">
        <v>70</v>
      </c>
    </row>
    <row r="20605" spans="17:63" ht="29.25" customHeight="1" x14ac:dyDescent="0.2">
      <c r="Q20605" s="92" t="s">
        <v>50</v>
      </c>
      <c r="BF20605" s="101" t="s">
        <v>58</v>
      </c>
      <c r="BK20605" s="98" t="s">
        <v>70</v>
      </c>
    </row>
    <row r="20606" spans="17:63" ht="29.25" customHeight="1" x14ac:dyDescent="0.2">
      <c r="Q20606" s="92" t="s">
        <v>50</v>
      </c>
      <c r="BF20606" s="101" t="s">
        <v>58</v>
      </c>
      <c r="BK20606" s="98" t="s">
        <v>70</v>
      </c>
    </row>
    <row r="20607" spans="17:63" ht="29.25" customHeight="1" x14ac:dyDescent="0.2">
      <c r="Q20607" s="92" t="s">
        <v>50</v>
      </c>
      <c r="BF20607" s="101" t="s">
        <v>58</v>
      </c>
      <c r="BK20607" s="98" t="s">
        <v>70</v>
      </c>
    </row>
    <row r="20608" spans="17:63" ht="29.25" customHeight="1" x14ac:dyDescent="0.2">
      <c r="Q20608" s="92" t="s">
        <v>50</v>
      </c>
      <c r="BF20608" s="101" t="s">
        <v>58</v>
      </c>
      <c r="BK20608" s="98" t="s">
        <v>70</v>
      </c>
    </row>
    <row r="20609" spans="17:63" ht="29.25" customHeight="1" x14ac:dyDescent="0.2">
      <c r="Q20609" s="92" t="s">
        <v>50</v>
      </c>
      <c r="BF20609" s="101" t="s">
        <v>58</v>
      </c>
      <c r="BK20609" s="98" t="s">
        <v>70</v>
      </c>
    </row>
    <row r="20610" spans="17:63" ht="29.25" customHeight="1" x14ac:dyDescent="0.2">
      <c r="Q20610" s="92" t="s">
        <v>50</v>
      </c>
      <c r="BF20610" s="101" t="s">
        <v>58</v>
      </c>
      <c r="BK20610" s="98" t="s">
        <v>70</v>
      </c>
    </row>
    <row r="20611" spans="17:63" ht="29.25" customHeight="1" x14ac:dyDescent="0.2">
      <c r="Q20611" s="92" t="s">
        <v>50</v>
      </c>
      <c r="BF20611" s="101" t="s">
        <v>58</v>
      </c>
      <c r="BK20611" s="98" t="s">
        <v>70</v>
      </c>
    </row>
    <row r="20612" spans="17:63" ht="29.25" customHeight="1" x14ac:dyDescent="0.2">
      <c r="Q20612" s="92" t="s">
        <v>50</v>
      </c>
      <c r="BF20612" s="101" t="s">
        <v>58</v>
      </c>
      <c r="BK20612" s="98" t="s">
        <v>70</v>
      </c>
    </row>
    <row r="20613" spans="17:63" ht="29.25" customHeight="1" x14ac:dyDescent="0.2">
      <c r="Q20613" s="92" t="s">
        <v>50</v>
      </c>
      <c r="BF20613" s="101" t="s">
        <v>58</v>
      </c>
      <c r="BK20613" s="98" t="s">
        <v>70</v>
      </c>
    </row>
    <row r="20614" spans="17:63" ht="29.25" customHeight="1" x14ac:dyDescent="0.2">
      <c r="Q20614" s="92" t="s">
        <v>50</v>
      </c>
      <c r="BF20614" s="101" t="s">
        <v>58</v>
      </c>
      <c r="BK20614" s="98" t="s">
        <v>70</v>
      </c>
    </row>
    <row r="20615" spans="17:63" ht="29.25" customHeight="1" x14ac:dyDescent="0.2">
      <c r="Q20615" s="92" t="s">
        <v>50</v>
      </c>
      <c r="BF20615" s="101" t="s">
        <v>58</v>
      </c>
      <c r="BK20615" s="98" t="s">
        <v>70</v>
      </c>
    </row>
    <row r="20616" spans="17:63" ht="29.25" customHeight="1" x14ac:dyDescent="0.2">
      <c r="Q20616" s="92" t="s">
        <v>50</v>
      </c>
      <c r="BF20616" s="101" t="s">
        <v>58</v>
      </c>
      <c r="BK20616" s="98" t="s">
        <v>70</v>
      </c>
    </row>
    <row r="20617" spans="17:63" ht="29.25" customHeight="1" x14ac:dyDescent="0.2">
      <c r="Q20617" s="92" t="s">
        <v>50</v>
      </c>
      <c r="BF20617" s="101" t="s">
        <v>58</v>
      </c>
      <c r="BK20617" s="98" t="s">
        <v>70</v>
      </c>
    </row>
    <row r="20618" spans="17:63" ht="29.25" customHeight="1" x14ac:dyDescent="0.2">
      <c r="Q20618" s="92" t="s">
        <v>50</v>
      </c>
      <c r="BF20618" s="101" t="s">
        <v>58</v>
      </c>
      <c r="BK20618" s="98" t="s">
        <v>70</v>
      </c>
    </row>
    <row r="20619" spans="17:63" ht="29.25" customHeight="1" x14ac:dyDescent="0.2">
      <c r="Q20619" s="92" t="s">
        <v>50</v>
      </c>
      <c r="BF20619" s="101" t="s">
        <v>58</v>
      </c>
      <c r="BK20619" s="98" t="s">
        <v>70</v>
      </c>
    </row>
    <row r="20620" spans="17:63" ht="29.25" customHeight="1" x14ac:dyDescent="0.2">
      <c r="Q20620" s="92" t="s">
        <v>50</v>
      </c>
      <c r="BF20620" s="101" t="s">
        <v>58</v>
      </c>
      <c r="BK20620" s="98" t="s">
        <v>70</v>
      </c>
    </row>
    <row r="20621" spans="17:63" ht="29.25" customHeight="1" x14ac:dyDescent="0.2">
      <c r="Q20621" s="92" t="s">
        <v>50</v>
      </c>
      <c r="BF20621" s="101" t="s">
        <v>58</v>
      </c>
      <c r="BK20621" s="98" t="s">
        <v>70</v>
      </c>
    </row>
    <row r="20622" spans="17:63" ht="29.25" customHeight="1" x14ac:dyDescent="0.2">
      <c r="Q20622" s="92" t="s">
        <v>50</v>
      </c>
      <c r="BF20622" s="101" t="s">
        <v>58</v>
      </c>
      <c r="BK20622" s="98" t="s">
        <v>70</v>
      </c>
    </row>
    <row r="20623" spans="17:63" ht="29.25" customHeight="1" x14ac:dyDescent="0.2">
      <c r="Q20623" s="92" t="s">
        <v>50</v>
      </c>
      <c r="BF20623" s="101" t="s">
        <v>58</v>
      </c>
      <c r="BK20623" s="98" t="s">
        <v>70</v>
      </c>
    </row>
    <row r="20624" spans="17:63" ht="29.25" customHeight="1" x14ac:dyDescent="0.2">
      <c r="Q20624" s="92" t="s">
        <v>50</v>
      </c>
      <c r="BF20624" s="101" t="s">
        <v>58</v>
      </c>
      <c r="BK20624" s="98" t="s">
        <v>70</v>
      </c>
    </row>
    <row r="20625" spans="17:63" ht="29.25" customHeight="1" x14ac:dyDescent="0.2">
      <c r="Q20625" s="92" t="s">
        <v>50</v>
      </c>
      <c r="BF20625" s="101" t="s">
        <v>58</v>
      </c>
      <c r="BK20625" s="98" t="s">
        <v>70</v>
      </c>
    </row>
    <row r="20626" spans="17:63" ht="29.25" customHeight="1" x14ac:dyDescent="0.2">
      <c r="Q20626" s="92" t="s">
        <v>50</v>
      </c>
      <c r="BF20626" s="101" t="s">
        <v>58</v>
      </c>
      <c r="BK20626" s="98" t="s">
        <v>70</v>
      </c>
    </row>
    <row r="20627" spans="17:63" ht="29.25" customHeight="1" x14ac:dyDescent="0.2">
      <c r="Q20627" s="92" t="s">
        <v>50</v>
      </c>
      <c r="BF20627" s="101" t="s">
        <v>58</v>
      </c>
      <c r="BK20627" s="98" t="s">
        <v>70</v>
      </c>
    </row>
    <row r="20628" spans="17:63" ht="29.25" customHeight="1" x14ac:dyDescent="0.2">
      <c r="Q20628" s="92" t="s">
        <v>50</v>
      </c>
      <c r="BF20628" s="101" t="s">
        <v>58</v>
      </c>
      <c r="BK20628" s="98" t="s">
        <v>70</v>
      </c>
    </row>
    <row r="20629" spans="17:63" ht="29.25" customHeight="1" x14ac:dyDescent="0.2">
      <c r="Q20629" s="92" t="s">
        <v>50</v>
      </c>
      <c r="BF20629" s="101" t="s">
        <v>58</v>
      </c>
      <c r="BK20629" s="98" t="s">
        <v>70</v>
      </c>
    </row>
    <row r="20630" spans="17:63" ht="29.25" customHeight="1" x14ac:dyDescent="0.2">
      <c r="Q20630" s="92" t="s">
        <v>50</v>
      </c>
      <c r="BF20630" s="101" t="s">
        <v>58</v>
      </c>
      <c r="BK20630" s="98" t="s">
        <v>70</v>
      </c>
    </row>
    <row r="20631" spans="17:63" ht="29.25" customHeight="1" x14ac:dyDescent="0.2">
      <c r="Q20631" s="92" t="s">
        <v>50</v>
      </c>
      <c r="BF20631" s="101" t="s">
        <v>58</v>
      </c>
      <c r="BK20631" s="98" t="s">
        <v>70</v>
      </c>
    </row>
    <row r="20632" spans="17:63" ht="29.25" customHeight="1" x14ac:dyDescent="0.2">
      <c r="Q20632" s="92" t="s">
        <v>50</v>
      </c>
      <c r="BF20632" s="101" t="s">
        <v>58</v>
      </c>
      <c r="BK20632" s="98" t="s">
        <v>70</v>
      </c>
    </row>
    <row r="20633" spans="17:63" ht="29.25" customHeight="1" x14ac:dyDescent="0.2">
      <c r="Q20633" s="92" t="s">
        <v>50</v>
      </c>
      <c r="BF20633" s="101" t="s">
        <v>58</v>
      </c>
      <c r="BK20633" s="98" t="s">
        <v>70</v>
      </c>
    </row>
    <row r="20634" spans="17:63" ht="29.25" customHeight="1" x14ac:dyDescent="0.2">
      <c r="Q20634" s="92" t="s">
        <v>50</v>
      </c>
      <c r="BF20634" s="101" t="s">
        <v>58</v>
      </c>
      <c r="BK20634" s="98" t="s">
        <v>70</v>
      </c>
    </row>
    <row r="20635" spans="17:63" ht="29.25" customHeight="1" x14ac:dyDescent="0.2">
      <c r="Q20635" s="92" t="s">
        <v>50</v>
      </c>
      <c r="BF20635" s="101" t="s">
        <v>58</v>
      </c>
      <c r="BK20635" s="98" t="s">
        <v>70</v>
      </c>
    </row>
    <row r="20636" spans="17:63" ht="29.25" customHeight="1" x14ac:dyDescent="0.2">
      <c r="Q20636" s="92" t="s">
        <v>50</v>
      </c>
      <c r="BF20636" s="101" t="s">
        <v>58</v>
      </c>
      <c r="BK20636" s="98" t="s">
        <v>70</v>
      </c>
    </row>
    <row r="20637" spans="17:63" ht="29.25" customHeight="1" x14ac:dyDescent="0.2">
      <c r="Q20637" s="92" t="s">
        <v>50</v>
      </c>
      <c r="BF20637" s="101" t="s">
        <v>58</v>
      </c>
      <c r="BK20637" s="98" t="s">
        <v>70</v>
      </c>
    </row>
    <row r="20638" spans="17:63" ht="29.25" customHeight="1" x14ac:dyDescent="0.2">
      <c r="Q20638" s="92" t="s">
        <v>50</v>
      </c>
      <c r="BF20638" s="101" t="s">
        <v>58</v>
      </c>
      <c r="BK20638" s="98" t="s">
        <v>70</v>
      </c>
    </row>
    <row r="20639" spans="17:63" ht="29.25" customHeight="1" x14ac:dyDescent="0.2">
      <c r="Q20639" s="92" t="s">
        <v>50</v>
      </c>
      <c r="BF20639" s="101" t="s">
        <v>58</v>
      </c>
      <c r="BK20639" s="98" t="s">
        <v>70</v>
      </c>
    </row>
    <row r="20640" spans="17:63" ht="29.25" customHeight="1" x14ac:dyDescent="0.2">
      <c r="Q20640" s="92" t="s">
        <v>50</v>
      </c>
      <c r="BF20640" s="101" t="s">
        <v>58</v>
      </c>
      <c r="BK20640" s="98" t="s">
        <v>70</v>
      </c>
    </row>
    <row r="20641" spans="17:63" ht="29.25" customHeight="1" x14ac:dyDescent="0.2">
      <c r="Q20641" s="92" t="s">
        <v>50</v>
      </c>
      <c r="BF20641" s="101" t="s">
        <v>58</v>
      </c>
      <c r="BK20641" s="98" t="s">
        <v>70</v>
      </c>
    </row>
    <row r="20642" spans="17:63" ht="29.25" customHeight="1" x14ac:dyDescent="0.2">
      <c r="Q20642" s="92" t="s">
        <v>50</v>
      </c>
      <c r="BF20642" s="101" t="s">
        <v>58</v>
      </c>
      <c r="BK20642" s="98" t="s">
        <v>70</v>
      </c>
    </row>
    <row r="20643" spans="17:63" ht="29.25" customHeight="1" x14ac:dyDescent="0.2">
      <c r="Q20643" s="92" t="s">
        <v>50</v>
      </c>
      <c r="BF20643" s="101" t="s">
        <v>58</v>
      </c>
      <c r="BK20643" s="98" t="s">
        <v>70</v>
      </c>
    </row>
    <row r="20644" spans="17:63" ht="29.25" customHeight="1" x14ac:dyDescent="0.2">
      <c r="Q20644" s="92" t="s">
        <v>50</v>
      </c>
      <c r="BF20644" s="101" t="s">
        <v>58</v>
      </c>
      <c r="BK20644" s="98" t="s">
        <v>70</v>
      </c>
    </row>
    <row r="20645" spans="17:63" ht="29.25" customHeight="1" x14ac:dyDescent="0.2">
      <c r="Q20645" s="92" t="s">
        <v>50</v>
      </c>
      <c r="BF20645" s="101" t="s">
        <v>58</v>
      </c>
      <c r="BK20645" s="98" t="s">
        <v>70</v>
      </c>
    </row>
    <row r="20646" spans="17:63" ht="29.25" customHeight="1" x14ac:dyDescent="0.2">
      <c r="Q20646" s="92" t="s">
        <v>50</v>
      </c>
      <c r="BF20646" s="101" t="s">
        <v>58</v>
      </c>
      <c r="BK20646" s="98" t="s">
        <v>70</v>
      </c>
    </row>
    <row r="20647" spans="17:63" ht="29.25" customHeight="1" x14ac:dyDescent="0.2">
      <c r="Q20647" s="92" t="s">
        <v>50</v>
      </c>
      <c r="BF20647" s="101" t="s">
        <v>58</v>
      </c>
      <c r="BK20647" s="98" t="s">
        <v>70</v>
      </c>
    </row>
    <row r="20648" spans="17:63" ht="29.25" customHeight="1" x14ac:dyDescent="0.2">
      <c r="Q20648" s="92" t="s">
        <v>50</v>
      </c>
      <c r="BF20648" s="101" t="s">
        <v>58</v>
      </c>
      <c r="BK20648" s="98" t="s">
        <v>70</v>
      </c>
    </row>
    <row r="20649" spans="17:63" ht="29.25" customHeight="1" x14ac:dyDescent="0.2">
      <c r="Q20649" s="92" t="s">
        <v>50</v>
      </c>
      <c r="BF20649" s="101" t="s">
        <v>58</v>
      </c>
      <c r="BK20649" s="98" t="s">
        <v>70</v>
      </c>
    </row>
    <row r="20650" spans="17:63" ht="29.25" customHeight="1" x14ac:dyDescent="0.2">
      <c r="Q20650" s="92" t="s">
        <v>50</v>
      </c>
      <c r="BF20650" s="101" t="s">
        <v>58</v>
      </c>
      <c r="BK20650" s="98" t="s">
        <v>70</v>
      </c>
    </row>
    <row r="20651" spans="17:63" ht="29.25" customHeight="1" x14ac:dyDescent="0.2">
      <c r="Q20651" s="92" t="s">
        <v>50</v>
      </c>
      <c r="BF20651" s="101" t="s">
        <v>58</v>
      </c>
      <c r="BK20651" s="98" t="s">
        <v>70</v>
      </c>
    </row>
    <row r="20652" spans="17:63" ht="29.25" customHeight="1" x14ac:dyDescent="0.2">
      <c r="Q20652" s="92" t="s">
        <v>50</v>
      </c>
      <c r="BF20652" s="101" t="s">
        <v>58</v>
      </c>
      <c r="BK20652" s="98" t="s">
        <v>70</v>
      </c>
    </row>
    <row r="20653" spans="17:63" ht="29.25" customHeight="1" x14ac:dyDescent="0.2">
      <c r="Q20653" s="92" t="s">
        <v>50</v>
      </c>
      <c r="BF20653" s="101" t="s">
        <v>58</v>
      </c>
      <c r="BK20653" s="98" t="s">
        <v>70</v>
      </c>
    </row>
    <row r="20654" spans="17:63" ht="29.25" customHeight="1" x14ac:dyDescent="0.2">
      <c r="Q20654" s="92" t="s">
        <v>50</v>
      </c>
      <c r="BF20654" s="101" t="s">
        <v>58</v>
      </c>
      <c r="BK20654" s="98" t="s">
        <v>70</v>
      </c>
    </row>
    <row r="20655" spans="17:63" ht="29.25" customHeight="1" x14ac:dyDescent="0.2">
      <c r="Q20655" s="92" t="s">
        <v>50</v>
      </c>
      <c r="BF20655" s="101" t="s">
        <v>58</v>
      </c>
      <c r="BK20655" s="98" t="s">
        <v>70</v>
      </c>
    </row>
    <row r="20656" spans="17:63" ht="29.25" customHeight="1" x14ac:dyDescent="0.2">
      <c r="Q20656" s="92" t="s">
        <v>50</v>
      </c>
      <c r="BF20656" s="101" t="s">
        <v>58</v>
      </c>
      <c r="BK20656" s="98" t="s">
        <v>70</v>
      </c>
    </row>
    <row r="20657" spans="17:63" ht="29.25" customHeight="1" x14ac:dyDescent="0.2">
      <c r="Q20657" s="92" t="s">
        <v>50</v>
      </c>
      <c r="BF20657" s="101" t="s">
        <v>58</v>
      </c>
      <c r="BK20657" s="98" t="s">
        <v>70</v>
      </c>
    </row>
    <row r="20658" spans="17:63" ht="29.25" customHeight="1" x14ac:dyDescent="0.2">
      <c r="Q20658" s="92" t="s">
        <v>50</v>
      </c>
      <c r="BF20658" s="101" t="s">
        <v>58</v>
      </c>
      <c r="BK20658" s="98" t="s">
        <v>70</v>
      </c>
    </row>
    <row r="20659" spans="17:63" ht="29.25" customHeight="1" x14ac:dyDescent="0.2">
      <c r="Q20659" s="92" t="s">
        <v>50</v>
      </c>
      <c r="BF20659" s="101" t="s">
        <v>58</v>
      </c>
      <c r="BK20659" s="98" t="s">
        <v>70</v>
      </c>
    </row>
    <row r="20660" spans="17:63" ht="29.25" customHeight="1" x14ac:dyDescent="0.2">
      <c r="Q20660" s="92" t="s">
        <v>50</v>
      </c>
      <c r="BF20660" s="101" t="s">
        <v>58</v>
      </c>
      <c r="BK20660" s="98" t="s">
        <v>70</v>
      </c>
    </row>
    <row r="20661" spans="17:63" ht="29.25" customHeight="1" x14ac:dyDescent="0.2">
      <c r="Q20661" s="92" t="s">
        <v>50</v>
      </c>
      <c r="BF20661" s="101" t="s">
        <v>58</v>
      </c>
      <c r="BK20661" s="98" t="s">
        <v>70</v>
      </c>
    </row>
    <row r="20662" spans="17:63" ht="29.25" customHeight="1" x14ac:dyDescent="0.2">
      <c r="Q20662" s="92" t="s">
        <v>50</v>
      </c>
      <c r="BF20662" s="101" t="s">
        <v>58</v>
      </c>
      <c r="BK20662" s="98" t="s">
        <v>70</v>
      </c>
    </row>
    <row r="20663" spans="17:63" ht="29.25" customHeight="1" x14ac:dyDescent="0.2">
      <c r="Q20663" s="92" t="s">
        <v>50</v>
      </c>
      <c r="BF20663" s="101" t="s">
        <v>58</v>
      </c>
      <c r="BK20663" s="98" t="s">
        <v>70</v>
      </c>
    </row>
    <row r="20664" spans="17:63" ht="29.25" customHeight="1" x14ac:dyDescent="0.2">
      <c r="Q20664" s="92" t="s">
        <v>50</v>
      </c>
      <c r="BF20664" s="101" t="s">
        <v>58</v>
      </c>
      <c r="BK20664" s="98" t="s">
        <v>70</v>
      </c>
    </row>
    <row r="20665" spans="17:63" ht="29.25" customHeight="1" x14ac:dyDescent="0.2">
      <c r="Q20665" s="92" t="s">
        <v>50</v>
      </c>
      <c r="BF20665" s="101" t="s">
        <v>58</v>
      </c>
      <c r="BK20665" s="98" t="s">
        <v>70</v>
      </c>
    </row>
    <row r="20666" spans="17:63" ht="29.25" customHeight="1" x14ac:dyDescent="0.2">
      <c r="Q20666" s="92" t="s">
        <v>50</v>
      </c>
      <c r="BF20666" s="101" t="s">
        <v>58</v>
      </c>
      <c r="BK20666" s="98" t="s">
        <v>70</v>
      </c>
    </row>
    <row r="20667" spans="17:63" ht="29.25" customHeight="1" x14ac:dyDescent="0.2">
      <c r="Q20667" s="92" t="s">
        <v>50</v>
      </c>
      <c r="BF20667" s="101" t="s">
        <v>58</v>
      </c>
      <c r="BK20667" s="98" t="s">
        <v>70</v>
      </c>
    </row>
    <row r="20668" spans="17:63" ht="29.25" customHeight="1" x14ac:dyDescent="0.2">
      <c r="Q20668" s="92" t="s">
        <v>50</v>
      </c>
      <c r="BF20668" s="101" t="s">
        <v>58</v>
      </c>
      <c r="BK20668" s="98" t="s">
        <v>70</v>
      </c>
    </row>
    <row r="20669" spans="17:63" ht="29.25" customHeight="1" x14ac:dyDescent="0.2">
      <c r="Q20669" s="92" t="s">
        <v>50</v>
      </c>
      <c r="BF20669" s="101" t="s">
        <v>58</v>
      </c>
      <c r="BK20669" s="98" t="s">
        <v>70</v>
      </c>
    </row>
    <row r="20670" spans="17:63" ht="29.25" customHeight="1" x14ac:dyDescent="0.2">
      <c r="Q20670" s="92" t="s">
        <v>50</v>
      </c>
      <c r="BF20670" s="101" t="s">
        <v>58</v>
      </c>
      <c r="BK20670" s="98" t="s">
        <v>70</v>
      </c>
    </row>
    <row r="20671" spans="17:63" ht="29.25" customHeight="1" x14ac:dyDescent="0.2">
      <c r="Q20671" s="92" t="s">
        <v>50</v>
      </c>
      <c r="BF20671" s="101" t="s">
        <v>58</v>
      </c>
      <c r="BK20671" s="98" t="s">
        <v>70</v>
      </c>
    </row>
    <row r="20672" spans="17:63" ht="29.25" customHeight="1" x14ac:dyDescent="0.2">
      <c r="Q20672" s="92" t="s">
        <v>50</v>
      </c>
      <c r="BF20672" s="101" t="s">
        <v>58</v>
      </c>
      <c r="BK20672" s="98" t="s">
        <v>70</v>
      </c>
    </row>
    <row r="20673" spans="17:63" ht="29.25" customHeight="1" x14ac:dyDescent="0.2">
      <c r="Q20673" s="92" t="s">
        <v>50</v>
      </c>
      <c r="BF20673" s="101" t="s">
        <v>58</v>
      </c>
      <c r="BK20673" s="98" t="s">
        <v>70</v>
      </c>
    </row>
    <row r="20674" spans="17:63" ht="29.25" customHeight="1" x14ac:dyDescent="0.2">
      <c r="Q20674" s="92" t="s">
        <v>50</v>
      </c>
      <c r="BF20674" s="101" t="s">
        <v>58</v>
      </c>
      <c r="BK20674" s="98" t="s">
        <v>70</v>
      </c>
    </row>
    <row r="20675" spans="17:63" ht="29.25" customHeight="1" x14ac:dyDescent="0.2">
      <c r="Q20675" s="92" t="s">
        <v>50</v>
      </c>
      <c r="BF20675" s="101" t="s">
        <v>58</v>
      </c>
      <c r="BK20675" s="98" t="s">
        <v>70</v>
      </c>
    </row>
    <row r="20676" spans="17:63" ht="29.25" customHeight="1" x14ac:dyDescent="0.2">
      <c r="Q20676" s="92" t="s">
        <v>50</v>
      </c>
      <c r="BF20676" s="101" t="s">
        <v>58</v>
      </c>
      <c r="BK20676" s="98" t="s">
        <v>70</v>
      </c>
    </row>
    <row r="20677" spans="17:63" ht="29.25" customHeight="1" x14ac:dyDescent="0.2">
      <c r="Q20677" s="92" t="s">
        <v>50</v>
      </c>
      <c r="BF20677" s="101" t="s">
        <v>58</v>
      </c>
      <c r="BK20677" s="98" t="s">
        <v>70</v>
      </c>
    </row>
    <row r="20678" spans="17:63" ht="29.25" customHeight="1" x14ac:dyDescent="0.2">
      <c r="Q20678" s="92" t="s">
        <v>50</v>
      </c>
      <c r="BF20678" s="101" t="s">
        <v>58</v>
      </c>
      <c r="BK20678" s="98" t="s">
        <v>70</v>
      </c>
    </row>
    <row r="20679" spans="17:63" ht="29.25" customHeight="1" x14ac:dyDescent="0.2">
      <c r="Q20679" s="92" t="s">
        <v>50</v>
      </c>
      <c r="BF20679" s="101" t="s">
        <v>58</v>
      </c>
      <c r="BK20679" s="98" t="s">
        <v>70</v>
      </c>
    </row>
    <row r="20680" spans="17:63" ht="29.25" customHeight="1" x14ac:dyDescent="0.2">
      <c r="Q20680" s="92" t="s">
        <v>50</v>
      </c>
      <c r="BF20680" s="101" t="s">
        <v>58</v>
      </c>
      <c r="BK20680" s="98" t="s">
        <v>70</v>
      </c>
    </row>
    <row r="20681" spans="17:63" ht="29.25" customHeight="1" x14ac:dyDescent="0.2">
      <c r="Q20681" s="92" t="s">
        <v>50</v>
      </c>
      <c r="BF20681" s="101" t="s">
        <v>58</v>
      </c>
      <c r="BK20681" s="98" t="s">
        <v>70</v>
      </c>
    </row>
    <row r="20682" spans="17:63" ht="29.25" customHeight="1" x14ac:dyDescent="0.2">
      <c r="Q20682" s="92" t="s">
        <v>50</v>
      </c>
      <c r="BF20682" s="101" t="s">
        <v>58</v>
      </c>
      <c r="BK20682" s="98" t="s">
        <v>70</v>
      </c>
    </row>
    <row r="20683" spans="17:63" ht="29.25" customHeight="1" x14ac:dyDescent="0.2">
      <c r="Q20683" s="92" t="s">
        <v>50</v>
      </c>
      <c r="BF20683" s="101" t="s">
        <v>58</v>
      </c>
      <c r="BK20683" s="98" t="s">
        <v>70</v>
      </c>
    </row>
    <row r="20684" spans="17:63" ht="29.25" customHeight="1" x14ac:dyDescent="0.2">
      <c r="Q20684" s="92" t="s">
        <v>50</v>
      </c>
      <c r="BF20684" s="101" t="s">
        <v>58</v>
      </c>
      <c r="BK20684" s="98" t="s">
        <v>70</v>
      </c>
    </row>
    <row r="20685" spans="17:63" ht="29.25" customHeight="1" x14ac:dyDescent="0.2">
      <c r="Q20685" s="92" t="s">
        <v>50</v>
      </c>
      <c r="BF20685" s="101" t="s">
        <v>58</v>
      </c>
      <c r="BK20685" s="98" t="s">
        <v>70</v>
      </c>
    </row>
    <row r="20686" spans="17:63" ht="29.25" customHeight="1" x14ac:dyDescent="0.2">
      <c r="Q20686" s="92" t="s">
        <v>50</v>
      </c>
      <c r="BF20686" s="101" t="s">
        <v>58</v>
      </c>
      <c r="BK20686" s="98" t="s">
        <v>70</v>
      </c>
    </row>
    <row r="20687" spans="17:63" ht="29.25" customHeight="1" x14ac:dyDescent="0.2">
      <c r="Q20687" s="92" t="s">
        <v>50</v>
      </c>
      <c r="BF20687" s="101" t="s">
        <v>58</v>
      </c>
      <c r="BK20687" s="98" t="s">
        <v>70</v>
      </c>
    </row>
    <row r="20688" spans="17:63" ht="29.25" customHeight="1" x14ac:dyDescent="0.2">
      <c r="Q20688" s="92" t="s">
        <v>50</v>
      </c>
      <c r="BF20688" s="101" t="s">
        <v>58</v>
      </c>
      <c r="BK20688" s="98" t="s">
        <v>70</v>
      </c>
    </row>
    <row r="20689" spans="17:63" ht="29.25" customHeight="1" x14ac:dyDescent="0.2">
      <c r="Q20689" s="92" t="s">
        <v>50</v>
      </c>
      <c r="BF20689" s="101" t="s">
        <v>58</v>
      </c>
      <c r="BK20689" s="98" t="s">
        <v>70</v>
      </c>
    </row>
    <row r="20690" spans="17:63" ht="29.25" customHeight="1" x14ac:dyDescent="0.2">
      <c r="Q20690" s="92" t="s">
        <v>50</v>
      </c>
      <c r="BF20690" s="101" t="s">
        <v>58</v>
      </c>
      <c r="BK20690" s="98" t="s">
        <v>70</v>
      </c>
    </row>
    <row r="20691" spans="17:63" ht="29.25" customHeight="1" x14ac:dyDescent="0.2">
      <c r="Q20691" s="92" t="s">
        <v>50</v>
      </c>
      <c r="BF20691" s="101" t="s">
        <v>58</v>
      </c>
      <c r="BK20691" s="98" t="s">
        <v>70</v>
      </c>
    </row>
    <row r="20692" spans="17:63" ht="29.25" customHeight="1" x14ac:dyDescent="0.2">
      <c r="Q20692" s="92" t="s">
        <v>50</v>
      </c>
      <c r="BF20692" s="101" t="s">
        <v>58</v>
      </c>
      <c r="BK20692" s="98" t="s">
        <v>70</v>
      </c>
    </row>
    <row r="20693" spans="17:63" ht="29.25" customHeight="1" x14ac:dyDescent="0.2">
      <c r="Q20693" s="92" t="s">
        <v>50</v>
      </c>
      <c r="BF20693" s="101" t="s">
        <v>58</v>
      </c>
      <c r="BK20693" s="98" t="s">
        <v>70</v>
      </c>
    </row>
    <row r="20694" spans="17:63" ht="29.25" customHeight="1" x14ac:dyDescent="0.2">
      <c r="Q20694" s="92" t="s">
        <v>50</v>
      </c>
      <c r="BF20694" s="101" t="s">
        <v>58</v>
      </c>
      <c r="BK20694" s="98" t="s">
        <v>70</v>
      </c>
    </row>
    <row r="20695" spans="17:63" ht="29.25" customHeight="1" x14ac:dyDescent="0.2">
      <c r="Q20695" s="92" t="s">
        <v>50</v>
      </c>
      <c r="BF20695" s="101" t="s">
        <v>58</v>
      </c>
      <c r="BK20695" s="98" t="s">
        <v>70</v>
      </c>
    </row>
    <row r="20696" spans="17:63" ht="29.25" customHeight="1" x14ac:dyDescent="0.2">
      <c r="Q20696" s="92" t="s">
        <v>50</v>
      </c>
      <c r="BF20696" s="101" t="s">
        <v>58</v>
      </c>
      <c r="BK20696" s="98" t="s">
        <v>70</v>
      </c>
    </row>
    <row r="20697" spans="17:63" ht="29.25" customHeight="1" x14ac:dyDescent="0.2">
      <c r="Q20697" s="92" t="s">
        <v>50</v>
      </c>
      <c r="BF20697" s="101" t="s">
        <v>58</v>
      </c>
      <c r="BK20697" s="98" t="s">
        <v>70</v>
      </c>
    </row>
    <row r="20698" spans="17:63" ht="29.25" customHeight="1" x14ac:dyDescent="0.2">
      <c r="Q20698" s="92" t="s">
        <v>50</v>
      </c>
      <c r="BF20698" s="101" t="s">
        <v>58</v>
      </c>
      <c r="BK20698" s="98" t="s">
        <v>70</v>
      </c>
    </row>
    <row r="20699" spans="17:63" ht="29.25" customHeight="1" x14ac:dyDescent="0.2">
      <c r="Q20699" s="92" t="s">
        <v>50</v>
      </c>
      <c r="BF20699" s="101" t="s">
        <v>58</v>
      </c>
      <c r="BK20699" s="98" t="s">
        <v>70</v>
      </c>
    </row>
    <row r="20700" spans="17:63" ht="29.25" customHeight="1" x14ac:dyDescent="0.2">
      <c r="Q20700" s="92" t="s">
        <v>50</v>
      </c>
      <c r="BF20700" s="101" t="s">
        <v>58</v>
      </c>
      <c r="BK20700" s="98" t="s">
        <v>70</v>
      </c>
    </row>
    <row r="20701" spans="17:63" ht="29.25" customHeight="1" x14ac:dyDescent="0.2">
      <c r="Q20701" s="92" t="s">
        <v>50</v>
      </c>
      <c r="BF20701" s="101" t="s">
        <v>58</v>
      </c>
      <c r="BK20701" s="98" t="s">
        <v>70</v>
      </c>
    </row>
    <row r="20702" spans="17:63" ht="29.25" customHeight="1" x14ac:dyDescent="0.2">
      <c r="Q20702" s="92" t="s">
        <v>50</v>
      </c>
      <c r="BF20702" s="101" t="s">
        <v>58</v>
      </c>
      <c r="BK20702" s="98" t="s">
        <v>70</v>
      </c>
    </row>
    <row r="20703" spans="17:63" ht="29.25" customHeight="1" x14ac:dyDescent="0.2">
      <c r="Q20703" s="92" t="s">
        <v>50</v>
      </c>
      <c r="BF20703" s="101" t="s">
        <v>58</v>
      </c>
      <c r="BK20703" s="98" t="s">
        <v>70</v>
      </c>
    </row>
    <row r="20704" spans="17:63" ht="29.25" customHeight="1" x14ac:dyDescent="0.2">
      <c r="Q20704" s="92" t="s">
        <v>50</v>
      </c>
      <c r="BF20704" s="101" t="s">
        <v>58</v>
      </c>
      <c r="BK20704" s="98" t="s">
        <v>70</v>
      </c>
    </row>
    <row r="20705" spans="17:63" ht="29.25" customHeight="1" x14ac:dyDescent="0.2">
      <c r="Q20705" s="92" t="s">
        <v>50</v>
      </c>
      <c r="BF20705" s="101" t="s">
        <v>58</v>
      </c>
      <c r="BK20705" s="98" t="s">
        <v>70</v>
      </c>
    </row>
    <row r="20706" spans="17:63" ht="29.25" customHeight="1" x14ac:dyDescent="0.2">
      <c r="Q20706" s="92" t="s">
        <v>50</v>
      </c>
      <c r="BF20706" s="101" t="s">
        <v>58</v>
      </c>
      <c r="BK20706" s="98" t="s">
        <v>70</v>
      </c>
    </row>
    <row r="20707" spans="17:63" ht="29.25" customHeight="1" x14ac:dyDescent="0.2">
      <c r="Q20707" s="92" t="s">
        <v>50</v>
      </c>
      <c r="BF20707" s="101" t="s">
        <v>58</v>
      </c>
      <c r="BK20707" s="98" t="s">
        <v>70</v>
      </c>
    </row>
    <row r="20708" spans="17:63" ht="29.25" customHeight="1" x14ac:dyDescent="0.2">
      <c r="Q20708" s="92" t="s">
        <v>50</v>
      </c>
      <c r="BF20708" s="101" t="s">
        <v>58</v>
      </c>
      <c r="BK20708" s="98" t="s">
        <v>70</v>
      </c>
    </row>
    <row r="20709" spans="17:63" ht="29.25" customHeight="1" x14ac:dyDescent="0.2">
      <c r="Q20709" s="92" t="s">
        <v>50</v>
      </c>
      <c r="BF20709" s="101" t="s">
        <v>58</v>
      </c>
      <c r="BK20709" s="98" t="s">
        <v>70</v>
      </c>
    </row>
    <row r="20710" spans="17:63" ht="29.25" customHeight="1" x14ac:dyDescent="0.2">
      <c r="Q20710" s="92" t="s">
        <v>50</v>
      </c>
      <c r="BF20710" s="101" t="s">
        <v>58</v>
      </c>
      <c r="BK20710" s="98" t="s">
        <v>70</v>
      </c>
    </row>
    <row r="20711" spans="17:63" ht="29.25" customHeight="1" x14ac:dyDescent="0.2">
      <c r="Q20711" s="92" t="s">
        <v>50</v>
      </c>
      <c r="BF20711" s="101" t="s">
        <v>58</v>
      </c>
      <c r="BK20711" s="98" t="s">
        <v>70</v>
      </c>
    </row>
    <row r="20712" spans="17:63" ht="29.25" customHeight="1" x14ac:dyDescent="0.2">
      <c r="Q20712" s="92" t="s">
        <v>50</v>
      </c>
      <c r="BF20712" s="101" t="s">
        <v>58</v>
      </c>
      <c r="BK20712" s="98" t="s">
        <v>70</v>
      </c>
    </row>
    <row r="20713" spans="17:63" ht="29.25" customHeight="1" x14ac:dyDescent="0.2">
      <c r="Q20713" s="92" t="s">
        <v>50</v>
      </c>
      <c r="BF20713" s="101" t="s">
        <v>58</v>
      </c>
      <c r="BK20713" s="98" t="s">
        <v>70</v>
      </c>
    </row>
    <row r="20714" spans="17:63" ht="29.25" customHeight="1" x14ac:dyDescent="0.2">
      <c r="Q20714" s="92" t="s">
        <v>50</v>
      </c>
      <c r="BF20714" s="101" t="s">
        <v>58</v>
      </c>
      <c r="BK20714" s="98" t="s">
        <v>70</v>
      </c>
    </row>
    <row r="20715" spans="17:63" ht="29.25" customHeight="1" x14ac:dyDescent="0.2">
      <c r="Q20715" s="92" t="s">
        <v>50</v>
      </c>
      <c r="BF20715" s="101" t="s">
        <v>58</v>
      </c>
      <c r="BK20715" s="98" t="s">
        <v>70</v>
      </c>
    </row>
    <row r="20716" spans="17:63" ht="29.25" customHeight="1" x14ac:dyDescent="0.2">
      <c r="Q20716" s="92" t="s">
        <v>50</v>
      </c>
      <c r="BF20716" s="101" t="s">
        <v>58</v>
      </c>
      <c r="BK20716" s="98" t="s">
        <v>70</v>
      </c>
    </row>
    <row r="20717" spans="17:63" ht="29.25" customHeight="1" x14ac:dyDescent="0.2">
      <c r="Q20717" s="92" t="s">
        <v>50</v>
      </c>
      <c r="BF20717" s="101" t="s">
        <v>58</v>
      </c>
      <c r="BK20717" s="98" t="s">
        <v>70</v>
      </c>
    </row>
    <row r="20718" spans="17:63" ht="29.25" customHeight="1" x14ac:dyDescent="0.2">
      <c r="Q20718" s="92" t="s">
        <v>50</v>
      </c>
      <c r="BF20718" s="101" t="s">
        <v>58</v>
      </c>
      <c r="BK20718" s="98" t="s">
        <v>70</v>
      </c>
    </row>
    <row r="20719" spans="17:63" ht="29.25" customHeight="1" x14ac:dyDescent="0.2">
      <c r="Q20719" s="92" t="s">
        <v>50</v>
      </c>
      <c r="BF20719" s="101" t="s">
        <v>58</v>
      </c>
      <c r="BK20719" s="98" t="s">
        <v>70</v>
      </c>
    </row>
    <row r="20720" spans="17:63" ht="29.25" customHeight="1" x14ac:dyDescent="0.2">
      <c r="Q20720" s="92" t="s">
        <v>50</v>
      </c>
      <c r="BF20720" s="101" t="s">
        <v>58</v>
      </c>
      <c r="BK20720" s="98" t="s">
        <v>70</v>
      </c>
    </row>
    <row r="20721" spans="17:63" ht="29.25" customHeight="1" x14ac:dyDescent="0.2">
      <c r="Q20721" s="92" t="s">
        <v>50</v>
      </c>
      <c r="BF20721" s="101" t="s">
        <v>58</v>
      </c>
      <c r="BK20721" s="98" t="s">
        <v>70</v>
      </c>
    </row>
    <row r="20722" spans="17:63" ht="29.25" customHeight="1" x14ac:dyDescent="0.2">
      <c r="Q20722" s="92" t="s">
        <v>50</v>
      </c>
      <c r="BF20722" s="101" t="s">
        <v>58</v>
      </c>
      <c r="BK20722" s="98" t="s">
        <v>70</v>
      </c>
    </row>
    <row r="20723" spans="17:63" ht="29.25" customHeight="1" x14ac:dyDescent="0.2">
      <c r="Q20723" s="92" t="s">
        <v>50</v>
      </c>
      <c r="BF20723" s="101" t="s">
        <v>58</v>
      </c>
      <c r="BK20723" s="98" t="s">
        <v>70</v>
      </c>
    </row>
    <row r="20724" spans="17:63" ht="29.25" customHeight="1" x14ac:dyDescent="0.2">
      <c r="Q20724" s="92" t="s">
        <v>50</v>
      </c>
      <c r="BF20724" s="101" t="s">
        <v>58</v>
      </c>
      <c r="BK20724" s="98" t="s">
        <v>70</v>
      </c>
    </row>
    <row r="20725" spans="17:63" ht="29.25" customHeight="1" x14ac:dyDescent="0.2">
      <c r="Q20725" s="92" t="s">
        <v>50</v>
      </c>
      <c r="BF20725" s="101" t="s">
        <v>58</v>
      </c>
      <c r="BK20725" s="98" t="s">
        <v>70</v>
      </c>
    </row>
    <row r="20726" spans="17:63" ht="29.25" customHeight="1" x14ac:dyDescent="0.2">
      <c r="Q20726" s="92" t="s">
        <v>50</v>
      </c>
      <c r="BF20726" s="101" t="s">
        <v>58</v>
      </c>
      <c r="BK20726" s="98" t="s">
        <v>70</v>
      </c>
    </row>
    <row r="20727" spans="17:63" ht="29.25" customHeight="1" x14ac:dyDescent="0.2">
      <c r="Q20727" s="92" t="s">
        <v>50</v>
      </c>
      <c r="BF20727" s="101" t="s">
        <v>58</v>
      </c>
      <c r="BK20727" s="98" t="s">
        <v>70</v>
      </c>
    </row>
    <row r="20728" spans="17:63" ht="29.25" customHeight="1" x14ac:dyDescent="0.2">
      <c r="Q20728" s="92" t="s">
        <v>50</v>
      </c>
      <c r="BF20728" s="101" t="s">
        <v>58</v>
      </c>
      <c r="BK20728" s="98" t="s">
        <v>70</v>
      </c>
    </row>
    <row r="20729" spans="17:63" ht="29.25" customHeight="1" x14ac:dyDescent="0.2">
      <c r="Q20729" s="92" t="s">
        <v>50</v>
      </c>
      <c r="BF20729" s="101" t="s">
        <v>58</v>
      </c>
      <c r="BK20729" s="98" t="s">
        <v>70</v>
      </c>
    </row>
    <row r="20730" spans="17:63" ht="29.25" customHeight="1" x14ac:dyDescent="0.2">
      <c r="Q20730" s="92" t="s">
        <v>50</v>
      </c>
      <c r="BF20730" s="101" t="s">
        <v>58</v>
      </c>
      <c r="BK20730" s="98" t="s">
        <v>70</v>
      </c>
    </row>
    <row r="20731" spans="17:63" ht="29.25" customHeight="1" x14ac:dyDescent="0.2">
      <c r="Q20731" s="92" t="s">
        <v>50</v>
      </c>
      <c r="BF20731" s="101" t="s">
        <v>58</v>
      </c>
      <c r="BK20731" s="98" t="s">
        <v>70</v>
      </c>
    </row>
    <row r="20732" spans="17:63" ht="29.25" customHeight="1" x14ac:dyDescent="0.2">
      <c r="Q20732" s="92" t="s">
        <v>50</v>
      </c>
      <c r="BF20732" s="101" t="s">
        <v>58</v>
      </c>
      <c r="BK20732" s="98" t="s">
        <v>70</v>
      </c>
    </row>
    <row r="20733" spans="17:63" ht="29.25" customHeight="1" x14ac:dyDescent="0.2">
      <c r="Q20733" s="92" t="s">
        <v>50</v>
      </c>
      <c r="BF20733" s="101" t="s">
        <v>58</v>
      </c>
      <c r="BK20733" s="98" t="s">
        <v>70</v>
      </c>
    </row>
    <row r="20734" spans="17:63" ht="29.25" customHeight="1" x14ac:dyDescent="0.2">
      <c r="Q20734" s="92" t="s">
        <v>50</v>
      </c>
      <c r="BF20734" s="101" t="s">
        <v>58</v>
      </c>
      <c r="BK20734" s="98" t="s">
        <v>70</v>
      </c>
    </row>
    <row r="20735" spans="17:63" ht="29.25" customHeight="1" x14ac:dyDescent="0.2">
      <c r="Q20735" s="92" t="s">
        <v>50</v>
      </c>
      <c r="BF20735" s="101" t="s">
        <v>58</v>
      </c>
      <c r="BK20735" s="98" t="s">
        <v>70</v>
      </c>
    </row>
    <row r="20736" spans="17:63" ht="29.25" customHeight="1" x14ac:dyDescent="0.2">
      <c r="Q20736" s="92" t="s">
        <v>50</v>
      </c>
      <c r="BF20736" s="101" t="s">
        <v>58</v>
      </c>
      <c r="BK20736" s="98" t="s">
        <v>70</v>
      </c>
    </row>
    <row r="20737" spans="17:63" ht="29.25" customHeight="1" x14ac:dyDescent="0.2">
      <c r="Q20737" s="92" t="s">
        <v>50</v>
      </c>
      <c r="BF20737" s="101" t="s">
        <v>58</v>
      </c>
      <c r="BK20737" s="98" t="s">
        <v>70</v>
      </c>
    </row>
    <row r="20738" spans="17:63" ht="29.25" customHeight="1" x14ac:dyDescent="0.2">
      <c r="Q20738" s="92" t="s">
        <v>50</v>
      </c>
      <c r="BF20738" s="101" t="s">
        <v>58</v>
      </c>
      <c r="BK20738" s="98" t="s">
        <v>70</v>
      </c>
    </row>
    <row r="20739" spans="17:63" ht="29.25" customHeight="1" x14ac:dyDescent="0.2">
      <c r="Q20739" s="92" t="s">
        <v>50</v>
      </c>
      <c r="BF20739" s="101" t="s">
        <v>58</v>
      </c>
      <c r="BK20739" s="98" t="s">
        <v>70</v>
      </c>
    </row>
    <row r="20740" spans="17:63" ht="29.25" customHeight="1" x14ac:dyDescent="0.2">
      <c r="Q20740" s="92" t="s">
        <v>50</v>
      </c>
      <c r="BF20740" s="101" t="s">
        <v>58</v>
      </c>
      <c r="BK20740" s="98" t="s">
        <v>70</v>
      </c>
    </row>
    <row r="20741" spans="17:63" ht="29.25" customHeight="1" x14ac:dyDescent="0.2">
      <c r="Q20741" s="92" t="s">
        <v>50</v>
      </c>
      <c r="BF20741" s="101" t="s">
        <v>58</v>
      </c>
      <c r="BK20741" s="98" t="s">
        <v>70</v>
      </c>
    </row>
    <row r="20742" spans="17:63" ht="29.25" customHeight="1" x14ac:dyDescent="0.2">
      <c r="Q20742" s="92" t="s">
        <v>50</v>
      </c>
      <c r="BF20742" s="101" t="s">
        <v>58</v>
      </c>
      <c r="BK20742" s="98" t="s">
        <v>70</v>
      </c>
    </row>
    <row r="20743" spans="17:63" ht="29.25" customHeight="1" x14ac:dyDescent="0.2">
      <c r="Q20743" s="92" t="s">
        <v>50</v>
      </c>
      <c r="BF20743" s="101" t="s">
        <v>58</v>
      </c>
      <c r="BK20743" s="98" t="s">
        <v>70</v>
      </c>
    </row>
    <row r="20744" spans="17:63" ht="29.25" customHeight="1" x14ac:dyDescent="0.2">
      <c r="Q20744" s="92" t="s">
        <v>50</v>
      </c>
      <c r="BF20744" s="101" t="s">
        <v>58</v>
      </c>
      <c r="BK20744" s="98" t="s">
        <v>70</v>
      </c>
    </row>
    <row r="20745" spans="17:63" ht="29.25" customHeight="1" x14ac:dyDescent="0.2">
      <c r="Q20745" s="92" t="s">
        <v>50</v>
      </c>
      <c r="BF20745" s="101" t="s">
        <v>58</v>
      </c>
      <c r="BK20745" s="98" t="s">
        <v>70</v>
      </c>
    </row>
    <row r="20746" spans="17:63" ht="29.25" customHeight="1" x14ac:dyDescent="0.2">
      <c r="Q20746" s="92" t="s">
        <v>50</v>
      </c>
      <c r="BF20746" s="101" t="s">
        <v>58</v>
      </c>
      <c r="BK20746" s="98" t="s">
        <v>70</v>
      </c>
    </row>
    <row r="20747" spans="17:63" ht="29.25" customHeight="1" x14ac:dyDescent="0.2">
      <c r="Q20747" s="92" t="s">
        <v>50</v>
      </c>
      <c r="BF20747" s="101" t="s">
        <v>58</v>
      </c>
      <c r="BK20747" s="98" t="s">
        <v>70</v>
      </c>
    </row>
    <row r="20748" spans="17:63" ht="29.25" customHeight="1" x14ac:dyDescent="0.2">
      <c r="Q20748" s="92" t="s">
        <v>50</v>
      </c>
      <c r="BF20748" s="101" t="s">
        <v>58</v>
      </c>
      <c r="BK20748" s="98" t="s">
        <v>70</v>
      </c>
    </row>
    <row r="20749" spans="17:63" ht="29.25" customHeight="1" x14ac:dyDescent="0.2">
      <c r="Q20749" s="92" t="s">
        <v>50</v>
      </c>
      <c r="BF20749" s="101" t="s">
        <v>58</v>
      </c>
      <c r="BK20749" s="98" t="s">
        <v>70</v>
      </c>
    </row>
    <row r="20750" spans="17:63" ht="29.25" customHeight="1" x14ac:dyDescent="0.2">
      <c r="Q20750" s="92" t="s">
        <v>50</v>
      </c>
      <c r="BF20750" s="101" t="s">
        <v>58</v>
      </c>
      <c r="BK20750" s="98" t="s">
        <v>70</v>
      </c>
    </row>
    <row r="20751" spans="17:63" ht="29.25" customHeight="1" x14ac:dyDescent="0.2">
      <c r="Q20751" s="92" t="s">
        <v>50</v>
      </c>
      <c r="BF20751" s="101" t="s">
        <v>58</v>
      </c>
      <c r="BK20751" s="98" t="s">
        <v>70</v>
      </c>
    </row>
    <row r="20752" spans="17:63" ht="29.25" customHeight="1" x14ac:dyDescent="0.2">
      <c r="Q20752" s="92" t="s">
        <v>50</v>
      </c>
      <c r="BF20752" s="101" t="s">
        <v>58</v>
      </c>
      <c r="BK20752" s="98" t="s">
        <v>70</v>
      </c>
    </row>
    <row r="20753" spans="17:63" ht="29.25" customHeight="1" x14ac:dyDescent="0.2">
      <c r="Q20753" s="92" t="s">
        <v>50</v>
      </c>
      <c r="BF20753" s="101" t="s">
        <v>58</v>
      </c>
      <c r="BK20753" s="98" t="s">
        <v>70</v>
      </c>
    </row>
    <row r="20754" spans="17:63" ht="29.25" customHeight="1" x14ac:dyDescent="0.2">
      <c r="Q20754" s="92" t="s">
        <v>50</v>
      </c>
      <c r="BF20754" s="101" t="s">
        <v>58</v>
      </c>
      <c r="BK20754" s="98" t="s">
        <v>70</v>
      </c>
    </row>
    <row r="20755" spans="17:63" ht="29.25" customHeight="1" x14ac:dyDescent="0.2">
      <c r="Q20755" s="92" t="s">
        <v>50</v>
      </c>
      <c r="BF20755" s="101" t="s">
        <v>58</v>
      </c>
      <c r="BK20755" s="98" t="s">
        <v>70</v>
      </c>
    </row>
    <row r="20756" spans="17:63" ht="29.25" customHeight="1" x14ac:dyDescent="0.2">
      <c r="Q20756" s="92" t="s">
        <v>50</v>
      </c>
      <c r="BF20756" s="101" t="s">
        <v>58</v>
      </c>
      <c r="BK20756" s="98" t="s">
        <v>70</v>
      </c>
    </row>
    <row r="20757" spans="17:63" ht="29.25" customHeight="1" x14ac:dyDescent="0.2">
      <c r="Q20757" s="92" t="s">
        <v>50</v>
      </c>
      <c r="BF20757" s="101" t="s">
        <v>58</v>
      </c>
      <c r="BK20757" s="98" t="s">
        <v>70</v>
      </c>
    </row>
    <row r="20758" spans="17:63" ht="29.25" customHeight="1" x14ac:dyDescent="0.2">
      <c r="Q20758" s="92" t="s">
        <v>50</v>
      </c>
      <c r="BF20758" s="101" t="s">
        <v>58</v>
      </c>
      <c r="BK20758" s="98" t="s">
        <v>70</v>
      </c>
    </row>
    <row r="20759" spans="17:63" ht="29.25" customHeight="1" x14ac:dyDescent="0.2">
      <c r="Q20759" s="92" t="s">
        <v>50</v>
      </c>
      <c r="BF20759" s="101" t="s">
        <v>58</v>
      </c>
      <c r="BK20759" s="98" t="s">
        <v>70</v>
      </c>
    </row>
    <row r="20760" spans="17:63" ht="29.25" customHeight="1" x14ac:dyDescent="0.2">
      <c r="Q20760" s="92" t="s">
        <v>50</v>
      </c>
      <c r="BF20760" s="101" t="s">
        <v>58</v>
      </c>
      <c r="BK20760" s="98" t="s">
        <v>70</v>
      </c>
    </row>
    <row r="20761" spans="17:63" ht="29.25" customHeight="1" x14ac:dyDescent="0.2">
      <c r="Q20761" s="92" t="s">
        <v>50</v>
      </c>
      <c r="BF20761" s="101" t="s">
        <v>58</v>
      </c>
      <c r="BK20761" s="98" t="s">
        <v>70</v>
      </c>
    </row>
    <row r="20762" spans="17:63" ht="29.25" customHeight="1" x14ac:dyDescent="0.2">
      <c r="Q20762" s="92" t="s">
        <v>50</v>
      </c>
      <c r="BF20762" s="101" t="s">
        <v>58</v>
      </c>
      <c r="BK20762" s="98" t="s">
        <v>70</v>
      </c>
    </row>
    <row r="20763" spans="17:63" ht="29.25" customHeight="1" x14ac:dyDescent="0.2">
      <c r="Q20763" s="92" t="s">
        <v>50</v>
      </c>
      <c r="BF20763" s="101" t="s">
        <v>58</v>
      </c>
      <c r="BK20763" s="98" t="s">
        <v>70</v>
      </c>
    </row>
    <row r="20764" spans="17:63" ht="29.25" customHeight="1" x14ac:dyDescent="0.2">
      <c r="Q20764" s="92" t="s">
        <v>50</v>
      </c>
      <c r="BF20764" s="101" t="s">
        <v>58</v>
      </c>
      <c r="BK20764" s="98" t="s">
        <v>70</v>
      </c>
    </row>
    <row r="20765" spans="17:63" ht="29.25" customHeight="1" x14ac:dyDescent="0.2">
      <c r="Q20765" s="92" t="s">
        <v>50</v>
      </c>
      <c r="BF20765" s="101" t="s">
        <v>58</v>
      </c>
      <c r="BK20765" s="98" t="s">
        <v>70</v>
      </c>
    </row>
    <row r="20766" spans="17:63" ht="29.25" customHeight="1" x14ac:dyDescent="0.2">
      <c r="Q20766" s="92" t="s">
        <v>50</v>
      </c>
      <c r="BF20766" s="101" t="s">
        <v>58</v>
      </c>
      <c r="BK20766" s="98" t="s">
        <v>70</v>
      </c>
    </row>
    <row r="20767" spans="17:63" ht="29.25" customHeight="1" x14ac:dyDescent="0.2">
      <c r="Q20767" s="92" t="s">
        <v>50</v>
      </c>
      <c r="BF20767" s="101" t="s">
        <v>58</v>
      </c>
      <c r="BK20767" s="98" t="s">
        <v>70</v>
      </c>
    </row>
    <row r="20768" spans="17:63" ht="29.25" customHeight="1" x14ac:dyDescent="0.2">
      <c r="Q20768" s="92" t="s">
        <v>50</v>
      </c>
      <c r="BF20768" s="101" t="s">
        <v>58</v>
      </c>
      <c r="BK20768" s="98" t="s">
        <v>70</v>
      </c>
    </row>
    <row r="20769" spans="17:63" ht="29.25" customHeight="1" x14ac:dyDescent="0.2">
      <c r="Q20769" s="92" t="s">
        <v>50</v>
      </c>
      <c r="BF20769" s="101" t="s">
        <v>58</v>
      </c>
      <c r="BK20769" s="98" t="s">
        <v>70</v>
      </c>
    </row>
    <row r="20770" spans="17:63" ht="29.25" customHeight="1" x14ac:dyDescent="0.2">
      <c r="Q20770" s="92" t="s">
        <v>50</v>
      </c>
      <c r="BF20770" s="101" t="s">
        <v>58</v>
      </c>
      <c r="BK20770" s="98" t="s">
        <v>70</v>
      </c>
    </row>
    <row r="20771" spans="17:63" ht="29.25" customHeight="1" x14ac:dyDescent="0.2">
      <c r="Q20771" s="92" t="s">
        <v>50</v>
      </c>
      <c r="BF20771" s="101" t="s">
        <v>58</v>
      </c>
      <c r="BK20771" s="98" t="s">
        <v>70</v>
      </c>
    </row>
    <row r="20772" spans="17:63" ht="29.25" customHeight="1" x14ac:dyDescent="0.2">
      <c r="Q20772" s="92" t="s">
        <v>50</v>
      </c>
      <c r="BF20772" s="101" t="s">
        <v>58</v>
      </c>
      <c r="BK20772" s="98" t="s">
        <v>70</v>
      </c>
    </row>
    <row r="20773" spans="17:63" ht="29.25" customHeight="1" x14ac:dyDescent="0.2">
      <c r="Q20773" s="92" t="s">
        <v>50</v>
      </c>
      <c r="BF20773" s="101" t="s">
        <v>58</v>
      </c>
      <c r="BK20773" s="98" t="s">
        <v>70</v>
      </c>
    </row>
    <row r="20774" spans="17:63" ht="29.25" customHeight="1" x14ac:dyDescent="0.2">
      <c r="Q20774" s="92" t="s">
        <v>50</v>
      </c>
      <c r="BF20774" s="101" t="s">
        <v>58</v>
      </c>
      <c r="BK20774" s="98" t="s">
        <v>70</v>
      </c>
    </row>
    <row r="20775" spans="17:63" ht="29.25" customHeight="1" x14ac:dyDescent="0.2">
      <c r="Q20775" s="92" t="s">
        <v>50</v>
      </c>
      <c r="BF20775" s="101" t="s">
        <v>58</v>
      </c>
      <c r="BK20775" s="98" t="s">
        <v>70</v>
      </c>
    </row>
    <row r="20776" spans="17:63" ht="29.25" customHeight="1" x14ac:dyDescent="0.2">
      <c r="Q20776" s="92" t="s">
        <v>50</v>
      </c>
      <c r="BF20776" s="101" t="s">
        <v>58</v>
      </c>
      <c r="BK20776" s="98" t="s">
        <v>70</v>
      </c>
    </row>
    <row r="20777" spans="17:63" ht="29.25" customHeight="1" x14ac:dyDescent="0.2">
      <c r="Q20777" s="92" t="s">
        <v>50</v>
      </c>
      <c r="BF20777" s="101" t="s">
        <v>58</v>
      </c>
      <c r="BK20777" s="98" t="s">
        <v>70</v>
      </c>
    </row>
    <row r="20778" spans="17:63" ht="29.25" customHeight="1" x14ac:dyDescent="0.2">
      <c r="Q20778" s="92" t="s">
        <v>50</v>
      </c>
      <c r="BF20778" s="101" t="s">
        <v>58</v>
      </c>
      <c r="BK20778" s="98" t="s">
        <v>70</v>
      </c>
    </row>
    <row r="20779" spans="17:63" ht="29.25" customHeight="1" x14ac:dyDescent="0.2">
      <c r="Q20779" s="92" t="s">
        <v>50</v>
      </c>
      <c r="BF20779" s="101" t="s">
        <v>58</v>
      </c>
      <c r="BK20779" s="98" t="s">
        <v>70</v>
      </c>
    </row>
    <row r="20780" spans="17:63" ht="29.25" customHeight="1" x14ac:dyDescent="0.2">
      <c r="Q20780" s="92" t="s">
        <v>50</v>
      </c>
      <c r="BF20780" s="101" t="s">
        <v>58</v>
      </c>
      <c r="BK20780" s="98" t="s">
        <v>70</v>
      </c>
    </row>
    <row r="20781" spans="17:63" ht="29.25" customHeight="1" x14ac:dyDescent="0.2">
      <c r="Q20781" s="92" t="s">
        <v>50</v>
      </c>
      <c r="BF20781" s="101" t="s">
        <v>58</v>
      </c>
      <c r="BK20781" s="98" t="s">
        <v>70</v>
      </c>
    </row>
    <row r="20782" spans="17:63" ht="29.25" customHeight="1" x14ac:dyDescent="0.2">
      <c r="Q20782" s="92" t="s">
        <v>50</v>
      </c>
      <c r="BF20782" s="101" t="s">
        <v>58</v>
      </c>
      <c r="BK20782" s="98" t="s">
        <v>70</v>
      </c>
    </row>
    <row r="20783" spans="17:63" ht="29.25" customHeight="1" x14ac:dyDescent="0.2">
      <c r="Q20783" s="92" t="s">
        <v>50</v>
      </c>
      <c r="BF20783" s="101" t="s">
        <v>58</v>
      </c>
      <c r="BK20783" s="98" t="s">
        <v>70</v>
      </c>
    </row>
    <row r="20784" spans="17:63" ht="29.25" customHeight="1" x14ac:dyDescent="0.2">
      <c r="Q20784" s="92" t="s">
        <v>50</v>
      </c>
      <c r="BF20784" s="101" t="s">
        <v>58</v>
      </c>
      <c r="BK20784" s="98" t="s">
        <v>70</v>
      </c>
    </row>
    <row r="20785" spans="17:63" ht="29.25" customHeight="1" x14ac:dyDescent="0.2">
      <c r="Q20785" s="92" t="s">
        <v>50</v>
      </c>
      <c r="BF20785" s="101" t="s">
        <v>58</v>
      </c>
      <c r="BK20785" s="98" t="s">
        <v>70</v>
      </c>
    </row>
    <row r="20786" spans="17:63" ht="29.25" customHeight="1" x14ac:dyDescent="0.2">
      <c r="Q20786" s="92" t="s">
        <v>50</v>
      </c>
      <c r="BF20786" s="101" t="s">
        <v>58</v>
      </c>
      <c r="BK20786" s="98" t="s">
        <v>70</v>
      </c>
    </row>
    <row r="20787" spans="17:63" ht="29.25" customHeight="1" x14ac:dyDescent="0.2">
      <c r="Q20787" s="92" t="s">
        <v>50</v>
      </c>
      <c r="BF20787" s="101" t="s">
        <v>58</v>
      </c>
      <c r="BK20787" s="98" t="s">
        <v>70</v>
      </c>
    </row>
    <row r="20788" spans="17:63" ht="29.25" customHeight="1" x14ac:dyDescent="0.2">
      <c r="Q20788" s="92" t="s">
        <v>50</v>
      </c>
      <c r="BF20788" s="101" t="s">
        <v>58</v>
      </c>
      <c r="BK20788" s="98" t="s">
        <v>70</v>
      </c>
    </row>
    <row r="20789" spans="17:63" ht="29.25" customHeight="1" x14ac:dyDescent="0.2">
      <c r="Q20789" s="92" t="s">
        <v>50</v>
      </c>
      <c r="BF20789" s="101" t="s">
        <v>58</v>
      </c>
      <c r="BK20789" s="98" t="s">
        <v>70</v>
      </c>
    </row>
    <row r="20790" spans="17:63" ht="29.25" customHeight="1" x14ac:dyDescent="0.2">
      <c r="Q20790" s="92" t="s">
        <v>50</v>
      </c>
      <c r="BF20790" s="101" t="s">
        <v>58</v>
      </c>
      <c r="BK20790" s="98" t="s">
        <v>70</v>
      </c>
    </row>
    <row r="20791" spans="17:63" ht="29.25" customHeight="1" x14ac:dyDescent="0.2">
      <c r="Q20791" s="92" t="s">
        <v>50</v>
      </c>
      <c r="BF20791" s="101" t="s">
        <v>58</v>
      </c>
      <c r="BK20791" s="98" t="s">
        <v>70</v>
      </c>
    </row>
    <row r="20792" spans="17:63" ht="29.25" customHeight="1" x14ac:dyDescent="0.2">
      <c r="Q20792" s="92" t="s">
        <v>50</v>
      </c>
      <c r="BF20792" s="101" t="s">
        <v>58</v>
      </c>
      <c r="BK20792" s="98" t="s">
        <v>70</v>
      </c>
    </row>
    <row r="20793" spans="17:63" ht="29.25" customHeight="1" x14ac:dyDescent="0.2">
      <c r="Q20793" s="92" t="s">
        <v>50</v>
      </c>
      <c r="BF20793" s="101" t="s">
        <v>58</v>
      </c>
      <c r="BK20793" s="98" t="s">
        <v>70</v>
      </c>
    </row>
    <row r="20794" spans="17:63" ht="29.25" customHeight="1" x14ac:dyDescent="0.2">
      <c r="Q20794" s="92" t="s">
        <v>50</v>
      </c>
      <c r="BF20794" s="101" t="s">
        <v>58</v>
      </c>
      <c r="BK20794" s="98" t="s">
        <v>70</v>
      </c>
    </row>
    <row r="20795" spans="17:63" ht="29.25" customHeight="1" x14ac:dyDescent="0.2">
      <c r="Q20795" s="92" t="s">
        <v>50</v>
      </c>
      <c r="BF20795" s="101" t="s">
        <v>58</v>
      </c>
      <c r="BK20795" s="98" t="s">
        <v>70</v>
      </c>
    </row>
    <row r="20796" spans="17:63" ht="29.25" customHeight="1" x14ac:dyDescent="0.2">
      <c r="Q20796" s="92" t="s">
        <v>50</v>
      </c>
      <c r="BF20796" s="101" t="s">
        <v>58</v>
      </c>
      <c r="BK20796" s="98" t="s">
        <v>70</v>
      </c>
    </row>
    <row r="20797" spans="17:63" ht="29.25" customHeight="1" x14ac:dyDescent="0.2">
      <c r="Q20797" s="92" t="s">
        <v>50</v>
      </c>
      <c r="BF20797" s="101" t="s">
        <v>58</v>
      </c>
      <c r="BK20797" s="98" t="s">
        <v>70</v>
      </c>
    </row>
    <row r="20798" spans="17:63" ht="29.25" customHeight="1" x14ac:dyDescent="0.2">
      <c r="Q20798" s="92" t="s">
        <v>50</v>
      </c>
      <c r="BF20798" s="101" t="s">
        <v>58</v>
      </c>
      <c r="BK20798" s="98" t="s">
        <v>70</v>
      </c>
    </row>
    <row r="20799" spans="17:63" ht="29.25" customHeight="1" x14ac:dyDescent="0.2">
      <c r="Q20799" s="92" t="s">
        <v>50</v>
      </c>
      <c r="BF20799" s="101" t="s">
        <v>58</v>
      </c>
      <c r="BK20799" s="98" t="s">
        <v>70</v>
      </c>
    </row>
    <row r="20800" spans="17:63" ht="29.25" customHeight="1" x14ac:dyDescent="0.2">
      <c r="Q20800" s="92" t="s">
        <v>50</v>
      </c>
      <c r="BF20800" s="101" t="s">
        <v>58</v>
      </c>
      <c r="BK20800" s="98" t="s">
        <v>70</v>
      </c>
    </row>
    <row r="20801" spans="17:63" ht="29.25" customHeight="1" x14ac:dyDescent="0.2">
      <c r="Q20801" s="92" t="s">
        <v>50</v>
      </c>
      <c r="BF20801" s="101" t="s">
        <v>58</v>
      </c>
      <c r="BK20801" s="98" t="s">
        <v>70</v>
      </c>
    </row>
    <row r="20802" spans="17:63" ht="29.25" customHeight="1" x14ac:dyDescent="0.2">
      <c r="Q20802" s="92" t="s">
        <v>50</v>
      </c>
      <c r="BF20802" s="101" t="s">
        <v>58</v>
      </c>
      <c r="BK20802" s="98" t="s">
        <v>70</v>
      </c>
    </row>
    <row r="20803" spans="17:63" ht="29.25" customHeight="1" x14ac:dyDescent="0.2">
      <c r="Q20803" s="92" t="s">
        <v>50</v>
      </c>
      <c r="BF20803" s="101" t="s">
        <v>58</v>
      </c>
      <c r="BK20803" s="98" t="s">
        <v>70</v>
      </c>
    </row>
    <row r="20804" spans="17:63" ht="29.25" customHeight="1" x14ac:dyDescent="0.2">
      <c r="Q20804" s="92" t="s">
        <v>50</v>
      </c>
      <c r="BF20804" s="101" t="s">
        <v>58</v>
      </c>
      <c r="BK20804" s="98" t="s">
        <v>70</v>
      </c>
    </row>
    <row r="20805" spans="17:63" ht="29.25" customHeight="1" x14ac:dyDescent="0.2">
      <c r="Q20805" s="92" t="s">
        <v>50</v>
      </c>
      <c r="BF20805" s="101" t="s">
        <v>58</v>
      </c>
      <c r="BK20805" s="98" t="s">
        <v>70</v>
      </c>
    </row>
    <row r="20806" spans="17:63" ht="29.25" customHeight="1" x14ac:dyDescent="0.2">
      <c r="Q20806" s="92" t="s">
        <v>50</v>
      </c>
      <c r="BF20806" s="101" t="s">
        <v>58</v>
      </c>
      <c r="BK20806" s="98" t="s">
        <v>70</v>
      </c>
    </row>
    <row r="20807" spans="17:63" ht="29.25" customHeight="1" x14ac:dyDescent="0.2">
      <c r="Q20807" s="92" t="s">
        <v>50</v>
      </c>
      <c r="BF20807" s="101" t="s">
        <v>58</v>
      </c>
      <c r="BK20807" s="98" t="s">
        <v>70</v>
      </c>
    </row>
    <row r="20808" spans="17:63" ht="29.25" customHeight="1" x14ac:dyDescent="0.2">
      <c r="Q20808" s="92" t="s">
        <v>50</v>
      </c>
      <c r="BF20808" s="101" t="s">
        <v>58</v>
      </c>
      <c r="BK20808" s="98" t="s">
        <v>70</v>
      </c>
    </row>
    <row r="20809" spans="17:63" ht="29.25" customHeight="1" x14ac:dyDescent="0.2">
      <c r="Q20809" s="92" t="s">
        <v>50</v>
      </c>
      <c r="BF20809" s="101" t="s">
        <v>58</v>
      </c>
      <c r="BK20809" s="98" t="s">
        <v>70</v>
      </c>
    </row>
    <row r="20810" spans="17:63" ht="29.25" customHeight="1" x14ac:dyDescent="0.2">
      <c r="Q20810" s="92" t="s">
        <v>50</v>
      </c>
      <c r="BF20810" s="101" t="s">
        <v>58</v>
      </c>
      <c r="BK20810" s="98" t="s">
        <v>70</v>
      </c>
    </row>
    <row r="20811" spans="17:63" ht="29.25" customHeight="1" x14ac:dyDescent="0.2">
      <c r="Q20811" s="92" t="s">
        <v>50</v>
      </c>
      <c r="BF20811" s="101" t="s">
        <v>58</v>
      </c>
      <c r="BK20811" s="98" t="s">
        <v>70</v>
      </c>
    </row>
    <row r="20812" spans="17:63" ht="29.25" customHeight="1" x14ac:dyDescent="0.2">
      <c r="Q20812" s="92" t="s">
        <v>50</v>
      </c>
      <c r="BF20812" s="101" t="s">
        <v>58</v>
      </c>
      <c r="BK20812" s="98" t="s">
        <v>70</v>
      </c>
    </row>
    <row r="20813" spans="17:63" ht="29.25" customHeight="1" x14ac:dyDescent="0.2">
      <c r="Q20813" s="92" t="s">
        <v>50</v>
      </c>
      <c r="BF20813" s="101" t="s">
        <v>58</v>
      </c>
      <c r="BK20813" s="98" t="s">
        <v>70</v>
      </c>
    </row>
    <row r="20814" spans="17:63" ht="29.25" customHeight="1" x14ac:dyDescent="0.2">
      <c r="Q20814" s="92" t="s">
        <v>50</v>
      </c>
      <c r="BF20814" s="101" t="s">
        <v>58</v>
      </c>
      <c r="BK20814" s="98" t="s">
        <v>70</v>
      </c>
    </row>
    <row r="20815" spans="17:63" ht="29.25" customHeight="1" x14ac:dyDescent="0.2">
      <c r="Q20815" s="92" t="s">
        <v>50</v>
      </c>
      <c r="BF20815" s="101" t="s">
        <v>58</v>
      </c>
      <c r="BK20815" s="98" t="s">
        <v>70</v>
      </c>
    </row>
    <row r="20816" spans="17:63" ht="29.25" customHeight="1" x14ac:dyDescent="0.2">
      <c r="Q20816" s="92" t="s">
        <v>50</v>
      </c>
      <c r="BF20816" s="101" t="s">
        <v>58</v>
      </c>
      <c r="BK20816" s="98" t="s">
        <v>70</v>
      </c>
    </row>
    <row r="20817" spans="17:63" ht="29.25" customHeight="1" x14ac:dyDescent="0.2">
      <c r="Q20817" s="92" t="s">
        <v>50</v>
      </c>
      <c r="BF20817" s="101" t="s">
        <v>58</v>
      </c>
      <c r="BK20817" s="98" t="s">
        <v>70</v>
      </c>
    </row>
    <row r="20818" spans="17:63" ht="29.25" customHeight="1" x14ac:dyDescent="0.2">
      <c r="Q20818" s="92" t="s">
        <v>50</v>
      </c>
      <c r="BF20818" s="101" t="s">
        <v>58</v>
      </c>
      <c r="BK20818" s="98" t="s">
        <v>70</v>
      </c>
    </row>
    <row r="20819" spans="17:63" ht="29.25" customHeight="1" x14ac:dyDescent="0.2">
      <c r="Q20819" s="92" t="s">
        <v>50</v>
      </c>
      <c r="BF20819" s="101" t="s">
        <v>58</v>
      </c>
      <c r="BK20819" s="98" t="s">
        <v>70</v>
      </c>
    </row>
    <row r="20820" spans="17:63" ht="29.25" customHeight="1" x14ac:dyDescent="0.2">
      <c r="Q20820" s="92" t="s">
        <v>50</v>
      </c>
      <c r="BF20820" s="101" t="s">
        <v>58</v>
      </c>
      <c r="BK20820" s="98" t="s">
        <v>70</v>
      </c>
    </row>
    <row r="20821" spans="17:63" ht="29.25" customHeight="1" x14ac:dyDescent="0.2">
      <c r="Q20821" s="92" t="s">
        <v>50</v>
      </c>
      <c r="BF20821" s="101" t="s">
        <v>58</v>
      </c>
      <c r="BK20821" s="98" t="s">
        <v>70</v>
      </c>
    </row>
    <row r="20822" spans="17:63" ht="29.25" customHeight="1" x14ac:dyDescent="0.2">
      <c r="Q20822" s="92" t="s">
        <v>50</v>
      </c>
      <c r="BF20822" s="101" t="s">
        <v>58</v>
      </c>
      <c r="BK20822" s="98" t="s">
        <v>70</v>
      </c>
    </row>
    <row r="20823" spans="17:63" ht="29.25" customHeight="1" x14ac:dyDescent="0.2">
      <c r="Q20823" s="92" t="s">
        <v>50</v>
      </c>
      <c r="BF20823" s="101" t="s">
        <v>58</v>
      </c>
      <c r="BK20823" s="98" t="s">
        <v>70</v>
      </c>
    </row>
    <row r="20824" spans="17:63" ht="29.25" customHeight="1" x14ac:dyDescent="0.2">
      <c r="Q20824" s="92" t="s">
        <v>50</v>
      </c>
      <c r="BF20824" s="101" t="s">
        <v>58</v>
      </c>
      <c r="BK20824" s="98" t="s">
        <v>70</v>
      </c>
    </row>
    <row r="20825" spans="17:63" ht="29.25" customHeight="1" x14ac:dyDescent="0.2">
      <c r="Q20825" s="92" t="s">
        <v>50</v>
      </c>
      <c r="BF20825" s="101" t="s">
        <v>58</v>
      </c>
      <c r="BK20825" s="98" t="s">
        <v>70</v>
      </c>
    </row>
    <row r="20826" spans="17:63" ht="29.25" customHeight="1" x14ac:dyDescent="0.2">
      <c r="Q20826" s="92" t="s">
        <v>50</v>
      </c>
      <c r="BF20826" s="101" t="s">
        <v>58</v>
      </c>
      <c r="BK20826" s="98" t="s">
        <v>70</v>
      </c>
    </row>
    <row r="20827" spans="17:63" ht="29.25" customHeight="1" x14ac:dyDescent="0.2">
      <c r="Q20827" s="92" t="s">
        <v>50</v>
      </c>
      <c r="BF20827" s="101" t="s">
        <v>58</v>
      </c>
      <c r="BK20827" s="98" t="s">
        <v>70</v>
      </c>
    </row>
    <row r="20828" spans="17:63" ht="29.25" customHeight="1" x14ac:dyDescent="0.2">
      <c r="Q20828" s="92" t="s">
        <v>50</v>
      </c>
      <c r="BF20828" s="101" t="s">
        <v>58</v>
      </c>
      <c r="BK20828" s="98" t="s">
        <v>70</v>
      </c>
    </row>
    <row r="20829" spans="17:63" ht="29.25" customHeight="1" x14ac:dyDescent="0.2">
      <c r="Q20829" s="92" t="s">
        <v>50</v>
      </c>
      <c r="BF20829" s="101" t="s">
        <v>58</v>
      </c>
      <c r="BK20829" s="98" t="s">
        <v>70</v>
      </c>
    </row>
    <row r="20830" spans="17:63" ht="29.25" customHeight="1" x14ac:dyDescent="0.2">
      <c r="Q20830" s="92" t="s">
        <v>50</v>
      </c>
      <c r="BF20830" s="101" t="s">
        <v>58</v>
      </c>
      <c r="BK20830" s="98" t="s">
        <v>70</v>
      </c>
    </row>
    <row r="20831" spans="17:63" ht="29.25" customHeight="1" x14ac:dyDescent="0.2">
      <c r="Q20831" s="92" t="s">
        <v>50</v>
      </c>
      <c r="BF20831" s="101" t="s">
        <v>58</v>
      </c>
      <c r="BK20831" s="98" t="s">
        <v>70</v>
      </c>
    </row>
    <row r="20832" spans="17:63" ht="29.25" customHeight="1" x14ac:dyDescent="0.2">
      <c r="Q20832" s="92" t="s">
        <v>50</v>
      </c>
      <c r="BF20832" s="101" t="s">
        <v>58</v>
      </c>
      <c r="BK20832" s="98" t="s">
        <v>70</v>
      </c>
    </row>
    <row r="20833" spans="17:63" ht="29.25" customHeight="1" x14ac:dyDescent="0.2">
      <c r="Q20833" s="92" t="s">
        <v>50</v>
      </c>
      <c r="BF20833" s="101" t="s">
        <v>58</v>
      </c>
      <c r="BK20833" s="98" t="s">
        <v>70</v>
      </c>
    </row>
    <row r="20834" spans="17:63" ht="29.25" customHeight="1" x14ac:dyDescent="0.2">
      <c r="Q20834" s="92" t="s">
        <v>50</v>
      </c>
      <c r="BF20834" s="101" t="s">
        <v>58</v>
      </c>
      <c r="BK20834" s="98" t="s">
        <v>70</v>
      </c>
    </row>
    <row r="20835" spans="17:63" ht="29.25" customHeight="1" x14ac:dyDescent="0.2">
      <c r="Q20835" s="92" t="s">
        <v>50</v>
      </c>
      <c r="BF20835" s="101" t="s">
        <v>58</v>
      </c>
      <c r="BK20835" s="98" t="s">
        <v>70</v>
      </c>
    </row>
    <row r="20836" spans="17:63" ht="29.25" customHeight="1" x14ac:dyDescent="0.2">
      <c r="Q20836" s="92" t="s">
        <v>50</v>
      </c>
      <c r="BF20836" s="101" t="s">
        <v>58</v>
      </c>
      <c r="BK20836" s="98" t="s">
        <v>70</v>
      </c>
    </row>
    <row r="20837" spans="17:63" ht="29.25" customHeight="1" x14ac:dyDescent="0.2">
      <c r="Q20837" s="92" t="s">
        <v>50</v>
      </c>
      <c r="BF20837" s="101" t="s">
        <v>58</v>
      </c>
      <c r="BK20837" s="98" t="s">
        <v>70</v>
      </c>
    </row>
    <row r="20838" spans="17:63" ht="29.25" customHeight="1" x14ac:dyDescent="0.2">
      <c r="Q20838" s="92" t="s">
        <v>50</v>
      </c>
      <c r="BF20838" s="101" t="s">
        <v>58</v>
      </c>
      <c r="BK20838" s="98" t="s">
        <v>70</v>
      </c>
    </row>
    <row r="20839" spans="17:63" ht="29.25" customHeight="1" x14ac:dyDescent="0.2">
      <c r="Q20839" s="92" t="s">
        <v>50</v>
      </c>
      <c r="BF20839" s="101" t="s">
        <v>58</v>
      </c>
      <c r="BK20839" s="98" t="s">
        <v>70</v>
      </c>
    </row>
    <row r="20840" spans="17:63" ht="29.25" customHeight="1" x14ac:dyDescent="0.2">
      <c r="Q20840" s="92" t="s">
        <v>50</v>
      </c>
      <c r="BF20840" s="101" t="s">
        <v>58</v>
      </c>
      <c r="BK20840" s="98" t="s">
        <v>70</v>
      </c>
    </row>
    <row r="20841" spans="17:63" ht="29.25" customHeight="1" x14ac:dyDescent="0.2">
      <c r="Q20841" s="92" t="s">
        <v>50</v>
      </c>
      <c r="BF20841" s="101" t="s">
        <v>58</v>
      </c>
      <c r="BK20841" s="98" t="s">
        <v>70</v>
      </c>
    </row>
    <row r="20842" spans="17:63" ht="29.25" customHeight="1" x14ac:dyDescent="0.2">
      <c r="Q20842" s="92" t="s">
        <v>50</v>
      </c>
      <c r="BF20842" s="101" t="s">
        <v>58</v>
      </c>
      <c r="BK20842" s="98" t="s">
        <v>70</v>
      </c>
    </row>
    <row r="20843" spans="17:63" ht="29.25" customHeight="1" x14ac:dyDescent="0.2">
      <c r="Q20843" s="92" t="s">
        <v>50</v>
      </c>
      <c r="BF20843" s="101" t="s">
        <v>58</v>
      </c>
      <c r="BK20843" s="98" t="s">
        <v>70</v>
      </c>
    </row>
    <row r="20844" spans="17:63" ht="29.25" customHeight="1" x14ac:dyDescent="0.2">
      <c r="Q20844" s="92" t="s">
        <v>50</v>
      </c>
      <c r="BF20844" s="101" t="s">
        <v>58</v>
      </c>
      <c r="BK20844" s="98" t="s">
        <v>70</v>
      </c>
    </row>
    <row r="20845" spans="17:63" ht="29.25" customHeight="1" x14ac:dyDescent="0.2">
      <c r="Q20845" s="92" t="s">
        <v>50</v>
      </c>
      <c r="BF20845" s="101" t="s">
        <v>58</v>
      </c>
      <c r="BK20845" s="98" t="s">
        <v>70</v>
      </c>
    </row>
    <row r="20846" spans="17:63" ht="29.25" customHeight="1" x14ac:dyDescent="0.2">
      <c r="Q20846" s="92" t="s">
        <v>50</v>
      </c>
      <c r="BF20846" s="101" t="s">
        <v>58</v>
      </c>
      <c r="BK20846" s="98" t="s">
        <v>70</v>
      </c>
    </row>
    <row r="20847" spans="17:63" ht="29.25" customHeight="1" x14ac:dyDescent="0.2">
      <c r="Q20847" s="92" t="s">
        <v>50</v>
      </c>
      <c r="BF20847" s="101" t="s">
        <v>58</v>
      </c>
      <c r="BK20847" s="98" t="s">
        <v>70</v>
      </c>
    </row>
    <row r="20848" spans="17:63" ht="29.25" customHeight="1" x14ac:dyDescent="0.2">
      <c r="Q20848" s="92" t="s">
        <v>50</v>
      </c>
      <c r="BF20848" s="101" t="s">
        <v>58</v>
      </c>
      <c r="BK20848" s="98" t="s">
        <v>70</v>
      </c>
    </row>
    <row r="20849" spans="17:63" ht="29.25" customHeight="1" x14ac:dyDescent="0.2">
      <c r="Q20849" s="92" t="s">
        <v>50</v>
      </c>
      <c r="BF20849" s="101" t="s">
        <v>58</v>
      </c>
      <c r="BK20849" s="98" t="s">
        <v>70</v>
      </c>
    </row>
    <row r="20850" spans="17:63" ht="29.25" customHeight="1" x14ac:dyDescent="0.2">
      <c r="Q20850" s="92" t="s">
        <v>50</v>
      </c>
      <c r="BF20850" s="101" t="s">
        <v>58</v>
      </c>
      <c r="BK20850" s="98" t="s">
        <v>70</v>
      </c>
    </row>
    <row r="20851" spans="17:63" ht="29.25" customHeight="1" x14ac:dyDescent="0.2">
      <c r="Q20851" s="92" t="s">
        <v>50</v>
      </c>
      <c r="BF20851" s="101" t="s">
        <v>58</v>
      </c>
      <c r="BK20851" s="98" t="s">
        <v>70</v>
      </c>
    </row>
    <row r="20852" spans="17:63" ht="29.25" customHeight="1" x14ac:dyDescent="0.2">
      <c r="Q20852" s="92" t="s">
        <v>50</v>
      </c>
      <c r="BF20852" s="101" t="s">
        <v>58</v>
      </c>
      <c r="BK20852" s="98" t="s">
        <v>70</v>
      </c>
    </row>
    <row r="20853" spans="17:63" ht="29.25" customHeight="1" x14ac:dyDescent="0.2">
      <c r="Q20853" s="92" t="s">
        <v>50</v>
      </c>
      <c r="BF20853" s="101" t="s">
        <v>58</v>
      </c>
      <c r="BK20853" s="98" t="s">
        <v>70</v>
      </c>
    </row>
    <row r="20854" spans="17:63" ht="29.25" customHeight="1" x14ac:dyDescent="0.2">
      <c r="Q20854" s="92" t="s">
        <v>50</v>
      </c>
      <c r="BF20854" s="101" t="s">
        <v>58</v>
      </c>
      <c r="BK20854" s="98" t="s">
        <v>70</v>
      </c>
    </row>
    <row r="20855" spans="17:63" ht="29.25" customHeight="1" x14ac:dyDescent="0.2">
      <c r="Q20855" s="92" t="s">
        <v>50</v>
      </c>
      <c r="BF20855" s="101" t="s">
        <v>58</v>
      </c>
      <c r="BK20855" s="98" t="s">
        <v>70</v>
      </c>
    </row>
    <row r="20856" spans="17:63" ht="29.25" customHeight="1" x14ac:dyDescent="0.2">
      <c r="Q20856" s="92" t="s">
        <v>50</v>
      </c>
      <c r="BF20856" s="101" t="s">
        <v>58</v>
      </c>
      <c r="BK20856" s="98" t="s">
        <v>70</v>
      </c>
    </row>
    <row r="20857" spans="17:63" ht="29.25" customHeight="1" x14ac:dyDescent="0.2">
      <c r="Q20857" s="92" t="s">
        <v>50</v>
      </c>
      <c r="BF20857" s="101" t="s">
        <v>58</v>
      </c>
      <c r="BK20857" s="98" t="s">
        <v>70</v>
      </c>
    </row>
    <row r="20858" spans="17:63" ht="29.25" customHeight="1" x14ac:dyDescent="0.2">
      <c r="Q20858" s="92" t="s">
        <v>50</v>
      </c>
      <c r="BF20858" s="101" t="s">
        <v>58</v>
      </c>
      <c r="BK20858" s="98" t="s">
        <v>70</v>
      </c>
    </row>
    <row r="20859" spans="17:63" ht="29.25" customHeight="1" x14ac:dyDescent="0.2">
      <c r="Q20859" s="92" t="s">
        <v>50</v>
      </c>
      <c r="BF20859" s="101" t="s">
        <v>58</v>
      </c>
      <c r="BK20859" s="98" t="s">
        <v>70</v>
      </c>
    </row>
    <row r="20860" spans="17:63" ht="29.25" customHeight="1" x14ac:dyDescent="0.2">
      <c r="Q20860" s="92" t="s">
        <v>50</v>
      </c>
      <c r="BF20860" s="101" t="s">
        <v>58</v>
      </c>
      <c r="BK20860" s="98" t="s">
        <v>70</v>
      </c>
    </row>
    <row r="20861" spans="17:63" ht="29.25" customHeight="1" x14ac:dyDescent="0.2">
      <c r="Q20861" s="92" t="s">
        <v>50</v>
      </c>
      <c r="BF20861" s="101" t="s">
        <v>58</v>
      </c>
      <c r="BK20861" s="98" t="s">
        <v>70</v>
      </c>
    </row>
    <row r="20862" spans="17:63" ht="29.25" customHeight="1" x14ac:dyDescent="0.2">
      <c r="Q20862" s="92" t="s">
        <v>50</v>
      </c>
      <c r="BF20862" s="101" t="s">
        <v>58</v>
      </c>
      <c r="BK20862" s="98" t="s">
        <v>70</v>
      </c>
    </row>
    <row r="20863" spans="17:63" ht="29.25" customHeight="1" x14ac:dyDescent="0.2">
      <c r="Q20863" s="92" t="s">
        <v>50</v>
      </c>
      <c r="BF20863" s="101" t="s">
        <v>58</v>
      </c>
      <c r="BK20863" s="98" t="s">
        <v>70</v>
      </c>
    </row>
    <row r="20864" spans="17:63" ht="29.25" customHeight="1" x14ac:dyDescent="0.2">
      <c r="Q20864" s="92" t="s">
        <v>50</v>
      </c>
      <c r="BF20864" s="101" t="s">
        <v>58</v>
      </c>
      <c r="BK20864" s="98" t="s">
        <v>70</v>
      </c>
    </row>
    <row r="20865" spans="17:63" ht="29.25" customHeight="1" x14ac:dyDescent="0.2">
      <c r="Q20865" s="92" t="s">
        <v>50</v>
      </c>
      <c r="BF20865" s="101" t="s">
        <v>58</v>
      </c>
      <c r="BK20865" s="98" t="s">
        <v>70</v>
      </c>
    </row>
    <row r="20866" spans="17:63" ht="29.25" customHeight="1" x14ac:dyDescent="0.2">
      <c r="Q20866" s="92" t="s">
        <v>50</v>
      </c>
      <c r="BF20866" s="101" t="s">
        <v>58</v>
      </c>
      <c r="BK20866" s="98" t="s">
        <v>70</v>
      </c>
    </row>
    <row r="20867" spans="17:63" ht="29.25" customHeight="1" x14ac:dyDescent="0.2">
      <c r="Q20867" s="92" t="s">
        <v>50</v>
      </c>
      <c r="BF20867" s="101" t="s">
        <v>58</v>
      </c>
      <c r="BK20867" s="98" t="s">
        <v>70</v>
      </c>
    </row>
    <row r="20868" spans="17:63" ht="29.25" customHeight="1" x14ac:dyDescent="0.2">
      <c r="Q20868" s="92" t="s">
        <v>50</v>
      </c>
      <c r="BF20868" s="101" t="s">
        <v>58</v>
      </c>
      <c r="BK20868" s="98" t="s">
        <v>70</v>
      </c>
    </row>
    <row r="20869" spans="17:63" ht="29.25" customHeight="1" x14ac:dyDescent="0.2">
      <c r="Q20869" s="92" t="s">
        <v>50</v>
      </c>
      <c r="BF20869" s="101" t="s">
        <v>58</v>
      </c>
      <c r="BK20869" s="98" t="s">
        <v>70</v>
      </c>
    </row>
    <row r="20870" spans="17:63" ht="29.25" customHeight="1" x14ac:dyDescent="0.2">
      <c r="Q20870" s="92" t="s">
        <v>50</v>
      </c>
      <c r="BF20870" s="101" t="s">
        <v>58</v>
      </c>
      <c r="BK20870" s="98" t="s">
        <v>70</v>
      </c>
    </row>
    <row r="20871" spans="17:63" ht="29.25" customHeight="1" x14ac:dyDescent="0.2">
      <c r="Q20871" s="92" t="s">
        <v>50</v>
      </c>
      <c r="BF20871" s="101" t="s">
        <v>58</v>
      </c>
      <c r="BK20871" s="98" t="s">
        <v>70</v>
      </c>
    </row>
    <row r="20872" spans="17:63" ht="29.25" customHeight="1" x14ac:dyDescent="0.2">
      <c r="Q20872" s="92" t="s">
        <v>50</v>
      </c>
      <c r="BF20872" s="101" t="s">
        <v>58</v>
      </c>
      <c r="BK20872" s="98" t="s">
        <v>70</v>
      </c>
    </row>
    <row r="20873" spans="17:63" ht="29.25" customHeight="1" x14ac:dyDescent="0.2">
      <c r="Q20873" s="92" t="s">
        <v>50</v>
      </c>
      <c r="BF20873" s="101" t="s">
        <v>58</v>
      </c>
      <c r="BK20873" s="98" t="s">
        <v>70</v>
      </c>
    </row>
    <row r="20874" spans="17:63" ht="29.25" customHeight="1" x14ac:dyDescent="0.2">
      <c r="Q20874" s="92" t="s">
        <v>50</v>
      </c>
      <c r="BF20874" s="101" t="s">
        <v>58</v>
      </c>
      <c r="BK20874" s="98" t="s">
        <v>70</v>
      </c>
    </row>
    <row r="20875" spans="17:63" ht="29.25" customHeight="1" x14ac:dyDescent="0.2">
      <c r="Q20875" s="92" t="s">
        <v>50</v>
      </c>
      <c r="BF20875" s="101" t="s">
        <v>58</v>
      </c>
      <c r="BK20875" s="98" t="s">
        <v>70</v>
      </c>
    </row>
    <row r="20876" spans="17:63" ht="29.25" customHeight="1" x14ac:dyDescent="0.2">
      <c r="Q20876" s="92" t="s">
        <v>50</v>
      </c>
      <c r="BF20876" s="101" t="s">
        <v>58</v>
      </c>
      <c r="BK20876" s="98" t="s">
        <v>70</v>
      </c>
    </row>
    <row r="20877" spans="17:63" ht="29.25" customHeight="1" x14ac:dyDescent="0.2">
      <c r="Q20877" s="92" t="s">
        <v>50</v>
      </c>
      <c r="BF20877" s="101" t="s">
        <v>58</v>
      </c>
      <c r="BK20877" s="98" t="s">
        <v>70</v>
      </c>
    </row>
    <row r="20878" spans="17:63" ht="29.25" customHeight="1" x14ac:dyDescent="0.2">
      <c r="Q20878" s="92" t="s">
        <v>50</v>
      </c>
      <c r="BF20878" s="101" t="s">
        <v>58</v>
      </c>
      <c r="BK20878" s="98" t="s">
        <v>70</v>
      </c>
    </row>
    <row r="20879" spans="17:63" ht="29.25" customHeight="1" x14ac:dyDescent="0.2">
      <c r="Q20879" s="92" t="s">
        <v>50</v>
      </c>
      <c r="BF20879" s="101" t="s">
        <v>58</v>
      </c>
      <c r="BK20879" s="98" t="s">
        <v>70</v>
      </c>
    </row>
    <row r="20880" spans="17:63" ht="29.25" customHeight="1" x14ac:dyDescent="0.2">
      <c r="Q20880" s="92" t="s">
        <v>50</v>
      </c>
      <c r="BF20880" s="101" t="s">
        <v>58</v>
      </c>
      <c r="BK20880" s="98" t="s">
        <v>70</v>
      </c>
    </row>
    <row r="20881" spans="17:63" ht="29.25" customHeight="1" x14ac:dyDescent="0.2">
      <c r="Q20881" s="92" t="s">
        <v>50</v>
      </c>
      <c r="BF20881" s="101" t="s">
        <v>58</v>
      </c>
      <c r="BK20881" s="98" t="s">
        <v>70</v>
      </c>
    </row>
    <row r="20882" spans="17:63" ht="29.25" customHeight="1" x14ac:dyDescent="0.2">
      <c r="Q20882" s="92" t="s">
        <v>50</v>
      </c>
      <c r="BF20882" s="101" t="s">
        <v>58</v>
      </c>
      <c r="BK20882" s="98" t="s">
        <v>70</v>
      </c>
    </row>
    <row r="20883" spans="17:63" ht="29.25" customHeight="1" x14ac:dyDescent="0.2">
      <c r="Q20883" s="92" t="s">
        <v>50</v>
      </c>
      <c r="BF20883" s="101" t="s">
        <v>58</v>
      </c>
      <c r="BK20883" s="98" t="s">
        <v>70</v>
      </c>
    </row>
    <row r="20884" spans="17:63" ht="29.25" customHeight="1" x14ac:dyDescent="0.2">
      <c r="Q20884" s="92" t="s">
        <v>50</v>
      </c>
      <c r="BF20884" s="101" t="s">
        <v>58</v>
      </c>
      <c r="BK20884" s="98" t="s">
        <v>70</v>
      </c>
    </row>
    <row r="20885" spans="17:63" ht="29.25" customHeight="1" x14ac:dyDescent="0.2">
      <c r="Q20885" s="92" t="s">
        <v>50</v>
      </c>
      <c r="BF20885" s="101" t="s">
        <v>58</v>
      </c>
      <c r="BK20885" s="98" t="s">
        <v>70</v>
      </c>
    </row>
    <row r="20886" spans="17:63" ht="29.25" customHeight="1" x14ac:dyDescent="0.2">
      <c r="Q20886" s="92" t="s">
        <v>50</v>
      </c>
      <c r="BF20886" s="101" t="s">
        <v>58</v>
      </c>
      <c r="BK20886" s="98" t="s">
        <v>70</v>
      </c>
    </row>
    <row r="20887" spans="17:63" ht="29.25" customHeight="1" x14ac:dyDescent="0.2">
      <c r="Q20887" s="92" t="s">
        <v>50</v>
      </c>
      <c r="BF20887" s="101" t="s">
        <v>58</v>
      </c>
      <c r="BK20887" s="98" t="s">
        <v>70</v>
      </c>
    </row>
    <row r="20888" spans="17:63" ht="29.25" customHeight="1" x14ac:dyDescent="0.2">
      <c r="Q20888" s="92" t="s">
        <v>50</v>
      </c>
      <c r="BF20888" s="101" t="s">
        <v>58</v>
      </c>
      <c r="BK20888" s="98" t="s">
        <v>70</v>
      </c>
    </row>
    <row r="20889" spans="17:63" ht="29.25" customHeight="1" x14ac:dyDescent="0.2">
      <c r="Q20889" s="92" t="s">
        <v>50</v>
      </c>
      <c r="BF20889" s="101" t="s">
        <v>58</v>
      </c>
      <c r="BK20889" s="98" t="s">
        <v>70</v>
      </c>
    </row>
    <row r="20890" spans="17:63" ht="29.25" customHeight="1" x14ac:dyDescent="0.2">
      <c r="Q20890" s="92" t="s">
        <v>50</v>
      </c>
      <c r="BF20890" s="101" t="s">
        <v>58</v>
      </c>
      <c r="BK20890" s="98" t="s">
        <v>70</v>
      </c>
    </row>
    <row r="20891" spans="17:63" ht="29.25" customHeight="1" x14ac:dyDescent="0.2">
      <c r="Q20891" s="92" t="s">
        <v>50</v>
      </c>
      <c r="BF20891" s="101" t="s">
        <v>58</v>
      </c>
      <c r="BK20891" s="98" t="s">
        <v>70</v>
      </c>
    </row>
    <row r="20892" spans="17:63" ht="29.25" customHeight="1" x14ac:dyDescent="0.2">
      <c r="Q20892" s="92" t="s">
        <v>50</v>
      </c>
      <c r="BF20892" s="101" t="s">
        <v>58</v>
      </c>
      <c r="BK20892" s="98" t="s">
        <v>70</v>
      </c>
    </row>
    <row r="20893" spans="17:63" ht="29.25" customHeight="1" x14ac:dyDescent="0.2">
      <c r="Q20893" s="92" t="s">
        <v>50</v>
      </c>
      <c r="BF20893" s="101" t="s">
        <v>58</v>
      </c>
      <c r="BK20893" s="98" t="s">
        <v>70</v>
      </c>
    </row>
    <row r="20894" spans="17:63" ht="29.25" customHeight="1" x14ac:dyDescent="0.2">
      <c r="Q20894" s="92" t="s">
        <v>50</v>
      </c>
      <c r="BF20894" s="101" t="s">
        <v>58</v>
      </c>
      <c r="BK20894" s="98" t="s">
        <v>70</v>
      </c>
    </row>
    <row r="20895" spans="17:63" ht="29.25" customHeight="1" x14ac:dyDescent="0.2">
      <c r="Q20895" s="92" t="s">
        <v>50</v>
      </c>
      <c r="BF20895" s="101" t="s">
        <v>58</v>
      </c>
      <c r="BK20895" s="98" t="s">
        <v>70</v>
      </c>
    </row>
    <row r="20896" spans="17:63" ht="29.25" customHeight="1" x14ac:dyDescent="0.2">
      <c r="Q20896" s="92" t="s">
        <v>50</v>
      </c>
      <c r="BF20896" s="101" t="s">
        <v>58</v>
      </c>
      <c r="BK20896" s="98" t="s">
        <v>70</v>
      </c>
    </row>
    <row r="20897" spans="17:63" ht="29.25" customHeight="1" x14ac:dyDescent="0.2">
      <c r="Q20897" s="92" t="s">
        <v>50</v>
      </c>
      <c r="BF20897" s="101" t="s">
        <v>58</v>
      </c>
      <c r="BK20897" s="98" t="s">
        <v>70</v>
      </c>
    </row>
    <row r="20898" spans="17:63" ht="29.25" customHeight="1" x14ac:dyDescent="0.2">
      <c r="Q20898" s="92" t="s">
        <v>50</v>
      </c>
      <c r="BF20898" s="101" t="s">
        <v>58</v>
      </c>
      <c r="BK20898" s="98" t="s">
        <v>70</v>
      </c>
    </row>
    <row r="20899" spans="17:63" ht="29.25" customHeight="1" x14ac:dyDescent="0.2">
      <c r="Q20899" s="92" t="s">
        <v>50</v>
      </c>
      <c r="BF20899" s="101" t="s">
        <v>58</v>
      </c>
      <c r="BK20899" s="98" t="s">
        <v>70</v>
      </c>
    </row>
    <row r="20900" spans="17:63" ht="29.25" customHeight="1" x14ac:dyDescent="0.2">
      <c r="Q20900" s="92" t="s">
        <v>50</v>
      </c>
      <c r="BF20900" s="101" t="s">
        <v>58</v>
      </c>
      <c r="BK20900" s="98" t="s">
        <v>70</v>
      </c>
    </row>
    <row r="20901" spans="17:63" ht="29.25" customHeight="1" x14ac:dyDescent="0.2">
      <c r="Q20901" s="92" t="s">
        <v>50</v>
      </c>
      <c r="BF20901" s="101" t="s">
        <v>58</v>
      </c>
      <c r="BK20901" s="98" t="s">
        <v>70</v>
      </c>
    </row>
    <row r="20902" spans="17:63" ht="29.25" customHeight="1" x14ac:dyDescent="0.2">
      <c r="Q20902" s="92" t="s">
        <v>50</v>
      </c>
      <c r="BF20902" s="101" t="s">
        <v>58</v>
      </c>
      <c r="BK20902" s="98" t="s">
        <v>70</v>
      </c>
    </row>
    <row r="20903" spans="17:63" ht="29.25" customHeight="1" x14ac:dyDescent="0.2">
      <c r="Q20903" s="92" t="s">
        <v>50</v>
      </c>
      <c r="BF20903" s="101" t="s">
        <v>58</v>
      </c>
      <c r="BK20903" s="98" t="s">
        <v>70</v>
      </c>
    </row>
    <row r="20904" spans="17:63" ht="29.25" customHeight="1" x14ac:dyDescent="0.2">
      <c r="Q20904" s="92" t="s">
        <v>50</v>
      </c>
      <c r="BF20904" s="101" t="s">
        <v>58</v>
      </c>
      <c r="BK20904" s="98" t="s">
        <v>70</v>
      </c>
    </row>
    <row r="20905" spans="17:63" ht="29.25" customHeight="1" x14ac:dyDescent="0.2">
      <c r="Q20905" s="92" t="s">
        <v>50</v>
      </c>
      <c r="BF20905" s="101" t="s">
        <v>58</v>
      </c>
      <c r="BK20905" s="98" t="s">
        <v>70</v>
      </c>
    </row>
    <row r="20906" spans="17:63" ht="29.25" customHeight="1" x14ac:dyDescent="0.2">
      <c r="Q20906" s="92" t="s">
        <v>50</v>
      </c>
      <c r="BF20906" s="101" t="s">
        <v>58</v>
      </c>
      <c r="BK20906" s="98" t="s">
        <v>70</v>
      </c>
    </row>
    <row r="20907" spans="17:63" ht="29.25" customHeight="1" x14ac:dyDescent="0.2">
      <c r="Q20907" s="92" t="s">
        <v>50</v>
      </c>
      <c r="BF20907" s="101" t="s">
        <v>58</v>
      </c>
      <c r="BK20907" s="98" t="s">
        <v>70</v>
      </c>
    </row>
    <row r="20908" spans="17:63" ht="29.25" customHeight="1" x14ac:dyDescent="0.2">
      <c r="Q20908" s="92" t="s">
        <v>50</v>
      </c>
      <c r="BF20908" s="101" t="s">
        <v>58</v>
      </c>
      <c r="BK20908" s="98" t="s">
        <v>70</v>
      </c>
    </row>
    <row r="20909" spans="17:63" ht="29.25" customHeight="1" x14ac:dyDescent="0.2">
      <c r="Q20909" s="92" t="s">
        <v>50</v>
      </c>
      <c r="BF20909" s="101" t="s">
        <v>58</v>
      </c>
      <c r="BK20909" s="98" t="s">
        <v>70</v>
      </c>
    </row>
    <row r="20910" spans="17:63" ht="29.25" customHeight="1" x14ac:dyDescent="0.2">
      <c r="Q20910" s="92" t="s">
        <v>50</v>
      </c>
      <c r="BF20910" s="101" t="s">
        <v>58</v>
      </c>
      <c r="BK20910" s="98" t="s">
        <v>70</v>
      </c>
    </row>
    <row r="20911" spans="17:63" ht="29.25" customHeight="1" x14ac:dyDescent="0.2">
      <c r="Q20911" s="92" t="s">
        <v>50</v>
      </c>
      <c r="BF20911" s="101" t="s">
        <v>58</v>
      </c>
      <c r="BK20911" s="98" t="s">
        <v>70</v>
      </c>
    </row>
    <row r="20912" spans="17:63" ht="29.25" customHeight="1" x14ac:dyDescent="0.2">
      <c r="Q20912" s="92" t="s">
        <v>50</v>
      </c>
      <c r="BF20912" s="101" t="s">
        <v>58</v>
      </c>
      <c r="BK20912" s="98" t="s">
        <v>70</v>
      </c>
    </row>
    <row r="20913" spans="17:63" ht="29.25" customHeight="1" x14ac:dyDescent="0.2">
      <c r="Q20913" s="92" t="s">
        <v>50</v>
      </c>
      <c r="BF20913" s="101" t="s">
        <v>58</v>
      </c>
      <c r="BK20913" s="98" t="s">
        <v>70</v>
      </c>
    </row>
    <row r="20914" spans="17:63" ht="29.25" customHeight="1" x14ac:dyDescent="0.2">
      <c r="Q20914" s="92" t="s">
        <v>50</v>
      </c>
      <c r="BF20914" s="101" t="s">
        <v>58</v>
      </c>
      <c r="BK20914" s="98" t="s">
        <v>70</v>
      </c>
    </row>
    <row r="20915" spans="17:63" ht="29.25" customHeight="1" x14ac:dyDescent="0.2">
      <c r="Q20915" s="92" t="s">
        <v>50</v>
      </c>
      <c r="BF20915" s="101" t="s">
        <v>58</v>
      </c>
      <c r="BK20915" s="98" t="s">
        <v>70</v>
      </c>
    </row>
    <row r="20916" spans="17:63" ht="29.25" customHeight="1" x14ac:dyDescent="0.2">
      <c r="Q20916" s="92" t="s">
        <v>50</v>
      </c>
      <c r="BF20916" s="101" t="s">
        <v>58</v>
      </c>
      <c r="BK20916" s="98" t="s">
        <v>70</v>
      </c>
    </row>
    <row r="20917" spans="17:63" ht="29.25" customHeight="1" x14ac:dyDescent="0.2">
      <c r="Q20917" s="92" t="s">
        <v>50</v>
      </c>
      <c r="BF20917" s="101" t="s">
        <v>58</v>
      </c>
      <c r="BK20917" s="98" t="s">
        <v>70</v>
      </c>
    </row>
    <row r="20918" spans="17:63" ht="29.25" customHeight="1" x14ac:dyDescent="0.2">
      <c r="Q20918" s="92" t="s">
        <v>50</v>
      </c>
      <c r="BF20918" s="101" t="s">
        <v>58</v>
      </c>
      <c r="BK20918" s="98" t="s">
        <v>70</v>
      </c>
    </row>
    <row r="20919" spans="17:63" ht="29.25" customHeight="1" x14ac:dyDescent="0.2">
      <c r="Q20919" s="92" t="s">
        <v>50</v>
      </c>
      <c r="BF20919" s="101" t="s">
        <v>58</v>
      </c>
      <c r="BK20919" s="98" t="s">
        <v>70</v>
      </c>
    </row>
    <row r="20920" spans="17:63" ht="29.25" customHeight="1" x14ac:dyDescent="0.2">
      <c r="Q20920" s="92" t="s">
        <v>50</v>
      </c>
      <c r="BF20920" s="101" t="s">
        <v>58</v>
      </c>
      <c r="BK20920" s="98" t="s">
        <v>70</v>
      </c>
    </row>
    <row r="20921" spans="17:63" ht="29.25" customHeight="1" x14ac:dyDescent="0.2">
      <c r="Q20921" s="92" t="s">
        <v>50</v>
      </c>
      <c r="BF20921" s="101" t="s">
        <v>58</v>
      </c>
      <c r="BK20921" s="98" t="s">
        <v>70</v>
      </c>
    </row>
    <row r="20922" spans="17:63" ht="29.25" customHeight="1" x14ac:dyDescent="0.2">
      <c r="Q20922" s="92" t="s">
        <v>50</v>
      </c>
      <c r="BF20922" s="101" t="s">
        <v>58</v>
      </c>
      <c r="BK20922" s="98" t="s">
        <v>70</v>
      </c>
    </row>
    <row r="20923" spans="17:63" ht="29.25" customHeight="1" x14ac:dyDescent="0.2">
      <c r="Q20923" s="92" t="s">
        <v>50</v>
      </c>
      <c r="BF20923" s="101" t="s">
        <v>58</v>
      </c>
      <c r="BK20923" s="98" t="s">
        <v>70</v>
      </c>
    </row>
    <row r="20924" spans="17:63" ht="29.25" customHeight="1" x14ac:dyDescent="0.2">
      <c r="Q20924" s="92" t="s">
        <v>50</v>
      </c>
      <c r="BF20924" s="101" t="s">
        <v>58</v>
      </c>
      <c r="BK20924" s="98" t="s">
        <v>70</v>
      </c>
    </row>
    <row r="20925" spans="17:63" ht="29.25" customHeight="1" x14ac:dyDescent="0.2">
      <c r="Q20925" s="92" t="s">
        <v>50</v>
      </c>
      <c r="BF20925" s="101" t="s">
        <v>58</v>
      </c>
      <c r="BK20925" s="98" t="s">
        <v>70</v>
      </c>
    </row>
    <row r="20926" spans="17:63" ht="29.25" customHeight="1" x14ac:dyDescent="0.2">
      <c r="Q20926" s="92" t="s">
        <v>50</v>
      </c>
      <c r="BF20926" s="101" t="s">
        <v>58</v>
      </c>
      <c r="BK20926" s="98" t="s">
        <v>70</v>
      </c>
    </row>
    <row r="20927" spans="17:63" ht="29.25" customHeight="1" x14ac:dyDescent="0.2">
      <c r="Q20927" s="92" t="s">
        <v>50</v>
      </c>
      <c r="BF20927" s="101" t="s">
        <v>58</v>
      </c>
      <c r="BK20927" s="98" t="s">
        <v>70</v>
      </c>
    </row>
    <row r="20928" spans="17:63" ht="29.25" customHeight="1" x14ac:dyDescent="0.2">
      <c r="Q20928" s="92" t="s">
        <v>50</v>
      </c>
      <c r="BF20928" s="101" t="s">
        <v>58</v>
      </c>
      <c r="BK20928" s="98" t="s">
        <v>70</v>
      </c>
    </row>
    <row r="20929" spans="17:63" ht="29.25" customHeight="1" x14ac:dyDescent="0.2">
      <c r="Q20929" s="92" t="s">
        <v>50</v>
      </c>
      <c r="BF20929" s="101" t="s">
        <v>58</v>
      </c>
      <c r="BK20929" s="98" t="s">
        <v>70</v>
      </c>
    </row>
    <row r="20930" spans="17:63" ht="29.25" customHeight="1" x14ac:dyDescent="0.2">
      <c r="Q20930" s="92" t="s">
        <v>50</v>
      </c>
      <c r="BF20930" s="101" t="s">
        <v>58</v>
      </c>
      <c r="BK20930" s="98" t="s">
        <v>70</v>
      </c>
    </row>
    <row r="20931" spans="17:63" ht="29.25" customHeight="1" x14ac:dyDescent="0.2">
      <c r="Q20931" s="92" t="s">
        <v>50</v>
      </c>
      <c r="BF20931" s="101" t="s">
        <v>58</v>
      </c>
      <c r="BK20931" s="98" t="s">
        <v>70</v>
      </c>
    </row>
    <row r="20932" spans="17:63" ht="29.25" customHeight="1" x14ac:dyDescent="0.2">
      <c r="Q20932" s="92" t="s">
        <v>50</v>
      </c>
      <c r="BF20932" s="101" t="s">
        <v>58</v>
      </c>
      <c r="BK20932" s="98" t="s">
        <v>70</v>
      </c>
    </row>
    <row r="20933" spans="17:63" ht="29.25" customHeight="1" x14ac:dyDescent="0.2">
      <c r="Q20933" s="92" t="s">
        <v>50</v>
      </c>
      <c r="BF20933" s="101" t="s">
        <v>58</v>
      </c>
      <c r="BK20933" s="98" t="s">
        <v>70</v>
      </c>
    </row>
    <row r="20934" spans="17:63" ht="29.25" customHeight="1" x14ac:dyDescent="0.2">
      <c r="Q20934" s="92" t="s">
        <v>50</v>
      </c>
      <c r="BF20934" s="101" t="s">
        <v>58</v>
      </c>
      <c r="BK20934" s="98" t="s">
        <v>70</v>
      </c>
    </row>
    <row r="20935" spans="17:63" ht="29.25" customHeight="1" x14ac:dyDescent="0.2">
      <c r="Q20935" s="92" t="s">
        <v>50</v>
      </c>
      <c r="BF20935" s="101" t="s">
        <v>58</v>
      </c>
      <c r="BK20935" s="98" t="s">
        <v>70</v>
      </c>
    </row>
    <row r="20936" spans="17:63" ht="29.25" customHeight="1" x14ac:dyDescent="0.2">
      <c r="Q20936" s="92" t="s">
        <v>50</v>
      </c>
      <c r="BF20936" s="101" t="s">
        <v>58</v>
      </c>
      <c r="BK20936" s="98" t="s">
        <v>70</v>
      </c>
    </row>
    <row r="20937" spans="17:63" ht="29.25" customHeight="1" x14ac:dyDescent="0.2">
      <c r="Q20937" s="92" t="s">
        <v>50</v>
      </c>
      <c r="BF20937" s="101" t="s">
        <v>58</v>
      </c>
      <c r="BK20937" s="98" t="s">
        <v>70</v>
      </c>
    </row>
    <row r="20938" spans="17:63" ht="29.25" customHeight="1" x14ac:dyDescent="0.2">
      <c r="Q20938" s="92" t="s">
        <v>50</v>
      </c>
      <c r="BF20938" s="101" t="s">
        <v>58</v>
      </c>
      <c r="BK20938" s="98" t="s">
        <v>70</v>
      </c>
    </row>
    <row r="20939" spans="17:63" ht="29.25" customHeight="1" x14ac:dyDescent="0.2">
      <c r="Q20939" s="92" t="s">
        <v>50</v>
      </c>
      <c r="BF20939" s="101" t="s">
        <v>58</v>
      </c>
      <c r="BK20939" s="98" t="s">
        <v>70</v>
      </c>
    </row>
    <row r="20940" spans="17:63" ht="29.25" customHeight="1" x14ac:dyDescent="0.2">
      <c r="Q20940" s="92" t="s">
        <v>50</v>
      </c>
      <c r="BF20940" s="101" t="s">
        <v>58</v>
      </c>
      <c r="BK20940" s="98" t="s">
        <v>70</v>
      </c>
    </row>
    <row r="20941" spans="17:63" ht="29.25" customHeight="1" x14ac:dyDescent="0.2">
      <c r="Q20941" s="92" t="s">
        <v>50</v>
      </c>
      <c r="BF20941" s="101" t="s">
        <v>58</v>
      </c>
      <c r="BK20941" s="98" t="s">
        <v>70</v>
      </c>
    </row>
    <row r="20942" spans="17:63" ht="29.25" customHeight="1" x14ac:dyDescent="0.2">
      <c r="Q20942" s="92" t="s">
        <v>50</v>
      </c>
      <c r="BF20942" s="101" t="s">
        <v>58</v>
      </c>
      <c r="BK20942" s="98" t="s">
        <v>70</v>
      </c>
    </row>
    <row r="20943" spans="17:63" ht="29.25" customHeight="1" x14ac:dyDescent="0.2">
      <c r="Q20943" s="92" t="s">
        <v>50</v>
      </c>
      <c r="BF20943" s="101" t="s">
        <v>58</v>
      </c>
      <c r="BK20943" s="98" t="s">
        <v>70</v>
      </c>
    </row>
    <row r="20944" spans="17:63" ht="29.25" customHeight="1" x14ac:dyDescent="0.2">
      <c r="Q20944" s="92" t="s">
        <v>50</v>
      </c>
      <c r="BF20944" s="101" t="s">
        <v>58</v>
      </c>
      <c r="BK20944" s="98" t="s">
        <v>70</v>
      </c>
    </row>
    <row r="20945" spans="17:63" ht="29.25" customHeight="1" x14ac:dyDescent="0.2">
      <c r="Q20945" s="92" t="s">
        <v>50</v>
      </c>
      <c r="BF20945" s="101" t="s">
        <v>58</v>
      </c>
      <c r="BK20945" s="98" t="s">
        <v>70</v>
      </c>
    </row>
    <row r="20946" spans="17:63" ht="29.25" customHeight="1" x14ac:dyDescent="0.2">
      <c r="Q20946" s="92" t="s">
        <v>50</v>
      </c>
      <c r="BF20946" s="101" t="s">
        <v>58</v>
      </c>
      <c r="BK20946" s="98" t="s">
        <v>70</v>
      </c>
    </row>
    <row r="20947" spans="17:63" ht="29.25" customHeight="1" x14ac:dyDescent="0.2">
      <c r="Q20947" s="92" t="s">
        <v>50</v>
      </c>
      <c r="BF20947" s="101" t="s">
        <v>58</v>
      </c>
      <c r="BK20947" s="98" t="s">
        <v>70</v>
      </c>
    </row>
    <row r="20948" spans="17:63" ht="29.25" customHeight="1" x14ac:dyDescent="0.2">
      <c r="Q20948" s="92" t="s">
        <v>50</v>
      </c>
      <c r="BF20948" s="101" t="s">
        <v>58</v>
      </c>
      <c r="BK20948" s="98" t="s">
        <v>70</v>
      </c>
    </row>
    <row r="20949" spans="17:63" ht="29.25" customHeight="1" x14ac:dyDescent="0.2">
      <c r="Q20949" s="92" t="s">
        <v>50</v>
      </c>
      <c r="BF20949" s="101" t="s">
        <v>58</v>
      </c>
      <c r="BK20949" s="98" t="s">
        <v>70</v>
      </c>
    </row>
    <row r="20950" spans="17:63" ht="29.25" customHeight="1" x14ac:dyDescent="0.2">
      <c r="Q20950" s="92" t="s">
        <v>50</v>
      </c>
      <c r="BF20950" s="101" t="s">
        <v>58</v>
      </c>
      <c r="BK20950" s="98" t="s">
        <v>70</v>
      </c>
    </row>
    <row r="20951" spans="17:63" ht="29.25" customHeight="1" x14ac:dyDescent="0.2">
      <c r="Q20951" s="92" t="s">
        <v>50</v>
      </c>
      <c r="BF20951" s="101" t="s">
        <v>58</v>
      </c>
      <c r="BK20951" s="98" t="s">
        <v>70</v>
      </c>
    </row>
    <row r="20952" spans="17:63" ht="29.25" customHeight="1" x14ac:dyDescent="0.2">
      <c r="Q20952" s="92" t="s">
        <v>50</v>
      </c>
      <c r="BF20952" s="101" t="s">
        <v>58</v>
      </c>
      <c r="BK20952" s="98" t="s">
        <v>70</v>
      </c>
    </row>
    <row r="20953" spans="17:63" ht="29.25" customHeight="1" x14ac:dyDescent="0.2">
      <c r="Q20953" s="92" t="s">
        <v>50</v>
      </c>
      <c r="BF20953" s="101" t="s">
        <v>58</v>
      </c>
      <c r="BK20953" s="98" t="s">
        <v>70</v>
      </c>
    </row>
    <row r="20954" spans="17:63" ht="29.25" customHeight="1" x14ac:dyDescent="0.2">
      <c r="Q20954" s="92" t="s">
        <v>50</v>
      </c>
      <c r="BF20954" s="101" t="s">
        <v>58</v>
      </c>
      <c r="BK20954" s="98" t="s">
        <v>70</v>
      </c>
    </row>
    <row r="20955" spans="17:63" ht="29.25" customHeight="1" x14ac:dyDescent="0.2">
      <c r="Q20955" s="92" t="s">
        <v>50</v>
      </c>
      <c r="BF20955" s="101" t="s">
        <v>58</v>
      </c>
      <c r="BK20955" s="98" t="s">
        <v>70</v>
      </c>
    </row>
    <row r="20956" spans="17:63" ht="29.25" customHeight="1" x14ac:dyDescent="0.2">
      <c r="Q20956" s="92" t="s">
        <v>50</v>
      </c>
      <c r="BF20956" s="101" t="s">
        <v>58</v>
      </c>
      <c r="BK20956" s="98" t="s">
        <v>70</v>
      </c>
    </row>
    <row r="20957" spans="17:63" ht="29.25" customHeight="1" x14ac:dyDescent="0.2">
      <c r="Q20957" s="92" t="s">
        <v>50</v>
      </c>
      <c r="BF20957" s="101" t="s">
        <v>58</v>
      </c>
      <c r="BK20957" s="98" t="s">
        <v>70</v>
      </c>
    </row>
    <row r="20958" spans="17:63" ht="29.25" customHeight="1" x14ac:dyDescent="0.2">
      <c r="Q20958" s="92" t="s">
        <v>50</v>
      </c>
      <c r="BF20958" s="101" t="s">
        <v>58</v>
      </c>
      <c r="BK20958" s="98" t="s">
        <v>70</v>
      </c>
    </row>
    <row r="20959" spans="17:63" ht="29.25" customHeight="1" x14ac:dyDescent="0.2">
      <c r="Q20959" s="92" t="s">
        <v>50</v>
      </c>
      <c r="BF20959" s="101" t="s">
        <v>58</v>
      </c>
      <c r="BK20959" s="98" t="s">
        <v>70</v>
      </c>
    </row>
    <row r="20960" spans="17:63" ht="29.25" customHeight="1" x14ac:dyDescent="0.2">
      <c r="Q20960" s="92" t="s">
        <v>50</v>
      </c>
      <c r="BF20960" s="101" t="s">
        <v>58</v>
      </c>
      <c r="BK20960" s="98" t="s">
        <v>70</v>
      </c>
    </row>
    <row r="20961" spans="17:63" ht="29.25" customHeight="1" x14ac:dyDescent="0.2">
      <c r="Q20961" s="92" t="s">
        <v>50</v>
      </c>
      <c r="BF20961" s="101" t="s">
        <v>58</v>
      </c>
      <c r="BK20961" s="98" t="s">
        <v>70</v>
      </c>
    </row>
    <row r="20962" spans="17:63" ht="29.25" customHeight="1" x14ac:dyDescent="0.2">
      <c r="Q20962" s="92" t="s">
        <v>50</v>
      </c>
      <c r="BF20962" s="101" t="s">
        <v>58</v>
      </c>
      <c r="BK20962" s="98" t="s">
        <v>70</v>
      </c>
    </row>
    <row r="20963" spans="17:63" ht="29.25" customHeight="1" x14ac:dyDescent="0.2">
      <c r="Q20963" s="92" t="s">
        <v>50</v>
      </c>
      <c r="BF20963" s="101" t="s">
        <v>58</v>
      </c>
      <c r="BK20963" s="98" t="s">
        <v>70</v>
      </c>
    </row>
    <row r="20964" spans="17:63" ht="29.25" customHeight="1" x14ac:dyDescent="0.2">
      <c r="Q20964" s="92" t="s">
        <v>50</v>
      </c>
      <c r="BF20964" s="101" t="s">
        <v>58</v>
      </c>
      <c r="BK20964" s="98" t="s">
        <v>70</v>
      </c>
    </row>
    <row r="20965" spans="17:63" ht="29.25" customHeight="1" x14ac:dyDescent="0.2">
      <c r="Q20965" s="92" t="s">
        <v>50</v>
      </c>
      <c r="BF20965" s="101" t="s">
        <v>58</v>
      </c>
      <c r="BK20965" s="98" t="s">
        <v>70</v>
      </c>
    </row>
    <row r="20966" spans="17:63" ht="29.25" customHeight="1" x14ac:dyDescent="0.2">
      <c r="Q20966" s="92" t="s">
        <v>50</v>
      </c>
      <c r="BF20966" s="101" t="s">
        <v>58</v>
      </c>
      <c r="BK20966" s="98" t="s">
        <v>70</v>
      </c>
    </row>
    <row r="20967" spans="17:63" ht="29.25" customHeight="1" x14ac:dyDescent="0.2">
      <c r="Q20967" s="92" t="s">
        <v>50</v>
      </c>
      <c r="BF20967" s="101" t="s">
        <v>58</v>
      </c>
      <c r="BK20967" s="98" t="s">
        <v>70</v>
      </c>
    </row>
    <row r="20968" spans="17:63" ht="29.25" customHeight="1" x14ac:dyDescent="0.2">
      <c r="Q20968" s="92" t="s">
        <v>50</v>
      </c>
      <c r="BF20968" s="101" t="s">
        <v>58</v>
      </c>
      <c r="BK20968" s="98" t="s">
        <v>70</v>
      </c>
    </row>
    <row r="20969" spans="17:63" ht="29.25" customHeight="1" x14ac:dyDescent="0.2">
      <c r="Q20969" s="92" t="s">
        <v>50</v>
      </c>
      <c r="BF20969" s="101" t="s">
        <v>58</v>
      </c>
      <c r="BK20969" s="98" t="s">
        <v>70</v>
      </c>
    </row>
    <row r="20970" spans="17:63" ht="29.25" customHeight="1" x14ac:dyDescent="0.2">
      <c r="Q20970" s="92" t="s">
        <v>50</v>
      </c>
      <c r="BF20970" s="101" t="s">
        <v>58</v>
      </c>
      <c r="BK20970" s="98" t="s">
        <v>70</v>
      </c>
    </row>
    <row r="20971" spans="17:63" ht="29.25" customHeight="1" x14ac:dyDescent="0.2">
      <c r="Q20971" s="92" t="s">
        <v>50</v>
      </c>
      <c r="BF20971" s="101" t="s">
        <v>58</v>
      </c>
      <c r="BK20971" s="98" t="s">
        <v>70</v>
      </c>
    </row>
    <row r="20972" spans="17:63" ht="29.25" customHeight="1" x14ac:dyDescent="0.2">
      <c r="Q20972" s="92" t="s">
        <v>50</v>
      </c>
      <c r="BF20972" s="101" t="s">
        <v>58</v>
      </c>
      <c r="BK20972" s="98" t="s">
        <v>70</v>
      </c>
    </row>
    <row r="20973" spans="17:63" ht="29.25" customHeight="1" x14ac:dyDescent="0.2">
      <c r="Q20973" s="92" t="s">
        <v>50</v>
      </c>
      <c r="BF20973" s="101" t="s">
        <v>58</v>
      </c>
      <c r="BK20973" s="98" t="s">
        <v>70</v>
      </c>
    </row>
    <row r="20974" spans="17:63" ht="29.25" customHeight="1" x14ac:dyDescent="0.2">
      <c r="Q20974" s="92" t="s">
        <v>50</v>
      </c>
      <c r="BF20974" s="101" t="s">
        <v>58</v>
      </c>
      <c r="BK20974" s="98" t="s">
        <v>70</v>
      </c>
    </row>
    <row r="20975" spans="17:63" ht="29.25" customHeight="1" x14ac:dyDescent="0.2">
      <c r="Q20975" s="92" t="s">
        <v>50</v>
      </c>
      <c r="BF20975" s="101" t="s">
        <v>58</v>
      </c>
      <c r="BK20975" s="98" t="s">
        <v>70</v>
      </c>
    </row>
    <row r="20976" spans="17:63" ht="29.25" customHeight="1" x14ac:dyDescent="0.2">
      <c r="Q20976" s="92" t="s">
        <v>50</v>
      </c>
      <c r="BF20976" s="101" t="s">
        <v>58</v>
      </c>
      <c r="BK20976" s="98" t="s">
        <v>70</v>
      </c>
    </row>
    <row r="20977" spans="17:63" ht="29.25" customHeight="1" x14ac:dyDescent="0.2">
      <c r="Q20977" s="92" t="s">
        <v>50</v>
      </c>
      <c r="BF20977" s="101" t="s">
        <v>58</v>
      </c>
      <c r="BK20977" s="98" t="s">
        <v>70</v>
      </c>
    </row>
    <row r="20978" spans="17:63" ht="29.25" customHeight="1" x14ac:dyDescent="0.2">
      <c r="Q20978" s="92" t="s">
        <v>50</v>
      </c>
      <c r="BF20978" s="101" t="s">
        <v>58</v>
      </c>
      <c r="BK20978" s="98" t="s">
        <v>70</v>
      </c>
    </row>
    <row r="20979" spans="17:63" ht="29.25" customHeight="1" x14ac:dyDescent="0.2">
      <c r="Q20979" s="92" t="s">
        <v>50</v>
      </c>
      <c r="BF20979" s="101" t="s">
        <v>58</v>
      </c>
      <c r="BK20979" s="98" t="s">
        <v>70</v>
      </c>
    </row>
    <row r="20980" spans="17:63" ht="29.25" customHeight="1" x14ac:dyDescent="0.2">
      <c r="Q20980" s="92" t="s">
        <v>50</v>
      </c>
      <c r="BF20980" s="101" t="s">
        <v>58</v>
      </c>
      <c r="BK20980" s="98" t="s">
        <v>70</v>
      </c>
    </row>
    <row r="20981" spans="17:63" ht="29.25" customHeight="1" x14ac:dyDescent="0.2">
      <c r="Q20981" s="92" t="s">
        <v>50</v>
      </c>
      <c r="BF20981" s="101" t="s">
        <v>58</v>
      </c>
      <c r="BK20981" s="98" t="s">
        <v>70</v>
      </c>
    </row>
    <row r="20982" spans="17:63" ht="29.25" customHeight="1" x14ac:dyDescent="0.2">
      <c r="Q20982" s="92" t="s">
        <v>50</v>
      </c>
      <c r="BF20982" s="101" t="s">
        <v>58</v>
      </c>
      <c r="BK20982" s="98" t="s">
        <v>70</v>
      </c>
    </row>
    <row r="20983" spans="17:63" ht="29.25" customHeight="1" x14ac:dyDescent="0.2">
      <c r="Q20983" s="92" t="s">
        <v>50</v>
      </c>
      <c r="BF20983" s="101" t="s">
        <v>58</v>
      </c>
      <c r="BK20983" s="98" t="s">
        <v>70</v>
      </c>
    </row>
    <row r="20984" spans="17:63" ht="29.25" customHeight="1" x14ac:dyDescent="0.2">
      <c r="Q20984" s="92" t="s">
        <v>50</v>
      </c>
      <c r="BF20984" s="101" t="s">
        <v>58</v>
      </c>
      <c r="BK20984" s="98" t="s">
        <v>70</v>
      </c>
    </row>
    <row r="20985" spans="17:63" ht="29.25" customHeight="1" x14ac:dyDescent="0.2">
      <c r="Q20985" s="92" t="s">
        <v>50</v>
      </c>
      <c r="BF20985" s="101" t="s">
        <v>58</v>
      </c>
      <c r="BK20985" s="98" t="s">
        <v>70</v>
      </c>
    </row>
    <row r="20986" spans="17:63" ht="29.25" customHeight="1" x14ac:dyDescent="0.2">
      <c r="Q20986" s="92" t="s">
        <v>50</v>
      </c>
      <c r="BF20986" s="101" t="s">
        <v>58</v>
      </c>
      <c r="BK20986" s="98" t="s">
        <v>70</v>
      </c>
    </row>
    <row r="20987" spans="17:63" ht="29.25" customHeight="1" x14ac:dyDescent="0.2">
      <c r="Q20987" s="92" t="s">
        <v>50</v>
      </c>
      <c r="BF20987" s="101" t="s">
        <v>58</v>
      </c>
      <c r="BK20987" s="98" t="s">
        <v>70</v>
      </c>
    </row>
    <row r="20988" spans="17:63" ht="29.25" customHeight="1" x14ac:dyDescent="0.2">
      <c r="Q20988" s="92" t="s">
        <v>50</v>
      </c>
      <c r="BF20988" s="101" t="s">
        <v>58</v>
      </c>
      <c r="BK20988" s="98" t="s">
        <v>70</v>
      </c>
    </row>
    <row r="20989" spans="17:63" ht="29.25" customHeight="1" x14ac:dyDescent="0.2">
      <c r="Q20989" s="92" t="s">
        <v>50</v>
      </c>
      <c r="BF20989" s="101" t="s">
        <v>58</v>
      </c>
      <c r="BK20989" s="98" t="s">
        <v>70</v>
      </c>
    </row>
    <row r="20990" spans="17:63" ht="29.25" customHeight="1" x14ac:dyDescent="0.2">
      <c r="Q20990" s="92" t="s">
        <v>50</v>
      </c>
      <c r="BF20990" s="101" t="s">
        <v>58</v>
      </c>
      <c r="BK20990" s="98" t="s">
        <v>70</v>
      </c>
    </row>
    <row r="20991" spans="17:63" ht="29.25" customHeight="1" x14ac:dyDescent="0.2">
      <c r="Q20991" s="92" t="s">
        <v>50</v>
      </c>
      <c r="BF20991" s="101" t="s">
        <v>58</v>
      </c>
      <c r="BK20991" s="98" t="s">
        <v>70</v>
      </c>
    </row>
    <row r="20992" spans="17:63" ht="29.25" customHeight="1" x14ac:dyDescent="0.2">
      <c r="Q20992" s="92" t="s">
        <v>50</v>
      </c>
      <c r="BF20992" s="101" t="s">
        <v>58</v>
      </c>
      <c r="BK20992" s="98" t="s">
        <v>70</v>
      </c>
    </row>
    <row r="20993" spans="17:63" ht="29.25" customHeight="1" x14ac:dyDescent="0.2">
      <c r="Q20993" s="92" t="s">
        <v>50</v>
      </c>
      <c r="BF20993" s="101" t="s">
        <v>58</v>
      </c>
      <c r="BK20993" s="98" t="s">
        <v>70</v>
      </c>
    </row>
    <row r="20994" spans="17:63" ht="29.25" customHeight="1" x14ac:dyDescent="0.2">
      <c r="Q20994" s="92" t="s">
        <v>50</v>
      </c>
      <c r="BF20994" s="101" t="s">
        <v>58</v>
      </c>
      <c r="BK20994" s="98" t="s">
        <v>70</v>
      </c>
    </row>
    <row r="20995" spans="17:63" ht="29.25" customHeight="1" x14ac:dyDescent="0.2">
      <c r="Q20995" s="92" t="s">
        <v>50</v>
      </c>
      <c r="BF20995" s="101" t="s">
        <v>58</v>
      </c>
      <c r="BK20995" s="98" t="s">
        <v>70</v>
      </c>
    </row>
    <row r="20996" spans="17:63" ht="29.25" customHeight="1" x14ac:dyDescent="0.2">
      <c r="Q20996" s="92" t="s">
        <v>50</v>
      </c>
      <c r="BF20996" s="101" t="s">
        <v>58</v>
      </c>
      <c r="BK20996" s="98" t="s">
        <v>70</v>
      </c>
    </row>
    <row r="20997" spans="17:63" ht="29.25" customHeight="1" x14ac:dyDescent="0.2">
      <c r="Q20997" s="92" t="s">
        <v>50</v>
      </c>
      <c r="BF20997" s="101" t="s">
        <v>58</v>
      </c>
      <c r="BK20997" s="98" t="s">
        <v>70</v>
      </c>
    </row>
    <row r="20998" spans="17:63" ht="29.25" customHeight="1" x14ac:dyDescent="0.2">
      <c r="Q20998" s="92" t="s">
        <v>50</v>
      </c>
      <c r="BF20998" s="101" t="s">
        <v>58</v>
      </c>
      <c r="BK20998" s="98" t="s">
        <v>70</v>
      </c>
    </row>
    <row r="20999" spans="17:63" ht="29.25" customHeight="1" x14ac:dyDescent="0.2">
      <c r="Q20999" s="92" t="s">
        <v>50</v>
      </c>
      <c r="BF20999" s="101" t="s">
        <v>58</v>
      </c>
      <c r="BK20999" s="98" t="s">
        <v>70</v>
      </c>
    </row>
    <row r="21000" spans="17:63" ht="29.25" customHeight="1" x14ac:dyDescent="0.2">
      <c r="Q21000" s="92" t="s">
        <v>50</v>
      </c>
      <c r="BF21000" s="101" t="s">
        <v>58</v>
      </c>
      <c r="BK21000" s="98" t="s">
        <v>70</v>
      </c>
    </row>
    <row r="21001" spans="17:63" ht="29.25" customHeight="1" x14ac:dyDescent="0.2">
      <c r="Q21001" s="92" t="s">
        <v>50</v>
      </c>
      <c r="BF21001" s="101" t="s">
        <v>58</v>
      </c>
      <c r="BK21001" s="98" t="s">
        <v>70</v>
      </c>
    </row>
    <row r="21002" spans="17:63" ht="29.25" customHeight="1" x14ac:dyDescent="0.2">
      <c r="Q21002" s="92" t="s">
        <v>50</v>
      </c>
      <c r="BF21002" s="101" t="s">
        <v>58</v>
      </c>
      <c r="BK21002" s="98" t="s">
        <v>70</v>
      </c>
    </row>
    <row r="21003" spans="17:63" ht="29.25" customHeight="1" x14ac:dyDescent="0.2">
      <c r="Q21003" s="92" t="s">
        <v>50</v>
      </c>
      <c r="BF21003" s="101" t="s">
        <v>58</v>
      </c>
      <c r="BK21003" s="98" t="s">
        <v>70</v>
      </c>
    </row>
    <row r="21004" spans="17:63" ht="29.25" customHeight="1" x14ac:dyDescent="0.2">
      <c r="Q21004" s="92" t="s">
        <v>50</v>
      </c>
      <c r="BF21004" s="101" t="s">
        <v>58</v>
      </c>
      <c r="BK21004" s="98" t="s">
        <v>70</v>
      </c>
    </row>
    <row r="21005" spans="17:63" ht="29.25" customHeight="1" x14ac:dyDescent="0.2">
      <c r="Q21005" s="92" t="s">
        <v>50</v>
      </c>
      <c r="BF21005" s="101" t="s">
        <v>58</v>
      </c>
      <c r="BK21005" s="98" t="s">
        <v>70</v>
      </c>
    </row>
    <row r="21006" spans="17:63" ht="29.25" customHeight="1" x14ac:dyDescent="0.2">
      <c r="Q21006" s="92" t="s">
        <v>50</v>
      </c>
      <c r="BF21006" s="101" t="s">
        <v>58</v>
      </c>
      <c r="BK21006" s="98" t="s">
        <v>70</v>
      </c>
    </row>
    <row r="21007" spans="17:63" ht="29.25" customHeight="1" x14ac:dyDescent="0.2">
      <c r="Q21007" s="92" t="s">
        <v>50</v>
      </c>
      <c r="BF21007" s="101" t="s">
        <v>58</v>
      </c>
      <c r="BK21007" s="98" t="s">
        <v>70</v>
      </c>
    </row>
    <row r="21008" spans="17:63" ht="29.25" customHeight="1" x14ac:dyDescent="0.2">
      <c r="Q21008" s="92" t="s">
        <v>50</v>
      </c>
      <c r="BF21008" s="101" t="s">
        <v>58</v>
      </c>
      <c r="BK21008" s="98" t="s">
        <v>70</v>
      </c>
    </row>
    <row r="21009" spans="17:63" ht="29.25" customHeight="1" x14ac:dyDescent="0.2">
      <c r="Q21009" s="92" t="s">
        <v>50</v>
      </c>
      <c r="BF21009" s="101" t="s">
        <v>58</v>
      </c>
      <c r="BK21009" s="98" t="s">
        <v>70</v>
      </c>
    </row>
    <row r="21010" spans="17:63" ht="29.25" customHeight="1" x14ac:dyDescent="0.2">
      <c r="Q21010" s="92" t="s">
        <v>50</v>
      </c>
      <c r="BF21010" s="101" t="s">
        <v>58</v>
      </c>
      <c r="BK21010" s="98" t="s">
        <v>70</v>
      </c>
    </row>
    <row r="21011" spans="17:63" ht="29.25" customHeight="1" x14ac:dyDescent="0.2">
      <c r="Q21011" s="92" t="s">
        <v>50</v>
      </c>
      <c r="BF21011" s="101" t="s">
        <v>58</v>
      </c>
      <c r="BK21011" s="98" t="s">
        <v>70</v>
      </c>
    </row>
    <row r="21012" spans="17:63" ht="29.25" customHeight="1" x14ac:dyDescent="0.2">
      <c r="Q21012" s="92" t="s">
        <v>50</v>
      </c>
      <c r="BF21012" s="101" t="s">
        <v>58</v>
      </c>
      <c r="BK21012" s="98" t="s">
        <v>70</v>
      </c>
    </row>
    <row r="21013" spans="17:63" ht="29.25" customHeight="1" x14ac:dyDescent="0.2">
      <c r="Q21013" s="92" t="s">
        <v>50</v>
      </c>
      <c r="BF21013" s="101" t="s">
        <v>58</v>
      </c>
      <c r="BK21013" s="98" t="s">
        <v>70</v>
      </c>
    </row>
    <row r="21014" spans="17:63" ht="29.25" customHeight="1" x14ac:dyDescent="0.2">
      <c r="Q21014" s="92" t="s">
        <v>50</v>
      </c>
      <c r="BF21014" s="101" t="s">
        <v>58</v>
      </c>
      <c r="BK21014" s="98" t="s">
        <v>70</v>
      </c>
    </row>
    <row r="21015" spans="17:63" ht="29.25" customHeight="1" x14ac:dyDescent="0.2">
      <c r="Q21015" s="92" t="s">
        <v>50</v>
      </c>
      <c r="BF21015" s="101" t="s">
        <v>58</v>
      </c>
      <c r="BK21015" s="98" t="s">
        <v>70</v>
      </c>
    </row>
    <row r="21016" spans="17:63" ht="29.25" customHeight="1" x14ac:dyDescent="0.2">
      <c r="Q21016" s="92" t="s">
        <v>50</v>
      </c>
      <c r="BF21016" s="101" t="s">
        <v>58</v>
      </c>
      <c r="BK21016" s="98" t="s">
        <v>70</v>
      </c>
    </row>
    <row r="21017" spans="17:63" ht="29.25" customHeight="1" x14ac:dyDescent="0.2">
      <c r="Q21017" s="92" t="s">
        <v>50</v>
      </c>
      <c r="BF21017" s="101" t="s">
        <v>58</v>
      </c>
      <c r="BK21017" s="98" t="s">
        <v>70</v>
      </c>
    </row>
    <row r="21018" spans="17:63" ht="29.25" customHeight="1" x14ac:dyDescent="0.2">
      <c r="Q21018" s="92" t="s">
        <v>50</v>
      </c>
      <c r="BF21018" s="101" t="s">
        <v>58</v>
      </c>
      <c r="BK21018" s="98" t="s">
        <v>70</v>
      </c>
    </row>
    <row r="21019" spans="17:63" ht="29.25" customHeight="1" x14ac:dyDescent="0.2">
      <c r="Q21019" s="92" t="s">
        <v>50</v>
      </c>
      <c r="BF21019" s="101" t="s">
        <v>58</v>
      </c>
      <c r="BK21019" s="98" t="s">
        <v>70</v>
      </c>
    </row>
    <row r="21020" spans="17:63" ht="29.25" customHeight="1" x14ac:dyDescent="0.2">
      <c r="Q21020" s="92" t="s">
        <v>50</v>
      </c>
      <c r="BF21020" s="101" t="s">
        <v>58</v>
      </c>
      <c r="BK21020" s="98" t="s">
        <v>70</v>
      </c>
    </row>
    <row r="21021" spans="17:63" ht="29.25" customHeight="1" x14ac:dyDescent="0.2">
      <c r="Q21021" s="92" t="s">
        <v>50</v>
      </c>
      <c r="BF21021" s="101" t="s">
        <v>58</v>
      </c>
      <c r="BK21021" s="98" t="s">
        <v>70</v>
      </c>
    </row>
    <row r="21022" spans="17:63" ht="29.25" customHeight="1" x14ac:dyDescent="0.2">
      <c r="Q21022" s="92" t="s">
        <v>50</v>
      </c>
      <c r="BF21022" s="101" t="s">
        <v>58</v>
      </c>
      <c r="BK21022" s="98" t="s">
        <v>70</v>
      </c>
    </row>
    <row r="21023" spans="17:63" ht="29.25" customHeight="1" x14ac:dyDescent="0.2">
      <c r="Q21023" s="92" t="s">
        <v>50</v>
      </c>
      <c r="BF21023" s="101" t="s">
        <v>58</v>
      </c>
      <c r="BK21023" s="98" t="s">
        <v>70</v>
      </c>
    </row>
    <row r="21024" spans="17:63" ht="29.25" customHeight="1" x14ac:dyDescent="0.2">
      <c r="Q21024" s="92" t="s">
        <v>50</v>
      </c>
      <c r="BF21024" s="101" t="s">
        <v>58</v>
      </c>
      <c r="BK21024" s="98" t="s">
        <v>70</v>
      </c>
    </row>
    <row r="21025" spans="17:63" ht="29.25" customHeight="1" x14ac:dyDescent="0.2">
      <c r="Q21025" s="92" t="s">
        <v>50</v>
      </c>
      <c r="BF21025" s="101" t="s">
        <v>58</v>
      </c>
      <c r="BK21025" s="98" t="s">
        <v>70</v>
      </c>
    </row>
    <row r="21026" spans="17:63" ht="29.25" customHeight="1" x14ac:dyDescent="0.2">
      <c r="Q21026" s="92" t="s">
        <v>50</v>
      </c>
      <c r="BF21026" s="101" t="s">
        <v>58</v>
      </c>
      <c r="BK21026" s="98" t="s">
        <v>70</v>
      </c>
    </row>
    <row r="21027" spans="17:63" ht="29.25" customHeight="1" x14ac:dyDescent="0.2">
      <c r="Q21027" s="92" t="s">
        <v>50</v>
      </c>
      <c r="BF21027" s="101" t="s">
        <v>58</v>
      </c>
      <c r="BK21027" s="98" t="s">
        <v>70</v>
      </c>
    </row>
    <row r="21028" spans="17:63" ht="29.25" customHeight="1" x14ac:dyDescent="0.2">
      <c r="Q21028" s="92" t="s">
        <v>50</v>
      </c>
      <c r="BF21028" s="101" t="s">
        <v>58</v>
      </c>
      <c r="BK21028" s="98" t="s">
        <v>70</v>
      </c>
    </row>
    <row r="21029" spans="17:63" ht="29.25" customHeight="1" x14ac:dyDescent="0.2">
      <c r="Q21029" s="92" t="s">
        <v>50</v>
      </c>
      <c r="BF21029" s="101" t="s">
        <v>58</v>
      </c>
      <c r="BK21029" s="98" t="s">
        <v>70</v>
      </c>
    </row>
    <row r="21030" spans="17:63" ht="29.25" customHeight="1" x14ac:dyDescent="0.2">
      <c r="Q21030" s="92" t="s">
        <v>50</v>
      </c>
      <c r="BF21030" s="101" t="s">
        <v>58</v>
      </c>
      <c r="BK21030" s="98" t="s">
        <v>70</v>
      </c>
    </row>
    <row r="21031" spans="17:63" ht="29.25" customHeight="1" x14ac:dyDescent="0.2">
      <c r="Q21031" s="92" t="s">
        <v>50</v>
      </c>
      <c r="BF21031" s="101" t="s">
        <v>58</v>
      </c>
      <c r="BK21031" s="98" t="s">
        <v>70</v>
      </c>
    </row>
    <row r="21032" spans="17:63" ht="29.25" customHeight="1" x14ac:dyDescent="0.2">
      <c r="Q21032" s="92" t="s">
        <v>50</v>
      </c>
      <c r="BF21032" s="101" t="s">
        <v>58</v>
      </c>
      <c r="BK21032" s="98" t="s">
        <v>70</v>
      </c>
    </row>
    <row r="21033" spans="17:63" ht="29.25" customHeight="1" x14ac:dyDescent="0.2">
      <c r="Q21033" s="92" t="s">
        <v>50</v>
      </c>
      <c r="BF21033" s="101" t="s">
        <v>58</v>
      </c>
      <c r="BK21033" s="98" t="s">
        <v>70</v>
      </c>
    </row>
    <row r="21034" spans="17:63" ht="29.25" customHeight="1" x14ac:dyDescent="0.2">
      <c r="Q21034" s="92" t="s">
        <v>50</v>
      </c>
      <c r="BF21034" s="101" t="s">
        <v>58</v>
      </c>
      <c r="BK21034" s="98" t="s">
        <v>70</v>
      </c>
    </row>
    <row r="21035" spans="17:63" ht="29.25" customHeight="1" x14ac:dyDescent="0.2">
      <c r="Q21035" s="92" t="s">
        <v>50</v>
      </c>
      <c r="BF21035" s="101" t="s">
        <v>58</v>
      </c>
      <c r="BK21035" s="98" t="s">
        <v>70</v>
      </c>
    </row>
    <row r="21036" spans="17:63" ht="29.25" customHeight="1" x14ac:dyDescent="0.2">
      <c r="Q21036" s="92" t="s">
        <v>50</v>
      </c>
      <c r="BF21036" s="101" t="s">
        <v>58</v>
      </c>
      <c r="BK21036" s="98" t="s">
        <v>70</v>
      </c>
    </row>
    <row r="21037" spans="17:63" ht="29.25" customHeight="1" x14ac:dyDescent="0.2">
      <c r="Q21037" s="92" t="s">
        <v>50</v>
      </c>
      <c r="BF21037" s="101" t="s">
        <v>58</v>
      </c>
      <c r="BK21037" s="98" t="s">
        <v>70</v>
      </c>
    </row>
    <row r="21038" spans="17:63" ht="29.25" customHeight="1" x14ac:dyDescent="0.2">
      <c r="Q21038" s="92" t="s">
        <v>50</v>
      </c>
      <c r="BF21038" s="101" t="s">
        <v>58</v>
      </c>
      <c r="BK21038" s="98" t="s">
        <v>70</v>
      </c>
    </row>
    <row r="21039" spans="17:63" ht="29.25" customHeight="1" x14ac:dyDescent="0.2">
      <c r="Q21039" s="92" t="s">
        <v>50</v>
      </c>
      <c r="BF21039" s="101" t="s">
        <v>58</v>
      </c>
      <c r="BK21039" s="98" t="s">
        <v>70</v>
      </c>
    </row>
    <row r="21040" spans="17:63" ht="29.25" customHeight="1" x14ac:dyDescent="0.2">
      <c r="Q21040" s="92" t="s">
        <v>50</v>
      </c>
      <c r="BF21040" s="101" t="s">
        <v>58</v>
      </c>
      <c r="BK21040" s="98" t="s">
        <v>70</v>
      </c>
    </row>
    <row r="21041" spans="17:63" ht="29.25" customHeight="1" x14ac:dyDescent="0.2">
      <c r="Q21041" s="92" t="s">
        <v>50</v>
      </c>
      <c r="BF21041" s="101" t="s">
        <v>58</v>
      </c>
      <c r="BK21041" s="98" t="s">
        <v>70</v>
      </c>
    </row>
    <row r="21042" spans="17:63" ht="29.25" customHeight="1" x14ac:dyDescent="0.2">
      <c r="Q21042" s="92" t="s">
        <v>50</v>
      </c>
      <c r="BF21042" s="101" t="s">
        <v>58</v>
      </c>
      <c r="BK21042" s="98" t="s">
        <v>70</v>
      </c>
    </row>
    <row r="21043" spans="17:63" ht="29.25" customHeight="1" x14ac:dyDescent="0.2">
      <c r="Q21043" s="92" t="s">
        <v>50</v>
      </c>
      <c r="BF21043" s="101" t="s">
        <v>58</v>
      </c>
      <c r="BK21043" s="98" t="s">
        <v>70</v>
      </c>
    </row>
    <row r="21044" spans="17:63" ht="29.25" customHeight="1" x14ac:dyDescent="0.2">
      <c r="Q21044" s="92" t="s">
        <v>50</v>
      </c>
      <c r="BF21044" s="101" t="s">
        <v>58</v>
      </c>
      <c r="BK21044" s="98" t="s">
        <v>70</v>
      </c>
    </row>
    <row r="21045" spans="17:63" ht="29.25" customHeight="1" x14ac:dyDescent="0.2">
      <c r="Q21045" s="92" t="s">
        <v>50</v>
      </c>
      <c r="BF21045" s="101" t="s">
        <v>58</v>
      </c>
      <c r="BK21045" s="98" t="s">
        <v>70</v>
      </c>
    </row>
    <row r="21046" spans="17:63" ht="29.25" customHeight="1" x14ac:dyDescent="0.2">
      <c r="Q21046" s="92" t="s">
        <v>50</v>
      </c>
      <c r="BF21046" s="101" t="s">
        <v>58</v>
      </c>
      <c r="BK21046" s="98" t="s">
        <v>70</v>
      </c>
    </row>
    <row r="21047" spans="17:63" ht="29.25" customHeight="1" x14ac:dyDescent="0.2">
      <c r="Q21047" s="92" t="s">
        <v>50</v>
      </c>
      <c r="BF21047" s="101" t="s">
        <v>58</v>
      </c>
      <c r="BK21047" s="98" t="s">
        <v>70</v>
      </c>
    </row>
    <row r="21048" spans="17:63" ht="29.25" customHeight="1" x14ac:dyDescent="0.2">
      <c r="Q21048" s="92" t="s">
        <v>50</v>
      </c>
      <c r="BF21048" s="101" t="s">
        <v>58</v>
      </c>
      <c r="BK21048" s="98" t="s">
        <v>70</v>
      </c>
    </row>
    <row r="21049" spans="17:63" ht="29.25" customHeight="1" x14ac:dyDescent="0.2">
      <c r="Q21049" s="92" t="s">
        <v>50</v>
      </c>
      <c r="BF21049" s="101" t="s">
        <v>58</v>
      </c>
      <c r="BK21049" s="98" t="s">
        <v>70</v>
      </c>
    </row>
    <row r="21050" spans="17:63" ht="29.25" customHeight="1" x14ac:dyDescent="0.2">
      <c r="Q21050" s="92" t="s">
        <v>50</v>
      </c>
      <c r="BF21050" s="101" t="s">
        <v>58</v>
      </c>
      <c r="BK21050" s="98" t="s">
        <v>70</v>
      </c>
    </row>
    <row r="21051" spans="17:63" ht="29.25" customHeight="1" x14ac:dyDescent="0.2">
      <c r="Q21051" s="92" t="s">
        <v>50</v>
      </c>
      <c r="BF21051" s="101" t="s">
        <v>58</v>
      </c>
      <c r="BK21051" s="98" t="s">
        <v>70</v>
      </c>
    </row>
    <row r="21052" spans="17:63" ht="29.25" customHeight="1" x14ac:dyDescent="0.2">
      <c r="Q21052" s="92" t="s">
        <v>50</v>
      </c>
      <c r="BF21052" s="101" t="s">
        <v>58</v>
      </c>
      <c r="BK21052" s="98" t="s">
        <v>70</v>
      </c>
    </row>
    <row r="21053" spans="17:63" ht="29.25" customHeight="1" x14ac:dyDescent="0.2">
      <c r="Q21053" s="92" t="s">
        <v>50</v>
      </c>
      <c r="BF21053" s="101" t="s">
        <v>58</v>
      </c>
      <c r="BK21053" s="98" t="s">
        <v>70</v>
      </c>
    </row>
    <row r="21054" spans="17:63" ht="29.25" customHeight="1" x14ac:dyDescent="0.2">
      <c r="Q21054" s="92" t="s">
        <v>50</v>
      </c>
      <c r="BF21054" s="101" t="s">
        <v>58</v>
      </c>
      <c r="BK21054" s="98" t="s">
        <v>70</v>
      </c>
    </row>
    <row r="21055" spans="17:63" ht="29.25" customHeight="1" x14ac:dyDescent="0.2">
      <c r="Q21055" s="92" t="s">
        <v>50</v>
      </c>
      <c r="BF21055" s="101" t="s">
        <v>58</v>
      </c>
      <c r="BK21055" s="98" t="s">
        <v>70</v>
      </c>
    </row>
    <row r="21056" spans="17:63" ht="29.25" customHeight="1" x14ac:dyDescent="0.2">
      <c r="Q21056" s="92" t="s">
        <v>50</v>
      </c>
      <c r="BF21056" s="101" t="s">
        <v>58</v>
      </c>
      <c r="BK21056" s="98" t="s">
        <v>70</v>
      </c>
    </row>
    <row r="21057" spans="17:63" ht="29.25" customHeight="1" x14ac:dyDescent="0.2">
      <c r="Q21057" s="92" t="s">
        <v>50</v>
      </c>
      <c r="BF21057" s="101" t="s">
        <v>58</v>
      </c>
      <c r="BK21057" s="98" t="s">
        <v>70</v>
      </c>
    </row>
    <row r="21058" spans="17:63" ht="29.25" customHeight="1" x14ac:dyDescent="0.2">
      <c r="Q21058" s="92" t="s">
        <v>50</v>
      </c>
      <c r="BF21058" s="101" t="s">
        <v>58</v>
      </c>
      <c r="BK21058" s="98" t="s">
        <v>70</v>
      </c>
    </row>
    <row r="21059" spans="17:63" ht="29.25" customHeight="1" x14ac:dyDescent="0.2">
      <c r="Q21059" s="92" t="s">
        <v>50</v>
      </c>
      <c r="BF21059" s="101" t="s">
        <v>58</v>
      </c>
      <c r="BK21059" s="98" t="s">
        <v>70</v>
      </c>
    </row>
    <row r="21060" spans="17:63" ht="29.25" customHeight="1" x14ac:dyDescent="0.2">
      <c r="Q21060" s="92" t="s">
        <v>50</v>
      </c>
      <c r="BF21060" s="101" t="s">
        <v>58</v>
      </c>
      <c r="BK21060" s="98" t="s">
        <v>70</v>
      </c>
    </row>
    <row r="21061" spans="17:63" ht="29.25" customHeight="1" x14ac:dyDescent="0.2">
      <c r="Q21061" s="92" t="s">
        <v>50</v>
      </c>
      <c r="BF21061" s="101" t="s">
        <v>58</v>
      </c>
      <c r="BK21061" s="98" t="s">
        <v>70</v>
      </c>
    </row>
    <row r="21062" spans="17:63" ht="29.25" customHeight="1" x14ac:dyDescent="0.2">
      <c r="Q21062" s="92" t="s">
        <v>50</v>
      </c>
      <c r="BF21062" s="101" t="s">
        <v>58</v>
      </c>
      <c r="BK21062" s="98" t="s">
        <v>70</v>
      </c>
    </row>
    <row r="21063" spans="17:63" ht="29.25" customHeight="1" x14ac:dyDescent="0.2">
      <c r="Q21063" s="92" t="s">
        <v>50</v>
      </c>
      <c r="BF21063" s="101" t="s">
        <v>58</v>
      </c>
      <c r="BK21063" s="98" t="s">
        <v>70</v>
      </c>
    </row>
    <row r="21064" spans="17:63" ht="29.25" customHeight="1" x14ac:dyDescent="0.2">
      <c r="Q21064" s="92" t="s">
        <v>50</v>
      </c>
      <c r="BF21064" s="101" t="s">
        <v>58</v>
      </c>
      <c r="BK21064" s="98" t="s">
        <v>70</v>
      </c>
    </row>
    <row r="21065" spans="17:63" ht="29.25" customHeight="1" x14ac:dyDescent="0.2">
      <c r="Q21065" s="92" t="s">
        <v>50</v>
      </c>
      <c r="BF21065" s="101" t="s">
        <v>58</v>
      </c>
      <c r="BK21065" s="98" t="s">
        <v>70</v>
      </c>
    </row>
    <row r="21066" spans="17:63" ht="29.25" customHeight="1" x14ac:dyDescent="0.2">
      <c r="Q21066" s="92" t="s">
        <v>50</v>
      </c>
      <c r="BF21066" s="101" t="s">
        <v>58</v>
      </c>
      <c r="BK21066" s="98" t="s">
        <v>70</v>
      </c>
    </row>
    <row r="21067" spans="17:63" ht="29.25" customHeight="1" x14ac:dyDescent="0.2">
      <c r="Q21067" s="92" t="s">
        <v>50</v>
      </c>
      <c r="BF21067" s="101" t="s">
        <v>58</v>
      </c>
      <c r="BK21067" s="98" t="s">
        <v>70</v>
      </c>
    </row>
    <row r="21068" spans="17:63" ht="29.25" customHeight="1" x14ac:dyDescent="0.2">
      <c r="Q21068" s="92" t="s">
        <v>50</v>
      </c>
      <c r="BF21068" s="101" t="s">
        <v>58</v>
      </c>
      <c r="BK21068" s="98" t="s">
        <v>70</v>
      </c>
    </row>
    <row r="21069" spans="17:63" ht="29.25" customHeight="1" x14ac:dyDescent="0.2">
      <c r="Q21069" s="92" t="s">
        <v>50</v>
      </c>
      <c r="BF21069" s="101" t="s">
        <v>58</v>
      </c>
      <c r="BK21069" s="98" t="s">
        <v>70</v>
      </c>
    </row>
    <row r="21070" spans="17:63" ht="29.25" customHeight="1" x14ac:dyDescent="0.2">
      <c r="Q21070" s="92" t="s">
        <v>50</v>
      </c>
      <c r="BF21070" s="101" t="s">
        <v>58</v>
      </c>
      <c r="BK21070" s="98" t="s">
        <v>70</v>
      </c>
    </row>
    <row r="21071" spans="17:63" ht="29.25" customHeight="1" x14ac:dyDescent="0.2">
      <c r="Q21071" s="92" t="s">
        <v>50</v>
      </c>
      <c r="BF21071" s="101" t="s">
        <v>58</v>
      </c>
      <c r="BK21071" s="98" t="s">
        <v>70</v>
      </c>
    </row>
    <row r="21072" spans="17:63" ht="29.25" customHeight="1" x14ac:dyDescent="0.2">
      <c r="Q21072" s="92" t="s">
        <v>50</v>
      </c>
      <c r="BF21072" s="101" t="s">
        <v>58</v>
      </c>
      <c r="BK21072" s="98" t="s">
        <v>70</v>
      </c>
    </row>
    <row r="21073" spans="17:63" ht="29.25" customHeight="1" x14ac:dyDescent="0.2">
      <c r="Q21073" s="92" t="s">
        <v>50</v>
      </c>
      <c r="BF21073" s="101" t="s">
        <v>58</v>
      </c>
      <c r="BK21073" s="98" t="s">
        <v>70</v>
      </c>
    </row>
    <row r="21074" spans="17:63" ht="29.25" customHeight="1" x14ac:dyDescent="0.2">
      <c r="Q21074" s="92" t="s">
        <v>50</v>
      </c>
      <c r="BF21074" s="101" t="s">
        <v>58</v>
      </c>
      <c r="BK21074" s="98" t="s">
        <v>70</v>
      </c>
    </row>
    <row r="21075" spans="17:63" ht="29.25" customHeight="1" x14ac:dyDescent="0.2">
      <c r="Q21075" s="92" t="s">
        <v>50</v>
      </c>
      <c r="BF21075" s="101" t="s">
        <v>58</v>
      </c>
      <c r="BK21075" s="98" t="s">
        <v>70</v>
      </c>
    </row>
    <row r="21076" spans="17:63" ht="29.25" customHeight="1" x14ac:dyDescent="0.2">
      <c r="Q21076" s="92" t="s">
        <v>50</v>
      </c>
      <c r="BF21076" s="101" t="s">
        <v>58</v>
      </c>
      <c r="BK21076" s="98" t="s">
        <v>70</v>
      </c>
    </row>
    <row r="21077" spans="17:63" ht="29.25" customHeight="1" x14ac:dyDescent="0.2">
      <c r="Q21077" s="92" t="s">
        <v>50</v>
      </c>
      <c r="BF21077" s="101" t="s">
        <v>58</v>
      </c>
      <c r="BK21077" s="98" t="s">
        <v>70</v>
      </c>
    </row>
    <row r="21078" spans="17:63" ht="29.25" customHeight="1" x14ac:dyDescent="0.2">
      <c r="Q21078" s="92" t="s">
        <v>50</v>
      </c>
      <c r="BF21078" s="101" t="s">
        <v>58</v>
      </c>
      <c r="BK21078" s="98" t="s">
        <v>70</v>
      </c>
    </row>
    <row r="21079" spans="17:63" ht="29.25" customHeight="1" x14ac:dyDescent="0.2">
      <c r="Q21079" s="92" t="s">
        <v>50</v>
      </c>
      <c r="BF21079" s="101" t="s">
        <v>58</v>
      </c>
      <c r="BK21079" s="98" t="s">
        <v>70</v>
      </c>
    </row>
    <row r="21080" spans="17:63" ht="29.25" customHeight="1" x14ac:dyDescent="0.2">
      <c r="Q21080" s="92" t="s">
        <v>50</v>
      </c>
      <c r="BF21080" s="101" t="s">
        <v>58</v>
      </c>
      <c r="BK21080" s="98" t="s">
        <v>70</v>
      </c>
    </row>
    <row r="21081" spans="17:63" ht="29.25" customHeight="1" x14ac:dyDescent="0.2">
      <c r="Q21081" s="92" t="s">
        <v>50</v>
      </c>
      <c r="BF21081" s="101" t="s">
        <v>58</v>
      </c>
      <c r="BK21081" s="98" t="s">
        <v>70</v>
      </c>
    </row>
    <row r="21082" spans="17:63" ht="29.25" customHeight="1" x14ac:dyDescent="0.2">
      <c r="Q21082" s="92" t="s">
        <v>50</v>
      </c>
      <c r="BF21082" s="101" t="s">
        <v>58</v>
      </c>
      <c r="BK21082" s="98" t="s">
        <v>70</v>
      </c>
    </row>
    <row r="21083" spans="17:63" ht="29.25" customHeight="1" x14ac:dyDescent="0.2">
      <c r="Q21083" s="92" t="s">
        <v>50</v>
      </c>
      <c r="BF21083" s="101" t="s">
        <v>58</v>
      </c>
      <c r="BK21083" s="98" t="s">
        <v>70</v>
      </c>
    </row>
    <row r="21084" spans="17:63" ht="29.25" customHeight="1" x14ac:dyDescent="0.2">
      <c r="Q21084" s="92" t="s">
        <v>50</v>
      </c>
      <c r="BF21084" s="101" t="s">
        <v>58</v>
      </c>
      <c r="BK21084" s="98" t="s">
        <v>70</v>
      </c>
    </row>
    <row r="21085" spans="17:63" ht="29.25" customHeight="1" x14ac:dyDescent="0.2">
      <c r="Q21085" s="92" t="s">
        <v>50</v>
      </c>
      <c r="BF21085" s="101" t="s">
        <v>58</v>
      </c>
      <c r="BK21085" s="98" t="s">
        <v>70</v>
      </c>
    </row>
    <row r="21086" spans="17:63" ht="29.25" customHeight="1" x14ac:dyDescent="0.2">
      <c r="Q21086" s="92" t="s">
        <v>50</v>
      </c>
      <c r="BF21086" s="101" t="s">
        <v>58</v>
      </c>
      <c r="BK21086" s="98" t="s">
        <v>70</v>
      </c>
    </row>
    <row r="21087" spans="17:63" ht="29.25" customHeight="1" x14ac:dyDescent="0.2">
      <c r="Q21087" s="92" t="s">
        <v>50</v>
      </c>
      <c r="BF21087" s="101" t="s">
        <v>58</v>
      </c>
      <c r="BK21087" s="98" t="s">
        <v>70</v>
      </c>
    </row>
    <row r="21088" spans="17:63" ht="29.25" customHeight="1" x14ac:dyDescent="0.2">
      <c r="Q21088" s="92" t="s">
        <v>50</v>
      </c>
      <c r="BF21088" s="101" t="s">
        <v>58</v>
      </c>
      <c r="BK21088" s="98" t="s">
        <v>70</v>
      </c>
    </row>
    <row r="21089" spans="17:63" ht="29.25" customHeight="1" x14ac:dyDescent="0.2">
      <c r="Q21089" s="92" t="s">
        <v>50</v>
      </c>
      <c r="BF21089" s="101" t="s">
        <v>58</v>
      </c>
      <c r="BK21089" s="98" t="s">
        <v>70</v>
      </c>
    </row>
    <row r="21090" spans="17:63" ht="29.25" customHeight="1" x14ac:dyDescent="0.2">
      <c r="Q21090" s="92" t="s">
        <v>50</v>
      </c>
      <c r="BF21090" s="101" t="s">
        <v>58</v>
      </c>
      <c r="BK21090" s="98" t="s">
        <v>70</v>
      </c>
    </row>
    <row r="21091" spans="17:63" ht="29.25" customHeight="1" x14ac:dyDescent="0.2">
      <c r="Q21091" s="92" t="s">
        <v>50</v>
      </c>
      <c r="BF21091" s="101" t="s">
        <v>58</v>
      </c>
      <c r="BK21091" s="98" t="s">
        <v>70</v>
      </c>
    </row>
    <row r="21092" spans="17:63" ht="29.25" customHeight="1" x14ac:dyDescent="0.2">
      <c r="Q21092" s="92" t="s">
        <v>50</v>
      </c>
      <c r="BF21092" s="101" t="s">
        <v>58</v>
      </c>
      <c r="BK21092" s="98" t="s">
        <v>70</v>
      </c>
    </row>
    <row r="21093" spans="17:63" ht="29.25" customHeight="1" x14ac:dyDescent="0.2">
      <c r="Q21093" s="92" t="s">
        <v>50</v>
      </c>
      <c r="BF21093" s="101" t="s">
        <v>58</v>
      </c>
      <c r="BK21093" s="98" t="s">
        <v>70</v>
      </c>
    </row>
    <row r="21094" spans="17:63" ht="29.25" customHeight="1" x14ac:dyDescent="0.2">
      <c r="Q21094" s="92" t="s">
        <v>50</v>
      </c>
      <c r="BF21094" s="101" t="s">
        <v>58</v>
      </c>
      <c r="BK21094" s="98" t="s">
        <v>70</v>
      </c>
    </row>
    <row r="21095" spans="17:63" ht="29.25" customHeight="1" x14ac:dyDescent="0.2">
      <c r="Q21095" s="92" t="s">
        <v>50</v>
      </c>
      <c r="BF21095" s="101" t="s">
        <v>58</v>
      </c>
      <c r="BK21095" s="98" t="s">
        <v>70</v>
      </c>
    </row>
    <row r="21096" spans="17:63" ht="29.25" customHeight="1" x14ac:dyDescent="0.2">
      <c r="Q21096" s="92" t="s">
        <v>50</v>
      </c>
      <c r="BF21096" s="101" t="s">
        <v>58</v>
      </c>
      <c r="BK21096" s="98" t="s">
        <v>70</v>
      </c>
    </row>
    <row r="21097" spans="17:63" ht="29.25" customHeight="1" x14ac:dyDescent="0.2">
      <c r="Q21097" s="92" t="s">
        <v>50</v>
      </c>
      <c r="BF21097" s="101" t="s">
        <v>58</v>
      </c>
      <c r="BK21097" s="98" t="s">
        <v>70</v>
      </c>
    </row>
    <row r="21098" spans="17:63" ht="29.25" customHeight="1" x14ac:dyDescent="0.2">
      <c r="Q21098" s="92" t="s">
        <v>50</v>
      </c>
      <c r="BF21098" s="101" t="s">
        <v>58</v>
      </c>
      <c r="BK21098" s="98" t="s">
        <v>70</v>
      </c>
    </row>
    <row r="21099" spans="17:63" ht="29.25" customHeight="1" x14ac:dyDescent="0.2">
      <c r="Q21099" s="92" t="s">
        <v>50</v>
      </c>
      <c r="BF21099" s="101" t="s">
        <v>58</v>
      </c>
      <c r="BK21099" s="98" t="s">
        <v>70</v>
      </c>
    </row>
    <row r="21100" spans="17:63" ht="29.25" customHeight="1" x14ac:dyDescent="0.2">
      <c r="Q21100" s="92" t="s">
        <v>50</v>
      </c>
      <c r="BF21100" s="101" t="s">
        <v>58</v>
      </c>
      <c r="BK21100" s="98" t="s">
        <v>70</v>
      </c>
    </row>
    <row r="21101" spans="17:63" ht="29.25" customHeight="1" x14ac:dyDescent="0.2">
      <c r="Q21101" s="92" t="s">
        <v>50</v>
      </c>
      <c r="BF21101" s="101" t="s">
        <v>58</v>
      </c>
      <c r="BK21101" s="98" t="s">
        <v>70</v>
      </c>
    </row>
    <row r="21102" spans="17:63" ht="29.25" customHeight="1" x14ac:dyDescent="0.2">
      <c r="Q21102" s="92" t="s">
        <v>50</v>
      </c>
      <c r="BF21102" s="101" t="s">
        <v>58</v>
      </c>
      <c r="BK21102" s="98" t="s">
        <v>70</v>
      </c>
    </row>
    <row r="21103" spans="17:63" ht="29.25" customHeight="1" x14ac:dyDescent="0.2">
      <c r="Q21103" s="92" t="s">
        <v>50</v>
      </c>
      <c r="BF21103" s="101" t="s">
        <v>58</v>
      </c>
      <c r="BK21103" s="98" t="s">
        <v>70</v>
      </c>
    </row>
    <row r="21104" spans="17:63" ht="29.25" customHeight="1" x14ac:dyDescent="0.2">
      <c r="Q21104" s="92" t="s">
        <v>50</v>
      </c>
      <c r="BF21104" s="101" t="s">
        <v>58</v>
      </c>
      <c r="BK21104" s="98" t="s">
        <v>70</v>
      </c>
    </row>
    <row r="21105" spans="17:63" ht="29.25" customHeight="1" x14ac:dyDescent="0.2">
      <c r="Q21105" s="92" t="s">
        <v>50</v>
      </c>
      <c r="BF21105" s="101" t="s">
        <v>58</v>
      </c>
      <c r="BK21105" s="98" t="s">
        <v>70</v>
      </c>
    </row>
    <row r="21106" spans="17:63" ht="29.25" customHeight="1" x14ac:dyDescent="0.2">
      <c r="Q21106" s="92" t="s">
        <v>50</v>
      </c>
      <c r="BF21106" s="101" t="s">
        <v>58</v>
      </c>
      <c r="BK21106" s="98" t="s">
        <v>70</v>
      </c>
    </row>
    <row r="21107" spans="17:63" ht="29.25" customHeight="1" x14ac:dyDescent="0.2">
      <c r="Q21107" s="92" t="s">
        <v>50</v>
      </c>
      <c r="BF21107" s="101" t="s">
        <v>58</v>
      </c>
      <c r="BK21107" s="98" t="s">
        <v>70</v>
      </c>
    </row>
    <row r="21108" spans="17:63" ht="29.25" customHeight="1" x14ac:dyDescent="0.2">
      <c r="Q21108" s="92" t="s">
        <v>50</v>
      </c>
      <c r="BF21108" s="101" t="s">
        <v>58</v>
      </c>
      <c r="BK21108" s="98" t="s">
        <v>70</v>
      </c>
    </row>
    <row r="21109" spans="17:63" ht="29.25" customHeight="1" x14ac:dyDescent="0.2">
      <c r="Q21109" s="92" t="s">
        <v>50</v>
      </c>
      <c r="BF21109" s="101" t="s">
        <v>58</v>
      </c>
      <c r="BK21109" s="98" t="s">
        <v>70</v>
      </c>
    </row>
    <row r="21110" spans="17:63" ht="29.25" customHeight="1" x14ac:dyDescent="0.2">
      <c r="Q21110" s="92" t="s">
        <v>50</v>
      </c>
      <c r="BF21110" s="101" t="s">
        <v>58</v>
      </c>
      <c r="BK21110" s="98" t="s">
        <v>70</v>
      </c>
    </row>
    <row r="21111" spans="17:63" ht="29.25" customHeight="1" x14ac:dyDescent="0.2">
      <c r="Q21111" s="92" t="s">
        <v>50</v>
      </c>
      <c r="BF21111" s="101" t="s">
        <v>58</v>
      </c>
      <c r="BK21111" s="98" t="s">
        <v>70</v>
      </c>
    </row>
    <row r="21112" spans="17:63" ht="29.25" customHeight="1" x14ac:dyDescent="0.2">
      <c r="Q21112" s="92" t="s">
        <v>50</v>
      </c>
      <c r="BF21112" s="101" t="s">
        <v>58</v>
      </c>
      <c r="BK21112" s="98" t="s">
        <v>70</v>
      </c>
    </row>
    <row r="21113" spans="17:63" ht="29.25" customHeight="1" x14ac:dyDescent="0.2">
      <c r="Q21113" s="92" t="s">
        <v>50</v>
      </c>
      <c r="BF21113" s="101" t="s">
        <v>58</v>
      </c>
      <c r="BK21113" s="98" t="s">
        <v>70</v>
      </c>
    </row>
    <row r="21114" spans="17:63" ht="29.25" customHeight="1" x14ac:dyDescent="0.2">
      <c r="Q21114" s="92" t="s">
        <v>50</v>
      </c>
      <c r="BF21114" s="101" t="s">
        <v>58</v>
      </c>
      <c r="BK21114" s="98" t="s">
        <v>70</v>
      </c>
    </row>
    <row r="21115" spans="17:63" ht="29.25" customHeight="1" x14ac:dyDescent="0.2">
      <c r="Q21115" s="92" t="s">
        <v>50</v>
      </c>
      <c r="BF21115" s="101" t="s">
        <v>58</v>
      </c>
      <c r="BK21115" s="98" t="s">
        <v>70</v>
      </c>
    </row>
    <row r="21116" spans="17:63" ht="29.25" customHeight="1" x14ac:dyDescent="0.2">
      <c r="Q21116" s="92" t="s">
        <v>50</v>
      </c>
      <c r="BF21116" s="101" t="s">
        <v>58</v>
      </c>
      <c r="BK21116" s="98" t="s">
        <v>70</v>
      </c>
    </row>
    <row r="21117" spans="17:63" ht="29.25" customHeight="1" x14ac:dyDescent="0.2">
      <c r="Q21117" s="92" t="s">
        <v>50</v>
      </c>
      <c r="BF21117" s="101" t="s">
        <v>58</v>
      </c>
      <c r="BK21117" s="98" t="s">
        <v>70</v>
      </c>
    </row>
    <row r="21118" spans="17:63" ht="29.25" customHeight="1" x14ac:dyDescent="0.2">
      <c r="Q21118" s="92" t="s">
        <v>50</v>
      </c>
      <c r="BF21118" s="101" t="s">
        <v>58</v>
      </c>
      <c r="BK21118" s="98" t="s">
        <v>70</v>
      </c>
    </row>
    <row r="21119" spans="17:63" ht="29.25" customHeight="1" x14ac:dyDescent="0.2">
      <c r="Q21119" s="92" t="s">
        <v>50</v>
      </c>
      <c r="BF21119" s="101" t="s">
        <v>58</v>
      </c>
      <c r="BK21119" s="98" t="s">
        <v>70</v>
      </c>
    </row>
    <row r="21120" spans="17:63" ht="29.25" customHeight="1" x14ac:dyDescent="0.2">
      <c r="Q21120" s="92" t="s">
        <v>50</v>
      </c>
      <c r="BF21120" s="101" t="s">
        <v>58</v>
      </c>
      <c r="BK21120" s="98" t="s">
        <v>70</v>
      </c>
    </row>
    <row r="21121" spans="17:63" ht="29.25" customHeight="1" x14ac:dyDescent="0.2">
      <c r="Q21121" s="92" t="s">
        <v>50</v>
      </c>
      <c r="BF21121" s="101" t="s">
        <v>58</v>
      </c>
      <c r="BK21121" s="98" t="s">
        <v>70</v>
      </c>
    </row>
    <row r="21122" spans="17:63" ht="29.25" customHeight="1" x14ac:dyDescent="0.2">
      <c r="Q21122" s="92" t="s">
        <v>50</v>
      </c>
      <c r="BF21122" s="101" t="s">
        <v>58</v>
      </c>
      <c r="BK21122" s="98" t="s">
        <v>70</v>
      </c>
    </row>
    <row r="21123" spans="17:63" ht="29.25" customHeight="1" x14ac:dyDescent="0.2">
      <c r="Q21123" s="92" t="s">
        <v>50</v>
      </c>
      <c r="BF21123" s="101" t="s">
        <v>58</v>
      </c>
      <c r="BK21123" s="98" t="s">
        <v>70</v>
      </c>
    </row>
    <row r="21124" spans="17:63" ht="29.25" customHeight="1" x14ac:dyDescent="0.2">
      <c r="Q21124" s="92" t="s">
        <v>50</v>
      </c>
      <c r="BF21124" s="101" t="s">
        <v>58</v>
      </c>
      <c r="BK21124" s="98" t="s">
        <v>70</v>
      </c>
    </row>
    <row r="21125" spans="17:63" ht="29.25" customHeight="1" x14ac:dyDescent="0.2">
      <c r="Q21125" s="92" t="s">
        <v>50</v>
      </c>
      <c r="BF21125" s="101" t="s">
        <v>58</v>
      </c>
      <c r="BK21125" s="98" t="s">
        <v>70</v>
      </c>
    </row>
    <row r="21126" spans="17:63" ht="29.25" customHeight="1" x14ac:dyDescent="0.2">
      <c r="Q21126" s="92" t="s">
        <v>50</v>
      </c>
      <c r="BF21126" s="101" t="s">
        <v>58</v>
      </c>
      <c r="BK21126" s="98" t="s">
        <v>70</v>
      </c>
    </row>
    <row r="21127" spans="17:63" ht="29.25" customHeight="1" x14ac:dyDescent="0.2">
      <c r="Q21127" s="92" t="s">
        <v>50</v>
      </c>
      <c r="BF21127" s="101" t="s">
        <v>58</v>
      </c>
      <c r="BK21127" s="98" t="s">
        <v>70</v>
      </c>
    </row>
    <row r="21128" spans="17:63" ht="29.25" customHeight="1" x14ac:dyDescent="0.2">
      <c r="Q21128" s="92" t="s">
        <v>50</v>
      </c>
      <c r="BF21128" s="101" t="s">
        <v>58</v>
      </c>
      <c r="BK21128" s="98" t="s">
        <v>70</v>
      </c>
    </row>
    <row r="21129" spans="17:63" ht="29.25" customHeight="1" x14ac:dyDescent="0.2">
      <c r="Q21129" s="92" t="s">
        <v>50</v>
      </c>
      <c r="BF21129" s="101" t="s">
        <v>58</v>
      </c>
      <c r="BK21129" s="98" t="s">
        <v>70</v>
      </c>
    </row>
    <row r="21130" spans="17:63" ht="29.25" customHeight="1" x14ac:dyDescent="0.2">
      <c r="Q21130" s="92" t="s">
        <v>50</v>
      </c>
      <c r="BF21130" s="101" t="s">
        <v>58</v>
      </c>
      <c r="BK21130" s="98" t="s">
        <v>70</v>
      </c>
    </row>
    <row r="21131" spans="17:63" ht="29.25" customHeight="1" x14ac:dyDescent="0.2">
      <c r="Q21131" s="92" t="s">
        <v>50</v>
      </c>
      <c r="BF21131" s="101" t="s">
        <v>58</v>
      </c>
      <c r="BK21131" s="98" t="s">
        <v>70</v>
      </c>
    </row>
    <row r="21132" spans="17:63" ht="29.25" customHeight="1" x14ac:dyDescent="0.2">
      <c r="Q21132" s="92" t="s">
        <v>50</v>
      </c>
      <c r="BF21132" s="101" t="s">
        <v>58</v>
      </c>
      <c r="BK21132" s="98" t="s">
        <v>70</v>
      </c>
    </row>
    <row r="21133" spans="17:63" ht="29.25" customHeight="1" x14ac:dyDescent="0.2">
      <c r="Q21133" s="92" t="s">
        <v>50</v>
      </c>
      <c r="BF21133" s="101" t="s">
        <v>58</v>
      </c>
      <c r="BK21133" s="98" t="s">
        <v>70</v>
      </c>
    </row>
    <row r="21134" spans="17:63" ht="29.25" customHeight="1" x14ac:dyDescent="0.2">
      <c r="Q21134" s="92" t="s">
        <v>50</v>
      </c>
      <c r="BF21134" s="101" t="s">
        <v>58</v>
      </c>
      <c r="BK21134" s="98" t="s">
        <v>70</v>
      </c>
    </row>
    <row r="21135" spans="17:63" ht="29.25" customHeight="1" x14ac:dyDescent="0.2">
      <c r="Q21135" s="92" t="s">
        <v>50</v>
      </c>
      <c r="BF21135" s="101" t="s">
        <v>58</v>
      </c>
      <c r="BK21135" s="98" t="s">
        <v>70</v>
      </c>
    </row>
    <row r="21136" spans="17:63" ht="29.25" customHeight="1" x14ac:dyDescent="0.2">
      <c r="Q21136" s="92" t="s">
        <v>50</v>
      </c>
      <c r="BF21136" s="101" t="s">
        <v>58</v>
      </c>
      <c r="BK21136" s="98" t="s">
        <v>70</v>
      </c>
    </row>
    <row r="21137" spans="17:63" ht="29.25" customHeight="1" x14ac:dyDescent="0.2">
      <c r="Q21137" s="92" t="s">
        <v>50</v>
      </c>
      <c r="BF21137" s="101" t="s">
        <v>58</v>
      </c>
      <c r="BK21137" s="98" t="s">
        <v>70</v>
      </c>
    </row>
    <row r="21138" spans="17:63" ht="29.25" customHeight="1" x14ac:dyDescent="0.2">
      <c r="Q21138" s="92" t="s">
        <v>50</v>
      </c>
      <c r="BF21138" s="101" t="s">
        <v>58</v>
      </c>
      <c r="BK21138" s="98" t="s">
        <v>70</v>
      </c>
    </row>
    <row r="21139" spans="17:63" ht="29.25" customHeight="1" x14ac:dyDescent="0.2">
      <c r="Q21139" s="92" t="s">
        <v>50</v>
      </c>
      <c r="BF21139" s="101" t="s">
        <v>58</v>
      </c>
      <c r="BK21139" s="98" t="s">
        <v>70</v>
      </c>
    </row>
    <row r="21140" spans="17:63" ht="29.25" customHeight="1" x14ac:dyDescent="0.2">
      <c r="Q21140" s="92" t="s">
        <v>50</v>
      </c>
      <c r="BF21140" s="101" t="s">
        <v>58</v>
      </c>
      <c r="BK21140" s="98" t="s">
        <v>70</v>
      </c>
    </row>
    <row r="21141" spans="17:63" ht="29.25" customHeight="1" x14ac:dyDescent="0.2">
      <c r="Q21141" s="92" t="s">
        <v>50</v>
      </c>
      <c r="BF21141" s="101" t="s">
        <v>58</v>
      </c>
      <c r="BK21141" s="98" t="s">
        <v>70</v>
      </c>
    </row>
    <row r="21142" spans="17:63" ht="29.25" customHeight="1" x14ac:dyDescent="0.2">
      <c r="Q21142" s="92" t="s">
        <v>50</v>
      </c>
      <c r="BF21142" s="101" t="s">
        <v>58</v>
      </c>
      <c r="BK21142" s="98" t="s">
        <v>70</v>
      </c>
    </row>
    <row r="21143" spans="17:63" ht="29.25" customHeight="1" x14ac:dyDescent="0.2">
      <c r="Q21143" s="92" t="s">
        <v>50</v>
      </c>
      <c r="BF21143" s="101" t="s">
        <v>58</v>
      </c>
      <c r="BK21143" s="98" t="s">
        <v>70</v>
      </c>
    </row>
    <row r="21144" spans="17:63" ht="29.25" customHeight="1" x14ac:dyDescent="0.2">
      <c r="Q21144" s="92" t="s">
        <v>50</v>
      </c>
      <c r="BF21144" s="101" t="s">
        <v>58</v>
      </c>
      <c r="BK21144" s="98" t="s">
        <v>70</v>
      </c>
    </row>
    <row r="21145" spans="17:63" ht="29.25" customHeight="1" x14ac:dyDescent="0.2">
      <c r="Q21145" s="92" t="s">
        <v>50</v>
      </c>
      <c r="BF21145" s="101" t="s">
        <v>58</v>
      </c>
      <c r="BK21145" s="98" t="s">
        <v>70</v>
      </c>
    </row>
    <row r="21146" spans="17:63" ht="29.25" customHeight="1" x14ac:dyDescent="0.2">
      <c r="Q21146" s="92" t="s">
        <v>50</v>
      </c>
      <c r="BF21146" s="101" t="s">
        <v>58</v>
      </c>
      <c r="BK21146" s="98" t="s">
        <v>70</v>
      </c>
    </row>
    <row r="21147" spans="17:63" ht="29.25" customHeight="1" x14ac:dyDescent="0.2">
      <c r="Q21147" s="92" t="s">
        <v>50</v>
      </c>
      <c r="BF21147" s="101" t="s">
        <v>58</v>
      </c>
      <c r="BK21147" s="98" t="s">
        <v>70</v>
      </c>
    </row>
    <row r="21148" spans="17:63" ht="29.25" customHeight="1" x14ac:dyDescent="0.2">
      <c r="Q21148" s="92" t="s">
        <v>50</v>
      </c>
      <c r="BF21148" s="101" t="s">
        <v>58</v>
      </c>
      <c r="BK21148" s="98" t="s">
        <v>70</v>
      </c>
    </row>
    <row r="21149" spans="17:63" ht="29.25" customHeight="1" x14ac:dyDescent="0.2">
      <c r="Q21149" s="92" t="s">
        <v>50</v>
      </c>
      <c r="BF21149" s="101" t="s">
        <v>58</v>
      </c>
      <c r="BK21149" s="98" t="s">
        <v>70</v>
      </c>
    </row>
    <row r="21150" spans="17:63" ht="29.25" customHeight="1" x14ac:dyDescent="0.2">
      <c r="Q21150" s="92" t="s">
        <v>50</v>
      </c>
      <c r="BF21150" s="101" t="s">
        <v>58</v>
      </c>
      <c r="BK21150" s="98" t="s">
        <v>70</v>
      </c>
    </row>
    <row r="21151" spans="17:63" ht="29.25" customHeight="1" x14ac:dyDescent="0.2">
      <c r="Q21151" s="92" t="s">
        <v>50</v>
      </c>
      <c r="BF21151" s="101" t="s">
        <v>58</v>
      </c>
      <c r="BK21151" s="98" t="s">
        <v>70</v>
      </c>
    </row>
    <row r="21152" spans="17:63" ht="29.25" customHeight="1" x14ac:dyDescent="0.2">
      <c r="Q21152" s="92" t="s">
        <v>50</v>
      </c>
      <c r="BF21152" s="101" t="s">
        <v>58</v>
      </c>
      <c r="BK21152" s="98" t="s">
        <v>70</v>
      </c>
    </row>
    <row r="21153" spans="17:63" ht="29.25" customHeight="1" x14ac:dyDescent="0.2">
      <c r="Q21153" s="92" t="s">
        <v>50</v>
      </c>
      <c r="BF21153" s="101" t="s">
        <v>58</v>
      </c>
      <c r="BK21153" s="98" t="s">
        <v>70</v>
      </c>
    </row>
    <row r="21154" spans="17:63" ht="29.25" customHeight="1" x14ac:dyDescent="0.2">
      <c r="Q21154" s="92" t="s">
        <v>50</v>
      </c>
      <c r="BF21154" s="101" t="s">
        <v>58</v>
      </c>
      <c r="BK21154" s="98" t="s">
        <v>70</v>
      </c>
    </row>
    <row r="21155" spans="17:63" ht="29.25" customHeight="1" x14ac:dyDescent="0.2">
      <c r="Q21155" s="92" t="s">
        <v>50</v>
      </c>
      <c r="BF21155" s="101" t="s">
        <v>58</v>
      </c>
      <c r="BK21155" s="98" t="s">
        <v>70</v>
      </c>
    </row>
    <row r="21156" spans="17:63" ht="29.25" customHeight="1" x14ac:dyDescent="0.2">
      <c r="Q21156" s="92" t="s">
        <v>50</v>
      </c>
      <c r="BF21156" s="101" t="s">
        <v>58</v>
      </c>
      <c r="BK21156" s="98" t="s">
        <v>70</v>
      </c>
    </row>
    <row r="21157" spans="17:63" ht="29.25" customHeight="1" x14ac:dyDescent="0.2">
      <c r="Q21157" s="92" t="s">
        <v>50</v>
      </c>
      <c r="BF21157" s="101" t="s">
        <v>58</v>
      </c>
      <c r="BK21157" s="98" t="s">
        <v>70</v>
      </c>
    </row>
    <row r="21158" spans="17:63" ht="29.25" customHeight="1" x14ac:dyDescent="0.2">
      <c r="Q21158" s="92" t="s">
        <v>50</v>
      </c>
      <c r="BF21158" s="101" t="s">
        <v>58</v>
      </c>
      <c r="BK21158" s="98" t="s">
        <v>70</v>
      </c>
    </row>
    <row r="21159" spans="17:63" ht="29.25" customHeight="1" x14ac:dyDescent="0.2">
      <c r="Q21159" s="92" t="s">
        <v>50</v>
      </c>
      <c r="BF21159" s="101" t="s">
        <v>58</v>
      </c>
      <c r="BK21159" s="98" t="s">
        <v>70</v>
      </c>
    </row>
    <row r="21160" spans="17:63" ht="29.25" customHeight="1" x14ac:dyDescent="0.2">
      <c r="Q21160" s="92" t="s">
        <v>50</v>
      </c>
      <c r="BF21160" s="101" t="s">
        <v>58</v>
      </c>
      <c r="BK21160" s="98" t="s">
        <v>70</v>
      </c>
    </row>
    <row r="21161" spans="17:63" ht="29.25" customHeight="1" x14ac:dyDescent="0.2">
      <c r="Q21161" s="92" t="s">
        <v>50</v>
      </c>
      <c r="BF21161" s="101" t="s">
        <v>58</v>
      </c>
      <c r="BK21161" s="98" t="s">
        <v>70</v>
      </c>
    </row>
    <row r="21162" spans="17:63" ht="29.25" customHeight="1" x14ac:dyDescent="0.2">
      <c r="Q21162" s="92" t="s">
        <v>50</v>
      </c>
      <c r="BF21162" s="101" t="s">
        <v>58</v>
      </c>
      <c r="BK21162" s="98" t="s">
        <v>70</v>
      </c>
    </row>
    <row r="21163" spans="17:63" ht="29.25" customHeight="1" x14ac:dyDescent="0.2">
      <c r="Q21163" s="92" t="s">
        <v>50</v>
      </c>
      <c r="BF21163" s="101" t="s">
        <v>58</v>
      </c>
      <c r="BK21163" s="98" t="s">
        <v>70</v>
      </c>
    </row>
    <row r="21164" spans="17:63" ht="29.25" customHeight="1" x14ac:dyDescent="0.2">
      <c r="Q21164" s="92" t="s">
        <v>50</v>
      </c>
      <c r="BF21164" s="101" t="s">
        <v>58</v>
      </c>
      <c r="BK21164" s="98" t="s">
        <v>70</v>
      </c>
    </row>
    <row r="21165" spans="17:63" ht="29.25" customHeight="1" x14ac:dyDescent="0.2">
      <c r="Q21165" s="92" t="s">
        <v>50</v>
      </c>
      <c r="BF21165" s="101" t="s">
        <v>58</v>
      </c>
      <c r="BK21165" s="98" t="s">
        <v>70</v>
      </c>
    </row>
    <row r="21166" spans="17:63" ht="29.25" customHeight="1" x14ac:dyDescent="0.2">
      <c r="Q21166" s="92" t="s">
        <v>50</v>
      </c>
      <c r="BF21166" s="101" t="s">
        <v>58</v>
      </c>
      <c r="BK21166" s="98" t="s">
        <v>70</v>
      </c>
    </row>
    <row r="21167" spans="17:63" ht="29.25" customHeight="1" x14ac:dyDescent="0.2">
      <c r="Q21167" s="92" t="s">
        <v>50</v>
      </c>
      <c r="BF21167" s="101" t="s">
        <v>58</v>
      </c>
      <c r="BK21167" s="98" t="s">
        <v>70</v>
      </c>
    </row>
    <row r="21168" spans="17:63" ht="29.25" customHeight="1" x14ac:dyDescent="0.2">
      <c r="Q21168" s="92" t="s">
        <v>50</v>
      </c>
      <c r="BF21168" s="101" t="s">
        <v>58</v>
      </c>
      <c r="BK21168" s="98" t="s">
        <v>70</v>
      </c>
    </row>
    <row r="21169" spans="17:63" ht="29.25" customHeight="1" x14ac:dyDescent="0.2">
      <c r="Q21169" s="92" t="s">
        <v>50</v>
      </c>
      <c r="BF21169" s="101" t="s">
        <v>58</v>
      </c>
      <c r="BK21169" s="98" t="s">
        <v>70</v>
      </c>
    </row>
    <row r="21170" spans="17:63" ht="29.25" customHeight="1" x14ac:dyDescent="0.2">
      <c r="Q21170" s="92" t="s">
        <v>50</v>
      </c>
      <c r="BF21170" s="101" t="s">
        <v>58</v>
      </c>
      <c r="BK21170" s="98" t="s">
        <v>70</v>
      </c>
    </row>
    <row r="21171" spans="17:63" ht="29.25" customHeight="1" x14ac:dyDescent="0.2">
      <c r="Q21171" s="92" t="s">
        <v>50</v>
      </c>
      <c r="BF21171" s="101" t="s">
        <v>58</v>
      </c>
      <c r="BK21171" s="98" t="s">
        <v>70</v>
      </c>
    </row>
    <row r="21172" spans="17:63" ht="29.25" customHeight="1" x14ac:dyDescent="0.2">
      <c r="Q21172" s="92" t="s">
        <v>50</v>
      </c>
      <c r="BF21172" s="101" t="s">
        <v>58</v>
      </c>
      <c r="BK21172" s="98" t="s">
        <v>70</v>
      </c>
    </row>
    <row r="21173" spans="17:63" ht="29.25" customHeight="1" x14ac:dyDescent="0.2">
      <c r="Q21173" s="92" t="s">
        <v>50</v>
      </c>
      <c r="BF21173" s="101" t="s">
        <v>58</v>
      </c>
      <c r="BK21173" s="98" t="s">
        <v>70</v>
      </c>
    </row>
    <row r="21174" spans="17:63" ht="29.25" customHeight="1" x14ac:dyDescent="0.2">
      <c r="Q21174" s="92" t="s">
        <v>50</v>
      </c>
      <c r="BF21174" s="101" t="s">
        <v>58</v>
      </c>
      <c r="BK21174" s="98" t="s">
        <v>70</v>
      </c>
    </row>
    <row r="21175" spans="17:63" ht="29.25" customHeight="1" x14ac:dyDescent="0.2">
      <c r="Q21175" s="92" t="s">
        <v>50</v>
      </c>
      <c r="BF21175" s="101" t="s">
        <v>58</v>
      </c>
      <c r="BK21175" s="98" t="s">
        <v>70</v>
      </c>
    </row>
    <row r="21176" spans="17:63" ht="29.25" customHeight="1" x14ac:dyDescent="0.2">
      <c r="Q21176" s="92" t="s">
        <v>50</v>
      </c>
      <c r="BF21176" s="101" t="s">
        <v>58</v>
      </c>
      <c r="BK21176" s="98" t="s">
        <v>70</v>
      </c>
    </row>
    <row r="21177" spans="17:63" ht="29.25" customHeight="1" x14ac:dyDescent="0.2">
      <c r="Q21177" s="92" t="s">
        <v>50</v>
      </c>
      <c r="BF21177" s="101" t="s">
        <v>58</v>
      </c>
      <c r="BK21177" s="98" t="s">
        <v>70</v>
      </c>
    </row>
    <row r="21178" spans="17:63" ht="29.25" customHeight="1" x14ac:dyDescent="0.2">
      <c r="Q21178" s="92" t="s">
        <v>50</v>
      </c>
      <c r="BF21178" s="101" t="s">
        <v>58</v>
      </c>
      <c r="BK21178" s="98" t="s">
        <v>70</v>
      </c>
    </row>
    <row r="21179" spans="17:63" ht="29.25" customHeight="1" x14ac:dyDescent="0.2">
      <c r="Q21179" s="92" t="s">
        <v>50</v>
      </c>
      <c r="BF21179" s="101" t="s">
        <v>58</v>
      </c>
      <c r="BK21179" s="98" t="s">
        <v>70</v>
      </c>
    </row>
    <row r="21180" spans="17:63" ht="29.25" customHeight="1" x14ac:dyDescent="0.2">
      <c r="Q21180" s="92" t="s">
        <v>50</v>
      </c>
      <c r="BF21180" s="101" t="s">
        <v>58</v>
      </c>
      <c r="BK21180" s="98" t="s">
        <v>70</v>
      </c>
    </row>
    <row r="21181" spans="17:63" ht="29.25" customHeight="1" x14ac:dyDescent="0.2">
      <c r="Q21181" s="92" t="s">
        <v>50</v>
      </c>
      <c r="BF21181" s="101" t="s">
        <v>58</v>
      </c>
      <c r="BK21181" s="98" t="s">
        <v>70</v>
      </c>
    </row>
    <row r="21182" spans="17:63" ht="29.25" customHeight="1" x14ac:dyDescent="0.2">
      <c r="Q21182" s="92" t="s">
        <v>50</v>
      </c>
      <c r="BF21182" s="101" t="s">
        <v>58</v>
      </c>
      <c r="BK21182" s="98" t="s">
        <v>70</v>
      </c>
    </row>
    <row r="21183" spans="17:63" ht="29.25" customHeight="1" x14ac:dyDescent="0.2">
      <c r="Q21183" s="92" t="s">
        <v>50</v>
      </c>
      <c r="BF21183" s="101" t="s">
        <v>58</v>
      </c>
      <c r="BK21183" s="98" t="s">
        <v>70</v>
      </c>
    </row>
    <row r="21184" spans="17:63" ht="29.25" customHeight="1" x14ac:dyDescent="0.2">
      <c r="Q21184" s="92" t="s">
        <v>50</v>
      </c>
      <c r="BF21184" s="101" t="s">
        <v>58</v>
      </c>
      <c r="BK21184" s="98" t="s">
        <v>70</v>
      </c>
    </row>
    <row r="21185" spans="17:63" ht="29.25" customHeight="1" x14ac:dyDescent="0.2">
      <c r="Q21185" s="92" t="s">
        <v>50</v>
      </c>
      <c r="BF21185" s="101" t="s">
        <v>58</v>
      </c>
      <c r="BK21185" s="98" t="s">
        <v>70</v>
      </c>
    </row>
    <row r="21186" spans="17:63" ht="29.25" customHeight="1" x14ac:dyDescent="0.2">
      <c r="Q21186" s="92" t="s">
        <v>50</v>
      </c>
      <c r="BF21186" s="101" t="s">
        <v>58</v>
      </c>
      <c r="BK21186" s="98" t="s">
        <v>70</v>
      </c>
    </row>
    <row r="21187" spans="17:63" ht="29.25" customHeight="1" x14ac:dyDescent="0.2">
      <c r="Q21187" s="92" t="s">
        <v>50</v>
      </c>
      <c r="BF21187" s="101" t="s">
        <v>58</v>
      </c>
      <c r="BK21187" s="98" t="s">
        <v>70</v>
      </c>
    </row>
    <row r="21188" spans="17:63" ht="29.25" customHeight="1" x14ac:dyDescent="0.2">
      <c r="Q21188" s="92" t="s">
        <v>50</v>
      </c>
      <c r="BF21188" s="101" t="s">
        <v>58</v>
      </c>
      <c r="BK21188" s="98" t="s">
        <v>70</v>
      </c>
    </row>
    <row r="21189" spans="17:63" ht="29.25" customHeight="1" x14ac:dyDescent="0.2">
      <c r="Q21189" s="92" t="s">
        <v>50</v>
      </c>
      <c r="BF21189" s="101" t="s">
        <v>58</v>
      </c>
      <c r="BK21189" s="98" t="s">
        <v>70</v>
      </c>
    </row>
    <row r="21190" spans="17:63" ht="29.25" customHeight="1" x14ac:dyDescent="0.2">
      <c r="Q21190" s="92" t="s">
        <v>50</v>
      </c>
      <c r="BF21190" s="101" t="s">
        <v>58</v>
      </c>
      <c r="BK21190" s="98" t="s">
        <v>70</v>
      </c>
    </row>
    <row r="21191" spans="17:63" ht="29.25" customHeight="1" x14ac:dyDescent="0.2">
      <c r="Q21191" s="92" t="s">
        <v>50</v>
      </c>
      <c r="BF21191" s="101" t="s">
        <v>58</v>
      </c>
      <c r="BK21191" s="98" t="s">
        <v>70</v>
      </c>
    </row>
    <row r="21192" spans="17:63" ht="29.25" customHeight="1" x14ac:dyDescent="0.2">
      <c r="Q21192" s="92" t="s">
        <v>50</v>
      </c>
      <c r="BF21192" s="101" t="s">
        <v>58</v>
      </c>
      <c r="BK21192" s="98" t="s">
        <v>70</v>
      </c>
    </row>
    <row r="21193" spans="17:63" ht="29.25" customHeight="1" x14ac:dyDescent="0.2">
      <c r="Q21193" s="92" t="s">
        <v>50</v>
      </c>
      <c r="BF21193" s="101" t="s">
        <v>58</v>
      </c>
      <c r="BK21193" s="98" t="s">
        <v>70</v>
      </c>
    </row>
    <row r="21194" spans="17:63" ht="29.25" customHeight="1" x14ac:dyDescent="0.2">
      <c r="Q21194" s="92" t="s">
        <v>50</v>
      </c>
      <c r="BF21194" s="101" t="s">
        <v>58</v>
      </c>
      <c r="BK21194" s="98" t="s">
        <v>70</v>
      </c>
    </row>
    <row r="21195" spans="17:63" ht="29.25" customHeight="1" x14ac:dyDescent="0.2">
      <c r="Q21195" s="92" t="s">
        <v>50</v>
      </c>
      <c r="BF21195" s="101" t="s">
        <v>58</v>
      </c>
      <c r="BK21195" s="98" t="s">
        <v>70</v>
      </c>
    </row>
    <row r="21196" spans="17:63" ht="29.25" customHeight="1" x14ac:dyDescent="0.2">
      <c r="Q21196" s="92" t="s">
        <v>50</v>
      </c>
      <c r="BF21196" s="101" t="s">
        <v>58</v>
      </c>
      <c r="BK21196" s="98" t="s">
        <v>70</v>
      </c>
    </row>
    <row r="21197" spans="17:63" ht="29.25" customHeight="1" x14ac:dyDescent="0.2">
      <c r="Q21197" s="92" t="s">
        <v>50</v>
      </c>
      <c r="BF21197" s="101" t="s">
        <v>58</v>
      </c>
      <c r="BK21197" s="98" t="s">
        <v>70</v>
      </c>
    </row>
    <row r="21198" spans="17:63" ht="29.25" customHeight="1" x14ac:dyDescent="0.2">
      <c r="Q21198" s="92" t="s">
        <v>50</v>
      </c>
      <c r="BF21198" s="101" t="s">
        <v>58</v>
      </c>
      <c r="BK21198" s="98" t="s">
        <v>70</v>
      </c>
    </row>
    <row r="21199" spans="17:63" ht="29.25" customHeight="1" x14ac:dyDescent="0.2">
      <c r="Q21199" s="92" t="s">
        <v>50</v>
      </c>
      <c r="BF21199" s="101" t="s">
        <v>58</v>
      </c>
      <c r="BK21199" s="98" t="s">
        <v>70</v>
      </c>
    </row>
    <row r="21200" spans="17:63" ht="29.25" customHeight="1" x14ac:dyDescent="0.2">
      <c r="Q21200" s="92" t="s">
        <v>50</v>
      </c>
      <c r="BF21200" s="101" t="s">
        <v>58</v>
      </c>
      <c r="BK21200" s="98" t="s">
        <v>70</v>
      </c>
    </row>
    <row r="21201" spans="17:63" ht="29.25" customHeight="1" x14ac:dyDescent="0.2">
      <c r="Q21201" s="92" t="s">
        <v>50</v>
      </c>
      <c r="BF21201" s="101" t="s">
        <v>58</v>
      </c>
      <c r="BK21201" s="98" t="s">
        <v>70</v>
      </c>
    </row>
    <row r="21202" spans="17:63" ht="29.25" customHeight="1" x14ac:dyDescent="0.2">
      <c r="Q21202" s="92" t="s">
        <v>50</v>
      </c>
      <c r="BF21202" s="101" t="s">
        <v>58</v>
      </c>
      <c r="BK21202" s="98" t="s">
        <v>70</v>
      </c>
    </row>
    <row r="21203" spans="17:63" ht="29.25" customHeight="1" x14ac:dyDescent="0.2">
      <c r="Q21203" s="92" t="s">
        <v>50</v>
      </c>
      <c r="BF21203" s="101" t="s">
        <v>58</v>
      </c>
      <c r="BK21203" s="98" t="s">
        <v>70</v>
      </c>
    </row>
    <row r="21204" spans="17:63" ht="29.25" customHeight="1" x14ac:dyDescent="0.2">
      <c r="Q21204" s="92" t="s">
        <v>50</v>
      </c>
      <c r="BF21204" s="101" t="s">
        <v>58</v>
      </c>
      <c r="BK21204" s="98" t="s">
        <v>70</v>
      </c>
    </row>
    <row r="21205" spans="17:63" ht="29.25" customHeight="1" x14ac:dyDescent="0.2">
      <c r="Q21205" s="92" t="s">
        <v>50</v>
      </c>
      <c r="BF21205" s="101" t="s">
        <v>58</v>
      </c>
      <c r="BK21205" s="98" t="s">
        <v>70</v>
      </c>
    </row>
    <row r="21206" spans="17:63" ht="29.25" customHeight="1" x14ac:dyDescent="0.2">
      <c r="Q21206" s="92" t="s">
        <v>50</v>
      </c>
      <c r="BF21206" s="101" t="s">
        <v>58</v>
      </c>
      <c r="BK21206" s="98" t="s">
        <v>70</v>
      </c>
    </row>
    <row r="21207" spans="17:63" ht="29.25" customHeight="1" x14ac:dyDescent="0.2">
      <c r="Q21207" s="92" t="s">
        <v>50</v>
      </c>
      <c r="BF21207" s="101" t="s">
        <v>58</v>
      </c>
      <c r="BK21207" s="98" t="s">
        <v>70</v>
      </c>
    </row>
    <row r="21208" spans="17:63" ht="29.25" customHeight="1" x14ac:dyDescent="0.2">
      <c r="Q21208" s="92" t="s">
        <v>50</v>
      </c>
      <c r="BF21208" s="101" t="s">
        <v>58</v>
      </c>
      <c r="BK21208" s="98" t="s">
        <v>70</v>
      </c>
    </row>
    <row r="21209" spans="17:63" ht="29.25" customHeight="1" x14ac:dyDescent="0.2">
      <c r="Q21209" s="92" t="s">
        <v>50</v>
      </c>
      <c r="BF21209" s="101" t="s">
        <v>58</v>
      </c>
      <c r="BK21209" s="98" t="s">
        <v>70</v>
      </c>
    </row>
    <row r="21210" spans="17:63" ht="29.25" customHeight="1" x14ac:dyDescent="0.2">
      <c r="Q21210" s="92" t="s">
        <v>50</v>
      </c>
      <c r="BF21210" s="101" t="s">
        <v>58</v>
      </c>
      <c r="BK21210" s="98" t="s">
        <v>70</v>
      </c>
    </row>
    <row r="21211" spans="17:63" ht="29.25" customHeight="1" x14ac:dyDescent="0.2">
      <c r="Q21211" s="92" t="s">
        <v>50</v>
      </c>
      <c r="BF21211" s="101" t="s">
        <v>58</v>
      </c>
      <c r="BK21211" s="98" t="s">
        <v>70</v>
      </c>
    </row>
    <row r="21212" spans="17:63" ht="29.25" customHeight="1" x14ac:dyDescent="0.2">
      <c r="Q21212" s="92" t="s">
        <v>50</v>
      </c>
      <c r="BF21212" s="101" t="s">
        <v>58</v>
      </c>
      <c r="BK21212" s="98" t="s">
        <v>70</v>
      </c>
    </row>
    <row r="21213" spans="17:63" ht="29.25" customHeight="1" x14ac:dyDescent="0.2">
      <c r="Q21213" s="92" t="s">
        <v>50</v>
      </c>
      <c r="BF21213" s="101" t="s">
        <v>58</v>
      </c>
      <c r="BK21213" s="98" t="s">
        <v>70</v>
      </c>
    </row>
    <row r="21214" spans="17:63" ht="29.25" customHeight="1" x14ac:dyDescent="0.2">
      <c r="Q21214" s="92" t="s">
        <v>50</v>
      </c>
      <c r="BF21214" s="101" t="s">
        <v>58</v>
      </c>
      <c r="BK21214" s="98" t="s">
        <v>70</v>
      </c>
    </row>
    <row r="21215" spans="17:63" ht="29.25" customHeight="1" x14ac:dyDescent="0.2">
      <c r="Q21215" s="92" t="s">
        <v>50</v>
      </c>
      <c r="BF21215" s="101" t="s">
        <v>58</v>
      </c>
      <c r="BK21215" s="98" t="s">
        <v>70</v>
      </c>
    </row>
    <row r="21216" spans="17:63" ht="29.25" customHeight="1" x14ac:dyDescent="0.2">
      <c r="Q21216" s="92" t="s">
        <v>50</v>
      </c>
      <c r="BF21216" s="101" t="s">
        <v>58</v>
      </c>
      <c r="BK21216" s="98" t="s">
        <v>70</v>
      </c>
    </row>
    <row r="21217" spans="17:63" ht="29.25" customHeight="1" x14ac:dyDescent="0.2">
      <c r="Q21217" s="92" t="s">
        <v>50</v>
      </c>
      <c r="BF21217" s="101" t="s">
        <v>58</v>
      </c>
      <c r="BK21217" s="98" t="s">
        <v>70</v>
      </c>
    </row>
    <row r="21218" spans="17:63" ht="29.25" customHeight="1" x14ac:dyDescent="0.2">
      <c r="Q21218" s="92" t="s">
        <v>50</v>
      </c>
      <c r="BF21218" s="101" t="s">
        <v>58</v>
      </c>
      <c r="BK21218" s="98" t="s">
        <v>70</v>
      </c>
    </row>
    <row r="21219" spans="17:63" ht="29.25" customHeight="1" x14ac:dyDescent="0.2">
      <c r="Q21219" s="92" t="s">
        <v>50</v>
      </c>
      <c r="BF21219" s="101" t="s">
        <v>58</v>
      </c>
      <c r="BK21219" s="98" t="s">
        <v>70</v>
      </c>
    </row>
    <row r="21220" spans="17:63" ht="29.25" customHeight="1" x14ac:dyDescent="0.2">
      <c r="Q21220" s="92" t="s">
        <v>50</v>
      </c>
      <c r="BF21220" s="101" t="s">
        <v>58</v>
      </c>
      <c r="BK21220" s="98" t="s">
        <v>70</v>
      </c>
    </row>
    <row r="21221" spans="17:63" ht="29.25" customHeight="1" x14ac:dyDescent="0.2">
      <c r="Q21221" s="92" t="s">
        <v>50</v>
      </c>
      <c r="BF21221" s="101" t="s">
        <v>58</v>
      </c>
      <c r="BK21221" s="98" t="s">
        <v>70</v>
      </c>
    </row>
    <row r="21222" spans="17:63" ht="29.25" customHeight="1" x14ac:dyDescent="0.2">
      <c r="Q21222" s="92" t="s">
        <v>50</v>
      </c>
      <c r="BF21222" s="101" t="s">
        <v>58</v>
      </c>
      <c r="BK21222" s="98" t="s">
        <v>70</v>
      </c>
    </row>
    <row r="21223" spans="17:63" ht="29.25" customHeight="1" x14ac:dyDescent="0.2">
      <c r="Q21223" s="92" t="s">
        <v>50</v>
      </c>
      <c r="BF21223" s="101" t="s">
        <v>58</v>
      </c>
      <c r="BK21223" s="98" t="s">
        <v>70</v>
      </c>
    </row>
    <row r="21224" spans="17:63" ht="29.25" customHeight="1" x14ac:dyDescent="0.2">
      <c r="Q21224" s="92" t="s">
        <v>50</v>
      </c>
      <c r="BF21224" s="101" t="s">
        <v>58</v>
      </c>
      <c r="BK21224" s="98" t="s">
        <v>70</v>
      </c>
    </row>
    <row r="21225" spans="17:63" ht="29.25" customHeight="1" x14ac:dyDescent="0.2">
      <c r="Q21225" s="92" t="s">
        <v>50</v>
      </c>
      <c r="BF21225" s="101" t="s">
        <v>58</v>
      </c>
      <c r="BK21225" s="98" t="s">
        <v>70</v>
      </c>
    </row>
    <row r="21226" spans="17:63" ht="29.25" customHeight="1" x14ac:dyDescent="0.2">
      <c r="Q21226" s="92" t="s">
        <v>50</v>
      </c>
      <c r="BF21226" s="101" t="s">
        <v>58</v>
      </c>
      <c r="BK21226" s="98" t="s">
        <v>70</v>
      </c>
    </row>
    <row r="21227" spans="17:63" ht="29.25" customHeight="1" x14ac:dyDescent="0.2">
      <c r="Q21227" s="92" t="s">
        <v>50</v>
      </c>
      <c r="BF21227" s="101" t="s">
        <v>58</v>
      </c>
      <c r="BK21227" s="98" t="s">
        <v>70</v>
      </c>
    </row>
    <row r="21228" spans="17:63" ht="29.25" customHeight="1" x14ac:dyDescent="0.2">
      <c r="Q21228" s="92" t="s">
        <v>50</v>
      </c>
      <c r="BF21228" s="101" t="s">
        <v>58</v>
      </c>
      <c r="BK21228" s="98" t="s">
        <v>70</v>
      </c>
    </row>
    <row r="21229" spans="17:63" ht="29.25" customHeight="1" x14ac:dyDescent="0.2">
      <c r="Q21229" s="92" t="s">
        <v>50</v>
      </c>
      <c r="BF21229" s="101" t="s">
        <v>58</v>
      </c>
      <c r="BK21229" s="98" t="s">
        <v>70</v>
      </c>
    </row>
    <row r="21230" spans="17:63" ht="29.25" customHeight="1" x14ac:dyDescent="0.2">
      <c r="Q21230" s="92" t="s">
        <v>50</v>
      </c>
      <c r="BF21230" s="101" t="s">
        <v>58</v>
      </c>
      <c r="BK21230" s="98" t="s">
        <v>70</v>
      </c>
    </row>
    <row r="21231" spans="17:63" ht="29.25" customHeight="1" x14ac:dyDescent="0.2">
      <c r="Q21231" s="92" t="s">
        <v>50</v>
      </c>
      <c r="BF21231" s="101" t="s">
        <v>58</v>
      </c>
      <c r="BK21231" s="98" t="s">
        <v>70</v>
      </c>
    </row>
    <row r="21232" spans="17:63" ht="29.25" customHeight="1" x14ac:dyDescent="0.2">
      <c r="Q21232" s="92" t="s">
        <v>50</v>
      </c>
      <c r="BF21232" s="101" t="s">
        <v>58</v>
      </c>
      <c r="BK21232" s="98" t="s">
        <v>70</v>
      </c>
    </row>
    <row r="21233" spans="17:63" ht="29.25" customHeight="1" x14ac:dyDescent="0.2">
      <c r="Q21233" s="92" t="s">
        <v>50</v>
      </c>
      <c r="BF21233" s="101" t="s">
        <v>58</v>
      </c>
      <c r="BK21233" s="98" t="s">
        <v>70</v>
      </c>
    </row>
    <row r="21234" spans="17:63" ht="29.25" customHeight="1" x14ac:dyDescent="0.2">
      <c r="Q21234" s="92" t="s">
        <v>50</v>
      </c>
      <c r="BF21234" s="101" t="s">
        <v>58</v>
      </c>
      <c r="BK21234" s="98" t="s">
        <v>70</v>
      </c>
    </row>
    <row r="21235" spans="17:63" ht="29.25" customHeight="1" x14ac:dyDescent="0.2">
      <c r="Q21235" s="92" t="s">
        <v>50</v>
      </c>
      <c r="BF21235" s="101" t="s">
        <v>58</v>
      </c>
      <c r="BK21235" s="98" t="s">
        <v>70</v>
      </c>
    </row>
    <row r="21236" spans="17:63" ht="29.25" customHeight="1" x14ac:dyDescent="0.2">
      <c r="Q21236" s="92" t="s">
        <v>50</v>
      </c>
      <c r="BF21236" s="101" t="s">
        <v>58</v>
      </c>
      <c r="BK21236" s="98" t="s">
        <v>70</v>
      </c>
    </row>
    <row r="21237" spans="17:63" ht="29.25" customHeight="1" x14ac:dyDescent="0.2">
      <c r="Q21237" s="92" t="s">
        <v>50</v>
      </c>
      <c r="BF21237" s="101" t="s">
        <v>58</v>
      </c>
      <c r="BK21237" s="98" t="s">
        <v>70</v>
      </c>
    </row>
    <row r="21238" spans="17:63" ht="29.25" customHeight="1" x14ac:dyDescent="0.2">
      <c r="Q21238" s="92" t="s">
        <v>50</v>
      </c>
      <c r="BF21238" s="101" t="s">
        <v>58</v>
      </c>
      <c r="BK21238" s="98" t="s">
        <v>70</v>
      </c>
    </row>
    <row r="21239" spans="17:63" ht="29.25" customHeight="1" x14ac:dyDescent="0.2">
      <c r="Q21239" s="92" t="s">
        <v>50</v>
      </c>
      <c r="BF21239" s="101" t="s">
        <v>58</v>
      </c>
      <c r="BK21239" s="98" t="s">
        <v>70</v>
      </c>
    </row>
    <row r="21240" spans="17:63" ht="29.25" customHeight="1" x14ac:dyDescent="0.2">
      <c r="Q21240" s="92" t="s">
        <v>50</v>
      </c>
      <c r="BF21240" s="101" t="s">
        <v>58</v>
      </c>
      <c r="BK21240" s="98" t="s">
        <v>70</v>
      </c>
    </row>
    <row r="21241" spans="17:63" ht="29.25" customHeight="1" x14ac:dyDescent="0.2">
      <c r="Q21241" s="92" t="s">
        <v>50</v>
      </c>
      <c r="BF21241" s="101" t="s">
        <v>58</v>
      </c>
      <c r="BK21241" s="98" t="s">
        <v>70</v>
      </c>
    </row>
    <row r="21242" spans="17:63" ht="29.25" customHeight="1" x14ac:dyDescent="0.2">
      <c r="Q21242" s="92" t="s">
        <v>50</v>
      </c>
      <c r="BF21242" s="101" t="s">
        <v>58</v>
      </c>
      <c r="BK21242" s="98" t="s">
        <v>70</v>
      </c>
    </row>
    <row r="21243" spans="17:63" ht="29.25" customHeight="1" x14ac:dyDescent="0.2">
      <c r="Q21243" s="92" t="s">
        <v>50</v>
      </c>
      <c r="BF21243" s="101" t="s">
        <v>58</v>
      </c>
      <c r="BK21243" s="98" t="s">
        <v>70</v>
      </c>
    </row>
    <row r="21244" spans="17:63" ht="29.25" customHeight="1" x14ac:dyDescent="0.2">
      <c r="Q21244" s="92" t="s">
        <v>50</v>
      </c>
      <c r="BF21244" s="101" t="s">
        <v>58</v>
      </c>
      <c r="BK21244" s="98" t="s">
        <v>70</v>
      </c>
    </row>
    <row r="21245" spans="17:63" ht="29.25" customHeight="1" x14ac:dyDescent="0.2">
      <c r="Q21245" s="92" t="s">
        <v>50</v>
      </c>
      <c r="BF21245" s="101" t="s">
        <v>58</v>
      </c>
      <c r="BK21245" s="98" t="s">
        <v>70</v>
      </c>
    </row>
    <row r="21246" spans="17:63" ht="29.25" customHeight="1" x14ac:dyDescent="0.2">
      <c r="Q21246" s="92" t="s">
        <v>50</v>
      </c>
      <c r="BF21246" s="101" t="s">
        <v>58</v>
      </c>
      <c r="BK21246" s="98" t="s">
        <v>70</v>
      </c>
    </row>
    <row r="21247" spans="17:63" ht="29.25" customHeight="1" x14ac:dyDescent="0.2">
      <c r="Q21247" s="92" t="s">
        <v>50</v>
      </c>
      <c r="BF21247" s="101" t="s">
        <v>58</v>
      </c>
      <c r="BK21247" s="98" t="s">
        <v>70</v>
      </c>
    </row>
    <row r="21248" spans="17:63" ht="29.25" customHeight="1" x14ac:dyDescent="0.2">
      <c r="Q21248" s="92" t="s">
        <v>50</v>
      </c>
      <c r="BF21248" s="101" t="s">
        <v>58</v>
      </c>
      <c r="BK21248" s="98" t="s">
        <v>70</v>
      </c>
    </row>
    <row r="21249" spans="17:63" ht="29.25" customHeight="1" x14ac:dyDescent="0.2">
      <c r="Q21249" s="92" t="s">
        <v>50</v>
      </c>
      <c r="BF21249" s="101" t="s">
        <v>58</v>
      </c>
      <c r="BK21249" s="98" t="s">
        <v>70</v>
      </c>
    </row>
    <row r="21250" spans="17:63" ht="29.25" customHeight="1" x14ac:dyDescent="0.2">
      <c r="Q21250" s="92" t="s">
        <v>50</v>
      </c>
      <c r="BF21250" s="101" t="s">
        <v>58</v>
      </c>
      <c r="BK21250" s="98" t="s">
        <v>70</v>
      </c>
    </row>
    <row r="21251" spans="17:63" ht="29.25" customHeight="1" x14ac:dyDescent="0.2">
      <c r="Q21251" s="92" t="s">
        <v>50</v>
      </c>
      <c r="BF21251" s="101" t="s">
        <v>58</v>
      </c>
      <c r="BK21251" s="98" t="s">
        <v>70</v>
      </c>
    </row>
    <row r="21252" spans="17:63" ht="29.25" customHeight="1" x14ac:dyDescent="0.2">
      <c r="Q21252" s="92" t="s">
        <v>50</v>
      </c>
      <c r="BF21252" s="101" t="s">
        <v>58</v>
      </c>
      <c r="BK21252" s="98" t="s">
        <v>70</v>
      </c>
    </row>
    <row r="21253" spans="17:63" ht="29.25" customHeight="1" x14ac:dyDescent="0.2">
      <c r="Q21253" s="92" t="s">
        <v>50</v>
      </c>
      <c r="BF21253" s="101" t="s">
        <v>58</v>
      </c>
      <c r="BK21253" s="98" t="s">
        <v>70</v>
      </c>
    </row>
    <row r="21254" spans="17:63" ht="29.25" customHeight="1" x14ac:dyDescent="0.2">
      <c r="Q21254" s="92" t="s">
        <v>50</v>
      </c>
      <c r="BF21254" s="101" t="s">
        <v>58</v>
      </c>
      <c r="BK21254" s="98" t="s">
        <v>70</v>
      </c>
    </row>
    <row r="21255" spans="17:63" ht="29.25" customHeight="1" x14ac:dyDescent="0.2">
      <c r="Q21255" s="92" t="s">
        <v>50</v>
      </c>
      <c r="BF21255" s="101" t="s">
        <v>58</v>
      </c>
      <c r="BK21255" s="98" t="s">
        <v>70</v>
      </c>
    </row>
    <row r="21256" spans="17:63" ht="29.25" customHeight="1" x14ac:dyDescent="0.2">
      <c r="Q21256" s="92" t="s">
        <v>50</v>
      </c>
      <c r="BF21256" s="101" t="s">
        <v>58</v>
      </c>
      <c r="BK21256" s="98" t="s">
        <v>70</v>
      </c>
    </row>
    <row r="21257" spans="17:63" ht="29.25" customHeight="1" x14ac:dyDescent="0.2">
      <c r="Q21257" s="92" t="s">
        <v>50</v>
      </c>
      <c r="BF21257" s="101" t="s">
        <v>58</v>
      </c>
      <c r="BK21257" s="98" t="s">
        <v>70</v>
      </c>
    </row>
    <row r="21258" spans="17:63" ht="29.25" customHeight="1" x14ac:dyDescent="0.2">
      <c r="Q21258" s="92" t="s">
        <v>50</v>
      </c>
      <c r="BF21258" s="101" t="s">
        <v>58</v>
      </c>
      <c r="BK21258" s="98" t="s">
        <v>70</v>
      </c>
    </row>
    <row r="21259" spans="17:63" ht="29.25" customHeight="1" x14ac:dyDescent="0.2">
      <c r="Q21259" s="92" t="s">
        <v>50</v>
      </c>
      <c r="BF21259" s="101" t="s">
        <v>58</v>
      </c>
      <c r="BK21259" s="98" t="s">
        <v>70</v>
      </c>
    </row>
    <row r="21260" spans="17:63" ht="29.25" customHeight="1" x14ac:dyDescent="0.2">
      <c r="Q21260" s="92" t="s">
        <v>50</v>
      </c>
      <c r="BF21260" s="101" t="s">
        <v>58</v>
      </c>
      <c r="BK21260" s="98" t="s">
        <v>70</v>
      </c>
    </row>
    <row r="21261" spans="17:63" ht="29.25" customHeight="1" x14ac:dyDescent="0.2">
      <c r="Q21261" s="92" t="s">
        <v>50</v>
      </c>
      <c r="BF21261" s="101" t="s">
        <v>58</v>
      </c>
      <c r="BK21261" s="98" t="s">
        <v>70</v>
      </c>
    </row>
    <row r="21262" spans="17:63" ht="29.25" customHeight="1" x14ac:dyDescent="0.2">
      <c r="Q21262" s="92" t="s">
        <v>50</v>
      </c>
      <c r="BF21262" s="101" t="s">
        <v>58</v>
      </c>
      <c r="BK21262" s="98" t="s">
        <v>70</v>
      </c>
    </row>
    <row r="21263" spans="17:63" ht="29.25" customHeight="1" x14ac:dyDescent="0.2">
      <c r="Q21263" s="92" t="s">
        <v>50</v>
      </c>
      <c r="BF21263" s="101" t="s">
        <v>58</v>
      </c>
      <c r="BK21263" s="98" t="s">
        <v>70</v>
      </c>
    </row>
    <row r="21264" spans="17:63" ht="29.25" customHeight="1" x14ac:dyDescent="0.2">
      <c r="Q21264" s="92" t="s">
        <v>50</v>
      </c>
      <c r="BF21264" s="101" t="s">
        <v>58</v>
      </c>
      <c r="BK21264" s="98" t="s">
        <v>70</v>
      </c>
    </row>
    <row r="21265" spans="17:63" ht="29.25" customHeight="1" x14ac:dyDescent="0.2">
      <c r="Q21265" s="92" t="s">
        <v>50</v>
      </c>
      <c r="BF21265" s="101" t="s">
        <v>58</v>
      </c>
      <c r="BK21265" s="98" t="s">
        <v>70</v>
      </c>
    </row>
    <row r="21266" spans="17:63" ht="29.25" customHeight="1" x14ac:dyDescent="0.2">
      <c r="Q21266" s="92" t="s">
        <v>50</v>
      </c>
      <c r="BF21266" s="101" t="s">
        <v>58</v>
      </c>
      <c r="BK21266" s="98" t="s">
        <v>70</v>
      </c>
    </row>
    <row r="21267" spans="17:63" ht="29.25" customHeight="1" x14ac:dyDescent="0.2">
      <c r="Q21267" s="92" t="s">
        <v>50</v>
      </c>
      <c r="BF21267" s="101" t="s">
        <v>58</v>
      </c>
      <c r="BK21267" s="98" t="s">
        <v>70</v>
      </c>
    </row>
    <row r="21268" spans="17:63" ht="29.25" customHeight="1" x14ac:dyDescent="0.2">
      <c r="Q21268" s="92" t="s">
        <v>50</v>
      </c>
      <c r="BF21268" s="101" t="s">
        <v>58</v>
      </c>
      <c r="BK21268" s="98" t="s">
        <v>70</v>
      </c>
    </row>
    <row r="21269" spans="17:63" ht="29.25" customHeight="1" x14ac:dyDescent="0.2">
      <c r="Q21269" s="92" t="s">
        <v>50</v>
      </c>
      <c r="BF21269" s="101" t="s">
        <v>58</v>
      </c>
      <c r="BK21269" s="98" t="s">
        <v>70</v>
      </c>
    </row>
    <row r="21270" spans="17:63" ht="29.25" customHeight="1" x14ac:dyDescent="0.2">
      <c r="Q21270" s="92" t="s">
        <v>50</v>
      </c>
      <c r="BF21270" s="101" t="s">
        <v>58</v>
      </c>
      <c r="BK21270" s="98" t="s">
        <v>70</v>
      </c>
    </row>
    <row r="21271" spans="17:63" ht="29.25" customHeight="1" x14ac:dyDescent="0.2">
      <c r="Q21271" s="92" t="s">
        <v>50</v>
      </c>
      <c r="BF21271" s="101" t="s">
        <v>58</v>
      </c>
      <c r="BK21271" s="98" t="s">
        <v>70</v>
      </c>
    </row>
    <row r="21272" spans="17:63" ht="29.25" customHeight="1" x14ac:dyDescent="0.2">
      <c r="Q21272" s="92" t="s">
        <v>50</v>
      </c>
      <c r="BF21272" s="101" t="s">
        <v>58</v>
      </c>
      <c r="BK21272" s="98" t="s">
        <v>70</v>
      </c>
    </row>
    <row r="21273" spans="17:63" ht="29.25" customHeight="1" x14ac:dyDescent="0.2">
      <c r="Q21273" s="92" t="s">
        <v>50</v>
      </c>
      <c r="BF21273" s="101" t="s">
        <v>58</v>
      </c>
      <c r="BK21273" s="98" t="s">
        <v>70</v>
      </c>
    </row>
    <row r="21274" spans="17:63" ht="29.25" customHeight="1" x14ac:dyDescent="0.2">
      <c r="Q21274" s="92" t="s">
        <v>50</v>
      </c>
      <c r="BF21274" s="101" t="s">
        <v>58</v>
      </c>
      <c r="BK21274" s="98" t="s">
        <v>70</v>
      </c>
    </row>
    <row r="21275" spans="17:63" ht="29.25" customHeight="1" x14ac:dyDescent="0.2">
      <c r="Q21275" s="92" t="s">
        <v>50</v>
      </c>
      <c r="BF21275" s="101" t="s">
        <v>58</v>
      </c>
      <c r="BK21275" s="98" t="s">
        <v>70</v>
      </c>
    </row>
    <row r="21276" spans="17:63" ht="29.25" customHeight="1" x14ac:dyDescent="0.2">
      <c r="Q21276" s="92" t="s">
        <v>50</v>
      </c>
      <c r="BF21276" s="101" t="s">
        <v>58</v>
      </c>
      <c r="BK21276" s="98" t="s">
        <v>70</v>
      </c>
    </row>
    <row r="21277" spans="17:63" ht="29.25" customHeight="1" x14ac:dyDescent="0.2">
      <c r="Q21277" s="92" t="s">
        <v>50</v>
      </c>
      <c r="BF21277" s="101" t="s">
        <v>58</v>
      </c>
      <c r="BK21277" s="98" t="s">
        <v>70</v>
      </c>
    </row>
    <row r="21278" spans="17:63" ht="29.25" customHeight="1" x14ac:dyDescent="0.2">
      <c r="Q21278" s="92" t="s">
        <v>50</v>
      </c>
      <c r="BF21278" s="101" t="s">
        <v>58</v>
      </c>
      <c r="BK21278" s="98" t="s">
        <v>70</v>
      </c>
    </row>
    <row r="21279" spans="17:63" ht="29.25" customHeight="1" x14ac:dyDescent="0.2">
      <c r="Q21279" s="92" t="s">
        <v>50</v>
      </c>
      <c r="BF21279" s="101" t="s">
        <v>58</v>
      </c>
      <c r="BK21279" s="98" t="s">
        <v>70</v>
      </c>
    </row>
    <row r="21280" spans="17:63" ht="29.25" customHeight="1" x14ac:dyDescent="0.2">
      <c r="Q21280" s="92" t="s">
        <v>50</v>
      </c>
      <c r="BF21280" s="101" t="s">
        <v>58</v>
      </c>
      <c r="BK21280" s="98" t="s">
        <v>70</v>
      </c>
    </row>
    <row r="21281" spans="17:63" ht="29.25" customHeight="1" x14ac:dyDescent="0.2">
      <c r="Q21281" s="92" t="s">
        <v>50</v>
      </c>
      <c r="BF21281" s="101" t="s">
        <v>58</v>
      </c>
      <c r="BK21281" s="98" t="s">
        <v>70</v>
      </c>
    </row>
    <row r="21282" spans="17:63" ht="29.25" customHeight="1" x14ac:dyDescent="0.2">
      <c r="Q21282" s="92" t="s">
        <v>50</v>
      </c>
      <c r="BF21282" s="101" t="s">
        <v>58</v>
      </c>
      <c r="BK21282" s="98" t="s">
        <v>70</v>
      </c>
    </row>
    <row r="21283" spans="17:63" ht="29.25" customHeight="1" x14ac:dyDescent="0.2">
      <c r="Q21283" s="92" t="s">
        <v>50</v>
      </c>
      <c r="BF21283" s="101" t="s">
        <v>58</v>
      </c>
      <c r="BK21283" s="98" t="s">
        <v>70</v>
      </c>
    </row>
    <row r="21284" spans="17:63" ht="29.25" customHeight="1" x14ac:dyDescent="0.2">
      <c r="Q21284" s="92" t="s">
        <v>50</v>
      </c>
      <c r="BF21284" s="101" t="s">
        <v>58</v>
      </c>
      <c r="BK21284" s="98" t="s">
        <v>70</v>
      </c>
    </row>
    <row r="21285" spans="17:63" ht="29.25" customHeight="1" x14ac:dyDescent="0.2">
      <c r="Q21285" s="92" t="s">
        <v>50</v>
      </c>
      <c r="BF21285" s="101" t="s">
        <v>58</v>
      </c>
      <c r="BK21285" s="98" t="s">
        <v>70</v>
      </c>
    </row>
    <row r="21286" spans="17:63" ht="29.25" customHeight="1" x14ac:dyDescent="0.2">
      <c r="Q21286" s="92" t="s">
        <v>50</v>
      </c>
      <c r="BF21286" s="101" t="s">
        <v>58</v>
      </c>
      <c r="BK21286" s="98" t="s">
        <v>70</v>
      </c>
    </row>
    <row r="21287" spans="17:63" ht="29.25" customHeight="1" x14ac:dyDescent="0.2">
      <c r="Q21287" s="92" t="s">
        <v>50</v>
      </c>
      <c r="BF21287" s="101" t="s">
        <v>58</v>
      </c>
      <c r="BK21287" s="98" t="s">
        <v>70</v>
      </c>
    </row>
    <row r="21288" spans="17:63" ht="29.25" customHeight="1" x14ac:dyDescent="0.2">
      <c r="Q21288" s="92" t="s">
        <v>50</v>
      </c>
      <c r="BF21288" s="101" t="s">
        <v>58</v>
      </c>
      <c r="BK21288" s="98" t="s">
        <v>70</v>
      </c>
    </row>
    <row r="21289" spans="17:63" ht="29.25" customHeight="1" x14ac:dyDescent="0.2">
      <c r="Q21289" s="92" t="s">
        <v>50</v>
      </c>
      <c r="BF21289" s="101" t="s">
        <v>58</v>
      </c>
      <c r="BK21289" s="98" t="s">
        <v>70</v>
      </c>
    </row>
    <row r="21290" spans="17:63" ht="29.25" customHeight="1" x14ac:dyDescent="0.2">
      <c r="Q21290" s="92" t="s">
        <v>50</v>
      </c>
      <c r="BF21290" s="101" t="s">
        <v>58</v>
      </c>
      <c r="BK21290" s="98" t="s">
        <v>70</v>
      </c>
    </row>
    <row r="21291" spans="17:63" ht="29.25" customHeight="1" x14ac:dyDescent="0.2">
      <c r="Q21291" s="92" t="s">
        <v>50</v>
      </c>
      <c r="BF21291" s="101" t="s">
        <v>58</v>
      </c>
      <c r="BK21291" s="98" t="s">
        <v>70</v>
      </c>
    </row>
    <row r="21292" spans="17:63" ht="29.25" customHeight="1" x14ac:dyDescent="0.2">
      <c r="Q21292" s="92" t="s">
        <v>50</v>
      </c>
      <c r="BF21292" s="101" t="s">
        <v>58</v>
      </c>
      <c r="BK21292" s="98" t="s">
        <v>70</v>
      </c>
    </row>
    <row r="21293" spans="17:63" ht="29.25" customHeight="1" x14ac:dyDescent="0.2">
      <c r="Q21293" s="92" t="s">
        <v>50</v>
      </c>
      <c r="BF21293" s="101" t="s">
        <v>58</v>
      </c>
      <c r="BK21293" s="98" t="s">
        <v>70</v>
      </c>
    </row>
    <row r="21294" spans="17:63" ht="29.25" customHeight="1" x14ac:dyDescent="0.2">
      <c r="Q21294" s="92" t="s">
        <v>50</v>
      </c>
      <c r="BF21294" s="101" t="s">
        <v>58</v>
      </c>
      <c r="BK21294" s="98" t="s">
        <v>70</v>
      </c>
    </row>
    <row r="21295" spans="17:63" ht="29.25" customHeight="1" x14ac:dyDescent="0.2">
      <c r="Q21295" s="92" t="s">
        <v>50</v>
      </c>
      <c r="BF21295" s="101" t="s">
        <v>58</v>
      </c>
      <c r="BK21295" s="98" t="s">
        <v>70</v>
      </c>
    </row>
    <row r="21296" spans="17:63" ht="29.25" customHeight="1" x14ac:dyDescent="0.2">
      <c r="Q21296" s="92" t="s">
        <v>50</v>
      </c>
      <c r="BF21296" s="101" t="s">
        <v>58</v>
      </c>
      <c r="BK21296" s="98" t="s">
        <v>70</v>
      </c>
    </row>
    <row r="21297" spans="17:63" ht="29.25" customHeight="1" x14ac:dyDescent="0.2">
      <c r="Q21297" s="92" t="s">
        <v>50</v>
      </c>
      <c r="BF21297" s="101" t="s">
        <v>58</v>
      </c>
      <c r="BK21297" s="98" t="s">
        <v>70</v>
      </c>
    </row>
    <row r="21298" spans="17:63" ht="29.25" customHeight="1" x14ac:dyDescent="0.2">
      <c r="Q21298" s="92" t="s">
        <v>50</v>
      </c>
      <c r="BF21298" s="101" t="s">
        <v>58</v>
      </c>
      <c r="BK21298" s="98" t="s">
        <v>70</v>
      </c>
    </row>
    <row r="21299" spans="17:63" ht="29.25" customHeight="1" x14ac:dyDescent="0.2">
      <c r="Q21299" s="92" t="s">
        <v>50</v>
      </c>
      <c r="BF21299" s="101" t="s">
        <v>58</v>
      </c>
      <c r="BK21299" s="98" t="s">
        <v>70</v>
      </c>
    </row>
    <row r="21300" spans="17:63" ht="29.25" customHeight="1" x14ac:dyDescent="0.2">
      <c r="Q21300" s="92" t="s">
        <v>50</v>
      </c>
      <c r="BF21300" s="101" t="s">
        <v>58</v>
      </c>
      <c r="BK21300" s="98" t="s">
        <v>70</v>
      </c>
    </row>
    <row r="21301" spans="17:63" ht="29.25" customHeight="1" x14ac:dyDescent="0.2">
      <c r="Q21301" s="92" t="s">
        <v>50</v>
      </c>
      <c r="BF21301" s="101" t="s">
        <v>58</v>
      </c>
      <c r="BK21301" s="98" t="s">
        <v>70</v>
      </c>
    </row>
    <row r="21302" spans="17:63" ht="29.25" customHeight="1" x14ac:dyDescent="0.2">
      <c r="Q21302" s="92" t="s">
        <v>50</v>
      </c>
      <c r="BF21302" s="101" t="s">
        <v>58</v>
      </c>
      <c r="BK21302" s="98" t="s">
        <v>70</v>
      </c>
    </row>
    <row r="21303" spans="17:63" ht="29.25" customHeight="1" x14ac:dyDescent="0.2">
      <c r="Q21303" s="92" t="s">
        <v>50</v>
      </c>
      <c r="BF21303" s="101" t="s">
        <v>58</v>
      </c>
      <c r="BK21303" s="98" t="s">
        <v>70</v>
      </c>
    </row>
    <row r="21304" spans="17:63" ht="29.25" customHeight="1" x14ac:dyDescent="0.2">
      <c r="Q21304" s="92" t="s">
        <v>50</v>
      </c>
      <c r="BF21304" s="101" t="s">
        <v>58</v>
      </c>
      <c r="BK21304" s="98" t="s">
        <v>70</v>
      </c>
    </row>
    <row r="21305" spans="17:63" ht="29.25" customHeight="1" x14ac:dyDescent="0.2">
      <c r="Q21305" s="92" t="s">
        <v>50</v>
      </c>
      <c r="BF21305" s="101" t="s">
        <v>58</v>
      </c>
      <c r="BK21305" s="98" t="s">
        <v>70</v>
      </c>
    </row>
    <row r="21306" spans="17:63" ht="29.25" customHeight="1" x14ac:dyDescent="0.2">
      <c r="Q21306" s="92" t="s">
        <v>50</v>
      </c>
      <c r="BF21306" s="101" t="s">
        <v>58</v>
      </c>
      <c r="BK21306" s="98" t="s">
        <v>70</v>
      </c>
    </row>
    <row r="21307" spans="17:63" ht="29.25" customHeight="1" x14ac:dyDescent="0.2">
      <c r="Q21307" s="92" t="s">
        <v>50</v>
      </c>
      <c r="BF21307" s="101" t="s">
        <v>58</v>
      </c>
      <c r="BK21307" s="98" t="s">
        <v>70</v>
      </c>
    </row>
    <row r="21308" spans="17:63" ht="29.25" customHeight="1" x14ac:dyDescent="0.2">
      <c r="Q21308" s="92" t="s">
        <v>50</v>
      </c>
      <c r="BF21308" s="101" t="s">
        <v>58</v>
      </c>
      <c r="BK21308" s="98" t="s">
        <v>70</v>
      </c>
    </row>
    <row r="21309" spans="17:63" ht="29.25" customHeight="1" x14ac:dyDescent="0.2">
      <c r="Q21309" s="92" t="s">
        <v>50</v>
      </c>
      <c r="BF21309" s="101" t="s">
        <v>58</v>
      </c>
      <c r="BK21309" s="98" t="s">
        <v>70</v>
      </c>
    </row>
    <row r="21310" spans="17:63" ht="29.25" customHeight="1" x14ac:dyDescent="0.2">
      <c r="Q21310" s="92" t="s">
        <v>50</v>
      </c>
      <c r="BF21310" s="101" t="s">
        <v>58</v>
      </c>
      <c r="BK21310" s="98" t="s">
        <v>70</v>
      </c>
    </row>
    <row r="21311" spans="17:63" ht="29.25" customHeight="1" x14ac:dyDescent="0.2">
      <c r="Q21311" s="92" t="s">
        <v>50</v>
      </c>
      <c r="BF21311" s="101" t="s">
        <v>58</v>
      </c>
      <c r="BK21311" s="98" t="s">
        <v>70</v>
      </c>
    </row>
    <row r="21312" spans="17:63" ht="29.25" customHeight="1" x14ac:dyDescent="0.2">
      <c r="Q21312" s="92" t="s">
        <v>50</v>
      </c>
      <c r="BF21312" s="101" t="s">
        <v>58</v>
      </c>
      <c r="BK21312" s="98" t="s">
        <v>70</v>
      </c>
    </row>
    <row r="21313" spans="17:63" ht="29.25" customHeight="1" x14ac:dyDescent="0.2">
      <c r="Q21313" s="92" t="s">
        <v>50</v>
      </c>
      <c r="BF21313" s="101" t="s">
        <v>58</v>
      </c>
      <c r="BK21313" s="98" t="s">
        <v>70</v>
      </c>
    </row>
    <row r="21314" spans="17:63" ht="29.25" customHeight="1" x14ac:dyDescent="0.2">
      <c r="Q21314" s="92" t="s">
        <v>50</v>
      </c>
      <c r="BF21314" s="101" t="s">
        <v>58</v>
      </c>
      <c r="BK21314" s="98" t="s">
        <v>70</v>
      </c>
    </row>
    <row r="21315" spans="17:63" ht="29.25" customHeight="1" x14ac:dyDescent="0.2">
      <c r="Q21315" s="92" t="s">
        <v>50</v>
      </c>
      <c r="BF21315" s="101" t="s">
        <v>58</v>
      </c>
      <c r="BK21315" s="98" t="s">
        <v>70</v>
      </c>
    </row>
    <row r="21316" spans="17:63" ht="29.25" customHeight="1" x14ac:dyDescent="0.2">
      <c r="Q21316" s="92" t="s">
        <v>50</v>
      </c>
      <c r="BF21316" s="101" t="s">
        <v>58</v>
      </c>
      <c r="BK21316" s="98" t="s">
        <v>70</v>
      </c>
    </row>
    <row r="21317" spans="17:63" ht="29.25" customHeight="1" x14ac:dyDescent="0.2">
      <c r="Q21317" s="92" t="s">
        <v>50</v>
      </c>
      <c r="BF21317" s="101" t="s">
        <v>58</v>
      </c>
      <c r="BK21317" s="98" t="s">
        <v>70</v>
      </c>
    </row>
    <row r="21318" spans="17:63" ht="29.25" customHeight="1" x14ac:dyDescent="0.2">
      <c r="Q21318" s="92" t="s">
        <v>50</v>
      </c>
      <c r="BF21318" s="101" t="s">
        <v>58</v>
      </c>
      <c r="BK21318" s="98" t="s">
        <v>70</v>
      </c>
    </row>
    <row r="21319" spans="17:63" ht="29.25" customHeight="1" x14ac:dyDescent="0.2">
      <c r="Q21319" s="92" t="s">
        <v>50</v>
      </c>
      <c r="BF21319" s="101" t="s">
        <v>58</v>
      </c>
      <c r="BK21319" s="98" t="s">
        <v>70</v>
      </c>
    </row>
    <row r="21320" spans="17:63" ht="29.25" customHeight="1" x14ac:dyDescent="0.2">
      <c r="Q21320" s="92" t="s">
        <v>50</v>
      </c>
      <c r="BF21320" s="101" t="s">
        <v>58</v>
      </c>
      <c r="BK21320" s="98" t="s">
        <v>70</v>
      </c>
    </row>
    <row r="21321" spans="17:63" ht="29.25" customHeight="1" x14ac:dyDescent="0.2">
      <c r="Q21321" s="92" t="s">
        <v>50</v>
      </c>
      <c r="BF21321" s="101" t="s">
        <v>58</v>
      </c>
      <c r="BK21321" s="98" t="s">
        <v>70</v>
      </c>
    </row>
    <row r="21322" spans="17:63" ht="29.25" customHeight="1" x14ac:dyDescent="0.2">
      <c r="Q21322" s="92" t="s">
        <v>50</v>
      </c>
      <c r="BF21322" s="101" t="s">
        <v>58</v>
      </c>
      <c r="BK21322" s="98" t="s">
        <v>70</v>
      </c>
    </row>
    <row r="21323" spans="17:63" ht="29.25" customHeight="1" x14ac:dyDescent="0.2">
      <c r="Q21323" s="92" t="s">
        <v>50</v>
      </c>
      <c r="BF21323" s="101" t="s">
        <v>58</v>
      </c>
      <c r="BK21323" s="98" t="s">
        <v>70</v>
      </c>
    </row>
    <row r="21324" spans="17:63" ht="29.25" customHeight="1" x14ac:dyDescent="0.2">
      <c r="Q21324" s="92" t="s">
        <v>50</v>
      </c>
      <c r="BF21324" s="101" t="s">
        <v>58</v>
      </c>
      <c r="BK21324" s="98" t="s">
        <v>70</v>
      </c>
    </row>
    <row r="21325" spans="17:63" ht="29.25" customHeight="1" x14ac:dyDescent="0.2">
      <c r="Q21325" s="92" t="s">
        <v>50</v>
      </c>
      <c r="BF21325" s="101" t="s">
        <v>58</v>
      </c>
      <c r="BK21325" s="98" t="s">
        <v>70</v>
      </c>
    </row>
    <row r="21326" spans="17:63" ht="29.25" customHeight="1" x14ac:dyDescent="0.2">
      <c r="Q21326" s="92" t="s">
        <v>50</v>
      </c>
      <c r="BF21326" s="101" t="s">
        <v>58</v>
      </c>
      <c r="BK21326" s="98" t="s">
        <v>70</v>
      </c>
    </row>
    <row r="21327" spans="17:63" ht="29.25" customHeight="1" x14ac:dyDescent="0.2">
      <c r="Q21327" s="92" t="s">
        <v>50</v>
      </c>
      <c r="BF21327" s="101" t="s">
        <v>58</v>
      </c>
      <c r="BK21327" s="98" t="s">
        <v>70</v>
      </c>
    </row>
    <row r="21328" spans="17:63" ht="29.25" customHeight="1" x14ac:dyDescent="0.2">
      <c r="Q21328" s="92" t="s">
        <v>50</v>
      </c>
      <c r="BF21328" s="101" t="s">
        <v>58</v>
      </c>
      <c r="BK21328" s="98" t="s">
        <v>70</v>
      </c>
    </row>
    <row r="21329" spans="17:63" ht="29.25" customHeight="1" x14ac:dyDescent="0.2">
      <c r="Q21329" s="92" t="s">
        <v>50</v>
      </c>
      <c r="BF21329" s="101" t="s">
        <v>58</v>
      </c>
      <c r="BK21329" s="98" t="s">
        <v>70</v>
      </c>
    </row>
    <row r="21330" spans="17:63" ht="29.25" customHeight="1" x14ac:dyDescent="0.2">
      <c r="Q21330" s="92" t="s">
        <v>50</v>
      </c>
      <c r="BF21330" s="101" t="s">
        <v>58</v>
      </c>
      <c r="BK21330" s="98" t="s">
        <v>70</v>
      </c>
    </row>
    <row r="21331" spans="17:63" ht="29.25" customHeight="1" x14ac:dyDescent="0.2">
      <c r="Q21331" s="92" t="s">
        <v>50</v>
      </c>
      <c r="BF21331" s="101" t="s">
        <v>58</v>
      </c>
      <c r="BK21331" s="98" t="s">
        <v>70</v>
      </c>
    </row>
    <row r="21332" spans="17:63" ht="29.25" customHeight="1" x14ac:dyDescent="0.2">
      <c r="Q21332" s="92" t="s">
        <v>50</v>
      </c>
      <c r="BF21332" s="101" t="s">
        <v>58</v>
      </c>
      <c r="BK21332" s="98" t="s">
        <v>70</v>
      </c>
    </row>
    <row r="21333" spans="17:63" ht="29.25" customHeight="1" x14ac:dyDescent="0.2">
      <c r="Q21333" s="92" t="s">
        <v>50</v>
      </c>
      <c r="BF21333" s="101" t="s">
        <v>58</v>
      </c>
      <c r="BK21333" s="98" t="s">
        <v>70</v>
      </c>
    </row>
    <row r="21334" spans="17:63" ht="29.25" customHeight="1" x14ac:dyDescent="0.2">
      <c r="Q21334" s="92" t="s">
        <v>50</v>
      </c>
      <c r="BF21334" s="101" t="s">
        <v>58</v>
      </c>
      <c r="BK21334" s="98" t="s">
        <v>70</v>
      </c>
    </row>
    <row r="21335" spans="17:63" ht="29.25" customHeight="1" x14ac:dyDescent="0.2">
      <c r="Q21335" s="92" t="s">
        <v>50</v>
      </c>
      <c r="BF21335" s="101" t="s">
        <v>58</v>
      </c>
      <c r="BK21335" s="98" t="s">
        <v>70</v>
      </c>
    </row>
    <row r="21336" spans="17:63" ht="29.25" customHeight="1" x14ac:dyDescent="0.2">
      <c r="Q21336" s="92" t="s">
        <v>50</v>
      </c>
      <c r="BF21336" s="101" t="s">
        <v>58</v>
      </c>
      <c r="BK21336" s="98" t="s">
        <v>70</v>
      </c>
    </row>
    <row r="21337" spans="17:63" ht="29.25" customHeight="1" x14ac:dyDescent="0.2">
      <c r="Q21337" s="92" t="s">
        <v>50</v>
      </c>
      <c r="BF21337" s="101" t="s">
        <v>58</v>
      </c>
      <c r="BK21337" s="98" t="s">
        <v>70</v>
      </c>
    </row>
    <row r="21338" spans="17:63" ht="29.25" customHeight="1" x14ac:dyDescent="0.2">
      <c r="Q21338" s="92" t="s">
        <v>50</v>
      </c>
      <c r="BF21338" s="101" t="s">
        <v>58</v>
      </c>
      <c r="BK21338" s="98" t="s">
        <v>70</v>
      </c>
    </row>
    <row r="21339" spans="17:63" ht="29.25" customHeight="1" x14ac:dyDescent="0.2">
      <c r="Q21339" s="92" t="s">
        <v>50</v>
      </c>
      <c r="BF21339" s="101" t="s">
        <v>58</v>
      </c>
      <c r="BK21339" s="98" t="s">
        <v>70</v>
      </c>
    </row>
    <row r="21340" spans="17:63" ht="29.25" customHeight="1" x14ac:dyDescent="0.2">
      <c r="Q21340" s="92" t="s">
        <v>50</v>
      </c>
      <c r="BF21340" s="101" t="s">
        <v>58</v>
      </c>
      <c r="BK21340" s="98" t="s">
        <v>70</v>
      </c>
    </row>
    <row r="21341" spans="17:63" ht="29.25" customHeight="1" x14ac:dyDescent="0.2">
      <c r="Q21341" s="92" t="s">
        <v>50</v>
      </c>
      <c r="BF21341" s="101" t="s">
        <v>58</v>
      </c>
      <c r="BK21341" s="98" t="s">
        <v>70</v>
      </c>
    </row>
    <row r="21342" spans="17:63" ht="29.25" customHeight="1" x14ac:dyDescent="0.2">
      <c r="Q21342" s="92" t="s">
        <v>50</v>
      </c>
      <c r="BF21342" s="101" t="s">
        <v>58</v>
      </c>
      <c r="BK21342" s="98" t="s">
        <v>70</v>
      </c>
    </row>
    <row r="21343" spans="17:63" ht="29.25" customHeight="1" x14ac:dyDescent="0.2">
      <c r="Q21343" s="92" t="s">
        <v>50</v>
      </c>
      <c r="BF21343" s="101" t="s">
        <v>58</v>
      </c>
      <c r="BK21343" s="98" t="s">
        <v>70</v>
      </c>
    </row>
    <row r="21344" spans="17:63" ht="29.25" customHeight="1" x14ac:dyDescent="0.2">
      <c r="Q21344" s="92" t="s">
        <v>50</v>
      </c>
      <c r="BF21344" s="101" t="s">
        <v>58</v>
      </c>
      <c r="BK21344" s="98" t="s">
        <v>70</v>
      </c>
    </row>
    <row r="21345" spans="17:63" ht="29.25" customHeight="1" x14ac:dyDescent="0.2">
      <c r="Q21345" s="92" t="s">
        <v>50</v>
      </c>
      <c r="BF21345" s="101" t="s">
        <v>58</v>
      </c>
      <c r="BK21345" s="98" t="s">
        <v>70</v>
      </c>
    </row>
    <row r="21346" spans="17:63" ht="29.25" customHeight="1" x14ac:dyDescent="0.2">
      <c r="Q21346" s="92" t="s">
        <v>50</v>
      </c>
      <c r="BF21346" s="101" t="s">
        <v>58</v>
      </c>
      <c r="BK21346" s="98" t="s">
        <v>70</v>
      </c>
    </row>
    <row r="21347" spans="17:63" ht="29.25" customHeight="1" x14ac:dyDescent="0.2">
      <c r="Q21347" s="92" t="s">
        <v>50</v>
      </c>
      <c r="BF21347" s="101" t="s">
        <v>58</v>
      </c>
      <c r="BK21347" s="98" t="s">
        <v>70</v>
      </c>
    </row>
    <row r="21348" spans="17:63" ht="29.25" customHeight="1" x14ac:dyDescent="0.2">
      <c r="Q21348" s="92" t="s">
        <v>50</v>
      </c>
      <c r="BF21348" s="101" t="s">
        <v>58</v>
      </c>
      <c r="BK21348" s="98" t="s">
        <v>70</v>
      </c>
    </row>
    <row r="21349" spans="17:63" ht="29.25" customHeight="1" x14ac:dyDescent="0.2">
      <c r="Q21349" s="92" t="s">
        <v>50</v>
      </c>
      <c r="BF21349" s="101" t="s">
        <v>58</v>
      </c>
      <c r="BK21349" s="98" t="s">
        <v>70</v>
      </c>
    </row>
    <row r="21350" spans="17:63" ht="29.25" customHeight="1" x14ac:dyDescent="0.2">
      <c r="Q21350" s="92" t="s">
        <v>50</v>
      </c>
      <c r="BF21350" s="101" t="s">
        <v>58</v>
      </c>
      <c r="BK21350" s="98" t="s">
        <v>70</v>
      </c>
    </row>
    <row r="21351" spans="17:63" ht="29.25" customHeight="1" x14ac:dyDescent="0.2">
      <c r="Q21351" s="92" t="s">
        <v>50</v>
      </c>
      <c r="BF21351" s="101" t="s">
        <v>58</v>
      </c>
      <c r="BK21351" s="98" t="s">
        <v>70</v>
      </c>
    </row>
    <row r="21352" spans="17:63" ht="29.25" customHeight="1" x14ac:dyDescent="0.2">
      <c r="Q21352" s="92" t="s">
        <v>50</v>
      </c>
      <c r="BF21352" s="101" t="s">
        <v>58</v>
      </c>
      <c r="BK21352" s="98" t="s">
        <v>70</v>
      </c>
    </row>
    <row r="21353" spans="17:63" ht="29.25" customHeight="1" x14ac:dyDescent="0.2">
      <c r="Q21353" s="92" t="s">
        <v>50</v>
      </c>
      <c r="BF21353" s="101" t="s">
        <v>58</v>
      </c>
      <c r="BK21353" s="98" t="s">
        <v>70</v>
      </c>
    </row>
    <row r="21354" spans="17:63" ht="29.25" customHeight="1" x14ac:dyDescent="0.2">
      <c r="Q21354" s="92" t="s">
        <v>50</v>
      </c>
      <c r="BF21354" s="101" t="s">
        <v>58</v>
      </c>
      <c r="BK21354" s="98" t="s">
        <v>70</v>
      </c>
    </row>
    <row r="21355" spans="17:63" ht="29.25" customHeight="1" x14ac:dyDescent="0.2">
      <c r="Q21355" s="92" t="s">
        <v>50</v>
      </c>
      <c r="BF21355" s="101" t="s">
        <v>58</v>
      </c>
      <c r="BK21355" s="98" t="s">
        <v>70</v>
      </c>
    </row>
    <row r="21356" spans="17:63" ht="29.25" customHeight="1" x14ac:dyDescent="0.2">
      <c r="Q21356" s="92" t="s">
        <v>50</v>
      </c>
      <c r="BF21356" s="101" t="s">
        <v>58</v>
      </c>
      <c r="BK21356" s="98" t="s">
        <v>70</v>
      </c>
    </row>
    <row r="21357" spans="17:63" ht="29.25" customHeight="1" x14ac:dyDescent="0.2">
      <c r="Q21357" s="92" t="s">
        <v>50</v>
      </c>
      <c r="BF21357" s="101" t="s">
        <v>58</v>
      </c>
      <c r="BK21357" s="98" t="s">
        <v>70</v>
      </c>
    </row>
    <row r="21358" spans="17:63" ht="29.25" customHeight="1" x14ac:dyDescent="0.2">
      <c r="Q21358" s="92" t="s">
        <v>50</v>
      </c>
      <c r="BF21358" s="101" t="s">
        <v>58</v>
      </c>
      <c r="BK21358" s="98" t="s">
        <v>70</v>
      </c>
    </row>
    <row r="21359" spans="17:63" ht="29.25" customHeight="1" x14ac:dyDescent="0.2">
      <c r="Q21359" s="92" t="s">
        <v>50</v>
      </c>
      <c r="BF21359" s="101" t="s">
        <v>58</v>
      </c>
      <c r="BK21359" s="98" t="s">
        <v>70</v>
      </c>
    </row>
    <row r="21360" spans="17:63" ht="29.25" customHeight="1" x14ac:dyDescent="0.2">
      <c r="Q21360" s="92" t="s">
        <v>50</v>
      </c>
      <c r="BF21360" s="101" t="s">
        <v>58</v>
      </c>
      <c r="BK21360" s="98" t="s">
        <v>70</v>
      </c>
    </row>
    <row r="21361" spans="17:63" ht="29.25" customHeight="1" x14ac:dyDescent="0.2">
      <c r="Q21361" s="92" t="s">
        <v>50</v>
      </c>
      <c r="BF21361" s="101" t="s">
        <v>58</v>
      </c>
      <c r="BK21361" s="98" t="s">
        <v>70</v>
      </c>
    </row>
    <row r="21362" spans="17:63" ht="29.25" customHeight="1" x14ac:dyDescent="0.2">
      <c r="Q21362" s="92" t="s">
        <v>50</v>
      </c>
      <c r="BF21362" s="101" t="s">
        <v>58</v>
      </c>
      <c r="BK21362" s="98" t="s">
        <v>70</v>
      </c>
    </row>
    <row r="21363" spans="17:63" ht="29.25" customHeight="1" x14ac:dyDescent="0.2">
      <c r="Q21363" s="92" t="s">
        <v>50</v>
      </c>
      <c r="BF21363" s="101" t="s">
        <v>58</v>
      </c>
      <c r="BK21363" s="98" t="s">
        <v>70</v>
      </c>
    </row>
    <row r="21364" spans="17:63" ht="29.25" customHeight="1" x14ac:dyDescent="0.2">
      <c r="Q21364" s="92" t="s">
        <v>50</v>
      </c>
      <c r="BF21364" s="101" t="s">
        <v>58</v>
      </c>
      <c r="BK21364" s="98" t="s">
        <v>70</v>
      </c>
    </row>
    <row r="21365" spans="17:63" ht="29.25" customHeight="1" x14ac:dyDescent="0.2">
      <c r="Q21365" s="92" t="s">
        <v>50</v>
      </c>
      <c r="BF21365" s="101" t="s">
        <v>58</v>
      </c>
      <c r="BK21365" s="98" t="s">
        <v>70</v>
      </c>
    </row>
    <row r="21366" spans="17:63" ht="29.25" customHeight="1" x14ac:dyDescent="0.2">
      <c r="Q21366" s="92" t="s">
        <v>50</v>
      </c>
      <c r="BF21366" s="101" t="s">
        <v>58</v>
      </c>
      <c r="BK21366" s="98" t="s">
        <v>70</v>
      </c>
    </row>
    <row r="21367" spans="17:63" ht="29.25" customHeight="1" x14ac:dyDescent="0.2">
      <c r="Q21367" s="92" t="s">
        <v>50</v>
      </c>
      <c r="BF21367" s="101" t="s">
        <v>58</v>
      </c>
      <c r="BK21367" s="98" t="s">
        <v>70</v>
      </c>
    </row>
    <row r="21368" spans="17:63" ht="29.25" customHeight="1" x14ac:dyDescent="0.2">
      <c r="Q21368" s="92" t="s">
        <v>50</v>
      </c>
      <c r="BF21368" s="101" t="s">
        <v>58</v>
      </c>
      <c r="BK21368" s="98" t="s">
        <v>70</v>
      </c>
    </row>
    <row r="21369" spans="17:63" ht="29.25" customHeight="1" x14ac:dyDescent="0.2">
      <c r="Q21369" s="92" t="s">
        <v>50</v>
      </c>
      <c r="BF21369" s="101" t="s">
        <v>58</v>
      </c>
      <c r="BK21369" s="98" t="s">
        <v>70</v>
      </c>
    </row>
    <row r="21370" spans="17:63" ht="29.25" customHeight="1" x14ac:dyDescent="0.2">
      <c r="Q21370" s="92" t="s">
        <v>50</v>
      </c>
      <c r="BF21370" s="101" t="s">
        <v>58</v>
      </c>
      <c r="BK21370" s="98" t="s">
        <v>70</v>
      </c>
    </row>
    <row r="21371" spans="17:63" ht="29.25" customHeight="1" x14ac:dyDescent="0.2">
      <c r="Q21371" s="92" t="s">
        <v>50</v>
      </c>
      <c r="BF21371" s="101" t="s">
        <v>58</v>
      </c>
      <c r="BK21371" s="98" t="s">
        <v>70</v>
      </c>
    </row>
    <row r="21372" spans="17:63" ht="29.25" customHeight="1" x14ac:dyDescent="0.2">
      <c r="Q21372" s="92" t="s">
        <v>50</v>
      </c>
      <c r="BF21372" s="101" t="s">
        <v>58</v>
      </c>
      <c r="BK21372" s="98" t="s">
        <v>70</v>
      </c>
    </row>
    <row r="21373" spans="17:63" ht="29.25" customHeight="1" x14ac:dyDescent="0.2">
      <c r="Q21373" s="92" t="s">
        <v>50</v>
      </c>
      <c r="BF21373" s="101" t="s">
        <v>58</v>
      </c>
      <c r="BK21373" s="98" t="s">
        <v>70</v>
      </c>
    </row>
    <row r="21374" spans="17:63" ht="29.25" customHeight="1" x14ac:dyDescent="0.2">
      <c r="Q21374" s="92" t="s">
        <v>50</v>
      </c>
      <c r="BF21374" s="101" t="s">
        <v>58</v>
      </c>
      <c r="BK21374" s="98" t="s">
        <v>70</v>
      </c>
    </row>
    <row r="21375" spans="17:63" ht="29.25" customHeight="1" x14ac:dyDescent="0.2">
      <c r="Q21375" s="92" t="s">
        <v>50</v>
      </c>
      <c r="BF21375" s="101" t="s">
        <v>58</v>
      </c>
      <c r="BK21375" s="98" t="s">
        <v>70</v>
      </c>
    </row>
    <row r="21376" spans="17:63" ht="29.25" customHeight="1" x14ac:dyDescent="0.2">
      <c r="Q21376" s="92" t="s">
        <v>50</v>
      </c>
      <c r="BF21376" s="101" t="s">
        <v>58</v>
      </c>
      <c r="BK21376" s="98" t="s">
        <v>70</v>
      </c>
    </row>
    <row r="21377" spans="17:63" ht="29.25" customHeight="1" x14ac:dyDescent="0.2">
      <c r="Q21377" s="92" t="s">
        <v>50</v>
      </c>
      <c r="BF21377" s="101" t="s">
        <v>58</v>
      </c>
      <c r="BK21377" s="98" t="s">
        <v>70</v>
      </c>
    </row>
    <row r="21378" spans="17:63" ht="29.25" customHeight="1" x14ac:dyDescent="0.2">
      <c r="Q21378" s="92" t="s">
        <v>50</v>
      </c>
      <c r="BF21378" s="101" t="s">
        <v>58</v>
      </c>
      <c r="BK21378" s="98" t="s">
        <v>70</v>
      </c>
    </row>
    <row r="21379" spans="17:63" ht="29.25" customHeight="1" x14ac:dyDescent="0.2">
      <c r="Q21379" s="92" t="s">
        <v>50</v>
      </c>
      <c r="BF21379" s="101" t="s">
        <v>58</v>
      </c>
      <c r="BK21379" s="98" t="s">
        <v>70</v>
      </c>
    </row>
    <row r="21380" spans="17:63" ht="29.25" customHeight="1" x14ac:dyDescent="0.2">
      <c r="Q21380" s="92" t="s">
        <v>50</v>
      </c>
      <c r="BF21380" s="101" t="s">
        <v>58</v>
      </c>
      <c r="BK21380" s="98" t="s">
        <v>70</v>
      </c>
    </row>
    <row r="21381" spans="17:63" ht="29.25" customHeight="1" x14ac:dyDescent="0.2">
      <c r="Q21381" s="92" t="s">
        <v>50</v>
      </c>
      <c r="BF21381" s="101" t="s">
        <v>58</v>
      </c>
      <c r="BK21381" s="98" t="s">
        <v>70</v>
      </c>
    </row>
    <row r="21382" spans="17:63" ht="29.25" customHeight="1" x14ac:dyDescent="0.2">
      <c r="Q21382" s="92" t="s">
        <v>50</v>
      </c>
      <c r="BF21382" s="101" t="s">
        <v>58</v>
      </c>
      <c r="BK21382" s="98" t="s">
        <v>70</v>
      </c>
    </row>
    <row r="21383" spans="17:63" ht="29.25" customHeight="1" x14ac:dyDescent="0.2">
      <c r="Q21383" s="92" t="s">
        <v>50</v>
      </c>
      <c r="BF21383" s="101" t="s">
        <v>58</v>
      </c>
      <c r="BK21383" s="98" t="s">
        <v>70</v>
      </c>
    </row>
    <row r="21384" spans="17:63" ht="29.25" customHeight="1" x14ac:dyDescent="0.2">
      <c r="Q21384" s="92" t="s">
        <v>50</v>
      </c>
      <c r="BF21384" s="101" t="s">
        <v>58</v>
      </c>
      <c r="BK21384" s="98" t="s">
        <v>70</v>
      </c>
    </row>
    <row r="21385" spans="17:63" ht="29.25" customHeight="1" x14ac:dyDescent="0.2">
      <c r="Q21385" s="92" t="s">
        <v>50</v>
      </c>
      <c r="BF21385" s="101" t="s">
        <v>58</v>
      </c>
      <c r="BK21385" s="98" t="s">
        <v>70</v>
      </c>
    </row>
    <row r="21386" spans="17:63" ht="29.25" customHeight="1" x14ac:dyDescent="0.2">
      <c r="Q21386" s="92" t="s">
        <v>50</v>
      </c>
      <c r="BF21386" s="101" t="s">
        <v>58</v>
      </c>
      <c r="BK21386" s="98" t="s">
        <v>70</v>
      </c>
    </row>
    <row r="21387" spans="17:63" ht="29.25" customHeight="1" x14ac:dyDescent="0.2">
      <c r="Q21387" s="92" t="s">
        <v>50</v>
      </c>
      <c r="BF21387" s="101" t="s">
        <v>58</v>
      </c>
      <c r="BK21387" s="98" t="s">
        <v>70</v>
      </c>
    </row>
    <row r="21388" spans="17:63" ht="29.25" customHeight="1" x14ac:dyDescent="0.2">
      <c r="Q21388" s="92" t="s">
        <v>50</v>
      </c>
      <c r="BF21388" s="101" t="s">
        <v>58</v>
      </c>
      <c r="BK21388" s="98" t="s">
        <v>70</v>
      </c>
    </row>
    <row r="21389" spans="17:63" ht="29.25" customHeight="1" x14ac:dyDescent="0.2">
      <c r="Q21389" s="92" t="s">
        <v>50</v>
      </c>
      <c r="BF21389" s="101" t="s">
        <v>58</v>
      </c>
      <c r="BK21389" s="98" t="s">
        <v>70</v>
      </c>
    </row>
    <row r="21390" spans="17:63" ht="29.25" customHeight="1" x14ac:dyDescent="0.2">
      <c r="Q21390" s="92" t="s">
        <v>50</v>
      </c>
      <c r="BF21390" s="101" t="s">
        <v>58</v>
      </c>
      <c r="BK21390" s="98" t="s">
        <v>70</v>
      </c>
    </row>
    <row r="21391" spans="17:63" ht="29.25" customHeight="1" x14ac:dyDescent="0.2">
      <c r="Q21391" s="92" t="s">
        <v>50</v>
      </c>
      <c r="BF21391" s="101" t="s">
        <v>58</v>
      </c>
      <c r="BK21391" s="98" t="s">
        <v>70</v>
      </c>
    </row>
    <row r="21392" spans="17:63" ht="29.25" customHeight="1" x14ac:dyDescent="0.2">
      <c r="Q21392" s="92" t="s">
        <v>50</v>
      </c>
      <c r="BF21392" s="101" t="s">
        <v>58</v>
      </c>
      <c r="BK21392" s="98" t="s">
        <v>70</v>
      </c>
    </row>
    <row r="21393" spans="17:63" ht="29.25" customHeight="1" x14ac:dyDescent="0.2">
      <c r="Q21393" s="92" t="s">
        <v>50</v>
      </c>
      <c r="BF21393" s="101" t="s">
        <v>58</v>
      </c>
      <c r="BK21393" s="98" t="s">
        <v>70</v>
      </c>
    </row>
    <row r="21394" spans="17:63" ht="29.25" customHeight="1" x14ac:dyDescent="0.2">
      <c r="Q21394" s="92" t="s">
        <v>50</v>
      </c>
      <c r="BF21394" s="101" t="s">
        <v>58</v>
      </c>
      <c r="BK21394" s="98" t="s">
        <v>70</v>
      </c>
    </row>
    <row r="21395" spans="17:63" ht="29.25" customHeight="1" x14ac:dyDescent="0.2">
      <c r="Q21395" s="92" t="s">
        <v>50</v>
      </c>
      <c r="BF21395" s="101" t="s">
        <v>58</v>
      </c>
      <c r="BK21395" s="98" t="s">
        <v>70</v>
      </c>
    </row>
    <row r="21396" spans="17:63" ht="29.25" customHeight="1" x14ac:dyDescent="0.2">
      <c r="Q21396" s="92" t="s">
        <v>50</v>
      </c>
      <c r="BF21396" s="101" t="s">
        <v>58</v>
      </c>
      <c r="BK21396" s="98" t="s">
        <v>70</v>
      </c>
    </row>
    <row r="21397" spans="17:63" ht="29.25" customHeight="1" x14ac:dyDescent="0.2">
      <c r="Q21397" s="92" t="s">
        <v>50</v>
      </c>
      <c r="BF21397" s="101" t="s">
        <v>58</v>
      </c>
      <c r="BK21397" s="98" t="s">
        <v>70</v>
      </c>
    </row>
    <row r="21398" spans="17:63" ht="29.25" customHeight="1" x14ac:dyDescent="0.2">
      <c r="Q21398" s="92" t="s">
        <v>50</v>
      </c>
      <c r="BF21398" s="101" t="s">
        <v>58</v>
      </c>
      <c r="BK21398" s="98" t="s">
        <v>70</v>
      </c>
    </row>
    <row r="21399" spans="17:63" ht="29.25" customHeight="1" x14ac:dyDescent="0.2">
      <c r="Q21399" s="92" t="s">
        <v>50</v>
      </c>
      <c r="BF21399" s="101" t="s">
        <v>58</v>
      </c>
      <c r="BK21399" s="98" t="s">
        <v>70</v>
      </c>
    </row>
    <row r="21400" spans="17:63" ht="29.25" customHeight="1" x14ac:dyDescent="0.2">
      <c r="Q21400" s="92" t="s">
        <v>50</v>
      </c>
      <c r="BF21400" s="101" t="s">
        <v>58</v>
      </c>
      <c r="BK21400" s="98" t="s">
        <v>70</v>
      </c>
    </row>
    <row r="21401" spans="17:63" ht="29.25" customHeight="1" x14ac:dyDescent="0.2">
      <c r="Q21401" s="92" t="s">
        <v>50</v>
      </c>
      <c r="BF21401" s="101" t="s">
        <v>58</v>
      </c>
      <c r="BK21401" s="98" t="s">
        <v>70</v>
      </c>
    </row>
    <row r="21402" spans="17:63" ht="29.25" customHeight="1" x14ac:dyDescent="0.2">
      <c r="Q21402" s="92" t="s">
        <v>50</v>
      </c>
      <c r="BF21402" s="101" t="s">
        <v>58</v>
      </c>
      <c r="BK21402" s="98" t="s">
        <v>70</v>
      </c>
    </row>
    <row r="21403" spans="17:63" ht="29.25" customHeight="1" x14ac:dyDescent="0.2">
      <c r="Q21403" s="92" t="s">
        <v>50</v>
      </c>
      <c r="BF21403" s="101" t="s">
        <v>58</v>
      </c>
      <c r="BK21403" s="98" t="s">
        <v>70</v>
      </c>
    </row>
    <row r="21404" spans="17:63" ht="29.25" customHeight="1" x14ac:dyDescent="0.2">
      <c r="Q21404" s="92" t="s">
        <v>50</v>
      </c>
      <c r="BF21404" s="101" t="s">
        <v>58</v>
      </c>
      <c r="BK21404" s="98" t="s">
        <v>70</v>
      </c>
    </row>
    <row r="21405" spans="17:63" ht="29.25" customHeight="1" x14ac:dyDescent="0.2">
      <c r="Q21405" s="92" t="s">
        <v>50</v>
      </c>
      <c r="BF21405" s="101" t="s">
        <v>58</v>
      </c>
      <c r="BK21405" s="98" t="s">
        <v>70</v>
      </c>
    </row>
    <row r="21406" spans="17:63" ht="29.25" customHeight="1" x14ac:dyDescent="0.2">
      <c r="Q21406" s="92" t="s">
        <v>50</v>
      </c>
      <c r="BF21406" s="101" t="s">
        <v>58</v>
      </c>
      <c r="BK21406" s="98" t="s">
        <v>70</v>
      </c>
    </row>
    <row r="21407" spans="17:63" ht="29.25" customHeight="1" x14ac:dyDescent="0.2">
      <c r="Q21407" s="92" t="s">
        <v>50</v>
      </c>
      <c r="BF21407" s="101" t="s">
        <v>58</v>
      </c>
      <c r="BK21407" s="98" t="s">
        <v>70</v>
      </c>
    </row>
    <row r="21408" spans="17:63" ht="29.25" customHeight="1" x14ac:dyDescent="0.2">
      <c r="Q21408" s="92" t="s">
        <v>50</v>
      </c>
      <c r="BF21408" s="101" t="s">
        <v>58</v>
      </c>
      <c r="BK21408" s="98" t="s">
        <v>70</v>
      </c>
    </row>
    <row r="21409" spans="17:63" ht="29.25" customHeight="1" x14ac:dyDescent="0.2">
      <c r="Q21409" s="92" t="s">
        <v>50</v>
      </c>
      <c r="BF21409" s="101" t="s">
        <v>58</v>
      </c>
      <c r="BK21409" s="98" t="s">
        <v>70</v>
      </c>
    </row>
    <row r="21410" spans="17:63" ht="29.25" customHeight="1" x14ac:dyDescent="0.2">
      <c r="Q21410" s="92" t="s">
        <v>50</v>
      </c>
      <c r="BF21410" s="101" t="s">
        <v>58</v>
      </c>
      <c r="BK21410" s="98" t="s">
        <v>70</v>
      </c>
    </row>
    <row r="21411" spans="17:63" ht="29.25" customHeight="1" x14ac:dyDescent="0.2">
      <c r="Q21411" s="92" t="s">
        <v>50</v>
      </c>
      <c r="BF21411" s="101" t="s">
        <v>58</v>
      </c>
      <c r="BK21411" s="98" t="s">
        <v>70</v>
      </c>
    </row>
    <row r="21412" spans="17:63" ht="29.25" customHeight="1" x14ac:dyDescent="0.2">
      <c r="Q21412" s="92" t="s">
        <v>50</v>
      </c>
      <c r="BF21412" s="101" t="s">
        <v>58</v>
      </c>
      <c r="BK21412" s="98" t="s">
        <v>70</v>
      </c>
    </row>
    <row r="21413" spans="17:63" ht="29.25" customHeight="1" x14ac:dyDescent="0.2">
      <c r="Q21413" s="92" t="s">
        <v>50</v>
      </c>
      <c r="BF21413" s="101" t="s">
        <v>58</v>
      </c>
      <c r="BK21413" s="98" t="s">
        <v>70</v>
      </c>
    </row>
    <row r="21414" spans="17:63" ht="29.25" customHeight="1" x14ac:dyDescent="0.2">
      <c r="Q21414" s="92" t="s">
        <v>50</v>
      </c>
      <c r="BF21414" s="101" t="s">
        <v>58</v>
      </c>
      <c r="BK21414" s="98" t="s">
        <v>70</v>
      </c>
    </row>
    <row r="21415" spans="17:63" ht="29.25" customHeight="1" x14ac:dyDescent="0.2">
      <c r="Q21415" s="92" t="s">
        <v>50</v>
      </c>
      <c r="BF21415" s="101" t="s">
        <v>58</v>
      </c>
      <c r="BK21415" s="98" t="s">
        <v>70</v>
      </c>
    </row>
    <row r="21416" spans="17:63" ht="29.25" customHeight="1" x14ac:dyDescent="0.2">
      <c r="Q21416" s="92" t="s">
        <v>50</v>
      </c>
      <c r="BF21416" s="101" t="s">
        <v>58</v>
      </c>
      <c r="BK21416" s="98" t="s">
        <v>70</v>
      </c>
    </row>
    <row r="21417" spans="17:63" ht="29.25" customHeight="1" x14ac:dyDescent="0.2">
      <c r="Q21417" s="92" t="s">
        <v>50</v>
      </c>
      <c r="BF21417" s="101" t="s">
        <v>58</v>
      </c>
      <c r="BK21417" s="98" t="s">
        <v>70</v>
      </c>
    </row>
    <row r="21418" spans="17:63" ht="29.25" customHeight="1" x14ac:dyDescent="0.2">
      <c r="Q21418" s="92" t="s">
        <v>50</v>
      </c>
      <c r="BF21418" s="101" t="s">
        <v>58</v>
      </c>
      <c r="BK21418" s="98" t="s">
        <v>70</v>
      </c>
    </row>
    <row r="21419" spans="17:63" ht="29.25" customHeight="1" x14ac:dyDescent="0.2">
      <c r="Q21419" s="92" t="s">
        <v>50</v>
      </c>
      <c r="BF21419" s="101" t="s">
        <v>58</v>
      </c>
      <c r="BK21419" s="98" t="s">
        <v>70</v>
      </c>
    </row>
    <row r="21420" spans="17:63" ht="29.25" customHeight="1" x14ac:dyDescent="0.2">
      <c r="Q21420" s="92" t="s">
        <v>50</v>
      </c>
      <c r="BF21420" s="101" t="s">
        <v>58</v>
      </c>
      <c r="BK21420" s="98" t="s">
        <v>70</v>
      </c>
    </row>
    <row r="21421" spans="17:63" ht="29.25" customHeight="1" x14ac:dyDescent="0.2">
      <c r="Q21421" s="92" t="s">
        <v>50</v>
      </c>
      <c r="BF21421" s="101" t="s">
        <v>58</v>
      </c>
      <c r="BK21421" s="98" t="s">
        <v>70</v>
      </c>
    </row>
    <row r="21422" spans="17:63" ht="29.25" customHeight="1" x14ac:dyDescent="0.2">
      <c r="Q21422" s="92" t="s">
        <v>50</v>
      </c>
      <c r="BF21422" s="101" t="s">
        <v>58</v>
      </c>
      <c r="BK21422" s="98" t="s">
        <v>70</v>
      </c>
    </row>
    <row r="21423" spans="17:63" ht="29.25" customHeight="1" x14ac:dyDescent="0.2">
      <c r="Q21423" s="92" t="s">
        <v>50</v>
      </c>
      <c r="BF21423" s="101" t="s">
        <v>58</v>
      </c>
      <c r="BK21423" s="98" t="s">
        <v>70</v>
      </c>
    </row>
    <row r="21424" spans="17:63" ht="29.25" customHeight="1" x14ac:dyDescent="0.2">
      <c r="Q21424" s="92" t="s">
        <v>50</v>
      </c>
      <c r="BF21424" s="101" t="s">
        <v>58</v>
      </c>
      <c r="BK21424" s="98" t="s">
        <v>70</v>
      </c>
    </row>
    <row r="21425" spans="17:63" ht="29.25" customHeight="1" x14ac:dyDescent="0.2">
      <c r="Q21425" s="92" t="s">
        <v>50</v>
      </c>
      <c r="BF21425" s="101" t="s">
        <v>58</v>
      </c>
      <c r="BK21425" s="98" t="s">
        <v>70</v>
      </c>
    </row>
    <row r="21426" spans="17:63" ht="29.25" customHeight="1" x14ac:dyDescent="0.2">
      <c r="Q21426" s="92" t="s">
        <v>50</v>
      </c>
      <c r="BF21426" s="101" t="s">
        <v>58</v>
      </c>
      <c r="BK21426" s="98" t="s">
        <v>70</v>
      </c>
    </row>
    <row r="21427" spans="17:63" ht="29.25" customHeight="1" x14ac:dyDescent="0.2">
      <c r="Q21427" s="92" t="s">
        <v>50</v>
      </c>
      <c r="BF21427" s="101" t="s">
        <v>58</v>
      </c>
      <c r="BK21427" s="98" t="s">
        <v>70</v>
      </c>
    </row>
    <row r="21428" spans="17:63" ht="29.25" customHeight="1" x14ac:dyDescent="0.2">
      <c r="Q21428" s="92" t="s">
        <v>50</v>
      </c>
      <c r="BF21428" s="101" t="s">
        <v>58</v>
      </c>
      <c r="BK21428" s="98" t="s">
        <v>70</v>
      </c>
    </row>
    <row r="21429" spans="17:63" ht="29.25" customHeight="1" x14ac:dyDescent="0.2">
      <c r="Q21429" s="92" t="s">
        <v>50</v>
      </c>
      <c r="BF21429" s="101" t="s">
        <v>58</v>
      </c>
      <c r="BK21429" s="98" t="s">
        <v>70</v>
      </c>
    </row>
    <row r="21430" spans="17:63" ht="29.25" customHeight="1" x14ac:dyDescent="0.2">
      <c r="Q21430" s="92" t="s">
        <v>50</v>
      </c>
      <c r="BF21430" s="101" t="s">
        <v>58</v>
      </c>
      <c r="BK21430" s="98" t="s">
        <v>70</v>
      </c>
    </row>
    <row r="21431" spans="17:63" ht="29.25" customHeight="1" x14ac:dyDescent="0.2">
      <c r="Q21431" s="92" t="s">
        <v>50</v>
      </c>
      <c r="BF21431" s="101" t="s">
        <v>58</v>
      </c>
      <c r="BK21431" s="98" t="s">
        <v>70</v>
      </c>
    </row>
    <row r="21432" spans="17:63" ht="29.25" customHeight="1" x14ac:dyDescent="0.2">
      <c r="Q21432" s="92" t="s">
        <v>50</v>
      </c>
      <c r="BF21432" s="101" t="s">
        <v>58</v>
      </c>
      <c r="BK21432" s="98" t="s">
        <v>70</v>
      </c>
    </row>
    <row r="21433" spans="17:63" ht="29.25" customHeight="1" x14ac:dyDescent="0.2">
      <c r="Q21433" s="92" t="s">
        <v>50</v>
      </c>
      <c r="BF21433" s="101" t="s">
        <v>58</v>
      </c>
      <c r="BK21433" s="98" t="s">
        <v>70</v>
      </c>
    </row>
    <row r="21434" spans="17:63" ht="29.25" customHeight="1" x14ac:dyDescent="0.2">
      <c r="Q21434" s="92" t="s">
        <v>50</v>
      </c>
      <c r="BF21434" s="101" t="s">
        <v>58</v>
      </c>
      <c r="BK21434" s="98" t="s">
        <v>70</v>
      </c>
    </row>
    <row r="21435" spans="17:63" ht="29.25" customHeight="1" x14ac:dyDescent="0.2">
      <c r="Q21435" s="92" t="s">
        <v>50</v>
      </c>
      <c r="BF21435" s="101" t="s">
        <v>58</v>
      </c>
      <c r="BK21435" s="98" t="s">
        <v>70</v>
      </c>
    </row>
    <row r="21436" spans="17:63" ht="29.25" customHeight="1" x14ac:dyDescent="0.2">
      <c r="Q21436" s="92" t="s">
        <v>50</v>
      </c>
      <c r="BF21436" s="101" t="s">
        <v>58</v>
      </c>
      <c r="BK21436" s="98" t="s">
        <v>70</v>
      </c>
    </row>
    <row r="21437" spans="17:63" ht="29.25" customHeight="1" x14ac:dyDescent="0.2">
      <c r="Q21437" s="92" t="s">
        <v>50</v>
      </c>
      <c r="BF21437" s="101" t="s">
        <v>58</v>
      </c>
      <c r="BK21437" s="98" t="s">
        <v>70</v>
      </c>
    </row>
    <row r="21438" spans="17:63" ht="29.25" customHeight="1" x14ac:dyDescent="0.2">
      <c r="Q21438" s="92" t="s">
        <v>50</v>
      </c>
      <c r="BF21438" s="101" t="s">
        <v>58</v>
      </c>
      <c r="BK21438" s="98" t="s">
        <v>70</v>
      </c>
    </row>
    <row r="21439" spans="17:63" ht="29.25" customHeight="1" x14ac:dyDescent="0.2">
      <c r="Q21439" s="92" t="s">
        <v>50</v>
      </c>
      <c r="BF21439" s="101" t="s">
        <v>58</v>
      </c>
      <c r="BK21439" s="98" t="s">
        <v>70</v>
      </c>
    </row>
    <row r="21440" spans="17:63" ht="29.25" customHeight="1" x14ac:dyDescent="0.2">
      <c r="Q21440" s="92" t="s">
        <v>50</v>
      </c>
      <c r="BF21440" s="101" t="s">
        <v>58</v>
      </c>
      <c r="BK21440" s="98" t="s">
        <v>70</v>
      </c>
    </row>
    <row r="21441" spans="17:63" ht="29.25" customHeight="1" x14ac:dyDescent="0.2">
      <c r="Q21441" s="92" t="s">
        <v>50</v>
      </c>
      <c r="BF21441" s="101" t="s">
        <v>58</v>
      </c>
      <c r="BK21441" s="98" t="s">
        <v>70</v>
      </c>
    </row>
    <row r="21442" spans="17:63" ht="29.25" customHeight="1" x14ac:dyDescent="0.2">
      <c r="Q21442" s="92" t="s">
        <v>50</v>
      </c>
      <c r="BF21442" s="101" t="s">
        <v>58</v>
      </c>
      <c r="BK21442" s="98" t="s">
        <v>70</v>
      </c>
    </row>
    <row r="21443" spans="17:63" ht="29.25" customHeight="1" x14ac:dyDescent="0.2">
      <c r="Q21443" s="92" t="s">
        <v>50</v>
      </c>
      <c r="BF21443" s="101" t="s">
        <v>58</v>
      </c>
      <c r="BK21443" s="98" t="s">
        <v>70</v>
      </c>
    </row>
    <row r="21444" spans="17:63" ht="29.25" customHeight="1" x14ac:dyDescent="0.2">
      <c r="Q21444" s="92" t="s">
        <v>50</v>
      </c>
      <c r="BF21444" s="101" t="s">
        <v>58</v>
      </c>
      <c r="BK21444" s="98" t="s">
        <v>70</v>
      </c>
    </row>
    <row r="21445" spans="17:63" ht="29.25" customHeight="1" x14ac:dyDescent="0.2">
      <c r="Q21445" s="92" t="s">
        <v>50</v>
      </c>
      <c r="BF21445" s="101" t="s">
        <v>58</v>
      </c>
      <c r="BK21445" s="98" t="s">
        <v>70</v>
      </c>
    </row>
    <row r="21446" spans="17:63" ht="29.25" customHeight="1" x14ac:dyDescent="0.2">
      <c r="Q21446" s="92" t="s">
        <v>50</v>
      </c>
      <c r="BF21446" s="101" t="s">
        <v>58</v>
      </c>
      <c r="BK21446" s="98" t="s">
        <v>70</v>
      </c>
    </row>
    <row r="21447" spans="17:63" ht="29.25" customHeight="1" x14ac:dyDescent="0.2">
      <c r="Q21447" s="92" t="s">
        <v>50</v>
      </c>
      <c r="BF21447" s="101" t="s">
        <v>58</v>
      </c>
      <c r="BK21447" s="98" t="s">
        <v>70</v>
      </c>
    </row>
    <row r="21448" spans="17:63" ht="29.25" customHeight="1" x14ac:dyDescent="0.2">
      <c r="Q21448" s="92" t="s">
        <v>50</v>
      </c>
      <c r="BF21448" s="101" t="s">
        <v>58</v>
      </c>
      <c r="BK21448" s="98" t="s">
        <v>70</v>
      </c>
    </row>
    <row r="21449" spans="17:63" ht="29.25" customHeight="1" x14ac:dyDescent="0.2">
      <c r="Q21449" s="92" t="s">
        <v>50</v>
      </c>
      <c r="BF21449" s="101" t="s">
        <v>58</v>
      </c>
      <c r="BK21449" s="98" t="s">
        <v>70</v>
      </c>
    </row>
    <row r="21450" spans="17:63" ht="29.25" customHeight="1" x14ac:dyDescent="0.2">
      <c r="Q21450" s="92" t="s">
        <v>50</v>
      </c>
      <c r="BF21450" s="101" t="s">
        <v>58</v>
      </c>
      <c r="BK21450" s="98" t="s">
        <v>70</v>
      </c>
    </row>
    <row r="21451" spans="17:63" ht="29.25" customHeight="1" x14ac:dyDescent="0.2">
      <c r="Q21451" s="92" t="s">
        <v>50</v>
      </c>
      <c r="BF21451" s="101" t="s">
        <v>58</v>
      </c>
      <c r="BK21451" s="98" t="s">
        <v>70</v>
      </c>
    </row>
    <row r="21452" spans="17:63" ht="29.25" customHeight="1" x14ac:dyDescent="0.2">
      <c r="Q21452" s="92" t="s">
        <v>50</v>
      </c>
      <c r="BF21452" s="101" t="s">
        <v>58</v>
      </c>
      <c r="BK21452" s="98" t="s">
        <v>70</v>
      </c>
    </row>
    <row r="21453" spans="17:63" ht="29.25" customHeight="1" x14ac:dyDescent="0.2">
      <c r="Q21453" s="92" t="s">
        <v>50</v>
      </c>
      <c r="BF21453" s="101" t="s">
        <v>58</v>
      </c>
      <c r="BK21453" s="98" t="s">
        <v>70</v>
      </c>
    </row>
    <row r="21454" spans="17:63" ht="29.25" customHeight="1" x14ac:dyDescent="0.2">
      <c r="Q21454" s="92" t="s">
        <v>50</v>
      </c>
      <c r="BF21454" s="101" t="s">
        <v>58</v>
      </c>
      <c r="BK21454" s="98" t="s">
        <v>70</v>
      </c>
    </row>
    <row r="21455" spans="17:63" ht="29.25" customHeight="1" x14ac:dyDescent="0.2">
      <c r="Q21455" s="92" t="s">
        <v>50</v>
      </c>
      <c r="BF21455" s="101" t="s">
        <v>58</v>
      </c>
      <c r="BK21455" s="98" t="s">
        <v>70</v>
      </c>
    </row>
    <row r="21456" spans="17:63" ht="29.25" customHeight="1" x14ac:dyDescent="0.2">
      <c r="Q21456" s="92" t="s">
        <v>50</v>
      </c>
      <c r="BF21456" s="101" t="s">
        <v>58</v>
      </c>
      <c r="BK21456" s="98" t="s">
        <v>70</v>
      </c>
    </row>
    <row r="21457" spans="17:63" ht="29.25" customHeight="1" x14ac:dyDescent="0.2">
      <c r="Q21457" s="92" t="s">
        <v>50</v>
      </c>
      <c r="BF21457" s="101" t="s">
        <v>58</v>
      </c>
      <c r="BK21457" s="98" t="s">
        <v>70</v>
      </c>
    </row>
    <row r="21458" spans="17:63" ht="29.25" customHeight="1" x14ac:dyDescent="0.2">
      <c r="Q21458" s="92" t="s">
        <v>50</v>
      </c>
      <c r="BF21458" s="101" t="s">
        <v>58</v>
      </c>
      <c r="BK21458" s="98" t="s">
        <v>70</v>
      </c>
    </row>
    <row r="21459" spans="17:63" ht="29.25" customHeight="1" x14ac:dyDescent="0.2">
      <c r="Q21459" s="92" t="s">
        <v>50</v>
      </c>
      <c r="BF21459" s="101" t="s">
        <v>58</v>
      </c>
      <c r="BK21459" s="98" t="s">
        <v>70</v>
      </c>
    </row>
    <row r="21460" spans="17:63" ht="29.25" customHeight="1" x14ac:dyDescent="0.2">
      <c r="Q21460" s="92" t="s">
        <v>50</v>
      </c>
      <c r="BF21460" s="101" t="s">
        <v>58</v>
      </c>
      <c r="BK21460" s="98" t="s">
        <v>70</v>
      </c>
    </row>
    <row r="21461" spans="17:63" ht="29.25" customHeight="1" x14ac:dyDescent="0.2">
      <c r="Q21461" s="92" t="s">
        <v>50</v>
      </c>
      <c r="BF21461" s="101" t="s">
        <v>58</v>
      </c>
      <c r="BK21461" s="98" t="s">
        <v>70</v>
      </c>
    </row>
    <row r="21462" spans="17:63" ht="29.25" customHeight="1" x14ac:dyDescent="0.2">
      <c r="Q21462" s="92" t="s">
        <v>50</v>
      </c>
      <c r="BF21462" s="101" t="s">
        <v>58</v>
      </c>
      <c r="BK21462" s="98" t="s">
        <v>70</v>
      </c>
    </row>
    <row r="21463" spans="17:63" ht="29.25" customHeight="1" x14ac:dyDescent="0.2">
      <c r="Q21463" s="92" t="s">
        <v>50</v>
      </c>
      <c r="BF21463" s="101" t="s">
        <v>58</v>
      </c>
      <c r="BK21463" s="98" t="s">
        <v>70</v>
      </c>
    </row>
    <row r="21464" spans="17:63" ht="29.25" customHeight="1" x14ac:dyDescent="0.2">
      <c r="Q21464" s="92" t="s">
        <v>50</v>
      </c>
      <c r="BF21464" s="101" t="s">
        <v>58</v>
      </c>
      <c r="BK21464" s="98" t="s">
        <v>70</v>
      </c>
    </row>
    <row r="21465" spans="17:63" ht="29.25" customHeight="1" x14ac:dyDescent="0.2">
      <c r="Q21465" s="92" t="s">
        <v>50</v>
      </c>
      <c r="BF21465" s="101" t="s">
        <v>58</v>
      </c>
      <c r="BK21465" s="98" t="s">
        <v>70</v>
      </c>
    </row>
    <row r="21466" spans="17:63" ht="29.25" customHeight="1" x14ac:dyDescent="0.2">
      <c r="Q21466" s="92" t="s">
        <v>50</v>
      </c>
      <c r="BF21466" s="101" t="s">
        <v>58</v>
      </c>
      <c r="BK21466" s="98" t="s">
        <v>70</v>
      </c>
    </row>
    <row r="21467" spans="17:63" ht="29.25" customHeight="1" x14ac:dyDescent="0.2">
      <c r="Q21467" s="92" t="s">
        <v>50</v>
      </c>
      <c r="BF21467" s="101" t="s">
        <v>58</v>
      </c>
      <c r="BK21467" s="98" t="s">
        <v>70</v>
      </c>
    </row>
    <row r="21468" spans="17:63" ht="29.25" customHeight="1" x14ac:dyDescent="0.2">
      <c r="Q21468" s="92" t="s">
        <v>50</v>
      </c>
      <c r="BF21468" s="101" t="s">
        <v>58</v>
      </c>
      <c r="BK21468" s="98" t="s">
        <v>70</v>
      </c>
    </row>
    <row r="21469" spans="17:63" ht="29.25" customHeight="1" x14ac:dyDescent="0.2">
      <c r="Q21469" s="92" t="s">
        <v>50</v>
      </c>
      <c r="BF21469" s="101" t="s">
        <v>58</v>
      </c>
      <c r="BK21469" s="98" t="s">
        <v>70</v>
      </c>
    </row>
    <row r="21470" spans="17:63" ht="29.25" customHeight="1" x14ac:dyDescent="0.2">
      <c r="Q21470" s="92" t="s">
        <v>50</v>
      </c>
      <c r="BF21470" s="101" t="s">
        <v>58</v>
      </c>
      <c r="BK21470" s="98" t="s">
        <v>70</v>
      </c>
    </row>
    <row r="21471" spans="17:63" ht="29.25" customHeight="1" x14ac:dyDescent="0.2">
      <c r="Q21471" s="92" t="s">
        <v>50</v>
      </c>
      <c r="BF21471" s="101" t="s">
        <v>58</v>
      </c>
      <c r="BK21471" s="98" t="s">
        <v>70</v>
      </c>
    </row>
    <row r="21472" spans="17:63" ht="29.25" customHeight="1" x14ac:dyDescent="0.2">
      <c r="Q21472" s="92" t="s">
        <v>50</v>
      </c>
      <c r="BF21472" s="101" t="s">
        <v>58</v>
      </c>
      <c r="BK21472" s="98" t="s">
        <v>70</v>
      </c>
    </row>
    <row r="21473" spans="17:63" ht="29.25" customHeight="1" x14ac:dyDescent="0.2">
      <c r="Q21473" s="92" t="s">
        <v>50</v>
      </c>
      <c r="BF21473" s="101" t="s">
        <v>58</v>
      </c>
      <c r="BK21473" s="98" t="s">
        <v>70</v>
      </c>
    </row>
    <row r="21474" spans="17:63" ht="29.25" customHeight="1" x14ac:dyDescent="0.2">
      <c r="Q21474" s="92" t="s">
        <v>50</v>
      </c>
      <c r="BF21474" s="101" t="s">
        <v>58</v>
      </c>
      <c r="BK21474" s="98" t="s">
        <v>70</v>
      </c>
    </row>
    <row r="21475" spans="17:63" ht="29.25" customHeight="1" x14ac:dyDescent="0.2">
      <c r="Q21475" s="92" t="s">
        <v>50</v>
      </c>
      <c r="BF21475" s="101" t="s">
        <v>58</v>
      </c>
      <c r="BK21475" s="98" t="s">
        <v>70</v>
      </c>
    </row>
    <row r="21476" spans="17:63" ht="29.25" customHeight="1" x14ac:dyDescent="0.2">
      <c r="Q21476" s="92" t="s">
        <v>50</v>
      </c>
      <c r="BF21476" s="101" t="s">
        <v>58</v>
      </c>
      <c r="BK21476" s="98" t="s">
        <v>70</v>
      </c>
    </row>
    <row r="21477" spans="17:63" ht="29.25" customHeight="1" x14ac:dyDescent="0.2">
      <c r="Q21477" s="92" t="s">
        <v>50</v>
      </c>
      <c r="BF21477" s="101" t="s">
        <v>58</v>
      </c>
      <c r="BK21477" s="98" t="s">
        <v>70</v>
      </c>
    </row>
    <row r="21478" spans="17:63" ht="29.25" customHeight="1" x14ac:dyDescent="0.2">
      <c r="Q21478" s="92" t="s">
        <v>50</v>
      </c>
      <c r="BF21478" s="101" t="s">
        <v>58</v>
      </c>
      <c r="BK21478" s="98" t="s">
        <v>70</v>
      </c>
    </row>
    <row r="21479" spans="17:63" ht="29.25" customHeight="1" x14ac:dyDescent="0.2">
      <c r="Q21479" s="92" t="s">
        <v>50</v>
      </c>
      <c r="BF21479" s="101" t="s">
        <v>58</v>
      </c>
      <c r="BK21479" s="98" t="s">
        <v>70</v>
      </c>
    </row>
    <row r="21480" spans="17:63" ht="29.25" customHeight="1" x14ac:dyDescent="0.2">
      <c r="Q21480" s="92" t="s">
        <v>50</v>
      </c>
      <c r="BF21480" s="101" t="s">
        <v>58</v>
      </c>
      <c r="BK21480" s="98" t="s">
        <v>70</v>
      </c>
    </row>
    <row r="21481" spans="17:63" ht="29.25" customHeight="1" x14ac:dyDescent="0.2">
      <c r="Q21481" s="92" t="s">
        <v>50</v>
      </c>
      <c r="BF21481" s="101" t="s">
        <v>58</v>
      </c>
      <c r="BK21481" s="98" t="s">
        <v>70</v>
      </c>
    </row>
    <row r="21482" spans="17:63" ht="29.25" customHeight="1" x14ac:dyDescent="0.2">
      <c r="Q21482" s="92" t="s">
        <v>50</v>
      </c>
      <c r="BF21482" s="101" t="s">
        <v>58</v>
      </c>
      <c r="BK21482" s="98" t="s">
        <v>70</v>
      </c>
    </row>
    <row r="21483" spans="17:63" ht="29.25" customHeight="1" x14ac:dyDescent="0.2">
      <c r="Q21483" s="92" t="s">
        <v>50</v>
      </c>
      <c r="BF21483" s="101" t="s">
        <v>58</v>
      </c>
      <c r="BK21483" s="98" t="s">
        <v>70</v>
      </c>
    </row>
    <row r="21484" spans="17:63" ht="29.25" customHeight="1" x14ac:dyDescent="0.2">
      <c r="Q21484" s="92" t="s">
        <v>50</v>
      </c>
      <c r="BF21484" s="101" t="s">
        <v>58</v>
      </c>
      <c r="BK21484" s="98" t="s">
        <v>70</v>
      </c>
    </row>
    <row r="21485" spans="17:63" ht="29.25" customHeight="1" x14ac:dyDescent="0.2">
      <c r="Q21485" s="92" t="s">
        <v>50</v>
      </c>
      <c r="BF21485" s="101" t="s">
        <v>58</v>
      </c>
      <c r="BK21485" s="98" t="s">
        <v>70</v>
      </c>
    </row>
    <row r="21486" spans="17:63" ht="29.25" customHeight="1" x14ac:dyDescent="0.2">
      <c r="Q21486" s="92" t="s">
        <v>50</v>
      </c>
      <c r="BF21486" s="101" t="s">
        <v>58</v>
      </c>
      <c r="BK21486" s="98" t="s">
        <v>70</v>
      </c>
    </row>
    <row r="21487" spans="17:63" ht="29.25" customHeight="1" x14ac:dyDescent="0.2">
      <c r="Q21487" s="92" t="s">
        <v>50</v>
      </c>
      <c r="BF21487" s="101" t="s">
        <v>58</v>
      </c>
      <c r="BK21487" s="98" t="s">
        <v>70</v>
      </c>
    </row>
    <row r="21488" spans="17:63" ht="29.25" customHeight="1" x14ac:dyDescent="0.2">
      <c r="Q21488" s="92" t="s">
        <v>50</v>
      </c>
      <c r="BF21488" s="101" t="s">
        <v>58</v>
      </c>
      <c r="BK21488" s="98" t="s">
        <v>70</v>
      </c>
    </row>
    <row r="21489" spans="17:63" ht="29.25" customHeight="1" x14ac:dyDescent="0.2">
      <c r="Q21489" s="92" t="s">
        <v>50</v>
      </c>
      <c r="BF21489" s="101" t="s">
        <v>58</v>
      </c>
      <c r="BK21489" s="98" t="s">
        <v>70</v>
      </c>
    </row>
    <row r="21490" spans="17:63" ht="29.25" customHeight="1" x14ac:dyDescent="0.2">
      <c r="Q21490" s="92" t="s">
        <v>50</v>
      </c>
      <c r="BF21490" s="101" t="s">
        <v>58</v>
      </c>
      <c r="BK21490" s="98" t="s">
        <v>70</v>
      </c>
    </row>
    <row r="21491" spans="17:63" ht="29.25" customHeight="1" x14ac:dyDescent="0.2">
      <c r="Q21491" s="92" t="s">
        <v>50</v>
      </c>
      <c r="BF21491" s="101" t="s">
        <v>58</v>
      </c>
      <c r="BK21491" s="98" t="s">
        <v>70</v>
      </c>
    </row>
    <row r="21492" spans="17:63" ht="29.25" customHeight="1" x14ac:dyDescent="0.2">
      <c r="Q21492" s="92" t="s">
        <v>50</v>
      </c>
      <c r="BF21492" s="101" t="s">
        <v>58</v>
      </c>
      <c r="BK21492" s="98" t="s">
        <v>70</v>
      </c>
    </row>
    <row r="21493" spans="17:63" ht="29.25" customHeight="1" x14ac:dyDescent="0.2">
      <c r="Q21493" s="92" t="s">
        <v>50</v>
      </c>
      <c r="BF21493" s="101" t="s">
        <v>58</v>
      </c>
      <c r="BK21493" s="98" t="s">
        <v>70</v>
      </c>
    </row>
    <row r="21494" spans="17:63" ht="29.25" customHeight="1" x14ac:dyDescent="0.2">
      <c r="Q21494" s="92" t="s">
        <v>50</v>
      </c>
      <c r="BF21494" s="101" t="s">
        <v>58</v>
      </c>
      <c r="BK21494" s="98" t="s">
        <v>70</v>
      </c>
    </row>
    <row r="21495" spans="17:63" ht="29.25" customHeight="1" x14ac:dyDescent="0.2">
      <c r="Q21495" s="92" t="s">
        <v>50</v>
      </c>
      <c r="BF21495" s="101" t="s">
        <v>58</v>
      </c>
      <c r="BK21495" s="98" t="s">
        <v>70</v>
      </c>
    </row>
    <row r="21496" spans="17:63" ht="29.25" customHeight="1" x14ac:dyDescent="0.2">
      <c r="Q21496" s="92" t="s">
        <v>50</v>
      </c>
      <c r="BF21496" s="101" t="s">
        <v>58</v>
      </c>
      <c r="BK21496" s="98" t="s">
        <v>70</v>
      </c>
    </row>
    <row r="21497" spans="17:63" ht="29.25" customHeight="1" x14ac:dyDescent="0.2">
      <c r="Q21497" s="92" t="s">
        <v>50</v>
      </c>
      <c r="BF21497" s="101" t="s">
        <v>58</v>
      </c>
      <c r="BK21497" s="98" t="s">
        <v>70</v>
      </c>
    </row>
    <row r="21498" spans="17:63" ht="29.25" customHeight="1" x14ac:dyDescent="0.2">
      <c r="Q21498" s="92" t="s">
        <v>50</v>
      </c>
      <c r="BF21498" s="101" t="s">
        <v>58</v>
      </c>
      <c r="BK21498" s="98" t="s">
        <v>70</v>
      </c>
    </row>
    <row r="21499" spans="17:63" ht="29.25" customHeight="1" x14ac:dyDescent="0.2">
      <c r="Q21499" s="92" t="s">
        <v>50</v>
      </c>
      <c r="BF21499" s="101" t="s">
        <v>58</v>
      </c>
      <c r="BK21499" s="98" t="s">
        <v>70</v>
      </c>
    </row>
    <row r="21500" spans="17:63" ht="29.25" customHeight="1" x14ac:dyDescent="0.2">
      <c r="Q21500" s="92" t="s">
        <v>50</v>
      </c>
      <c r="BF21500" s="101" t="s">
        <v>58</v>
      </c>
      <c r="BK21500" s="98" t="s">
        <v>70</v>
      </c>
    </row>
    <row r="21501" spans="17:63" ht="29.25" customHeight="1" x14ac:dyDescent="0.2">
      <c r="Q21501" s="92" t="s">
        <v>50</v>
      </c>
      <c r="BF21501" s="101" t="s">
        <v>58</v>
      </c>
      <c r="BK21501" s="98" t="s">
        <v>70</v>
      </c>
    </row>
    <row r="21502" spans="17:63" ht="29.25" customHeight="1" x14ac:dyDescent="0.2">
      <c r="Q21502" s="92" t="s">
        <v>50</v>
      </c>
      <c r="BF21502" s="101" t="s">
        <v>58</v>
      </c>
      <c r="BK21502" s="98" t="s">
        <v>70</v>
      </c>
    </row>
    <row r="21503" spans="17:63" ht="29.25" customHeight="1" x14ac:dyDescent="0.2">
      <c r="Q21503" s="92" t="s">
        <v>50</v>
      </c>
      <c r="BF21503" s="101" t="s">
        <v>58</v>
      </c>
      <c r="BK21503" s="98" t="s">
        <v>70</v>
      </c>
    </row>
    <row r="21504" spans="17:63" ht="29.25" customHeight="1" x14ac:dyDescent="0.2">
      <c r="Q21504" s="92" t="s">
        <v>50</v>
      </c>
      <c r="BF21504" s="101" t="s">
        <v>58</v>
      </c>
      <c r="BK21504" s="98" t="s">
        <v>70</v>
      </c>
    </row>
    <row r="21505" spans="17:63" ht="29.25" customHeight="1" x14ac:dyDescent="0.2">
      <c r="Q21505" s="92" t="s">
        <v>50</v>
      </c>
      <c r="BF21505" s="101" t="s">
        <v>58</v>
      </c>
      <c r="BK21505" s="98" t="s">
        <v>70</v>
      </c>
    </row>
    <row r="21506" spans="17:63" ht="29.25" customHeight="1" x14ac:dyDescent="0.2">
      <c r="Q21506" s="92" t="s">
        <v>50</v>
      </c>
      <c r="BF21506" s="101" t="s">
        <v>58</v>
      </c>
      <c r="BK21506" s="98" t="s">
        <v>70</v>
      </c>
    </row>
    <row r="21507" spans="17:63" ht="29.25" customHeight="1" x14ac:dyDescent="0.2">
      <c r="Q21507" s="92" t="s">
        <v>50</v>
      </c>
      <c r="BF21507" s="101" t="s">
        <v>58</v>
      </c>
      <c r="BK21507" s="98" t="s">
        <v>70</v>
      </c>
    </row>
    <row r="21508" spans="17:63" ht="29.25" customHeight="1" x14ac:dyDescent="0.2">
      <c r="Q21508" s="92" t="s">
        <v>50</v>
      </c>
      <c r="BF21508" s="101" t="s">
        <v>58</v>
      </c>
      <c r="BK21508" s="98" t="s">
        <v>70</v>
      </c>
    </row>
    <row r="21509" spans="17:63" ht="29.25" customHeight="1" x14ac:dyDescent="0.2">
      <c r="Q21509" s="92" t="s">
        <v>50</v>
      </c>
      <c r="BF21509" s="101" t="s">
        <v>58</v>
      </c>
      <c r="BK21509" s="98" t="s">
        <v>70</v>
      </c>
    </row>
    <row r="21510" spans="17:63" ht="29.25" customHeight="1" x14ac:dyDescent="0.2">
      <c r="Q21510" s="92" t="s">
        <v>50</v>
      </c>
      <c r="BF21510" s="101" t="s">
        <v>58</v>
      </c>
      <c r="BK21510" s="98" t="s">
        <v>70</v>
      </c>
    </row>
    <row r="21511" spans="17:63" ht="29.25" customHeight="1" x14ac:dyDescent="0.2">
      <c r="Q21511" s="92" t="s">
        <v>50</v>
      </c>
      <c r="BF21511" s="101" t="s">
        <v>58</v>
      </c>
      <c r="BK21511" s="98" t="s">
        <v>70</v>
      </c>
    </row>
    <row r="21512" spans="17:63" ht="29.25" customHeight="1" x14ac:dyDescent="0.2">
      <c r="Q21512" s="92" t="s">
        <v>50</v>
      </c>
      <c r="BF21512" s="101" t="s">
        <v>58</v>
      </c>
      <c r="BK21512" s="98" t="s">
        <v>70</v>
      </c>
    </row>
    <row r="21513" spans="17:63" ht="29.25" customHeight="1" x14ac:dyDescent="0.2">
      <c r="Q21513" s="92" t="s">
        <v>50</v>
      </c>
      <c r="BF21513" s="101" t="s">
        <v>58</v>
      </c>
      <c r="BK21513" s="98" t="s">
        <v>70</v>
      </c>
    </row>
    <row r="21514" spans="17:63" ht="29.25" customHeight="1" x14ac:dyDescent="0.2">
      <c r="Q21514" s="92" t="s">
        <v>50</v>
      </c>
      <c r="BF21514" s="101" t="s">
        <v>58</v>
      </c>
      <c r="BK21514" s="98" t="s">
        <v>70</v>
      </c>
    </row>
    <row r="21515" spans="17:63" ht="29.25" customHeight="1" x14ac:dyDescent="0.2">
      <c r="Q21515" s="92" t="s">
        <v>50</v>
      </c>
      <c r="BF21515" s="101" t="s">
        <v>58</v>
      </c>
      <c r="BK21515" s="98" t="s">
        <v>70</v>
      </c>
    </row>
    <row r="21516" spans="17:63" ht="29.25" customHeight="1" x14ac:dyDescent="0.2">
      <c r="Q21516" s="92" t="s">
        <v>50</v>
      </c>
      <c r="BF21516" s="101" t="s">
        <v>58</v>
      </c>
      <c r="BK21516" s="98" t="s">
        <v>70</v>
      </c>
    </row>
    <row r="21517" spans="17:63" ht="29.25" customHeight="1" x14ac:dyDescent="0.2">
      <c r="Q21517" s="92" t="s">
        <v>50</v>
      </c>
      <c r="BF21517" s="101" t="s">
        <v>58</v>
      </c>
      <c r="BK21517" s="98" t="s">
        <v>70</v>
      </c>
    </row>
    <row r="21518" spans="17:63" ht="29.25" customHeight="1" x14ac:dyDescent="0.2">
      <c r="Q21518" s="92" t="s">
        <v>50</v>
      </c>
      <c r="BF21518" s="101" t="s">
        <v>58</v>
      </c>
      <c r="BK21518" s="98" t="s">
        <v>70</v>
      </c>
    </row>
    <row r="21519" spans="17:63" ht="29.25" customHeight="1" x14ac:dyDescent="0.2">
      <c r="Q21519" s="92" t="s">
        <v>50</v>
      </c>
      <c r="BF21519" s="101" t="s">
        <v>58</v>
      </c>
      <c r="BK21519" s="98" t="s">
        <v>70</v>
      </c>
    </row>
    <row r="21520" spans="17:63" ht="29.25" customHeight="1" x14ac:dyDescent="0.2">
      <c r="Q21520" s="92" t="s">
        <v>50</v>
      </c>
      <c r="BF21520" s="101" t="s">
        <v>58</v>
      </c>
      <c r="BK21520" s="98" t="s">
        <v>70</v>
      </c>
    </row>
    <row r="21521" spans="17:63" ht="29.25" customHeight="1" x14ac:dyDescent="0.2">
      <c r="Q21521" s="92" t="s">
        <v>50</v>
      </c>
      <c r="BF21521" s="101" t="s">
        <v>58</v>
      </c>
      <c r="BK21521" s="98" t="s">
        <v>70</v>
      </c>
    </row>
    <row r="21522" spans="17:63" ht="29.25" customHeight="1" x14ac:dyDescent="0.2">
      <c r="Q21522" s="92" t="s">
        <v>50</v>
      </c>
      <c r="BF21522" s="101" t="s">
        <v>58</v>
      </c>
      <c r="BK21522" s="98" t="s">
        <v>70</v>
      </c>
    </row>
    <row r="21523" spans="17:63" ht="29.25" customHeight="1" x14ac:dyDescent="0.2">
      <c r="Q21523" s="92" t="s">
        <v>50</v>
      </c>
      <c r="BF21523" s="101" t="s">
        <v>58</v>
      </c>
      <c r="BK21523" s="98" t="s">
        <v>70</v>
      </c>
    </row>
    <row r="21524" spans="17:63" ht="29.25" customHeight="1" x14ac:dyDescent="0.2">
      <c r="Q21524" s="92" t="s">
        <v>50</v>
      </c>
      <c r="BF21524" s="101" t="s">
        <v>58</v>
      </c>
      <c r="BK21524" s="98" t="s">
        <v>70</v>
      </c>
    </row>
    <row r="21525" spans="17:63" ht="29.25" customHeight="1" x14ac:dyDescent="0.2">
      <c r="Q21525" s="92" t="s">
        <v>50</v>
      </c>
      <c r="BF21525" s="101" t="s">
        <v>58</v>
      </c>
      <c r="BK21525" s="98" t="s">
        <v>70</v>
      </c>
    </row>
    <row r="21526" spans="17:63" ht="29.25" customHeight="1" x14ac:dyDescent="0.2">
      <c r="Q21526" s="92" t="s">
        <v>50</v>
      </c>
      <c r="BF21526" s="101" t="s">
        <v>58</v>
      </c>
      <c r="BK21526" s="98" t="s">
        <v>70</v>
      </c>
    </row>
    <row r="21527" spans="17:63" ht="29.25" customHeight="1" x14ac:dyDescent="0.2">
      <c r="Q21527" s="92" t="s">
        <v>50</v>
      </c>
      <c r="BF21527" s="101" t="s">
        <v>58</v>
      </c>
      <c r="BK21527" s="98" t="s">
        <v>70</v>
      </c>
    </row>
    <row r="21528" spans="17:63" ht="29.25" customHeight="1" x14ac:dyDescent="0.2">
      <c r="Q21528" s="92" t="s">
        <v>50</v>
      </c>
      <c r="BF21528" s="101" t="s">
        <v>58</v>
      </c>
      <c r="BK21528" s="98" t="s">
        <v>70</v>
      </c>
    </row>
    <row r="21529" spans="17:63" ht="29.25" customHeight="1" x14ac:dyDescent="0.2">
      <c r="Q21529" s="92" t="s">
        <v>50</v>
      </c>
      <c r="BF21529" s="101" t="s">
        <v>58</v>
      </c>
      <c r="BK21529" s="98" t="s">
        <v>70</v>
      </c>
    </row>
    <row r="21530" spans="17:63" ht="29.25" customHeight="1" x14ac:dyDescent="0.2">
      <c r="Q21530" s="92" t="s">
        <v>50</v>
      </c>
      <c r="BF21530" s="101" t="s">
        <v>58</v>
      </c>
      <c r="BK21530" s="98" t="s">
        <v>70</v>
      </c>
    </row>
    <row r="21531" spans="17:63" ht="29.25" customHeight="1" x14ac:dyDescent="0.2">
      <c r="Q21531" s="92" t="s">
        <v>50</v>
      </c>
      <c r="BF21531" s="101" t="s">
        <v>58</v>
      </c>
      <c r="BK21531" s="98" t="s">
        <v>70</v>
      </c>
    </row>
    <row r="21532" spans="17:63" ht="29.25" customHeight="1" x14ac:dyDescent="0.2">
      <c r="Q21532" s="92" t="s">
        <v>50</v>
      </c>
      <c r="BF21532" s="101" t="s">
        <v>58</v>
      </c>
      <c r="BK21532" s="98" t="s">
        <v>70</v>
      </c>
    </row>
    <row r="21533" spans="17:63" ht="29.25" customHeight="1" x14ac:dyDescent="0.2">
      <c r="Q21533" s="92" t="s">
        <v>50</v>
      </c>
      <c r="BF21533" s="101" t="s">
        <v>58</v>
      </c>
      <c r="BK21533" s="98" t="s">
        <v>70</v>
      </c>
    </row>
    <row r="21534" spans="17:63" ht="29.25" customHeight="1" x14ac:dyDescent="0.2">
      <c r="Q21534" s="92" t="s">
        <v>50</v>
      </c>
      <c r="BF21534" s="101" t="s">
        <v>58</v>
      </c>
      <c r="BK21534" s="98" t="s">
        <v>70</v>
      </c>
    </row>
    <row r="21535" spans="17:63" ht="29.25" customHeight="1" x14ac:dyDescent="0.2">
      <c r="Q21535" s="92" t="s">
        <v>50</v>
      </c>
      <c r="BF21535" s="101" t="s">
        <v>58</v>
      </c>
      <c r="BK21535" s="98" t="s">
        <v>70</v>
      </c>
    </row>
    <row r="21536" spans="17:63" ht="29.25" customHeight="1" x14ac:dyDescent="0.2">
      <c r="Q21536" s="92" t="s">
        <v>50</v>
      </c>
      <c r="BF21536" s="101" t="s">
        <v>58</v>
      </c>
      <c r="BK21536" s="98" t="s">
        <v>70</v>
      </c>
    </row>
    <row r="21537" spans="17:63" ht="29.25" customHeight="1" x14ac:dyDescent="0.2">
      <c r="Q21537" s="92" t="s">
        <v>50</v>
      </c>
      <c r="BF21537" s="101" t="s">
        <v>58</v>
      </c>
      <c r="BK21537" s="98" t="s">
        <v>70</v>
      </c>
    </row>
    <row r="21538" spans="17:63" ht="29.25" customHeight="1" x14ac:dyDescent="0.2">
      <c r="Q21538" s="92" t="s">
        <v>50</v>
      </c>
      <c r="BF21538" s="101" t="s">
        <v>58</v>
      </c>
      <c r="BK21538" s="98" t="s">
        <v>70</v>
      </c>
    </row>
    <row r="21539" spans="17:63" ht="29.25" customHeight="1" x14ac:dyDescent="0.2">
      <c r="Q21539" s="92" t="s">
        <v>50</v>
      </c>
      <c r="BF21539" s="101" t="s">
        <v>58</v>
      </c>
      <c r="BK21539" s="98" t="s">
        <v>70</v>
      </c>
    </row>
    <row r="21540" spans="17:63" ht="29.25" customHeight="1" x14ac:dyDescent="0.2">
      <c r="Q21540" s="92" t="s">
        <v>50</v>
      </c>
      <c r="BF21540" s="101" t="s">
        <v>58</v>
      </c>
      <c r="BK21540" s="98" t="s">
        <v>70</v>
      </c>
    </row>
    <row r="21541" spans="17:63" ht="29.25" customHeight="1" x14ac:dyDescent="0.2">
      <c r="Q21541" s="92" t="s">
        <v>50</v>
      </c>
      <c r="BF21541" s="101" t="s">
        <v>58</v>
      </c>
      <c r="BK21541" s="98" t="s">
        <v>70</v>
      </c>
    </row>
    <row r="21542" spans="17:63" ht="29.25" customHeight="1" x14ac:dyDescent="0.2">
      <c r="Q21542" s="92" t="s">
        <v>50</v>
      </c>
      <c r="BF21542" s="101" t="s">
        <v>58</v>
      </c>
      <c r="BK21542" s="98" t="s">
        <v>70</v>
      </c>
    </row>
    <row r="21543" spans="17:63" ht="29.25" customHeight="1" x14ac:dyDescent="0.2">
      <c r="Q21543" s="92" t="s">
        <v>50</v>
      </c>
      <c r="BF21543" s="101" t="s">
        <v>58</v>
      </c>
      <c r="BK21543" s="98" t="s">
        <v>70</v>
      </c>
    </row>
    <row r="21544" spans="17:63" ht="29.25" customHeight="1" x14ac:dyDescent="0.2">
      <c r="Q21544" s="92" t="s">
        <v>50</v>
      </c>
      <c r="BF21544" s="101" t="s">
        <v>58</v>
      </c>
      <c r="BK21544" s="98" t="s">
        <v>70</v>
      </c>
    </row>
    <row r="21545" spans="17:63" ht="29.25" customHeight="1" x14ac:dyDescent="0.2">
      <c r="Q21545" s="92" t="s">
        <v>50</v>
      </c>
      <c r="BF21545" s="101" t="s">
        <v>58</v>
      </c>
      <c r="BK21545" s="98" t="s">
        <v>70</v>
      </c>
    </row>
    <row r="21546" spans="17:63" ht="29.25" customHeight="1" x14ac:dyDescent="0.2">
      <c r="Q21546" s="92" t="s">
        <v>50</v>
      </c>
      <c r="BF21546" s="101" t="s">
        <v>58</v>
      </c>
      <c r="BK21546" s="98" t="s">
        <v>70</v>
      </c>
    </row>
    <row r="21547" spans="17:63" ht="29.25" customHeight="1" x14ac:dyDescent="0.2">
      <c r="Q21547" s="92" t="s">
        <v>50</v>
      </c>
      <c r="BF21547" s="101" t="s">
        <v>58</v>
      </c>
      <c r="BK21547" s="98" t="s">
        <v>70</v>
      </c>
    </row>
    <row r="21548" spans="17:63" ht="29.25" customHeight="1" x14ac:dyDescent="0.2">
      <c r="Q21548" s="92" t="s">
        <v>50</v>
      </c>
      <c r="BF21548" s="101" t="s">
        <v>58</v>
      </c>
      <c r="BK21548" s="98" t="s">
        <v>70</v>
      </c>
    </row>
    <row r="21549" spans="17:63" ht="29.25" customHeight="1" x14ac:dyDescent="0.2">
      <c r="Q21549" s="92" t="s">
        <v>50</v>
      </c>
      <c r="BF21549" s="101" t="s">
        <v>58</v>
      </c>
      <c r="BK21549" s="98" t="s">
        <v>70</v>
      </c>
    </row>
    <row r="21550" spans="17:63" ht="29.25" customHeight="1" x14ac:dyDescent="0.2">
      <c r="Q21550" s="92" t="s">
        <v>50</v>
      </c>
      <c r="BF21550" s="101" t="s">
        <v>58</v>
      </c>
      <c r="BK21550" s="98" t="s">
        <v>70</v>
      </c>
    </row>
    <row r="21551" spans="17:63" ht="29.25" customHeight="1" x14ac:dyDescent="0.2">
      <c r="Q21551" s="92" t="s">
        <v>50</v>
      </c>
      <c r="BF21551" s="101" t="s">
        <v>58</v>
      </c>
      <c r="BK21551" s="98" t="s">
        <v>70</v>
      </c>
    </row>
    <row r="21552" spans="17:63" ht="29.25" customHeight="1" x14ac:dyDescent="0.2">
      <c r="Q21552" s="92" t="s">
        <v>50</v>
      </c>
      <c r="BF21552" s="101" t="s">
        <v>58</v>
      </c>
      <c r="BK21552" s="98" t="s">
        <v>70</v>
      </c>
    </row>
    <row r="21553" spans="17:63" ht="29.25" customHeight="1" x14ac:dyDescent="0.2">
      <c r="Q21553" s="92" t="s">
        <v>50</v>
      </c>
      <c r="BF21553" s="101" t="s">
        <v>58</v>
      </c>
      <c r="BK21553" s="98" t="s">
        <v>70</v>
      </c>
    </row>
    <row r="21554" spans="17:63" ht="29.25" customHeight="1" x14ac:dyDescent="0.2">
      <c r="Q21554" s="92" t="s">
        <v>50</v>
      </c>
      <c r="BF21554" s="101" t="s">
        <v>58</v>
      </c>
      <c r="BK21554" s="98" t="s">
        <v>70</v>
      </c>
    </row>
    <row r="21555" spans="17:63" ht="29.25" customHeight="1" x14ac:dyDescent="0.2">
      <c r="Q21555" s="92" t="s">
        <v>50</v>
      </c>
      <c r="BF21555" s="101" t="s">
        <v>58</v>
      </c>
      <c r="BK21555" s="98" t="s">
        <v>70</v>
      </c>
    </row>
    <row r="21556" spans="17:63" ht="29.25" customHeight="1" x14ac:dyDescent="0.2">
      <c r="Q21556" s="92" t="s">
        <v>50</v>
      </c>
      <c r="BF21556" s="101" t="s">
        <v>58</v>
      </c>
      <c r="BK21556" s="98" t="s">
        <v>70</v>
      </c>
    </row>
    <row r="21557" spans="17:63" ht="29.25" customHeight="1" x14ac:dyDescent="0.2">
      <c r="Q21557" s="92" t="s">
        <v>50</v>
      </c>
      <c r="BF21557" s="101" t="s">
        <v>58</v>
      </c>
      <c r="BK21557" s="98" t="s">
        <v>70</v>
      </c>
    </row>
    <row r="21558" spans="17:63" ht="29.25" customHeight="1" x14ac:dyDescent="0.2">
      <c r="Q21558" s="92" t="s">
        <v>50</v>
      </c>
      <c r="BF21558" s="101" t="s">
        <v>58</v>
      </c>
      <c r="BK21558" s="98" t="s">
        <v>70</v>
      </c>
    </row>
    <row r="21559" spans="17:63" ht="29.25" customHeight="1" x14ac:dyDescent="0.2">
      <c r="Q21559" s="92" t="s">
        <v>50</v>
      </c>
      <c r="BF21559" s="101" t="s">
        <v>58</v>
      </c>
      <c r="BK21559" s="98" t="s">
        <v>70</v>
      </c>
    </row>
    <row r="21560" spans="17:63" ht="29.25" customHeight="1" x14ac:dyDescent="0.2">
      <c r="Q21560" s="92" t="s">
        <v>50</v>
      </c>
      <c r="BF21560" s="101" t="s">
        <v>58</v>
      </c>
      <c r="BK21560" s="98" t="s">
        <v>70</v>
      </c>
    </row>
    <row r="21561" spans="17:63" ht="29.25" customHeight="1" x14ac:dyDescent="0.2">
      <c r="Q21561" s="92" t="s">
        <v>50</v>
      </c>
      <c r="BF21561" s="101" t="s">
        <v>58</v>
      </c>
      <c r="BK21561" s="98" t="s">
        <v>70</v>
      </c>
    </row>
    <row r="21562" spans="17:63" ht="29.25" customHeight="1" x14ac:dyDescent="0.2">
      <c r="Q21562" s="92" t="s">
        <v>50</v>
      </c>
      <c r="BF21562" s="101" t="s">
        <v>58</v>
      </c>
      <c r="BK21562" s="98" t="s">
        <v>70</v>
      </c>
    </row>
    <row r="21563" spans="17:63" ht="29.25" customHeight="1" x14ac:dyDescent="0.2">
      <c r="Q21563" s="92" t="s">
        <v>50</v>
      </c>
      <c r="BF21563" s="101" t="s">
        <v>58</v>
      </c>
      <c r="BK21563" s="98" t="s">
        <v>70</v>
      </c>
    </row>
    <row r="21564" spans="17:63" ht="29.25" customHeight="1" x14ac:dyDescent="0.2">
      <c r="Q21564" s="92" t="s">
        <v>50</v>
      </c>
      <c r="BF21564" s="101" t="s">
        <v>58</v>
      </c>
      <c r="BK21564" s="98" t="s">
        <v>70</v>
      </c>
    </row>
    <row r="21565" spans="17:63" ht="29.25" customHeight="1" x14ac:dyDescent="0.2">
      <c r="Q21565" s="92" t="s">
        <v>50</v>
      </c>
      <c r="BF21565" s="101" t="s">
        <v>58</v>
      </c>
      <c r="BK21565" s="98" t="s">
        <v>70</v>
      </c>
    </row>
    <row r="21566" spans="17:63" ht="29.25" customHeight="1" x14ac:dyDescent="0.2">
      <c r="Q21566" s="92" t="s">
        <v>50</v>
      </c>
      <c r="BF21566" s="101" t="s">
        <v>58</v>
      </c>
      <c r="BK21566" s="98" t="s">
        <v>70</v>
      </c>
    </row>
    <row r="21567" spans="17:63" ht="29.25" customHeight="1" x14ac:dyDescent="0.2">
      <c r="Q21567" s="92" t="s">
        <v>50</v>
      </c>
      <c r="BF21567" s="101" t="s">
        <v>58</v>
      </c>
      <c r="BK21567" s="98" t="s">
        <v>70</v>
      </c>
    </row>
    <row r="21568" spans="17:63" ht="29.25" customHeight="1" x14ac:dyDescent="0.2">
      <c r="Q21568" s="92" t="s">
        <v>50</v>
      </c>
      <c r="BF21568" s="101" t="s">
        <v>58</v>
      </c>
      <c r="BK21568" s="98" t="s">
        <v>70</v>
      </c>
    </row>
    <row r="21569" spans="17:63" ht="29.25" customHeight="1" x14ac:dyDescent="0.2">
      <c r="Q21569" s="92" t="s">
        <v>50</v>
      </c>
      <c r="BF21569" s="101" t="s">
        <v>58</v>
      </c>
      <c r="BK21569" s="98" t="s">
        <v>70</v>
      </c>
    </row>
    <row r="21570" spans="17:63" ht="29.25" customHeight="1" x14ac:dyDescent="0.2">
      <c r="Q21570" s="92" t="s">
        <v>50</v>
      </c>
      <c r="BF21570" s="101" t="s">
        <v>58</v>
      </c>
      <c r="BK21570" s="98" t="s">
        <v>70</v>
      </c>
    </row>
    <row r="21571" spans="17:63" ht="29.25" customHeight="1" x14ac:dyDescent="0.2">
      <c r="Q21571" s="92" t="s">
        <v>50</v>
      </c>
      <c r="BF21571" s="101" t="s">
        <v>58</v>
      </c>
      <c r="BK21571" s="98" t="s">
        <v>70</v>
      </c>
    </row>
    <row r="21572" spans="17:63" ht="29.25" customHeight="1" x14ac:dyDescent="0.2">
      <c r="Q21572" s="92" t="s">
        <v>50</v>
      </c>
      <c r="BF21572" s="101" t="s">
        <v>58</v>
      </c>
      <c r="BK21572" s="98" t="s">
        <v>70</v>
      </c>
    </row>
    <row r="21573" spans="17:63" ht="29.25" customHeight="1" x14ac:dyDescent="0.2">
      <c r="Q21573" s="92" t="s">
        <v>50</v>
      </c>
      <c r="BF21573" s="101" t="s">
        <v>58</v>
      </c>
      <c r="BK21573" s="98" t="s">
        <v>70</v>
      </c>
    </row>
    <row r="21574" spans="17:63" ht="29.25" customHeight="1" x14ac:dyDescent="0.2">
      <c r="Q21574" s="92" t="s">
        <v>50</v>
      </c>
      <c r="BF21574" s="101" t="s">
        <v>58</v>
      </c>
      <c r="BK21574" s="98" t="s">
        <v>70</v>
      </c>
    </row>
    <row r="21575" spans="17:63" ht="29.25" customHeight="1" x14ac:dyDescent="0.2">
      <c r="Q21575" s="92" t="s">
        <v>50</v>
      </c>
      <c r="BF21575" s="101" t="s">
        <v>58</v>
      </c>
      <c r="BK21575" s="98" t="s">
        <v>70</v>
      </c>
    </row>
    <row r="21576" spans="17:63" ht="29.25" customHeight="1" x14ac:dyDescent="0.2">
      <c r="Q21576" s="92" t="s">
        <v>50</v>
      </c>
      <c r="BF21576" s="101" t="s">
        <v>58</v>
      </c>
      <c r="BK21576" s="98" t="s">
        <v>70</v>
      </c>
    </row>
    <row r="21577" spans="17:63" ht="29.25" customHeight="1" x14ac:dyDescent="0.2">
      <c r="Q21577" s="92" t="s">
        <v>50</v>
      </c>
      <c r="BF21577" s="101" t="s">
        <v>58</v>
      </c>
      <c r="BK21577" s="98" t="s">
        <v>70</v>
      </c>
    </row>
    <row r="21578" spans="17:63" ht="29.25" customHeight="1" x14ac:dyDescent="0.2">
      <c r="Q21578" s="92" t="s">
        <v>50</v>
      </c>
      <c r="BF21578" s="101" t="s">
        <v>58</v>
      </c>
      <c r="BK21578" s="98" t="s">
        <v>70</v>
      </c>
    </row>
    <row r="21579" spans="17:63" ht="29.25" customHeight="1" x14ac:dyDescent="0.2">
      <c r="Q21579" s="92" t="s">
        <v>50</v>
      </c>
      <c r="BF21579" s="101" t="s">
        <v>58</v>
      </c>
      <c r="BK21579" s="98" t="s">
        <v>70</v>
      </c>
    </row>
    <row r="21580" spans="17:63" ht="29.25" customHeight="1" x14ac:dyDescent="0.2">
      <c r="Q21580" s="92" t="s">
        <v>50</v>
      </c>
      <c r="BF21580" s="101" t="s">
        <v>58</v>
      </c>
      <c r="BK21580" s="98" t="s">
        <v>70</v>
      </c>
    </row>
    <row r="21581" spans="17:63" ht="29.25" customHeight="1" x14ac:dyDescent="0.2">
      <c r="Q21581" s="92" t="s">
        <v>50</v>
      </c>
      <c r="BF21581" s="101" t="s">
        <v>58</v>
      </c>
      <c r="BK21581" s="98" t="s">
        <v>70</v>
      </c>
    </row>
    <row r="21582" spans="17:63" ht="29.25" customHeight="1" x14ac:dyDescent="0.2">
      <c r="Q21582" s="92" t="s">
        <v>50</v>
      </c>
      <c r="BF21582" s="101" t="s">
        <v>58</v>
      </c>
      <c r="BK21582" s="98" t="s">
        <v>70</v>
      </c>
    </row>
    <row r="21583" spans="17:63" ht="29.25" customHeight="1" x14ac:dyDescent="0.2">
      <c r="Q21583" s="92" t="s">
        <v>50</v>
      </c>
      <c r="BF21583" s="101" t="s">
        <v>58</v>
      </c>
      <c r="BK21583" s="98" t="s">
        <v>70</v>
      </c>
    </row>
    <row r="21584" spans="17:63" ht="29.25" customHeight="1" x14ac:dyDescent="0.2">
      <c r="Q21584" s="92" t="s">
        <v>50</v>
      </c>
      <c r="BF21584" s="101" t="s">
        <v>58</v>
      </c>
      <c r="BK21584" s="98" t="s">
        <v>70</v>
      </c>
    </row>
    <row r="21585" spans="17:63" ht="29.25" customHeight="1" x14ac:dyDescent="0.2">
      <c r="Q21585" s="92" t="s">
        <v>50</v>
      </c>
      <c r="BF21585" s="101" t="s">
        <v>58</v>
      </c>
      <c r="BK21585" s="98" t="s">
        <v>70</v>
      </c>
    </row>
    <row r="21586" spans="17:63" ht="29.25" customHeight="1" x14ac:dyDescent="0.2">
      <c r="Q21586" s="92" t="s">
        <v>50</v>
      </c>
      <c r="BF21586" s="101" t="s">
        <v>58</v>
      </c>
      <c r="BK21586" s="98" t="s">
        <v>70</v>
      </c>
    </row>
    <row r="21587" spans="17:63" ht="29.25" customHeight="1" x14ac:dyDescent="0.2">
      <c r="Q21587" s="92" t="s">
        <v>50</v>
      </c>
      <c r="BF21587" s="101" t="s">
        <v>58</v>
      </c>
      <c r="BK21587" s="98" t="s">
        <v>70</v>
      </c>
    </row>
    <row r="21588" spans="17:63" ht="29.25" customHeight="1" x14ac:dyDescent="0.2">
      <c r="Q21588" s="92" t="s">
        <v>50</v>
      </c>
      <c r="BF21588" s="101" t="s">
        <v>58</v>
      </c>
      <c r="BK21588" s="98" t="s">
        <v>70</v>
      </c>
    </row>
    <row r="21589" spans="17:63" ht="29.25" customHeight="1" x14ac:dyDescent="0.2">
      <c r="Q21589" s="92" t="s">
        <v>50</v>
      </c>
      <c r="BF21589" s="101" t="s">
        <v>58</v>
      </c>
      <c r="BK21589" s="98" t="s">
        <v>70</v>
      </c>
    </row>
    <row r="21590" spans="17:63" ht="29.25" customHeight="1" x14ac:dyDescent="0.2">
      <c r="Q21590" s="92" t="s">
        <v>50</v>
      </c>
      <c r="BF21590" s="101" t="s">
        <v>58</v>
      </c>
      <c r="BK21590" s="98" t="s">
        <v>70</v>
      </c>
    </row>
    <row r="21591" spans="17:63" ht="29.25" customHeight="1" x14ac:dyDescent="0.2">
      <c r="Q21591" s="92" t="s">
        <v>50</v>
      </c>
      <c r="BF21591" s="101" t="s">
        <v>58</v>
      </c>
      <c r="BK21591" s="98" t="s">
        <v>70</v>
      </c>
    </row>
    <row r="21592" spans="17:63" ht="29.25" customHeight="1" x14ac:dyDescent="0.2">
      <c r="Q21592" s="92" t="s">
        <v>50</v>
      </c>
      <c r="BF21592" s="101" t="s">
        <v>58</v>
      </c>
      <c r="BK21592" s="98" t="s">
        <v>70</v>
      </c>
    </row>
    <row r="21593" spans="17:63" ht="29.25" customHeight="1" x14ac:dyDescent="0.2">
      <c r="Q21593" s="92" t="s">
        <v>50</v>
      </c>
      <c r="BF21593" s="101" t="s">
        <v>58</v>
      </c>
      <c r="BK21593" s="98" t="s">
        <v>70</v>
      </c>
    </row>
    <row r="21594" spans="17:63" ht="29.25" customHeight="1" x14ac:dyDescent="0.2">
      <c r="Q21594" s="92" t="s">
        <v>50</v>
      </c>
      <c r="BF21594" s="101" t="s">
        <v>58</v>
      </c>
      <c r="BK21594" s="98" t="s">
        <v>70</v>
      </c>
    </row>
    <row r="21595" spans="17:63" ht="29.25" customHeight="1" x14ac:dyDescent="0.2">
      <c r="Q21595" s="92" t="s">
        <v>50</v>
      </c>
      <c r="BF21595" s="101" t="s">
        <v>58</v>
      </c>
      <c r="BK21595" s="98" t="s">
        <v>70</v>
      </c>
    </row>
    <row r="21596" spans="17:63" ht="29.25" customHeight="1" x14ac:dyDescent="0.2">
      <c r="Q21596" s="92" t="s">
        <v>50</v>
      </c>
      <c r="BF21596" s="101" t="s">
        <v>58</v>
      </c>
      <c r="BK21596" s="98" t="s">
        <v>70</v>
      </c>
    </row>
    <row r="21597" spans="17:63" ht="29.25" customHeight="1" x14ac:dyDescent="0.2">
      <c r="Q21597" s="92" t="s">
        <v>50</v>
      </c>
      <c r="BF21597" s="101" t="s">
        <v>58</v>
      </c>
      <c r="BK21597" s="98" t="s">
        <v>70</v>
      </c>
    </row>
    <row r="21598" spans="17:63" ht="29.25" customHeight="1" x14ac:dyDescent="0.2">
      <c r="Q21598" s="92" t="s">
        <v>50</v>
      </c>
      <c r="BF21598" s="101" t="s">
        <v>58</v>
      </c>
      <c r="BK21598" s="98" t="s">
        <v>70</v>
      </c>
    </row>
    <row r="21599" spans="17:63" ht="29.25" customHeight="1" x14ac:dyDescent="0.2">
      <c r="Q21599" s="92" t="s">
        <v>50</v>
      </c>
      <c r="BF21599" s="101" t="s">
        <v>58</v>
      </c>
      <c r="BK21599" s="98" t="s">
        <v>70</v>
      </c>
    </row>
    <row r="21600" spans="17:63" ht="29.25" customHeight="1" x14ac:dyDescent="0.2">
      <c r="Q21600" s="92" t="s">
        <v>50</v>
      </c>
      <c r="BF21600" s="101" t="s">
        <v>58</v>
      </c>
      <c r="BK21600" s="98" t="s">
        <v>70</v>
      </c>
    </row>
    <row r="21601" spans="17:63" ht="29.25" customHeight="1" x14ac:dyDescent="0.2">
      <c r="Q21601" s="92" t="s">
        <v>50</v>
      </c>
      <c r="BF21601" s="101" t="s">
        <v>58</v>
      </c>
      <c r="BK21601" s="98" t="s">
        <v>70</v>
      </c>
    </row>
    <row r="21602" spans="17:63" ht="29.25" customHeight="1" x14ac:dyDescent="0.2">
      <c r="Q21602" s="92" t="s">
        <v>50</v>
      </c>
      <c r="BF21602" s="101" t="s">
        <v>58</v>
      </c>
      <c r="BK21602" s="98" t="s">
        <v>70</v>
      </c>
    </row>
    <row r="21603" spans="17:63" ht="29.25" customHeight="1" x14ac:dyDescent="0.2">
      <c r="Q21603" s="92" t="s">
        <v>50</v>
      </c>
      <c r="BF21603" s="101" t="s">
        <v>58</v>
      </c>
      <c r="BK21603" s="98" t="s">
        <v>70</v>
      </c>
    </row>
    <row r="21604" spans="17:63" ht="29.25" customHeight="1" x14ac:dyDescent="0.2">
      <c r="Q21604" s="92" t="s">
        <v>50</v>
      </c>
      <c r="BF21604" s="101" t="s">
        <v>58</v>
      </c>
      <c r="BK21604" s="98" t="s">
        <v>70</v>
      </c>
    </row>
    <row r="21605" spans="17:63" ht="29.25" customHeight="1" x14ac:dyDescent="0.2">
      <c r="Q21605" s="92" t="s">
        <v>50</v>
      </c>
      <c r="BF21605" s="101" t="s">
        <v>58</v>
      </c>
      <c r="BK21605" s="98" t="s">
        <v>70</v>
      </c>
    </row>
    <row r="21606" spans="17:63" ht="29.25" customHeight="1" x14ac:dyDescent="0.2">
      <c r="Q21606" s="92" t="s">
        <v>50</v>
      </c>
      <c r="BF21606" s="101" t="s">
        <v>58</v>
      </c>
      <c r="BK21606" s="98" t="s">
        <v>70</v>
      </c>
    </row>
    <row r="21607" spans="17:63" ht="29.25" customHeight="1" x14ac:dyDescent="0.2">
      <c r="Q21607" s="92" t="s">
        <v>50</v>
      </c>
      <c r="BF21607" s="101" t="s">
        <v>58</v>
      </c>
      <c r="BK21607" s="98" t="s">
        <v>70</v>
      </c>
    </row>
    <row r="21608" spans="17:63" ht="29.25" customHeight="1" x14ac:dyDescent="0.2">
      <c r="Q21608" s="92" t="s">
        <v>50</v>
      </c>
      <c r="BF21608" s="101" t="s">
        <v>58</v>
      </c>
      <c r="BK21608" s="98" t="s">
        <v>70</v>
      </c>
    </row>
    <row r="21609" spans="17:63" ht="29.25" customHeight="1" x14ac:dyDescent="0.2">
      <c r="Q21609" s="92" t="s">
        <v>50</v>
      </c>
      <c r="BF21609" s="101" t="s">
        <v>58</v>
      </c>
      <c r="BK21609" s="98" t="s">
        <v>70</v>
      </c>
    </row>
    <row r="21610" spans="17:63" ht="29.25" customHeight="1" x14ac:dyDescent="0.2">
      <c r="Q21610" s="92" t="s">
        <v>50</v>
      </c>
      <c r="BF21610" s="101" t="s">
        <v>58</v>
      </c>
      <c r="BK21610" s="98" t="s">
        <v>70</v>
      </c>
    </row>
    <row r="21611" spans="17:63" ht="29.25" customHeight="1" x14ac:dyDescent="0.2">
      <c r="Q21611" s="92" t="s">
        <v>50</v>
      </c>
      <c r="BF21611" s="101" t="s">
        <v>58</v>
      </c>
      <c r="BK21611" s="98" t="s">
        <v>70</v>
      </c>
    </row>
    <row r="21612" spans="17:63" ht="29.25" customHeight="1" x14ac:dyDescent="0.2">
      <c r="Q21612" s="92" t="s">
        <v>50</v>
      </c>
      <c r="BF21612" s="101" t="s">
        <v>58</v>
      </c>
      <c r="BK21612" s="98" t="s">
        <v>70</v>
      </c>
    </row>
    <row r="21613" spans="17:63" ht="29.25" customHeight="1" x14ac:dyDescent="0.2">
      <c r="Q21613" s="92" t="s">
        <v>50</v>
      </c>
      <c r="BF21613" s="101" t="s">
        <v>58</v>
      </c>
      <c r="BK21613" s="98" t="s">
        <v>70</v>
      </c>
    </row>
    <row r="21614" spans="17:63" ht="29.25" customHeight="1" x14ac:dyDescent="0.2">
      <c r="Q21614" s="92" t="s">
        <v>50</v>
      </c>
      <c r="BF21614" s="101" t="s">
        <v>58</v>
      </c>
      <c r="BK21614" s="98" t="s">
        <v>70</v>
      </c>
    </row>
    <row r="21615" spans="17:63" ht="29.25" customHeight="1" x14ac:dyDescent="0.2">
      <c r="Q21615" s="92" t="s">
        <v>50</v>
      </c>
      <c r="BF21615" s="101" t="s">
        <v>58</v>
      </c>
      <c r="BK21615" s="98" t="s">
        <v>70</v>
      </c>
    </row>
    <row r="21616" spans="17:63" ht="29.25" customHeight="1" x14ac:dyDescent="0.2">
      <c r="Q21616" s="92" t="s">
        <v>50</v>
      </c>
      <c r="BF21616" s="101" t="s">
        <v>58</v>
      </c>
      <c r="BK21616" s="98" t="s">
        <v>70</v>
      </c>
    </row>
    <row r="21617" spans="17:63" ht="29.25" customHeight="1" x14ac:dyDescent="0.2">
      <c r="Q21617" s="92" t="s">
        <v>50</v>
      </c>
      <c r="BF21617" s="101" t="s">
        <v>58</v>
      </c>
      <c r="BK21617" s="98" t="s">
        <v>70</v>
      </c>
    </row>
    <row r="21618" spans="17:63" ht="29.25" customHeight="1" x14ac:dyDescent="0.2">
      <c r="Q21618" s="92" t="s">
        <v>50</v>
      </c>
      <c r="BF21618" s="101" t="s">
        <v>58</v>
      </c>
      <c r="BK21618" s="98" t="s">
        <v>70</v>
      </c>
    </row>
    <row r="21619" spans="17:63" ht="29.25" customHeight="1" x14ac:dyDescent="0.2">
      <c r="Q21619" s="92" t="s">
        <v>50</v>
      </c>
      <c r="BF21619" s="101" t="s">
        <v>58</v>
      </c>
      <c r="BK21619" s="98" t="s">
        <v>70</v>
      </c>
    </row>
    <row r="21620" spans="17:63" ht="29.25" customHeight="1" x14ac:dyDescent="0.2">
      <c r="Q21620" s="92" t="s">
        <v>50</v>
      </c>
      <c r="BF21620" s="101" t="s">
        <v>58</v>
      </c>
      <c r="BK21620" s="98" t="s">
        <v>70</v>
      </c>
    </row>
    <row r="21621" spans="17:63" ht="29.25" customHeight="1" x14ac:dyDescent="0.2">
      <c r="Q21621" s="92" t="s">
        <v>50</v>
      </c>
      <c r="BF21621" s="101" t="s">
        <v>58</v>
      </c>
      <c r="BK21621" s="98" t="s">
        <v>70</v>
      </c>
    </row>
    <row r="21622" spans="17:63" ht="29.25" customHeight="1" x14ac:dyDescent="0.2">
      <c r="Q21622" s="92" t="s">
        <v>50</v>
      </c>
      <c r="BF21622" s="101" t="s">
        <v>58</v>
      </c>
      <c r="BK21622" s="98" t="s">
        <v>70</v>
      </c>
    </row>
    <row r="21623" spans="17:63" ht="29.25" customHeight="1" x14ac:dyDescent="0.2">
      <c r="Q21623" s="92" t="s">
        <v>50</v>
      </c>
      <c r="BF21623" s="101" t="s">
        <v>58</v>
      </c>
      <c r="BK21623" s="98" t="s">
        <v>70</v>
      </c>
    </row>
    <row r="21624" spans="17:63" ht="29.25" customHeight="1" x14ac:dyDescent="0.2">
      <c r="Q21624" s="92" t="s">
        <v>50</v>
      </c>
      <c r="BF21624" s="101" t="s">
        <v>58</v>
      </c>
      <c r="BK21624" s="98" t="s">
        <v>70</v>
      </c>
    </row>
    <row r="21625" spans="17:63" ht="29.25" customHeight="1" x14ac:dyDescent="0.2">
      <c r="Q21625" s="92" t="s">
        <v>50</v>
      </c>
      <c r="BF21625" s="101" t="s">
        <v>58</v>
      </c>
      <c r="BK21625" s="98" t="s">
        <v>70</v>
      </c>
    </row>
    <row r="21626" spans="17:63" ht="29.25" customHeight="1" x14ac:dyDescent="0.2">
      <c r="Q21626" s="92" t="s">
        <v>50</v>
      </c>
      <c r="BF21626" s="101" t="s">
        <v>58</v>
      </c>
      <c r="BK21626" s="98" t="s">
        <v>70</v>
      </c>
    </row>
    <row r="21627" spans="17:63" ht="29.25" customHeight="1" x14ac:dyDescent="0.2">
      <c r="Q21627" s="92" t="s">
        <v>50</v>
      </c>
      <c r="BF21627" s="101" t="s">
        <v>58</v>
      </c>
      <c r="BK21627" s="98" t="s">
        <v>70</v>
      </c>
    </row>
    <row r="21628" spans="17:63" ht="29.25" customHeight="1" x14ac:dyDescent="0.2">
      <c r="Q21628" s="92" t="s">
        <v>50</v>
      </c>
      <c r="BF21628" s="101" t="s">
        <v>58</v>
      </c>
      <c r="BK21628" s="98" t="s">
        <v>70</v>
      </c>
    </row>
    <row r="21629" spans="17:63" ht="29.25" customHeight="1" x14ac:dyDescent="0.2">
      <c r="Q21629" s="92" t="s">
        <v>50</v>
      </c>
      <c r="BF21629" s="101" t="s">
        <v>58</v>
      </c>
      <c r="BK21629" s="98" t="s">
        <v>70</v>
      </c>
    </row>
    <row r="21630" spans="17:63" ht="29.25" customHeight="1" x14ac:dyDescent="0.2">
      <c r="Q21630" s="92" t="s">
        <v>50</v>
      </c>
      <c r="BF21630" s="101" t="s">
        <v>58</v>
      </c>
      <c r="BK21630" s="98" t="s">
        <v>70</v>
      </c>
    </row>
    <row r="21631" spans="17:63" ht="29.25" customHeight="1" x14ac:dyDescent="0.2">
      <c r="Q21631" s="92" t="s">
        <v>50</v>
      </c>
      <c r="BF21631" s="101" t="s">
        <v>58</v>
      </c>
      <c r="BK21631" s="98" t="s">
        <v>70</v>
      </c>
    </row>
    <row r="21632" spans="17:63" ht="29.25" customHeight="1" x14ac:dyDescent="0.2">
      <c r="Q21632" s="92" t="s">
        <v>50</v>
      </c>
      <c r="BF21632" s="101" t="s">
        <v>58</v>
      </c>
      <c r="BK21632" s="98" t="s">
        <v>70</v>
      </c>
    </row>
    <row r="21633" spans="17:63" ht="29.25" customHeight="1" x14ac:dyDescent="0.2">
      <c r="Q21633" s="92" t="s">
        <v>50</v>
      </c>
      <c r="BF21633" s="101" t="s">
        <v>58</v>
      </c>
      <c r="BK21633" s="98" t="s">
        <v>70</v>
      </c>
    </row>
    <row r="21634" spans="17:63" ht="29.25" customHeight="1" x14ac:dyDescent="0.2">
      <c r="Q21634" s="92" t="s">
        <v>50</v>
      </c>
      <c r="BF21634" s="101" t="s">
        <v>58</v>
      </c>
      <c r="BK21634" s="98" t="s">
        <v>70</v>
      </c>
    </row>
    <row r="21635" spans="17:63" ht="29.25" customHeight="1" x14ac:dyDescent="0.2">
      <c r="Q21635" s="92" t="s">
        <v>50</v>
      </c>
      <c r="BF21635" s="101" t="s">
        <v>58</v>
      </c>
      <c r="BK21635" s="98" t="s">
        <v>70</v>
      </c>
    </row>
    <row r="21636" spans="17:63" ht="29.25" customHeight="1" x14ac:dyDescent="0.2">
      <c r="Q21636" s="92" t="s">
        <v>50</v>
      </c>
      <c r="BF21636" s="101" t="s">
        <v>58</v>
      </c>
      <c r="BK21636" s="98" t="s">
        <v>70</v>
      </c>
    </row>
    <row r="21637" spans="17:63" ht="29.25" customHeight="1" x14ac:dyDescent="0.2">
      <c r="Q21637" s="92" t="s">
        <v>50</v>
      </c>
      <c r="BF21637" s="101" t="s">
        <v>58</v>
      </c>
      <c r="BK21637" s="98" t="s">
        <v>70</v>
      </c>
    </row>
    <row r="21638" spans="17:63" ht="29.25" customHeight="1" x14ac:dyDescent="0.2">
      <c r="Q21638" s="92" t="s">
        <v>50</v>
      </c>
      <c r="BF21638" s="101" t="s">
        <v>58</v>
      </c>
      <c r="BK21638" s="98" t="s">
        <v>70</v>
      </c>
    </row>
    <row r="21639" spans="17:63" ht="29.25" customHeight="1" x14ac:dyDescent="0.2">
      <c r="Q21639" s="92" t="s">
        <v>50</v>
      </c>
      <c r="BF21639" s="101" t="s">
        <v>58</v>
      </c>
      <c r="BK21639" s="98" t="s">
        <v>70</v>
      </c>
    </row>
    <row r="21640" spans="17:63" ht="29.25" customHeight="1" x14ac:dyDescent="0.2">
      <c r="Q21640" s="92" t="s">
        <v>50</v>
      </c>
      <c r="BF21640" s="101" t="s">
        <v>58</v>
      </c>
      <c r="BK21640" s="98" t="s">
        <v>70</v>
      </c>
    </row>
    <row r="21641" spans="17:63" ht="29.25" customHeight="1" x14ac:dyDescent="0.2">
      <c r="Q21641" s="92" t="s">
        <v>50</v>
      </c>
      <c r="BF21641" s="101" t="s">
        <v>58</v>
      </c>
      <c r="BK21641" s="98" t="s">
        <v>70</v>
      </c>
    </row>
    <row r="21642" spans="17:63" ht="29.25" customHeight="1" x14ac:dyDescent="0.2">
      <c r="Q21642" s="92" t="s">
        <v>50</v>
      </c>
      <c r="BF21642" s="101" t="s">
        <v>58</v>
      </c>
      <c r="BK21642" s="98" t="s">
        <v>70</v>
      </c>
    </row>
    <row r="21643" spans="17:63" ht="29.25" customHeight="1" x14ac:dyDescent="0.2">
      <c r="Q21643" s="92" t="s">
        <v>50</v>
      </c>
      <c r="BF21643" s="101" t="s">
        <v>58</v>
      </c>
      <c r="BK21643" s="98" t="s">
        <v>70</v>
      </c>
    </row>
    <row r="21644" spans="17:63" ht="29.25" customHeight="1" x14ac:dyDescent="0.2">
      <c r="Q21644" s="92" t="s">
        <v>50</v>
      </c>
      <c r="BF21644" s="101" t="s">
        <v>58</v>
      </c>
      <c r="BK21644" s="98" t="s">
        <v>70</v>
      </c>
    </row>
    <row r="21645" spans="17:63" ht="29.25" customHeight="1" x14ac:dyDescent="0.2">
      <c r="Q21645" s="92" t="s">
        <v>50</v>
      </c>
      <c r="BF21645" s="101" t="s">
        <v>58</v>
      </c>
      <c r="BK21645" s="98" t="s">
        <v>70</v>
      </c>
    </row>
    <row r="21646" spans="17:63" ht="29.25" customHeight="1" x14ac:dyDescent="0.2">
      <c r="Q21646" s="92" t="s">
        <v>50</v>
      </c>
      <c r="BF21646" s="101" t="s">
        <v>58</v>
      </c>
      <c r="BK21646" s="98" t="s">
        <v>70</v>
      </c>
    </row>
    <row r="21647" spans="17:63" ht="29.25" customHeight="1" x14ac:dyDescent="0.2">
      <c r="Q21647" s="92" t="s">
        <v>50</v>
      </c>
      <c r="BF21647" s="101" t="s">
        <v>58</v>
      </c>
      <c r="BK21647" s="98" t="s">
        <v>70</v>
      </c>
    </row>
    <row r="21648" spans="17:63" ht="29.25" customHeight="1" x14ac:dyDescent="0.2">
      <c r="Q21648" s="92" t="s">
        <v>50</v>
      </c>
      <c r="BF21648" s="101" t="s">
        <v>58</v>
      </c>
      <c r="BK21648" s="98" t="s">
        <v>70</v>
      </c>
    </row>
    <row r="21649" spans="17:63" ht="29.25" customHeight="1" x14ac:dyDescent="0.2">
      <c r="Q21649" s="92" t="s">
        <v>50</v>
      </c>
      <c r="BF21649" s="101" t="s">
        <v>58</v>
      </c>
      <c r="BK21649" s="98" t="s">
        <v>70</v>
      </c>
    </row>
    <row r="21650" spans="17:63" ht="29.25" customHeight="1" x14ac:dyDescent="0.2">
      <c r="Q21650" s="92" t="s">
        <v>50</v>
      </c>
      <c r="BF21650" s="101" t="s">
        <v>58</v>
      </c>
      <c r="BK21650" s="98" t="s">
        <v>70</v>
      </c>
    </row>
    <row r="21651" spans="17:63" ht="29.25" customHeight="1" x14ac:dyDescent="0.2">
      <c r="Q21651" s="92" t="s">
        <v>50</v>
      </c>
      <c r="BF21651" s="101" t="s">
        <v>58</v>
      </c>
      <c r="BK21651" s="98" t="s">
        <v>70</v>
      </c>
    </row>
    <row r="21652" spans="17:63" ht="29.25" customHeight="1" x14ac:dyDescent="0.2">
      <c r="Q21652" s="92" t="s">
        <v>50</v>
      </c>
      <c r="BF21652" s="101" t="s">
        <v>58</v>
      </c>
      <c r="BK21652" s="98" t="s">
        <v>70</v>
      </c>
    </row>
    <row r="21653" spans="17:63" ht="29.25" customHeight="1" x14ac:dyDescent="0.2">
      <c r="Q21653" s="92" t="s">
        <v>50</v>
      </c>
      <c r="BF21653" s="101" t="s">
        <v>58</v>
      </c>
      <c r="BK21653" s="98" t="s">
        <v>70</v>
      </c>
    </row>
    <row r="21654" spans="17:63" ht="29.25" customHeight="1" x14ac:dyDescent="0.2">
      <c r="Q21654" s="92" t="s">
        <v>50</v>
      </c>
      <c r="BF21654" s="101" t="s">
        <v>58</v>
      </c>
      <c r="BK21654" s="98" t="s">
        <v>70</v>
      </c>
    </row>
    <row r="21655" spans="17:63" ht="29.25" customHeight="1" x14ac:dyDescent="0.2">
      <c r="Q21655" s="92" t="s">
        <v>50</v>
      </c>
      <c r="BF21655" s="101" t="s">
        <v>58</v>
      </c>
      <c r="BK21655" s="98" t="s">
        <v>70</v>
      </c>
    </row>
    <row r="21656" spans="17:63" ht="29.25" customHeight="1" x14ac:dyDescent="0.2">
      <c r="Q21656" s="92" t="s">
        <v>50</v>
      </c>
      <c r="BF21656" s="101" t="s">
        <v>58</v>
      </c>
      <c r="BK21656" s="98" t="s">
        <v>70</v>
      </c>
    </row>
    <row r="21657" spans="17:63" ht="29.25" customHeight="1" x14ac:dyDescent="0.2">
      <c r="Q21657" s="92" t="s">
        <v>50</v>
      </c>
      <c r="BF21657" s="101" t="s">
        <v>58</v>
      </c>
      <c r="BK21657" s="98" t="s">
        <v>70</v>
      </c>
    </row>
    <row r="21658" spans="17:63" ht="29.25" customHeight="1" x14ac:dyDescent="0.2">
      <c r="Q21658" s="92" t="s">
        <v>50</v>
      </c>
      <c r="BF21658" s="101" t="s">
        <v>58</v>
      </c>
      <c r="BK21658" s="98" t="s">
        <v>70</v>
      </c>
    </row>
    <row r="21659" spans="17:63" ht="29.25" customHeight="1" x14ac:dyDescent="0.2">
      <c r="Q21659" s="92" t="s">
        <v>50</v>
      </c>
      <c r="BF21659" s="101" t="s">
        <v>58</v>
      </c>
      <c r="BK21659" s="98" t="s">
        <v>70</v>
      </c>
    </row>
    <row r="21660" spans="17:63" ht="29.25" customHeight="1" x14ac:dyDescent="0.2">
      <c r="Q21660" s="92" t="s">
        <v>50</v>
      </c>
      <c r="BF21660" s="101" t="s">
        <v>58</v>
      </c>
      <c r="BK21660" s="98" t="s">
        <v>70</v>
      </c>
    </row>
    <row r="21661" spans="17:63" ht="29.25" customHeight="1" x14ac:dyDescent="0.2">
      <c r="Q21661" s="92" t="s">
        <v>50</v>
      </c>
      <c r="BF21661" s="101" t="s">
        <v>58</v>
      </c>
      <c r="BK21661" s="98" t="s">
        <v>70</v>
      </c>
    </row>
    <row r="21662" spans="17:63" ht="29.25" customHeight="1" x14ac:dyDescent="0.2">
      <c r="Q21662" s="92" t="s">
        <v>50</v>
      </c>
      <c r="BF21662" s="101" t="s">
        <v>58</v>
      </c>
      <c r="BK21662" s="98" t="s">
        <v>70</v>
      </c>
    </row>
    <row r="21663" spans="17:63" ht="29.25" customHeight="1" x14ac:dyDescent="0.2">
      <c r="Q21663" s="92" t="s">
        <v>50</v>
      </c>
      <c r="BF21663" s="101" t="s">
        <v>58</v>
      </c>
      <c r="BK21663" s="98" t="s">
        <v>70</v>
      </c>
    </row>
    <row r="21664" spans="17:63" ht="29.25" customHeight="1" x14ac:dyDescent="0.2">
      <c r="Q21664" s="92" t="s">
        <v>50</v>
      </c>
      <c r="BF21664" s="101" t="s">
        <v>58</v>
      </c>
      <c r="BK21664" s="98" t="s">
        <v>70</v>
      </c>
    </row>
    <row r="21665" spans="17:63" ht="29.25" customHeight="1" x14ac:dyDescent="0.2">
      <c r="Q21665" s="92" t="s">
        <v>50</v>
      </c>
      <c r="BF21665" s="101" t="s">
        <v>58</v>
      </c>
      <c r="BK21665" s="98" t="s">
        <v>70</v>
      </c>
    </row>
    <row r="21666" spans="17:63" ht="29.25" customHeight="1" x14ac:dyDescent="0.2">
      <c r="Q21666" s="92" t="s">
        <v>50</v>
      </c>
      <c r="BF21666" s="101" t="s">
        <v>58</v>
      </c>
      <c r="BK21666" s="98" t="s">
        <v>70</v>
      </c>
    </row>
    <row r="21667" spans="17:63" ht="29.25" customHeight="1" x14ac:dyDescent="0.2">
      <c r="Q21667" s="92" t="s">
        <v>50</v>
      </c>
      <c r="BF21667" s="101" t="s">
        <v>58</v>
      </c>
      <c r="BK21667" s="98" t="s">
        <v>70</v>
      </c>
    </row>
    <row r="21668" spans="17:63" ht="29.25" customHeight="1" x14ac:dyDescent="0.2">
      <c r="Q21668" s="92" t="s">
        <v>50</v>
      </c>
      <c r="BF21668" s="101" t="s">
        <v>58</v>
      </c>
      <c r="BK21668" s="98" t="s">
        <v>70</v>
      </c>
    </row>
    <row r="21669" spans="17:63" ht="29.25" customHeight="1" x14ac:dyDescent="0.2">
      <c r="Q21669" s="92" t="s">
        <v>50</v>
      </c>
      <c r="BF21669" s="101" t="s">
        <v>58</v>
      </c>
      <c r="BK21669" s="98" t="s">
        <v>70</v>
      </c>
    </row>
    <row r="21670" spans="17:63" ht="29.25" customHeight="1" x14ac:dyDescent="0.2">
      <c r="Q21670" s="92" t="s">
        <v>50</v>
      </c>
      <c r="BF21670" s="101" t="s">
        <v>58</v>
      </c>
      <c r="BK21670" s="98" t="s">
        <v>70</v>
      </c>
    </row>
    <row r="21671" spans="17:63" ht="29.25" customHeight="1" x14ac:dyDescent="0.2">
      <c r="Q21671" s="92" t="s">
        <v>50</v>
      </c>
      <c r="BF21671" s="101" t="s">
        <v>58</v>
      </c>
      <c r="BK21671" s="98" t="s">
        <v>70</v>
      </c>
    </row>
    <row r="21672" spans="17:63" ht="29.25" customHeight="1" x14ac:dyDescent="0.2">
      <c r="Q21672" s="92" t="s">
        <v>50</v>
      </c>
      <c r="BF21672" s="101" t="s">
        <v>58</v>
      </c>
      <c r="BK21672" s="98" t="s">
        <v>70</v>
      </c>
    </row>
    <row r="21673" spans="17:63" ht="29.25" customHeight="1" x14ac:dyDescent="0.2">
      <c r="Q21673" s="92" t="s">
        <v>50</v>
      </c>
      <c r="BF21673" s="101" t="s">
        <v>58</v>
      </c>
      <c r="BK21673" s="98" t="s">
        <v>70</v>
      </c>
    </row>
    <row r="21674" spans="17:63" ht="29.25" customHeight="1" x14ac:dyDescent="0.2">
      <c r="Q21674" s="92" t="s">
        <v>50</v>
      </c>
      <c r="BF21674" s="101" t="s">
        <v>58</v>
      </c>
      <c r="BK21674" s="98" t="s">
        <v>70</v>
      </c>
    </row>
    <row r="21675" spans="17:63" ht="29.25" customHeight="1" x14ac:dyDescent="0.2">
      <c r="Q21675" s="92" t="s">
        <v>50</v>
      </c>
      <c r="BF21675" s="101" t="s">
        <v>58</v>
      </c>
      <c r="BK21675" s="98" t="s">
        <v>70</v>
      </c>
    </row>
    <row r="21676" spans="17:63" ht="29.25" customHeight="1" x14ac:dyDescent="0.2">
      <c r="Q21676" s="92" t="s">
        <v>50</v>
      </c>
      <c r="BF21676" s="101" t="s">
        <v>58</v>
      </c>
      <c r="BK21676" s="98" t="s">
        <v>70</v>
      </c>
    </row>
    <row r="21677" spans="17:63" ht="29.25" customHeight="1" x14ac:dyDescent="0.2">
      <c r="Q21677" s="92" t="s">
        <v>50</v>
      </c>
      <c r="BF21677" s="101" t="s">
        <v>58</v>
      </c>
      <c r="BK21677" s="98" t="s">
        <v>70</v>
      </c>
    </row>
    <row r="21678" spans="17:63" ht="29.25" customHeight="1" x14ac:dyDescent="0.2">
      <c r="Q21678" s="92" t="s">
        <v>50</v>
      </c>
      <c r="BF21678" s="101" t="s">
        <v>58</v>
      </c>
      <c r="BK21678" s="98" t="s">
        <v>70</v>
      </c>
    </row>
    <row r="21679" spans="17:63" ht="29.25" customHeight="1" x14ac:dyDescent="0.2">
      <c r="Q21679" s="92" t="s">
        <v>50</v>
      </c>
      <c r="BF21679" s="101" t="s">
        <v>58</v>
      </c>
      <c r="BK21679" s="98" t="s">
        <v>70</v>
      </c>
    </row>
    <row r="21680" spans="17:63" ht="29.25" customHeight="1" x14ac:dyDescent="0.2">
      <c r="Q21680" s="92" t="s">
        <v>50</v>
      </c>
      <c r="BF21680" s="101" t="s">
        <v>58</v>
      </c>
      <c r="BK21680" s="98" t="s">
        <v>70</v>
      </c>
    </row>
    <row r="21681" spans="17:63" ht="29.25" customHeight="1" x14ac:dyDescent="0.2">
      <c r="Q21681" s="92" t="s">
        <v>50</v>
      </c>
      <c r="BF21681" s="101" t="s">
        <v>58</v>
      </c>
      <c r="BK21681" s="98" t="s">
        <v>70</v>
      </c>
    </row>
    <row r="21682" spans="17:63" ht="29.25" customHeight="1" x14ac:dyDescent="0.2">
      <c r="Q21682" s="92" t="s">
        <v>50</v>
      </c>
      <c r="BF21682" s="101" t="s">
        <v>58</v>
      </c>
      <c r="BK21682" s="98" t="s">
        <v>70</v>
      </c>
    </row>
    <row r="21683" spans="17:63" ht="29.25" customHeight="1" x14ac:dyDescent="0.2">
      <c r="Q21683" s="92" t="s">
        <v>50</v>
      </c>
      <c r="BF21683" s="101" t="s">
        <v>58</v>
      </c>
      <c r="BK21683" s="98" t="s">
        <v>70</v>
      </c>
    </row>
    <row r="21684" spans="17:63" ht="29.25" customHeight="1" x14ac:dyDescent="0.2">
      <c r="Q21684" s="92" t="s">
        <v>50</v>
      </c>
      <c r="BF21684" s="101" t="s">
        <v>58</v>
      </c>
      <c r="BK21684" s="98" t="s">
        <v>70</v>
      </c>
    </row>
    <row r="21685" spans="17:63" ht="29.25" customHeight="1" x14ac:dyDescent="0.2">
      <c r="Q21685" s="92" t="s">
        <v>50</v>
      </c>
      <c r="BF21685" s="101" t="s">
        <v>58</v>
      </c>
      <c r="BK21685" s="98" t="s">
        <v>70</v>
      </c>
    </row>
    <row r="21686" spans="17:63" ht="29.25" customHeight="1" x14ac:dyDescent="0.2">
      <c r="Q21686" s="92" t="s">
        <v>50</v>
      </c>
      <c r="BF21686" s="101" t="s">
        <v>58</v>
      </c>
      <c r="BK21686" s="98" t="s">
        <v>70</v>
      </c>
    </row>
    <row r="21687" spans="17:63" ht="29.25" customHeight="1" x14ac:dyDescent="0.2">
      <c r="Q21687" s="92" t="s">
        <v>50</v>
      </c>
      <c r="BF21687" s="101" t="s">
        <v>58</v>
      </c>
      <c r="BK21687" s="98" t="s">
        <v>70</v>
      </c>
    </row>
    <row r="21688" spans="17:63" ht="29.25" customHeight="1" x14ac:dyDescent="0.2">
      <c r="Q21688" s="92" t="s">
        <v>50</v>
      </c>
      <c r="BF21688" s="101" t="s">
        <v>58</v>
      </c>
      <c r="BK21688" s="98" t="s">
        <v>70</v>
      </c>
    </row>
    <row r="21689" spans="17:63" ht="29.25" customHeight="1" x14ac:dyDescent="0.2">
      <c r="Q21689" s="92" t="s">
        <v>50</v>
      </c>
      <c r="BF21689" s="101" t="s">
        <v>58</v>
      </c>
      <c r="BK21689" s="98" t="s">
        <v>70</v>
      </c>
    </row>
    <row r="21690" spans="17:63" ht="29.25" customHeight="1" x14ac:dyDescent="0.2">
      <c r="Q21690" s="92" t="s">
        <v>50</v>
      </c>
      <c r="BF21690" s="101" t="s">
        <v>58</v>
      </c>
      <c r="BK21690" s="98" t="s">
        <v>70</v>
      </c>
    </row>
    <row r="21691" spans="17:63" ht="29.25" customHeight="1" x14ac:dyDescent="0.2">
      <c r="Q21691" s="92" t="s">
        <v>50</v>
      </c>
      <c r="BF21691" s="101" t="s">
        <v>58</v>
      </c>
      <c r="BK21691" s="98" t="s">
        <v>70</v>
      </c>
    </row>
    <row r="21692" spans="17:63" ht="29.25" customHeight="1" x14ac:dyDescent="0.2">
      <c r="Q21692" s="92" t="s">
        <v>50</v>
      </c>
      <c r="BF21692" s="101" t="s">
        <v>58</v>
      </c>
      <c r="BK21692" s="98" t="s">
        <v>70</v>
      </c>
    </row>
    <row r="21693" spans="17:63" ht="29.25" customHeight="1" x14ac:dyDescent="0.2">
      <c r="Q21693" s="92" t="s">
        <v>50</v>
      </c>
      <c r="BF21693" s="101" t="s">
        <v>58</v>
      </c>
      <c r="BK21693" s="98" t="s">
        <v>70</v>
      </c>
    </row>
    <row r="21694" spans="17:63" ht="29.25" customHeight="1" x14ac:dyDescent="0.2">
      <c r="Q21694" s="92" t="s">
        <v>50</v>
      </c>
      <c r="BF21694" s="101" t="s">
        <v>58</v>
      </c>
      <c r="BK21694" s="98" t="s">
        <v>70</v>
      </c>
    </row>
    <row r="21695" spans="17:63" ht="29.25" customHeight="1" x14ac:dyDescent="0.2">
      <c r="Q21695" s="92" t="s">
        <v>50</v>
      </c>
      <c r="BF21695" s="101" t="s">
        <v>58</v>
      </c>
      <c r="BK21695" s="98" t="s">
        <v>70</v>
      </c>
    </row>
    <row r="21696" spans="17:63" ht="29.25" customHeight="1" x14ac:dyDescent="0.2">
      <c r="Q21696" s="92" t="s">
        <v>50</v>
      </c>
      <c r="BF21696" s="101" t="s">
        <v>58</v>
      </c>
      <c r="BK21696" s="98" t="s">
        <v>70</v>
      </c>
    </row>
    <row r="21697" spans="17:63" ht="29.25" customHeight="1" x14ac:dyDescent="0.2">
      <c r="Q21697" s="92" t="s">
        <v>50</v>
      </c>
      <c r="BF21697" s="101" t="s">
        <v>58</v>
      </c>
      <c r="BK21697" s="98" t="s">
        <v>70</v>
      </c>
    </row>
    <row r="21698" spans="17:63" ht="29.25" customHeight="1" x14ac:dyDescent="0.2">
      <c r="Q21698" s="92" t="s">
        <v>50</v>
      </c>
      <c r="BF21698" s="101" t="s">
        <v>58</v>
      </c>
      <c r="BK21698" s="98" t="s">
        <v>70</v>
      </c>
    </row>
    <row r="21699" spans="17:63" ht="29.25" customHeight="1" x14ac:dyDescent="0.2">
      <c r="Q21699" s="92" t="s">
        <v>50</v>
      </c>
      <c r="BF21699" s="101" t="s">
        <v>58</v>
      </c>
      <c r="BK21699" s="98" t="s">
        <v>70</v>
      </c>
    </row>
    <row r="21700" spans="17:63" ht="29.25" customHeight="1" x14ac:dyDescent="0.2">
      <c r="Q21700" s="92" t="s">
        <v>50</v>
      </c>
      <c r="BF21700" s="101" t="s">
        <v>58</v>
      </c>
      <c r="BK21700" s="98" t="s">
        <v>70</v>
      </c>
    </row>
    <row r="21701" spans="17:63" ht="29.25" customHeight="1" x14ac:dyDescent="0.2">
      <c r="Q21701" s="92" t="s">
        <v>50</v>
      </c>
      <c r="BF21701" s="101" t="s">
        <v>58</v>
      </c>
      <c r="BK21701" s="98" t="s">
        <v>70</v>
      </c>
    </row>
    <row r="21702" spans="17:63" ht="29.25" customHeight="1" x14ac:dyDescent="0.2">
      <c r="Q21702" s="92" t="s">
        <v>50</v>
      </c>
      <c r="BF21702" s="101" t="s">
        <v>58</v>
      </c>
      <c r="BK21702" s="98" t="s">
        <v>70</v>
      </c>
    </row>
    <row r="21703" spans="17:63" ht="29.25" customHeight="1" x14ac:dyDescent="0.2">
      <c r="Q21703" s="92" t="s">
        <v>50</v>
      </c>
      <c r="BF21703" s="101" t="s">
        <v>58</v>
      </c>
      <c r="BK21703" s="98" t="s">
        <v>70</v>
      </c>
    </row>
    <row r="21704" spans="17:63" ht="29.25" customHeight="1" x14ac:dyDescent="0.2">
      <c r="Q21704" s="92" t="s">
        <v>50</v>
      </c>
      <c r="BF21704" s="101" t="s">
        <v>58</v>
      </c>
      <c r="BK21704" s="98" t="s">
        <v>70</v>
      </c>
    </row>
    <row r="21705" spans="17:63" ht="29.25" customHeight="1" x14ac:dyDescent="0.2">
      <c r="Q21705" s="92" t="s">
        <v>50</v>
      </c>
      <c r="BF21705" s="101" t="s">
        <v>58</v>
      </c>
      <c r="BK21705" s="98" t="s">
        <v>70</v>
      </c>
    </row>
    <row r="21706" spans="17:63" ht="29.25" customHeight="1" x14ac:dyDescent="0.2">
      <c r="Q21706" s="92" t="s">
        <v>50</v>
      </c>
      <c r="BF21706" s="101" t="s">
        <v>58</v>
      </c>
      <c r="BK21706" s="98" t="s">
        <v>70</v>
      </c>
    </row>
    <row r="21707" spans="17:63" ht="29.25" customHeight="1" x14ac:dyDescent="0.2">
      <c r="Q21707" s="92" t="s">
        <v>50</v>
      </c>
      <c r="BF21707" s="101" t="s">
        <v>58</v>
      </c>
      <c r="BK21707" s="98" t="s">
        <v>70</v>
      </c>
    </row>
    <row r="21708" spans="17:63" ht="29.25" customHeight="1" x14ac:dyDescent="0.2">
      <c r="Q21708" s="92" t="s">
        <v>50</v>
      </c>
      <c r="BF21708" s="101" t="s">
        <v>58</v>
      </c>
      <c r="BK21708" s="98" t="s">
        <v>70</v>
      </c>
    </row>
    <row r="21709" spans="17:63" ht="29.25" customHeight="1" x14ac:dyDescent="0.2">
      <c r="Q21709" s="92" t="s">
        <v>50</v>
      </c>
      <c r="BF21709" s="101" t="s">
        <v>58</v>
      </c>
      <c r="BK21709" s="98" t="s">
        <v>70</v>
      </c>
    </row>
    <row r="21710" spans="17:63" ht="29.25" customHeight="1" x14ac:dyDescent="0.2">
      <c r="Q21710" s="92" t="s">
        <v>50</v>
      </c>
      <c r="BF21710" s="101" t="s">
        <v>58</v>
      </c>
      <c r="BK21710" s="98" t="s">
        <v>70</v>
      </c>
    </row>
    <row r="21711" spans="17:63" ht="29.25" customHeight="1" x14ac:dyDescent="0.2">
      <c r="Q21711" s="92" t="s">
        <v>50</v>
      </c>
      <c r="BF21711" s="101" t="s">
        <v>58</v>
      </c>
      <c r="BK21711" s="98" t="s">
        <v>70</v>
      </c>
    </row>
    <row r="21712" spans="17:63" ht="29.25" customHeight="1" x14ac:dyDescent="0.2">
      <c r="Q21712" s="92" t="s">
        <v>50</v>
      </c>
      <c r="BF21712" s="101" t="s">
        <v>58</v>
      </c>
      <c r="BK21712" s="98" t="s">
        <v>70</v>
      </c>
    </row>
    <row r="21713" spans="17:63" ht="29.25" customHeight="1" x14ac:dyDescent="0.2">
      <c r="Q21713" s="92" t="s">
        <v>50</v>
      </c>
      <c r="BF21713" s="101" t="s">
        <v>58</v>
      </c>
      <c r="BK21713" s="98" t="s">
        <v>70</v>
      </c>
    </row>
    <row r="21714" spans="17:63" ht="29.25" customHeight="1" x14ac:dyDescent="0.2">
      <c r="Q21714" s="92" t="s">
        <v>50</v>
      </c>
      <c r="BF21714" s="101" t="s">
        <v>58</v>
      </c>
      <c r="BK21714" s="98" t="s">
        <v>70</v>
      </c>
    </row>
    <row r="21715" spans="17:63" ht="29.25" customHeight="1" x14ac:dyDescent="0.2">
      <c r="Q21715" s="92" t="s">
        <v>50</v>
      </c>
      <c r="BF21715" s="101" t="s">
        <v>58</v>
      </c>
      <c r="BK21715" s="98" t="s">
        <v>70</v>
      </c>
    </row>
    <row r="21716" spans="17:63" ht="29.25" customHeight="1" x14ac:dyDescent="0.2">
      <c r="Q21716" s="92" t="s">
        <v>50</v>
      </c>
      <c r="BF21716" s="101" t="s">
        <v>58</v>
      </c>
      <c r="BK21716" s="98" t="s">
        <v>70</v>
      </c>
    </row>
    <row r="21717" spans="17:63" ht="29.25" customHeight="1" x14ac:dyDescent="0.2">
      <c r="Q21717" s="92" t="s">
        <v>50</v>
      </c>
      <c r="BF21717" s="101" t="s">
        <v>58</v>
      </c>
      <c r="BK21717" s="98" t="s">
        <v>70</v>
      </c>
    </row>
    <row r="21718" spans="17:63" ht="29.25" customHeight="1" x14ac:dyDescent="0.2">
      <c r="Q21718" s="92" t="s">
        <v>50</v>
      </c>
      <c r="BF21718" s="101" t="s">
        <v>58</v>
      </c>
      <c r="BK21718" s="98" t="s">
        <v>70</v>
      </c>
    </row>
    <row r="21719" spans="17:63" ht="29.25" customHeight="1" x14ac:dyDescent="0.2">
      <c r="Q21719" s="92" t="s">
        <v>50</v>
      </c>
      <c r="BF21719" s="101" t="s">
        <v>58</v>
      </c>
      <c r="BK21719" s="98" t="s">
        <v>70</v>
      </c>
    </row>
    <row r="21720" spans="17:63" ht="29.25" customHeight="1" x14ac:dyDescent="0.2">
      <c r="Q21720" s="92" t="s">
        <v>50</v>
      </c>
      <c r="BF21720" s="101" t="s">
        <v>58</v>
      </c>
      <c r="BK21720" s="98" t="s">
        <v>70</v>
      </c>
    </row>
    <row r="21721" spans="17:63" ht="29.25" customHeight="1" x14ac:dyDescent="0.2">
      <c r="Q21721" s="92" t="s">
        <v>50</v>
      </c>
      <c r="BF21721" s="101" t="s">
        <v>58</v>
      </c>
      <c r="BK21721" s="98" t="s">
        <v>70</v>
      </c>
    </row>
    <row r="21722" spans="17:63" ht="29.25" customHeight="1" x14ac:dyDescent="0.2">
      <c r="Q21722" s="92" t="s">
        <v>50</v>
      </c>
      <c r="BF21722" s="101" t="s">
        <v>58</v>
      </c>
      <c r="BK21722" s="98" t="s">
        <v>70</v>
      </c>
    </row>
    <row r="21723" spans="17:63" ht="29.25" customHeight="1" x14ac:dyDescent="0.2">
      <c r="Q21723" s="92" t="s">
        <v>50</v>
      </c>
      <c r="BF21723" s="101" t="s">
        <v>58</v>
      </c>
      <c r="BK21723" s="98" t="s">
        <v>70</v>
      </c>
    </row>
    <row r="21724" spans="17:63" ht="29.25" customHeight="1" x14ac:dyDescent="0.2">
      <c r="Q21724" s="92" t="s">
        <v>50</v>
      </c>
      <c r="BF21724" s="101" t="s">
        <v>58</v>
      </c>
      <c r="BK21724" s="98" t="s">
        <v>70</v>
      </c>
    </row>
    <row r="21725" spans="17:63" ht="29.25" customHeight="1" x14ac:dyDescent="0.2">
      <c r="Q21725" s="92" t="s">
        <v>50</v>
      </c>
      <c r="BF21725" s="101" t="s">
        <v>58</v>
      </c>
      <c r="BK21725" s="98" t="s">
        <v>70</v>
      </c>
    </row>
    <row r="21726" spans="17:63" ht="29.25" customHeight="1" x14ac:dyDescent="0.2">
      <c r="Q21726" s="92" t="s">
        <v>50</v>
      </c>
      <c r="BF21726" s="101" t="s">
        <v>58</v>
      </c>
      <c r="BK21726" s="98" t="s">
        <v>70</v>
      </c>
    </row>
    <row r="21727" spans="17:63" ht="29.25" customHeight="1" x14ac:dyDescent="0.2">
      <c r="Q21727" s="92" t="s">
        <v>50</v>
      </c>
      <c r="BF21727" s="101" t="s">
        <v>58</v>
      </c>
      <c r="BK21727" s="98" t="s">
        <v>70</v>
      </c>
    </row>
    <row r="21728" spans="17:63" ht="29.25" customHeight="1" x14ac:dyDescent="0.2">
      <c r="Q21728" s="92" t="s">
        <v>50</v>
      </c>
      <c r="BF21728" s="101" t="s">
        <v>58</v>
      </c>
      <c r="BK21728" s="98" t="s">
        <v>70</v>
      </c>
    </row>
    <row r="21729" spans="17:63" ht="29.25" customHeight="1" x14ac:dyDescent="0.2">
      <c r="Q21729" s="92" t="s">
        <v>50</v>
      </c>
      <c r="BF21729" s="101" t="s">
        <v>58</v>
      </c>
      <c r="BK21729" s="98" t="s">
        <v>70</v>
      </c>
    </row>
    <row r="21730" spans="17:63" ht="29.25" customHeight="1" x14ac:dyDescent="0.2">
      <c r="Q21730" s="92" t="s">
        <v>50</v>
      </c>
      <c r="BF21730" s="101" t="s">
        <v>58</v>
      </c>
      <c r="BK21730" s="98" t="s">
        <v>70</v>
      </c>
    </row>
    <row r="21731" spans="17:63" ht="29.25" customHeight="1" x14ac:dyDescent="0.2">
      <c r="Q21731" s="92" t="s">
        <v>50</v>
      </c>
      <c r="BF21731" s="101" t="s">
        <v>58</v>
      </c>
      <c r="BK21731" s="98" t="s">
        <v>70</v>
      </c>
    </row>
    <row r="21732" spans="17:63" ht="29.25" customHeight="1" x14ac:dyDescent="0.2">
      <c r="Q21732" s="92" t="s">
        <v>50</v>
      </c>
      <c r="BF21732" s="101" t="s">
        <v>58</v>
      </c>
      <c r="BK21732" s="98" t="s">
        <v>70</v>
      </c>
    </row>
    <row r="21733" spans="17:63" ht="29.25" customHeight="1" x14ac:dyDescent="0.2">
      <c r="Q21733" s="92" t="s">
        <v>50</v>
      </c>
      <c r="BF21733" s="101" t="s">
        <v>58</v>
      </c>
      <c r="BK21733" s="98" t="s">
        <v>70</v>
      </c>
    </row>
    <row r="21734" spans="17:63" ht="29.25" customHeight="1" x14ac:dyDescent="0.2">
      <c r="Q21734" s="92" t="s">
        <v>50</v>
      </c>
      <c r="BF21734" s="101" t="s">
        <v>58</v>
      </c>
      <c r="BK21734" s="98" t="s">
        <v>70</v>
      </c>
    </row>
    <row r="21735" spans="17:63" ht="29.25" customHeight="1" x14ac:dyDescent="0.2">
      <c r="Q21735" s="92" t="s">
        <v>50</v>
      </c>
      <c r="BF21735" s="101" t="s">
        <v>58</v>
      </c>
      <c r="BK21735" s="98" t="s">
        <v>70</v>
      </c>
    </row>
    <row r="21736" spans="17:63" ht="29.25" customHeight="1" x14ac:dyDescent="0.2">
      <c r="Q21736" s="92" t="s">
        <v>50</v>
      </c>
      <c r="BF21736" s="101" t="s">
        <v>58</v>
      </c>
      <c r="BK21736" s="98" t="s">
        <v>70</v>
      </c>
    </row>
    <row r="21737" spans="17:63" ht="29.25" customHeight="1" x14ac:dyDescent="0.2">
      <c r="Q21737" s="92" t="s">
        <v>50</v>
      </c>
      <c r="BF21737" s="101" t="s">
        <v>58</v>
      </c>
      <c r="BK21737" s="98" t="s">
        <v>70</v>
      </c>
    </row>
    <row r="21738" spans="17:63" ht="29.25" customHeight="1" x14ac:dyDescent="0.2">
      <c r="Q21738" s="92" t="s">
        <v>50</v>
      </c>
      <c r="BF21738" s="101" t="s">
        <v>58</v>
      </c>
      <c r="BK21738" s="98" t="s">
        <v>70</v>
      </c>
    </row>
    <row r="21739" spans="17:63" ht="29.25" customHeight="1" x14ac:dyDescent="0.2">
      <c r="Q21739" s="92" t="s">
        <v>50</v>
      </c>
      <c r="BF21739" s="101" t="s">
        <v>58</v>
      </c>
      <c r="BK21739" s="98" t="s">
        <v>70</v>
      </c>
    </row>
    <row r="21740" spans="17:63" ht="29.25" customHeight="1" x14ac:dyDescent="0.2">
      <c r="Q21740" s="92" t="s">
        <v>50</v>
      </c>
      <c r="BF21740" s="101" t="s">
        <v>58</v>
      </c>
      <c r="BK21740" s="98" t="s">
        <v>70</v>
      </c>
    </row>
    <row r="21741" spans="17:63" ht="29.25" customHeight="1" x14ac:dyDescent="0.2">
      <c r="Q21741" s="92" t="s">
        <v>50</v>
      </c>
      <c r="BF21741" s="101" t="s">
        <v>58</v>
      </c>
      <c r="BK21741" s="98" t="s">
        <v>70</v>
      </c>
    </row>
    <row r="21742" spans="17:63" ht="29.25" customHeight="1" x14ac:dyDescent="0.2">
      <c r="Q21742" s="92" t="s">
        <v>50</v>
      </c>
      <c r="BF21742" s="101" t="s">
        <v>58</v>
      </c>
      <c r="BK21742" s="98" t="s">
        <v>70</v>
      </c>
    </row>
    <row r="21743" spans="17:63" ht="29.25" customHeight="1" x14ac:dyDescent="0.2">
      <c r="Q21743" s="92" t="s">
        <v>50</v>
      </c>
      <c r="BF21743" s="101" t="s">
        <v>58</v>
      </c>
      <c r="BK21743" s="98" t="s">
        <v>70</v>
      </c>
    </row>
    <row r="21744" spans="17:63" ht="29.25" customHeight="1" x14ac:dyDescent="0.2">
      <c r="Q21744" s="92" t="s">
        <v>50</v>
      </c>
      <c r="BF21744" s="101" t="s">
        <v>58</v>
      </c>
      <c r="BK21744" s="98" t="s">
        <v>70</v>
      </c>
    </row>
    <row r="21745" spans="17:63" ht="29.25" customHeight="1" x14ac:dyDescent="0.2">
      <c r="Q21745" s="92" t="s">
        <v>50</v>
      </c>
      <c r="BF21745" s="101" t="s">
        <v>58</v>
      </c>
      <c r="BK21745" s="98" t="s">
        <v>70</v>
      </c>
    </row>
    <row r="21746" spans="17:63" ht="29.25" customHeight="1" x14ac:dyDescent="0.2">
      <c r="Q21746" s="92" t="s">
        <v>50</v>
      </c>
      <c r="BF21746" s="101" t="s">
        <v>58</v>
      </c>
      <c r="BK21746" s="98" t="s">
        <v>70</v>
      </c>
    </row>
    <row r="21747" spans="17:63" ht="29.25" customHeight="1" x14ac:dyDescent="0.2">
      <c r="Q21747" s="92" t="s">
        <v>50</v>
      </c>
      <c r="BF21747" s="101" t="s">
        <v>58</v>
      </c>
      <c r="BK21747" s="98" t="s">
        <v>70</v>
      </c>
    </row>
    <row r="21748" spans="17:63" ht="29.25" customHeight="1" x14ac:dyDescent="0.2">
      <c r="Q21748" s="92" t="s">
        <v>50</v>
      </c>
      <c r="BF21748" s="101" t="s">
        <v>58</v>
      </c>
      <c r="BK21748" s="98" t="s">
        <v>70</v>
      </c>
    </row>
    <row r="21749" spans="17:63" ht="29.25" customHeight="1" x14ac:dyDescent="0.2">
      <c r="Q21749" s="92" t="s">
        <v>50</v>
      </c>
      <c r="BF21749" s="101" t="s">
        <v>58</v>
      </c>
      <c r="BK21749" s="98" t="s">
        <v>70</v>
      </c>
    </row>
    <row r="21750" spans="17:63" ht="29.25" customHeight="1" x14ac:dyDescent="0.2">
      <c r="Q21750" s="92" t="s">
        <v>50</v>
      </c>
      <c r="BF21750" s="101" t="s">
        <v>58</v>
      </c>
      <c r="BK21750" s="98" t="s">
        <v>70</v>
      </c>
    </row>
    <row r="21751" spans="17:63" ht="29.25" customHeight="1" x14ac:dyDescent="0.2">
      <c r="Q21751" s="92" t="s">
        <v>50</v>
      </c>
      <c r="BF21751" s="101" t="s">
        <v>58</v>
      </c>
      <c r="BK21751" s="98" t="s">
        <v>70</v>
      </c>
    </row>
    <row r="21752" spans="17:63" ht="29.25" customHeight="1" x14ac:dyDescent="0.2">
      <c r="Q21752" s="92" t="s">
        <v>50</v>
      </c>
      <c r="BF21752" s="101" t="s">
        <v>58</v>
      </c>
      <c r="BK21752" s="98" t="s">
        <v>70</v>
      </c>
    </row>
    <row r="21753" spans="17:63" ht="29.25" customHeight="1" x14ac:dyDescent="0.2">
      <c r="Q21753" s="92" t="s">
        <v>50</v>
      </c>
      <c r="BF21753" s="101" t="s">
        <v>58</v>
      </c>
      <c r="BK21753" s="98" t="s">
        <v>70</v>
      </c>
    </row>
    <row r="21754" spans="17:63" ht="29.25" customHeight="1" x14ac:dyDescent="0.2">
      <c r="Q21754" s="92" t="s">
        <v>50</v>
      </c>
      <c r="BF21754" s="101" t="s">
        <v>58</v>
      </c>
      <c r="BK21754" s="98" t="s">
        <v>70</v>
      </c>
    </row>
    <row r="21755" spans="17:63" ht="29.25" customHeight="1" x14ac:dyDescent="0.2">
      <c r="Q21755" s="92" t="s">
        <v>50</v>
      </c>
      <c r="BF21755" s="101" t="s">
        <v>58</v>
      </c>
      <c r="BK21755" s="98" t="s">
        <v>70</v>
      </c>
    </row>
    <row r="21756" spans="17:63" ht="29.25" customHeight="1" x14ac:dyDescent="0.2">
      <c r="Q21756" s="92" t="s">
        <v>50</v>
      </c>
      <c r="BF21756" s="101" t="s">
        <v>58</v>
      </c>
      <c r="BK21756" s="98" t="s">
        <v>70</v>
      </c>
    </row>
    <row r="21757" spans="17:63" ht="29.25" customHeight="1" x14ac:dyDescent="0.2">
      <c r="Q21757" s="92" t="s">
        <v>50</v>
      </c>
      <c r="BF21757" s="101" t="s">
        <v>58</v>
      </c>
      <c r="BK21757" s="98" t="s">
        <v>70</v>
      </c>
    </row>
    <row r="21758" spans="17:63" ht="29.25" customHeight="1" x14ac:dyDescent="0.2">
      <c r="Q21758" s="92" t="s">
        <v>50</v>
      </c>
      <c r="BF21758" s="101" t="s">
        <v>58</v>
      </c>
      <c r="BK21758" s="98" t="s">
        <v>70</v>
      </c>
    </row>
    <row r="21759" spans="17:63" ht="29.25" customHeight="1" x14ac:dyDescent="0.2">
      <c r="Q21759" s="92" t="s">
        <v>50</v>
      </c>
      <c r="BF21759" s="101" t="s">
        <v>58</v>
      </c>
      <c r="BK21759" s="98" t="s">
        <v>70</v>
      </c>
    </row>
    <row r="21760" spans="17:63" ht="29.25" customHeight="1" x14ac:dyDescent="0.2">
      <c r="Q21760" s="92" t="s">
        <v>50</v>
      </c>
      <c r="BF21760" s="101" t="s">
        <v>58</v>
      </c>
      <c r="BK21760" s="98" t="s">
        <v>70</v>
      </c>
    </row>
    <row r="21761" spans="17:63" ht="29.25" customHeight="1" x14ac:dyDescent="0.2">
      <c r="Q21761" s="92" t="s">
        <v>50</v>
      </c>
      <c r="BF21761" s="101" t="s">
        <v>58</v>
      </c>
      <c r="BK21761" s="98" t="s">
        <v>70</v>
      </c>
    </row>
    <row r="21762" spans="17:63" ht="29.25" customHeight="1" x14ac:dyDescent="0.2">
      <c r="Q21762" s="92" t="s">
        <v>50</v>
      </c>
      <c r="BF21762" s="101" t="s">
        <v>58</v>
      </c>
      <c r="BK21762" s="98" t="s">
        <v>70</v>
      </c>
    </row>
    <row r="21763" spans="17:63" ht="29.25" customHeight="1" x14ac:dyDescent="0.2">
      <c r="Q21763" s="92" t="s">
        <v>50</v>
      </c>
      <c r="BF21763" s="101" t="s">
        <v>58</v>
      </c>
      <c r="BK21763" s="98" t="s">
        <v>70</v>
      </c>
    </row>
    <row r="21764" spans="17:63" ht="29.25" customHeight="1" x14ac:dyDescent="0.2">
      <c r="Q21764" s="92" t="s">
        <v>50</v>
      </c>
      <c r="BF21764" s="101" t="s">
        <v>58</v>
      </c>
      <c r="BK21764" s="98" t="s">
        <v>70</v>
      </c>
    </row>
    <row r="21765" spans="17:63" ht="29.25" customHeight="1" x14ac:dyDescent="0.2">
      <c r="Q21765" s="92" t="s">
        <v>50</v>
      </c>
      <c r="BF21765" s="101" t="s">
        <v>58</v>
      </c>
      <c r="BK21765" s="98" t="s">
        <v>70</v>
      </c>
    </row>
    <row r="21766" spans="17:63" ht="29.25" customHeight="1" x14ac:dyDescent="0.2">
      <c r="Q21766" s="92" t="s">
        <v>50</v>
      </c>
      <c r="BF21766" s="101" t="s">
        <v>58</v>
      </c>
      <c r="BK21766" s="98" t="s">
        <v>70</v>
      </c>
    </row>
    <row r="21767" spans="17:63" ht="29.25" customHeight="1" x14ac:dyDescent="0.2">
      <c r="Q21767" s="92" t="s">
        <v>50</v>
      </c>
      <c r="BF21767" s="101" t="s">
        <v>58</v>
      </c>
      <c r="BK21767" s="98" t="s">
        <v>70</v>
      </c>
    </row>
    <row r="21768" spans="17:63" ht="29.25" customHeight="1" x14ac:dyDescent="0.2">
      <c r="Q21768" s="92" t="s">
        <v>50</v>
      </c>
      <c r="BF21768" s="101" t="s">
        <v>58</v>
      </c>
      <c r="BK21768" s="98" t="s">
        <v>70</v>
      </c>
    </row>
    <row r="21769" spans="17:63" ht="29.25" customHeight="1" x14ac:dyDescent="0.2">
      <c r="Q21769" s="92" t="s">
        <v>50</v>
      </c>
      <c r="BF21769" s="101" t="s">
        <v>58</v>
      </c>
      <c r="BK21769" s="98" t="s">
        <v>70</v>
      </c>
    </row>
    <row r="21770" spans="17:63" ht="29.25" customHeight="1" x14ac:dyDescent="0.2">
      <c r="Q21770" s="92" t="s">
        <v>50</v>
      </c>
      <c r="BF21770" s="101" t="s">
        <v>58</v>
      </c>
      <c r="BK21770" s="98" t="s">
        <v>70</v>
      </c>
    </row>
    <row r="21771" spans="17:63" ht="29.25" customHeight="1" x14ac:dyDescent="0.2">
      <c r="Q21771" s="92" t="s">
        <v>50</v>
      </c>
      <c r="BF21771" s="101" t="s">
        <v>58</v>
      </c>
      <c r="BK21771" s="98" t="s">
        <v>70</v>
      </c>
    </row>
    <row r="21772" spans="17:63" ht="29.25" customHeight="1" x14ac:dyDescent="0.2">
      <c r="Q21772" s="92" t="s">
        <v>50</v>
      </c>
      <c r="BF21772" s="101" t="s">
        <v>58</v>
      </c>
      <c r="BK21772" s="98" t="s">
        <v>70</v>
      </c>
    </row>
    <row r="21773" spans="17:63" ht="29.25" customHeight="1" x14ac:dyDescent="0.2">
      <c r="Q21773" s="92" t="s">
        <v>50</v>
      </c>
      <c r="BF21773" s="101" t="s">
        <v>58</v>
      </c>
      <c r="BK21773" s="98" t="s">
        <v>70</v>
      </c>
    </row>
    <row r="21774" spans="17:63" ht="29.25" customHeight="1" x14ac:dyDescent="0.2">
      <c r="Q21774" s="92" t="s">
        <v>50</v>
      </c>
      <c r="BF21774" s="101" t="s">
        <v>58</v>
      </c>
      <c r="BK21774" s="98" t="s">
        <v>70</v>
      </c>
    </row>
    <row r="21775" spans="17:63" ht="29.25" customHeight="1" x14ac:dyDescent="0.2">
      <c r="Q21775" s="92" t="s">
        <v>50</v>
      </c>
      <c r="BF21775" s="101" t="s">
        <v>58</v>
      </c>
      <c r="BK21775" s="98" t="s">
        <v>70</v>
      </c>
    </row>
    <row r="21776" spans="17:63" ht="29.25" customHeight="1" x14ac:dyDescent="0.2">
      <c r="Q21776" s="92" t="s">
        <v>50</v>
      </c>
      <c r="BF21776" s="101" t="s">
        <v>58</v>
      </c>
      <c r="BK21776" s="98" t="s">
        <v>70</v>
      </c>
    </row>
    <row r="21777" spans="17:63" ht="29.25" customHeight="1" x14ac:dyDescent="0.2">
      <c r="Q21777" s="92" t="s">
        <v>50</v>
      </c>
      <c r="BF21777" s="101" t="s">
        <v>58</v>
      </c>
      <c r="BK21777" s="98" t="s">
        <v>70</v>
      </c>
    </row>
    <row r="21778" spans="17:63" ht="29.25" customHeight="1" x14ac:dyDescent="0.2">
      <c r="Q21778" s="92" t="s">
        <v>50</v>
      </c>
      <c r="BF21778" s="101" t="s">
        <v>58</v>
      </c>
      <c r="BK21778" s="98" t="s">
        <v>70</v>
      </c>
    </row>
    <row r="21779" spans="17:63" ht="29.25" customHeight="1" x14ac:dyDescent="0.2">
      <c r="Q21779" s="92" t="s">
        <v>50</v>
      </c>
      <c r="BF21779" s="101" t="s">
        <v>58</v>
      </c>
      <c r="BK21779" s="98" t="s">
        <v>70</v>
      </c>
    </row>
    <row r="21780" spans="17:63" ht="29.25" customHeight="1" x14ac:dyDescent="0.2">
      <c r="Q21780" s="92" t="s">
        <v>50</v>
      </c>
      <c r="BF21780" s="101" t="s">
        <v>58</v>
      </c>
      <c r="BK21780" s="98" t="s">
        <v>70</v>
      </c>
    </row>
    <row r="21781" spans="17:63" ht="29.25" customHeight="1" x14ac:dyDescent="0.2">
      <c r="Q21781" s="92" t="s">
        <v>50</v>
      </c>
      <c r="BF21781" s="101" t="s">
        <v>58</v>
      </c>
      <c r="BK21781" s="98" t="s">
        <v>70</v>
      </c>
    </row>
    <row r="21782" spans="17:63" ht="29.25" customHeight="1" x14ac:dyDescent="0.2">
      <c r="Q21782" s="92" t="s">
        <v>50</v>
      </c>
      <c r="BF21782" s="101" t="s">
        <v>58</v>
      </c>
      <c r="BK21782" s="98" t="s">
        <v>70</v>
      </c>
    </row>
    <row r="21783" spans="17:63" ht="29.25" customHeight="1" x14ac:dyDescent="0.2">
      <c r="Q21783" s="92" t="s">
        <v>50</v>
      </c>
      <c r="BF21783" s="101" t="s">
        <v>58</v>
      </c>
      <c r="BK21783" s="98" t="s">
        <v>70</v>
      </c>
    </row>
    <row r="21784" spans="17:63" ht="29.25" customHeight="1" x14ac:dyDescent="0.2">
      <c r="Q21784" s="92" t="s">
        <v>50</v>
      </c>
      <c r="BF21784" s="101" t="s">
        <v>58</v>
      </c>
      <c r="BK21784" s="98" t="s">
        <v>70</v>
      </c>
    </row>
    <row r="21785" spans="17:63" ht="29.25" customHeight="1" x14ac:dyDescent="0.2">
      <c r="Q21785" s="92" t="s">
        <v>50</v>
      </c>
      <c r="BF21785" s="101" t="s">
        <v>58</v>
      </c>
      <c r="BK21785" s="98" t="s">
        <v>70</v>
      </c>
    </row>
    <row r="21786" spans="17:63" ht="29.25" customHeight="1" x14ac:dyDescent="0.2">
      <c r="Q21786" s="92" t="s">
        <v>50</v>
      </c>
      <c r="BF21786" s="101" t="s">
        <v>58</v>
      </c>
      <c r="BK21786" s="98" t="s">
        <v>70</v>
      </c>
    </row>
    <row r="21787" spans="17:63" ht="29.25" customHeight="1" x14ac:dyDescent="0.2">
      <c r="Q21787" s="92" t="s">
        <v>50</v>
      </c>
      <c r="BF21787" s="101" t="s">
        <v>58</v>
      </c>
      <c r="BK21787" s="98" t="s">
        <v>70</v>
      </c>
    </row>
    <row r="21788" spans="17:63" ht="29.25" customHeight="1" x14ac:dyDescent="0.2">
      <c r="Q21788" s="92" t="s">
        <v>50</v>
      </c>
      <c r="BF21788" s="101" t="s">
        <v>58</v>
      </c>
      <c r="BK21788" s="98" t="s">
        <v>70</v>
      </c>
    </row>
    <row r="21789" spans="17:63" ht="29.25" customHeight="1" x14ac:dyDescent="0.2">
      <c r="Q21789" s="92" t="s">
        <v>50</v>
      </c>
      <c r="BF21789" s="101" t="s">
        <v>58</v>
      </c>
      <c r="BK21789" s="98" t="s">
        <v>70</v>
      </c>
    </row>
    <row r="21790" spans="17:63" ht="29.25" customHeight="1" x14ac:dyDescent="0.2">
      <c r="Q21790" s="92" t="s">
        <v>50</v>
      </c>
      <c r="BF21790" s="101" t="s">
        <v>58</v>
      </c>
      <c r="BK21790" s="98" t="s">
        <v>70</v>
      </c>
    </row>
    <row r="21791" spans="17:63" ht="29.25" customHeight="1" x14ac:dyDescent="0.2">
      <c r="Q21791" s="92" t="s">
        <v>50</v>
      </c>
      <c r="BF21791" s="101" t="s">
        <v>58</v>
      </c>
      <c r="BK21791" s="98" t="s">
        <v>70</v>
      </c>
    </row>
    <row r="21792" spans="17:63" ht="29.25" customHeight="1" x14ac:dyDescent="0.2">
      <c r="Q21792" s="92" t="s">
        <v>50</v>
      </c>
      <c r="BF21792" s="101" t="s">
        <v>58</v>
      </c>
      <c r="BK21792" s="98" t="s">
        <v>70</v>
      </c>
    </row>
    <row r="21793" spans="17:63" ht="29.25" customHeight="1" x14ac:dyDescent="0.2">
      <c r="Q21793" s="92" t="s">
        <v>50</v>
      </c>
      <c r="BF21793" s="101" t="s">
        <v>58</v>
      </c>
      <c r="BK21793" s="98" t="s">
        <v>70</v>
      </c>
    </row>
    <row r="21794" spans="17:63" ht="29.25" customHeight="1" x14ac:dyDescent="0.2">
      <c r="Q21794" s="92" t="s">
        <v>50</v>
      </c>
      <c r="BF21794" s="101" t="s">
        <v>58</v>
      </c>
      <c r="BK21794" s="98" t="s">
        <v>70</v>
      </c>
    </row>
    <row r="21795" spans="17:63" ht="29.25" customHeight="1" x14ac:dyDescent="0.2">
      <c r="Q21795" s="92" t="s">
        <v>50</v>
      </c>
      <c r="BF21795" s="101" t="s">
        <v>58</v>
      </c>
      <c r="BK21795" s="98" t="s">
        <v>70</v>
      </c>
    </row>
    <row r="21796" spans="17:63" ht="29.25" customHeight="1" x14ac:dyDescent="0.2">
      <c r="Q21796" s="92" t="s">
        <v>50</v>
      </c>
      <c r="BF21796" s="101" t="s">
        <v>58</v>
      </c>
      <c r="BK21796" s="98" t="s">
        <v>70</v>
      </c>
    </row>
    <row r="21797" spans="17:63" ht="29.25" customHeight="1" x14ac:dyDescent="0.2">
      <c r="Q21797" s="92" t="s">
        <v>50</v>
      </c>
      <c r="BF21797" s="101" t="s">
        <v>58</v>
      </c>
      <c r="BK21797" s="98" t="s">
        <v>70</v>
      </c>
    </row>
    <row r="21798" spans="17:63" ht="29.25" customHeight="1" x14ac:dyDescent="0.2">
      <c r="Q21798" s="92" t="s">
        <v>50</v>
      </c>
      <c r="BF21798" s="101" t="s">
        <v>58</v>
      </c>
      <c r="BK21798" s="98" t="s">
        <v>70</v>
      </c>
    </row>
    <row r="21799" spans="17:63" ht="29.25" customHeight="1" x14ac:dyDescent="0.2">
      <c r="Q21799" s="92" t="s">
        <v>50</v>
      </c>
      <c r="BF21799" s="101" t="s">
        <v>58</v>
      </c>
      <c r="BK21799" s="98" t="s">
        <v>70</v>
      </c>
    </row>
    <row r="21800" spans="17:63" ht="29.25" customHeight="1" x14ac:dyDescent="0.2">
      <c r="Q21800" s="92" t="s">
        <v>50</v>
      </c>
      <c r="BF21800" s="101" t="s">
        <v>58</v>
      </c>
      <c r="BK21800" s="98" t="s">
        <v>70</v>
      </c>
    </row>
    <row r="21801" spans="17:63" ht="29.25" customHeight="1" x14ac:dyDescent="0.2">
      <c r="Q21801" s="92" t="s">
        <v>50</v>
      </c>
      <c r="BF21801" s="101" t="s">
        <v>58</v>
      </c>
      <c r="BK21801" s="98" t="s">
        <v>70</v>
      </c>
    </row>
    <row r="21802" spans="17:63" ht="29.25" customHeight="1" x14ac:dyDescent="0.2">
      <c r="Q21802" s="92" t="s">
        <v>50</v>
      </c>
      <c r="BF21802" s="101" t="s">
        <v>58</v>
      </c>
      <c r="BK21802" s="98" t="s">
        <v>70</v>
      </c>
    </row>
    <row r="21803" spans="17:63" ht="29.25" customHeight="1" x14ac:dyDescent="0.2">
      <c r="Q21803" s="92" t="s">
        <v>50</v>
      </c>
      <c r="BF21803" s="101" t="s">
        <v>58</v>
      </c>
      <c r="BK21803" s="98" t="s">
        <v>70</v>
      </c>
    </row>
    <row r="21804" spans="17:63" ht="29.25" customHeight="1" x14ac:dyDescent="0.2">
      <c r="Q21804" s="92" t="s">
        <v>50</v>
      </c>
      <c r="BF21804" s="101" t="s">
        <v>58</v>
      </c>
      <c r="BK21804" s="98" t="s">
        <v>70</v>
      </c>
    </row>
    <row r="21805" spans="17:63" ht="29.25" customHeight="1" x14ac:dyDescent="0.2">
      <c r="Q21805" s="92" t="s">
        <v>50</v>
      </c>
      <c r="BF21805" s="101" t="s">
        <v>58</v>
      </c>
      <c r="BK21805" s="98" t="s">
        <v>70</v>
      </c>
    </row>
    <row r="21806" spans="17:63" ht="29.25" customHeight="1" x14ac:dyDescent="0.2">
      <c r="Q21806" s="92" t="s">
        <v>50</v>
      </c>
      <c r="BF21806" s="101" t="s">
        <v>58</v>
      </c>
      <c r="BK21806" s="98" t="s">
        <v>70</v>
      </c>
    </row>
    <row r="21807" spans="17:63" ht="29.25" customHeight="1" x14ac:dyDescent="0.2">
      <c r="Q21807" s="92" t="s">
        <v>50</v>
      </c>
      <c r="BF21807" s="101" t="s">
        <v>58</v>
      </c>
      <c r="BK21807" s="98" t="s">
        <v>70</v>
      </c>
    </row>
    <row r="21808" spans="17:63" ht="29.25" customHeight="1" x14ac:dyDescent="0.2">
      <c r="Q21808" s="92" t="s">
        <v>50</v>
      </c>
      <c r="BF21808" s="101" t="s">
        <v>58</v>
      </c>
      <c r="BK21808" s="98" t="s">
        <v>70</v>
      </c>
    </row>
    <row r="21809" spans="17:63" ht="29.25" customHeight="1" x14ac:dyDescent="0.2">
      <c r="Q21809" s="92" t="s">
        <v>50</v>
      </c>
      <c r="BF21809" s="101" t="s">
        <v>58</v>
      </c>
      <c r="BK21809" s="98" t="s">
        <v>70</v>
      </c>
    </row>
    <row r="21810" spans="17:63" ht="29.25" customHeight="1" x14ac:dyDescent="0.2">
      <c r="Q21810" s="92" t="s">
        <v>50</v>
      </c>
      <c r="BF21810" s="101" t="s">
        <v>58</v>
      </c>
      <c r="BK21810" s="98" t="s">
        <v>70</v>
      </c>
    </row>
    <row r="21811" spans="17:63" ht="29.25" customHeight="1" x14ac:dyDescent="0.2">
      <c r="Q21811" s="92" t="s">
        <v>50</v>
      </c>
      <c r="BF21811" s="101" t="s">
        <v>58</v>
      </c>
      <c r="BK21811" s="98" t="s">
        <v>70</v>
      </c>
    </row>
    <row r="21812" spans="17:63" ht="29.25" customHeight="1" x14ac:dyDescent="0.2">
      <c r="Q21812" s="92" t="s">
        <v>50</v>
      </c>
      <c r="BF21812" s="101" t="s">
        <v>58</v>
      </c>
      <c r="BK21812" s="98" t="s">
        <v>70</v>
      </c>
    </row>
    <row r="21813" spans="17:63" ht="29.25" customHeight="1" x14ac:dyDescent="0.2">
      <c r="Q21813" s="92" t="s">
        <v>50</v>
      </c>
      <c r="BF21813" s="101" t="s">
        <v>58</v>
      </c>
      <c r="BK21813" s="98" t="s">
        <v>70</v>
      </c>
    </row>
    <row r="21814" spans="17:63" ht="29.25" customHeight="1" x14ac:dyDescent="0.2">
      <c r="Q21814" s="92" t="s">
        <v>50</v>
      </c>
      <c r="BF21814" s="101" t="s">
        <v>58</v>
      </c>
      <c r="BK21814" s="98" t="s">
        <v>70</v>
      </c>
    </row>
    <row r="21815" spans="17:63" ht="29.25" customHeight="1" x14ac:dyDescent="0.2">
      <c r="Q21815" s="92" t="s">
        <v>50</v>
      </c>
      <c r="BF21815" s="101" t="s">
        <v>58</v>
      </c>
      <c r="BK21815" s="98" t="s">
        <v>70</v>
      </c>
    </row>
    <row r="21816" spans="17:63" ht="29.25" customHeight="1" x14ac:dyDescent="0.2">
      <c r="Q21816" s="92" t="s">
        <v>50</v>
      </c>
      <c r="BF21816" s="101" t="s">
        <v>58</v>
      </c>
      <c r="BK21816" s="98" t="s">
        <v>70</v>
      </c>
    </row>
    <row r="21817" spans="17:63" ht="29.25" customHeight="1" x14ac:dyDescent="0.2">
      <c r="Q21817" s="92" t="s">
        <v>50</v>
      </c>
      <c r="BF21817" s="101" t="s">
        <v>58</v>
      </c>
      <c r="BK21817" s="98" t="s">
        <v>70</v>
      </c>
    </row>
    <row r="21818" spans="17:63" ht="29.25" customHeight="1" x14ac:dyDescent="0.2">
      <c r="Q21818" s="92" t="s">
        <v>50</v>
      </c>
      <c r="BF21818" s="101" t="s">
        <v>58</v>
      </c>
      <c r="BK21818" s="98" t="s">
        <v>70</v>
      </c>
    </row>
    <row r="21819" spans="17:63" ht="29.25" customHeight="1" x14ac:dyDescent="0.2">
      <c r="Q21819" s="92" t="s">
        <v>50</v>
      </c>
      <c r="BF21819" s="101" t="s">
        <v>58</v>
      </c>
      <c r="BK21819" s="98" t="s">
        <v>70</v>
      </c>
    </row>
    <row r="21820" spans="17:63" ht="29.25" customHeight="1" x14ac:dyDescent="0.2">
      <c r="Q21820" s="92" t="s">
        <v>50</v>
      </c>
      <c r="BF21820" s="101" t="s">
        <v>58</v>
      </c>
      <c r="BK21820" s="98" t="s">
        <v>70</v>
      </c>
    </row>
    <row r="21821" spans="17:63" ht="29.25" customHeight="1" x14ac:dyDescent="0.2">
      <c r="Q21821" s="92" t="s">
        <v>50</v>
      </c>
      <c r="BF21821" s="101" t="s">
        <v>58</v>
      </c>
      <c r="BK21821" s="98" t="s">
        <v>70</v>
      </c>
    </row>
    <row r="21822" spans="17:63" ht="29.25" customHeight="1" x14ac:dyDescent="0.2">
      <c r="Q21822" s="92" t="s">
        <v>50</v>
      </c>
      <c r="BF21822" s="101" t="s">
        <v>58</v>
      </c>
      <c r="BK21822" s="98" t="s">
        <v>70</v>
      </c>
    </row>
    <row r="21823" spans="17:63" ht="29.25" customHeight="1" x14ac:dyDescent="0.2">
      <c r="Q21823" s="92" t="s">
        <v>50</v>
      </c>
      <c r="BF21823" s="101" t="s">
        <v>58</v>
      </c>
      <c r="BK21823" s="98" t="s">
        <v>70</v>
      </c>
    </row>
    <row r="21824" spans="17:63" ht="29.25" customHeight="1" x14ac:dyDescent="0.2">
      <c r="Q21824" s="92" t="s">
        <v>50</v>
      </c>
      <c r="BF21824" s="101" t="s">
        <v>58</v>
      </c>
      <c r="BK21824" s="98" t="s">
        <v>70</v>
      </c>
    </row>
    <row r="21825" spans="17:63" ht="29.25" customHeight="1" x14ac:dyDescent="0.2">
      <c r="Q21825" s="92" t="s">
        <v>50</v>
      </c>
      <c r="BF21825" s="101" t="s">
        <v>58</v>
      </c>
      <c r="BK21825" s="98" t="s">
        <v>70</v>
      </c>
    </row>
    <row r="21826" spans="17:63" ht="29.25" customHeight="1" x14ac:dyDescent="0.2">
      <c r="Q21826" s="92" t="s">
        <v>50</v>
      </c>
      <c r="BF21826" s="101" t="s">
        <v>58</v>
      </c>
      <c r="BK21826" s="98" t="s">
        <v>70</v>
      </c>
    </row>
    <row r="21827" spans="17:63" ht="29.25" customHeight="1" x14ac:dyDescent="0.2">
      <c r="Q21827" s="92" t="s">
        <v>50</v>
      </c>
      <c r="BF21827" s="101" t="s">
        <v>58</v>
      </c>
      <c r="BK21827" s="98" t="s">
        <v>70</v>
      </c>
    </row>
    <row r="21828" spans="17:63" ht="29.25" customHeight="1" x14ac:dyDescent="0.2">
      <c r="Q21828" s="92" t="s">
        <v>50</v>
      </c>
      <c r="BF21828" s="101" t="s">
        <v>58</v>
      </c>
      <c r="BK21828" s="98" t="s">
        <v>70</v>
      </c>
    </row>
    <row r="21829" spans="17:63" ht="29.25" customHeight="1" x14ac:dyDescent="0.2">
      <c r="Q21829" s="92" t="s">
        <v>50</v>
      </c>
      <c r="BF21829" s="101" t="s">
        <v>58</v>
      </c>
      <c r="BK21829" s="98" t="s">
        <v>70</v>
      </c>
    </row>
    <row r="21830" spans="17:63" ht="29.25" customHeight="1" x14ac:dyDescent="0.2">
      <c r="Q21830" s="92" t="s">
        <v>50</v>
      </c>
      <c r="BF21830" s="101" t="s">
        <v>58</v>
      </c>
      <c r="BK21830" s="98" t="s">
        <v>70</v>
      </c>
    </row>
    <row r="21831" spans="17:63" ht="29.25" customHeight="1" x14ac:dyDescent="0.2">
      <c r="Q21831" s="92" t="s">
        <v>50</v>
      </c>
      <c r="BF21831" s="101" t="s">
        <v>58</v>
      </c>
      <c r="BK21831" s="98" t="s">
        <v>70</v>
      </c>
    </row>
    <row r="21832" spans="17:63" ht="29.25" customHeight="1" x14ac:dyDescent="0.2">
      <c r="Q21832" s="92" t="s">
        <v>50</v>
      </c>
      <c r="BF21832" s="101" t="s">
        <v>58</v>
      </c>
      <c r="BK21832" s="98" t="s">
        <v>70</v>
      </c>
    </row>
    <row r="21833" spans="17:63" ht="29.25" customHeight="1" x14ac:dyDescent="0.2">
      <c r="Q21833" s="92" t="s">
        <v>50</v>
      </c>
      <c r="BF21833" s="101" t="s">
        <v>58</v>
      </c>
      <c r="BK21833" s="98" t="s">
        <v>70</v>
      </c>
    </row>
    <row r="21834" spans="17:63" ht="29.25" customHeight="1" x14ac:dyDescent="0.2">
      <c r="Q21834" s="92" t="s">
        <v>50</v>
      </c>
      <c r="BF21834" s="101" t="s">
        <v>58</v>
      </c>
      <c r="BK21834" s="98" t="s">
        <v>70</v>
      </c>
    </row>
    <row r="21835" spans="17:63" ht="29.25" customHeight="1" x14ac:dyDescent="0.2">
      <c r="Q21835" s="92" t="s">
        <v>50</v>
      </c>
      <c r="BF21835" s="101" t="s">
        <v>58</v>
      </c>
      <c r="BK21835" s="98" t="s">
        <v>70</v>
      </c>
    </row>
    <row r="21836" spans="17:63" ht="29.25" customHeight="1" x14ac:dyDescent="0.2">
      <c r="Q21836" s="92" t="s">
        <v>50</v>
      </c>
      <c r="BF21836" s="101" t="s">
        <v>58</v>
      </c>
      <c r="BK21836" s="98" t="s">
        <v>70</v>
      </c>
    </row>
    <row r="21837" spans="17:63" ht="29.25" customHeight="1" x14ac:dyDescent="0.2">
      <c r="Q21837" s="92" t="s">
        <v>50</v>
      </c>
      <c r="BF21837" s="101" t="s">
        <v>58</v>
      </c>
      <c r="BK21837" s="98" t="s">
        <v>70</v>
      </c>
    </row>
    <row r="21838" spans="17:63" ht="29.25" customHeight="1" x14ac:dyDescent="0.2">
      <c r="Q21838" s="92" t="s">
        <v>50</v>
      </c>
      <c r="BF21838" s="101" t="s">
        <v>58</v>
      </c>
      <c r="BK21838" s="98" t="s">
        <v>70</v>
      </c>
    </row>
    <row r="21839" spans="17:63" ht="29.25" customHeight="1" x14ac:dyDescent="0.2">
      <c r="Q21839" s="92" t="s">
        <v>50</v>
      </c>
      <c r="BF21839" s="101" t="s">
        <v>58</v>
      </c>
      <c r="BK21839" s="98" t="s">
        <v>70</v>
      </c>
    </row>
    <row r="21840" spans="17:63" ht="29.25" customHeight="1" x14ac:dyDescent="0.2">
      <c r="Q21840" s="92" t="s">
        <v>50</v>
      </c>
      <c r="BF21840" s="101" t="s">
        <v>58</v>
      </c>
      <c r="BK21840" s="98" t="s">
        <v>70</v>
      </c>
    </row>
    <row r="21841" spans="17:63" ht="29.25" customHeight="1" x14ac:dyDescent="0.2">
      <c r="Q21841" s="92" t="s">
        <v>50</v>
      </c>
      <c r="BF21841" s="101" t="s">
        <v>58</v>
      </c>
      <c r="BK21841" s="98" t="s">
        <v>70</v>
      </c>
    </row>
    <row r="21842" spans="17:63" ht="29.25" customHeight="1" x14ac:dyDescent="0.2">
      <c r="Q21842" s="92" t="s">
        <v>50</v>
      </c>
      <c r="BF21842" s="101" t="s">
        <v>58</v>
      </c>
      <c r="BK21842" s="98" t="s">
        <v>70</v>
      </c>
    </row>
    <row r="21843" spans="17:63" ht="29.25" customHeight="1" x14ac:dyDescent="0.2">
      <c r="Q21843" s="92" t="s">
        <v>50</v>
      </c>
      <c r="BF21843" s="101" t="s">
        <v>58</v>
      </c>
      <c r="BK21843" s="98" t="s">
        <v>70</v>
      </c>
    </row>
    <row r="21844" spans="17:63" ht="29.25" customHeight="1" x14ac:dyDescent="0.2">
      <c r="Q21844" s="92" t="s">
        <v>50</v>
      </c>
      <c r="BF21844" s="101" t="s">
        <v>58</v>
      </c>
      <c r="BK21844" s="98" t="s">
        <v>70</v>
      </c>
    </row>
    <row r="21845" spans="17:63" ht="29.25" customHeight="1" x14ac:dyDescent="0.2">
      <c r="Q21845" s="92" t="s">
        <v>50</v>
      </c>
      <c r="BF21845" s="101" t="s">
        <v>58</v>
      </c>
      <c r="BK21845" s="98" t="s">
        <v>70</v>
      </c>
    </row>
    <row r="21846" spans="17:63" ht="29.25" customHeight="1" x14ac:dyDescent="0.2">
      <c r="Q21846" s="92" t="s">
        <v>50</v>
      </c>
      <c r="BF21846" s="101" t="s">
        <v>58</v>
      </c>
      <c r="BK21846" s="98" t="s">
        <v>70</v>
      </c>
    </row>
    <row r="21847" spans="17:63" ht="29.25" customHeight="1" x14ac:dyDescent="0.2">
      <c r="Q21847" s="92" t="s">
        <v>50</v>
      </c>
      <c r="BF21847" s="101" t="s">
        <v>58</v>
      </c>
      <c r="BK21847" s="98" t="s">
        <v>70</v>
      </c>
    </row>
    <row r="21848" spans="17:63" ht="29.25" customHeight="1" x14ac:dyDescent="0.2">
      <c r="Q21848" s="92" t="s">
        <v>50</v>
      </c>
      <c r="BF21848" s="101" t="s">
        <v>58</v>
      </c>
      <c r="BK21848" s="98" t="s">
        <v>70</v>
      </c>
    </row>
    <row r="21849" spans="17:63" ht="29.25" customHeight="1" x14ac:dyDescent="0.2">
      <c r="Q21849" s="92" t="s">
        <v>50</v>
      </c>
      <c r="BF21849" s="101" t="s">
        <v>58</v>
      </c>
      <c r="BK21849" s="98" t="s">
        <v>70</v>
      </c>
    </row>
    <row r="21850" spans="17:63" ht="29.25" customHeight="1" x14ac:dyDescent="0.2">
      <c r="Q21850" s="92" t="s">
        <v>50</v>
      </c>
      <c r="BF21850" s="101" t="s">
        <v>58</v>
      </c>
      <c r="BK21850" s="98" t="s">
        <v>70</v>
      </c>
    </row>
    <row r="21851" spans="17:63" ht="29.25" customHeight="1" x14ac:dyDescent="0.2">
      <c r="Q21851" s="92" t="s">
        <v>50</v>
      </c>
      <c r="BF21851" s="101" t="s">
        <v>58</v>
      </c>
      <c r="BK21851" s="98" t="s">
        <v>70</v>
      </c>
    </row>
    <row r="21852" spans="17:63" ht="29.25" customHeight="1" x14ac:dyDescent="0.2">
      <c r="Q21852" s="92" t="s">
        <v>50</v>
      </c>
      <c r="BF21852" s="101" t="s">
        <v>58</v>
      </c>
      <c r="BK21852" s="98" t="s">
        <v>70</v>
      </c>
    </row>
    <row r="21853" spans="17:63" ht="29.25" customHeight="1" x14ac:dyDescent="0.2">
      <c r="Q21853" s="92" t="s">
        <v>50</v>
      </c>
      <c r="BF21853" s="101" t="s">
        <v>58</v>
      </c>
      <c r="BK21853" s="98" t="s">
        <v>70</v>
      </c>
    </row>
    <row r="21854" spans="17:63" ht="29.25" customHeight="1" x14ac:dyDescent="0.2">
      <c r="Q21854" s="92" t="s">
        <v>50</v>
      </c>
      <c r="BF21854" s="101" t="s">
        <v>58</v>
      </c>
      <c r="BK21854" s="98" t="s">
        <v>70</v>
      </c>
    </row>
    <row r="21855" spans="17:63" ht="29.25" customHeight="1" x14ac:dyDescent="0.2">
      <c r="Q21855" s="92" t="s">
        <v>50</v>
      </c>
      <c r="BF21855" s="101" t="s">
        <v>58</v>
      </c>
      <c r="BK21855" s="98" t="s">
        <v>70</v>
      </c>
    </row>
    <row r="21856" spans="17:63" ht="29.25" customHeight="1" x14ac:dyDescent="0.2">
      <c r="Q21856" s="92" t="s">
        <v>50</v>
      </c>
      <c r="BF21856" s="101" t="s">
        <v>58</v>
      </c>
      <c r="BK21856" s="98" t="s">
        <v>70</v>
      </c>
    </row>
    <row r="21857" spans="17:63" ht="29.25" customHeight="1" x14ac:dyDescent="0.2">
      <c r="Q21857" s="92" t="s">
        <v>50</v>
      </c>
      <c r="BF21857" s="101" t="s">
        <v>58</v>
      </c>
      <c r="BK21857" s="98" t="s">
        <v>70</v>
      </c>
    </row>
    <row r="21858" spans="17:63" ht="29.25" customHeight="1" x14ac:dyDescent="0.2">
      <c r="Q21858" s="92" t="s">
        <v>50</v>
      </c>
      <c r="BF21858" s="101" t="s">
        <v>58</v>
      </c>
      <c r="BK21858" s="98" t="s">
        <v>70</v>
      </c>
    </row>
    <row r="21859" spans="17:63" ht="29.25" customHeight="1" x14ac:dyDescent="0.2">
      <c r="Q21859" s="92" t="s">
        <v>50</v>
      </c>
      <c r="BF21859" s="101" t="s">
        <v>58</v>
      </c>
      <c r="BK21859" s="98" t="s">
        <v>70</v>
      </c>
    </row>
    <row r="21860" spans="17:63" ht="29.25" customHeight="1" x14ac:dyDescent="0.2">
      <c r="Q21860" s="92" t="s">
        <v>50</v>
      </c>
      <c r="BF21860" s="101" t="s">
        <v>58</v>
      </c>
      <c r="BK21860" s="98" t="s">
        <v>70</v>
      </c>
    </row>
    <row r="21861" spans="17:63" ht="29.25" customHeight="1" x14ac:dyDescent="0.2">
      <c r="Q21861" s="92" t="s">
        <v>50</v>
      </c>
      <c r="BF21861" s="101" t="s">
        <v>58</v>
      </c>
      <c r="BK21861" s="98" t="s">
        <v>70</v>
      </c>
    </row>
    <row r="21862" spans="17:63" ht="29.25" customHeight="1" x14ac:dyDescent="0.2">
      <c r="Q21862" s="92" t="s">
        <v>50</v>
      </c>
      <c r="BF21862" s="101" t="s">
        <v>58</v>
      </c>
      <c r="BK21862" s="98" t="s">
        <v>70</v>
      </c>
    </row>
    <row r="21863" spans="17:63" ht="29.25" customHeight="1" x14ac:dyDescent="0.2">
      <c r="Q21863" s="92" t="s">
        <v>50</v>
      </c>
      <c r="BF21863" s="101" t="s">
        <v>58</v>
      </c>
      <c r="BK21863" s="98" t="s">
        <v>70</v>
      </c>
    </row>
    <row r="21864" spans="17:63" ht="29.25" customHeight="1" x14ac:dyDescent="0.2">
      <c r="Q21864" s="92" t="s">
        <v>50</v>
      </c>
      <c r="BF21864" s="101" t="s">
        <v>58</v>
      </c>
      <c r="BK21864" s="98" t="s">
        <v>70</v>
      </c>
    </row>
    <row r="21865" spans="17:63" ht="29.25" customHeight="1" x14ac:dyDescent="0.2">
      <c r="Q21865" s="92" t="s">
        <v>50</v>
      </c>
      <c r="BF21865" s="101" t="s">
        <v>58</v>
      </c>
      <c r="BK21865" s="98" t="s">
        <v>70</v>
      </c>
    </row>
    <row r="21866" spans="17:63" ht="29.25" customHeight="1" x14ac:dyDescent="0.2">
      <c r="Q21866" s="92" t="s">
        <v>50</v>
      </c>
      <c r="BF21866" s="101" t="s">
        <v>58</v>
      </c>
      <c r="BK21866" s="98" t="s">
        <v>70</v>
      </c>
    </row>
    <row r="21867" spans="17:63" ht="29.25" customHeight="1" x14ac:dyDescent="0.2">
      <c r="Q21867" s="92" t="s">
        <v>50</v>
      </c>
      <c r="BF21867" s="101" t="s">
        <v>58</v>
      </c>
      <c r="BK21867" s="98" t="s">
        <v>70</v>
      </c>
    </row>
    <row r="21868" spans="17:63" ht="29.25" customHeight="1" x14ac:dyDescent="0.2">
      <c r="Q21868" s="92" t="s">
        <v>50</v>
      </c>
      <c r="BF21868" s="101" t="s">
        <v>58</v>
      </c>
      <c r="BK21868" s="98" t="s">
        <v>70</v>
      </c>
    </row>
    <row r="21869" spans="17:63" ht="29.25" customHeight="1" x14ac:dyDescent="0.2">
      <c r="Q21869" s="92" t="s">
        <v>50</v>
      </c>
      <c r="BF21869" s="101" t="s">
        <v>58</v>
      </c>
      <c r="BK21869" s="98" t="s">
        <v>70</v>
      </c>
    </row>
    <row r="21870" spans="17:63" ht="29.25" customHeight="1" x14ac:dyDescent="0.2">
      <c r="Q21870" s="92" t="s">
        <v>50</v>
      </c>
      <c r="BF21870" s="101" t="s">
        <v>58</v>
      </c>
      <c r="BK21870" s="98" t="s">
        <v>70</v>
      </c>
    </row>
    <row r="21871" spans="17:63" ht="29.25" customHeight="1" x14ac:dyDescent="0.2">
      <c r="Q21871" s="92" t="s">
        <v>50</v>
      </c>
      <c r="BF21871" s="101" t="s">
        <v>58</v>
      </c>
      <c r="BK21871" s="98" t="s">
        <v>70</v>
      </c>
    </row>
    <row r="21872" spans="17:63" ht="29.25" customHeight="1" x14ac:dyDescent="0.2">
      <c r="Q21872" s="92" t="s">
        <v>50</v>
      </c>
      <c r="BF21872" s="101" t="s">
        <v>58</v>
      </c>
      <c r="BK21872" s="98" t="s">
        <v>70</v>
      </c>
    </row>
    <row r="21873" spans="17:63" ht="29.25" customHeight="1" x14ac:dyDescent="0.2">
      <c r="Q21873" s="92" t="s">
        <v>50</v>
      </c>
      <c r="BF21873" s="101" t="s">
        <v>58</v>
      </c>
      <c r="BK21873" s="98" t="s">
        <v>70</v>
      </c>
    </row>
    <row r="21874" spans="17:63" ht="29.25" customHeight="1" x14ac:dyDescent="0.2">
      <c r="Q21874" s="92" t="s">
        <v>50</v>
      </c>
      <c r="BF21874" s="101" t="s">
        <v>58</v>
      </c>
      <c r="BK21874" s="98" t="s">
        <v>70</v>
      </c>
    </row>
    <row r="21875" spans="17:63" ht="29.25" customHeight="1" x14ac:dyDescent="0.2">
      <c r="Q21875" s="92" t="s">
        <v>50</v>
      </c>
      <c r="BF21875" s="101" t="s">
        <v>58</v>
      </c>
      <c r="BK21875" s="98" t="s">
        <v>70</v>
      </c>
    </row>
    <row r="21876" spans="17:63" ht="29.25" customHeight="1" x14ac:dyDescent="0.2">
      <c r="Q21876" s="92" t="s">
        <v>50</v>
      </c>
      <c r="BF21876" s="101" t="s">
        <v>58</v>
      </c>
      <c r="BK21876" s="98" t="s">
        <v>70</v>
      </c>
    </row>
    <row r="21877" spans="17:63" ht="29.25" customHeight="1" x14ac:dyDescent="0.2">
      <c r="Q21877" s="92" t="s">
        <v>50</v>
      </c>
      <c r="BF21877" s="101" t="s">
        <v>58</v>
      </c>
      <c r="BK21877" s="98" t="s">
        <v>70</v>
      </c>
    </row>
    <row r="21878" spans="17:63" ht="29.25" customHeight="1" x14ac:dyDescent="0.2">
      <c r="Q21878" s="92" t="s">
        <v>50</v>
      </c>
      <c r="BF21878" s="101" t="s">
        <v>58</v>
      </c>
      <c r="BK21878" s="98" t="s">
        <v>70</v>
      </c>
    </row>
    <row r="21879" spans="17:63" ht="29.25" customHeight="1" x14ac:dyDescent="0.2">
      <c r="Q21879" s="92" t="s">
        <v>50</v>
      </c>
      <c r="BF21879" s="101" t="s">
        <v>58</v>
      </c>
      <c r="BK21879" s="98" t="s">
        <v>70</v>
      </c>
    </row>
    <row r="21880" spans="17:63" ht="29.25" customHeight="1" x14ac:dyDescent="0.2">
      <c r="Q21880" s="92" t="s">
        <v>50</v>
      </c>
      <c r="BF21880" s="101" t="s">
        <v>58</v>
      </c>
      <c r="BK21880" s="98" t="s">
        <v>70</v>
      </c>
    </row>
    <row r="21881" spans="17:63" ht="29.25" customHeight="1" x14ac:dyDescent="0.2">
      <c r="Q21881" s="92" t="s">
        <v>50</v>
      </c>
      <c r="BF21881" s="101" t="s">
        <v>58</v>
      </c>
      <c r="BK21881" s="98" t="s">
        <v>70</v>
      </c>
    </row>
    <row r="21882" spans="17:63" ht="29.25" customHeight="1" x14ac:dyDescent="0.2">
      <c r="Q21882" s="92" t="s">
        <v>50</v>
      </c>
      <c r="BF21882" s="101" t="s">
        <v>58</v>
      </c>
      <c r="BK21882" s="98" t="s">
        <v>70</v>
      </c>
    </row>
    <row r="21883" spans="17:63" ht="29.25" customHeight="1" x14ac:dyDescent="0.2">
      <c r="Q21883" s="92" t="s">
        <v>50</v>
      </c>
      <c r="BF21883" s="101" t="s">
        <v>58</v>
      </c>
      <c r="BK21883" s="98" t="s">
        <v>70</v>
      </c>
    </row>
    <row r="21884" spans="17:63" ht="29.25" customHeight="1" x14ac:dyDescent="0.2">
      <c r="Q21884" s="92" t="s">
        <v>50</v>
      </c>
      <c r="BF21884" s="101" t="s">
        <v>58</v>
      </c>
      <c r="BK21884" s="98" t="s">
        <v>70</v>
      </c>
    </row>
    <row r="21885" spans="17:63" ht="29.25" customHeight="1" x14ac:dyDescent="0.2">
      <c r="Q21885" s="92" t="s">
        <v>50</v>
      </c>
      <c r="BF21885" s="101" t="s">
        <v>58</v>
      </c>
      <c r="BK21885" s="98" t="s">
        <v>70</v>
      </c>
    </row>
    <row r="21886" spans="17:63" ht="29.25" customHeight="1" x14ac:dyDescent="0.2">
      <c r="Q21886" s="92" t="s">
        <v>50</v>
      </c>
      <c r="BF21886" s="101" t="s">
        <v>58</v>
      </c>
      <c r="BK21886" s="98" t="s">
        <v>70</v>
      </c>
    </row>
    <row r="21887" spans="17:63" ht="29.25" customHeight="1" x14ac:dyDescent="0.2">
      <c r="Q21887" s="92" t="s">
        <v>50</v>
      </c>
      <c r="BF21887" s="101" t="s">
        <v>58</v>
      </c>
      <c r="BK21887" s="98" t="s">
        <v>70</v>
      </c>
    </row>
    <row r="21888" spans="17:63" ht="29.25" customHeight="1" x14ac:dyDescent="0.2">
      <c r="Q21888" s="92" t="s">
        <v>50</v>
      </c>
      <c r="BF21888" s="101" t="s">
        <v>58</v>
      </c>
      <c r="BK21888" s="98" t="s">
        <v>70</v>
      </c>
    </row>
    <row r="21889" spans="17:63" ht="29.25" customHeight="1" x14ac:dyDescent="0.2">
      <c r="Q21889" s="92" t="s">
        <v>50</v>
      </c>
      <c r="BF21889" s="101" t="s">
        <v>58</v>
      </c>
      <c r="BK21889" s="98" t="s">
        <v>70</v>
      </c>
    </row>
    <row r="21890" spans="17:63" ht="29.25" customHeight="1" x14ac:dyDescent="0.2">
      <c r="Q21890" s="92" t="s">
        <v>50</v>
      </c>
      <c r="BF21890" s="101" t="s">
        <v>58</v>
      </c>
      <c r="BK21890" s="98" t="s">
        <v>70</v>
      </c>
    </row>
    <row r="21891" spans="17:63" ht="29.25" customHeight="1" x14ac:dyDescent="0.2">
      <c r="Q21891" s="92" t="s">
        <v>50</v>
      </c>
      <c r="BF21891" s="101" t="s">
        <v>58</v>
      </c>
      <c r="BK21891" s="98" t="s">
        <v>70</v>
      </c>
    </row>
    <row r="21892" spans="17:63" ht="29.25" customHeight="1" x14ac:dyDescent="0.2">
      <c r="Q21892" s="92" t="s">
        <v>50</v>
      </c>
      <c r="BF21892" s="101" t="s">
        <v>58</v>
      </c>
      <c r="BK21892" s="98" t="s">
        <v>70</v>
      </c>
    </row>
    <row r="21893" spans="17:63" ht="29.25" customHeight="1" x14ac:dyDescent="0.2">
      <c r="Q21893" s="92" t="s">
        <v>50</v>
      </c>
      <c r="BF21893" s="101" t="s">
        <v>58</v>
      </c>
      <c r="BK21893" s="98" t="s">
        <v>70</v>
      </c>
    </row>
    <row r="21894" spans="17:63" ht="29.25" customHeight="1" x14ac:dyDescent="0.2">
      <c r="Q21894" s="92" t="s">
        <v>50</v>
      </c>
      <c r="BF21894" s="101" t="s">
        <v>58</v>
      </c>
      <c r="BK21894" s="98" t="s">
        <v>70</v>
      </c>
    </row>
    <row r="21895" spans="17:63" ht="29.25" customHeight="1" x14ac:dyDescent="0.2">
      <c r="Q21895" s="92" t="s">
        <v>50</v>
      </c>
      <c r="BF21895" s="101" t="s">
        <v>58</v>
      </c>
      <c r="BK21895" s="98" t="s">
        <v>70</v>
      </c>
    </row>
    <row r="21896" spans="17:63" ht="29.25" customHeight="1" x14ac:dyDescent="0.2">
      <c r="Q21896" s="92" t="s">
        <v>50</v>
      </c>
      <c r="BF21896" s="101" t="s">
        <v>58</v>
      </c>
      <c r="BK21896" s="98" t="s">
        <v>70</v>
      </c>
    </row>
    <row r="21897" spans="17:63" ht="29.25" customHeight="1" x14ac:dyDescent="0.2">
      <c r="Q21897" s="92" t="s">
        <v>50</v>
      </c>
      <c r="BF21897" s="101" t="s">
        <v>58</v>
      </c>
      <c r="BK21897" s="98" t="s">
        <v>70</v>
      </c>
    </row>
    <row r="21898" spans="17:63" ht="29.25" customHeight="1" x14ac:dyDescent="0.2">
      <c r="Q21898" s="92" t="s">
        <v>50</v>
      </c>
      <c r="BF21898" s="101" t="s">
        <v>58</v>
      </c>
      <c r="BK21898" s="98" t="s">
        <v>70</v>
      </c>
    </row>
    <row r="21899" spans="17:63" ht="29.25" customHeight="1" x14ac:dyDescent="0.2">
      <c r="Q21899" s="92" t="s">
        <v>50</v>
      </c>
      <c r="BF21899" s="101" t="s">
        <v>58</v>
      </c>
      <c r="BK21899" s="98" t="s">
        <v>70</v>
      </c>
    </row>
    <row r="21900" spans="17:63" ht="29.25" customHeight="1" x14ac:dyDescent="0.2">
      <c r="Q21900" s="92" t="s">
        <v>50</v>
      </c>
      <c r="BF21900" s="101" t="s">
        <v>58</v>
      </c>
      <c r="BK21900" s="98" t="s">
        <v>70</v>
      </c>
    </row>
    <row r="21901" spans="17:63" ht="29.25" customHeight="1" x14ac:dyDescent="0.2">
      <c r="Q21901" s="92" t="s">
        <v>50</v>
      </c>
      <c r="BF21901" s="101" t="s">
        <v>58</v>
      </c>
      <c r="BK21901" s="98" t="s">
        <v>70</v>
      </c>
    </row>
    <row r="21902" spans="17:63" ht="29.25" customHeight="1" x14ac:dyDescent="0.2">
      <c r="Q21902" s="92" t="s">
        <v>50</v>
      </c>
      <c r="BF21902" s="101" t="s">
        <v>58</v>
      </c>
      <c r="BK21902" s="98" t="s">
        <v>70</v>
      </c>
    </row>
    <row r="21903" spans="17:63" ht="29.25" customHeight="1" x14ac:dyDescent="0.2">
      <c r="Q21903" s="92" t="s">
        <v>50</v>
      </c>
      <c r="BF21903" s="101" t="s">
        <v>58</v>
      </c>
      <c r="BK21903" s="98" t="s">
        <v>70</v>
      </c>
    </row>
    <row r="21904" spans="17:63" ht="29.25" customHeight="1" x14ac:dyDescent="0.2">
      <c r="Q21904" s="92" t="s">
        <v>50</v>
      </c>
      <c r="BF21904" s="101" t="s">
        <v>58</v>
      </c>
      <c r="BK21904" s="98" t="s">
        <v>70</v>
      </c>
    </row>
    <row r="21905" spans="17:63" ht="29.25" customHeight="1" x14ac:dyDescent="0.2">
      <c r="Q21905" s="92" t="s">
        <v>50</v>
      </c>
      <c r="BF21905" s="101" t="s">
        <v>58</v>
      </c>
      <c r="BK21905" s="98" t="s">
        <v>70</v>
      </c>
    </row>
    <row r="21906" spans="17:63" ht="29.25" customHeight="1" x14ac:dyDescent="0.2">
      <c r="Q21906" s="92" t="s">
        <v>50</v>
      </c>
      <c r="BF21906" s="101" t="s">
        <v>58</v>
      </c>
      <c r="BK21906" s="98" t="s">
        <v>70</v>
      </c>
    </row>
    <row r="21907" spans="17:63" ht="29.25" customHeight="1" x14ac:dyDescent="0.2">
      <c r="Q21907" s="92" t="s">
        <v>50</v>
      </c>
      <c r="BF21907" s="101" t="s">
        <v>58</v>
      </c>
      <c r="BK21907" s="98" t="s">
        <v>70</v>
      </c>
    </row>
    <row r="21908" spans="17:63" ht="29.25" customHeight="1" x14ac:dyDescent="0.2">
      <c r="Q21908" s="92" t="s">
        <v>50</v>
      </c>
      <c r="BF21908" s="101" t="s">
        <v>58</v>
      </c>
      <c r="BK21908" s="98" t="s">
        <v>70</v>
      </c>
    </row>
    <row r="21909" spans="17:63" ht="29.25" customHeight="1" x14ac:dyDescent="0.2">
      <c r="Q21909" s="92" t="s">
        <v>50</v>
      </c>
      <c r="BF21909" s="101" t="s">
        <v>58</v>
      </c>
      <c r="BK21909" s="98" t="s">
        <v>70</v>
      </c>
    </row>
    <row r="21910" spans="17:63" ht="29.25" customHeight="1" x14ac:dyDescent="0.2">
      <c r="Q21910" s="92" t="s">
        <v>50</v>
      </c>
      <c r="BF21910" s="101" t="s">
        <v>58</v>
      </c>
      <c r="BK21910" s="98" t="s">
        <v>70</v>
      </c>
    </row>
    <row r="21911" spans="17:63" ht="29.25" customHeight="1" x14ac:dyDescent="0.2">
      <c r="Q21911" s="92" t="s">
        <v>50</v>
      </c>
      <c r="BF21911" s="101" t="s">
        <v>58</v>
      </c>
      <c r="BK21911" s="98" t="s">
        <v>70</v>
      </c>
    </row>
    <row r="21912" spans="17:63" ht="29.25" customHeight="1" x14ac:dyDescent="0.2">
      <c r="Q21912" s="92" t="s">
        <v>50</v>
      </c>
      <c r="BF21912" s="101" t="s">
        <v>58</v>
      </c>
      <c r="BK21912" s="98" t="s">
        <v>70</v>
      </c>
    </row>
    <row r="21913" spans="17:63" ht="29.25" customHeight="1" x14ac:dyDescent="0.2">
      <c r="Q21913" s="92" t="s">
        <v>50</v>
      </c>
      <c r="BF21913" s="101" t="s">
        <v>58</v>
      </c>
      <c r="BK21913" s="98" t="s">
        <v>70</v>
      </c>
    </row>
    <row r="21914" spans="17:63" ht="29.25" customHeight="1" x14ac:dyDescent="0.2">
      <c r="Q21914" s="92" t="s">
        <v>50</v>
      </c>
      <c r="BF21914" s="101" t="s">
        <v>58</v>
      </c>
      <c r="BK21914" s="98" t="s">
        <v>70</v>
      </c>
    </row>
    <row r="21915" spans="17:63" ht="29.25" customHeight="1" x14ac:dyDescent="0.2">
      <c r="Q21915" s="92" t="s">
        <v>50</v>
      </c>
      <c r="BF21915" s="101" t="s">
        <v>58</v>
      </c>
      <c r="BK21915" s="98" t="s">
        <v>70</v>
      </c>
    </row>
    <row r="21916" spans="17:63" ht="29.25" customHeight="1" x14ac:dyDescent="0.2">
      <c r="Q21916" s="92" t="s">
        <v>50</v>
      </c>
      <c r="BF21916" s="101" t="s">
        <v>58</v>
      </c>
      <c r="BK21916" s="98" t="s">
        <v>70</v>
      </c>
    </row>
    <row r="21917" spans="17:63" ht="29.25" customHeight="1" x14ac:dyDescent="0.2">
      <c r="Q21917" s="92" t="s">
        <v>50</v>
      </c>
      <c r="BF21917" s="101" t="s">
        <v>58</v>
      </c>
      <c r="BK21917" s="98" t="s">
        <v>70</v>
      </c>
    </row>
    <row r="21918" spans="17:63" ht="29.25" customHeight="1" x14ac:dyDescent="0.2">
      <c r="Q21918" s="92" t="s">
        <v>50</v>
      </c>
      <c r="BF21918" s="101" t="s">
        <v>58</v>
      </c>
      <c r="BK21918" s="98" t="s">
        <v>70</v>
      </c>
    </row>
    <row r="21919" spans="17:63" ht="29.25" customHeight="1" x14ac:dyDescent="0.2">
      <c r="Q21919" s="92" t="s">
        <v>50</v>
      </c>
      <c r="BF21919" s="101" t="s">
        <v>58</v>
      </c>
      <c r="BK21919" s="98" t="s">
        <v>70</v>
      </c>
    </row>
    <row r="21920" spans="17:63" ht="29.25" customHeight="1" x14ac:dyDescent="0.2">
      <c r="Q21920" s="92" t="s">
        <v>50</v>
      </c>
      <c r="BF21920" s="101" t="s">
        <v>58</v>
      </c>
      <c r="BK21920" s="98" t="s">
        <v>70</v>
      </c>
    </row>
    <row r="21921" spans="17:63" ht="29.25" customHeight="1" x14ac:dyDescent="0.2">
      <c r="Q21921" s="92" t="s">
        <v>50</v>
      </c>
      <c r="BF21921" s="101" t="s">
        <v>58</v>
      </c>
      <c r="BK21921" s="98" t="s">
        <v>70</v>
      </c>
    </row>
    <row r="21922" spans="17:63" ht="29.25" customHeight="1" x14ac:dyDescent="0.2">
      <c r="Q21922" s="92" t="s">
        <v>50</v>
      </c>
      <c r="BF21922" s="101" t="s">
        <v>58</v>
      </c>
      <c r="BK21922" s="98" t="s">
        <v>70</v>
      </c>
    </row>
    <row r="21923" spans="17:63" ht="29.25" customHeight="1" x14ac:dyDescent="0.2">
      <c r="Q21923" s="92" t="s">
        <v>50</v>
      </c>
      <c r="BF21923" s="101" t="s">
        <v>58</v>
      </c>
      <c r="BK21923" s="98" t="s">
        <v>70</v>
      </c>
    </row>
    <row r="21924" spans="17:63" ht="29.25" customHeight="1" x14ac:dyDescent="0.2">
      <c r="Q21924" s="92" t="s">
        <v>50</v>
      </c>
      <c r="BF21924" s="101" t="s">
        <v>58</v>
      </c>
      <c r="BK21924" s="98" t="s">
        <v>70</v>
      </c>
    </row>
    <row r="21925" spans="17:63" ht="29.25" customHeight="1" x14ac:dyDescent="0.2">
      <c r="Q21925" s="92" t="s">
        <v>50</v>
      </c>
      <c r="BF21925" s="101" t="s">
        <v>58</v>
      </c>
      <c r="BK21925" s="98" t="s">
        <v>70</v>
      </c>
    </row>
    <row r="21926" spans="17:63" ht="29.25" customHeight="1" x14ac:dyDescent="0.2">
      <c r="Q21926" s="92" t="s">
        <v>50</v>
      </c>
      <c r="BF21926" s="101" t="s">
        <v>58</v>
      </c>
      <c r="BK21926" s="98" t="s">
        <v>70</v>
      </c>
    </row>
    <row r="21927" spans="17:63" ht="29.25" customHeight="1" x14ac:dyDescent="0.2">
      <c r="Q21927" s="92" t="s">
        <v>50</v>
      </c>
      <c r="BF21927" s="101" t="s">
        <v>58</v>
      </c>
      <c r="BK21927" s="98" t="s">
        <v>70</v>
      </c>
    </row>
    <row r="21928" spans="17:63" ht="29.25" customHeight="1" x14ac:dyDescent="0.2">
      <c r="Q21928" s="92" t="s">
        <v>50</v>
      </c>
      <c r="BF21928" s="101" t="s">
        <v>58</v>
      </c>
      <c r="BK21928" s="98" t="s">
        <v>70</v>
      </c>
    </row>
    <row r="21929" spans="17:63" ht="29.25" customHeight="1" x14ac:dyDescent="0.2">
      <c r="Q21929" s="92" t="s">
        <v>50</v>
      </c>
      <c r="BF21929" s="101" t="s">
        <v>58</v>
      </c>
      <c r="BK21929" s="98" t="s">
        <v>70</v>
      </c>
    </row>
    <row r="21930" spans="17:63" ht="29.25" customHeight="1" x14ac:dyDescent="0.2">
      <c r="Q21930" s="92" t="s">
        <v>50</v>
      </c>
      <c r="BF21930" s="101" t="s">
        <v>58</v>
      </c>
      <c r="BK21930" s="98" t="s">
        <v>70</v>
      </c>
    </row>
    <row r="21931" spans="17:63" ht="29.25" customHeight="1" x14ac:dyDescent="0.2">
      <c r="Q21931" s="92" t="s">
        <v>50</v>
      </c>
      <c r="BF21931" s="101" t="s">
        <v>58</v>
      </c>
      <c r="BK21931" s="98" t="s">
        <v>70</v>
      </c>
    </row>
    <row r="21932" spans="17:63" ht="29.25" customHeight="1" x14ac:dyDescent="0.2">
      <c r="Q21932" s="92" t="s">
        <v>50</v>
      </c>
      <c r="BF21932" s="101" t="s">
        <v>58</v>
      </c>
      <c r="BK21932" s="98" t="s">
        <v>70</v>
      </c>
    </row>
    <row r="21933" spans="17:63" ht="29.25" customHeight="1" x14ac:dyDescent="0.2">
      <c r="Q21933" s="92" t="s">
        <v>50</v>
      </c>
      <c r="BF21933" s="101" t="s">
        <v>58</v>
      </c>
      <c r="BK21933" s="98" t="s">
        <v>70</v>
      </c>
    </row>
    <row r="21934" spans="17:63" ht="29.25" customHeight="1" x14ac:dyDescent="0.2">
      <c r="Q21934" s="92" t="s">
        <v>50</v>
      </c>
      <c r="BF21934" s="101" t="s">
        <v>58</v>
      </c>
      <c r="BK21934" s="98" t="s">
        <v>70</v>
      </c>
    </row>
    <row r="21935" spans="17:63" ht="29.25" customHeight="1" x14ac:dyDescent="0.2">
      <c r="Q21935" s="92" t="s">
        <v>50</v>
      </c>
      <c r="BF21935" s="101" t="s">
        <v>58</v>
      </c>
      <c r="BK21935" s="98" t="s">
        <v>70</v>
      </c>
    </row>
    <row r="21936" spans="17:63" ht="29.25" customHeight="1" x14ac:dyDescent="0.2">
      <c r="Q21936" s="92" t="s">
        <v>50</v>
      </c>
      <c r="BF21936" s="101" t="s">
        <v>58</v>
      </c>
      <c r="BK21936" s="98" t="s">
        <v>70</v>
      </c>
    </row>
    <row r="21937" spans="17:63" ht="29.25" customHeight="1" x14ac:dyDescent="0.2">
      <c r="Q21937" s="92" t="s">
        <v>50</v>
      </c>
      <c r="BF21937" s="101" t="s">
        <v>58</v>
      </c>
      <c r="BK21937" s="98" t="s">
        <v>70</v>
      </c>
    </row>
    <row r="21938" spans="17:63" ht="29.25" customHeight="1" x14ac:dyDescent="0.2">
      <c r="Q21938" s="92" t="s">
        <v>50</v>
      </c>
      <c r="BF21938" s="101" t="s">
        <v>58</v>
      </c>
      <c r="BK21938" s="98" t="s">
        <v>70</v>
      </c>
    </row>
    <row r="21939" spans="17:63" ht="29.25" customHeight="1" x14ac:dyDescent="0.2">
      <c r="Q21939" s="92" t="s">
        <v>50</v>
      </c>
      <c r="BF21939" s="101" t="s">
        <v>58</v>
      </c>
      <c r="BK21939" s="98" t="s">
        <v>70</v>
      </c>
    </row>
    <row r="21940" spans="17:63" ht="29.25" customHeight="1" x14ac:dyDescent="0.2">
      <c r="Q21940" s="92" t="s">
        <v>50</v>
      </c>
      <c r="BF21940" s="101" t="s">
        <v>58</v>
      </c>
      <c r="BK21940" s="98" t="s">
        <v>70</v>
      </c>
    </row>
    <row r="21941" spans="17:63" ht="29.25" customHeight="1" x14ac:dyDescent="0.2">
      <c r="Q21941" s="92" t="s">
        <v>50</v>
      </c>
      <c r="BF21941" s="101" t="s">
        <v>58</v>
      </c>
      <c r="BK21941" s="98" t="s">
        <v>70</v>
      </c>
    </row>
    <row r="21942" spans="17:63" ht="29.25" customHeight="1" x14ac:dyDescent="0.2">
      <c r="Q21942" s="92" t="s">
        <v>50</v>
      </c>
      <c r="BF21942" s="101" t="s">
        <v>58</v>
      </c>
      <c r="BK21942" s="98" t="s">
        <v>70</v>
      </c>
    </row>
    <row r="21943" spans="17:63" ht="29.25" customHeight="1" x14ac:dyDescent="0.2">
      <c r="Q21943" s="92" t="s">
        <v>50</v>
      </c>
      <c r="BF21943" s="101" t="s">
        <v>58</v>
      </c>
      <c r="BK21943" s="98" t="s">
        <v>70</v>
      </c>
    </row>
    <row r="21944" spans="17:63" ht="29.25" customHeight="1" x14ac:dyDescent="0.2">
      <c r="Q21944" s="92" t="s">
        <v>50</v>
      </c>
      <c r="BF21944" s="101" t="s">
        <v>58</v>
      </c>
      <c r="BK21944" s="98" t="s">
        <v>70</v>
      </c>
    </row>
    <row r="21945" spans="17:63" ht="29.25" customHeight="1" x14ac:dyDescent="0.2">
      <c r="Q21945" s="92" t="s">
        <v>50</v>
      </c>
      <c r="BF21945" s="101" t="s">
        <v>58</v>
      </c>
      <c r="BK21945" s="98" t="s">
        <v>70</v>
      </c>
    </row>
    <row r="21946" spans="17:63" ht="29.25" customHeight="1" x14ac:dyDescent="0.2">
      <c r="Q21946" s="92" t="s">
        <v>50</v>
      </c>
      <c r="BF21946" s="101" t="s">
        <v>58</v>
      </c>
      <c r="BK21946" s="98" t="s">
        <v>70</v>
      </c>
    </row>
    <row r="21947" spans="17:63" ht="29.25" customHeight="1" x14ac:dyDescent="0.2">
      <c r="Q21947" s="92" t="s">
        <v>50</v>
      </c>
      <c r="BF21947" s="101" t="s">
        <v>58</v>
      </c>
      <c r="BK21947" s="98" t="s">
        <v>70</v>
      </c>
    </row>
    <row r="21948" spans="17:63" ht="29.25" customHeight="1" x14ac:dyDescent="0.2">
      <c r="Q21948" s="92" t="s">
        <v>50</v>
      </c>
      <c r="BF21948" s="101" t="s">
        <v>58</v>
      </c>
      <c r="BK21948" s="98" t="s">
        <v>70</v>
      </c>
    </row>
    <row r="21949" spans="17:63" ht="29.25" customHeight="1" x14ac:dyDescent="0.2">
      <c r="Q21949" s="92" t="s">
        <v>50</v>
      </c>
      <c r="BF21949" s="101" t="s">
        <v>58</v>
      </c>
      <c r="BK21949" s="98" t="s">
        <v>70</v>
      </c>
    </row>
    <row r="21950" spans="17:63" ht="29.25" customHeight="1" x14ac:dyDescent="0.2">
      <c r="Q21950" s="92" t="s">
        <v>50</v>
      </c>
      <c r="BF21950" s="101" t="s">
        <v>58</v>
      </c>
      <c r="BK21950" s="98" t="s">
        <v>70</v>
      </c>
    </row>
    <row r="21951" spans="17:63" ht="29.25" customHeight="1" x14ac:dyDescent="0.2">
      <c r="Q21951" s="92" t="s">
        <v>50</v>
      </c>
      <c r="BF21951" s="101" t="s">
        <v>58</v>
      </c>
      <c r="BK21951" s="98" t="s">
        <v>70</v>
      </c>
    </row>
    <row r="21952" spans="17:63" ht="29.25" customHeight="1" x14ac:dyDescent="0.2">
      <c r="Q21952" s="92" t="s">
        <v>50</v>
      </c>
      <c r="BF21952" s="101" t="s">
        <v>58</v>
      </c>
      <c r="BK21952" s="98" t="s">
        <v>70</v>
      </c>
    </row>
    <row r="21953" spans="17:63" ht="29.25" customHeight="1" x14ac:dyDescent="0.2">
      <c r="Q21953" s="92" t="s">
        <v>50</v>
      </c>
      <c r="BF21953" s="101" t="s">
        <v>58</v>
      </c>
      <c r="BK21953" s="98" t="s">
        <v>70</v>
      </c>
    </row>
    <row r="21954" spans="17:63" ht="29.25" customHeight="1" x14ac:dyDescent="0.2">
      <c r="Q21954" s="92" t="s">
        <v>50</v>
      </c>
      <c r="BF21954" s="101" t="s">
        <v>58</v>
      </c>
      <c r="BK21954" s="98" t="s">
        <v>70</v>
      </c>
    </row>
    <row r="21955" spans="17:63" ht="29.25" customHeight="1" x14ac:dyDescent="0.2">
      <c r="Q21955" s="92" t="s">
        <v>50</v>
      </c>
      <c r="BF21955" s="101" t="s">
        <v>58</v>
      </c>
      <c r="BK21955" s="98" t="s">
        <v>70</v>
      </c>
    </row>
    <row r="21956" spans="17:63" ht="29.25" customHeight="1" x14ac:dyDescent="0.2">
      <c r="Q21956" s="92" t="s">
        <v>50</v>
      </c>
      <c r="BF21956" s="101" t="s">
        <v>58</v>
      </c>
      <c r="BK21956" s="98" t="s">
        <v>70</v>
      </c>
    </row>
    <row r="21957" spans="17:63" ht="29.25" customHeight="1" x14ac:dyDescent="0.2">
      <c r="Q21957" s="92" t="s">
        <v>50</v>
      </c>
      <c r="BF21957" s="101" t="s">
        <v>58</v>
      </c>
      <c r="BK21957" s="98" t="s">
        <v>70</v>
      </c>
    </row>
    <row r="21958" spans="17:63" ht="29.25" customHeight="1" x14ac:dyDescent="0.2">
      <c r="Q21958" s="92" t="s">
        <v>50</v>
      </c>
      <c r="BF21958" s="101" t="s">
        <v>58</v>
      </c>
      <c r="BK21958" s="98" t="s">
        <v>70</v>
      </c>
    </row>
    <row r="21959" spans="17:63" ht="29.25" customHeight="1" x14ac:dyDescent="0.2">
      <c r="Q21959" s="92" t="s">
        <v>50</v>
      </c>
      <c r="BF21959" s="101" t="s">
        <v>58</v>
      </c>
      <c r="BK21959" s="98" t="s">
        <v>70</v>
      </c>
    </row>
    <row r="21960" spans="17:63" ht="29.25" customHeight="1" x14ac:dyDescent="0.2">
      <c r="Q21960" s="92" t="s">
        <v>50</v>
      </c>
      <c r="BF21960" s="101" t="s">
        <v>58</v>
      </c>
      <c r="BK21960" s="98" t="s">
        <v>70</v>
      </c>
    </row>
    <row r="21961" spans="17:63" ht="29.25" customHeight="1" x14ac:dyDescent="0.2">
      <c r="Q21961" s="92" t="s">
        <v>50</v>
      </c>
      <c r="BF21961" s="101" t="s">
        <v>58</v>
      </c>
      <c r="BK21961" s="98" t="s">
        <v>70</v>
      </c>
    </row>
    <row r="21962" spans="17:63" ht="29.25" customHeight="1" x14ac:dyDescent="0.2">
      <c r="Q21962" s="92" t="s">
        <v>50</v>
      </c>
      <c r="BF21962" s="101" t="s">
        <v>58</v>
      </c>
      <c r="BK21962" s="98" t="s">
        <v>70</v>
      </c>
    </row>
    <row r="21963" spans="17:63" ht="29.25" customHeight="1" x14ac:dyDescent="0.2">
      <c r="Q21963" s="92" t="s">
        <v>50</v>
      </c>
      <c r="BF21963" s="101" t="s">
        <v>58</v>
      </c>
      <c r="BK21963" s="98" t="s">
        <v>70</v>
      </c>
    </row>
    <row r="21964" spans="17:63" ht="29.25" customHeight="1" x14ac:dyDescent="0.2">
      <c r="Q21964" s="92" t="s">
        <v>50</v>
      </c>
      <c r="BF21964" s="101" t="s">
        <v>58</v>
      </c>
      <c r="BK21964" s="98" t="s">
        <v>70</v>
      </c>
    </row>
    <row r="21965" spans="17:63" ht="29.25" customHeight="1" x14ac:dyDescent="0.2">
      <c r="Q21965" s="92" t="s">
        <v>50</v>
      </c>
      <c r="BF21965" s="101" t="s">
        <v>58</v>
      </c>
      <c r="BK21965" s="98" t="s">
        <v>70</v>
      </c>
    </row>
    <row r="21966" spans="17:63" ht="29.25" customHeight="1" x14ac:dyDescent="0.2">
      <c r="Q21966" s="92" t="s">
        <v>50</v>
      </c>
      <c r="BF21966" s="101" t="s">
        <v>58</v>
      </c>
      <c r="BK21966" s="98" t="s">
        <v>70</v>
      </c>
    </row>
    <row r="21967" spans="17:63" ht="29.25" customHeight="1" x14ac:dyDescent="0.2">
      <c r="Q21967" s="92" t="s">
        <v>50</v>
      </c>
      <c r="BF21967" s="101" t="s">
        <v>58</v>
      </c>
      <c r="BK21967" s="98" t="s">
        <v>70</v>
      </c>
    </row>
    <row r="21968" spans="17:63" ht="29.25" customHeight="1" x14ac:dyDescent="0.2">
      <c r="Q21968" s="92" t="s">
        <v>50</v>
      </c>
      <c r="BF21968" s="101" t="s">
        <v>58</v>
      </c>
      <c r="BK21968" s="98" t="s">
        <v>70</v>
      </c>
    </row>
    <row r="21969" spans="17:63" ht="29.25" customHeight="1" x14ac:dyDescent="0.2">
      <c r="Q21969" s="92" t="s">
        <v>50</v>
      </c>
      <c r="BF21969" s="101" t="s">
        <v>58</v>
      </c>
      <c r="BK21969" s="98" t="s">
        <v>70</v>
      </c>
    </row>
    <row r="21970" spans="17:63" ht="29.25" customHeight="1" x14ac:dyDescent="0.2">
      <c r="Q21970" s="92" t="s">
        <v>50</v>
      </c>
      <c r="BF21970" s="101" t="s">
        <v>58</v>
      </c>
      <c r="BK21970" s="98" t="s">
        <v>70</v>
      </c>
    </row>
    <row r="21971" spans="17:63" ht="29.25" customHeight="1" x14ac:dyDescent="0.2">
      <c r="Q21971" s="92" t="s">
        <v>50</v>
      </c>
      <c r="BF21971" s="101" t="s">
        <v>58</v>
      </c>
      <c r="BK21971" s="98" t="s">
        <v>70</v>
      </c>
    </row>
    <row r="21972" spans="17:63" ht="29.25" customHeight="1" x14ac:dyDescent="0.2">
      <c r="Q21972" s="92" t="s">
        <v>50</v>
      </c>
      <c r="BF21972" s="101" t="s">
        <v>58</v>
      </c>
      <c r="BK21972" s="98" t="s">
        <v>70</v>
      </c>
    </row>
    <row r="21973" spans="17:63" ht="29.25" customHeight="1" x14ac:dyDescent="0.2">
      <c r="Q21973" s="92" t="s">
        <v>50</v>
      </c>
      <c r="BF21973" s="101" t="s">
        <v>58</v>
      </c>
      <c r="BK21973" s="98" t="s">
        <v>70</v>
      </c>
    </row>
    <row r="21974" spans="17:63" ht="29.25" customHeight="1" x14ac:dyDescent="0.2">
      <c r="Q21974" s="92" t="s">
        <v>50</v>
      </c>
      <c r="BF21974" s="101" t="s">
        <v>58</v>
      </c>
      <c r="BK21974" s="98" t="s">
        <v>70</v>
      </c>
    </row>
    <row r="21975" spans="17:63" ht="29.25" customHeight="1" x14ac:dyDescent="0.2">
      <c r="Q21975" s="92" t="s">
        <v>50</v>
      </c>
      <c r="BF21975" s="101" t="s">
        <v>58</v>
      </c>
      <c r="BK21975" s="98" t="s">
        <v>70</v>
      </c>
    </row>
    <row r="21976" spans="17:63" ht="29.25" customHeight="1" x14ac:dyDescent="0.2">
      <c r="Q21976" s="92" t="s">
        <v>50</v>
      </c>
      <c r="BF21976" s="101" t="s">
        <v>58</v>
      </c>
      <c r="BK21976" s="98" t="s">
        <v>70</v>
      </c>
    </row>
    <row r="21977" spans="17:63" ht="29.25" customHeight="1" x14ac:dyDescent="0.2">
      <c r="Q21977" s="92" t="s">
        <v>50</v>
      </c>
      <c r="BF21977" s="101" t="s">
        <v>58</v>
      </c>
      <c r="BK21977" s="98" t="s">
        <v>70</v>
      </c>
    </row>
    <row r="21978" spans="17:63" ht="29.25" customHeight="1" x14ac:dyDescent="0.2">
      <c r="Q21978" s="92" t="s">
        <v>50</v>
      </c>
      <c r="BF21978" s="101" t="s">
        <v>58</v>
      </c>
      <c r="BK21978" s="98" t="s">
        <v>70</v>
      </c>
    </row>
    <row r="21979" spans="17:63" ht="29.25" customHeight="1" x14ac:dyDescent="0.2">
      <c r="Q21979" s="92" t="s">
        <v>50</v>
      </c>
      <c r="BF21979" s="101" t="s">
        <v>58</v>
      </c>
      <c r="BK21979" s="98" t="s">
        <v>70</v>
      </c>
    </row>
    <row r="21980" spans="17:63" ht="29.25" customHeight="1" x14ac:dyDescent="0.2">
      <c r="Q21980" s="92" t="s">
        <v>50</v>
      </c>
      <c r="BF21980" s="101" t="s">
        <v>58</v>
      </c>
      <c r="BK21980" s="98" t="s">
        <v>70</v>
      </c>
    </row>
    <row r="21981" spans="17:63" ht="29.25" customHeight="1" x14ac:dyDescent="0.2">
      <c r="Q21981" s="92" t="s">
        <v>50</v>
      </c>
      <c r="BF21981" s="101" t="s">
        <v>58</v>
      </c>
      <c r="BK21981" s="98" t="s">
        <v>70</v>
      </c>
    </row>
    <row r="21982" spans="17:63" ht="29.25" customHeight="1" x14ac:dyDescent="0.2">
      <c r="Q21982" s="92" t="s">
        <v>50</v>
      </c>
      <c r="BF21982" s="101" t="s">
        <v>58</v>
      </c>
      <c r="BK21982" s="98" t="s">
        <v>70</v>
      </c>
    </row>
    <row r="21983" spans="17:63" ht="29.25" customHeight="1" x14ac:dyDescent="0.2">
      <c r="Q21983" s="92" t="s">
        <v>50</v>
      </c>
      <c r="BF21983" s="101" t="s">
        <v>58</v>
      </c>
      <c r="BK21983" s="98" t="s">
        <v>70</v>
      </c>
    </row>
    <row r="21984" spans="17:63" ht="29.25" customHeight="1" x14ac:dyDescent="0.2">
      <c r="Q21984" s="92" t="s">
        <v>50</v>
      </c>
      <c r="BF21984" s="101" t="s">
        <v>58</v>
      </c>
      <c r="BK21984" s="98" t="s">
        <v>70</v>
      </c>
    </row>
    <row r="21985" spans="17:63" ht="29.25" customHeight="1" x14ac:dyDescent="0.2">
      <c r="Q21985" s="92" t="s">
        <v>50</v>
      </c>
      <c r="BF21985" s="101" t="s">
        <v>58</v>
      </c>
      <c r="BK21985" s="98" t="s">
        <v>70</v>
      </c>
    </row>
    <row r="21986" spans="17:63" ht="29.25" customHeight="1" x14ac:dyDescent="0.2">
      <c r="Q21986" s="92" t="s">
        <v>50</v>
      </c>
      <c r="BF21986" s="101" t="s">
        <v>58</v>
      </c>
      <c r="BK21986" s="98" t="s">
        <v>70</v>
      </c>
    </row>
    <row r="21987" spans="17:63" ht="29.25" customHeight="1" x14ac:dyDescent="0.2">
      <c r="Q21987" s="92" t="s">
        <v>50</v>
      </c>
      <c r="BF21987" s="101" t="s">
        <v>58</v>
      </c>
      <c r="BK21987" s="98" t="s">
        <v>70</v>
      </c>
    </row>
    <row r="21988" spans="17:63" ht="29.25" customHeight="1" x14ac:dyDescent="0.2">
      <c r="Q21988" s="92" t="s">
        <v>50</v>
      </c>
      <c r="BF21988" s="101" t="s">
        <v>58</v>
      </c>
      <c r="BK21988" s="98" t="s">
        <v>70</v>
      </c>
    </row>
    <row r="21989" spans="17:63" ht="29.25" customHeight="1" x14ac:dyDescent="0.2">
      <c r="Q21989" s="92" t="s">
        <v>50</v>
      </c>
      <c r="BF21989" s="101" t="s">
        <v>58</v>
      </c>
      <c r="BK21989" s="98" t="s">
        <v>70</v>
      </c>
    </row>
    <row r="21990" spans="17:63" ht="29.25" customHeight="1" x14ac:dyDescent="0.2">
      <c r="Q21990" s="92" t="s">
        <v>50</v>
      </c>
      <c r="BF21990" s="101" t="s">
        <v>58</v>
      </c>
      <c r="BK21990" s="98" t="s">
        <v>70</v>
      </c>
    </row>
    <row r="21991" spans="17:63" ht="29.25" customHeight="1" x14ac:dyDescent="0.2">
      <c r="Q21991" s="92" t="s">
        <v>50</v>
      </c>
      <c r="BF21991" s="101" t="s">
        <v>58</v>
      </c>
      <c r="BK21991" s="98" t="s">
        <v>70</v>
      </c>
    </row>
    <row r="21992" spans="17:63" ht="29.25" customHeight="1" x14ac:dyDescent="0.2">
      <c r="Q21992" s="92" t="s">
        <v>50</v>
      </c>
      <c r="BF21992" s="101" t="s">
        <v>58</v>
      </c>
      <c r="BK21992" s="98" t="s">
        <v>70</v>
      </c>
    </row>
    <row r="21993" spans="17:63" ht="29.25" customHeight="1" x14ac:dyDescent="0.2">
      <c r="Q21993" s="92" t="s">
        <v>50</v>
      </c>
      <c r="BF21993" s="101" t="s">
        <v>58</v>
      </c>
      <c r="BK21993" s="98" t="s">
        <v>70</v>
      </c>
    </row>
    <row r="21994" spans="17:63" ht="29.25" customHeight="1" x14ac:dyDescent="0.2">
      <c r="Q21994" s="92" t="s">
        <v>50</v>
      </c>
      <c r="BF21994" s="101" t="s">
        <v>58</v>
      </c>
      <c r="BK21994" s="98" t="s">
        <v>70</v>
      </c>
    </row>
    <row r="21995" spans="17:63" ht="29.25" customHeight="1" x14ac:dyDescent="0.2">
      <c r="Q21995" s="92" t="s">
        <v>50</v>
      </c>
      <c r="BF21995" s="101" t="s">
        <v>58</v>
      </c>
      <c r="BK21995" s="98" t="s">
        <v>70</v>
      </c>
    </row>
    <row r="21996" spans="17:63" ht="29.25" customHeight="1" x14ac:dyDescent="0.2">
      <c r="Q21996" s="92" t="s">
        <v>50</v>
      </c>
      <c r="BF21996" s="101" t="s">
        <v>58</v>
      </c>
      <c r="BK21996" s="98" t="s">
        <v>70</v>
      </c>
    </row>
    <row r="21997" spans="17:63" ht="29.25" customHeight="1" x14ac:dyDescent="0.2">
      <c r="Q21997" s="92" t="s">
        <v>50</v>
      </c>
      <c r="BF21997" s="101" t="s">
        <v>58</v>
      </c>
      <c r="BK21997" s="98" t="s">
        <v>70</v>
      </c>
    </row>
    <row r="21998" spans="17:63" ht="29.25" customHeight="1" x14ac:dyDescent="0.2">
      <c r="Q21998" s="92" t="s">
        <v>50</v>
      </c>
      <c r="BF21998" s="101" t="s">
        <v>58</v>
      </c>
      <c r="BK21998" s="98" t="s">
        <v>70</v>
      </c>
    </row>
    <row r="21999" spans="17:63" ht="29.25" customHeight="1" x14ac:dyDescent="0.2">
      <c r="Q21999" s="92" t="s">
        <v>50</v>
      </c>
      <c r="BF21999" s="101" t="s">
        <v>58</v>
      </c>
      <c r="BK21999" s="98" t="s">
        <v>70</v>
      </c>
    </row>
    <row r="22000" spans="17:63" ht="29.25" customHeight="1" x14ac:dyDescent="0.2">
      <c r="Q22000" s="92" t="s">
        <v>50</v>
      </c>
      <c r="BF22000" s="101" t="s">
        <v>58</v>
      </c>
      <c r="BK22000" s="98" t="s">
        <v>70</v>
      </c>
    </row>
    <row r="22001" spans="17:63" ht="29.25" customHeight="1" x14ac:dyDescent="0.2">
      <c r="Q22001" s="92" t="s">
        <v>50</v>
      </c>
      <c r="BF22001" s="101" t="s">
        <v>58</v>
      </c>
      <c r="BK22001" s="98" t="s">
        <v>70</v>
      </c>
    </row>
    <row r="22002" spans="17:63" ht="29.25" customHeight="1" x14ac:dyDescent="0.2">
      <c r="Q22002" s="92" t="s">
        <v>50</v>
      </c>
      <c r="BF22002" s="101" t="s">
        <v>58</v>
      </c>
      <c r="BK22002" s="98" t="s">
        <v>70</v>
      </c>
    </row>
    <row r="22003" spans="17:63" ht="29.25" customHeight="1" x14ac:dyDescent="0.2">
      <c r="Q22003" s="92" t="s">
        <v>50</v>
      </c>
      <c r="BF22003" s="101" t="s">
        <v>58</v>
      </c>
      <c r="BK22003" s="98" t="s">
        <v>70</v>
      </c>
    </row>
    <row r="22004" spans="17:63" ht="29.25" customHeight="1" x14ac:dyDescent="0.2">
      <c r="Q22004" s="92" t="s">
        <v>50</v>
      </c>
      <c r="BF22004" s="101" t="s">
        <v>58</v>
      </c>
      <c r="BK22004" s="98" t="s">
        <v>70</v>
      </c>
    </row>
    <row r="22005" spans="17:63" ht="29.25" customHeight="1" x14ac:dyDescent="0.2">
      <c r="Q22005" s="92" t="s">
        <v>50</v>
      </c>
      <c r="BF22005" s="101" t="s">
        <v>58</v>
      </c>
      <c r="BK22005" s="98" t="s">
        <v>70</v>
      </c>
    </row>
    <row r="22006" spans="17:63" ht="29.25" customHeight="1" x14ac:dyDescent="0.2">
      <c r="Q22006" s="92" t="s">
        <v>50</v>
      </c>
      <c r="BF22006" s="101" t="s">
        <v>58</v>
      </c>
      <c r="BK22006" s="98" t="s">
        <v>70</v>
      </c>
    </row>
    <row r="22007" spans="17:63" ht="29.25" customHeight="1" x14ac:dyDescent="0.2">
      <c r="Q22007" s="92" t="s">
        <v>50</v>
      </c>
      <c r="BF22007" s="101" t="s">
        <v>58</v>
      </c>
      <c r="BK22007" s="98" t="s">
        <v>70</v>
      </c>
    </row>
    <row r="22008" spans="17:63" ht="29.25" customHeight="1" x14ac:dyDescent="0.2">
      <c r="Q22008" s="92" t="s">
        <v>50</v>
      </c>
      <c r="BF22008" s="101" t="s">
        <v>58</v>
      </c>
      <c r="BK22008" s="98" t="s">
        <v>70</v>
      </c>
    </row>
    <row r="22009" spans="17:63" ht="29.25" customHeight="1" x14ac:dyDescent="0.2">
      <c r="Q22009" s="92" t="s">
        <v>50</v>
      </c>
      <c r="BF22009" s="101" t="s">
        <v>58</v>
      </c>
      <c r="BK22009" s="98" t="s">
        <v>70</v>
      </c>
    </row>
    <row r="22010" spans="17:63" ht="29.25" customHeight="1" x14ac:dyDescent="0.2">
      <c r="Q22010" s="92" t="s">
        <v>50</v>
      </c>
      <c r="BF22010" s="101" t="s">
        <v>58</v>
      </c>
      <c r="BK22010" s="98" t="s">
        <v>70</v>
      </c>
    </row>
    <row r="22011" spans="17:63" ht="29.25" customHeight="1" x14ac:dyDescent="0.2">
      <c r="Q22011" s="92" t="s">
        <v>50</v>
      </c>
      <c r="BF22011" s="101" t="s">
        <v>58</v>
      </c>
      <c r="BK22011" s="98" t="s">
        <v>70</v>
      </c>
    </row>
    <row r="22012" spans="17:63" ht="29.25" customHeight="1" x14ac:dyDescent="0.2">
      <c r="Q22012" s="92" t="s">
        <v>50</v>
      </c>
      <c r="BF22012" s="101" t="s">
        <v>58</v>
      </c>
      <c r="BK22012" s="98" t="s">
        <v>70</v>
      </c>
    </row>
    <row r="22013" spans="17:63" ht="29.25" customHeight="1" x14ac:dyDescent="0.2">
      <c r="Q22013" s="92" t="s">
        <v>50</v>
      </c>
      <c r="BF22013" s="101" t="s">
        <v>58</v>
      </c>
      <c r="BK22013" s="98" t="s">
        <v>70</v>
      </c>
    </row>
    <row r="22014" spans="17:63" ht="29.25" customHeight="1" x14ac:dyDescent="0.2">
      <c r="Q22014" s="92" t="s">
        <v>50</v>
      </c>
      <c r="BF22014" s="101" t="s">
        <v>58</v>
      </c>
      <c r="BK22014" s="98" t="s">
        <v>70</v>
      </c>
    </row>
    <row r="22015" spans="17:63" ht="29.25" customHeight="1" x14ac:dyDescent="0.2">
      <c r="Q22015" s="92" t="s">
        <v>50</v>
      </c>
      <c r="BF22015" s="101" t="s">
        <v>58</v>
      </c>
      <c r="BK22015" s="98" t="s">
        <v>70</v>
      </c>
    </row>
    <row r="22016" spans="17:63" ht="29.25" customHeight="1" x14ac:dyDescent="0.2">
      <c r="Q22016" s="92" t="s">
        <v>50</v>
      </c>
      <c r="BF22016" s="101" t="s">
        <v>58</v>
      </c>
      <c r="BK22016" s="98" t="s">
        <v>70</v>
      </c>
    </row>
    <row r="22017" spans="17:63" ht="29.25" customHeight="1" x14ac:dyDescent="0.2">
      <c r="Q22017" s="92" t="s">
        <v>50</v>
      </c>
      <c r="BF22017" s="101" t="s">
        <v>58</v>
      </c>
      <c r="BK22017" s="98" t="s">
        <v>70</v>
      </c>
    </row>
    <row r="22018" spans="17:63" ht="29.25" customHeight="1" x14ac:dyDescent="0.2">
      <c r="Q22018" s="92" t="s">
        <v>50</v>
      </c>
      <c r="BF22018" s="101" t="s">
        <v>58</v>
      </c>
      <c r="BK22018" s="98" t="s">
        <v>70</v>
      </c>
    </row>
    <row r="22019" spans="17:63" ht="29.25" customHeight="1" x14ac:dyDescent="0.2">
      <c r="Q22019" s="92" t="s">
        <v>50</v>
      </c>
      <c r="BF22019" s="101" t="s">
        <v>58</v>
      </c>
      <c r="BK22019" s="98" t="s">
        <v>70</v>
      </c>
    </row>
    <row r="22020" spans="17:63" ht="29.25" customHeight="1" x14ac:dyDescent="0.2">
      <c r="Q22020" s="92" t="s">
        <v>50</v>
      </c>
      <c r="BF22020" s="101" t="s">
        <v>58</v>
      </c>
      <c r="BK22020" s="98" t="s">
        <v>70</v>
      </c>
    </row>
    <row r="22021" spans="17:63" ht="29.25" customHeight="1" x14ac:dyDescent="0.2">
      <c r="Q22021" s="92" t="s">
        <v>50</v>
      </c>
      <c r="BF22021" s="101" t="s">
        <v>58</v>
      </c>
      <c r="BK22021" s="98" t="s">
        <v>70</v>
      </c>
    </row>
    <row r="22022" spans="17:63" ht="29.25" customHeight="1" x14ac:dyDescent="0.2">
      <c r="Q22022" s="92" t="s">
        <v>50</v>
      </c>
      <c r="BF22022" s="101" t="s">
        <v>58</v>
      </c>
      <c r="BK22022" s="98" t="s">
        <v>70</v>
      </c>
    </row>
    <row r="22023" spans="17:63" ht="29.25" customHeight="1" x14ac:dyDescent="0.2">
      <c r="Q22023" s="92" t="s">
        <v>50</v>
      </c>
      <c r="BF22023" s="101" t="s">
        <v>58</v>
      </c>
      <c r="BK22023" s="98" t="s">
        <v>70</v>
      </c>
    </row>
    <row r="22024" spans="17:63" ht="29.25" customHeight="1" x14ac:dyDescent="0.2">
      <c r="Q22024" s="92" t="s">
        <v>50</v>
      </c>
      <c r="BF22024" s="101" t="s">
        <v>58</v>
      </c>
      <c r="BK22024" s="98" t="s">
        <v>70</v>
      </c>
    </row>
    <row r="22025" spans="17:63" ht="29.25" customHeight="1" x14ac:dyDescent="0.2">
      <c r="Q22025" s="92" t="s">
        <v>50</v>
      </c>
      <c r="BF22025" s="101" t="s">
        <v>58</v>
      </c>
      <c r="BK22025" s="98" t="s">
        <v>70</v>
      </c>
    </row>
    <row r="22026" spans="17:63" ht="29.25" customHeight="1" x14ac:dyDescent="0.2">
      <c r="Q22026" s="92" t="s">
        <v>50</v>
      </c>
      <c r="BF22026" s="101" t="s">
        <v>58</v>
      </c>
      <c r="BK22026" s="98" t="s">
        <v>70</v>
      </c>
    </row>
    <row r="22027" spans="17:63" ht="29.25" customHeight="1" x14ac:dyDescent="0.2">
      <c r="Q22027" s="92" t="s">
        <v>50</v>
      </c>
      <c r="BF22027" s="101" t="s">
        <v>58</v>
      </c>
      <c r="BK22027" s="98" t="s">
        <v>70</v>
      </c>
    </row>
    <row r="22028" spans="17:63" ht="29.25" customHeight="1" x14ac:dyDescent="0.2">
      <c r="Q22028" s="92" t="s">
        <v>50</v>
      </c>
      <c r="BF22028" s="101" t="s">
        <v>58</v>
      </c>
      <c r="BK22028" s="98" t="s">
        <v>70</v>
      </c>
    </row>
    <row r="22029" spans="17:63" ht="29.25" customHeight="1" x14ac:dyDescent="0.2">
      <c r="Q22029" s="92" t="s">
        <v>50</v>
      </c>
      <c r="BF22029" s="101" t="s">
        <v>58</v>
      </c>
      <c r="BK22029" s="98" t="s">
        <v>70</v>
      </c>
    </row>
    <row r="22030" spans="17:63" ht="29.25" customHeight="1" x14ac:dyDescent="0.2">
      <c r="Q22030" s="92" t="s">
        <v>50</v>
      </c>
      <c r="BF22030" s="101" t="s">
        <v>58</v>
      </c>
      <c r="BK22030" s="98" t="s">
        <v>70</v>
      </c>
    </row>
    <row r="22031" spans="17:63" ht="29.25" customHeight="1" x14ac:dyDescent="0.2">
      <c r="Q22031" s="92" t="s">
        <v>50</v>
      </c>
      <c r="BF22031" s="101" t="s">
        <v>58</v>
      </c>
      <c r="BK22031" s="98" t="s">
        <v>70</v>
      </c>
    </row>
    <row r="22032" spans="17:63" ht="29.25" customHeight="1" x14ac:dyDescent="0.2">
      <c r="Q22032" s="92" t="s">
        <v>50</v>
      </c>
      <c r="BF22032" s="101" t="s">
        <v>58</v>
      </c>
      <c r="BK22032" s="98" t="s">
        <v>70</v>
      </c>
    </row>
    <row r="22033" spans="17:63" ht="29.25" customHeight="1" x14ac:dyDescent="0.2">
      <c r="Q22033" s="92" t="s">
        <v>50</v>
      </c>
      <c r="BF22033" s="101" t="s">
        <v>58</v>
      </c>
      <c r="BK22033" s="98" t="s">
        <v>70</v>
      </c>
    </row>
    <row r="22034" spans="17:63" ht="29.25" customHeight="1" x14ac:dyDescent="0.2">
      <c r="Q22034" s="92" t="s">
        <v>50</v>
      </c>
      <c r="BF22034" s="101" t="s">
        <v>58</v>
      </c>
      <c r="BK22034" s="98" t="s">
        <v>70</v>
      </c>
    </row>
    <row r="22035" spans="17:63" ht="29.25" customHeight="1" x14ac:dyDescent="0.2">
      <c r="Q22035" s="92" t="s">
        <v>50</v>
      </c>
      <c r="BF22035" s="101" t="s">
        <v>58</v>
      </c>
      <c r="BK22035" s="98" t="s">
        <v>70</v>
      </c>
    </row>
    <row r="22036" spans="17:63" ht="29.25" customHeight="1" x14ac:dyDescent="0.2">
      <c r="Q22036" s="92" t="s">
        <v>50</v>
      </c>
      <c r="BF22036" s="101" t="s">
        <v>58</v>
      </c>
      <c r="BK22036" s="98" t="s">
        <v>70</v>
      </c>
    </row>
    <row r="22037" spans="17:63" ht="29.25" customHeight="1" x14ac:dyDescent="0.2">
      <c r="Q22037" s="92" t="s">
        <v>50</v>
      </c>
      <c r="BF22037" s="101" t="s">
        <v>58</v>
      </c>
      <c r="BK22037" s="98" t="s">
        <v>70</v>
      </c>
    </row>
    <row r="22038" spans="17:63" ht="29.25" customHeight="1" x14ac:dyDescent="0.2">
      <c r="Q22038" s="92" t="s">
        <v>50</v>
      </c>
      <c r="BF22038" s="101" t="s">
        <v>58</v>
      </c>
      <c r="BK22038" s="98" t="s">
        <v>70</v>
      </c>
    </row>
    <row r="22039" spans="17:63" ht="29.25" customHeight="1" x14ac:dyDescent="0.2">
      <c r="Q22039" s="92" t="s">
        <v>50</v>
      </c>
      <c r="BF22039" s="101" t="s">
        <v>58</v>
      </c>
      <c r="BK22039" s="98" t="s">
        <v>70</v>
      </c>
    </row>
    <row r="22040" spans="17:63" ht="29.25" customHeight="1" x14ac:dyDescent="0.2">
      <c r="Q22040" s="92" t="s">
        <v>50</v>
      </c>
      <c r="BF22040" s="101" t="s">
        <v>58</v>
      </c>
      <c r="BK22040" s="98" t="s">
        <v>70</v>
      </c>
    </row>
    <row r="22041" spans="17:63" ht="29.25" customHeight="1" x14ac:dyDescent="0.2">
      <c r="Q22041" s="92" t="s">
        <v>50</v>
      </c>
      <c r="BF22041" s="101" t="s">
        <v>58</v>
      </c>
      <c r="BK22041" s="98" t="s">
        <v>70</v>
      </c>
    </row>
    <row r="22042" spans="17:63" ht="29.25" customHeight="1" x14ac:dyDescent="0.2">
      <c r="Q22042" s="92" t="s">
        <v>50</v>
      </c>
      <c r="BF22042" s="101" t="s">
        <v>58</v>
      </c>
      <c r="BK22042" s="98" t="s">
        <v>70</v>
      </c>
    </row>
    <row r="22043" spans="17:63" ht="29.25" customHeight="1" x14ac:dyDescent="0.2">
      <c r="Q22043" s="92" t="s">
        <v>50</v>
      </c>
      <c r="BF22043" s="101" t="s">
        <v>58</v>
      </c>
      <c r="BK22043" s="98" t="s">
        <v>70</v>
      </c>
    </row>
    <row r="22044" spans="17:63" ht="29.25" customHeight="1" x14ac:dyDescent="0.2">
      <c r="Q22044" s="92" t="s">
        <v>50</v>
      </c>
      <c r="BF22044" s="101" t="s">
        <v>58</v>
      </c>
      <c r="BK22044" s="98" t="s">
        <v>70</v>
      </c>
    </row>
    <row r="22045" spans="17:63" ht="29.25" customHeight="1" x14ac:dyDescent="0.2">
      <c r="Q22045" s="92" t="s">
        <v>50</v>
      </c>
      <c r="BF22045" s="101" t="s">
        <v>58</v>
      </c>
      <c r="BK22045" s="98" t="s">
        <v>70</v>
      </c>
    </row>
    <row r="22046" spans="17:63" ht="29.25" customHeight="1" x14ac:dyDescent="0.2">
      <c r="Q22046" s="92" t="s">
        <v>50</v>
      </c>
      <c r="BF22046" s="101" t="s">
        <v>58</v>
      </c>
      <c r="BK22046" s="98" t="s">
        <v>70</v>
      </c>
    </row>
    <row r="22047" spans="17:63" ht="29.25" customHeight="1" x14ac:dyDescent="0.2">
      <c r="Q22047" s="92" t="s">
        <v>50</v>
      </c>
      <c r="BF22047" s="101" t="s">
        <v>58</v>
      </c>
      <c r="BK22047" s="98" t="s">
        <v>70</v>
      </c>
    </row>
    <row r="22048" spans="17:63" ht="29.25" customHeight="1" x14ac:dyDescent="0.2">
      <c r="Q22048" s="92" t="s">
        <v>50</v>
      </c>
      <c r="BF22048" s="101" t="s">
        <v>58</v>
      </c>
      <c r="BK22048" s="98" t="s">
        <v>70</v>
      </c>
    </row>
    <row r="22049" spans="17:63" ht="29.25" customHeight="1" x14ac:dyDescent="0.2">
      <c r="Q22049" s="92" t="s">
        <v>50</v>
      </c>
      <c r="BF22049" s="101" t="s">
        <v>58</v>
      </c>
      <c r="BK22049" s="98" t="s">
        <v>70</v>
      </c>
    </row>
    <row r="22050" spans="17:63" ht="29.25" customHeight="1" x14ac:dyDescent="0.2">
      <c r="Q22050" s="92" t="s">
        <v>50</v>
      </c>
      <c r="BF22050" s="101" t="s">
        <v>58</v>
      </c>
      <c r="BK22050" s="98" t="s">
        <v>70</v>
      </c>
    </row>
    <row r="22051" spans="17:63" ht="29.25" customHeight="1" x14ac:dyDescent="0.2">
      <c r="Q22051" s="92" t="s">
        <v>50</v>
      </c>
      <c r="BF22051" s="101" t="s">
        <v>58</v>
      </c>
      <c r="BK22051" s="98" t="s">
        <v>70</v>
      </c>
    </row>
    <row r="22052" spans="17:63" ht="29.25" customHeight="1" x14ac:dyDescent="0.2">
      <c r="Q22052" s="92" t="s">
        <v>50</v>
      </c>
      <c r="BF22052" s="101" t="s">
        <v>58</v>
      </c>
      <c r="BK22052" s="98" t="s">
        <v>70</v>
      </c>
    </row>
    <row r="22053" spans="17:63" ht="29.25" customHeight="1" x14ac:dyDescent="0.2">
      <c r="Q22053" s="92" t="s">
        <v>50</v>
      </c>
      <c r="BF22053" s="101" t="s">
        <v>58</v>
      </c>
      <c r="BK22053" s="98" t="s">
        <v>70</v>
      </c>
    </row>
    <row r="22054" spans="17:63" ht="29.25" customHeight="1" x14ac:dyDescent="0.2">
      <c r="Q22054" s="92" t="s">
        <v>50</v>
      </c>
      <c r="BF22054" s="101" t="s">
        <v>58</v>
      </c>
      <c r="BK22054" s="98" t="s">
        <v>70</v>
      </c>
    </row>
    <row r="22055" spans="17:63" ht="29.25" customHeight="1" x14ac:dyDescent="0.2">
      <c r="Q22055" s="92" t="s">
        <v>50</v>
      </c>
      <c r="BF22055" s="101" t="s">
        <v>58</v>
      </c>
      <c r="BK22055" s="98" t="s">
        <v>70</v>
      </c>
    </row>
    <row r="22056" spans="17:63" ht="29.25" customHeight="1" x14ac:dyDescent="0.2">
      <c r="Q22056" s="92" t="s">
        <v>50</v>
      </c>
      <c r="BF22056" s="101" t="s">
        <v>58</v>
      </c>
      <c r="BK22056" s="98" t="s">
        <v>70</v>
      </c>
    </row>
    <row r="22057" spans="17:63" ht="29.25" customHeight="1" x14ac:dyDescent="0.2">
      <c r="Q22057" s="92" t="s">
        <v>50</v>
      </c>
      <c r="BF22057" s="101" t="s">
        <v>58</v>
      </c>
      <c r="BK22057" s="98" t="s">
        <v>70</v>
      </c>
    </row>
    <row r="22058" spans="17:63" ht="29.25" customHeight="1" x14ac:dyDescent="0.2">
      <c r="Q22058" s="92" t="s">
        <v>50</v>
      </c>
      <c r="BF22058" s="101" t="s">
        <v>58</v>
      </c>
      <c r="BK22058" s="98" t="s">
        <v>70</v>
      </c>
    </row>
    <row r="22059" spans="17:63" ht="29.25" customHeight="1" x14ac:dyDescent="0.2">
      <c r="Q22059" s="92" t="s">
        <v>50</v>
      </c>
      <c r="BF22059" s="101" t="s">
        <v>58</v>
      </c>
      <c r="BK22059" s="98" t="s">
        <v>70</v>
      </c>
    </row>
    <row r="22060" spans="17:63" ht="29.25" customHeight="1" x14ac:dyDescent="0.2">
      <c r="Q22060" s="92" t="s">
        <v>50</v>
      </c>
      <c r="BF22060" s="101" t="s">
        <v>58</v>
      </c>
      <c r="BK22060" s="98" t="s">
        <v>70</v>
      </c>
    </row>
    <row r="22061" spans="17:63" ht="29.25" customHeight="1" x14ac:dyDescent="0.2">
      <c r="Q22061" s="92" t="s">
        <v>50</v>
      </c>
      <c r="BF22061" s="101" t="s">
        <v>58</v>
      </c>
      <c r="BK22061" s="98" t="s">
        <v>70</v>
      </c>
    </row>
    <row r="22062" spans="17:63" ht="29.25" customHeight="1" x14ac:dyDescent="0.2">
      <c r="Q22062" s="92" t="s">
        <v>50</v>
      </c>
      <c r="BF22062" s="101" t="s">
        <v>58</v>
      </c>
      <c r="BK22062" s="98" t="s">
        <v>70</v>
      </c>
    </row>
    <row r="22063" spans="17:63" ht="29.25" customHeight="1" x14ac:dyDescent="0.2">
      <c r="Q22063" s="92" t="s">
        <v>50</v>
      </c>
      <c r="BF22063" s="101" t="s">
        <v>58</v>
      </c>
      <c r="BK22063" s="98" t="s">
        <v>70</v>
      </c>
    </row>
    <row r="22064" spans="17:63" ht="29.25" customHeight="1" x14ac:dyDescent="0.2">
      <c r="Q22064" s="92" t="s">
        <v>50</v>
      </c>
      <c r="BF22064" s="101" t="s">
        <v>58</v>
      </c>
      <c r="BK22064" s="98" t="s">
        <v>70</v>
      </c>
    </row>
    <row r="22065" spans="17:63" ht="29.25" customHeight="1" x14ac:dyDescent="0.2">
      <c r="Q22065" s="92" t="s">
        <v>50</v>
      </c>
      <c r="BF22065" s="101" t="s">
        <v>58</v>
      </c>
      <c r="BK22065" s="98" t="s">
        <v>70</v>
      </c>
    </row>
    <row r="22066" spans="17:63" ht="29.25" customHeight="1" x14ac:dyDescent="0.2">
      <c r="Q22066" s="92" t="s">
        <v>50</v>
      </c>
      <c r="BF22066" s="101" t="s">
        <v>58</v>
      </c>
      <c r="BK22066" s="98" t="s">
        <v>70</v>
      </c>
    </row>
    <row r="22067" spans="17:63" ht="29.25" customHeight="1" x14ac:dyDescent="0.2">
      <c r="Q22067" s="92" t="s">
        <v>50</v>
      </c>
      <c r="BF22067" s="101" t="s">
        <v>58</v>
      </c>
      <c r="BK22067" s="98" t="s">
        <v>70</v>
      </c>
    </row>
    <row r="22068" spans="17:63" ht="29.25" customHeight="1" x14ac:dyDescent="0.2">
      <c r="Q22068" s="92" t="s">
        <v>50</v>
      </c>
      <c r="BF22068" s="101" t="s">
        <v>58</v>
      </c>
      <c r="BK22068" s="98" t="s">
        <v>70</v>
      </c>
    </row>
    <row r="22069" spans="17:63" ht="29.25" customHeight="1" x14ac:dyDescent="0.2">
      <c r="Q22069" s="92" t="s">
        <v>50</v>
      </c>
      <c r="BF22069" s="101" t="s">
        <v>58</v>
      </c>
      <c r="BK22069" s="98" t="s">
        <v>70</v>
      </c>
    </row>
    <row r="22070" spans="17:63" ht="29.25" customHeight="1" x14ac:dyDescent="0.2">
      <c r="Q22070" s="92" t="s">
        <v>50</v>
      </c>
      <c r="BF22070" s="101" t="s">
        <v>58</v>
      </c>
      <c r="BK22070" s="98" t="s">
        <v>70</v>
      </c>
    </row>
    <row r="22071" spans="17:63" ht="29.25" customHeight="1" x14ac:dyDescent="0.2">
      <c r="Q22071" s="92" t="s">
        <v>50</v>
      </c>
      <c r="BF22071" s="101" t="s">
        <v>58</v>
      </c>
      <c r="BK22071" s="98" t="s">
        <v>70</v>
      </c>
    </row>
    <row r="22072" spans="17:63" ht="29.25" customHeight="1" x14ac:dyDescent="0.2">
      <c r="Q22072" s="92" t="s">
        <v>50</v>
      </c>
      <c r="BF22072" s="101" t="s">
        <v>58</v>
      </c>
      <c r="BK22072" s="98" t="s">
        <v>70</v>
      </c>
    </row>
    <row r="22073" spans="17:63" ht="29.25" customHeight="1" x14ac:dyDescent="0.2">
      <c r="Q22073" s="92" t="s">
        <v>50</v>
      </c>
      <c r="BF22073" s="101" t="s">
        <v>58</v>
      </c>
      <c r="BK22073" s="98" t="s">
        <v>70</v>
      </c>
    </row>
    <row r="22074" spans="17:63" ht="29.25" customHeight="1" x14ac:dyDescent="0.2">
      <c r="Q22074" s="92" t="s">
        <v>50</v>
      </c>
      <c r="BF22074" s="101" t="s">
        <v>58</v>
      </c>
      <c r="BK22074" s="98" t="s">
        <v>70</v>
      </c>
    </row>
    <row r="22075" spans="17:63" ht="29.25" customHeight="1" x14ac:dyDescent="0.2">
      <c r="Q22075" s="92" t="s">
        <v>50</v>
      </c>
      <c r="BF22075" s="101" t="s">
        <v>58</v>
      </c>
      <c r="BK22075" s="98" t="s">
        <v>70</v>
      </c>
    </row>
    <row r="22076" spans="17:63" ht="29.25" customHeight="1" x14ac:dyDescent="0.2">
      <c r="Q22076" s="92" t="s">
        <v>50</v>
      </c>
      <c r="BF22076" s="101" t="s">
        <v>58</v>
      </c>
      <c r="BK22076" s="98" t="s">
        <v>70</v>
      </c>
    </row>
    <row r="22077" spans="17:63" ht="29.25" customHeight="1" x14ac:dyDescent="0.2">
      <c r="Q22077" s="92" t="s">
        <v>50</v>
      </c>
      <c r="BF22077" s="101" t="s">
        <v>58</v>
      </c>
      <c r="BK22077" s="98" t="s">
        <v>70</v>
      </c>
    </row>
    <row r="22078" spans="17:63" ht="29.25" customHeight="1" x14ac:dyDescent="0.2">
      <c r="Q22078" s="92" t="s">
        <v>50</v>
      </c>
      <c r="BF22078" s="101" t="s">
        <v>58</v>
      </c>
      <c r="BK22078" s="98" t="s">
        <v>70</v>
      </c>
    </row>
    <row r="22079" spans="17:63" ht="29.25" customHeight="1" x14ac:dyDescent="0.2">
      <c r="Q22079" s="92" t="s">
        <v>50</v>
      </c>
      <c r="BF22079" s="101" t="s">
        <v>58</v>
      </c>
      <c r="BK22079" s="98" t="s">
        <v>70</v>
      </c>
    </row>
    <row r="22080" spans="17:63" ht="29.25" customHeight="1" x14ac:dyDescent="0.2">
      <c r="Q22080" s="92" t="s">
        <v>50</v>
      </c>
      <c r="BF22080" s="101" t="s">
        <v>58</v>
      </c>
      <c r="BK22080" s="98" t="s">
        <v>70</v>
      </c>
    </row>
    <row r="22081" spans="17:63" ht="29.25" customHeight="1" x14ac:dyDescent="0.2">
      <c r="Q22081" s="92" t="s">
        <v>50</v>
      </c>
      <c r="BF22081" s="101" t="s">
        <v>58</v>
      </c>
      <c r="BK22081" s="98" t="s">
        <v>70</v>
      </c>
    </row>
    <row r="22082" spans="17:63" ht="29.25" customHeight="1" x14ac:dyDescent="0.2">
      <c r="Q22082" s="92" t="s">
        <v>50</v>
      </c>
      <c r="BF22082" s="101" t="s">
        <v>58</v>
      </c>
      <c r="BK22082" s="98" t="s">
        <v>70</v>
      </c>
    </row>
    <row r="22083" spans="17:63" ht="29.25" customHeight="1" x14ac:dyDescent="0.2">
      <c r="Q22083" s="92" t="s">
        <v>50</v>
      </c>
      <c r="BF22083" s="101" t="s">
        <v>58</v>
      </c>
      <c r="BK22083" s="98" t="s">
        <v>70</v>
      </c>
    </row>
    <row r="22084" spans="17:63" ht="29.25" customHeight="1" x14ac:dyDescent="0.2">
      <c r="Q22084" s="92" t="s">
        <v>50</v>
      </c>
      <c r="BF22084" s="101" t="s">
        <v>58</v>
      </c>
      <c r="BK22084" s="98" t="s">
        <v>70</v>
      </c>
    </row>
    <row r="22085" spans="17:63" ht="29.25" customHeight="1" x14ac:dyDescent="0.2">
      <c r="Q22085" s="92" t="s">
        <v>50</v>
      </c>
      <c r="BF22085" s="101" t="s">
        <v>58</v>
      </c>
      <c r="BK22085" s="98" t="s">
        <v>70</v>
      </c>
    </row>
    <row r="22086" spans="17:63" ht="29.25" customHeight="1" x14ac:dyDescent="0.2">
      <c r="Q22086" s="92" t="s">
        <v>50</v>
      </c>
      <c r="BF22086" s="101" t="s">
        <v>58</v>
      </c>
      <c r="BK22086" s="98" t="s">
        <v>70</v>
      </c>
    </row>
    <row r="22087" spans="17:63" ht="29.25" customHeight="1" x14ac:dyDescent="0.2">
      <c r="Q22087" s="92" t="s">
        <v>50</v>
      </c>
      <c r="BF22087" s="101" t="s">
        <v>58</v>
      </c>
      <c r="BK22087" s="98" t="s">
        <v>70</v>
      </c>
    </row>
    <row r="22088" spans="17:63" ht="29.25" customHeight="1" x14ac:dyDescent="0.2">
      <c r="Q22088" s="92" t="s">
        <v>50</v>
      </c>
      <c r="BF22088" s="101" t="s">
        <v>58</v>
      </c>
      <c r="BK22088" s="98" t="s">
        <v>70</v>
      </c>
    </row>
    <row r="22089" spans="17:63" ht="29.25" customHeight="1" x14ac:dyDescent="0.2">
      <c r="Q22089" s="92" t="s">
        <v>50</v>
      </c>
      <c r="BF22089" s="101" t="s">
        <v>58</v>
      </c>
      <c r="BK22089" s="98" t="s">
        <v>70</v>
      </c>
    </row>
    <row r="22090" spans="17:63" ht="29.25" customHeight="1" x14ac:dyDescent="0.2">
      <c r="Q22090" s="92" t="s">
        <v>50</v>
      </c>
      <c r="BF22090" s="101" t="s">
        <v>58</v>
      </c>
      <c r="BK22090" s="98" t="s">
        <v>70</v>
      </c>
    </row>
    <row r="22091" spans="17:63" ht="29.25" customHeight="1" x14ac:dyDescent="0.2">
      <c r="Q22091" s="92" t="s">
        <v>50</v>
      </c>
      <c r="BF22091" s="101" t="s">
        <v>58</v>
      </c>
      <c r="BK22091" s="98" t="s">
        <v>70</v>
      </c>
    </row>
    <row r="22092" spans="17:63" ht="29.25" customHeight="1" x14ac:dyDescent="0.2">
      <c r="Q22092" s="92" t="s">
        <v>50</v>
      </c>
      <c r="BF22092" s="101" t="s">
        <v>58</v>
      </c>
      <c r="BK22092" s="98" t="s">
        <v>70</v>
      </c>
    </row>
    <row r="22093" spans="17:63" ht="29.25" customHeight="1" x14ac:dyDescent="0.2">
      <c r="Q22093" s="92" t="s">
        <v>50</v>
      </c>
      <c r="BF22093" s="101" t="s">
        <v>58</v>
      </c>
      <c r="BK22093" s="98" t="s">
        <v>70</v>
      </c>
    </row>
    <row r="22094" spans="17:63" ht="29.25" customHeight="1" x14ac:dyDescent="0.2">
      <c r="Q22094" s="92" t="s">
        <v>50</v>
      </c>
      <c r="BF22094" s="101" t="s">
        <v>58</v>
      </c>
      <c r="BK22094" s="98" t="s">
        <v>70</v>
      </c>
    </row>
    <row r="22095" spans="17:63" ht="29.25" customHeight="1" x14ac:dyDescent="0.2">
      <c r="Q22095" s="92" t="s">
        <v>50</v>
      </c>
      <c r="BF22095" s="101" t="s">
        <v>58</v>
      </c>
      <c r="BK22095" s="98" t="s">
        <v>70</v>
      </c>
    </row>
    <row r="22096" spans="17:63" ht="29.25" customHeight="1" x14ac:dyDescent="0.2">
      <c r="Q22096" s="92" t="s">
        <v>50</v>
      </c>
      <c r="BF22096" s="101" t="s">
        <v>58</v>
      </c>
      <c r="BK22096" s="98" t="s">
        <v>70</v>
      </c>
    </row>
    <row r="22097" spans="17:63" ht="29.25" customHeight="1" x14ac:dyDescent="0.2">
      <c r="Q22097" s="92" t="s">
        <v>50</v>
      </c>
      <c r="BF22097" s="101" t="s">
        <v>58</v>
      </c>
      <c r="BK22097" s="98" t="s">
        <v>70</v>
      </c>
    </row>
    <row r="22098" spans="17:63" ht="29.25" customHeight="1" x14ac:dyDescent="0.2">
      <c r="Q22098" s="92" t="s">
        <v>50</v>
      </c>
      <c r="BF22098" s="101" t="s">
        <v>58</v>
      </c>
      <c r="BK22098" s="98" t="s">
        <v>70</v>
      </c>
    </row>
    <row r="22099" spans="17:63" ht="29.25" customHeight="1" x14ac:dyDescent="0.2">
      <c r="Q22099" s="92" t="s">
        <v>50</v>
      </c>
      <c r="BF22099" s="101" t="s">
        <v>58</v>
      </c>
      <c r="BK22099" s="98" t="s">
        <v>70</v>
      </c>
    </row>
    <row r="22100" spans="17:63" ht="29.25" customHeight="1" x14ac:dyDescent="0.2">
      <c r="Q22100" s="92" t="s">
        <v>50</v>
      </c>
      <c r="BF22100" s="101" t="s">
        <v>58</v>
      </c>
      <c r="BK22100" s="98" t="s">
        <v>70</v>
      </c>
    </row>
    <row r="22101" spans="17:63" ht="29.25" customHeight="1" x14ac:dyDescent="0.2">
      <c r="Q22101" s="92" t="s">
        <v>50</v>
      </c>
      <c r="BF22101" s="101" t="s">
        <v>58</v>
      </c>
      <c r="BK22101" s="98" t="s">
        <v>70</v>
      </c>
    </row>
    <row r="22102" spans="17:63" ht="29.25" customHeight="1" x14ac:dyDescent="0.2">
      <c r="Q22102" s="92" t="s">
        <v>50</v>
      </c>
      <c r="BF22102" s="101" t="s">
        <v>58</v>
      </c>
      <c r="BK22102" s="98" t="s">
        <v>70</v>
      </c>
    </row>
    <row r="22103" spans="17:63" ht="29.25" customHeight="1" x14ac:dyDescent="0.2">
      <c r="Q22103" s="92" t="s">
        <v>50</v>
      </c>
      <c r="BF22103" s="101" t="s">
        <v>58</v>
      </c>
      <c r="BK22103" s="98" t="s">
        <v>70</v>
      </c>
    </row>
    <row r="22104" spans="17:63" ht="29.25" customHeight="1" x14ac:dyDescent="0.2">
      <c r="Q22104" s="92" t="s">
        <v>50</v>
      </c>
      <c r="BF22104" s="101" t="s">
        <v>58</v>
      </c>
      <c r="BK22104" s="98" t="s">
        <v>70</v>
      </c>
    </row>
    <row r="22105" spans="17:63" ht="29.25" customHeight="1" x14ac:dyDescent="0.2">
      <c r="Q22105" s="92" t="s">
        <v>50</v>
      </c>
      <c r="BF22105" s="101" t="s">
        <v>58</v>
      </c>
      <c r="BK22105" s="98" t="s">
        <v>70</v>
      </c>
    </row>
    <row r="22106" spans="17:63" ht="29.25" customHeight="1" x14ac:dyDescent="0.2">
      <c r="Q22106" s="92" t="s">
        <v>50</v>
      </c>
      <c r="BF22106" s="101" t="s">
        <v>58</v>
      </c>
      <c r="BK22106" s="98" t="s">
        <v>70</v>
      </c>
    </row>
    <row r="22107" spans="17:63" ht="29.25" customHeight="1" x14ac:dyDescent="0.2">
      <c r="Q22107" s="92" t="s">
        <v>50</v>
      </c>
      <c r="BF22107" s="101" t="s">
        <v>58</v>
      </c>
      <c r="BK22107" s="98" t="s">
        <v>70</v>
      </c>
    </row>
    <row r="22108" spans="17:63" ht="29.25" customHeight="1" x14ac:dyDescent="0.2">
      <c r="Q22108" s="92" t="s">
        <v>50</v>
      </c>
      <c r="BF22108" s="101" t="s">
        <v>58</v>
      </c>
      <c r="BK22108" s="98" t="s">
        <v>70</v>
      </c>
    </row>
    <row r="22109" spans="17:63" ht="29.25" customHeight="1" x14ac:dyDescent="0.2">
      <c r="Q22109" s="92" t="s">
        <v>50</v>
      </c>
      <c r="BF22109" s="101" t="s">
        <v>58</v>
      </c>
      <c r="BK22109" s="98" t="s">
        <v>70</v>
      </c>
    </row>
    <row r="22110" spans="17:63" ht="29.25" customHeight="1" x14ac:dyDescent="0.2">
      <c r="Q22110" s="92" t="s">
        <v>50</v>
      </c>
      <c r="BF22110" s="101" t="s">
        <v>58</v>
      </c>
      <c r="BK22110" s="98" t="s">
        <v>70</v>
      </c>
    </row>
    <row r="22111" spans="17:63" ht="29.25" customHeight="1" x14ac:dyDescent="0.2">
      <c r="Q22111" s="92" t="s">
        <v>50</v>
      </c>
      <c r="BF22111" s="101" t="s">
        <v>58</v>
      </c>
      <c r="BK22111" s="98" t="s">
        <v>70</v>
      </c>
    </row>
    <row r="22112" spans="17:63" ht="29.25" customHeight="1" x14ac:dyDescent="0.2">
      <c r="Q22112" s="92" t="s">
        <v>50</v>
      </c>
      <c r="BF22112" s="101" t="s">
        <v>58</v>
      </c>
      <c r="BK22112" s="98" t="s">
        <v>70</v>
      </c>
    </row>
    <row r="22113" spans="17:63" ht="29.25" customHeight="1" x14ac:dyDescent="0.2">
      <c r="Q22113" s="92" t="s">
        <v>50</v>
      </c>
      <c r="BF22113" s="101" t="s">
        <v>58</v>
      </c>
      <c r="BK22113" s="98" t="s">
        <v>70</v>
      </c>
    </row>
    <row r="22114" spans="17:63" ht="29.25" customHeight="1" x14ac:dyDescent="0.2">
      <c r="Q22114" s="92" t="s">
        <v>50</v>
      </c>
      <c r="BF22114" s="101" t="s">
        <v>58</v>
      </c>
      <c r="BK22114" s="98" t="s">
        <v>70</v>
      </c>
    </row>
    <row r="22115" spans="17:63" ht="29.25" customHeight="1" x14ac:dyDescent="0.2">
      <c r="Q22115" s="92" t="s">
        <v>50</v>
      </c>
      <c r="BF22115" s="101" t="s">
        <v>58</v>
      </c>
      <c r="BK22115" s="98" t="s">
        <v>70</v>
      </c>
    </row>
    <row r="22116" spans="17:63" ht="29.25" customHeight="1" x14ac:dyDescent="0.2">
      <c r="Q22116" s="92" t="s">
        <v>50</v>
      </c>
      <c r="BF22116" s="101" t="s">
        <v>58</v>
      </c>
      <c r="BK22116" s="98" t="s">
        <v>70</v>
      </c>
    </row>
    <row r="22117" spans="17:63" ht="29.25" customHeight="1" x14ac:dyDescent="0.2">
      <c r="Q22117" s="92" t="s">
        <v>50</v>
      </c>
      <c r="BF22117" s="101" t="s">
        <v>58</v>
      </c>
      <c r="BK22117" s="98" t="s">
        <v>70</v>
      </c>
    </row>
    <row r="22118" spans="17:63" ht="29.25" customHeight="1" x14ac:dyDescent="0.2">
      <c r="Q22118" s="92" t="s">
        <v>50</v>
      </c>
      <c r="BF22118" s="101" t="s">
        <v>58</v>
      </c>
      <c r="BK22118" s="98" t="s">
        <v>70</v>
      </c>
    </row>
    <row r="22119" spans="17:63" ht="29.25" customHeight="1" x14ac:dyDescent="0.2">
      <c r="Q22119" s="92" t="s">
        <v>50</v>
      </c>
      <c r="BF22119" s="101" t="s">
        <v>58</v>
      </c>
      <c r="BK22119" s="98" t="s">
        <v>70</v>
      </c>
    </row>
    <row r="22120" spans="17:63" ht="29.25" customHeight="1" x14ac:dyDescent="0.2">
      <c r="Q22120" s="92" t="s">
        <v>50</v>
      </c>
      <c r="BF22120" s="101" t="s">
        <v>58</v>
      </c>
      <c r="BK22120" s="98" t="s">
        <v>70</v>
      </c>
    </row>
    <row r="22121" spans="17:63" ht="29.25" customHeight="1" x14ac:dyDescent="0.2">
      <c r="Q22121" s="92" t="s">
        <v>50</v>
      </c>
      <c r="BF22121" s="101" t="s">
        <v>58</v>
      </c>
      <c r="BK22121" s="98" t="s">
        <v>70</v>
      </c>
    </row>
    <row r="22122" spans="17:63" ht="29.25" customHeight="1" x14ac:dyDescent="0.2">
      <c r="Q22122" s="92" t="s">
        <v>50</v>
      </c>
      <c r="BF22122" s="101" t="s">
        <v>58</v>
      </c>
      <c r="BK22122" s="98" t="s">
        <v>70</v>
      </c>
    </row>
    <row r="22123" spans="17:63" ht="29.25" customHeight="1" x14ac:dyDescent="0.2">
      <c r="Q22123" s="92" t="s">
        <v>50</v>
      </c>
      <c r="BF22123" s="101" t="s">
        <v>58</v>
      </c>
      <c r="BK22123" s="98" t="s">
        <v>70</v>
      </c>
    </row>
    <row r="22124" spans="17:63" ht="29.25" customHeight="1" x14ac:dyDescent="0.2">
      <c r="Q22124" s="92" t="s">
        <v>50</v>
      </c>
      <c r="BF22124" s="101" t="s">
        <v>58</v>
      </c>
      <c r="BK22124" s="98" t="s">
        <v>70</v>
      </c>
    </row>
    <row r="22125" spans="17:63" ht="29.25" customHeight="1" x14ac:dyDescent="0.2">
      <c r="Q22125" s="92" t="s">
        <v>50</v>
      </c>
      <c r="BF22125" s="101" t="s">
        <v>58</v>
      </c>
      <c r="BK22125" s="98" t="s">
        <v>70</v>
      </c>
    </row>
    <row r="22126" spans="17:63" ht="29.25" customHeight="1" x14ac:dyDescent="0.2">
      <c r="Q22126" s="92" t="s">
        <v>50</v>
      </c>
      <c r="BF22126" s="101" t="s">
        <v>58</v>
      </c>
      <c r="BK22126" s="98" t="s">
        <v>70</v>
      </c>
    </row>
    <row r="22127" spans="17:63" ht="29.25" customHeight="1" x14ac:dyDescent="0.2">
      <c r="Q22127" s="92" t="s">
        <v>50</v>
      </c>
      <c r="BF22127" s="101" t="s">
        <v>58</v>
      </c>
      <c r="BK22127" s="98" t="s">
        <v>70</v>
      </c>
    </row>
    <row r="22128" spans="17:63" ht="29.25" customHeight="1" x14ac:dyDescent="0.2">
      <c r="Q22128" s="92" t="s">
        <v>50</v>
      </c>
      <c r="BF22128" s="101" t="s">
        <v>58</v>
      </c>
      <c r="BK22128" s="98" t="s">
        <v>70</v>
      </c>
    </row>
    <row r="22129" spans="17:63" ht="29.25" customHeight="1" x14ac:dyDescent="0.2">
      <c r="Q22129" s="92" t="s">
        <v>50</v>
      </c>
      <c r="BF22129" s="101" t="s">
        <v>58</v>
      </c>
      <c r="BK22129" s="98" t="s">
        <v>70</v>
      </c>
    </row>
    <row r="22130" spans="17:63" ht="29.25" customHeight="1" x14ac:dyDescent="0.2">
      <c r="Q22130" s="92" t="s">
        <v>50</v>
      </c>
      <c r="BF22130" s="101" t="s">
        <v>58</v>
      </c>
      <c r="BK22130" s="98" t="s">
        <v>70</v>
      </c>
    </row>
    <row r="22131" spans="17:63" ht="29.25" customHeight="1" x14ac:dyDescent="0.2">
      <c r="Q22131" s="92" t="s">
        <v>50</v>
      </c>
      <c r="BF22131" s="101" t="s">
        <v>58</v>
      </c>
      <c r="BK22131" s="98" t="s">
        <v>70</v>
      </c>
    </row>
    <row r="22132" spans="17:63" ht="29.25" customHeight="1" x14ac:dyDescent="0.2">
      <c r="Q22132" s="92" t="s">
        <v>50</v>
      </c>
      <c r="BF22132" s="101" t="s">
        <v>58</v>
      </c>
      <c r="BK22132" s="98" t="s">
        <v>70</v>
      </c>
    </row>
    <row r="22133" spans="17:63" ht="29.25" customHeight="1" x14ac:dyDescent="0.2">
      <c r="Q22133" s="92" t="s">
        <v>50</v>
      </c>
      <c r="BF22133" s="101" t="s">
        <v>58</v>
      </c>
      <c r="BK22133" s="98" t="s">
        <v>70</v>
      </c>
    </row>
    <row r="22134" spans="17:63" ht="29.25" customHeight="1" x14ac:dyDescent="0.2">
      <c r="Q22134" s="92" t="s">
        <v>50</v>
      </c>
      <c r="BF22134" s="101" t="s">
        <v>58</v>
      </c>
      <c r="BK22134" s="98" t="s">
        <v>70</v>
      </c>
    </row>
    <row r="22135" spans="17:63" ht="29.25" customHeight="1" x14ac:dyDescent="0.2">
      <c r="Q22135" s="92" t="s">
        <v>50</v>
      </c>
      <c r="BF22135" s="101" t="s">
        <v>58</v>
      </c>
      <c r="BK22135" s="98" t="s">
        <v>70</v>
      </c>
    </row>
    <row r="22136" spans="17:63" ht="29.25" customHeight="1" x14ac:dyDescent="0.2">
      <c r="Q22136" s="92" t="s">
        <v>50</v>
      </c>
      <c r="BF22136" s="101" t="s">
        <v>58</v>
      </c>
      <c r="BK22136" s="98" t="s">
        <v>70</v>
      </c>
    </row>
    <row r="22137" spans="17:63" ht="29.25" customHeight="1" x14ac:dyDescent="0.2">
      <c r="Q22137" s="92" t="s">
        <v>50</v>
      </c>
      <c r="BF22137" s="101" t="s">
        <v>58</v>
      </c>
      <c r="BK22137" s="98" t="s">
        <v>70</v>
      </c>
    </row>
    <row r="22138" spans="17:63" ht="29.25" customHeight="1" x14ac:dyDescent="0.2">
      <c r="Q22138" s="92" t="s">
        <v>50</v>
      </c>
      <c r="BF22138" s="101" t="s">
        <v>58</v>
      </c>
      <c r="BK22138" s="98" t="s">
        <v>70</v>
      </c>
    </row>
    <row r="22139" spans="17:63" ht="29.25" customHeight="1" x14ac:dyDescent="0.2">
      <c r="Q22139" s="92" t="s">
        <v>50</v>
      </c>
      <c r="BF22139" s="101" t="s">
        <v>58</v>
      </c>
      <c r="BK22139" s="98" t="s">
        <v>70</v>
      </c>
    </row>
    <row r="22140" spans="17:63" ht="29.25" customHeight="1" x14ac:dyDescent="0.2">
      <c r="Q22140" s="92" t="s">
        <v>50</v>
      </c>
      <c r="BF22140" s="101" t="s">
        <v>58</v>
      </c>
      <c r="BK22140" s="98" t="s">
        <v>70</v>
      </c>
    </row>
    <row r="22141" spans="17:63" ht="29.25" customHeight="1" x14ac:dyDescent="0.2">
      <c r="Q22141" s="92" t="s">
        <v>50</v>
      </c>
      <c r="BF22141" s="101" t="s">
        <v>58</v>
      </c>
      <c r="BK22141" s="98" t="s">
        <v>70</v>
      </c>
    </row>
    <row r="22142" spans="17:63" ht="29.25" customHeight="1" x14ac:dyDescent="0.2">
      <c r="Q22142" s="92" t="s">
        <v>50</v>
      </c>
      <c r="BF22142" s="101" t="s">
        <v>58</v>
      </c>
      <c r="BK22142" s="98" t="s">
        <v>70</v>
      </c>
    </row>
    <row r="22143" spans="17:63" ht="29.25" customHeight="1" x14ac:dyDescent="0.2">
      <c r="Q22143" s="92" t="s">
        <v>50</v>
      </c>
      <c r="BF22143" s="101" t="s">
        <v>58</v>
      </c>
      <c r="BK22143" s="98" t="s">
        <v>70</v>
      </c>
    </row>
    <row r="22144" spans="17:63" ht="29.25" customHeight="1" x14ac:dyDescent="0.2">
      <c r="Q22144" s="92" t="s">
        <v>50</v>
      </c>
      <c r="BF22144" s="101" t="s">
        <v>58</v>
      </c>
      <c r="BK22144" s="98" t="s">
        <v>70</v>
      </c>
    </row>
    <row r="22145" spans="17:63" ht="29.25" customHeight="1" x14ac:dyDescent="0.2">
      <c r="Q22145" s="92" t="s">
        <v>50</v>
      </c>
      <c r="BF22145" s="101" t="s">
        <v>58</v>
      </c>
      <c r="BK22145" s="98" t="s">
        <v>70</v>
      </c>
    </row>
    <row r="22146" spans="17:63" ht="29.25" customHeight="1" x14ac:dyDescent="0.2">
      <c r="Q22146" s="92" t="s">
        <v>50</v>
      </c>
      <c r="BF22146" s="101" t="s">
        <v>58</v>
      </c>
      <c r="BK22146" s="98" t="s">
        <v>70</v>
      </c>
    </row>
    <row r="22147" spans="17:63" ht="29.25" customHeight="1" x14ac:dyDescent="0.2">
      <c r="Q22147" s="92" t="s">
        <v>50</v>
      </c>
      <c r="BF22147" s="101" t="s">
        <v>58</v>
      </c>
      <c r="BK22147" s="98" t="s">
        <v>70</v>
      </c>
    </row>
    <row r="22148" spans="17:63" ht="29.25" customHeight="1" x14ac:dyDescent="0.2">
      <c r="Q22148" s="92" t="s">
        <v>50</v>
      </c>
      <c r="BF22148" s="101" t="s">
        <v>58</v>
      </c>
      <c r="BK22148" s="98" t="s">
        <v>70</v>
      </c>
    </row>
    <row r="22149" spans="17:63" ht="29.25" customHeight="1" x14ac:dyDescent="0.2">
      <c r="Q22149" s="92" t="s">
        <v>50</v>
      </c>
      <c r="BF22149" s="101" t="s">
        <v>58</v>
      </c>
      <c r="BK22149" s="98" t="s">
        <v>70</v>
      </c>
    </row>
    <row r="22150" spans="17:63" ht="29.25" customHeight="1" x14ac:dyDescent="0.2">
      <c r="Q22150" s="92" t="s">
        <v>50</v>
      </c>
      <c r="BF22150" s="101" t="s">
        <v>58</v>
      </c>
      <c r="BK22150" s="98" t="s">
        <v>70</v>
      </c>
    </row>
    <row r="22151" spans="17:63" ht="29.25" customHeight="1" x14ac:dyDescent="0.2">
      <c r="Q22151" s="92" t="s">
        <v>50</v>
      </c>
      <c r="BF22151" s="101" t="s">
        <v>58</v>
      </c>
      <c r="BK22151" s="98" t="s">
        <v>70</v>
      </c>
    </row>
    <row r="22152" spans="17:63" ht="29.25" customHeight="1" x14ac:dyDescent="0.2">
      <c r="Q22152" s="92" t="s">
        <v>50</v>
      </c>
      <c r="BF22152" s="101" t="s">
        <v>58</v>
      </c>
      <c r="BK22152" s="98" t="s">
        <v>70</v>
      </c>
    </row>
    <row r="22153" spans="17:63" ht="29.25" customHeight="1" x14ac:dyDescent="0.2">
      <c r="Q22153" s="92" t="s">
        <v>50</v>
      </c>
      <c r="BF22153" s="101" t="s">
        <v>58</v>
      </c>
      <c r="BK22153" s="98" t="s">
        <v>70</v>
      </c>
    </row>
    <row r="22154" spans="17:63" ht="29.25" customHeight="1" x14ac:dyDescent="0.2">
      <c r="Q22154" s="92" t="s">
        <v>50</v>
      </c>
      <c r="BF22154" s="101" t="s">
        <v>58</v>
      </c>
      <c r="BK22154" s="98" t="s">
        <v>70</v>
      </c>
    </row>
    <row r="22155" spans="17:63" ht="29.25" customHeight="1" x14ac:dyDescent="0.2">
      <c r="Q22155" s="92" t="s">
        <v>50</v>
      </c>
      <c r="BF22155" s="101" t="s">
        <v>58</v>
      </c>
      <c r="BK22155" s="98" t="s">
        <v>70</v>
      </c>
    </row>
    <row r="22156" spans="17:63" ht="29.25" customHeight="1" x14ac:dyDescent="0.2">
      <c r="Q22156" s="92" t="s">
        <v>50</v>
      </c>
      <c r="BF22156" s="101" t="s">
        <v>58</v>
      </c>
      <c r="BK22156" s="98" t="s">
        <v>70</v>
      </c>
    </row>
    <row r="22157" spans="17:63" ht="29.25" customHeight="1" x14ac:dyDescent="0.2">
      <c r="Q22157" s="92" t="s">
        <v>50</v>
      </c>
      <c r="BF22157" s="101" t="s">
        <v>58</v>
      </c>
      <c r="BK22157" s="98" t="s">
        <v>70</v>
      </c>
    </row>
    <row r="22158" spans="17:63" ht="29.25" customHeight="1" x14ac:dyDescent="0.2">
      <c r="Q22158" s="92" t="s">
        <v>50</v>
      </c>
      <c r="BF22158" s="101" t="s">
        <v>58</v>
      </c>
      <c r="BK22158" s="98" t="s">
        <v>70</v>
      </c>
    </row>
    <row r="22159" spans="17:63" ht="29.25" customHeight="1" x14ac:dyDescent="0.2">
      <c r="Q22159" s="92" t="s">
        <v>50</v>
      </c>
      <c r="BF22159" s="101" t="s">
        <v>58</v>
      </c>
      <c r="BK22159" s="98" t="s">
        <v>70</v>
      </c>
    </row>
    <row r="22160" spans="17:63" ht="29.25" customHeight="1" x14ac:dyDescent="0.2">
      <c r="Q22160" s="92" t="s">
        <v>50</v>
      </c>
      <c r="BF22160" s="101" t="s">
        <v>58</v>
      </c>
      <c r="BK22160" s="98" t="s">
        <v>70</v>
      </c>
    </row>
    <row r="22161" spans="17:63" ht="29.25" customHeight="1" x14ac:dyDescent="0.2">
      <c r="Q22161" s="92" t="s">
        <v>50</v>
      </c>
      <c r="BF22161" s="101" t="s">
        <v>58</v>
      </c>
      <c r="BK22161" s="98" t="s">
        <v>70</v>
      </c>
    </row>
    <row r="22162" spans="17:63" ht="29.25" customHeight="1" x14ac:dyDescent="0.2">
      <c r="Q22162" s="92" t="s">
        <v>50</v>
      </c>
      <c r="BF22162" s="101" t="s">
        <v>58</v>
      </c>
      <c r="BK22162" s="98" t="s">
        <v>70</v>
      </c>
    </row>
    <row r="22163" spans="17:63" ht="29.25" customHeight="1" x14ac:dyDescent="0.2">
      <c r="Q22163" s="92" t="s">
        <v>50</v>
      </c>
      <c r="BF22163" s="101" t="s">
        <v>58</v>
      </c>
      <c r="BK22163" s="98" t="s">
        <v>70</v>
      </c>
    </row>
    <row r="22164" spans="17:63" ht="29.25" customHeight="1" x14ac:dyDescent="0.2">
      <c r="Q22164" s="92" t="s">
        <v>50</v>
      </c>
      <c r="BF22164" s="101" t="s">
        <v>58</v>
      </c>
      <c r="BK22164" s="98" t="s">
        <v>70</v>
      </c>
    </row>
    <row r="22165" spans="17:63" ht="29.25" customHeight="1" x14ac:dyDescent="0.2">
      <c r="Q22165" s="92" t="s">
        <v>50</v>
      </c>
      <c r="BF22165" s="101" t="s">
        <v>58</v>
      </c>
      <c r="BK22165" s="98" t="s">
        <v>70</v>
      </c>
    </row>
    <row r="22166" spans="17:63" ht="29.25" customHeight="1" x14ac:dyDescent="0.2">
      <c r="Q22166" s="92" t="s">
        <v>50</v>
      </c>
      <c r="BF22166" s="101" t="s">
        <v>58</v>
      </c>
      <c r="BK22166" s="98" t="s">
        <v>70</v>
      </c>
    </row>
    <row r="22167" spans="17:63" ht="29.25" customHeight="1" x14ac:dyDescent="0.2">
      <c r="Q22167" s="92" t="s">
        <v>50</v>
      </c>
      <c r="BF22167" s="101" t="s">
        <v>58</v>
      </c>
      <c r="BK22167" s="98" t="s">
        <v>70</v>
      </c>
    </row>
    <row r="22168" spans="17:63" ht="29.25" customHeight="1" x14ac:dyDescent="0.2">
      <c r="Q22168" s="92" t="s">
        <v>50</v>
      </c>
      <c r="BF22168" s="101" t="s">
        <v>58</v>
      </c>
      <c r="BK22168" s="98" t="s">
        <v>70</v>
      </c>
    </row>
    <row r="22169" spans="17:63" ht="29.25" customHeight="1" x14ac:dyDescent="0.2">
      <c r="Q22169" s="92" t="s">
        <v>50</v>
      </c>
      <c r="BF22169" s="101" t="s">
        <v>58</v>
      </c>
      <c r="BK22169" s="98" t="s">
        <v>70</v>
      </c>
    </row>
    <row r="22170" spans="17:63" ht="29.25" customHeight="1" x14ac:dyDescent="0.2">
      <c r="Q22170" s="92" t="s">
        <v>50</v>
      </c>
      <c r="BF22170" s="101" t="s">
        <v>58</v>
      </c>
      <c r="BK22170" s="98" t="s">
        <v>70</v>
      </c>
    </row>
    <row r="22171" spans="17:63" ht="29.25" customHeight="1" x14ac:dyDescent="0.2">
      <c r="Q22171" s="92" t="s">
        <v>50</v>
      </c>
      <c r="BF22171" s="101" t="s">
        <v>58</v>
      </c>
      <c r="BK22171" s="98" t="s">
        <v>70</v>
      </c>
    </row>
    <row r="22172" spans="17:63" ht="29.25" customHeight="1" x14ac:dyDescent="0.2">
      <c r="Q22172" s="92" t="s">
        <v>50</v>
      </c>
      <c r="BF22172" s="101" t="s">
        <v>58</v>
      </c>
      <c r="BK22172" s="98" t="s">
        <v>70</v>
      </c>
    </row>
    <row r="22173" spans="17:63" ht="29.25" customHeight="1" x14ac:dyDescent="0.2">
      <c r="Q22173" s="92" t="s">
        <v>50</v>
      </c>
      <c r="BF22173" s="101" t="s">
        <v>58</v>
      </c>
      <c r="BK22173" s="98" t="s">
        <v>70</v>
      </c>
    </row>
    <row r="22174" spans="17:63" ht="29.25" customHeight="1" x14ac:dyDescent="0.2">
      <c r="Q22174" s="92" t="s">
        <v>50</v>
      </c>
      <c r="BF22174" s="101" t="s">
        <v>58</v>
      </c>
      <c r="BK22174" s="98" t="s">
        <v>70</v>
      </c>
    </row>
    <row r="22175" spans="17:63" ht="29.25" customHeight="1" x14ac:dyDescent="0.2">
      <c r="Q22175" s="92" t="s">
        <v>50</v>
      </c>
      <c r="BF22175" s="101" t="s">
        <v>58</v>
      </c>
      <c r="BK22175" s="98" t="s">
        <v>70</v>
      </c>
    </row>
    <row r="22176" spans="17:63" ht="29.25" customHeight="1" x14ac:dyDescent="0.2">
      <c r="Q22176" s="92" t="s">
        <v>50</v>
      </c>
      <c r="BF22176" s="101" t="s">
        <v>58</v>
      </c>
      <c r="BK22176" s="98" t="s">
        <v>70</v>
      </c>
    </row>
    <row r="22177" spans="17:63" ht="29.25" customHeight="1" x14ac:dyDescent="0.2">
      <c r="Q22177" s="92" t="s">
        <v>50</v>
      </c>
      <c r="BF22177" s="101" t="s">
        <v>58</v>
      </c>
      <c r="BK22177" s="98" t="s">
        <v>70</v>
      </c>
    </row>
    <row r="22178" spans="17:63" ht="29.25" customHeight="1" x14ac:dyDescent="0.2">
      <c r="Q22178" s="92" t="s">
        <v>50</v>
      </c>
      <c r="BF22178" s="101" t="s">
        <v>58</v>
      </c>
      <c r="BK22178" s="98" t="s">
        <v>70</v>
      </c>
    </row>
    <row r="22179" spans="17:63" ht="29.25" customHeight="1" x14ac:dyDescent="0.2">
      <c r="Q22179" s="92" t="s">
        <v>50</v>
      </c>
      <c r="BF22179" s="101" t="s">
        <v>58</v>
      </c>
      <c r="BK22179" s="98" t="s">
        <v>70</v>
      </c>
    </row>
    <row r="22180" spans="17:63" ht="29.25" customHeight="1" x14ac:dyDescent="0.2">
      <c r="Q22180" s="92" t="s">
        <v>50</v>
      </c>
      <c r="BF22180" s="101" t="s">
        <v>58</v>
      </c>
      <c r="BK22180" s="98" t="s">
        <v>70</v>
      </c>
    </row>
    <row r="22181" spans="17:63" ht="29.25" customHeight="1" x14ac:dyDescent="0.2">
      <c r="Q22181" s="92" t="s">
        <v>50</v>
      </c>
      <c r="BF22181" s="101" t="s">
        <v>58</v>
      </c>
      <c r="BK22181" s="98" t="s">
        <v>70</v>
      </c>
    </row>
    <row r="22182" spans="17:63" ht="29.25" customHeight="1" x14ac:dyDescent="0.2">
      <c r="Q22182" s="92" t="s">
        <v>50</v>
      </c>
      <c r="BF22182" s="101" t="s">
        <v>58</v>
      </c>
      <c r="BK22182" s="98" t="s">
        <v>70</v>
      </c>
    </row>
    <row r="22183" spans="17:63" ht="29.25" customHeight="1" x14ac:dyDescent="0.2">
      <c r="Q22183" s="92" t="s">
        <v>50</v>
      </c>
      <c r="BF22183" s="101" t="s">
        <v>58</v>
      </c>
      <c r="BK22183" s="98" t="s">
        <v>70</v>
      </c>
    </row>
    <row r="22184" spans="17:63" ht="29.25" customHeight="1" x14ac:dyDescent="0.2">
      <c r="Q22184" s="92" t="s">
        <v>50</v>
      </c>
      <c r="BF22184" s="101" t="s">
        <v>58</v>
      </c>
      <c r="BK22184" s="98" t="s">
        <v>70</v>
      </c>
    </row>
    <row r="22185" spans="17:63" ht="29.25" customHeight="1" x14ac:dyDescent="0.2">
      <c r="Q22185" s="92" t="s">
        <v>50</v>
      </c>
      <c r="BF22185" s="101" t="s">
        <v>58</v>
      </c>
      <c r="BK22185" s="98" t="s">
        <v>70</v>
      </c>
    </row>
    <row r="22186" spans="17:63" ht="29.25" customHeight="1" x14ac:dyDescent="0.2">
      <c r="Q22186" s="92" t="s">
        <v>50</v>
      </c>
      <c r="BF22186" s="101" t="s">
        <v>58</v>
      </c>
      <c r="BK22186" s="98" t="s">
        <v>70</v>
      </c>
    </row>
    <row r="22187" spans="17:63" ht="29.25" customHeight="1" x14ac:dyDescent="0.2">
      <c r="Q22187" s="92" t="s">
        <v>50</v>
      </c>
      <c r="BF22187" s="101" t="s">
        <v>58</v>
      </c>
      <c r="BK22187" s="98" t="s">
        <v>70</v>
      </c>
    </row>
    <row r="22188" spans="17:63" ht="29.25" customHeight="1" x14ac:dyDescent="0.2">
      <c r="Q22188" s="92" t="s">
        <v>50</v>
      </c>
      <c r="BF22188" s="101" t="s">
        <v>58</v>
      </c>
      <c r="BK22188" s="98" t="s">
        <v>70</v>
      </c>
    </row>
    <row r="22189" spans="17:63" ht="29.25" customHeight="1" x14ac:dyDescent="0.2">
      <c r="Q22189" s="92" t="s">
        <v>50</v>
      </c>
      <c r="BF22189" s="101" t="s">
        <v>58</v>
      </c>
      <c r="BK22189" s="98" t="s">
        <v>70</v>
      </c>
    </row>
    <row r="22190" spans="17:63" ht="29.25" customHeight="1" x14ac:dyDescent="0.2">
      <c r="Q22190" s="92" t="s">
        <v>50</v>
      </c>
      <c r="BF22190" s="101" t="s">
        <v>58</v>
      </c>
      <c r="BK22190" s="98" t="s">
        <v>70</v>
      </c>
    </row>
    <row r="22191" spans="17:63" ht="29.25" customHeight="1" x14ac:dyDescent="0.2">
      <c r="Q22191" s="92" t="s">
        <v>50</v>
      </c>
      <c r="BF22191" s="101" t="s">
        <v>58</v>
      </c>
      <c r="BK22191" s="98" t="s">
        <v>70</v>
      </c>
    </row>
    <row r="22192" spans="17:63" ht="29.25" customHeight="1" x14ac:dyDescent="0.2">
      <c r="Q22192" s="92" t="s">
        <v>50</v>
      </c>
      <c r="BF22192" s="101" t="s">
        <v>58</v>
      </c>
      <c r="BK22192" s="98" t="s">
        <v>70</v>
      </c>
    </row>
    <row r="22193" spans="17:63" ht="29.25" customHeight="1" x14ac:dyDescent="0.2">
      <c r="Q22193" s="92" t="s">
        <v>50</v>
      </c>
      <c r="BF22193" s="101" t="s">
        <v>58</v>
      </c>
      <c r="BK22193" s="98" t="s">
        <v>70</v>
      </c>
    </row>
    <row r="22194" spans="17:63" ht="29.25" customHeight="1" x14ac:dyDescent="0.2">
      <c r="Q22194" s="92" t="s">
        <v>50</v>
      </c>
      <c r="BF22194" s="101" t="s">
        <v>58</v>
      </c>
      <c r="BK22194" s="98" t="s">
        <v>70</v>
      </c>
    </row>
    <row r="22195" spans="17:63" ht="29.25" customHeight="1" x14ac:dyDescent="0.2">
      <c r="Q22195" s="92" t="s">
        <v>50</v>
      </c>
      <c r="BF22195" s="101" t="s">
        <v>58</v>
      </c>
      <c r="BK22195" s="98" t="s">
        <v>70</v>
      </c>
    </row>
    <row r="22196" spans="17:63" ht="29.25" customHeight="1" x14ac:dyDescent="0.2">
      <c r="Q22196" s="92" t="s">
        <v>50</v>
      </c>
      <c r="BF22196" s="101" t="s">
        <v>58</v>
      </c>
      <c r="BK22196" s="98" t="s">
        <v>70</v>
      </c>
    </row>
    <row r="22197" spans="17:63" ht="29.25" customHeight="1" x14ac:dyDescent="0.2">
      <c r="Q22197" s="92" t="s">
        <v>50</v>
      </c>
      <c r="BF22197" s="101" t="s">
        <v>58</v>
      </c>
      <c r="BK22197" s="98" t="s">
        <v>70</v>
      </c>
    </row>
    <row r="22198" spans="17:63" ht="29.25" customHeight="1" x14ac:dyDescent="0.2">
      <c r="Q22198" s="92" t="s">
        <v>50</v>
      </c>
      <c r="BF22198" s="101" t="s">
        <v>58</v>
      </c>
      <c r="BK22198" s="98" t="s">
        <v>70</v>
      </c>
    </row>
    <row r="22199" spans="17:63" ht="29.25" customHeight="1" x14ac:dyDescent="0.2">
      <c r="Q22199" s="92" t="s">
        <v>50</v>
      </c>
      <c r="BF22199" s="101" t="s">
        <v>58</v>
      </c>
      <c r="BK22199" s="98" t="s">
        <v>70</v>
      </c>
    </row>
    <row r="22200" spans="17:63" ht="29.25" customHeight="1" x14ac:dyDescent="0.2">
      <c r="Q22200" s="92" t="s">
        <v>50</v>
      </c>
      <c r="BF22200" s="101" t="s">
        <v>58</v>
      </c>
      <c r="BK22200" s="98" t="s">
        <v>70</v>
      </c>
    </row>
    <row r="22201" spans="17:63" ht="29.25" customHeight="1" x14ac:dyDescent="0.2">
      <c r="Q22201" s="92" t="s">
        <v>50</v>
      </c>
      <c r="BF22201" s="101" t="s">
        <v>58</v>
      </c>
      <c r="BK22201" s="98" t="s">
        <v>70</v>
      </c>
    </row>
    <row r="22202" spans="17:63" ht="29.25" customHeight="1" x14ac:dyDescent="0.2">
      <c r="Q22202" s="92" t="s">
        <v>50</v>
      </c>
      <c r="BF22202" s="101" t="s">
        <v>58</v>
      </c>
      <c r="BK22202" s="98" t="s">
        <v>70</v>
      </c>
    </row>
    <row r="22203" spans="17:63" ht="29.25" customHeight="1" x14ac:dyDescent="0.2">
      <c r="Q22203" s="92" t="s">
        <v>50</v>
      </c>
      <c r="BF22203" s="101" t="s">
        <v>58</v>
      </c>
      <c r="BK22203" s="98" t="s">
        <v>70</v>
      </c>
    </row>
    <row r="22204" spans="17:63" ht="29.25" customHeight="1" x14ac:dyDescent="0.2">
      <c r="Q22204" s="92" t="s">
        <v>50</v>
      </c>
      <c r="BF22204" s="101" t="s">
        <v>58</v>
      </c>
      <c r="BK22204" s="98" t="s">
        <v>70</v>
      </c>
    </row>
    <row r="22205" spans="17:63" ht="29.25" customHeight="1" x14ac:dyDescent="0.2">
      <c r="Q22205" s="92" t="s">
        <v>50</v>
      </c>
      <c r="BF22205" s="101" t="s">
        <v>58</v>
      </c>
      <c r="BK22205" s="98" t="s">
        <v>70</v>
      </c>
    </row>
    <row r="22206" spans="17:63" ht="29.25" customHeight="1" x14ac:dyDescent="0.2">
      <c r="Q22206" s="92" t="s">
        <v>50</v>
      </c>
      <c r="BF22206" s="101" t="s">
        <v>58</v>
      </c>
      <c r="BK22206" s="98" t="s">
        <v>70</v>
      </c>
    </row>
    <row r="22207" spans="17:63" ht="29.25" customHeight="1" x14ac:dyDescent="0.2">
      <c r="Q22207" s="92" t="s">
        <v>50</v>
      </c>
      <c r="BF22207" s="101" t="s">
        <v>58</v>
      </c>
      <c r="BK22207" s="98" t="s">
        <v>70</v>
      </c>
    </row>
    <row r="22208" spans="17:63" ht="29.25" customHeight="1" x14ac:dyDescent="0.2">
      <c r="Q22208" s="92" t="s">
        <v>50</v>
      </c>
      <c r="BF22208" s="101" t="s">
        <v>58</v>
      </c>
      <c r="BK22208" s="98" t="s">
        <v>70</v>
      </c>
    </row>
    <row r="22209" spans="17:63" ht="29.25" customHeight="1" x14ac:dyDescent="0.2">
      <c r="Q22209" s="92" t="s">
        <v>50</v>
      </c>
      <c r="BF22209" s="101" t="s">
        <v>58</v>
      </c>
      <c r="BK22209" s="98" t="s">
        <v>70</v>
      </c>
    </row>
    <row r="22210" spans="17:63" ht="29.25" customHeight="1" x14ac:dyDescent="0.2">
      <c r="Q22210" s="92" t="s">
        <v>50</v>
      </c>
      <c r="BF22210" s="101" t="s">
        <v>58</v>
      </c>
      <c r="BK22210" s="98" t="s">
        <v>70</v>
      </c>
    </row>
    <row r="22211" spans="17:63" ht="29.25" customHeight="1" x14ac:dyDescent="0.2">
      <c r="Q22211" s="92" t="s">
        <v>50</v>
      </c>
      <c r="BF22211" s="101" t="s">
        <v>58</v>
      </c>
      <c r="BK22211" s="98" t="s">
        <v>70</v>
      </c>
    </row>
    <row r="22212" spans="17:63" ht="29.25" customHeight="1" x14ac:dyDescent="0.2">
      <c r="Q22212" s="92" t="s">
        <v>50</v>
      </c>
      <c r="BF22212" s="101" t="s">
        <v>58</v>
      </c>
      <c r="BK22212" s="98" t="s">
        <v>70</v>
      </c>
    </row>
    <row r="22213" spans="17:63" ht="29.25" customHeight="1" x14ac:dyDescent="0.2">
      <c r="Q22213" s="92" t="s">
        <v>50</v>
      </c>
      <c r="BF22213" s="101" t="s">
        <v>58</v>
      </c>
      <c r="BK22213" s="98" t="s">
        <v>70</v>
      </c>
    </row>
    <row r="22214" spans="17:63" ht="29.25" customHeight="1" x14ac:dyDescent="0.2">
      <c r="Q22214" s="92" t="s">
        <v>50</v>
      </c>
      <c r="BF22214" s="101" t="s">
        <v>58</v>
      </c>
      <c r="BK22214" s="98" t="s">
        <v>70</v>
      </c>
    </row>
    <row r="22215" spans="17:63" ht="29.25" customHeight="1" x14ac:dyDescent="0.2">
      <c r="Q22215" s="92" t="s">
        <v>50</v>
      </c>
      <c r="BF22215" s="101" t="s">
        <v>58</v>
      </c>
      <c r="BK22215" s="98" t="s">
        <v>70</v>
      </c>
    </row>
    <row r="22216" spans="17:63" ht="29.25" customHeight="1" x14ac:dyDescent="0.2">
      <c r="Q22216" s="92" t="s">
        <v>50</v>
      </c>
      <c r="BF22216" s="101" t="s">
        <v>58</v>
      </c>
      <c r="BK22216" s="98" t="s">
        <v>70</v>
      </c>
    </row>
    <row r="22217" spans="17:63" ht="29.25" customHeight="1" x14ac:dyDescent="0.2">
      <c r="Q22217" s="92" t="s">
        <v>50</v>
      </c>
      <c r="BF22217" s="101" t="s">
        <v>58</v>
      </c>
      <c r="BK22217" s="98" t="s">
        <v>70</v>
      </c>
    </row>
    <row r="22218" spans="17:63" ht="29.25" customHeight="1" x14ac:dyDescent="0.2">
      <c r="Q22218" s="92" t="s">
        <v>50</v>
      </c>
      <c r="BF22218" s="101" t="s">
        <v>58</v>
      </c>
      <c r="BK22218" s="98" t="s">
        <v>70</v>
      </c>
    </row>
    <row r="22219" spans="17:63" ht="29.25" customHeight="1" x14ac:dyDescent="0.2">
      <c r="Q22219" s="92" t="s">
        <v>50</v>
      </c>
      <c r="BF22219" s="101" t="s">
        <v>58</v>
      </c>
      <c r="BK22219" s="98" t="s">
        <v>70</v>
      </c>
    </row>
    <row r="22220" spans="17:63" ht="29.25" customHeight="1" x14ac:dyDescent="0.2">
      <c r="Q22220" s="92" t="s">
        <v>50</v>
      </c>
      <c r="BF22220" s="101" t="s">
        <v>58</v>
      </c>
      <c r="BK22220" s="98" t="s">
        <v>70</v>
      </c>
    </row>
    <row r="22221" spans="17:63" ht="29.25" customHeight="1" x14ac:dyDescent="0.2">
      <c r="Q22221" s="92" t="s">
        <v>50</v>
      </c>
      <c r="BF22221" s="101" t="s">
        <v>58</v>
      </c>
      <c r="BK22221" s="98" t="s">
        <v>70</v>
      </c>
    </row>
    <row r="22222" spans="17:63" ht="29.25" customHeight="1" x14ac:dyDescent="0.2">
      <c r="Q22222" s="92" t="s">
        <v>50</v>
      </c>
      <c r="BF22222" s="101" t="s">
        <v>58</v>
      </c>
      <c r="BK22222" s="98" t="s">
        <v>70</v>
      </c>
    </row>
    <row r="22223" spans="17:63" ht="29.25" customHeight="1" x14ac:dyDescent="0.2">
      <c r="Q22223" s="92" t="s">
        <v>50</v>
      </c>
      <c r="BF22223" s="101" t="s">
        <v>58</v>
      </c>
      <c r="BK22223" s="98" t="s">
        <v>70</v>
      </c>
    </row>
    <row r="22224" spans="17:63" ht="29.25" customHeight="1" x14ac:dyDescent="0.2">
      <c r="Q22224" s="92" t="s">
        <v>50</v>
      </c>
      <c r="BF22224" s="101" t="s">
        <v>58</v>
      </c>
      <c r="BK22224" s="98" t="s">
        <v>70</v>
      </c>
    </row>
    <row r="22225" spans="17:63" ht="29.25" customHeight="1" x14ac:dyDescent="0.2">
      <c r="Q22225" s="92" t="s">
        <v>50</v>
      </c>
      <c r="BF22225" s="101" t="s">
        <v>58</v>
      </c>
      <c r="BK22225" s="98" t="s">
        <v>70</v>
      </c>
    </row>
    <row r="22226" spans="17:63" ht="29.25" customHeight="1" x14ac:dyDescent="0.2">
      <c r="Q22226" s="92" t="s">
        <v>50</v>
      </c>
      <c r="BF22226" s="101" t="s">
        <v>58</v>
      </c>
      <c r="BK22226" s="98" t="s">
        <v>70</v>
      </c>
    </row>
    <row r="22227" spans="17:63" ht="29.25" customHeight="1" x14ac:dyDescent="0.2">
      <c r="Q22227" s="92" t="s">
        <v>50</v>
      </c>
      <c r="BF22227" s="101" t="s">
        <v>58</v>
      </c>
      <c r="BK22227" s="98" t="s">
        <v>70</v>
      </c>
    </row>
    <row r="22228" spans="17:63" ht="29.25" customHeight="1" x14ac:dyDescent="0.2">
      <c r="Q22228" s="92" t="s">
        <v>50</v>
      </c>
      <c r="BF22228" s="101" t="s">
        <v>58</v>
      </c>
      <c r="BK22228" s="98" t="s">
        <v>70</v>
      </c>
    </row>
    <row r="22229" spans="17:63" ht="29.25" customHeight="1" x14ac:dyDescent="0.2">
      <c r="Q22229" s="92" t="s">
        <v>50</v>
      </c>
      <c r="BF22229" s="101" t="s">
        <v>58</v>
      </c>
      <c r="BK22229" s="98" t="s">
        <v>70</v>
      </c>
    </row>
    <row r="22230" spans="17:63" ht="29.25" customHeight="1" x14ac:dyDescent="0.2">
      <c r="Q22230" s="92" t="s">
        <v>50</v>
      </c>
      <c r="BF22230" s="101" t="s">
        <v>58</v>
      </c>
      <c r="BK22230" s="98" t="s">
        <v>70</v>
      </c>
    </row>
    <row r="22231" spans="17:63" ht="29.25" customHeight="1" x14ac:dyDescent="0.2">
      <c r="Q22231" s="92" t="s">
        <v>50</v>
      </c>
      <c r="BF22231" s="101" t="s">
        <v>58</v>
      </c>
      <c r="BK22231" s="98" t="s">
        <v>70</v>
      </c>
    </row>
    <row r="22232" spans="17:63" ht="29.25" customHeight="1" x14ac:dyDescent="0.2">
      <c r="Q22232" s="92" t="s">
        <v>50</v>
      </c>
      <c r="BF22232" s="101" t="s">
        <v>58</v>
      </c>
      <c r="BK22232" s="98" t="s">
        <v>70</v>
      </c>
    </row>
    <row r="22233" spans="17:63" ht="29.25" customHeight="1" x14ac:dyDescent="0.2">
      <c r="Q22233" s="92" t="s">
        <v>50</v>
      </c>
      <c r="BF22233" s="101" t="s">
        <v>58</v>
      </c>
      <c r="BK22233" s="98" t="s">
        <v>70</v>
      </c>
    </row>
    <row r="22234" spans="17:63" ht="29.25" customHeight="1" x14ac:dyDescent="0.2">
      <c r="Q22234" s="92" t="s">
        <v>50</v>
      </c>
      <c r="BF22234" s="101" t="s">
        <v>58</v>
      </c>
      <c r="BK22234" s="98" t="s">
        <v>70</v>
      </c>
    </row>
    <row r="22235" spans="17:63" ht="29.25" customHeight="1" x14ac:dyDescent="0.2">
      <c r="Q22235" s="92" t="s">
        <v>50</v>
      </c>
      <c r="BF22235" s="101" t="s">
        <v>58</v>
      </c>
      <c r="BK22235" s="98" t="s">
        <v>70</v>
      </c>
    </row>
    <row r="22236" spans="17:63" ht="29.25" customHeight="1" x14ac:dyDescent="0.2">
      <c r="Q22236" s="92" t="s">
        <v>50</v>
      </c>
      <c r="BF22236" s="101" t="s">
        <v>58</v>
      </c>
      <c r="BK22236" s="98" t="s">
        <v>70</v>
      </c>
    </row>
    <row r="22237" spans="17:63" ht="29.25" customHeight="1" x14ac:dyDescent="0.2">
      <c r="Q22237" s="92" t="s">
        <v>50</v>
      </c>
      <c r="BF22237" s="101" t="s">
        <v>58</v>
      </c>
      <c r="BK22237" s="98" t="s">
        <v>70</v>
      </c>
    </row>
    <row r="22238" spans="17:63" ht="29.25" customHeight="1" x14ac:dyDescent="0.2">
      <c r="Q22238" s="92" t="s">
        <v>50</v>
      </c>
      <c r="BF22238" s="101" t="s">
        <v>58</v>
      </c>
      <c r="BK22238" s="98" t="s">
        <v>70</v>
      </c>
    </row>
    <row r="22239" spans="17:63" ht="29.25" customHeight="1" x14ac:dyDescent="0.2">
      <c r="Q22239" s="92" t="s">
        <v>50</v>
      </c>
      <c r="BF22239" s="101" t="s">
        <v>58</v>
      </c>
      <c r="BK22239" s="98" t="s">
        <v>70</v>
      </c>
    </row>
    <row r="22240" spans="17:63" ht="29.25" customHeight="1" x14ac:dyDescent="0.2">
      <c r="Q22240" s="92" t="s">
        <v>50</v>
      </c>
      <c r="BF22240" s="101" t="s">
        <v>58</v>
      </c>
      <c r="BK22240" s="98" t="s">
        <v>70</v>
      </c>
    </row>
    <row r="22241" spans="17:63" ht="29.25" customHeight="1" x14ac:dyDescent="0.2">
      <c r="Q22241" s="92" t="s">
        <v>50</v>
      </c>
      <c r="BF22241" s="101" t="s">
        <v>58</v>
      </c>
      <c r="BK22241" s="98" t="s">
        <v>70</v>
      </c>
    </row>
    <row r="22242" spans="17:63" ht="29.25" customHeight="1" x14ac:dyDescent="0.2">
      <c r="Q22242" s="92" t="s">
        <v>50</v>
      </c>
      <c r="BF22242" s="101" t="s">
        <v>58</v>
      </c>
      <c r="BK22242" s="98" t="s">
        <v>70</v>
      </c>
    </row>
    <row r="22243" spans="17:63" ht="29.25" customHeight="1" x14ac:dyDescent="0.2">
      <c r="Q22243" s="92" t="s">
        <v>50</v>
      </c>
      <c r="BF22243" s="101" t="s">
        <v>58</v>
      </c>
      <c r="BK22243" s="98" t="s">
        <v>70</v>
      </c>
    </row>
    <row r="22244" spans="17:63" ht="29.25" customHeight="1" x14ac:dyDescent="0.2">
      <c r="Q22244" s="92" t="s">
        <v>50</v>
      </c>
      <c r="BF22244" s="101" t="s">
        <v>58</v>
      </c>
      <c r="BK22244" s="98" t="s">
        <v>70</v>
      </c>
    </row>
    <row r="22245" spans="17:63" ht="29.25" customHeight="1" x14ac:dyDescent="0.2">
      <c r="Q22245" s="92" t="s">
        <v>50</v>
      </c>
      <c r="BF22245" s="101" t="s">
        <v>58</v>
      </c>
      <c r="BK22245" s="98" t="s">
        <v>70</v>
      </c>
    </row>
    <row r="22246" spans="17:63" ht="29.25" customHeight="1" x14ac:dyDescent="0.2">
      <c r="Q22246" s="92" t="s">
        <v>50</v>
      </c>
      <c r="BF22246" s="101" t="s">
        <v>58</v>
      </c>
      <c r="BK22246" s="98" t="s">
        <v>70</v>
      </c>
    </row>
    <row r="22247" spans="17:63" ht="29.25" customHeight="1" x14ac:dyDescent="0.2">
      <c r="Q22247" s="92" t="s">
        <v>50</v>
      </c>
      <c r="BF22247" s="101" t="s">
        <v>58</v>
      </c>
      <c r="BK22247" s="98" t="s">
        <v>70</v>
      </c>
    </row>
    <row r="22248" spans="17:63" ht="29.25" customHeight="1" x14ac:dyDescent="0.2">
      <c r="Q22248" s="92" t="s">
        <v>50</v>
      </c>
      <c r="BF22248" s="101" t="s">
        <v>58</v>
      </c>
      <c r="BK22248" s="98" t="s">
        <v>70</v>
      </c>
    </row>
    <row r="22249" spans="17:63" ht="29.25" customHeight="1" x14ac:dyDescent="0.2">
      <c r="Q22249" s="92" t="s">
        <v>50</v>
      </c>
      <c r="BF22249" s="101" t="s">
        <v>58</v>
      </c>
      <c r="BK22249" s="98" t="s">
        <v>70</v>
      </c>
    </row>
    <row r="22250" spans="17:63" ht="29.25" customHeight="1" x14ac:dyDescent="0.2">
      <c r="Q22250" s="92" t="s">
        <v>50</v>
      </c>
      <c r="BF22250" s="101" t="s">
        <v>58</v>
      </c>
      <c r="BK22250" s="98" t="s">
        <v>70</v>
      </c>
    </row>
    <row r="22251" spans="17:63" ht="29.25" customHeight="1" x14ac:dyDescent="0.2">
      <c r="Q22251" s="92" t="s">
        <v>50</v>
      </c>
      <c r="BF22251" s="101" t="s">
        <v>58</v>
      </c>
      <c r="BK22251" s="98" t="s">
        <v>70</v>
      </c>
    </row>
    <row r="22252" spans="17:63" ht="29.25" customHeight="1" x14ac:dyDescent="0.2">
      <c r="Q22252" s="92" t="s">
        <v>50</v>
      </c>
      <c r="BF22252" s="101" t="s">
        <v>58</v>
      </c>
      <c r="BK22252" s="98" t="s">
        <v>70</v>
      </c>
    </row>
    <row r="22253" spans="17:63" ht="29.25" customHeight="1" x14ac:dyDescent="0.2">
      <c r="Q22253" s="92" t="s">
        <v>50</v>
      </c>
      <c r="BF22253" s="101" t="s">
        <v>58</v>
      </c>
      <c r="BK22253" s="98" t="s">
        <v>70</v>
      </c>
    </row>
    <row r="22254" spans="17:63" ht="29.25" customHeight="1" x14ac:dyDescent="0.2">
      <c r="Q22254" s="92" t="s">
        <v>50</v>
      </c>
      <c r="BF22254" s="101" t="s">
        <v>58</v>
      </c>
      <c r="BK22254" s="98" t="s">
        <v>70</v>
      </c>
    </row>
    <row r="22255" spans="17:63" ht="29.25" customHeight="1" x14ac:dyDescent="0.2">
      <c r="Q22255" s="92" t="s">
        <v>50</v>
      </c>
      <c r="BF22255" s="101" t="s">
        <v>58</v>
      </c>
      <c r="BK22255" s="98" t="s">
        <v>70</v>
      </c>
    </row>
    <row r="22256" spans="17:63" ht="29.25" customHeight="1" x14ac:dyDescent="0.2">
      <c r="Q22256" s="92" t="s">
        <v>50</v>
      </c>
      <c r="BF22256" s="101" t="s">
        <v>58</v>
      </c>
      <c r="BK22256" s="98" t="s">
        <v>70</v>
      </c>
    </row>
    <row r="22257" spans="17:63" ht="29.25" customHeight="1" x14ac:dyDescent="0.2">
      <c r="Q22257" s="92" t="s">
        <v>50</v>
      </c>
      <c r="BF22257" s="101" t="s">
        <v>58</v>
      </c>
      <c r="BK22257" s="98" t="s">
        <v>70</v>
      </c>
    </row>
    <row r="22258" spans="17:63" ht="29.25" customHeight="1" x14ac:dyDescent="0.2">
      <c r="Q22258" s="92" t="s">
        <v>50</v>
      </c>
      <c r="BF22258" s="101" t="s">
        <v>58</v>
      </c>
      <c r="BK22258" s="98" t="s">
        <v>70</v>
      </c>
    </row>
    <row r="22259" spans="17:63" ht="29.25" customHeight="1" x14ac:dyDescent="0.2">
      <c r="Q22259" s="92" t="s">
        <v>50</v>
      </c>
      <c r="BF22259" s="101" t="s">
        <v>58</v>
      </c>
      <c r="BK22259" s="98" t="s">
        <v>70</v>
      </c>
    </row>
    <row r="22260" spans="17:63" ht="29.25" customHeight="1" x14ac:dyDescent="0.2">
      <c r="Q22260" s="92" t="s">
        <v>50</v>
      </c>
      <c r="BF22260" s="101" t="s">
        <v>58</v>
      </c>
      <c r="BK22260" s="98" t="s">
        <v>70</v>
      </c>
    </row>
    <row r="22261" spans="17:63" ht="29.25" customHeight="1" x14ac:dyDescent="0.2">
      <c r="Q22261" s="92" t="s">
        <v>50</v>
      </c>
      <c r="BF22261" s="101" t="s">
        <v>58</v>
      </c>
      <c r="BK22261" s="98" t="s">
        <v>70</v>
      </c>
    </row>
    <row r="22262" spans="17:63" ht="29.25" customHeight="1" x14ac:dyDescent="0.2">
      <c r="Q22262" s="92" t="s">
        <v>50</v>
      </c>
      <c r="BF22262" s="101" t="s">
        <v>58</v>
      </c>
      <c r="BK22262" s="98" t="s">
        <v>70</v>
      </c>
    </row>
    <row r="22263" spans="17:63" ht="29.25" customHeight="1" x14ac:dyDescent="0.2">
      <c r="Q22263" s="92" t="s">
        <v>50</v>
      </c>
      <c r="BF22263" s="101" t="s">
        <v>58</v>
      </c>
      <c r="BK22263" s="98" t="s">
        <v>70</v>
      </c>
    </row>
    <row r="22264" spans="17:63" ht="29.25" customHeight="1" x14ac:dyDescent="0.2">
      <c r="Q22264" s="92" t="s">
        <v>50</v>
      </c>
      <c r="BF22264" s="101" t="s">
        <v>58</v>
      </c>
      <c r="BK22264" s="98" t="s">
        <v>70</v>
      </c>
    </row>
    <row r="22265" spans="17:63" ht="29.25" customHeight="1" x14ac:dyDescent="0.2">
      <c r="Q22265" s="92" t="s">
        <v>50</v>
      </c>
      <c r="BF22265" s="101" t="s">
        <v>58</v>
      </c>
      <c r="BK22265" s="98" t="s">
        <v>70</v>
      </c>
    </row>
    <row r="22266" spans="17:63" ht="29.25" customHeight="1" x14ac:dyDescent="0.2">
      <c r="Q22266" s="92" t="s">
        <v>50</v>
      </c>
      <c r="BF22266" s="101" t="s">
        <v>58</v>
      </c>
      <c r="BK22266" s="98" t="s">
        <v>70</v>
      </c>
    </row>
    <row r="22267" spans="17:63" ht="29.25" customHeight="1" x14ac:dyDescent="0.2">
      <c r="Q22267" s="92" t="s">
        <v>50</v>
      </c>
      <c r="BF22267" s="101" t="s">
        <v>58</v>
      </c>
      <c r="BK22267" s="98" t="s">
        <v>70</v>
      </c>
    </row>
    <row r="22268" spans="17:63" ht="29.25" customHeight="1" x14ac:dyDescent="0.2">
      <c r="Q22268" s="92" t="s">
        <v>50</v>
      </c>
      <c r="BF22268" s="101" t="s">
        <v>58</v>
      </c>
      <c r="BK22268" s="98" t="s">
        <v>70</v>
      </c>
    </row>
    <row r="22269" spans="17:63" ht="29.25" customHeight="1" x14ac:dyDescent="0.2">
      <c r="Q22269" s="92" t="s">
        <v>50</v>
      </c>
      <c r="BF22269" s="101" t="s">
        <v>58</v>
      </c>
      <c r="BK22269" s="98" t="s">
        <v>70</v>
      </c>
    </row>
    <row r="22270" spans="17:63" ht="29.25" customHeight="1" x14ac:dyDescent="0.2">
      <c r="Q22270" s="92" t="s">
        <v>50</v>
      </c>
      <c r="BF22270" s="101" t="s">
        <v>58</v>
      </c>
      <c r="BK22270" s="98" t="s">
        <v>70</v>
      </c>
    </row>
    <row r="22271" spans="17:63" ht="29.25" customHeight="1" x14ac:dyDescent="0.2">
      <c r="Q22271" s="92" t="s">
        <v>50</v>
      </c>
      <c r="BF22271" s="101" t="s">
        <v>58</v>
      </c>
      <c r="BK22271" s="98" t="s">
        <v>70</v>
      </c>
    </row>
    <row r="22272" spans="17:63" ht="29.25" customHeight="1" x14ac:dyDescent="0.2">
      <c r="Q22272" s="92" t="s">
        <v>50</v>
      </c>
      <c r="BF22272" s="101" t="s">
        <v>58</v>
      </c>
      <c r="BK22272" s="98" t="s">
        <v>70</v>
      </c>
    </row>
    <row r="22273" spans="17:63" ht="29.25" customHeight="1" x14ac:dyDescent="0.2">
      <c r="Q22273" s="92" t="s">
        <v>50</v>
      </c>
      <c r="BF22273" s="101" t="s">
        <v>58</v>
      </c>
      <c r="BK22273" s="98" t="s">
        <v>70</v>
      </c>
    </row>
    <row r="22274" spans="17:63" ht="29.25" customHeight="1" x14ac:dyDescent="0.2">
      <c r="Q22274" s="92" t="s">
        <v>50</v>
      </c>
      <c r="BF22274" s="101" t="s">
        <v>58</v>
      </c>
      <c r="BK22274" s="98" t="s">
        <v>70</v>
      </c>
    </row>
    <row r="22275" spans="17:63" ht="29.25" customHeight="1" x14ac:dyDescent="0.2">
      <c r="Q22275" s="92" t="s">
        <v>50</v>
      </c>
      <c r="BF22275" s="101" t="s">
        <v>58</v>
      </c>
      <c r="BK22275" s="98" t="s">
        <v>70</v>
      </c>
    </row>
    <row r="22276" spans="17:63" ht="29.25" customHeight="1" x14ac:dyDescent="0.2">
      <c r="Q22276" s="92" t="s">
        <v>50</v>
      </c>
      <c r="BF22276" s="101" t="s">
        <v>58</v>
      </c>
      <c r="BK22276" s="98" t="s">
        <v>70</v>
      </c>
    </row>
    <row r="22277" spans="17:63" ht="29.25" customHeight="1" x14ac:dyDescent="0.2">
      <c r="Q22277" s="92" t="s">
        <v>50</v>
      </c>
      <c r="BF22277" s="101" t="s">
        <v>58</v>
      </c>
      <c r="BK22277" s="98" t="s">
        <v>70</v>
      </c>
    </row>
    <row r="22278" spans="17:63" ht="29.25" customHeight="1" x14ac:dyDescent="0.2">
      <c r="Q22278" s="92" t="s">
        <v>50</v>
      </c>
      <c r="BF22278" s="101" t="s">
        <v>58</v>
      </c>
      <c r="BK22278" s="98" t="s">
        <v>70</v>
      </c>
    </row>
    <row r="22279" spans="17:63" ht="29.25" customHeight="1" x14ac:dyDescent="0.2">
      <c r="Q22279" s="92" t="s">
        <v>50</v>
      </c>
      <c r="BF22279" s="101" t="s">
        <v>58</v>
      </c>
      <c r="BK22279" s="98" t="s">
        <v>70</v>
      </c>
    </row>
    <row r="22280" spans="17:63" ht="29.25" customHeight="1" x14ac:dyDescent="0.2">
      <c r="Q22280" s="92" t="s">
        <v>50</v>
      </c>
      <c r="BF22280" s="101" t="s">
        <v>58</v>
      </c>
      <c r="BK22280" s="98" t="s">
        <v>70</v>
      </c>
    </row>
    <row r="22281" spans="17:63" ht="29.25" customHeight="1" x14ac:dyDescent="0.2">
      <c r="Q22281" s="92" t="s">
        <v>50</v>
      </c>
      <c r="BF22281" s="101" t="s">
        <v>58</v>
      </c>
      <c r="BK22281" s="98" t="s">
        <v>70</v>
      </c>
    </row>
    <row r="22282" spans="17:63" ht="29.25" customHeight="1" x14ac:dyDescent="0.2">
      <c r="Q22282" s="92" t="s">
        <v>50</v>
      </c>
      <c r="BF22282" s="101" t="s">
        <v>58</v>
      </c>
      <c r="BK22282" s="98" t="s">
        <v>70</v>
      </c>
    </row>
    <row r="22283" spans="17:63" ht="29.25" customHeight="1" x14ac:dyDescent="0.2">
      <c r="Q22283" s="92" t="s">
        <v>50</v>
      </c>
      <c r="BF22283" s="101" t="s">
        <v>58</v>
      </c>
      <c r="BK22283" s="98" t="s">
        <v>70</v>
      </c>
    </row>
    <row r="22284" spans="17:63" ht="29.25" customHeight="1" x14ac:dyDescent="0.2">
      <c r="Q22284" s="92" t="s">
        <v>50</v>
      </c>
      <c r="BF22284" s="101" t="s">
        <v>58</v>
      </c>
      <c r="BK22284" s="98" t="s">
        <v>70</v>
      </c>
    </row>
    <row r="22285" spans="17:63" ht="29.25" customHeight="1" x14ac:dyDescent="0.2">
      <c r="Q22285" s="92" t="s">
        <v>50</v>
      </c>
      <c r="BF22285" s="101" t="s">
        <v>58</v>
      </c>
      <c r="BK22285" s="98" t="s">
        <v>70</v>
      </c>
    </row>
    <row r="22286" spans="17:63" ht="29.25" customHeight="1" x14ac:dyDescent="0.2">
      <c r="Q22286" s="92" t="s">
        <v>50</v>
      </c>
      <c r="BF22286" s="101" t="s">
        <v>58</v>
      </c>
      <c r="BK22286" s="98" t="s">
        <v>70</v>
      </c>
    </row>
    <row r="22287" spans="17:63" ht="29.25" customHeight="1" x14ac:dyDescent="0.2">
      <c r="Q22287" s="92" t="s">
        <v>50</v>
      </c>
      <c r="BF22287" s="101" t="s">
        <v>58</v>
      </c>
      <c r="BK22287" s="98" t="s">
        <v>70</v>
      </c>
    </row>
    <row r="22288" spans="17:63" ht="29.25" customHeight="1" x14ac:dyDescent="0.2">
      <c r="Q22288" s="92" t="s">
        <v>50</v>
      </c>
      <c r="BF22288" s="101" t="s">
        <v>58</v>
      </c>
      <c r="BK22288" s="98" t="s">
        <v>70</v>
      </c>
    </row>
    <row r="22289" spans="17:63" ht="29.25" customHeight="1" x14ac:dyDescent="0.2">
      <c r="Q22289" s="92" t="s">
        <v>50</v>
      </c>
      <c r="BF22289" s="101" t="s">
        <v>58</v>
      </c>
      <c r="BK22289" s="98" t="s">
        <v>70</v>
      </c>
    </row>
    <row r="22290" spans="17:63" ht="29.25" customHeight="1" x14ac:dyDescent="0.2">
      <c r="Q22290" s="92" t="s">
        <v>50</v>
      </c>
      <c r="BF22290" s="101" t="s">
        <v>58</v>
      </c>
      <c r="BK22290" s="98" t="s">
        <v>70</v>
      </c>
    </row>
    <row r="22291" spans="17:63" ht="29.25" customHeight="1" x14ac:dyDescent="0.2">
      <c r="Q22291" s="92" t="s">
        <v>50</v>
      </c>
      <c r="BF22291" s="101" t="s">
        <v>58</v>
      </c>
      <c r="BK22291" s="98" t="s">
        <v>70</v>
      </c>
    </row>
    <row r="22292" spans="17:63" ht="29.25" customHeight="1" x14ac:dyDescent="0.2">
      <c r="Q22292" s="92" t="s">
        <v>50</v>
      </c>
      <c r="BF22292" s="101" t="s">
        <v>58</v>
      </c>
      <c r="BK22292" s="98" t="s">
        <v>70</v>
      </c>
    </row>
    <row r="22293" spans="17:63" ht="29.25" customHeight="1" x14ac:dyDescent="0.2">
      <c r="Q22293" s="92" t="s">
        <v>50</v>
      </c>
      <c r="BF22293" s="101" t="s">
        <v>58</v>
      </c>
      <c r="BK22293" s="98" t="s">
        <v>70</v>
      </c>
    </row>
    <row r="22294" spans="17:63" ht="29.25" customHeight="1" x14ac:dyDescent="0.2">
      <c r="Q22294" s="92" t="s">
        <v>50</v>
      </c>
      <c r="BF22294" s="101" t="s">
        <v>58</v>
      </c>
      <c r="BK22294" s="98" t="s">
        <v>70</v>
      </c>
    </row>
    <row r="22295" spans="17:63" ht="29.25" customHeight="1" x14ac:dyDescent="0.2">
      <c r="Q22295" s="92" t="s">
        <v>50</v>
      </c>
      <c r="BF22295" s="101" t="s">
        <v>58</v>
      </c>
      <c r="BK22295" s="98" t="s">
        <v>70</v>
      </c>
    </row>
    <row r="22296" spans="17:63" ht="29.25" customHeight="1" x14ac:dyDescent="0.2">
      <c r="Q22296" s="92" t="s">
        <v>50</v>
      </c>
      <c r="BF22296" s="101" t="s">
        <v>58</v>
      </c>
      <c r="BK22296" s="98" t="s">
        <v>70</v>
      </c>
    </row>
    <row r="22297" spans="17:63" ht="29.25" customHeight="1" x14ac:dyDescent="0.2">
      <c r="Q22297" s="92" t="s">
        <v>50</v>
      </c>
      <c r="BF22297" s="101" t="s">
        <v>58</v>
      </c>
      <c r="BK22297" s="98" t="s">
        <v>70</v>
      </c>
    </row>
    <row r="22298" spans="17:63" ht="29.25" customHeight="1" x14ac:dyDescent="0.2">
      <c r="Q22298" s="92" t="s">
        <v>50</v>
      </c>
      <c r="BF22298" s="101" t="s">
        <v>58</v>
      </c>
      <c r="BK22298" s="98" t="s">
        <v>70</v>
      </c>
    </row>
    <row r="22299" spans="17:63" ht="29.25" customHeight="1" x14ac:dyDescent="0.2">
      <c r="Q22299" s="92" t="s">
        <v>50</v>
      </c>
      <c r="BF22299" s="101" t="s">
        <v>58</v>
      </c>
      <c r="BK22299" s="98" t="s">
        <v>70</v>
      </c>
    </row>
    <row r="22300" spans="17:63" ht="29.25" customHeight="1" x14ac:dyDescent="0.2">
      <c r="Q22300" s="92" t="s">
        <v>50</v>
      </c>
      <c r="BF22300" s="101" t="s">
        <v>58</v>
      </c>
      <c r="BK22300" s="98" t="s">
        <v>70</v>
      </c>
    </row>
    <row r="22301" spans="17:63" ht="29.25" customHeight="1" x14ac:dyDescent="0.2">
      <c r="Q22301" s="92" t="s">
        <v>50</v>
      </c>
      <c r="BF22301" s="101" t="s">
        <v>58</v>
      </c>
      <c r="BK22301" s="98" t="s">
        <v>70</v>
      </c>
    </row>
    <row r="22302" spans="17:63" ht="29.25" customHeight="1" x14ac:dyDescent="0.2">
      <c r="Q22302" s="92" t="s">
        <v>50</v>
      </c>
      <c r="BF22302" s="101" t="s">
        <v>58</v>
      </c>
      <c r="BK22302" s="98" t="s">
        <v>70</v>
      </c>
    </row>
    <row r="22303" spans="17:63" ht="29.25" customHeight="1" x14ac:dyDescent="0.2">
      <c r="Q22303" s="92" t="s">
        <v>50</v>
      </c>
      <c r="BF22303" s="101" t="s">
        <v>58</v>
      </c>
      <c r="BK22303" s="98" t="s">
        <v>70</v>
      </c>
    </row>
    <row r="22304" spans="17:63" ht="29.25" customHeight="1" x14ac:dyDescent="0.2">
      <c r="Q22304" s="92" t="s">
        <v>50</v>
      </c>
      <c r="BF22304" s="101" t="s">
        <v>58</v>
      </c>
      <c r="BK22304" s="98" t="s">
        <v>70</v>
      </c>
    </row>
    <row r="22305" spans="17:63" ht="29.25" customHeight="1" x14ac:dyDescent="0.2">
      <c r="Q22305" s="92" t="s">
        <v>50</v>
      </c>
      <c r="BF22305" s="101" t="s">
        <v>58</v>
      </c>
      <c r="BK22305" s="98" t="s">
        <v>70</v>
      </c>
    </row>
    <row r="22306" spans="17:63" ht="29.25" customHeight="1" x14ac:dyDescent="0.2">
      <c r="Q22306" s="92" t="s">
        <v>50</v>
      </c>
      <c r="BF22306" s="101" t="s">
        <v>58</v>
      </c>
      <c r="BK22306" s="98" t="s">
        <v>70</v>
      </c>
    </row>
    <row r="22307" spans="17:63" ht="29.25" customHeight="1" x14ac:dyDescent="0.2">
      <c r="Q22307" s="92" t="s">
        <v>50</v>
      </c>
      <c r="BF22307" s="101" t="s">
        <v>58</v>
      </c>
      <c r="BK22307" s="98" t="s">
        <v>70</v>
      </c>
    </row>
    <row r="22308" spans="17:63" ht="29.25" customHeight="1" x14ac:dyDescent="0.2">
      <c r="Q22308" s="92" t="s">
        <v>50</v>
      </c>
      <c r="BF22308" s="101" t="s">
        <v>58</v>
      </c>
      <c r="BK22308" s="98" t="s">
        <v>70</v>
      </c>
    </row>
    <row r="22309" spans="17:63" ht="29.25" customHeight="1" x14ac:dyDescent="0.2">
      <c r="Q22309" s="92" t="s">
        <v>50</v>
      </c>
      <c r="BF22309" s="101" t="s">
        <v>58</v>
      </c>
      <c r="BK22309" s="98" t="s">
        <v>70</v>
      </c>
    </row>
    <row r="22310" spans="17:63" ht="29.25" customHeight="1" x14ac:dyDescent="0.2">
      <c r="Q22310" s="92" t="s">
        <v>50</v>
      </c>
      <c r="BF22310" s="101" t="s">
        <v>58</v>
      </c>
      <c r="BK22310" s="98" t="s">
        <v>70</v>
      </c>
    </row>
    <row r="22311" spans="17:63" ht="29.25" customHeight="1" x14ac:dyDescent="0.2">
      <c r="Q22311" s="92" t="s">
        <v>50</v>
      </c>
      <c r="BF22311" s="101" t="s">
        <v>58</v>
      </c>
      <c r="BK22311" s="98" t="s">
        <v>70</v>
      </c>
    </row>
    <row r="22312" spans="17:63" ht="29.25" customHeight="1" x14ac:dyDescent="0.2">
      <c r="Q22312" s="92" t="s">
        <v>50</v>
      </c>
      <c r="BF22312" s="101" t="s">
        <v>58</v>
      </c>
      <c r="BK22312" s="98" t="s">
        <v>70</v>
      </c>
    </row>
    <row r="22313" spans="17:63" ht="29.25" customHeight="1" x14ac:dyDescent="0.2">
      <c r="Q22313" s="92" t="s">
        <v>50</v>
      </c>
      <c r="BF22313" s="101" t="s">
        <v>58</v>
      </c>
      <c r="BK22313" s="98" t="s">
        <v>70</v>
      </c>
    </row>
    <row r="22314" spans="17:63" ht="29.25" customHeight="1" x14ac:dyDescent="0.2">
      <c r="Q22314" s="92" t="s">
        <v>50</v>
      </c>
      <c r="BF22314" s="101" t="s">
        <v>58</v>
      </c>
      <c r="BK22314" s="98" t="s">
        <v>70</v>
      </c>
    </row>
    <row r="22315" spans="17:63" ht="29.25" customHeight="1" x14ac:dyDescent="0.2">
      <c r="Q22315" s="92" t="s">
        <v>50</v>
      </c>
      <c r="BF22315" s="101" t="s">
        <v>58</v>
      </c>
      <c r="BK22315" s="98" t="s">
        <v>70</v>
      </c>
    </row>
    <row r="22316" spans="17:63" ht="29.25" customHeight="1" x14ac:dyDescent="0.2">
      <c r="Q22316" s="92" t="s">
        <v>50</v>
      </c>
      <c r="BF22316" s="101" t="s">
        <v>58</v>
      </c>
      <c r="BK22316" s="98" t="s">
        <v>70</v>
      </c>
    </row>
    <row r="22317" spans="17:63" ht="29.25" customHeight="1" x14ac:dyDescent="0.2">
      <c r="Q22317" s="92" t="s">
        <v>50</v>
      </c>
      <c r="BF22317" s="101" t="s">
        <v>58</v>
      </c>
      <c r="BK22317" s="98" t="s">
        <v>70</v>
      </c>
    </row>
    <row r="22318" spans="17:63" ht="29.25" customHeight="1" x14ac:dyDescent="0.2">
      <c r="Q22318" s="92" t="s">
        <v>50</v>
      </c>
      <c r="BF22318" s="101" t="s">
        <v>58</v>
      </c>
      <c r="BK22318" s="98" t="s">
        <v>70</v>
      </c>
    </row>
    <row r="22319" spans="17:63" ht="29.25" customHeight="1" x14ac:dyDescent="0.2">
      <c r="Q22319" s="92" t="s">
        <v>50</v>
      </c>
      <c r="BF22319" s="101" t="s">
        <v>58</v>
      </c>
      <c r="BK22319" s="98" t="s">
        <v>70</v>
      </c>
    </row>
    <row r="22320" spans="17:63" ht="29.25" customHeight="1" x14ac:dyDescent="0.2">
      <c r="Q22320" s="92" t="s">
        <v>50</v>
      </c>
      <c r="BF22320" s="101" t="s">
        <v>58</v>
      </c>
      <c r="BK22320" s="98" t="s">
        <v>70</v>
      </c>
    </row>
    <row r="22321" spans="17:63" ht="29.25" customHeight="1" x14ac:dyDescent="0.2">
      <c r="Q22321" s="92" t="s">
        <v>50</v>
      </c>
      <c r="BF22321" s="101" t="s">
        <v>58</v>
      </c>
      <c r="BK22321" s="98" t="s">
        <v>70</v>
      </c>
    </row>
    <row r="22322" spans="17:63" ht="29.25" customHeight="1" x14ac:dyDescent="0.2">
      <c r="Q22322" s="92" t="s">
        <v>50</v>
      </c>
      <c r="BF22322" s="101" t="s">
        <v>58</v>
      </c>
      <c r="BK22322" s="98" t="s">
        <v>70</v>
      </c>
    </row>
    <row r="22323" spans="17:63" ht="29.25" customHeight="1" x14ac:dyDescent="0.2">
      <c r="Q22323" s="92" t="s">
        <v>50</v>
      </c>
      <c r="BF22323" s="101" t="s">
        <v>58</v>
      </c>
      <c r="BK22323" s="98" t="s">
        <v>70</v>
      </c>
    </row>
    <row r="22324" spans="17:63" ht="29.25" customHeight="1" x14ac:dyDescent="0.2">
      <c r="Q22324" s="92" t="s">
        <v>50</v>
      </c>
      <c r="BF22324" s="101" t="s">
        <v>58</v>
      </c>
      <c r="BK22324" s="98" t="s">
        <v>70</v>
      </c>
    </row>
    <row r="22325" spans="17:63" ht="29.25" customHeight="1" x14ac:dyDescent="0.2">
      <c r="Q22325" s="92" t="s">
        <v>50</v>
      </c>
      <c r="BF22325" s="101" t="s">
        <v>58</v>
      </c>
      <c r="BK22325" s="98" t="s">
        <v>70</v>
      </c>
    </row>
    <row r="22326" spans="17:63" ht="29.25" customHeight="1" x14ac:dyDescent="0.2">
      <c r="Q22326" s="92" t="s">
        <v>50</v>
      </c>
      <c r="BF22326" s="101" t="s">
        <v>58</v>
      </c>
      <c r="BK22326" s="98" t="s">
        <v>70</v>
      </c>
    </row>
    <row r="22327" spans="17:63" ht="29.25" customHeight="1" x14ac:dyDescent="0.2">
      <c r="Q22327" s="92" t="s">
        <v>50</v>
      </c>
      <c r="BF22327" s="101" t="s">
        <v>58</v>
      </c>
      <c r="BK22327" s="98" t="s">
        <v>70</v>
      </c>
    </row>
    <row r="22328" spans="17:63" ht="29.25" customHeight="1" x14ac:dyDescent="0.2">
      <c r="Q22328" s="92" t="s">
        <v>50</v>
      </c>
      <c r="BF22328" s="101" t="s">
        <v>58</v>
      </c>
      <c r="BK22328" s="98" t="s">
        <v>70</v>
      </c>
    </row>
    <row r="22329" spans="17:63" ht="29.25" customHeight="1" x14ac:dyDescent="0.2">
      <c r="Q22329" s="92" t="s">
        <v>50</v>
      </c>
      <c r="BF22329" s="101" t="s">
        <v>58</v>
      </c>
      <c r="BK22329" s="98" t="s">
        <v>70</v>
      </c>
    </row>
    <row r="22330" spans="17:63" ht="29.25" customHeight="1" x14ac:dyDescent="0.2">
      <c r="Q22330" s="92" t="s">
        <v>50</v>
      </c>
      <c r="BF22330" s="101" t="s">
        <v>58</v>
      </c>
      <c r="BK22330" s="98" t="s">
        <v>70</v>
      </c>
    </row>
    <row r="22331" spans="17:63" ht="29.25" customHeight="1" x14ac:dyDescent="0.2">
      <c r="Q22331" s="92" t="s">
        <v>50</v>
      </c>
      <c r="BF22331" s="101" t="s">
        <v>58</v>
      </c>
      <c r="BK22331" s="98" t="s">
        <v>70</v>
      </c>
    </row>
    <row r="22332" spans="17:63" ht="29.25" customHeight="1" x14ac:dyDescent="0.2">
      <c r="Q22332" s="92" t="s">
        <v>50</v>
      </c>
      <c r="BF22332" s="101" t="s">
        <v>58</v>
      </c>
      <c r="BK22332" s="98" t="s">
        <v>70</v>
      </c>
    </row>
    <row r="22333" spans="17:63" ht="29.25" customHeight="1" x14ac:dyDescent="0.2">
      <c r="Q22333" s="92" t="s">
        <v>50</v>
      </c>
      <c r="BF22333" s="101" t="s">
        <v>58</v>
      </c>
      <c r="BK22333" s="98" t="s">
        <v>70</v>
      </c>
    </row>
    <row r="22334" spans="17:63" ht="29.25" customHeight="1" x14ac:dyDescent="0.2">
      <c r="Q22334" s="92" t="s">
        <v>50</v>
      </c>
      <c r="BF22334" s="101" t="s">
        <v>58</v>
      </c>
      <c r="BK22334" s="98" t="s">
        <v>70</v>
      </c>
    </row>
    <row r="22335" spans="17:63" ht="29.25" customHeight="1" x14ac:dyDescent="0.2">
      <c r="Q22335" s="92" t="s">
        <v>50</v>
      </c>
      <c r="BF22335" s="101" t="s">
        <v>58</v>
      </c>
      <c r="BK22335" s="98" t="s">
        <v>70</v>
      </c>
    </row>
    <row r="22336" spans="17:63" ht="29.25" customHeight="1" x14ac:dyDescent="0.2">
      <c r="Q22336" s="92" t="s">
        <v>50</v>
      </c>
      <c r="BF22336" s="101" t="s">
        <v>58</v>
      </c>
      <c r="BK22336" s="98" t="s">
        <v>70</v>
      </c>
    </row>
    <row r="22337" spans="17:63" ht="29.25" customHeight="1" x14ac:dyDescent="0.2">
      <c r="Q22337" s="92" t="s">
        <v>50</v>
      </c>
      <c r="BF22337" s="101" t="s">
        <v>58</v>
      </c>
      <c r="BK22337" s="98" t="s">
        <v>70</v>
      </c>
    </row>
    <row r="22338" spans="17:63" ht="29.25" customHeight="1" x14ac:dyDescent="0.2">
      <c r="Q22338" s="92" t="s">
        <v>50</v>
      </c>
      <c r="BF22338" s="101" t="s">
        <v>58</v>
      </c>
      <c r="BK22338" s="98" t="s">
        <v>70</v>
      </c>
    </row>
    <row r="22339" spans="17:63" ht="29.25" customHeight="1" x14ac:dyDescent="0.2">
      <c r="Q22339" s="92" t="s">
        <v>50</v>
      </c>
      <c r="BF22339" s="101" t="s">
        <v>58</v>
      </c>
      <c r="BK22339" s="98" t="s">
        <v>70</v>
      </c>
    </row>
    <row r="22340" spans="17:63" ht="29.25" customHeight="1" x14ac:dyDescent="0.2">
      <c r="Q22340" s="92" t="s">
        <v>50</v>
      </c>
      <c r="BF22340" s="101" t="s">
        <v>58</v>
      </c>
      <c r="BK22340" s="98" t="s">
        <v>70</v>
      </c>
    </row>
    <row r="22341" spans="17:63" ht="29.25" customHeight="1" x14ac:dyDescent="0.2">
      <c r="Q22341" s="92" t="s">
        <v>50</v>
      </c>
      <c r="BF22341" s="101" t="s">
        <v>58</v>
      </c>
      <c r="BK22341" s="98" t="s">
        <v>70</v>
      </c>
    </row>
    <row r="22342" spans="17:63" ht="29.25" customHeight="1" x14ac:dyDescent="0.2">
      <c r="Q22342" s="92" t="s">
        <v>50</v>
      </c>
      <c r="BF22342" s="101" t="s">
        <v>58</v>
      </c>
      <c r="BK22342" s="98" t="s">
        <v>70</v>
      </c>
    </row>
    <row r="22343" spans="17:63" ht="29.25" customHeight="1" x14ac:dyDescent="0.2">
      <c r="Q22343" s="92" t="s">
        <v>50</v>
      </c>
      <c r="BF22343" s="101" t="s">
        <v>58</v>
      </c>
      <c r="BK22343" s="98" t="s">
        <v>70</v>
      </c>
    </row>
    <row r="22344" spans="17:63" ht="29.25" customHeight="1" x14ac:dyDescent="0.2">
      <c r="Q22344" s="92" t="s">
        <v>50</v>
      </c>
      <c r="BF22344" s="101" t="s">
        <v>58</v>
      </c>
      <c r="BK22344" s="98" t="s">
        <v>70</v>
      </c>
    </row>
    <row r="22345" spans="17:63" ht="29.25" customHeight="1" x14ac:dyDescent="0.2">
      <c r="Q22345" s="92" t="s">
        <v>50</v>
      </c>
      <c r="BF22345" s="101" t="s">
        <v>58</v>
      </c>
      <c r="BK22345" s="98" t="s">
        <v>70</v>
      </c>
    </row>
    <row r="22346" spans="17:63" ht="29.25" customHeight="1" x14ac:dyDescent="0.2">
      <c r="Q22346" s="92" t="s">
        <v>50</v>
      </c>
      <c r="BF22346" s="101" t="s">
        <v>58</v>
      </c>
      <c r="BK22346" s="98" t="s">
        <v>70</v>
      </c>
    </row>
    <row r="22347" spans="17:63" ht="29.25" customHeight="1" x14ac:dyDescent="0.2">
      <c r="Q22347" s="92" t="s">
        <v>50</v>
      </c>
      <c r="BF22347" s="101" t="s">
        <v>58</v>
      </c>
      <c r="BK22347" s="98" t="s">
        <v>70</v>
      </c>
    </row>
    <row r="22348" spans="17:63" ht="29.25" customHeight="1" x14ac:dyDescent="0.2">
      <c r="Q22348" s="92" t="s">
        <v>50</v>
      </c>
      <c r="BF22348" s="101" t="s">
        <v>58</v>
      </c>
      <c r="BK22348" s="98" t="s">
        <v>70</v>
      </c>
    </row>
    <row r="22349" spans="17:63" ht="29.25" customHeight="1" x14ac:dyDescent="0.2">
      <c r="Q22349" s="92" t="s">
        <v>50</v>
      </c>
      <c r="BF22349" s="101" t="s">
        <v>58</v>
      </c>
      <c r="BK22349" s="98" t="s">
        <v>70</v>
      </c>
    </row>
    <row r="22350" spans="17:63" ht="29.25" customHeight="1" x14ac:dyDescent="0.2">
      <c r="Q22350" s="92" t="s">
        <v>50</v>
      </c>
      <c r="BF22350" s="101" t="s">
        <v>58</v>
      </c>
      <c r="BK22350" s="98" t="s">
        <v>70</v>
      </c>
    </row>
    <row r="22351" spans="17:63" ht="29.25" customHeight="1" x14ac:dyDescent="0.2">
      <c r="Q22351" s="92" t="s">
        <v>50</v>
      </c>
      <c r="BF22351" s="101" t="s">
        <v>58</v>
      </c>
      <c r="BK22351" s="98" t="s">
        <v>70</v>
      </c>
    </row>
    <row r="22352" spans="17:63" ht="29.25" customHeight="1" x14ac:dyDescent="0.2">
      <c r="Q22352" s="92" t="s">
        <v>50</v>
      </c>
      <c r="BF22352" s="101" t="s">
        <v>58</v>
      </c>
      <c r="BK22352" s="98" t="s">
        <v>70</v>
      </c>
    </row>
    <row r="22353" spans="17:63" ht="29.25" customHeight="1" x14ac:dyDescent="0.2">
      <c r="Q22353" s="92" t="s">
        <v>50</v>
      </c>
      <c r="BF22353" s="101" t="s">
        <v>58</v>
      </c>
      <c r="BK22353" s="98" t="s">
        <v>70</v>
      </c>
    </row>
    <row r="22354" spans="17:63" ht="29.25" customHeight="1" x14ac:dyDescent="0.2">
      <c r="Q22354" s="92" t="s">
        <v>50</v>
      </c>
      <c r="BF22354" s="101" t="s">
        <v>58</v>
      </c>
      <c r="BK22354" s="98" t="s">
        <v>70</v>
      </c>
    </row>
    <row r="22355" spans="17:63" ht="29.25" customHeight="1" x14ac:dyDescent="0.2">
      <c r="Q22355" s="92" t="s">
        <v>50</v>
      </c>
      <c r="BF22355" s="101" t="s">
        <v>58</v>
      </c>
      <c r="BK22355" s="98" t="s">
        <v>70</v>
      </c>
    </row>
    <row r="22356" spans="17:63" ht="29.25" customHeight="1" x14ac:dyDescent="0.2">
      <c r="Q22356" s="92" t="s">
        <v>50</v>
      </c>
      <c r="BF22356" s="101" t="s">
        <v>58</v>
      </c>
      <c r="BK22356" s="98" t="s">
        <v>70</v>
      </c>
    </row>
    <row r="22357" spans="17:63" ht="29.25" customHeight="1" x14ac:dyDescent="0.2">
      <c r="Q22357" s="92" t="s">
        <v>50</v>
      </c>
      <c r="BF22357" s="101" t="s">
        <v>58</v>
      </c>
      <c r="BK22357" s="98" t="s">
        <v>70</v>
      </c>
    </row>
    <row r="22358" spans="17:63" ht="29.25" customHeight="1" x14ac:dyDescent="0.2">
      <c r="Q22358" s="92" t="s">
        <v>50</v>
      </c>
      <c r="BF22358" s="101" t="s">
        <v>58</v>
      </c>
      <c r="BK22358" s="98" t="s">
        <v>70</v>
      </c>
    </row>
    <row r="22359" spans="17:63" ht="29.25" customHeight="1" x14ac:dyDescent="0.2">
      <c r="Q22359" s="92" t="s">
        <v>50</v>
      </c>
      <c r="BF22359" s="101" t="s">
        <v>58</v>
      </c>
      <c r="BK22359" s="98" t="s">
        <v>70</v>
      </c>
    </row>
    <row r="22360" spans="17:63" ht="29.25" customHeight="1" x14ac:dyDescent="0.2">
      <c r="Q22360" s="92" t="s">
        <v>50</v>
      </c>
      <c r="BF22360" s="101" t="s">
        <v>58</v>
      </c>
      <c r="BK22360" s="98" t="s">
        <v>70</v>
      </c>
    </row>
    <row r="22361" spans="17:63" ht="29.25" customHeight="1" x14ac:dyDescent="0.2">
      <c r="Q22361" s="92" t="s">
        <v>50</v>
      </c>
      <c r="BF22361" s="101" t="s">
        <v>58</v>
      </c>
      <c r="BK22361" s="98" t="s">
        <v>70</v>
      </c>
    </row>
    <row r="22362" spans="17:63" ht="29.25" customHeight="1" x14ac:dyDescent="0.2">
      <c r="Q22362" s="92" t="s">
        <v>50</v>
      </c>
      <c r="BF22362" s="101" t="s">
        <v>58</v>
      </c>
      <c r="BK22362" s="98" t="s">
        <v>70</v>
      </c>
    </row>
    <row r="22363" spans="17:63" ht="29.25" customHeight="1" x14ac:dyDescent="0.2">
      <c r="Q22363" s="92" t="s">
        <v>50</v>
      </c>
      <c r="BF22363" s="101" t="s">
        <v>58</v>
      </c>
      <c r="BK22363" s="98" t="s">
        <v>70</v>
      </c>
    </row>
    <row r="22364" spans="17:63" ht="29.25" customHeight="1" x14ac:dyDescent="0.2">
      <c r="Q22364" s="92" t="s">
        <v>50</v>
      </c>
      <c r="BF22364" s="101" t="s">
        <v>58</v>
      </c>
      <c r="BK22364" s="98" t="s">
        <v>70</v>
      </c>
    </row>
    <row r="22365" spans="17:63" ht="29.25" customHeight="1" x14ac:dyDescent="0.2">
      <c r="Q22365" s="92" t="s">
        <v>50</v>
      </c>
      <c r="BF22365" s="101" t="s">
        <v>58</v>
      </c>
      <c r="BK22365" s="98" t="s">
        <v>70</v>
      </c>
    </row>
    <row r="22366" spans="17:63" ht="29.25" customHeight="1" x14ac:dyDescent="0.2">
      <c r="Q22366" s="92" t="s">
        <v>50</v>
      </c>
      <c r="BF22366" s="101" t="s">
        <v>58</v>
      </c>
      <c r="BK22366" s="98" t="s">
        <v>70</v>
      </c>
    </row>
    <row r="22367" spans="17:63" ht="29.25" customHeight="1" x14ac:dyDescent="0.2">
      <c r="Q22367" s="92" t="s">
        <v>50</v>
      </c>
      <c r="BF22367" s="101" t="s">
        <v>58</v>
      </c>
      <c r="BK22367" s="98" t="s">
        <v>70</v>
      </c>
    </row>
    <row r="22368" spans="17:63" ht="29.25" customHeight="1" x14ac:dyDescent="0.2">
      <c r="Q22368" s="92" t="s">
        <v>50</v>
      </c>
      <c r="BF22368" s="101" t="s">
        <v>58</v>
      </c>
      <c r="BK22368" s="98" t="s">
        <v>70</v>
      </c>
    </row>
    <row r="22369" spans="17:63" ht="29.25" customHeight="1" x14ac:dyDescent="0.2">
      <c r="Q22369" s="92" t="s">
        <v>50</v>
      </c>
      <c r="BF22369" s="101" t="s">
        <v>58</v>
      </c>
      <c r="BK22369" s="98" t="s">
        <v>70</v>
      </c>
    </row>
    <row r="22370" spans="17:63" ht="29.25" customHeight="1" x14ac:dyDescent="0.2">
      <c r="Q22370" s="92" t="s">
        <v>50</v>
      </c>
      <c r="BF22370" s="101" t="s">
        <v>58</v>
      </c>
      <c r="BK22370" s="98" t="s">
        <v>70</v>
      </c>
    </row>
    <row r="22371" spans="17:63" ht="29.25" customHeight="1" x14ac:dyDescent="0.2">
      <c r="Q22371" s="92" t="s">
        <v>50</v>
      </c>
      <c r="BF22371" s="101" t="s">
        <v>58</v>
      </c>
      <c r="BK22371" s="98" t="s">
        <v>70</v>
      </c>
    </row>
    <row r="22372" spans="17:63" ht="29.25" customHeight="1" x14ac:dyDescent="0.2">
      <c r="Q22372" s="92" t="s">
        <v>50</v>
      </c>
      <c r="BF22372" s="101" t="s">
        <v>58</v>
      </c>
      <c r="BK22372" s="98" t="s">
        <v>70</v>
      </c>
    </row>
    <row r="22373" spans="17:63" ht="29.25" customHeight="1" x14ac:dyDescent="0.2">
      <c r="Q22373" s="92" t="s">
        <v>50</v>
      </c>
      <c r="BF22373" s="101" t="s">
        <v>58</v>
      </c>
      <c r="BK22373" s="98" t="s">
        <v>70</v>
      </c>
    </row>
    <row r="22374" spans="17:63" ht="29.25" customHeight="1" x14ac:dyDescent="0.2">
      <c r="Q22374" s="92" t="s">
        <v>50</v>
      </c>
      <c r="BF22374" s="101" t="s">
        <v>58</v>
      </c>
      <c r="BK22374" s="98" t="s">
        <v>70</v>
      </c>
    </row>
    <row r="22375" spans="17:63" ht="29.25" customHeight="1" x14ac:dyDescent="0.2">
      <c r="Q22375" s="92" t="s">
        <v>50</v>
      </c>
      <c r="BF22375" s="101" t="s">
        <v>58</v>
      </c>
      <c r="BK22375" s="98" t="s">
        <v>70</v>
      </c>
    </row>
    <row r="22376" spans="17:63" ht="29.25" customHeight="1" x14ac:dyDescent="0.2">
      <c r="Q22376" s="92" t="s">
        <v>50</v>
      </c>
      <c r="BF22376" s="101" t="s">
        <v>58</v>
      </c>
      <c r="BK22376" s="98" t="s">
        <v>70</v>
      </c>
    </row>
    <row r="22377" spans="17:63" ht="29.25" customHeight="1" x14ac:dyDescent="0.2">
      <c r="Q22377" s="92" t="s">
        <v>50</v>
      </c>
      <c r="BF22377" s="101" t="s">
        <v>58</v>
      </c>
      <c r="BK22377" s="98" t="s">
        <v>70</v>
      </c>
    </row>
    <row r="22378" spans="17:63" ht="29.25" customHeight="1" x14ac:dyDescent="0.2">
      <c r="Q22378" s="92" t="s">
        <v>50</v>
      </c>
      <c r="BF22378" s="101" t="s">
        <v>58</v>
      </c>
      <c r="BK22378" s="98" t="s">
        <v>70</v>
      </c>
    </row>
    <row r="22379" spans="17:63" ht="29.25" customHeight="1" x14ac:dyDescent="0.2">
      <c r="Q22379" s="92" t="s">
        <v>50</v>
      </c>
      <c r="BF22379" s="101" t="s">
        <v>58</v>
      </c>
      <c r="BK22379" s="98" t="s">
        <v>70</v>
      </c>
    </row>
    <row r="22380" spans="17:63" ht="29.25" customHeight="1" x14ac:dyDescent="0.2">
      <c r="Q22380" s="92" t="s">
        <v>50</v>
      </c>
      <c r="BF22380" s="101" t="s">
        <v>58</v>
      </c>
      <c r="BK22380" s="98" t="s">
        <v>70</v>
      </c>
    </row>
    <row r="22381" spans="17:63" ht="29.25" customHeight="1" x14ac:dyDescent="0.2">
      <c r="Q22381" s="92" t="s">
        <v>50</v>
      </c>
      <c r="BF22381" s="101" t="s">
        <v>58</v>
      </c>
      <c r="BK22381" s="98" t="s">
        <v>70</v>
      </c>
    </row>
    <row r="22382" spans="17:63" ht="29.25" customHeight="1" x14ac:dyDescent="0.2">
      <c r="Q22382" s="92" t="s">
        <v>50</v>
      </c>
      <c r="BF22382" s="101" t="s">
        <v>58</v>
      </c>
      <c r="BK22382" s="98" t="s">
        <v>70</v>
      </c>
    </row>
    <row r="22383" spans="17:63" ht="29.25" customHeight="1" x14ac:dyDescent="0.2">
      <c r="Q22383" s="92" t="s">
        <v>50</v>
      </c>
      <c r="BF22383" s="101" t="s">
        <v>58</v>
      </c>
      <c r="BK22383" s="98" t="s">
        <v>70</v>
      </c>
    </row>
    <row r="22384" spans="17:63" ht="29.25" customHeight="1" x14ac:dyDescent="0.2">
      <c r="Q22384" s="92" t="s">
        <v>50</v>
      </c>
      <c r="BF22384" s="101" t="s">
        <v>58</v>
      </c>
      <c r="BK22384" s="98" t="s">
        <v>70</v>
      </c>
    </row>
    <row r="22385" spans="17:63" ht="29.25" customHeight="1" x14ac:dyDescent="0.2">
      <c r="Q22385" s="92" t="s">
        <v>50</v>
      </c>
      <c r="BF22385" s="101" t="s">
        <v>58</v>
      </c>
      <c r="BK22385" s="98" t="s">
        <v>70</v>
      </c>
    </row>
    <row r="22386" spans="17:63" ht="29.25" customHeight="1" x14ac:dyDescent="0.2">
      <c r="Q22386" s="92" t="s">
        <v>50</v>
      </c>
      <c r="BF22386" s="101" t="s">
        <v>58</v>
      </c>
      <c r="BK22386" s="98" t="s">
        <v>70</v>
      </c>
    </row>
    <row r="22387" spans="17:63" ht="29.25" customHeight="1" x14ac:dyDescent="0.2">
      <c r="Q22387" s="92" t="s">
        <v>50</v>
      </c>
      <c r="BF22387" s="101" t="s">
        <v>58</v>
      </c>
      <c r="BK22387" s="98" t="s">
        <v>70</v>
      </c>
    </row>
    <row r="22388" spans="17:63" ht="29.25" customHeight="1" x14ac:dyDescent="0.2">
      <c r="Q22388" s="92" t="s">
        <v>50</v>
      </c>
      <c r="BF22388" s="101" t="s">
        <v>58</v>
      </c>
      <c r="BK22388" s="98" t="s">
        <v>70</v>
      </c>
    </row>
    <row r="22389" spans="17:63" ht="29.25" customHeight="1" x14ac:dyDescent="0.2">
      <c r="Q22389" s="92" t="s">
        <v>50</v>
      </c>
      <c r="BF22389" s="101" t="s">
        <v>58</v>
      </c>
      <c r="BK22389" s="98" t="s">
        <v>70</v>
      </c>
    </row>
    <row r="22390" spans="17:63" ht="29.25" customHeight="1" x14ac:dyDescent="0.2">
      <c r="Q22390" s="92" t="s">
        <v>50</v>
      </c>
      <c r="BF22390" s="101" t="s">
        <v>58</v>
      </c>
      <c r="BK22390" s="98" t="s">
        <v>70</v>
      </c>
    </row>
    <row r="22391" spans="17:63" ht="29.25" customHeight="1" x14ac:dyDescent="0.2">
      <c r="Q22391" s="92" t="s">
        <v>50</v>
      </c>
      <c r="BF22391" s="101" t="s">
        <v>58</v>
      </c>
      <c r="BK22391" s="98" t="s">
        <v>70</v>
      </c>
    </row>
    <row r="22392" spans="17:63" ht="29.25" customHeight="1" x14ac:dyDescent="0.2">
      <c r="Q22392" s="92" t="s">
        <v>50</v>
      </c>
      <c r="BF22392" s="101" t="s">
        <v>58</v>
      </c>
      <c r="BK22392" s="98" t="s">
        <v>70</v>
      </c>
    </row>
    <row r="22393" spans="17:63" ht="29.25" customHeight="1" x14ac:dyDescent="0.2">
      <c r="Q22393" s="92" t="s">
        <v>50</v>
      </c>
      <c r="BF22393" s="101" t="s">
        <v>58</v>
      </c>
      <c r="BK22393" s="98" t="s">
        <v>70</v>
      </c>
    </row>
    <row r="22394" spans="17:63" ht="29.25" customHeight="1" x14ac:dyDescent="0.2">
      <c r="Q22394" s="92" t="s">
        <v>50</v>
      </c>
      <c r="BF22394" s="101" t="s">
        <v>58</v>
      </c>
      <c r="BK22394" s="98" t="s">
        <v>70</v>
      </c>
    </row>
    <row r="22395" spans="17:63" ht="29.25" customHeight="1" x14ac:dyDescent="0.2">
      <c r="Q22395" s="92" t="s">
        <v>50</v>
      </c>
      <c r="BF22395" s="101" t="s">
        <v>58</v>
      </c>
      <c r="BK22395" s="98" t="s">
        <v>70</v>
      </c>
    </row>
    <row r="22396" spans="17:63" ht="29.25" customHeight="1" x14ac:dyDescent="0.2">
      <c r="Q22396" s="92" t="s">
        <v>50</v>
      </c>
      <c r="BF22396" s="101" t="s">
        <v>58</v>
      </c>
      <c r="BK22396" s="98" t="s">
        <v>70</v>
      </c>
    </row>
    <row r="22397" spans="17:63" ht="29.25" customHeight="1" x14ac:dyDescent="0.2">
      <c r="Q22397" s="92" t="s">
        <v>50</v>
      </c>
      <c r="BF22397" s="101" t="s">
        <v>58</v>
      </c>
      <c r="BK22397" s="98" t="s">
        <v>70</v>
      </c>
    </row>
    <row r="22398" spans="17:63" ht="29.25" customHeight="1" x14ac:dyDescent="0.2">
      <c r="Q22398" s="92" t="s">
        <v>50</v>
      </c>
      <c r="BF22398" s="101" t="s">
        <v>58</v>
      </c>
      <c r="BK22398" s="98" t="s">
        <v>70</v>
      </c>
    </row>
    <row r="22399" spans="17:63" ht="29.25" customHeight="1" x14ac:dyDescent="0.2">
      <c r="Q22399" s="92" t="s">
        <v>50</v>
      </c>
      <c r="BF22399" s="101" t="s">
        <v>58</v>
      </c>
      <c r="BK22399" s="98" t="s">
        <v>70</v>
      </c>
    </row>
    <row r="22400" spans="17:63" ht="29.25" customHeight="1" x14ac:dyDescent="0.2">
      <c r="Q22400" s="92" t="s">
        <v>50</v>
      </c>
      <c r="BF22400" s="101" t="s">
        <v>58</v>
      </c>
      <c r="BK22400" s="98" t="s">
        <v>70</v>
      </c>
    </row>
    <row r="22401" spans="17:63" ht="29.25" customHeight="1" x14ac:dyDescent="0.2">
      <c r="Q22401" s="92" t="s">
        <v>50</v>
      </c>
      <c r="BF22401" s="101" t="s">
        <v>58</v>
      </c>
      <c r="BK22401" s="98" t="s">
        <v>70</v>
      </c>
    </row>
    <row r="22402" spans="17:63" ht="29.25" customHeight="1" x14ac:dyDescent="0.2">
      <c r="Q22402" s="92" t="s">
        <v>50</v>
      </c>
      <c r="BF22402" s="101" t="s">
        <v>58</v>
      </c>
      <c r="BK22402" s="98" t="s">
        <v>70</v>
      </c>
    </row>
    <row r="22403" spans="17:63" ht="29.25" customHeight="1" x14ac:dyDescent="0.2">
      <c r="Q22403" s="92" t="s">
        <v>50</v>
      </c>
      <c r="BF22403" s="101" t="s">
        <v>58</v>
      </c>
      <c r="BK22403" s="98" t="s">
        <v>70</v>
      </c>
    </row>
    <row r="22404" spans="17:63" ht="29.25" customHeight="1" x14ac:dyDescent="0.2">
      <c r="Q22404" s="92" t="s">
        <v>50</v>
      </c>
      <c r="BF22404" s="101" t="s">
        <v>58</v>
      </c>
      <c r="BK22404" s="98" t="s">
        <v>70</v>
      </c>
    </row>
    <row r="22405" spans="17:63" ht="29.25" customHeight="1" x14ac:dyDescent="0.2">
      <c r="Q22405" s="92" t="s">
        <v>50</v>
      </c>
      <c r="BF22405" s="101" t="s">
        <v>58</v>
      </c>
      <c r="BK22405" s="98" t="s">
        <v>70</v>
      </c>
    </row>
    <row r="22406" spans="17:63" ht="29.25" customHeight="1" x14ac:dyDescent="0.2">
      <c r="Q22406" s="92" t="s">
        <v>50</v>
      </c>
      <c r="BF22406" s="101" t="s">
        <v>58</v>
      </c>
      <c r="BK22406" s="98" t="s">
        <v>70</v>
      </c>
    </row>
    <row r="22407" spans="17:63" ht="29.25" customHeight="1" x14ac:dyDescent="0.2">
      <c r="Q22407" s="92" t="s">
        <v>50</v>
      </c>
      <c r="BF22407" s="101" t="s">
        <v>58</v>
      </c>
      <c r="BK22407" s="98" t="s">
        <v>70</v>
      </c>
    </row>
    <row r="22408" spans="17:63" ht="29.25" customHeight="1" x14ac:dyDescent="0.2">
      <c r="Q22408" s="92" t="s">
        <v>50</v>
      </c>
      <c r="BF22408" s="101" t="s">
        <v>58</v>
      </c>
      <c r="BK22408" s="98" t="s">
        <v>70</v>
      </c>
    </row>
    <row r="22409" spans="17:63" ht="29.25" customHeight="1" x14ac:dyDescent="0.2">
      <c r="Q22409" s="92" t="s">
        <v>50</v>
      </c>
      <c r="BF22409" s="101" t="s">
        <v>58</v>
      </c>
      <c r="BK22409" s="98" t="s">
        <v>70</v>
      </c>
    </row>
    <row r="22410" spans="17:63" ht="29.25" customHeight="1" x14ac:dyDescent="0.2">
      <c r="Q22410" s="92" t="s">
        <v>50</v>
      </c>
      <c r="BF22410" s="101" t="s">
        <v>58</v>
      </c>
      <c r="BK22410" s="98" t="s">
        <v>70</v>
      </c>
    </row>
    <row r="22411" spans="17:63" ht="29.25" customHeight="1" x14ac:dyDescent="0.2">
      <c r="Q22411" s="92" t="s">
        <v>50</v>
      </c>
      <c r="BF22411" s="101" t="s">
        <v>58</v>
      </c>
      <c r="BK22411" s="98" t="s">
        <v>70</v>
      </c>
    </row>
    <row r="22412" spans="17:63" ht="29.25" customHeight="1" x14ac:dyDescent="0.2">
      <c r="Q22412" s="92" t="s">
        <v>50</v>
      </c>
      <c r="BF22412" s="101" t="s">
        <v>58</v>
      </c>
      <c r="BK22412" s="98" t="s">
        <v>70</v>
      </c>
    </row>
    <row r="22413" spans="17:63" ht="29.25" customHeight="1" x14ac:dyDescent="0.2">
      <c r="Q22413" s="92" t="s">
        <v>50</v>
      </c>
      <c r="BF22413" s="101" t="s">
        <v>58</v>
      </c>
      <c r="BK22413" s="98" t="s">
        <v>70</v>
      </c>
    </row>
    <row r="22414" spans="17:63" ht="29.25" customHeight="1" x14ac:dyDescent="0.2">
      <c r="Q22414" s="92" t="s">
        <v>50</v>
      </c>
      <c r="BF22414" s="101" t="s">
        <v>58</v>
      </c>
      <c r="BK22414" s="98" t="s">
        <v>70</v>
      </c>
    </row>
    <row r="22415" spans="17:63" ht="29.25" customHeight="1" x14ac:dyDescent="0.2">
      <c r="Q22415" s="92" t="s">
        <v>50</v>
      </c>
      <c r="BF22415" s="101" t="s">
        <v>58</v>
      </c>
      <c r="BK22415" s="98" t="s">
        <v>70</v>
      </c>
    </row>
    <row r="22416" spans="17:63" ht="29.25" customHeight="1" x14ac:dyDescent="0.2">
      <c r="Q22416" s="92" t="s">
        <v>50</v>
      </c>
      <c r="BF22416" s="101" t="s">
        <v>58</v>
      </c>
      <c r="BK22416" s="98" t="s">
        <v>70</v>
      </c>
    </row>
    <row r="22417" spans="17:63" ht="29.25" customHeight="1" x14ac:dyDescent="0.2">
      <c r="Q22417" s="92" t="s">
        <v>50</v>
      </c>
      <c r="BF22417" s="101" t="s">
        <v>58</v>
      </c>
      <c r="BK22417" s="98" t="s">
        <v>70</v>
      </c>
    </row>
    <row r="22418" spans="17:63" ht="29.25" customHeight="1" x14ac:dyDescent="0.2">
      <c r="Q22418" s="92" t="s">
        <v>50</v>
      </c>
      <c r="BF22418" s="101" t="s">
        <v>58</v>
      </c>
      <c r="BK22418" s="98" t="s">
        <v>70</v>
      </c>
    </row>
    <row r="22419" spans="17:63" ht="29.25" customHeight="1" x14ac:dyDescent="0.2">
      <c r="Q22419" s="92" t="s">
        <v>50</v>
      </c>
      <c r="BF22419" s="101" t="s">
        <v>58</v>
      </c>
      <c r="BK22419" s="98" t="s">
        <v>70</v>
      </c>
    </row>
    <row r="22420" spans="17:63" ht="29.25" customHeight="1" x14ac:dyDescent="0.2">
      <c r="Q22420" s="92" t="s">
        <v>50</v>
      </c>
      <c r="BF22420" s="101" t="s">
        <v>58</v>
      </c>
      <c r="BK22420" s="98" t="s">
        <v>70</v>
      </c>
    </row>
    <row r="22421" spans="17:63" ht="29.25" customHeight="1" x14ac:dyDescent="0.2">
      <c r="Q22421" s="92" t="s">
        <v>50</v>
      </c>
      <c r="BF22421" s="101" t="s">
        <v>58</v>
      </c>
      <c r="BK22421" s="98" t="s">
        <v>70</v>
      </c>
    </row>
    <row r="22422" spans="17:63" ht="29.25" customHeight="1" x14ac:dyDescent="0.2">
      <c r="Q22422" s="92" t="s">
        <v>50</v>
      </c>
      <c r="BF22422" s="101" t="s">
        <v>58</v>
      </c>
      <c r="BK22422" s="98" t="s">
        <v>70</v>
      </c>
    </row>
    <row r="22423" spans="17:63" ht="29.25" customHeight="1" x14ac:dyDescent="0.2">
      <c r="Q22423" s="92" t="s">
        <v>50</v>
      </c>
      <c r="BF22423" s="101" t="s">
        <v>58</v>
      </c>
      <c r="BK22423" s="98" t="s">
        <v>70</v>
      </c>
    </row>
    <row r="22424" spans="17:63" ht="29.25" customHeight="1" x14ac:dyDescent="0.2">
      <c r="Q22424" s="92" t="s">
        <v>50</v>
      </c>
      <c r="BF22424" s="101" t="s">
        <v>58</v>
      </c>
      <c r="BK22424" s="98" t="s">
        <v>70</v>
      </c>
    </row>
    <row r="22425" spans="17:63" ht="29.25" customHeight="1" x14ac:dyDescent="0.2">
      <c r="Q22425" s="92" t="s">
        <v>50</v>
      </c>
      <c r="BF22425" s="101" t="s">
        <v>58</v>
      </c>
      <c r="BK22425" s="98" t="s">
        <v>70</v>
      </c>
    </row>
    <row r="22426" spans="17:63" ht="29.25" customHeight="1" x14ac:dyDescent="0.2">
      <c r="Q22426" s="92" t="s">
        <v>50</v>
      </c>
      <c r="BF22426" s="101" t="s">
        <v>58</v>
      </c>
      <c r="BK22426" s="98" t="s">
        <v>70</v>
      </c>
    </row>
    <row r="22427" spans="17:63" ht="29.25" customHeight="1" x14ac:dyDescent="0.2">
      <c r="Q22427" s="92" t="s">
        <v>50</v>
      </c>
      <c r="BF22427" s="101" t="s">
        <v>58</v>
      </c>
      <c r="BK22427" s="98" t="s">
        <v>70</v>
      </c>
    </row>
    <row r="22428" spans="17:63" ht="29.25" customHeight="1" x14ac:dyDescent="0.2">
      <c r="Q22428" s="92" t="s">
        <v>50</v>
      </c>
      <c r="BF22428" s="101" t="s">
        <v>58</v>
      </c>
      <c r="BK22428" s="98" t="s">
        <v>70</v>
      </c>
    </row>
    <row r="22429" spans="17:63" ht="29.25" customHeight="1" x14ac:dyDescent="0.2">
      <c r="Q22429" s="92" t="s">
        <v>50</v>
      </c>
      <c r="BF22429" s="101" t="s">
        <v>58</v>
      </c>
      <c r="BK22429" s="98" t="s">
        <v>70</v>
      </c>
    </row>
    <row r="22430" spans="17:63" ht="29.25" customHeight="1" x14ac:dyDescent="0.2">
      <c r="Q22430" s="92" t="s">
        <v>50</v>
      </c>
      <c r="BF22430" s="101" t="s">
        <v>58</v>
      </c>
      <c r="BK22430" s="98" t="s">
        <v>70</v>
      </c>
    </row>
    <row r="22431" spans="17:63" ht="29.25" customHeight="1" x14ac:dyDescent="0.2">
      <c r="Q22431" s="92" t="s">
        <v>50</v>
      </c>
      <c r="BF22431" s="101" t="s">
        <v>58</v>
      </c>
      <c r="BK22431" s="98" t="s">
        <v>70</v>
      </c>
    </row>
    <row r="22432" spans="17:63" ht="29.25" customHeight="1" x14ac:dyDescent="0.2">
      <c r="Q22432" s="92" t="s">
        <v>50</v>
      </c>
      <c r="BF22432" s="101" t="s">
        <v>58</v>
      </c>
      <c r="BK22432" s="98" t="s">
        <v>70</v>
      </c>
    </row>
    <row r="22433" spans="17:63" ht="29.25" customHeight="1" x14ac:dyDescent="0.2">
      <c r="Q22433" s="92" t="s">
        <v>50</v>
      </c>
      <c r="BF22433" s="101" t="s">
        <v>58</v>
      </c>
      <c r="BK22433" s="98" t="s">
        <v>70</v>
      </c>
    </row>
    <row r="22434" spans="17:63" ht="29.25" customHeight="1" x14ac:dyDescent="0.2">
      <c r="Q22434" s="92" t="s">
        <v>50</v>
      </c>
      <c r="BF22434" s="101" t="s">
        <v>58</v>
      </c>
      <c r="BK22434" s="98" t="s">
        <v>70</v>
      </c>
    </row>
    <row r="22435" spans="17:63" ht="29.25" customHeight="1" x14ac:dyDescent="0.2">
      <c r="Q22435" s="92" t="s">
        <v>50</v>
      </c>
      <c r="BF22435" s="101" t="s">
        <v>58</v>
      </c>
      <c r="BK22435" s="98" t="s">
        <v>70</v>
      </c>
    </row>
    <row r="22436" spans="17:63" ht="29.25" customHeight="1" x14ac:dyDescent="0.2">
      <c r="Q22436" s="92" t="s">
        <v>50</v>
      </c>
      <c r="BF22436" s="101" t="s">
        <v>58</v>
      </c>
      <c r="BK22436" s="98" t="s">
        <v>70</v>
      </c>
    </row>
    <row r="22437" spans="17:63" ht="29.25" customHeight="1" x14ac:dyDescent="0.2">
      <c r="Q22437" s="92" t="s">
        <v>50</v>
      </c>
      <c r="BF22437" s="101" t="s">
        <v>58</v>
      </c>
      <c r="BK22437" s="98" t="s">
        <v>70</v>
      </c>
    </row>
    <row r="22438" spans="17:63" ht="29.25" customHeight="1" x14ac:dyDescent="0.2">
      <c r="Q22438" s="92" t="s">
        <v>50</v>
      </c>
      <c r="BF22438" s="101" t="s">
        <v>58</v>
      </c>
      <c r="BK22438" s="98" t="s">
        <v>70</v>
      </c>
    </row>
    <row r="22439" spans="17:63" ht="29.25" customHeight="1" x14ac:dyDescent="0.2">
      <c r="Q22439" s="92" t="s">
        <v>50</v>
      </c>
      <c r="BF22439" s="101" t="s">
        <v>58</v>
      </c>
      <c r="BK22439" s="98" t="s">
        <v>70</v>
      </c>
    </row>
    <row r="22440" spans="17:63" ht="29.25" customHeight="1" x14ac:dyDescent="0.2">
      <c r="Q22440" s="92" t="s">
        <v>50</v>
      </c>
      <c r="BF22440" s="101" t="s">
        <v>58</v>
      </c>
      <c r="BK22440" s="98" t="s">
        <v>70</v>
      </c>
    </row>
    <row r="22441" spans="17:63" ht="29.25" customHeight="1" x14ac:dyDescent="0.2">
      <c r="Q22441" s="92" t="s">
        <v>50</v>
      </c>
      <c r="BF22441" s="101" t="s">
        <v>58</v>
      </c>
      <c r="BK22441" s="98" t="s">
        <v>70</v>
      </c>
    </row>
    <row r="22442" spans="17:63" ht="29.25" customHeight="1" x14ac:dyDescent="0.2">
      <c r="Q22442" s="92" t="s">
        <v>50</v>
      </c>
      <c r="BF22442" s="101" t="s">
        <v>58</v>
      </c>
      <c r="BK22442" s="98" t="s">
        <v>70</v>
      </c>
    </row>
    <row r="22443" spans="17:63" ht="29.25" customHeight="1" x14ac:dyDescent="0.2">
      <c r="Q22443" s="92" t="s">
        <v>50</v>
      </c>
      <c r="BF22443" s="101" t="s">
        <v>58</v>
      </c>
      <c r="BK22443" s="98" t="s">
        <v>70</v>
      </c>
    </row>
    <row r="22444" spans="17:63" ht="29.25" customHeight="1" x14ac:dyDescent="0.2">
      <c r="Q22444" s="92" t="s">
        <v>50</v>
      </c>
      <c r="BF22444" s="101" t="s">
        <v>58</v>
      </c>
      <c r="BK22444" s="98" t="s">
        <v>70</v>
      </c>
    </row>
    <row r="22445" spans="17:63" ht="29.25" customHeight="1" x14ac:dyDescent="0.2">
      <c r="Q22445" s="92" t="s">
        <v>50</v>
      </c>
      <c r="BF22445" s="101" t="s">
        <v>58</v>
      </c>
      <c r="BK22445" s="98" t="s">
        <v>70</v>
      </c>
    </row>
    <row r="22446" spans="17:63" ht="29.25" customHeight="1" x14ac:dyDescent="0.2">
      <c r="Q22446" s="92" t="s">
        <v>50</v>
      </c>
      <c r="BF22446" s="101" t="s">
        <v>58</v>
      </c>
      <c r="BK22446" s="98" t="s">
        <v>70</v>
      </c>
    </row>
    <row r="22447" spans="17:63" ht="29.25" customHeight="1" x14ac:dyDescent="0.2">
      <c r="Q22447" s="92" t="s">
        <v>50</v>
      </c>
      <c r="BF22447" s="101" t="s">
        <v>58</v>
      </c>
      <c r="BK22447" s="98" t="s">
        <v>70</v>
      </c>
    </row>
    <row r="22448" spans="17:63" ht="29.25" customHeight="1" x14ac:dyDescent="0.2">
      <c r="Q22448" s="92" t="s">
        <v>50</v>
      </c>
      <c r="BF22448" s="101" t="s">
        <v>58</v>
      </c>
      <c r="BK22448" s="98" t="s">
        <v>70</v>
      </c>
    </row>
    <row r="22449" spans="17:63" ht="29.25" customHeight="1" x14ac:dyDescent="0.2">
      <c r="Q22449" s="92" t="s">
        <v>50</v>
      </c>
      <c r="BF22449" s="101" t="s">
        <v>58</v>
      </c>
      <c r="BK22449" s="98" t="s">
        <v>70</v>
      </c>
    </row>
    <row r="22450" spans="17:63" ht="29.25" customHeight="1" x14ac:dyDescent="0.2">
      <c r="Q22450" s="92" t="s">
        <v>50</v>
      </c>
      <c r="BF22450" s="101" t="s">
        <v>58</v>
      </c>
      <c r="BK22450" s="98" t="s">
        <v>70</v>
      </c>
    </row>
    <row r="22451" spans="17:63" ht="29.25" customHeight="1" x14ac:dyDescent="0.2">
      <c r="Q22451" s="92" t="s">
        <v>50</v>
      </c>
      <c r="BF22451" s="101" t="s">
        <v>58</v>
      </c>
      <c r="BK22451" s="98" t="s">
        <v>70</v>
      </c>
    </row>
    <row r="22452" spans="17:63" ht="29.25" customHeight="1" x14ac:dyDescent="0.2">
      <c r="Q22452" s="92" t="s">
        <v>50</v>
      </c>
      <c r="BF22452" s="101" t="s">
        <v>58</v>
      </c>
      <c r="BK22452" s="98" t="s">
        <v>70</v>
      </c>
    </row>
    <row r="22453" spans="17:63" ht="29.25" customHeight="1" x14ac:dyDescent="0.2">
      <c r="Q22453" s="92" t="s">
        <v>50</v>
      </c>
      <c r="BF22453" s="101" t="s">
        <v>58</v>
      </c>
      <c r="BK22453" s="98" t="s">
        <v>70</v>
      </c>
    </row>
    <row r="22454" spans="17:63" ht="29.25" customHeight="1" x14ac:dyDescent="0.2">
      <c r="Q22454" s="92" t="s">
        <v>50</v>
      </c>
      <c r="BF22454" s="101" t="s">
        <v>58</v>
      </c>
      <c r="BK22454" s="98" t="s">
        <v>70</v>
      </c>
    </row>
    <row r="22455" spans="17:63" ht="29.25" customHeight="1" x14ac:dyDescent="0.2">
      <c r="Q22455" s="92" t="s">
        <v>50</v>
      </c>
      <c r="BF22455" s="101" t="s">
        <v>58</v>
      </c>
      <c r="BK22455" s="98" t="s">
        <v>70</v>
      </c>
    </row>
    <row r="22456" spans="17:63" ht="29.25" customHeight="1" x14ac:dyDescent="0.2">
      <c r="Q22456" s="92" t="s">
        <v>50</v>
      </c>
      <c r="BF22456" s="101" t="s">
        <v>58</v>
      </c>
      <c r="BK22456" s="98" t="s">
        <v>70</v>
      </c>
    </row>
    <row r="22457" spans="17:63" ht="29.25" customHeight="1" x14ac:dyDescent="0.2">
      <c r="Q22457" s="92" t="s">
        <v>50</v>
      </c>
      <c r="BF22457" s="101" t="s">
        <v>58</v>
      </c>
      <c r="BK22457" s="98" t="s">
        <v>70</v>
      </c>
    </row>
    <row r="22458" spans="17:63" ht="29.25" customHeight="1" x14ac:dyDescent="0.2">
      <c r="Q22458" s="92" t="s">
        <v>50</v>
      </c>
      <c r="BF22458" s="101" t="s">
        <v>58</v>
      </c>
      <c r="BK22458" s="98" t="s">
        <v>70</v>
      </c>
    </row>
    <row r="22459" spans="17:63" ht="29.25" customHeight="1" x14ac:dyDescent="0.2">
      <c r="Q22459" s="92" t="s">
        <v>50</v>
      </c>
      <c r="BF22459" s="101" t="s">
        <v>58</v>
      </c>
      <c r="BK22459" s="98" t="s">
        <v>70</v>
      </c>
    </row>
    <row r="22460" spans="17:63" ht="29.25" customHeight="1" x14ac:dyDescent="0.2">
      <c r="Q22460" s="92" t="s">
        <v>50</v>
      </c>
      <c r="BF22460" s="101" t="s">
        <v>58</v>
      </c>
      <c r="BK22460" s="98" t="s">
        <v>70</v>
      </c>
    </row>
    <row r="22461" spans="17:63" ht="29.25" customHeight="1" x14ac:dyDescent="0.2">
      <c r="Q22461" s="92" t="s">
        <v>50</v>
      </c>
      <c r="BF22461" s="101" t="s">
        <v>58</v>
      </c>
      <c r="BK22461" s="98" t="s">
        <v>70</v>
      </c>
    </row>
    <row r="22462" spans="17:63" ht="29.25" customHeight="1" x14ac:dyDescent="0.2">
      <c r="Q22462" s="92" t="s">
        <v>50</v>
      </c>
      <c r="BF22462" s="101" t="s">
        <v>58</v>
      </c>
      <c r="BK22462" s="98" t="s">
        <v>70</v>
      </c>
    </row>
    <row r="22463" spans="17:63" ht="29.25" customHeight="1" x14ac:dyDescent="0.2">
      <c r="Q22463" s="92" t="s">
        <v>50</v>
      </c>
      <c r="BF22463" s="101" t="s">
        <v>58</v>
      </c>
      <c r="BK22463" s="98" t="s">
        <v>70</v>
      </c>
    </row>
    <row r="22464" spans="17:63" ht="29.25" customHeight="1" x14ac:dyDescent="0.2">
      <c r="Q22464" s="92" t="s">
        <v>50</v>
      </c>
      <c r="BF22464" s="101" t="s">
        <v>58</v>
      </c>
      <c r="BK22464" s="98" t="s">
        <v>70</v>
      </c>
    </row>
    <row r="22465" spans="17:63" ht="29.25" customHeight="1" x14ac:dyDescent="0.2">
      <c r="Q22465" s="92" t="s">
        <v>50</v>
      </c>
      <c r="BF22465" s="101" t="s">
        <v>58</v>
      </c>
      <c r="BK22465" s="98" t="s">
        <v>70</v>
      </c>
    </row>
    <row r="22466" spans="17:63" ht="29.25" customHeight="1" x14ac:dyDescent="0.2">
      <c r="Q22466" s="92" t="s">
        <v>50</v>
      </c>
      <c r="BF22466" s="101" t="s">
        <v>58</v>
      </c>
      <c r="BK22466" s="98" t="s">
        <v>70</v>
      </c>
    </row>
    <row r="22467" spans="17:63" ht="29.25" customHeight="1" x14ac:dyDescent="0.2">
      <c r="Q22467" s="92" t="s">
        <v>50</v>
      </c>
      <c r="BF22467" s="101" t="s">
        <v>58</v>
      </c>
      <c r="BK22467" s="98" t="s">
        <v>70</v>
      </c>
    </row>
    <row r="22468" spans="17:63" ht="29.25" customHeight="1" x14ac:dyDescent="0.2">
      <c r="Q22468" s="92" t="s">
        <v>50</v>
      </c>
      <c r="BF22468" s="101" t="s">
        <v>58</v>
      </c>
      <c r="BK22468" s="98" t="s">
        <v>70</v>
      </c>
    </row>
    <row r="22469" spans="17:63" ht="29.25" customHeight="1" x14ac:dyDescent="0.2">
      <c r="Q22469" s="92" t="s">
        <v>50</v>
      </c>
      <c r="BF22469" s="101" t="s">
        <v>58</v>
      </c>
      <c r="BK22469" s="98" t="s">
        <v>70</v>
      </c>
    </row>
    <row r="22470" spans="17:63" ht="29.25" customHeight="1" x14ac:dyDescent="0.2">
      <c r="Q22470" s="92" t="s">
        <v>50</v>
      </c>
      <c r="BF22470" s="101" t="s">
        <v>58</v>
      </c>
      <c r="BK22470" s="98" t="s">
        <v>70</v>
      </c>
    </row>
    <row r="22471" spans="17:63" ht="29.25" customHeight="1" x14ac:dyDescent="0.2">
      <c r="Q22471" s="92" t="s">
        <v>50</v>
      </c>
      <c r="BF22471" s="101" t="s">
        <v>58</v>
      </c>
      <c r="BK22471" s="98" t="s">
        <v>70</v>
      </c>
    </row>
    <row r="22472" spans="17:63" ht="29.25" customHeight="1" x14ac:dyDescent="0.2">
      <c r="Q22472" s="92" t="s">
        <v>50</v>
      </c>
      <c r="BF22472" s="101" t="s">
        <v>58</v>
      </c>
      <c r="BK22472" s="98" t="s">
        <v>70</v>
      </c>
    </row>
    <row r="22473" spans="17:63" ht="29.25" customHeight="1" x14ac:dyDescent="0.2">
      <c r="Q22473" s="92" t="s">
        <v>50</v>
      </c>
      <c r="BF22473" s="101" t="s">
        <v>58</v>
      </c>
      <c r="BK22473" s="98" t="s">
        <v>70</v>
      </c>
    </row>
    <row r="22474" spans="17:63" ht="29.25" customHeight="1" x14ac:dyDescent="0.2">
      <c r="Q22474" s="92" t="s">
        <v>50</v>
      </c>
      <c r="BF22474" s="101" t="s">
        <v>58</v>
      </c>
      <c r="BK22474" s="98" t="s">
        <v>70</v>
      </c>
    </row>
    <row r="22475" spans="17:63" ht="29.25" customHeight="1" x14ac:dyDescent="0.2">
      <c r="Q22475" s="92" t="s">
        <v>50</v>
      </c>
      <c r="BF22475" s="101" t="s">
        <v>58</v>
      </c>
      <c r="BK22475" s="98" t="s">
        <v>70</v>
      </c>
    </row>
    <row r="22476" spans="17:63" ht="29.25" customHeight="1" x14ac:dyDescent="0.2">
      <c r="Q22476" s="92" t="s">
        <v>50</v>
      </c>
      <c r="BF22476" s="101" t="s">
        <v>58</v>
      </c>
      <c r="BK22476" s="98" t="s">
        <v>70</v>
      </c>
    </row>
    <row r="22477" spans="17:63" ht="29.25" customHeight="1" x14ac:dyDescent="0.2">
      <c r="Q22477" s="92" t="s">
        <v>50</v>
      </c>
      <c r="BF22477" s="101" t="s">
        <v>58</v>
      </c>
      <c r="BK22477" s="98" t="s">
        <v>70</v>
      </c>
    </row>
    <row r="22478" spans="17:63" ht="29.25" customHeight="1" x14ac:dyDescent="0.2">
      <c r="Q22478" s="92" t="s">
        <v>50</v>
      </c>
      <c r="BF22478" s="101" t="s">
        <v>58</v>
      </c>
      <c r="BK22478" s="98" t="s">
        <v>70</v>
      </c>
    </row>
    <row r="22479" spans="17:63" ht="29.25" customHeight="1" x14ac:dyDescent="0.2">
      <c r="Q22479" s="92" t="s">
        <v>50</v>
      </c>
      <c r="BF22479" s="101" t="s">
        <v>58</v>
      </c>
      <c r="BK22479" s="98" t="s">
        <v>70</v>
      </c>
    </row>
    <row r="22480" spans="17:63" ht="29.25" customHeight="1" x14ac:dyDescent="0.2">
      <c r="Q22480" s="92" t="s">
        <v>50</v>
      </c>
      <c r="BF22480" s="101" t="s">
        <v>58</v>
      </c>
      <c r="BK22480" s="98" t="s">
        <v>70</v>
      </c>
    </row>
    <row r="22481" spans="17:63" ht="29.25" customHeight="1" x14ac:dyDescent="0.2">
      <c r="Q22481" s="92" t="s">
        <v>50</v>
      </c>
      <c r="BF22481" s="101" t="s">
        <v>58</v>
      </c>
      <c r="BK22481" s="98" t="s">
        <v>70</v>
      </c>
    </row>
    <row r="22482" spans="17:63" ht="29.25" customHeight="1" x14ac:dyDescent="0.2">
      <c r="Q22482" s="92" t="s">
        <v>50</v>
      </c>
      <c r="BF22482" s="101" t="s">
        <v>58</v>
      </c>
      <c r="BK22482" s="98" t="s">
        <v>70</v>
      </c>
    </row>
    <row r="22483" spans="17:63" ht="29.25" customHeight="1" x14ac:dyDescent="0.2">
      <c r="Q22483" s="92" t="s">
        <v>50</v>
      </c>
      <c r="BF22483" s="101" t="s">
        <v>58</v>
      </c>
      <c r="BK22483" s="98" t="s">
        <v>70</v>
      </c>
    </row>
    <row r="22484" spans="17:63" ht="29.25" customHeight="1" x14ac:dyDescent="0.2">
      <c r="Q22484" s="92" t="s">
        <v>50</v>
      </c>
      <c r="BF22484" s="101" t="s">
        <v>58</v>
      </c>
      <c r="BK22484" s="98" t="s">
        <v>70</v>
      </c>
    </row>
    <row r="22485" spans="17:63" ht="29.25" customHeight="1" x14ac:dyDescent="0.2">
      <c r="Q22485" s="92" t="s">
        <v>50</v>
      </c>
      <c r="BF22485" s="101" t="s">
        <v>58</v>
      </c>
      <c r="BK22485" s="98" t="s">
        <v>70</v>
      </c>
    </row>
    <row r="22486" spans="17:63" ht="29.25" customHeight="1" x14ac:dyDescent="0.2">
      <c r="Q22486" s="92" t="s">
        <v>50</v>
      </c>
      <c r="BF22486" s="101" t="s">
        <v>58</v>
      </c>
      <c r="BK22486" s="98" t="s">
        <v>70</v>
      </c>
    </row>
    <row r="22487" spans="17:63" ht="29.25" customHeight="1" x14ac:dyDescent="0.2">
      <c r="Q22487" s="92" t="s">
        <v>50</v>
      </c>
      <c r="BF22487" s="101" t="s">
        <v>58</v>
      </c>
      <c r="BK22487" s="98" t="s">
        <v>70</v>
      </c>
    </row>
    <row r="22488" spans="17:63" ht="29.25" customHeight="1" x14ac:dyDescent="0.2">
      <c r="Q22488" s="92" t="s">
        <v>50</v>
      </c>
      <c r="BF22488" s="101" t="s">
        <v>58</v>
      </c>
      <c r="BK22488" s="98" t="s">
        <v>70</v>
      </c>
    </row>
    <row r="22489" spans="17:63" ht="29.25" customHeight="1" x14ac:dyDescent="0.2">
      <c r="Q22489" s="92" t="s">
        <v>50</v>
      </c>
      <c r="BF22489" s="101" t="s">
        <v>58</v>
      </c>
      <c r="BK22489" s="98" t="s">
        <v>70</v>
      </c>
    </row>
    <row r="22490" spans="17:63" ht="29.25" customHeight="1" x14ac:dyDescent="0.2">
      <c r="Q22490" s="92" t="s">
        <v>50</v>
      </c>
      <c r="BF22490" s="101" t="s">
        <v>58</v>
      </c>
      <c r="BK22490" s="98" t="s">
        <v>70</v>
      </c>
    </row>
    <row r="22491" spans="17:63" ht="29.25" customHeight="1" x14ac:dyDescent="0.2">
      <c r="Q22491" s="92" t="s">
        <v>50</v>
      </c>
      <c r="BF22491" s="101" t="s">
        <v>58</v>
      </c>
      <c r="BK22491" s="98" t="s">
        <v>70</v>
      </c>
    </row>
    <row r="22492" spans="17:63" ht="29.25" customHeight="1" x14ac:dyDescent="0.2">
      <c r="Q22492" s="92" t="s">
        <v>50</v>
      </c>
      <c r="BF22492" s="101" t="s">
        <v>58</v>
      </c>
      <c r="BK22492" s="98" t="s">
        <v>70</v>
      </c>
    </row>
    <row r="22493" spans="17:63" ht="29.25" customHeight="1" x14ac:dyDescent="0.2">
      <c r="Q22493" s="92" t="s">
        <v>50</v>
      </c>
      <c r="BF22493" s="101" t="s">
        <v>58</v>
      </c>
      <c r="BK22493" s="98" t="s">
        <v>70</v>
      </c>
    </row>
    <row r="22494" spans="17:63" ht="29.25" customHeight="1" x14ac:dyDescent="0.2">
      <c r="Q22494" s="92" t="s">
        <v>50</v>
      </c>
      <c r="BF22494" s="101" t="s">
        <v>58</v>
      </c>
      <c r="BK22494" s="98" t="s">
        <v>70</v>
      </c>
    </row>
    <row r="22495" spans="17:63" ht="29.25" customHeight="1" x14ac:dyDescent="0.2">
      <c r="Q22495" s="92" t="s">
        <v>50</v>
      </c>
      <c r="BF22495" s="101" t="s">
        <v>58</v>
      </c>
      <c r="BK22495" s="98" t="s">
        <v>70</v>
      </c>
    </row>
    <row r="22496" spans="17:63" ht="29.25" customHeight="1" x14ac:dyDescent="0.2">
      <c r="Q22496" s="92" t="s">
        <v>50</v>
      </c>
      <c r="BF22496" s="101" t="s">
        <v>58</v>
      </c>
      <c r="BK22496" s="98" t="s">
        <v>70</v>
      </c>
    </row>
    <row r="22497" spans="17:63" ht="29.25" customHeight="1" x14ac:dyDescent="0.2">
      <c r="Q22497" s="92" t="s">
        <v>50</v>
      </c>
      <c r="BF22497" s="101" t="s">
        <v>58</v>
      </c>
      <c r="BK22497" s="98" t="s">
        <v>70</v>
      </c>
    </row>
    <row r="22498" spans="17:63" ht="29.25" customHeight="1" x14ac:dyDescent="0.2">
      <c r="Q22498" s="92" t="s">
        <v>50</v>
      </c>
      <c r="BF22498" s="101" t="s">
        <v>58</v>
      </c>
      <c r="BK22498" s="98" t="s">
        <v>70</v>
      </c>
    </row>
    <row r="22499" spans="17:63" ht="29.25" customHeight="1" x14ac:dyDescent="0.2">
      <c r="Q22499" s="92" t="s">
        <v>50</v>
      </c>
      <c r="BF22499" s="101" t="s">
        <v>58</v>
      </c>
      <c r="BK22499" s="98" t="s">
        <v>70</v>
      </c>
    </row>
    <row r="22500" spans="17:63" ht="29.25" customHeight="1" x14ac:dyDescent="0.2">
      <c r="Q22500" s="92" t="s">
        <v>50</v>
      </c>
      <c r="BF22500" s="101" t="s">
        <v>58</v>
      </c>
      <c r="BK22500" s="98" t="s">
        <v>70</v>
      </c>
    </row>
    <row r="22501" spans="17:63" ht="29.25" customHeight="1" x14ac:dyDescent="0.2">
      <c r="Q22501" s="92" t="s">
        <v>50</v>
      </c>
      <c r="BF22501" s="101" t="s">
        <v>58</v>
      </c>
      <c r="BK22501" s="98" t="s">
        <v>70</v>
      </c>
    </row>
    <row r="22502" spans="17:63" ht="29.25" customHeight="1" x14ac:dyDescent="0.2">
      <c r="Q22502" s="92" t="s">
        <v>50</v>
      </c>
      <c r="BF22502" s="101" t="s">
        <v>58</v>
      </c>
      <c r="BK22502" s="98" t="s">
        <v>70</v>
      </c>
    </row>
    <row r="22503" spans="17:63" ht="29.25" customHeight="1" x14ac:dyDescent="0.2">
      <c r="Q22503" s="92" t="s">
        <v>50</v>
      </c>
      <c r="BF22503" s="101" t="s">
        <v>58</v>
      </c>
      <c r="BK22503" s="98" t="s">
        <v>70</v>
      </c>
    </row>
    <row r="22504" spans="17:63" ht="29.25" customHeight="1" x14ac:dyDescent="0.2">
      <c r="Q22504" s="92" t="s">
        <v>50</v>
      </c>
      <c r="BF22504" s="101" t="s">
        <v>58</v>
      </c>
      <c r="BK22504" s="98" t="s">
        <v>70</v>
      </c>
    </row>
    <row r="22505" spans="17:63" ht="29.25" customHeight="1" x14ac:dyDescent="0.2">
      <c r="Q22505" s="92" t="s">
        <v>50</v>
      </c>
      <c r="BF22505" s="101" t="s">
        <v>58</v>
      </c>
      <c r="BK22505" s="98" t="s">
        <v>70</v>
      </c>
    </row>
    <row r="22506" spans="17:63" ht="29.25" customHeight="1" x14ac:dyDescent="0.2">
      <c r="Q22506" s="92" t="s">
        <v>50</v>
      </c>
      <c r="BF22506" s="101" t="s">
        <v>58</v>
      </c>
      <c r="BK22506" s="98" t="s">
        <v>70</v>
      </c>
    </row>
    <row r="22507" spans="17:63" ht="29.25" customHeight="1" x14ac:dyDescent="0.2">
      <c r="Q22507" s="92" t="s">
        <v>50</v>
      </c>
      <c r="BF22507" s="101" t="s">
        <v>58</v>
      </c>
      <c r="BK22507" s="98" t="s">
        <v>70</v>
      </c>
    </row>
    <row r="22508" spans="17:63" ht="29.25" customHeight="1" x14ac:dyDescent="0.2">
      <c r="Q22508" s="92" t="s">
        <v>50</v>
      </c>
      <c r="BF22508" s="101" t="s">
        <v>58</v>
      </c>
      <c r="BK22508" s="98" t="s">
        <v>70</v>
      </c>
    </row>
    <row r="22509" spans="17:63" ht="29.25" customHeight="1" x14ac:dyDescent="0.2">
      <c r="Q22509" s="92" t="s">
        <v>50</v>
      </c>
      <c r="BF22509" s="101" t="s">
        <v>58</v>
      </c>
      <c r="BK22509" s="98" t="s">
        <v>70</v>
      </c>
    </row>
    <row r="22510" spans="17:63" ht="29.25" customHeight="1" x14ac:dyDescent="0.2">
      <c r="Q22510" s="92" t="s">
        <v>50</v>
      </c>
      <c r="BF22510" s="101" t="s">
        <v>58</v>
      </c>
      <c r="BK22510" s="98" t="s">
        <v>70</v>
      </c>
    </row>
    <row r="22511" spans="17:63" ht="29.25" customHeight="1" x14ac:dyDescent="0.2">
      <c r="Q22511" s="92" t="s">
        <v>50</v>
      </c>
      <c r="BF22511" s="101" t="s">
        <v>58</v>
      </c>
      <c r="BK22511" s="98" t="s">
        <v>70</v>
      </c>
    </row>
    <row r="22512" spans="17:63" ht="29.25" customHeight="1" x14ac:dyDescent="0.2">
      <c r="Q22512" s="92" t="s">
        <v>50</v>
      </c>
      <c r="BF22512" s="101" t="s">
        <v>58</v>
      </c>
      <c r="BK22512" s="98" t="s">
        <v>70</v>
      </c>
    </row>
    <row r="22513" spans="17:63" ht="29.25" customHeight="1" x14ac:dyDescent="0.2">
      <c r="Q22513" s="92" t="s">
        <v>50</v>
      </c>
      <c r="BF22513" s="101" t="s">
        <v>58</v>
      </c>
      <c r="BK22513" s="98" t="s">
        <v>70</v>
      </c>
    </row>
    <row r="22514" spans="17:63" ht="29.25" customHeight="1" x14ac:dyDescent="0.2">
      <c r="Q22514" s="92" t="s">
        <v>50</v>
      </c>
      <c r="BF22514" s="101" t="s">
        <v>58</v>
      </c>
      <c r="BK22514" s="98" t="s">
        <v>70</v>
      </c>
    </row>
    <row r="22515" spans="17:63" ht="29.25" customHeight="1" x14ac:dyDescent="0.2">
      <c r="Q22515" s="92" t="s">
        <v>50</v>
      </c>
      <c r="BF22515" s="101" t="s">
        <v>58</v>
      </c>
      <c r="BK22515" s="98" t="s">
        <v>70</v>
      </c>
    </row>
    <row r="22516" spans="17:63" ht="29.25" customHeight="1" x14ac:dyDescent="0.2">
      <c r="Q22516" s="92" t="s">
        <v>50</v>
      </c>
      <c r="BF22516" s="101" t="s">
        <v>58</v>
      </c>
      <c r="BK22516" s="98" t="s">
        <v>70</v>
      </c>
    </row>
    <row r="22517" spans="17:63" ht="29.25" customHeight="1" x14ac:dyDescent="0.2">
      <c r="Q22517" s="92" t="s">
        <v>50</v>
      </c>
      <c r="BF22517" s="101" t="s">
        <v>58</v>
      </c>
      <c r="BK22517" s="98" t="s">
        <v>70</v>
      </c>
    </row>
    <row r="22518" spans="17:63" ht="29.25" customHeight="1" x14ac:dyDescent="0.2">
      <c r="Q22518" s="92" t="s">
        <v>50</v>
      </c>
      <c r="BF22518" s="101" t="s">
        <v>58</v>
      </c>
      <c r="BK22518" s="98" t="s">
        <v>70</v>
      </c>
    </row>
    <row r="22519" spans="17:63" ht="29.25" customHeight="1" x14ac:dyDescent="0.2">
      <c r="Q22519" s="92" t="s">
        <v>50</v>
      </c>
      <c r="BF22519" s="101" t="s">
        <v>58</v>
      </c>
      <c r="BK22519" s="98" t="s">
        <v>70</v>
      </c>
    </row>
    <row r="22520" spans="17:63" ht="29.25" customHeight="1" x14ac:dyDescent="0.2">
      <c r="Q22520" s="92" t="s">
        <v>50</v>
      </c>
      <c r="BF22520" s="101" t="s">
        <v>58</v>
      </c>
      <c r="BK22520" s="98" t="s">
        <v>70</v>
      </c>
    </row>
    <row r="22521" spans="17:63" ht="29.25" customHeight="1" x14ac:dyDescent="0.2">
      <c r="Q22521" s="92" t="s">
        <v>50</v>
      </c>
      <c r="BF22521" s="101" t="s">
        <v>58</v>
      </c>
      <c r="BK22521" s="98" t="s">
        <v>70</v>
      </c>
    </row>
    <row r="22522" spans="17:63" ht="29.25" customHeight="1" x14ac:dyDescent="0.2">
      <c r="Q22522" s="92" t="s">
        <v>50</v>
      </c>
      <c r="BF22522" s="101" t="s">
        <v>58</v>
      </c>
      <c r="BK22522" s="98" t="s">
        <v>70</v>
      </c>
    </row>
    <row r="22523" spans="17:63" ht="29.25" customHeight="1" x14ac:dyDescent="0.2">
      <c r="Q22523" s="92" t="s">
        <v>50</v>
      </c>
      <c r="BF22523" s="101" t="s">
        <v>58</v>
      </c>
      <c r="BK22523" s="98" t="s">
        <v>70</v>
      </c>
    </row>
    <row r="22524" spans="17:63" ht="29.25" customHeight="1" x14ac:dyDescent="0.2">
      <c r="Q22524" s="92" t="s">
        <v>50</v>
      </c>
      <c r="BF22524" s="101" t="s">
        <v>58</v>
      </c>
      <c r="BK22524" s="98" t="s">
        <v>70</v>
      </c>
    </row>
    <row r="22525" spans="17:63" ht="29.25" customHeight="1" x14ac:dyDescent="0.2">
      <c r="Q22525" s="92" t="s">
        <v>50</v>
      </c>
      <c r="BF22525" s="101" t="s">
        <v>58</v>
      </c>
      <c r="BK22525" s="98" t="s">
        <v>70</v>
      </c>
    </row>
    <row r="22526" spans="17:63" ht="29.25" customHeight="1" x14ac:dyDescent="0.2">
      <c r="Q22526" s="92" t="s">
        <v>50</v>
      </c>
      <c r="BF22526" s="101" t="s">
        <v>58</v>
      </c>
      <c r="BK22526" s="98" t="s">
        <v>70</v>
      </c>
    </row>
    <row r="22527" spans="17:63" ht="29.25" customHeight="1" x14ac:dyDescent="0.2">
      <c r="Q22527" s="92" t="s">
        <v>50</v>
      </c>
      <c r="BF22527" s="101" t="s">
        <v>58</v>
      </c>
      <c r="BK22527" s="98" t="s">
        <v>70</v>
      </c>
    </row>
    <row r="22528" spans="17:63" ht="29.25" customHeight="1" x14ac:dyDescent="0.2">
      <c r="Q22528" s="92" t="s">
        <v>50</v>
      </c>
      <c r="BF22528" s="101" t="s">
        <v>58</v>
      </c>
      <c r="BK22528" s="98" t="s">
        <v>70</v>
      </c>
    </row>
    <row r="22529" spans="17:63" ht="29.25" customHeight="1" x14ac:dyDescent="0.2">
      <c r="Q22529" s="92" t="s">
        <v>50</v>
      </c>
      <c r="BF22529" s="101" t="s">
        <v>58</v>
      </c>
      <c r="BK22529" s="98" t="s">
        <v>70</v>
      </c>
    </row>
    <row r="22530" spans="17:63" ht="29.25" customHeight="1" x14ac:dyDescent="0.2">
      <c r="Q22530" s="92" t="s">
        <v>50</v>
      </c>
      <c r="BF22530" s="101" t="s">
        <v>58</v>
      </c>
      <c r="BK22530" s="98" t="s">
        <v>70</v>
      </c>
    </row>
    <row r="22531" spans="17:63" ht="29.25" customHeight="1" x14ac:dyDescent="0.2">
      <c r="Q22531" s="92" t="s">
        <v>50</v>
      </c>
      <c r="BF22531" s="101" t="s">
        <v>58</v>
      </c>
      <c r="BK22531" s="98" t="s">
        <v>70</v>
      </c>
    </row>
    <row r="22532" spans="17:63" ht="29.25" customHeight="1" x14ac:dyDescent="0.2">
      <c r="Q22532" s="92" t="s">
        <v>50</v>
      </c>
      <c r="BF22532" s="101" t="s">
        <v>58</v>
      </c>
      <c r="BK22532" s="98" t="s">
        <v>70</v>
      </c>
    </row>
    <row r="22533" spans="17:63" ht="29.25" customHeight="1" x14ac:dyDescent="0.2">
      <c r="Q22533" s="92" t="s">
        <v>50</v>
      </c>
      <c r="BF22533" s="101" t="s">
        <v>58</v>
      </c>
      <c r="BK22533" s="98" t="s">
        <v>70</v>
      </c>
    </row>
    <row r="22534" spans="17:63" ht="29.25" customHeight="1" x14ac:dyDescent="0.2">
      <c r="Q22534" s="92" t="s">
        <v>50</v>
      </c>
      <c r="BF22534" s="101" t="s">
        <v>58</v>
      </c>
      <c r="BK22534" s="98" t="s">
        <v>70</v>
      </c>
    </row>
    <row r="22535" spans="17:63" ht="29.25" customHeight="1" x14ac:dyDescent="0.2">
      <c r="Q22535" s="92" t="s">
        <v>50</v>
      </c>
      <c r="BF22535" s="101" t="s">
        <v>58</v>
      </c>
      <c r="BK22535" s="98" t="s">
        <v>70</v>
      </c>
    </row>
    <row r="22536" spans="17:63" ht="29.25" customHeight="1" x14ac:dyDescent="0.2">
      <c r="Q22536" s="92" t="s">
        <v>50</v>
      </c>
      <c r="BF22536" s="101" t="s">
        <v>58</v>
      </c>
      <c r="BK22536" s="98" t="s">
        <v>70</v>
      </c>
    </row>
    <row r="22537" spans="17:63" ht="29.25" customHeight="1" x14ac:dyDescent="0.2">
      <c r="Q22537" s="92" t="s">
        <v>50</v>
      </c>
      <c r="BF22537" s="101" t="s">
        <v>58</v>
      </c>
      <c r="BK22537" s="98" t="s">
        <v>70</v>
      </c>
    </row>
    <row r="22538" spans="17:63" ht="29.25" customHeight="1" x14ac:dyDescent="0.2">
      <c r="Q22538" s="92" t="s">
        <v>50</v>
      </c>
      <c r="BF22538" s="101" t="s">
        <v>58</v>
      </c>
      <c r="BK22538" s="98" t="s">
        <v>70</v>
      </c>
    </row>
    <row r="22539" spans="17:63" ht="29.25" customHeight="1" x14ac:dyDescent="0.2">
      <c r="Q22539" s="92" t="s">
        <v>50</v>
      </c>
      <c r="BF22539" s="101" t="s">
        <v>58</v>
      </c>
      <c r="BK22539" s="98" t="s">
        <v>70</v>
      </c>
    </row>
    <row r="22540" spans="17:63" ht="29.25" customHeight="1" x14ac:dyDescent="0.2">
      <c r="Q22540" s="92" t="s">
        <v>50</v>
      </c>
      <c r="BF22540" s="101" t="s">
        <v>58</v>
      </c>
      <c r="BK22540" s="98" t="s">
        <v>70</v>
      </c>
    </row>
    <row r="22541" spans="17:63" ht="29.25" customHeight="1" x14ac:dyDescent="0.2">
      <c r="Q22541" s="92" t="s">
        <v>50</v>
      </c>
      <c r="BF22541" s="101" t="s">
        <v>58</v>
      </c>
      <c r="BK22541" s="98" t="s">
        <v>70</v>
      </c>
    </row>
    <row r="22542" spans="17:63" ht="29.25" customHeight="1" x14ac:dyDescent="0.2">
      <c r="Q22542" s="92" t="s">
        <v>50</v>
      </c>
      <c r="BF22542" s="101" t="s">
        <v>58</v>
      </c>
      <c r="BK22542" s="98" t="s">
        <v>70</v>
      </c>
    </row>
    <row r="22543" spans="17:63" ht="29.25" customHeight="1" x14ac:dyDescent="0.2">
      <c r="Q22543" s="92" t="s">
        <v>50</v>
      </c>
      <c r="BF22543" s="101" t="s">
        <v>58</v>
      </c>
      <c r="BK22543" s="98" t="s">
        <v>70</v>
      </c>
    </row>
    <row r="22544" spans="17:63" ht="29.25" customHeight="1" x14ac:dyDescent="0.2">
      <c r="Q22544" s="92" t="s">
        <v>50</v>
      </c>
      <c r="BF22544" s="101" t="s">
        <v>58</v>
      </c>
      <c r="BK22544" s="98" t="s">
        <v>70</v>
      </c>
    </row>
    <row r="22545" spans="17:63" ht="29.25" customHeight="1" x14ac:dyDescent="0.2">
      <c r="Q22545" s="92" t="s">
        <v>50</v>
      </c>
      <c r="BF22545" s="101" t="s">
        <v>58</v>
      </c>
      <c r="BK22545" s="98" t="s">
        <v>70</v>
      </c>
    </row>
    <row r="22546" spans="17:63" ht="29.25" customHeight="1" x14ac:dyDescent="0.2">
      <c r="Q22546" s="92" t="s">
        <v>50</v>
      </c>
      <c r="BF22546" s="101" t="s">
        <v>58</v>
      </c>
      <c r="BK22546" s="98" t="s">
        <v>70</v>
      </c>
    </row>
    <row r="22547" spans="17:63" ht="29.25" customHeight="1" x14ac:dyDescent="0.2">
      <c r="Q22547" s="92" t="s">
        <v>50</v>
      </c>
      <c r="BF22547" s="101" t="s">
        <v>58</v>
      </c>
      <c r="BK22547" s="98" t="s">
        <v>70</v>
      </c>
    </row>
    <row r="22548" spans="17:63" ht="29.25" customHeight="1" x14ac:dyDescent="0.2">
      <c r="Q22548" s="92" t="s">
        <v>50</v>
      </c>
      <c r="BF22548" s="101" t="s">
        <v>58</v>
      </c>
      <c r="BK22548" s="98" t="s">
        <v>70</v>
      </c>
    </row>
    <row r="22549" spans="17:63" ht="29.25" customHeight="1" x14ac:dyDescent="0.2">
      <c r="Q22549" s="92" t="s">
        <v>50</v>
      </c>
      <c r="BF22549" s="101" t="s">
        <v>58</v>
      </c>
      <c r="BK22549" s="98" t="s">
        <v>70</v>
      </c>
    </row>
    <row r="22550" spans="17:63" ht="29.25" customHeight="1" x14ac:dyDescent="0.2">
      <c r="Q22550" s="92" t="s">
        <v>50</v>
      </c>
      <c r="BF22550" s="101" t="s">
        <v>58</v>
      </c>
      <c r="BK22550" s="98" t="s">
        <v>70</v>
      </c>
    </row>
    <row r="22551" spans="17:63" ht="29.25" customHeight="1" x14ac:dyDescent="0.2">
      <c r="Q22551" s="92" t="s">
        <v>50</v>
      </c>
      <c r="BF22551" s="101" t="s">
        <v>58</v>
      </c>
      <c r="BK22551" s="98" t="s">
        <v>70</v>
      </c>
    </row>
    <row r="22552" spans="17:63" ht="29.25" customHeight="1" x14ac:dyDescent="0.2">
      <c r="Q22552" s="92" t="s">
        <v>50</v>
      </c>
      <c r="BF22552" s="101" t="s">
        <v>58</v>
      </c>
      <c r="BK22552" s="98" t="s">
        <v>70</v>
      </c>
    </row>
    <row r="22553" spans="17:63" ht="29.25" customHeight="1" x14ac:dyDescent="0.2">
      <c r="Q22553" s="92" t="s">
        <v>50</v>
      </c>
      <c r="BF22553" s="101" t="s">
        <v>58</v>
      </c>
      <c r="BK22553" s="98" t="s">
        <v>70</v>
      </c>
    </row>
    <row r="22554" spans="17:63" ht="29.25" customHeight="1" x14ac:dyDescent="0.2">
      <c r="Q22554" s="92" t="s">
        <v>50</v>
      </c>
      <c r="BF22554" s="101" t="s">
        <v>58</v>
      </c>
      <c r="BK22554" s="98" t="s">
        <v>70</v>
      </c>
    </row>
    <row r="22555" spans="17:63" ht="29.25" customHeight="1" x14ac:dyDescent="0.2">
      <c r="Q22555" s="92" t="s">
        <v>50</v>
      </c>
      <c r="BF22555" s="101" t="s">
        <v>58</v>
      </c>
      <c r="BK22555" s="98" t="s">
        <v>70</v>
      </c>
    </row>
    <row r="22556" spans="17:63" ht="29.25" customHeight="1" x14ac:dyDescent="0.2">
      <c r="Q22556" s="92" t="s">
        <v>50</v>
      </c>
      <c r="BF22556" s="101" t="s">
        <v>58</v>
      </c>
      <c r="BK22556" s="98" t="s">
        <v>70</v>
      </c>
    </row>
    <row r="22557" spans="17:63" ht="29.25" customHeight="1" x14ac:dyDescent="0.2">
      <c r="Q22557" s="92" t="s">
        <v>50</v>
      </c>
      <c r="BF22557" s="101" t="s">
        <v>58</v>
      </c>
      <c r="BK22557" s="98" t="s">
        <v>70</v>
      </c>
    </row>
    <row r="22558" spans="17:63" ht="29.25" customHeight="1" x14ac:dyDescent="0.2">
      <c r="Q22558" s="92" t="s">
        <v>50</v>
      </c>
      <c r="BF22558" s="101" t="s">
        <v>58</v>
      </c>
      <c r="BK22558" s="98" t="s">
        <v>70</v>
      </c>
    </row>
    <row r="22559" spans="17:63" ht="29.25" customHeight="1" x14ac:dyDescent="0.2">
      <c r="Q22559" s="92" t="s">
        <v>50</v>
      </c>
      <c r="BF22559" s="101" t="s">
        <v>58</v>
      </c>
      <c r="BK22559" s="98" t="s">
        <v>70</v>
      </c>
    </row>
    <row r="22560" spans="17:63" ht="29.25" customHeight="1" x14ac:dyDescent="0.2">
      <c r="Q22560" s="92" t="s">
        <v>50</v>
      </c>
      <c r="BF22560" s="101" t="s">
        <v>58</v>
      </c>
      <c r="BK22560" s="98" t="s">
        <v>70</v>
      </c>
    </row>
    <row r="22561" spans="17:63" ht="29.25" customHeight="1" x14ac:dyDescent="0.2">
      <c r="Q22561" s="92" t="s">
        <v>50</v>
      </c>
      <c r="BF22561" s="101" t="s">
        <v>58</v>
      </c>
      <c r="BK22561" s="98" t="s">
        <v>70</v>
      </c>
    </row>
    <row r="22562" spans="17:63" ht="29.25" customHeight="1" x14ac:dyDescent="0.2">
      <c r="Q22562" s="92" t="s">
        <v>50</v>
      </c>
      <c r="BF22562" s="101" t="s">
        <v>58</v>
      </c>
      <c r="BK22562" s="98" t="s">
        <v>70</v>
      </c>
    </row>
    <row r="22563" spans="17:63" ht="29.25" customHeight="1" x14ac:dyDescent="0.2">
      <c r="Q22563" s="92" t="s">
        <v>50</v>
      </c>
      <c r="BF22563" s="101" t="s">
        <v>58</v>
      </c>
      <c r="BK22563" s="98" t="s">
        <v>70</v>
      </c>
    </row>
    <row r="22564" spans="17:63" ht="29.25" customHeight="1" x14ac:dyDescent="0.2">
      <c r="Q22564" s="92" t="s">
        <v>50</v>
      </c>
      <c r="BF22564" s="101" t="s">
        <v>58</v>
      </c>
      <c r="BK22564" s="98" t="s">
        <v>70</v>
      </c>
    </row>
    <row r="22565" spans="17:63" ht="29.25" customHeight="1" x14ac:dyDescent="0.2">
      <c r="Q22565" s="92" t="s">
        <v>50</v>
      </c>
      <c r="BF22565" s="101" t="s">
        <v>58</v>
      </c>
      <c r="BK22565" s="98" t="s">
        <v>70</v>
      </c>
    </row>
    <row r="22566" spans="17:63" ht="29.25" customHeight="1" x14ac:dyDescent="0.2">
      <c r="Q22566" s="92" t="s">
        <v>50</v>
      </c>
      <c r="BF22566" s="101" t="s">
        <v>58</v>
      </c>
      <c r="BK22566" s="98" t="s">
        <v>70</v>
      </c>
    </row>
    <row r="22567" spans="17:63" ht="29.25" customHeight="1" x14ac:dyDescent="0.2">
      <c r="Q22567" s="92" t="s">
        <v>50</v>
      </c>
      <c r="BF22567" s="101" t="s">
        <v>58</v>
      </c>
      <c r="BK22567" s="98" t="s">
        <v>70</v>
      </c>
    </row>
    <row r="22568" spans="17:63" ht="29.25" customHeight="1" x14ac:dyDescent="0.2">
      <c r="Q22568" s="92" t="s">
        <v>50</v>
      </c>
      <c r="BF22568" s="101" t="s">
        <v>58</v>
      </c>
      <c r="BK22568" s="98" t="s">
        <v>70</v>
      </c>
    </row>
    <row r="22569" spans="17:63" ht="29.25" customHeight="1" x14ac:dyDescent="0.2">
      <c r="Q22569" s="92" t="s">
        <v>50</v>
      </c>
      <c r="BF22569" s="101" t="s">
        <v>58</v>
      </c>
      <c r="BK22569" s="98" t="s">
        <v>70</v>
      </c>
    </row>
    <row r="22570" spans="17:63" ht="29.25" customHeight="1" x14ac:dyDescent="0.2">
      <c r="Q22570" s="92" t="s">
        <v>50</v>
      </c>
      <c r="BF22570" s="101" t="s">
        <v>58</v>
      </c>
      <c r="BK22570" s="98" t="s">
        <v>70</v>
      </c>
    </row>
    <row r="22571" spans="17:63" ht="29.25" customHeight="1" x14ac:dyDescent="0.2">
      <c r="Q22571" s="92" t="s">
        <v>50</v>
      </c>
      <c r="BF22571" s="101" t="s">
        <v>58</v>
      </c>
      <c r="BK22571" s="98" t="s">
        <v>70</v>
      </c>
    </row>
    <row r="22572" spans="17:63" ht="29.25" customHeight="1" x14ac:dyDescent="0.2">
      <c r="Q22572" s="92" t="s">
        <v>50</v>
      </c>
      <c r="BF22572" s="101" t="s">
        <v>58</v>
      </c>
      <c r="BK22572" s="98" t="s">
        <v>70</v>
      </c>
    </row>
    <row r="22573" spans="17:63" ht="29.25" customHeight="1" x14ac:dyDescent="0.2">
      <c r="Q22573" s="92" t="s">
        <v>50</v>
      </c>
      <c r="BF22573" s="101" t="s">
        <v>58</v>
      </c>
      <c r="BK22573" s="98" t="s">
        <v>70</v>
      </c>
    </row>
    <row r="22574" spans="17:63" ht="29.25" customHeight="1" x14ac:dyDescent="0.2">
      <c r="Q22574" s="92" t="s">
        <v>50</v>
      </c>
      <c r="BF22574" s="101" t="s">
        <v>58</v>
      </c>
      <c r="BK22574" s="98" t="s">
        <v>70</v>
      </c>
    </row>
    <row r="22575" spans="17:63" ht="29.25" customHeight="1" x14ac:dyDescent="0.2">
      <c r="Q22575" s="92" t="s">
        <v>50</v>
      </c>
      <c r="BF22575" s="101" t="s">
        <v>58</v>
      </c>
      <c r="BK22575" s="98" t="s">
        <v>70</v>
      </c>
    </row>
    <row r="22576" spans="17:63" ht="29.25" customHeight="1" x14ac:dyDescent="0.2">
      <c r="Q22576" s="92" t="s">
        <v>50</v>
      </c>
      <c r="BF22576" s="101" t="s">
        <v>58</v>
      </c>
      <c r="BK22576" s="98" t="s">
        <v>70</v>
      </c>
    </row>
    <row r="22577" spans="17:63" ht="29.25" customHeight="1" x14ac:dyDescent="0.2">
      <c r="Q22577" s="92" t="s">
        <v>50</v>
      </c>
      <c r="BF22577" s="101" t="s">
        <v>58</v>
      </c>
      <c r="BK22577" s="98" t="s">
        <v>70</v>
      </c>
    </row>
    <row r="22578" spans="17:63" ht="29.25" customHeight="1" x14ac:dyDescent="0.2">
      <c r="Q22578" s="92" t="s">
        <v>50</v>
      </c>
      <c r="BF22578" s="101" t="s">
        <v>58</v>
      </c>
      <c r="BK22578" s="98" t="s">
        <v>70</v>
      </c>
    </row>
    <row r="22579" spans="17:63" ht="29.25" customHeight="1" x14ac:dyDescent="0.2">
      <c r="Q22579" s="92" t="s">
        <v>50</v>
      </c>
      <c r="BF22579" s="101" t="s">
        <v>58</v>
      </c>
      <c r="BK22579" s="98" t="s">
        <v>70</v>
      </c>
    </row>
    <row r="22580" spans="17:63" ht="29.25" customHeight="1" x14ac:dyDescent="0.2">
      <c r="Q22580" s="92" t="s">
        <v>50</v>
      </c>
      <c r="BF22580" s="101" t="s">
        <v>58</v>
      </c>
      <c r="BK22580" s="98" t="s">
        <v>70</v>
      </c>
    </row>
    <row r="22581" spans="17:63" ht="29.25" customHeight="1" x14ac:dyDescent="0.2">
      <c r="Q22581" s="92" t="s">
        <v>50</v>
      </c>
      <c r="BF22581" s="101" t="s">
        <v>58</v>
      </c>
      <c r="BK22581" s="98" t="s">
        <v>70</v>
      </c>
    </row>
    <row r="22582" spans="17:63" ht="29.25" customHeight="1" x14ac:dyDescent="0.2">
      <c r="Q22582" s="92" t="s">
        <v>50</v>
      </c>
      <c r="BF22582" s="101" t="s">
        <v>58</v>
      </c>
      <c r="BK22582" s="98" t="s">
        <v>70</v>
      </c>
    </row>
    <row r="22583" spans="17:63" ht="29.25" customHeight="1" x14ac:dyDescent="0.2">
      <c r="Q22583" s="92" t="s">
        <v>50</v>
      </c>
      <c r="BF22583" s="101" t="s">
        <v>58</v>
      </c>
      <c r="BK22583" s="98" t="s">
        <v>70</v>
      </c>
    </row>
    <row r="22584" spans="17:63" ht="29.25" customHeight="1" x14ac:dyDescent="0.2">
      <c r="Q22584" s="92" t="s">
        <v>50</v>
      </c>
      <c r="BF22584" s="101" t="s">
        <v>58</v>
      </c>
      <c r="BK22584" s="98" t="s">
        <v>70</v>
      </c>
    </row>
    <row r="22585" spans="17:63" ht="29.25" customHeight="1" x14ac:dyDescent="0.2">
      <c r="Q22585" s="92" t="s">
        <v>50</v>
      </c>
      <c r="BF22585" s="101" t="s">
        <v>58</v>
      </c>
      <c r="BK22585" s="98" t="s">
        <v>70</v>
      </c>
    </row>
    <row r="22586" spans="17:63" ht="29.25" customHeight="1" x14ac:dyDescent="0.2">
      <c r="Q22586" s="92" t="s">
        <v>50</v>
      </c>
      <c r="BF22586" s="101" t="s">
        <v>58</v>
      </c>
      <c r="BK22586" s="98" t="s">
        <v>70</v>
      </c>
    </row>
    <row r="22587" spans="17:63" ht="29.25" customHeight="1" x14ac:dyDescent="0.2">
      <c r="Q22587" s="92" t="s">
        <v>50</v>
      </c>
      <c r="BF22587" s="101" t="s">
        <v>58</v>
      </c>
      <c r="BK22587" s="98" t="s">
        <v>70</v>
      </c>
    </row>
    <row r="22588" spans="17:63" ht="29.25" customHeight="1" x14ac:dyDescent="0.2">
      <c r="Q22588" s="92" t="s">
        <v>50</v>
      </c>
      <c r="BF22588" s="101" t="s">
        <v>58</v>
      </c>
      <c r="BK22588" s="98" t="s">
        <v>70</v>
      </c>
    </row>
    <row r="22589" spans="17:63" ht="29.25" customHeight="1" x14ac:dyDescent="0.2">
      <c r="Q22589" s="92" t="s">
        <v>50</v>
      </c>
      <c r="BF22589" s="101" t="s">
        <v>58</v>
      </c>
      <c r="BK22589" s="98" t="s">
        <v>70</v>
      </c>
    </row>
    <row r="22590" spans="17:63" ht="29.25" customHeight="1" x14ac:dyDescent="0.2">
      <c r="Q22590" s="92" t="s">
        <v>50</v>
      </c>
      <c r="BF22590" s="101" t="s">
        <v>58</v>
      </c>
      <c r="BK22590" s="98" t="s">
        <v>70</v>
      </c>
    </row>
    <row r="22591" spans="17:63" ht="29.25" customHeight="1" x14ac:dyDescent="0.2">
      <c r="Q22591" s="92" t="s">
        <v>50</v>
      </c>
      <c r="BF22591" s="101" t="s">
        <v>58</v>
      </c>
      <c r="BK22591" s="98" t="s">
        <v>70</v>
      </c>
    </row>
    <row r="22592" spans="17:63" ht="29.25" customHeight="1" x14ac:dyDescent="0.2">
      <c r="Q22592" s="92" t="s">
        <v>50</v>
      </c>
      <c r="BF22592" s="101" t="s">
        <v>58</v>
      </c>
      <c r="BK22592" s="98" t="s">
        <v>70</v>
      </c>
    </row>
    <row r="22593" spans="17:63" ht="29.25" customHeight="1" x14ac:dyDescent="0.2">
      <c r="Q22593" s="92" t="s">
        <v>50</v>
      </c>
      <c r="BF22593" s="101" t="s">
        <v>58</v>
      </c>
      <c r="BK22593" s="98" t="s">
        <v>70</v>
      </c>
    </row>
    <row r="22594" spans="17:63" ht="29.25" customHeight="1" x14ac:dyDescent="0.2">
      <c r="Q22594" s="92" t="s">
        <v>50</v>
      </c>
      <c r="BF22594" s="101" t="s">
        <v>58</v>
      </c>
      <c r="BK22594" s="98" t="s">
        <v>70</v>
      </c>
    </row>
    <row r="22595" spans="17:63" ht="29.25" customHeight="1" x14ac:dyDescent="0.2">
      <c r="Q22595" s="92" t="s">
        <v>50</v>
      </c>
      <c r="BF22595" s="101" t="s">
        <v>58</v>
      </c>
      <c r="BK22595" s="98" t="s">
        <v>70</v>
      </c>
    </row>
    <row r="22596" spans="17:63" ht="29.25" customHeight="1" x14ac:dyDescent="0.2">
      <c r="Q22596" s="92" t="s">
        <v>50</v>
      </c>
      <c r="BF22596" s="101" t="s">
        <v>58</v>
      </c>
      <c r="BK22596" s="98" t="s">
        <v>70</v>
      </c>
    </row>
    <row r="22597" spans="17:63" ht="29.25" customHeight="1" x14ac:dyDescent="0.2">
      <c r="Q22597" s="92" t="s">
        <v>50</v>
      </c>
      <c r="BF22597" s="101" t="s">
        <v>58</v>
      </c>
      <c r="BK22597" s="98" t="s">
        <v>70</v>
      </c>
    </row>
    <row r="22598" spans="17:63" ht="29.25" customHeight="1" x14ac:dyDescent="0.2">
      <c r="Q22598" s="92" t="s">
        <v>50</v>
      </c>
      <c r="BF22598" s="101" t="s">
        <v>58</v>
      </c>
      <c r="BK22598" s="98" t="s">
        <v>70</v>
      </c>
    </row>
    <row r="22599" spans="17:63" ht="29.25" customHeight="1" x14ac:dyDescent="0.2">
      <c r="Q22599" s="92" t="s">
        <v>50</v>
      </c>
      <c r="BF22599" s="101" t="s">
        <v>58</v>
      </c>
      <c r="BK22599" s="98" t="s">
        <v>70</v>
      </c>
    </row>
    <row r="22600" spans="17:63" ht="29.25" customHeight="1" x14ac:dyDescent="0.2">
      <c r="Q22600" s="92" t="s">
        <v>50</v>
      </c>
      <c r="BF22600" s="101" t="s">
        <v>58</v>
      </c>
      <c r="BK22600" s="98" t="s">
        <v>70</v>
      </c>
    </row>
    <row r="22601" spans="17:63" ht="29.25" customHeight="1" x14ac:dyDescent="0.2">
      <c r="Q22601" s="92" t="s">
        <v>50</v>
      </c>
      <c r="BF22601" s="101" t="s">
        <v>58</v>
      </c>
      <c r="BK22601" s="98" t="s">
        <v>70</v>
      </c>
    </row>
    <row r="22602" spans="17:63" ht="29.25" customHeight="1" x14ac:dyDescent="0.2">
      <c r="Q22602" s="92" t="s">
        <v>50</v>
      </c>
      <c r="BF22602" s="101" t="s">
        <v>58</v>
      </c>
      <c r="BK22602" s="98" t="s">
        <v>70</v>
      </c>
    </row>
    <row r="22603" spans="17:63" ht="29.25" customHeight="1" x14ac:dyDescent="0.2">
      <c r="Q22603" s="92" t="s">
        <v>50</v>
      </c>
      <c r="BF22603" s="101" t="s">
        <v>58</v>
      </c>
      <c r="BK22603" s="98" t="s">
        <v>70</v>
      </c>
    </row>
    <row r="22604" spans="17:63" ht="29.25" customHeight="1" x14ac:dyDescent="0.2">
      <c r="Q22604" s="92" t="s">
        <v>50</v>
      </c>
      <c r="BF22604" s="101" t="s">
        <v>58</v>
      </c>
      <c r="BK22604" s="98" t="s">
        <v>70</v>
      </c>
    </row>
    <row r="22605" spans="17:63" ht="29.25" customHeight="1" x14ac:dyDescent="0.2">
      <c r="Q22605" s="92" t="s">
        <v>50</v>
      </c>
      <c r="BF22605" s="101" t="s">
        <v>58</v>
      </c>
      <c r="BK22605" s="98" t="s">
        <v>70</v>
      </c>
    </row>
    <row r="22606" spans="17:63" ht="29.25" customHeight="1" x14ac:dyDescent="0.2">
      <c r="Q22606" s="92" t="s">
        <v>50</v>
      </c>
      <c r="BF22606" s="101" t="s">
        <v>58</v>
      </c>
      <c r="BK22606" s="98" t="s">
        <v>70</v>
      </c>
    </row>
    <row r="22607" spans="17:63" ht="29.25" customHeight="1" x14ac:dyDescent="0.2">
      <c r="Q22607" s="92" t="s">
        <v>50</v>
      </c>
      <c r="BF22607" s="101" t="s">
        <v>58</v>
      </c>
      <c r="BK22607" s="98" t="s">
        <v>70</v>
      </c>
    </row>
    <row r="22608" spans="17:63" ht="29.25" customHeight="1" x14ac:dyDescent="0.2">
      <c r="Q22608" s="92" t="s">
        <v>50</v>
      </c>
      <c r="BF22608" s="101" t="s">
        <v>58</v>
      </c>
      <c r="BK22608" s="98" t="s">
        <v>70</v>
      </c>
    </row>
    <row r="22609" spans="17:63" ht="29.25" customHeight="1" x14ac:dyDescent="0.2">
      <c r="Q22609" s="92" t="s">
        <v>50</v>
      </c>
      <c r="BF22609" s="101" t="s">
        <v>58</v>
      </c>
      <c r="BK22609" s="98" t="s">
        <v>70</v>
      </c>
    </row>
    <row r="22610" spans="17:63" ht="29.25" customHeight="1" x14ac:dyDescent="0.2">
      <c r="Q22610" s="92" t="s">
        <v>50</v>
      </c>
      <c r="BF22610" s="101" t="s">
        <v>58</v>
      </c>
      <c r="BK22610" s="98" t="s">
        <v>70</v>
      </c>
    </row>
    <row r="22611" spans="17:63" ht="29.25" customHeight="1" x14ac:dyDescent="0.2">
      <c r="Q22611" s="92" t="s">
        <v>50</v>
      </c>
      <c r="BF22611" s="101" t="s">
        <v>58</v>
      </c>
      <c r="BK22611" s="98" t="s">
        <v>70</v>
      </c>
    </row>
    <row r="22612" spans="17:63" ht="29.25" customHeight="1" x14ac:dyDescent="0.2">
      <c r="Q22612" s="92" t="s">
        <v>50</v>
      </c>
      <c r="BF22612" s="101" t="s">
        <v>58</v>
      </c>
      <c r="BK22612" s="98" t="s">
        <v>70</v>
      </c>
    </row>
    <row r="22613" spans="17:63" ht="29.25" customHeight="1" x14ac:dyDescent="0.2">
      <c r="Q22613" s="92" t="s">
        <v>50</v>
      </c>
      <c r="BF22613" s="101" t="s">
        <v>58</v>
      </c>
      <c r="BK22613" s="98" t="s">
        <v>70</v>
      </c>
    </row>
    <row r="22614" spans="17:63" ht="29.25" customHeight="1" x14ac:dyDescent="0.2">
      <c r="Q22614" s="92" t="s">
        <v>50</v>
      </c>
      <c r="BF22614" s="101" t="s">
        <v>58</v>
      </c>
      <c r="BK22614" s="98" t="s">
        <v>70</v>
      </c>
    </row>
    <row r="22615" spans="17:63" ht="29.25" customHeight="1" x14ac:dyDescent="0.2">
      <c r="Q22615" s="92" t="s">
        <v>50</v>
      </c>
      <c r="BF22615" s="101" t="s">
        <v>58</v>
      </c>
      <c r="BK22615" s="98" t="s">
        <v>70</v>
      </c>
    </row>
    <row r="22616" spans="17:63" ht="29.25" customHeight="1" x14ac:dyDescent="0.2">
      <c r="Q22616" s="92" t="s">
        <v>50</v>
      </c>
      <c r="BF22616" s="101" t="s">
        <v>58</v>
      </c>
      <c r="BK22616" s="98" t="s">
        <v>70</v>
      </c>
    </row>
    <row r="22617" spans="17:63" ht="29.25" customHeight="1" x14ac:dyDescent="0.2">
      <c r="Q22617" s="92" t="s">
        <v>50</v>
      </c>
      <c r="BF22617" s="101" t="s">
        <v>58</v>
      </c>
      <c r="BK22617" s="98" t="s">
        <v>70</v>
      </c>
    </row>
    <row r="22618" spans="17:63" ht="29.25" customHeight="1" x14ac:dyDescent="0.2">
      <c r="Q22618" s="92" t="s">
        <v>50</v>
      </c>
      <c r="BF22618" s="101" t="s">
        <v>58</v>
      </c>
      <c r="BK22618" s="98" t="s">
        <v>70</v>
      </c>
    </row>
    <row r="22619" spans="17:63" ht="29.25" customHeight="1" x14ac:dyDescent="0.2">
      <c r="Q22619" s="92" t="s">
        <v>50</v>
      </c>
      <c r="BF22619" s="101" t="s">
        <v>58</v>
      </c>
      <c r="BK22619" s="98" t="s">
        <v>70</v>
      </c>
    </row>
    <row r="22620" spans="17:63" ht="29.25" customHeight="1" x14ac:dyDescent="0.2">
      <c r="Q22620" s="92" t="s">
        <v>50</v>
      </c>
      <c r="BF22620" s="101" t="s">
        <v>58</v>
      </c>
      <c r="BK22620" s="98" t="s">
        <v>70</v>
      </c>
    </row>
    <row r="22621" spans="17:63" ht="29.25" customHeight="1" x14ac:dyDescent="0.2">
      <c r="Q22621" s="92" t="s">
        <v>50</v>
      </c>
      <c r="BF22621" s="101" t="s">
        <v>58</v>
      </c>
      <c r="BK22621" s="98" t="s">
        <v>70</v>
      </c>
    </row>
    <row r="22622" spans="17:63" ht="29.25" customHeight="1" x14ac:dyDescent="0.2">
      <c r="Q22622" s="92" t="s">
        <v>50</v>
      </c>
      <c r="BF22622" s="101" t="s">
        <v>58</v>
      </c>
      <c r="BK22622" s="98" t="s">
        <v>70</v>
      </c>
    </row>
    <row r="22623" spans="17:63" ht="29.25" customHeight="1" x14ac:dyDescent="0.2">
      <c r="Q22623" s="92" t="s">
        <v>50</v>
      </c>
      <c r="BF22623" s="101" t="s">
        <v>58</v>
      </c>
      <c r="BK22623" s="98" t="s">
        <v>70</v>
      </c>
    </row>
    <row r="22624" spans="17:63" ht="29.25" customHeight="1" x14ac:dyDescent="0.2">
      <c r="Q22624" s="92" t="s">
        <v>50</v>
      </c>
      <c r="BF22624" s="101" t="s">
        <v>58</v>
      </c>
      <c r="BK22624" s="98" t="s">
        <v>70</v>
      </c>
    </row>
    <row r="22625" spans="17:63" ht="29.25" customHeight="1" x14ac:dyDescent="0.2">
      <c r="Q22625" s="92" t="s">
        <v>50</v>
      </c>
      <c r="BF22625" s="101" t="s">
        <v>58</v>
      </c>
      <c r="BK22625" s="98" t="s">
        <v>70</v>
      </c>
    </row>
    <row r="22626" spans="17:63" ht="29.25" customHeight="1" x14ac:dyDescent="0.2">
      <c r="Q22626" s="92" t="s">
        <v>50</v>
      </c>
      <c r="BF22626" s="101" t="s">
        <v>58</v>
      </c>
      <c r="BK22626" s="98" t="s">
        <v>70</v>
      </c>
    </row>
    <row r="22627" spans="17:63" ht="29.25" customHeight="1" x14ac:dyDescent="0.2">
      <c r="Q22627" s="92" t="s">
        <v>50</v>
      </c>
      <c r="BF22627" s="101" t="s">
        <v>58</v>
      </c>
      <c r="BK22627" s="98" t="s">
        <v>70</v>
      </c>
    </row>
    <row r="22628" spans="17:63" ht="29.25" customHeight="1" x14ac:dyDescent="0.2">
      <c r="Q22628" s="92" t="s">
        <v>50</v>
      </c>
      <c r="BF22628" s="101" t="s">
        <v>58</v>
      </c>
      <c r="BK22628" s="98" t="s">
        <v>70</v>
      </c>
    </row>
    <row r="22629" spans="17:63" ht="29.25" customHeight="1" x14ac:dyDescent="0.2">
      <c r="Q22629" s="92" t="s">
        <v>50</v>
      </c>
      <c r="BF22629" s="101" t="s">
        <v>58</v>
      </c>
      <c r="BK22629" s="98" t="s">
        <v>70</v>
      </c>
    </row>
    <row r="22630" spans="17:63" ht="29.25" customHeight="1" x14ac:dyDescent="0.2">
      <c r="Q22630" s="92" t="s">
        <v>50</v>
      </c>
      <c r="BF22630" s="101" t="s">
        <v>58</v>
      </c>
      <c r="BK22630" s="98" t="s">
        <v>70</v>
      </c>
    </row>
    <row r="22631" spans="17:63" ht="29.25" customHeight="1" x14ac:dyDescent="0.2">
      <c r="Q22631" s="92" t="s">
        <v>50</v>
      </c>
      <c r="BF22631" s="101" t="s">
        <v>58</v>
      </c>
      <c r="BK22631" s="98" t="s">
        <v>70</v>
      </c>
    </row>
    <row r="22632" spans="17:63" ht="29.25" customHeight="1" x14ac:dyDescent="0.2">
      <c r="Q22632" s="92" t="s">
        <v>50</v>
      </c>
      <c r="BF22632" s="101" t="s">
        <v>58</v>
      </c>
      <c r="BK22632" s="98" t="s">
        <v>70</v>
      </c>
    </row>
    <row r="22633" spans="17:63" ht="29.25" customHeight="1" x14ac:dyDescent="0.2">
      <c r="Q22633" s="92" t="s">
        <v>50</v>
      </c>
      <c r="BF22633" s="101" t="s">
        <v>58</v>
      </c>
      <c r="BK22633" s="98" t="s">
        <v>70</v>
      </c>
    </row>
    <row r="22634" spans="17:63" ht="29.25" customHeight="1" x14ac:dyDescent="0.2">
      <c r="Q22634" s="92" t="s">
        <v>50</v>
      </c>
      <c r="BF22634" s="101" t="s">
        <v>58</v>
      </c>
      <c r="BK22634" s="98" t="s">
        <v>70</v>
      </c>
    </row>
    <row r="22635" spans="17:63" ht="29.25" customHeight="1" x14ac:dyDescent="0.2">
      <c r="Q22635" s="92" t="s">
        <v>50</v>
      </c>
      <c r="BF22635" s="101" t="s">
        <v>58</v>
      </c>
      <c r="BK22635" s="98" t="s">
        <v>70</v>
      </c>
    </row>
    <row r="22636" spans="17:63" ht="29.25" customHeight="1" x14ac:dyDescent="0.2">
      <c r="Q22636" s="92" t="s">
        <v>50</v>
      </c>
      <c r="BF22636" s="101" t="s">
        <v>58</v>
      </c>
      <c r="BK22636" s="98" t="s">
        <v>70</v>
      </c>
    </row>
    <row r="22637" spans="17:63" ht="29.25" customHeight="1" x14ac:dyDescent="0.2">
      <c r="Q22637" s="92" t="s">
        <v>50</v>
      </c>
      <c r="BF22637" s="101" t="s">
        <v>58</v>
      </c>
      <c r="BK22637" s="98" t="s">
        <v>70</v>
      </c>
    </row>
    <row r="22638" spans="17:63" ht="29.25" customHeight="1" x14ac:dyDescent="0.2">
      <c r="Q22638" s="92" t="s">
        <v>50</v>
      </c>
      <c r="BF22638" s="101" t="s">
        <v>58</v>
      </c>
      <c r="BK22638" s="98" t="s">
        <v>70</v>
      </c>
    </row>
    <row r="22639" spans="17:63" ht="29.25" customHeight="1" x14ac:dyDescent="0.2">
      <c r="Q22639" s="92" t="s">
        <v>50</v>
      </c>
      <c r="BF22639" s="101" t="s">
        <v>58</v>
      </c>
      <c r="BK22639" s="98" t="s">
        <v>70</v>
      </c>
    </row>
    <row r="22640" spans="17:63" ht="29.25" customHeight="1" x14ac:dyDescent="0.2">
      <c r="Q22640" s="92" t="s">
        <v>50</v>
      </c>
      <c r="BF22640" s="101" t="s">
        <v>58</v>
      </c>
      <c r="BK22640" s="98" t="s">
        <v>70</v>
      </c>
    </row>
    <row r="22641" spans="17:63" ht="29.25" customHeight="1" x14ac:dyDescent="0.2">
      <c r="Q22641" s="92" t="s">
        <v>50</v>
      </c>
      <c r="BF22641" s="101" t="s">
        <v>58</v>
      </c>
      <c r="BK22641" s="98" t="s">
        <v>70</v>
      </c>
    </row>
    <row r="22642" spans="17:63" ht="29.25" customHeight="1" x14ac:dyDescent="0.2">
      <c r="Q22642" s="92" t="s">
        <v>50</v>
      </c>
      <c r="BF22642" s="101" t="s">
        <v>58</v>
      </c>
      <c r="BK22642" s="98" t="s">
        <v>70</v>
      </c>
    </row>
    <row r="22643" spans="17:63" ht="29.25" customHeight="1" x14ac:dyDescent="0.2">
      <c r="Q22643" s="92" t="s">
        <v>50</v>
      </c>
      <c r="BF22643" s="101" t="s">
        <v>58</v>
      </c>
      <c r="BK22643" s="98" t="s">
        <v>70</v>
      </c>
    </row>
    <row r="22644" spans="17:63" ht="29.25" customHeight="1" x14ac:dyDescent="0.2">
      <c r="Q22644" s="92" t="s">
        <v>50</v>
      </c>
      <c r="BF22644" s="101" t="s">
        <v>58</v>
      </c>
      <c r="BK22644" s="98" t="s">
        <v>70</v>
      </c>
    </row>
    <row r="22645" spans="17:63" ht="29.25" customHeight="1" x14ac:dyDescent="0.2">
      <c r="Q22645" s="92" t="s">
        <v>50</v>
      </c>
      <c r="BF22645" s="101" t="s">
        <v>58</v>
      </c>
      <c r="BK22645" s="98" t="s">
        <v>70</v>
      </c>
    </row>
    <row r="22646" spans="17:63" ht="29.25" customHeight="1" x14ac:dyDescent="0.2">
      <c r="Q22646" s="92" t="s">
        <v>50</v>
      </c>
      <c r="BF22646" s="101" t="s">
        <v>58</v>
      </c>
      <c r="BK22646" s="98" t="s">
        <v>70</v>
      </c>
    </row>
    <row r="22647" spans="17:63" ht="29.25" customHeight="1" x14ac:dyDescent="0.2">
      <c r="Q22647" s="92" t="s">
        <v>50</v>
      </c>
      <c r="BF22647" s="101" t="s">
        <v>58</v>
      </c>
      <c r="BK22647" s="98" t="s">
        <v>70</v>
      </c>
    </row>
    <row r="22648" spans="17:63" ht="29.25" customHeight="1" x14ac:dyDescent="0.2">
      <c r="Q22648" s="92" t="s">
        <v>50</v>
      </c>
      <c r="BF22648" s="101" t="s">
        <v>58</v>
      </c>
      <c r="BK22648" s="98" t="s">
        <v>70</v>
      </c>
    </row>
    <row r="22649" spans="17:63" ht="29.25" customHeight="1" x14ac:dyDescent="0.2">
      <c r="Q22649" s="92" t="s">
        <v>50</v>
      </c>
      <c r="BF22649" s="101" t="s">
        <v>58</v>
      </c>
      <c r="BK22649" s="98" t="s">
        <v>70</v>
      </c>
    </row>
    <row r="22650" spans="17:63" ht="29.25" customHeight="1" x14ac:dyDescent="0.2">
      <c r="Q22650" s="92" t="s">
        <v>50</v>
      </c>
      <c r="BF22650" s="101" t="s">
        <v>58</v>
      </c>
      <c r="BK22650" s="98" t="s">
        <v>70</v>
      </c>
    </row>
    <row r="22651" spans="17:63" ht="29.25" customHeight="1" x14ac:dyDescent="0.2">
      <c r="Q22651" s="92" t="s">
        <v>50</v>
      </c>
      <c r="BF22651" s="101" t="s">
        <v>58</v>
      </c>
      <c r="BK22651" s="98" t="s">
        <v>70</v>
      </c>
    </row>
    <row r="22652" spans="17:63" ht="29.25" customHeight="1" x14ac:dyDescent="0.2">
      <c r="Q22652" s="92" t="s">
        <v>50</v>
      </c>
      <c r="BF22652" s="101" t="s">
        <v>58</v>
      </c>
      <c r="BK22652" s="98" t="s">
        <v>70</v>
      </c>
    </row>
    <row r="22653" spans="17:63" ht="29.25" customHeight="1" x14ac:dyDescent="0.2">
      <c r="Q22653" s="92" t="s">
        <v>50</v>
      </c>
      <c r="BF22653" s="101" t="s">
        <v>58</v>
      </c>
      <c r="BK22653" s="98" t="s">
        <v>70</v>
      </c>
    </row>
    <row r="22654" spans="17:63" ht="29.25" customHeight="1" x14ac:dyDescent="0.2">
      <c r="Q22654" s="92" t="s">
        <v>50</v>
      </c>
      <c r="BF22654" s="101" t="s">
        <v>58</v>
      </c>
      <c r="BK22654" s="98" t="s">
        <v>70</v>
      </c>
    </row>
    <row r="22655" spans="17:63" ht="29.25" customHeight="1" x14ac:dyDescent="0.2">
      <c r="Q22655" s="92" t="s">
        <v>50</v>
      </c>
      <c r="BF22655" s="101" t="s">
        <v>58</v>
      </c>
      <c r="BK22655" s="98" t="s">
        <v>70</v>
      </c>
    </row>
    <row r="22656" spans="17:63" ht="29.25" customHeight="1" x14ac:dyDescent="0.2">
      <c r="Q22656" s="92" t="s">
        <v>50</v>
      </c>
      <c r="BF22656" s="101" t="s">
        <v>58</v>
      </c>
      <c r="BK22656" s="98" t="s">
        <v>70</v>
      </c>
    </row>
    <row r="22657" spans="17:63" ht="29.25" customHeight="1" x14ac:dyDescent="0.2">
      <c r="Q22657" s="92" t="s">
        <v>50</v>
      </c>
      <c r="BF22657" s="101" t="s">
        <v>58</v>
      </c>
      <c r="BK22657" s="98" t="s">
        <v>70</v>
      </c>
    </row>
    <row r="22658" spans="17:63" ht="29.25" customHeight="1" x14ac:dyDescent="0.2">
      <c r="Q22658" s="92" t="s">
        <v>50</v>
      </c>
      <c r="BF22658" s="101" t="s">
        <v>58</v>
      </c>
      <c r="BK22658" s="98" t="s">
        <v>70</v>
      </c>
    </row>
    <row r="22659" spans="17:63" ht="29.25" customHeight="1" x14ac:dyDescent="0.2">
      <c r="Q22659" s="92" t="s">
        <v>50</v>
      </c>
      <c r="BF22659" s="101" t="s">
        <v>58</v>
      </c>
      <c r="BK22659" s="98" t="s">
        <v>70</v>
      </c>
    </row>
    <row r="22660" spans="17:63" ht="29.25" customHeight="1" x14ac:dyDescent="0.2">
      <c r="Q22660" s="92" t="s">
        <v>50</v>
      </c>
      <c r="BF22660" s="101" t="s">
        <v>58</v>
      </c>
      <c r="BK22660" s="98" t="s">
        <v>70</v>
      </c>
    </row>
    <row r="22661" spans="17:63" ht="29.25" customHeight="1" x14ac:dyDescent="0.2">
      <c r="Q22661" s="92" t="s">
        <v>50</v>
      </c>
      <c r="BF22661" s="101" t="s">
        <v>58</v>
      </c>
      <c r="BK22661" s="98" t="s">
        <v>70</v>
      </c>
    </row>
    <row r="22662" spans="17:63" ht="29.25" customHeight="1" x14ac:dyDescent="0.2">
      <c r="Q22662" s="92" t="s">
        <v>50</v>
      </c>
      <c r="BF22662" s="101" t="s">
        <v>58</v>
      </c>
      <c r="BK22662" s="98" t="s">
        <v>70</v>
      </c>
    </row>
    <row r="22663" spans="17:63" ht="29.25" customHeight="1" x14ac:dyDescent="0.2">
      <c r="Q22663" s="92" t="s">
        <v>50</v>
      </c>
      <c r="BF22663" s="101" t="s">
        <v>58</v>
      </c>
      <c r="BK22663" s="98" t="s">
        <v>70</v>
      </c>
    </row>
    <row r="22664" spans="17:63" ht="29.25" customHeight="1" x14ac:dyDescent="0.2">
      <c r="Q22664" s="92" t="s">
        <v>50</v>
      </c>
      <c r="BF22664" s="101" t="s">
        <v>58</v>
      </c>
      <c r="BK22664" s="98" t="s">
        <v>70</v>
      </c>
    </row>
    <row r="22665" spans="17:63" ht="29.25" customHeight="1" x14ac:dyDescent="0.2">
      <c r="Q22665" s="92" t="s">
        <v>50</v>
      </c>
      <c r="BF22665" s="101" t="s">
        <v>58</v>
      </c>
      <c r="BK22665" s="98" t="s">
        <v>70</v>
      </c>
    </row>
    <row r="22666" spans="17:63" ht="29.25" customHeight="1" x14ac:dyDescent="0.2">
      <c r="Q22666" s="92" t="s">
        <v>50</v>
      </c>
      <c r="BF22666" s="101" t="s">
        <v>58</v>
      </c>
      <c r="BK22666" s="98" t="s">
        <v>70</v>
      </c>
    </row>
    <row r="22667" spans="17:63" ht="29.25" customHeight="1" x14ac:dyDescent="0.2">
      <c r="Q22667" s="92" t="s">
        <v>50</v>
      </c>
      <c r="BF22667" s="101" t="s">
        <v>58</v>
      </c>
      <c r="BK22667" s="98" t="s">
        <v>70</v>
      </c>
    </row>
    <row r="22668" spans="17:63" ht="29.25" customHeight="1" x14ac:dyDescent="0.2">
      <c r="Q22668" s="92" t="s">
        <v>50</v>
      </c>
      <c r="BF22668" s="101" t="s">
        <v>58</v>
      </c>
      <c r="BK22668" s="98" t="s">
        <v>70</v>
      </c>
    </row>
    <row r="22669" spans="17:63" ht="29.25" customHeight="1" x14ac:dyDescent="0.2">
      <c r="Q22669" s="92" t="s">
        <v>50</v>
      </c>
      <c r="BF22669" s="101" t="s">
        <v>58</v>
      </c>
      <c r="BK22669" s="98" t="s">
        <v>70</v>
      </c>
    </row>
    <row r="22670" spans="17:63" ht="29.25" customHeight="1" x14ac:dyDescent="0.2">
      <c r="Q22670" s="92" t="s">
        <v>50</v>
      </c>
      <c r="BF22670" s="101" t="s">
        <v>58</v>
      </c>
      <c r="BK22670" s="98" t="s">
        <v>70</v>
      </c>
    </row>
    <row r="22671" spans="17:63" ht="29.25" customHeight="1" x14ac:dyDescent="0.2">
      <c r="Q22671" s="92" t="s">
        <v>50</v>
      </c>
      <c r="BF22671" s="101" t="s">
        <v>58</v>
      </c>
      <c r="BK22671" s="98" t="s">
        <v>70</v>
      </c>
    </row>
    <row r="22672" spans="17:63" ht="29.25" customHeight="1" x14ac:dyDescent="0.2">
      <c r="Q22672" s="92" t="s">
        <v>50</v>
      </c>
      <c r="BF22672" s="101" t="s">
        <v>58</v>
      </c>
      <c r="BK22672" s="98" t="s">
        <v>70</v>
      </c>
    </row>
    <row r="22673" spans="17:63" ht="29.25" customHeight="1" x14ac:dyDescent="0.2">
      <c r="Q22673" s="92" t="s">
        <v>50</v>
      </c>
      <c r="BF22673" s="101" t="s">
        <v>58</v>
      </c>
      <c r="BK22673" s="98" t="s">
        <v>70</v>
      </c>
    </row>
    <row r="22674" spans="17:63" ht="29.25" customHeight="1" x14ac:dyDescent="0.2">
      <c r="Q22674" s="92" t="s">
        <v>50</v>
      </c>
      <c r="BF22674" s="101" t="s">
        <v>58</v>
      </c>
      <c r="BK22674" s="98" t="s">
        <v>70</v>
      </c>
    </row>
    <row r="22675" spans="17:63" ht="29.25" customHeight="1" x14ac:dyDescent="0.2">
      <c r="Q22675" s="92" t="s">
        <v>50</v>
      </c>
      <c r="BF22675" s="101" t="s">
        <v>58</v>
      </c>
      <c r="BK22675" s="98" t="s">
        <v>70</v>
      </c>
    </row>
    <row r="22676" spans="17:63" ht="29.25" customHeight="1" x14ac:dyDescent="0.2">
      <c r="Q22676" s="92" t="s">
        <v>50</v>
      </c>
      <c r="BF22676" s="101" t="s">
        <v>58</v>
      </c>
      <c r="BK22676" s="98" t="s">
        <v>70</v>
      </c>
    </row>
    <row r="22677" spans="17:63" ht="29.25" customHeight="1" x14ac:dyDescent="0.2">
      <c r="Q22677" s="92" t="s">
        <v>50</v>
      </c>
      <c r="BF22677" s="101" t="s">
        <v>58</v>
      </c>
      <c r="BK22677" s="98" t="s">
        <v>70</v>
      </c>
    </row>
    <row r="22678" spans="17:63" ht="29.25" customHeight="1" x14ac:dyDescent="0.2">
      <c r="Q22678" s="92" t="s">
        <v>50</v>
      </c>
      <c r="BF22678" s="101" t="s">
        <v>58</v>
      </c>
      <c r="BK22678" s="98" t="s">
        <v>70</v>
      </c>
    </row>
    <row r="22679" spans="17:63" ht="29.25" customHeight="1" x14ac:dyDescent="0.2">
      <c r="Q22679" s="92" t="s">
        <v>50</v>
      </c>
      <c r="BF22679" s="101" t="s">
        <v>58</v>
      </c>
      <c r="BK22679" s="98" t="s">
        <v>70</v>
      </c>
    </row>
    <row r="22680" spans="17:63" ht="29.25" customHeight="1" x14ac:dyDescent="0.2">
      <c r="Q22680" s="92" t="s">
        <v>50</v>
      </c>
      <c r="BF22680" s="101" t="s">
        <v>58</v>
      </c>
      <c r="BK22680" s="98" t="s">
        <v>70</v>
      </c>
    </row>
    <row r="22681" spans="17:63" ht="29.25" customHeight="1" x14ac:dyDescent="0.2">
      <c r="Q22681" s="92" t="s">
        <v>50</v>
      </c>
      <c r="BF22681" s="101" t="s">
        <v>58</v>
      </c>
      <c r="BK22681" s="98" t="s">
        <v>70</v>
      </c>
    </row>
    <row r="22682" spans="17:63" ht="29.25" customHeight="1" x14ac:dyDescent="0.2">
      <c r="Q22682" s="92" t="s">
        <v>50</v>
      </c>
      <c r="BF22682" s="101" t="s">
        <v>58</v>
      </c>
      <c r="BK22682" s="98" t="s">
        <v>70</v>
      </c>
    </row>
    <row r="22683" spans="17:63" ht="29.25" customHeight="1" x14ac:dyDescent="0.2">
      <c r="Q22683" s="92" t="s">
        <v>50</v>
      </c>
      <c r="BF22683" s="101" t="s">
        <v>58</v>
      </c>
      <c r="BK22683" s="98" t="s">
        <v>70</v>
      </c>
    </row>
    <row r="22684" spans="17:63" ht="29.25" customHeight="1" x14ac:dyDescent="0.2">
      <c r="Q22684" s="92" t="s">
        <v>50</v>
      </c>
      <c r="BF22684" s="101" t="s">
        <v>58</v>
      </c>
      <c r="BK22684" s="98" t="s">
        <v>70</v>
      </c>
    </row>
    <row r="22685" spans="17:63" ht="29.25" customHeight="1" x14ac:dyDescent="0.2">
      <c r="Q22685" s="92" t="s">
        <v>50</v>
      </c>
      <c r="BF22685" s="101" t="s">
        <v>58</v>
      </c>
      <c r="BK22685" s="98" t="s">
        <v>70</v>
      </c>
    </row>
    <row r="22686" spans="17:63" ht="29.25" customHeight="1" x14ac:dyDescent="0.2">
      <c r="Q22686" s="92" t="s">
        <v>50</v>
      </c>
      <c r="BF22686" s="101" t="s">
        <v>58</v>
      </c>
      <c r="BK22686" s="98" t="s">
        <v>70</v>
      </c>
    </row>
    <row r="22687" spans="17:63" ht="29.25" customHeight="1" x14ac:dyDescent="0.2">
      <c r="Q22687" s="92" t="s">
        <v>50</v>
      </c>
      <c r="BF22687" s="101" t="s">
        <v>58</v>
      </c>
      <c r="BK22687" s="98" t="s">
        <v>70</v>
      </c>
    </row>
    <row r="22688" spans="17:63" ht="29.25" customHeight="1" x14ac:dyDescent="0.2">
      <c r="Q22688" s="92" t="s">
        <v>50</v>
      </c>
      <c r="BF22688" s="101" t="s">
        <v>58</v>
      </c>
      <c r="BK22688" s="98" t="s">
        <v>70</v>
      </c>
    </row>
    <row r="22689" spans="17:63" ht="29.25" customHeight="1" x14ac:dyDescent="0.2">
      <c r="Q22689" s="92" t="s">
        <v>50</v>
      </c>
      <c r="BF22689" s="101" t="s">
        <v>58</v>
      </c>
      <c r="BK22689" s="98" t="s">
        <v>70</v>
      </c>
    </row>
    <row r="22690" spans="17:63" ht="29.25" customHeight="1" x14ac:dyDescent="0.2">
      <c r="Q22690" s="92" t="s">
        <v>50</v>
      </c>
      <c r="BF22690" s="101" t="s">
        <v>58</v>
      </c>
      <c r="BK22690" s="98" t="s">
        <v>70</v>
      </c>
    </row>
    <row r="22691" spans="17:63" ht="29.25" customHeight="1" x14ac:dyDescent="0.2">
      <c r="Q22691" s="92" t="s">
        <v>50</v>
      </c>
      <c r="BF22691" s="101" t="s">
        <v>58</v>
      </c>
      <c r="BK22691" s="98" t="s">
        <v>70</v>
      </c>
    </row>
    <row r="22692" spans="17:63" ht="29.25" customHeight="1" x14ac:dyDescent="0.2">
      <c r="Q22692" s="92" t="s">
        <v>50</v>
      </c>
      <c r="BF22692" s="101" t="s">
        <v>58</v>
      </c>
      <c r="BK22692" s="98" t="s">
        <v>70</v>
      </c>
    </row>
    <row r="22693" spans="17:63" ht="29.25" customHeight="1" x14ac:dyDescent="0.2">
      <c r="Q22693" s="92" t="s">
        <v>50</v>
      </c>
      <c r="BF22693" s="101" t="s">
        <v>58</v>
      </c>
      <c r="BK22693" s="98" t="s">
        <v>70</v>
      </c>
    </row>
    <row r="22694" spans="17:63" ht="29.25" customHeight="1" x14ac:dyDescent="0.2">
      <c r="Q22694" s="92" t="s">
        <v>50</v>
      </c>
      <c r="BF22694" s="101" t="s">
        <v>58</v>
      </c>
      <c r="BK22694" s="98" t="s">
        <v>70</v>
      </c>
    </row>
    <row r="22695" spans="17:63" ht="29.25" customHeight="1" x14ac:dyDescent="0.2">
      <c r="Q22695" s="92" t="s">
        <v>50</v>
      </c>
      <c r="BF22695" s="101" t="s">
        <v>58</v>
      </c>
      <c r="BK22695" s="98" t="s">
        <v>70</v>
      </c>
    </row>
    <row r="22696" spans="17:63" ht="29.25" customHeight="1" x14ac:dyDescent="0.2">
      <c r="Q22696" s="92" t="s">
        <v>50</v>
      </c>
      <c r="BF22696" s="101" t="s">
        <v>58</v>
      </c>
      <c r="BK22696" s="98" t="s">
        <v>70</v>
      </c>
    </row>
    <row r="22697" spans="17:63" ht="29.25" customHeight="1" x14ac:dyDescent="0.2">
      <c r="Q22697" s="92" t="s">
        <v>50</v>
      </c>
      <c r="BF22697" s="101" t="s">
        <v>58</v>
      </c>
      <c r="BK22697" s="98" t="s">
        <v>70</v>
      </c>
    </row>
    <row r="22698" spans="17:63" ht="29.25" customHeight="1" x14ac:dyDescent="0.2">
      <c r="Q22698" s="92" t="s">
        <v>50</v>
      </c>
      <c r="BF22698" s="101" t="s">
        <v>58</v>
      </c>
      <c r="BK22698" s="98" t="s">
        <v>70</v>
      </c>
    </row>
    <row r="22699" spans="17:63" ht="29.25" customHeight="1" x14ac:dyDescent="0.2">
      <c r="Q22699" s="92" t="s">
        <v>50</v>
      </c>
      <c r="BF22699" s="101" t="s">
        <v>58</v>
      </c>
      <c r="BK22699" s="98" t="s">
        <v>70</v>
      </c>
    </row>
    <row r="22700" spans="17:63" ht="29.25" customHeight="1" x14ac:dyDescent="0.2">
      <c r="Q22700" s="92" t="s">
        <v>50</v>
      </c>
      <c r="BF22700" s="101" t="s">
        <v>58</v>
      </c>
      <c r="BK22700" s="98" t="s">
        <v>70</v>
      </c>
    </row>
    <row r="22701" spans="17:63" ht="29.25" customHeight="1" x14ac:dyDescent="0.2">
      <c r="Q22701" s="92" t="s">
        <v>50</v>
      </c>
      <c r="BF22701" s="101" t="s">
        <v>58</v>
      </c>
      <c r="BK22701" s="98" t="s">
        <v>70</v>
      </c>
    </row>
    <row r="22702" spans="17:63" ht="29.25" customHeight="1" x14ac:dyDescent="0.2">
      <c r="Q22702" s="92" t="s">
        <v>50</v>
      </c>
      <c r="BF22702" s="101" t="s">
        <v>58</v>
      </c>
      <c r="BK22702" s="98" t="s">
        <v>70</v>
      </c>
    </row>
    <row r="22703" spans="17:63" ht="29.25" customHeight="1" x14ac:dyDescent="0.2">
      <c r="Q22703" s="92" t="s">
        <v>50</v>
      </c>
      <c r="BF22703" s="101" t="s">
        <v>58</v>
      </c>
      <c r="BK22703" s="98" t="s">
        <v>70</v>
      </c>
    </row>
    <row r="22704" spans="17:63" ht="29.25" customHeight="1" x14ac:dyDescent="0.2">
      <c r="Q22704" s="92" t="s">
        <v>50</v>
      </c>
      <c r="BF22704" s="101" t="s">
        <v>58</v>
      </c>
      <c r="BK22704" s="98" t="s">
        <v>70</v>
      </c>
    </row>
    <row r="22705" spans="17:63" ht="29.25" customHeight="1" x14ac:dyDescent="0.2">
      <c r="Q22705" s="92" t="s">
        <v>50</v>
      </c>
      <c r="BF22705" s="101" t="s">
        <v>58</v>
      </c>
      <c r="BK22705" s="98" t="s">
        <v>70</v>
      </c>
    </row>
    <row r="22706" spans="17:63" ht="29.25" customHeight="1" x14ac:dyDescent="0.2">
      <c r="Q22706" s="92" t="s">
        <v>50</v>
      </c>
      <c r="BF22706" s="101" t="s">
        <v>58</v>
      </c>
      <c r="BK22706" s="98" t="s">
        <v>70</v>
      </c>
    </row>
    <row r="22707" spans="17:63" ht="29.25" customHeight="1" x14ac:dyDescent="0.2">
      <c r="Q22707" s="92" t="s">
        <v>50</v>
      </c>
      <c r="BF22707" s="101" t="s">
        <v>58</v>
      </c>
      <c r="BK22707" s="98" t="s">
        <v>70</v>
      </c>
    </row>
    <row r="22708" spans="17:63" ht="29.25" customHeight="1" x14ac:dyDescent="0.2">
      <c r="Q22708" s="92" t="s">
        <v>50</v>
      </c>
      <c r="BF22708" s="101" t="s">
        <v>58</v>
      </c>
      <c r="BK22708" s="98" t="s">
        <v>70</v>
      </c>
    </row>
    <row r="22709" spans="17:63" ht="29.25" customHeight="1" x14ac:dyDescent="0.2">
      <c r="Q22709" s="92" t="s">
        <v>50</v>
      </c>
      <c r="BF22709" s="101" t="s">
        <v>58</v>
      </c>
      <c r="BK22709" s="98" t="s">
        <v>70</v>
      </c>
    </row>
    <row r="22710" spans="17:63" ht="29.25" customHeight="1" x14ac:dyDescent="0.2">
      <c r="Q22710" s="92" t="s">
        <v>50</v>
      </c>
      <c r="BF22710" s="101" t="s">
        <v>58</v>
      </c>
      <c r="BK22710" s="98" t="s">
        <v>70</v>
      </c>
    </row>
    <row r="22711" spans="17:63" ht="29.25" customHeight="1" x14ac:dyDescent="0.2">
      <c r="Q22711" s="92" t="s">
        <v>50</v>
      </c>
      <c r="BF22711" s="101" t="s">
        <v>58</v>
      </c>
      <c r="BK22711" s="98" t="s">
        <v>70</v>
      </c>
    </row>
    <row r="22712" spans="17:63" ht="29.25" customHeight="1" x14ac:dyDescent="0.2">
      <c r="Q22712" s="92" t="s">
        <v>50</v>
      </c>
      <c r="BF22712" s="101" t="s">
        <v>58</v>
      </c>
      <c r="BK22712" s="98" t="s">
        <v>70</v>
      </c>
    </row>
    <row r="22713" spans="17:63" ht="29.25" customHeight="1" x14ac:dyDescent="0.2">
      <c r="Q22713" s="92" t="s">
        <v>50</v>
      </c>
      <c r="BF22713" s="101" t="s">
        <v>58</v>
      </c>
      <c r="BK22713" s="98" t="s">
        <v>70</v>
      </c>
    </row>
    <row r="22714" spans="17:63" ht="29.25" customHeight="1" x14ac:dyDescent="0.2">
      <c r="Q22714" s="92" t="s">
        <v>50</v>
      </c>
      <c r="BF22714" s="101" t="s">
        <v>58</v>
      </c>
      <c r="BK22714" s="98" t="s">
        <v>70</v>
      </c>
    </row>
    <row r="22715" spans="17:63" ht="29.25" customHeight="1" x14ac:dyDescent="0.2">
      <c r="Q22715" s="92" t="s">
        <v>50</v>
      </c>
      <c r="BF22715" s="101" t="s">
        <v>58</v>
      </c>
      <c r="BK22715" s="98" t="s">
        <v>70</v>
      </c>
    </row>
    <row r="22716" spans="17:63" ht="29.25" customHeight="1" x14ac:dyDescent="0.2">
      <c r="Q22716" s="92" t="s">
        <v>50</v>
      </c>
      <c r="BF22716" s="101" t="s">
        <v>58</v>
      </c>
      <c r="BK22716" s="98" t="s">
        <v>70</v>
      </c>
    </row>
    <row r="22717" spans="17:63" ht="29.25" customHeight="1" x14ac:dyDescent="0.2">
      <c r="Q22717" s="92" t="s">
        <v>50</v>
      </c>
      <c r="BF22717" s="101" t="s">
        <v>58</v>
      </c>
      <c r="BK22717" s="98" t="s">
        <v>70</v>
      </c>
    </row>
    <row r="22718" spans="17:63" ht="29.25" customHeight="1" x14ac:dyDescent="0.2">
      <c r="Q22718" s="92" t="s">
        <v>50</v>
      </c>
      <c r="BF22718" s="101" t="s">
        <v>58</v>
      </c>
      <c r="BK22718" s="98" t="s">
        <v>70</v>
      </c>
    </row>
    <row r="22719" spans="17:63" ht="29.25" customHeight="1" x14ac:dyDescent="0.2">
      <c r="Q22719" s="92" t="s">
        <v>50</v>
      </c>
      <c r="BF22719" s="101" t="s">
        <v>58</v>
      </c>
      <c r="BK22719" s="98" t="s">
        <v>70</v>
      </c>
    </row>
    <row r="22720" spans="17:63" ht="29.25" customHeight="1" x14ac:dyDescent="0.2">
      <c r="Q22720" s="92" t="s">
        <v>50</v>
      </c>
      <c r="BF22720" s="101" t="s">
        <v>58</v>
      </c>
      <c r="BK22720" s="98" t="s">
        <v>70</v>
      </c>
    </row>
    <row r="22721" spans="17:63" ht="29.25" customHeight="1" x14ac:dyDescent="0.2">
      <c r="Q22721" s="92" t="s">
        <v>50</v>
      </c>
      <c r="BF22721" s="101" t="s">
        <v>58</v>
      </c>
      <c r="BK22721" s="98" t="s">
        <v>70</v>
      </c>
    </row>
    <row r="22722" spans="17:63" ht="29.25" customHeight="1" x14ac:dyDescent="0.2">
      <c r="Q22722" s="92" t="s">
        <v>50</v>
      </c>
      <c r="BF22722" s="101" t="s">
        <v>58</v>
      </c>
      <c r="BK22722" s="98" t="s">
        <v>70</v>
      </c>
    </row>
    <row r="22723" spans="17:63" ht="29.25" customHeight="1" x14ac:dyDescent="0.2">
      <c r="Q22723" s="92" t="s">
        <v>50</v>
      </c>
      <c r="BF22723" s="101" t="s">
        <v>58</v>
      </c>
      <c r="BK22723" s="98" t="s">
        <v>70</v>
      </c>
    </row>
    <row r="22724" spans="17:63" ht="29.25" customHeight="1" x14ac:dyDescent="0.2">
      <c r="Q22724" s="92" t="s">
        <v>50</v>
      </c>
      <c r="BF22724" s="101" t="s">
        <v>58</v>
      </c>
      <c r="BK22724" s="98" t="s">
        <v>70</v>
      </c>
    </row>
    <row r="22725" spans="17:63" ht="29.25" customHeight="1" x14ac:dyDescent="0.2">
      <c r="Q22725" s="92" t="s">
        <v>50</v>
      </c>
      <c r="BF22725" s="101" t="s">
        <v>58</v>
      </c>
      <c r="BK22725" s="98" t="s">
        <v>70</v>
      </c>
    </row>
    <row r="22726" spans="17:63" ht="29.25" customHeight="1" x14ac:dyDescent="0.2">
      <c r="Q22726" s="92" t="s">
        <v>50</v>
      </c>
      <c r="BF22726" s="101" t="s">
        <v>58</v>
      </c>
      <c r="BK22726" s="98" t="s">
        <v>70</v>
      </c>
    </row>
    <row r="22727" spans="17:63" ht="29.25" customHeight="1" x14ac:dyDescent="0.2">
      <c r="Q22727" s="92" t="s">
        <v>50</v>
      </c>
      <c r="BF22727" s="101" t="s">
        <v>58</v>
      </c>
      <c r="BK22727" s="98" t="s">
        <v>70</v>
      </c>
    </row>
    <row r="22728" spans="17:63" ht="29.25" customHeight="1" x14ac:dyDescent="0.2">
      <c r="Q22728" s="92" t="s">
        <v>50</v>
      </c>
      <c r="BF22728" s="101" t="s">
        <v>58</v>
      </c>
      <c r="BK22728" s="98" t="s">
        <v>70</v>
      </c>
    </row>
    <row r="22729" spans="17:63" ht="29.25" customHeight="1" x14ac:dyDescent="0.2">
      <c r="Q22729" s="92" t="s">
        <v>50</v>
      </c>
      <c r="BF22729" s="101" t="s">
        <v>58</v>
      </c>
      <c r="BK22729" s="98" t="s">
        <v>70</v>
      </c>
    </row>
    <row r="22730" spans="17:63" ht="29.25" customHeight="1" x14ac:dyDescent="0.2">
      <c r="Q22730" s="92" t="s">
        <v>50</v>
      </c>
      <c r="BF22730" s="101" t="s">
        <v>58</v>
      </c>
      <c r="BK22730" s="98" t="s">
        <v>70</v>
      </c>
    </row>
    <row r="22731" spans="17:63" ht="29.25" customHeight="1" x14ac:dyDescent="0.2">
      <c r="Q22731" s="92" t="s">
        <v>50</v>
      </c>
      <c r="BF22731" s="101" t="s">
        <v>58</v>
      </c>
      <c r="BK22731" s="98" t="s">
        <v>70</v>
      </c>
    </row>
    <row r="22732" spans="17:63" ht="29.25" customHeight="1" x14ac:dyDescent="0.2">
      <c r="Q22732" s="92" t="s">
        <v>50</v>
      </c>
      <c r="BF22732" s="101" t="s">
        <v>58</v>
      </c>
      <c r="BK22732" s="98" t="s">
        <v>70</v>
      </c>
    </row>
    <row r="22733" spans="17:63" ht="29.25" customHeight="1" x14ac:dyDescent="0.2">
      <c r="Q22733" s="92" t="s">
        <v>50</v>
      </c>
      <c r="BF22733" s="101" t="s">
        <v>58</v>
      </c>
      <c r="BK22733" s="98" t="s">
        <v>70</v>
      </c>
    </row>
    <row r="22734" spans="17:63" ht="29.25" customHeight="1" x14ac:dyDescent="0.2">
      <c r="Q22734" s="92" t="s">
        <v>50</v>
      </c>
      <c r="BF22734" s="101" t="s">
        <v>58</v>
      </c>
      <c r="BK22734" s="98" t="s">
        <v>70</v>
      </c>
    </row>
    <row r="22735" spans="17:63" ht="29.25" customHeight="1" x14ac:dyDescent="0.2">
      <c r="Q22735" s="92" t="s">
        <v>50</v>
      </c>
      <c r="BF22735" s="101" t="s">
        <v>58</v>
      </c>
      <c r="BK22735" s="98" t="s">
        <v>70</v>
      </c>
    </row>
    <row r="22736" spans="17:63" ht="29.25" customHeight="1" x14ac:dyDescent="0.2">
      <c r="Q22736" s="92" t="s">
        <v>50</v>
      </c>
      <c r="BF22736" s="101" t="s">
        <v>58</v>
      </c>
      <c r="BK22736" s="98" t="s">
        <v>70</v>
      </c>
    </row>
    <row r="22737" spans="17:63" ht="29.25" customHeight="1" x14ac:dyDescent="0.2">
      <c r="Q22737" s="92" t="s">
        <v>50</v>
      </c>
      <c r="BF22737" s="101" t="s">
        <v>58</v>
      </c>
      <c r="BK22737" s="98" t="s">
        <v>70</v>
      </c>
    </row>
    <row r="22738" spans="17:63" ht="29.25" customHeight="1" x14ac:dyDescent="0.2">
      <c r="Q22738" s="92" t="s">
        <v>50</v>
      </c>
      <c r="BF22738" s="101" t="s">
        <v>58</v>
      </c>
      <c r="BK22738" s="98" t="s">
        <v>70</v>
      </c>
    </row>
    <row r="22739" spans="17:63" ht="29.25" customHeight="1" x14ac:dyDescent="0.2">
      <c r="Q22739" s="92" t="s">
        <v>50</v>
      </c>
      <c r="BF22739" s="101" t="s">
        <v>58</v>
      </c>
      <c r="BK22739" s="98" t="s">
        <v>70</v>
      </c>
    </row>
    <row r="22740" spans="17:63" ht="29.25" customHeight="1" x14ac:dyDescent="0.2">
      <c r="Q22740" s="92" t="s">
        <v>50</v>
      </c>
      <c r="BF22740" s="101" t="s">
        <v>58</v>
      </c>
      <c r="BK22740" s="98" t="s">
        <v>70</v>
      </c>
    </row>
    <row r="22741" spans="17:63" ht="29.25" customHeight="1" x14ac:dyDescent="0.2">
      <c r="Q22741" s="92" t="s">
        <v>50</v>
      </c>
      <c r="BF22741" s="101" t="s">
        <v>58</v>
      </c>
      <c r="BK22741" s="98" t="s">
        <v>70</v>
      </c>
    </row>
    <row r="22742" spans="17:63" ht="29.25" customHeight="1" x14ac:dyDescent="0.2">
      <c r="Q22742" s="92" t="s">
        <v>50</v>
      </c>
      <c r="BF22742" s="101" t="s">
        <v>58</v>
      </c>
      <c r="BK22742" s="98" t="s">
        <v>70</v>
      </c>
    </row>
    <row r="22743" spans="17:63" ht="29.25" customHeight="1" x14ac:dyDescent="0.2">
      <c r="Q22743" s="92" t="s">
        <v>50</v>
      </c>
      <c r="BF22743" s="101" t="s">
        <v>58</v>
      </c>
      <c r="BK22743" s="98" t="s">
        <v>70</v>
      </c>
    </row>
    <row r="22744" spans="17:63" ht="29.25" customHeight="1" x14ac:dyDescent="0.2">
      <c r="Q22744" s="92" t="s">
        <v>50</v>
      </c>
      <c r="BF22744" s="101" t="s">
        <v>58</v>
      </c>
      <c r="BK22744" s="98" t="s">
        <v>70</v>
      </c>
    </row>
    <row r="22745" spans="17:63" ht="29.25" customHeight="1" x14ac:dyDescent="0.2">
      <c r="Q22745" s="92" t="s">
        <v>50</v>
      </c>
      <c r="BF22745" s="101" t="s">
        <v>58</v>
      </c>
      <c r="BK22745" s="98" t="s">
        <v>70</v>
      </c>
    </row>
    <row r="22746" spans="17:63" ht="29.25" customHeight="1" x14ac:dyDescent="0.2">
      <c r="Q22746" s="92" t="s">
        <v>50</v>
      </c>
      <c r="BF22746" s="101" t="s">
        <v>58</v>
      </c>
      <c r="BK22746" s="98" t="s">
        <v>70</v>
      </c>
    </row>
    <row r="22747" spans="17:63" ht="29.25" customHeight="1" x14ac:dyDescent="0.2">
      <c r="Q22747" s="92" t="s">
        <v>50</v>
      </c>
      <c r="BF22747" s="101" t="s">
        <v>58</v>
      </c>
      <c r="BK22747" s="98" t="s">
        <v>70</v>
      </c>
    </row>
    <row r="22748" spans="17:63" ht="29.25" customHeight="1" x14ac:dyDescent="0.2">
      <c r="Q22748" s="92" t="s">
        <v>50</v>
      </c>
      <c r="BF22748" s="101" t="s">
        <v>58</v>
      </c>
      <c r="BK22748" s="98" t="s">
        <v>70</v>
      </c>
    </row>
    <row r="22749" spans="17:63" ht="29.25" customHeight="1" x14ac:dyDescent="0.2">
      <c r="Q22749" s="92" t="s">
        <v>50</v>
      </c>
      <c r="BF22749" s="101" t="s">
        <v>58</v>
      </c>
      <c r="BK22749" s="98" t="s">
        <v>70</v>
      </c>
    </row>
    <row r="22750" spans="17:63" ht="29.25" customHeight="1" x14ac:dyDescent="0.2">
      <c r="Q22750" s="92" t="s">
        <v>50</v>
      </c>
      <c r="BF22750" s="101" t="s">
        <v>58</v>
      </c>
      <c r="BK22750" s="98" t="s">
        <v>70</v>
      </c>
    </row>
    <row r="22751" spans="17:63" ht="29.25" customHeight="1" x14ac:dyDescent="0.2">
      <c r="Q22751" s="92" t="s">
        <v>50</v>
      </c>
      <c r="BF22751" s="101" t="s">
        <v>58</v>
      </c>
      <c r="BK22751" s="98" t="s">
        <v>70</v>
      </c>
    </row>
    <row r="22752" spans="17:63" ht="29.25" customHeight="1" x14ac:dyDescent="0.2">
      <c r="Q22752" s="92" t="s">
        <v>50</v>
      </c>
      <c r="BF22752" s="101" t="s">
        <v>58</v>
      </c>
      <c r="BK22752" s="98" t="s">
        <v>70</v>
      </c>
    </row>
    <row r="22753" spans="17:63" ht="29.25" customHeight="1" x14ac:dyDescent="0.2">
      <c r="Q22753" s="92" t="s">
        <v>50</v>
      </c>
      <c r="BF22753" s="101" t="s">
        <v>58</v>
      </c>
      <c r="BK22753" s="98" t="s">
        <v>70</v>
      </c>
    </row>
    <row r="22754" spans="17:63" ht="29.25" customHeight="1" x14ac:dyDescent="0.2">
      <c r="Q22754" s="92" t="s">
        <v>50</v>
      </c>
      <c r="BF22754" s="101" t="s">
        <v>58</v>
      </c>
      <c r="BK22754" s="98" t="s">
        <v>70</v>
      </c>
    </row>
    <row r="22755" spans="17:63" ht="29.25" customHeight="1" x14ac:dyDescent="0.2">
      <c r="Q22755" s="92" t="s">
        <v>50</v>
      </c>
      <c r="BF22755" s="101" t="s">
        <v>58</v>
      </c>
      <c r="BK22755" s="98" t="s">
        <v>70</v>
      </c>
    </row>
    <row r="22756" spans="17:63" ht="29.25" customHeight="1" x14ac:dyDescent="0.2">
      <c r="Q22756" s="92" t="s">
        <v>50</v>
      </c>
      <c r="BF22756" s="101" t="s">
        <v>58</v>
      </c>
      <c r="BK22756" s="98" t="s">
        <v>70</v>
      </c>
    </row>
    <row r="22757" spans="17:63" ht="29.25" customHeight="1" x14ac:dyDescent="0.2">
      <c r="Q22757" s="92" t="s">
        <v>50</v>
      </c>
      <c r="BF22757" s="101" t="s">
        <v>58</v>
      </c>
      <c r="BK22757" s="98" t="s">
        <v>70</v>
      </c>
    </row>
    <row r="22758" spans="17:63" ht="29.25" customHeight="1" x14ac:dyDescent="0.2">
      <c r="Q22758" s="92" t="s">
        <v>50</v>
      </c>
      <c r="BF22758" s="101" t="s">
        <v>58</v>
      </c>
      <c r="BK22758" s="98" t="s">
        <v>70</v>
      </c>
    </row>
    <row r="22759" spans="17:63" ht="29.25" customHeight="1" x14ac:dyDescent="0.2">
      <c r="Q22759" s="92" t="s">
        <v>50</v>
      </c>
      <c r="BF22759" s="101" t="s">
        <v>58</v>
      </c>
      <c r="BK22759" s="98" t="s">
        <v>70</v>
      </c>
    </row>
    <row r="22760" spans="17:63" ht="29.25" customHeight="1" x14ac:dyDescent="0.2">
      <c r="Q22760" s="92" t="s">
        <v>50</v>
      </c>
      <c r="BF22760" s="101" t="s">
        <v>58</v>
      </c>
      <c r="BK22760" s="98" t="s">
        <v>70</v>
      </c>
    </row>
    <row r="22761" spans="17:63" ht="29.25" customHeight="1" x14ac:dyDescent="0.2">
      <c r="Q22761" s="92" t="s">
        <v>50</v>
      </c>
      <c r="BF22761" s="101" t="s">
        <v>58</v>
      </c>
      <c r="BK22761" s="98" t="s">
        <v>70</v>
      </c>
    </row>
    <row r="22762" spans="17:63" ht="29.25" customHeight="1" x14ac:dyDescent="0.2">
      <c r="Q22762" s="92" t="s">
        <v>50</v>
      </c>
      <c r="BF22762" s="101" t="s">
        <v>58</v>
      </c>
      <c r="BK22762" s="98" t="s">
        <v>70</v>
      </c>
    </row>
    <row r="22763" spans="17:63" ht="29.25" customHeight="1" x14ac:dyDescent="0.2">
      <c r="Q22763" s="92" t="s">
        <v>50</v>
      </c>
      <c r="BF22763" s="101" t="s">
        <v>58</v>
      </c>
      <c r="BK22763" s="98" t="s">
        <v>70</v>
      </c>
    </row>
    <row r="22764" spans="17:63" ht="29.25" customHeight="1" x14ac:dyDescent="0.2">
      <c r="Q22764" s="92" t="s">
        <v>50</v>
      </c>
      <c r="BF22764" s="101" t="s">
        <v>58</v>
      </c>
      <c r="BK22764" s="98" t="s">
        <v>70</v>
      </c>
    </row>
    <row r="22765" spans="17:63" ht="29.25" customHeight="1" x14ac:dyDescent="0.2">
      <c r="Q22765" s="92" t="s">
        <v>50</v>
      </c>
      <c r="BF22765" s="101" t="s">
        <v>58</v>
      </c>
      <c r="BK22765" s="98" t="s">
        <v>70</v>
      </c>
    </row>
    <row r="22766" spans="17:63" ht="29.25" customHeight="1" x14ac:dyDescent="0.2">
      <c r="Q22766" s="92" t="s">
        <v>50</v>
      </c>
      <c r="BF22766" s="101" t="s">
        <v>58</v>
      </c>
      <c r="BK22766" s="98" t="s">
        <v>70</v>
      </c>
    </row>
    <row r="22767" spans="17:63" ht="29.25" customHeight="1" x14ac:dyDescent="0.2">
      <c r="Q22767" s="92" t="s">
        <v>50</v>
      </c>
      <c r="BF22767" s="101" t="s">
        <v>58</v>
      </c>
      <c r="BK22767" s="98" t="s">
        <v>70</v>
      </c>
    </row>
    <row r="22768" spans="17:63" ht="29.25" customHeight="1" x14ac:dyDescent="0.2">
      <c r="Q22768" s="92" t="s">
        <v>50</v>
      </c>
      <c r="BF22768" s="101" t="s">
        <v>58</v>
      </c>
      <c r="BK22768" s="98" t="s">
        <v>70</v>
      </c>
    </row>
    <row r="22769" spans="17:63" ht="29.25" customHeight="1" x14ac:dyDescent="0.2">
      <c r="Q22769" s="92" t="s">
        <v>50</v>
      </c>
      <c r="BF22769" s="101" t="s">
        <v>58</v>
      </c>
      <c r="BK22769" s="98" t="s">
        <v>70</v>
      </c>
    </row>
    <row r="22770" spans="17:63" ht="29.25" customHeight="1" x14ac:dyDescent="0.2">
      <c r="Q22770" s="92" t="s">
        <v>50</v>
      </c>
      <c r="BF22770" s="101" t="s">
        <v>58</v>
      </c>
      <c r="BK22770" s="98" t="s">
        <v>70</v>
      </c>
    </row>
    <row r="22771" spans="17:63" ht="29.25" customHeight="1" x14ac:dyDescent="0.2">
      <c r="Q22771" s="92" t="s">
        <v>50</v>
      </c>
      <c r="BF22771" s="101" t="s">
        <v>58</v>
      </c>
      <c r="BK22771" s="98" t="s">
        <v>70</v>
      </c>
    </row>
    <row r="22772" spans="17:63" ht="29.25" customHeight="1" x14ac:dyDescent="0.2">
      <c r="Q22772" s="92" t="s">
        <v>50</v>
      </c>
      <c r="BF22772" s="101" t="s">
        <v>58</v>
      </c>
      <c r="BK22772" s="98" t="s">
        <v>70</v>
      </c>
    </row>
    <row r="22773" spans="17:63" ht="29.25" customHeight="1" x14ac:dyDescent="0.2">
      <c r="Q22773" s="92" t="s">
        <v>50</v>
      </c>
      <c r="BF22773" s="101" t="s">
        <v>58</v>
      </c>
      <c r="BK22773" s="98" t="s">
        <v>70</v>
      </c>
    </row>
    <row r="22774" spans="17:63" ht="29.25" customHeight="1" x14ac:dyDescent="0.2">
      <c r="Q22774" s="92" t="s">
        <v>50</v>
      </c>
      <c r="BF22774" s="101" t="s">
        <v>58</v>
      </c>
      <c r="BK22774" s="98" t="s">
        <v>70</v>
      </c>
    </row>
    <row r="22775" spans="17:63" ht="29.25" customHeight="1" x14ac:dyDescent="0.2">
      <c r="Q22775" s="92" t="s">
        <v>50</v>
      </c>
      <c r="BF22775" s="101" t="s">
        <v>58</v>
      </c>
      <c r="BK22775" s="98" t="s">
        <v>70</v>
      </c>
    </row>
    <row r="22776" spans="17:63" ht="29.25" customHeight="1" x14ac:dyDescent="0.2">
      <c r="Q22776" s="92" t="s">
        <v>50</v>
      </c>
      <c r="BF22776" s="101" t="s">
        <v>58</v>
      </c>
      <c r="BK22776" s="98" t="s">
        <v>70</v>
      </c>
    </row>
    <row r="22777" spans="17:63" ht="29.25" customHeight="1" x14ac:dyDescent="0.2">
      <c r="Q22777" s="92" t="s">
        <v>50</v>
      </c>
      <c r="BF22777" s="101" t="s">
        <v>58</v>
      </c>
      <c r="BK22777" s="98" t="s">
        <v>70</v>
      </c>
    </row>
    <row r="22778" spans="17:63" ht="29.25" customHeight="1" x14ac:dyDescent="0.2">
      <c r="Q22778" s="92" t="s">
        <v>50</v>
      </c>
      <c r="BF22778" s="101" t="s">
        <v>58</v>
      </c>
      <c r="BK22778" s="98" t="s">
        <v>70</v>
      </c>
    </row>
    <row r="22779" spans="17:63" ht="29.25" customHeight="1" x14ac:dyDescent="0.2">
      <c r="Q22779" s="92" t="s">
        <v>50</v>
      </c>
      <c r="BF22779" s="101" t="s">
        <v>58</v>
      </c>
      <c r="BK22779" s="98" t="s">
        <v>70</v>
      </c>
    </row>
    <row r="22780" spans="17:63" ht="29.25" customHeight="1" x14ac:dyDescent="0.2">
      <c r="Q22780" s="92" t="s">
        <v>50</v>
      </c>
      <c r="BF22780" s="101" t="s">
        <v>58</v>
      </c>
      <c r="BK22780" s="98" t="s">
        <v>70</v>
      </c>
    </row>
    <row r="22781" spans="17:63" ht="29.25" customHeight="1" x14ac:dyDescent="0.2">
      <c r="Q22781" s="92" t="s">
        <v>50</v>
      </c>
      <c r="BF22781" s="101" t="s">
        <v>58</v>
      </c>
      <c r="BK22781" s="98" t="s">
        <v>70</v>
      </c>
    </row>
    <row r="22782" spans="17:63" ht="29.25" customHeight="1" x14ac:dyDescent="0.2">
      <c r="Q22782" s="92" t="s">
        <v>50</v>
      </c>
      <c r="BF22782" s="101" t="s">
        <v>58</v>
      </c>
      <c r="BK22782" s="98" t="s">
        <v>70</v>
      </c>
    </row>
    <row r="22783" spans="17:63" ht="29.25" customHeight="1" x14ac:dyDescent="0.2">
      <c r="Q22783" s="92" t="s">
        <v>50</v>
      </c>
      <c r="BF22783" s="101" t="s">
        <v>58</v>
      </c>
      <c r="BK22783" s="98" t="s">
        <v>70</v>
      </c>
    </row>
    <row r="22784" spans="17:63" ht="29.25" customHeight="1" x14ac:dyDescent="0.2">
      <c r="Q22784" s="92" t="s">
        <v>50</v>
      </c>
      <c r="BF22784" s="101" t="s">
        <v>58</v>
      </c>
      <c r="BK22784" s="98" t="s">
        <v>70</v>
      </c>
    </row>
    <row r="22785" spans="17:63" ht="29.25" customHeight="1" x14ac:dyDescent="0.2">
      <c r="Q22785" s="92" t="s">
        <v>50</v>
      </c>
      <c r="BF22785" s="101" t="s">
        <v>58</v>
      </c>
      <c r="BK22785" s="98" t="s">
        <v>70</v>
      </c>
    </row>
    <row r="22786" spans="17:63" ht="29.25" customHeight="1" x14ac:dyDescent="0.2">
      <c r="Q22786" s="92" t="s">
        <v>50</v>
      </c>
      <c r="BF22786" s="101" t="s">
        <v>58</v>
      </c>
      <c r="BK22786" s="98" t="s">
        <v>70</v>
      </c>
    </row>
    <row r="22787" spans="17:63" ht="29.25" customHeight="1" x14ac:dyDescent="0.2">
      <c r="Q22787" s="92" t="s">
        <v>50</v>
      </c>
      <c r="BF22787" s="101" t="s">
        <v>58</v>
      </c>
      <c r="BK22787" s="98" t="s">
        <v>70</v>
      </c>
    </row>
    <row r="22788" spans="17:63" ht="29.25" customHeight="1" x14ac:dyDescent="0.2">
      <c r="Q22788" s="92" t="s">
        <v>50</v>
      </c>
      <c r="BF22788" s="101" t="s">
        <v>58</v>
      </c>
      <c r="BK22788" s="98" t="s">
        <v>70</v>
      </c>
    </row>
    <row r="22789" spans="17:63" ht="29.25" customHeight="1" x14ac:dyDescent="0.2">
      <c r="Q22789" s="92" t="s">
        <v>50</v>
      </c>
      <c r="BF22789" s="101" t="s">
        <v>58</v>
      </c>
      <c r="BK22789" s="98" t="s">
        <v>70</v>
      </c>
    </row>
    <row r="22790" spans="17:63" ht="29.25" customHeight="1" x14ac:dyDescent="0.2">
      <c r="Q22790" s="92" t="s">
        <v>50</v>
      </c>
      <c r="BF22790" s="101" t="s">
        <v>58</v>
      </c>
      <c r="BK22790" s="98" t="s">
        <v>70</v>
      </c>
    </row>
    <row r="22791" spans="17:63" ht="29.25" customHeight="1" x14ac:dyDescent="0.2">
      <c r="Q22791" s="92" t="s">
        <v>50</v>
      </c>
      <c r="BF22791" s="101" t="s">
        <v>58</v>
      </c>
      <c r="BK22791" s="98" t="s">
        <v>70</v>
      </c>
    </row>
    <row r="22792" spans="17:63" ht="29.25" customHeight="1" x14ac:dyDescent="0.2">
      <c r="Q22792" s="92" t="s">
        <v>50</v>
      </c>
      <c r="BF22792" s="101" t="s">
        <v>58</v>
      </c>
      <c r="BK22792" s="98" t="s">
        <v>70</v>
      </c>
    </row>
    <row r="22793" spans="17:63" ht="29.25" customHeight="1" x14ac:dyDescent="0.2">
      <c r="Q22793" s="92" t="s">
        <v>50</v>
      </c>
      <c r="BF22793" s="101" t="s">
        <v>58</v>
      </c>
      <c r="BK22793" s="98" t="s">
        <v>70</v>
      </c>
    </row>
    <row r="22794" spans="17:63" ht="29.25" customHeight="1" x14ac:dyDescent="0.2">
      <c r="Q22794" s="92" t="s">
        <v>50</v>
      </c>
      <c r="BF22794" s="101" t="s">
        <v>58</v>
      </c>
      <c r="BK22794" s="98" t="s">
        <v>70</v>
      </c>
    </row>
    <row r="22795" spans="17:63" ht="29.25" customHeight="1" x14ac:dyDescent="0.2">
      <c r="Q22795" s="92" t="s">
        <v>50</v>
      </c>
      <c r="BF22795" s="101" t="s">
        <v>58</v>
      </c>
      <c r="BK22795" s="98" t="s">
        <v>70</v>
      </c>
    </row>
    <row r="22796" spans="17:63" ht="29.25" customHeight="1" x14ac:dyDescent="0.2">
      <c r="Q22796" s="92" t="s">
        <v>50</v>
      </c>
      <c r="BF22796" s="101" t="s">
        <v>58</v>
      </c>
      <c r="BK22796" s="98" t="s">
        <v>70</v>
      </c>
    </row>
    <row r="22797" spans="17:63" ht="29.25" customHeight="1" x14ac:dyDescent="0.2">
      <c r="Q22797" s="92" t="s">
        <v>50</v>
      </c>
      <c r="BF22797" s="101" t="s">
        <v>58</v>
      </c>
      <c r="BK22797" s="98" t="s">
        <v>70</v>
      </c>
    </row>
    <row r="22798" spans="17:63" ht="29.25" customHeight="1" x14ac:dyDescent="0.2">
      <c r="Q22798" s="92" t="s">
        <v>50</v>
      </c>
      <c r="BF22798" s="101" t="s">
        <v>58</v>
      </c>
      <c r="BK22798" s="98" t="s">
        <v>70</v>
      </c>
    </row>
    <row r="22799" spans="17:63" ht="29.25" customHeight="1" x14ac:dyDescent="0.2">
      <c r="Q22799" s="92" t="s">
        <v>50</v>
      </c>
      <c r="BF22799" s="101" t="s">
        <v>58</v>
      </c>
      <c r="BK22799" s="98" t="s">
        <v>70</v>
      </c>
    </row>
    <row r="22800" spans="17:63" ht="29.25" customHeight="1" x14ac:dyDescent="0.2">
      <c r="Q22800" s="92" t="s">
        <v>50</v>
      </c>
      <c r="BF22800" s="101" t="s">
        <v>58</v>
      </c>
      <c r="BK22800" s="98" t="s">
        <v>70</v>
      </c>
    </row>
    <row r="22801" spans="17:63" ht="29.25" customHeight="1" x14ac:dyDescent="0.2">
      <c r="Q22801" s="92" t="s">
        <v>50</v>
      </c>
      <c r="BF22801" s="101" t="s">
        <v>58</v>
      </c>
      <c r="BK22801" s="98" t="s">
        <v>70</v>
      </c>
    </row>
    <row r="22802" spans="17:63" ht="29.25" customHeight="1" x14ac:dyDescent="0.2">
      <c r="Q22802" s="92" t="s">
        <v>50</v>
      </c>
      <c r="BF22802" s="101" t="s">
        <v>58</v>
      </c>
      <c r="BK22802" s="98" t="s">
        <v>70</v>
      </c>
    </row>
    <row r="22803" spans="17:63" ht="29.25" customHeight="1" x14ac:dyDescent="0.2">
      <c r="Q22803" s="92" t="s">
        <v>50</v>
      </c>
      <c r="BF22803" s="101" t="s">
        <v>58</v>
      </c>
      <c r="BK22803" s="98" t="s">
        <v>70</v>
      </c>
    </row>
    <row r="22804" spans="17:63" ht="29.25" customHeight="1" x14ac:dyDescent="0.2">
      <c r="Q22804" s="92" t="s">
        <v>50</v>
      </c>
      <c r="BF22804" s="101" t="s">
        <v>58</v>
      </c>
      <c r="BK22804" s="98" t="s">
        <v>70</v>
      </c>
    </row>
    <row r="22805" spans="17:63" ht="29.25" customHeight="1" x14ac:dyDescent="0.2">
      <c r="Q22805" s="92" t="s">
        <v>50</v>
      </c>
      <c r="BF22805" s="101" t="s">
        <v>58</v>
      </c>
      <c r="BK22805" s="98" t="s">
        <v>70</v>
      </c>
    </row>
    <row r="22806" spans="17:63" ht="29.25" customHeight="1" x14ac:dyDescent="0.2">
      <c r="Q22806" s="92" t="s">
        <v>50</v>
      </c>
      <c r="BF22806" s="101" t="s">
        <v>58</v>
      </c>
      <c r="BK22806" s="98" t="s">
        <v>70</v>
      </c>
    </row>
    <row r="22807" spans="17:63" ht="29.25" customHeight="1" x14ac:dyDescent="0.2">
      <c r="Q22807" s="92" t="s">
        <v>50</v>
      </c>
      <c r="BF22807" s="101" t="s">
        <v>58</v>
      </c>
      <c r="BK22807" s="98" t="s">
        <v>70</v>
      </c>
    </row>
    <row r="22808" spans="17:63" ht="29.25" customHeight="1" x14ac:dyDescent="0.2">
      <c r="Q22808" s="92" t="s">
        <v>50</v>
      </c>
      <c r="BF22808" s="101" t="s">
        <v>58</v>
      </c>
      <c r="BK22808" s="98" t="s">
        <v>70</v>
      </c>
    </row>
    <row r="22809" spans="17:63" ht="29.25" customHeight="1" x14ac:dyDescent="0.2">
      <c r="Q22809" s="92" t="s">
        <v>50</v>
      </c>
      <c r="BF22809" s="101" t="s">
        <v>58</v>
      </c>
      <c r="BK22809" s="98" t="s">
        <v>70</v>
      </c>
    </row>
    <row r="22810" spans="17:63" ht="29.25" customHeight="1" x14ac:dyDescent="0.2">
      <c r="Q22810" s="92" t="s">
        <v>50</v>
      </c>
      <c r="BF22810" s="101" t="s">
        <v>58</v>
      </c>
      <c r="BK22810" s="98" t="s">
        <v>70</v>
      </c>
    </row>
    <row r="22811" spans="17:63" ht="29.25" customHeight="1" x14ac:dyDescent="0.2">
      <c r="Q22811" s="92" t="s">
        <v>50</v>
      </c>
      <c r="BF22811" s="101" t="s">
        <v>58</v>
      </c>
      <c r="BK22811" s="98" t="s">
        <v>70</v>
      </c>
    </row>
    <row r="22812" spans="17:63" ht="29.25" customHeight="1" x14ac:dyDescent="0.2">
      <c r="Q22812" s="92" t="s">
        <v>50</v>
      </c>
      <c r="BF22812" s="101" t="s">
        <v>58</v>
      </c>
      <c r="BK22812" s="98" t="s">
        <v>70</v>
      </c>
    </row>
    <row r="22813" spans="17:63" ht="29.25" customHeight="1" x14ac:dyDescent="0.2">
      <c r="Q22813" s="92" t="s">
        <v>50</v>
      </c>
      <c r="BF22813" s="101" t="s">
        <v>58</v>
      </c>
      <c r="BK22813" s="98" t="s">
        <v>70</v>
      </c>
    </row>
    <row r="22814" spans="17:63" ht="29.25" customHeight="1" x14ac:dyDescent="0.2">
      <c r="Q22814" s="92" t="s">
        <v>50</v>
      </c>
      <c r="BF22814" s="101" t="s">
        <v>58</v>
      </c>
      <c r="BK22814" s="98" t="s">
        <v>70</v>
      </c>
    </row>
    <row r="22815" spans="17:63" ht="29.25" customHeight="1" x14ac:dyDescent="0.2">
      <c r="Q22815" s="92" t="s">
        <v>50</v>
      </c>
      <c r="BF22815" s="101" t="s">
        <v>58</v>
      </c>
      <c r="BK22815" s="98" t="s">
        <v>70</v>
      </c>
    </row>
    <row r="22816" spans="17:63" ht="29.25" customHeight="1" x14ac:dyDescent="0.2">
      <c r="Q22816" s="92" t="s">
        <v>50</v>
      </c>
      <c r="BF22816" s="101" t="s">
        <v>58</v>
      </c>
      <c r="BK22816" s="98" t="s">
        <v>70</v>
      </c>
    </row>
    <row r="22817" spans="17:63" ht="29.25" customHeight="1" x14ac:dyDescent="0.2">
      <c r="Q22817" s="92" t="s">
        <v>50</v>
      </c>
      <c r="BF22817" s="101" t="s">
        <v>58</v>
      </c>
      <c r="BK22817" s="98" t="s">
        <v>70</v>
      </c>
    </row>
    <row r="22818" spans="17:63" ht="29.25" customHeight="1" x14ac:dyDescent="0.2">
      <c r="Q22818" s="92" t="s">
        <v>50</v>
      </c>
      <c r="BF22818" s="101" t="s">
        <v>58</v>
      </c>
      <c r="BK22818" s="98" t="s">
        <v>70</v>
      </c>
    </row>
    <row r="22819" spans="17:63" ht="29.25" customHeight="1" x14ac:dyDescent="0.2">
      <c r="Q22819" s="92" t="s">
        <v>50</v>
      </c>
      <c r="BF22819" s="101" t="s">
        <v>58</v>
      </c>
      <c r="BK22819" s="98" t="s">
        <v>70</v>
      </c>
    </row>
    <row r="22820" spans="17:63" ht="29.25" customHeight="1" x14ac:dyDescent="0.2">
      <c r="Q22820" s="92" t="s">
        <v>50</v>
      </c>
      <c r="BF22820" s="101" t="s">
        <v>58</v>
      </c>
      <c r="BK22820" s="98" t="s">
        <v>70</v>
      </c>
    </row>
    <row r="22821" spans="17:63" ht="29.25" customHeight="1" x14ac:dyDescent="0.2">
      <c r="Q22821" s="92" t="s">
        <v>50</v>
      </c>
      <c r="BF22821" s="101" t="s">
        <v>58</v>
      </c>
      <c r="BK22821" s="98" t="s">
        <v>70</v>
      </c>
    </row>
    <row r="22822" spans="17:63" ht="29.25" customHeight="1" x14ac:dyDescent="0.2">
      <c r="Q22822" s="92" t="s">
        <v>50</v>
      </c>
      <c r="BF22822" s="101" t="s">
        <v>58</v>
      </c>
      <c r="BK22822" s="98" t="s">
        <v>70</v>
      </c>
    </row>
    <row r="22823" spans="17:63" ht="29.25" customHeight="1" x14ac:dyDescent="0.2">
      <c r="Q22823" s="92" t="s">
        <v>50</v>
      </c>
      <c r="BF22823" s="101" t="s">
        <v>58</v>
      </c>
      <c r="BK22823" s="98" t="s">
        <v>70</v>
      </c>
    </row>
    <row r="22824" spans="17:63" ht="29.25" customHeight="1" x14ac:dyDescent="0.2">
      <c r="Q22824" s="92" t="s">
        <v>50</v>
      </c>
      <c r="BF22824" s="101" t="s">
        <v>58</v>
      </c>
      <c r="BK22824" s="98" t="s">
        <v>70</v>
      </c>
    </row>
    <row r="22825" spans="17:63" ht="29.25" customHeight="1" x14ac:dyDescent="0.2">
      <c r="Q22825" s="92" t="s">
        <v>50</v>
      </c>
      <c r="BF22825" s="101" t="s">
        <v>58</v>
      </c>
      <c r="BK22825" s="98" t="s">
        <v>70</v>
      </c>
    </row>
    <row r="22826" spans="17:63" ht="29.25" customHeight="1" x14ac:dyDescent="0.2">
      <c r="Q22826" s="92" t="s">
        <v>50</v>
      </c>
      <c r="BF22826" s="101" t="s">
        <v>58</v>
      </c>
      <c r="BK22826" s="98" t="s">
        <v>70</v>
      </c>
    </row>
    <row r="22827" spans="17:63" ht="29.25" customHeight="1" x14ac:dyDescent="0.2">
      <c r="Q22827" s="92" t="s">
        <v>50</v>
      </c>
      <c r="BF22827" s="101" t="s">
        <v>58</v>
      </c>
      <c r="BK22827" s="98" t="s">
        <v>70</v>
      </c>
    </row>
    <row r="22828" spans="17:63" ht="29.25" customHeight="1" x14ac:dyDescent="0.2">
      <c r="Q22828" s="92" t="s">
        <v>50</v>
      </c>
      <c r="BF22828" s="101" t="s">
        <v>58</v>
      </c>
      <c r="BK22828" s="98" t="s">
        <v>70</v>
      </c>
    </row>
    <row r="22829" spans="17:63" ht="29.25" customHeight="1" x14ac:dyDescent="0.2">
      <c r="Q22829" s="92" t="s">
        <v>50</v>
      </c>
      <c r="BF22829" s="101" t="s">
        <v>58</v>
      </c>
      <c r="BK22829" s="98" t="s">
        <v>70</v>
      </c>
    </row>
    <row r="22830" spans="17:63" ht="29.25" customHeight="1" x14ac:dyDescent="0.2">
      <c r="Q22830" s="92" t="s">
        <v>50</v>
      </c>
      <c r="BF22830" s="101" t="s">
        <v>58</v>
      </c>
      <c r="BK22830" s="98" t="s">
        <v>70</v>
      </c>
    </row>
    <row r="22831" spans="17:63" ht="29.25" customHeight="1" x14ac:dyDescent="0.2">
      <c r="Q22831" s="92" t="s">
        <v>50</v>
      </c>
      <c r="BF22831" s="101" t="s">
        <v>58</v>
      </c>
      <c r="BK22831" s="98" t="s">
        <v>70</v>
      </c>
    </row>
    <row r="22832" spans="17:63" ht="29.25" customHeight="1" x14ac:dyDescent="0.2">
      <c r="Q22832" s="92" t="s">
        <v>50</v>
      </c>
      <c r="BF22832" s="101" t="s">
        <v>58</v>
      </c>
      <c r="BK22832" s="98" t="s">
        <v>70</v>
      </c>
    </row>
    <row r="22833" spans="17:63" ht="29.25" customHeight="1" x14ac:dyDescent="0.2">
      <c r="Q22833" s="92" t="s">
        <v>50</v>
      </c>
      <c r="BF22833" s="101" t="s">
        <v>58</v>
      </c>
      <c r="BK22833" s="98" t="s">
        <v>70</v>
      </c>
    </row>
    <row r="22834" spans="17:63" ht="29.25" customHeight="1" x14ac:dyDescent="0.2">
      <c r="Q22834" s="92" t="s">
        <v>50</v>
      </c>
      <c r="BF22834" s="101" t="s">
        <v>58</v>
      </c>
      <c r="BK22834" s="98" t="s">
        <v>70</v>
      </c>
    </row>
    <row r="22835" spans="17:63" ht="29.25" customHeight="1" x14ac:dyDescent="0.2">
      <c r="Q22835" s="92" t="s">
        <v>50</v>
      </c>
      <c r="BF22835" s="101" t="s">
        <v>58</v>
      </c>
      <c r="BK22835" s="98" t="s">
        <v>70</v>
      </c>
    </row>
    <row r="22836" spans="17:63" ht="29.25" customHeight="1" x14ac:dyDescent="0.2">
      <c r="Q22836" s="92" t="s">
        <v>50</v>
      </c>
      <c r="BF22836" s="101" t="s">
        <v>58</v>
      </c>
      <c r="BK22836" s="98" t="s">
        <v>70</v>
      </c>
    </row>
    <row r="22837" spans="17:63" ht="29.25" customHeight="1" x14ac:dyDescent="0.2">
      <c r="Q22837" s="92" t="s">
        <v>50</v>
      </c>
      <c r="BF22837" s="101" t="s">
        <v>58</v>
      </c>
      <c r="BK22837" s="98" t="s">
        <v>70</v>
      </c>
    </row>
    <row r="22838" spans="17:63" ht="29.25" customHeight="1" x14ac:dyDescent="0.2">
      <c r="Q22838" s="92" t="s">
        <v>50</v>
      </c>
      <c r="BF22838" s="101" t="s">
        <v>58</v>
      </c>
      <c r="BK22838" s="98" t="s">
        <v>70</v>
      </c>
    </row>
    <row r="22839" spans="17:63" ht="29.25" customHeight="1" x14ac:dyDescent="0.2">
      <c r="Q22839" s="92" t="s">
        <v>50</v>
      </c>
      <c r="BF22839" s="101" t="s">
        <v>58</v>
      </c>
      <c r="BK22839" s="98" t="s">
        <v>70</v>
      </c>
    </row>
    <row r="22840" spans="17:63" ht="29.25" customHeight="1" x14ac:dyDescent="0.2">
      <c r="Q22840" s="92" t="s">
        <v>50</v>
      </c>
      <c r="BF22840" s="101" t="s">
        <v>58</v>
      </c>
      <c r="BK22840" s="98" t="s">
        <v>70</v>
      </c>
    </row>
    <row r="22841" spans="17:63" ht="29.25" customHeight="1" x14ac:dyDescent="0.2">
      <c r="Q22841" s="92" t="s">
        <v>50</v>
      </c>
      <c r="BF22841" s="101" t="s">
        <v>58</v>
      </c>
      <c r="BK22841" s="98" t="s">
        <v>70</v>
      </c>
    </row>
    <row r="22842" spans="17:63" ht="29.25" customHeight="1" x14ac:dyDescent="0.2">
      <c r="Q22842" s="92" t="s">
        <v>50</v>
      </c>
      <c r="BF22842" s="101" t="s">
        <v>58</v>
      </c>
      <c r="BK22842" s="98" t="s">
        <v>70</v>
      </c>
    </row>
    <row r="22843" spans="17:63" ht="29.25" customHeight="1" x14ac:dyDescent="0.2">
      <c r="Q22843" s="92" t="s">
        <v>50</v>
      </c>
      <c r="BF22843" s="101" t="s">
        <v>58</v>
      </c>
      <c r="BK22843" s="98" t="s">
        <v>70</v>
      </c>
    </row>
    <row r="22844" spans="17:63" ht="29.25" customHeight="1" x14ac:dyDescent="0.2">
      <c r="Q22844" s="92" t="s">
        <v>50</v>
      </c>
      <c r="BF22844" s="101" t="s">
        <v>58</v>
      </c>
      <c r="BK22844" s="98" t="s">
        <v>70</v>
      </c>
    </row>
    <row r="22845" spans="17:63" ht="29.25" customHeight="1" x14ac:dyDescent="0.2">
      <c r="Q22845" s="92" t="s">
        <v>50</v>
      </c>
      <c r="BF22845" s="101" t="s">
        <v>58</v>
      </c>
      <c r="BK22845" s="98" t="s">
        <v>70</v>
      </c>
    </row>
    <row r="22846" spans="17:63" ht="29.25" customHeight="1" x14ac:dyDescent="0.2">
      <c r="Q22846" s="92" t="s">
        <v>50</v>
      </c>
      <c r="BF22846" s="101" t="s">
        <v>58</v>
      </c>
      <c r="BK22846" s="98" t="s">
        <v>70</v>
      </c>
    </row>
    <row r="22847" spans="17:63" ht="29.25" customHeight="1" x14ac:dyDescent="0.2">
      <c r="Q22847" s="92" t="s">
        <v>50</v>
      </c>
      <c r="BF22847" s="101" t="s">
        <v>58</v>
      </c>
      <c r="BK22847" s="98" t="s">
        <v>70</v>
      </c>
    </row>
    <row r="22848" spans="17:63" ht="29.25" customHeight="1" x14ac:dyDescent="0.2">
      <c r="Q22848" s="92" t="s">
        <v>50</v>
      </c>
      <c r="BF22848" s="101" t="s">
        <v>58</v>
      </c>
      <c r="BK22848" s="98" t="s">
        <v>70</v>
      </c>
    </row>
    <row r="22849" spans="17:63" ht="29.25" customHeight="1" x14ac:dyDescent="0.2">
      <c r="Q22849" s="92" t="s">
        <v>50</v>
      </c>
      <c r="BF22849" s="101" t="s">
        <v>58</v>
      </c>
      <c r="BK22849" s="98" t="s">
        <v>70</v>
      </c>
    </row>
    <row r="22850" spans="17:63" ht="29.25" customHeight="1" x14ac:dyDescent="0.2">
      <c r="Q22850" s="92" t="s">
        <v>50</v>
      </c>
      <c r="BF22850" s="101" t="s">
        <v>58</v>
      </c>
      <c r="BK22850" s="98" t="s">
        <v>70</v>
      </c>
    </row>
    <row r="22851" spans="17:63" ht="29.25" customHeight="1" x14ac:dyDescent="0.2">
      <c r="Q22851" s="92" t="s">
        <v>50</v>
      </c>
      <c r="BF22851" s="101" t="s">
        <v>58</v>
      </c>
      <c r="BK22851" s="98" t="s">
        <v>70</v>
      </c>
    </row>
    <row r="22852" spans="17:63" ht="29.25" customHeight="1" x14ac:dyDescent="0.2">
      <c r="Q22852" s="92" t="s">
        <v>50</v>
      </c>
      <c r="BF22852" s="101" t="s">
        <v>58</v>
      </c>
      <c r="BK22852" s="98" t="s">
        <v>70</v>
      </c>
    </row>
    <row r="22853" spans="17:63" ht="29.25" customHeight="1" x14ac:dyDescent="0.2">
      <c r="Q22853" s="92" t="s">
        <v>50</v>
      </c>
      <c r="BF22853" s="101" t="s">
        <v>58</v>
      </c>
      <c r="BK22853" s="98" t="s">
        <v>70</v>
      </c>
    </row>
    <row r="22854" spans="17:63" ht="29.25" customHeight="1" x14ac:dyDescent="0.2">
      <c r="Q22854" s="92" t="s">
        <v>50</v>
      </c>
      <c r="BF22854" s="101" t="s">
        <v>58</v>
      </c>
      <c r="BK22854" s="98" t="s">
        <v>70</v>
      </c>
    </row>
    <row r="22855" spans="17:63" ht="29.25" customHeight="1" x14ac:dyDescent="0.2">
      <c r="Q22855" s="92" t="s">
        <v>50</v>
      </c>
      <c r="BF22855" s="101" t="s">
        <v>58</v>
      </c>
      <c r="BK22855" s="98" t="s">
        <v>70</v>
      </c>
    </row>
    <row r="22856" spans="17:63" ht="29.25" customHeight="1" x14ac:dyDescent="0.2">
      <c r="Q22856" s="92" t="s">
        <v>50</v>
      </c>
      <c r="BF22856" s="101" t="s">
        <v>58</v>
      </c>
      <c r="BK22856" s="98" t="s">
        <v>70</v>
      </c>
    </row>
    <row r="22857" spans="17:63" ht="29.25" customHeight="1" x14ac:dyDescent="0.2">
      <c r="Q22857" s="92" t="s">
        <v>50</v>
      </c>
      <c r="BF22857" s="101" t="s">
        <v>58</v>
      </c>
      <c r="BK22857" s="98" t="s">
        <v>70</v>
      </c>
    </row>
    <row r="22858" spans="17:63" ht="29.25" customHeight="1" x14ac:dyDescent="0.2">
      <c r="Q22858" s="92" t="s">
        <v>50</v>
      </c>
      <c r="BF22858" s="101" t="s">
        <v>58</v>
      </c>
      <c r="BK22858" s="98" t="s">
        <v>70</v>
      </c>
    </row>
    <row r="22859" spans="17:63" ht="29.25" customHeight="1" x14ac:dyDescent="0.2">
      <c r="Q22859" s="92" t="s">
        <v>50</v>
      </c>
      <c r="BF22859" s="101" t="s">
        <v>58</v>
      </c>
      <c r="BK22859" s="98" t="s">
        <v>70</v>
      </c>
    </row>
    <row r="22860" spans="17:63" ht="29.25" customHeight="1" x14ac:dyDescent="0.2">
      <c r="Q22860" s="92" t="s">
        <v>50</v>
      </c>
      <c r="BF22860" s="101" t="s">
        <v>58</v>
      </c>
      <c r="BK22860" s="98" t="s">
        <v>70</v>
      </c>
    </row>
    <row r="22861" spans="17:63" ht="29.25" customHeight="1" x14ac:dyDescent="0.2">
      <c r="Q22861" s="92" t="s">
        <v>50</v>
      </c>
      <c r="BF22861" s="101" t="s">
        <v>58</v>
      </c>
      <c r="BK22861" s="98" t="s">
        <v>70</v>
      </c>
    </row>
    <row r="22862" spans="17:63" ht="29.25" customHeight="1" x14ac:dyDescent="0.2">
      <c r="Q22862" s="92" t="s">
        <v>50</v>
      </c>
      <c r="BF22862" s="101" t="s">
        <v>58</v>
      </c>
      <c r="BK22862" s="98" t="s">
        <v>70</v>
      </c>
    </row>
    <row r="22863" spans="17:63" ht="29.25" customHeight="1" x14ac:dyDescent="0.2">
      <c r="Q22863" s="92" t="s">
        <v>50</v>
      </c>
      <c r="BF22863" s="101" t="s">
        <v>58</v>
      </c>
      <c r="BK22863" s="98" t="s">
        <v>70</v>
      </c>
    </row>
    <row r="22864" spans="17:63" ht="29.25" customHeight="1" x14ac:dyDescent="0.2">
      <c r="Q22864" s="92" t="s">
        <v>50</v>
      </c>
      <c r="BF22864" s="101" t="s">
        <v>58</v>
      </c>
      <c r="BK22864" s="98" t="s">
        <v>70</v>
      </c>
    </row>
    <row r="22865" spans="17:63" ht="29.25" customHeight="1" x14ac:dyDescent="0.2">
      <c r="Q22865" s="92" t="s">
        <v>50</v>
      </c>
      <c r="BF22865" s="101" t="s">
        <v>58</v>
      </c>
      <c r="BK22865" s="98" t="s">
        <v>70</v>
      </c>
    </row>
    <row r="22866" spans="17:63" ht="29.25" customHeight="1" x14ac:dyDescent="0.2">
      <c r="Q22866" s="92" t="s">
        <v>50</v>
      </c>
      <c r="BF22866" s="101" t="s">
        <v>58</v>
      </c>
      <c r="BK22866" s="98" t="s">
        <v>70</v>
      </c>
    </row>
    <row r="22867" spans="17:63" ht="29.25" customHeight="1" x14ac:dyDescent="0.2">
      <c r="Q22867" s="92" t="s">
        <v>50</v>
      </c>
      <c r="BF22867" s="101" t="s">
        <v>58</v>
      </c>
      <c r="BK22867" s="98" t="s">
        <v>70</v>
      </c>
    </row>
    <row r="22868" spans="17:63" ht="29.25" customHeight="1" x14ac:dyDescent="0.2">
      <c r="Q22868" s="92" t="s">
        <v>50</v>
      </c>
      <c r="BF22868" s="101" t="s">
        <v>58</v>
      </c>
      <c r="BK22868" s="98" t="s">
        <v>70</v>
      </c>
    </row>
    <row r="22869" spans="17:63" ht="29.25" customHeight="1" x14ac:dyDescent="0.2">
      <c r="Q22869" s="92" t="s">
        <v>50</v>
      </c>
      <c r="BF22869" s="101" t="s">
        <v>58</v>
      </c>
      <c r="BK22869" s="98" t="s">
        <v>70</v>
      </c>
    </row>
    <row r="22870" spans="17:63" ht="29.25" customHeight="1" x14ac:dyDescent="0.2">
      <c r="Q22870" s="92" t="s">
        <v>50</v>
      </c>
      <c r="BF22870" s="101" t="s">
        <v>58</v>
      </c>
      <c r="BK22870" s="98" t="s">
        <v>70</v>
      </c>
    </row>
    <row r="22871" spans="17:63" ht="29.25" customHeight="1" x14ac:dyDescent="0.2">
      <c r="Q22871" s="92" t="s">
        <v>50</v>
      </c>
      <c r="BF22871" s="101" t="s">
        <v>58</v>
      </c>
      <c r="BK22871" s="98" t="s">
        <v>70</v>
      </c>
    </row>
    <row r="22872" spans="17:63" ht="29.25" customHeight="1" x14ac:dyDescent="0.2">
      <c r="Q22872" s="92" t="s">
        <v>50</v>
      </c>
      <c r="BF22872" s="101" t="s">
        <v>58</v>
      </c>
      <c r="BK22872" s="98" t="s">
        <v>70</v>
      </c>
    </row>
    <row r="22873" spans="17:63" ht="29.25" customHeight="1" x14ac:dyDescent="0.2">
      <c r="Q22873" s="92" t="s">
        <v>50</v>
      </c>
      <c r="BF22873" s="101" t="s">
        <v>58</v>
      </c>
      <c r="BK22873" s="98" t="s">
        <v>70</v>
      </c>
    </row>
    <row r="22874" spans="17:63" ht="29.25" customHeight="1" x14ac:dyDescent="0.2">
      <c r="Q22874" s="92" t="s">
        <v>50</v>
      </c>
      <c r="BF22874" s="101" t="s">
        <v>58</v>
      </c>
      <c r="BK22874" s="98" t="s">
        <v>70</v>
      </c>
    </row>
    <row r="22875" spans="17:63" ht="29.25" customHeight="1" x14ac:dyDescent="0.2">
      <c r="Q22875" s="92" t="s">
        <v>50</v>
      </c>
      <c r="BF22875" s="101" t="s">
        <v>58</v>
      </c>
      <c r="BK22875" s="98" t="s">
        <v>70</v>
      </c>
    </row>
    <row r="22876" spans="17:63" ht="29.25" customHeight="1" x14ac:dyDescent="0.2">
      <c r="Q22876" s="92" t="s">
        <v>50</v>
      </c>
      <c r="BF22876" s="101" t="s">
        <v>58</v>
      </c>
      <c r="BK22876" s="98" t="s">
        <v>70</v>
      </c>
    </row>
    <row r="22877" spans="17:63" ht="29.25" customHeight="1" x14ac:dyDescent="0.2">
      <c r="Q22877" s="92" t="s">
        <v>50</v>
      </c>
      <c r="BF22877" s="101" t="s">
        <v>58</v>
      </c>
      <c r="BK22877" s="98" t="s">
        <v>70</v>
      </c>
    </row>
    <row r="22878" spans="17:63" ht="29.25" customHeight="1" x14ac:dyDescent="0.2">
      <c r="Q22878" s="92" t="s">
        <v>50</v>
      </c>
      <c r="BF22878" s="101" t="s">
        <v>58</v>
      </c>
      <c r="BK22878" s="98" t="s">
        <v>70</v>
      </c>
    </row>
    <row r="22879" spans="17:63" ht="29.25" customHeight="1" x14ac:dyDescent="0.2">
      <c r="Q22879" s="92" t="s">
        <v>50</v>
      </c>
      <c r="BF22879" s="101" t="s">
        <v>58</v>
      </c>
      <c r="BK22879" s="98" t="s">
        <v>70</v>
      </c>
    </row>
    <row r="22880" spans="17:63" ht="29.25" customHeight="1" x14ac:dyDescent="0.2">
      <c r="Q22880" s="92" t="s">
        <v>50</v>
      </c>
      <c r="BF22880" s="101" t="s">
        <v>58</v>
      </c>
      <c r="BK22880" s="98" t="s">
        <v>70</v>
      </c>
    </row>
    <row r="22881" spans="17:63" ht="29.25" customHeight="1" x14ac:dyDescent="0.2">
      <c r="Q22881" s="92" t="s">
        <v>50</v>
      </c>
      <c r="BF22881" s="101" t="s">
        <v>58</v>
      </c>
      <c r="BK22881" s="98" t="s">
        <v>70</v>
      </c>
    </row>
    <row r="22882" spans="17:63" ht="29.25" customHeight="1" x14ac:dyDescent="0.2">
      <c r="Q22882" s="92" t="s">
        <v>50</v>
      </c>
      <c r="BF22882" s="101" t="s">
        <v>58</v>
      </c>
      <c r="BK22882" s="98" t="s">
        <v>70</v>
      </c>
    </row>
    <row r="22883" spans="17:63" ht="29.25" customHeight="1" x14ac:dyDescent="0.2">
      <c r="Q22883" s="92" t="s">
        <v>50</v>
      </c>
      <c r="BF22883" s="101" t="s">
        <v>58</v>
      </c>
      <c r="BK22883" s="98" t="s">
        <v>70</v>
      </c>
    </row>
    <row r="22884" spans="17:63" ht="29.25" customHeight="1" x14ac:dyDescent="0.2">
      <c r="Q22884" s="92" t="s">
        <v>50</v>
      </c>
      <c r="BF22884" s="101" t="s">
        <v>58</v>
      </c>
      <c r="BK22884" s="98" t="s">
        <v>70</v>
      </c>
    </row>
    <row r="22885" spans="17:63" ht="29.25" customHeight="1" x14ac:dyDescent="0.2">
      <c r="Q22885" s="92" t="s">
        <v>50</v>
      </c>
      <c r="BF22885" s="101" t="s">
        <v>58</v>
      </c>
      <c r="BK22885" s="98" t="s">
        <v>70</v>
      </c>
    </row>
    <row r="22886" spans="17:63" ht="29.25" customHeight="1" x14ac:dyDescent="0.2">
      <c r="Q22886" s="92" t="s">
        <v>50</v>
      </c>
      <c r="BF22886" s="101" t="s">
        <v>58</v>
      </c>
      <c r="BK22886" s="98" t="s">
        <v>70</v>
      </c>
    </row>
    <row r="22887" spans="17:63" ht="29.25" customHeight="1" x14ac:dyDescent="0.2">
      <c r="Q22887" s="92" t="s">
        <v>50</v>
      </c>
      <c r="BF22887" s="101" t="s">
        <v>58</v>
      </c>
      <c r="BK22887" s="98" t="s">
        <v>70</v>
      </c>
    </row>
    <row r="22888" spans="17:63" ht="29.25" customHeight="1" x14ac:dyDescent="0.2">
      <c r="Q22888" s="92" t="s">
        <v>50</v>
      </c>
      <c r="BF22888" s="101" t="s">
        <v>58</v>
      </c>
      <c r="BK22888" s="98" t="s">
        <v>70</v>
      </c>
    </row>
    <row r="22889" spans="17:63" ht="29.25" customHeight="1" x14ac:dyDescent="0.2">
      <c r="Q22889" s="92" t="s">
        <v>50</v>
      </c>
      <c r="BF22889" s="101" t="s">
        <v>58</v>
      </c>
      <c r="BK22889" s="98" t="s">
        <v>70</v>
      </c>
    </row>
    <row r="22890" spans="17:63" ht="29.25" customHeight="1" x14ac:dyDescent="0.2">
      <c r="Q22890" s="92" t="s">
        <v>50</v>
      </c>
      <c r="BF22890" s="101" t="s">
        <v>58</v>
      </c>
      <c r="BK22890" s="98" t="s">
        <v>70</v>
      </c>
    </row>
    <row r="22891" spans="17:63" ht="29.25" customHeight="1" x14ac:dyDescent="0.2">
      <c r="Q22891" s="92" t="s">
        <v>50</v>
      </c>
      <c r="BF22891" s="101" t="s">
        <v>58</v>
      </c>
      <c r="BK22891" s="98" t="s">
        <v>70</v>
      </c>
    </row>
    <row r="22892" spans="17:63" ht="29.25" customHeight="1" x14ac:dyDescent="0.2">
      <c r="Q22892" s="92" t="s">
        <v>50</v>
      </c>
      <c r="BF22892" s="101" t="s">
        <v>58</v>
      </c>
      <c r="BK22892" s="98" t="s">
        <v>70</v>
      </c>
    </row>
    <row r="22893" spans="17:63" ht="29.25" customHeight="1" x14ac:dyDescent="0.2">
      <c r="Q22893" s="92" t="s">
        <v>50</v>
      </c>
      <c r="BF22893" s="101" t="s">
        <v>58</v>
      </c>
      <c r="BK22893" s="98" t="s">
        <v>70</v>
      </c>
    </row>
    <row r="22894" spans="17:63" ht="29.25" customHeight="1" x14ac:dyDescent="0.2">
      <c r="Q22894" s="92" t="s">
        <v>50</v>
      </c>
      <c r="BF22894" s="101" t="s">
        <v>58</v>
      </c>
      <c r="BK22894" s="98" t="s">
        <v>70</v>
      </c>
    </row>
    <row r="22895" spans="17:63" ht="29.25" customHeight="1" x14ac:dyDescent="0.2">
      <c r="Q22895" s="92" t="s">
        <v>50</v>
      </c>
      <c r="BF22895" s="101" t="s">
        <v>58</v>
      </c>
      <c r="BK22895" s="98" t="s">
        <v>70</v>
      </c>
    </row>
    <row r="22896" spans="17:63" ht="29.25" customHeight="1" x14ac:dyDescent="0.2">
      <c r="Q22896" s="92" t="s">
        <v>50</v>
      </c>
      <c r="BF22896" s="101" t="s">
        <v>58</v>
      </c>
      <c r="BK22896" s="98" t="s">
        <v>70</v>
      </c>
    </row>
    <row r="22897" spans="17:63" ht="29.25" customHeight="1" x14ac:dyDescent="0.2">
      <c r="Q22897" s="92" t="s">
        <v>50</v>
      </c>
      <c r="BF22897" s="101" t="s">
        <v>58</v>
      </c>
      <c r="BK22897" s="98" t="s">
        <v>70</v>
      </c>
    </row>
    <row r="22898" spans="17:63" ht="29.25" customHeight="1" x14ac:dyDescent="0.2">
      <c r="Q22898" s="92" t="s">
        <v>50</v>
      </c>
      <c r="BF22898" s="101" t="s">
        <v>58</v>
      </c>
      <c r="BK22898" s="98" t="s">
        <v>70</v>
      </c>
    </row>
    <row r="22899" spans="17:63" ht="29.25" customHeight="1" x14ac:dyDescent="0.2">
      <c r="Q22899" s="92" t="s">
        <v>50</v>
      </c>
      <c r="BF22899" s="101" t="s">
        <v>58</v>
      </c>
      <c r="BK22899" s="98" t="s">
        <v>70</v>
      </c>
    </row>
    <row r="22900" spans="17:63" ht="29.25" customHeight="1" x14ac:dyDescent="0.2">
      <c r="Q22900" s="92" t="s">
        <v>50</v>
      </c>
      <c r="BF22900" s="101" t="s">
        <v>58</v>
      </c>
      <c r="BK22900" s="98" t="s">
        <v>70</v>
      </c>
    </row>
    <row r="22901" spans="17:63" ht="29.25" customHeight="1" x14ac:dyDescent="0.2">
      <c r="Q22901" s="92" t="s">
        <v>50</v>
      </c>
      <c r="BF22901" s="101" t="s">
        <v>58</v>
      </c>
      <c r="BK22901" s="98" t="s">
        <v>70</v>
      </c>
    </row>
    <row r="22902" spans="17:63" ht="29.25" customHeight="1" x14ac:dyDescent="0.2">
      <c r="Q22902" s="92" t="s">
        <v>50</v>
      </c>
      <c r="BF22902" s="101" t="s">
        <v>58</v>
      </c>
      <c r="BK22902" s="98" t="s">
        <v>70</v>
      </c>
    </row>
    <row r="22903" spans="17:63" ht="29.25" customHeight="1" x14ac:dyDescent="0.2">
      <c r="Q22903" s="92" t="s">
        <v>50</v>
      </c>
      <c r="BF22903" s="101" t="s">
        <v>58</v>
      </c>
      <c r="BK22903" s="98" t="s">
        <v>70</v>
      </c>
    </row>
    <row r="22904" spans="17:63" ht="29.25" customHeight="1" x14ac:dyDescent="0.2">
      <c r="Q22904" s="92" t="s">
        <v>50</v>
      </c>
      <c r="BF22904" s="101" t="s">
        <v>58</v>
      </c>
      <c r="BK22904" s="98" t="s">
        <v>70</v>
      </c>
    </row>
    <row r="22905" spans="17:63" ht="29.25" customHeight="1" x14ac:dyDescent="0.2">
      <c r="Q22905" s="92" t="s">
        <v>50</v>
      </c>
      <c r="BF22905" s="101" t="s">
        <v>58</v>
      </c>
      <c r="BK22905" s="98" t="s">
        <v>70</v>
      </c>
    </row>
    <row r="22906" spans="17:63" ht="29.25" customHeight="1" x14ac:dyDescent="0.2">
      <c r="Q22906" s="92" t="s">
        <v>50</v>
      </c>
      <c r="BF22906" s="101" t="s">
        <v>58</v>
      </c>
      <c r="BK22906" s="98" t="s">
        <v>70</v>
      </c>
    </row>
    <row r="22907" spans="17:63" ht="29.25" customHeight="1" x14ac:dyDescent="0.2">
      <c r="Q22907" s="92" t="s">
        <v>50</v>
      </c>
      <c r="BF22907" s="101" t="s">
        <v>58</v>
      </c>
      <c r="BK22907" s="98" t="s">
        <v>70</v>
      </c>
    </row>
    <row r="22908" spans="17:63" ht="29.25" customHeight="1" x14ac:dyDescent="0.2">
      <c r="Q22908" s="92" t="s">
        <v>50</v>
      </c>
      <c r="BF22908" s="101" t="s">
        <v>58</v>
      </c>
      <c r="BK22908" s="98" t="s">
        <v>70</v>
      </c>
    </row>
    <row r="22909" spans="17:63" ht="29.25" customHeight="1" x14ac:dyDescent="0.2">
      <c r="Q22909" s="92" t="s">
        <v>50</v>
      </c>
      <c r="BF22909" s="101" t="s">
        <v>58</v>
      </c>
      <c r="BK22909" s="98" t="s">
        <v>70</v>
      </c>
    </row>
    <row r="22910" spans="17:63" ht="29.25" customHeight="1" x14ac:dyDescent="0.2">
      <c r="Q22910" s="92" t="s">
        <v>50</v>
      </c>
      <c r="BF22910" s="101" t="s">
        <v>58</v>
      </c>
      <c r="BK22910" s="98" t="s">
        <v>70</v>
      </c>
    </row>
    <row r="22911" spans="17:63" ht="29.25" customHeight="1" x14ac:dyDescent="0.2">
      <c r="Q22911" s="92" t="s">
        <v>50</v>
      </c>
      <c r="BF22911" s="101" t="s">
        <v>58</v>
      </c>
      <c r="BK22911" s="98" t="s">
        <v>70</v>
      </c>
    </row>
    <row r="22912" spans="17:63" ht="29.25" customHeight="1" x14ac:dyDescent="0.2">
      <c r="Q22912" s="92" t="s">
        <v>50</v>
      </c>
      <c r="BF22912" s="101" t="s">
        <v>58</v>
      </c>
      <c r="BK22912" s="98" t="s">
        <v>70</v>
      </c>
    </row>
    <row r="22913" spans="17:63" ht="29.25" customHeight="1" x14ac:dyDescent="0.2">
      <c r="Q22913" s="92" t="s">
        <v>50</v>
      </c>
      <c r="BF22913" s="101" t="s">
        <v>58</v>
      </c>
      <c r="BK22913" s="98" t="s">
        <v>70</v>
      </c>
    </row>
    <row r="22914" spans="17:63" ht="29.25" customHeight="1" x14ac:dyDescent="0.2">
      <c r="Q22914" s="92" t="s">
        <v>50</v>
      </c>
      <c r="BF22914" s="101" t="s">
        <v>58</v>
      </c>
      <c r="BK22914" s="98" t="s">
        <v>70</v>
      </c>
    </row>
    <row r="22915" spans="17:63" ht="29.25" customHeight="1" x14ac:dyDescent="0.2">
      <c r="Q22915" s="92" t="s">
        <v>50</v>
      </c>
      <c r="BF22915" s="101" t="s">
        <v>58</v>
      </c>
      <c r="BK22915" s="98" t="s">
        <v>70</v>
      </c>
    </row>
    <row r="22916" spans="17:63" ht="29.25" customHeight="1" x14ac:dyDescent="0.2">
      <c r="Q22916" s="92" t="s">
        <v>50</v>
      </c>
      <c r="BF22916" s="101" t="s">
        <v>58</v>
      </c>
      <c r="BK22916" s="98" t="s">
        <v>70</v>
      </c>
    </row>
    <row r="22917" spans="17:63" ht="29.25" customHeight="1" x14ac:dyDescent="0.2">
      <c r="Q22917" s="92" t="s">
        <v>50</v>
      </c>
      <c r="BF22917" s="101" t="s">
        <v>58</v>
      </c>
      <c r="BK22917" s="98" t="s">
        <v>70</v>
      </c>
    </row>
    <row r="22918" spans="17:63" ht="29.25" customHeight="1" x14ac:dyDescent="0.2">
      <c r="Q22918" s="92" t="s">
        <v>50</v>
      </c>
      <c r="BF22918" s="101" t="s">
        <v>58</v>
      </c>
      <c r="BK22918" s="98" t="s">
        <v>70</v>
      </c>
    </row>
    <row r="22919" spans="17:63" ht="29.25" customHeight="1" x14ac:dyDescent="0.2">
      <c r="Q22919" s="92" t="s">
        <v>50</v>
      </c>
      <c r="BF22919" s="101" t="s">
        <v>58</v>
      </c>
      <c r="BK22919" s="98" t="s">
        <v>70</v>
      </c>
    </row>
    <row r="22920" spans="17:63" ht="29.25" customHeight="1" x14ac:dyDescent="0.2">
      <c r="Q22920" s="92" t="s">
        <v>50</v>
      </c>
      <c r="BF22920" s="101" t="s">
        <v>58</v>
      </c>
      <c r="BK22920" s="98" t="s">
        <v>70</v>
      </c>
    </row>
    <row r="22921" spans="17:63" ht="29.25" customHeight="1" x14ac:dyDescent="0.2">
      <c r="Q22921" s="92" t="s">
        <v>50</v>
      </c>
      <c r="BF22921" s="101" t="s">
        <v>58</v>
      </c>
      <c r="BK22921" s="98" t="s">
        <v>70</v>
      </c>
    </row>
    <row r="22922" spans="17:63" ht="29.25" customHeight="1" x14ac:dyDescent="0.2">
      <c r="Q22922" s="92" t="s">
        <v>50</v>
      </c>
      <c r="BF22922" s="101" t="s">
        <v>58</v>
      </c>
      <c r="BK22922" s="98" t="s">
        <v>70</v>
      </c>
    </row>
    <row r="22923" spans="17:63" ht="29.25" customHeight="1" x14ac:dyDescent="0.2">
      <c r="Q22923" s="92" t="s">
        <v>50</v>
      </c>
      <c r="BF22923" s="101" t="s">
        <v>58</v>
      </c>
      <c r="BK22923" s="98" t="s">
        <v>70</v>
      </c>
    </row>
    <row r="22924" spans="17:63" ht="29.25" customHeight="1" x14ac:dyDescent="0.2">
      <c r="Q22924" s="92" t="s">
        <v>50</v>
      </c>
      <c r="BF22924" s="101" t="s">
        <v>58</v>
      </c>
      <c r="BK22924" s="98" t="s">
        <v>70</v>
      </c>
    </row>
    <row r="22925" spans="17:63" ht="29.25" customHeight="1" x14ac:dyDescent="0.2">
      <c r="Q22925" s="92" t="s">
        <v>50</v>
      </c>
      <c r="BF22925" s="101" t="s">
        <v>58</v>
      </c>
      <c r="BK22925" s="98" t="s">
        <v>70</v>
      </c>
    </row>
    <row r="22926" spans="17:63" ht="29.25" customHeight="1" x14ac:dyDescent="0.2">
      <c r="Q22926" s="92" t="s">
        <v>50</v>
      </c>
      <c r="BF22926" s="101" t="s">
        <v>58</v>
      </c>
      <c r="BK22926" s="98" t="s">
        <v>70</v>
      </c>
    </row>
    <row r="22927" spans="17:63" ht="29.25" customHeight="1" x14ac:dyDescent="0.2">
      <c r="Q22927" s="92" t="s">
        <v>50</v>
      </c>
      <c r="BF22927" s="101" t="s">
        <v>58</v>
      </c>
      <c r="BK22927" s="98" t="s">
        <v>70</v>
      </c>
    </row>
    <row r="22928" spans="17:63" ht="29.25" customHeight="1" x14ac:dyDescent="0.2">
      <c r="Q22928" s="92" t="s">
        <v>50</v>
      </c>
      <c r="BF22928" s="101" t="s">
        <v>58</v>
      </c>
      <c r="BK22928" s="98" t="s">
        <v>70</v>
      </c>
    </row>
    <row r="22929" spans="17:63" ht="29.25" customHeight="1" x14ac:dyDescent="0.2">
      <c r="Q22929" s="92" t="s">
        <v>50</v>
      </c>
      <c r="BF22929" s="101" t="s">
        <v>58</v>
      </c>
      <c r="BK22929" s="98" t="s">
        <v>70</v>
      </c>
    </row>
    <row r="22930" spans="17:63" ht="29.25" customHeight="1" x14ac:dyDescent="0.2">
      <c r="Q22930" s="92" t="s">
        <v>50</v>
      </c>
      <c r="BF22930" s="101" t="s">
        <v>58</v>
      </c>
      <c r="BK22930" s="98" t="s">
        <v>70</v>
      </c>
    </row>
    <row r="22931" spans="17:63" ht="29.25" customHeight="1" x14ac:dyDescent="0.2">
      <c r="Q22931" s="92" t="s">
        <v>50</v>
      </c>
      <c r="BF22931" s="101" t="s">
        <v>58</v>
      </c>
      <c r="BK22931" s="98" t="s">
        <v>70</v>
      </c>
    </row>
    <row r="22932" spans="17:63" ht="29.25" customHeight="1" x14ac:dyDescent="0.2">
      <c r="Q22932" s="92" t="s">
        <v>50</v>
      </c>
      <c r="BF22932" s="101" t="s">
        <v>58</v>
      </c>
      <c r="BK22932" s="98" t="s">
        <v>70</v>
      </c>
    </row>
    <row r="22933" spans="17:63" ht="29.25" customHeight="1" x14ac:dyDescent="0.2">
      <c r="Q22933" s="92" t="s">
        <v>50</v>
      </c>
      <c r="BF22933" s="101" t="s">
        <v>58</v>
      </c>
      <c r="BK22933" s="98" t="s">
        <v>70</v>
      </c>
    </row>
    <row r="22934" spans="17:63" ht="29.25" customHeight="1" x14ac:dyDescent="0.2">
      <c r="Q22934" s="92" t="s">
        <v>50</v>
      </c>
      <c r="BF22934" s="101" t="s">
        <v>58</v>
      </c>
      <c r="BK22934" s="98" t="s">
        <v>70</v>
      </c>
    </row>
    <row r="22935" spans="17:63" ht="29.25" customHeight="1" x14ac:dyDescent="0.2">
      <c r="Q22935" s="92" t="s">
        <v>50</v>
      </c>
      <c r="BF22935" s="101" t="s">
        <v>58</v>
      </c>
      <c r="BK22935" s="98" t="s">
        <v>70</v>
      </c>
    </row>
    <row r="22936" spans="17:63" ht="29.25" customHeight="1" x14ac:dyDescent="0.2">
      <c r="Q22936" s="92" t="s">
        <v>50</v>
      </c>
      <c r="BF22936" s="101" t="s">
        <v>58</v>
      </c>
      <c r="BK22936" s="98" t="s">
        <v>70</v>
      </c>
    </row>
    <row r="22937" spans="17:63" ht="29.25" customHeight="1" x14ac:dyDescent="0.2">
      <c r="Q22937" s="92" t="s">
        <v>50</v>
      </c>
      <c r="BF22937" s="101" t="s">
        <v>58</v>
      </c>
      <c r="BK22937" s="98" t="s">
        <v>70</v>
      </c>
    </row>
    <row r="22938" spans="17:63" ht="29.25" customHeight="1" x14ac:dyDescent="0.2">
      <c r="Q22938" s="92" t="s">
        <v>50</v>
      </c>
      <c r="BF22938" s="101" t="s">
        <v>58</v>
      </c>
      <c r="BK22938" s="98" t="s">
        <v>70</v>
      </c>
    </row>
    <row r="22939" spans="17:63" ht="29.25" customHeight="1" x14ac:dyDescent="0.2">
      <c r="Q22939" s="92" t="s">
        <v>50</v>
      </c>
      <c r="BF22939" s="101" t="s">
        <v>58</v>
      </c>
      <c r="BK22939" s="98" t="s">
        <v>70</v>
      </c>
    </row>
    <row r="22940" spans="17:63" ht="29.25" customHeight="1" x14ac:dyDescent="0.2">
      <c r="Q22940" s="92" t="s">
        <v>50</v>
      </c>
      <c r="BF22940" s="101" t="s">
        <v>58</v>
      </c>
      <c r="BK22940" s="98" t="s">
        <v>70</v>
      </c>
    </row>
    <row r="22941" spans="17:63" ht="29.25" customHeight="1" x14ac:dyDescent="0.2">
      <c r="Q22941" s="92" t="s">
        <v>50</v>
      </c>
      <c r="BF22941" s="101" t="s">
        <v>58</v>
      </c>
      <c r="BK22941" s="98" t="s">
        <v>70</v>
      </c>
    </row>
    <row r="22942" spans="17:63" ht="29.25" customHeight="1" x14ac:dyDescent="0.2">
      <c r="Q22942" s="92" t="s">
        <v>50</v>
      </c>
      <c r="BF22942" s="101" t="s">
        <v>58</v>
      </c>
      <c r="BK22942" s="98" t="s">
        <v>70</v>
      </c>
    </row>
    <row r="22943" spans="17:63" ht="29.25" customHeight="1" x14ac:dyDescent="0.2">
      <c r="Q22943" s="92" t="s">
        <v>50</v>
      </c>
      <c r="BF22943" s="101" t="s">
        <v>58</v>
      </c>
      <c r="BK22943" s="98" t="s">
        <v>70</v>
      </c>
    </row>
    <row r="22944" spans="17:63" ht="29.25" customHeight="1" x14ac:dyDescent="0.2">
      <c r="Q22944" s="92" t="s">
        <v>50</v>
      </c>
      <c r="BF22944" s="101" t="s">
        <v>58</v>
      </c>
      <c r="BK22944" s="98" t="s">
        <v>70</v>
      </c>
    </row>
    <row r="22945" spans="17:63" ht="29.25" customHeight="1" x14ac:dyDescent="0.2">
      <c r="Q22945" s="92" t="s">
        <v>50</v>
      </c>
      <c r="BF22945" s="101" t="s">
        <v>58</v>
      </c>
      <c r="BK22945" s="98" t="s">
        <v>70</v>
      </c>
    </row>
    <row r="22946" spans="17:63" ht="29.25" customHeight="1" x14ac:dyDescent="0.2">
      <c r="Q22946" s="92" t="s">
        <v>50</v>
      </c>
      <c r="BF22946" s="101" t="s">
        <v>58</v>
      </c>
      <c r="BK22946" s="98" t="s">
        <v>70</v>
      </c>
    </row>
    <row r="22947" spans="17:63" ht="29.25" customHeight="1" x14ac:dyDescent="0.2">
      <c r="Q22947" s="92" t="s">
        <v>50</v>
      </c>
      <c r="BF22947" s="101" t="s">
        <v>58</v>
      </c>
      <c r="BK22947" s="98" t="s">
        <v>70</v>
      </c>
    </row>
    <row r="22948" spans="17:63" ht="29.25" customHeight="1" x14ac:dyDescent="0.2">
      <c r="Q22948" s="92" t="s">
        <v>50</v>
      </c>
      <c r="BF22948" s="101" t="s">
        <v>58</v>
      </c>
      <c r="BK22948" s="98" t="s">
        <v>70</v>
      </c>
    </row>
    <row r="22949" spans="17:63" ht="29.25" customHeight="1" x14ac:dyDescent="0.2">
      <c r="Q22949" s="92" t="s">
        <v>50</v>
      </c>
      <c r="BF22949" s="101" t="s">
        <v>58</v>
      </c>
      <c r="BK22949" s="98" t="s">
        <v>70</v>
      </c>
    </row>
    <row r="22950" spans="17:63" ht="29.25" customHeight="1" x14ac:dyDescent="0.2">
      <c r="Q22950" s="92" t="s">
        <v>50</v>
      </c>
      <c r="BF22950" s="101" t="s">
        <v>58</v>
      </c>
      <c r="BK22950" s="98" t="s">
        <v>70</v>
      </c>
    </row>
    <row r="22951" spans="17:63" ht="29.25" customHeight="1" x14ac:dyDescent="0.2">
      <c r="Q22951" s="92" t="s">
        <v>50</v>
      </c>
      <c r="BF22951" s="101" t="s">
        <v>58</v>
      </c>
      <c r="BK22951" s="98" t="s">
        <v>70</v>
      </c>
    </row>
    <row r="22952" spans="17:63" ht="29.25" customHeight="1" x14ac:dyDescent="0.2">
      <c r="Q22952" s="92" t="s">
        <v>50</v>
      </c>
      <c r="BF22952" s="101" t="s">
        <v>58</v>
      </c>
      <c r="BK22952" s="98" t="s">
        <v>70</v>
      </c>
    </row>
    <row r="22953" spans="17:63" ht="29.25" customHeight="1" x14ac:dyDescent="0.2">
      <c r="Q22953" s="92" t="s">
        <v>50</v>
      </c>
      <c r="BF22953" s="101" t="s">
        <v>58</v>
      </c>
      <c r="BK22953" s="98" t="s">
        <v>70</v>
      </c>
    </row>
    <row r="22954" spans="17:63" ht="29.25" customHeight="1" x14ac:dyDescent="0.2">
      <c r="Q22954" s="92" t="s">
        <v>50</v>
      </c>
      <c r="BF22954" s="101" t="s">
        <v>58</v>
      </c>
      <c r="BK22954" s="98" t="s">
        <v>70</v>
      </c>
    </row>
    <row r="22955" spans="17:63" ht="29.25" customHeight="1" x14ac:dyDescent="0.2">
      <c r="Q22955" s="92" t="s">
        <v>50</v>
      </c>
      <c r="BF22955" s="101" t="s">
        <v>58</v>
      </c>
      <c r="BK22955" s="98" t="s">
        <v>70</v>
      </c>
    </row>
    <row r="22956" spans="17:63" ht="29.25" customHeight="1" x14ac:dyDescent="0.2">
      <c r="Q22956" s="92" t="s">
        <v>50</v>
      </c>
      <c r="BF22956" s="101" t="s">
        <v>58</v>
      </c>
      <c r="BK22956" s="98" t="s">
        <v>70</v>
      </c>
    </row>
    <row r="22957" spans="17:63" ht="29.25" customHeight="1" x14ac:dyDescent="0.2">
      <c r="Q22957" s="92" t="s">
        <v>50</v>
      </c>
      <c r="BF22957" s="101" t="s">
        <v>58</v>
      </c>
      <c r="BK22957" s="98" t="s">
        <v>70</v>
      </c>
    </row>
    <row r="22958" spans="17:63" ht="29.25" customHeight="1" x14ac:dyDescent="0.2">
      <c r="Q22958" s="92" t="s">
        <v>50</v>
      </c>
      <c r="BF22958" s="101" t="s">
        <v>58</v>
      </c>
      <c r="BK22958" s="98" t="s">
        <v>70</v>
      </c>
    </row>
    <row r="22959" spans="17:63" ht="29.25" customHeight="1" x14ac:dyDescent="0.2">
      <c r="Q22959" s="92" t="s">
        <v>50</v>
      </c>
      <c r="BF22959" s="101" t="s">
        <v>58</v>
      </c>
      <c r="BK22959" s="98" t="s">
        <v>70</v>
      </c>
    </row>
    <row r="22960" spans="17:63" ht="29.25" customHeight="1" x14ac:dyDescent="0.2">
      <c r="Q22960" s="92" t="s">
        <v>50</v>
      </c>
      <c r="BF22960" s="101" t="s">
        <v>58</v>
      </c>
      <c r="BK22960" s="98" t="s">
        <v>70</v>
      </c>
    </row>
    <row r="22961" spans="17:63" ht="29.25" customHeight="1" x14ac:dyDescent="0.2">
      <c r="Q22961" s="92" t="s">
        <v>50</v>
      </c>
      <c r="BF22961" s="101" t="s">
        <v>58</v>
      </c>
      <c r="BK22961" s="98" t="s">
        <v>70</v>
      </c>
    </row>
    <row r="22962" spans="17:63" ht="29.25" customHeight="1" x14ac:dyDescent="0.2">
      <c r="Q22962" s="92" t="s">
        <v>50</v>
      </c>
      <c r="BF22962" s="101" t="s">
        <v>58</v>
      </c>
      <c r="BK22962" s="98" t="s">
        <v>70</v>
      </c>
    </row>
    <row r="22963" spans="17:63" ht="29.25" customHeight="1" x14ac:dyDescent="0.2">
      <c r="Q22963" s="92" t="s">
        <v>50</v>
      </c>
      <c r="BF22963" s="101" t="s">
        <v>58</v>
      </c>
      <c r="BK22963" s="98" t="s">
        <v>70</v>
      </c>
    </row>
    <row r="22964" spans="17:63" ht="29.25" customHeight="1" x14ac:dyDescent="0.2">
      <c r="Q22964" s="92" t="s">
        <v>50</v>
      </c>
      <c r="BF22964" s="101" t="s">
        <v>58</v>
      </c>
      <c r="BK22964" s="98" t="s">
        <v>70</v>
      </c>
    </row>
    <row r="22965" spans="17:63" ht="29.25" customHeight="1" x14ac:dyDescent="0.2">
      <c r="Q22965" s="92" t="s">
        <v>50</v>
      </c>
      <c r="BF22965" s="101" t="s">
        <v>58</v>
      </c>
      <c r="BK22965" s="98" t="s">
        <v>70</v>
      </c>
    </row>
    <row r="22966" spans="17:63" ht="29.25" customHeight="1" x14ac:dyDescent="0.2">
      <c r="Q22966" s="92" t="s">
        <v>50</v>
      </c>
      <c r="BF22966" s="101" t="s">
        <v>58</v>
      </c>
      <c r="BK22966" s="98" t="s">
        <v>70</v>
      </c>
    </row>
    <row r="22967" spans="17:63" ht="29.25" customHeight="1" x14ac:dyDescent="0.2">
      <c r="Q22967" s="92" t="s">
        <v>50</v>
      </c>
      <c r="BF22967" s="101" t="s">
        <v>58</v>
      </c>
      <c r="BK22967" s="98" t="s">
        <v>70</v>
      </c>
    </row>
    <row r="22968" spans="17:63" ht="29.25" customHeight="1" x14ac:dyDescent="0.2">
      <c r="Q22968" s="92" t="s">
        <v>50</v>
      </c>
      <c r="BF22968" s="101" t="s">
        <v>58</v>
      </c>
      <c r="BK22968" s="98" t="s">
        <v>70</v>
      </c>
    </row>
    <row r="22969" spans="17:63" ht="29.25" customHeight="1" x14ac:dyDescent="0.2">
      <c r="Q22969" s="92" t="s">
        <v>50</v>
      </c>
      <c r="BF22969" s="101" t="s">
        <v>58</v>
      </c>
      <c r="BK22969" s="98" t="s">
        <v>70</v>
      </c>
    </row>
    <row r="22970" spans="17:63" ht="29.25" customHeight="1" x14ac:dyDescent="0.2">
      <c r="Q22970" s="92" t="s">
        <v>50</v>
      </c>
      <c r="BF22970" s="101" t="s">
        <v>58</v>
      </c>
      <c r="BK22970" s="98" t="s">
        <v>70</v>
      </c>
    </row>
    <row r="22971" spans="17:63" ht="29.25" customHeight="1" x14ac:dyDescent="0.2">
      <c r="Q22971" s="92" t="s">
        <v>50</v>
      </c>
      <c r="BF22971" s="101" t="s">
        <v>58</v>
      </c>
      <c r="BK22971" s="98" t="s">
        <v>70</v>
      </c>
    </row>
    <row r="22972" spans="17:63" ht="29.25" customHeight="1" x14ac:dyDescent="0.2">
      <c r="Q22972" s="92" t="s">
        <v>50</v>
      </c>
      <c r="BF22972" s="101" t="s">
        <v>58</v>
      </c>
      <c r="BK22972" s="98" t="s">
        <v>70</v>
      </c>
    </row>
    <row r="22973" spans="17:63" ht="29.25" customHeight="1" x14ac:dyDescent="0.2">
      <c r="Q22973" s="92" t="s">
        <v>50</v>
      </c>
      <c r="BF22973" s="101" t="s">
        <v>58</v>
      </c>
      <c r="BK22973" s="98" t="s">
        <v>70</v>
      </c>
    </row>
    <row r="22974" spans="17:63" ht="29.25" customHeight="1" x14ac:dyDescent="0.2">
      <c r="Q22974" s="92" t="s">
        <v>50</v>
      </c>
      <c r="BF22974" s="101" t="s">
        <v>58</v>
      </c>
      <c r="BK22974" s="98" t="s">
        <v>70</v>
      </c>
    </row>
    <row r="22975" spans="17:63" ht="29.25" customHeight="1" x14ac:dyDescent="0.2">
      <c r="Q22975" s="92" t="s">
        <v>50</v>
      </c>
      <c r="BF22975" s="101" t="s">
        <v>58</v>
      </c>
      <c r="BK22975" s="98" t="s">
        <v>70</v>
      </c>
    </row>
    <row r="22976" spans="17:63" ht="29.25" customHeight="1" x14ac:dyDescent="0.2">
      <c r="Q22976" s="92" t="s">
        <v>50</v>
      </c>
      <c r="BF22976" s="101" t="s">
        <v>58</v>
      </c>
      <c r="BK22976" s="98" t="s">
        <v>70</v>
      </c>
    </row>
    <row r="22977" spans="17:63" ht="29.25" customHeight="1" x14ac:dyDescent="0.2">
      <c r="Q22977" s="92" t="s">
        <v>50</v>
      </c>
      <c r="BF22977" s="101" t="s">
        <v>58</v>
      </c>
      <c r="BK22977" s="98" t="s">
        <v>70</v>
      </c>
    </row>
    <row r="22978" spans="17:63" ht="29.25" customHeight="1" x14ac:dyDescent="0.2">
      <c r="Q22978" s="92" t="s">
        <v>50</v>
      </c>
      <c r="BF22978" s="101" t="s">
        <v>58</v>
      </c>
      <c r="BK22978" s="98" t="s">
        <v>70</v>
      </c>
    </row>
    <row r="22979" spans="17:63" ht="29.25" customHeight="1" x14ac:dyDescent="0.2">
      <c r="Q22979" s="92" t="s">
        <v>50</v>
      </c>
      <c r="BF22979" s="101" t="s">
        <v>58</v>
      </c>
      <c r="BK22979" s="98" t="s">
        <v>70</v>
      </c>
    </row>
    <row r="22980" spans="17:63" ht="29.25" customHeight="1" x14ac:dyDescent="0.2">
      <c r="Q22980" s="92" t="s">
        <v>50</v>
      </c>
      <c r="BF22980" s="101" t="s">
        <v>58</v>
      </c>
      <c r="BK22980" s="98" t="s">
        <v>70</v>
      </c>
    </row>
    <row r="22981" spans="17:63" ht="29.25" customHeight="1" x14ac:dyDescent="0.2">
      <c r="Q22981" s="92" t="s">
        <v>50</v>
      </c>
      <c r="BF22981" s="101" t="s">
        <v>58</v>
      </c>
      <c r="BK22981" s="98" t="s">
        <v>70</v>
      </c>
    </row>
    <row r="22982" spans="17:63" ht="29.25" customHeight="1" x14ac:dyDescent="0.2">
      <c r="Q22982" s="92" t="s">
        <v>50</v>
      </c>
      <c r="BF22982" s="101" t="s">
        <v>58</v>
      </c>
      <c r="BK22982" s="98" t="s">
        <v>70</v>
      </c>
    </row>
    <row r="22983" spans="17:63" ht="29.25" customHeight="1" x14ac:dyDescent="0.2">
      <c r="Q22983" s="92" t="s">
        <v>50</v>
      </c>
      <c r="BF22983" s="101" t="s">
        <v>58</v>
      </c>
      <c r="BK22983" s="98" t="s">
        <v>70</v>
      </c>
    </row>
    <row r="22984" spans="17:63" ht="29.25" customHeight="1" x14ac:dyDescent="0.2">
      <c r="Q22984" s="92" t="s">
        <v>50</v>
      </c>
      <c r="BF22984" s="101" t="s">
        <v>58</v>
      </c>
      <c r="BK22984" s="98" t="s">
        <v>70</v>
      </c>
    </row>
    <row r="22985" spans="17:63" ht="29.25" customHeight="1" x14ac:dyDescent="0.2">
      <c r="Q22985" s="92" t="s">
        <v>50</v>
      </c>
      <c r="BF22985" s="101" t="s">
        <v>58</v>
      </c>
      <c r="BK22985" s="98" t="s">
        <v>70</v>
      </c>
    </row>
    <row r="22986" spans="17:63" ht="29.25" customHeight="1" x14ac:dyDescent="0.2">
      <c r="Q22986" s="92" t="s">
        <v>50</v>
      </c>
      <c r="BF22986" s="101" t="s">
        <v>58</v>
      </c>
      <c r="BK22986" s="98" t="s">
        <v>70</v>
      </c>
    </row>
    <row r="22987" spans="17:63" ht="29.25" customHeight="1" x14ac:dyDescent="0.2">
      <c r="Q22987" s="92" t="s">
        <v>50</v>
      </c>
      <c r="BF22987" s="101" t="s">
        <v>58</v>
      </c>
      <c r="BK22987" s="98" t="s">
        <v>70</v>
      </c>
    </row>
    <row r="22988" spans="17:63" ht="29.25" customHeight="1" x14ac:dyDescent="0.2">
      <c r="Q22988" s="92" t="s">
        <v>50</v>
      </c>
      <c r="BF22988" s="101" t="s">
        <v>58</v>
      </c>
      <c r="BK22988" s="98" t="s">
        <v>70</v>
      </c>
    </row>
    <row r="22989" spans="17:63" ht="29.25" customHeight="1" x14ac:dyDescent="0.2">
      <c r="Q22989" s="92" t="s">
        <v>50</v>
      </c>
      <c r="BF22989" s="101" t="s">
        <v>58</v>
      </c>
      <c r="BK22989" s="98" t="s">
        <v>70</v>
      </c>
    </row>
    <row r="22990" spans="17:63" ht="29.25" customHeight="1" x14ac:dyDescent="0.2">
      <c r="Q22990" s="92" t="s">
        <v>50</v>
      </c>
      <c r="BF22990" s="101" t="s">
        <v>58</v>
      </c>
      <c r="BK22990" s="98" t="s">
        <v>70</v>
      </c>
    </row>
    <row r="22991" spans="17:63" ht="29.25" customHeight="1" x14ac:dyDescent="0.2">
      <c r="Q22991" s="92" t="s">
        <v>50</v>
      </c>
      <c r="BF22991" s="101" t="s">
        <v>58</v>
      </c>
      <c r="BK22991" s="98" t="s">
        <v>70</v>
      </c>
    </row>
    <row r="22992" spans="17:63" ht="29.25" customHeight="1" x14ac:dyDescent="0.2">
      <c r="Q22992" s="92" t="s">
        <v>50</v>
      </c>
      <c r="BF22992" s="101" t="s">
        <v>58</v>
      </c>
      <c r="BK22992" s="98" t="s">
        <v>70</v>
      </c>
    </row>
    <row r="22993" spans="17:63" ht="29.25" customHeight="1" x14ac:dyDescent="0.2">
      <c r="Q22993" s="92" t="s">
        <v>50</v>
      </c>
      <c r="BF22993" s="101" t="s">
        <v>58</v>
      </c>
      <c r="BK22993" s="98" t="s">
        <v>70</v>
      </c>
    </row>
    <row r="22994" spans="17:63" ht="29.25" customHeight="1" x14ac:dyDescent="0.2">
      <c r="Q22994" s="92" t="s">
        <v>50</v>
      </c>
      <c r="BF22994" s="101" t="s">
        <v>58</v>
      </c>
      <c r="BK22994" s="98" t="s">
        <v>70</v>
      </c>
    </row>
    <row r="22995" spans="17:63" ht="29.25" customHeight="1" x14ac:dyDescent="0.2">
      <c r="Q22995" s="92" t="s">
        <v>50</v>
      </c>
      <c r="BF22995" s="101" t="s">
        <v>58</v>
      </c>
      <c r="BK22995" s="98" t="s">
        <v>70</v>
      </c>
    </row>
    <row r="22996" spans="17:63" ht="29.25" customHeight="1" x14ac:dyDescent="0.2">
      <c r="Q22996" s="92" t="s">
        <v>50</v>
      </c>
      <c r="BF22996" s="101" t="s">
        <v>58</v>
      </c>
      <c r="BK22996" s="98" t="s">
        <v>70</v>
      </c>
    </row>
    <row r="22997" spans="17:63" ht="29.25" customHeight="1" x14ac:dyDescent="0.2">
      <c r="Q22997" s="92" t="s">
        <v>50</v>
      </c>
      <c r="BF22997" s="101" t="s">
        <v>58</v>
      </c>
      <c r="BK22997" s="98" t="s">
        <v>70</v>
      </c>
    </row>
    <row r="22998" spans="17:63" ht="29.25" customHeight="1" x14ac:dyDescent="0.2">
      <c r="Q22998" s="92" t="s">
        <v>50</v>
      </c>
      <c r="BF22998" s="101" t="s">
        <v>58</v>
      </c>
      <c r="BK22998" s="98" t="s">
        <v>70</v>
      </c>
    </row>
    <row r="22999" spans="17:63" ht="29.25" customHeight="1" x14ac:dyDescent="0.2">
      <c r="Q22999" s="92" t="s">
        <v>50</v>
      </c>
      <c r="BF22999" s="101" t="s">
        <v>58</v>
      </c>
      <c r="BK22999" s="98" t="s">
        <v>70</v>
      </c>
    </row>
    <row r="23000" spans="17:63" ht="29.25" customHeight="1" x14ac:dyDescent="0.2">
      <c r="Q23000" s="92" t="s">
        <v>50</v>
      </c>
      <c r="BF23000" s="101" t="s">
        <v>58</v>
      </c>
      <c r="BK23000" s="98" t="s">
        <v>70</v>
      </c>
    </row>
    <row r="23001" spans="17:63" ht="29.25" customHeight="1" x14ac:dyDescent="0.2">
      <c r="Q23001" s="92" t="s">
        <v>50</v>
      </c>
      <c r="BF23001" s="101" t="s">
        <v>58</v>
      </c>
      <c r="BK23001" s="98" t="s">
        <v>70</v>
      </c>
    </row>
    <row r="23002" spans="17:63" ht="29.25" customHeight="1" x14ac:dyDescent="0.2">
      <c r="Q23002" s="92" t="s">
        <v>50</v>
      </c>
      <c r="BF23002" s="101" t="s">
        <v>58</v>
      </c>
      <c r="BK23002" s="98" t="s">
        <v>70</v>
      </c>
    </row>
    <row r="23003" spans="17:63" ht="29.25" customHeight="1" x14ac:dyDescent="0.2">
      <c r="Q23003" s="92" t="s">
        <v>50</v>
      </c>
      <c r="BF23003" s="101" t="s">
        <v>58</v>
      </c>
      <c r="BK23003" s="98" t="s">
        <v>70</v>
      </c>
    </row>
    <row r="23004" spans="17:63" ht="29.25" customHeight="1" x14ac:dyDescent="0.2">
      <c r="Q23004" s="92" t="s">
        <v>50</v>
      </c>
      <c r="BF23004" s="101" t="s">
        <v>58</v>
      </c>
      <c r="BK23004" s="98" t="s">
        <v>70</v>
      </c>
    </row>
    <row r="23005" spans="17:63" ht="29.25" customHeight="1" x14ac:dyDescent="0.2">
      <c r="Q23005" s="92" t="s">
        <v>50</v>
      </c>
      <c r="BF23005" s="101" t="s">
        <v>58</v>
      </c>
      <c r="BK23005" s="98" t="s">
        <v>70</v>
      </c>
    </row>
    <row r="23006" spans="17:63" ht="29.25" customHeight="1" x14ac:dyDescent="0.2">
      <c r="Q23006" s="92" t="s">
        <v>50</v>
      </c>
      <c r="BF23006" s="101" t="s">
        <v>58</v>
      </c>
      <c r="BK23006" s="98" t="s">
        <v>70</v>
      </c>
    </row>
    <row r="23007" spans="17:63" ht="29.25" customHeight="1" x14ac:dyDescent="0.2">
      <c r="Q23007" s="92" t="s">
        <v>50</v>
      </c>
      <c r="BF23007" s="101" t="s">
        <v>58</v>
      </c>
      <c r="BK23007" s="98" t="s">
        <v>70</v>
      </c>
    </row>
    <row r="23008" spans="17:63" ht="29.25" customHeight="1" x14ac:dyDescent="0.2">
      <c r="Q23008" s="92" t="s">
        <v>50</v>
      </c>
      <c r="BF23008" s="101" t="s">
        <v>58</v>
      </c>
      <c r="BK23008" s="98" t="s">
        <v>70</v>
      </c>
    </row>
    <row r="23009" spans="17:63" ht="29.25" customHeight="1" x14ac:dyDescent="0.2">
      <c r="Q23009" s="92" t="s">
        <v>50</v>
      </c>
      <c r="BF23009" s="101" t="s">
        <v>58</v>
      </c>
      <c r="BK23009" s="98" t="s">
        <v>70</v>
      </c>
    </row>
    <row r="23010" spans="17:63" ht="29.25" customHeight="1" x14ac:dyDescent="0.2">
      <c r="Q23010" s="92" t="s">
        <v>50</v>
      </c>
      <c r="BF23010" s="101" t="s">
        <v>58</v>
      </c>
      <c r="BK23010" s="98" t="s">
        <v>70</v>
      </c>
    </row>
    <row r="23011" spans="17:63" ht="29.25" customHeight="1" x14ac:dyDescent="0.2">
      <c r="Q23011" s="92" t="s">
        <v>50</v>
      </c>
      <c r="BF23011" s="101" t="s">
        <v>58</v>
      </c>
      <c r="BK23011" s="98" t="s">
        <v>70</v>
      </c>
    </row>
    <row r="23012" spans="17:63" ht="29.25" customHeight="1" x14ac:dyDescent="0.2">
      <c r="Q23012" s="92" t="s">
        <v>50</v>
      </c>
      <c r="BF23012" s="101" t="s">
        <v>58</v>
      </c>
      <c r="BK23012" s="98" t="s">
        <v>70</v>
      </c>
    </row>
    <row r="23013" spans="17:63" ht="29.25" customHeight="1" x14ac:dyDescent="0.2">
      <c r="Q23013" s="92" t="s">
        <v>50</v>
      </c>
      <c r="BF23013" s="101" t="s">
        <v>58</v>
      </c>
      <c r="BK23013" s="98" t="s">
        <v>70</v>
      </c>
    </row>
    <row r="23014" spans="17:63" ht="29.25" customHeight="1" x14ac:dyDescent="0.2">
      <c r="Q23014" s="92" t="s">
        <v>50</v>
      </c>
      <c r="BF23014" s="101" t="s">
        <v>58</v>
      </c>
      <c r="BK23014" s="98" t="s">
        <v>70</v>
      </c>
    </row>
    <row r="23015" spans="17:63" ht="29.25" customHeight="1" x14ac:dyDescent="0.2">
      <c r="Q23015" s="92" t="s">
        <v>50</v>
      </c>
      <c r="BF23015" s="101" t="s">
        <v>58</v>
      </c>
      <c r="BK23015" s="98" t="s">
        <v>70</v>
      </c>
    </row>
    <row r="23016" spans="17:63" ht="29.25" customHeight="1" x14ac:dyDescent="0.2">
      <c r="Q23016" s="92" t="s">
        <v>50</v>
      </c>
      <c r="BF23016" s="101" t="s">
        <v>58</v>
      </c>
      <c r="BK23016" s="98" t="s">
        <v>70</v>
      </c>
    </row>
    <row r="23017" spans="17:63" ht="29.25" customHeight="1" x14ac:dyDescent="0.2">
      <c r="Q23017" s="92" t="s">
        <v>50</v>
      </c>
      <c r="BF23017" s="101" t="s">
        <v>58</v>
      </c>
      <c r="BK23017" s="98" t="s">
        <v>70</v>
      </c>
    </row>
    <row r="23018" spans="17:63" ht="29.25" customHeight="1" x14ac:dyDescent="0.2">
      <c r="Q23018" s="92" t="s">
        <v>50</v>
      </c>
      <c r="BF23018" s="101" t="s">
        <v>58</v>
      </c>
      <c r="BK23018" s="98" t="s">
        <v>70</v>
      </c>
    </row>
    <row r="23019" spans="17:63" ht="29.25" customHeight="1" x14ac:dyDescent="0.2">
      <c r="Q23019" s="92" t="s">
        <v>50</v>
      </c>
      <c r="BF23019" s="101" t="s">
        <v>58</v>
      </c>
      <c r="BK23019" s="98" t="s">
        <v>70</v>
      </c>
    </row>
    <row r="23020" spans="17:63" ht="29.25" customHeight="1" x14ac:dyDescent="0.2">
      <c r="Q23020" s="92" t="s">
        <v>50</v>
      </c>
      <c r="BF23020" s="101" t="s">
        <v>58</v>
      </c>
      <c r="BK23020" s="98" t="s">
        <v>70</v>
      </c>
    </row>
    <row r="23021" spans="17:63" ht="29.25" customHeight="1" x14ac:dyDescent="0.2">
      <c r="Q23021" s="92" t="s">
        <v>50</v>
      </c>
      <c r="BF23021" s="101" t="s">
        <v>58</v>
      </c>
      <c r="BK23021" s="98" t="s">
        <v>70</v>
      </c>
    </row>
    <row r="23022" spans="17:63" ht="29.25" customHeight="1" x14ac:dyDescent="0.2">
      <c r="Q23022" s="92" t="s">
        <v>50</v>
      </c>
      <c r="BF23022" s="101" t="s">
        <v>58</v>
      </c>
      <c r="BK23022" s="98" t="s">
        <v>70</v>
      </c>
    </row>
    <row r="23023" spans="17:63" ht="29.25" customHeight="1" x14ac:dyDescent="0.2">
      <c r="Q23023" s="92" t="s">
        <v>50</v>
      </c>
      <c r="BF23023" s="101" t="s">
        <v>58</v>
      </c>
      <c r="BK23023" s="98" t="s">
        <v>70</v>
      </c>
    </row>
    <row r="23024" spans="17:63" ht="29.25" customHeight="1" x14ac:dyDescent="0.2">
      <c r="Q23024" s="92" t="s">
        <v>50</v>
      </c>
      <c r="BF23024" s="101" t="s">
        <v>58</v>
      </c>
      <c r="BK23024" s="98" t="s">
        <v>70</v>
      </c>
    </row>
    <row r="23025" spans="17:63" ht="29.25" customHeight="1" x14ac:dyDescent="0.2">
      <c r="Q23025" s="92" t="s">
        <v>50</v>
      </c>
      <c r="BF23025" s="101" t="s">
        <v>58</v>
      </c>
      <c r="BK23025" s="98" t="s">
        <v>70</v>
      </c>
    </row>
    <row r="23026" spans="17:63" ht="29.25" customHeight="1" x14ac:dyDescent="0.2">
      <c r="Q23026" s="92" t="s">
        <v>50</v>
      </c>
      <c r="BF23026" s="101" t="s">
        <v>58</v>
      </c>
      <c r="BK23026" s="98" t="s">
        <v>70</v>
      </c>
    </row>
    <row r="23027" spans="17:63" ht="29.25" customHeight="1" x14ac:dyDescent="0.2">
      <c r="Q23027" s="92" t="s">
        <v>50</v>
      </c>
      <c r="BF23027" s="101" t="s">
        <v>58</v>
      </c>
      <c r="BK23027" s="98" t="s">
        <v>70</v>
      </c>
    </row>
    <row r="23028" spans="17:63" ht="29.25" customHeight="1" x14ac:dyDescent="0.2">
      <c r="Q23028" s="92" t="s">
        <v>50</v>
      </c>
      <c r="BF23028" s="101" t="s">
        <v>58</v>
      </c>
      <c r="BK23028" s="98" t="s">
        <v>70</v>
      </c>
    </row>
    <row r="23029" spans="17:63" ht="29.25" customHeight="1" x14ac:dyDescent="0.2">
      <c r="Q23029" s="92" t="s">
        <v>50</v>
      </c>
      <c r="BF23029" s="101" t="s">
        <v>58</v>
      </c>
      <c r="BK23029" s="98" t="s">
        <v>70</v>
      </c>
    </row>
    <row r="23030" spans="17:63" ht="29.25" customHeight="1" x14ac:dyDescent="0.2">
      <c r="Q23030" s="92" t="s">
        <v>50</v>
      </c>
      <c r="BF23030" s="101" t="s">
        <v>58</v>
      </c>
      <c r="BK23030" s="98" t="s">
        <v>70</v>
      </c>
    </row>
    <row r="23031" spans="17:63" ht="29.25" customHeight="1" x14ac:dyDescent="0.2">
      <c r="Q23031" s="92" t="s">
        <v>50</v>
      </c>
      <c r="BF23031" s="101" t="s">
        <v>58</v>
      </c>
      <c r="BK23031" s="98" t="s">
        <v>70</v>
      </c>
    </row>
    <row r="23032" spans="17:63" ht="29.25" customHeight="1" x14ac:dyDescent="0.2">
      <c r="Q23032" s="92" t="s">
        <v>50</v>
      </c>
      <c r="BF23032" s="101" t="s">
        <v>58</v>
      </c>
      <c r="BK23032" s="98" t="s">
        <v>70</v>
      </c>
    </row>
    <row r="23033" spans="17:63" ht="29.25" customHeight="1" x14ac:dyDescent="0.2">
      <c r="Q23033" s="92" t="s">
        <v>50</v>
      </c>
      <c r="BF23033" s="101" t="s">
        <v>58</v>
      </c>
      <c r="BK23033" s="98" t="s">
        <v>70</v>
      </c>
    </row>
    <row r="23034" spans="17:63" ht="29.25" customHeight="1" x14ac:dyDescent="0.2">
      <c r="Q23034" s="92" t="s">
        <v>50</v>
      </c>
      <c r="BF23034" s="101" t="s">
        <v>58</v>
      </c>
      <c r="BK23034" s="98" t="s">
        <v>70</v>
      </c>
    </row>
    <row r="23035" spans="17:63" ht="29.25" customHeight="1" x14ac:dyDescent="0.2">
      <c r="Q23035" s="92" t="s">
        <v>50</v>
      </c>
      <c r="BF23035" s="101" t="s">
        <v>58</v>
      </c>
      <c r="BK23035" s="98" t="s">
        <v>70</v>
      </c>
    </row>
    <row r="23036" spans="17:63" ht="29.25" customHeight="1" x14ac:dyDescent="0.2">
      <c r="Q23036" s="92" t="s">
        <v>50</v>
      </c>
      <c r="BF23036" s="101" t="s">
        <v>58</v>
      </c>
      <c r="BK23036" s="98" t="s">
        <v>70</v>
      </c>
    </row>
    <row r="23037" spans="17:63" ht="29.25" customHeight="1" x14ac:dyDescent="0.2">
      <c r="Q23037" s="92" t="s">
        <v>50</v>
      </c>
      <c r="BF23037" s="101" t="s">
        <v>58</v>
      </c>
      <c r="BK23037" s="98" t="s">
        <v>70</v>
      </c>
    </row>
    <row r="23038" spans="17:63" ht="29.25" customHeight="1" x14ac:dyDescent="0.2">
      <c r="Q23038" s="92" t="s">
        <v>50</v>
      </c>
      <c r="BF23038" s="101" t="s">
        <v>58</v>
      </c>
      <c r="BK23038" s="98" t="s">
        <v>70</v>
      </c>
    </row>
    <row r="23039" spans="17:63" ht="29.25" customHeight="1" x14ac:dyDescent="0.2">
      <c r="Q23039" s="92" t="s">
        <v>50</v>
      </c>
      <c r="BF23039" s="101" t="s">
        <v>58</v>
      </c>
      <c r="BK23039" s="98" t="s">
        <v>70</v>
      </c>
    </row>
    <row r="23040" spans="17:63" ht="29.25" customHeight="1" x14ac:dyDescent="0.2">
      <c r="Q23040" s="92" t="s">
        <v>50</v>
      </c>
      <c r="BF23040" s="101" t="s">
        <v>58</v>
      </c>
      <c r="BK23040" s="98" t="s">
        <v>70</v>
      </c>
    </row>
    <row r="23041" spans="17:63" ht="29.25" customHeight="1" x14ac:dyDescent="0.2">
      <c r="Q23041" s="92" t="s">
        <v>50</v>
      </c>
      <c r="BF23041" s="101" t="s">
        <v>58</v>
      </c>
      <c r="BK23041" s="98" t="s">
        <v>70</v>
      </c>
    </row>
    <row r="23042" spans="17:63" ht="29.25" customHeight="1" x14ac:dyDescent="0.2">
      <c r="Q23042" s="92" t="s">
        <v>50</v>
      </c>
      <c r="BF23042" s="101" t="s">
        <v>58</v>
      </c>
      <c r="BK23042" s="98" t="s">
        <v>70</v>
      </c>
    </row>
    <row r="23043" spans="17:63" ht="29.25" customHeight="1" x14ac:dyDescent="0.2">
      <c r="Q23043" s="92" t="s">
        <v>50</v>
      </c>
      <c r="BF23043" s="101" t="s">
        <v>58</v>
      </c>
      <c r="BK23043" s="98" t="s">
        <v>70</v>
      </c>
    </row>
    <row r="23044" spans="17:63" ht="29.25" customHeight="1" x14ac:dyDescent="0.2">
      <c r="Q23044" s="92" t="s">
        <v>50</v>
      </c>
      <c r="BF23044" s="101" t="s">
        <v>58</v>
      </c>
      <c r="BK23044" s="98" t="s">
        <v>70</v>
      </c>
    </row>
    <row r="23045" spans="17:63" ht="29.25" customHeight="1" x14ac:dyDescent="0.2">
      <c r="Q23045" s="92" t="s">
        <v>50</v>
      </c>
      <c r="BF23045" s="101" t="s">
        <v>58</v>
      </c>
      <c r="BK23045" s="98" t="s">
        <v>70</v>
      </c>
    </row>
    <row r="23046" spans="17:63" ht="29.25" customHeight="1" x14ac:dyDescent="0.2">
      <c r="Q23046" s="92" t="s">
        <v>50</v>
      </c>
      <c r="BF23046" s="101" t="s">
        <v>58</v>
      </c>
      <c r="BK23046" s="98" t="s">
        <v>70</v>
      </c>
    </row>
    <row r="23047" spans="17:63" ht="29.25" customHeight="1" x14ac:dyDescent="0.2">
      <c r="Q23047" s="92" t="s">
        <v>50</v>
      </c>
      <c r="BF23047" s="101" t="s">
        <v>58</v>
      </c>
      <c r="BK23047" s="98" t="s">
        <v>70</v>
      </c>
    </row>
    <row r="23048" spans="17:63" ht="29.25" customHeight="1" x14ac:dyDescent="0.2">
      <c r="Q23048" s="92" t="s">
        <v>50</v>
      </c>
      <c r="BF23048" s="101" t="s">
        <v>58</v>
      </c>
      <c r="BK23048" s="98" t="s">
        <v>70</v>
      </c>
    </row>
    <row r="23049" spans="17:63" ht="29.25" customHeight="1" x14ac:dyDescent="0.2">
      <c r="Q23049" s="92" t="s">
        <v>50</v>
      </c>
      <c r="BF23049" s="101" t="s">
        <v>58</v>
      </c>
      <c r="BK23049" s="98" t="s">
        <v>70</v>
      </c>
    </row>
    <row r="23050" spans="17:63" ht="29.25" customHeight="1" x14ac:dyDescent="0.2">
      <c r="Q23050" s="92" t="s">
        <v>50</v>
      </c>
      <c r="BF23050" s="101" t="s">
        <v>58</v>
      </c>
      <c r="BK23050" s="98" t="s">
        <v>70</v>
      </c>
    </row>
    <row r="23051" spans="17:63" ht="29.25" customHeight="1" x14ac:dyDescent="0.2">
      <c r="Q23051" s="92" t="s">
        <v>50</v>
      </c>
      <c r="BF23051" s="101" t="s">
        <v>58</v>
      </c>
      <c r="BK23051" s="98" t="s">
        <v>70</v>
      </c>
    </row>
    <row r="23052" spans="17:63" ht="29.25" customHeight="1" x14ac:dyDescent="0.2">
      <c r="Q23052" s="92" t="s">
        <v>50</v>
      </c>
      <c r="BF23052" s="101" t="s">
        <v>58</v>
      </c>
      <c r="BK23052" s="98" t="s">
        <v>70</v>
      </c>
    </row>
    <row r="23053" spans="17:63" ht="29.25" customHeight="1" x14ac:dyDescent="0.2">
      <c r="Q23053" s="92" t="s">
        <v>50</v>
      </c>
      <c r="BF23053" s="101" t="s">
        <v>58</v>
      </c>
      <c r="BK23053" s="98" t="s">
        <v>70</v>
      </c>
    </row>
    <row r="23054" spans="17:63" ht="29.25" customHeight="1" x14ac:dyDescent="0.2">
      <c r="Q23054" s="92" t="s">
        <v>50</v>
      </c>
      <c r="BF23054" s="101" t="s">
        <v>58</v>
      </c>
      <c r="BK23054" s="98" t="s">
        <v>70</v>
      </c>
    </row>
    <row r="23055" spans="17:63" ht="29.25" customHeight="1" x14ac:dyDescent="0.2">
      <c r="Q23055" s="92" t="s">
        <v>50</v>
      </c>
      <c r="BF23055" s="101" t="s">
        <v>58</v>
      </c>
      <c r="BK23055" s="98" t="s">
        <v>70</v>
      </c>
    </row>
    <row r="23056" spans="17:63" ht="29.25" customHeight="1" x14ac:dyDescent="0.2">
      <c r="Q23056" s="92" t="s">
        <v>50</v>
      </c>
      <c r="BF23056" s="101" t="s">
        <v>58</v>
      </c>
      <c r="BK23056" s="98" t="s">
        <v>70</v>
      </c>
    </row>
    <row r="23057" spans="17:63" ht="29.25" customHeight="1" x14ac:dyDescent="0.2">
      <c r="Q23057" s="92" t="s">
        <v>50</v>
      </c>
      <c r="BF23057" s="101" t="s">
        <v>58</v>
      </c>
      <c r="BK23057" s="98" t="s">
        <v>70</v>
      </c>
    </row>
    <row r="23058" spans="17:63" ht="29.25" customHeight="1" x14ac:dyDescent="0.2">
      <c r="Q23058" s="92" t="s">
        <v>50</v>
      </c>
      <c r="BF23058" s="101" t="s">
        <v>58</v>
      </c>
      <c r="BK23058" s="98" t="s">
        <v>70</v>
      </c>
    </row>
    <row r="23059" spans="17:63" ht="29.25" customHeight="1" x14ac:dyDescent="0.2">
      <c r="Q23059" s="92" t="s">
        <v>50</v>
      </c>
      <c r="BF23059" s="101" t="s">
        <v>58</v>
      </c>
      <c r="BK23059" s="98" t="s">
        <v>70</v>
      </c>
    </row>
    <row r="23060" spans="17:63" ht="29.25" customHeight="1" x14ac:dyDescent="0.2">
      <c r="Q23060" s="92" t="s">
        <v>50</v>
      </c>
      <c r="BF23060" s="101" t="s">
        <v>58</v>
      </c>
      <c r="BK23060" s="98" t="s">
        <v>70</v>
      </c>
    </row>
    <row r="23061" spans="17:63" ht="29.25" customHeight="1" x14ac:dyDescent="0.2">
      <c r="Q23061" s="92" t="s">
        <v>50</v>
      </c>
      <c r="BF23061" s="101" t="s">
        <v>58</v>
      </c>
      <c r="BK23061" s="98" t="s">
        <v>70</v>
      </c>
    </row>
    <row r="23062" spans="17:63" ht="29.25" customHeight="1" x14ac:dyDescent="0.2">
      <c r="Q23062" s="92" t="s">
        <v>50</v>
      </c>
      <c r="BF23062" s="101" t="s">
        <v>58</v>
      </c>
      <c r="BK23062" s="98" t="s">
        <v>70</v>
      </c>
    </row>
    <row r="23063" spans="17:63" ht="29.25" customHeight="1" x14ac:dyDescent="0.2">
      <c r="Q23063" s="92" t="s">
        <v>50</v>
      </c>
      <c r="BF23063" s="101" t="s">
        <v>58</v>
      </c>
      <c r="BK23063" s="98" t="s">
        <v>70</v>
      </c>
    </row>
    <row r="23064" spans="17:63" ht="29.25" customHeight="1" x14ac:dyDescent="0.2">
      <c r="Q23064" s="92" t="s">
        <v>50</v>
      </c>
      <c r="BF23064" s="101" t="s">
        <v>58</v>
      </c>
      <c r="BK23064" s="98" t="s">
        <v>70</v>
      </c>
    </row>
    <row r="23065" spans="17:63" ht="29.25" customHeight="1" x14ac:dyDescent="0.2">
      <c r="Q23065" s="92" t="s">
        <v>50</v>
      </c>
      <c r="BF23065" s="101" t="s">
        <v>58</v>
      </c>
      <c r="BK23065" s="98" t="s">
        <v>70</v>
      </c>
    </row>
    <row r="23066" spans="17:63" ht="29.25" customHeight="1" x14ac:dyDescent="0.2">
      <c r="Q23066" s="92" t="s">
        <v>50</v>
      </c>
      <c r="BF23066" s="101" t="s">
        <v>58</v>
      </c>
      <c r="BK23066" s="98" t="s">
        <v>70</v>
      </c>
    </row>
    <row r="23067" spans="17:63" ht="29.25" customHeight="1" x14ac:dyDescent="0.2">
      <c r="Q23067" s="92" t="s">
        <v>50</v>
      </c>
      <c r="BF23067" s="101" t="s">
        <v>58</v>
      </c>
      <c r="BK23067" s="98" t="s">
        <v>70</v>
      </c>
    </row>
    <row r="23068" spans="17:63" ht="29.25" customHeight="1" x14ac:dyDescent="0.2">
      <c r="Q23068" s="92" t="s">
        <v>50</v>
      </c>
      <c r="BF23068" s="101" t="s">
        <v>58</v>
      </c>
      <c r="BK23068" s="98" t="s">
        <v>70</v>
      </c>
    </row>
    <row r="23069" spans="17:63" ht="29.25" customHeight="1" x14ac:dyDescent="0.2">
      <c r="Q23069" s="92" t="s">
        <v>50</v>
      </c>
      <c r="BF23069" s="101" t="s">
        <v>58</v>
      </c>
      <c r="BK23069" s="98" t="s">
        <v>70</v>
      </c>
    </row>
    <row r="23070" spans="17:63" ht="29.25" customHeight="1" x14ac:dyDescent="0.2">
      <c r="Q23070" s="92" t="s">
        <v>50</v>
      </c>
      <c r="BF23070" s="101" t="s">
        <v>58</v>
      </c>
      <c r="BK23070" s="98" t="s">
        <v>70</v>
      </c>
    </row>
    <row r="23071" spans="17:63" ht="29.25" customHeight="1" x14ac:dyDescent="0.2">
      <c r="Q23071" s="92" t="s">
        <v>50</v>
      </c>
      <c r="BF23071" s="101" t="s">
        <v>58</v>
      </c>
      <c r="BK23071" s="98" t="s">
        <v>70</v>
      </c>
    </row>
    <row r="23072" spans="17:63" ht="29.25" customHeight="1" x14ac:dyDescent="0.2">
      <c r="Q23072" s="92" t="s">
        <v>50</v>
      </c>
      <c r="BF23072" s="101" t="s">
        <v>58</v>
      </c>
      <c r="BK23072" s="98" t="s">
        <v>70</v>
      </c>
    </row>
    <row r="23073" spans="17:63" ht="29.25" customHeight="1" x14ac:dyDescent="0.2">
      <c r="Q23073" s="92" t="s">
        <v>50</v>
      </c>
      <c r="BF23073" s="101" t="s">
        <v>58</v>
      </c>
      <c r="BK23073" s="98" t="s">
        <v>70</v>
      </c>
    </row>
    <row r="23074" spans="17:63" ht="29.25" customHeight="1" x14ac:dyDescent="0.2">
      <c r="Q23074" s="92" t="s">
        <v>50</v>
      </c>
      <c r="BF23074" s="101" t="s">
        <v>58</v>
      </c>
      <c r="BK23074" s="98" t="s">
        <v>70</v>
      </c>
    </row>
    <row r="23075" spans="17:63" ht="29.25" customHeight="1" x14ac:dyDescent="0.2">
      <c r="Q23075" s="92" t="s">
        <v>50</v>
      </c>
      <c r="BF23075" s="101" t="s">
        <v>58</v>
      </c>
      <c r="BK23075" s="98" t="s">
        <v>70</v>
      </c>
    </row>
    <row r="23076" spans="17:63" ht="29.25" customHeight="1" x14ac:dyDescent="0.2">
      <c r="Q23076" s="92" t="s">
        <v>50</v>
      </c>
      <c r="BF23076" s="101" t="s">
        <v>58</v>
      </c>
      <c r="BK23076" s="98" t="s">
        <v>70</v>
      </c>
    </row>
    <row r="23077" spans="17:63" ht="29.25" customHeight="1" x14ac:dyDescent="0.2">
      <c r="Q23077" s="92" t="s">
        <v>50</v>
      </c>
      <c r="BF23077" s="101" t="s">
        <v>58</v>
      </c>
      <c r="BK23077" s="98" t="s">
        <v>70</v>
      </c>
    </row>
    <row r="23078" spans="17:63" ht="29.25" customHeight="1" x14ac:dyDescent="0.2">
      <c r="Q23078" s="92" t="s">
        <v>50</v>
      </c>
      <c r="BF23078" s="101" t="s">
        <v>58</v>
      </c>
      <c r="BK23078" s="98" t="s">
        <v>70</v>
      </c>
    </row>
    <row r="23079" spans="17:63" ht="29.25" customHeight="1" x14ac:dyDescent="0.2">
      <c r="Q23079" s="92" t="s">
        <v>50</v>
      </c>
      <c r="BF23079" s="101" t="s">
        <v>58</v>
      </c>
      <c r="BK23079" s="98" t="s">
        <v>70</v>
      </c>
    </row>
    <row r="23080" spans="17:63" ht="29.25" customHeight="1" x14ac:dyDescent="0.2">
      <c r="Q23080" s="92" t="s">
        <v>50</v>
      </c>
      <c r="BF23080" s="101" t="s">
        <v>58</v>
      </c>
      <c r="BK23080" s="98" t="s">
        <v>70</v>
      </c>
    </row>
    <row r="23081" spans="17:63" ht="29.25" customHeight="1" x14ac:dyDescent="0.2">
      <c r="Q23081" s="92" t="s">
        <v>50</v>
      </c>
      <c r="BF23081" s="101" t="s">
        <v>58</v>
      </c>
      <c r="BK23081" s="98" t="s">
        <v>70</v>
      </c>
    </row>
    <row r="23082" spans="17:63" ht="29.25" customHeight="1" x14ac:dyDescent="0.2">
      <c r="Q23082" s="92" t="s">
        <v>50</v>
      </c>
      <c r="BF23082" s="101" t="s">
        <v>58</v>
      </c>
      <c r="BK23082" s="98" t="s">
        <v>70</v>
      </c>
    </row>
    <row r="23083" spans="17:63" ht="29.25" customHeight="1" x14ac:dyDescent="0.2">
      <c r="Q23083" s="92" t="s">
        <v>50</v>
      </c>
      <c r="BF23083" s="101" t="s">
        <v>58</v>
      </c>
      <c r="BK23083" s="98" t="s">
        <v>70</v>
      </c>
    </row>
    <row r="23084" spans="17:63" ht="29.25" customHeight="1" x14ac:dyDescent="0.2">
      <c r="Q23084" s="92" t="s">
        <v>50</v>
      </c>
      <c r="BF23084" s="101" t="s">
        <v>58</v>
      </c>
      <c r="BK23084" s="98" t="s">
        <v>70</v>
      </c>
    </row>
    <row r="23085" spans="17:63" ht="29.25" customHeight="1" x14ac:dyDescent="0.2">
      <c r="Q23085" s="92" t="s">
        <v>50</v>
      </c>
      <c r="BF23085" s="101" t="s">
        <v>58</v>
      </c>
      <c r="BK23085" s="98" t="s">
        <v>70</v>
      </c>
    </row>
    <row r="23086" spans="17:63" ht="29.25" customHeight="1" x14ac:dyDescent="0.2">
      <c r="Q23086" s="92" t="s">
        <v>50</v>
      </c>
      <c r="BF23086" s="101" t="s">
        <v>58</v>
      </c>
      <c r="BK23086" s="98" t="s">
        <v>70</v>
      </c>
    </row>
    <row r="23087" spans="17:63" ht="29.25" customHeight="1" x14ac:dyDescent="0.2">
      <c r="Q23087" s="92" t="s">
        <v>50</v>
      </c>
      <c r="BF23087" s="101" t="s">
        <v>58</v>
      </c>
      <c r="BK23087" s="98" t="s">
        <v>70</v>
      </c>
    </row>
    <row r="23088" spans="17:63" ht="29.25" customHeight="1" x14ac:dyDescent="0.2">
      <c r="Q23088" s="92" t="s">
        <v>50</v>
      </c>
      <c r="BF23088" s="101" t="s">
        <v>58</v>
      </c>
      <c r="BK23088" s="98" t="s">
        <v>70</v>
      </c>
    </row>
    <row r="23089" spans="17:63" ht="29.25" customHeight="1" x14ac:dyDescent="0.2">
      <c r="Q23089" s="92" t="s">
        <v>50</v>
      </c>
      <c r="BF23089" s="101" t="s">
        <v>58</v>
      </c>
      <c r="BK23089" s="98" t="s">
        <v>70</v>
      </c>
    </row>
    <row r="23090" spans="17:63" ht="29.25" customHeight="1" x14ac:dyDescent="0.2">
      <c r="Q23090" s="92" t="s">
        <v>50</v>
      </c>
      <c r="BF23090" s="101" t="s">
        <v>58</v>
      </c>
      <c r="BK23090" s="98" t="s">
        <v>70</v>
      </c>
    </row>
    <row r="23091" spans="17:63" ht="29.25" customHeight="1" x14ac:dyDescent="0.2">
      <c r="Q23091" s="92" t="s">
        <v>50</v>
      </c>
      <c r="BF23091" s="101" t="s">
        <v>58</v>
      </c>
      <c r="BK23091" s="98" t="s">
        <v>70</v>
      </c>
    </row>
    <row r="23092" spans="17:63" ht="29.25" customHeight="1" x14ac:dyDescent="0.2">
      <c r="Q23092" s="92" t="s">
        <v>50</v>
      </c>
      <c r="BF23092" s="101" t="s">
        <v>58</v>
      </c>
      <c r="BK23092" s="98" t="s">
        <v>70</v>
      </c>
    </row>
    <row r="23093" spans="17:63" ht="29.25" customHeight="1" x14ac:dyDescent="0.2">
      <c r="Q23093" s="92" t="s">
        <v>50</v>
      </c>
      <c r="BF23093" s="101" t="s">
        <v>58</v>
      </c>
      <c r="BK23093" s="98" t="s">
        <v>70</v>
      </c>
    </row>
    <row r="23094" spans="17:63" ht="29.25" customHeight="1" x14ac:dyDescent="0.2">
      <c r="Q23094" s="92" t="s">
        <v>50</v>
      </c>
      <c r="BF23094" s="101" t="s">
        <v>58</v>
      </c>
      <c r="BK23094" s="98" t="s">
        <v>70</v>
      </c>
    </row>
    <row r="23095" spans="17:63" ht="29.25" customHeight="1" x14ac:dyDescent="0.2">
      <c r="Q23095" s="92" t="s">
        <v>50</v>
      </c>
      <c r="BF23095" s="101" t="s">
        <v>58</v>
      </c>
      <c r="BK23095" s="98" t="s">
        <v>70</v>
      </c>
    </row>
    <row r="23096" spans="17:63" ht="29.25" customHeight="1" x14ac:dyDescent="0.2">
      <c r="Q23096" s="92" t="s">
        <v>50</v>
      </c>
      <c r="BF23096" s="101" t="s">
        <v>58</v>
      </c>
      <c r="BK23096" s="98" t="s">
        <v>70</v>
      </c>
    </row>
    <row r="23097" spans="17:63" ht="29.25" customHeight="1" x14ac:dyDescent="0.2">
      <c r="Q23097" s="92" t="s">
        <v>50</v>
      </c>
      <c r="BF23097" s="101" t="s">
        <v>58</v>
      </c>
      <c r="BK23097" s="98" t="s">
        <v>70</v>
      </c>
    </row>
    <row r="23098" spans="17:63" ht="29.25" customHeight="1" x14ac:dyDescent="0.2">
      <c r="Q23098" s="92" t="s">
        <v>50</v>
      </c>
      <c r="BF23098" s="101" t="s">
        <v>58</v>
      </c>
      <c r="BK23098" s="98" t="s">
        <v>70</v>
      </c>
    </row>
    <row r="23099" spans="17:63" ht="29.25" customHeight="1" x14ac:dyDescent="0.2">
      <c r="Q23099" s="92" t="s">
        <v>50</v>
      </c>
      <c r="BF23099" s="101" t="s">
        <v>58</v>
      </c>
      <c r="BK23099" s="98" t="s">
        <v>70</v>
      </c>
    </row>
    <row r="23100" spans="17:63" ht="29.25" customHeight="1" x14ac:dyDescent="0.2">
      <c r="Q23100" s="92" t="s">
        <v>50</v>
      </c>
      <c r="BF23100" s="101" t="s">
        <v>58</v>
      </c>
      <c r="BK23100" s="98" t="s">
        <v>70</v>
      </c>
    </row>
    <row r="23101" spans="17:63" ht="29.25" customHeight="1" x14ac:dyDescent="0.2">
      <c r="Q23101" s="92" t="s">
        <v>50</v>
      </c>
      <c r="BF23101" s="101" t="s">
        <v>58</v>
      </c>
      <c r="BK23101" s="98" t="s">
        <v>70</v>
      </c>
    </row>
    <row r="23102" spans="17:63" ht="29.25" customHeight="1" x14ac:dyDescent="0.2">
      <c r="Q23102" s="92" t="s">
        <v>50</v>
      </c>
      <c r="BF23102" s="101" t="s">
        <v>58</v>
      </c>
      <c r="BK23102" s="98" t="s">
        <v>70</v>
      </c>
    </row>
    <row r="23103" spans="17:63" ht="29.25" customHeight="1" x14ac:dyDescent="0.2">
      <c r="Q23103" s="92" t="s">
        <v>50</v>
      </c>
      <c r="BF23103" s="101" t="s">
        <v>58</v>
      </c>
      <c r="BK23103" s="98" t="s">
        <v>70</v>
      </c>
    </row>
    <row r="23104" spans="17:63" ht="29.25" customHeight="1" x14ac:dyDescent="0.2">
      <c r="Q23104" s="92" t="s">
        <v>50</v>
      </c>
      <c r="BF23104" s="101" t="s">
        <v>58</v>
      </c>
      <c r="BK23104" s="98" t="s">
        <v>70</v>
      </c>
    </row>
    <row r="23105" spans="17:63" ht="29.25" customHeight="1" x14ac:dyDescent="0.2">
      <c r="Q23105" s="92" t="s">
        <v>50</v>
      </c>
      <c r="BF23105" s="101" t="s">
        <v>58</v>
      </c>
      <c r="BK23105" s="98" t="s">
        <v>70</v>
      </c>
    </row>
    <row r="23106" spans="17:63" ht="29.25" customHeight="1" x14ac:dyDescent="0.2">
      <c r="Q23106" s="92" t="s">
        <v>50</v>
      </c>
      <c r="BF23106" s="101" t="s">
        <v>58</v>
      </c>
      <c r="BK23106" s="98" t="s">
        <v>70</v>
      </c>
    </row>
    <row r="23107" spans="17:63" ht="29.25" customHeight="1" x14ac:dyDescent="0.2">
      <c r="Q23107" s="92" t="s">
        <v>50</v>
      </c>
      <c r="BF23107" s="101" t="s">
        <v>58</v>
      </c>
      <c r="BK23107" s="98" t="s">
        <v>70</v>
      </c>
    </row>
    <row r="23108" spans="17:63" ht="29.25" customHeight="1" x14ac:dyDescent="0.2">
      <c r="Q23108" s="92" t="s">
        <v>50</v>
      </c>
      <c r="BF23108" s="101" t="s">
        <v>58</v>
      </c>
      <c r="BK23108" s="98" t="s">
        <v>70</v>
      </c>
    </row>
    <row r="23109" spans="17:63" ht="29.25" customHeight="1" x14ac:dyDescent="0.2">
      <c r="Q23109" s="92" t="s">
        <v>50</v>
      </c>
      <c r="BF23109" s="101" t="s">
        <v>58</v>
      </c>
      <c r="BK23109" s="98" t="s">
        <v>70</v>
      </c>
    </row>
    <row r="23110" spans="17:63" ht="29.25" customHeight="1" x14ac:dyDescent="0.2">
      <c r="Q23110" s="92" t="s">
        <v>50</v>
      </c>
      <c r="BF23110" s="101" t="s">
        <v>58</v>
      </c>
      <c r="BK23110" s="98" t="s">
        <v>70</v>
      </c>
    </row>
    <row r="23111" spans="17:63" ht="29.25" customHeight="1" x14ac:dyDescent="0.2">
      <c r="Q23111" s="92" t="s">
        <v>50</v>
      </c>
      <c r="BF23111" s="101" t="s">
        <v>58</v>
      </c>
      <c r="BK23111" s="98" t="s">
        <v>70</v>
      </c>
    </row>
    <row r="23112" spans="17:63" ht="29.25" customHeight="1" x14ac:dyDescent="0.2">
      <c r="Q23112" s="92" t="s">
        <v>50</v>
      </c>
      <c r="BF23112" s="101" t="s">
        <v>58</v>
      </c>
      <c r="BK23112" s="98" t="s">
        <v>70</v>
      </c>
    </row>
    <row r="23113" spans="17:63" ht="29.25" customHeight="1" x14ac:dyDescent="0.2">
      <c r="Q23113" s="92" t="s">
        <v>50</v>
      </c>
      <c r="BF23113" s="101" t="s">
        <v>58</v>
      </c>
      <c r="BK23113" s="98" t="s">
        <v>70</v>
      </c>
    </row>
    <row r="23114" spans="17:63" ht="29.25" customHeight="1" x14ac:dyDescent="0.2">
      <c r="Q23114" s="92" t="s">
        <v>50</v>
      </c>
      <c r="BF23114" s="101" t="s">
        <v>58</v>
      </c>
      <c r="BK23114" s="98" t="s">
        <v>70</v>
      </c>
    </row>
    <row r="23115" spans="17:63" ht="29.25" customHeight="1" x14ac:dyDescent="0.2">
      <c r="Q23115" s="92" t="s">
        <v>50</v>
      </c>
      <c r="BF23115" s="101" t="s">
        <v>58</v>
      </c>
      <c r="BK23115" s="98" t="s">
        <v>70</v>
      </c>
    </row>
    <row r="23116" spans="17:63" ht="29.25" customHeight="1" x14ac:dyDescent="0.2">
      <c r="Q23116" s="92" t="s">
        <v>50</v>
      </c>
      <c r="BF23116" s="101" t="s">
        <v>58</v>
      </c>
      <c r="BK23116" s="98" t="s">
        <v>70</v>
      </c>
    </row>
    <row r="23117" spans="17:63" ht="29.25" customHeight="1" x14ac:dyDescent="0.2">
      <c r="Q23117" s="92" t="s">
        <v>50</v>
      </c>
      <c r="BF23117" s="101" t="s">
        <v>58</v>
      </c>
      <c r="BK23117" s="98" t="s">
        <v>70</v>
      </c>
    </row>
    <row r="23118" spans="17:63" ht="29.25" customHeight="1" x14ac:dyDescent="0.2">
      <c r="Q23118" s="92" t="s">
        <v>50</v>
      </c>
      <c r="BF23118" s="101" t="s">
        <v>58</v>
      </c>
      <c r="BK23118" s="98" t="s">
        <v>70</v>
      </c>
    </row>
    <row r="23119" spans="17:63" ht="29.25" customHeight="1" x14ac:dyDescent="0.2">
      <c r="Q23119" s="92" t="s">
        <v>50</v>
      </c>
      <c r="BF23119" s="101" t="s">
        <v>58</v>
      </c>
      <c r="BK23119" s="98" t="s">
        <v>70</v>
      </c>
    </row>
    <row r="23120" spans="17:63" ht="29.25" customHeight="1" x14ac:dyDescent="0.2">
      <c r="Q23120" s="92" t="s">
        <v>50</v>
      </c>
      <c r="BF23120" s="101" t="s">
        <v>58</v>
      </c>
      <c r="BK23120" s="98" t="s">
        <v>70</v>
      </c>
    </row>
    <row r="23121" spans="17:63" ht="29.25" customHeight="1" x14ac:dyDescent="0.2">
      <c r="Q23121" s="92" t="s">
        <v>50</v>
      </c>
      <c r="BF23121" s="101" t="s">
        <v>58</v>
      </c>
      <c r="BK23121" s="98" t="s">
        <v>70</v>
      </c>
    </row>
    <row r="23122" spans="17:63" ht="29.25" customHeight="1" x14ac:dyDescent="0.2">
      <c r="Q23122" s="92" t="s">
        <v>50</v>
      </c>
      <c r="BF23122" s="101" t="s">
        <v>58</v>
      </c>
      <c r="BK23122" s="98" t="s">
        <v>70</v>
      </c>
    </row>
    <row r="23123" spans="17:63" ht="29.25" customHeight="1" x14ac:dyDescent="0.2">
      <c r="Q23123" s="92" t="s">
        <v>50</v>
      </c>
      <c r="BF23123" s="101" t="s">
        <v>58</v>
      </c>
      <c r="BK23123" s="98" t="s">
        <v>70</v>
      </c>
    </row>
    <row r="23124" spans="17:63" ht="29.25" customHeight="1" x14ac:dyDescent="0.2">
      <c r="Q23124" s="92" t="s">
        <v>50</v>
      </c>
      <c r="BF23124" s="101" t="s">
        <v>58</v>
      </c>
      <c r="BK23124" s="98" t="s">
        <v>70</v>
      </c>
    </row>
    <row r="23125" spans="17:63" ht="29.25" customHeight="1" x14ac:dyDescent="0.2">
      <c r="Q23125" s="92" t="s">
        <v>50</v>
      </c>
      <c r="BF23125" s="101" t="s">
        <v>58</v>
      </c>
      <c r="BK23125" s="98" t="s">
        <v>70</v>
      </c>
    </row>
    <row r="23126" spans="17:63" ht="29.25" customHeight="1" x14ac:dyDescent="0.2">
      <c r="Q23126" s="92" t="s">
        <v>50</v>
      </c>
      <c r="BF23126" s="101" t="s">
        <v>58</v>
      </c>
      <c r="BK23126" s="98" t="s">
        <v>70</v>
      </c>
    </row>
    <row r="23127" spans="17:63" ht="29.25" customHeight="1" x14ac:dyDescent="0.2">
      <c r="Q23127" s="92" t="s">
        <v>50</v>
      </c>
      <c r="BF23127" s="101" t="s">
        <v>58</v>
      </c>
      <c r="BK23127" s="98" t="s">
        <v>70</v>
      </c>
    </row>
    <row r="23128" spans="17:63" ht="29.25" customHeight="1" x14ac:dyDescent="0.2">
      <c r="Q23128" s="92" t="s">
        <v>50</v>
      </c>
      <c r="BF23128" s="101" t="s">
        <v>58</v>
      </c>
      <c r="BK23128" s="98" t="s">
        <v>70</v>
      </c>
    </row>
    <row r="23129" spans="17:63" ht="29.25" customHeight="1" x14ac:dyDescent="0.2">
      <c r="Q23129" s="92" t="s">
        <v>50</v>
      </c>
      <c r="BF23129" s="101" t="s">
        <v>58</v>
      </c>
      <c r="BK23129" s="98" t="s">
        <v>70</v>
      </c>
    </row>
    <row r="23130" spans="17:63" ht="29.25" customHeight="1" x14ac:dyDescent="0.2">
      <c r="Q23130" s="92" t="s">
        <v>50</v>
      </c>
      <c r="BF23130" s="101" t="s">
        <v>58</v>
      </c>
      <c r="BK23130" s="98" t="s">
        <v>70</v>
      </c>
    </row>
    <row r="23131" spans="17:63" ht="29.25" customHeight="1" x14ac:dyDescent="0.2">
      <c r="Q23131" s="92" t="s">
        <v>50</v>
      </c>
      <c r="BF23131" s="101" t="s">
        <v>58</v>
      </c>
      <c r="BK23131" s="98" t="s">
        <v>70</v>
      </c>
    </row>
    <row r="23132" spans="17:63" ht="29.25" customHeight="1" x14ac:dyDescent="0.2">
      <c r="Q23132" s="92" t="s">
        <v>50</v>
      </c>
      <c r="BF23132" s="101" t="s">
        <v>58</v>
      </c>
      <c r="BK23132" s="98" t="s">
        <v>70</v>
      </c>
    </row>
    <row r="23133" spans="17:63" ht="29.25" customHeight="1" x14ac:dyDescent="0.2">
      <c r="Q23133" s="92" t="s">
        <v>50</v>
      </c>
      <c r="BF23133" s="101" t="s">
        <v>58</v>
      </c>
      <c r="BK23133" s="98" t="s">
        <v>70</v>
      </c>
    </row>
    <row r="23134" spans="17:63" ht="29.25" customHeight="1" x14ac:dyDescent="0.2">
      <c r="Q23134" s="92" t="s">
        <v>50</v>
      </c>
      <c r="BF23134" s="101" t="s">
        <v>58</v>
      </c>
      <c r="BK23134" s="98" t="s">
        <v>70</v>
      </c>
    </row>
    <row r="23135" spans="17:63" ht="29.25" customHeight="1" x14ac:dyDescent="0.2">
      <c r="Q23135" s="92" t="s">
        <v>50</v>
      </c>
      <c r="BF23135" s="101" t="s">
        <v>58</v>
      </c>
      <c r="BK23135" s="98" t="s">
        <v>70</v>
      </c>
    </row>
    <row r="23136" spans="17:63" ht="29.25" customHeight="1" x14ac:dyDescent="0.2">
      <c r="Q23136" s="92" t="s">
        <v>50</v>
      </c>
      <c r="BF23136" s="101" t="s">
        <v>58</v>
      </c>
      <c r="BK23136" s="98" t="s">
        <v>70</v>
      </c>
    </row>
    <row r="23137" spans="17:63" ht="29.25" customHeight="1" x14ac:dyDescent="0.2">
      <c r="Q23137" s="92" t="s">
        <v>50</v>
      </c>
      <c r="BF23137" s="101" t="s">
        <v>58</v>
      </c>
      <c r="BK23137" s="98" t="s">
        <v>70</v>
      </c>
    </row>
    <row r="23138" spans="17:63" ht="29.25" customHeight="1" x14ac:dyDescent="0.2">
      <c r="Q23138" s="92" t="s">
        <v>50</v>
      </c>
      <c r="BF23138" s="101" t="s">
        <v>58</v>
      </c>
      <c r="BK23138" s="98" t="s">
        <v>70</v>
      </c>
    </row>
    <row r="23139" spans="17:63" ht="29.25" customHeight="1" x14ac:dyDescent="0.2">
      <c r="Q23139" s="92" t="s">
        <v>50</v>
      </c>
      <c r="BF23139" s="101" t="s">
        <v>58</v>
      </c>
      <c r="BK23139" s="98" t="s">
        <v>70</v>
      </c>
    </row>
    <row r="23140" spans="17:63" ht="29.25" customHeight="1" x14ac:dyDescent="0.2">
      <c r="Q23140" s="92" t="s">
        <v>50</v>
      </c>
      <c r="BF23140" s="101" t="s">
        <v>58</v>
      </c>
      <c r="BK23140" s="98" t="s">
        <v>70</v>
      </c>
    </row>
    <row r="23141" spans="17:63" ht="29.25" customHeight="1" x14ac:dyDescent="0.2">
      <c r="Q23141" s="92" t="s">
        <v>50</v>
      </c>
      <c r="BF23141" s="101" t="s">
        <v>58</v>
      </c>
      <c r="BK23141" s="98" t="s">
        <v>70</v>
      </c>
    </row>
    <row r="23142" spans="17:63" ht="29.25" customHeight="1" x14ac:dyDescent="0.2">
      <c r="Q23142" s="92" t="s">
        <v>50</v>
      </c>
      <c r="BF23142" s="101" t="s">
        <v>58</v>
      </c>
      <c r="BK23142" s="98" t="s">
        <v>70</v>
      </c>
    </row>
    <row r="23143" spans="17:63" ht="29.25" customHeight="1" x14ac:dyDescent="0.2">
      <c r="Q23143" s="92" t="s">
        <v>50</v>
      </c>
      <c r="BF23143" s="101" t="s">
        <v>58</v>
      </c>
      <c r="BK23143" s="98" t="s">
        <v>70</v>
      </c>
    </row>
    <row r="23144" spans="17:63" ht="29.25" customHeight="1" x14ac:dyDescent="0.2">
      <c r="Q23144" s="92" t="s">
        <v>50</v>
      </c>
      <c r="BF23144" s="101" t="s">
        <v>58</v>
      </c>
      <c r="BK23144" s="98" t="s">
        <v>70</v>
      </c>
    </row>
    <row r="23145" spans="17:63" ht="29.25" customHeight="1" x14ac:dyDescent="0.2">
      <c r="Q23145" s="92" t="s">
        <v>50</v>
      </c>
      <c r="BF23145" s="101" t="s">
        <v>58</v>
      </c>
      <c r="BK23145" s="98" t="s">
        <v>70</v>
      </c>
    </row>
    <row r="23146" spans="17:63" ht="29.25" customHeight="1" x14ac:dyDescent="0.2">
      <c r="Q23146" s="92" t="s">
        <v>50</v>
      </c>
      <c r="BF23146" s="101" t="s">
        <v>58</v>
      </c>
      <c r="BK23146" s="98" t="s">
        <v>70</v>
      </c>
    </row>
    <row r="23147" spans="17:63" ht="29.25" customHeight="1" x14ac:dyDescent="0.2">
      <c r="Q23147" s="92" t="s">
        <v>50</v>
      </c>
      <c r="BF23147" s="101" t="s">
        <v>58</v>
      </c>
      <c r="BK23147" s="98" t="s">
        <v>70</v>
      </c>
    </row>
    <row r="23148" spans="17:63" ht="29.25" customHeight="1" x14ac:dyDescent="0.2">
      <c r="Q23148" s="92" t="s">
        <v>50</v>
      </c>
      <c r="BF23148" s="101" t="s">
        <v>58</v>
      </c>
      <c r="BK23148" s="98" t="s">
        <v>70</v>
      </c>
    </row>
    <row r="23149" spans="17:63" ht="29.25" customHeight="1" x14ac:dyDescent="0.2">
      <c r="Q23149" s="92" t="s">
        <v>50</v>
      </c>
      <c r="BF23149" s="101" t="s">
        <v>58</v>
      </c>
      <c r="BK23149" s="98" t="s">
        <v>70</v>
      </c>
    </row>
    <row r="23150" spans="17:63" ht="29.25" customHeight="1" x14ac:dyDescent="0.2">
      <c r="Q23150" s="92" t="s">
        <v>50</v>
      </c>
      <c r="BF23150" s="101" t="s">
        <v>58</v>
      </c>
      <c r="BK23150" s="98" t="s">
        <v>70</v>
      </c>
    </row>
    <row r="23151" spans="17:63" ht="29.25" customHeight="1" x14ac:dyDescent="0.2">
      <c r="Q23151" s="92" t="s">
        <v>50</v>
      </c>
      <c r="BF23151" s="101" t="s">
        <v>58</v>
      </c>
      <c r="BK23151" s="98" t="s">
        <v>70</v>
      </c>
    </row>
    <row r="23152" spans="17:63" ht="29.25" customHeight="1" x14ac:dyDescent="0.2">
      <c r="Q23152" s="92" t="s">
        <v>50</v>
      </c>
      <c r="BF23152" s="101" t="s">
        <v>58</v>
      </c>
      <c r="BK23152" s="98" t="s">
        <v>70</v>
      </c>
    </row>
    <row r="23153" spans="17:63" ht="29.25" customHeight="1" x14ac:dyDescent="0.2">
      <c r="Q23153" s="92" t="s">
        <v>50</v>
      </c>
      <c r="BF23153" s="101" t="s">
        <v>58</v>
      </c>
      <c r="BK23153" s="98" t="s">
        <v>70</v>
      </c>
    </row>
    <row r="23154" spans="17:63" ht="29.25" customHeight="1" x14ac:dyDescent="0.2">
      <c r="Q23154" s="92" t="s">
        <v>50</v>
      </c>
      <c r="BF23154" s="101" t="s">
        <v>58</v>
      </c>
      <c r="BK23154" s="98" t="s">
        <v>70</v>
      </c>
    </row>
    <row r="23155" spans="17:63" ht="29.25" customHeight="1" x14ac:dyDescent="0.2">
      <c r="Q23155" s="92" t="s">
        <v>50</v>
      </c>
      <c r="BF23155" s="101" t="s">
        <v>58</v>
      </c>
      <c r="BK23155" s="98" t="s">
        <v>70</v>
      </c>
    </row>
    <row r="23156" spans="17:63" ht="29.25" customHeight="1" x14ac:dyDescent="0.2">
      <c r="Q23156" s="92" t="s">
        <v>50</v>
      </c>
      <c r="BF23156" s="101" t="s">
        <v>58</v>
      </c>
      <c r="BK23156" s="98" t="s">
        <v>70</v>
      </c>
    </row>
    <row r="23157" spans="17:63" ht="29.25" customHeight="1" x14ac:dyDescent="0.2">
      <c r="Q23157" s="92" t="s">
        <v>50</v>
      </c>
      <c r="BF23157" s="101" t="s">
        <v>58</v>
      </c>
      <c r="BK23157" s="98" t="s">
        <v>70</v>
      </c>
    </row>
    <row r="23158" spans="17:63" ht="29.25" customHeight="1" x14ac:dyDescent="0.2">
      <c r="Q23158" s="92" t="s">
        <v>50</v>
      </c>
      <c r="BF23158" s="101" t="s">
        <v>58</v>
      </c>
      <c r="BK23158" s="98" t="s">
        <v>70</v>
      </c>
    </row>
    <row r="23159" spans="17:63" ht="29.25" customHeight="1" x14ac:dyDescent="0.2">
      <c r="Q23159" s="92" t="s">
        <v>50</v>
      </c>
      <c r="BF23159" s="101" t="s">
        <v>58</v>
      </c>
      <c r="BK23159" s="98" t="s">
        <v>70</v>
      </c>
    </row>
    <row r="23160" spans="17:63" ht="29.25" customHeight="1" x14ac:dyDescent="0.2">
      <c r="Q23160" s="92" t="s">
        <v>50</v>
      </c>
      <c r="BF23160" s="101" t="s">
        <v>58</v>
      </c>
      <c r="BK23160" s="98" t="s">
        <v>70</v>
      </c>
    </row>
    <row r="23161" spans="17:63" ht="29.25" customHeight="1" x14ac:dyDescent="0.2">
      <c r="Q23161" s="92" t="s">
        <v>50</v>
      </c>
      <c r="BF23161" s="101" t="s">
        <v>58</v>
      </c>
      <c r="BK23161" s="98" t="s">
        <v>70</v>
      </c>
    </row>
    <row r="23162" spans="17:63" ht="29.25" customHeight="1" x14ac:dyDescent="0.2">
      <c r="Q23162" s="92" t="s">
        <v>50</v>
      </c>
      <c r="BF23162" s="101" t="s">
        <v>58</v>
      </c>
      <c r="BK23162" s="98" t="s">
        <v>70</v>
      </c>
    </row>
    <row r="23163" spans="17:63" ht="29.25" customHeight="1" x14ac:dyDescent="0.2">
      <c r="Q23163" s="92" t="s">
        <v>50</v>
      </c>
      <c r="BF23163" s="101" t="s">
        <v>58</v>
      </c>
      <c r="BK23163" s="98" t="s">
        <v>70</v>
      </c>
    </row>
    <row r="23164" spans="17:63" ht="29.25" customHeight="1" x14ac:dyDescent="0.2">
      <c r="Q23164" s="92" t="s">
        <v>50</v>
      </c>
      <c r="BF23164" s="101" t="s">
        <v>58</v>
      </c>
      <c r="BK23164" s="98" t="s">
        <v>70</v>
      </c>
    </row>
    <row r="23165" spans="17:63" ht="29.25" customHeight="1" x14ac:dyDescent="0.2">
      <c r="Q23165" s="92" t="s">
        <v>50</v>
      </c>
      <c r="BF23165" s="101" t="s">
        <v>58</v>
      </c>
      <c r="BK23165" s="98" t="s">
        <v>70</v>
      </c>
    </row>
    <row r="23166" spans="17:63" ht="29.25" customHeight="1" x14ac:dyDescent="0.2">
      <c r="Q23166" s="92" t="s">
        <v>50</v>
      </c>
      <c r="BF23166" s="101" t="s">
        <v>58</v>
      </c>
      <c r="BK23166" s="98" t="s">
        <v>70</v>
      </c>
    </row>
    <row r="23167" spans="17:63" ht="29.25" customHeight="1" x14ac:dyDescent="0.2">
      <c r="Q23167" s="92" t="s">
        <v>50</v>
      </c>
      <c r="BF23167" s="101" t="s">
        <v>58</v>
      </c>
      <c r="BK23167" s="98" t="s">
        <v>70</v>
      </c>
    </row>
    <row r="23168" spans="17:63" ht="29.25" customHeight="1" x14ac:dyDescent="0.2">
      <c r="Q23168" s="92" t="s">
        <v>50</v>
      </c>
      <c r="BF23168" s="101" t="s">
        <v>58</v>
      </c>
      <c r="BK23168" s="98" t="s">
        <v>70</v>
      </c>
    </row>
    <row r="23169" spans="17:63" ht="29.25" customHeight="1" x14ac:dyDescent="0.2">
      <c r="Q23169" s="92" t="s">
        <v>50</v>
      </c>
      <c r="BF23169" s="101" t="s">
        <v>58</v>
      </c>
      <c r="BK23169" s="98" t="s">
        <v>70</v>
      </c>
    </row>
    <row r="23170" spans="17:63" ht="29.25" customHeight="1" x14ac:dyDescent="0.2">
      <c r="Q23170" s="92" t="s">
        <v>50</v>
      </c>
      <c r="BF23170" s="101" t="s">
        <v>58</v>
      </c>
      <c r="BK23170" s="98" t="s">
        <v>70</v>
      </c>
    </row>
    <row r="23171" spans="17:63" ht="29.25" customHeight="1" x14ac:dyDescent="0.2">
      <c r="Q23171" s="92" t="s">
        <v>50</v>
      </c>
      <c r="BF23171" s="101" t="s">
        <v>58</v>
      </c>
      <c r="BK23171" s="98" t="s">
        <v>70</v>
      </c>
    </row>
    <row r="23172" spans="17:63" ht="29.25" customHeight="1" x14ac:dyDescent="0.2">
      <c r="Q23172" s="92" t="s">
        <v>50</v>
      </c>
      <c r="BF23172" s="101" t="s">
        <v>58</v>
      </c>
      <c r="BK23172" s="98" t="s">
        <v>70</v>
      </c>
    </row>
    <row r="23173" spans="17:63" ht="29.25" customHeight="1" x14ac:dyDescent="0.2">
      <c r="Q23173" s="92" t="s">
        <v>50</v>
      </c>
      <c r="BF23173" s="101" t="s">
        <v>58</v>
      </c>
      <c r="BK23173" s="98" t="s">
        <v>70</v>
      </c>
    </row>
    <row r="23174" spans="17:63" ht="29.25" customHeight="1" x14ac:dyDescent="0.2">
      <c r="Q23174" s="92" t="s">
        <v>50</v>
      </c>
      <c r="BF23174" s="101" t="s">
        <v>58</v>
      </c>
      <c r="BK23174" s="98" t="s">
        <v>70</v>
      </c>
    </row>
    <row r="23175" spans="17:63" ht="29.25" customHeight="1" x14ac:dyDescent="0.2">
      <c r="Q23175" s="92" t="s">
        <v>50</v>
      </c>
      <c r="BF23175" s="101" t="s">
        <v>58</v>
      </c>
      <c r="BK23175" s="98" t="s">
        <v>70</v>
      </c>
    </row>
    <row r="23176" spans="17:63" ht="29.25" customHeight="1" x14ac:dyDescent="0.2">
      <c r="Q23176" s="92" t="s">
        <v>50</v>
      </c>
      <c r="BF23176" s="101" t="s">
        <v>58</v>
      </c>
      <c r="BK23176" s="98" t="s">
        <v>70</v>
      </c>
    </row>
    <row r="23177" spans="17:63" ht="29.25" customHeight="1" x14ac:dyDescent="0.2">
      <c r="Q23177" s="92" t="s">
        <v>50</v>
      </c>
      <c r="BF23177" s="101" t="s">
        <v>58</v>
      </c>
      <c r="BK23177" s="98" t="s">
        <v>70</v>
      </c>
    </row>
    <row r="23178" spans="17:63" ht="29.25" customHeight="1" x14ac:dyDescent="0.2">
      <c r="Q23178" s="92" t="s">
        <v>50</v>
      </c>
      <c r="BF23178" s="101" t="s">
        <v>58</v>
      </c>
      <c r="BK23178" s="98" t="s">
        <v>70</v>
      </c>
    </row>
    <row r="23179" spans="17:63" ht="29.25" customHeight="1" x14ac:dyDescent="0.2">
      <c r="Q23179" s="92" t="s">
        <v>50</v>
      </c>
      <c r="BF23179" s="101" t="s">
        <v>58</v>
      </c>
      <c r="BK23179" s="98" t="s">
        <v>70</v>
      </c>
    </row>
    <row r="23180" spans="17:63" ht="29.25" customHeight="1" x14ac:dyDescent="0.2">
      <c r="Q23180" s="92" t="s">
        <v>50</v>
      </c>
      <c r="BF23180" s="101" t="s">
        <v>58</v>
      </c>
      <c r="BK23180" s="98" t="s">
        <v>70</v>
      </c>
    </row>
    <row r="23181" spans="17:63" ht="29.25" customHeight="1" x14ac:dyDescent="0.2">
      <c r="Q23181" s="92" t="s">
        <v>50</v>
      </c>
      <c r="BF23181" s="101" t="s">
        <v>58</v>
      </c>
      <c r="BK23181" s="98" t="s">
        <v>70</v>
      </c>
    </row>
    <row r="23182" spans="17:63" ht="29.25" customHeight="1" x14ac:dyDescent="0.2">
      <c r="Q23182" s="92" t="s">
        <v>50</v>
      </c>
      <c r="BF23182" s="101" t="s">
        <v>58</v>
      </c>
      <c r="BK23182" s="98" t="s">
        <v>70</v>
      </c>
    </row>
    <row r="23183" spans="17:63" ht="29.25" customHeight="1" x14ac:dyDescent="0.2">
      <c r="Q23183" s="92" t="s">
        <v>50</v>
      </c>
      <c r="BF23183" s="101" t="s">
        <v>58</v>
      </c>
      <c r="BK23183" s="98" t="s">
        <v>70</v>
      </c>
    </row>
    <row r="23184" spans="17:63" ht="29.25" customHeight="1" x14ac:dyDescent="0.2">
      <c r="Q23184" s="92" t="s">
        <v>50</v>
      </c>
      <c r="BF23184" s="101" t="s">
        <v>58</v>
      </c>
      <c r="BK23184" s="98" t="s">
        <v>70</v>
      </c>
    </row>
    <row r="23185" spans="17:63" ht="29.25" customHeight="1" x14ac:dyDescent="0.2">
      <c r="Q23185" s="92" t="s">
        <v>50</v>
      </c>
      <c r="BF23185" s="101" t="s">
        <v>58</v>
      </c>
      <c r="BK23185" s="98" t="s">
        <v>70</v>
      </c>
    </row>
    <row r="23186" spans="17:63" ht="29.25" customHeight="1" x14ac:dyDescent="0.2">
      <c r="Q23186" s="92" t="s">
        <v>50</v>
      </c>
      <c r="BF23186" s="101" t="s">
        <v>58</v>
      </c>
      <c r="BK23186" s="98" t="s">
        <v>70</v>
      </c>
    </row>
    <row r="23187" spans="17:63" ht="29.25" customHeight="1" x14ac:dyDescent="0.2">
      <c r="Q23187" s="92" t="s">
        <v>50</v>
      </c>
      <c r="BF23187" s="101" t="s">
        <v>58</v>
      </c>
      <c r="BK23187" s="98" t="s">
        <v>70</v>
      </c>
    </row>
    <row r="23188" spans="17:63" ht="29.25" customHeight="1" x14ac:dyDescent="0.2">
      <c r="Q23188" s="92" t="s">
        <v>50</v>
      </c>
      <c r="BF23188" s="101" t="s">
        <v>58</v>
      </c>
      <c r="BK23188" s="98" t="s">
        <v>70</v>
      </c>
    </row>
    <row r="23189" spans="17:63" ht="29.25" customHeight="1" x14ac:dyDescent="0.2">
      <c r="Q23189" s="92" t="s">
        <v>50</v>
      </c>
      <c r="BF23189" s="101" t="s">
        <v>58</v>
      </c>
      <c r="BK23189" s="98" t="s">
        <v>70</v>
      </c>
    </row>
    <row r="23190" spans="17:63" ht="29.25" customHeight="1" x14ac:dyDescent="0.2">
      <c r="Q23190" s="92" t="s">
        <v>50</v>
      </c>
      <c r="BF23190" s="101" t="s">
        <v>58</v>
      </c>
      <c r="BK23190" s="98" t="s">
        <v>70</v>
      </c>
    </row>
    <row r="23191" spans="17:63" ht="29.25" customHeight="1" x14ac:dyDescent="0.2">
      <c r="Q23191" s="92" t="s">
        <v>50</v>
      </c>
      <c r="BF23191" s="101" t="s">
        <v>58</v>
      </c>
      <c r="BK23191" s="98" t="s">
        <v>70</v>
      </c>
    </row>
    <row r="23192" spans="17:63" ht="29.25" customHeight="1" x14ac:dyDescent="0.2">
      <c r="Q23192" s="92" t="s">
        <v>50</v>
      </c>
      <c r="BF23192" s="101" t="s">
        <v>58</v>
      </c>
      <c r="BK23192" s="98" t="s">
        <v>70</v>
      </c>
    </row>
    <row r="23193" spans="17:63" ht="29.25" customHeight="1" x14ac:dyDescent="0.2">
      <c r="Q23193" s="92" t="s">
        <v>50</v>
      </c>
      <c r="BF23193" s="101" t="s">
        <v>58</v>
      </c>
      <c r="BK23193" s="98" t="s">
        <v>70</v>
      </c>
    </row>
    <row r="23194" spans="17:63" ht="29.25" customHeight="1" x14ac:dyDescent="0.2">
      <c r="Q23194" s="92" t="s">
        <v>50</v>
      </c>
      <c r="BF23194" s="101" t="s">
        <v>58</v>
      </c>
      <c r="BK23194" s="98" t="s">
        <v>70</v>
      </c>
    </row>
    <row r="23195" spans="17:63" ht="29.25" customHeight="1" x14ac:dyDescent="0.2">
      <c r="Q23195" s="92" t="s">
        <v>50</v>
      </c>
      <c r="BF23195" s="101" t="s">
        <v>58</v>
      </c>
      <c r="BK23195" s="98" t="s">
        <v>70</v>
      </c>
    </row>
    <row r="23196" spans="17:63" ht="29.25" customHeight="1" x14ac:dyDescent="0.2">
      <c r="Q23196" s="92" t="s">
        <v>50</v>
      </c>
      <c r="BF23196" s="101" t="s">
        <v>58</v>
      </c>
      <c r="BK23196" s="98" t="s">
        <v>70</v>
      </c>
    </row>
    <row r="23197" spans="17:63" ht="29.25" customHeight="1" x14ac:dyDescent="0.2">
      <c r="Q23197" s="92" t="s">
        <v>50</v>
      </c>
      <c r="BF23197" s="101" t="s">
        <v>58</v>
      </c>
      <c r="BK23197" s="98" t="s">
        <v>70</v>
      </c>
    </row>
    <row r="23198" spans="17:63" ht="29.25" customHeight="1" x14ac:dyDescent="0.2">
      <c r="Q23198" s="92" t="s">
        <v>50</v>
      </c>
      <c r="BF23198" s="101" t="s">
        <v>58</v>
      </c>
      <c r="BK23198" s="98" t="s">
        <v>70</v>
      </c>
    </row>
    <row r="23199" spans="17:63" ht="29.25" customHeight="1" x14ac:dyDescent="0.2">
      <c r="Q23199" s="92" t="s">
        <v>50</v>
      </c>
      <c r="BF23199" s="101" t="s">
        <v>58</v>
      </c>
      <c r="BK23199" s="98" t="s">
        <v>70</v>
      </c>
    </row>
    <row r="23200" spans="17:63" ht="29.25" customHeight="1" x14ac:dyDescent="0.2">
      <c r="Q23200" s="92" t="s">
        <v>50</v>
      </c>
      <c r="BF23200" s="101" t="s">
        <v>58</v>
      </c>
      <c r="BK23200" s="98" t="s">
        <v>70</v>
      </c>
    </row>
    <row r="23201" spans="17:63" ht="29.25" customHeight="1" x14ac:dyDescent="0.2">
      <c r="Q23201" s="92" t="s">
        <v>50</v>
      </c>
      <c r="BF23201" s="101" t="s">
        <v>58</v>
      </c>
      <c r="BK23201" s="98" t="s">
        <v>70</v>
      </c>
    </row>
    <row r="23202" spans="17:63" ht="29.25" customHeight="1" x14ac:dyDescent="0.2">
      <c r="Q23202" s="92" t="s">
        <v>50</v>
      </c>
      <c r="BF23202" s="101" t="s">
        <v>58</v>
      </c>
      <c r="BK23202" s="98" t="s">
        <v>70</v>
      </c>
    </row>
    <row r="23203" spans="17:63" ht="29.25" customHeight="1" x14ac:dyDescent="0.2">
      <c r="Q23203" s="92" t="s">
        <v>50</v>
      </c>
      <c r="BF23203" s="101" t="s">
        <v>58</v>
      </c>
      <c r="BK23203" s="98" t="s">
        <v>70</v>
      </c>
    </row>
    <row r="23204" spans="17:63" ht="29.25" customHeight="1" x14ac:dyDescent="0.2">
      <c r="Q23204" s="92" t="s">
        <v>50</v>
      </c>
      <c r="BF23204" s="101" t="s">
        <v>58</v>
      </c>
      <c r="BK23204" s="98" t="s">
        <v>70</v>
      </c>
    </row>
    <row r="23205" spans="17:63" ht="29.25" customHeight="1" x14ac:dyDescent="0.2">
      <c r="Q23205" s="92" t="s">
        <v>50</v>
      </c>
      <c r="BF23205" s="101" t="s">
        <v>58</v>
      </c>
      <c r="BK23205" s="98" t="s">
        <v>70</v>
      </c>
    </row>
    <row r="23206" spans="17:63" ht="29.25" customHeight="1" x14ac:dyDescent="0.2">
      <c r="Q23206" s="92" t="s">
        <v>50</v>
      </c>
      <c r="BF23206" s="101" t="s">
        <v>58</v>
      </c>
      <c r="BK23206" s="98" t="s">
        <v>70</v>
      </c>
    </row>
    <row r="23207" spans="17:63" ht="29.25" customHeight="1" x14ac:dyDescent="0.2">
      <c r="Q23207" s="92" t="s">
        <v>50</v>
      </c>
      <c r="BF23207" s="101" t="s">
        <v>58</v>
      </c>
      <c r="BK23207" s="98" t="s">
        <v>70</v>
      </c>
    </row>
    <row r="23208" spans="17:63" ht="29.25" customHeight="1" x14ac:dyDescent="0.2">
      <c r="Q23208" s="92" t="s">
        <v>50</v>
      </c>
      <c r="BF23208" s="101" t="s">
        <v>58</v>
      </c>
      <c r="BK23208" s="98" t="s">
        <v>70</v>
      </c>
    </row>
    <row r="23209" spans="17:63" ht="29.25" customHeight="1" x14ac:dyDescent="0.2">
      <c r="Q23209" s="92" t="s">
        <v>50</v>
      </c>
      <c r="BF23209" s="101" t="s">
        <v>58</v>
      </c>
      <c r="BK23209" s="98" t="s">
        <v>70</v>
      </c>
    </row>
    <row r="23210" spans="17:63" ht="29.25" customHeight="1" x14ac:dyDescent="0.2">
      <c r="Q23210" s="92" t="s">
        <v>50</v>
      </c>
      <c r="BF23210" s="101" t="s">
        <v>58</v>
      </c>
      <c r="BK23210" s="98" t="s">
        <v>70</v>
      </c>
    </row>
    <row r="23211" spans="17:63" ht="29.25" customHeight="1" x14ac:dyDescent="0.2">
      <c r="Q23211" s="92" t="s">
        <v>50</v>
      </c>
      <c r="BF23211" s="101" t="s">
        <v>58</v>
      </c>
      <c r="BK23211" s="98" t="s">
        <v>70</v>
      </c>
    </row>
    <row r="23212" spans="17:63" ht="29.25" customHeight="1" x14ac:dyDescent="0.2">
      <c r="Q23212" s="92" t="s">
        <v>50</v>
      </c>
      <c r="BF23212" s="101" t="s">
        <v>58</v>
      </c>
      <c r="BK23212" s="98" t="s">
        <v>70</v>
      </c>
    </row>
    <row r="23213" spans="17:63" ht="29.25" customHeight="1" x14ac:dyDescent="0.2">
      <c r="Q23213" s="92" t="s">
        <v>50</v>
      </c>
      <c r="BF23213" s="101" t="s">
        <v>58</v>
      </c>
      <c r="BK23213" s="98" t="s">
        <v>70</v>
      </c>
    </row>
    <row r="23214" spans="17:63" ht="29.25" customHeight="1" x14ac:dyDescent="0.2">
      <c r="Q23214" s="92" t="s">
        <v>50</v>
      </c>
      <c r="BF23214" s="101" t="s">
        <v>58</v>
      </c>
      <c r="BK23214" s="98" t="s">
        <v>70</v>
      </c>
    </row>
    <row r="23215" spans="17:63" ht="29.25" customHeight="1" x14ac:dyDescent="0.2">
      <c r="Q23215" s="92" t="s">
        <v>50</v>
      </c>
      <c r="BF23215" s="101" t="s">
        <v>58</v>
      </c>
      <c r="BK23215" s="98" t="s">
        <v>70</v>
      </c>
    </row>
    <row r="23216" spans="17:63" ht="29.25" customHeight="1" x14ac:dyDescent="0.2">
      <c r="Q23216" s="92" t="s">
        <v>50</v>
      </c>
      <c r="BF23216" s="101" t="s">
        <v>58</v>
      </c>
      <c r="BK23216" s="98" t="s">
        <v>70</v>
      </c>
    </row>
    <row r="23217" spans="17:63" ht="29.25" customHeight="1" x14ac:dyDescent="0.2">
      <c r="Q23217" s="92" t="s">
        <v>50</v>
      </c>
      <c r="BF23217" s="101" t="s">
        <v>58</v>
      </c>
      <c r="BK23217" s="98" t="s">
        <v>70</v>
      </c>
    </row>
    <row r="23218" spans="17:63" ht="29.25" customHeight="1" x14ac:dyDescent="0.2">
      <c r="Q23218" s="92" t="s">
        <v>50</v>
      </c>
      <c r="BF23218" s="101" t="s">
        <v>58</v>
      </c>
      <c r="BK23218" s="98" t="s">
        <v>70</v>
      </c>
    </row>
    <row r="23219" spans="17:63" ht="29.25" customHeight="1" x14ac:dyDescent="0.2">
      <c r="Q23219" s="92" t="s">
        <v>50</v>
      </c>
      <c r="BF23219" s="101" t="s">
        <v>58</v>
      </c>
      <c r="BK23219" s="98" t="s">
        <v>70</v>
      </c>
    </row>
    <row r="23220" spans="17:63" ht="29.25" customHeight="1" x14ac:dyDescent="0.2">
      <c r="Q23220" s="92" t="s">
        <v>50</v>
      </c>
      <c r="BF23220" s="101" t="s">
        <v>58</v>
      </c>
      <c r="BK23220" s="98" t="s">
        <v>70</v>
      </c>
    </row>
    <row r="23221" spans="17:63" ht="29.25" customHeight="1" x14ac:dyDescent="0.2">
      <c r="Q23221" s="92" t="s">
        <v>50</v>
      </c>
      <c r="BF23221" s="101" t="s">
        <v>58</v>
      </c>
      <c r="BK23221" s="98" t="s">
        <v>70</v>
      </c>
    </row>
    <row r="23222" spans="17:63" ht="29.25" customHeight="1" x14ac:dyDescent="0.2">
      <c r="Q23222" s="92" t="s">
        <v>50</v>
      </c>
      <c r="BF23222" s="101" t="s">
        <v>58</v>
      </c>
      <c r="BK23222" s="98" t="s">
        <v>70</v>
      </c>
    </row>
    <row r="23223" spans="17:63" ht="29.25" customHeight="1" x14ac:dyDescent="0.2">
      <c r="Q23223" s="92" t="s">
        <v>50</v>
      </c>
      <c r="BF23223" s="101" t="s">
        <v>58</v>
      </c>
      <c r="BK23223" s="98" t="s">
        <v>70</v>
      </c>
    </row>
    <row r="23224" spans="17:63" ht="29.25" customHeight="1" x14ac:dyDescent="0.2">
      <c r="Q23224" s="92" t="s">
        <v>50</v>
      </c>
      <c r="BF23224" s="101" t="s">
        <v>58</v>
      </c>
      <c r="BK23224" s="98" t="s">
        <v>70</v>
      </c>
    </row>
    <row r="23225" spans="17:63" ht="29.25" customHeight="1" x14ac:dyDescent="0.2">
      <c r="Q23225" s="92" t="s">
        <v>50</v>
      </c>
      <c r="BF23225" s="101" t="s">
        <v>58</v>
      </c>
      <c r="BK23225" s="98" t="s">
        <v>70</v>
      </c>
    </row>
    <row r="23226" spans="17:63" ht="29.25" customHeight="1" x14ac:dyDescent="0.2">
      <c r="Q23226" s="92" t="s">
        <v>50</v>
      </c>
      <c r="BF23226" s="101" t="s">
        <v>58</v>
      </c>
      <c r="BK23226" s="98" t="s">
        <v>70</v>
      </c>
    </row>
    <row r="23227" spans="17:63" ht="29.25" customHeight="1" x14ac:dyDescent="0.2">
      <c r="Q23227" s="92" t="s">
        <v>50</v>
      </c>
      <c r="BF23227" s="101" t="s">
        <v>58</v>
      </c>
      <c r="BK23227" s="98" t="s">
        <v>70</v>
      </c>
    </row>
    <row r="23228" spans="17:63" ht="29.25" customHeight="1" x14ac:dyDescent="0.2">
      <c r="Q23228" s="92" t="s">
        <v>50</v>
      </c>
      <c r="BF23228" s="101" t="s">
        <v>58</v>
      </c>
      <c r="BK23228" s="98" t="s">
        <v>70</v>
      </c>
    </row>
    <row r="23229" spans="17:63" ht="29.25" customHeight="1" x14ac:dyDescent="0.2">
      <c r="Q23229" s="92" t="s">
        <v>50</v>
      </c>
      <c r="BF23229" s="101" t="s">
        <v>58</v>
      </c>
      <c r="BK23229" s="98" t="s">
        <v>70</v>
      </c>
    </row>
    <row r="23230" spans="17:63" ht="29.25" customHeight="1" x14ac:dyDescent="0.2">
      <c r="Q23230" s="92" t="s">
        <v>50</v>
      </c>
      <c r="BF23230" s="101" t="s">
        <v>58</v>
      </c>
      <c r="BK23230" s="98" t="s">
        <v>70</v>
      </c>
    </row>
    <row r="23231" spans="17:63" ht="29.25" customHeight="1" x14ac:dyDescent="0.2">
      <c r="Q23231" s="92" t="s">
        <v>50</v>
      </c>
      <c r="BF23231" s="101" t="s">
        <v>58</v>
      </c>
      <c r="BK23231" s="98" t="s">
        <v>70</v>
      </c>
    </row>
    <row r="23232" spans="17:63" ht="29.25" customHeight="1" x14ac:dyDescent="0.2">
      <c r="Q23232" s="92" t="s">
        <v>50</v>
      </c>
      <c r="BF23232" s="101" t="s">
        <v>58</v>
      </c>
      <c r="BK23232" s="98" t="s">
        <v>70</v>
      </c>
    </row>
    <row r="23233" spans="17:63" ht="29.25" customHeight="1" x14ac:dyDescent="0.2">
      <c r="Q23233" s="92" t="s">
        <v>50</v>
      </c>
      <c r="BF23233" s="101" t="s">
        <v>58</v>
      </c>
      <c r="BK23233" s="98" t="s">
        <v>70</v>
      </c>
    </row>
    <row r="23234" spans="17:63" ht="29.25" customHeight="1" x14ac:dyDescent="0.2">
      <c r="Q23234" s="92" t="s">
        <v>50</v>
      </c>
      <c r="BF23234" s="101" t="s">
        <v>58</v>
      </c>
      <c r="BK23234" s="98" t="s">
        <v>70</v>
      </c>
    </row>
    <row r="23235" spans="17:63" ht="29.25" customHeight="1" x14ac:dyDescent="0.2">
      <c r="Q23235" s="92" t="s">
        <v>50</v>
      </c>
      <c r="BF23235" s="101" t="s">
        <v>58</v>
      </c>
      <c r="BK23235" s="98" t="s">
        <v>70</v>
      </c>
    </row>
    <row r="23236" spans="17:63" ht="29.25" customHeight="1" x14ac:dyDescent="0.2">
      <c r="Q23236" s="92" t="s">
        <v>50</v>
      </c>
      <c r="BF23236" s="101" t="s">
        <v>58</v>
      </c>
      <c r="BK23236" s="98" t="s">
        <v>70</v>
      </c>
    </row>
    <row r="23237" spans="17:63" ht="29.25" customHeight="1" x14ac:dyDescent="0.2">
      <c r="Q23237" s="92" t="s">
        <v>50</v>
      </c>
      <c r="BF23237" s="101" t="s">
        <v>58</v>
      </c>
      <c r="BK23237" s="98" t="s">
        <v>70</v>
      </c>
    </row>
    <row r="23238" spans="17:63" ht="29.25" customHeight="1" x14ac:dyDescent="0.2">
      <c r="Q23238" s="92" t="s">
        <v>50</v>
      </c>
      <c r="BF23238" s="101" t="s">
        <v>58</v>
      </c>
      <c r="BK23238" s="98" t="s">
        <v>70</v>
      </c>
    </row>
    <row r="23239" spans="17:63" ht="29.25" customHeight="1" x14ac:dyDescent="0.2">
      <c r="Q23239" s="92" t="s">
        <v>50</v>
      </c>
      <c r="BF23239" s="101" t="s">
        <v>58</v>
      </c>
      <c r="BK23239" s="98" t="s">
        <v>70</v>
      </c>
    </row>
    <row r="23240" spans="17:63" ht="29.25" customHeight="1" x14ac:dyDescent="0.2">
      <c r="Q23240" s="92" t="s">
        <v>50</v>
      </c>
      <c r="BF23240" s="101" t="s">
        <v>58</v>
      </c>
      <c r="BK23240" s="98" t="s">
        <v>70</v>
      </c>
    </row>
    <row r="23241" spans="17:63" ht="29.25" customHeight="1" x14ac:dyDescent="0.2">
      <c r="Q23241" s="92" t="s">
        <v>50</v>
      </c>
      <c r="BF23241" s="101" t="s">
        <v>58</v>
      </c>
      <c r="BK23241" s="98" t="s">
        <v>70</v>
      </c>
    </row>
    <row r="23242" spans="17:63" ht="29.25" customHeight="1" x14ac:dyDescent="0.2">
      <c r="Q23242" s="92" t="s">
        <v>50</v>
      </c>
      <c r="BF23242" s="101" t="s">
        <v>58</v>
      </c>
      <c r="BK23242" s="98" t="s">
        <v>70</v>
      </c>
    </row>
    <row r="23243" spans="17:63" ht="29.25" customHeight="1" x14ac:dyDescent="0.2">
      <c r="Q23243" s="92" t="s">
        <v>50</v>
      </c>
      <c r="BF23243" s="101" t="s">
        <v>58</v>
      </c>
      <c r="BK23243" s="98" t="s">
        <v>70</v>
      </c>
    </row>
    <row r="23244" spans="17:63" ht="29.25" customHeight="1" x14ac:dyDescent="0.2">
      <c r="Q23244" s="92" t="s">
        <v>50</v>
      </c>
      <c r="BF23244" s="101" t="s">
        <v>58</v>
      </c>
      <c r="BK23244" s="98" t="s">
        <v>70</v>
      </c>
    </row>
    <row r="23245" spans="17:63" ht="29.25" customHeight="1" x14ac:dyDescent="0.2">
      <c r="Q23245" s="92" t="s">
        <v>50</v>
      </c>
      <c r="BF23245" s="101" t="s">
        <v>58</v>
      </c>
      <c r="BK23245" s="98" t="s">
        <v>70</v>
      </c>
    </row>
    <row r="23246" spans="17:63" ht="29.25" customHeight="1" x14ac:dyDescent="0.2">
      <c r="Q23246" s="92" t="s">
        <v>50</v>
      </c>
      <c r="BF23246" s="101" t="s">
        <v>58</v>
      </c>
      <c r="BK23246" s="98" t="s">
        <v>70</v>
      </c>
    </row>
    <row r="23247" spans="17:63" ht="29.25" customHeight="1" x14ac:dyDescent="0.2">
      <c r="Q23247" s="92" t="s">
        <v>50</v>
      </c>
      <c r="BF23247" s="101" t="s">
        <v>58</v>
      </c>
      <c r="BK23247" s="98" t="s">
        <v>70</v>
      </c>
    </row>
    <row r="23248" spans="17:63" ht="29.25" customHeight="1" x14ac:dyDescent="0.2">
      <c r="Q23248" s="92" t="s">
        <v>50</v>
      </c>
      <c r="BF23248" s="101" t="s">
        <v>58</v>
      </c>
      <c r="BK23248" s="98" t="s">
        <v>70</v>
      </c>
    </row>
    <row r="23249" spans="17:63" ht="29.25" customHeight="1" x14ac:dyDescent="0.2">
      <c r="Q23249" s="92" t="s">
        <v>50</v>
      </c>
      <c r="BF23249" s="101" t="s">
        <v>58</v>
      </c>
      <c r="BK23249" s="98" t="s">
        <v>70</v>
      </c>
    </row>
    <row r="23250" spans="17:63" ht="29.25" customHeight="1" x14ac:dyDescent="0.2">
      <c r="Q23250" s="92" t="s">
        <v>50</v>
      </c>
      <c r="BF23250" s="101" t="s">
        <v>58</v>
      </c>
      <c r="BK23250" s="98" t="s">
        <v>70</v>
      </c>
    </row>
    <row r="23251" spans="17:63" ht="29.25" customHeight="1" x14ac:dyDescent="0.2">
      <c r="Q23251" s="92" t="s">
        <v>50</v>
      </c>
      <c r="BF23251" s="101" t="s">
        <v>58</v>
      </c>
      <c r="BK23251" s="98" t="s">
        <v>70</v>
      </c>
    </row>
    <row r="23252" spans="17:63" ht="29.25" customHeight="1" x14ac:dyDescent="0.2">
      <c r="Q23252" s="92" t="s">
        <v>50</v>
      </c>
      <c r="BF23252" s="101" t="s">
        <v>58</v>
      </c>
      <c r="BK23252" s="98" t="s">
        <v>70</v>
      </c>
    </row>
    <row r="23253" spans="17:63" ht="29.25" customHeight="1" x14ac:dyDescent="0.2">
      <c r="Q23253" s="92" t="s">
        <v>50</v>
      </c>
      <c r="BF23253" s="101" t="s">
        <v>58</v>
      </c>
      <c r="BK23253" s="98" t="s">
        <v>70</v>
      </c>
    </row>
    <row r="23254" spans="17:63" ht="29.25" customHeight="1" x14ac:dyDescent="0.2">
      <c r="Q23254" s="92" t="s">
        <v>50</v>
      </c>
      <c r="BF23254" s="101" t="s">
        <v>58</v>
      </c>
      <c r="BK23254" s="98" t="s">
        <v>70</v>
      </c>
    </row>
    <row r="23255" spans="17:63" ht="29.25" customHeight="1" x14ac:dyDescent="0.2">
      <c r="Q23255" s="92" t="s">
        <v>50</v>
      </c>
      <c r="BF23255" s="101" t="s">
        <v>58</v>
      </c>
      <c r="BK23255" s="98" t="s">
        <v>70</v>
      </c>
    </row>
    <row r="23256" spans="17:63" ht="29.25" customHeight="1" x14ac:dyDescent="0.2">
      <c r="Q23256" s="92" t="s">
        <v>50</v>
      </c>
      <c r="BF23256" s="101" t="s">
        <v>58</v>
      </c>
      <c r="BK23256" s="98" t="s">
        <v>70</v>
      </c>
    </row>
    <row r="23257" spans="17:63" ht="29.25" customHeight="1" x14ac:dyDescent="0.2">
      <c r="Q23257" s="92" t="s">
        <v>50</v>
      </c>
      <c r="BF23257" s="101" t="s">
        <v>58</v>
      </c>
      <c r="BK23257" s="98" t="s">
        <v>70</v>
      </c>
    </row>
    <row r="23258" spans="17:63" ht="29.25" customHeight="1" x14ac:dyDescent="0.2">
      <c r="Q23258" s="92" t="s">
        <v>50</v>
      </c>
      <c r="BF23258" s="101" t="s">
        <v>58</v>
      </c>
      <c r="BK23258" s="98" t="s">
        <v>70</v>
      </c>
    </row>
    <row r="23259" spans="17:63" ht="29.25" customHeight="1" x14ac:dyDescent="0.2">
      <c r="Q23259" s="92" t="s">
        <v>50</v>
      </c>
      <c r="BF23259" s="101" t="s">
        <v>58</v>
      </c>
      <c r="BK23259" s="98" t="s">
        <v>70</v>
      </c>
    </row>
    <row r="23260" spans="17:63" ht="29.25" customHeight="1" x14ac:dyDescent="0.2">
      <c r="Q23260" s="92" t="s">
        <v>50</v>
      </c>
      <c r="BF23260" s="101" t="s">
        <v>58</v>
      </c>
      <c r="BK23260" s="98" t="s">
        <v>70</v>
      </c>
    </row>
    <row r="23261" spans="17:63" ht="29.25" customHeight="1" x14ac:dyDescent="0.2">
      <c r="Q23261" s="92" t="s">
        <v>50</v>
      </c>
      <c r="BF23261" s="101" t="s">
        <v>58</v>
      </c>
      <c r="BK23261" s="98" t="s">
        <v>70</v>
      </c>
    </row>
    <row r="23262" spans="17:63" ht="29.25" customHeight="1" x14ac:dyDescent="0.2">
      <c r="Q23262" s="92" t="s">
        <v>50</v>
      </c>
      <c r="BF23262" s="101" t="s">
        <v>58</v>
      </c>
      <c r="BK23262" s="98" t="s">
        <v>70</v>
      </c>
    </row>
    <row r="23263" spans="17:63" ht="29.25" customHeight="1" x14ac:dyDescent="0.2">
      <c r="Q23263" s="92" t="s">
        <v>50</v>
      </c>
      <c r="BF23263" s="101" t="s">
        <v>58</v>
      </c>
      <c r="BK23263" s="98" t="s">
        <v>70</v>
      </c>
    </row>
    <row r="23264" spans="17:63" ht="29.25" customHeight="1" x14ac:dyDescent="0.2">
      <c r="Q23264" s="92" t="s">
        <v>50</v>
      </c>
      <c r="BF23264" s="101" t="s">
        <v>58</v>
      </c>
      <c r="BK23264" s="98" t="s">
        <v>70</v>
      </c>
    </row>
    <row r="23265" spans="17:63" ht="29.25" customHeight="1" x14ac:dyDescent="0.2">
      <c r="Q23265" s="92" t="s">
        <v>50</v>
      </c>
      <c r="BF23265" s="101" t="s">
        <v>58</v>
      </c>
      <c r="BK23265" s="98" t="s">
        <v>70</v>
      </c>
    </row>
    <row r="23266" spans="17:63" ht="29.25" customHeight="1" x14ac:dyDescent="0.2">
      <c r="Q23266" s="92" t="s">
        <v>50</v>
      </c>
      <c r="BF23266" s="101" t="s">
        <v>58</v>
      </c>
      <c r="BK23266" s="98" t="s">
        <v>70</v>
      </c>
    </row>
    <row r="23267" spans="17:63" ht="29.25" customHeight="1" x14ac:dyDescent="0.2">
      <c r="Q23267" s="92" t="s">
        <v>50</v>
      </c>
      <c r="BF23267" s="101" t="s">
        <v>58</v>
      </c>
      <c r="BK23267" s="98" t="s">
        <v>70</v>
      </c>
    </row>
    <row r="23268" spans="17:63" ht="29.25" customHeight="1" x14ac:dyDescent="0.2">
      <c r="Q23268" s="92" t="s">
        <v>50</v>
      </c>
      <c r="BF23268" s="101" t="s">
        <v>58</v>
      </c>
      <c r="BK23268" s="98" t="s">
        <v>70</v>
      </c>
    </row>
    <row r="23269" spans="17:63" ht="29.25" customHeight="1" x14ac:dyDescent="0.2">
      <c r="Q23269" s="92" t="s">
        <v>50</v>
      </c>
      <c r="BF23269" s="101" t="s">
        <v>58</v>
      </c>
      <c r="BK23269" s="98" t="s">
        <v>70</v>
      </c>
    </row>
    <row r="23270" spans="17:63" ht="29.25" customHeight="1" x14ac:dyDescent="0.2">
      <c r="Q23270" s="92" t="s">
        <v>50</v>
      </c>
      <c r="BF23270" s="101" t="s">
        <v>58</v>
      </c>
      <c r="BK23270" s="98" t="s">
        <v>70</v>
      </c>
    </row>
    <row r="23271" spans="17:63" ht="29.25" customHeight="1" x14ac:dyDescent="0.2">
      <c r="Q23271" s="92" t="s">
        <v>50</v>
      </c>
      <c r="BF23271" s="101" t="s">
        <v>58</v>
      </c>
      <c r="BK23271" s="98" t="s">
        <v>70</v>
      </c>
    </row>
    <row r="23272" spans="17:63" ht="29.25" customHeight="1" x14ac:dyDescent="0.2">
      <c r="Q23272" s="92" t="s">
        <v>50</v>
      </c>
      <c r="BF23272" s="101" t="s">
        <v>58</v>
      </c>
      <c r="BK23272" s="98" t="s">
        <v>70</v>
      </c>
    </row>
    <row r="23273" spans="17:63" ht="29.25" customHeight="1" x14ac:dyDescent="0.2">
      <c r="Q23273" s="92" t="s">
        <v>50</v>
      </c>
      <c r="BF23273" s="101" t="s">
        <v>58</v>
      </c>
      <c r="BK23273" s="98" t="s">
        <v>70</v>
      </c>
    </row>
    <row r="23274" spans="17:63" ht="29.25" customHeight="1" x14ac:dyDescent="0.2">
      <c r="Q23274" s="92" t="s">
        <v>50</v>
      </c>
      <c r="BF23274" s="101" t="s">
        <v>58</v>
      </c>
      <c r="BK23274" s="98" t="s">
        <v>70</v>
      </c>
    </row>
    <row r="23275" spans="17:63" ht="29.25" customHeight="1" x14ac:dyDescent="0.2">
      <c r="Q23275" s="92" t="s">
        <v>50</v>
      </c>
      <c r="BF23275" s="101" t="s">
        <v>58</v>
      </c>
      <c r="BK23275" s="98" t="s">
        <v>70</v>
      </c>
    </row>
    <row r="23276" spans="17:63" ht="29.25" customHeight="1" x14ac:dyDescent="0.2">
      <c r="Q23276" s="92" t="s">
        <v>50</v>
      </c>
      <c r="BF23276" s="101" t="s">
        <v>58</v>
      </c>
      <c r="BK23276" s="98" t="s">
        <v>70</v>
      </c>
    </row>
    <row r="23277" spans="17:63" ht="29.25" customHeight="1" x14ac:dyDescent="0.2">
      <c r="Q23277" s="92" t="s">
        <v>50</v>
      </c>
      <c r="BF23277" s="101" t="s">
        <v>58</v>
      </c>
      <c r="BK23277" s="98" t="s">
        <v>70</v>
      </c>
    </row>
    <row r="23278" spans="17:63" ht="29.25" customHeight="1" x14ac:dyDescent="0.2">
      <c r="Q23278" s="92" t="s">
        <v>50</v>
      </c>
      <c r="BF23278" s="101" t="s">
        <v>58</v>
      </c>
      <c r="BK23278" s="98" t="s">
        <v>70</v>
      </c>
    </row>
    <row r="23279" spans="17:63" ht="29.25" customHeight="1" x14ac:dyDescent="0.2">
      <c r="Q23279" s="92" t="s">
        <v>50</v>
      </c>
      <c r="BF23279" s="101" t="s">
        <v>58</v>
      </c>
      <c r="BK23279" s="98" t="s">
        <v>70</v>
      </c>
    </row>
    <row r="23280" spans="17:63" ht="29.25" customHeight="1" x14ac:dyDescent="0.2">
      <c r="Q23280" s="92" t="s">
        <v>50</v>
      </c>
      <c r="BF23280" s="101" t="s">
        <v>58</v>
      </c>
      <c r="BK23280" s="98" t="s">
        <v>70</v>
      </c>
    </row>
    <row r="23281" spans="17:63" ht="29.25" customHeight="1" x14ac:dyDescent="0.2">
      <c r="Q23281" s="92" t="s">
        <v>50</v>
      </c>
      <c r="BF23281" s="101" t="s">
        <v>58</v>
      </c>
      <c r="BK23281" s="98" t="s">
        <v>70</v>
      </c>
    </row>
    <row r="23282" spans="17:63" ht="29.25" customHeight="1" x14ac:dyDescent="0.2">
      <c r="Q23282" s="92" t="s">
        <v>50</v>
      </c>
      <c r="BF23282" s="101" t="s">
        <v>58</v>
      </c>
      <c r="BK23282" s="98" t="s">
        <v>70</v>
      </c>
    </row>
    <row r="23283" spans="17:63" ht="29.25" customHeight="1" x14ac:dyDescent="0.2">
      <c r="Q23283" s="92" t="s">
        <v>50</v>
      </c>
      <c r="BF23283" s="101" t="s">
        <v>58</v>
      </c>
      <c r="BK23283" s="98" t="s">
        <v>70</v>
      </c>
    </row>
    <row r="23284" spans="17:63" ht="29.25" customHeight="1" x14ac:dyDescent="0.2">
      <c r="Q23284" s="92" t="s">
        <v>50</v>
      </c>
      <c r="BF23284" s="101" t="s">
        <v>58</v>
      </c>
      <c r="BK23284" s="98" t="s">
        <v>70</v>
      </c>
    </row>
    <row r="23285" spans="17:63" ht="29.25" customHeight="1" x14ac:dyDescent="0.2">
      <c r="Q23285" s="92" t="s">
        <v>50</v>
      </c>
      <c r="BF23285" s="101" t="s">
        <v>58</v>
      </c>
      <c r="BK23285" s="98" t="s">
        <v>70</v>
      </c>
    </row>
    <row r="23286" spans="17:63" ht="29.25" customHeight="1" x14ac:dyDescent="0.2">
      <c r="Q23286" s="92" t="s">
        <v>50</v>
      </c>
      <c r="BF23286" s="101" t="s">
        <v>58</v>
      </c>
      <c r="BK23286" s="98" t="s">
        <v>70</v>
      </c>
    </row>
    <row r="23287" spans="17:63" ht="29.25" customHeight="1" x14ac:dyDescent="0.2">
      <c r="Q23287" s="92" t="s">
        <v>50</v>
      </c>
      <c r="BF23287" s="101" t="s">
        <v>58</v>
      </c>
      <c r="BK23287" s="98" t="s">
        <v>70</v>
      </c>
    </row>
    <row r="23288" spans="17:63" ht="29.25" customHeight="1" x14ac:dyDescent="0.2">
      <c r="Q23288" s="92" t="s">
        <v>50</v>
      </c>
      <c r="BF23288" s="101" t="s">
        <v>58</v>
      </c>
      <c r="BK23288" s="98" t="s">
        <v>70</v>
      </c>
    </row>
    <row r="23289" spans="17:63" ht="29.25" customHeight="1" x14ac:dyDescent="0.2">
      <c r="Q23289" s="92" t="s">
        <v>50</v>
      </c>
      <c r="BF23289" s="101" t="s">
        <v>58</v>
      </c>
      <c r="BK23289" s="98" t="s">
        <v>70</v>
      </c>
    </row>
    <row r="23290" spans="17:63" ht="29.25" customHeight="1" x14ac:dyDescent="0.2">
      <c r="Q23290" s="92" t="s">
        <v>50</v>
      </c>
      <c r="BF23290" s="101" t="s">
        <v>58</v>
      </c>
      <c r="BK23290" s="98" t="s">
        <v>70</v>
      </c>
    </row>
    <row r="23291" spans="17:63" ht="29.25" customHeight="1" x14ac:dyDescent="0.2">
      <c r="Q23291" s="92" t="s">
        <v>50</v>
      </c>
      <c r="BF23291" s="101" t="s">
        <v>58</v>
      </c>
      <c r="BK23291" s="98" t="s">
        <v>70</v>
      </c>
    </row>
    <row r="23292" spans="17:63" ht="29.25" customHeight="1" x14ac:dyDescent="0.2">
      <c r="Q23292" s="92" t="s">
        <v>50</v>
      </c>
      <c r="BF23292" s="101" t="s">
        <v>58</v>
      </c>
      <c r="BK23292" s="98" t="s">
        <v>70</v>
      </c>
    </row>
    <row r="23293" spans="17:63" ht="29.25" customHeight="1" x14ac:dyDescent="0.2">
      <c r="Q23293" s="92" t="s">
        <v>50</v>
      </c>
      <c r="BF23293" s="101" t="s">
        <v>58</v>
      </c>
      <c r="BK23293" s="98" t="s">
        <v>70</v>
      </c>
    </row>
    <row r="23294" spans="17:63" ht="29.25" customHeight="1" x14ac:dyDescent="0.2">
      <c r="Q23294" s="92" t="s">
        <v>50</v>
      </c>
      <c r="BF23294" s="101" t="s">
        <v>58</v>
      </c>
      <c r="BK23294" s="98" t="s">
        <v>70</v>
      </c>
    </row>
    <row r="23295" spans="17:63" ht="29.25" customHeight="1" x14ac:dyDescent="0.2">
      <c r="Q23295" s="92" t="s">
        <v>50</v>
      </c>
      <c r="BF23295" s="101" t="s">
        <v>58</v>
      </c>
      <c r="BK23295" s="98" t="s">
        <v>70</v>
      </c>
    </row>
    <row r="23296" spans="17:63" ht="29.25" customHeight="1" x14ac:dyDescent="0.2">
      <c r="Q23296" s="92" t="s">
        <v>50</v>
      </c>
      <c r="BF23296" s="101" t="s">
        <v>58</v>
      </c>
      <c r="BK23296" s="98" t="s">
        <v>70</v>
      </c>
    </row>
    <row r="23297" spans="17:63" ht="29.25" customHeight="1" x14ac:dyDescent="0.2">
      <c r="Q23297" s="92" t="s">
        <v>50</v>
      </c>
      <c r="BF23297" s="101" t="s">
        <v>58</v>
      </c>
      <c r="BK23297" s="98" t="s">
        <v>70</v>
      </c>
    </row>
    <row r="23298" spans="17:63" ht="29.25" customHeight="1" x14ac:dyDescent="0.2">
      <c r="Q23298" s="92" t="s">
        <v>50</v>
      </c>
      <c r="BF23298" s="101" t="s">
        <v>58</v>
      </c>
      <c r="BK23298" s="98" t="s">
        <v>70</v>
      </c>
    </row>
    <row r="23299" spans="17:63" ht="29.25" customHeight="1" x14ac:dyDescent="0.2">
      <c r="Q23299" s="92" t="s">
        <v>50</v>
      </c>
      <c r="BF23299" s="101" t="s">
        <v>58</v>
      </c>
      <c r="BK23299" s="98" t="s">
        <v>70</v>
      </c>
    </row>
    <row r="23300" spans="17:63" ht="29.25" customHeight="1" x14ac:dyDescent="0.2">
      <c r="Q23300" s="92" t="s">
        <v>50</v>
      </c>
      <c r="BF23300" s="101" t="s">
        <v>58</v>
      </c>
      <c r="BK23300" s="98" t="s">
        <v>70</v>
      </c>
    </row>
    <row r="23301" spans="17:63" ht="29.25" customHeight="1" x14ac:dyDescent="0.2">
      <c r="Q23301" s="92" t="s">
        <v>50</v>
      </c>
      <c r="BF23301" s="101" t="s">
        <v>58</v>
      </c>
      <c r="BK23301" s="98" t="s">
        <v>70</v>
      </c>
    </row>
    <row r="23302" spans="17:63" ht="29.25" customHeight="1" x14ac:dyDescent="0.2">
      <c r="Q23302" s="92" t="s">
        <v>50</v>
      </c>
      <c r="BF23302" s="101" t="s">
        <v>58</v>
      </c>
      <c r="BK23302" s="98" t="s">
        <v>70</v>
      </c>
    </row>
    <row r="23303" spans="17:63" ht="29.25" customHeight="1" x14ac:dyDescent="0.2">
      <c r="Q23303" s="92" t="s">
        <v>50</v>
      </c>
      <c r="BF23303" s="101" t="s">
        <v>58</v>
      </c>
      <c r="BK23303" s="98" t="s">
        <v>70</v>
      </c>
    </row>
    <row r="23304" spans="17:63" ht="29.25" customHeight="1" x14ac:dyDescent="0.2">
      <c r="Q23304" s="92" t="s">
        <v>50</v>
      </c>
      <c r="BF23304" s="101" t="s">
        <v>58</v>
      </c>
      <c r="BK23304" s="98" t="s">
        <v>70</v>
      </c>
    </row>
    <row r="23305" spans="17:63" ht="29.25" customHeight="1" x14ac:dyDescent="0.2">
      <c r="Q23305" s="92" t="s">
        <v>50</v>
      </c>
      <c r="BF23305" s="101" t="s">
        <v>58</v>
      </c>
      <c r="BK23305" s="98" t="s">
        <v>70</v>
      </c>
    </row>
    <row r="23306" spans="17:63" ht="29.25" customHeight="1" x14ac:dyDescent="0.2">
      <c r="Q23306" s="92" t="s">
        <v>50</v>
      </c>
      <c r="BF23306" s="101" t="s">
        <v>58</v>
      </c>
      <c r="BK23306" s="98" t="s">
        <v>70</v>
      </c>
    </row>
    <row r="23307" spans="17:63" ht="29.25" customHeight="1" x14ac:dyDescent="0.2">
      <c r="Q23307" s="92" t="s">
        <v>50</v>
      </c>
      <c r="BF23307" s="101" t="s">
        <v>58</v>
      </c>
      <c r="BK23307" s="98" t="s">
        <v>70</v>
      </c>
    </row>
    <row r="23308" spans="17:63" ht="29.25" customHeight="1" x14ac:dyDescent="0.2">
      <c r="Q23308" s="92" t="s">
        <v>50</v>
      </c>
      <c r="BF23308" s="101" t="s">
        <v>58</v>
      </c>
      <c r="BK23308" s="98" t="s">
        <v>70</v>
      </c>
    </row>
    <row r="23309" spans="17:63" ht="29.25" customHeight="1" x14ac:dyDescent="0.2">
      <c r="Q23309" s="92" t="s">
        <v>50</v>
      </c>
      <c r="BF23309" s="101" t="s">
        <v>58</v>
      </c>
      <c r="BK23309" s="98" t="s">
        <v>70</v>
      </c>
    </row>
    <row r="23310" spans="17:63" ht="29.25" customHeight="1" x14ac:dyDescent="0.2">
      <c r="Q23310" s="92" t="s">
        <v>50</v>
      </c>
      <c r="BF23310" s="101" t="s">
        <v>58</v>
      </c>
      <c r="BK23310" s="98" t="s">
        <v>70</v>
      </c>
    </row>
    <row r="23311" spans="17:63" ht="29.25" customHeight="1" x14ac:dyDescent="0.2">
      <c r="Q23311" s="92" t="s">
        <v>50</v>
      </c>
      <c r="BF23311" s="101" t="s">
        <v>58</v>
      </c>
      <c r="BK23311" s="98" t="s">
        <v>70</v>
      </c>
    </row>
    <row r="23312" spans="17:63" ht="29.25" customHeight="1" x14ac:dyDescent="0.2">
      <c r="Q23312" s="92" t="s">
        <v>50</v>
      </c>
      <c r="BF23312" s="101" t="s">
        <v>58</v>
      </c>
      <c r="BK23312" s="98" t="s">
        <v>70</v>
      </c>
    </row>
    <row r="23313" spans="17:63" ht="29.25" customHeight="1" x14ac:dyDescent="0.2">
      <c r="Q23313" s="92" t="s">
        <v>50</v>
      </c>
      <c r="BF23313" s="101" t="s">
        <v>58</v>
      </c>
      <c r="BK23313" s="98" t="s">
        <v>70</v>
      </c>
    </row>
    <row r="23314" spans="17:63" ht="29.25" customHeight="1" x14ac:dyDescent="0.2">
      <c r="Q23314" s="92" t="s">
        <v>50</v>
      </c>
      <c r="BF23314" s="101" t="s">
        <v>58</v>
      </c>
      <c r="BK23314" s="98" t="s">
        <v>70</v>
      </c>
    </row>
    <row r="23315" spans="17:63" ht="29.25" customHeight="1" x14ac:dyDescent="0.2">
      <c r="Q23315" s="92" t="s">
        <v>50</v>
      </c>
      <c r="BF23315" s="101" t="s">
        <v>58</v>
      </c>
      <c r="BK23315" s="98" t="s">
        <v>70</v>
      </c>
    </row>
    <row r="23316" spans="17:63" ht="29.25" customHeight="1" x14ac:dyDescent="0.2">
      <c r="Q23316" s="92" t="s">
        <v>50</v>
      </c>
      <c r="BF23316" s="101" t="s">
        <v>58</v>
      </c>
      <c r="BK23316" s="98" t="s">
        <v>70</v>
      </c>
    </row>
    <row r="23317" spans="17:63" ht="29.25" customHeight="1" x14ac:dyDescent="0.2">
      <c r="Q23317" s="92" t="s">
        <v>50</v>
      </c>
      <c r="BF23317" s="101" t="s">
        <v>58</v>
      </c>
      <c r="BK23317" s="98" t="s">
        <v>70</v>
      </c>
    </row>
    <row r="23318" spans="17:63" ht="29.25" customHeight="1" x14ac:dyDescent="0.2">
      <c r="Q23318" s="92" t="s">
        <v>50</v>
      </c>
      <c r="BF23318" s="101" t="s">
        <v>58</v>
      </c>
      <c r="BK23318" s="98" t="s">
        <v>70</v>
      </c>
    </row>
    <row r="23319" spans="17:63" ht="29.25" customHeight="1" x14ac:dyDescent="0.2">
      <c r="Q23319" s="92" t="s">
        <v>50</v>
      </c>
      <c r="BF23319" s="101" t="s">
        <v>58</v>
      </c>
      <c r="BK23319" s="98" t="s">
        <v>70</v>
      </c>
    </row>
    <row r="23320" spans="17:63" ht="29.25" customHeight="1" x14ac:dyDescent="0.2">
      <c r="Q23320" s="92" t="s">
        <v>50</v>
      </c>
      <c r="BF23320" s="101" t="s">
        <v>58</v>
      </c>
      <c r="BK23320" s="98" t="s">
        <v>70</v>
      </c>
    </row>
    <row r="23321" spans="17:63" ht="29.25" customHeight="1" x14ac:dyDescent="0.2">
      <c r="Q23321" s="92" t="s">
        <v>50</v>
      </c>
      <c r="BF23321" s="101" t="s">
        <v>58</v>
      </c>
      <c r="BK23321" s="98" t="s">
        <v>70</v>
      </c>
    </row>
    <row r="23322" spans="17:63" ht="29.25" customHeight="1" x14ac:dyDescent="0.2">
      <c r="Q23322" s="92" t="s">
        <v>50</v>
      </c>
      <c r="BF23322" s="101" t="s">
        <v>58</v>
      </c>
      <c r="BK23322" s="98" t="s">
        <v>70</v>
      </c>
    </row>
    <row r="23323" spans="17:63" ht="29.25" customHeight="1" x14ac:dyDescent="0.2">
      <c r="Q23323" s="92" t="s">
        <v>50</v>
      </c>
      <c r="BF23323" s="101" t="s">
        <v>58</v>
      </c>
      <c r="BK23323" s="98" t="s">
        <v>70</v>
      </c>
    </row>
    <row r="23324" spans="17:63" ht="29.25" customHeight="1" x14ac:dyDescent="0.2">
      <c r="Q23324" s="92" t="s">
        <v>50</v>
      </c>
      <c r="BF23324" s="101" t="s">
        <v>58</v>
      </c>
      <c r="BK23324" s="98" t="s">
        <v>70</v>
      </c>
    </row>
    <row r="23325" spans="17:63" ht="29.25" customHeight="1" x14ac:dyDescent="0.2">
      <c r="Q23325" s="92" t="s">
        <v>50</v>
      </c>
      <c r="BF23325" s="101" t="s">
        <v>58</v>
      </c>
      <c r="BK23325" s="98" t="s">
        <v>70</v>
      </c>
    </row>
    <row r="23326" spans="17:63" ht="29.25" customHeight="1" x14ac:dyDescent="0.2">
      <c r="Q23326" s="92" t="s">
        <v>50</v>
      </c>
      <c r="BF23326" s="101" t="s">
        <v>58</v>
      </c>
      <c r="BK23326" s="98" t="s">
        <v>70</v>
      </c>
    </row>
    <row r="23327" spans="17:63" ht="29.25" customHeight="1" x14ac:dyDescent="0.2">
      <c r="Q23327" s="92" t="s">
        <v>50</v>
      </c>
      <c r="BF23327" s="101" t="s">
        <v>58</v>
      </c>
      <c r="BK23327" s="98" t="s">
        <v>70</v>
      </c>
    </row>
    <row r="23328" spans="17:63" ht="29.25" customHeight="1" x14ac:dyDescent="0.2">
      <c r="Q23328" s="92" t="s">
        <v>50</v>
      </c>
      <c r="BF23328" s="101" t="s">
        <v>58</v>
      </c>
      <c r="BK23328" s="98" t="s">
        <v>70</v>
      </c>
    </row>
    <row r="23329" spans="17:63" ht="29.25" customHeight="1" x14ac:dyDescent="0.2">
      <c r="Q23329" s="92" t="s">
        <v>50</v>
      </c>
      <c r="BF23329" s="101" t="s">
        <v>58</v>
      </c>
      <c r="BK23329" s="98" t="s">
        <v>70</v>
      </c>
    </row>
    <row r="23330" spans="17:63" ht="29.25" customHeight="1" x14ac:dyDescent="0.2">
      <c r="Q23330" s="92" t="s">
        <v>50</v>
      </c>
      <c r="BF23330" s="101" t="s">
        <v>58</v>
      </c>
      <c r="BK23330" s="98" t="s">
        <v>70</v>
      </c>
    </row>
    <row r="23331" spans="17:63" ht="29.25" customHeight="1" x14ac:dyDescent="0.2">
      <c r="Q23331" s="92" t="s">
        <v>50</v>
      </c>
      <c r="BF23331" s="101" t="s">
        <v>58</v>
      </c>
      <c r="BK23331" s="98" t="s">
        <v>70</v>
      </c>
    </row>
    <row r="23332" spans="17:63" ht="29.25" customHeight="1" x14ac:dyDescent="0.2">
      <c r="Q23332" s="92" t="s">
        <v>50</v>
      </c>
      <c r="BF23332" s="101" t="s">
        <v>58</v>
      </c>
      <c r="BK23332" s="98" t="s">
        <v>70</v>
      </c>
    </row>
    <row r="23333" spans="17:63" ht="29.25" customHeight="1" x14ac:dyDescent="0.2">
      <c r="Q23333" s="92" t="s">
        <v>50</v>
      </c>
      <c r="BF23333" s="101" t="s">
        <v>58</v>
      </c>
      <c r="BK23333" s="98" t="s">
        <v>70</v>
      </c>
    </row>
    <row r="23334" spans="17:63" ht="29.25" customHeight="1" x14ac:dyDescent="0.2">
      <c r="Q23334" s="92" t="s">
        <v>50</v>
      </c>
      <c r="BF23334" s="101" t="s">
        <v>58</v>
      </c>
      <c r="BK23334" s="98" t="s">
        <v>70</v>
      </c>
    </row>
    <row r="23335" spans="17:63" ht="29.25" customHeight="1" x14ac:dyDescent="0.2">
      <c r="Q23335" s="92" t="s">
        <v>50</v>
      </c>
      <c r="BF23335" s="101" t="s">
        <v>58</v>
      </c>
      <c r="BK23335" s="98" t="s">
        <v>70</v>
      </c>
    </row>
    <row r="23336" spans="17:63" ht="29.25" customHeight="1" x14ac:dyDescent="0.2">
      <c r="Q23336" s="92" t="s">
        <v>50</v>
      </c>
      <c r="BF23336" s="101" t="s">
        <v>58</v>
      </c>
      <c r="BK23336" s="98" t="s">
        <v>70</v>
      </c>
    </row>
    <row r="23337" spans="17:63" ht="29.25" customHeight="1" x14ac:dyDescent="0.2">
      <c r="Q23337" s="92" t="s">
        <v>50</v>
      </c>
      <c r="BF23337" s="101" t="s">
        <v>58</v>
      </c>
      <c r="BK23337" s="98" t="s">
        <v>70</v>
      </c>
    </row>
    <row r="23338" spans="17:63" ht="29.25" customHeight="1" x14ac:dyDescent="0.2">
      <c r="Q23338" s="92" t="s">
        <v>50</v>
      </c>
      <c r="BF23338" s="101" t="s">
        <v>58</v>
      </c>
      <c r="BK23338" s="98" t="s">
        <v>70</v>
      </c>
    </row>
    <row r="23339" spans="17:63" ht="29.25" customHeight="1" x14ac:dyDescent="0.2">
      <c r="Q23339" s="92" t="s">
        <v>50</v>
      </c>
      <c r="BF23339" s="101" t="s">
        <v>58</v>
      </c>
      <c r="BK23339" s="98" t="s">
        <v>70</v>
      </c>
    </row>
    <row r="23340" spans="17:63" ht="29.25" customHeight="1" x14ac:dyDescent="0.2">
      <c r="Q23340" s="92" t="s">
        <v>50</v>
      </c>
      <c r="BF23340" s="101" t="s">
        <v>58</v>
      </c>
      <c r="BK23340" s="98" t="s">
        <v>70</v>
      </c>
    </row>
    <row r="23341" spans="17:63" ht="29.25" customHeight="1" x14ac:dyDescent="0.2">
      <c r="Q23341" s="92" t="s">
        <v>50</v>
      </c>
      <c r="BF23341" s="101" t="s">
        <v>58</v>
      </c>
      <c r="BK23341" s="98" t="s">
        <v>70</v>
      </c>
    </row>
    <row r="23342" spans="17:63" ht="29.25" customHeight="1" x14ac:dyDescent="0.2">
      <c r="Q23342" s="92" t="s">
        <v>50</v>
      </c>
      <c r="BF23342" s="101" t="s">
        <v>58</v>
      </c>
      <c r="BK23342" s="98" t="s">
        <v>70</v>
      </c>
    </row>
    <row r="23343" spans="17:63" ht="29.25" customHeight="1" x14ac:dyDescent="0.2">
      <c r="Q23343" s="92" t="s">
        <v>50</v>
      </c>
      <c r="BF23343" s="101" t="s">
        <v>58</v>
      </c>
      <c r="BK23343" s="98" t="s">
        <v>70</v>
      </c>
    </row>
    <row r="23344" spans="17:63" ht="29.25" customHeight="1" x14ac:dyDescent="0.2">
      <c r="Q23344" s="92" t="s">
        <v>50</v>
      </c>
      <c r="BF23344" s="101" t="s">
        <v>58</v>
      </c>
      <c r="BK23344" s="98" t="s">
        <v>70</v>
      </c>
    </row>
    <row r="23345" spans="17:63" ht="29.25" customHeight="1" x14ac:dyDescent="0.2">
      <c r="Q23345" s="92" t="s">
        <v>50</v>
      </c>
      <c r="BF23345" s="101" t="s">
        <v>58</v>
      </c>
      <c r="BK23345" s="98" t="s">
        <v>70</v>
      </c>
    </row>
    <row r="23346" spans="17:63" ht="29.25" customHeight="1" x14ac:dyDescent="0.2">
      <c r="Q23346" s="92" t="s">
        <v>50</v>
      </c>
      <c r="BF23346" s="101" t="s">
        <v>58</v>
      </c>
      <c r="BK23346" s="98" t="s">
        <v>70</v>
      </c>
    </row>
    <row r="23347" spans="17:63" ht="29.25" customHeight="1" x14ac:dyDescent="0.2">
      <c r="Q23347" s="92" t="s">
        <v>50</v>
      </c>
      <c r="BF23347" s="101" t="s">
        <v>58</v>
      </c>
      <c r="BK23347" s="98" t="s">
        <v>70</v>
      </c>
    </row>
    <row r="23348" spans="17:63" ht="29.25" customHeight="1" x14ac:dyDescent="0.2">
      <c r="Q23348" s="92" t="s">
        <v>50</v>
      </c>
      <c r="BF23348" s="101" t="s">
        <v>58</v>
      </c>
      <c r="BK23348" s="98" t="s">
        <v>70</v>
      </c>
    </row>
    <row r="23349" spans="17:63" ht="29.25" customHeight="1" x14ac:dyDescent="0.2">
      <c r="Q23349" s="92" t="s">
        <v>50</v>
      </c>
      <c r="BF23349" s="101" t="s">
        <v>58</v>
      </c>
      <c r="BK23349" s="98" t="s">
        <v>70</v>
      </c>
    </row>
    <row r="23350" spans="17:63" ht="29.25" customHeight="1" x14ac:dyDescent="0.2">
      <c r="Q23350" s="92" t="s">
        <v>50</v>
      </c>
      <c r="BF23350" s="101" t="s">
        <v>58</v>
      </c>
      <c r="BK23350" s="98" t="s">
        <v>70</v>
      </c>
    </row>
    <row r="23351" spans="17:63" ht="29.25" customHeight="1" x14ac:dyDescent="0.2">
      <c r="Q23351" s="92" t="s">
        <v>50</v>
      </c>
      <c r="BF23351" s="101" t="s">
        <v>58</v>
      </c>
      <c r="BK23351" s="98" t="s">
        <v>70</v>
      </c>
    </row>
    <row r="23352" spans="17:63" ht="29.25" customHeight="1" x14ac:dyDescent="0.2">
      <c r="Q23352" s="92" t="s">
        <v>50</v>
      </c>
      <c r="BF23352" s="101" t="s">
        <v>58</v>
      </c>
      <c r="BK23352" s="98" t="s">
        <v>70</v>
      </c>
    </row>
    <row r="23353" spans="17:63" ht="29.25" customHeight="1" x14ac:dyDescent="0.2">
      <c r="Q23353" s="92" t="s">
        <v>50</v>
      </c>
      <c r="BF23353" s="101" t="s">
        <v>58</v>
      </c>
      <c r="BK23353" s="98" t="s">
        <v>70</v>
      </c>
    </row>
    <row r="23354" spans="17:63" ht="29.25" customHeight="1" x14ac:dyDescent="0.2">
      <c r="Q23354" s="92" t="s">
        <v>50</v>
      </c>
      <c r="BF23354" s="101" t="s">
        <v>58</v>
      </c>
      <c r="BK23354" s="98" t="s">
        <v>70</v>
      </c>
    </row>
    <row r="23355" spans="17:63" ht="29.25" customHeight="1" x14ac:dyDescent="0.2">
      <c r="Q23355" s="92" t="s">
        <v>50</v>
      </c>
      <c r="BF23355" s="101" t="s">
        <v>58</v>
      </c>
      <c r="BK23355" s="98" t="s">
        <v>70</v>
      </c>
    </row>
    <row r="23356" spans="17:63" ht="29.25" customHeight="1" x14ac:dyDescent="0.2">
      <c r="Q23356" s="92" t="s">
        <v>50</v>
      </c>
      <c r="BF23356" s="101" t="s">
        <v>58</v>
      </c>
      <c r="BK23356" s="98" t="s">
        <v>70</v>
      </c>
    </row>
    <row r="23357" spans="17:63" ht="29.25" customHeight="1" x14ac:dyDescent="0.2">
      <c r="Q23357" s="92" t="s">
        <v>50</v>
      </c>
      <c r="BF23357" s="101" t="s">
        <v>58</v>
      </c>
      <c r="BK23357" s="98" t="s">
        <v>70</v>
      </c>
    </row>
    <row r="23358" spans="17:63" ht="29.25" customHeight="1" x14ac:dyDescent="0.2">
      <c r="Q23358" s="92" t="s">
        <v>50</v>
      </c>
      <c r="BF23358" s="101" t="s">
        <v>58</v>
      </c>
      <c r="BK23358" s="98" t="s">
        <v>70</v>
      </c>
    </row>
    <row r="23359" spans="17:63" ht="29.25" customHeight="1" x14ac:dyDescent="0.2">
      <c r="Q23359" s="92" t="s">
        <v>50</v>
      </c>
      <c r="BF23359" s="101" t="s">
        <v>58</v>
      </c>
      <c r="BK23359" s="98" t="s">
        <v>70</v>
      </c>
    </row>
    <row r="23360" spans="17:63" ht="29.25" customHeight="1" x14ac:dyDescent="0.2">
      <c r="Q23360" s="92" t="s">
        <v>50</v>
      </c>
      <c r="BF23360" s="101" t="s">
        <v>58</v>
      </c>
      <c r="BK23360" s="98" t="s">
        <v>70</v>
      </c>
    </row>
    <row r="23361" spans="17:63" ht="29.25" customHeight="1" x14ac:dyDescent="0.2">
      <c r="Q23361" s="92" t="s">
        <v>50</v>
      </c>
      <c r="BF23361" s="101" t="s">
        <v>58</v>
      </c>
      <c r="BK23361" s="98" t="s">
        <v>70</v>
      </c>
    </row>
    <row r="23362" spans="17:63" ht="29.25" customHeight="1" x14ac:dyDescent="0.2">
      <c r="Q23362" s="92" t="s">
        <v>50</v>
      </c>
      <c r="BF23362" s="101" t="s">
        <v>58</v>
      </c>
      <c r="BK23362" s="98" t="s">
        <v>70</v>
      </c>
    </row>
    <row r="23363" spans="17:63" ht="29.25" customHeight="1" x14ac:dyDescent="0.2">
      <c r="Q23363" s="92" t="s">
        <v>50</v>
      </c>
      <c r="BF23363" s="101" t="s">
        <v>58</v>
      </c>
      <c r="BK23363" s="98" t="s">
        <v>70</v>
      </c>
    </row>
    <row r="23364" spans="17:63" ht="29.25" customHeight="1" x14ac:dyDescent="0.2">
      <c r="Q23364" s="92" t="s">
        <v>50</v>
      </c>
      <c r="BF23364" s="101" t="s">
        <v>58</v>
      </c>
      <c r="BK23364" s="98" t="s">
        <v>70</v>
      </c>
    </row>
    <row r="23365" spans="17:63" ht="29.25" customHeight="1" x14ac:dyDescent="0.2">
      <c r="Q23365" s="92" t="s">
        <v>50</v>
      </c>
      <c r="BF23365" s="101" t="s">
        <v>58</v>
      </c>
      <c r="BK23365" s="98" t="s">
        <v>70</v>
      </c>
    </row>
    <row r="23366" spans="17:63" ht="29.25" customHeight="1" x14ac:dyDescent="0.2">
      <c r="Q23366" s="92" t="s">
        <v>50</v>
      </c>
      <c r="BF23366" s="101" t="s">
        <v>58</v>
      </c>
      <c r="BK23366" s="98" t="s">
        <v>70</v>
      </c>
    </row>
    <row r="23367" spans="17:63" ht="29.25" customHeight="1" x14ac:dyDescent="0.2">
      <c r="Q23367" s="92" t="s">
        <v>50</v>
      </c>
      <c r="BF23367" s="101" t="s">
        <v>58</v>
      </c>
      <c r="BK23367" s="98" t="s">
        <v>70</v>
      </c>
    </row>
    <row r="23368" spans="17:63" ht="29.25" customHeight="1" x14ac:dyDescent="0.2">
      <c r="Q23368" s="92" t="s">
        <v>50</v>
      </c>
      <c r="BF23368" s="101" t="s">
        <v>58</v>
      </c>
      <c r="BK23368" s="98" t="s">
        <v>70</v>
      </c>
    </row>
    <row r="23369" spans="17:63" ht="29.25" customHeight="1" x14ac:dyDescent="0.2">
      <c r="Q23369" s="92" t="s">
        <v>50</v>
      </c>
      <c r="BF23369" s="101" t="s">
        <v>58</v>
      </c>
      <c r="BK23369" s="98" t="s">
        <v>70</v>
      </c>
    </row>
    <row r="23370" spans="17:63" ht="29.25" customHeight="1" x14ac:dyDescent="0.2">
      <c r="Q23370" s="92" t="s">
        <v>50</v>
      </c>
      <c r="BF23370" s="101" t="s">
        <v>58</v>
      </c>
      <c r="BK23370" s="98" t="s">
        <v>70</v>
      </c>
    </row>
    <row r="23371" spans="17:63" ht="29.25" customHeight="1" x14ac:dyDescent="0.2">
      <c r="Q23371" s="92" t="s">
        <v>50</v>
      </c>
      <c r="BF23371" s="101" t="s">
        <v>58</v>
      </c>
      <c r="BK23371" s="98" t="s">
        <v>70</v>
      </c>
    </row>
    <row r="23372" spans="17:63" ht="29.25" customHeight="1" x14ac:dyDescent="0.2">
      <c r="Q23372" s="92" t="s">
        <v>50</v>
      </c>
      <c r="BF23372" s="101" t="s">
        <v>58</v>
      </c>
      <c r="BK23372" s="98" t="s">
        <v>70</v>
      </c>
    </row>
    <row r="23373" spans="17:63" ht="29.25" customHeight="1" x14ac:dyDescent="0.2">
      <c r="Q23373" s="92" t="s">
        <v>50</v>
      </c>
      <c r="BF23373" s="101" t="s">
        <v>58</v>
      </c>
      <c r="BK23373" s="98" t="s">
        <v>70</v>
      </c>
    </row>
    <row r="23374" spans="17:63" ht="29.25" customHeight="1" x14ac:dyDescent="0.2">
      <c r="Q23374" s="92" t="s">
        <v>50</v>
      </c>
      <c r="BF23374" s="101" t="s">
        <v>58</v>
      </c>
      <c r="BK23374" s="98" t="s">
        <v>70</v>
      </c>
    </row>
    <row r="23375" spans="17:63" ht="29.25" customHeight="1" x14ac:dyDescent="0.2">
      <c r="Q23375" s="92" t="s">
        <v>50</v>
      </c>
      <c r="BF23375" s="101" t="s">
        <v>58</v>
      </c>
      <c r="BK23375" s="98" t="s">
        <v>70</v>
      </c>
    </row>
    <row r="23376" spans="17:63" ht="29.25" customHeight="1" x14ac:dyDescent="0.2">
      <c r="Q23376" s="92" t="s">
        <v>50</v>
      </c>
      <c r="BF23376" s="101" t="s">
        <v>58</v>
      </c>
      <c r="BK23376" s="98" t="s">
        <v>70</v>
      </c>
    </row>
    <row r="23377" spans="17:63" ht="29.25" customHeight="1" x14ac:dyDescent="0.2">
      <c r="Q23377" s="92" t="s">
        <v>50</v>
      </c>
      <c r="BF23377" s="101" t="s">
        <v>58</v>
      </c>
      <c r="BK23377" s="98" t="s">
        <v>70</v>
      </c>
    </row>
    <row r="23378" spans="17:63" ht="29.25" customHeight="1" x14ac:dyDescent="0.2">
      <c r="Q23378" s="92" t="s">
        <v>50</v>
      </c>
      <c r="BF23378" s="101" t="s">
        <v>58</v>
      </c>
      <c r="BK23378" s="98" t="s">
        <v>70</v>
      </c>
    </row>
    <row r="23379" spans="17:63" ht="29.25" customHeight="1" x14ac:dyDescent="0.2">
      <c r="Q23379" s="92" t="s">
        <v>50</v>
      </c>
      <c r="BF23379" s="101" t="s">
        <v>58</v>
      </c>
      <c r="BK23379" s="98" t="s">
        <v>70</v>
      </c>
    </row>
    <row r="23380" spans="17:63" ht="29.25" customHeight="1" x14ac:dyDescent="0.2">
      <c r="Q23380" s="92" t="s">
        <v>50</v>
      </c>
      <c r="BF23380" s="101" t="s">
        <v>58</v>
      </c>
      <c r="BK23380" s="98" t="s">
        <v>70</v>
      </c>
    </row>
    <row r="23381" spans="17:63" ht="29.25" customHeight="1" x14ac:dyDescent="0.2">
      <c r="Q23381" s="92" t="s">
        <v>50</v>
      </c>
      <c r="BF23381" s="101" t="s">
        <v>58</v>
      </c>
      <c r="BK23381" s="98" t="s">
        <v>70</v>
      </c>
    </row>
    <row r="23382" spans="17:63" ht="29.25" customHeight="1" x14ac:dyDescent="0.2">
      <c r="Q23382" s="92" t="s">
        <v>50</v>
      </c>
      <c r="BF23382" s="101" t="s">
        <v>58</v>
      </c>
      <c r="BK23382" s="98" t="s">
        <v>70</v>
      </c>
    </row>
    <row r="23383" spans="17:63" ht="29.25" customHeight="1" x14ac:dyDescent="0.2">
      <c r="Q23383" s="92" t="s">
        <v>50</v>
      </c>
      <c r="BF23383" s="101" t="s">
        <v>58</v>
      </c>
      <c r="BK23383" s="98" t="s">
        <v>70</v>
      </c>
    </row>
    <row r="23384" spans="17:63" ht="29.25" customHeight="1" x14ac:dyDescent="0.2">
      <c r="Q23384" s="92" t="s">
        <v>50</v>
      </c>
      <c r="BF23384" s="101" t="s">
        <v>58</v>
      </c>
      <c r="BK23384" s="98" t="s">
        <v>70</v>
      </c>
    </row>
    <row r="23385" spans="17:63" ht="29.25" customHeight="1" x14ac:dyDescent="0.2">
      <c r="Q23385" s="92" t="s">
        <v>50</v>
      </c>
      <c r="BF23385" s="101" t="s">
        <v>58</v>
      </c>
      <c r="BK23385" s="98" t="s">
        <v>70</v>
      </c>
    </row>
    <row r="23386" spans="17:63" ht="29.25" customHeight="1" x14ac:dyDescent="0.2">
      <c r="Q23386" s="92" t="s">
        <v>50</v>
      </c>
      <c r="BF23386" s="101" t="s">
        <v>58</v>
      </c>
      <c r="BK23386" s="98" t="s">
        <v>70</v>
      </c>
    </row>
    <row r="23387" spans="17:63" ht="29.25" customHeight="1" x14ac:dyDescent="0.2">
      <c r="Q23387" s="92" t="s">
        <v>50</v>
      </c>
      <c r="BF23387" s="101" t="s">
        <v>58</v>
      </c>
      <c r="BK23387" s="98" t="s">
        <v>70</v>
      </c>
    </row>
    <row r="23388" spans="17:63" ht="29.25" customHeight="1" x14ac:dyDescent="0.2">
      <c r="Q23388" s="92" t="s">
        <v>50</v>
      </c>
      <c r="BF23388" s="101" t="s">
        <v>58</v>
      </c>
      <c r="BK23388" s="98" t="s">
        <v>70</v>
      </c>
    </row>
    <row r="23389" spans="17:63" ht="29.25" customHeight="1" x14ac:dyDescent="0.2">
      <c r="Q23389" s="92" t="s">
        <v>50</v>
      </c>
      <c r="BF23389" s="101" t="s">
        <v>58</v>
      </c>
      <c r="BK23389" s="98" t="s">
        <v>70</v>
      </c>
    </row>
    <row r="23390" spans="17:63" ht="29.25" customHeight="1" x14ac:dyDescent="0.2">
      <c r="Q23390" s="92" t="s">
        <v>50</v>
      </c>
      <c r="BF23390" s="101" t="s">
        <v>58</v>
      </c>
      <c r="BK23390" s="98" t="s">
        <v>70</v>
      </c>
    </row>
    <row r="23391" spans="17:63" ht="29.25" customHeight="1" x14ac:dyDescent="0.2">
      <c r="Q23391" s="92" t="s">
        <v>50</v>
      </c>
      <c r="BF23391" s="101" t="s">
        <v>58</v>
      </c>
      <c r="BK23391" s="98" t="s">
        <v>70</v>
      </c>
    </row>
    <row r="23392" spans="17:63" ht="29.25" customHeight="1" x14ac:dyDescent="0.2">
      <c r="Q23392" s="92" t="s">
        <v>50</v>
      </c>
      <c r="BF23392" s="101" t="s">
        <v>58</v>
      </c>
      <c r="BK23392" s="98" t="s">
        <v>70</v>
      </c>
    </row>
    <row r="23393" spans="17:63" ht="29.25" customHeight="1" x14ac:dyDescent="0.2">
      <c r="Q23393" s="92" t="s">
        <v>50</v>
      </c>
      <c r="BF23393" s="101" t="s">
        <v>58</v>
      </c>
      <c r="BK23393" s="98" t="s">
        <v>70</v>
      </c>
    </row>
    <row r="23394" spans="17:63" ht="29.25" customHeight="1" x14ac:dyDescent="0.2">
      <c r="Q23394" s="92" t="s">
        <v>50</v>
      </c>
      <c r="BF23394" s="101" t="s">
        <v>58</v>
      </c>
      <c r="BK23394" s="98" t="s">
        <v>70</v>
      </c>
    </row>
    <row r="23395" spans="17:63" ht="29.25" customHeight="1" x14ac:dyDescent="0.2">
      <c r="Q23395" s="92" t="s">
        <v>50</v>
      </c>
      <c r="BF23395" s="101" t="s">
        <v>58</v>
      </c>
      <c r="BK23395" s="98" t="s">
        <v>70</v>
      </c>
    </row>
    <row r="23396" spans="17:63" ht="29.25" customHeight="1" x14ac:dyDescent="0.2">
      <c r="Q23396" s="92" t="s">
        <v>50</v>
      </c>
      <c r="BF23396" s="101" t="s">
        <v>58</v>
      </c>
      <c r="BK23396" s="98" t="s">
        <v>70</v>
      </c>
    </row>
    <row r="23397" spans="17:63" ht="29.25" customHeight="1" x14ac:dyDescent="0.2">
      <c r="Q23397" s="92" t="s">
        <v>50</v>
      </c>
      <c r="BF23397" s="101" t="s">
        <v>58</v>
      </c>
      <c r="BK23397" s="98" t="s">
        <v>70</v>
      </c>
    </row>
    <row r="23398" spans="17:63" ht="29.25" customHeight="1" x14ac:dyDescent="0.2">
      <c r="Q23398" s="92" t="s">
        <v>50</v>
      </c>
      <c r="BF23398" s="101" t="s">
        <v>58</v>
      </c>
      <c r="BK23398" s="98" t="s">
        <v>70</v>
      </c>
    </row>
    <row r="23399" spans="17:63" ht="29.25" customHeight="1" x14ac:dyDescent="0.2">
      <c r="Q23399" s="92" t="s">
        <v>50</v>
      </c>
      <c r="BF23399" s="101" t="s">
        <v>58</v>
      </c>
      <c r="BK23399" s="98" t="s">
        <v>70</v>
      </c>
    </row>
    <row r="23400" spans="17:63" ht="29.25" customHeight="1" x14ac:dyDescent="0.2">
      <c r="Q23400" s="92" t="s">
        <v>50</v>
      </c>
      <c r="BF23400" s="101" t="s">
        <v>58</v>
      </c>
      <c r="BK23400" s="98" t="s">
        <v>70</v>
      </c>
    </row>
    <row r="23401" spans="17:63" ht="29.25" customHeight="1" x14ac:dyDescent="0.2">
      <c r="Q23401" s="92" t="s">
        <v>50</v>
      </c>
      <c r="BF23401" s="101" t="s">
        <v>58</v>
      </c>
      <c r="BK23401" s="98" t="s">
        <v>70</v>
      </c>
    </row>
    <row r="23402" spans="17:63" ht="29.25" customHeight="1" x14ac:dyDescent="0.2">
      <c r="Q23402" s="92" t="s">
        <v>50</v>
      </c>
      <c r="BF23402" s="101" t="s">
        <v>58</v>
      </c>
      <c r="BK23402" s="98" t="s">
        <v>70</v>
      </c>
    </row>
    <row r="23403" spans="17:63" ht="29.25" customHeight="1" x14ac:dyDescent="0.2">
      <c r="Q23403" s="92" t="s">
        <v>50</v>
      </c>
      <c r="BF23403" s="101" t="s">
        <v>58</v>
      </c>
      <c r="BK23403" s="98" t="s">
        <v>70</v>
      </c>
    </row>
    <row r="23404" spans="17:63" ht="29.25" customHeight="1" x14ac:dyDescent="0.2">
      <c r="Q23404" s="92" t="s">
        <v>50</v>
      </c>
      <c r="BF23404" s="101" t="s">
        <v>58</v>
      </c>
      <c r="BK23404" s="98" t="s">
        <v>70</v>
      </c>
    </row>
    <row r="23405" spans="17:63" ht="29.25" customHeight="1" x14ac:dyDescent="0.2">
      <c r="Q23405" s="92" t="s">
        <v>50</v>
      </c>
      <c r="BF23405" s="101" t="s">
        <v>58</v>
      </c>
      <c r="BK23405" s="98" t="s">
        <v>70</v>
      </c>
    </row>
    <row r="23406" spans="17:63" ht="29.25" customHeight="1" x14ac:dyDescent="0.2">
      <c r="Q23406" s="92" t="s">
        <v>50</v>
      </c>
      <c r="BF23406" s="101" t="s">
        <v>58</v>
      </c>
      <c r="BK23406" s="98" t="s">
        <v>70</v>
      </c>
    </row>
    <row r="23407" spans="17:63" ht="29.25" customHeight="1" x14ac:dyDescent="0.2">
      <c r="Q23407" s="92" t="s">
        <v>50</v>
      </c>
      <c r="BF23407" s="101" t="s">
        <v>58</v>
      </c>
      <c r="BK23407" s="98" t="s">
        <v>70</v>
      </c>
    </row>
    <row r="23408" spans="17:63" ht="29.25" customHeight="1" x14ac:dyDescent="0.2">
      <c r="Q23408" s="92" t="s">
        <v>50</v>
      </c>
      <c r="BF23408" s="101" t="s">
        <v>58</v>
      </c>
      <c r="BK23408" s="98" t="s">
        <v>70</v>
      </c>
    </row>
    <row r="23409" spans="17:63" ht="29.25" customHeight="1" x14ac:dyDescent="0.2">
      <c r="Q23409" s="92" t="s">
        <v>50</v>
      </c>
      <c r="BF23409" s="101" t="s">
        <v>58</v>
      </c>
      <c r="BK23409" s="98" t="s">
        <v>70</v>
      </c>
    </row>
    <row r="23410" spans="17:63" ht="29.25" customHeight="1" x14ac:dyDescent="0.2">
      <c r="Q23410" s="92" t="s">
        <v>50</v>
      </c>
      <c r="BF23410" s="101" t="s">
        <v>58</v>
      </c>
      <c r="BK23410" s="98" t="s">
        <v>70</v>
      </c>
    </row>
    <row r="23411" spans="17:63" ht="29.25" customHeight="1" x14ac:dyDescent="0.2">
      <c r="Q23411" s="92" t="s">
        <v>50</v>
      </c>
      <c r="BF23411" s="101" t="s">
        <v>58</v>
      </c>
      <c r="BK23411" s="98" t="s">
        <v>70</v>
      </c>
    </row>
    <row r="23412" spans="17:63" ht="29.25" customHeight="1" x14ac:dyDescent="0.2">
      <c r="Q23412" s="92" t="s">
        <v>50</v>
      </c>
      <c r="BF23412" s="101" t="s">
        <v>58</v>
      </c>
      <c r="BK23412" s="98" t="s">
        <v>70</v>
      </c>
    </row>
    <row r="23413" spans="17:63" ht="29.25" customHeight="1" x14ac:dyDescent="0.2">
      <c r="Q23413" s="92" t="s">
        <v>50</v>
      </c>
      <c r="BF23413" s="101" t="s">
        <v>58</v>
      </c>
      <c r="BK23413" s="98" t="s">
        <v>70</v>
      </c>
    </row>
    <row r="23414" spans="17:63" ht="29.25" customHeight="1" x14ac:dyDescent="0.2">
      <c r="Q23414" s="92" t="s">
        <v>50</v>
      </c>
      <c r="BF23414" s="101" t="s">
        <v>58</v>
      </c>
      <c r="BK23414" s="98" t="s">
        <v>70</v>
      </c>
    </row>
    <row r="23415" spans="17:63" ht="29.25" customHeight="1" x14ac:dyDescent="0.2">
      <c r="Q23415" s="92" t="s">
        <v>50</v>
      </c>
      <c r="BF23415" s="101" t="s">
        <v>58</v>
      </c>
      <c r="BK23415" s="98" t="s">
        <v>70</v>
      </c>
    </row>
    <row r="23416" spans="17:63" ht="29.25" customHeight="1" x14ac:dyDescent="0.2">
      <c r="Q23416" s="92" t="s">
        <v>50</v>
      </c>
      <c r="BF23416" s="101" t="s">
        <v>58</v>
      </c>
      <c r="BK23416" s="98" t="s">
        <v>70</v>
      </c>
    </row>
    <row r="23417" spans="17:63" ht="29.25" customHeight="1" x14ac:dyDescent="0.2">
      <c r="Q23417" s="92" t="s">
        <v>50</v>
      </c>
      <c r="BF23417" s="101" t="s">
        <v>58</v>
      </c>
      <c r="BK23417" s="98" t="s">
        <v>70</v>
      </c>
    </row>
    <row r="23418" spans="17:63" ht="29.25" customHeight="1" x14ac:dyDescent="0.2">
      <c r="Q23418" s="92" t="s">
        <v>50</v>
      </c>
      <c r="BF23418" s="101" t="s">
        <v>58</v>
      </c>
      <c r="BK23418" s="98" t="s">
        <v>70</v>
      </c>
    </row>
    <row r="23419" spans="17:63" ht="29.25" customHeight="1" x14ac:dyDescent="0.2">
      <c r="Q23419" s="92" t="s">
        <v>50</v>
      </c>
      <c r="BF23419" s="101" t="s">
        <v>58</v>
      </c>
      <c r="BK23419" s="98" t="s">
        <v>70</v>
      </c>
    </row>
    <row r="23420" spans="17:63" ht="29.25" customHeight="1" x14ac:dyDescent="0.2">
      <c r="Q23420" s="92" t="s">
        <v>50</v>
      </c>
      <c r="BF23420" s="101" t="s">
        <v>58</v>
      </c>
      <c r="BK23420" s="98" t="s">
        <v>70</v>
      </c>
    </row>
    <row r="23421" spans="17:63" ht="29.25" customHeight="1" x14ac:dyDescent="0.2">
      <c r="Q23421" s="92" t="s">
        <v>50</v>
      </c>
      <c r="BF23421" s="101" t="s">
        <v>58</v>
      </c>
      <c r="BK23421" s="98" t="s">
        <v>70</v>
      </c>
    </row>
    <row r="23422" spans="17:63" ht="29.25" customHeight="1" x14ac:dyDescent="0.2">
      <c r="Q23422" s="92" t="s">
        <v>50</v>
      </c>
      <c r="BF23422" s="101" t="s">
        <v>58</v>
      </c>
      <c r="BK23422" s="98" t="s">
        <v>70</v>
      </c>
    </row>
    <row r="23423" spans="17:63" ht="29.25" customHeight="1" x14ac:dyDescent="0.2">
      <c r="Q23423" s="92" t="s">
        <v>50</v>
      </c>
      <c r="BF23423" s="101" t="s">
        <v>58</v>
      </c>
      <c r="BK23423" s="98" t="s">
        <v>70</v>
      </c>
    </row>
    <row r="23424" spans="17:63" ht="29.25" customHeight="1" x14ac:dyDescent="0.2">
      <c r="Q23424" s="92" t="s">
        <v>50</v>
      </c>
      <c r="BF23424" s="101" t="s">
        <v>58</v>
      </c>
      <c r="BK23424" s="98" t="s">
        <v>70</v>
      </c>
    </row>
    <row r="23425" spans="17:63" ht="29.25" customHeight="1" x14ac:dyDescent="0.2">
      <c r="Q23425" s="92" t="s">
        <v>50</v>
      </c>
      <c r="BF23425" s="101" t="s">
        <v>58</v>
      </c>
      <c r="BK23425" s="98" t="s">
        <v>70</v>
      </c>
    </row>
    <row r="23426" spans="17:63" ht="29.25" customHeight="1" x14ac:dyDescent="0.2">
      <c r="Q23426" s="92" t="s">
        <v>50</v>
      </c>
      <c r="BF23426" s="101" t="s">
        <v>58</v>
      </c>
      <c r="BK23426" s="98" t="s">
        <v>70</v>
      </c>
    </row>
    <row r="23427" spans="17:63" ht="29.25" customHeight="1" x14ac:dyDescent="0.2">
      <c r="Q23427" s="92" t="s">
        <v>50</v>
      </c>
      <c r="BF23427" s="101" t="s">
        <v>58</v>
      </c>
      <c r="BK23427" s="98" t="s">
        <v>70</v>
      </c>
    </row>
    <row r="23428" spans="17:63" ht="29.25" customHeight="1" x14ac:dyDescent="0.2">
      <c r="Q23428" s="92" t="s">
        <v>50</v>
      </c>
      <c r="BF23428" s="101" t="s">
        <v>58</v>
      </c>
      <c r="BK23428" s="98" t="s">
        <v>70</v>
      </c>
    </row>
    <row r="23429" spans="17:63" ht="29.25" customHeight="1" x14ac:dyDescent="0.2">
      <c r="Q23429" s="92" t="s">
        <v>50</v>
      </c>
      <c r="BF23429" s="101" t="s">
        <v>58</v>
      </c>
      <c r="BK23429" s="98" t="s">
        <v>70</v>
      </c>
    </row>
    <row r="23430" spans="17:63" ht="29.25" customHeight="1" x14ac:dyDescent="0.2">
      <c r="Q23430" s="92" t="s">
        <v>50</v>
      </c>
      <c r="BF23430" s="101" t="s">
        <v>58</v>
      </c>
      <c r="BK23430" s="98" t="s">
        <v>70</v>
      </c>
    </row>
    <row r="23431" spans="17:63" ht="29.25" customHeight="1" x14ac:dyDescent="0.2">
      <c r="Q23431" s="92" t="s">
        <v>50</v>
      </c>
      <c r="BF23431" s="101" t="s">
        <v>58</v>
      </c>
      <c r="BK23431" s="98" t="s">
        <v>70</v>
      </c>
    </row>
    <row r="23432" spans="17:63" ht="29.25" customHeight="1" x14ac:dyDescent="0.2">
      <c r="Q23432" s="92" t="s">
        <v>50</v>
      </c>
      <c r="BF23432" s="101" t="s">
        <v>58</v>
      </c>
      <c r="BK23432" s="98" t="s">
        <v>70</v>
      </c>
    </row>
    <row r="23433" spans="17:63" ht="29.25" customHeight="1" x14ac:dyDescent="0.2">
      <c r="Q23433" s="92" t="s">
        <v>50</v>
      </c>
      <c r="BF23433" s="101" t="s">
        <v>58</v>
      </c>
      <c r="BK23433" s="98" t="s">
        <v>70</v>
      </c>
    </row>
    <row r="23434" spans="17:63" ht="29.25" customHeight="1" x14ac:dyDescent="0.2">
      <c r="Q23434" s="92" t="s">
        <v>50</v>
      </c>
      <c r="BF23434" s="101" t="s">
        <v>58</v>
      </c>
      <c r="BK23434" s="98" t="s">
        <v>70</v>
      </c>
    </row>
    <row r="23435" spans="17:63" ht="29.25" customHeight="1" x14ac:dyDescent="0.2">
      <c r="Q23435" s="92" t="s">
        <v>50</v>
      </c>
      <c r="BF23435" s="101" t="s">
        <v>58</v>
      </c>
      <c r="BK23435" s="98" t="s">
        <v>70</v>
      </c>
    </row>
    <row r="23436" spans="17:63" ht="29.25" customHeight="1" x14ac:dyDescent="0.2">
      <c r="Q23436" s="92" t="s">
        <v>50</v>
      </c>
      <c r="BF23436" s="101" t="s">
        <v>58</v>
      </c>
      <c r="BK23436" s="98" t="s">
        <v>70</v>
      </c>
    </row>
    <row r="23437" spans="17:63" ht="29.25" customHeight="1" x14ac:dyDescent="0.2">
      <c r="Q23437" s="92" t="s">
        <v>50</v>
      </c>
      <c r="BF23437" s="101" t="s">
        <v>58</v>
      </c>
      <c r="BK23437" s="98" t="s">
        <v>70</v>
      </c>
    </row>
    <row r="23438" spans="17:63" ht="29.25" customHeight="1" x14ac:dyDescent="0.2">
      <c r="Q23438" s="92" t="s">
        <v>50</v>
      </c>
      <c r="BF23438" s="101" t="s">
        <v>58</v>
      </c>
      <c r="BK23438" s="98" t="s">
        <v>70</v>
      </c>
    </row>
    <row r="23439" spans="17:63" ht="29.25" customHeight="1" x14ac:dyDescent="0.2">
      <c r="Q23439" s="92" t="s">
        <v>50</v>
      </c>
      <c r="BF23439" s="101" t="s">
        <v>58</v>
      </c>
      <c r="BK23439" s="98" t="s">
        <v>70</v>
      </c>
    </row>
    <row r="23440" spans="17:63" ht="29.25" customHeight="1" x14ac:dyDescent="0.2">
      <c r="Q23440" s="92" t="s">
        <v>50</v>
      </c>
      <c r="BF23440" s="101" t="s">
        <v>58</v>
      </c>
      <c r="BK23440" s="98" t="s">
        <v>70</v>
      </c>
    </row>
    <row r="23441" spans="17:63" ht="29.25" customHeight="1" x14ac:dyDescent="0.2">
      <c r="Q23441" s="92" t="s">
        <v>50</v>
      </c>
      <c r="BF23441" s="101" t="s">
        <v>58</v>
      </c>
      <c r="BK23441" s="98" t="s">
        <v>70</v>
      </c>
    </row>
    <row r="23442" spans="17:63" ht="29.25" customHeight="1" x14ac:dyDescent="0.2">
      <c r="Q23442" s="92" t="s">
        <v>50</v>
      </c>
      <c r="BF23442" s="101" t="s">
        <v>58</v>
      </c>
      <c r="BK23442" s="98" t="s">
        <v>70</v>
      </c>
    </row>
    <row r="23443" spans="17:63" ht="29.25" customHeight="1" x14ac:dyDescent="0.2">
      <c r="Q23443" s="92" t="s">
        <v>50</v>
      </c>
      <c r="BF23443" s="101" t="s">
        <v>58</v>
      </c>
      <c r="BK23443" s="98" t="s">
        <v>70</v>
      </c>
    </row>
    <row r="23444" spans="17:63" ht="29.25" customHeight="1" x14ac:dyDescent="0.2">
      <c r="Q23444" s="92" t="s">
        <v>50</v>
      </c>
      <c r="BF23444" s="101" t="s">
        <v>58</v>
      </c>
      <c r="BK23444" s="98" t="s">
        <v>70</v>
      </c>
    </row>
    <row r="23445" spans="17:63" ht="29.25" customHeight="1" x14ac:dyDescent="0.2">
      <c r="Q23445" s="92" t="s">
        <v>50</v>
      </c>
      <c r="BF23445" s="101" t="s">
        <v>58</v>
      </c>
      <c r="BK23445" s="98" t="s">
        <v>70</v>
      </c>
    </row>
    <row r="23446" spans="17:63" ht="29.25" customHeight="1" x14ac:dyDescent="0.2">
      <c r="Q23446" s="92" t="s">
        <v>50</v>
      </c>
      <c r="BF23446" s="101" t="s">
        <v>58</v>
      </c>
      <c r="BK23446" s="98" t="s">
        <v>70</v>
      </c>
    </row>
    <row r="23447" spans="17:63" ht="29.25" customHeight="1" x14ac:dyDescent="0.2">
      <c r="Q23447" s="92" t="s">
        <v>50</v>
      </c>
      <c r="BF23447" s="101" t="s">
        <v>58</v>
      </c>
      <c r="BK23447" s="98" t="s">
        <v>70</v>
      </c>
    </row>
    <row r="23448" spans="17:63" ht="29.25" customHeight="1" x14ac:dyDescent="0.2">
      <c r="Q23448" s="92" t="s">
        <v>50</v>
      </c>
      <c r="BF23448" s="101" t="s">
        <v>58</v>
      </c>
      <c r="BK23448" s="98" t="s">
        <v>70</v>
      </c>
    </row>
    <row r="23449" spans="17:63" ht="29.25" customHeight="1" x14ac:dyDescent="0.2">
      <c r="Q23449" s="92" t="s">
        <v>50</v>
      </c>
      <c r="BF23449" s="101" t="s">
        <v>58</v>
      </c>
      <c r="BK23449" s="98" t="s">
        <v>70</v>
      </c>
    </row>
    <row r="23450" spans="17:63" ht="29.25" customHeight="1" x14ac:dyDescent="0.2">
      <c r="Q23450" s="92" t="s">
        <v>50</v>
      </c>
      <c r="BF23450" s="101" t="s">
        <v>58</v>
      </c>
      <c r="BK23450" s="98" t="s">
        <v>70</v>
      </c>
    </row>
    <row r="23451" spans="17:63" ht="29.25" customHeight="1" x14ac:dyDescent="0.2">
      <c r="Q23451" s="92" t="s">
        <v>50</v>
      </c>
      <c r="BF23451" s="101" t="s">
        <v>58</v>
      </c>
      <c r="BK23451" s="98" t="s">
        <v>70</v>
      </c>
    </row>
    <row r="23452" spans="17:63" ht="29.25" customHeight="1" x14ac:dyDescent="0.2">
      <c r="Q23452" s="92" t="s">
        <v>50</v>
      </c>
      <c r="BF23452" s="101" t="s">
        <v>58</v>
      </c>
      <c r="BK23452" s="98" t="s">
        <v>70</v>
      </c>
    </row>
    <row r="23453" spans="17:63" ht="29.25" customHeight="1" x14ac:dyDescent="0.2">
      <c r="Q23453" s="92" t="s">
        <v>50</v>
      </c>
      <c r="BF23453" s="101" t="s">
        <v>58</v>
      </c>
      <c r="BK23453" s="98" t="s">
        <v>70</v>
      </c>
    </row>
    <row r="23454" spans="17:63" ht="29.25" customHeight="1" x14ac:dyDescent="0.2">
      <c r="Q23454" s="92" t="s">
        <v>50</v>
      </c>
      <c r="BF23454" s="101" t="s">
        <v>58</v>
      </c>
      <c r="BK23454" s="98" t="s">
        <v>70</v>
      </c>
    </row>
    <row r="23455" spans="17:63" ht="29.25" customHeight="1" x14ac:dyDescent="0.2">
      <c r="Q23455" s="92" t="s">
        <v>50</v>
      </c>
      <c r="BF23455" s="101" t="s">
        <v>58</v>
      </c>
      <c r="BK23455" s="98" t="s">
        <v>70</v>
      </c>
    </row>
    <row r="23456" spans="17:63" ht="29.25" customHeight="1" x14ac:dyDescent="0.2">
      <c r="Q23456" s="92" t="s">
        <v>50</v>
      </c>
      <c r="BF23456" s="101" t="s">
        <v>58</v>
      </c>
      <c r="BK23456" s="98" t="s">
        <v>70</v>
      </c>
    </row>
    <row r="23457" spans="17:63" ht="29.25" customHeight="1" x14ac:dyDescent="0.2">
      <c r="Q23457" s="92" t="s">
        <v>50</v>
      </c>
      <c r="BF23457" s="101" t="s">
        <v>58</v>
      </c>
      <c r="BK23457" s="98" t="s">
        <v>70</v>
      </c>
    </row>
    <row r="23458" spans="17:63" ht="29.25" customHeight="1" x14ac:dyDescent="0.2">
      <c r="Q23458" s="92" t="s">
        <v>50</v>
      </c>
      <c r="BF23458" s="101" t="s">
        <v>58</v>
      </c>
      <c r="BK23458" s="98" t="s">
        <v>70</v>
      </c>
    </row>
    <row r="23459" spans="17:63" ht="29.25" customHeight="1" x14ac:dyDescent="0.2">
      <c r="Q23459" s="92" t="s">
        <v>50</v>
      </c>
      <c r="BF23459" s="101" t="s">
        <v>58</v>
      </c>
      <c r="BK23459" s="98" t="s">
        <v>70</v>
      </c>
    </row>
    <row r="23460" spans="17:63" ht="29.25" customHeight="1" x14ac:dyDescent="0.2">
      <c r="Q23460" s="92" t="s">
        <v>50</v>
      </c>
      <c r="BF23460" s="101" t="s">
        <v>58</v>
      </c>
      <c r="BK23460" s="98" t="s">
        <v>70</v>
      </c>
    </row>
    <row r="23461" spans="17:63" ht="29.25" customHeight="1" x14ac:dyDescent="0.2">
      <c r="Q23461" s="92" t="s">
        <v>50</v>
      </c>
      <c r="BF23461" s="101" t="s">
        <v>58</v>
      </c>
      <c r="BK23461" s="98" t="s">
        <v>70</v>
      </c>
    </row>
    <row r="23462" spans="17:63" ht="29.25" customHeight="1" x14ac:dyDescent="0.2">
      <c r="Q23462" s="92" t="s">
        <v>50</v>
      </c>
      <c r="BF23462" s="101" t="s">
        <v>58</v>
      </c>
      <c r="BK23462" s="98" t="s">
        <v>70</v>
      </c>
    </row>
    <row r="23463" spans="17:63" ht="29.25" customHeight="1" x14ac:dyDescent="0.2">
      <c r="Q23463" s="92" t="s">
        <v>50</v>
      </c>
      <c r="BF23463" s="101" t="s">
        <v>58</v>
      </c>
      <c r="BK23463" s="98" t="s">
        <v>70</v>
      </c>
    </row>
    <row r="23464" spans="17:63" ht="29.25" customHeight="1" x14ac:dyDescent="0.2">
      <c r="Q23464" s="92" t="s">
        <v>50</v>
      </c>
      <c r="BF23464" s="101" t="s">
        <v>58</v>
      </c>
      <c r="BK23464" s="98" t="s">
        <v>70</v>
      </c>
    </row>
    <row r="23465" spans="17:63" ht="29.25" customHeight="1" x14ac:dyDescent="0.2">
      <c r="Q23465" s="92" t="s">
        <v>50</v>
      </c>
      <c r="BF23465" s="101" t="s">
        <v>58</v>
      </c>
      <c r="BK23465" s="98" t="s">
        <v>70</v>
      </c>
    </row>
    <row r="23466" spans="17:63" ht="29.25" customHeight="1" x14ac:dyDescent="0.2">
      <c r="Q23466" s="92" t="s">
        <v>50</v>
      </c>
      <c r="BF23466" s="101" t="s">
        <v>58</v>
      </c>
      <c r="BK23466" s="98" t="s">
        <v>70</v>
      </c>
    </row>
    <row r="23467" spans="17:63" ht="29.25" customHeight="1" x14ac:dyDescent="0.2">
      <c r="Q23467" s="92" t="s">
        <v>50</v>
      </c>
      <c r="BF23467" s="101" t="s">
        <v>58</v>
      </c>
      <c r="BK23467" s="98" t="s">
        <v>70</v>
      </c>
    </row>
    <row r="23468" spans="17:63" ht="29.25" customHeight="1" x14ac:dyDescent="0.2">
      <c r="Q23468" s="92" t="s">
        <v>50</v>
      </c>
      <c r="BF23468" s="101" t="s">
        <v>58</v>
      </c>
      <c r="BK23468" s="98" t="s">
        <v>70</v>
      </c>
    </row>
    <row r="23469" spans="17:63" ht="29.25" customHeight="1" x14ac:dyDescent="0.2">
      <c r="Q23469" s="92" t="s">
        <v>50</v>
      </c>
      <c r="BF23469" s="101" t="s">
        <v>58</v>
      </c>
      <c r="BK23469" s="98" t="s">
        <v>70</v>
      </c>
    </row>
    <row r="23470" spans="17:63" ht="29.25" customHeight="1" x14ac:dyDescent="0.2">
      <c r="Q23470" s="92" t="s">
        <v>50</v>
      </c>
      <c r="BF23470" s="101" t="s">
        <v>58</v>
      </c>
      <c r="BK23470" s="98" t="s">
        <v>70</v>
      </c>
    </row>
    <row r="23471" spans="17:63" ht="29.25" customHeight="1" x14ac:dyDescent="0.2">
      <c r="Q23471" s="92" t="s">
        <v>50</v>
      </c>
      <c r="BF23471" s="101" t="s">
        <v>58</v>
      </c>
      <c r="BK23471" s="98" t="s">
        <v>70</v>
      </c>
    </row>
    <row r="23472" spans="17:63" ht="29.25" customHeight="1" x14ac:dyDescent="0.2">
      <c r="Q23472" s="92" t="s">
        <v>50</v>
      </c>
      <c r="BF23472" s="101" t="s">
        <v>58</v>
      </c>
      <c r="BK23472" s="98" t="s">
        <v>70</v>
      </c>
    </row>
    <row r="23473" spans="17:63" ht="29.25" customHeight="1" x14ac:dyDescent="0.2">
      <c r="Q23473" s="92" t="s">
        <v>50</v>
      </c>
      <c r="BF23473" s="101" t="s">
        <v>58</v>
      </c>
      <c r="BK23473" s="98" t="s">
        <v>70</v>
      </c>
    </row>
    <row r="23474" spans="17:63" ht="29.25" customHeight="1" x14ac:dyDescent="0.2">
      <c r="Q23474" s="92" t="s">
        <v>50</v>
      </c>
      <c r="BF23474" s="101" t="s">
        <v>58</v>
      </c>
      <c r="BK23474" s="98" t="s">
        <v>70</v>
      </c>
    </row>
    <row r="23475" spans="17:63" ht="29.25" customHeight="1" x14ac:dyDescent="0.2">
      <c r="Q23475" s="92" t="s">
        <v>50</v>
      </c>
      <c r="BF23475" s="101" t="s">
        <v>58</v>
      </c>
      <c r="BK23475" s="98" t="s">
        <v>70</v>
      </c>
    </row>
    <row r="23476" spans="17:63" ht="29.25" customHeight="1" x14ac:dyDescent="0.2">
      <c r="Q23476" s="92" t="s">
        <v>50</v>
      </c>
      <c r="BF23476" s="101" t="s">
        <v>58</v>
      </c>
      <c r="BK23476" s="98" t="s">
        <v>70</v>
      </c>
    </row>
    <row r="23477" spans="17:63" ht="29.25" customHeight="1" x14ac:dyDescent="0.2">
      <c r="Q23477" s="92" t="s">
        <v>50</v>
      </c>
      <c r="BF23477" s="101" t="s">
        <v>58</v>
      </c>
      <c r="BK23477" s="98" t="s">
        <v>70</v>
      </c>
    </row>
    <row r="23478" spans="17:63" ht="29.25" customHeight="1" x14ac:dyDescent="0.2">
      <c r="Q23478" s="92" t="s">
        <v>50</v>
      </c>
      <c r="BF23478" s="101" t="s">
        <v>58</v>
      </c>
      <c r="BK23478" s="98" t="s">
        <v>70</v>
      </c>
    </row>
    <row r="23479" spans="17:63" ht="29.25" customHeight="1" x14ac:dyDescent="0.2">
      <c r="Q23479" s="92" t="s">
        <v>50</v>
      </c>
      <c r="BF23479" s="101" t="s">
        <v>58</v>
      </c>
      <c r="BK23479" s="98" t="s">
        <v>70</v>
      </c>
    </row>
    <row r="23480" spans="17:63" ht="29.25" customHeight="1" x14ac:dyDescent="0.2">
      <c r="Q23480" s="92" t="s">
        <v>50</v>
      </c>
      <c r="BF23480" s="101" t="s">
        <v>58</v>
      </c>
      <c r="BK23480" s="98" t="s">
        <v>70</v>
      </c>
    </row>
    <row r="23481" spans="17:63" ht="29.25" customHeight="1" x14ac:dyDescent="0.2">
      <c r="Q23481" s="92" t="s">
        <v>50</v>
      </c>
      <c r="BF23481" s="101" t="s">
        <v>58</v>
      </c>
      <c r="BK23481" s="98" t="s">
        <v>70</v>
      </c>
    </row>
    <row r="23482" spans="17:63" ht="29.25" customHeight="1" x14ac:dyDescent="0.2">
      <c r="Q23482" s="92" t="s">
        <v>50</v>
      </c>
      <c r="BF23482" s="101" t="s">
        <v>58</v>
      </c>
      <c r="BK23482" s="98" t="s">
        <v>70</v>
      </c>
    </row>
    <row r="23483" spans="17:63" ht="29.25" customHeight="1" x14ac:dyDescent="0.2">
      <c r="Q23483" s="92" t="s">
        <v>50</v>
      </c>
      <c r="BF23483" s="101" t="s">
        <v>58</v>
      </c>
      <c r="BK23483" s="98" t="s">
        <v>70</v>
      </c>
    </row>
    <row r="23484" spans="17:63" ht="29.25" customHeight="1" x14ac:dyDescent="0.2">
      <c r="Q23484" s="92" t="s">
        <v>50</v>
      </c>
      <c r="BF23484" s="101" t="s">
        <v>58</v>
      </c>
      <c r="BK23484" s="98" t="s">
        <v>70</v>
      </c>
    </row>
    <row r="23485" spans="17:63" ht="29.25" customHeight="1" x14ac:dyDescent="0.2">
      <c r="Q23485" s="92" t="s">
        <v>50</v>
      </c>
      <c r="BF23485" s="101" t="s">
        <v>58</v>
      </c>
      <c r="BK23485" s="98" t="s">
        <v>70</v>
      </c>
    </row>
    <row r="23486" spans="17:63" ht="29.25" customHeight="1" x14ac:dyDescent="0.2">
      <c r="Q23486" s="92" t="s">
        <v>50</v>
      </c>
      <c r="BF23486" s="101" t="s">
        <v>58</v>
      </c>
      <c r="BK23486" s="98" t="s">
        <v>70</v>
      </c>
    </row>
    <row r="23487" spans="17:63" ht="29.25" customHeight="1" x14ac:dyDescent="0.2">
      <c r="Q23487" s="92" t="s">
        <v>50</v>
      </c>
      <c r="BF23487" s="101" t="s">
        <v>58</v>
      </c>
      <c r="BK23487" s="98" t="s">
        <v>70</v>
      </c>
    </row>
    <row r="23488" spans="17:63" ht="29.25" customHeight="1" x14ac:dyDescent="0.2">
      <c r="Q23488" s="92" t="s">
        <v>50</v>
      </c>
      <c r="BF23488" s="101" t="s">
        <v>58</v>
      </c>
      <c r="BK23488" s="98" t="s">
        <v>70</v>
      </c>
    </row>
    <row r="23489" spans="17:63" ht="29.25" customHeight="1" x14ac:dyDescent="0.2">
      <c r="Q23489" s="92" t="s">
        <v>50</v>
      </c>
      <c r="BF23489" s="101" t="s">
        <v>58</v>
      </c>
      <c r="BK23489" s="98" t="s">
        <v>70</v>
      </c>
    </row>
    <row r="23490" spans="17:63" ht="29.25" customHeight="1" x14ac:dyDescent="0.2">
      <c r="Q23490" s="92" t="s">
        <v>50</v>
      </c>
      <c r="BF23490" s="101" t="s">
        <v>58</v>
      </c>
      <c r="BK23490" s="98" t="s">
        <v>70</v>
      </c>
    </row>
    <row r="23491" spans="17:63" ht="29.25" customHeight="1" x14ac:dyDescent="0.2">
      <c r="Q23491" s="92" t="s">
        <v>50</v>
      </c>
      <c r="BF23491" s="101" t="s">
        <v>58</v>
      </c>
      <c r="BK23491" s="98" t="s">
        <v>70</v>
      </c>
    </row>
    <row r="23492" spans="17:63" ht="29.25" customHeight="1" x14ac:dyDescent="0.2">
      <c r="Q23492" s="92" t="s">
        <v>50</v>
      </c>
      <c r="BF23492" s="101" t="s">
        <v>58</v>
      </c>
      <c r="BK23492" s="98" t="s">
        <v>70</v>
      </c>
    </row>
    <row r="23493" spans="17:63" ht="29.25" customHeight="1" x14ac:dyDescent="0.2">
      <c r="Q23493" s="92" t="s">
        <v>50</v>
      </c>
      <c r="BF23493" s="101" t="s">
        <v>58</v>
      </c>
      <c r="BK23493" s="98" t="s">
        <v>70</v>
      </c>
    </row>
    <row r="23494" spans="17:63" ht="29.25" customHeight="1" x14ac:dyDescent="0.2">
      <c r="Q23494" s="92" t="s">
        <v>50</v>
      </c>
      <c r="BF23494" s="101" t="s">
        <v>58</v>
      </c>
      <c r="BK23494" s="98" t="s">
        <v>70</v>
      </c>
    </row>
    <row r="23495" spans="17:63" ht="29.25" customHeight="1" x14ac:dyDescent="0.2">
      <c r="Q23495" s="92" t="s">
        <v>50</v>
      </c>
      <c r="BF23495" s="101" t="s">
        <v>58</v>
      </c>
      <c r="BK23495" s="98" t="s">
        <v>70</v>
      </c>
    </row>
    <row r="23496" spans="17:63" ht="29.25" customHeight="1" x14ac:dyDescent="0.2">
      <c r="Q23496" s="92" t="s">
        <v>50</v>
      </c>
      <c r="BF23496" s="101" t="s">
        <v>58</v>
      </c>
      <c r="BK23496" s="98" t="s">
        <v>70</v>
      </c>
    </row>
    <row r="23497" spans="17:63" ht="29.25" customHeight="1" x14ac:dyDescent="0.2">
      <c r="Q23497" s="92" t="s">
        <v>50</v>
      </c>
      <c r="BF23497" s="101" t="s">
        <v>58</v>
      </c>
      <c r="BK23497" s="98" t="s">
        <v>70</v>
      </c>
    </row>
    <row r="23498" spans="17:63" ht="29.25" customHeight="1" x14ac:dyDescent="0.2">
      <c r="Q23498" s="92" t="s">
        <v>50</v>
      </c>
      <c r="BF23498" s="101" t="s">
        <v>58</v>
      </c>
      <c r="BK23498" s="98" t="s">
        <v>70</v>
      </c>
    </row>
    <row r="23499" spans="17:63" ht="29.25" customHeight="1" x14ac:dyDescent="0.2">
      <c r="Q23499" s="92" t="s">
        <v>50</v>
      </c>
      <c r="BF23499" s="101" t="s">
        <v>58</v>
      </c>
      <c r="BK23499" s="98" t="s">
        <v>70</v>
      </c>
    </row>
    <row r="23500" spans="17:63" ht="29.25" customHeight="1" x14ac:dyDescent="0.2">
      <c r="Q23500" s="92" t="s">
        <v>50</v>
      </c>
      <c r="BF23500" s="101" t="s">
        <v>58</v>
      </c>
      <c r="BK23500" s="98" t="s">
        <v>70</v>
      </c>
    </row>
    <row r="23501" spans="17:63" ht="29.25" customHeight="1" x14ac:dyDescent="0.2">
      <c r="Q23501" s="92" t="s">
        <v>50</v>
      </c>
      <c r="BF23501" s="101" t="s">
        <v>58</v>
      </c>
      <c r="BK23501" s="98" t="s">
        <v>70</v>
      </c>
    </row>
    <row r="23502" spans="17:63" ht="29.25" customHeight="1" x14ac:dyDescent="0.2">
      <c r="Q23502" s="92" t="s">
        <v>50</v>
      </c>
      <c r="BF23502" s="101" t="s">
        <v>58</v>
      </c>
      <c r="BK23502" s="98" t="s">
        <v>70</v>
      </c>
    </row>
    <row r="23503" spans="17:63" ht="29.25" customHeight="1" x14ac:dyDescent="0.2">
      <c r="Q23503" s="92" t="s">
        <v>50</v>
      </c>
      <c r="BF23503" s="101" t="s">
        <v>58</v>
      </c>
      <c r="BK23503" s="98" t="s">
        <v>70</v>
      </c>
    </row>
    <row r="23504" spans="17:63" ht="29.25" customHeight="1" x14ac:dyDescent="0.2">
      <c r="Q23504" s="92" t="s">
        <v>50</v>
      </c>
      <c r="BF23504" s="101" t="s">
        <v>58</v>
      </c>
      <c r="BK23504" s="98" t="s">
        <v>70</v>
      </c>
    </row>
    <row r="23505" spans="17:63" ht="29.25" customHeight="1" x14ac:dyDescent="0.2">
      <c r="Q23505" s="92" t="s">
        <v>50</v>
      </c>
      <c r="BF23505" s="101" t="s">
        <v>58</v>
      </c>
      <c r="BK23505" s="98" t="s">
        <v>70</v>
      </c>
    </row>
    <row r="23506" spans="17:63" ht="29.25" customHeight="1" x14ac:dyDescent="0.2">
      <c r="Q23506" s="92" t="s">
        <v>50</v>
      </c>
      <c r="BF23506" s="101" t="s">
        <v>58</v>
      </c>
      <c r="BK23506" s="98" t="s">
        <v>70</v>
      </c>
    </row>
    <row r="23507" spans="17:63" ht="29.25" customHeight="1" x14ac:dyDescent="0.2">
      <c r="Q23507" s="92" t="s">
        <v>50</v>
      </c>
      <c r="BF23507" s="101" t="s">
        <v>58</v>
      </c>
      <c r="BK23507" s="98" t="s">
        <v>70</v>
      </c>
    </row>
    <row r="23508" spans="17:63" ht="29.25" customHeight="1" x14ac:dyDescent="0.2">
      <c r="Q23508" s="92" t="s">
        <v>50</v>
      </c>
      <c r="BF23508" s="101" t="s">
        <v>58</v>
      </c>
      <c r="BK23508" s="98" t="s">
        <v>70</v>
      </c>
    </row>
    <row r="23509" spans="17:63" ht="29.25" customHeight="1" x14ac:dyDescent="0.2">
      <c r="Q23509" s="92" t="s">
        <v>50</v>
      </c>
      <c r="BF23509" s="101" t="s">
        <v>58</v>
      </c>
      <c r="BK23509" s="98" t="s">
        <v>70</v>
      </c>
    </row>
    <row r="23510" spans="17:63" ht="29.25" customHeight="1" x14ac:dyDescent="0.2">
      <c r="Q23510" s="92" t="s">
        <v>50</v>
      </c>
      <c r="BF23510" s="101" t="s">
        <v>58</v>
      </c>
      <c r="BK23510" s="98" t="s">
        <v>70</v>
      </c>
    </row>
    <row r="23511" spans="17:63" ht="29.25" customHeight="1" x14ac:dyDescent="0.2">
      <c r="Q23511" s="92" t="s">
        <v>50</v>
      </c>
      <c r="BF23511" s="101" t="s">
        <v>58</v>
      </c>
      <c r="BK23511" s="98" t="s">
        <v>70</v>
      </c>
    </row>
    <row r="23512" spans="17:63" ht="29.25" customHeight="1" x14ac:dyDescent="0.2">
      <c r="Q23512" s="92" t="s">
        <v>50</v>
      </c>
      <c r="BF23512" s="101" t="s">
        <v>58</v>
      </c>
      <c r="BK23512" s="98" t="s">
        <v>70</v>
      </c>
    </row>
    <row r="23513" spans="17:63" ht="29.25" customHeight="1" x14ac:dyDescent="0.2">
      <c r="Q23513" s="92" t="s">
        <v>50</v>
      </c>
      <c r="BF23513" s="101" t="s">
        <v>58</v>
      </c>
      <c r="BK23513" s="98" t="s">
        <v>70</v>
      </c>
    </row>
    <row r="23514" spans="17:63" ht="29.25" customHeight="1" x14ac:dyDescent="0.2">
      <c r="Q23514" s="92" t="s">
        <v>50</v>
      </c>
      <c r="BF23514" s="101" t="s">
        <v>58</v>
      </c>
      <c r="BK23514" s="98" t="s">
        <v>70</v>
      </c>
    </row>
    <row r="23515" spans="17:63" ht="29.25" customHeight="1" x14ac:dyDescent="0.2">
      <c r="Q23515" s="92" t="s">
        <v>50</v>
      </c>
      <c r="BF23515" s="101" t="s">
        <v>58</v>
      </c>
      <c r="BK23515" s="98" t="s">
        <v>70</v>
      </c>
    </row>
    <row r="23516" spans="17:63" ht="29.25" customHeight="1" x14ac:dyDescent="0.2">
      <c r="Q23516" s="92" t="s">
        <v>50</v>
      </c>
      <c r="BF23516" s="101" t="s">
        <v>58</v>
      </c>
      <c r="BK23516" s="98" t="s">
        <v>70</v>
      </c>
    </row>
    <row r="23517" spans="17:63" ht="29.25" customHeight="1" x14ac:dyDescent="0.2">
      <c r="Q23517" s="92" t="s">
        <v>50</v>
      </c>
      <c r="BF23517" s="101" t="s">
        <v>58</v>
      </c>
      <c r="BK23517" s="98" t="s">
        <v>70</v>
      </c>
    </row>
    <row r="23518" spans="17:63" ht="29.25" customHeight="1" x14ac:dyDescent="0.2">
      <c r="Q23518" s="92" t="s">
        <v>50</v>
      </c>
      <c r="BF23518" s="101" t="s">
        <v>58</v>
      </c>
      <c r="BK23518" s="98" t="s">
        <v>70</v>
      </c>
    </row>
    <row r="23519" spans="17:63" ht="29.25" customHeight="1" x14ac:dyDescent="0.2">
      <c r="Q23519" s="92" t="s">
        <v>50</v>
      </c>
      <c r="BF23519" s="101" t="s">
        <v>58</v>
      </c>
      <c r="BK23519" s="98" t="s">
        <v>70</v>
      </c>
    </row>
    <row r="23520" spans="17:63" ht="29.25" customHeight="1" x14ac:dyDescent="0.2">
      <c r="Q23520" s="92" t="s">
        <v>50</v>
      </c>
      <c r="BF23520" s="101" t="s">
        <v>58</v>
      </c>
      <c r="BK23520" s="98" t="s">
        <v>70</v>
      </c>
    </row>
    <row r="23521" spans="17:63" ht="29.25" customHeight="1" x14ac:dyDescent="0.2">
      <c r="Q23521" s="92" t="s">
        <v>50</v>
      </c>
      <c r="BF23521" s="101" t="s">
        <v>58</v>
      </c>
      <c r="BK23521" s="98" t="s">
        <v>70</v>
      </c>
    </row>
    <row r="23522" spans="17:63" ht="29.25" customHeight="1" x14ac:dyDescent="0.2">
      <c r="Q23522" s="92" t="s">
        <v>50</v>
      </c>
      <c r="BF23522" s="101" t="s">
        <v>58</v>
      </c>
      <c r="BK23522" s="98" t="s">
        <v>70</v>
      </c>
    </row>
    <row r="23523" spans="17:63" ht="29.25" customHeight="1" x14ac:dyDescent="0.2">
      <c r="Q23523" s="92" t="s">
        <v>50</v>
      </c>
      <c r="BF23523" s="101" t="s">
        <v>58</v>
      </c>
      <c r="BK23523" s="98" t="s">
        <v>70</v>
      </c>
    </row>
    <row r="23524" spans="17:63" ht="29.25" customHeight="1" x14ac:dyDescent="0.2">
      <c r="Q23524" s="92" t="s">
        <v>50</v>
      </c>
      <c r="BF23524" s="101" t="s">
        <v>58</v>
      </c>
      <c r="BK23524" s="98" t="s">
        <v>70</v>
      </c>
    </row>
    <row r="23525" spans="17:63" ht="29.25" customHeight="1" x14ac:dyDescent="0.2">
      <c r="Q23525" s="92" t="s">
        <v>50</v>
      </c>
      <c r="BF23525" s="101" t="s">
        <v>58</v>
      </c>
      <c r="BK23525" s="98" t="s">
        <v>70</v>
      </c>
    </row>
    <row r="23526" spans="17:63" ht="29.25" customHeight="1" x14ac:dyDescent="0.2">
      <c r="Q23526" s="92" t="s">
        <v>50</v>
      </c>
      <c r="BF23526" s="101" t="s">
        <v>58</v>
      </c>
      <c r="BK23526" s="98" t="s">
        <v>70</v>
      </c>
    </row>
    <row r="23527" spans="17:63" ht="29.25" customHeight="1" x14ac:dyDescent="0.2">
      <c r="Q23527" s="92" t="s">
        <v>50</v>
      </c>
      <c r="BF23527" s="101" t="s">
        <v>58</v>
      </c>
      <c r="BK23527" s="98" t="s">
        <v>70</v>
      </c>
    </row>
    <row r="23528" spans="17:63" ht="29.25" customHeight="1" x14ac:dyDescent="0.2">
      <c r="Q23528" s="92" t="s">
        <v>50</v>
      </c>
      <c r="BF23528" s="101" t="s">
        <v>58</v>
      </c>
      <c r="BK23528" s="98" t="s">
        <v>70</v>
      </c>
    </row>
    <row r="23529" spans="17:63" ht="29.25" customHeight="1" x14ac:dyDescent="0.2">
      <c r="Q23529" s="92" t="s">
        <v>50</v>
      </c>
      <c r="BF23529" s="101" t="s">
        <v>58</v>
      </c>
      <c r="BK23529" s="98" t="s">
        <v>70</v>
      </c>
    </row>
    <row r="23530" spans="17:63" ht="29.25" customHeight="1" x14ac:dyDescent="0.2">
      <c r="Q23530" s="92" t="s">
        <v>50</v>
      </c>
      <c r="BF23530" s="101" t="s">
        <v>58</v>
      </c>
      <c r="BK23530" s="98" t="s">
        <v>70</v>
      </c>
    </row>
    <row r="23531" spans="17:63" ht="29.25" customHeight="1" x14ac:dyDescent="0.2">
      <c r="Q23531" s="92" t="s">
        <v>50</v>
      </c>
      <c r="BF23531" s="101" t="s">
        <v>58</v>
      </c>
      <c r="BK23531" s="98" t="s">
        <v>70</v>
      </c>
    </row>
    <row r="23532" spans="17:63" ht="29.25" customHeight="1" x14ac:dyDescent="0.2">
      <c r="Q23532" s="92" t="s">
        <v>50</v>
      </c>
      <c r="BF23532" s="101" t="s">
        <v>58</v>
      </c>
      <c r="BK23532" s="98" t="s">
        <v>70</v>
      </c>
    </row>
    <row r="23533" spans="17:63" ht="29.25" customHeight="1" x14ac:dyDescent="0.2">
      <c r="Q23533" s="92" t="s">
        <v>50</v>
      </c>
      <c r="BF23533" s="101" t="s">
        <v>58</v>
      </c>
      <c r="BK23533" s="98" t="s">
        <v>70</v>
      </c>
    </row>
    <row r="23534" spans="17:63" ht="29.25" customHeight="1" x14ac:dyDescent="0.2">
      <c r="Q23534" s="92" t="s">
        <v>50</v>
      </c>
      <c r="BF23534" s="101" t="s">
        <v>58</v>
      </c>
      <c r="BK23534" s="98" t="s">
        <v>70</v>
      </c>
    </row>
    <row r="23535" spans="17:63" ht="29.25" customHeight="1" x14ac:dyDescent="0.2">
      <c r="Q23535" s="92" t="s">
        <v>50</v>
      </c>
      <c r="BF23535" s="101" t="s">
        <v>58</v>
      </c>
      <c r="BK23535" s="98" t="s">
        <v>70</v>
      </c>
    </row>
    <row r="23536" spans="17:63" ht="29.25" customHeight="1" x14ac:dyDescent="0.2">
      <c r="Q23536" s="92" t="s">
        <v>50</v>
      </c>
      <c r="BF23536" s="101" t="s">
        <v>58</v>
      </c>
      <c r="BK23536" s="98" t="s">
        <v>70</v>
      </c>
    </row>
    <row r="23537" spans="17:63" ht="29.25" customHeight="1" x14ac:dyDescent="0.2">
      <c r="Q23537" s="92" t="s">
        <v>50</v>
      </c>
      <c r="BF23537" s="101" t="s">
        <v>58</v>
      </c>
      <c r="BK23537" s="98" t="s">
        <v>70</v>
      </c>
    </row>
    <row r="23538" spans="17:63" ht="29.25" customHeight="1" x14ac:dyDescent="0.2">
      <c r="Q23538" s="92" t="s">
        <v>50</v>
      </c>
      <c r="BF23538" s="101" t="s">
        <v>58</v>
      </c>
      <c r="BK23538" s="98" t="s">
        <v>70</v>
      </c>
    </row>
    <row r="23539" spans="17:63" ht="29.25" customHeight="1" x14ac:dyDescent="0.2">
      <c r="Q23539" s="92" t="s">
        <v>50</v>
      </c>
      <c r="BF23539" s="101" t="s">
        <v>58</v>
      </c>
      <c r="BK23539" s="98" t="s">
        <v>70</v>
      </c>
    </row>
    <row r="23540" spans="17:63" ht="29.25" customHeight="1" x14ac:dyDescent="0.2">
      <c r="Q23540" s="92" t="s">
        <v>50</v>
      </c>
      <c r="BF23540" s="101" t="s">
        <v>58</v>
      </c>
      <c r="BK23540" s="98" t="s">
        <v>70</v>
      </c>
    </row>
    <row r="23541" spans="17:63" ht="29.25" customHeight="1" x14ac:dyDescent="0.2">
      <c r="Q23541" s="92" t="s">
        <v>50</v>
      </c>
      <c r="BF23541" s="101" t="s">
        <v>58</v>
      </c>
      <c r="BK23541" s="98" t="s">
        <v>70</v>
      </c>
    </row>
    <row r="23542" spans="17:63" ht="29.25" customHeight="1" x14ac:dyDescent="0.2">
      <c r="Q23542" s="92" t="s">
        <v>50</v>
      </c>
      <c r="BF23542" s="101" t="s">
        <v>58</v>
      </c>
      <c r="BK23542" s="98" t="s">
        <v>70</v>
      </c>
    </row>
    <row r="23543" spans="17:63" ht="29.25" customHeight="1" x14ac:dyDescent="0.2">
      <c r="Q23543" s="92" t="s">
        <v>50</v>
      </c>
      <c r="BF23543" s="101" t="s">
        <v>58</v>
      </c>
      <c r="BK23543" s="98" t="s">
        <v>70</v>
      </c>
    </row>
    <row r="23544" spans="17:63" ht="29.25" customHeight="1" x14ac:dyDescent="0.2">
      <c r="Q23544" s="92" t="s">
        <v>50</v>
      </c>
      <c r="BF23544" s="101" t="s">
        <v>58</v>
      </c>
      <c r="BK23544" s="98" t="s">
        <v>70</v>
      </c>
    </row>
    <row r="23545" spans="17:63" ht="29.25" customHeight="1" x14ac:dyDescent="0.2">
      <c r="Q23545" s="92" t="s">
        <v>50</v>
      </c>
      <c r="BF23545" s="101" t="s">
        <v>58</v>
      </c>
      <c r="BK23545" s="98" t="s">
        <v>70</v>
      </c>
    </row>
    <row r="23546" spans="17:63" ht="29.25" customHeight="1" x14ac:dyDescent="0.2">
      <c r="Q23546" s="92" t="s">
        <v>50</v>
      </c>
      <c r="BF23546" s="101" t="s">
        <v>58</v>
      </c>
      <c r="BK23546" s="98" t="s">
        <v>70</v>
      </c>
    </row>
    <row r="23547" spans="17:63" ht="29.25" customHeight="1" x14ac:dyDescent="0.2">
      <c r="Q23547" s="92" t="s">
        <v>50</v>
      </c>
      <c r="BF23547" s="101" t="s">
        <v>58</v>
      </c>
      <c r="BK23547" s="98" t="s">
        <v>70</v>
      </c>
    </row>
    <row r="23548" spans="17:63" ht="29.25" customHeight="1" x14ac:dyDescent="0.2">
      <c r="Q23548" s="92" t="s">
        <v>50</v>
      </c>
      <c r="BF23548" s="101" t="s">
        <v>58</v>
      </c>
      <c r="BK23548" s="98" t="s">
        <v>70</v>
      </c>
    </row>
    <row r="23549" spans="17:63" ht="29.25" customHeight="1" x14ac:dyDescent="0.2">
      <c r="Q23549" s="92" t="s">
        <v>50</v>
      </c>
      <c r="BF23549" s="101" t="s">
        <v>58</v>
      </c>
      <c r="BK23549" s="98" t="s">
        <v>70</v>
      </c>
    </row>
    <row r="23550" spans="17:63" ht="29.25" customHeight="1" x14ac:dyDescent="0.2">
      <c r="Q23550" s="92" t="s">
        <v>50</v>
      </c>
      <c r="BF23550" s="101" t="s">
        <v>58</v>
      </c>
      <c r="BK23550" s="98" t="s">
        <v>70</v>
      </c>
    </row>
    <row r="23551" spans="17:63" ht="29.25" customHeight="1" x14ac:dyDescent="0.2">
      <c r="Q23551" s="92" t="s">
        <v>50</v>
      </c>
      <c r="BF23551" s="101" t="s">
        <v>58</v>
      </c>
      <c r="BK23551" s="98" t="s">
        <v>70</v>
      </c>
    </row>
    <row r="23552" spans="17:63" ht="29.25" customHeight="1" x14ac:dyDescent="0.2">
      <c r="Q23552" s="92" t="s">
        <v>50</v>
      </c>
      <c r="BF23552" s="101" t="s">
        <v>58</v>
      </c>
      <c r="BK23552" s="98" t="s">
        <v>70</v>
      </c>
    </row>
    <row r="23553" spans="17:63" ht="29.25" customHeight="1" x14ac:dyDescent="0.2">
      <c r="Q23553" s="92" t="s">
        <v>50</v>
      </c>
      <c r="BF23553" s="101" t="s">
        <v>58</v>
      </c>
      <c r="BK23553" s="98" t="s">
        <v>70</v>
      </c>
    </row>
    <row r="23554" spans="17:63" ht="29.25" customHeight="1" x14ac:dyDescent="0.2">
      <c r="Q23554" s="92" t="s">
        <v>50</v>
      </c>
      <c r="BF23554" s="101" t="s">
        <v>58</v>
      </c>
      <c r="BK23554" s="98" t="s">
        <v>70</v>
      </c>
    </row>
    <row r="23555" spans="17:63" ht="29.25" customHeight="1" x14ac:dyDescent="0.2">
      <c r="Q23555" s="92" t="s">
        <v>50</v>
      </c>
      <c r="BF23555" s="101" t="s">
        <v>58</v>
      </c>
      <c r="BK23555" s="98" t="s">
        <v>70</v>
      </c>
    </row>
    <row r="23556" spans="17:63" ht="29.25" customHeight="1" x14ac:dyDescent="0.2">
      <c r="Q23556" s="92" t="s">
        <v>50</v>
      </c>
      <c r="BF23556" s="101" t="s">
        <v>58</v>
      </c>
      <c r="BK23556" s="98" t="s">
        <v>70</v>
      </c>
    </row>
    <row r="23557" spans="17:63" ht="29.25" customHeight="1" x14ac:dyDescent="0.2">
      <c r="Q23557" s="92" t="s">
        <v>50</v>
      </c>
      <c r="BF23557" s="101" t="s">
        <v>58</v>
      </c>
      <c r="BK23557" s="98" t="s">
        <v>70</v>
      </c>
    </row>
    <row r="23558" spans="17:63" ht="29.25" customHeight="1" x14ac:dyDescent="0.2">
      <c r="Q23558" s="92" t="s">
        <v>50</v>
      </c>
      <c r="BF23558" s="101" t="s">
        <v>58</v>
      </c>
      <c r="BK23558" s="98" t="s">
        <v>70</v>
      </c>
    </row>
    <row r="23559" spans="17:63" ht="29.25" customHeight="1" x14ac:dyDescent="0.2">
      <c r="Q23559" s="92" t="s">
        <v>50</v>
      </c>
      <c r="BF23559" s="101" t="s">
        <v>58</v>
      </c>
      <c r="BK23559" s="98" t="s">
        <v>70</v>
      </c>
    </row>
    <row r="23560" spans="17:63" ht="29.25" customHeight="1" x14ac:dyDescent="0.2">
      <c r="Q23560" s="92" t="s">
        <v>50</v>
      </c>
      <c r="BF23560" s="101" t="s">
        <v>58</v>
      </c>
      <c r="BK23560" s="98" t="s">
        <v>70</v>
      </c>
    </row>
    <row r="23561" spans="17:63" ht="29.25" customHeight="1" x14ac:dyDescent="0.2">
      <c r="Q23561" s="92" t="s">
        <v>50</v>
      </c>
      <c r="BF23561" s="101" t="s">
        <v>58</v>
      </c>
      <c r="BK23561" s="98" t="s">
        <v>70</v>
      </c>
    </row>
    <row r="23562" spans="17:63" ht="29.25" customHeight="1" x14ac:dyDescent="0.2">
      <c r="Q23562" s="92" t="s">
        <v>50</v>
      </c>
      <c r="BF23562" s="101" t="s">
        <v>58</v>
      </c>
      <c r="BK23562" s="98" t="s">
        <v>70</v>
      </c>
    </row>
    <row r="23563" spans="17:63" ht="29.25" customHeight="1" x14ac:dyDescent="0.2">
      <c r="Q23563" s="92" t="s">
        <v>50</v>
      </c>
      <c r="BF23563" s="101" t="s">
        <v>58</v>
      </c>
      <c r="BK23563" s="98" t="s">
        <v>70</v>
      </c>
    </row>
    <row r="23564" spans="17:63" ht="29.25" customHeight="1" x14ac:dyDescent="0.2">
      <c r="Q23564" s="92" t="s">
        <v>50</v>
      </c>
      <c r="BF23564" s="101" t="s">
        <v>58</v>
      </c>
      <c r="BK23564" s="98" t="s">
        <v>70</v>
      </c>
    </row>
    <row r="23565" spans="17:63" ht="29.25" customHeight="1" x14ac:dyDescent="0.2">
      <c r="Q23565" s="92" t="s">
        <v>50</v>
      </c>
      <c r="BF23565" s="101" t="s">
        <v>58</v>
      </c>
      <c r="BK23565" s="98" t="s">
        <v>70</v>
      </c>
    </row>
    <row r="23566" spans="17:63" ht="29.25" customHeight="1" x14ac:dyDescent="0.2">
      <c r="Q23566" s="92" t="s">
        <v>50</v>
      </c>
      <c r="BF23566" s="101" t="s">
        <v>58</v>
      </c>
      <c r="BK23566" s="98" t="s">
        <v>70</v>
      </c>
    </row>
    <row r="23567" spans="17:63" ht="29.25" customHeight="1" x14ac:dyDescent="0.2">
      <c r="Q23567" s="92" t="s">
        <v>50</v>
      </c>
      <c r="BF23567" s="101" t="s">
        <v>58</v>
      </c>
      <c r="BK23567" s="98" t="s">
        <v>70</v>
      </c>
    </row>
    <row r="23568" spans="17:63" ht="29.25" customHeight="1" x14ac:dyDescent="0.2">
      <c r="Q23568" s="92" t="s">
        <v>50</v>
      </c>
      <c r="BF23568" s="101" t="s">
        <v>58</v>
      </c>
      <c r="BK23568" s="98" t="s">
        <v>70</v>
      </c>
    </row>
    <row r="23569" spans="17:63" ht="29.25" customHeight="1" x14ac:dyDescent="0.2">
      <c r="Q23569" s="92" t="s">
        <v>50</v>
      </c>
      <c r="BF23569" s="101" t="s">
        <v>58</v>
      </c>
      <c r="BK23569" s="98" t="s">
        <v>70</v>
      </c>
    </row>
    <row r="23570" spans="17:63" ht="29.25" customHeight="1" x14ac:dyDescent="0.2">
      <c r="Q23570" s="92" t="s">
        <v>50</v>
      </c>
      <c r="BF23570" s="101" t="s">
        <v>58</v>
      </c>
      <c r="BK23570" s="98" t="s">
        <v>70</v>
      </c>
    </row>
    <row r="23571" spans="17:63" ht="29.25" customHeight="1" x14ac:dyDescent="0.2">
      <c r="Q23571" s="92" t="s">
        <v>50</v>
      </c>
      <c r="BF23571" s="101" t="s">
        <v>58</v>
      </c>
      <c r="BK23571" s="98" t="s">
        <v>70</v>
      </c>
    </row>
    <row r="23572" spans="17:63" ht="29.25" customHeight="1" x14ac:dyDescent="0.2">
      <c r="Q23572" s="92" t="s">
        <v>50</v>
      </c>
      <c r="BF23572" s="101" t="s">
        <v>58</v>
      </c>
      <c r="BK23572" s="98" t="s">
        <v>70</v>
      </c>
    </row>
    <row r="23573" spans="17:63" ht="29.25" customHeight="1" x14ac:dyDescent="0.2">
      <c r="Q23573" s="92" t="s">
        <v>50</v>
      </c>
      <c r="BF23573" s="101" t="s">
        <v>58</v>
      </c>
      <c r="BK23573" s="98" t="s">
        <v>70</v>
      </c>
    </row>
    <row r="23574" spans="17:63" ht="29.25" customHeight="1" x14ac:dyDescent="0.2">
      <c r="Q23574" s="92" t="s">
        <v>50</v>
      </c>
      <c r="BF23574" s="101" t="s">
        <v>58</v>
      </c>
      <c r="BK23574" s="98" t="s">
        <v>70</v>
      </c>
    </row>
    <row r="23575" spans="17:63" ht="29.25" customHeight="1" x14ac:dyDescent="0.2">
      <c r="Q23575" s="92" t="s">
        <v>50</v>
      </c>
      <c r="BF23575" s="101" t="s">
        <v>58</v>
      </c>
      <c r="BK23575" s="98" t="s">
        <v>70</v>
      </c>
    </row>
    <row r="23576" spans="17:63" ht="29.25" customHeight="1" x14ac:dyDescent="0.2">
      <c r="Q23576" s="92" t="s">
        <v>50</v>
      </c>
      <c r="BF23576" s="101" t="s">
        <v>58</v>
      </c>
      <c r="BK23576" s="98" t="s">
        <v>70</v>
      </c>
    </row>
    <row r="23577" spans="17:63" ht="29.25" customHeight="1" x14ac:dyDescent="0.2">
      <c r="Q23577" s="92" t="s">
        <v>50</v>
      </c>
      <c r="BF23577" s="101" t="s">
        <v>58</v>
      </c>
      <c r="BK23577" s="98" t="s">
        <v>70</v>
      </c>
    </row>
    <row r="23578" spans="17:63" ht="29.25" customHeight="1" x14ac:dyDescent="0.2">
      <c r="Q23578" s="92" t="s">
        <v>50</v>
      </c>
      <c r="BF23578" s="101" t="s">
        <v>58</v>
      </c>
      <c r="BK23578" s="98" t="s">
        <v>70</v>
      </c>
    </row>
    <row r="23579" spans="17:63" ht="29.25" customHeight="1" x14ac:dyDescent="0.2">
      <c r="Q23579" s="92" t="s">
        <v>50</v>
      </c>
      <c r="BF23579" s="101" t="s">
        <v>58</v>
      </c>
      <c r="BK23579" s="98" t="s">
        <v>70</v>
      </c>
    </row>
    <row r="23580" spans="17:63" ht="29.25" customHeight="1" x14ac:dyDescent="0.2">
      <c r="Q23580" s="92" t="s">
        <v>50</v>
      </c>
      <c r="BF23580" s="101" t="s">
        <v>58</v>
      </c>
      <c r="BK23580" s="98" t="s">
        <v>70</v>
      </c>
    </row>
    <row r="23581" spans="17:63" ht="29.25" customHeight="1" x14ac:dyDescent="0.2">
      <c r="Q23581" s="92" t="s">
        <v>50</v>
      </c>
      <c r="BF23581" s="101" t="s">
        <v>58</v>
      </c>
      <c r="BK23581" s="98" t="s">
        <v>70</v>
      </c>
    </row>
    <row r="23582" spans="17:63" ht="29.25" customHeight="1" x14ac:dyDescent="0.2">
      <c r="Q23582" s="92" t="s">
        <v>50</v>
      </c>
      <c r="BF23582" s="101" t="s">
        <v>58</v>
      </c>
      <c r="BK23582" s="98" t="s">
        <v>70</v>
      </c>
    </row>
    <row r="23583" spans="17:63" ht="29.25" customHeight="1" x14ac:dyDescent="0.2">
      <c r="Q23583" s="92" t="s">
        <v>50</v>
      </c>
      <c r="BF23583" s="101" t="s">
        <v>58</v>
      </c>
      <c r="BK23583" s="98" t="s">
        <v>70</v>
      </c>
    </row>
    <row r="23584" spans="17:63" ht="29.25" customHeight="1" x14ac:dyDescent="0.2">
      <c r="Q23584" s="92" t="s">
        <v>50</v>
      </c>
      <c r="BF23584" s="101" t="s">
        <v>58</v>
      </c>
      <c r="BK23584" s="98" t="s">
        <v>70</v>
      </c>
    </row>
    <row r="23585" spans="17:63" ht="29.25" customHeight="1" x14ac:dyDescent="0.2">
      <c r="Q23585" s="92" t="s">
        <v>50</v>
      </c>
      <c r="BF23585" s="101" t="s">
        <v>58</v>
      </c>
      <c r="BK23585" s="98" t="s">
        <v>70</v>
      </c>
    </row>
    <row r="23586" spans="17:63" ht="29.25" customHeight="1" x14ac:dyDescent="0.2">
      <c r="Q23586" s="92" t="s">
        <v>50</v>
      </c>
      <c r="BF23586" s="101" t="s">
        <v>58</v>
      </c>
      <c r="BK23586" s="98" t="s">
        <v>70</v>
      </c>
    </row>
    <row r="23587" spans="17:63" ht="29.25" customHeight="1" x14ac:dyDescent="0.2">
      <c r="Q23587" s="92" t="s">
        <v>50</v>
      </c>
      <c r="BF23587" s="101" t="s">
        <v>58</v>
      </c>
      <c r="BK23587" s="98" t="s">
        <v>70</v>
      </c>
    </row>
    <row r="23588" spans="17:63" ht="29.25" customHeight="1" x14ac:dyDescent="0.2">
      <c r="Q23588" s="92" t="s">
        <v>50</v>
      </c>
      <c r="BF23588" s="101" t="s">
        <v>58</v>
      </c>
      <c r="BK23588" s="98" t="s">
        <v>70</v>
      </c>
    </row>
    <row r="23589" spans="17:63" ht="29.25" customHeight="1" x14ac:dyDescent="0.2">
      <c r="Q23589" s="92" t="s">
        <v>50</v>
      </c>
      <c r="BF23589" s="101" t="s">
        <v>58</v>
      </c>
      <c r="BK23589" s="98" t="s">
        <v>70</v>
      </c>
    </row>
    <row r="23590" spans="17:63" ht="29.25" customHeight="1" x14ac:dyDescent="0.2">
      <c r="Q23590" s="92" t="s">
        <v>50</v>
      </c>
      <c r="BF23590" s="101" t="s">
        <v>58</v>
      </c>
      <c r="BK23590" s="98" t="s">
        <v>70</v>
      </c>
    </row>
    <row r="23591" spans="17:63" ht="29.25" customHeight="1" x14ac:dyDescent="0.2">
      <c r="Q23591" s="92" t="s">
        <v>50</v>
      </c>
      <c r="BF23591" s="101" t="s">
        <v>58</v>
      </c>
      <c r="BK23591" s="98" t="s">
        <v>70</v>
      </c>
    </row>
    <row r="23592" spans="17:63" ht="29.25" customHeight="1" x14ac:dyDescent="0.2">
      <c r="Q23592" s="92" t="s">
        <v>50</v>
      </c>
      <c r="BF23592" s="101" t="s">
        <v>58</v>
      </c>
      <c r="BK23592" s="98" t="s">
        <v>70</v>
      </c>
    </row>
    <row r="23593" spans="17:63" ht="29.25" customHeight="1" x14ac:dyDescent="0.2">
      <c r="Q23593" s="92" t="s">
        <v>50</v>
      </c>
      <c r="BF23593" s="101" t="s">
        <v>58</v>
      </c>
      <c r="BK23593" s="98" t="s">
        <v>70</v>
      </c>
    </row>
    <row r="23594" spans="17:63" ht="29.25" customHeight="1" x14ac:dyDescent="0.2">
      <c r="Q23594" s="92" t="s">
        <v>50</v>
      </c>
      <c r="BF23594" s="101" t="s">
        <v>58</v>
      </c>
      <c r="BK23594" s="98" t="s">
        <v>70</v>
      </c>
    </row>
    <row r="23595" spans="17:63" ht="29.25" customHeight="1" x14ac:dyDescent="0.2">
      <c r="Q23595" s="92" t="s">
        <v>50</v>
      </c>
      <c r="BF23595" s="101" t="s">
        <v>58</v>
      </c>
      <c r="BK23595" s="98" t="s">
        <v>70</v>
      </c>
    </row>
    <row r="23596" spans="17:63" ht="29.25" customHeight="1" x14ac:dyDescent="0.2">
      <c r="Q23596" s="92" t="s">
        <v>50</v>
      </c>
      <c r="BF23596" s="101" t="s">
        <v>58</v>
      </c>
      <c r="BK23596" s="98" t="s">
        <v>70</v>
      </c>
    </row>
    <row r="23597" spans="17:63" ht="29.25" customHeight="1" x14ac:dyDescent="0.2">
      <c r="Q23597" s="92" t="s">
        <v>50</v>
      </c>
      <c r="BF23597" s="101" t="s">
        <v>58</v>
      </c>
      <c r="BK23597" s="98" t="s">
        <v>70</v>
      </c>
    </row>
    <row r="23598" spans="17:63" ht="29.25" customHeight="1" x14ac:dyDescent="0.2">
      <c r="Q23598" s="92" t="s">
        <v>50</v>
      </c>
      <c r="BF23598" s="101" t="s">
        <v>58</v>
      </c>
      <c r="BK23598" s="98" t="s">
        <v>70</v>
      </c>
    </row>
    <row r="23599" spans="17:63" ht="29.25" customHeight="1" x14ac:dyDescent="0.2">
      <c r="Q23599" s="92" t="s">
        <v>50</v>
      </c>
      <c r="BF23599" s="101" t="s">
        <v>58</v>
      </c>
      <c r="BK23599" s="98" t="s">
        <v>70</v>
      </c>
    </row>
    <row r="23600" spans="17:63" ht="29.25" customHeight="1" x14ac:dyDescent="0.2">
      <c r="Q23600" s="92" t="s">
        <v>50</v>
      </c>
      <c r="BF23600" s="101" t="s">
        <v>58</v>
      </c>
      <c r="BK23600" s="98" t="s">
        <v>70</v>
      </c>
    </row>
    <row r="23601" spans="17:63" ht="29.25" customHeight="1" x14ac:dyDescent="0.2">
      <c r="Q23601" s="92" t="s">
        <v>50</v>
      </c>
      <c r="BF23601" s="101" t="s">
        <v>58</v>
      </c>
      <c r="BK23601" s="98" t="s">
        <v>70</v>
      </c>
    </row>
    <row r="23602" spans="17:63" ht="29.25" customHeight="1" x14ac:dyDescent="0.2">
      <c r="Q23602" s="92" t="s">
        <v>50</v>
      </c>
      <c r="BF23602" s="101" t="s">
        <v>58</v>
      </c>
      <c r="BK23602" s="98" t="s">
        <v>70</v>
      </c>
    </row>
    <row r="23603" spans="17:63" ht="29.25" customHeight="1" x14ac:dyDescent="0.2">
      <c r="Q23603" s="92" t="s">
        <v>50</v>
      </c>
      <c r="BF23603" s="101" t="s">
        <v>58</v>
      </c>
      <c r="BK23603" s="98" t="s">
        <v>70</v>
      </c>
    </row>
    <row r="23604" spans="17:63" ht="29.25" customHeight="1" x14ac:dyDescent="0.2">
      <c r="Q23604" s="92" t="s">
        <v>50</v>
      </c>
      <c r="BF23604" s="101" t="s">
        <v>58</v>
      </c>
      <c r="BK23604" s="98" t="s">
        <v>70</v>
      </c>
    </row>
    <row r="23605" spans="17:63" ht="29.25" customHeight="1" x14ac:dyDescent="0.2">
      <c r="Q23605" s="92" t="s">
        <v>50</v>
      </c>
      <c r="BF23605" s="101" t="s">
        <v>58</v>
      </c>
      <c r="BK23605" s="98" t="s">
        <v>70</v>
      </c>
    </row>
    <row r="23606" spans="17:63" ht="29.25" customHeight="1" x14ac:dyDescent="0.2">
      <c r="Q23606" s="92" t="s">
        <v>50</v>
      </c>
      <c r="BF23606" s="101" t="s">
        <v>58</v>
      </c>
      <c r="BK23606" s="98" t="s">
        <v>70</v>
      </c>
    </row>
    <row r="23607" spans="17:63" ht="29.25" customHeight="1" x14ac:dyDescent="0.2">
      <c r="Q23607" s="92" t="s">
        <v>50</v>
      </c>
      <c r="BF23607" s="101" t="s">
        <v>58</v>
      </c>
      <c r="BK23607" s="98" t="s">
        <v>70</v>
      </c>
    </row>
    <row r="23608" spans="17:63" ht="29.25" customHeight="1" x14ac:dyDescent="0.2">
      <c r="Q23608" s="92" t="s">
        <v>50</v>
      </c>
      <c r="BF23608" s="101" t="s">
        <v>58</v>
      </c>
      <c r="BK23608" s="98" t="s">
        <v>70</v>
      </c>
    </row>
    <row r="23609" spans="17:63" ht="29.25" customHeight="1" x14ac:dyDescent="0.2">
      <c r="Q23609" s="92" t="s">
        <v>50</v>
      </c>
      <c r="BF23609" s="101" t="s">
        <v>58</v>
      </c>
      <c r="BK23609" s="98" t="s">
        <v>70</v>
      </c>
    </row>
    <row r="23610" spans="17:63" ht="29.25" customHeight="1" x14ac:dyDescent="0.2">
      <c r="Q23610" s="92" t="s">
        <v>50</v>
      </c>
      <c r="BF23610" s="101" t="s">
        <v>58</v>
      </c>
      <c r="BK23610" s="98" t="s">
        <v>70</v>
      </c>
    </row>
    <row r="23611" spans="17:63" ht="29.25" customHeight="1" x14ac:dyDescent="0.2">
      <c r="Q23611" s="92" t="s">
        <v>50</v>
      </c>
      <c r="BF23611" s="101" t="s">
        <v>58</v>
      </c>
      <c r="BK23611" s="98" t="s">
        <v>70</v>
      </c>
    </row>
    <row r="23612" spans="17:63" ht="29.25" customHeight="1" x14ac:dyDescent="0.2">
      <c r="Q23612" s="92" t="s">
        <v>50</v>
      </c>
      <c r="BF23612" s="101" t="s">
        <v>58</v>
      </c>
      <c r="BK23612" s="98" t="s">
        <v>70</v>
      </c>
    </row>
    <row r="23613" spans="17:63" ht="29.25" customHeight="1" x14ac:dyDescent="0.2">
      <c r="Q23613" s="92" t="s">
        <v>50</v>
      </c>
      <c r="BF23613" s="101" t="s">
        <v>58</v>
      </c>
      <c r="BK23613" s="98" t="s">
        <v>70</v>
      </c>
    </row>
    <row r="23614" spans="17:63" ht="29.25" customHeight="1" x14ac:dyDescent="0.2">
      <c r="Q23614" s="92" t="s">
        <v>50</v>
      </c>
      <c r="BF23614" s="101" t="s">
        <v>58</v>
      </c>
      <c r="BK23614" s="98" t="s">
        <v>70</v>
      </c>
    </row>
    <row r="23615" spans="17:63" ht="29.25" customHeight="1" x14ac:dyDescent="0.2">
      <c r="Q23615" s="92" t="s">
        <v>50</v>
      </c>
      <c r="BF23615" s="101" t="s">
        <v>58</v>
      </c>
      <c r="BK23615" s="98" t="s">
        <v>70</v>
      </c>
    </row>
    <row r="23616" spans="17:63" ht="29.25" customHeight="1" x14ac:dyDescent="0.2">
      <c r="Q23616" s="92" t="s">
        <v>50</v>
      </c>
      <c r="BF23616" s="101" t="s">
        <v>58</v>
      </c>
      <c r="BK23616" s="98" t="s">
        <v>70</v>
      </c>
    </row>
    <row r="23617" spans="17:63" ht="29.25" customHeight="1" x14ac:dyDescent="0.2">
      <c r="Q23617" s="92" t="s">
        <v>50</v>
      </c>
      <c r="BF23617" s="101" t="s">
        <v>58</v>
      </c>
      <c r="BK23617" s="98" t="s">
        <v>70</v>
      </c>
    </row>
    <row r="23618" spans="17:63" ht="29.25" customHeight="1" x14ac:dyDescent="0.2">
      <c r="Q23618" s="92" t="s">
        <v>50</v>
      </c>
      <c r="BF23618" s="101" t="s">
        <v>58</v>
      </c>
      <c r="BK23618" s="98" t="s">
        <v>70</v>
      </c>
    </row>
    <row r="23619" spans="17:63" ht="29.25" customHeight="1" x14ac:dyDescent="0.2">
      <c r="Q23619" s="92" t="s">
        <v>50</v>
      </c>
      <c r="BF23619" s="101" t="s">
        <v>58</v>
      </c>
      <c r="BK23619" s="98" t="s">
        <v>70</v>
      </c>
    </row>
    <row r="23620" spans="17:63" ht="29.25" customHeight="1" x14ac:dyDescent="0.2">
      <c r="Q23620" s="92" t="s">
        <v>50</v>
      </c>
      <c r="BF23620" s="101" t="s">
        <v>58</v>
      </c>
      <c r="BK23620" s="98" t="s">
        <v>70</v>
      </c>
    </row>
    <row r="23621" spans="17:63" ht="29.25" customHeight="1" x14ac:dyDescent="0.2">
      <c r="Q23621" s="92" t="s">
        <v>50</v>
      </c>
      <c r="BF23621" s="101" t="s">
        <v>58</v>
      </c>
      <c r="BK23621" s="98" t="s">
        <v>70</v>
      </c>
    </row>
    <row r="23622" spans="17:63" ht="29.25" customHeight="1" x14ac:dyDescent="0.2">
      <c r="Q23622" s="92" t="s">
        <v>50</v>
      </c>
      <c r="BF23622" s="101" t="s">
        <v>58</v>
      </c>
      <c r="BK23622" s="98" t="s">
        <v>70</v>
      </c>
    </row>
    <row r="23623" spans="17:63" ht="29.25" customHeight="1" x14ac:dyDescent="0.2">
      <c r="Q23623" s="92" t="s">
        <v>50</v>
      </c>
      <c r="BF23623" s="101" t="s">
        <v>58</v>
      </c>
      <c r="BK23623" s="98" t="s">
        <v>70</v>
      </c>
    </row>
    <row r="23624" spans="17:63" ht="29.25" customHeight="1" x14ac:dyDescent="0.2">
      <c r="Q23624" s="92" t="s">
        <v>50</v>
      </c>
      <c r="BF23624" s="101" t="s">
        <v>58</v>
      </c>
      <c r="BK23624" s="98" t="s">
        <v>70</v>
      </c>
    </row>
    <row r="23625" spans="17:63" ht="29.25" customHeight="1" x14ac:dyDescent="0.2">
      <c r="Q23625" s="92" t="s">
        <v>50</v>
      </c>
      <c r="BF23625" s="101" t="s">
        <v>58</v>
      </c>
      <c r="BK23625" s="98" t="s">
        <v>70</v>
      </c>
    </row>
    <row r="23626" spans="17:63" ht="29.25" customHeight="1" x14ac:dyDescent="0.2">
      <c r="Q23626" s="92" t="s">
        <v>50</v>
      </c>
      <c r="BF23626" s="101" t="s">
        <v>58</v>
      </c>
      <c r="BK23626" s="98" t="s">
        <v>70</v>
      </c>
    </row>
    <row r="23627" spans="17:63" ht="29.25" customHeight="1" x14ac:dyDescent="0.2">
      <c r="Q23627" s="92" t="s">
        <v>50</v>
      </c>
      <c r="BF23627" s="101" t="s">
        <v>58</v>
      </c>
      <c r="BK23627" s="98" t="s">
        <v>70</v>
      </c>
    </row>
    <row r="23628" spans="17:63" ht="29.25" customHeight="1" x14ac:dyDescent="0.2">
      <c r="Q23628" s="92" t="s">
        <v>50</v>
      </c>
      <c r="BF23628" s="101" t="s">
        <v>58</v>
      </c>
      <c r="BK23628" s="98" t="s">
        <v>70</v>
      </c>
    </row>
    <row r="23629" spans="17:63" ht="29.25" customHeight="1" x14ac:dyDescent="0.2">
      <c r="Q23629" s="92" t="s">
        <v>50</v>
      </c>
      <c r="BF23629" s="101" t="s">
        <v>58</v>
      </c>
      <c r="BK23629" s="98" t="s">
        <v>70</v>
      </c>
    </row>
    <row r="23630" spans="17:63" ht="29.25" customHeight="1" x14ac:dyDescent="0.2">
      <c r="Q23630" s="92" t="s">
        <v>50</v>
      </c>
      <c r="BF23630" s="101" t="s">
        <v>58</v>
      </c>
      <c r="BK23630" s="98" t="s">
        <v>70</v>
      </c>
    </row>
    <row r="23631" spans="17:63" ht="29.25" customHeight="1" x14ac:dyDescent="0.2">
      <c r="Q23631" s="92" t="s">
        <v>50</v>
      </c>
      <c r="BF23631" s="101" t="s">
        <v>58</v>
      </c>
      <c r="BK23631" s="98" t="s">
        <v>70</v>
      </c>
    </row>
    <row r="23632" spans="17:63" ht="29.25" customHeight="1" x14ac:dyDescent="0.2">
      <c r="Q23632" s="92" t="s">
        <v>50</v>
      </c>
      <c r="BF23632" s="101" t="s">
        <v>58</v>
      </c>
      <c r="BK23632" s="98" t="s">
        <v>70</v>
      </c>
    </row>
    <row r="23633" spans="17:63" ht="29.25" customHeight="1" x14ac:dyDescent="0.2">
      <c r="Q23633" s="92" t="s">
        <v>50</v>
      </c>
      <c r="BF23633" s="101" t="s">
        <v>58</v>
      </c>
      <c r="BK23633" s="98" t="s">
        <v>70</v>
      </c>
    </row>
    <row r="23634" spans="17:63" ht="29.25" customHeight="1" x14ac:dyDescent="0.2">
      <c r="Q23634" s="92" t="s">
        <v>50</v>
      </c>
      <c r="BF23634" s="101" t="s">
        <v>58</v>
      </c>
      <c r="BK23634" s="98" t="s">
        <v>70</v>
      </c>
    </row>
    <row r="23635" spans="17:63" ht="29.25" customHeight="1" x14ac:dyDescent="0.2">
      <c r="Q23635" s="92" t="s">
        <v>50</v>
      </c>
      <c r="BF23635" s="101" t="s">
        <v>58</v>
      </c>
      <c r="BK23635" s="98" t="s">
        <v>70</v>
      </c>
    </row>
    <row r="23636" spans="17:63" ht="29.25" customHeight="1" x14ac:dyDescent="0.2">
      <c r="Q23636" s="92" t="s">
        <v>50</v>
      </c>
      <c r="BF23636" s="101" t="s">
        <v>58</v>
      </c>
      <c r="BK23636" s="98" t="s">
        <v>70</v>
      </c>
    </row>
    <row r="23637" spans="17:63" ht="29.25" customHeight="1" x14ac:dyDescent="0.2">
      <c r="Q23637" s="92" t="s">
        <v>50</v>
      </c>
      <c r="BF23637" s="101" t="s">
        <v>58</v>
      </c>
      <c r="BK23637" s="98" t="s">
        <v>70</v>
      </c>
    </row>
    <row r="23638" spans="17:63" ht="29.25" customHeight="1" x14ac:dyDescent="0.2">
      <c r="Q23638" s="92" t="s">
        <v>50</v>
      </c>
      <c r="BF23638" s="101" t="s">
        <v>58</v>
      </c>
      <c r="BK23638" s="98" t="s">
        <v>70</v>
      </c>
    </row>
    <row r="23639" spans="17:63" ht="29.25" customHeight="1" x14ac:dyDescent="0.2">
      <c r="Q23639" s="92" t="s">
        <v>50</v>
      </c>
      <c r="BF23639" s="101" t="s">
        <v>58</v>
      </c>
      <c r="BK23639" s="98" t="s">
        <v>70</v>
      </c>
    </row>
    <row r="23640" spans="17:63" ht="29.25" customHeight="1" x14ac:dyDescent="0.2">
      <c r="Q23640" s="92" t="s">
        <v>50</v>
      </c>
      <c r="BF23640" s="101" t="s">
        <v>58</v>
      </c>
      <c r="BK23640" s="98" t="s">
        <v>70</v>
      </c>
    </row>
    <row r="23641" spans="17:63" ht="29.25" customHeight="1" x14ac:dyDescent="0.2">
      <c r="Q23641" s="92" t="s">
        <v>50</v>
      </c>
      <c r="BF23641" s="101" t="s">
        <v>58</v>
      </c>
      <c r="BK23641" s="98" t="s">
        <v>70</v>
      </c>
    </row>
    <row r="23642" spans="17:63" ht="29.25" customHeight="1" x14ac:dyDescent="0.2">
      <c r="Q23642" s="92" t="s">
        <v>50</v>
      </c>
      <c r="BF23642" s="101" t="s">
        <v>58</v>
      </c>
      <c r="BK23642" s="98" t="s">
        <v>70</v>
      </c>
    </row>
    <row r="23643" spans="17:63" ht="29.25" customHeight="1" x14ac:dyDescent="0.2">
      <c r="Q23643" s="92" t="s">
        <v>50</v>
      </c>
      <c r="BF23643" s="101" t="s">
        <v>58</v>
      </c>
      <c r="BK23643" s="98" t="s">
        <v>70</v>
      </c>
    </row>
    <row r="23644" spans="17:63" ht="29.25" customHeight="1" x14ac:dyDescent="0.2">
      <c r="Q23644" s="92" t="s">
        <v>50</v>
      </c>
      <c r="BF23644" s="101" t="s">
        <v>58</v>
      </c>
      <c r="BK23644" s="98" t="s">
        <v>70</v>
      </c>
    </row>
    <row r="23645" spans="17:63" ht="29.25" customHeight="1" x14ac:dyDescent="0.2">
      <c r="Q23645" s="92" t="s">
        <v>50</v>
      </c>
      <c r="BF23645" s="101" t="s">
        <v>58</v>
      </c>
      <c r="BK23645" s="98" t="s">
        <v>70</v>
      </c>
    </row>
    <row r="23646" spans="17:63" ht="29.25" customHeight="1" x14ac:dyDescent="0.2">
      <c r="Q23646" s="92" t="s">
        <v>50</v>
      </c>
      <c r="BF23646" s="101" t="s">
        <v>58</v>
      </c>
      <c r="BK23646" s="98" t="s">
        <v>70</v>
      </c>
    </row>
    <row r="23647" spans="17:63" ht="29.25" customHeight="1" x14ac:dyDescent="0.2">
      <c r="Q23647" s="92" t="s">
        <v>50</v>
      </c>
      <c r="BF23647" s="101" t="s">
        <v>58</v>
      </c>
      <c r="BK23647" s="98" t="s">
        <v>70</v>
      </c>
    </row>
    <row r="23648" spans="17:63" ht="29.25" customHeight="1" x14ac:dyDescent="0.2">
      <c r="Q23648" s="92" t="s">
        <v>50</v>
      </c>
      <c r="BF23648" s="101" t="s">
        <v>58</v>
      </c>
      <c r="BK23648" s="98" t="s">
        <v>70</v>
      </c>
    </row>
    <row r="23649" spans="17:63" ht="29.25" customHeight="1" x14ac:dyDescent="0.2">
      <c r="Q23649" s="92" t="s">
        <v>50</v>
      </c>
      <c r="BF23649" s="101" t="s">
        <v>58</v>
      </c>
      <c r="BK23649" s="98" t="s">
        <v>70</v>
      </c>
    </row>
    <row r="23650" spans="17:63" ht="29.25" customHeight="1" x14ac:dyDescent="0.2">
      <c r="Q23650" s="92" t="s">
        <v>50</v>
      </c>
      <c r="BF23650" s="101" t="s">
        <v>58</v>
      </c>
      <c r="BK23650" s="98" t="s">
        <v>70</v>
      </c>
    </row>
    <row r="23651" spans="17:63" ht="29.25" customHeight="1" x14ac:dyDescent="0.2">
      <c r="Q23651" s="92" t="s">
        <v>50</v>
      </c>
      <c r="BF23651" s="101" t="s">
        <v>58</v>
      </c>
      <c r="BK23651" s="98" t="s">
        <v>70</v>
      </c>
    </row>
    <row r="23652" spans="17:63" ht="29.25" customHeight="1" x14ac:dyDescent="0.2">
      <c r="Q23652" s="92" t="s">
        <v>50</v>
      </c>
      <c r="BF23652" s="101" t="s">
        <v>58</v>
      </c>
      <c r="BK23652" s="98" t="s">
        <v>70</v>
      </c>
    </row>
    <row r="23653" spans="17:63" ht="29.25" customHeight="1" x14ac:dyDescent="0.2">
      <c r="Q23653" s="92" t="s">
        <v>50</v>
      </c>
      <c r="BF23653" s="101" t="s">
        <v>58</v>
      </c>
      <c r="BK23653" s="98" t="s">
        <v>70</v>
      </c>
    </row>
    <row r="23654" spans="17:63" ht="29.25" customHeight="1" x14ac:dyDescent="0.2">
      <c r="Q23654" s="92" t="s">
        <v>50</v>
      </c>
      <c r="BF23654" s="101" t="s">
        <v>58</v>
      </c>
      <c r="BK23654" s="98" t="s">
        <v>70</v>
      </c>
    </row>
    <row r="23655" spans="17:63" ht="29.25" customHeight="1" x14ac:dyDescent="0.2">
      <c r="Q23655" s="92" t="s">
        <v>50</v>
      </c>
      <c r="BF23655" s="101" t="s">
        <v>58</v>
      </c>
      <c r="BK23655" s="98" t="s">
        <v>70</v>
      </c>
    </row>
    <row r="23656" spans="17:63" ht="29.25" customHeight="1" x14ac:dyDescent="0.2">
      <c r="Q23656" s="92" t="s">
        <v>50</v>
      </c>
      <c r="BF23656" s="101" t="s">
        <v>58</v>
      </c>
      <c r="BK23656" s="98" t="s">
        <v>70</v>
      </c>
    </row>
    <row r="23657" spans="17:63" ht="29.25" customHeight="1" x14ac:dyDescent="0.2">
      <c r="Q23657" s="92" t="s">
        <v>50</v>
      </c>
      <c r="BF23657" s="101" t="s">
        <v>58</v>
      </c>
      <c r="BK23657" s="98" t="s">
        <v>70</v>
      </c>
    </row>
    <row r="23658" spans="17:63" ht="29.25" customHeight="1" x14ac:dyDescent="0.2">
      <c r="Q23658" s="92" t="s">
        <v>50</v>
      </c>
      <c r="BF23658" s="101" t="s">
        <v>58</v>
      </c>
      <c r="BK23658" s="98" t="s">
        <v>70</v>
      </c>
    </row>
    <row r="23659" spans="17:63" ht="29.25" customHeight="1" x14ac:dyDescent="0.2">
      <c r="Q23659" s="92" t="s">
        <v>50</v>
      </c>
      <c r="BF23659" s="101" t="s">
        <v>58</v>
      </c>
      <c r="BK23659" s="98" t="s">
        <v>70</v>
      </c>
    </row>
    <row r="23660" spans="17:63" ht="29.25" customHeight="1" x14ac:dyDescent="0.2">
      <c r="Q23660" s="92" t="s">
        <v>50</v>
      </c>
      <c r="BF23660" s="101" t="s">
        <v>58</v>
      </c>
      <c r="BK23660" s="98" t="s">
        <v>70</v>
      </c>
    </row>
    <row r="23661" spans="17:63" ht="29.25" customHeight="1" x14ac:dyDescent="0.2">
      <c r="Q23661" s="92" t="s">
        <v>50</v>
      </c>
      <c r="BF23661" s="101" t="s">
        <v>58</v>
      </c>
      <c r="BK23661" s="98" t="s">
        <v>70</v>
      </c>
    </row>
    <row r="23662" spans="17:63" ht="29.25" customHeight="1" x14ac:dyDescent="0.2">
      <c r="Q23662" s="92" t="s">
        <v>50</v>
      </c>
      <c r="BF23662" s="101" t="s">
        <v>58</v>
      </c>
      <c r="BK23662" s="98" t="s">
        <v>70</v>
      </c>
    </row>
    <row r="23663" spans="17:63" ht="29.25" customHeight="1" x14ac:dyDescent="0.2">
      <c r="Q23663" s="92" t="s">
        <v>50</v>
      </c>
      <c r="BF23663" s="101" t="s">
        <v>58</v>
      </c>
      <c r="BK23663" s="98" t="s">
        <v>70</v>
      </c>
    </row>
    <row r="23664" spans="17:63" ht="29.25" customHeight="1" x14ac:dyDescent="0.2">
      <c r="Q23664" s="92" t="s">
        <v>50</v>
      </c>
      <c r="BF23664" s="101" t="s">
        <v>58</v>
      </c>
      <c r="BK23664" s="98" t="s">
        <v>70</v>
      </c>
    </row>
    <row r="23665" spans="17:63" ht="29.25" customHeight="1" x14ac:dyDescent="0.2">
      <c r="Q23665" s="92" t="s">
        <v>50</v>
      </c>
      <c r="BF23665" s="101" t="s">
        <v>58</v>
      </c>
      <c r="BK23665" s="98" t="s">
        <v>70</v>
      </c>
    </row>
    <row r="23666" spans="17:63" ht="29.25" customHeight="1" x14ac:dyDescent="0.2">
      <c r="Q23666" s="92" t="s">
        <v>50</v>
      </c>
      <c r="BF23666" s="101" t="s">
        <v>58</v>
      </c>
      <c r="BK23666" s="98" t="s">
        <v>70</v>
      </c>
    </row>
    <row r="23667" spans="17:63" ht="29.25" customHeight="1" x14ac:dyDescent="0.2">
      <c r="Q23667" s="92" t="s">
        <v>50</v>
      </c>
      <c r="BF23667" s="101" t="s">
        <v>58</v>
      </c>
      <c r="BK23667" s="98" t="s">
        <v>70</v>
      </c>
    </row>
    <row r="23668" spans="17:63" ht="29.25" customHeight="1" x14ac:dyDescent="0.2">
      <c r="Q23668" s="92" t="s">
        <v>50</v>
      </c>
      <c r="BF23668" s="101" t="s">
        <v>58</v>
      </c>
      <c r="BK23668" s="98" t="s">
        <v>70</v>
      </c>
    </row>
    <row r="23669" spans="17:63" ht="29.25" customHeight="1" x14ac:dyDescent="0.2">
      <c r="Q23669" s="92" t="s">
        <v>50</v>
      </c>
      <c r="BF23669" s="101" t="s">
        <v>58</v>
      </c>
      <c r="BK23669" s="98" t="s">
        <v>70</v>
      </c>
    </row>
    <row r="23670" spans="17:63" ht="29.25" customHeight="1" x14ac:dyDescent="0.2">
      <c r="Q23670" s="92" t="s">
        <v>50</v>
      </c>
      <c r="BF23670" s="101" t="s">
        <v>58</v>
      </c>
      <c r="BK23670" s="98" t="s">
        <v>70</v>
      </c>
    </row>
    <row r="23671" spans="17:63" ht="29.25" customHeight="1" x14ac:dyDescent="0.2">
      <c r="Q23671" s="92" t="s">
        <v>50</v>
      </c>
      <c r="BF23671" s="101" t="s">
        <v>58</v>
      </c>
      <c r="BK23671" s="98" t="s">
        <v>70</v>
      </c>
    </row>
    <row r="23672" spans="17:63" ht="29.25" customHeight="1" x14ac:dyDescent="0.2">
      <c r="Q23672" s="92" t="s">
        <v>50</v>
      </c>
      <c r="BF23672" s="101" t="s">
        <v>58</v>
      </c>
      <c r="BK23672" s="98" t="s">
        <v>70</v>
      </c>
    </row>
    <row r="23673" spans="17:63" ht="29.25" customHeight="1" x14ac:dyDescent="0.2">
      <c r="Q23673" s="92" t="s">
        <v>50</v>
      </c>
      <c r="BF23673" s="101" t="s">
        <v>58</v>
      </c>
      <c r="BK23673" s="98" t="s">
        <v>70</v>
      </c>
    </row>
    <row r="23674" spans="17:63" ht="29.25" customHeight="1" x14ac:dyDescent="0.2">
      <c r="Q23674" s="92" t="s">
        <v>50</v>
      </c>
      <c r="BF23674" s="101" t="s">
        <v>58</v>
      </c>
      <c r="BK23674" s="98" t="s">
        <v>70</v>
      </c>
    </row>
    <row r="23675" spans="17:63" ht="29.25" customHeight="1" x14ac:dyDescent="0.2">
      <c r="Q23675" s="92" t="s">
        <v>50</v>
      </c>
      <c r="BF23675" s="101" t="s">
        <v>58</v>
      </c>
      <c r="BK23675" s="98" t="s">
        <v>70</v>
      </c>
    </row>
    <row r="23676" spans="17:63" ht="29.25" customHeight="1" x14ac:dyDescent="0.2">
      <c r="Q23676" s="92" t="s">
        <v>50</v>
      </c>
      <c r="BF23676" s="101" t="s">
        <v>58</v>
      </c>
      <c r="BK23676" s="98" t="s">
        <v>70</v>
      </c>
    </row>
    <row r="23677" spans="17:63" ht="29.25" customHeight="1" x14ac:dyDescent="0.2">
      <c r="Q23677" s="92" t="s">
        <v>50</v>
      </c>
      <c r="BF23677" s="101" t="s">
        <v>58</v>
      </c>
      <c r="BK23677" s="98" t="s">
        <v>70</v>
      </c>
    </row>
    <row r="23678" spans="17:63" ht="29.25" customHeight="1" x14ac:dyDescent="0.2">
      <c r="Q23678" s="92" t="s">
        <v>50</v>
      </c>
      <c r="BF23678" s="101" t="s">
        <v>58</v>
      </c>
      <c r="BK23678" s="98" t="s">
        <v>70</v>
      </c>
    </row>
    <row r="23679" spans="17:63" ht="29.25" customHeight="1" x14ac:dyDescent="0.2">
      <c r="Q23679" s="92" t="s">
        <v>50</v>
      </c>
      <c r="BF23679" s="101" t="s">
        <v>58</v>
      </c>
      <c r="BK23679" s="98" t="s">
        <v>70</v>
      </c>
    </row>
    <row r="23680" spans="17:63" ht="29.25" customHeight="1" x14ac:dyDescent="0.2">
      <c r="Q23680" s="92" t="s">
        <v>50</v>
      </c>
      <c r="BF23680" s="101" t="s">
        <v>58</v>
      </c>
      <c r="BK23680" s="98" t="s">
        <v>70</v>
      </c>
    </row>
    <row r="23681" spans="17:63" ht="29.25" customHeight="1" x14ac:dyDescent="0.2">
      <c r="Q23681" s="92" t="s">
        <v>50</v>
      </c>
      <c r="BF23681" s="101" t="s">
        <v>58</v>
      </c>
      <c r="BK23681" s="98" t="s">
        <v>70</v>
      </c>
    </row>
    <row r="23682" spans="17:63" ht="29.25" customHeight="1" x14ac:dyDescent="0.2">
      <c r="Q23682" s="92" t="s">
        <v>50</v>
      </c>
      <c r="BF23682" s="101" t="s">
        <v>58</v>
      </c>
      <c r="BK23682" s="98" t="s">
        <v>70</v>
      </c>
    </row>
    <row r="23683" spans="17:63" ht="29.25" customHeight="1" x14ac:dyDescent="0.2">
      <c r="Q23683" s="92" t="s">
        <v>50</v>
      </c>
      <c r="BF23683" s="101" t="s">
        <v>58</v>
      </c>
      <c r="BK23683" s="98" t="s">
        <v>70</v>
      </c>
    </row>
    <row r="23684" spans="17:63" ht="29.25" customHeight="1" x14ac:dyDescent="0.2">
      <c r="Q23684" s="92" t="s">
        <v>50</v>
      </c>
      <c r="BF23684" s="101" t="s">
        <v>58</v>
      </c>
      <c r="BK23684" s="98" t="s">
        <v>70</v>
      </c>
    </row>
    <row r="23685" spans="17:63" ht="29.25" customHeight="1" x14ac:dyDescent="0.2">
      <c r="Q23685" s="92" t="s">
        <v>50</v>
      </c>
      <c r="BF23685" s="101" t="s">
        <v>58</v>
      </c>
      <c r="BK23685" s="98" t="s">
        <v>70</v>
      </c>
    </row>
    <row r="23686" spans="17:63" ht="29.25" customHeight="1" x14ac:dyDescent="0.2">
      <c r="Q23686" s="92" t="s">
        <v>50</v>
      </c>
      <c r="BF23686" s="101" t="s">
        <v>58</v>
      </c>
      <c r="BK23686" s="98" t="s">
        <v>70</v>
      </c>
    </row>
    <row r="23687" spans="17:63" ht="29.25" customHeight="1" x14ac:dyDescent="0.2">
      <c r="Q23687" s="92" t="s">
        <v>50</v>
      </c>
      <c r="BF23687" s="101" t="s">
        <v>58</v>
      </c>
      <c r="BK23687" s="98" t="s">
        <v>70</v>
      </c>
    </row>
    <row r="23688" spans="17:63" ht="29.25" customHeight="1" x14ac:dyDescent="0.2">
      <c r="Q23688" s="92" t="s">
        <v>50</v>
      </c>
      <c r="BF23688" s="101" t="s">
        <v>58</v>
      </c>
      <c r="BK23688" s="98" t="s">
        <v>70</v>
      </c>
    </row>
    <row r="23689" spans="17:63" ht="29.25" customHeight="1" x14ac:dyDescent="0.2">
      <c r="Q23689" s="92" t="s">
        <v>50</v>
      </c>
      <c r="BF23689" s="101" t="s">
        <v>58</v>
      </c>
      <c r="BK23689" s="98" t="s">
        <v>70</v>
      </c>
    </row>
    <row r="23690" spans="17:63" ht="29.25" customHeight="1" x14ac:dyDescent="0.2">
      <c r="Q23690" s="92" t="s">
        <v>50</v>
      </c>
      <c r="BF23690" s="101" t="s">
        <v>58</v>
      </c>
      <c r="BK23690" s="98" t="s">
        <v>70</v>
      </c>
    </row>
    <row r="23691" spans="17:63" ht="29.25" customHeight="1" x14ac:dyDescent="0.2">
      <c r="Q23691" s="92" t="s">
        <v>50</v>
      </c>
      <c r="BF23691" s="101" t="s">
        <v>58</v>
      </c>
      <c r="BK23691" s="98" t="s">
        <v>70</v>
      </c>
    </row>
    <row r="23692" spans="17:63" ht="29.25" customHeight="1" x14ac:dyDescent="0.2">
      <c r="Q23692" s="92" t="s">
        <v>50</v>
      </c>
      <c r="BF23692" s="101" t="s">
        <v>58</v>
      </c>
      <c r="BK23692" s="98" t="s">
        <v>70</v>
      </c>
    </row>
    <row r="23693" spans="17:63" ht="29.25" customHeight="1" x14ac:dyDescent="0.2">
      <c r="Q23693" s="92" t="s">
        <v>50</v>
      </c>
      <c r="BF23693" s="101" t="s">
        <v>58</v>
      </c>
      <c r="BK23693" s="98" t="s">
        <v>70</v>
      </c>
    </row>
    <row r="23694" spans="17:63" ht="29.25" customHeight="1" x14ac:dyDescent="0.2">
      <c r="Q23694" s="92" t="s">
        <v>50</v>
      </c>
      <c r="BF23694" s="101" t="s">
        <v>58</v>
      </c>
      <c r="BK23694" s="98" t="s">
        <v>70</v>
      </c>
    </row>
    <row r="23695" spans="17:63" ht="29.25" customHeight="1" x14ac:dyDescent="0.2">
      <c r="Q23695" s="92" t="s">
        <v>50</v>
      </c>
      <c r="BF23695" s="101" t="s">
        <v>58</v>
      </c>
      <c r="BK23695" s="98" t="s">
        <v>70</v>
      </c>
    </row>
    <row r="23696" spans="17:63" ht="29.25" customHeight="1" x14ac:dyDescent="0.2">
      <c r="Q23696" s="92" t="s">
        <v>50</v>
      </c>
      <c r="BF23696" s="101" t="s">
        <v>58</v>
      </c>
      <c r="BK23696" s="98" t="s">
        <v>70</v>
      </c>
    </row>
    <row r="23697" spans="17:63" ht="29.25" customHeight="1" x14ac:dyDescent="0.2">
      <c r="Q23697" s="92" t="s">
        <v>50</v>
      </c>
      <c r="BF23697" s="101" t="s">
        <v>58</v>
      </c>
      <c r="BK23697" s="98" t="s">
        <v>70</v>
      </c>
    </row>
    <row r="23698" spans="17:63" ht="29.25" customHeight="1" x14ac:dyDescent="0.2">
      <c r="Q23698" s="92" t="s">
        <v>50</v>
      </c>
      <c r="BF23698" s="101" t="s">
        <v>58</v>
      </c>
      <c r="BK23698" s="98" t="s">
        <v>70</v>
      </c>
    </row>
    <row r="23699" spans="17:63" ht="29.25" customHeight="1" x14ac:dyDescent="0.2">
      <c r="Q23699" s="92" t="s">
        <v>50</v>
      </c>
      <c r="BF23699" s="101" t="s">
        <v>58</v>
      </c>
      <c r="BK23699" s="98" t="s">
        <v>70</v>
      </c>
    </row>
    <row r="23700" spans="17:63" ht="29.25" customHeight="1" x14ac:dyDescent="0.2">
      <c r="Q23700" s="92" t="s">
        <v>50</v>
      </c>
      <c r="BF23700" s="101" t="s">
        <v>58</v>
      </c>
      <c r="BK23700" s="98" t="s">
        <v>70</v>
      </c>
    </row>
    <row r="23701" spans="17:63" ht="29.25" customHeight="1" x14ac:dyDescent="0.2">
      <c r="Q23701" s="92" t="s">
        <v>50</v>
      </c>
      <c r="BF23701" s="101" t="s">
        <v>58</v>
      </c>
      <c r="BK23701" s="98" t="s">
        <v>70</v>
      </c>
    </row>
    <row r="23702" spans="17:63" ht="29.25" customHeight="1" x14ac:dyDescent="0.2">
      <c r="Q23702" s="92" t="s">
        <v>50</v>
      </c>
      <c r="BF23702" s="101" t="s">
        <v>58</v>
      </c>
      <c r="BK23702" s="98" t="s">
        <v>70</v>
      </c>
    </row>
    <row r="23703" spans="17:63" ht="29.25" customHeight="1" x14ac:dyDescent="0.2">
      <c r="Q23703" s="92" t="s">
        <v>50</v>
      </c>
      <c r="BF23703" s="101" t="s">
        <v>58</v>
      </c>
      <c r="BK23703" s="98" t="s">
        <v>70</v>
      </c>
    </row>
    <row r="23704" spans="17:63" ht="29.25" customHeight="1" x14ac:dyDescent="0.2">
      <c r="Q23704" s="92" t="s">
        <v>50</v>
      </c>
      <c r="BF23704" s="101" t="s">
        <v>58</v>
      </c>
      <c r="BK23704" s="98" t="s">
        <v>70</v>
      </c>
    </row>
    <row r="23705" spans="17:63" ht="29.25" customHeight="1" x14ac:dyDescent="0.2">
      <c r="Q23705" s="92" t="s">
        <v>50</v>
      </c>
      <c r="BF23705" s="101" t="s">
        <v>58</v>
      </c>
      <c r="BK23705" s="98" t="s">
        <v>70</v>
      </c>
    </row>
    <row r="23706" spans="17:63" ht="29.25" customHeight="1" x14ac:dyDescent="0.2">
      <c r="Q23706" s="92" t="s">
        <v>50</v>
      </c>
      <c r="BF23706" s="101" t="s">
        <v>58</v>
      </c>
      <c r="BK23706" s="98" t="s">
        <v>70</v>
      </c>
    </row>
    <row r="23707" spans="17:63" ht="29.25" customHeight="1" x14ac:dyDescent="0.2">
      <c r="Q23707" s="92" t="s">
        <v>50</v>
      </c>
      <c r="BF23707" s="101" t="s">
        <v>58</v>
      </c>
      <c r="BK23707" s="98" t="s">
        <v>70</v>
      </c>
    </row>
    <row r="23708" spans="17:63" ht="29.25" customHeight="1" x14ac:dyDescent="0.2">
      <c r="Q23708" s="92" t="s">
        <v>50</v>
      </c>
      <c r="BF23708" s="101" t="s">
        <v>58</v>
      </c>
      <c r="BK23708" s="98" t="s">
        <v>70</v>
      </c>
    </row>
    <row r="23709" spans="17:63" ht="29.25" customHeight="1" x14ac:dyDescent="0.2">
      <c r="Q23709" s="92" t="s">
        <v>50</v>
      </c>
      <c r="BF23709" s="101" t="s">
        <v>58</v>
      </c>
      <c r="BK23709" s="98" t="s">
        <v>70</v>
      </c>
    </row>
    <row r="23710" spans="17:63" ht="29.25" customHeight="1" x14ac:dyDescent="0.2">
      <c r="Q23710" s="92" t="s">
        <v>50</v>
      </c>
      <c r="BF23710" s="101" t="s">
        <v>58</v>
      </c>
      <c r="BK23710" s="98" t="s">
        <v>70</v>
      </c>
    </row>
    <row r="23711" spans="17:63" ht="29.25" customHeight="1" x14ac:dyDescent="0.2">
      <c r="Q23711" s="92" t="s">
        <v>50</v>
      </c>
      <c r="BF23711" s="101" t="s">
        <v>58</v>
      </c>
      <c r="BK23711" s="98" t="s">
        <v>70</v>
      </c>
    </row>
    <row r="23712" spans="17:63" ht="29.25" customHeight="1" x14ac:dyDescent="0.2">
      <c r="Q23712" s="92" t="s">
        <v>50</v>
      </c>
      <c r="BF23712" s="101" t="s">
        <v>58</v>
      </c>
      <c r="BK23712" s="98" t="s">
        <v>70</v>
      </c>
    </row>
    <row r="23713" spans="17:63" ht="29.25" customHeight="1" x14ac:dyDescent="0.2">
      <c r="Q23713" s="92" t="s">
        <v>50</v>
      </c>
      <c r="BF23713" s="101" t="s">
        <v>58</v>
      </c>
      <c r="BK23713" s="98" t="s">
        <v>70</v>
      </c>
    </row>
    <row r="23714" spans="17:63" ht="29.25" customHeight="1" x14ac:dyDescent="0.2">
      <c r="Q23714" s="92" t="s">
        <v>50</v>
      </c>
      <c r="BF23714" s="101" t="s">
        <v>58</v>
      </c>
      <c r="BK23714" s="98" t="s">
        <v>70</v>
      </c>
    </row>
    <row r="23715" spans="17:63" ht="29.25" customHeight="1" x14ac:dyDescent="0.2">
      <c r="Q23715" s="92" t="s">
        <v>50</v>
      </c>
      <c r="BF23715" s="101" t="s">
        <v>58</v>
      </c>
      <c r="BK23715" s="98" t="s">
        <v>70</v>
      </c>
    </row>
    <row r="23716" spans="17:63" ht="29.25" customHeight="1" x14ac:dyDescent="0.2">
      <c r="Q23716" s="92" t="s">
        <v>50</v>
      </c>
      <c r="BF23716" s="101" t="s">
        <v>58</v>
      </c>
      <c r="BK23716" s="98" t="s">
        <v>70</v>
      </c>
    </row>
    <row r="23717" spans="17:63" ht="29.25" customHeight="1" x14ac:dyDescent="0.2">
      <c r="Q23717" s="92" t="s">
        <v>50</v>
      </c>
      <c r="BF23717" s="101" t="s">
        <v>58</v>
      </c>
      <c r="BK23717" s="98" t="s">
        <v>70</v>
      </c>
    </row>
    <row r="23718" spans="17:63" ht="29.25" customHeight="1" x14ac:dyDescent="0.2">
      <c r="Q23718" s="92" t="s">
        <v>50</v>
      </c>
      <c r="BF23718" s="101" t="s">
        <v>58</v>
      </c>
      <c r="BK23718" s="98" t="s">
        <v>70</v>
      </c>
    </row>
    <row r="23719" spans="17:63" ht="29.25" customHeight="1" x14ac:dyDescent="0.2">
      <c r="Q23719" s="92" t="s">
        <v>50</v>
      </c>
      <c r="BF23719" s="101" t="s">
        <v>58</v>
      </c>
      <c r="BK23719" s="98" t="s">
        <v>70</v>
      </c>
    </row>
    <row r="23720" spans="17:63" ht="29.25" customHeight="1" x14ac:dyDescent="0.2">
      <c r="Q23720" s="92" t="s">
        <v>50</v>
      </c>
      <c r="BF23720" s="101" t="s">
        <v>58</v>
      </c>
      <c r="BK23720" s="98" t="s">
        <v>70</v>
      </c>
    </row>
    <row r="23721" spans="17:63" ht="29.25" customHeight="1" x14ac:dyDescent="0.2">
      <c r="Q23721" s="92" t="s">
        <v>50</v>
      </c>
      <c r="BF23721" s="101" t="s">
        <v>58</v>
      </c>
      <c r="BK23721" s="98" t="s">
        <v>70</v>
      </c>
    </row>
    <row r="23722" spans="17:63" ht="29.25" customHeight="1" x14ac:dyDescent="0.2">
      <c r="Q23722" s="92" t="s">
        <v>50</v>
      </c>
      <c r="BF23722" s="101" t="s">
        <v>58</v>
      </c>
      <c r="BK23722" s="98" t="s">
        <v>70</v>
      </c>
    </row>
    <row r="23723" spans="17:63" ht="29.25" customHeight="1" x14ac:dyDescent="0.2">
      <c r="Q23723" s="92" t="s">
        <v>50</v>
      </c>
      <c r="BF23723" s="101" t="s">
        <v>58</v>
      </c>
      <c r="BK23723" s="98" t="s">
        <v>70</v>
      </c>
    </row>
    <row r="23724" spans="17:63" ht="29.25" customHeight="1" x14ac:dyDescent="0.2">
      <c r="Q23724" s="92" t="s">
        <v>50</v>
      </c>
      <c r="BF23724" s="101" t="s">
        <v>58</v>
      </c>
      <c r="BK23724" s="98" t="s">
        <v>70</v>
      </c>
    </row>
    <row r="23725" spans="17:63" ht="29.25" customHeight="1" x14ac:dyDescent="0.2">
      <c r="Q23725" s="92" t="s">
        <v>50</v>
      </c>
      <c r="BF23725" s="101" t="s">
        <v>58</v>
      </c>
      <c r="BK23725" s="98" t="s">
        <v>70</v>
      </c>
    </row>
    <row r="23726" spans="17:63" ht="29.25" customHeight="1" x14ac:dyDescent="0.2">
      <c r="Q23726" s="92" t="s">
        <v>50</v>
      </c>
      <c r="BF23726" s="101" t="s">
        <v>58</v>
      </c>
      <c r="BK23726" s="98" t="s">
        <v>70</v>
      </c>
    </row>
    <row r="23727" spans="17:63" ht="29.25" customHeight="1" x14ac:dyDescent="0.2">
      <c r="Q23727" s="92" t="s">
        <v>50</v>
      </c>
      <c r="BF23727" s="101" t="s">
        <v>58</v>
      </c>
      <c r="BK23727" s="98" t="s">
        <v>70</v>
      </c>
    </row>
    <row r="23728" spans="17:63" ht="29.25" customHeight="1" x14ac:dyDescent="0.2">
      <c r="Q23728" s="92" t="s">
        <v>50</v>
      </c>
      <c r="BF23728" s="101" t="s">
        <v>58</v>
      </c>
      <c r="BK23728" s="98" t="s">
        <v>70</v>
      </c>
    </row>
    <row r="23729" spans="17:63" ht="29.25" customHeight="1" x14ac:dyDescent="0.2">
      <c r="Q23729" s="92" t="s">
        <v>50</v>
      </c>
      <c r="BF23729" s="101" t="s">
        <v>58</v>
      </c>
      <c r="BK23729" s="98" t="s">
        <v>70</v>
      </c>
    </row>
    <row r="23730" spans="17:63" ht="29.25" customHeight="1" x14ac:dyDescent="0.2">
      <c r="Q23730" s="92" t="s">
        <v>50</v>
      </c>
      <c r="BF23730" s="101" t="s">
        <v>58</v>
      </c>
      <c r="BK23730" s="98" t="s">
        <v>70</v>
      </c>
    </row>
    <row r="23731" spans="17:63" ht="29.25" customHeight="1" x14ac:dyDescent="0.2">
      <c r="Q23731" s="92" t="s">
        <v>50</v>
      </c>
      <c r="BF23731" s="101" t="s">
        <v>58</v>
      </c>
      <c r="BK23731" s="98" t="s">
        <v>70</v>
      </c>
    </row>
    <row r="23732" spans="17:63" ht="29.25" customHeight="1" x14ac:dyDescent="0.2">
      <c r="Q23732" s="92" t="s">
        <v>50</v>
      </c>
      <c r="BF23732" s="101" t="s">
        <v>58</v>
      </c>
      <c r="BK23732" s="98" t="s">
        <v>70</v>
      </c>
    </row>
    <row r="23733" spans="17:63" ht="29.25" customHeight="1" x14ac:dyDescent="0.2">
      <c r="Q23733" s="92" t="s">
        <v>50</v>
      </c>
      <c r="BF23733" s="101" t="s">
        <v>58</v>
      </c>
      <c r="BK23733" s="98" t="s">
        <v>70</v>
      </c>
    </row>
    <row r="23734" spans="17:63" ht="29.25" customHeight="1" x14ac:dyDescent="0.2">
      <c r="Q23734" s="92" t="s">
        <v>50</v>
      </c>
      <c r="BF23734" s="101" t="s">
        <v>58</v>
      </c>
      <c r="BK23734" s="98" t="s">
        <v>70</v>
      </c>
    </row>
    <row r="23735" spans="17:63" ht="29.25" customHeight="1" x14ac:dyDescent="0.2">
      <c r="Q23735" s="92" t="s">
        <v>50</v>
      </c>
      <c r="BF23735" s="101" t="s">
        <v>58</v>
      </c>
      <c r="BK23735" s="98" t="s">
        <v>70</v>
      </c>
    </row>
    <row r="23736" spans="17:63" ht="29.25" customHeight="1" x14ac:dyDescent="0.2">
      <c r="Q23736" s="92" t="s">
        <v>50</v>
      </c>
      <c r="BF23736" s="101" t="s">
        <v>58</v>
      </c>
      <c r="BK23736" s="98" t="s">
        <v>70</v>
      </c>
    </row>
    <row r="23737" spans="17:63" ht="29.25" customHeight="1" x14ac:dyDescent="0.2">
      <c r="Q23737" s="92" t="s">
        <v>50</v>
      </c>
      <c r="BF23737" s="101" t="s">
        <v>58</v>
      </c>
      <c r="BK23737" s="98" t="s">
        <v>70</v>
      </c>
    </row>
    <row r="23738" spans="17:63" ht="29.25" customHeight="1" x14ac:dyDescent="0.2">
      <c r="Q23738" s="92" t="s">
        <v>50</v>
      </c>
      <c r="BF23738" s="101" t="s">
        <v>58</v>
      </c>
      <c r="BK23738" s="98" t="s">
        <v>70</v>
      </c>
    </row>
    <row r="23739" spans="17:63" ht="29.25" customHeight="1" x14ac:dyDescent="0.2">
      <c r="Q23739" s="92" t="s">
        <v>50</v>
      </c>
      <c r="BF23739" s="101" t="s">
        <v>58</v>
      </c>
      <c r="BK23739" s="98" t="s">
        <v>70</v>
      </c>
    </row>
    <row r="23740" spans="17:63" ht="29.25" customHeight="1" x14ac:dyDescent="0.2">
      <c r="Q23740" s="92" t="s">
        <v>50</v>
      </c>
      <c r="BF23740" s="101" t="s">
        <v>58</v>
      </c>
      <c r="BK23740" s="98" t="s">
        <v>70</v>
      </c>
    </row>
    <row r="23741" spans="17:63" ht="29.25" customHeight="1" x14ac:dyDescent="0.2">
      <c r="Q23741" s="92" t="s">
        <v>50</v>
      </c>
      <c r="BF23741" s="101" t="s">
        <v>58</v>
      </c>
      <c r="BK23741" s="98" t="s">
        <v>70</v>
      </c>
    </row>
    <row r="23742" spans="17:63" ht="29.25" customHeight="1" x14ac:dyDescent="0.2">
      <c r="Q23742" s="92" t="s">
        <v>50</v>
      </c>
      <c r="BF23742" s="101" t="s">
        <v>58</v>
      </c>
      <c r="BK23742" s="98" t="s">
        <v>70</v>
      </c>
    </row>
    <row r="23743" spans="17:63" ht="29.25" customHeight="1" x14ac:dyDescent="0.2">
      <c r="Q23743" s="92" t="s">
        <v>50</v>
      </c>
      <c r="BF23743" s="101" t="s">
        <v>58</v>
      </c>
      <c r="BK23743" s="98" t="s">
        <v>70</v>
      </c>
    </row>
    <row r="23744" spans="17:63" ht="29.25" customHeight="1" x14ac:dyDescent="0.2">
      <c r="Q23744" s="92" t="s">
        <v>50</v>
      </c>
      <c r="BF23744" s="101" t="s">
        <v>58</v>
      </c>
      <c r="BK23744" s="98" t="s">
        <v>70</v>
      </c>
    </row>
    <row r="23745" spans="17:63" ht="29.25" customHeight="1" x14ac:dyDescent="0.2">
      <c r="Q23745" s="92" t="s">
        <v>50</v>
      </c>
      <c r="BF23745" s="101" t="s">
        <v>58</v>
      </c>
      <c r="BK23745" s="98" t="s">
        <v>70</v>
      </c>
    </row>
    <row r="23746" spans="17:63" ht="29.25" customHeight="1" x14ac:dyDescent="0.2">
      <c r="Q23746" s="92" t="s">
        <v>50</v>
      </c>
      <c r="BF23746" s="101" t="s">
        <v>58</v>
      </c>
      <c r="BK23746" s="98" t="s">
        <v>70</v>
      </c>
    </row>
    <row r="23747" spans="17:63" ht="29.25" customHeight="1" x14ac:dyDescent="0.2">
      <c r="Q23747" s="92" t="s">
        <v>50</v>
      </c>
      <c r="BF23747" s="101" t="s">
        <v>58</v>
      </c>
      <c r="BK23747" s="98" t="s">
        <v>70</v>
      </c>
    </row>
    <row r="23748" spans="17:63" ht="29.25" customHeight="1" x14ac:dyDescent="0.2">
      <c r="Q23748" s="92" t="s">
        <v>50</v>
      </c>
      <c r="BF23748" s="101" t="s">
        <v>58</v>
      </c>
      <c r="BK23748" s="98" t="s">
        <v>70</v>
      </c>
    </row>
    <row r="23749" spans="17:63" ht="29.25" customHeight="1" x14ac:dyDescent="0.2">
      <c r="Q23749" s="92" t="s">
        <v>50</v>
      </c>
      <c r="BF23749" s="101" t="s">
        <v>58</v>
      </c>
      <c r="BK23749" s="98" t="s">
        <v>70</v>
      </c>
    </row>
    <row r="23750" spans="17:63" ht="29.25" customHeight="1" x14ac:dyDescent="0.2">
      <c r="Q23750" s="92" t="s">
        <v>50</v>
      </c>
      <c r="BF23750" s="101" t="s">
        <v>58</v>
      </c>
      <c r="BK23750" s="98" t="s">
        <v>70</v>
      </c>
    </row>
    <row r="23751" spans="17:63" ht="29.25" customHeight="1" x14ac:dyDescent="0.2">
      <c r="Q23751" s="92" t="s">
        <v>50</v>
      </c>
      <c r="BF23751" s="101" t="s">
        <v>58</v>
      </c>
      <c r="BK23751" s="98" t="s">
        <v>70</v>
      </c>
    </row>
    <row r="23752" spans="17:63" ht="29.25" customHeight="1" x14ac:dyDescent="0.2">
      <c r="Q23752" s="92" t="s">
        <v>50</v>
      </c>
      <c r="BF23752" s="101" t="s">
        <v>58</v>
      </c>
      <c r="BK23752" s="98" t="s">
        <v>70</v>
      </c>
    </row>
    <row r="23753" spans="17:63" ht="29.25" customHeight="1" x14ac:dyDescent="0.2">
      <c r="Q23753" s="92" t="s">
        <v>50</v>
      </c>
      <c r="BF23753" s="101" t="s">
        <v>58</v>
      </c>
      <c r="BK23753" s="98" t="s">
        <v>70</v>
      </c>
    </row>
    <row r="23754" spans="17:63" ht="29.25" customHeight="1" x14ac:dyDescent="0.2">
      <c r="Q23754" s="92" t="s">
        <v>50</v>
      </c>
      <c r="BF23754" s="101" t="s">
        <v>58</v>
      </c>
      <c r="BK23754" s="98" t="s">
        <v>70</v>
      </c>
    </row>
    <row r="23755" spans="17:63" ht="29.25" customHeight="1" x14ac:dyDescent="0.2">
      <c r="Q23755" s="92" t="s">
        <v>50</v>
      </c>
      <c r="BF23755" s="101" t="s">
        <v>58</v>
      </c>
      <c r="BK23755" s="98" t="s">
        <v>70</v>
      </c>
    </row>
    <row r="23756" spans="17:63" ht="29.25" customHeight="1" x14ac:dyDescent="0.2">
      <c r="Q23756" s="92" t="s">
        <v>50</v>
      </c>
      <c r="BF23756" s="101" t="s">
        <v>58</v>
      </c>
      <c r="BK23756" s="98" t="s">
        <v>70</v>
      </c>
    </row>
    <row r="23757" spans="17:63" ht="29.25" customHeight="1" x14ac:dyDescent="0.2">
      <c r="Q23757" s="92" t="s">
        <v>50</v>
      </c>
      <c r="BF23757" s="101" t="s">
        <v>58</v>
      </c>
      <c r="BK23757" s="98" t="s">
        <v>70</v>
      </c>
    </row>
    <row r="23758" spans="17:63" ht="29.25" customHeight="1" x14ac:dyDescent="0.2">
      <c r="Q23758" s="92" t="s">
        <v>50</v>
      </c>
      <c r="BF23758" s="101" t="s">
        <v>58</v>
      </c>
      <c r="BK23758" s="98" t="s">
        <v>70</v>
      </c>
    </row>
    <row r="23759" spans="17:63" ht="29.25" customHeight="1" x14ac:dyDescent="0.2">
      <c r="Q23759" s="92" t="s">
        <v>50</v>
      </c>
      <c r="BF23759" s="101" t="s">
        <v>58</v>
      </c>
      <c r="BK23759" s="98" t="s">
        <v>70</v>
      </c>
    </row>
    <row r="23760" spans="17:63" ht="29.25" customHeight="1" x14ac:dyDescent="0.2">
      <c r="Q23760" s="92" t="s">
        <v>50</v>
      </c>
      <c r="BF23760" s="101" t="s">
        <v>58</v>
      </c>
      <c r="BK23760" s="98" t="s">
        <v>70</v>
      </c>
    </row>
    <row r="23761" spans="17:63" ht="29.25" customHeight="1" x14ac:dyDescent="0.2">
      <c r="Q23761" s="92" t="s">
        <v>50</v>
      </c>
      <c r="BF23761" s="101" t="s">
        <v>58</v>
      </c>
      <c r="BK23761" s="98" t="s">
        <v>70</v>
      </c>
    </row>
    <row r="23762" spans="17:63" ht="29.25" customHeight="1" x14ac:dyDescent="0.2">
      <c r="Q23762" s="92" t="s">
        <v>50</v>
      </c>
      <c r="BF23762" s="101" t="s">
        <v>58</v>
      </c>
      <c r="BK23762" s="98" t="s">
        <v>70</v>
      </c>
    </row>
    <row r="23763" spans="17:63" ht="29.25" customHeight="1" x14ac:dyDescent="0.2">
      <c r="Q23763" s="92" t="s">
        <v>50</v>
      </c>
      <c r="BF23763" s="101" t="s">
        <v>58</v>
      </c>
      <c r="BK23763" s="98" t="s">
        <v>70</v>
      </c>
    </row>
    <row r="23764" spans="17:63" ht="29.25" customHeight="1" x14ac:dyDescent="0.2">
      <c r="Q23764" s="92" t="s">
        <v>50</v>
      </c>
      <c r="BF23764" s="101" t="s">
        <v>58</v>
      </c>
      <c r="BK23764" s="98" t="s">
        <v>70</v>
      </c>
    </row>
    <row r="23765" spans="17:63" ht="29.25" customHeight="1" x14ac:dyDescent="0.2">
      <c r="Q23765" s="92" t="s">
        <v>50</v>
      </c>
      <c r="BF23765" s="101" t="s">
        <v>58</v>
      </c>
      <c r="BK23765" s="98" t="s">
        <v>70</v>
      </c>
    </row>
    <row r="23766" spans="17:63" ht="29.25" customHeight="1" x14ac:dyDescent="0.2">
      <c r="Q23766" s="92" t="s">
        <v>50</v>
      </c>
      <c r="BF23766" s="101" t="s">
        <v>58</v>
      </c>
      <c r="BK23766" s="98" t="s">
        <v>70</v>
      </c>
    </row>
    <row r="23767" spans="17:63" ht="29.25" customHeight="1" x14ac:dyDescent="0.2">
      <c r="Q23767" s="92" t="s">
        <v>50</v>
      </c>
      <c r="BF23767" s="101" t="s">
        <v>58</v>
      </c>
      <c r="BK23767" s="98" t="s">
        <v>70</v>
      </c>
    </row>
    <row r="23768" spans="17:63" ht="29.25" customHeight="1" x14ac:dyDescent="0.2">
      <c r="Q23768" s="92" t="s">
        <v>50</v>
      </c>
      <c r="BF23768" s="101" t="s">
        <v>58</v>
      </c>
      <c r="BK23768" s="98" t="s">
        <v>70</v>
      </c>
    </row>
    <row r="23769" spans="17:63" ht="29.25" customHeight="1" x14ac:dyDescent="0.2">
      <c r="Q23769" s="92" t="s">
        <v>50</v>
      </c>
      <c r="BF23769" s="101" t="s">
        <v>58</v>
      </c>
      <c r="BK23769" s="98" t="s">
        <v>70</v>
      </c>
    </row>
    <row r="23770" spans="17:63" ht="29.25" customHeight="1" x14ac:dyDescent="0.2">
      <c r="Q23770" s="92" t="s">
        <v>50</v>
      </c>
      <c r="BF23770" s="101" t="s">
        <v>58</v>
      </c>
      <c r="BK23770" s="98" t="s">
        <v>70</v>
      </c>
    </row>
    <row r="23771" spans="17:63" ht="29.25" customHeight="1" x14ac:dyDescent="0.2">
      <c r="Q23771" s="92" t="s">
        <v>50</v>
      </c>
      <c r="BF23771" s="101" t="s">
        <v>58</v>
      </c>
      <c r="BK23771" s="98" t="s">
        <v>70</v>
      </c>
    </row>
    <row r="23772" spans="17:63" ht="29.25" customHeight="1" x14ac:dyDescent="0.2">
      <c r="Q23772" s="92" t="s">
        <v>50</v>
      </c>
      <c r="BF23772" s="101" t="s">
        <v>58</v>
      </c>
      <c r="BK23772" s="98" t="s">
        <v>70</v>
      </c>
    </row>
    <row r="23773" spans="17:63" ht="29.25" customHeight="1" x14ac:dyDescent="0.2">
      <c r="Q23773" s="92" t="s">
        <v>50</v>
      </c>
      <c r="BF23773" s="101" t="s">
        <v>58</v>
      </c>
      <c r="BK23773" s="98" t="s">
        <v>70</v>
      </c>
    </row>
    <row r="23774" spans="17:63" ht="29.25" customHeight="1" x14ac:dyDescent="0.2">
      <c r="Q23774" s="92" t="s">
        <v>50</v>
      </c>
      <c r="BF23774" s="101" t="s">
        <v>58</v>
      </c>
      <c r="BK23774" s="98" t="s">
        <v>70</v>
      </c>
    </row>
    <row r="23775" spans="17:63" ht="29.25" customHeight="1" x14ac:dyDescent="0.2">
      <c r="Q23775" s="92" t="s">
        <v>50</v>
      </c>
      <c r="BF23775" s="101" t="s">
        <v>58</v>
      </c>
      <c r="BK23775" s="98" t="s">
        <v>70</v>
      </c>
    </row>
    <row r="23776" spans="17:63" ht="29.25" customHeight="1" x14ac:dyDescent="0.2">
      <c r="Q23776" s="92" t="s">
        <v>50</v>
      </c>
      <c r="BF23776" s="101" t="s">
        <v>58</v>
      </c>
      <c r="BK23776" s="98" t="s">
        <v>70</v>
      </c>
    </row>
    <row r="23777" spans="17:63" ht="29.25" customHeight="1" x14ac:dyDescent="0.2">
      <c r="Q23777" s="92" t="s">
        <v>50</v>
      </c>
      <c r="BF23777" s="101" t="s">
        <v>58</v>
      </c>
      <c r="BK23777" s="98" t="s">
        <v>70</v>
      </c>
    </row>
    <row r="23778" spans="17:63" ht="29.25" customHeight="1" x14ac:dyDescent="0.2">
      <c r="Q23778" s="92" t="s">
        <v>50</v>
      </c>
      <c r="BF23778" s="101" t="s">
        <v>58</v>
      </c>
      <c r="BK23778" s="98" t="s">
        <v>70</v>
      </c>
    </row>
    <row r="23779" spans="17:63" ht="29.25" customHeight="1" x14ac:dyDescent="0.2">
      <c r="Q23779" s="92" t="s">
        <v>50</v>
      </c>
      <c r="BF23779" s="101" t="s">
        <v>58</v>
      </c>
      <c r="BK23779" s="98" t="s">
        <v>70</v>
      </c>
    </row>
    <row r="23780" spans="17:63" ht="29.25" customHeight="1" x14ac:dyDescent="0.2">
      <c r="Q23780" s="92" t="s">
        <v>50</v>
      </c>
      <c r="BF23780" s="101" t="s">
        <v>58</v>
      </c>
      <c r="BK23780" s="98" t="s">
        <v>70</v>
      </c>
    </row>
    <row r="23781" spans="17:63" ht="29.25" customHeight="1" x14ac:dyDescent="0.2">
      <c r="Q23781" s="92" t="s">
        <v>50</v>
      </c>
      <c r="BF23781" s="101" t="s">
        <v>58</v>
      </c>
      <c r="BK23781" s="98" t="s">
        <v>70</v>
      </c>
    </row>
    <row r="23782" spans="17:63" ht="29.25" customHeight="1" x14ac:dyDescent="0.2">
      <c r="Q23782" s="92" t="s">
        <v>50</v>
      </c>
      <c r="BF23782" s="101" t="s">
        <v>58</v>
      </c>
      <c r="BK23782" s="98" t="s">
        <v>70</v>
      </c>
    </row>
    <row r="23783" spans="17:63" ht="29.25" customHeight="1" x14ac:dyDescent="0.2">
      <c r="Q23783" s="92" t="s">
        <v>50</v>
      </c>
      <c r="BF23783" s="101" t="s">
        <v>58</v>
      </c>
      <c r="BK23783" s="98" t="s">
        <v>70</v>
      </c>
    </row>
    <row r="23784" spans="17:63" ht="29.25" customHeight="1" x14ac:dyDescent="0.2">
      <c r="Q23784" s="92" t="s">
        <v>50</v>
      </c>
      <c r="BF23784" s="101" t="s">
        <v>58</v>
      </c>
      <c r="BK23784" s="98" t="s">
        <v>70</v>
      </c>
    </row>
    <row r="23785" spans="17:63" ht="29.25" customHeight="1" x14ac:dyDescent="0.2">
      <c r="Q23785" s="92" t="s">
        <v>50</v>
      </c>
      <c r="BF23785" s="101" t="s">
        <v>58</v>
      </c>
      <c r="BK23785" s="98" t="s">
        <v>70</v>
      </c>
    </row>
    <row r="23786" spans="17:63" ht="29.25" customHeight="1" x14ac:dyDescent="0.2">
      <c r="Q23786" s="92" t="s">
        <v>50</v>
      </c>
      <c r="BF23786" s="101" t="s">
        <v>58</v>
      </c>
      <c r="BK23786" s="98" t="s">
        <v>70</v>
      </c>
    </row>
    <row r="23787" spans="17:63" ht="29.25" customHeight="1" x14ac:dyDescent="0.2">
      <c r="Q23787" s="92" t="s">
        <v>50</v>
      </c>
      <c r="BF23787" s="101" t="s">
        <v>58</v>
      </c>
      <c r="BK23787" s="98" t="s">
        <v>70</v>
      </c>
    </row>
    <row r="23788" spans="17:63" ht="29.25" customHeight="1" x14ac:dyDescent="0.2">
      <c r="Q23788" s="92" t="s">
        <v>50</v>
      </c>
      <c r="BF23788" s="101" t="s">
        <v>58</v>
      </c>
      <c r="BK23788" s="98" t="s">
        <v>70</v>
      </c>
    </row>
    <row r="23789" spans="17:63" ht="29.25" customHeight="1" x14ac:dyDescent="0.2">
      <c r="Q23789" s="92" t="s">
        <v>50</v>
      </c>
      <c r="BF23789" s="101" t="s">
        <v>58</v>
      </c>
      <c r="BK23789" s="98" t="s">
        <v>70</v>
      </c>
    </row>
    <row r="23790" spans="17:63" ht="29.25" customHeight="1" x14ac:dyDescent="0.2">
      <c r="Q23790" s="92" t="s">
        <v>50</v>
      </c>
      <c r="BF23790" s="101" t="s">
        <v>58</v>
      </c>
      <c r="BK23790" s="98" t="s">
        <v>70</v>
      </c>
    </row>
    <row r="23791" spans="17:63" ht="29.25" customHeight="1" x14ac:dyDescent="0.2">
      <c r="Q23791" s="92" t="s">
        <v>50</v>
      </c>
      <c r="BF23791" s="101" t="s">
        <v>58</v>
      </c>
      <c r="BK23791" s="98" t="s">
        <v>70</v>
      </c>
    </row>
    <row r="23792" spans="17:63" ht="29.25" customHeight="1" x14ac:dyDescent="0.2">
      <c r="Q23792" s="92" t="s">
        <v>50</v>
      </c>
      <c r="BF23792" s="101" t="s">
        <v>58</v>
      </c>
      <c r="BK23792" s="98" t="s">
        <v>70</v>
      </c>
    </row>
    <row r="23793" spans="17:63" ht="29.25" customHeight="1" x14ac:dyDescent="0.2">
      <c r="Q23793" s="92" t="s">
        <v>50</v>
      </c>
      <c r="BF23793" s="101" t="s">
        <v>58</v>
      </c>
      <c r="BK23793" s="98" t="s">
        <v>70</v>
      </c>
    </row>
    <row r="23794" spans="17:63" ht="29.25" customHeight="1" x14ac:dyDescent="0.2">
      <c r="Q23794" s="92" t="s">
        <v>50</v>
      </c>
      <c r="BF23794" s="101" t="s">
        <v>58</v>
      </c>
      <c r="BK23794" s="98" t="s">
        <v>70</v>
      </c>
    </row>
    <row r="23795" spans="17:63" ht="29.25" customHeight="1" x14ac:dyDescent="0.2">
      <c r="Q23795" s="92" t="s">
        <v>50</v>
      </c>
      <c r="BF23795" s="101" t="s">
        <v>58</v>
      </c>
      <c r="BK23795" s="98" t="s">
        <v>70</v>
      </c>
    </row>
    <row r="23796" spans="17:63" ht="29.25" customHeight="1" x14ac:dyDescent="0.2">
      <c r="Q23796" s="92" t="s">
        <v>50</v>
      </c>
      <c r="BF23796" s="101" t="s">
        <v>58</v>
      </c>
      <c r="BK23796" s="98" t="s">
        <v>70</v>
      </c>
    </row>
    <row r="23797" spans="17:63" ht="29.25" customHeight="1" x14ac:dyDescent="0.2">
      <c r="Q23797" s="92" t="s">
        <v>50</v>
      </c>
      <c r="BF23797" s="101" t="s">
        <v>58</v>
      </c>
      <c r="BK23797" s="98" t="s">
        <v>70</v>
      </c>
    </row>
    <row r="23798" spans="17:63" ht="29.25" customHeight="1" x14ac:dyDescent="0.2">
      <c r="Q23798" s="92" t="s">
        <v>50</v>
      </c>
      <c r="BF23798" s="101" t="s">
        <v>58</v>
      </c>
      <c r="BK23798" s="98" t="s">
        <v>70</v>
      </c>
    </row>
    <row r="23799" spans="17:63" ht="29.25" customHeight="1" x14ac:dyDescent="0.2">
      <c r="Q23799" s="92" t="s">
        <v>50</v>
      </c>
      <c r="BF23799" s="101" t="s">
        <v>58</v>
      </c>
      <c r="BK23799" s="98" t="s">
        <v>70</v>
      </c>
    </row>
    <row r="23800" spans="17:63" ht="29.25" customHeight="1" x14ac:dyDescent="0.2">
      <c r="Q23800" s="92" t="s">
        <v>50</v>
      </c>
      <c r="BF23800" s="101" t="s">
        <v>58</v>
      </c>
      <c r="BK23800" s="98" t="s">
        <v>70</v>
      </c>
    </row>
    <row r="23801" spans="17:63" ht="29.25" customHeight="1" x14ac:dyDescent="0.2">
      <c r="Q23801" s="92" t="s">
        <v>50</v>
      </c>
      <c r="BF23801" s="101" t="s">
        <v>58</v>
      </c>
      <c r="BK23801" s="98" t="s">
        <v>70</v>
      </c>
    </row>
    <row r="23802" spans="17:63" ht="29.25" customHeight="1" x14ac:dyDescent="0.2">
      <c r="Q23802" s="92" t="s">
        <v>50</v>
      </c>
      <c r="BF23802" s="101" t="s">
        <v>58</v>
      </c>
      <c r="BK23802" s="98" t="s">
        <v>70</v>
      </c>
    </row>
    <row r="23803" spans="17:63" ht="29.25" customHeight="1" x14ac:dyDescent="0.2">
      <c r="Q23803" s="92" t="s">
        <v>50</v>
      </c>
      <c r="BF23803" s="101" t="s">
        <v>58</v>
      </c>
      <c r="BK23803" s="98" t="s">
        <v>70</v>
      </c>
    </row>
    <row r="23804" spans="17:63" ht="29.25" customHeight="1" x14ac:dyDescent="0.2">
      <c r="Q23804" s="92" t="s">
        <v>50</v>
      </c>
      <c r="BF23804" s="101" t="s">
        <v>58</v>
      </c>
      <c r="BK23804" s="98" t="s">
        <v>70</v>
      </c>
    </row>
    <row r="23805" spans="17:63" ht="29.25" customHeight="1" x14ac:dyDescent="0.2">
      <c r="Q23805" s="92" t="s">
        <v>50</v>
      </c>
      <c r="BF23805" s="101" t="s">
        <v>58</v>
      </c>
      <c r="BK23805" s="98" t="s">
        <v>70</v>
      </c>
    </row>
    <row r="23806" spans="17:63" ht="29.25" customHeight="1" x14ac:dyDescent="0.2">
      <c r="Q23806" s="92" t="s">
        <v>50</v>
      </c>
      <c r="BF23806" s="101" t="s">
        <v>58</v>
      </c>
      <c r="BK23806" s="98" t="s">
        <v>70</v>
      </c>
    </row>
    <row r="23807" spans="17:63" ht="29.25" customHeight="1" x14ac:dyDescent="0.2">
      <c r="Q23807" s="92" t="s">
        <v>50</v>
      </c>
      <c r="BF23807" s="101" t="s">
        <v>58</v>
      </c>
      <c r="BK23807" s="98" t="s">
        <v>70</v>
      </c>
    </row>
    <row r="23808" spans="17:63" ht="29.25" customHeight="1" x14ac:dyDescent="0.2">
      <c r="Q23808" s="92" t="s">
        <v>50</v>
      </c>
      <c r="BF23808" s="101" t="s">
        <v>58</v>
      </c>
      <c r="BK23808" s="98" t="s">
        <v>70</v>
      </c>
    </row>
    <row r="23809" spans="17:63" ht="29.25" customHeight="1" x14ac:dyDescent="0.2">
      <c r="Q23809" s="92" t="s">
        <v>50</v>
      </c>
      <c r="BF23809" s="101" t="s">
        <v>58</v>
      </c>
      <c r="BK23809" s="98" t="s">
        <v>70</v>
      </c>
    </row>
    <row r="23810" spans="17:63" ht="29.25" customHeight="1" x14ac:dyDescent="0.2">
      <c r="Q23810" s="92" t="s">
        <v>50</v>
      </c>
      <c r="BF23810" s="101" t="s">
        <v>58</v>
      </c>
      <c r="BK23810" s="98" t="s">
        <v>70</v>
      </c>
    </row>
    <row r="23811" spans="17:63" ht="29.25" customHeight="1" x14ac:dyDescent="0.2">
      <c r="Q23811" s="92" t="s">
        <v>50</v>
      </c>
      <c r="BF23811" s="101" t="s">
        <v>58</v>
      </c>
      <c r="BK23811" s="98" t="s">
        <v>70</v>
      </c>
    </row>
    <row r="23812" spans="17:63" ht="29.25" customHeight="1" x14ac:dyDescent="0.2">
      <c r="Q23812" s="92" t="s">
        <v>50</v>
      </c>
      <c r="BF23812" s="101" t="s">
        <v>58</v>
      </c>
      <c r="BK23812" s="98" t="s">
        <v>70</v>
      </c>
    </row>
    <row r="23813" spans="17:63" ht="29.25" customHeight="1" x14ac:dyDescent="0.2">
      <c r="Q23813" s="92" t="s">
        <v>50</v>
      </c>
      <c r="BF23813" s="101" t="s">
        <v>58</v>
      </c>
      <c r="BK23813" s="98" t="s">
        <v>70</v>
      </c>
    </row>
    <row r="23814" spans="17:63" ht="29.25" customHeight="1" x14ac:dyDescent="0.2">
      <c r="Q23814" s="92" t="s">
        <v>50</v>
      </c>
      <c r="BF23814" s="101" t="s">
        <v>58</v>
      </c>
      <c r="BK23814" s="98" t="s">
        <v>70</v>
      </c>
    </row>
    <row r="23815" spans="17:63" ht="29.25" customHeight="1" x14ac:dyDescent="0.2">
      <c r="Q23815" s="92" t="s">
        <v>50</v>
      </c>
      <c r="BF23815" s="101" t="s">
        <v>58</v>
      </c>
      <c r="BK23815" s="98" t="s">
        <v>70</v>
      </c>
    </row>
    <row r="23816" spans="17:63" ht="29.25" customHeight="1" x14ac:dyDescent="0.2">
      <c r="Q23816" s="92" t="s">
        <v>50</v>
      </c>
      <c r="BF23816" s="101" t="s">
        <v>58</v>
      </c>
      <c r="BK23816" s="98" t="s">
        <v>70</v>
      </c>
    </row>
    <row r="23817" spans="17:63" ht="29.25" customHeight="1" x14ac:dyDescent="0.2">
      <c r="Q23817" s="92" t="s">
        <v>50</v>
      </c>
      <c r="BF23817" s="101" t="s">
        <v>58</v>
      </c>
      <c r="BK23817" s="98" t="s">
        <v>70</v>
      </c>
    </row>
    <row r="23818" spans="17:63" ht="29.25" customHeight="1" x14ac:dyDescent="0.2">
      <c r="Q23818" s="92" t="s">
        <v>50</v>
      </c>
      <c r="BF23818" s="101" t="s">
        <v>58</v>
      </c>
      <c r="BK23818" s="98" t="s">
        <v>70</v>
      </c>
    </row>
    <row r="23819" spans="17:63" ht="29.25" customHeight="1" x14ac:dyDescent="0.2">
      <c r="Q23819" s="92" t="s">
        <v>50</v>
      </c>
      <c r="BF23819" s="101" t="s">
        <v>58</v>
      </c>
      <c r="BK23819" s="98" t="s">
        <v>70</v>
      </c>
    </row>
    <row r="23820" spans="17:63" ht="29.25" customHeight="1" x14ac:dyDescent="0.2">
      <c r="Q23820" s="92" t="s">
        <v>50</v>
      </c>
      <c r="BF23820" s="101" t="s">
        <v>58</v>
      </c>
      <c r="BK23820" s="98" t="s">
        <v>70</v>
      </c>
    </row>
    <row r="23821" spans="17:63" ht="29.25" customHeight="1" x14ac:dyDescent="0.2">
      <c r="Q23821" s="92" t="s">
        <v>50</v>
      </c>
      <c r="BF23821" s="101" t="s">
        <v>58</v>
      </c>
      <c r="BK23821" s="98" t="s">
        <v>70</v>
      </c>
    </row>
    <row r="23822" spans="17:63" ht="29.25" customHeight="1" x14ac:dyDescent="0.2">
      <c r="Q23822" s="92" t="s">
        <v>50</v>
      </c>
      <c r="BF23822" s="101" t="s">
        <v>58</v>
      </c>
      <c r="BK23822" s="98" t="s">
        <v>70</v>
      </c>
    </row>
    <row r="23823" spans="17:63" ht="29.25" customHeight="1" x14ac:dyDescent="0.2">
      <c r="Q23823" s="92" t="s">
        <v>50</v>
      </c>
      <c r="BF23823" s="101" t="s">
        <v>58</v>
      </c>
      <c r="BK23823" s="98" t="s">
        <v>70</v>
      </c>
    </row>
    <row r="23824" spans="17:63" ht="29.25" customHeight="1" x14ac:dyDescent="0.2">
      <c r="Q23824" s="92" t="s">
        <v>50</v>
      </c>
      <c r="BF23824" s="101" t="s">
        <v>58</v>
      </c>
      <c r="BK23824" s="98" t="s">
        <v>70</v>
      </c>
    </row>
    <row r="23825" spans="17:63" ht="29.25" customHeight="1" x14ac:dyDescent="0.2">
      <c r="Q23825" s="92" t="s">
        <v>50</v>
      </c>
      <c r="BF23825" s="101" t="s">
        <v>58</v>
      </c>
      <c r="BK23825" s="98" t="s">
        <v>70</v>
      </c>
    </row>
    <row r="23826" spans="17:63" ht="29.25" customHeight="1" x14ac:dyDescent="0.2">
      <c r="Q23826" s="92" t="s">
        <v>50</v>
      </c>
      <c r="BF23826" s="101" t="s">
        <v>58</v>
      </c>
      <c r="BK23826" s="98" t="s">
        <v>70</v>
      </c>
    </row>
    <row r="23827" spans="17:63" ht="29.25" customHeight="1" x14ac:dyDescent="0.2">
      <c r="Q23827" s="92" t="s">
        <v>50</v>
      </c>
      <c r="BF23827" s="101" t="s">
        <v>58</v>
      </c>
      <c r="BK23827" s="98" t="s">
        <v>70</v>
      </c>
    </row>
    <row r="23828" spans="17:63" ht="29.25" customHeight="1" x14ac:dyDescent="0.2">
      <c r="Q23828" s="92" t="s">
        <v>50</v>
      </c>
      <c r="BF23828" s="101" t="s">
        <v>58</v>
      </c>
      <c r="BK23828" s="98" t="s">
        <v>70</v>
      </c>
    </row>
    <row r="23829" spans="17:63" ht="29.25" customHeight="1" x14ac:dyDescent="0.2">
      <c r="Q23829" s="92" t="s">
        <v>50</v>
      </c>
      <c r="BF23829" s="101" t="s">
        <v>58</v>
      </c>
      <c r="BK23829" s="98" t="s">
        <v>70</v>
      </c>
    </row>
    <row r="23830" spans="17:63" ht="29.25" customHeight="1" x14ac:dyDescent="0.2">
      <c r="Q23830" s="92" t="s">
        <v>50</v>
      </c>
      <c r="BF23830" s="101" t="s">
        <v>58</v>
      </c>
      <c r="BK23830" s="98" t="s">
        <v>70</v>
      </c>
    </row>
    <row r="23831" spans="17:63" ht="29.25" customHeight="1" x14ac:dyDescent="0.2">
      <c r="Q23831" s="92" t="s">
        <v>50</v>
      </c>
      <c r="BF23831" s="101" t="s">
        <v>58</v>
      </c>
      <c r="BK23831" s="98" t="s">
        <v>70</v>
      </c>
    </row>
    <row r="23832" spans="17:63" ht="29.25" customHeight="1" x14ac:dyDescent="0.2">
      <c r="Q23832" s="92" t="s">
        <v>50</v>
      </c>
      <c r="BF23832" s="101" t="s">
        <v>58</v>
      </c>
      <c r="BK23832" s="98" t="s">
        <v>70</v>
      </c>
    </row>
    <row r="23833" spans="17:63" ht="29.25" customHeight="1" x14ac:dyDescent="0.2">
      <c r="Q23833" s="92" t="s">
        <v>50</v>
      </c>
      <c r="BF23833" s="101" t="s">
        <v>58</v>
      </c>
      <c r="BK23833" s="98" t="s">
        <v>70</v>
      </c>
    </row>
    <row r="23834" spans="17:63" ht="29.25" customHeight="1" x14ac:dyDescent="0.2">
      <c r="Q23834" s="92" t="s">
        <v>50</v>
      </c>
      <c r="BF23834" s="101" t="s">
        <v>58</v>
      </c>
      <c r="BK23834" s="98" t="s">
        <v>70</v>
      </c>
    </row>
    <row r="23835" spans="17:63" ht="29.25" customHeight="1" x14ac:dyDescent="0.2">
      <c r="Q23835" s="92" t="s">
        <v>50</v>
      </c>
      <c r="BF23835" s="101" t="s">
        <v>58</v>
      </c>
      <c r="BK23835" s="98" t="s">
        <v>70</v>
      </c>
    </row>
    <row r="23836" spans="17:63" ht="29.25" customHeight="1" x14ac:dyDescent="0.2">
      <c r="Q23836" s="92" t="s">
        <v>50</v>
      </c>
      <c r="BF23836" s="101" t="s">
        <v>58</v>
      </c>
      <c r="BK23836" s="98" t="s">
        <v>70</v>
      </c>
    </row>
    <row r="23837" spans="17:63" ht="29.25" customHeight="1" x14ac:dyDescent="0.2">
      <c r="Q23837" s="92" t="s">
        <v>50</v>
      </c>
      <c r="BF23837" s="101" t="s">
        <v>58</v>
      </c>
      <c r="BK23837" s="98" t="s">
        <v>70</v>
      </c>
    </row>
    <row r="23838" spans="17:63" ht="29.25" customHeight="1" x14ac:dyDescent="0.2">
      <c r="Q23838" s="92" t="s">
        <v>50</v>
      </c>
      <c r="BF23838" s="101" t="s">
        <v>58</v>
      </c>
      <c r="BK23838" s="98" t="s">
        <v>70</v>
      </c>
    </row>
    <row r="23839" spans="17:63" ht="29.25" customHeight="1" x14ac:dyDescent="0.2">
      <c r="Q23839" s="92" t="s">
        <v>50</v>
      </c>
      <c r="BF23839" s="101" t="s">
        <v>58</v>
      </c>
      <c r="BK23839" s="98" t="s">
        <v>70</v>
      </c>
    </row>
    <row r="23840" spans="17:63" ht="29.25" customHeight="1" x14ac:dyDescent="0.2">
      <c r="Q23840" s="92" t="s">
        <v>50</v>
      </c>
      <c r="BF23840" s="101" t="s">
        <v>58</v>
      </c>
      <c r="BK23840" s="98" t="s">
        <v>70</v>
      </c>
    </row>
    <row r="23841" spans="17:63" ht="29.25" customHeight="1" x14ac:dyDescent="0.2">
      <c r="Q23841" s="92" t="s">
        <v>50</v>
      </c>
      <c r="BF23841" s="101" t="s">
        <v>58</v>
      </c>
      <c r="BK23841" s="98" t="s">
        <v>70</v>
      </c>
    </row>
    <row r="23842" spans="17:63" ht="29.25" customHeight="1" x14ac:dyDescent="0.2">
      <c r="Q23842" s="92" t="s">
        <v>50</v>
      </c>
      <c r="BF23842" s="101" t="s">
        <v>58</v>
      </c>
      <c r="BK23842" s="98" t="s">
        <v>70</v>
      </c>
    </row>
    <row r="23843" spans="17:63" ht="29.25" customHeight="1" x14ac:dyDescent="0.2">
      <c r="Q23843" s="92" t="s">
        <v>50</v>
      </c>
      <c r="BF23843" s="101" t="s">
        <v>58</v>
      </c>
      <c r="BK23843" s="98" t="s">
        <v>70</v>
      </c>
    </row>
    <row r="23844" spans="17:63" ht="29.25" customHeight="1" x14ac:dyDescent="0.2">
      <c r="Q23844" s="92" t="s">
        <v>50</v>
      </c>
      <c r="BF23844" s="101" t="s">
        <v>58</v>
      </c>
      <c r="BK23844" s="98" t="s">
        <v>70</v>
      </c>
    </row>
    <row r="23845" spans="17:63" ht="29.25" customHeight="1" x14ac:dyDescent="0.2">
      <c r="Q23845" s="92" t="s">
        <v>50</v>
      </c>
      <c r="BF23845" s="101" t="s">
        <v>58</v>
      </c>
      <c r="BK23845" s="98" t="s">
        <v>70</v>
      </c>
    </row>
    <row r="23846" spans="17:63" ht="29.25" customHeight="1" x14ac:dyDescent="0.2">
      <c r="Q23846" s="92" t="s">
        <v>50</v>
      </c>
      <c r="BF23846" s="101" t="s">
        <v>58</v>
      </c>
      <c r="BK23846" s="98" t="s">
        <v>70</v>
      </c>
    </row>
    <row r="23847" spans="17:63" ht="29.25" customHeight="1" x14ac:dyDescent="0.2">
      <c r="Q23847" s="92" t="s">
        <v>50</v>
      </c>
      <c r="BF23847" s="101" t="s">
        <v>58</v>
      </c>
      <c r="BK23847" s="98" t="s">
        <v>70</v>
      </c>
    </row>
    <row r="23848" spans="17:63" ht="29.25" customHeight="1" x14ac:dyDescent="0.2">
      <c r="Q23848" s="92" t="s">
        <v>50</v>
      </c>
      <c r="BF23848" s="101" t="s">
        <v>58</v>
      </c>
      <c r="BK23848" s="98" t="s">
        <v>70</v>
      </c>
    </row>
    <row r="23849" spans="17:63" ht="29.25" customHeight="1" x14ac:dyDescent="0.2">
      <c r="Q23849" s="92" t="s">
        <v>50</v>
      </c>
      <c r="BF23849" s="101" t="s">
        <v>58</v>
      </c>
      <c r="BK23849" s="98" t="s">
        <v>70</v>
      </c>
    </row>
    <row r="23850" spans="17:63" ht="29.25" customHeight="1" x14ac:dyDescent="0.2">
      <c r="Q23850" s="92" t="s">
        <v>50</v>
      </c>
      <c r="BF23850" s="101" t="s">
        <v>58</v>
      </c>
      <c r="BK23850" s="98" t="s">
        <v>70</v>
      </c>
    </row>
    <row r="23851" spans="17:63" ht="29.25" customHeight="1" x14ac:dyDescent="0.2">
      <c r="Q23851" s="92" t="s">
        <v>50</v>
      </c>
      <c r="BF23851" s="101" t="s">
        <v>58</v>
      </c>
      <c r="BK23851" s="98" t="s">
        <v>70</v>
      </c>
    </row>
    <row r="23852" spans="17:63" ht="29.25" customHeight="1" x14ac:dyDescent="0.2">
      <c r="Q23852" s="92" t="s">
        <v>50</v>
      </c>
      <c r="BF23852" s="101" t="s">
        <v>58</v>
      </c>
      <c r="BK23852" s="98" t="s">
        <v>70</v>
      </c>
    </row>
    <row r="23853" spans="17:63" ht="29.25" customHeight="1" x14ac:dyDescent="0.2">
      <c r="Q23853" s="92" t="s">
        <v>50</v>
      </c>
      <c r="BF23853" s="101" t="s">
        <v>58</v>
      </c>
      <c r="BK23853" s="98" t="s">
        <v>70</v>
      </c>
    </row>
    <row r="23854" spans="17:63" ht="29.25" customHeight="1" x14ac:dyDescent="0.2">
      <c r="Q23854" s="92" t="s">
        <v>50</v>
      </c>
      <c r="BF23854" s="101" t="s">
        <v>58</v>
      </c>
      <c r="BK23854" s="98" t="s">
        <v>70</v>
      </c>
    </row>
    <row r="23855" spans="17:63" ht="29.25" customHeight="1" x14ac:dyDescent="0.2">
      <c r="Q23855" s="92" t="s">
        <v>50</v>
      </c>
      <c r="BF23855" s="101" t="s">
        <v>58</v>
      </c>
      <c r="BK23855" s="98" t="s">
        <v>70</v>
      </c>
    </row>
    <row r="23856" spans="17:63" ht="29.25" customHeight="1" x14ac:dyDescent="0.2">
      <c r="Q23856" s="92" t="s">
        <v>50</v>
      </c>
      <c r="BF23856" s="101" t="s">
        <v>58</v>
      </c>
      <c r="BK23856" s="98" t="s">
        <v>70</v>
      </c>
    </row>
    <row r="23857" spans="17:63" ht="29.25" customHeight="1" x14ac:dyDescent="0.2">
      <c r="Q23857" s="92" t="s">
        <v>50</v>
      </c>
      <c r="BF23857" s="101" t="s">
        <v>58</v>
      </c>
      <c r="BK23857" s="98" t="s">
        <v>70</v>
      </c>
    </row>
    <row r="23858" spans="17:63" ht="29.25" customHeight="1" x14ac:dyDescent="0.2">
      <c r="Q23858" s="92" t="s">
        <v>50</v>
      </c>
      <c r="BF23858" s="101" t="s">
        <v>58</v>
      </c>
      <c r="BK23858" s="98" t="s">
        <v>70</v>
      </c>
    </row>
    <row r="23859" spans="17:63" ht="29.25" customHeight="1" x14ac:dyDescent="0.2">
      <c r="Q23859" s="92" t="s">
        <v>50</v>
      </c>
      <c r="BF23859" s="101" t="s">
        <v>58</v>
      </c>
      <c r="BK23859" s="98" t="s">
        <v>70</v>
      </c>
    </row>
    <row r="23860" spans="17:63" ht="29.25" customHeight="1" x14ac:dyDescent="0.2">
      <c r="Q23860" s="92" t="s">
        <v>50</v>
      </c>
      <c r="BF23860" s="101" t="s">
        <v>58</v>
      </c>
      <c r="BK23860" s="98" t="s">
        <v>70</v>
      </c>
    </row>
    <row r="23861" spans="17:63" ht="29.25" customHeight="1" x14ac:dyDescent="0.2">
      <c r="Q23861" s="92" t="s">
        <v>50</v>
      </c>
      <c r="BF23861" s="101" t="s">
        <v>58</v>
      </c>
      <c r="BK23861" s="98" t="s">
        <v>70</v>
      </c>
    </row>
    <row r="23862" spans="17:63" ht="29.25" customHeight="1" x14ac:dyDescent="0.2">
      <c r="Q23862" s="92" t="s">
        <v>50</v>
      </c>
      <c r="BF23862" s="101" t="s">
        <v>58</v>
      </c>
      <c r="BK23862" s="98" t="s">
        <v>70</v>
      </c>
    </row>
    <row r="23863" spans="17:63" ht="29.25" customHeight="1" x14ac:dyDescent="0.2">
      <c r="Q23863" s="92" t="s">
        <v>50</v>
      </c>
      <c r="BF23863" s="101" t="s">
        <v>58</v>
      </c>
      <c r="BK23863" s="98" t="s">
        <v>70</v>
      </c>
    </row>
    <row r="23864" spans="17:63" ht="29.25" customHeight="1" x14ac:dyDescent="0.2">
      <c r="Q23864" s="92" t="s">
        <v>50</v>
      </c>
      <c r="BF23864" s="101" t="s">
        <v>58</v>
      </c>
      <c r="BK23864" s="98" t="s">
        <v>70</v>
      </c>
    </row>
    <row r="23865" spans="17:63" ht="29.25" customHeight="1" x14ac:dyDescent="0.2">
      <c r="Q23865" s="92" t="s">
        <v>50</v>
      </c>
      <c r="BF23865" s="101" t="s">
        <v>58</v>
      </c>
      <c r="BK23865" s="98" t="s">
        <v>70</v>
      </c>
    </row>
    <row r="23866" spans="17:63" ht="29.25" customHeight="1" x14ac:dyDescent="0.2">
      <c r="Q23866" s="92" t="s">
        <v>50</v>
      </c>
      <c r="BF23866" s="101" t="s">
        <v>58</v>
      </c>
      <c r="BK23866" s="98" t="s">
        <v>70</v>
      </c>
    </row>
    <row r="23867" spans="17:63" ht="29.25" customHeight="1" x14ac:dyDescent="0.2">
      <c r="Q23867" s="92" t="s">
        <v>50</v>
      </c>
      <c r="BF23867" s="101" t="s">
        <v>58</v>
      </c>
      <c r="BK23867" s="98" t="s">
        <v>70</v>
      </c>
    </row>
    <row r="23868" spans="17:63" ht="29.25" customHeight="1" x14ac:dyDescent="0.2">
      <c r="Q23868" s="92" t="s">
        <v>50</v>
      </c>
      <c r="BF23868" s="101" t="s">
        <v>58</v>
      </c>
      <c r="BK23868" s="98" t="s">
        <v>70</v>
      </c>
    </row>
    <row r="23869" spans="17:63" ht="29.25" customHeight="1" x14ac:dyDescent="0.2">
      <c r="Q23869" s="92" t="s">
        <v>50</v>
      </c>
      <c r="BF23869" s="101" t="s">
        <v>58</v>
      </c>
      <c r="BK23869" s="98" t="s">
        <v>70</v>
      </c>
    </row>
    <row r="23870" spans="17:63" ht="29.25" customHeight="1" x14ac:dyDescent="0.2">
      <c r="Q23870" s="92" t="s">
        <v>50</v>
      </c>
      <c r="BF23870" s="101" t="s">
        <v>58</v>
      </c>
      <c r="BK23870" s="98" t="s">
        <v>70</v>
      </c>
    </row>
    <row r="23871" spans="17:63" ht="29.25" customHeight="1" x14ac:dyDescent="0.2">
      <c r="Q23871" s="92" t="s">
        <v>50</v>
      </c>
      <c r="BF23871" s="101" t="s">
        <v>58</v>
      </c>
      <c r="BK23871" s="98" t="s">
        <v>70</v>
      </c>
    </row>
    <row r="23872" spans="17:63" ht="29.25" customHeight="1" x14ac:dyDescent="0.2">
      <c r="Q23872" s="92" t="s">
        <v>50</v>
      </c>
      <c r="BF23872" s="101" t="s">
        <v>58</v>
      </c>
      <c r="BK23872" s="98" t="s">
        <v>70</v>
      </c>
    </row>
    <row r="23873" spans="17:63" ht="29.25" customHeight="1" x14ac:dyDescent="0.2">
      <c r="Q23873" s="92" t="s">
        <v>50</v>
      </c>
      <c r="BF23873" s="101" t="s">
        <v>58</v>
      </c>
      <c r="BK23873" s="98" t="s">
        <v>70</v>
      </c>
    </row>
    <row r="23874" spans="17:63" ht="29.25" customHeight="1" x14ac:dyDescent="0.2">
      <c r="Q23874" s="92" t="s">
        <v>50</v>
      </c>
      <c r="BF23874" s="101" t="s">
        <v>58</v>
      </c>
      <c r="BK23874" s="98" t="s">
        <v>70</v>
      </c>
    </row>
    <row r="23875" spans="17:63" ht="29.25" customHeight="1" x14ac:dyDescent="0.2">
      <c r="Q23875" s="92" t="s">
        <v>50</v>
      </c>
      <c r="BF23875" s="101" t="s">
        <v>58</v>
      </c>
      <c r="BK23875" s="98" t="s">
        <v>70</v>
      </c>
    </row>
    <row r="23876" spans="17:63" ht="29.25" customHeight="1" x14ac:dyDescent="0.2">
      <c r="Q23876" s="92" t="s">
        <v>50</v>
      </c>
      <c r="BF23876" s="101" t="s">
        <v>58</v>
      </c>
      <c r="BK23876" s="98" t="s">
        <v>70</v>
      </c>
    </row>
    <row r="23877" spans="17:63" ht="29.25" customHeight="1" x14ac:dyDescent="0.2">
      <c r="Q23877" s="92" t="s">
        <v>50</v>
      </c>
      <c r="BF23877" s="101" t="s">
        <v>58</v>
      </c>
      <c r="BK23877" s="98" t="s">
        <v>70</v>
      </c>
    </row>
    <row r="23878" spans="17:63" ht="29.25" customHeight="1" x14ac:dyDescent="0.2">
      <c r="Q23878" s="92" t="s">
        <v>50</v>
      </c>
      <c r="BF23878" s="101" t="s">
        <v>58</v>
      </c>
      <c r="BK23878" s="98" t="s">
        <v>70</v>
      </c>
    </row>
    <row r="23879" spans="17:63" ht="29.25" customHeight="1" x14ac:dyDescent="0.2">
      <c r="Q23879" s="92" t="s">
        <v>50</v>
      </c>
      <c r="BF23879" s="101" t="s">
        <v>58</v>
      </c>
      <c r="BK23879" s="98" t="s">
        <v>70</v>
      </c>
    </row>
    <row r="23880" spans="17:63" ht="29.25" customHeight="1" x14ac:dyDescent="0.2">
      <c r="Q23880" s="92" t="s">
        <v>50</v>
      </c>
      <c r="BF23880" s="101" t="s">
        <v>58</v>
      </c>
      <c r="BK23880" s="98" t="s">
        <v>70</v>
      </c>
    </row>
    <row r="23881" spans="17:63" ht="29.25" customHeight="1" x14ac:dyDescent="0.2">
      <c r="Q23881" s="92" t="s">
        <v>50</v>
      </c>
      <c r="BF23881" s="101" t="s">
        <v>58</v>
      </c>
      <c r="BK23881" s="98" t="s">
        <v>70</v>
      </c>
    </row>
    <row r="23882" spans="17:63" ht="29.25" customHeight="1" x14ac:dyDescent="0.2">
      <c r="Q23882" s="92" t="s">
        <v>50</v>
      </c>
      <c r="BF23882" s="101" t="s">
        <v>58</v>
      </c>
      <c r="BK23882" s="98" t="s">
        <v>70</v>
      </c>
    </row>
    <row r="23883" spans="17:63" ht="29.25" customHeight="1" x14ac:dyDescent="0.2">
      <c r="Q23883" s="92" t="s">
        <v>50</v>
      </c>
      <c r="BF23883" s="101" t="s">
        <v>58</v>
      </c>
      <c r="BK23883" s="98" t="s">
        <v>70</v>
      </c>
    </row>
    <row r="23884" spans="17:63" ht="29.25" customHeight="1" x14ac:dyDescent="0.2">
      <c r="Q23884" s="92" t="s">
        <v>50</v>
      </c>
      <c r="BF23884" s="101" t="s">
        <v>58</v>
      </c>
      <c r="BK23884" s="98" t="s">
        <v>70</v>
      </c>
    </row>
    <row r="23885" spans="17:63" ht="29.25" customHeight="1" x14ac:dyDescent="0.2">
      <c r="Q23885" s="92" t="s">
        <v>50</v>
      </c>
      <c r="BF23885" s="101" t="s">
        <v>58</v>
      </c>
      <c r="BK23885" s="98" t="s">
        <v>70</v>
      </c>
    </row>
    <row r="23886" spans="17:63" ht="29.25" customHeight="1" x14ac:dyDescent="0.2">
      <c r="Q23886" s="92" t="s">
        <v>50</v>
      </c>
      <c r="BF23886" s="101" t="s">
        <v>58</v>
      </c>
      <c r="BK23886" s="98" t="s">
        <v>70</v>
      </c>
    </row>
    <row r="23887" spans="17:63" ht="29.25" customHeight="1" x14ac:dyDescent="0.2">
      <c r="Q23887" s="92" t="s">
        <v>50</v>
      </c>
      <c r="BF23887" s="101" t="s">
        <v>58</v>
      </c>
      <c r="BK23887" s="98" t="s">
        <v>70</v>
      </c>
    </row>
    <row r="23888" spans="17:63" ht="29.25" customHeight="1" x14ac:dyDescent="0.2">
      <c r="Q23888" s="92" t="s">
        <v>50</v>
      </c>
      <c r="BF23888" s="101" t="s">
        <v>58</v>
      </c>
      <c r="BK23888" s="98" t="s">
        <v>70</v>
      </c>
    </row>
    <row r="23889" spans="17:63" ht="29.25" customHeight="1" x14ac:dyDescent="0.2">
      <c r="Q23889" s="92" t="s">
        <v>50</v>
      </c>
      <c r="BF23889" s="101" t="s">
        <v>58</v>
      </c>
      <c r="BK23889" s="98" t="s">
        <v>70</v>
      </c>
    </row>
    <row r="23890" spans="17:63" ht="29.25" customHeight="1" x14ac:dyDescent="0.2">
      <c r="Q23890" s="92" t="s">
        <v>50</v>
      </c>
      <c r="BF23890" s="101" t="s">
        <v>58</v>
      </c>
      <c r="BK23890" s="98" t="s">
        <v>70</v>
      </c>
    </row>
    <row r="23891" spans="17:63" ht="29.25" customHeight="1" x14ac:dyDescent="0.2">
      <c r="Q23891" s="92" t="s">
        <v>50</v>
      </c>
      <c r="BF23891" s="101" t="s">
        <v>58</v>
      </c>
      <c r="BK23891" s="98" t="s">
        <v>70</v>
      </c>
    </row>
    <row r="23892" spans="17:63" ht="29.25" customHeight="1" x14ac:dyDescent="0.2">
      <c r="Q23892" s="92" t="s">
        <v>50</v>
      </c>
      <c r="BF23892" s="101" t="s">
        <v>58</v>
      </c>
      <c r="BK23892" s="98" t="s">
        <v>70</v>
      </c>
    </row>
    <row r="23893" spans="17:63" ht="29.25" customHeight="1" x14ac:dyDescent="0.2">
      <c r="Q23893" s="92" t="s">
        <v>50</v>
      </c>
      <c r="BF23893" s="101" t="s">
        <v>58</v>
      </c>
      <c r="BK23893" s="98" t="s">
        <v>70</v>
      </c>
    </row>
    <row r="23894" spans="17:63" ht="29.25" customHeight="1" x14ac:dyDescent="0.2">
      <c r="Q23894" s="92" t="s">
        <v>50</v>
      </c>
      <c r="BF23894" s="101" t="s">
        <v>58</v>
      </c>
      <c r="BK23894" s="98" t="s">
        <v>70</v>
      </c>
    </row>
    <row r="23895" spans="17:63" ht="29.25" customHeight="1" x14ac:dyDescent="0.2">
      <c r="Q23895" s="92" t="s">
        <v>50</v>
      </c>
      <c r="BF23895" s="101" t="s">
        <v>58</v>
      </c>
      <c r="BK23895" s="98" t="s">
        <v>70</v>
      </c>
    </row>
    <row r="23896" spans="17:63" ht="29.25" customHeight="1" x14ac:dyDescent="0.2">
      <c r="Q23896" s="92" t="s">
        <v>50</v>
      </c>
      <c r="BF23896" s="101" t="s">
        <v>58</v>
      </c>
      <c r="BK23896" s="98" t="s">
        <v>70</v>
      </c>
    </row>
    <row r="23897" spans="17:63" ht="29.25" customHeight="1" x14ac:dyDescent="0.2">
      <c r="Q23897" s="92" t="s">
        <v>50</v>
      </c>
      <c r="BF23897" s="101" t="s">
        <v>58</v>
      </c>
      <c r="BK23897" s="98" t="s">
        <v>70</v>
      </c>
    </row>
    <row r="23898" spans="17:63" ht="29.25" customHeight="1" x14ac:dyDescent="0.2">
      <c r="Q23898" s="92" t="s">
        <v>50</v>
      </c>
      <c r="BF23898" s="101" t="s">
        <v>58</v>
      </c>
      <c r="BK23898" s="98" t="s">
        <v>70</v>
      </c>
    </row>
    <row r="23899" spans="17:63" ht="29.25" customHeight="1" x14ac:dyDescent="0.2">
      <c r="Q23899" s="92" t="s">
        <v>50</v>
      </c>
      <c r="BF23899" s="101" t="s">
        <v>58</v>
      </c>
      <c r="BK23899" s="98" t="s">
        <v>70</v>
      </c>
    </row>
    <row r="23900" spans="17:63" ht="29.25" customHeight="1" x14ac:dyDescent="0.2">
      <c r="Q23900" s="92" t="s">
        <v>50</v>
      </c>
      <c r="BF23900" s="101" t="s">
        <v>58</v>
      </c>
      <c r="BK23900" s="98" t="s">
        <v>70</v>
      </c>
    </row>
    <row r="23901" spans="17:63" ht="29.25" customHeight="1" x14ac:dyDescent="0.2">
      <c r="Q23901" s="92" t="s">
        <v>50</v>
      </c>
      <c r="BF23901" s="101" t="s">
        <v>58</v>
      </c>
      <c r="BK23901" s="98" t="s">
        <v>70</v>
      </c>
    </row>
    <row r="23902" spans="17:63" ht="29.25" customHeight="1" x14ac:dyDescent="0.2">
      <c r="Q23902" s="92" t="s">
        <v>50</v>
      </c>
      <c r="BF23902" s="101" t="s">
        <v>58</v>
      </c>
      <c r="BK23902" s="98" t="s">
        <v>70</v>
      </c>
    </row>
    <row r="23903" spans="17:63" ht="29.25" customHeight="1" x14ac:dyDescent="0.2">
      <c r="Q23903" s="92" t="s">
        <v>50</v>
      </c>
      <c r="BF23903" s="101" t="s">
        <v>58</v>
      </c>
      <c r="BK23903" s="98" t="s">
        <v>70</v>
      </c>
    </row>
    <row r="23904" spans="17:63" ht="29.25" customHeight="1" x14ac:dyDescent="0.2">
      <c r="Q23904" s="92" t="s">
        <v>50</v>
      </c>
      <c r="BF23904" s="101" t="s">
        <v>58</v>
      </c>
      <c r="BK23904" s="98" t="s">
        <v>70</v>
      </c>
    </row>
    <row r="23905" spans="17:63" ht="29.25" customHeight="1" x14ac:dyDescent="0.2">
      <c r="Q23905" s="92" t="s">
        <v>50</v>
      </c>
      <c r="BF23905" s="101" t="s">
        <v>58</v>
      </c>
      <c r="BK23905" s="98" t="s">
        <v>70</v>
      </c>
    </row>
    <row r="23906" spans="17:63" ht="29.25" customHeight="1" x14ac:dyDescent="0.2">
      <c r="Q23906" s="92" t="s">
        <v>50</v>
      </c>
      <c r="BF23906" s="101" t="s">
        <v>58</v>
      </c>
      <c r="BK23906" s="98" t="s">
        <v>70</v>
      </c>
    </row>
    <row r="23907" spans="17:63" ht="29.25" customHeight="1" x14ac:dyDescent="0.2">
      <c r="Q23907" s="92" t="s">
        <v>50</v>
      </c>
      <c r="BF23907" s="101" t="s">
        <v>58</v>
      </c>
      <c r="BK23907" s="98" t="s">
        <v>70</v>
      </c>
    </row>
    <row r="23908" spans="17:63" ht="29.25" customHeight="1" x14ac:dyDescent="0.2">
      <c r="Q23908" s="92" t="s">
        <v>50</v>
      </c>
      <c r="BF23908" s="101" t="s">
        <v>58</v>
      </c>
      <c r="BK23908" s="98" t="s">
        <v>70</v>
      </c>
    </row>
    <row r="23909" spans="17:63" ht="29.25" customHeight="1" x14ac:dyDescent="0.2">
      <c r="Q23909" s="92" t="s">
        <v>50</v>
      </c>
      <c r="BF23909" s="101" t="s">
        <v>58</v>
      </c>
      <c r="BK23909" s="98" t="s">
        <v>70</v>
      </c>
    </row>
    <row r="23910" spans="17:63" ht="29.25" customHeight="1" x14ac:dyDescent="0.2">
      <c r="Q23910" s="92" t="s">
        <v>50</v>
      </c>
      <c r="BF23910" s="101" t="s">
        <v>58</v>
      </c>
      <c r="BK23910" s="98" t="s">
        <v>70</v>
      </c>
    </row>
    <row r="23911" spans="17:63" ht="29.25" customHeight="1" x14ac:dyDescent="0.2">
      <c r="Q23911" s="92" t="s">
        <v>50</v>
      </c>
      <c r="BF23911" s="101" t="s">
        <v>58</v>
      </c>
      <c r="BK23911" s="98" t="s">
        <v>70</v>
      </c>
    </row>
    <row r="23912" spans="17:63" ht="29.25" customHeight="1" x14ac:dyDescent="0.2">
      <c r="Q23912" s="92" t="s">
        <v>50</v>
      </c>
      <c r="BF23912" s="101" t="s">
        <v>58</v>
      </c>
      <c r="BK23912" s="98" t="s">
        <v>70</v>
      </c>
    </row>
    <row r="23913" spans="17:63" ht="29.25" customHeight="1" x14ac:dyDescent="0.2">
      <c r="Q23913" s="92" t="s">
        <v>50</v>
      </c>
      <c r="BF23913" s="101" t="s">
        <v>58</v>
      </c>
      <c r="BK23913" s="98" t="s">
        <v>70</v>
      </c>
    </row>
    <row r="23914" spans="17:63" ht="29.25" customHeight="1" x14ac:dyDescent="0.2">
      <c r="Q23914" s="92" t="s">
        <v>50</v>
      </c>
      <c r="BF23914" s="101" t="s">
        <v>58</v>
      </c>
      <c r="BK23914" s="98" t="s">
        <v>70</v>
      </c>
    </row>
    <row r="23915" spans="17:63" ht="29.25" customHeight="1" x14ac:dyDescent="0.2">
      <c r="Q23915" s="92" t="s">
        <v>50</v>
      </c>
      <c r="BF23915" s="101" t="s">
        <v>58</v>
      </c>
      <c r="BK23915" s="98" t="s">
        <v>70</v>
      </c>
    </row>
    <row r="23916" spans="17:63" ht="29.25" customHeight="1" x14ac:dyDescent="0.2">
      <c r="Q23916" s="92" t="s">
        <v>50</v>
      </c>
      <c r="BF23916" s="101" t="s">
        <v>58</v>
      </c>
      <c r="BK23916" s="98" t="s">
        <v>70</v>
      </c>
    </row>
    <row r="23917" spans="17:63" ht="29.25" customHeight="1" x14ac:dyDescent="0.2">
      <c r="Q23917" s="92" t="s">
        <v>50</v>
      </c>
      <c r="BF23917" s="101" t="s">
        <v>58</v>
      </c>
      <c r="BK23917" s="98" t="s">
        <v>70</v>
      </c>
    </row>
    <row r="23918" spans="17:63" ht="29.25" customHeight="1" x14ac:dyDescent="0.2">
      <c r="Q23918" s="92" t="s">
        <v>50</v>
      </c>
      <c r="BF23918" s="101" t="s">
        <v>58</v>
      </c>
      <c r="BK23918" s="98" t="s">
        <v>70</v>
      </c>
    </row>
    <row r="23919" spans="17:63" ht="29.25" customHeight="1" x14ac:dyDescent="0.2">
      <c r="Q23919" s="92" t="s">
        <v>50</v>
      </c>
      <c r="BF23919" s="101" t="s">
        <v>58</v>
      </c>
      <c r="BK23919" s="98" t="s">
        <v>70</v>
      </c>
    </row>
    <row r="23920" spans="17:63" ht="29.25" customHeight="1" x14ac:dyDescent="0.2">
      <c r="Q23920" s="92" t="s">
        <v>50</v>
      </c>
      <c r="BF23920" s="101" t="s">
        <v>58</v>
      </c>
      <c r="BK23920" s="98" t="s">
        <v>70</v>
      </c>
    </row>
    <row r="23921" spans="17:63" ht="29.25" customHeight="1" x14ac:dyDescent="0.2">
      <c r="Q23921" s="92" t="s">
        <v>50</v>
      </c>
      <c r="BF23921" s="101" t="s">
        <v>58</v>
      </c>
      <c r="BK23921" s="98" t="s">
        <v>70</v>
      </c>
    </row>
    <row r="23922" spans="17:63" ht="29.25" customHeight="1" x14ac:dyDescent="0.2">
      <c r="Q23922" s="92" t="s">
        <v>50</v>
      </c>
      <c r="BF23922" s="101" t="s">
        <v>58</v>
      </c>
      <c r="BK23922" s="98" t="s">
        <v>70</v>
      </c>
    </row>
    <row r="23923" spans="17:63" ht="29.25" customHeight="1" x14ac:dyDescent="0.2">
      <c r="Q23923" s="92" t="s">
        <v>50</v>
      </c>
      <c r="BF23923" s="101" t="s">
        <v>58</v>
      </c>
      <c r="BK23923" s="98" t="s">
        <v>70</v>
      </c>
    </row>
    <row r="23924" spans="17:63" ht="29.25" customHeight="1" x14ac:dyDescent="0.2">
      <c r="Q23924" s="92" t="s">
        <v>50</v>
      </c>
      <c r="BF23924" s="101" t="s">
        <v>58</v>
      </c>
      <c r="BK23924" s="98" t="s">
        <v>70</v>
      </c>
    </row>
    <row r="23925" spans="17:63" ht="29.25" customHeight="1" x14ac:dyDescent="0.2">
      <c r="Q23925" s="92" t="s">
        <v>50</v>
      </c>
      <c r="BF23925" s="101" t="s">
        <v>58</v>
      </c>
      <c r="BK23925" s="98" t="s">
        <v>70</v>
      </c>
    </row>
    <row r="23926" spans="17:63" ht="29.25" customHeight="1" x14ac:dyDescent="0.2">
      <c r="Q23926" s="92" t="s">
        <v>50</v>
      </c>
      <c r="BF23926" s="101" t="s">
        <v>58</v>
      </c>
      <c r="BK23926" s="98" t="s">
        <v>70</v>
      </c>
    </row>
    <row r="23927" spans="17:63" ht="29.25" customHeight="1" x14ac:dyDescent="0.2">
      <c r="Q23927" s="92" t="s">
        <v>50</v>
      </c>
      <c r="BF23927" s="101" t="s">
        <v>58</v>
      </c>
      <c r="BK23927" s="98" t="s">
        <v>70</v>
      </c>
    </row>
    <row r="23928" spans="17:63" ht="29.25" customHeight="1" x14ac:dyDescent="0.2">
      <c r="Q23928" s="92" t="s">
        <v>50</v>
      </c>
      <c r="BF23928" s="101" t="s">
        <v>58</v>
      </c>
      <c r="BK23928" s="98" t="s">
        <v>70</v>
      </c>
    </row>
    <row r="23929" spans="17:63" ht="29.25" customHeight="1" x14ac:dyDescent="0.2">
      <c r="Q23929" s="92" t="s">
        <v>50</v>
      </c>
      <c r="BF23929" s="101" t="s">
        <v>58</v>
      </c>
      <c r="BK23929" s="98" t="s">
        <v>70</v>
      </c>
    </row>
    <row r="23930" spans="17:63" ht="29.25" customHeight="1" x14ac:dyDescent="0.2">
      <c r="Q23930" s="92" t="s">
        <v>50</v>
      </c>
      <c r="BF23930" s="101" t="s">
        <v>58</v>
      </c>
      <c r="BK23930" s="98" t="s">
        <v>70</v>
      </c>
    </row>
    <row r="23931" spans="17:63" ht="29.25" customHeight="1" x14ac:dyDescent="0.2">
      <c r="Q23931" s="92" t="s">
        <v>50</v>
      </c>
      <c r="BF23931" s="101" t="s">
        <v>58</v>
      </c>
      <c r="BK23931" s="98" t="s">
        <v>70</v>
      </c>
    </row>
    <row r="23932" spans="17:63" ht="29.25" customHeight="1" x14ac:dyDescent="0.2">
      <c r="Q23932" s="92" t="s">
        <v>50</v>
      </c>
      <c r="BF23932" s="101" t="s">
        <v>58</v>
      </c>
      <c r="BK23932" s="98" t="s">
        <v>70</v>
      </c>
    </row>
    <row r="23933" spans="17:63" ht="29.25" customHeight="1" x14ac:dyDescent="0.2">
      <c r="Q23933" s="92" t="s">
        <v>50</v>
      </c>
      <c r="BF23933" s="101" t="s">
        <v>58</v>
      </c>
      <c r="BK23933" s="98" t="s">
        <v>70</v>
      </c>
    </row>
    <row r="23934" spans="17:63" ht="29.25" customHeight="1" x14ac:dyDescent="0.2">
      <c r="Q23934" s="92" t="s">
        <v>50</v>
      </c>
      <c r="BF23934" s="101" t="s">
        <v>58</v>
      </c>
      <c r="BK23934" s="98" t="s">
        <v>70</v>
      </c>
    </row>
    <row r="23935" spans="17:63" ht="29.25" customHeight="1" x14ac:dyDescent="0.2">
      <c r="Q23935" s="92" t="s">
        <v>50</v>
      </c>
      <c r="BF23935" s="101" t="s">
        <v>58</v>
      </c>
      <c r="BK23935" s="98" t="s">
        <v>70</v>
      </c>
    </row>
    <row r="23936" spans="17:63" ht="29.25" customHeight="1" x14ac:dyDescent="0.2">
      <c r="Q23936" s="92" t="s">
        <v>50</v>
      </c>
      <c r="BF23936" s="101" t="s">
        <v>58</v>
      </c>
      <c r="BK23936" s="98" t="s">
        <v>70</v>
      </c>
    </row>
    <row r="23937" spans="17:63" ht="29.25" customHeight="1" x14ac:dyDescent="0.2">
      <c r="Q23937" s="92" t="s">
        <v>50</v>
      </c>
      <c r="BF23937" s="101" t="s">
        <v>58</v>
      </c>
      <c r="BK23937" s="98" t="s">
        <v>70</v>
      </c>
    </row>
    <row r="23938" spans="17:63" ht="29.25" customHeight="1" x14ac:dyDescent="0.2">
      <c r="Q23938" s="92" t="s">
        <v>50</v>
      </c>
      <c r="BF23938" s="101" t="s">
        <v>58</v>
      </c>
      <c r="BK23938" s="98" t="s">
        <v>70</v>
      </c>
    </row>
    <row r="23939" spans="17:63" ht="29.25" customHeight="1" x14ac:dyDescent="0.2">
      <c r="Q23939" s="92" t="s">
        <v>50</v>
      </c>
      <c r="BF23939" s="101" t="s">
        <v>58</v>
      </c>
      <c r="BK23939" s="98" t="s">
        <v>70</v>
      </c>
    </row>
    <row r="23940" spans="17:63" ht="29.25" customHeight="1" x14ac:dyDescent="0.2">
      <c r="Q23940" s="92" t="s">
        <v>50</v>
      </c>
      <c r="BF23940" s="101" t="s">
        <v>58</v>
      </c>
      <c r="BK23940" s="98" t="s">
        <v>70</v>
      </c>
    </row>
    <row r="23941" spans="17:63" ht="29.25" customHeight="1" x14ac:dyDescent="0.2">
      <c r="Q23941" s="92" t="s">
        <v>50</v>
      </c>
      <c r="BF23941" s="101" t="s">
        <v>58</v>
      </c>
      <c r="BK23941" s="98" t="s">
        <v>70</v>
      </c>
    </row>
    <row r="23942" spans="17:63" ht="29.25" customHeight="1" x14ac:dyDescent="0.2">
      <c r="Q23942" s="92" t="s">
        <v>50</v>
      </c>
      <c r="BF23942" s="101" t="s">
        <v>58</v>
      </c>
      <c r="BK23942" s="98" t="s">
        <v>70</v>
      </c>
    </row>
    <row r="23943" spans="17:63" ht="29.25" customHeight="1" x14ac:dyDescent="0.2">
      <c r="Q23943" s="92" t="s">
        <v>50</v>
      </c>
      <c r="BF23943" s="101" t="s">
        <v>58</v>
      </c>
      <c r="BK23943" s="98" t="s">
        <v>70</v>
      </c>
    </row>
    <row r="23944" spans="17:63" ht="29.25" customHeight="1" x14ac:dyDescent="0.2">
      <c r="Q23944" s="92" t="s">
        <v>50</v>
      </c>
      <c r="BF23944" s="101" t="s">
        <v>58</v>
      </c>
      <c r="BK23944" s="98" t="s">
        <v>70</v>
      </c>
    </row>
    <row r="23945" spans="17:63" ht="29.25" customHeight="1" x14ac:dyDescent="0.2">
      <c r="Q23945" s="92" t="s">
        <v>50</v>
      </c>
      <c r="BF23945" s="101" t="s">
        <v>58</v>
      </c>
      <c r="BK23945" s="98" t="s">
        <v>70</v>
      </c>
    </row>
    <row r="23946" spans="17:63" ht="29.25" customHeight="1" x14ac:dyDescent="0.2">
      <c r="Q23946" s="92" t="s">
        <v>50</v>
      </c>
      <c r="BF23946" s="101" t="s">
        <v>58</v>
      </c>
      <c r="BK23946" s="98" t="s">
        <v>70</v>
      </c>
    </row>
    <row r="23947" spans="17:63" ht="29.25" customHeight="1" x14ac:dyDescent="0.2">
      <c r="Q23947" s="92" t="s">
        <v>50</v>
      </c>
      <c r="BF23947" s="101" t="s">
        <v>58</v>
      </c>
      <c r="BK23947" s="98" t="s">
        <v>70</v>
      </c>
    </row>
    <row r="23948" spans="17:63" ht="29.25" customHeight="1" x14ac:dyDescent="0.2">
      <c r="Q23948" s="92" t="s">
        <v>50</v>
      </c>
      <c r="BF23948" s="101" t="s">
        <v>58</v>
      </c>
      <c r="BK23948" s="98" t="s">
        <v>70</v>
      </c>
    </row>
    <row r="23949" spans="17:63" ht="29.25" customHeight="1" x14ac:dyDescent="0.2">
      <c r="Q23949" s="92" t="s">
        <v>50</v>
      </c>
      <c r="BF23949" s="101" t="s">
        <v>58</v>
      </c>
      <c r="BK23949" s="98" t="s">
        <v>70</v>
      </c>
    </row>
    <row r="23950" spans="17:63" ht="29.25" customHeight="1" x14ac:dyDescent="0.2">
      <c r="Q23950" s="92" t="s">
        <v>50</v>
      </c>
      <c r="BF23950" s="101" t="s">
        <v>58</v>
      </c>
      <c r="BK23950" s="98" t="s">
        <v>70</v>
      </c>
    </row>
    <row r="23951" spans="17:63" ht="29.25" customHeight="1" x14ac:dyDescent="0.2">
      <c r="Q23951" s="92" t="s">
        <v>50</v>
      </c>
      <c r="BF23951" s="101" t="s">
        <v>58</v>
      </c>
      <c r="BK23951" s="98" t="s">
        <v>70</v>
      </c>
    </row>
    <row r="23952" spans="17:63" ht="29.25" customHeight="1" x14ac:dyDescent="0.2">
      <c r="Q23952" s="92" t="s">
        <v>50</v>
      </c>
      <c r="BF23952" s="101" t="s">
        <v>58</v>
      </c>
      <c r="BK23952" s="98" t="s">
        <v>70</v>
      </c>
    </row>
    <row r="23953" spans="17:63" ht="29.25" customHeight="1" x14ac:dyDescent="0.2">
      <c r="Q23953" s="92" t="s">
        <v>50</v>
      </c>
      <c r="BF23953" s="101" t="s">
        <v>58</v>
      </c>
      <c r="BK23953" s="98" t="s">
        <v>70</v>
      </c>
    </row>
    <row r="23954" spans="17:63" ht="29.25" customHeight="1" x14ac:dyDescent="0.2">
      <c r="Q23954" s="92" t="s">
        <v>50</v>
      </c>
      <c r="BF23954" s="101" t="s">
        <v>58</v>
      </c>
      <c r="BK23954" s="98" t="s">
        <v>70</v>
      </c>
    </row>
    <row r="23955" spans="17:63" ht="29.25" customHeight="1" x14ac:dyDescent="0.2">
      <c r="Q23955" s="92" t="s">
        <v>50</v>
      </c>
      <c r="BF23955" s="101" t="s">
        <v>58</v>
      </c>
      <c r="BK23955" s="98" t="s">
        <v>70</v>
      </c>
    </row>
    <row r="23956" spans="17:63" ht="29.25" customHeight="1" x14ac:dyDescent="0.2">
      <c r="Q23956" s="92" t="s">
        <v>50</v>
      </c>
      <c r="BF23956" s="101" t="s">
        <v>58</v>
      </c>
      <c r="BK23956" s="98" t="s">
        <v>70</v>
      </c>
    </row>
    <row r="23957" spans="17:63" ht="29.25" customHeight="1" x14ac:dyDescent="0.2">
      <c r="Q23957" s="92" t="s">
        <v>50</v>
      </c>
      <c r="BF23957" s="101" t="s">
        <v>58</v>
      </c>
      <c r="BK23957" s="98" t="s">
        <v>70</v>
      </c>
    </row>
    <row r="23958" spans="17:63" ht="29.25" customHeight="1" x14ac:dyDescent="0.2">
      <c r="Q23958" s="92" t="s">
        <v>50</v>
      </c>
      <c r="BF23958" s="101" t="s">
        <v>58</v>
      </c>
      <c r="BK23958" s="98" t="s">
        <v>70</v>
      </c>
    </row>
    <row r="23959" spans="17:63" ht="29.25" customHeight="1" x14ac:dyDescent="0.2">
      <c r="Q23959" s="92" t="s">
        <v>50</v>
      </c>
      <c r="BF23959" s="101" t="s">
        <v>58</v>
      </c>
      <c r="BK23959" s="98" t="s">
        <v>70</v>
      </c>
    </row>
    <row r="23960" spans="17:63" ht="29.25" customHeight="1" x14ac:dyDescent="0.2">
      <c r="Q23960" s="92" t="s">
        <v>50</v>
      </c>
      <c r="BF23960" s="101" t="s">
        <v>58</v>
      </c>
      <c r="BK23960" s="98" t="s">
        <v>70</v>
      </c>
    </row>
    <row r="23961" spans="17:63" ht="29.25" customHeight="1" x14ac:dyDescent="0.2">
      <c r="Q23961" s="92" t="s">
        <v>50</v>
      </c>
      <c r="BF23961" s="101" t="s">
        <v>58</v>
      </c>
      <c r="BK23961" s="98" t="s">
        <v>70</v>
      </c>
    </row>
    <row r="23962" spans="17:63" ht="29.25" customHeight="1" x14ac:dyDescent="0.2">
      <c r="Q23962" s="92" t="s">
        <v>50</v>
      </c>
      <c r="BF23962" s="101" t="s">
        <v>58</v>
      </c>
      <c r="BK23962" s="98" t="s">
        <v>70</v>
      </c>
    </row>
    <row r="23963" spans="17:63" ht="29.25" customHeight="1" x14ac:dyDescent="0.2">
      <c r="Q23963" s="92" t="s">
        <v>50</v>
      </c>
      <c r="BF23963" s="101" t="s">
        <v>58</v>
      </c>
      <c r="BK23963" s="98" t="s">
        <v>70</v>
      </c>
    </row>
    <row r="23964" spans="17:63" ht="29.25" customHeight="1" x14ac:dyDescent="0.2">
      <c r="Q23964" s="92" t="s">
        <v>50</v>
      </c>
      <c r="BF23964" s="101" t="s">
        <v>58</v>
      </c>
      <c r="BK23964" s="98" t="s">
        <v>70</v>
      </c>
    </row>
    <row r="23965" spans="17:63" ht="29.25" customHeight="1" x14ac:dyDescent="0.2">
      <c r="Q23965" s="92" t="s">
        <v>50</v>
      </c>
      <c r="BF23965" s="101" t="s">
        <v>58</v>
      </c>
      <c r="BK23965" s="98" t="s">
        <v>70</v>
      </c>
    </row>
    <row r="23966" spans="17:63" ht="29.25" customHeight="1" x14ac:dyDescent="0.2">
      <c r="Q23966" s="92" t="s">
        <v>50</v>
      </c>
      <c r="BF23966" s="101" t="s">
        <v>58</v>
      </c>
      <c r="BK23966" s="98" t="s">
        <v>70</v>
      </c>
    </row>
    <row r="23967" spans="17:63" ht="29.25" customHeight="1" x14ac:dyDescent="0.2">
      <c r="Q23967" s="92" t="s">
        <v>50</v>
      </c>
      <c r="BF23967" s="101" t="s">
        <v>58</v>
      </c>
      <c r="BK23967" s="98" t="s">
        <v>70</v>
      </c>
    </row>
    <row r="23968" spans="17:63" ht="29.25" customHeight="1" x14ac:dyDescent="0.2">
      <c r="Q23968" s="92" t="s">
        <v>50</v>
      </c>
      <c r="BF23968" s="101" t="s">
        <v>58</v>
      </c>
      <c r="BK23968" s="98" t="s">
        <v>70</v>
      </c>
    </row>
    <row r="23969" spans="17:63" ht="29.25" customHeight="1" x14ac:dyDescent="0.2">
      <c r="Q23969" s="92" t="s">
        <v>50</v>
      </c>
      <c r="BF23969" s="101" t="s">
        <v>58</v>
      </c>
      <c r="BK23969" s="98" t="s">
        <v>70</v>
      </c>
    </row>
    <row r="23970" spans="17:63" ht="29.25" customHeight="1" x14ac:dyDescent="0.2">
      <c r="Q23970" s="92" t="s">
        <v>50</v>
      </c>
      <c r="BF23970" s="101" t="s">
        <v>58</v>
      </c>
      <c r="BK23970" s="98" t="s">
        <v>70</v>
      </c>
    </row>
    <row r="23971" spans="17:63" ht="29.25" customHeight="1" x14ac:dyDescent="0.2">
      <c r="Q23971" s="92" t="s">
        <v>50</v>
      </c>
      <c r="BF23971" s="101" t="s">
        <v>58</v>
      </c>
      <c r="BK23971" s="98" t="s">
        <v>70</v>
      </c>
    </row>
    <row r="23972" spans="17:63" ht="29.25" customHeight="1" x14ac:dyDescent="0.2">
      <c r="Q23972" s="92" t="s">
        <v>50</v>
      </c>
      <c r="BF23972" s="101" t="s">
        <v>58</v>
      </c>
      <c r="BK23972" s="98" t="s">
        <v>70</v>
      </c>
    </row>
    <row r="23973" spans="17:63" ht="29.25" customHeight="1" x14ac:dyDescent="0.2">
      <c r="Q23973" s="92" t="s">
        <v>50</v>
      </c>
      <c r="BF23973" s="101" t="s">
        <v>58</v>
      </c>
      <c r="BK23973" s="98" t="s">
        <v>70</v>
      </c>
    </row>
    <row r="23974" spans="17:63" ht="29.25" customHeight="1" x14ac:dyDescent="0.2">
      <c r="Q23974" s="92" t="s">
        <v>50</v>
      </c>
      <c r="BF23974" s="101" t="s">
        <v>58</v>
      </c>
      <c r="BK23974" s="98" t="s">
        <v>70</v>
      </c>
    </row>
    <row r="23975" spans="17:63" ht="29.25" customHeight="1" x14ac:dyDescent="0.2">
      <c r="Q23975" s="92" t="s">
        <v>50</v>
      </c>
      <c r="BF23975" s="101" t="s">
        <v>58</v>
      </c>
      <c r="BK23975" s="98" t="s">
        <v>70</v>
      </c>
    </row>
    <row r="23976" spans="17:63" ht="29.25" customHeight="1" x14ac:dyDescent="0.2">
      <c r="Q23976" s="92" t="s">
        <v>50</v>
      </c>
      <c r="BF23976" s="101" t="s">
        <v>58</v>
      </c>
      <c r="BK23976" s="98" t="s">
        <v>70</v>
      </c>
    </row>
    <row r="23977" spans="17:63" ht="29.25" customHeight="1" x14ac:dyDescent="0.2">
      <c r="Q23977" s="92" t="s">
        <v>50</v>
      </c>
      <c r="BF23977" s="101" t="s">
        <v>58</v>
      </c>
      <c r="BK23977" s="98" t="s">
        <v>70</v>
      </c>
    </row>
    <row r="23978" spans="17:63" ht="29.25" customHeight="1" x14ac:dyDescent="0.2">
      <c r="Q23978" s="92" t="s">
        <v>50</v>
      </c>
      <c r="BF23978" s="101" t="s">
        <v>58</v>
      </c>
      <c r="BK23978" s="98" t="s">
        <v>70</v>
      </c>
    </row>
    <row r="23979" spans="17:63" ht="29.25" customHeight="1" x14ac:dyDescent="0.2">
      <c r="Q23979" s="92" t="s">
        <v>50</v>
      </c>
      <c r="BF23979" s="101" t="s">
        <v>58</v>
      </c>
      <c r="BK23979" s="98" t="s">
        <v>70</v>
      </c>
    </row>
    <row r="23980" spans="17:63" ht="29.25" customHeight="1" x14ac:dyDescent="0.2">
      <c r="Q23980" s="92" t="s">
        <v>50</v>
      </c>
      <c r="BF23980" s="101" t="s">
        <v>58</v>
      </c>
      <c r="BK23980" s="98" t="s">
        <v>70</v>
      </c>
    </row>
    <row r="23981" spans="17:63" ht="29.25" customHeight="1" x14ac:dyDescent="0.2">
      <c r="Q23981" s="92" t="s">
        <v>50</v>
      </c>
      <c r="BF23981" s="101" t="s">
        <v>58</v>
      </c>
      <c r="BK23981" s="98" t="s">
        <v>70</v>
      </c>
    </row>
    <row r="23982" spans="17:63" ht="29.25" customHeight="1" x14ac:dyDescent="0.2">
      <c r="Q23982" s="92" t="s">
        <v>50</v>
      </c>
      <c r="BF23982" s="101" t="s">
        <v>58</v>
      </c>
      <c r="BK23982" s="98" t="s">
        <v>70</v>
      </c>
    </row>
    <row r="23983" spans="17:63" ht="29.25" customHeight="1" x14ac:dyDescent="0.2">
      <c r="Q23983" s="92" t="s">
        <v>50</v>
      </c>
      <c r="BF23983" s="101" t="s">
        <v>58</v>
      </c>
      <c r="BK23983" s="98" t="s">
        <v>70</v>
      </c>
    </row>
    <row r="23984" spans="17:63" ht="29.25" customHeight="1" x14ac:dyDescent="0.2">
      <c r="Q23984" s="92" t="s">
        <v>50</v>
      </c>
      <c r="BF23984" s="101" t="s">
        <v>58</v>
      </c>
      <c r="BK23984" s="98" t="s">
        <v>70</v>
      </c>
    </row>
    <row r="23985" spans="17:63" ht="29.25" customHeight="1" x14ac:dyDescent="0.2">
      <c r="Q23985" s="92" t="s">
        <v>50</v>
      </c>
      <c r="BF23985" s="101" t="s">
        <v>58</v>
      </c>
      <c r="BK23985" s="98" t="s">
        <v>70</v>
      </c>
    </row>
    <row r="23986" spans="17:63" ht="29.25" customHeight="1" x14ac:dyDescent="0.2">
      <c r="Q23986" s="92" t="s">
        <v>50</v>
      </c>
      <c r="BF23986" s="101" t="s">
        <v>58</v>
      </c>
      <c r="BK23986" s="98" t="s">
        <v>70</v>
      </c>
    </row>
    <row r="23987" spans="17:63" ht="29.25" customHeight="1" x14ac:dyDescent="0.2">
      <c r="Q23987" s="92" t="s">
        <v>50</v>
      </c>
      <c r="BF23987" s="101" t="s">
        <v>58</v>
      </c>
      <c r="BK23987" s="98" t="s">
        <v>70</v>
      </c>
    </row>
    <row r="23988" spans="17:63" ht="29.25" customHeight="1" x14ac:dyDescent="0.2">
      <c r="Q23988" s="92" t="s">
        <v>50</v>
      </c>
      <c r="BF23988" s="101" t="s">
        <v>58</v>
      </c>
      <c r="BK23988" s="98" t="s">
        <v>70</v>
      </c>
    </row>
    <row r="23989" spans="17:63" ht="29.25" customHeight="1" x14ac:dyDescent="0.2">
      <c r="Q23989" s="92" t="s">
        <v>50</v>
      </c>
      <c r="BF23989" s="101" t="s">
        <v>58</v>
      </c>
      <c r="BK23989" s="98" t="s">
        <v>70</v>
      </c>
    </row>
    <row r="23990" spans="17:63" ht="29.25" customHeight="1" x14ac:dyDescent="0.2">
      <c r="Q23990" s="92" t="s">
        <v>50</v>
      </c>
      <c r="BF23990" s="101" t="s">
        <v>58</v>
      </c>
      <c r="BK23990" s="98" t="s">
        <v>70</v>
      </c>
    </row>
    <row r="23991" spans="17:63" ht="29.25" customHeight="1" x14ac:dyDescent="0.2">
      <c r="Q23991" s="92" t="s">
        <v>50</v>
      </c>
      <c r="BF23991" s="101" t="s">
        <v>58</v>
      </c>
      <c r="BK23991" s="98" t="s">
        <v>70</v>
      </c>
    </row>
    <row r="23992" spans="17:63" ht="29.25" customHeight="1" x14ac:dyDescent="0.2">
      <c r="Q23992" s="92" t="s">
        <v>50</v>
      </c>
      <c r="BF23992" s="101" t="s">
        <v>58</v>
      </c>
      <c r="BK23992" s="98" t="s">
        <v>70</v>
      </c>
    </row>
    <row r="23993" spans="17:63" ht="29.25" customHeight="1" x14ac:dyDescent="0.2">
      <c r="Q23993" s="92" t="s">
        <v>50</v>
      </c>
      <c r="BF23993" s="101" t="s">
        <v>58</v>
      </c>
      <c r="BK23993" s="98" t="s">
        <v>70</v>
      </c>
    </row>
    <row r="23994" spans="17:63" ht="29.25" customHeight="1" x14ac:dyDescent="0.2">
      <c r="Q23994" s="92" t="s">
        <v>50</v>
      </c>
      <c r="BF23994" s="101" t="s">
        <v>58</v>
      </c>
      <c r="BK23994" s="98" t="s">
        <v>70</v>
      </c>
    </row>
    <row r="23995" spans="17:63" ht="29.25" customHeight="1" x14ac:dyDescent="0.2">
      <c r="Q23995" s="92" t="s">
        <v>50</v>
      </c>
      <c r="BF23995" s="101" t="s">
        <v>58</v>
      </c>
      <c r="BK23995" s="98" t="s">
        <v>70</v>
      </c>
    </row>
    <row r="23996" spans="17:63" ht="29.25" customHeight="1" x14ac:dyDescent="0.2">
      <c r="Q23996" s="92" t="s">
        <v>50</v>
      </c>
      <c r="BF23996" s="101" t="s">
        <v>58</v>
      </c>
      <c r="BK23996" s="98" t="s">
        <v>70</v>
      </c>
    </row>
    <row r="23997" spans="17:63" ht="29.25" customHeight="1" x14ac:dyDescent="0.2">
      <c r="Q23997" s="92" t="s">
        <v>50</v>
      </c>
      <c r="BF23997" s="101" t="s">
        <v>58</v>
      </c>
      <c r="BK23997" s="98" t="s">
        <v>70</v>
      </c>
    </row>
    <row r="23998" spans="17:63" ht="29.25" customHeight="1" x14ac:dyDescent="0.2">
      <c r="Q23998" s="92" t="s">
        <v>50</v>
      </c>
      <c r="BF23998" s="101" t="s">
        <v>58</v>
      </c>
      <c r="BK23998" s="98" t="s">
        <v>70</v>
      </c>
    </row>
    <row r="23999" spans="17:63" ht="29.25" customHeight="1" x14ac:dyDescent="0.2">
      <c r="Q23999" s="92" t="s">
        <v>50</v>
      </c>
      <c r="BF23999" s="101" t="s">
        <v>58</v>
      </c>
      <c r="BK23999" s="98" t="s">
        <v>70</v>
      </c>
    </row>
    <row r="24000" spans="17:63" ht="29.25" customHeight="1" x14ac:dyDescent="0.2">
      <c r="Q24000" s="92" t="s">
        <v>50</v>
      </c>
      <c r="BF24000" s="101" t="s">
        <v>58</v>
      </c>
      <c r="BK24000" s="98" t="s">
        <v>70</v>
      </c>
    </row>
    <row r="24001" spans="17:63" ht="29.25" customHeight="1" x14ac:dyDescent="0.2">
      <c r="Q24001" s="92" t="s">
        <v>50</v>
      </c>
      <c r="BF24001" s="101" t="s">
        <v>58</v>
      </c>
      <c r="BK24001" s="98" t="s">
        <v>70</v>
      </c>
    </row>
    <row r="24002" spans="17:63" ht="29.25" customHeight="1" x14ac:dyDescent="0.2">
      <c r="Q24002" s="92" t="s">
        <v>50</v>
      </c>
      <c r="BF24002" s="101" t="s">
        <v>58</v>
      </c>
      <c r="BK24002" s="98" t="s">
        <v>70</v>
      </c>
    </row>
    <row r="24003" spans="17:63" ht="29.25" customHeight="1" x14ac:dyDescent="0.2">
      <c r="Q24003" s="92" t="s">
        <v>50</v>
      </c>
      <c r="BF24003" s="101" t="s">
        <v>58</v>
      </c>
      <c r="BK24003" s="98" t="s">
        <v>70</v>
      </c>
    </row>
    <row r="24004" spans="17:63" ht="29.25" customHeight="1" x14ac:dyDescent="0.2">
      <c r="Q24004" s="92" t="s">
        <v>50</v>
      </c>
      <c r="BF24004" s="101" t="s">
        <v>58</v>
      </c>
      <c r="BK24004" s="98" t="s">
        <v>70</v>
      </c>
    </row>
    <row r="24005" spans="17:63" ht="29.25" customHeight="1" x14ac:dyDescent="0.2">
      <c r="Q24005" s="92" t="s">
        <v>50</v>
      </c>
      <c r="BF24005" s="101" t="s">
        <v>58</v>
      </c>
      <c r="BK24005" s="98" t="s">
        <v>70</v>
      </c>
    </row>
    <row r="24006" spans="17:63" ht="29.25" customHeight="1" x14ac:dyDescent="0.2">
      <c r="Q24006" s="92" t="s">
        <v>50</v>
      </c>
      <c r="BF24006" s="101" t="s">
        <v>58</v>
      </c>
      <c r="BK24006" s="98" t="s">
        <v>70</v>
      </c>
    </row>
    <row r="24007" spans="17:63" ht="29.25" customHeight="1" x14ac:dyDescent="0.2">
      <c r="Q24007" s="92" t="s">
        <v>50</v>
      </c>
      <c r="BF24007" s="101" t="s">
        <v>58</v>
      </c>
      <c r="BK24007" s="98" t="s">
        <v>70</v>
      </c>
    </row>
    <row r="24008" spans="17:63" ht="29.25" customHeight="1" x14ac:dyDescent="0.2">
      <c r="Q24008" s="92" t="s">
        <v>50</v>
      </c>
      <c r="BF24008" s="101" t="s">
        <v>58</v>
      </c>
      <c r="BK24008" s="98" t="s">
        <v>70</v>
      </c>
    </row>
    <row r="24009" spans="17:63" ht="29.25" customHeight="1" x14ac:dyDescent="0.2">
      <c r="Q24009" s="92" t="s">
        <v>50</v>
      </c>
      <c r="BF24009" s="101" t="s">
        <v>58</v>
      </c>
      <c r="BK24009" s="98" t="s">
        <v>70</v>
      </c>
    </row>
    <row r="24010" spans="17:63" ht="29.25" customHeight="1" x14ac:dyDescent="0.2">
      <c r="Q24010" s="92" t="s">
        <v>50</v>
      </c>
      <c r="BF24010" s="101" t="s">
        <v>58</v>
      </c>
      <c r="BK24010" s="98" t="s">
        <v>70</v>
      </c>
    </row>
    <row r="24011" spans="17:63" ht="29.25" customHeight="1" x14ac:dyDescent="0.2">
      <c r="Q24011" s="92" t="s">
        <v>50</v>
      </c>
      <c r="BF24011" s="101" t="s">
        <v>58</v>
      </c>
      <c r="BK24011" s="98" t="s">
        <v>70</v>
      </c>
    </row>
    <row r="24012" spans="17:63" ht="29.25" customHeight="1" x14ac:dyDescent="0.2">
      <c r="Q24012" s="92" t="s">
        <v>50</v>
      </c>
      <c r="BF24012" s="101" t="s">
        <v>58</v>
      </c>
      <c r="BK24012" s="98" t="s">
        <v>70</v>
      </c>
    </row>
    <row r="24013" spans="17:63" ht="29.25" customHeight="1" x14ac:dyDescent="0.2">
      <c r="Q24013" s="92" t="s">
        <v>50</v>
      </c>
      <c r="BF24013" s="101" t="s">
        <v>58</v>
      </c>
      <c r="BK24013" s="98" t="s">
        <v>70</v>
      </c>
    </row>
    <row r="24014" spans="17:63" ht="29.25" customHeight="1" x14ac:dyDescent="0.2">
      <c r="Q24014" s="92" t="s">
        <v>50</v>
      </c>
      <c r="BF24014" s="101" t="s">
        <v>58</v>
      </c>
      <c r="BK24014" s="98" t="s">
        <v>70</v>
      </c>
    </row>
    <row r="24015" spans="17:63" ht="29.25" customHeight="1" x14ac:dyDescent="0.2">
      <c r="Q24015" s="92" t="s">
        <v>50</v>
      </c>
      <c r="BF24015" s="101" t="s">
        <v>58</v>
      </c>
      <c r="BK24015" s="98" t="s">
        <v>70</v>
      </c>
    </row>
    <row r="24016" spans="17:63" ht="29.25" customHeight="1" x14ac:dyDescent="0.2">
      <c r="Q24016" s="92" t="s">
        <v>50</v>
      </c>
      <c r="BF24016" s="101" t="s">
        <v>58</v>
      </c>
      <c r="BK24016" s="98" t="s">
        <v>70</v>
      </c>
    </row>
    <row r="24017" spans="17:63" ht="29.25" customHeight="1" x14ac:dyDescent="0.2">
      <c r="Q24017" s="92" t="s">
        <v>50</v>
      </c>
      <c r="BF24017" s="101" t="s">
        <v>58</v>
      </c>
      <c r="BK24017" s="98" t="s">
        <v>70</v>
      </c>
    </row>
    <row r="24018" spans="17:63" ht="29.25" customHeight="1" x14ac:dyDescent="0.2">
      <c r="Q24018" s="92" t="s">
        <v>50</v>
      </c>
      <c r="BF24018" s="101" t="s">
        <v>58</v>
      </c>
      <c r="BK24018" s="98" t="s">
        <v>70</v>
      </c>
    </row>
    <row r="24019" spans="17:63" ht="29.25" customHeight="1" x14ac:dyDescent="0.2">
      <c r="Q24019" s="92" t="s">
        <v>50</v>
      </c>
      <c r="BF24019" s="101" t="s">
        <v>58</v>
      </c>
      <c r="BK24019" s="98" t="s">
        <v>70</v>
      </c>
    </row>
    <row r="24020" spans="17:63" ht="29.25" customHeight="1" x14ac:dyDescent="0.2">
      <c r="Q24020" s="92" t="s">
        <v>50</v>
      </c>
      <c r="BF24020" s="101" t="s">
        <v>58</v>
      </c>
      <c r="BK24020" s="98" t="s">
        <v>70</v>
      </c>
    </row>
    <row r="24021" spans="17:63" ht="29.25" customHeight="1" x14ac:dyDescent="0.2">
      <c r="Q24021" s="92" t="s">
        <v>50</v>
      </c>
      <c r="BF24021" s="101" t="s">
        <v>58</v>
      </c>
      <c r="BK24021" s="98" t="s">
        <v>70</v>
      </c>
    </row>
    <row r="24022" spans="17:63" ht="29.25" customHeight="1" x14ac:dyDescent="0.2">
      <c r="Q24022" s="92" t="s">
        <v>50</v>
      </c>
      <c r="BF24022" s="101" t="s">
        <v>58</v>
      </c>
      <c r="BK24022" s="98" t="s">
        <v>70</v>
      </c>
    </row>
    <row r="24023" spans="17:63" ht="29.25" customHeight="1" x14ac:dyDescent="0.2">
      <c r="Q24023" s="92" t="s">
        <v>50</v>
      </c>
      <c r="BF24023" s="101" t="s">
        <v>58</v>
      </c>
      <c r="BK24023" s="98" t="s">
        <v>70</v>
      </c>
    </row>
    <row r="24024" spans="17:63" ht="29.25" customHeight="1" x14ac:dyDescent="0.2">
      <c r="Q24024" s="92" t="s">
        <v>50</v>
      </c>
      <c r="BF24024" s="101" t="s">
        <v>58</v>
      </c>
      <c r="BK24024" s="98" t="s">
        <v>70</v>
      </c>
    </row>
    <row r="24025" spans="17:63" ht="29.25" customHeight="1" x14ac:dyDescent="0.2">
      <c r="Q24025" s="92" t="s">
        <v>50</v>
      </c>
      <c r="BF24025" s="101" t="s">
        <v>58</v>
      </c>
      <c r="BK24025" s="98" t="s">
        <v>70</v>
      </c>
    </row>
    <row r="24026" spans="17:63" ht="29.25" customHeight="1" x14ac:dyDescent="0.2">
      <c r="Q24026" s="92" t="s">
        <v>50</v>
      </c>
      <c r="BF24026" s="101" t="s">
        <v>58</v>
      </c>
      <c r="BK24026" s="98" t="s">
        <v>70</v>
      </c>
    </row>
    <row r="24027" spans="17:63" ht="29.25" customHeight="1" x14ac:dyDescent="0.2">
      <c r="Q24027" s="92" t="s">
        <v>50</v>
      </c>
      <c r="BF24027" s="101" t="s">
        <v>58</v>
      </c>
      <c r="BK24027" s="98" t="s">
        <v>70</v>
      </c>
    </row>
    <row r="24028" spans="17:63" ht="29.25" customHeight="1" x14ac:dyDescent="0.2">
      <c r="Q24028" s="92" t="s">
        <v>50</v>
      </c>
      <c r="BF24028" s="101" t="s">
        <v>58</v>
      </c>
      <c r="BK24028" s="98" t="s">
        <v>70</v>
      </c>
    </row>
    <row r="24029" spans="17:63" ht="29.25" customHeight="1" x14ac:dyDescent="0.2">
      <c r="Q24029" s="92" t="s">
        <v>50</v>
      </c>
      <c r="BF24029" s="101" t="s">
        <v>58</v>
      </c>
      <c r="BK24029" s="98" t="s">
        <v>70</v>
      </c>
    </row>
    <row r="24030" spans="17:63" ht="29.25" customHeight="1" x14ac:dyDescent="0.2">
      <c r="Q24030" s="92" t="s">
        <v>50</v>
      </c>
      <c r="BF24030" s="101" t="s">
        <v>58</v>
      </c>
      <c r="BK24030" s="98" t="s">
        <v>70</v>
      </c>
    </row>
    <row r="24031" spans="17:63" ht="29.25" customHeight="1" x14ac:dyDescent="0.2">
      <c r="Q24031" s="92" t="s">
        <v>50</v>
      </c>
      <c r="BF24031" s="101" t="s">
        <v>58</v>
      </c>
      <c r="BK24031" s="98" t="s">
        <v>70</v>
      </c>
    </row>
    <row r="24032" spans="17:63" ht="29.25" customHeight="1" x14ac:dyDescent="0.2">
      <c r="Q24032" s="92" t="s">
        <v>50</v>
      </c>
      <c r="BF24032" s="101" t="s">
        <v>58</v>
      </c>
      <c r="BK24032" s="98" t="s">
        <v>70</v>
      </c>
    </row>
    <row r="24033" spans="17:63" ht="29.25" customHeight="1" x14ac:dyDescent="0.2">
      <c r="Q24033" s="92" t="s">
        <v>50</v>
      </c>
      <c r="BF24033" s="101" t="s">
        <v>58</v>
      </c>
      <c r="BK24033" s="98" t="s">
        <v>70</v>
      </c>
    </row>
    <row r="24034" spans="17:63" ht="29.25" customHeight="1" x14ac:dyDescent="0.2">
      <c r="Q24034" s="92" t="s">
        <v>50</v>
      </c>
      <c r="BF24034" s="101" t="s">
        <v>58</v>
      </c>
      <c r="BK24034" s="98" t="s">
        <v>70</v>
      </c>
    </row>
    <row r="24035" spans="17:63" ht="29.25" customHeight="1" x14ac:dyDescent="0.2">
      <c r="Q24035" s="92" t="s">
        <v>50</v>
      </c>
      <c r="BF24035" s="101" t="s">
        <v>58</v>
      </c>
      <c r="BK24035" s="98" t="s">
        <v>70</v>
      </c>
    </row>
    <row r="24036" spans="17:63" ht="29.25" customHeight="1" x14ac:dyDescent="0.2">
      <c r="Q24036" s="92" t="s">
        <v>50</v>
      </c>
      <c r="BF24036" s="101" t="s">
        <v>58</v>
      </c>
      <c r="BK24036" s="98" t="s">
        <v>70</v>
      </c>
    </row>
    <row r="24037" spans="17:63" ht="29.25" customHeight="1" x14ac:dyDescent="0.2">
      <c r="Q24037" s="92" t="s">
        <v>50</v>
      </c>
      <c r="BF24037" s="101" t="s">
        <v>58</v>
      </c>
      <c r="BK24037" s="98" t="s">
        <v>70</v>
      </c>
    </row>
    <row r="24038" spans="17:63" ht="29.25" customHeight="1" x14ac:dyDescent="0.2">
      <c r="Q24038" s="92" t="s">
        <v>50</v>
      </c>
      <c r="BF24038" s="101" t="s">
        <v>58</v>
      </c>
      <c r="BK24038" s="98" t="s">
        <v>70</v>
      </c>
    </row>
    <row r="24039" spans="17:63" ht="29.25" customHeight="1" x14ac:dyDescent="0.2">
      <c r="Q24039" s="92" t="s">
        <v>50</v>
      </c>
      <c r="BF24039" s="101" t="s">
        <v>58</v>
      </c>
      <c r="BK24039" s="98" t="s">
        <v>70</v>
      </c>
    </row>
    <row r="24040" spans="17:63" ht="29.25" customHeight="1" x14ac:dyDescent="0.2">
      <c r="Q24040" s="92" t="s">
        <v>50</v>
      </c>
      <c r="BF24040" s="101" t="s">
        <v>58</v>
      </c>
      <c r="BK24040" s="98" t="s">
        <v>70</v>
      </c>
    </row>
    <row r="24041" spans="17:63" ht="29.25" customHeight="1" x14ac:dyDescent="0.2">
      <c r="Q24041" s="92" t="s">
        <v>50</v>
      </c>
      <c r="BF24041" s="101" t="s">
        <v>58</v>
      </c>
      <c r="BK24041" s="98" t="s">
        <v>70</v>
      </c>
    </row>
    <row r="24042" spans="17:63" ht="29.25" customHeight="1" x14ac:dyDescent="0.2">
      <c r="Q24042" s="92" t="s">
        <v>50</v>
      </c>
      <c r="BF24042" s="101" t="s">
        <v>58</v>
      </c>
      <c r="BK24042" s="98" t="s">
        <v>70</v>
      </c>
    </row>
    <row r="24043" spans="17:63" ht="29.25" customHeight="1" x14ac:dyDescent="0.2">
      <c r="Q24043" s="92" t="s">
        <v>50</v>
      </c>
      <c r="BF24043" s="101" t="s">
        <v>58</v>
      </c>
      <c r="BK24043" s="98" t="s">
        <v>70</v>
      </c>
    </row>
    <row r="24044" spans="17:63" ht="29.25" customHeight="1" x14ac:dyDescent="0.2">
      <c r="Q24044" s="92" t="s">
        <v>50</v>
      </c>
      <c r="BF24044" s="101" t="s">
        <v>58</v>
      </c>
      <c r="BK24044" s="98" t="s">
        <v>70</v>
      </c>
    </row>
    <row r="24045" spans="17:63" ht="29.25" customHeight="1" x14ac:dyDescent="0.2">
      <c r="Q24045" s="92" t="s">
        <v>50</v>
      </c>
      <c r="BF24045" s="101" t="s">
        <v>58</v>
      </c>
      <c r="BK24045" s="98" t="s">
        <v>70</v>
      </c>
    </row>
    <row r="24046" spans="17:63" ht="29.25" customHeight="1" x14ac:dyDescent="0.2">
      <c r="Q24046" s="92" t="s">
        <v>50</v>
      </c>
      <c r="BF24046" s="101" t="s">
        <v>58</v>
      </c>
      <c r="BK24046" s="98" t="s">
        <v>70</v>
      </c>
    </row>
    <row r="24047" spans="17:63" ht="29.25" customHeight="1" x14ac:dyDescent="0.2">
      <c r="Q24047" s="92" t="s">
        <v>50</v>
      </c>
      <c r="BF24047" s="101" t="s">
        <v>58</v>
      </c>
      <c r="BK24047" s="98" t="s">
        <v>70</v>
      </c>
    </row>
    <row r="24048" spans="17:63" ht="29.25" customHeight="1" x14ac:dyDescent="0.2">
      <c r="Q24048" s="92" t="s">
        <v>50</v>
      </c>
      <c r="BF24048" s="101" t="s">
        <v>58</v>
      </c>
      <c r="BK24048" s="98" t="s">
        <v>70</v>
      </c>
    </row>
    <row r="24049" spans="17:63" ht="29.25" customHeight="1" x14ac:dyDescent="0.2">
      <c r="Q24049" s="92" t="s">
        <v>50</v>
      </c>
      <c r="BF24049" s="101" t="s">
        <v>58</v>
      </c>
      <c r="BK24049" s="98" t="s">
        <v>70</v>
      </c>
    </row>
    <row r="24050" spans="17:63" ht="29.25" customHeight="1" x14ac:dyDescent="0.2">
      <c r="Q24050" s="92" t="s">
        <v>50</v>
      </c>
      <c r="BF24050" s="101" t="s">
        <v>58</v>
      </c>
      <c r="BK24050" s="98" t="s">
        <v>70</v>
      </c>
    </row>
    <row r="24051" spans="17:63" ht="29.25" customHeight="1" x14ac:dyDescent="0.2">
      <c r="Q24051" s="92" t="s">
        <v>50</v>
      </c>
      <c r="BF24051" s="101" t="s">
        <v>58</v>
      </c>
      <c r="BK24051" s="98" t="s">
        <v>70</v>
      </c>
    </row>
    <row r="24052" spans="17:63" ht="29.25" customHeight="1" x14ac:dyDescent="0.2">
      <c r="Q24052" s="92" t="s">
        <v>50</v>
      </c>
      <c r="BF24052" s="101" t="s">
        <v>58</v>
      </c>
      <c r="BK24052" s="98" t="s">
        <v>70</v>
      </c>
    </row>
    <row r="24053" spans="17:63" ht="29.25" customHeight="1" x14ac:dyDescent="0.2">
      <c r="Q24053" s="92" t="s">
        <v>50</v>
      </c>
      <c r="BF24053" s="101" t="s">
        <v>58</v>
      </c>
      <c r="BK24053" s="98" t="s">
        <v>70</v>
      </c>
    </row>
    <row r="24054" spans="17:63" ht="29.25" customHeight="1" x14ac:dyDescent="0.2">
      <c r="Q24054" s="92" t="s">
        <v>50</v>
      </c>
      <c r="BF24054" s="101" t="s">
        <v>58</v>
      </c>
      <c r="BK24054" s="98" t="s">
        <v>70</v>
      </c>
    </row>
    <row r="24055" spans="17:63" ht="29.25" customHeight="1" x14ac:dyDescent="0.2">
      <c r="Q24055" s="92" t="s">
        <v>50</v>
      </c>
      <c r="BF24055" s="101" t="s">
        <v>58</v>
      </c>
      <c r="BK24055" s="98" t="s">
        <v>70</v>
      </c>
    </row>
    <row r="24056" spans="17:63" ht="29.25" customHeight="1" x14ac:dyDescent="0.2">
      <c r="Q24056" s="92" t="s">
        <v>50</v>
      </c>
      <c r="BF24056" s="101" t="s">
        <v>58</v>
      </c>
      <c r="BK24056" s="98" t="s">
        <v>70</v>
      </c>
    </row>
    <row r="24057" spans="17:63" ht="29.25" customHeight="1" x14ac:dyDescent="0.2">
      <c r="Q24057" s="92" t="s">
        <v>50</v>
      </c>
      <c r="BF24057" s="101" t="s">
        <v>58</v>
      </c>
      <c r="BK24057" s="98" t="s">
        <v>70</v>
      </c>
    </row>
    <row r="24058" spans="17:63" ht="29.25" customHeight="1" x14ac:dyDescent="0.2">
      <c r="Q24058" s="92" t="s">
        <v>50</v>
      </c>
      <c r="BF24058" s="101" t="s">
        <v>58</v>
      </c>
      <c r="BK24058" s="98" t="s">
        <v>70</v>
      </c>
    </row>
    <row r="24059" spans="17:63" ht="29.25" customHeight="1" x14ac:dyDescent="0.2">
      <c r="Q24059" s="92" t="s">
        <v>50</v>
      </c>
      <c r="BF24059" s="101" t="s">
        <v>58</v>
      </c>
      <c r="BK24059" s="98" t="s">
        <v>70</v>
      </c>
    </row>
    <row r="24060" spans="17:63" ht="29.25" customHeight="1" x14ac:dyDescent="0.2">
      <c r="Q24060" s="92" t="s">
        <v>50</v>
      </c>
      <c r="BF24060" s="101" t="s">
        <v>58</v>
      </c>
      <c r="BK24060" s="98" t="s">
        <v>70</v>
      </c>
    </row>
    <row r="24061" spans="17:63" ht="29.25" customHeight="1" x14ac:dyDescent="0.2">
      <c r="Q24061" s="92" t="s">
        <v>50</v>
      </c>
      <c r="BF24061" s="101" t="s">
        <v>58</v>
      </c>
      <c r="BK24061" s="98" t="s">
        <v>70</v>
      </c>
    </row>
    <row r="24062" spans="17:63" ht="29.25" customHeight="1" x14ac:dyDescent="0.2">
      <c r="Q24062" s="92" t="s">
        <v>50</v>
      </c>
      <c r="BF24062" s="101" t="s">
        <v>58</v>
      </c>
      <c r="BK24062" s="98" t="s">
        <v>70</v>
      </c>
    </row>
    <row r="24063" spans="17:63" ht="29.25" customHeight="1" x14ac:dyDescent="0.2">
      <c r="Q24063" s="92" t="s">
        <v>50</v>
      </c>
      <c r="BF24063" s="101" t="s">
        <v>58</v>
      </c>
      <c r="BK24063" s="98" t="s">
        <v>70</v>
      </c>
    </row>
    <row r="24064" spans="17:63" ht="29.25" customHeight="1" x14ac:dyDescent="0.2">
      <c r="Q24064" s="92" t="s">
        <v>50</v>
      </c>
      <c r="BF24064" s="101" t="s">
        <v>58</v>
      </c>
      <c r="BK24064" s="98" t="s">
        <v>70</v>
      </c>
    </row>
    <row r="24065" spans="17:63" ht="29.25" customHeight="1" x14ac:dyDescent="0.2">
      <c r="Q24065" s="92" t="s">
        <v>50</v>
      </c>
      <c r="BF24065" s="101" t="s">
        <v>58</v>
      </c>
      <c r="BK24065" s="98" t="s">
        <v>70</v>
      </c>
    </row>
    <row r="24066" spans="17:63" ht="29.25" customHeight="1" x14ac:dyDescent="0.2">
      <c r="Q24066" s="92" t="s">
        <v>50</v>
      </c>
      <c r="BF24066" s="101" t="s">
        <v>58</v>
      </c>
      <c r="BK24066" s="98" t="s">
        <v>70</v>
      </c>
    </row>
    <row r="24067" spans="17:63" ht="29.25" customHeight="1" x14ac:dyDescent="0.2">
      <c r="Q24067" s="92" t="s">
        <v>50</v>
      </c>
      <c r="BF24067" s="101" t="s">
        <v>58</v>
      </c>
      <c r="BK24067" s="98" t="s">
        <v>70</v>
      </c>
    </row>
    <row r="24068" spans="17:63" ht="29.25" customHeight="1" x14ac:dyDescent="0.2">
      <c r="Q24068" s="92" t="s">
        <v>50</v>
      </c>
      <c r="BF24068" s="101" t="s">
        <v>58</v>
      </c>
      <c r="BK24068" s="98" t="s">
        <v>70</v>
      </c>
    </row>
    <row r="24069" spans="17:63" ht="29.25" customHeight="1" x14ac:dyDescent="0.2">
      <c r="Q24069" s="92" t="s">
        <v>50</v>
      </c>
      <c r="BF24069" s="101" t="s">
        <v>58</v>
      </c>
      <c r="BK24069" s="98" t="s">
        <v>70</v>
      </c>
    </row>
    <row r="24070" spans="17:63" ht="29.25" customHeight="1" x14ac:dyDescent="0.2">
      <c r="Q24070" s="92" t="s">
        <v>50</v>
      </c>
      <c r="BF24070" s="101" t="s">
        <v>58</v>
      </c>
      <c r="BK24070" s="98" t="s">
        <v>70</v>
      </c>
    </row>
    <row r="24071" spans="17:63" ht="29.25" customHeight="1" x14ac:dyDescent="0.2">
      <c r="Q24071" s="92" t="s">
        <v>50</v>
      </c>
      <c r="BF24071" s="101" t="s">
        <v>58</v>
      </c>
      <c r="BK24071" s="98" t="s">
        <v>70</v>
      </c>
    </row>
    <row r="24072" spans="17:63" ht="29.25" customHeight="1" x14ac:dyDescent="0.2">
      <c r="Q24072" s="92" t="s">
        <v>50</v>
      </c>
      <c r="BF24072" s="101" t="s">
        <v>58</v>
      </c>
      <c r="BK24072" s="98" t="s">
        <v>70</v>
      </c>
    </row>
    <row r="24073" spans="17:63" ht="29.25" customHeight="1" x14ac:dyDescent="0.2">
      <c r="Q24073" s="92" t="s">
        <v>50</v>
      </c>
      <c r="BF24073" s="101" t="s">
        <v>58</v>
      </c>
      <c r="BK24073" s="98" t="s">
        <v>70</v>
      </c>
    </row>
    <row r="24074" spans="17:63" ht="29.25" customHeight="1" x14ac:dyDescent="0.2">
      <c r="Q24074" s="92" t="s">
        <v>50</v>
      </c>
      <c r="BF24074" s="101" t="s">
        <v>58</v>
      </c>
      <c r="BK24074" s="98" t="s">
        <v>70</v>
      </c>
    </row>
    <row r="24075" spans="17:63" ht="29.25" customHeight="1" x14ac:dyDescent="0.2">
      <c r="Q24075" s="92" t="s">
        <v>50</v>
      </c>
      <c r="BF24075" s="101" t="s">
        <v>58</v>
      </c>
      <c r="BK24075" s="98" t="s">
        <v>70</v>
      </c>
    </row>
    <row r="24076" spans="17:63" ht="29.25" customHeight="1" x14ac:dyDescent="0.2">
      <c r="Q24076" s="92" t="s">
        <v>50</v>
      </c>
      <c r="BF24076" s="101" t="s">
        <v>58</v>
      </c>
      <c r="BK24076" s="98" t="s">
        <v>70</v>
      </c>
    </row>
    <row r="24077" spans="17:63" ht="29.25" customHeight="1" x14ac:dyDescent="0.2">
      <c r="Q24077" s="92" t="s">
        <v>50</v>
      </c>
      <c r="BF24077" s="101" t="s">
        <v>58</v>
      </c>
      <c r="BK24077" s="98" t="s">
        <v>70</v>
      </c>
    </row>
    <row r="24078" spans="17:63" ht="29.25" customHeight="1" x14ac:dyDescent="0.2">
      <c r="Q24078" s="92" t="s">
        <v>50</v>
      </c>
      <c r="BF24078" s="101" t="s">
        <v>58</v>
      </c>
      <c r="BK24078" s="98" t="s">
        <v>70</v>
      </c>
    </row>
    <row r="24079" spans="17:63" ht="29.25" customHeight="1" x14ac:dyDescent="0.2">
      <c r="Q24079" s="92" t="s">
        <v>50</v>
      </c>
      <c r="BF24079" s="101" t="s">
        <v>58</v>
      </c>
      <c r="BK24079" s="98" t="s">
        <v>70</v>
      </c>
    </row>
    <row r="24080" spans="17:63" ht="29.25" customHeight="1" x14ac:dyDescent="0.2">
      <c r="Q24080" s="92" t="s">
        <v>50</v>
      </c>
      <c r="BF24080" s="101" t="s">
        <v>58</v>
      </c>
      <c r="BK24080" s="98" t="s">
        <v>70</v>
      </c>
    </row>
    <row r="24081" spans="17:63" ht="29.25" customHeight="1" x14ac:dyDescent="0.2">
      <c r="Q24081" s="92" t="s">
        <v>50</v>
      </c>
      <c r="BF24081" s="101" t="s">
        <v>58</v>
      </c>
      <c r="BK24081" s="98" t="s">
        <v>70</v>
      </c>
    </row>
    <row r="24082" spans="17:63" ht="29.25" customHeight="1" x14ac:dyDescent="0.2">
      <c r="Q24082" s="92" t="s">
        <v>50</v>
      </c>
      <c r="BF24082" s="101" t="s">
        <v>58</v>
      </c>
      <c r="BK24082" s="98" t="s">
        <v>70</v>
      </c>
    </row>
    <row r="24083" spans="17:63" ht="29.25" customHeight="1" x14ac:dyDescent="0.2">
      <c r="Q24083" s="92" t="s">
        <v>50</v>
      </c>
      <c r="BF24083" s="101" t="s">
        <v>58</v>
      </c>
      <c r="BK24083" s="98" t="s">
        <v>70</v>
      </c>
    </row>
    <row r="24084" spans="17:63" ht="29.25" customHeight="1" x14ac:dyDescent="0.2">
      <c r="Q24084" s="92" t="s">
        <v>50</v>
      </c>
      <c r="BF24084" s="101" t="s">
        <v>58</v>
      </c>
      <c r="BK24084" s="98" t="s">
        <v>70</v>
      </c>
    </row>
    <row r="24085" spans="17:63" ht="29.25" customHeight="1" x14ac:dyDescent="0.2">
      <c r="Q24085" s="92" t="s">
        <v>50</v>
      </c>
      <c r="BF24085" s="101" t="s">
        <v>58</v>
      </c>
      <c r="BK24085" s="98" t="s">
        <v>70</v>
      </c>
    </row>
    <row r="24086" spans="17:63" ht="29.25" customHeight="1" x14ac:dyDescent="0.2">
      <c r="Q24086" s="92" t="s">
        <v>50</v>
      </c>
      <c r="BF24086" s="101" t="s">
        <v>58</v>
      </c>
      <c r="BK24086" s="98" t="s">
        <v>70</v>
      </c>
    </row>
    <row r="24087" spans="17:63" ht="29.25" customHeight="1" x14ac:dyDescent="0.2">
      <c r="Q24087" s="92" t="s">
        <v>50</v>
      </c>
      <c r="BF24087" s="101" t="s">
        <v>58</v>
      </c>
      <c r="BK24087" s="98" t="s">
        <v>70</v>
      </c>
    </row>
    <row r="24088" spans="17:63" ht="29.25" customHeight="1" x14ac:dyDescent="0.2">
      <c r="Q24088" s="92" t="s">
        <v>50</v>
      </c>
      <c r="BF24088" s="101" t="s">
        <v>58</v>
      </c>
      <c r="BK24088" s="98" t="s">
        <v>70</v>
      </c>
    </row>
    <row r="24089" spans="17:63" ht="29.25" customHeight="1" x14ac:dyDescent="0.2">
      <c r="Q24089" s="92" t="s">
        <v>50</v>
      </c>
      <c r="BF24089" s="101" t="s">
        <v>58</v>
      </c>
      <c r="BK24089" s="98" t="s">
        <v>70</v>
      </c>
    </row>
    <row r="24090" spans="17:63" ht="29.25" customHeight="1" x14ac:dyDescent="0.2">
      <c r="Q24090" s="92" t="s">
        <v>50</v>
      </c>
      <c r="BF24090" s="101" t="s">
        <v>58</v>
      </c>
      <c r="BK24090" s="98" t="s">
        <v>70</v>
      </c>
    </row>
    <row r="24091" spans="17:63" ht="29.25" customHeight="1" x14ac:dyDescent="0.2">
      <c r="Q24091" s="92" t="s">
        <v>50</v>
      </c>
      <c r="BF24091" s="101" t="s">
        <v>58</v>
      </c>
      <c r="BK24091" s="98" t="s">
        <v>70</v>
      </c>
    </row>
    <row r="24092" spans="17:63" ht="29.25" customHeight="1" x14ac:dyDescent="0.2">
      <c r="Q24092" s="92" t="s">
        <v>50</v>
      </c>
      <c r="BF24092" s="101" t="s">
        <v>58</v>
      </c>
      <c r="BK24092" s="98" t="s">
        <v>70</v>
      </c>
    </row>
    <row r="24093" spans="17:63" ht="29.25" customHeight="1" x14ac:dyDescent="0.2">
      <c r="Q24093" s="92" t="s">
        <v>50</v>
      </c>
      <c r="BF24093" s="101" t="s">
        <v>58</v>
      </c>
      <c r="BK24093" s="98" t="s">
        <v>70</v>
      </c>
    </row>
    <row r="24094" spans="17:63" ht="29.25" customHeight="1" x14ac:dyDescent="0.2">
      <c r="Q24094" s="92" t="s">
        <v>50</v>
      </c>
      <c r="BF24094" s="101" t="s">
        <v>58</v>
      </c>
      <c r="BK24094" s="98" t="s">
        <v>70</v>
      </c>
    </row>
    <row r="24095" spans="17:63" ht="29.25" customHeight="1" x14ac:dyDescent="0.2">
      <c r="Q24095" s="92" t="s">
        <v>50</v>
      </c>
      <c r="BF24095" s="101" t="s">
        <v>58</v>
      </c>
      <c r="BK24095" s="98" t="s">
        <v>70</v>
      </c>
    </row>
    <row r="24096" spans="17:63" ht="29.25" customHeight="1" x14ac:dyDescent="0.2">
      <c r="Q24096" s="92" t="s">
        <v>50</v>
      </c>
      <c r="BF24096" s="101" t="s">
        <v>58</v>
      </c>
      <c r="BK24096" s="98" t="s">
        <v>70</v>
      </c>
    </row>
    <row r="24097" spans="17:63" ht="29.25" customHeight="1" x14ac:dyDescent="0.2">
      <c r="Q24097" s="92" t="s">
        <v>50</v>
      </c>
      <c r="BF24097" s="101" t="s">
        <v>58</v>
      </c>
      <c r="BK24097" s="98" t="s">
        <v>70</v>
      </c>
    </row>
    <row r="24098" spans="17:63" ht="29.25" customHeight="1" x14ac:dyDescent="0.2">
      <c r="Q24098" s="92" t="s">
        <v>50</v>
      </c>
      <c r="BF24098" s="101" t="s">
        <v>58</v>
      </c>
      <c r="BK24098" s="98" t="s">
        <v>70</v>
      </c>
    </row>
    <row r="24099" spans="17:63" ht="29.25" customHeight="1" x14ac:dyDescent="0.2">
      <c r="Q24099" s="92" t="s">
        <v>50</v>
      </c>
      <c r="BF24099" s="101" t="s">
        <v>58</v>
      </c>
      <c r="BK24099" s="98" t="s">
        <v>70</v>
      </c>
    </row>
    <row r="24100" spans="17:63" ht="29.25" customHeight="1" x14ac:dyDescent="0.2">
      <c r="Q24100" s="92" t="s">
        <v>50</v>
      </c>
      <c r="BF24100" s="101" t="s">
        <v>58</v>
      </c>
      <c r="BK24100" s="98" t="s">
        <v>70</v>
      </c>
    </row>
    <row r="24101" spans="17:63" ht="29.25" customHeight="1" x14ac:dyDescent="0.2">
      <c r="Q24101" s="92" t="s">
        <v>50</v>
      </c>
      <c r="BF24101" s="101" t="s">
        <v>58</v>
      </c>
      <c r="BK24101" s="98" t="s">
        <v>70</v>
      </c>
    </row>
    <row r="24102" spans="17:63" ht="29.25" customHeight="1" x14ac:dyDescent="0.2">
      <c r="Q24102" s="92" t="s">
        <v>50</v>
      </c>
      <c r="BF24102" s="101" t="s">
        <v>58</v>
      </c>
      <c r="BK24102" s="98" t="s">
        <v>70</v>
      </c>
    </row>
    <row r="24103" spans="17:63" ht="29.25" customHeight="1" x14ac:dyDescent="0.2">
      <c r="Q24103" s="92" t="s">
        <v>50</v>
      </c>
      <c r="BF24103" s="101" t="s">
        <v>58</v>
      </c>
      <c r="BK24103" s="98" t="s">
        <v>70</v>
      </c>
    </row>
    <row r="24104" spans="17:63" ht="29.25" customHeight="1" x14ac:dyDescent="0.2">
      <c r="Q24104" s="92" t="s">
        <v>50</v>
      </c>
      <c r="BF24104" s="101" t="s">
        <v>58</v>
      </c>
      <c r="BK24104" s="98" t="s">
        <v>70</v>
      </c>
    </row>
    <row r="24105" spans="17:63" ht="29.25" customHeight="1" x14ac:dyDescent="0.2">
      <c r="Q24105" s="92" t="s">
        <v>50</v>
      </c>
      <c r="BF24105" s="101" t="s">
        <v>58</v>
      </c>
      <c r="BK24105" s="98" t="s">
        <v>70</v>
      </c>
    </row>
    <row r="24106" spans="17:63" ht="29.25" customHeight="1" x14ac:dyDescent="0.2">
      <c r="Q24106" s="92" t="s">
        <v>50</v>
      </c>
      <c r="BF24106" s="101" t="s">
        <v>58</v>
      </c>
      <c r="BK24106" s="98" t="s">
        <v>70</v>
      </c>
    </row>
    <row r="24107" spans="17:63" ht="29.25" customHeight="1" x14ac:dyDescent="0.2">
      <c r="Q24107" s="92" t="s">
        <v>50</v>
      </c>
      <c r="BF24107" s="101" t="s">
        <v>58</v>
      </c>
      <c r="BK24107" s="98" t="s">
        <v>70</v>
      </c>
    </row>
    <row r="24108" spans="17:63" ht="29.25" customHeight="1" x14ac:dyDescent="0.2">
      <c r="Q24108" s="92" t="s">
        <v>50</v>
      </c>
      <c r="BF24108" s="101" t="s">
        <v>58</v>
      </c>
      <c r="BK24108" s="98" t="s">
        <v>70</v>
      </c>
    </row>
    <row r="24109" spans="17:63" ht="29.25" customHeight="1" x14ac:dyDescent="0.2">
      <c r="Q24109" s="92" t="s">
        <v>50</v>
      </c>
      <c r="BF24109" s="101" t="s">
        <v>58</v>
      </c>
      <c r="BK24109" s="98" t="s">
        <v>70</v>
      </c>
    </row>
    <row r="24110" spans="17:63" ht="29.25" customHeight="1" x14ac:dyDescent="0.2">
      <c r="Q24110" s="92" t="s">
        <v>50</v>
      </c>
      <c r="BF24110" s="101" t="s">
        <v>58</v>
      </c>
      <c r="BK24110" s="98" t="s">
        <v>70</v>
      </c>
    </row>
    <row r="24111" spans="17:63" ht="29.25" customHeight="1" x14ac:dyDescent="0.2">
      <c r="Q24111" s="92" t="s">
        <v>50</v>
      </c>
      <c r="BF24111" s="101" t="s">
        <v>58</v>
      </c>
      <c r="BK24111" s="98" t="s">
        <v>70</v>
      </c>
    </row>
    <row r="24112" spans="17:63" ht="29.25" customHeight="1" x14ac:dyDescent="0.2">
      <c r="Q24112" s="92" t="s">
        <v>50</v>
      </c>
      <c r="BF24112" s="101" t="s">
        <v>58</v>
      </c>
      <c r="BK24112" s="98" t="s">
        <v>70</v>
      </c>
    </row>
    <row r="24113" spans="17:63" ht="29.25" customHeight="1" x14ac:dyDescent="0.2">
      <c r="Q24113" s="92" t="s">
        <v>50</v>
      </c>
      <c r="BF24113" s="101" t="s">
        <v>58</v>
      </c>
      <c r="BK24113" s="98" t="s">
        <v>70</v>
      </c>
    </row>
    <row r="24114" spans="17:63" ht="29.25" customHeight="1" x14ac:dyDescent="0.2">
      <c r="Q24114" s="92" t="s">
        <v>50</v>
      </c>
      <c r="BF24114" s="101" t="s">
        <v>58</v>
      </c>
      <c r="BK24114" s="98" t="s">
        <v>70</v>
      </c>
    </row>
    <row r="24115" spans="17:63" ht="29.25" customHeight="1" x14ac:dyDescent="0.2">
      <c r="Q24115" s="92" t="s">
        <v>50</v>
      </c>
      <c r="BF24115" s="101" t="s">
        <v>58</v>
      </c>
      <c r="BK24115" s="98" t="s">
        <v>70</v>
      </c>
    </row>
    <row r="24116" spans="17:63" ht="29.25" customHeight="1" x14ac:dyDescent="0.2">
      <c r="Q24116" s="92" t="s">
        <v>50</v>
      </c>
      <c r="BF24116" s="101" t="s">
        <v>58</v>
      </c>
      <c r="BK24116" s="98" t="s">
        <v>70</v>
      </c>
    </row>
    <row r="24117" spans="17:63" ht="29.25" customHeight="1" x14ac:dyDescent="0.2">
      <c r="Q24117" s="92" t="s">
        <v>50</v>
      </c>
      <c r="BF24117" s="101" t="s">
        <v>58</v>
      </c>
      <c r="BK24117" s="98" t="s">
        <v>70</v>
      </c>
    </row>
    <row r="24118" spans="17:63" ht="29.25" customHeight="1" x14ac:dyDescent="0.2">
      <c r="Q24118" s="92" t="s">
        <v>50</v>
      </c>
      <c r="BF24118" s="101" t="s">
        <v>58</v>
      </c>
      <c r="BK24118" s="98" t="s">
        <v>70</v>
      </c>
    </row>
    <row r="24119" spans="17:63" ht="29.25" customHeight="1" x14ac:dyDescent="0.2">
      <c r="Q24119" s="92" t="s">
        <v>50</v>
      </c>
      <c r="BF24119" s="101" t="s">
        <v>58</v>
      </c>
      <c r="BK24119" s="98" t="s">
        <v>70</v>
      </c>
    </row>
    <row r="24120" spans="17:63" ht="29.25" customHeight="1" x14ac:dyDescent="0.2">
      <c r="Q24120" s="92" t="s">
        <v>50</v>
      </c>
      <c r="BF24120" s="101" t="s">
        <v>58</v>
      </c>
      <c r="BK24120" s="98" t="s">
        <v>70</v>
      </c>
    </row>
    <row r="24121" spans="17:63" ht="29.25" customHeight="1" x14ac:dyDescent="0.2">
      <c r="Q24121" s="92" t="s">
        <v>50</v>
      </c>
      <c r="BF24121" s="101" t="s">
        <v>58</v>
      </c>
      <c r="BK24121" s="98" t="s">
        <v>70</v>
      </c>
    </row>
    <row r="24122" spans="17:63" ht="29.25" customHeight="1" x14ac:dyDescent="0.2">
      <c r="Q24122" s="92" t="s">
        <v>50</v>
      </c>
      <c r="BF24122" s="101" t="s">
        <v>58</v>
      </c>
      <c r="BK24122" s="98" t="s">
        <v>70</v>
      </c>
    </row>
    <row r="24123" spans="17:63" ht="29.25" customHeight="1" x14ac:dyDescent="0.2">
      <c r="Q24123" s="92" t="s">
        <v>50</v>
      </c>
      <c r="BF24123" s="101" t="s">
        <v>58</v>
      </c>
      <c r="BK24123" s="98" t="s">
        <v>70</v>
      </c>
    </row>
    <row r="24124" spans="17:63" ht="29.25" customHeight="1" x14ac:dyDescent="0.2">
      <c r="Q24124" s="92" t="s">
        <v>50</v>
      </c>
      <c r="BF24124" s="101" t="s">
        <v>58</v>
      </c>
      <c r="BK24124" s="98" t="s">
        <v>70</v>
      </c>
    </row>
    <row r="24125" spans="17:63" ht="29.25" customHeight="1" x14ac:dyDescent="0.2">
      <c r="Q24125" s="92" t="s">
        <v>50</v>
      </c>
      <c r="BF24125" s="101" t="s">
        <v>58</v>
      </c>
      <c r="BK24125" s="98" t="s">
        <v>70</v>
      </c>
    </row>
    <row r="24126" spans="17:63" ht="29.25" customHeight="1" x14ac:dyDescent="0.2">
      <c r="Q24126" s="92" t="s">
        <v>50</v>
      </c>
      <c r="BF24126" s="101" t="s">
        <v>58</v>
      </c>
      <c r="BK24126" s="98" t="s">
        <v>70</v>
      </c>
    </row>
    <row r="24127" spans="17:63" ht="29.25" customHeight="1" x14ac:dyDescent="0.2">
      <c r="Q24127" s="92" t="s">
        <v>50</v>
      </c>
      <c r="BF24127" s="101" t="s">
        <v>58</v>
      </c>
      <c r="BK24127" s="98" t="s">
        <v>70</v>
      </c>
    </row>
    <row r="24128" spans="17:63" ht="29.25" customHeight="1" x14ac:dyDescent="0.2">
      <c r="Q24128" s="92" t="s">
        <v>50</v>
      </c>
      <c r="BF24128" s="101" t="s">
        <v>58</v>
      </c>
      <c r="BK24128" s="98" t="s">
        <v>70</v>
      </c>
    </row>
    <row r="24129" spans="17:63" ht="29.25" customHeight="1" x14ac:dyDescent="0.2">
      <c r="Q24129" s="92" t="s">
        <v>50</v>
      </c>
      <c r="BF24129" s="101" t="s">
        <v>58</v>
      </c>
      <c r="BK24129" s="98" t="s">
        <v>70</v>
      </c>
    </row>
    <row r="24130" spans="17:63" ht="29.25" customHeight="1" x14ac:dyDescent="0.2">
      <c r="Q24130" s="92" t="s">
        <v>50</v>
      </c>
      <c r="BF24130" s="101" t="s">
        <v>58</v>
      </c>
      <c r="BK24130" s="98" t="s">
        <v>70</v>
      </c>
    </row>
    <row r="24131" spans="17:63" ht="29.25" customHeight="1" x14ac:dyDescent="0.2">
      <c r="Q24131" s="92" t="s">
        <v>50</v>
      </c>
      <c r="BF24131" s="101" t="s">
        <v>58</v>
      </c>
      <c r="BK24131" s="98" t="s">
        <v>70</v>
      </c>
    </row>
    <row r="24132" spans="17:63" ht="29.25" customHeight="1" x14ac:dyDescent="0.2">
      <c r="Q24132" s="92" t="s">
        <v>50</v>
      </c>
      <c r="BF24132" s="101" t="s">
        <v>58</v>
      </c>
      <c r="BK24132" s="98" t="s">
        <v>70</v>
      </c>
    </row>
    <row r="24133" spans="17:63" ht="29.25" customHeight="1" x14ac:dyDescent="0.2">
      <c r="Q24133" s="92" t="s">
        <v>50</v>
      </c>
      <c r="BF24133" s="101" t="s">
        <v>58</v>
      </c>
      <c r="BK24133" s="98" t="s">
        <v>70</v>
      </c>
    </row>
    <row r="24134" spans="17:63" ht="29.25" customHeight="1" x14ac:dyDescent="0.2">
      <c r="Q24134" s="92" t="s">
        <v>50</v>
      </c>
      <c r="BF24134" s="101" t="s">
        <v>58</v>
      </c>
      <c r="BK24134" s="98" t="s">
        <v>70</v>
      </c>
    </row>
    <row r="24135" spans="17:63" ht="29.25" customHeight="1" x14ac:dyDescent="0.2">
      <c r="Q24135" s="92" t="s">
        <v>50</v>
      </c>
      <c r="BF24135" s="101" t="s">
        <v>58</v>
      </c>
      <c r="BK24135" s="98" t="s">
        <v>70</v>
      </c>
    </row>
    <row r="24136" spans="17:63" ht="29.25" customHeight="1" x14ac:dyDescent="0.2">
      <c r="Q24136" s="92" t="s">
        <v>50</v>
      </c>
      <c r="BF24136" s="101" t="s">
        <v>58</v>
      </c>
      <c r="BK24136" s="98" t="s">
        <v>70</v>
      </c>
    </row>
    <row r="24137" spans="17:63" ht="29.25" customHeight="1" x14ac:dyDescent="0.2">
      <c r="Q24137" s="92" t="s">
        <v>50</v>
      </c>
      <c r="BF24137" s="101" t="s">
        <v>58</v>
      </c>
      <c r="BK24137" s="98" t="s">
        <v>70</v>
      </c>
    </row>
    <row r="24138" spans="17:63" ht="29.25" customHeight="1" x14ac:dyDescent="0.2">
      <c r="Q24138" s="92" t="s">
        <v>50</v>
      </c>
      <c r="BF24138" s="101" t="s">
        <v>58</v>
      </c>
      <c r="BK24138" s="98" t="s">
        <v>70</v>
      </c>
    </row>
    <row r="24139" spans="17:63" ht="29.25" customHeight="1" x14ac:dyDescent="0.2">
      <c r="Q24139" s="92" t="s">
        <v>50</v>
      </c>
      <c r="BF24139" s="101" t="s">
        <v>58</v>
      </c>
      <c r="BK24139" s="98" t="s">
        <v>70</v>
      </c>
    </row>
    <row r="24140" spans="17:63" ht="29.25" customHeight="1" x14ac:dyDescent="0.2">
      <c r="Q24140" s="92" t="s">
        <v>50</v>
      </c>
      <c r="BF24140" s="101" t="s">
        <v>58</v>
      </c>
      <c r="BK24140" s="98" t="s">
        <v>70</v>
      </c>
    </row>
    <row r="24141" spans="17:63" ht="29.25" customHeight="1" x14ac:dyDescent="0.2">
      <c r="Q24141" s="92" t="s">
        <v>50</v>
      </c>
      <c r="BF24141" s="101" t="s">
        <v>58</v>
      </c>
      <c r="BK24141" s="98" t="s">
        <v>70</v>
      </c>
    </row>
    <row r="24142" spans="17:63" ht="29.25" customHeight="1" x14ac:dyDescent="0.2">
      <c r="Q24142" s="92" t="s">
        <v>50</v>
      </c>
      <c r="BF24142" s="101" t="s">
        <v>58</v>
      </c>
      <c r="BK24142" s="98" t="s">
        <v>70</v>
      </c>
    </row>
    <row r="24143" spans="17:63" ht="29.25" customHeight="1" x14ac:dyDescent="0.2">
      <c r="Q24143" s="92" t="s">
        <v>50</v>
      </c>
      <c r="BF24143" s="101" t="s">
        <v>58</v>
      </c>
      <c r="BK24143" s="98" t="s">
        <v>70</v>
      </c>
    </row>
    <row r="24144" spans="17:63" ht="29.25" customHeight="1" x14ac:dyDescent="0.2">
      <c r="Q24144" s="92" t="s">
        <v>50</v>
      </c>
      <c r="BF24144" s="101" t="s">
        <v>58</v>
      </c>
      <c r="BK24144" s="98" t="s">
        <v>70</v>
      </c>
    </row>
    <row r="24145" spans="17:63" ht="29.25" customHeight="1" x14ac:dyDescent="0.2">
      <c r="Q24145" s="92" t="s">
        <v>50</v>
      </c>
      <c r="BF24145" s="101" t="s">
        <v>58</v>
      </c>
      <c r="BK24145" s="98" t="s">
        <v>70</v>
      </c>
    </row>
    <row r="24146" spans="17:63" ht="29.25" customHeight="1" x14ac:dyDescent="0.2">
      <c r="Q24146" s="92" t="s">
        <v>50</v>
      </c>
      <c r="BF24146" s="101" t="s">
        <v>58</v>
      </c>
      <c r="BK24146" s="98" t="s">
        <v>70</v>
      </c>
    </row>
    <row r="24147" spans="17:63" ht="29.25" customHeight="1" x14ac:dyDescent="0.2">
      <c r="Q24147" s="92" t="s">
        <v>50</v>
      </c>
      <c r="BF24147" s="101" t="s">
        <v>58</v>
      </c>
      <c r="BK24147" s="98" t="s">
        <v>70</v>
      </c>
    </row>
    <row r="24148" spans="17:63" ht="29.25" customHeight="1" x14ac:dyDescent="0.2">
      <c r="Q24148" s="92" t="s">
        <v>50</v>
      </c>
      <c r="BF24148" s="101" t="s">
        <v>58</v>
      </c>
      <c r="BK24148" s="98" t="s">
        <v>70</v>
      </c>
    </row>
    <row r="24149" spans="17:63" ht="29.25" customHeight="1" x14ac:dyDescent="0.2">
      <c r="Q24149" s="92" t="s">
        <v>50</v>
      </c>
      <c r="BF24149" s="101" t="s">
        <v>58</v>
      </c>
      <c r="BK24149" s="98" t="s">
        <v>70</v>
      </c>
    </row>
    <row r="24150" spans="17:63" ht="29.25" customHeight="1" x14ac:dyDescent="0.2">
      <c r="Q24150" s="92" t="s">
        <v>50</v>
      </c>
      <c r="BF24150" s="101" t="s">
        <v>58</v>
      </c>
      <c r="BK24150" s="98" t="s">
        <v>70</v>
      </c>
    </row>
    <row r="24151" spans="17:63" ht="29.25" customHeight="1" x14ac:dyDescent="0.2">
      <c r="Q24151" s="92" t="s">
        <v>50</v>
      </c>
      <c r="BF24151" s="101" t="s">
        <v>58</v>
      </c>
      <c r="BK24151" s="98" t="s">
        <v>70</v>
      </c>
    </row>
    <row r="24152" spans="17:63" ht="29.25" customHeight="1" x14ac:dyDescent="0.2">
      <c r="Q24152" s="92" t="s">
        <v>50</v>
      </c>
      <c r="BF24152" s="101" t="s">
        <v>58</v>
      </c>
      <c r="BK24152" s="98" t="s">
        <v>70</v>
      </c>
    </row>
    <row r="24153" spans="17:63" ht="29.25" customHeight="1" x14ac:dyDescent="0.2">
      <c r="Q24153" s="92" t="s">
        <v>50</v>
      </c>
      <c r="BF24153" s="101" t="s">
        <v>58</v>
      </c>
      <c r="BK24153" s="98" t="s">
        <v>70</v>
      </c>
    </row>
    <row r="24154" spans="17:63" ht="29.25" customHeight="1" x14ac:dyDescent="0.2">
      <c r="Q24154" s="92" t="s">
        <v>50</v>
      </c>
      <c r="BF24154" s="101" t="s">
        <v>58</v>
      </c>
      <c r="BK24154" s="98" t="s">
        <v>70</v>
      </c>
    </row>
    <row r="24155" spans="17:63" ht="29.25" customHeight="1" x14ac:dyDescent="0.2">
      <c r="Q24155" s="92" t="s">
        <v>50</v>
      </c>
      <c r="BF24155" s="101" t="s">
        <v>58</v>
      </c>
      <c r="BK24155" s="98" t="s">
        <v>70</v>
      </c>
    </row>
    <row r="24156" spans="17:63" ht="29.25" customHeight="1" x14ac:dyDescent="0.2">
      <c r="Q24156" s="92" t="s">
        <v>50</v>
      </c>
      <c r="BF24156" s="101" t="s">
        <v>58</v>
      </c>
      <c r="BK24156" s="98" t="s">
        <v>70</v>
      </c>
    </row>
    <row r="24157" spans="17:63" ht="29.25" customHeight="1" x14ac:dyDescent="0.2">
      <c r="Q24157" s="92" t="s">
        <v>50</v>
      </c>
      <c r="BF24157" s="101" t="s">
        <v>58</v>
      </c>
      <c r="BK24157" s="98" t="s">
        <v>70</v>
      </c>
    </row>
    <row r="24158" spans="17:63" ht="29.25" customHeight="1" x14ac:dyDescent="0.2">
      <c r="Q24158" s="92" t="s">
        <v>50</v>
      </c>
      <c r="BF24158" s="101" t="s">
        <v>58</v>
      </c>
      <c r="BK24158" s="98" t="s">
        <v>70</v>
      </c>
    </row>
    <row r="24159" spans="17:63" ht="29.25" customHeight="1" x14ac:dyDescent="0.2">
      <c r="Q24159" s="92" t="s">
        <v>50</v>
      </c>
      <c r="BF24159" s="101" t="s">
        <v>58</v>
      </c>
      <c r="BK24159" s="98" t="s">
        <v>70</v>
      </c>
    </row>
    <row r="24160" spans="17:63" ht="29.25" customHeight="1" x14ac:dyDescent="0.2">
      <c r="Q24160" s="92" t="s">
        <v>50</v>
      </c>
      <c r="BF24160" s="101" t="s">
        <v>58</v>
      </c>
      <c r="BK24160" s="98" t="s">
        <v>70</v>
      </c>
    </row>
    <row r="24161" spans="17:63" ht="29.25" customHeight="1" x14ac:dyDescent="0.2">
      <c r="Q24161" s="92" t="s">
        <v>50</v>
      </c>
      <c r="BF24161" s="101" t="s">
        <v>58</v>
      </c>
      <c r="BK24161" s="98" t="s">
        <v>70</v>
      </c>
    </row>
    <row r="24162" spans="17:63" ht="29.25" customHeight="1" x14ac:dyDescent="0.2">
      <c r="Q24162" s="92" t="s">
        <v>50</v>
      </c>
      <c r="BF24162" s="101" t="s">
        <v>58</v>
      </c>
      <c r="BK24162" s="98" t="s">
        <v>70</v>
      </c>
    </row>
    <row r="24163" spans="17:63" ht="29.25" customHeight="1" x14ac:dyDescent="0.2">
      <c r="Q24163" s="92" t="s">
        <v>50</v>
      </c>
      <c r="BF24163" s="101" t="s">
        <v>58</v>
      </c>
      <c r="BK24163" s="98" t="s">
        <v>70</v>
      </c>
    </row>
    <row r="24164" spans="17:63" ht="29.25" customHeight="1" x14ac:dyDescent="0.2">
      <c r="Q24164" s="92" t="s">
        <v>50</v>
      </c>
      <c r="BF24164" s="101" t="s">
        <v>58</v>
      </c>
      <c r="BK24164" s="98" t="s">
        <v>70</v>
      </c>
    </row>
    <row r="24165" spans="17:63" ht="29.25" customHeight="1" x14ac:dyDescent="0.2">
      <c r="Q24165" s="92" t="s">
        <v>50</v>
      </c>
      <c r="BF24165" s="101" t="s">
        <v>58</v>
      </c>
      <c r="BK24165" s="98" t="s">
        <v>70</v>
      </c>
    </row>
    <row r="24166" spans="17:63" ht="29.25" customHeight="1" x14ac:dyDescent="0.2">
      <c r="Q24166" s="92" t="s">
        <v>50</v>
      </c>
      <c r="BF24166" s="101" t="s">
        <v>58</v>
      </c>
      <c r="BK24166" s="98" t="s">
        <v>70</v>
      </c>
    </row>
    <row r="24167" spans="17:63" ht="29.25" customHeight="1" x14ac:dyDescent="0.2">
      <c r="Q24167" s="92" t="s">
        <v>50</v>
      </c>
      <c r="BF24167" s="101" t="s">
        <v>58</v>
      </c>
      <c r="BK24167" s="98" t="s">
        <v>70</v>
      </c>
    </row>
    <row r="24168" spans="17:63" ht="29.25" customHeight="1" x14ac:dyDescent="0.2">
      <c r="Q24168" s="92" t="s">
        <v>50</v>
      </c>
      <c r="BF24168" s="101" t="s">
        <v>58</v>
      </c>
      <c r="BK24168" s="98" t="s">
        <v>70</v>
      </c>
    </row>
    <row r="24169" spans="17:63" ht="29.25" customHeight="1" x14ac:dyDescent="0.2">
      <c r="Q24169" s="92" t="s">
        <v>50</v>
      </c>
      <c r="BF24169" s="101" t="s">
        <v>58</v>
      </c>
      <c r="BK24169" s="98" t="s">
        <v>70</v>
      </c>
    </row>
    <row r="24170" spans="17:63" ht="29.25" customHeight="1" x14ac:dyDescent="0.2">
      <c r="Q24170" s="92" t="s">
        <v>50</v>
      </c>
      <c r="BF24170" s="101" t="s">
        <v>58</v>
      </c>
      <c r="BK24170" s="98" t="s">
        <v>70</v>
      </c>
    </row>
    <row r="24171" spans="17:63" ht="29.25" customHeight="1" x14ac:dyDescent="0.2">
      <c r="Q24171" s="92" t="s">
        <v>50</v>
      </c>
      <c r="BF24171" s="101" t="s">
        <v>58</v>
      </c>
      <c r="BK24171" s="98" t="s">
        <v>70</v>
      </c>
    </row>
    <row r="24172" spans="17:63" ht="29.25" customHeight="1" x14ac:dyDescent="0.2">
      <c r="Q24172" s="92" t="s">
        <v>50</v>
      </c>
      <c r="BF24172" s="101" t="s">
        <v>58</v>
      </c>
      <c r="BK24172" s="98" t="s">
        <v>70</v>
      </c>
    </row>
    <row r="24173" spans="17:63" ht="29.25" customHeight="1" x14ac:dyDescent="0.2">
      <c r="Q24173" s="92" t="s">
        <v>50</v>
      </c>
      <c r="BF24173" s="101" t="s">
        <v>58</v>
      </c>
      <c r="BK24173" s="98" t="s">
        <v>70</v>
      </c>
    </row>
    <row r="24174" spans="17:63" ht="29.25" customHeight="1" x14ac:dyDescent="0.2">
      <c r="Q24174" s="92" t="s">
        <v>50</v>
      </c>
      <c r="BF24174" s="101" t="s">
        <v>58</v>
      </c>
      <c r="BK24174" s="98" t="s">
        <v>70</v>
      </c>
    </row>
    <row r="24175" spans="17:63" ht="29.25" customHeight="1" x14ac:dyDescent="0.2">
      <c r="Q24175" s="92" t="s">
        <v>50</v>
      </c>
      <c r="BF24175" s="101" t="s">
        <v>58</v>
      </c>
      <c r="BK24175" s="98" t="s">
        <v>70</v>
      </c>
    </row>
    <row r="24176" spans="17:63" ht="29.25" customHeight="1" x14ac:dyDescent="0.2">
      <c r="Q24176" s="92" t="s">
        <v>50</v>
      </c>
      <c r="BF24176" s="101" t="s">
        <v>58</v>
      </c>
      <c r="BK24176" s="98" t="s">
        <v>70</v>
      </c>
    </row>
    <row r="24177" spans="17:63" ht="29.25" customHeight="1" x14ac:dyDescent="0.2">
      <c r="Q24177" s="92" t="s">
        <v>50</v>
      </c>
      <c r="BF24177" s="101" t="s">
        <v>58</v>
      </c>
      <c r="BK24177" s="98" t="s">
        <v>70</v>
      </c>
    </row>
    <row r="24178" spans="17:63" ht="29.25" customHeight="1" x14ac:dyDescent="0.2">
      <c r="Q24178" s="92" t="s">
        <v>50</v>
      </c>
      <c r="BF24178" s="101" t="s">
        <v>58</v>
      </c>
      <c r="BK24178" s="98" t="s">
        <v>70</v>
      </c>
    </row>
    <row r="24179" spans="17:63" ht="29.25" customHeight="1" x14ac:dyDescent="0.2">
      <c r="Q24179" s="92" t="s">
        <v>50</v>
      </c>
      <c r="BF24179" s="101" t="s">
        <v>58</v>
      </c>
      <c r="BK24179" s="98" t="s">
        <v>70</v>
      </c>
    </row>
    <row r="24180" spans="17:63" ht="29.25" customHeight="1" x14ac:dyDescent="0.2">
      <c r="Q24180" s="92" t="s">
        <v>50</v>
      </c>
      <c r="BF24180" s="101" t="s">
        <v>58</v>
      </c>
      <c r="BK24180" s="98" t="s">
        <v>70</v>
      </c>
    </row>
    <row r="24181" spans="17:63" ht="29.25" customHeight="1" x14ac:dyDescent="0.2">
      <c r="Q24181" s="92" t="s">
        <v>50</v>
      </c>
      <c r="BF24181" s="101" t="s">
        <v>58</v>
      </c>
      <c r="BK24181" s="98" t="s">
        <v>70</v>
      </c>
    </row>
    <row r="24182" spans="17:63" ht="29.25" customHeight="1" x14ac:dyDescent="0.2">
      <c r="Q24182" s="92" t="s">
        <v>50</v>
      </c>
      <c r="BF24182" s="101" t="s">
        <v>58</v>
      </c>
      <c r="BK24182" s="98" t="s">
        <v>70</v>
      </c>
    </row>
    <row r="24183" spans="17:63" ht="29.25" customHeight="1" x14ac:dyDescent="0.2">
      <c r="Q24183" s="92" t="s">
        <v>50</v>
      </c>
      <c r="BF24183" s="101" t="s">
        <v>58</v>
      </c>
      <c r="BK24183" s="98" t="s">
        <v>70</v>
      </c>
    </row>
    <row r="24184" spans="17:63" ht="29.25" customHeight="1" x14ac:dyDescent="0.2">
      <c r="Q24184" s="92" t="s">
        <v>50</v>
      </c>
      <c r="BF24184" s="101" t="s">
        <v>58</v>
      </c>
      <c r="BK24184" s="98" t="s">
        <v>70</v>
      </c>
    </row>
    <row r="24185" spans="17:63" ht="29.25" customHeight="1" x14ac:dyDescent="0.2">
      <c r="Q24185" s="92" t="s">
        <v>50</v>
      </c>
      <c r="BF24185" s="101" t="s">
        <v>58</v>
      </c>
      <c r="BK24185" s="98" t="s">
        <v>70</v>
      </c>
    </row>
    <row r="24186" spans="17:63" ht="29.25" customHeight="1" x14ac:dyDescent="0.2">
      <c r="Q24186" s="92" t="s">
        <v>50</v>
      </c>
      <c r="BF24186" s="101" t="s">
        <v>58</v>
      </c>
      <c r="BK24186" s="98" t="s">
        <v>70</v>
      </c>
    </row>
    <row r="24187" spans="17:63" ht="29.25" customHeight="1" x14ac:dyDescent="0.2">
      <c r="Q24187" s="92" t="s">
        <v>50</v>
      </c>
      <c r="BF24187" s="101" t="s">
        <v>58</v>
      </c>
      <c r="BK24187" s="98" t="s">
        <v>70</v>
      </c>
    </row>
    <row r="24188" spans="17:63" ht="29.25" customHeight="1" x14ac:dyDescent="0.2">
      <c r="Q24188" s="92" t="s">
        <v>50</v>
      </c>
      <c r="BF24188" s="101" t="s">
        <v>58</v>
      </c>
      <c r="BK24188" s="98" t="s">
        <v>70</v>
      </c>
    </row>
    <row r="24189" spans="17:63" ht="29.25" customHeight="1" x14ac:dyDescent="0.2">
      <c r="Q24189" s="92" t="s">
        <v>50</v>
      </c>
      <c r="BF24189" s="101" t="s">
        <v>58</v>
      </c>
      <c r="BK24189" s="98" t="s">
        <v>70</v>
      </c>
    </row>
    <row r="24190" spans="17:63" ht="29.25" customHeight="1" x14ac:dyDescent="0.2">
      <c r="Q24190" s="92" t="s">
        <v>50</v>
      </c>
      <c r="BF24190" s="101" t="s">
        <v>58</v>
      </c>
      <c r="BK24190" s="98" t="s">
        <v>70</v>
      </c>
    </row>
    <row r="24191" spans="17:63" ht="29.25" customHeight="1" x14ac:dyDescent="0.2">
      <c r="Q24191" s="92" t="s">
        <v>50</v>
      </c>
      <c r="BF24191" s="101" t="s">
        <v>58</v>
      </c>
      <c r="BK24191" s="98" t="s">
        <v>70</v>
      </c>
    </row>
    <row r="24192" spans="17:63" ht="29.25" customHeight="1" x14ac:dyDescent="0.2">
      <c r="Q24192" s="92" t="s">
        <v>50</v>
      </c>
      <c r="BF24192" s="101" t="s">
        <v>58</v>
      </c>
      <c r="BK24192" s="98" t="s">
        <v>70</v>
      </c>
    </row>
    <row r="24193" spans="17:63" ht="29.25" customHeight="1" x14ac:dyDescent="0.2">
      <c r="Q24193" s="92" t="s">
        <v>50</v>
      </c>
      <c r="BF24193" s="101" t="s">
        <v>58</v>
      </c>
      <c r="BK24193" s="98" t="s">
        <v>70</v>
      </c>
    </row>
    <row r="24194" spans="17:63" ht="29.25" customHeight="1" x14ac:dyDescent="0.2">
      <c r="Q24194" s="92" t="s">
        <v>50</v>
      </c>
      <c r="BF24194" s="101" t="s">
        <v>58</v>
      </c>
      <c r="BK24194" s="98" t="s">
        <v>70</v>
      </c>
    </row>
    <row r="24195" spans="17:63" ht="29.25" customHeight="1" x14ac:dyDescent="0.2">
      <c r="Q24195" s="92" t="s">
        <v>50</v>
      </c>
      <c r="BF24195" s="101" t="s">
        <v>58</v>
      </c>
      <c r="BK24195" s="98" t="s">
        <v>70</v>
      </c>
    </row>
    <row r="24196" spans="17:63" ht="29.25" customHeight="1" x14ac:dyDescent="0.2">
      <c r="Q24196" s="92" t="s">
        <v>50</v>
      </c>
      <c r="BF24196" s="101" t="s">
        <v>58</v>
      </c>
      <c r="BK24196" s="98" t="s">
        <v>70</v>
      </c>
    </row>
    <row r="24197" spans="17:63" ht="29.25" customHeight="1" x14ac:dyDescent="0.2">
      <c r="Q24197" s="92" t="s">
        <v>50</v>
      </c>
      <c r="BF24197" s="101" t="s">
        <v>58</v>
      </c>
      <c r="BK24197" s="98" t="s">
        <v>70</v>
      </c>
    </row>
    <row r="24198" spans="17:63" ht="29.25" customHeight="1" x14ac:dyDescent="0.2">
      <c r="Q24198" s="92" t="s">
        <v>50</v>
      </c>
      <c r="BF24198" s="101" t="s">
        <v>58</v>
      </c>
      <c r="BK24198" s="98" t="s">
        <v>70</v>
      </c>
    </row>
    <row r="24199" spans="17:63" ht="29.25" customHeight="1" x14ac:dyDescent="0.2">
      <c r="Q24199" s="92" t="s">
        <v>50</v>
      </c>
      <c r="BF24199" s="101" t="s">
        <v>58</v>
      </c>
      <c r="BK24199" s="98" t="s">
        <v>70</v>
      </c>
    </row>
    <row r="24200" spans="17:63" ht="29.25" customHeight="1" x14ac:dyDescent="0.2">
      <c r="Q24200" s="92" t="s">
        <v>50</v>
      </c>
      <c r="BF24200" s="101" t="s">
        <v>58</v>
      </c>
      <c r="BK24200" s="98" t="s">
        <v>70</v>
      </c>
    </row>
    <row r="24201" spans="17:63" ht="29.25" customHeight="1" x14ac:dyDescent="0.2">
      <c r="Q24201" s="92" t="s">
        <v>50</v>
      </c>
      <c r="BF24201" s="101" t="s">
        <v>58</v>
      </c>
      <c r="BK24201" s="98" t="s">
        <v>70</v>
      </c>
    </row>
    <row r="24202" spans="17:63" ht="29.25" customHeight="1" x14ac:dyDescent="0.2">
      <c r="Q24202" s="92" t="s">
        <v>50</v>
      </c>
      <c r="BF24202" s="101" t="s">
        <v>58</v>
      </c>
      <c r="BK24202" s="98" t="s">
        <v>70</v>
      </c>
    </row>
    <row r="24203" spans="17:63" ht="29.25" customHeight="1" x14ac:dyDescent="0.2">
      <c r="Q24203" s="92" t="s">
        <v>50</v>
      </c>
      <c r="BF24203" s="101" t="s">
        <v>58</v>
      </c>
      <c r="BK24203" s="98" t="s">
        <v>70</v>
      </c>
    </row>
    <row r="24204" spans="17:63" ht="29.25" customHeight="1" x14ac:dyDescent="0.2">
      <c r="Q24204" s="92" t="s">
        <v>50</v>
      </c>
      <c r="BF24204" s="101" t="s">
        <v>58</v>
      </c>
      <c r="BK24204" s="98" t="s">
        <v>70</v>
      </c>
    </row>
    <row r="24205" spans="17:63" ht="29.25" customHeight="1" x14ac:dyDescent="0.2">
      <c r="Q24205" s="92" t="s">
        <v>50</v>
      </c>
      <c r="BF24205" s="101" t="s">
        <v>58</v>
      </c>
      <c r="BK24205" s="98" t="s">
        <v>70</v>
      </c>
    </row>
    <row r="24206" spans="17:63" ht="29.25" customHeight="1" x14ac:dyDescent="0.2">
      <c r="Q24206" s="92" t="s">
        <v>50</v>
      </c>
      <c r="BF24206" s="101" t="s">
        <v>58</v>
      </c>
      <c r="BK24206" s="98" t="s">
        <v>70</v>
      </c>
    </row>
    <row r="24207" spans="17:63" ht="29.25" customHeight="1" x14ac:dyDescent="0.2">
      <c r="Q24207" s="92" t="s">
        <v>50</v>
      </c>
      <c r="BF24207" s="101" t="s">
        <v>58</v>
      </c>
      <c r="BK24207" s="98" t="s">
        <v>70</v>
      </c>
    </row>
    <row r="24208" spans="17:63" ht="29.25" customHeight="1" x14ac:dyDescent="0.2">
      <c r="Q24208" s="92" t="s">
        <v>50</v>
      </c>
      <c r="BF24208" s="101" t="s">
        <v>58</v>
      </c>
      <c r="BK24208" s="98" t="s">
        <v>70</v>
      </c>
    </row>
    <row r="24209" spans="17:63" ht="29.25" customHeight="1" x14ac:dyDescent="0.2">
      <c r="Q24209" s="92" t="s">
        <v>50</v>
      </c>
      <c r="BF24209" s="101" t="s">
        <v>58</v>
      </c>
      <c r="BK24209" s="98" t="s">
        <v>70</v>
      </c>
    </row>
    <row r="24210" spans="17:63" ht="29.25" customHeight="1" x14ac:dyDescent="0.2">
      <c r="Q24210" s="92" t="s">
        <v>50</v>
      </c>
      <c r="BF24210" s="101" t="s">
        <v>58</v>
      </c>
      <c r="BK24210" s="98" t="s">
        <v>70</v>
      </c>
    </row>
    <row r="24211" spans="17:63" ht="29.25" customHeight="1" x14ac:dyDescent="0.2">
      <c r="Q24211" s="92" t="s">
        <v>50</v>
      </c>
      <c r="BF24211" s="101" t="s">
        <v>58</v>
      </c>
      <c r="BK24211" s="98" t="s">
        <v>70</v>
      </c>
    </row>
    <row r="24212" spans="17:63" ht="29.25" customHeight="1" x14ac:dyDescent="0.2">
      <c r="Q24212" s="92" t="s">
        <v>50</v>
      </c>
      <c r="BF24212" s="101" t="s">
        <v>58</v>
      </c>
      <c r="BK24212" s="98" t="s">
        <v>70</v>
      </c>
    </row>
    <row r="24213" spans="17:63" ht="29.25" customHeight="1" x14ac:dyDescent="0.2">
      <c r="Q24213" s="92" t="s">
        <v>50</v>
      </c>
      <c r="BF24213" s="101" t="s">
        <v>58</v>
      </c>
      <c r="BK24213" s="98" t="s">
        <v>70</v>
      </c>
    </row>
    <row r="24214" spans="17:63" ht="29.25" customHeight="1" x14ac:dyDescent="0.2">
      <c r="Q24214" s="92" t="s">
        <v>50</v>
      </c>
      <c r="BF24214" s="101" t="s">
        <v>58</v>
      </c>
      <c r="BK24214" s="98" t="s">
        <v>70</v>
      </c>
    </row>
    <row r="24215" spans="17:63" ht="29.25" customHeight="1" x14ac:dyDescent="0.2">
      <c r="Q24215" s="92" t="s">
        <v>50</v>
      </c>
      <c r="BF24215" s="101" t="s">
        <v>58</v>
      </c>
      <c r="BK24215" s="98" t="s">
        <v>70</v>
      </c>
    </row>
    <row r="24216" spans="17:63" ht="29.25" customHeight="1" x14ac:dyDescent="0.2">
      <c r="Q24216" s="92" t="s">
        <v>50</v>
      </c>
      <c r="BF24216" s="101" t="s">
        <v>58</v>
      </c>
      <c r="BK24216" s="98" t="s">
        <v>70</v>
      </c>
    </row>
    <row r="24217" spans="17:63" ht="29.25" customHeight="1" x14ac:dyDescent="0.2">
      <c r="Q24217" s="92" t="s">
        <v>50</v>
      </c>
      <c r="BF24217" s="101" t="s">
        <v>58</v>
      </c>
      <c r="BK24217" s="98" t="s">
        <v>70</v>
      </c>
    </row>
    <row r="24218" spans="17:63" ht="29.25" customHeight="1" x14ac:dyDescent="0.2">
      <c r="Q24218" s="92" t="s">
        <v>50</v>
      </c>
      <c r="BF24218" s="101" t="s">
        <v>58</v>
      </c>
      <c r="BK24218" s="98" t="s">
        <v>70</v>
      </c>
    </row>
    <row r="24219" spans="17:63" ht="29.25" customHeight="1" x14ac:dyDescent="0.2">
      <c r="Q24219" s="92" t="s">
        <v>50</v>
      </c>
      <c r="BF24219" s="101" t="s">
        <v>58</v>
      </c>
      <c r="BK24219" s="98" t="s">
        <v>70</v>
      </c>
    </row>
    <row r="24220" spans="17:63" ht="29.25" customHeight="1" x14ac:dyDescent="0.2">
      <c r="Q24220" s="92" t="s">
        <v>50</v>
      </c>
      <c r="BF24220" s="101" t="s">
        <v>58</v>
      </c>
      <c r="BK24220" s="98" t="s">
        <v>70</v>
      </c>
    </row>
    <row r="24221" spans="17:63" ht="29.25" customHeight="1" x14ac:dyDescent="0.2">
      <c r="Q24221" s="92" t="s">
        <v>50</v>
      </c>
      <c r="BF24221" s="101" t="s">
        <v>58</v>
      </c>
      <c r="BK24221" s="98" t="s">
        <v>70</v>
      </c>
    </row>
    <row r="24222" spans="17:63" ht="29.25" customHeight="1" x14ac:dyDescent="0.2">
      <c r="Q24222" s="92" t="s">
        <v>50</v>
      </c>
      <c r="BF24222" s="101" t="s">
        <v>58</v>
      </c>
      <c r="BK24222" s="98" t="s">
        <v>70</v>
      </c>
    </row>
    <row r="24223" spans="17:63" ht="29.25" customHeight="1" x14ac:dyDescent="0.2">
      <c r="Q24223" s="92" t="s">
        <v>50</v>
      </c>
      <c r="BF24223" s="101" t="s">
        <v>58</v>
      </c>
      <c r="BK24223" s="98" t="s">
        <v>70</v>
      </c>
    </row>
    <row r="24224" spans="17:63" ht="29.25" customHeight="1" x14ac:dyDescent="0.2">
      <c r="Q24224" s="92" t="s">
        <v>50</v>
      </c>
      <c r="BF24224" s="101" t="s">
        <v>58</v>
      </c>
      <c r="BK24224" s="98" t="s">
        <v>70</v>
      </c>
    </row>
    <row r="24225" spans="17:63" ht="29.25" customHeight="1" x14ac:dyDescent="0.2">
      <c r="Q24225" s="92" t="s">
        <v>50</v>
      </c>
      <c r="BF24225" s="101" t="s">
        <v>58</v>
      </c>
      <c r="BK24225" s="98" t="s">
        <v>70</v>
      </c>
    </row>
    <row r="24226" spans="17:63" ht="29.25" customHeight="1" x14ac:dyDescent="0.2">
      <c r="Q24226" s="92" t="s">
        <v>50</v>
      </c>
      <c r="BF24226" s="101" t="s">
        <v>58</v>
      </c>
      <c r="BK24226" s="98" t="s">
        <v>70</v>
      </c>
    </row>
    <row r="24227" spans="17:63" ht="29.25" customHeight="1" x14ac:dyDescent="0.2">
      <c r="Q24227" s="92" t="s">
        <v>50</v>
      </c>
      <c r="BF24227" s="101" t="s">
        <v>58</v>
      </c>
      <c r="BK24227" s="98" t="s">
        <v>70</v>
      </c>
    </row>
    <row r="24228" spans="17:63" ht="29.25" customHeight="1" x14ac:dyDescent="0.2">
      <c r="Q24228" s="92" t="s">
        <v>50</v>
      </c>
      <c r="BF24228" s="101" t="s">
        <v>58</v>
      </c>
      <c r="BK24228" s="98" t="s">
        <v>70</v>
      </c>
    </row>
    <row r="24229" spans="17:63" ht="29.25" customHeight="1" x14ac:dyDescent="0.2">
      <c r="Q24229" s="92" t="s">
        <v>50</v>
      </c>
      <c r="BF24229" s="101" t="s">
        <v>58</v>
      </c>
      <c r="BK24229" s="98" t="s">
        <v>70</v>
      </c>
    </row>
    <row r="24230" spans="17:63" ht="29.25" customHeight="1" x14ac:dyDescent="0.2">
      <c r="Q24230" s="92" t="s">
        <v>50</v>
      </c>
      <c r="BF24230" s="101" t="s">
        <v>58</v>
      </c>
      <c r="BK24230" s="98" t="s">
        <v>70</v>
      </c>
    </row>
    <row r="24231" spans="17:63" ht="29.25" customHeight="1" x14ac:dyDescent="0.2">
      <c r="Q24231" s="92" t="s">
        <v>50</v>
      </c>
      <c r="BF24231" s="101" t="s">
        <v>58</v>
      </c>
      <c r="BK24231" s="98" t="s">
        <v>70</v>
      </c>
    </row>
    <row r="24232" spans="17:63" ht="29.25" customHeight="1" x14ac:dyDescent="0.2">
      <c r="Q24232" s="92" t="s">
        <v>50</v>
      </c>
      <c r="BF24232" s="101" t="s">
        <v>58</v>
      </c>
      <c r="BK24232" s="98" t="s">
        <v>70</v>
      </c>
    </row>
    <row r="24233" spans="17:63" ht="29.25" customHeight="1" x14ac:dyDescent="0.2">
      <c r="Q24233" s="92" t="s">
        <v>50</v>
      </c>
      <c r="BF24233" s="101" t="s">
        <v>58</v>
      </c>
      <c r="BK24233" s="98" t="s">
        <v>70</v>
      </c>
    </row>
    <row r="24234" spans="17:63" ht="29.25" customHeight="1" x14ac:dyDescent="0.2">
      <c r="Q24234" s="92" t="s">
        <v>50</v>
      </c>
      <c r="BF24234" s="101" t="s">
        <v>58</v>
      </c>
      <c r="BK24234" s="98" t="s">
        <v>70</v>
      </c>
    </row>
    <row r="24235" spans="17:63" ht="29.25" customHeight="1" x14ac:dyDescent="0.2">
      <c r="Q24235" s="92" t="s">
        <v>50</v>
      </c>
      <c r="BF24235" s="101" t="s">
        <v>58</v>
      </c>
      <c r="BK24235" s="98" t="s">
        <v>70</v>
      </c>
    </row>
    <row r="24236" spans="17:63" ht="29.25" customHeight="1" x14ac:dyDescent="0.2">
      <c r="Q24236" s="92" t="s">
        <v>50</v>
      </c>
      <c r="BF24236" s="101" t="s">
        <v>58</v>
      </c>
      <c r="BK24236" s="98" t="s">
        <v>70</v>
      </c>
    </row>
    <row r="24237" spans="17:63" ht="29.25" customHeight="1" x14ac:dyDescent="0.2">
      <c r="Q24237" s="92" t="s">
        <v>50</v>
      </c>
      <c r="BF24237" s="101" t="s">
        <v>58</v>
      </c>
      <c r="BK24237" s="98" t="s">
        <v>70</v>
      </c>
    </row>
    <row r="24238" spans="17:63" ht="29.25" customHeight="1" x14ac:dyDescent="0.2">
      <c r="Q24238" s="92" t="s">
        <v>50</v>
      </c>
      <c r="BF24238" s="101" t="s">
        <v>58</v>
      </c>
      <c r="BK24238" s="98" t="s">
        <v>70</v>
      </c>
    </row>
    <row r="24239" spans="17:63" ht="29.25" customHeight="1" x14ac:dyDescent="0.2">
      <c r="Q24239" s="92" t="s">
        <v>50</v>
      </c>
      <c r="BF24239" s="101" t="s">
        <v>58</v>
      </c>
      <c r="BK24239" s="98" t="s">
        <v>70</v>
      </c>
    </row>
    <row r="24240" spans="17:63" ht="29.25" customHeight="1" x14ac:dyDescent="0.2">
      <c r="Q24240" s="92" t="s">
        <v>50</v>
      </c>
      <c r="BF24240" s="101" t="s">
        <v>58</v>
      </c>
      <c r="BK24240" s="98" t="s">
        <v>70</v>
      </c>
    </row>
    <row r="24241" spans="17:63" ht="29.25" customHeight="1" x14ac:dyDescent="0.2">
      <c r="Q24241" s="92" t="s">
        <v>50</v>
      </c>
      <c r="BF24241" s="101" t="s">
        <v>58</v>
      </c>
      <c r="BK24241" s="98" t="s">
        <v>70</v>
      </c>
    </row>
    <row r="24242" spans="17:63" ht="29.25" customHeight="1" x14ac:dyDescent="0.2">
      <c r="Q24242" s="92" t="s">
        <v>50</v>
      </c>
      <c r="BF24242" s="101" t="s">
        <v>58</v>
      </c>
      <c r="BK24242" s="98" t="s">
        <v>70</v>
      </c>
    </row>
    <row r="24243" spans="17:63" ht="29.25" customHeight="1" x14ac:dyDescent="0.2">
      <c r="Q24243" s="92" t="s">
        <v>50</v>
      </c>
      <c r="BF24243" s="101" t="s">
        <v>58</v>
      </c>
      <c r="BK24243" s="98" t="s">
        <v>70</v>
      </c>
    </row>
    <row r="24244" spans="17:63" ht="29.25" customHeight="1" x14ac:dyDescent="0.2">
      <c r="Q24244" s="92" t="s">
        <v>50</v>
      </c>
      <c r="BF24244" s="101" t="s">
        <v>58</v>
      </c>
      <c r="BK24244" s="98" t="s">
        <v>70</v>
      </c>
    </row>
    <row r="24245" spans="17:63" ht="29.25" customHeight="1" x14ac:dyDescent="0.2">
      <c r="Q24245" s="92" t="s">
        <v>50</v>
      </c>
      <c r="BF24245" s="101" t="s">
        <v>58</v>
      </c>
      <c r="BK24245" s="98" t="s">
        <v>70</v>
      </c>
    </row>
    <row r="24246" spans="17:63" ht="29.25" customHeight="1" x14ac:dyDescent="0.2">
      <c r="Q24246" s="92" t="s">
        <v>50</v>
      </c>
      <c r="BF24246" s="101" t="s">
        <v>58</v>
      </c>
      <c r="BK24246" s="98" t="s">
        <v>70</v>
      </c>
    </row>
    <row r="24247" spans="17:63" ht="29.25" customHeight="1" x14ac:dyDescent="0.2">
      <c r="Q24247" s="92" t="s">
        <v>50</v>
      </c>
      <c r="BF24247" s="101" t="s">
        <v>58</v>
      </c>
      <c r="BK24247" s="98" t="s">
        <v>70</v>
      </c>
    </row>
    <row r="24248" spans="17:63" ht="29.25" customHeight="1" x14ac:dyDescent="0.2">
      <c r="Q24248" s="92" t="s">
        <v>50</v>
      </c>
      <c r="BF24248" s="101" t="s">
        <v>58</v>
      </c>
      <c r="BK24248" s="98" t="s">
        <v>70</v>
      </c>
    </row>
    <row r="24249" spans="17:63" ht="29.25" customHeight="1" x14ac:dyDescent="0.2">
      <c r="Q24249" s="92" t="s">
        <v>50</v>
      </c>
      <c r="BF24249" s="101" t="s">
        <v>58</v>
      </c>
      <c r="BK24249" s="98" t="s">
        <v>70</v>
      </c>
    </row>
    <row r="24250" spans="17:63" ht="29.25" customHeight="1" x14ac:dyDescent="0.2">
      <c r="Q24250" s="92" t="s">
        <v>50</v>
      </c>
      <c r="BF24250" s="101" t="s">
        <v>58</v>
      </c>
      <c r="BK24250" s="98" t="s">
        <v>70</v>
      </c>
    </row>
    <row r="24251" spans="17:63" ht="29.25" customHeight="1" x14ac:dyDescent="0.2">
      <c r="Q24251" s="92" t="s">
        <v>50</v>
      </c>
      <c r="BF24251" s="101" t="s">
        <v>58</v>
      </c>
      <c r="BK24251" s="98" t="s">
        <v>70</v>
      </c>
    </row>
    <row r="24252" spans="17:63" ht="29.25" customHeight="1" x14ac:dyDescent="0.2">
      <c r="Q24252" s="92" t="s">
        <v>50</v>
      </c>
      <c r="BF24252" s="101" t="s">
        <v>58</v>
      </c>
      <c r="BK24252" s="98" t="s">
        <v>70</v>
      </c>
    </row>
    <row r="24253" spans="17:63" ht="29.25" customHeight="1" x14ac:dyDescent="0.2">
      <c r="Q24253" s="92" t="s">
        <v>50</v>
      </c>
      <c r="BF24253" s="101" t="s">
        <v>58</v>
      </c>
      <c r="BK24253" s="98" t="s">
        <v>70</v>
      </c>
    </row>
    <row r="24254" spans="17:63" ht="29.25" customHeight="1" x14ac:dyDescent="0.2">
      <c r="Q24254" s="92" t="s">
        <v>50</v>
      </c>
      <c r="BF24254" s="101" t="s">
        <v>58</v>
      </c>
      <c r="BK24254" s="98" t="s">
        <v>70</v>
      </c>
    </row>
    <row r="24255" spans="17:63" ht="29.25" customHeight="1" x14ac:dyDescent="0.2">
      <c r="Q24255" s="92" t="s">
        <v>50</v>
      </c>
      <c r="BF24255" s="101" t="s">
        <v>58</v>
      </c>
      <c r="BK24255" s="98" t="s">
        <v>70</v>
      </c>
    </row>
    <row r="24256" spans="17:63" ht="29.25" customHeight="1" x14ac:dyDescent="0.2">
      <c r="Q24256" s="92" t="s">
        <v>50</v>
      </c>
      <c r="BF24256" s="101" t="s">
        <v>58</v>
      </c>
      <c r="BK24256" s="98" t="s">
        <v>70</v>
      </c>
    </row>
    <row r="24257" spans="17:63" ht="29.25" customHeight="1" x14ac:dyDescent="0.2">
      <c r="Q24257" s="92" t="s">
        <v>50</v>
      </c>
      <c r="BF24257" s="101" t="s">
        <v>58</v>
      </c>
      <c r="BK24257" s="98" t="s">
        <v>70</v>
      </c>
    </row>
    <row r="24258" spans="17:63" ht="29.25" customHeight="1" x14ac:dyDescent="0.2">
      <c r="Q24258" s="92" t="s">
        <v>50</v>
      </c>
      <c r="BF24258" s="101" t="s">
        <v>58</v>
      </c>
      <c r="BK24258" s="98" t="s">
        <v>70</v>
      </c>
    </row>
    <row r="24259" spans="17:63" ht="29.25" customHeight="1" x14ac:dyDescent="0.2">
      <c r="Q24259" s="92" t="s">
        <v>50</v>
      </c>
      <c r="BF24259" s="101" t="s">
        <v>58</v>
      </c>
      <c r="BK24259" s="98" t="s">
        <v>70</v>
      </c>
    </row>
    <row r="24260" spans="17:63" ht="29.25" customHeight="1" x14ac:dyDescent="0.2">
      <c r="Q24260" s="92" t="s">
        <v>50</v>
      </c>
      <c r="BF24260" s="101" t="s">
        <v>58</v>
      </c>
      <c r="BK24260" s="98" t="s">
        <v>70</v>
      </c>
    </row>
    <row r="24261" spans="17:63" ht="29.25" customHeight="1" x14ac:dyDescent="0.2">
      <c r="Q24261" s="92" t="s">
        <v>50</v>
      </c>
      <c r="BF24261" s="101" t="s">
        <v>58</v>
      </c>
      <c r="BK24261" s="98" t="s">
        <v>70</v>
      </c>
    </row>
    <row r="24262" spans="17:63" ht="29.25" customHeight="1" x14ac:dyDescent="0.2">
      <c r="Q24262" s="92" t="s">
        <v>50</v>
      </c>
      <c r="BF24262" s="101" t="s">
        <v>58</v>
      </c>
      <c r="BK24262" s="98" t="s">
        <v>70</v>
      </c>
    </row>
    <row r="24263" spans="17:63" ht="29.25" customHeight="1" x14ac:dyDescent="0.2">
      <c r="Q24263" s="92" t="s">
        <v>50</v>
      </c>
      <c r="BF24263" s="101" t="s">
        <v>58</v>
      </c>
      <c r="BK24263" s="98" t="s">
        <v>70</v>
      </c>
    </row>
    <row r="24264" spans="17:63" ht="29.25" customHeight="1" x14ac:dyDescent="0.2">
      <c r="Q24264" s="92" t="s">
        <v>50</v>
      </c>
      <c r="BF24264" s="101" t="s">
        <v>58</v>
      </c>
      <c r="BK24264" s="98" t="s">
        <v>70</v>
      </c>
    </row>
    <row r="24265" spans="17:63" ht="29.25" customHeight="1" x14ac:dyDescent="0.2">
      <c r="Q24265" s="92" t="s">
        <v>50</v>
      </c>
      <c r="BF24265" s="101" t="s">
        <v>58</v>
      </c>
      <c r="BK24265" s="98" t="s">
        <v>70</v>
      </c>
    </row>
    <row r="24266" spans="17:63" ht="29.25" customHeight="1" x14ac:dyDescent="0.2">
      <c r="Q24266" s="92" t="s">
        <v>50</v>
      </c>
      <c r="BF24266" s="101" t="s">
        <v>58</v>
      </c>
      <c r="BK24266" s="98" t="s">
        <v>70</v>
      </c>
    </row>
    <row r="24267" spans="17:63" ht="29.25" customHeight="1" x14ac:dyDescent="0.2">
      <c r="Q24267" s="92" t="s">
        <v>50</v>
      </c>
      <c r="BF24267" s="101" t="s">
        <v>58</v>
      </c>
      <c r="BK24267" s="98" t="s">
        <v>70</v>
      </c>
    </row>
    <row r="24268" spans="17:63" ht="29.25" customHeight="1" x14ac:dyDescent="0.2">
      <c r="Q24268" s="92" t="s">
        <v>50</v>
      </c>
      <c r="BF24268" s="101" t="s">
        <v>58</v>
      </c>
      <c r="BK24268" s="98" t="s">
        <v>70</v>
      </c>
    </row>
    <row r="24269" spans="17:63" ht="29.25" customHeight="1" x14ac:dyDescent="0.2">
      <c r="Q24269" s="92" t="s">
        <v>50</v>
      </c>
      <c r="BF24269" s="101" t="s">
        <v>58</v>
      </c>
      <c r="BK24269" s="98" t="s">
        <v>70</v>
      </c>
    </row>
    <row r="24270" spans="17:63" ht="29.25" customHeight="1" x14ac:dyDescent="0.2">
      <c r="Q24270" s="92" t="s">
        <v>50</v>
      </c>
      <c r="BF24270" s="101" t="s">
        <v>58</v>
      </c>
      <c r="BK24270" s="98" t="s">
        <v>70</v>
      </c>
    </row>
    <row r="24271" spans="17:63" ht="29.25" customHeight="1" x14ac:dyDescent="0.2">
      <c r="Q24271" s="92" t="s">
        <v>50</v>
      </c>
      <c r="BF24271" s="101" t="s">
        <v>58</v>
      </c>
      <c r="BK24271" s="98" t="s">
        <v>70</v>
      </c>
    </row>
    <row r="24272" spans="17:63" ht="29.25" customHeight="1" x14ac:dyDescent="0.2">
      <c r="Q24272" s="92" t="s">
        <v>50</v>
      </c>
      <c r="BF24272" s="101" t="s">
        <v>58</v>
      </c>
      <c r="BK24272" s="98" t="s">
        <v>70</v>
      </c>
    </row>
    <row r="24273" spans="17:63" ht="29.25" customHeight="1" x14ac:dyDescent="0.2">
      <c r="Q24273" s="92" t="s">
        <v>50</v>
      </c>
      <c r="BF24273" s="101" t="s">
        <v>58</v>
      </c>
      <c r="BK24273" s="98" t="s">
        <v>70</v>
      </c>
    </row>
    <row r="24274" spans="17:63" ht="29.25" customHeight="1" x14ac:dyDescent="0.2">
      <c r="Q24274" s="92" t="s">
        <v>50</v>
      </c>
      <c r="BF24274" s="101" t="s">
        <v>58</v>
      </c>
      <c r="BK24274" s="98" t="s">
        <v>70</v>
      </c>
    </row>
    <row r="24275" spans="17:63" ht="29.25" customHeight="1" x14ac:dyDescent="0.2">
      <c r="Q24275" s="92" t="s">
        <v>50</v>
      </c>
      <c r="BF24275" s="101" t="s">
        <v>58</v>
      </c>
      <c r="BK24275" s="98" t="s">
        <v>70</v>
      </c>
    </row>
    <row r="24276" spans="17:63" ht="29.25" customHeight="1" x14ac:dyDescent="0.2">
      <c r="Q24276" s="92" t="s">
        <v>50</v>
      </c>
      <c r="BF24276" s="101" t="s">
        <v>58</v>
      </c>
      <c r="BK24276" s="98" t="s">
        <v>70</v>
      </c>
    </row>
    <row r="24277" spans="17:63" ht="29.25" customHeight="1" x14ac:dyDescent="0.2">
      <c r="Q24277" s="92" t="s">
        <v>50</v>
      </c>
      <c r="BF24277" s="101" t="s">
        <v>58</v>
      </c>
      <c r="BK24277" s="98" t="s">
        <v>70</v>
      </c>
    </row>
    <row r="24278" spans="17:63" ht="29.25" customHeight="1" x14ac:dyDescent="0.2">
      <c r="Q24278" s="92" t="s">
        <v>50</v>
      </c>
      <c r="BF24278" s="101" t="s">
        <v>58</v>
      </c>
      <c r="BK24278" s="98" t="s">
        <v>70</v>
      </c>
    </row>
    <row r="24279" spans="17:63" ht="29.25" customHeight="1" x14ac:dyDescent="0.2">
      <c r="Q24279" s="92" t="s">
        <v>50</v>
      </c>
      <c r="BF24279" s="101" t="s">
        <v>58</v>
      </c>
      <c r="BK24279" s="98" t="s">
        <v>70</v>
      </c>
    </row>
    <row r="24280" spans="17:63" ht="29.25" customHeight="1" x14ac:dyDescent="0.2">
      <c r="Q24280" s="92" t="s">
        <v>50</v>
      </c>
      <c r="BF24280" s="101" t="s">
        <v>58</v>
      </c>
      <c r="BK24280" s="98" t="s">
        <v>70</v>
      </c>
    </row>
    <row r="24281" spans="17:63" ht="29.25" customHeight="1" x14ac:dyDescent="0.2">
      <c r="Q24281" s="92" t="s">
        <v>50</v>
      </c>
      <c r="BF24281" s="101" t="s">
        <v>58</v>
      </c>
      <c r="BK24281" s="98" t="s">
        <v>70</v>
      </c>
    </row>
    <row r="24282" spans="17:63" ht="29.25" customHeight="1" x14ac:dyDescent="0.2">
      <c r="Q24282" s="92" t="s">
        <v>50</v>
      </c>
      <c r="BF24282" s="101" t="s">
        <v>58</v>
      </c>
      <c r="BK24282" s="98" t="s">
        <v>70</v>
      </c>
    </row>
    <row r="24283" spans="17:63" ht="29.25" customHeight="1" x14ac:dyDescent="0.2">
      <c r="Q24283" s="92" t="s">
        <v>50</v>
      </c>
      <c r="BF24283" s="101" t="s">
        <v>58</v>
      </c>
      <c r="BK24283" s="98" t="s">
        <v>70</v>
      </c>
    </row>
    <row r="24284" spans="17:63" ht="29.25" customHeight="1" x14ac:dyDescent="0.2">
      <c r="Q24284" s="92" t="s">
        <v>50</v>
      </c>
      <c r="BF24284" s="101" t="s">
        <v>58</v>
      </c>
      <c r="BK24284" s="98" t="s">
        <v>70</v>
      </c>
    </row>
    <row r="24285" spans="17:63" ht="29.25" customHeight="1" x14ac:dyDescent="0.2">
      <c r="Q24285" s="92" t="s">
        <v>50</v>
      </c>
      <c r="BF24285" s="101" t="s">
        <v>58</v>
      </c>
      <c r="BK24285" s="98" t="s">
        <v>70</v>
      </c>
    </row>
    <row r="24286" spans="17:63" ht="29.25" customHeight="1" x14ac:dyDescent="0.2">
      <c r="Q24286" s="92" t="s">
        <v>50</v>
      </c>
      <c r="BF24286" s="101" t="s">
        <v>58</v>
      </c>
      <c r="BK24286" s="98" t="s">
        <v>70</v>
      </c>
    </row>
    <row r="24287" spans="17:63" ht="29.25" customHeight="1" x14ac:dyDescent="0.2">
      <c r="Q24287" s="92" t="s">
        <v>50</v>
      </c>
      <c r="BF24287" s="101" t="s">
        <v>58</v>
      </c>
      <c r="BK24287" s="98" t="s">
        <v>70</v>
      </c>
    </row>
    <row r="24288" spans="17:63" ht="29.25" customHeight="1" x14ac:dyDescent="0.2">
      <c r="Q24288" s="92" t="s">
        <v>50</v>
      </c>
      <c r="BF24288" s="101" t="s">
        <v>58</v>
      </c>
      <c r="BK24288" s="98" t="s">
        <v>70</v>
      </c>
    </row>
    <row r="24289" spans="17:63" ht="29.25" customHeight="1" x14ac:dyDescent="0.2">
      <c r="Q24289" s="92" t="s">
        <v>50</v>
      </c>
      <c r="BF24289" s="101" t="s">
        <v>58</v>
      </c>
      <c r="BK24289" s="98" t="s">
        <v>70</v>
      </c>
    </row>
    <row r="24290" spans="17:63" ht="29.25" customHeight="1" x14ac:dyDescent="0.2">
      <c r="Q24290" s="92" t="s">
        <v>50</v>
      </c>
      <c r="BF24290" s="101" t="s">
        <v>58</v>
      </c>
      <c r="BK24290" s="98" t="s">
        <v>70</v>
      </c>
    </row>
    <row r="24291" spans="17:63" ht="29.25" customHeight="1" x14ac:dyDescent="0.2">
      <c r="Q24291" s="92" t="s">
        <v>50</v>
      </c>
      <c r="BF24291" s="101" t="s">
        <v>58</v>
      </c>
      <c r="BK24291" s="98" t="s">
        <v>70</v>
      </c>
    </row>
    <row r="24292" spans="17:63" ht="29.25" customHeight="1" x14ac:dyDescent="0.2">
      <c r="Q24292" s="92" t="s">
        <v>50</v>
      </c>
      <c r="BF24292" s="101" t="s">
        <v>58</v>
      </c>
      <c r="BK24292" s="98" t="s">
        <v>70</v>
      </c>
    </row>
    <row r="24293" spans="17:63" ht="29.25" customHeight="1" x14ac:dyDescent="0.2">
      <c r="Q24293" s="92" t="s">
        <v>50</v>
      </c>
      <c r="BF24293" s="101" t="s">
        <v>58</v>
      </c>
      <c r="BK24293" s="98" t="s">
        <v>70</v>
      </c>
    </row>
    <row r="24294" spans="17:63" ht="29.25" customHeight="1" x14ac:dyDescent="0.2">
      <c r="Q24294" s="92" t="s">
        <v>50</v>
      </c>
      <c r="BF24294" s="101" t="s">
        <v>58</v>
      </c>
      <c r="BK24294" s="98" t="s">
        <v>70</v>
      </c>
    </row>
    <row r="24295" spans="17:63" ht="29.25" customHeight="1" x14ac:dyDescent="0.2">
      <c r="Q24295" s="92" t="s">
        <v>50</v>
      </c>
      <c r="BF24295" s="101" t="s">
        <v>58</v>
      </c>
      <c r="BK24295" s="98" t="s">
        <v>70</v>
      </c>
    </row>
    <row r="24296" spans="17:63" ht="29.25" customHeight="1" x14ac:dyDescent="0.2">
      <c r="Q24296" s="92" t="s">
        <v>50</v>
      </c>
      <c r="BF24296" s="101" t="s">
        <v>58</v>
      </c>
      <c r="BK24296" s="98" t="s">
        <v>70</v>
      </c>
    </row>
    <row r="24297" spans="17:63" ht="29.25" customHeight="1" x14ac:dyDescent="0.2">
      <c r="Q24297" s="92" t="s">
        <v>50</v>
      </c>
      <c r="BF24297" s="101" t="s">
        <v>58</v>
      </c>
      <c r="BK24297" s="98" t="s">
        <v>70</v>
      </c>
    </row>
    <row r="24298" spans="17:63" ht="29.25" customHeight="1" x14ac:dyDescent="0.2">
      <c r="Q24298" s="92" t="s">
        <v>50</v>
      </c>
      <c r="BF24298" s="101" t="s">
        <v>58</v>
      </c>
      <c r="BK24298" s="98" t="s">
        <v>70</v>
      </c>
    </row>
    <row r="24299" spans="17:63" ht="29.25" customHeight="1" x14ac:dyDescent="0.2">
      <c r="Q24299" s="92" t="s">
        <v>50</v>
      </c>
      <c r="BF24299" s="101" t="s">
        <v>58</v>
      </c>
      <c r="BK24299" s="98" t="s">
        <v>70</v>
      </c>
    </row>
    <row r="24300" spans="17:63" ht="29.25" customHeight="1" x14ac:dyDescent="0.2">
      <c r="Q24300" s="92" t="s">
        <v>50</v>
      </c>
      <c r="BF24300" s="101" t="s">
        <v>58</v>
      </c>
      <c r="BK24300" s="98" t="s">
        <v>70</v>
      </c>
    </row>
    <row r="24301" spans="17:63" ht="29.25" customHeight="1" x14ac:dyDescent="0.2">
      <c r="Q24301" s="92" t="s">
        <v>50</v>
      </c>
      <c r="BF24301" s="101" t="s">
        <v>58</v>
      </c>
      <c r="BK24301" s="98" t="s">
        <v>70</v>
      </c>
    </row>
    <row r="24302" spans="17:63" ht="29.25" customHeight="1" x14ac:dyDescent="0.2">
      <c r="Q24302" s="92" t="s">
        <v>50</v>
      </c>
      <c r="BF24302" s="101" t="s">
        <v>58</v>
      </c>
      <c r="BK24302" s="98" t="s">
        <v>70</v>
      </c>
    </row>
    <row r="24303" spans="17:63" ht="29.25" customHeight="1" x14ac:dyDescent="0.2">
      <c r="Q24303" s="92" t="s">
        <v>50</v>
      </c>
      <c r="BF24303" s="101" t="s">
        <v>58</v>
      </c>
      <c r="BK24303" s="98" t="s">
        <v>70</v>
      </c>
    </row>
    <row r="24304" spans="17:63" ht="29.25" customHeight="1" x14ac:dyDescent="0.2">
      <c r="Q24304" s="92" t="s">
        <v>50</v>
      </c>
      <c r="BF24304" s="101" t="s">
        <v>58</v>
      </c>
      <c r="BK24304" s="98" t="s">
        <v>70</v>
      </c>
    </row>
    <row r="24305" spans="17:63" ht="29.25" customHeight="1" x14ac:dyDescent="0.2">
      <c r="Q24305" s="92" t="s">
        <v>50</v>
      </c>
      <c r="BF24305" s="101" t="s">
        <v>58</v>
      </c>
      <c r="BK24305" s="98" t="s">
        <v>70</v>
      </c>
    </row>
    <row r="24306" spans="17:63" ht="29.25" customHeight="1" x14ac:dyDescent="0.2">
      <c r="Q24306" s="92" t="s">
        <v>50</v>
      </c>
      <c r="BF24306" s="101" t="s">
        <v>58</v>
      </c>
      <c r="BK24306" s="98" t="s">
        <v>70</v>
      </c>
    </row>
    <row r="24307" spans="17:63" ht="29.25" customHeight="1" x14ac:dyDescent="0.2">
      <c r="Q24307" s="92" t="s">
        <v>50</v>
      </c>
      <c r="BF24307" s="101" t="s">
        <v>58</v>
      </c>
      <c r="BK24307" s="98" t="s">
        <v>70</v>
      </c>
    </row>
    <row r="24308" spans="17:63" ht="29.25" customHeight="1" x14ac:dyDescent="0.2">
      <c r="Q24308" s="92" t="s">
        <v>50</v>
      </c>
      <c r="BF24308" s="101" t="s">
        <v>58</v>
      </c>
      <c r="BK24308" s="98" t="s">
        <v>70</v>
      </c>
    </row>
    <row r="24309" spans="17:63" ht="29.25" customHeight="1" x14ac:dyDescent="0.2">
      <c r="Q24309" s="92" t="s">
        <v>50</v>
      </c>
      <c r="BF24309" s="101" t="s">
        <v>58</v>
      </c>
      <c r="BK24309" s="98" t="s">
        <v>70</v>
      </c>
    </row>
    <row r="24310" spans="17:63" ht="29.25" customHeight="1" x14ac:dyDescent="0.2">
      <c r="Q24310" s="92" t="s">
        <v>50</v>
      </c>
      <c r="BF24310" s="101" t="s">
        <v>58</v>
      </c>
      <c r="BK24310" s="98" t="s">
        <v>70</v>
      </c>
    </row>
    <row r="24311" spans="17:63" ht="29.25" customHeight="1" x14ac:dyDescent="0.2">
      <c r="Q24311" s="92" t="s">
        <v>50</v>
      </c>
      <c r="BF24311" s="101" t="s">
        <v>58</v>
      </c>
      <c r="BK24311" s="98" t="s">
        <v>70</v>
      </c>
    </row>
    <row r="24312" spans="17:63" ht="29.25" customHeight="1" x14ac:dyDescent="0.2">
      <c r="Q24312" s="92" t="s">
        <v>50</v>
      </c>
      <c r="BF24312" s="101" t="s">
        <v>58</v>
      </c>
      <c r="BK24312" s="98" t="s">
        <v>70</v>
      </c>
    </row>
    <row r="24313" spans="17:63" ht="29.25" customHeight="1" x14ac:dyDescent="0.2">
      <c r="Q24313" s="92" t="s">
        <v>50</v>
      </c>
      <c r="BF24313" s="101" t="s">
        <v>58</v>
      </c>
      <c r="BK24313" s="98" t="s">
        <v>70</v>
      </c>
    </row>
    <row r="24314" spans="17:63" ht="29.25" customHeight="1" x14ac:dyDescent="0.2">
      <c r="Q24314" s="92" t="s">
        <v>50</v>
      </c>
      <c r="BF24314" s="101" t="s">
        <v>58</v>
      </c>
      <c r="BK24314" s="98" t="s">
        <v>70</v>
      </c>
    </row>
    <row r="24315" spans="17:63" ht="29.25" customHeight="1" x14ac:dyDescent="0.2">
      <c r="Q24315" s="92" t="s">
        <v>50</v>
      </c>
      <c r="BF24315" s="101" t="s">
        <v>58</v>
      </c>
      <c r="BK24315" s="98" t="s">
        <v>70</v>
      </c>
    </row>
    <row r="24316" spans="17:63" ht="29.25" customHeight="1" x14ac:dyDescent="0.2">
      <c r="Q24316" s="92" t="s">
        <v>50</v>
      </c>
      <c r="BF24316" s="101" t="s">
        <v>58</v>
      </c>
      <c r="BK24316" s="98" t="s">
        <v>70</v>
      </c>
    </row>
    <row r="24317" spans="17:63" ht="29.25" customHeight="1" x14ac:dyDescent="0.2">
      <c r="Q24317" s="92" t="s">
        <v>50</v>
      </c>
      <c r="BF24317" s="101" t="s">
        <v>58</v>
      </c>
      <c r="BK24317" s="98" t="s">
        <v>70</v>
      </c>
    </row>
    <row r="24318" spans="17:63" ht="29.25" customHeight="1" x14ac:dyDescent="0.2">
      <c r="Q24318" s="92" t="s">
        <v>50</v>
      </c>
      <c r="BF24318" s="101" t="s">
        <v>58</v>
      </c>
      <c r="BK24318" s="98" t="s">
        <v>70</v>
      </c>
    </row>
    <row r="24319" spans="17:63" ht="29.25" customHeight="1" x14ac:dyDescent="0.2">
      <c r="Q24319" s="92" t="s">
        <v>50</v>
      </c>
      <c r="BF24319" s="101" t="s">
        <v>58</v>
      </c>
      <c r="BK24319" s="98" t="s">
        <v>70</v>
      </c>
    </row>
    <row r="24320" spans="17:63" ht="29.25" customHeight="1" x14ac:dyDescent="0.2">
      <c r="Q24320" s="92" t="s">
        <v>50</v>
      </c>
      <c r="BF24320" s="101" t="s">
        <v>58</v>
      </c>
      <c r="BK24320" s="98" t="s">
        <v>70</v>
      </c>
    </row>
    <row r="24321" spans="17:63" ht="29.25" customHeight="1" x14ac:dyDescent="0.2">
      <c r="Q24321" s="92" t="s">
        <v>50</v>
      </c>
      <c r="BF24321" s="101" t="s">
        <v>58</v>
      </c>
      <c r="BK24321" s="98" t="s">
        <v>70</v>
      </c>
    </row>
    <row r="24322" spans="17:63" ht="29.25" customHeight="1" x14ac:dyDescent="0.2">
      <c r="Q24322" s="92" t="s">
        <v>50</v>
      </c>
      <c r="BF24322" s="101" t="s">
        <v>58</v>
      </c>
      <c r="BK24322" s="98" t="s">
        <v>70</v>
      </c>
    </row>
    <row r="24323" spans="17:63" ht="29.25" customHeight="1" x14ac:dyDescent="0.2">
      <c r="Q24323" s="92" t="s">
        <v>50</v>
      </c>
      <c r="BF24323" s="101" t="s">
        <v>58</v>
      </c>
      <c r="BK24323" s="98" t="s">
        <v>70</v>
      </c>
    </row>
    <row r="24324" spans="17:63" ht="29.25" customHeight="1" x14ac:dyDescent="0.2">
      <c r="Q24324" s="92" t="s">
        <v>50</v>
      </c>
      <c r="BF24324" s="101" t="s">
        <v>58</v>
      </c>
      <c r="BK24324" s="98" t="s">
        <v>70</v>
      </c>
    </row>
    <row r="24325" spans="17:63" ht="29.25" customHeight="1" x14ac:dyDescent="0.2">
      <c r="Q24325" s="92" t="s">
        <v>50</v>
      </c>
      <c r="BF24325" s="101" t="s">
        <v>58</v>
      </c>
      <c r="BK24325" s="98" t="s">
        <v>70</v>
      </c>
    </row>
    <row r="24326" spans="17:63" ht="29.25" customHeight="1" x14ac:dyDescent="0.2">
      <c r="Q24326" s="92" t="s">
        <v>50</v>
      </c>
      <c r="BF24326" s="101" t="s">
        <v>58</v>
      </c>
      <c r="BK24326" s="98" t="s">
        <v>70</v>
      </c>
    </row>
    <row r="24327" spans="17:63" ht="29.25" customHeight="1" x14ac:dyDescent="0.2">
      <c r="Q24327" s="92" t="s">
        <v>50</v>
      </c>
      <c r="BF24327" s="101" t="s">
        <v>58</v>
      </c>
      <c r="BK24327" s="98" t="s">
        <v>70</v>
      </c>
    </row>
    <row r="24328" spans="17:63" ht="29.25" customHeight="1" x14ac:dyDescent="0.2">
      <c r="Q24328" s="92" t="s">
        <v>50</v>
      </c>
      <c r="BF24328" s="101" t="s">
        <v>58</v>
      </c>
      <c r="BK24328" s="98" t="s">
        <v>70</v>
      </c>
    </row>
    <row r="24329" spans="17:63" ht="29.25" customHeight="1" x14ac:dyDescent="0.2">
      <c r="Q24329" s="92" t="s">
        <v>50</v>
      </c>
      <c r="BF24329" s="101" t="s">
        <v>58</v>
      </c>
      <c r="BK24329" s="98" t="s">
        <v>70</v>
      </c>
    </row>
    <row r="24330" spans="17:63" ht="29.25" customHeight="1" x14ac:dyDescent="0.2">
      <c r="Q24330" s="92" t="s">
        <v>50</v>
      </c>
      <c r="BF24330" s="101" t="s">
        <v>58</v>
      </c>
      <c r="BK24330" s="98" t="s">
        <v>70</v>
      </c>
    </row>
    <row r="24331" spans="17:63" ht="29.25" customHeight="1" x14ac:dyDescent="0.2">
      <c r="Q24331" s="92" t="s">
        <v>50</v>
      </c>
      <c r="BF24331" s="101" t="s">
        <v>58</v>
      </c>
      <c r="BK24331" s="98" t="s">
        <v>70</v>
      </c>
    </row>
    <row r="24332" spans="17:63" ht="29.25" customHeight="1" x14ac:dyDescent="0.2">
      <c r="Q24332" s="92" t="s">
        <v>50</v>
      </c>
      <c r="BF24332" s="101" t="s">
        <v>58</v>
      </c>
      <c r="BK24332" s="98" t="s">
        <v>70</v>
      </c>
    </row>
    <row r="24333" spans="17:63" ht="29.25" customHeight="1" x14ac:dyDescent="0.2">
      <c r="Q24333" s="92" t="s">
        <v>50</v>
      </c>
      <c r="BF24333" s="101" t="s">
        <v>58</v>
      </c>
      <c r="BK24333" s="98" t="s">
        <v>70</v>
      </c>
    </row>
    <row r="24334" spans="17:63" ht="29.25" customHeight="1" x14ac:dyDescent="0.2">
      <c r="Q24334" s="92" t="s">
        <v>50</v>
      </c>
      <c r="BF24334" s="101" t="s">
        <v>58</v>
      </c>
      <c r="BK24334" s="98" t="s">
        <v>70</v>
      </c>
    </row>
    <row r="24335" spans="17:63" ht="29.25" customHeight="1" x14ac:dyDescent="0.2">
      <c r="Q24335" s="92" t="s">
        <v>50</v>
      </c>
      <c r="BF24335" s="101" t="s">
        <v>58</v>
      </c>
      <c r="BK24335" s="98" t="s">
        <v>70</v>
      </c>
    </row>
    <row r="24336" spans="17:63" ht="29.25" customHeight="1" x14ac:dyDescent="0.2">
      <c r="Q24336" s="92" t="s">
        <v>50</v>
      </c>
      <c r="BF24336" s="101" t="s">
        <v>58</v>
      </c>
      <c r="BK24336" s="98" t="s">
        <v>70</v>
      </c>
    </row>
    <row r="24337" spans="17:63" ht="29.25" customHeight="1" x14ac:dyDescent="0.2">
      <c r="Q24337" s="92" t="s">
        <v>50</v>
      </c>
      <c r="BF24337" s="101" t="s">
        <v>58</v>
      </c>
      <c r="BK24337" s="98" t="s">
        <v>70</v>
      </c>
    </row>
    <row r="24338" spans="17:63" ht="29.25" customHeight="1" x14ac:dyDescent="0.2">
      <c r="Q24338" s="92" t="s">
        <v>50</v>
      </c>
      <c r="BF24338" s="101" t="s">
        <v>58</v>
      </c>
      <c r="BK24338" s="98" t="s">
        <v>70</v>
      </c>
    </row>
    <row r="24339" spans="17:63" ht="29.25" customHeight="1" x14ac:dyDescent="0.2">
      <c r="Q24339" s="92" t="s">
        <v>50</v>
      </c>
      <c r="BF24339" s="101" t="s">
        <v>58</v>
      </c>
      <c r="BK24339" s="98" t="s">
        <v>70</v>
      </c>
    </row>
    <row r="24340" spans="17:63" ht="29.25" customHeight="1" x14ac:dyDescent="0.2">
      <c r="Q24340" s="92" t="s">
        <v>50</v>
      </c>
      <c r="BF24340" s="101" t="s">
        <v>58</v>
      </c>
      <c r="BK24340" s="98" t="s">
        <v>70</v>
      </c>
    </row>
    <row r="24341" spans="17:63" ht="29.25" customHeight="1" x14ac:dyDescent="0.2">
      <c r="Q24341" s="92" t="s">
        <v>50</v>
      </c>
      <c r="BF24341" s="101" t="s">
        <v>58</v>
      </c>
      <c r="BK24341" s="98" t="s">
        <v>70</v>
      </c>
    </row>
    <row r="24342" spans="17:63" ht="29.25" customHeight="1" x14ac:dyDescent="0.2">
      <c r="Q24342" s="92" t="s">
        <v>50</v>
      </c>
      <c r="BF24342" s="101" t="s">
        <v>58</v>
      </c>
      <c r="BK24342" s="98" t="s">
        <v>70</v>
      </c>
    </row>
    <row r="24343" spans="17:63" ht="29.25" customHeight="1" x14ac:dyDescent="0.2">
      <c r="Q24343" s="92" t="s">
        <v>50</v>
      </c>
      <c r="BF24343" s="101" t="s">
        <v>58</v>
      </c>
      <c r="BK24343" s="98" t="s">
        <v>70</v>
      </c>
    </row>
    <row r="24344" spans="17:63" ht="29.25" customHeight="1" x14ac:dyDescent="0.2">
      <c r="Q24344" s="92" t="s">
        <v>50</v>
      </c>
      <c r="BF24344" s="101" t="s">
        <v>58</v>
      </c>
      <c r="BK24344" s="98" t="s">
        <v>70</v>
      </c>
    </row>
    <row r="24345" spans="17:63" ht="29.25" customHeight="1" x14ac:dyDescent="0.2">
      <c r="Q24345" s="92" t="s">
        <v>50</v>
      </c>
      <c r="BF24345" s="101" t="s">
        <v>58</v>
      </c>
      <c r="BK24345" s="98" t="s">
        <v>70</v>
      </c>
    </row>
    <row r="24346" spans="17:63" ht="29.25" customHeight="1" x14ac:dyDescent="0.2">
      <c r="Q24346" s="92" t="s">
        <v>50</v>
      </c>
      <c r="BF24346" s="101" t="s">
        <v>58</v>
      </c>
      <c r="BK24346" s="98" t="s">
        <v>70</v>
      </c>
    </row>
    <row r="24347" spans="17:63" ht="29.25" customHeight="1" x14ac:dyDescent="0.2">
      <c r="Q24347" s="92" t="s">
        <v>50</v>
      </c>
      <c r="BF24347" s="101" t="s">
        <v>58</v>
      </c>
      <c r="BK24347" s="98" t="s">
        <v>70</v>
      </c>
    </row>
    <row r="24348" spans="17:63" ht="29.25" customHeight="1" x14ac:dyDescent="0.2">
      <c r="Q24348" s="92" t="s">
        <v>50</v>
      </c>
      <c r="BF24348" s="101" t="s">
        <v>58</v>
      </c>
      <c r="BK24348" s="98" t="s">
        <v>70</v>
      </c>
    </row>
    <row r="24349" spans="17:63" ht="29.25" customHeight="1" x14ac:dyDescent="0.2">
      <c r="Q24349" s="92" t="s">
        <v>50</v>
      </c>
      <c r="BF24349" s="101" t="s">
        <v>58</v>
      </c>
      <c r="BK24349" s="98" t="s">
        <v>70</v>
      </c>
    </row>
    <row r="24350" spans="17:63" ht="29.25" customHeight="1" x14ac:dyDescent="0.2">
      <c r="Q24350" s="92" t="s">
        <v>50</v>
      </c>
      <c r="BF24350" s="101" t="s">
        <v>58</v>
      </c>
      <c r="BK24350" s="98" t="s">
        <v>70</v>
      </c>
    </row>
    <row r="24351" spans="17:63" ht="29.25" customHeight="1" x14ac:dyDescent="0.2">
      <c r="Q24351" s="92" t="s">
        <v>50</v>
      </c>
      <c r="BF24351" s="101" t="s">
        <v>58</v>
      </c>
      <c r="BK24351" s="98" t="s">
        <v>70</v>
      </c>
    </row>
    <row r="24352" spans="17:63" ht="29.25" customHeight="1" x14ac:dyDescent="0.2">
      <c r="Q24352" s="92" t="s">
        <v>50</v>
      </c>
      <c r="BF24352" s="101" t="s">
        <v>58</v>
      </c>
      <c r="BK24352" s="98" t="s">
        <v>70</v>
      </c>
    </row>
    <row r="24353" spans="17:63" ht="29.25" customHeight="1" x14ac:dyDescent="0.2">
      <c r="Q24353" s="92" t="s">
        <v>50</v>
      </c>
      <c r="BF24353" s="101" t="s">
        <v>58</v>
      </c>
      <c r="BK24353" s="98" t="s">
        <v>70</v>
      </c>
    </row>
    <row r="24354" spans="17:63" ht="29.25" customHeight="1" x14ac:dyDescent="0.2">
      <c r="Q24354" s="92" t="s">
        <v>50</v>
      </c>
      <c r="BF24354" s="101" t="s">
        <v>58</v>
      </c>
      <c r="BK24354" s="98" t="s">
        <v>70</v>
      </c>
    </row>
    <row r="24355" spans="17:63" ht="29.25" customHeight="1" x14ac:dyDescent="0.2">
      <c r="Q24355" s="92" t="s">
        <v>50</v>
      </c>
      <c r="BF24355" s="101" t="s">
        <v>58</v>
      </c>
      <c r="BK24355" s="98" t="s">
        <v>70</v>
      </c>
    </row>
    <row r="24356" spans="17:63" ht="29.25" customHeight="1" x14ac:dyDescent="0.2">
      <c r="Q24356" s="92" t="s">
        <v>50</v>
      </c>
      <c r="BF24356" s="101" t="s">
        <v>58</v>
      </c>
      <c r="BK24356" s="98" t="s">
        <v>70</v>
      </c>
    </row>
    <row r="24357" spans="17:63" ht="29.25" customHeight="1" x14ac:dyDescent="0.2">
      <c r="Q24357" s="92" t="s">
        <v>50</v>
      </c>
      <c r="BF24357" s="101" t="s">
        <v>58</v>
      </c>
      <c r="BK24357" s="98" t="s">
        <v>70</v>
      </c>
    </row>
    <row r="24358" spans="17:63" ht="29.25" customHeight="1" x14ac:dyDescent="0.2">
      <c r="Q24358" s="92" t="s">
        <v>50</v>
      </c>
      <c r="BF24358" s="101" t="s">
        <v>58</v>
      </c>
      <c r="BK24358" s="98" t="s">
        <v>70</v>
      </c>
    </row>
    <row r="24359" spans="17:63" ht="29.25" customHeight="1" x14ac:dyDescent="0.2">
      <c r="Q24359" s="92" t="s">
        <v>50</v>
      </c>
      <c r="BF24359" s="101" t="s">
        <v>58</v>
      </c>
      <c r="BK24359" s="98" t="s">
        <v>70</v>
      </c>
    </row>
    <row r="24360" spans="17:63" ht="29.25" customHeight="1" x14ac:dyDescent="0.2">
      <c r="Q24360" s="92" t="s">
        <v>50</v>
      </c>
      <c r="BF24360" s="101" t="s">
        <v>58</v>
      </c>
      <c r="BK24360" s="98" t="s">
        <v>70</v>
      </c>
    </row>
    <row r="24361" spans="17:63" ht="29.25" customHeight="1" x14ac:dyDescent="0.2">
      <c r="Q24361" s="92" t="s">
        <v>50</v>
      </c>
      <c r="BF24361" s="101" t="s">
        <v>58</v>
      </c>
      <c r="BK24361" s="98" t="s">
        <v>70</v>
      </c>
    </row>
    <row r="24362" spans="17:63" ht="29.25" customHeight="1" x14ac:dyDescent="0.2">
      <c r="Q24362" s="92" t="s">
        <v>50</v>
      </c>
      <c r="BF24362" s="101" t="s">
        <v>58</v>
      </c>
      <c r="BK24362" s="98" t="s">
        <v>70</v>
      </c>
    </row>
    <row r="24363" spans="17:63" ht="29.25" customHeight="1" x14ac:dyDescent="0.2">
      <c r="Q24363" s="92" t="s">
        <v>50</v>
      </c>
      <c r="BF24363" s="101" t="s">
        <v>58</v>
      </c>
      <c r="BK24363" s="98" t="s">
        <v>70</v>
      </c>
    </row>
    <row r="24364" spans="17:63" ht="29.25" customHeight="1" x14ac:dyDescent="0.2">
      <c r="Q24364" s="92" t="s">
        <v>50</v>
      </c>
      <c r="BF24364" s="101" t="s">
        <v>58</v>
      </c>
      <c r="BK24364" s="98" t="s">
        <v>70</v>
      </c>
    </row>
    <row r="24365" spans="17:63" ht="29.25" customHeight="1" x14ac:dyDescent="0.2">
      <c r="Q24365" s="92" t="s">
        <v>50</v>
      </c>
      <c r="BF24365" s="101" t="s">
        <v>58</v>
      </c>
      <c r="BK24365" s="98" t="s">
        <v>70</v>
      </c>
    </row>
    <row r="24366" spans="17:63" ht="29.25" customHeight="1" x14ac:dyDescent="0.2">
      <c r="Q24366" s="92" t="s">
        <v>50</v>
      </c>
      <c r="BF24366" s="101" t="s">
        <v>58</v>
      </c>
      <c r="BK24366" s="98" t="s">
        <v>70</v>
      </c>
    </row>
    <row r="24367" spans="17:63" ht="29.25" customHeight="1" x14ac:dyDescent="0.2">
      <c r="Q24367" s="92" t="s">
        <v>50</v>
      </c>
      <c r="BF24367" s="101" t="s">
        <v>58</v>
      </c>
      <c r="BK24367" s="98" t="s">
        <v>70</v>
      </c>
    </row>
    <row r="24368" spans="17:63" ht="29.25" customHeight="1" x14ac:dyDescent="0.2">
      <c r="Q24368" s="92" t="s">
        <v>50</v>
      </c>
      <c r="BF24368" s="101" t="s">
        <v>58</v>
      </c>
      <c r="BK24368" s="98" t="s">
        <v>70</v>
      </c>
    </row>
    <row r="24369" spans="17:63" ht="29.25" customHeight="1" x14ac:dyDescent="0.2">
      <c r="Q24369" s="92" t="s">
        <v>50</v>
      </c>
      <c r="BF24369" s="101" t="s">
        <v>58</v>
      </c>
      <c r="BK24369" s="98" t="s">
        <v>70</v>
      </c>
    </row>
    <row r="24370" spans="17:63" ht="29.25" customHeight="1" x14ac:dyDescent="0.2">
      <c r="Q24370" s="92" t="s">
        <v>50</v>
      </c>
      <c r="BF24370" s="101" t="s">
        <v>58</v>
      </c>
      <c r="BK24370" s="98" t="s">
        <v>70</v>
      </c>
    </row>
    <row r="24371" spans="17:63" ht="29.25" customHeight="1" x14ac:dyDescent="0.2">
      <c r="Q24371" s="92" t="s">
        <v>50</v>
      </c>
      <c r="BF24371" s="101" t="s">
        <v>58</v>
      </c>
      <c r="BK24371" s="98" t="s">
        <v>70</v>
      </c>
    </row>
    <row r="24372" spans="17:63" ht="29.25" customHeight="1" x14ac:dyDescent="0.2">
      <c r="Q24372" s="92" t="s">
        <v>50</v>
      </c>
      <c r="BF24372" s="101" t="s">
        <v>58</v>
      </c>
      <c r="BK24372" s="98" t="s">
        <v>70</v>
      </c>
    </row>
    <row r="24373" spans="17:63" ht="29.25" customHeight="1" x14ac:dyDescent="0.2">
      <c r="Q24373" s="92" t="s">
        <v>50</v>
      </c>
      <c r="BF24373" s="101" t="s">
        <v>58</v>
      </c>
      <c r="BK24373" s="98" t="s">
        <v>70</v>
      </c>
    </row>
    <row r="24374" spans="17:63" ht="29.25" customHeight="1" x14ac:dyDescent="0.2">
      <c r="Q24374" s="92" t="s">
        <v>50</v>
      </c>
      <c r="BF24374" s="101" t="s">
        <v>58</v>
      </c>
      <c r="BK24374" s="98" t="s">
        <v>70</v>
      </c>
    </row>
    <row r="24375" spans="17:63" ht="29.25" customHeight="1" x14ac:dyDescent="0.2">
      <c r="Q24375" s="92" t="s">
        <v>50</v>
      </c>
      <c r="BF24375" s="101" t="s">
        <v>58</v>
      </c>
      <c r="BK24375" s="98" t="s">
        <v>70</v>
      </c>
    </row>
    <row r="24376" spans="17:63" ht="29.25" customHeight="1" x14ac:dyDescent="0.2">
      <c r="Q24376" s="92" t="s">
        <v>50</v>
      </c>
      <c r="BF24376" s="101" t="s">
        <v>58</v>
      </c>
      <c r="BK24376" s="98" t="s">
        <v>70</v>
      </c>
    </row>
    <row r="24377" spans="17:63" ht="29.25" customHeight="1" x14ac:dyDescent="0.2">
      <c r="Q24377" s="92" t="s">
        <v>50</v>
      </c>
      <c r="BF24377" s="101" t="s">
        <v>58</v>
      </c>
      <c r="BK24377" s="98" t="s">
        <v>70</v>
      </c>
    </row>
    <row r="24378" spans="17:63" ht="29.25" customHeight="1" x14ac:dyDescent="0.2">
      <c r="Q24378" s="92" t="s">
        <v>50</v>
      </c>
      <c r="BF24378" s="101" t="s">
        <v>58</v>
      </c>
      <c r="BK24378" s="98" t="s">
        <v>70</v>
      </c>
    </row>
    <row r="24379" spans="17:63" ht="29.25" customHeight="1" x14ac:dyDescent="0.2">
      <c r="Q24379" s="92" t="s">
        <v>50</v>
      </c>
      <c r="BF24379" s="101" t="s">
        <v>58</v>
      </c>
      <c r="BK24379" s="98" t="s">
        <v>70</v>
      </c>
    </row>
    <row r="24380" spans="17:63" ht="29.25" customHeight="1" x14ac:dyDescent="0.2">
      <c r="Q24380" s="92" t="s">
        <v>50</v>
      </c>
      <c r="BF24380" s="101" t="s">
        <v>58</v>
      </c>
      <c r="BK24380" s="98" t="s">
        <v>70</v>
      </c>
    </row>
    <row r="24381" spans="17:63" ht="29.25" customHeight="1" x14ac:dyDescent="0.2">
      <c r="Q24381" s="92" t="s">
        <v>50</v>
      </c>
      <c r="BF24381" s="101" t="s">
        <v>58</v>
      </c>
      <c r="BK24381" s="98" t="s">
        <v>70</v>
      </c>
    </row>
    <row r="24382" spans="17:63" ht="29.25" customHeight="1" x14ac:dyDescent="0.2">
      <c r="Q24382" s="92" t="s">
        <v>50</v>
      </c>
      <c r="BF24382" s="101" t="s">
        <v>58</v>
      </c>
      <c r="BK24382" s="98" t="s">
        <v>70</v>
      </c>
    </row>
    <row r="24383" spans="17:63" ht="29.25" customHeight="1" x14ac:dyDescent="0.2">
      <c r="Q24383" s="92" t="s">
        <v>50</v>
      </c>
      <c r="BF24383" s="101" t="s">
        <v>58</v>
      </c>
      <c r="BK24383" s="98" t="s">
        <v>70</v>
      </c>
    </row>
    <row r="24384" spans="17:63" ht="29.25" customHeight="1" x14ac:dyDescent="0.2">
      <c r="Q24384" s="92" t="s">
        <v>50</v>
      </c>
      <c r="BF24384" s="101" t="s">
        <v>58</v>
      </c>
      <c r="BK24384" s="98" t="s">
        <v>70</v>
      </c>
    </row>
    <row r="24385" spans="17:63" ht="29.25" customHeight="1" x14ac:dyDescent="0.2">
      <c r="Q24385" s="92" t="s">
        <v>50</v>
      </c>
      <c r="BF24385" s="101" t="s">
        <v>58</v>
      </c>
      <c r="BK24385" s="98" t="s">
        <v>70</v>
      </c>
    </row>
    <row r="24386" spans="17:63" ht="29.25" customHeight="1" x14ac:dyDescent="0.2">
      <c r="Q24386" s="92" t="s">
        <v>50</v>
      </c>
      <c r="BF24386" s="101" t="s">
        <v>58</v>
      </c>
      <c r="BK24386" s="98" t="s">
        <v>70</v>
      </c>
    </row>
    <row r="24387" spans="17:63" ht="29.25" customHeight="1" x14ac:dyDescent="0.2">
      <c r="Q24387" s="92" t="s">
        <v>50</v>
      </c>
      <c r="BF24387" s="101" t="s">
        <v>58</v>
      </c>
      <c r="BK24387" s="98" t="s">
        <v>70</v>
      </c>
    </row>
    <row r="24388" spans="17:63" ht="29.25" customHeight="1" x14ac:dyDescent="0.2">
      <c r="Q24388" s="92" t="s">
        <v>50</v>
      </c>
      <c r="BF24388" s="101" t="s">
        <v>58</v>
      </c>
      <c r="BK24388" s="98" t="s">
        <v>70</v>
      </c>
    </row>
    <row r="24389" spans="17:63" ht="29.25" customHeight="1" x14ac:dyDescent="0.2">
      <c r="Q24389" s="92" t="s">
        <v>50</v>
      </c>
      <c r="BF24389" s="101" t="s">
        <v>58</v>
      </c>
      <c r="BK24389" s="98" t="s">
        <v>70</v>
      </c>
    </row>
    <row r="24390" spans="17:63" ht="29.25" customHeight="1" x14ac:dyDescent="0.2">
      <c r="Q24390" s="92" t="s">
        <v>50</v>
      </c>
      <c r="BF24390" s="101" t="s">
        <v>58</v>
      </c>
      <c r="BK24390" s="98" t="s">
        <v>70</v>
      </c>
    </row>
    <row r="24391" spans="17:63" ht="29.25" customHeight="1" x14ac:dyDescent="0.2">
      <c r="Q24391" s="92" t="s">
        <v>50</v>
      </c>
      <c r="BF24391" s="101" t="s">
        <v>58</v>
      </c>
      <c r="BK24391" s="98" t="s">
        <v>70</v>
      </c>
    </row>
    <row r="24392" spans="17:63" ht="29.25" customHeight="1" x14ac:dyDescent="0.2">
      <c r="Q24392" s="92" t="s">
        <v>50</v>
      </c>
      <c r="BF24392" s="101" t="s">
        <v>58</v>
      </c>
      <c r="BK24392" s="98" t="s">
        <v>70</v>
      </c>
    </row>
    <row r="24393" spans="17:63" ht="29.25" customHeight="1" x14ac:dyDescent="0.2">
      <c r="Q24393" s="92" t="s">
        <v>50</v>
      </c>
      <c r="BF24393" s="101" t="s">
        <v>58</v>
      </c>
      <c r="BK24393" s="98" t="s">
        <v>70</v>
      </c>
    </row>
    <row r="24394" spans="17:63" ht="29.25" customHeight="1" x14ac:dyDescent="0.2">
      <c r="Q24394" s="92" t="s">
        <v>50</v>
      </c>
      <c r="BF24394" s="101" t="s">
        <v>58</v>
      </c>
      <c r="BK24394" s="98" t="s">
        <v>70</v>
      </c>
    </row>
    <row r="24395" spans="17:63" ht="29.25" customHeight="1" x14ac:dyDescent="0.2">
      <c r="Q24395" s="92" t="s">
        <v>50</v>
      </c>
      <c r="BF24395" s="101" t="s">
        <v>58</v>
      </c>
      <c r="BK24395" s="98" t="s">
        <v>70</v>
      </c>
    </row>
    <row r="24396" spans="17:63" ht="29.25" customHeight="1" x14ac:dyDescent="0.2">
      <c r="Q24396" s="92" t="s">
        <v>50</v>
      </c>
      <c r="BF24396" s="101" t="s">
        <v>58</v>
      </c>
      <c r="BK24396" s="98" t="s">
        <v>70</v>
      </c>
    </row>
    <row r="24397" spans="17:63" ht="29.25" customHeight="1" x14ac:dyDescent="0.2">
      <c r="Q24397" s="92" t="s">
        <v>50</v>
      </c>
      <c r="BF24397" s="101" t="s">
        <v>58</v>
      </c>
      <c r="BK24397" s="98" t="s">
        <v>70</v>
      </c>
    </row>
    <row r="24398" spans="17:63" ht="29.25" customHeight="1" x14ac:dyDescent="0.2">
      <c r="Q24398" s="92" t="s">
        <v>50</v>
      </c>
      <c r="BF24398" s="101" t="s">
        <v>58</v>
      </c>
      <c r="BK24398" s="98" t="s">
        <v>70</v>
      </c>
    </row>
    <row r="24399" spans="17:63" ht="29.25" customHeight="1" x14ac:dyDescent="0.2">
      <c r="Q24399" s="92" t="s">
        <v>50</v>
      </c>
      <c r="BF24399" s="101" t="s">
        <v>58</v>
      </c>
      <c r="BK24399" s="98" t="s">
        <v>70</v>
      </c>
    </row>
    <row r="24400" spans="17:63" ht="29.25" customHeight="1" x14ac:dyDescent="0.2">
      <c r="Q24400" s="92" t="s">
        <v>50</v>
      </c>
      <c r="BF24400" s="101" t="s">
        <v>58</v>
      </c>
      <c r="BK24400" s="98" t="s">
        <v>70</v>
      </c>
    </row>
    <row r="24401" spans="17:63" ht="29.25" customHeight="1" x14ac:dyDescent="0.2">
      <c r="Q24401" s="92" t="s">
        <v>50</v>
      </c>
      <c r="BF24401" s="101" t="s">
        <v>58</v>
      </c>
      <c r="BK24401" s="98" t="s">
        <v>70</v>
      </c>
    </row>
    <row r="24402" spans="17:63" ht="29.25" customHeight="1" x14ac:dyDescent="0.2">
      <c r="Q24402" s="92" t="s">
        <v>50</v>
      </c>
      <c r="BF24402" s="101" t="s">
        <v>58</v>
      </c>
      <c r="BK24402" s="98" t="s">
        <v>70</v>
      </c>
    </row>
    <row r="24403" spans="17:63" ht="29.25" customHeight="1" x14ac:dyDescent="0.2">
      <c r="Q24403" s="92" t="s">
        <v>50</v>
      </c>
      <c r="BF24403" s="101" t="s">
        <v>58</v>
      </c>
      <c r="BK24403" s="98" t="s">
        <v>70</v>
      </c>
    </row>
    <row r="24404" spans="17:63" ht="29.25" customHeight="1" x14ac:dyDescent="0.2">
      <c r="Q24404" s="92" t="s">
        <v>50</v>
      </c>
      <c r="BF24404" s="101" t="s">
        <v>58</v>
      </c>
      <c r="BK24404" s="98" t="s">
        <v>70</v>
      </c>
    </row>
    <row r="24405" spans="17:63" ht="29.25" customHeight="1" x14ac:dyDescent="0.2">
      <c r="Q24405" s="92" t="s">
        <v>50</v>
      </c>
      <c r="BF24405" s="101" t="s">
        <v>58</v>
      </c>
      <c r="BK24405" s="98" t="s">
        <v>70</v>
      </c>
    </row>
    <row r="24406" spans="17:63" ht="29.25" customHeight="1" x14ac:dyDescent="0.2">
      <c r="Q24406" s="92" t="s">
        <v>50</v>
      </c>
      <c r="BF24406" s="101" t="s">
        <v>58</v>
      </c>
      <c r="BK24406" s="98" t="s">
        <v>70</v>
      </c>
    </row>
    <row r="24407" spans="17:63" ht="29.25" customHeight="1" x14ac:dyDescent="0.2">
      <c r="Q24407" s="92" t="s">
        <v>50</v>
      </c>
      <c r="BF24407" s="101" t="s">
        <v>58</v>
      </c>
      <c r="BK24407" s="98" t="s">
        <v>70</v>
      </c>
    </row>
    <row r="24408" spans="17:63" ht="29.25" customHeight="1" x14ac:dyDescent="0.2">
      <c r="Q24408" s="92" t="s">
        <v>50</v>
      </c>
      <c r="BF24408" s="101" t="s">
        <v>58</v>
      </c>
      <c r="BK24408" s="98" t="s">
        <v>70</v>
      </c>
    </row>
    <row r="24409" spans="17:63" ht="29.25" customHeight="1" x14ac:dyDescent="0.2">
      <c r="Q24409" s="92" t="s">
        <v>50</v>
      </c>
      <c r="BF24409" s="101" t="s">
        <v>58</v>
      </c>
      <c r="BK24409" s="98" t="s">
        <v>70</v>
      </c>
    </row>
    <row r="24410" spans="17:63" ht="29.25" customHeight="1" x14ac:dyDescent="0.2">
      <c r="Q24410" s="92" t="s">
        <v>50</v>
      </c>
      <c r="BF24410" s="101" t="s">
        <v>58</v>
      </c>
      <c r="BK24410" s="98" t="s">
        <v>70</v>
      </c>
    </row>
    <row r="24411" spans="17:63" ht="29.25" customHeight="1" x14ac:dyDescent="0.2">
      <c r="Q24411" s="92" t="s">
        <v>50</v>
      </c>
      <c r="BF24411" s="101" t="s">
        <v>58</v>
      </c>
      <c r="BK24411" s="98" t="s">
        <v>70</v>
      </c>
    </row>
    <row r="24412" spans="17:63" ht="29.25" customHeight="1" x14ac:dyDescent="0.2">
      <c r="Q24412" s="92" t="s">
        <v>50</v>
      </c>
      <c r="BF24412" s="101" t="s">
        <v>58</v>
      </c>
      <c r="BK24412" s="98" t="s">
        <v>70</v>
      </c>
    </row>
    <row r="24413" spans="17:63" ht="29.25" customHeight="1" x14ac:dyDescent="0.2">
      <c r="Q24413" s="92" t="s">
        <v>50</v>
      </c>
      <c r="BF24413" s="101" t="s">
        <v>58</v>
      </c>
      <c r="BK24413" s="98" t="s">
        <v>70</v>
      </c>
    </row>
    <row r="24414" spans="17:63" ht="29.25" customHeight="1" x14ac:dyDescent="0.2">
      <c r="Q24414" s="92" t="s">
        <v>50</v>
      </c>
      <c r="BF24414" s="101" t="s">
        <v>58</v>
      </c>
      <c r="BK24414" s="98" t="s">
        <v>70</v>
      </c>
    </row>
    <row r="24415" spans="17:63" ht="29.25" customHeight="1" x14ac:dyDescent="0.2">
      <c r="Q24415" s="92" t="s">
        <v>50</v>
      </c>
      <c r="BF24415" s="101" t="s">
        <v>58</v>
      </c>
      <c r="BK24415" s="98" t="s">
        <v>70</v>
      </c>
    </row>
    <row r="24416" spans="17:63" ht="29.25" customHeight="1" x14ac:dyDescent="0.2">
      <c r="Q24416" s="92" t="s">
        <v>50</v>
      </c>
      <c r="BF24416" s="101" t="s">
        <v>58</v>
      </c>
      <c r="BK24416" s="98" t="s">
        <v>70</v>
      </c>
    </row>
    <row r="24417" spans="17:63" ht="29.25" customHeight="1" x14ac:dyDescent="0.2">
      <c r="Q24417" s="92" t="s">
        <v>50</v>
      </c>
      <c r="BF24417" s="101" t="s">
        <v>58</v>
      </c>
      <c r="BK24417" s="98" t="s">
        <v>70</v>
      </c>
    </row>
    <row r="24418" spans="17:63" ht="29.25" customHeight="1" x14ac:dyDescent="0.2">
      <c r="Q24418" s="92" t="s">
        <v>50</v>
      </c>
      <c r="BF24418" s="101" t="s">
        <v>58</v>
      </c>
      <c r="BK24418" s="98" t="s">
        <v>70</v>
      </c>
    </row>
    <row r="24419" spans="17:63" ht="29.25" customHeight="1" x14ac:dyDescent="0.2">
      <c r="Q24419" s="92" t="s">
        <v>50</v>
      </c>
      <c r="BF24419" s="101" t="s">
        <v>58</v>
      </c>
      <c r="BK24419" s="98" t="s">
        <v>70</v>
      </c>
    </row>
    <row r="24420" spans="17:63" ht="29.25" customHeight="1" x14ac:dyDescent="0.2">
      <c r="Q24420" s="92" t="s">
        <v>50</v>
      </c>
      <c r="BF24420" s="101" t="s">
        <v>58</v>
      </c>
      <c r="BK24420" s="98" t="s">
        <v>70</v>
      </c>
    </row>
    <row r="24421" spans="17:63" ht="29.25" customHeight="1" x14ac:dyDescent="0.2">
      <c r="Q24421" s="92" t="s">
        <v>50</v>
      </c>
      <c r="BF24421" s="101" t="s">
        <v>58</v>
      </c>
      <c r="BK24421" s="98" t="s">
        <v>70</v>
      </c>
    </row>
    <row r="24422" spans="17:63" ht="29.25" customHeight="1" x14ac:dyDescent="0.2">
      <c r="Q24422" s="92" t="s">
        <v>50</v>
      </c>
      <c r="BF24422" s="101" t="s">
        <v>58</v>
      </c>
      <c r="BK24422" s="98" t="s">
        <v>70</v>
      </c>
    </row>
    <row r="24423" spans="17:63" ht="29.25" customHeight="1" x14ac:dyDescent="0.2">
      <c r="Q24423" s="92" t="s">
        <v>50</v>
      </c>
      <c r="BF24423" s="101" t="s">
        <v>58</v>
      </c>
      <c r="BK24423" s="98" t="s">
        <v>70</v>
      </c>
    </row>
    <row r="24424" spans="17:63" ht="29.25" customHeight="1" x14ac:dyDescent="0.2">
      <c r="Q24424" s="92" t="s">
        <v>50</v>
      </c>
      <c r="BF24424" s="101" t="s">
        <v>58</v>
      </c>
      <c r="BK24424" s="98" t="s">
        <v>70</v>
      </c>
    </row>
    <row r="24425" spans="17:63" ht="29.25" customHeight="1" x14ac:dyDescent="0.2">
      <c r="Q24425" s="92" t="s">
        <v>50</v>
      </c>
      <c r="BF24425" s="101" t="s">
        <v>58</v>
      </c>
      <c r="BK24425" s="98" t="s">
        <v>70</v>
      </c>
    </row>
    <row r="24426" spans="17:63" ht="29.25" customHeight="1" x14ac:dyDescent="0.2">
      <c r="Q24426" s="92" t="s">
        <v>50</v>
      </c>
      <c r="BF24426" s="101" t="s">
        <v>58</v>
      </c>
      <c r="BK24426" s="98" t="s">
        <v>70</v>
      </c>
    </row>
    <row r="24427" spans="17:63" ht="29.25" customHeight="1" x14ac:dyDescent="0.2">
      <c r="Q24427" s="92" t="s">
        <v>50</v>
      </c>
      <c r="BF24427" s="101" t="s">
        <v>58</v>
      </c>
      <c r="BK24427" s="98" t="s">
        <v>70</v>
      </c>
    </row>
    <row r="24428" spans="17:63" ht="29.25" customHeight="1" x14ac:dyDescent="0.2">
      <c r="Q24428" s="92" t="s">
        <v>50</v>
      </c>
      <c r="BF24428" s="101" t="s">
        <v>58</v>
      </c>
      <c r="BK24428" s="98" t="s">
        <v>70</v>
      </c>
    </row>
    <row r="24429" spans="17:63" ht="29.25" customHeight="1" x14ac:dyDescent="0.2">
      <c r="Q24429" s="92" t="s">
        <v>50</v>
      </c>
      <c r="BF24429" s="101" t="s">
        <v>58</v>
      </c>
      <c r="BK24429" s="98" t="s">
        <v>70</v>
      </c>
    </row>
    <row r="24430" spans="17:63" ht="29.25" customHeight="1" x14ac:dyDescent="0.2">
      <c r="Q24430" s="92" t="s">
        <v>50</v>
      </c>
      <c r="BF24430" s="101" t="s">
        <v>58</v>
      </c>
      <c r="BK24430" s="98" t="s">
        <v>70</v>
      </c>
    </row>
    <row r="24431" spans="17:63" ht="29.25" customHeight="1" x14ac:dyDescent="0.2">
      <c r="Q24431" s="92" t="s">
        <v>50</v>
      </c>
      <c r="BF24431" s="101" t="s">
        <v>58</v>
      </c>
      <c r="BK24431" s="98" t="s">
        <v>70</v>
      </c>
    </row>
    <row r="24432" spans="17:63" ht="29.25" customHeight="1" x14ac:dyDescent="0.2">
      <c r="Q24432" s="92" t="s">
        <v>50</v>
      </c>
      <c r="BF24432" s="101" t="s">
        <v>58</v>
      </c>
      <c r="BK24432" s="98" t="s">
        <v>70</v>
      </c>
    </row>
    <row r="24433" spans="17:63" ht="29.25" customHeight="1" x14ac:dyDescent="0.2">
      <c r="Q24433" s="92" t="s">
        <v>50</v>
      </c>
      <c r="BF24433" s="101" t="s">
        <v>58</v>
      </c>
      <c r="BK24433" s="98" t="s">
        <v>70</v>
      </c>
    </row>
    <row r="24434" spans="17:63" ht="29.25" customHeight="1" x14ac:dyDescent="0.2">
      <c r="Q24434" s="92" t="s">
        <v>50</v>
      </c>
      <c r="BF24434" s="101" t="s">
        <v>58</v>
      </c>
      <c r="BK24434" s="98" t="s">
        <v>70</v>
      </c>
    </row>
    <row r="24435" spans="17:63" ht="29.25" customHeight="1" x14ac:dyDescent="0.2">
      <c r="Q24435" s="92" t="s">
        <v>50</v>
      </c>
      <c r="BF24435" s="101" t="s">
        <v>58</v>
      </c>
      <c r="BK24435" s="98" t="s">
        <v>70</v>
      </c>
    </row>
    <row r="24436" spans="17:63" ht="29.25" customHeight="1" x14ac:dyDescent="0.2">
      <c r="Q24436" s="92" t="s">
        <v>50</v>
      </c>
      <c r="BF24436" s="101" t="s">
        <v>58</v>
      </c>
      <c r="BK24436" s="98" t="s">
        <v>70</v>
      </c>
    </row>
    <row r="24437" spans="17:63" ht="29.25" customHeight="1" x14ac:dyDescent="0.2">
      <c r="Q24437" s="92" t="s">
        <v>50</v>
      </c>
      <c r="BF24437" s="101" t="s">
        <v>58</v>
      </c>
      <c r="BK24437" s="98" t="s">
        <v>70</v>
      </c>
    </row>
    <row r="24438" spans="17:63" ht="29.25" customHeight="1" x14ac:dyDescent="0.2">
      <c r="Q24438" s="92" t="s">
        <v>50</v>
      </c>
      <c r="BF24438" s="101" t="s">
        <v>58</v>
      </c>
      <c r="BK24438" s="98" t="s">
        <v>70</v>
      </c>
    </row>
    <row r="24439" spans="17:63" ht="29.25" customHeight="1" x14ac:dyDescent="0.2">
      <c r="Q24439" s="92" t="s">
        <v>50</v>
      </c>
      <c r="BF24439" s="101" t="s">
        <v>58</v>
      </c>
      <c r="BK24439" s="98" t="s">
        <v>70</v>
      </c>
    </row>
    <row r="24440" spans="17:63" ht="29.25" customHeight="1" x14ac:dyDescent="0.2">
      <c r="Q24440" s="92" t="s">
        <v>50</v>
      </c>
      <c r="BF24440" s="101" t="s">
        <v>58</v>
      </c>
      <c r="BK24440" s="98" t="s">
        <v>70</v>
      </c>
    </row>
    <row r="24441" spans="17:63" ht="29.25" customHeight="1" x14ac:dyDescent="0.2">
      <c r="Q24441" s="92" t="s">
        <v>50</v>
      </c>
      <c r="BF24441" s="101" t="s">
        <v>58</v>
      </c>
      <c r="BK24441" s="98" t="s">
        <v>70</v>
      </c>
    </row>
    <row r="24442" spans="17:63" ht="29.25" customHeight="1" x14ac:dyDescent="0.2">
      <c r="Q24442" s="92" t="s">
        <v>50</v>
      </c>
      <c r="BF24442" s="101" t="s">
        <v>58</v>
      </c>
      <c r="BK24442" s="98" t="s">
        <v>70</v>
      </c>
    </row>
    <row r="24443" spans="17:63" ht="29.25" customHeight="1" x14ac:dyDescent="0.2">
      <c r="Q24443" s="92" t="s">
        <v>50</v>
      </c>
      <c r="BF24443" s="101" t="s">
        <v>58</v>
      </c>
      <c r="BK24443" s="98" t="s">
        <v>70</v>
      </c>
    </row>
    <row r="24444" spans="17:63" ht="29.25" customHeight="1" x14ac:dyDescent="0.2">
      <c r="Q24444" s="92" t="s">
        <v>50</v>
      </c>
      <c r="BF24444" s="101" t="s">
        <v>58</v>
      </c>
      <c r="BK24444" s="98" t="s">
        <v>70</v>
      </c>
    </row>
    <row r="24445" spans="17:63" ht="29.25" customHeight="1" x14ac:dyDescent="0.2">
      <c r="Q24445" s="92" t="s">
        <v>50</v>
      </c>
      <c r="BF24445" s="101" t="s">
        <v>58</v>
      </c>
      <c r="BK24445" s="98" t="s">
        <v>70</v>
      </c>
    </row>
    <row r="24446" spans="17:63" ht="29.25" customHeight="1" x14ac:dyDescent="0.2">
      <c r="Q24446" s="92" t="s">
        <v>50</v>
      </c>
      <c r="BF24446" s="101" t="s">
        <v>58</v>
      </c>
      <c r="BK24446" s="98" t="s">
        <v>70</v>
      </c>
    </row>
    <row r="24447" spans="17:63" ht="29.25" customHeight="1" x14ac:dyDescent="0.2">
      <c r="Q24447" s="92" t="s">
        <v>50</v>
      </c>
      <c r="BF24447" s="101" t="s">
        <v>58</v>
      </c>
      <c r="BK24447" s="98" t="s">
        <v>70</v>
      </c>
    </row>
    <row r="24448" spans="17:63" ht="29.25" customHeight="1" x14ac:dyDescent="0.2">
      <c r="Q24448" s="92" t="s">
        <v>50</v>
      </c>
      <c r="BF24448" s="101" t="s">
        <v>58</v>
      </c>
      <c r="BK24448" s="98" t="s">
        <v>70</v>
      </c>
    </row>
    <row r="24449" spans="17:63" ht="29.25" customHeight="1" x14ac:dyDescent="0.2">
      <c r="Q24449" s="92" t="s">
        <v>50</v>
      </c>
      <c r="BF24449" s="101" t="s">
        <v>58</v>
      </c>
      <c r="BK24449" s="98" t="s">
        <v>70</v>
      </c>
    </row>
    <row r="24450" spans="17:63" ht="29.25" customHeight="1" x14ac:dyDescent="0.2">
      <c r="Q24450" s="92" t="s">
        <v>50</v>
      </c>
      <c r="BF24450" s="101" t="s">
        <v>58</v>
      </c>
      <c r="BK24450" s="98" t="s">
        <v>70</v>
      </c>
    </row>
    <row r="24451" spans="17:63" ht="29.25" customHeight="1" x14ac:dyDescent="0.2">
      <c r="Q24451" s="92" t="s">
        <v>50</v>
      </c>
      <c r="BF24451" s="101" t="s">
        <v>58</v>
      </c>
      <c r="BK24451" s="98" t="s">
        <v>70</v>
      </c>
    </row>
    <row r="24452" spans="17:63" ht="29.25" customHeight="1" x14ac:dyDescent="0.2">
      <c r="Q24452" s="92" t="s">
        <v>50</v>
      </c>
      <c r="BF24452" s="101" t="s">
        <v>58</v>
      </c>
      <c r="BK24452" s="98" t="s">
        <v>70</v>
      </c>
    </row>
    <row r="24453" spans="17:63" ht="29.25" customHeight="1" x14ac:dyDescent="0.2">
      <c r="Q24453" s="92" t="s">
        <v>50</v>
      </c>
      <c r="BF24453" s="101" t="s">
        <v>58</v>
      </c>
      <c r="BK24453" s="98" t="s">
        <v>70</v>
      </c>
    </row>
    <row r="24454" spans="17:63" ht="29.25" customHeight="1" x14ac:dyDescent="0.2">
      <c r="Q24454" s="92" t="s">
        <v>50</v>
      </c>
      <c r="BF24454" s="101" t="s">
        <v>58</v>
      </c>
      <c r="BK24454" s="98" t="s">
        <v>70</v>
      </c>
    </row>
    <row r="24455" spans="17:63" ht="29.25" customHeight="1" x14ac:dyDescent="0.2">
      <c r="Q24455" s="92" t="s">
        <v>50</v>
      </c>
      <c r="BF24455" s="101" t="s">
        <v>58</v>
      </c>
      <c r="BK24455" s="98" t="s">
        <v>70</v>
      </c>
    </row>
    <row r="24456" spans="17:63" ht="29.25" customHeight="1" x14ac:dyDescent="0.2">
      <c r="Q24456" s="92" t="s">
        <v>50</v>
      </c>
      <c r="BF24456" s="101" t="s">
        <v>58</v>
      </c>
      <c r="BK24456" s="98" t="s">
        <v>70</v>
      </c>
    </row>
    <row r="24457" spans="17:63" ht="29.25" customHeight="1" x14ac:dyDescent="0.2">
      <c r="Q24457" s="92" t="s">
        <v>50</v>
      </c>
      <c r="BF24457" s="101" t="s">
        <v>58</v>
      </c>
      <c r="BK24457" s="98" t="s">
        <v>70</v>
      </c>
    </row>
    <row r="24458" spans="17:63" ht="29.25" customHeight="1" x14ac:dyDescent="0.2">
      <c r="Q24458" s="92" t="s">
        <v>50</v>
      </c>
      <c r="BF24458" s="101" t="s">
        <v>58</v>
      </c>
      <c r="BK24458" s="98" t="s">
        <v>70</v>
      </c>
    </row>
    <row r="24459" spans="17:63" ht="29.25" customHeight="1" x14ac:dyDescent="0.2">
      <c r="Q24459" s="92" t="s">
        <v>50</v>
      </c>
      <c r="BF24459" s="101" t="s">
        <v>58</v>
      </c>
      <c r="BK24459" s="98" t="s">
        <v>70</v>
      </c>
    </row>
    <row r="24460" spans="17:63" ht="29.25" customHeight="1" x14ac:dyDescent="0.2">
      <c r="Q24460" s="92" t="s">
        <v>50</v>
      </c>
      <c r="BF24460" s="101" t="s">
        <v>58</v>
      </c>
      <c r="BK24460" s="98" t="s">
        <v>70</v>
      </c>
    </row>
    <row r="24461" spans="17:63" ht="29.25" customHeight="1" x14ac:dyDescent="0.2">
      <c r="Q24461" s="92" t="s">
        <v>50</v>
      </c>
      <c r="BF24461" s="101" t="s">
        <v>58</v>
      </c>
      <c r="BK24461" s="98" t="s">
        <v>70</v>
      </c>
    </row>
    <row r="24462" spans="17:63" ht="29.25" customHeight="1" x14ac:dyDescent="0.2">
      <c r="Q24462" s="92" t="s">
        <v>50</v>
      </c>
      <c r="BF24462" s="101" t="s">
        <v>58</v>
      </c>
      <c r="BK24462" s="98" t="s">
        <v>70</v>
      </c>
    </row>
    <row r="24463" spans="17:63" ht="29.25" customHeight="1" x14ac:dyDescent="0.2">
      <c r="Q24463" s="92" t="s">
        <v>50</v>
      </c>
      <c r="BF24463" s="101" t="s">
        <v>58</v>
      </c>
      <c r="BK24463" s="98" t="s">
        <v>70</v>
      </c>
    </row>
    <row r="24464" spans="17:63" ht="29.25" customHeight="1" x14ac:dyDescent="0.2">
      <c r="Q24464" s="92" t="s">
        <v>50</v>
      </c>
      <c r="BF24464" s="101" t="s">
        <v>58</v>
      </c>
      <c r="BK24464" s="98" t="s">
        <v>70</v>
      </c>
    </row>
    <row r="24465" spans="17:63" ht="29.25" customHeight="1" x14ac:dyDescent="0.2">
      <c r="Q24465" s="92" t="s">
        <v>50</v>
      </c>
      <c r="BF24465" s="101" t="s">
        <v>58</v>
      </c>
      <c r="BK24465" s="98" t="s">
        <v>70</v>
      </c>
    </row>
    <row r="24466" spans="17:63" ht="29.25" customHeight="1" x14ac:dyDescent="0.2">
      <c r="Q24466" s="92" t="s">
        <v>50</v>
      </c>
      <c r="BF24466" s="101" t="s">
        <v>58</v>
      </c>
      <c r="BK24466" s="98" t="s">
        <v>70</v>
      </c>
    </row>
    <row r="24467" spans="17:63" ht="29.25" customHeight="1" x14ac:dyDescent="0.2">
      <c r="Q24467" s="92" t="s">
        <v>50</v>
      </c>
      <c r="BF24467" s="101" t="s">
        <v>58</v>
      </c>
      <c r="BK24467" s="98" t="s">
        <v>70</v>
      </c>
    </row>
    <row r="24468" spans="17:63" ht="29.25" customHeight="1" x14ac:dyDescent="0.2">
      <c r="Q24468" s="92" t="s">
        <v>50</v>
      </c>
      <c r="BF24468" s="101" t="s">
        <v>58</v>
      </c>
      <c r="BK24468" s="98" t="s">
        <v>70</v>
      </c>
    </row>
    <row r="24469" spans="17:63" ht="29.25" customHeight="1" x14ac:dyDescent="0.2">
      <c r="Q24469" s="92" t="s">
        <v>50</v>
      </c>
      <c r="BF24469" s="101" t="s">
        <v>58</v>
      </c>
      <c r="BK24469" s="98" t="s">
        <v>70</v>
      </c>
    </row>
    <row r="24470" spans="17:63" ht="29.25" customHeight="1" x14ac:dyDescent="0.2">
      <c r="Q24470" s="92" t="s">
        <v>50</v>
      </c>
      <c r="BF24470" s="101" t="s">
        <v>58</v>
      </c>
      <c r="BK24470" s="98" t="s">
        <v>70</v>
      </c>
    </row>
    <row r="24471" spans="17:63" ht="29.25" customHeight="1" x14ac:dyDescent="0.2">
      <c r="Q24471" s="92" t="s">
        <v>50</v>
      </c>
      <c r="BF24471" s="101" t="s">
        <v>58</v>
      </c>
      <c r="BK24471" s="98" t="s">
        <v>70</v>
      </c>
    </row>
    <row r="24472" spans="17:63" ht="29.25" customHeight="1" x14ac:dyDescent="0.2">
      <c r="Q24472" s="92" t="s">
        <v>50</v>
      </c>
      <c r="BF24472" s="101" t="s">
        <v>58</v>
      </c>
      <c r="BK24472" s="98" t="s">
        <v>70</v>
      </c>
    </row>
    <row r="24473" spans="17:63" ht="29.25" customHeight="1" x14ac:dyDescent="0.2">
      <c r="Q24473" s="92" t="s">
        <v>50</v>
      </c>
      <c r="BF24473" s="101" t="s">
        <v>58</v>
      </c>
      <c r="BK24473" s="98" t="s">
        <v>70</v>
      </c>
    </row>
    <row r="24474" spans="17:63" ht="29.25" customHeight="1" x14ac:dyDescent="0.2">
      <c r="Q24474" s="92" t="s">
        <v>50</v>
      </c>
      <c r="BF24474" s="101" t="s">
        <v>58</v>
      </c>
      <c r="BK24474" s="98" t="s">
        <v>70</v>
      </c>
    </row>
    <row r="24475" spans="17:63" ht="29.25" customHeight="1" x14ac:dyDescent="0.2">
      <c r="Q24475" s="92" t="s">
        <v>50</v>
      </c>
      <c r="BF24475" s="101" t="s">
        <v>58</v>
      </c>
      <c r="BK24475" s="98" t="s">
        <v>70</v>
      </c>
    </row>
    <row r="24476" spans="17:63" ht="29.25" customHeight="1" x14ac:dyDescent="0.2">
      <c r="Q24476" s="92" t="s">
        <v>50</v>
      </c>
      <c r="BF24476" s="101" t="s">
        <v>58</v>
      </c>
      <c r="BK24476" s="98" t="s">
        <v>70</v>
      </c>
    </row>
    <row r="24477" spans="17:63" ht="29.25" customHeight="1" x14ac:dyDescent="0.2">
      <c r="Q24477" s="92" t="s">
        <v>50</v>
      </c>
      <c r="BF24477" s="101" t="s">
        <v>58</v>
      </c>
      <c r="BK24477" s="98" t="s">
        <v>70</v>
      </c>
    </row>
    <row r="24478" spans="17:63" ht="29.25" customHeight="1" x14ac:dyDescent="0.2">
      <c r="Q24478" s="92" t="s">
        <v>50</v>
      </c>
      <c r="BF24478" s="101" t="s">
        <v>58</v>
      </c>
      <c r="BK24478" s="98" t="s">
        <v>70</v>
      </c>
    </row>
    <row r="24479" spans="17:63" ht="29.25" customHeight="1" x14ac:dyDescent="0.2">
      <c r="Q24479" s="92" t="s">
        <v>50</v>
      </c>
      <c r="BF24479" s="101" t="s">
        <v>58</v>
      </c>
      <c r="BK24479" s="98" t="s">
        <v>70</v>
      </c>
    </row>
    <row r="24480" spans="17:63" ht="29.25" customHeight="1" x14ac:dyDescent="0.2">
      <c r="Q24480" s="92" t="s">
        <v>50</v>
      </c>
      <c r="BF24480" s="101" t="s">
        <v>58</v>
      </c>
      <c r="BK24480" s="98" t="s">
        <v>70</v>
      </c>
    </row>
    <row r="24481" spans="17:63" ht="29.25" customHeight="1" x14ac:dyDescent="0.2">
      <c r="Q24481" s="92" t="s">
        <v>50</v>
      </c>
      <c r="BF24481" s="101" t="s">
        <v>58</v>
      </c>
      <c r="BK24481" s="98" t="s">
        <v>70</v>
      </c>
    </row>
    <row r="24482" spans="17:63" ht="29.25" customHeight="1" x14ac:dyDescent="0.2">
      <c r="Q24482" s="92" t="s">
        <v>50</v>
      </c>
      <c r="BF24482" s="101" t="s">
        <v>58</v>
      </c>
      <c r="BK24482" s="98" t="s">
        <v>70</v>
      </c>
    </row>
    <row r="24483" spans="17:63" ht="29.25" customHeight="1" x14ac:dyDescent="0.2">
      <c r="Q24483" s="92" t="s">
        <v>50</v>
      </c>
      <c r="BF24483" s="101" t="s">
        <v>58</v>
      </c>
      <c r="BK24483" s="98" t="s">
        <v>70</v>
      </c>
    </row>
    <row r="24484" spans="17:63" ht="29.25" customHeight="1" x14ac:dyDescent="0.2">
      <c r="Q24484" s="92" t="s">
        <v>50</v>
      </c>
      <c r="BF24484" s="101" t="s">
        <v>58</v>
      </c>
      <c r="BK24484" s="98" t="s">
        <v>70</v>
      </c>
    </row>
    <row r="24485" spans="17:63" ht="29.25" customHeight="1" x14ac:dyDescent="0.2">
      <c r="Q24485" s="92" t="s">
        <v>50</v>
      </c>
      <c r="BF24485" s="101" t="s">
        <v>58</v>
      </c>
      <c r="BK24485" s="98" t="s">
        <v>70</v>
      </c>
    </row>
    <row r="24486" spans="17:63" ht="29.25" customHeight="1" x14ac:dyDescent="0.2">
      <c r="Q24486" s="92" t="s">
        <v>50</v>
      </c>
      <c r="BF24486" s="101" t="s">
        <v>58</v>
      </c>
      <c r="BK24486" s="98" t="s">
        <v>70</v>
      </c>
    </row>
    <row r="24487" spans="17:63" ht="29.25" customHeight="1" x14ac:dyDescent="0.2">
      <c r="Q24487" s="92" t="s">
        <v>50</v>
      </c>
      <c r="BF24487" s="101" t="s">
        <v>58</v>
      </c>
      <c r="BK24487" s="98" t="s">
        <v>70</v>
      </c>
    </row>
    <row r="24488" spans="17:63" ht="29.25" customHeight="1" x14ac:dyDescent="0.2">
      <c r="Q24488" s="92" t="s">
        <v>50</v>
      </c>
      <c r="BF24488" s="101" t="s">
        <v>58</v>
      </c>
      <c r="BK24488" s="98" t="s">
        <v>70</v>
      </c>
    </row>
    <row r="24489" spans="17:63" ht="29.25" customHeight="1" x14ac:dyDescent="0.2">
      <c r="Q24489" s="92" t="s">
        <v>50</v>
      </c>
      <c r="BF24489" s="101" t="s">
        <v>58</v>
      </c>
      <c r="BK24489" s="98" t="s">
        <v>70</v>
      </c>
    </row>
    <row r="24490" spans="17:63" ht="29.25" customHeight="1" x14ac:dyDescent="0.2">
      <c r="Q24490" s="92" t="s">
        <v>50</v>
      </c>
      <c r="BF24490" s="101" t="s">
        <v>58</v>
      </c>
      <c r="BK24490" s="98" t="s">
        <v>70</v>
      </c>
    </row>
    <row r="24491" spans="17:63" ht="29.25" customHeight="1" x14ac:dyDescent="0.2">
      <c r="Q24491" s="92" t="s">
        <v>50</v>
      </c>
      <c r="BF24491" s="101" t="s">
        <v>58</v>
      </c>
      <c r="BK24491" s="98" t="s">
        <v>70</v>
      </c>
    </row>
    <row r="24492" spans="17:63" ht="29.25" customHeight="1" x14ac:dyDescent="0.2">
      <c r="Q24492" s="92" t="s">
        <v>50</v>
      </c>
      <c r="BF24492" s="101" t="s">
        <v>58</v>
      </c>
      <c r="BK24492" s="98" t="s">
        <v>70</v>
      </c>
    </row>
    <row r="24493" spans="17:63" ht="29.25" customHeight="1" x14ac:dyDescent="0.2">
      <c r="Q24493" s="92" t="s">
        <v>50</v>
      </c>
      <c r="BF24493" s="101" t="s">
        <v>58</v>
      </c>
      <c r="BK24493" s="98" t="s">
        <v>70</v>
      </c>
    </row>
    <row r="24494" spans="17:63" ht="29.25" customHeight="1" x14ac:dyDescent="0.2">
      <c r="Q24494" s="92" t="s">
        <v>50</v>
      </c>
      <c r="BF24494" s="101" t="s">
        <v>58</v>
      </c>
      <c r="BK24494" s="98" t="s">
        <v>70</v>
      </c>
    </row>
    <row r="24495" spans="17:63" ht="29.25" customHeight="1" x14ac:dyDescent="0.2">
      <c r="Q24495" s="92" t="s">
        <v>50</v>
      </c>
      <c r="BF24495" s="101" t="s">
        <v>58</v>
      </c>
      <c r="BK24495" s="98" t="s">
        <v>70</v>
      </c>
    </row>
    <row r="24496" spans="17:63" ht="29.25" customHeight="1" x14ac:dyDescent="0.2">
      <c r="Q24496" s="92" t="s">
        <v>50</v>
      </c>
      <c r="BF24496" s="101" t="s">
        <v>58</v>
      </c>
      <c r="BK24496" s="98" t="s">
        <v>70</v>
      </c>
    </row>
    <row r="24497" spans="17:63" ht="29.25" customHeight="1" x14ac:dyDescent="0.2">
      <c r="Q24497" s="92" t="s">
        <v>50</v>
      </c>
      <c r="BF24497" s="101" t="s">
        <v>58</v>
      </c>
      <c r="BK24497" s="98" t="s">
        <v>70</v>
      </c>
    </row>
    <row r="24498" spans="17:63" ht="29.25" customHeight="1" x14ac:dyDescent="0.2">
      <c r="Q24498" s="92" t="s">
        <v>50</v>
      </c>
      <c r="BF24498" s="101" t="s">
        <v>58</v>
      </c>
      <c r="BK24498" s="98" t="s">
        <v>70</v>
      </c>
    </row>
    <row r="24499" spans="17:63" ht="29.25" customHeight="1" x14ac:dyDescent="0.2">
      <c r="Q24499" s="92" t="s">
        <v>50</v>
      </c>
      <c r="BF24499" s="101" t="s">
        <v>58</v>
      </c>
      <c r="BK24499" s="98" t="s">
        <v>70</v>
      </c>
    </row>
    <row r="24500" spans="17:63" ht="29.25" customHeight="1" x14ac:dyDescent="0.2">
      <c r="Q24500" s="92" t="s">
        <v>50</v>
      </c>
      <c r="BF24500" s="101" t="s">
        <v>58</v>
      </c>
      <c r="BK24500" s="98" t="s">
        <v>70</v>
      </c>
    </row>
    <row r="24501" spans="17:63" ht="29.25" customHeight="1" x14ac:dyDescent="0.2">
      <c r="Q24501" s="92" t="s">
        <v>50</v>
      </c>
      <c r="BF24501" s="101" t="s">
        <v>58</v>
      </c>
      <c r="BK24501" s="98" t="s">
        <v>70</v>
      </c>
    </row>
    <row r="24502" spans="17:63" ht="29.25" customHeight="1" x14ac:dyDescent="0.2">
      <c r="Q24502" s="92" t="s">
        <v>50</v>
      </c>
      <c r="BF24502" s="101" t="s">
        <v>58</v>
      </c>
      <c r="BK24502" s="98" t="s">
        <v>70</v>
      </c>
    </row>
    <row r="24503" spans="17:63" ht="29.25" customHeight="1" x14ac:dyDescent="0.2">
      <c r="Q24503" s="92" t="s">
        <v>50</v>
      </c>
      <c r="BF24503" s="101" t="s">
        <v>58</v>
      </c>
      <c r="BK24503" s="98" t="s">
        <v>70</v>
      </c>
    </row>
    <row r="24504" spans="17:63" ht="29.25" customHeight="1" x14ac:dyDescent="0.2">
      <c r="Q24504" s="92" t="s">
        <v>50</v>
      </c>
      <c r="BF24504" s="101" t="s">
        <v>58</v>
      </c>
      <c r="BK24504" s="98" t="s">
        <v>70</v>
      </c>
    </row>
    <row r="24505" spans="17:63" ht="29.25" customHeight="1" x14ac:dyDescent="0.2">
      <c r="Q24505" s="92" t="s">
        <v>50</v>
      </c>
      <c r="BF24505" s="101" t="s">
        <v>58</v>
      </c>
      <c r="BK24505" s="98" t="s">
        <v>70</v>
      </c>
    </row>
    <row r="24506" spans="17:63" ht="29.25" customHeight="1" x14ac:dyDescent="0.2">
      <c r="Q24506" s="92" t="s">
        <v>50</v>
      </c>
      <c r="BF24506" s="101" t="s">
        <v>58</v>
      </c>
      <c r="BK24506" s="98" t="s">
        <v>70</v>
      </c>
    </row>
    <row r="24507" spans="17:63" ht="29.25" customHeight="1" x14ac:dyDescent="0.2">
      <c r="Q24507" s="92" t="s">
        <v>50</v>
      </c>
      <c r="BF24507" s="101" t="s">
        <v>58</v>
      </c>
      <c r="BK24507" s="98" t="s">
        <v>70</v>
      </c>
    </row>
    <row r="24508" spans="17:63" ht="29.25" customHeight="1" x14ac:dyDescent="0.2">
      <c r="Q24508" s="92" t="s">
        <v>50</v>
      </c>
      <c r="BF24508" s="101" t="s">
        <v>58</v>
      </c>
      <c r="BK24508" s="98" t="s">
        <v>70</v>
      </c>
    </row>
    <row r="24509" spans="17:63" ht="29.25" customHeight="1" x14ac:dyDescent="0.2">
      <c r="Q24509" s="92" t="s">
        <v>50</v>
      </c>
      <c r="BF24509" s="101" t="s">
        <v>58</v>
      </c>
      <c r="BK24509" s="98" t="s">
        <v>70</v>
      </c>
    </row>
    <row r="24510" spans="17:63" ht="29.25" customHeight="1" x14ac:dyDescent="0.2">
      <c r="Q24510" s="92" t="s">
        <v>50</v>
      </c>
      <c r="BF24510" s="101" t="s">
        <v>58</v>
      </c>
      <c r="BK24510" s="98" t="s">
        <v>70</v>
      </c>
    </row>
    <row r="24511" spans="17:63" ht="29.25" customHeight="1" x14ac:dyDescent="0.2">
      <c r="Q24511" s="92" t="s">
        <v>50</v>
      </c>
      <c r="BF24511" s="101" t="s">
        <v>58</v>
      </c>
      <c r="BK24511" s="98" t="s">
        <v>70</v>
      </c>
    </row>
    <row r="24512" spans="17:63" ht="29.25" customHeight="1" x14ac:dyDescent="0.2">
      <c r="Q24512" s="92" t="s">
        <v>50</v>
      </c>
      <c r="BF24512" s="101" t="s">
        <v>58</v>
      </c>
      <c r="BK24512" s="98" t="s">
        <v>70</v>
      </c>
    </row>
    <row r="24513" spans="17:63" ht="29.25" customHeight="1" x14ac:dyDescent="0.2">
      <c r="Q24513" s="92" t="s">
        <v>50</v>
      </c>
      <c r="BF24513" s="101" t="s">
        <v>58</v>
      </c>
      <c r="BK24513" s="98" t="s">
        <v>70</v>
      </c>
    </row>
    <row r="24514" spans="17:63" ht="29.25" customHeight="1" x14ac:dyDescent="0.2">
      <c r="Q24514" s="92" t="s">
        <v>50</v>
      </c>
      <c r="BF24514" s="101" t="s">
        <v>58</v>
      </c>
      <c r="BK24514" s="98" t="s">
        <v>70</v>
      </c>
    </row>
    <row r="24515" spans="17:63" ht="29.25" customHeight="1" x14ac:dyDescent="0.2">
      <c r="Q24515" s="92" t="s">
        <v>50</v>
      </c>
      <c r="BF24515" s="101" t="s">
        <v>58</v>
      </c>
      <c r="BK24515" s="98" t="s">
        <v>70</v>
      </c>
    </row>
    <row r="24516" spans="17:63" ht="29.25" customHeight="1" x14ac:dyDescent="0.2">
      <c r="Q24516" s="92" t="s">
        <v>50</v>
      </c>
      <c r="BF24516" s="101" t="s">
        <v>58</v>
      </c>
      <c r="BK24516" s="98" t="s">
        <v>70</v>
      </c>
    </row>
    <row r="24517" spans="17:63" ht="29.25" customHeight="1" x14ac:dyDescent="0.2">
      <c r="Q24517" s="92" t="s">
        <v>50</v>
      </c>
      <c r="BF24517" s="101" t="s">
        <v>58</v>
      </c>
      <c r="BK24517" s="98" t="s">
        <v>70</v>
      </c>
    </row>
    <row r="24518" spans="17:63" ht="29.25" customHeight="1" x14ac:dyDescent="0.2">
      <c r="Q24518" s="92" t="s">
        <v>50</v>
      </c>
      <c r="BF24518" s="101" t="s">
        <v>58</v>
      </c>
      <c r="BK24518" s="98" t="s">
        <v>70</v>
      </c>
    </row>
    <row r="24519" spans="17:63" ht="29.25" customHeight="1" x14ac:dyDescent="0.2">
      <c r="Q24519" s="92" t="s">
        <v>50</v>
      </c>
      <c r="BF24519" s="101" t="s">
        <v>58</v>
      </c>
      <c r="BK24519" s="98" t="s">
        <v>70</v>
      </c>
    </row>
    <row r="24520" spans="17:63" ht="29.25" customHeight="1" x14ac:dyDescent="0.2">
      <c r="Q24520" s="92" t="s">
        <v>50</v>
      </c>
      <c r="BF24520" s="101" t="s">
        <v>58</v>
      </c>
      <c r="BK24520" s="98" t="s">
        <v>70</v>
      </c>
    </row>
    <row r="24521" spans="17:63" ht="29.25" customHeight="1" x14ac:dyDescent="0.2">
      <c r="Q24521" s="92" t="s">
        <v>50</v>
      </c>
      <c r="BF24521" s="101" t="s">
        <v>58</v>
      </c>
      <c r="BK24521" s="98" t="s">
        <v>70</v>
      </c>
    </row>
    <row r="24522" spans="17:63" ht="29.25" customHeight="1" x14ac:dyDescent="0.2">
      <c r="Q24522" s="92" t="s">
        <v>50</v>
      </c>
      <c r="BF24522" s="101" t="s">
        <v>58</v>
      </c>
      <c r="BK24522" s="98" t="s">
        <v>70</v>
      </c>
    </row>
    <row r="24523" spans="17:63" ht="29.25" customHeight="1" x14ac:dyDescent="0.2">
      <c r="Q24523" s="92" t="s">
        <v>50</v>
      </c>
      <c r="BF24523" s="101" t="s">
        <v>58</v>
      </c>
      <c r="BK24523" s="98" t="s">
        <v>70</v>
      </c>
    </row>
    <row r="24524" spans="17:63" ht="29.25" customHeight="1" x14ac:dyDescent="0.2">
      <c r="Q24524" s="92" t="s">
        <v>50</v>
      </c>
      <c r="BF24524" s="101" t="s">
        <v>58</v>
      </c>
      <c r="BK24524" s="98" t="s">
        <v>70</v>
      </c>
    </row>
    <row r="24525" spans="17:63" ht="29.25" customHeight="1" x14ac:dyDescent="0.2">
      <c r="Q24525" s="92" t="s">
        <v>50</v>
      </c>
      <c r="BF24525" s="101" t="s">
        <v>58</v>
      </c>
      <c r="BK24525" s="98" t="s">
        <v>70</v>
      </c>
    </row>
    <row r="24526" spans="17:63" ht="29.25" customHeight="1" x14ac:dyDescent="0.2">
      <c r="Q24526" s="92" t="s">
        <v>50</v>
      </c>
      <c r="BF24526" s="101" t="s">
        <v>58</v>
      </c>
      <c r="BK24526" s="98" t="s">
        <v>70</v>
      </c>
    </row>
    <row r="24527" spans="17:63" ht="29.25" customHeight="1" x14ac:dyDescent="0.2">
      <c r="Q24527" s="92" t="s">
        <v>50</v>
      </c>
      <c r="BF24527" s="101" t="s">
        <v>58</v>
      </c>
      <c r="BK24527" s="98" t="s">
        <v>70</v>
      </c>
    </row>
    <row r="24528" spans="17:63" ht="29.25" customHeight="1" x14ac:dyDescent="0.2">
      <c r="Q24528" s="92" t="s">
        <v>50</v>
      </c>
      <c r="BF24528" s="101" t="s">
        <v>58</v>
      </c>
      <c r="BK24528" s="98" t="s">
        <v>70</v>
      </c>
    </row>
    <row r="24529" spans="17:63" ht="29.25" customHeight="1" x14ac:dyDescent="0.2">
      <c r="Q24529" s="92" t="s">
        <v>50</v>
      </c>
      <c r="BF24529" s="101" t="s">
        <v>58</v>
      </c>
      <c r="BK24529" s="98" t="s">
        <v>70</v>
      </c>
    </row>
    <row r="24530" spans="17:63" ht="29.25" customHeight="1" x14ac:dyDescent="0.2">
      <c r="Q24530" s="92" t="s">
        <v>50</v>
      </c>
      <c r="BF24530" s="101" t="s">
        <v>58</v>
      </c>
      <c r="BK24530" s="98" t="s">
        <v>70</v>
      </c>
    </row>
    <row r="24531" spans="17:63" ht="29.25" customHeight="1" x14ac:dyDescent="0.2">
      <c r="Q24531" s="92" t="s">
        <v>50</v>
      </c>
      <c r="BF24531" s="101" t="s">
        <v>58</v>
      </c>
      <c r="BK24531" s="98" t="s">
        <v>70</v>
      </c>
    </row>
    <row r="24532" spans="17:63" ht="29.25" customHeight="1" x14ac:dyDescent="0.2">
      <c r="Q24532" s="92" t="s">
        <v>50</v>
      </c>
      <c r="BF24532" s="101" t="s">
        <v>58</v>
      </c>
      <c r="BK24532" s="98" t="s">
        <v>70</v>
      </c>
    </row>
    <row r="24533" spans="17:63" ht="29.25" customHeight="1" x14ac:dyDescent="0.2">
      <c r="Q24533" s="92" t="s">
        <v>50</v>
      </c>
      <c r="BF24533" s="101" t="s">
        <v>58</v>
      </c>
      <c r="BK24533" s="98" t="s">
        <v>70</v>
      </c>
    </row>
    <row r="24534" spans="17:63" ht="29.25" customHeight="1" x14ac:dyDescent="0.2">
      <c r="Q24534" s="92" t="s">
        <v>50</v>
      </c>
      <c r="BF24534" s="101" t="s">
        <v>58</v>
      </c>
      <c r="BK24534" s="98" t="s">
        <v>70</v>
      </c>
    </row>
    <row r="24535" spans="17:63" ht="29.25" customHeight="1" x14ac:dyDescent="0.2">
      <c r="Q24535" s="92" t="s">
        <v>50</v>
      </c>
      <c r="BF24535" s="101" t="s">
        <v>58</v>
      </c>
      <c r="BK24535" s="98" t="s">
        <v>70</v>
      </c>
    </row>
    <row r="24536" spans="17:63" ht="29.25" customHeight="1" x14ac:dyDescent="0.2">
      <c r="Q24536" s="92" t="s">
        <v>50</v>
      </c>
      <c r="BF24536" s="101" t="s">
        <v>58</v>
      </c>
      <c r="BK24536" s="98" t="s">
        <v>70</v>
      </c>
    </row>
    <row r="24537" spans="17:63" ht="29.25" customHeight="1" x14ac:dyDescent="0.2">
      <c r="Q24537" s="92" t="s">
        <v>50</v>
      </c>
      <c r="BF24537" s="101" t="s">
        <v>58</v>
      </c>
      <c r="BK24537" s="98" t="s">
        <v>70</v>
      </c>
    </row>
    <row r="24538" spans="17:63" ht="29.25" customHeight="1" x14ac:dyDescent="0.2">
      <c r="Q24538" s="92" t="s">
        <v>50</v>
      </c>
      <c r="BF24538" s="101" t="s">
        <v>58</v>
      </c>
      <c r="BK24538" s="98" t="s">
        <v>70</v>
      </c>
    </row>
    <row r="24539" spans="17:63" ht="29.25" customHeight="1" x14ac:dyDescent="0.2">
      <c r="Q24539" s="92" t="s">
        <v>50</v>
      </c>
      <c r="BF24539" s="101" t="s">
        <v>58</v>
      </c>
      <c r="BK24539" s="98" t="s">
        <v>70</v>
      </c>
    </row>
    <row r="24540" spans="17:63" ht="29.25" customHeight="1" x14ac:dyDescent="0.2">
      <c r="Q24540" s="92" t="s">
        <v>50</v>
      </c>
      <c r="BF24540" s="101" t="s">
        <v>58</v>
      </c>
      <c r="BK24540" s="98" t="s">
        <v>70</v>
      </c>
    </row>
    <row r="24541" spans="17:63" ht="29.25" customHeight="1" x14ac:dyDescent="0.2">
      <c r="Q24541" s="92" t="s">
        <v>50</v>
      </c>
      <c r="BF24541" s="101" t="s">
        <v>58</v>
      </c>
      <c r="BK24541" s="98" t="s">
        <v>70</v>
      </c>
    </row>
    <row r="24542" spans="17:63" ht="29.25" customHeight="1" x14ac:dyDescent="0.2">
      <c r="Q24542" s="92" t="s">
        <v>50</v>
      </c>
      <c r="BF24542" s="101" t="s">
        <v>58</v>
      </c>
      <c r="BK24542" s="98" t="s">
        <v>70</v>
      </c>
    </row>
    <row r="24543" spans="17:63" ht="29.25" customHeight="1" x14ac:dyDescent="0.2">
      <c r="Q24543" s="92" t="s">
        <v>50</v>
      </c>
      <c r="BF24543" s="101" t="s">
        <v>58</v>
      </c>
      <c r="BK24543" s="98" t="s">
        <v>70</v>
      </c>
    </row>
    <row r="24544" spans="17:63" ht="29.25" customHeight="1" x14ac:dyDescent="0.2">
      <c r="Q24544" s="92" t="s">
        <v>50</v>
      </c>
      <c r="BF24544" s="101" t="s">
        <v>58</v>
      </c>
      <c r="BK24544" s="98" t="s">
        <v>70</v>
      </c>
    </row>
    <row r="24545" spans="17:63" ht="29.25" customHeight="1" x14ac:dyDescent="0.2">
      <c r="Q24545" s="92" t="s">
        <v>50</v>
      </c>
      <c r="BF24545" s="101" t="s">
        <v>58</v>
      </c>
      <c r="BK24545" s="98" t="s">
        <v>70</v>
      </c>
    </row>
    <row r="24546" spans="17:63" ht="29.25" customHeight="1" x14ac:dyDescent="0.2">
      <c r="Q24546" s="92" t="s">
        <v>50</v>
      </c>
      <c r="BF24546" s="101" t="s">
        <v>58</v>
      </c>
      <c r="BK24546" s="98" t="s">
        <v>70</v>
      </c>
    </row>
    <row r="24547" spans="17:63" ht="29.25" customHeight="1" x14ac:dyDescent="0.2">
      <c r="Q24547" s="92" t="s">
        <v>50</v>
      </c>
      <c r="BF24547" s="101" t="s">
        <v>58</v>
      </c>
      <c r="BK24547" s="98" t="s">
        <v>70</v>
      </c>
    </row>
    <row r="24548" spans="17:63" ht="29.25" customHeight="1" x14ac:dyDescent="0.2">
      <c r="Q24548" s="92" t="s">
        <v>50</v>
      </c>
      <c r="BF24548" s="101" t="s">
        <v>58</v>
      </c>
      <c r="BK24548" s="98" t="s">
        <v>70</v>
      </c>
    </row>
    <row r="24549" spans="17:63" ht="29.25" customHeight="1" x14ac:dyDescent="0.2">
      <c r="Q24549" s="92" t="s">
        <v>50</v>
      </c>
      <c r="BF24549" s="101" t="s">
        <v>58</v>
      </c>
      <c r="BK24549" s="98" t="s">
        <v>70</v>
      </c>
    </row>
    <row r="24550" spans="17:63" ht="29.25" customHeight="1" x14ac:dyDescent="0.2">
      <c r="Q24550" s="92" t="s">
        <v>50</v>
      </c>
      <c r="BF24550" s="101" t="s">
        <v>58</v>
      </c>
      <c r="BK24550" s="98" t="s">
        <v>70</v>
      </c>
    </row>
    <row r="24551" spans="17:63" ht="29.25" customHeight="1" x14ac:dyDescent="0.2">
      <c r="Q24551" s="92" t="s">
        <v>50</v>
      </c>
      <c r="BF24551" s="101" t="s">
        <v>58</v>
      </c>
      <c r="BK24551" s="98" t="s">
        <v>70</v>
      </c>
    </row>
    <row r="24552" spans="17:63" ht="29.25" customHeight="1" x14ac:dyDescent="0.2">
      <c r="Q24552" s="92" t="s">
        <v>50</v>
      </c>
      <c r="BF24552" s="101" t="s">
        <v>58</v>
      </c>
      <c r="BK24552" s="98" t="s">
        <v>70</v>
      </c>
    </row>
    <row r="24553" spans="17:63" ht="29.25" customHeight="1" x14ac:dyDescent="0.2">
      <c r="Q24553" s="92" t="s">
        <v>50</v>
      </c>
      <c r="BF24553" s="101" t="s">
        <v>58</v>
      </c>
      <c r="BK24553" s="98" t="s">
        <v>70</v>
      </c>
    </row>
    <row r="24554" spans="17:63" ht="29.25" customHeight="1" x14ac:dyDescent="0.2">
      <c r="Q24554" s="92" t="s">
        <v>50</v>
      </c>
      <c r="BF24554" s="101" t="s">
        <v>58</v>
      </c>
      <c r="BK24554" s="98" t="s">
        <v>70</v>
      </c>
    </row>
    <row r="24555" spans="17:63" ht="29.25" customHeight="1" x14ac:dyDescent="0.2">
      <c r="Q24555" s="92" t="s">
        <v>50</v>
      </c>
      <c r="BF24555" s="101" t="s">
        <v>58</v>
      </c>
      <c r="BK24555" s="98" t="s">
        <v>70</v>
      </c>
    </row>
    <row r="24556" spans="17:63" ht="29.25" customHeight="1" x14ac:dyDescent="0.2">
      <c r="Q24556" s="92" t="s">
        <v>50</v>
      </c>
      <c r="BF24556" s="101" t="s">
        <v>58</v>
      </c>
      <c r="BK24556" s="98" t="s">
        <v>70</v>
      </c>
    </row>
    <row r="24557" spans="17:63" ht="29.25" customHeight="1" x14ac:dyDescent="0.2">
      <c r="Q24557" s="92" t="s">
        <v>50</v>
      </c>
      <c r="BF24557" s="101" t="s">
        <v>58</v>
      </c>
      <c r="BK24557" s="98" t="s">
        <v>70</v>
      </c>
    </row>
    <row r="24558" spans="17:63" ht="29.25" customHeight="1" x14ac:dyDescent="0.2">
      <c r="Q24558" s="92" t="s">
        <v>50</v>
      </c>
      <c r="BF24558" s="101" t="s">
        <v>58</v>
      </c>
      <c r="BK24558" s="98" t="s">
        <v>70</v>
      </c>
    </row>
    <row r="24559" spans="17:63" ht="29.25" customHeight="1" x14ac:dyDescent="0.2">
      <c r="Q24559" s="92" t="s">
        <v>50</v>
      </c>
      <c r="BF24559" s="101" t="s">
        <v>58</v>
      </c>
      <c r="BK24559" s="98" t="s">
        <v>70</v>
      </c>
    </row>
    <row r="24560" spans="17:63" ht="29.25" customHeight="1" x14ac:dyDescent="0.2">
      <c r="Q24560" s="92" t="s">
        <v>50</v>
      </c>
      <c r="BF24560" s="101" t="s">
        <v>58</v>
      </c>
      <c r="BK24560" s="98" t="s">
        <v>70</v>
      </c>
    </row>
    <row r="24561" spans="17:63" ht="29.25" customHeight="1" x14ac:dyDescent="0.2">
      <c r="Q24561" s="92" t="s">
        <v>50</v>
      </c>
      <c r="BF24561" s="101" t="s">
        <v>58</v>
      </c>
      <c r="BK24561" s="98" t="s">
        <v>70</v>
      </c>
    </row>
    <row r="24562" spans="17:63" ht="29.25" customHeight="1" x14ac:dyDescent="0.2">
      <c r="Q24562" s="92" t="s">
        <v>50</v>
      </c>
      <c r="BF24562" s="101" t="s">
        <v>58</v>
      </c>
      <c r="BK24562" s="98" t="s">
        <v>70</v>
      </c>
    </row>
    <row r="24563" spans="17:63" ht="29.25" customHeight="1" x14ac:dyDescent="0.2">
      <c r="Q24563" s="92" t="s">
        <v>50</v>
      </c>
      <c r="BF24563" s="101" t="s">
        <v>58</v>
      </c>
      <c r="BK24563" s="98" t="s">
        <v>70</v>
      </c>
    </row>
    <row r="24564" spans="17:63" ht="29.25" customHeight="1" x14ac:dyDescent="0.2">
      <c r="Q24564" s="92" t="s">
        <v>50</v>
      </c>
      <c r="BF24564" s="101" t="s">
        <v>58</v>
      </c>
      <c r="BK24564" s="98" t="s">
        <v>70</v>
      </c>
    </row>
    <row r="24565" spans="17:63" ht="29.25" customHeight="1" x14ac:dyDescent="0.2">
      <c r="Q24565" s="92" t="s">
        <v>50</v>
      </c>
      <c r="BF24565" s="101" t="s">
        <v>58</v>
      </c>
      <c r="BK24565" s="98" t="s">
        <v>70</v>
      </c>
    </row>
    <row r="24566" spans="17:63" ht="29.25" customHeight="1" x14ac:dyDescent="0.2">
      <c r="Q24566" s="92" t="s">
        <v>50</v>
      </c>
      <c r="BF24566" s="101" t="s">
        <v>58</v>
      </c>
      <c r="BK24566" s="98" t="s">
        <v>70</v>
      </c>
    </row>
    <row r="24567" spans="17:63" ht="29.25" customHeight="1" x14ac:dyDescent="0.2">
      <c r="Q24567" s="92" t="s">
        <v>50</v>
      </c>
      <c r="BF24567" s="101" t="s">
        <v>58</v>
      </c>
      <c r="BK24567" s="98" t="s">
        <v>70</v>
      </c>
    </row>
    <row r="24568" spans="17:63" ht="29.25" customHeight="1" x14ac:dyDescent="0.2">
      <c r="Q24568" s="92" t="s">
        <v>50</v>
      </c>
      <c r="BF24568" s="101" t="s">
        <v>58</v>
      </c>
      <c r="BK24568" s="98" t="s">
        <v>70</v>
      </c>
    </row>
    <row r="24569" spans="17:63" ht="29.25" customHeight="1" x14ac:dyDescent="0.2">
      <c r="Q24569" s="92" t="s">
        <v>50</v>
      </c>
      <c r="BF24569" s="101" t="s">
        <v>58</v>
      </c>
      <c r="BK24569" s="98" t="s">
        <v>70</v>
      </c>
    </row>
    <row r="24570" spans="17:63" ht="29.25" customHeight="1" x14ac:dyDescent="0.2">
      <c r="Q24570" s="92" t="s">
        <v>50</v>
      </c>
      <c r="BF24570" s="101" t="s">
        <v>58</v>
      </c>
      <c r="BK24570" s="98" t="s">
        <v>70</v>
      </c>
    </row>
    <row r="24571" spans="17:63" ht="29.25" customHeight="1" x14ac:dyDescent="0.2">
      <c r="Q24571" s="92" t="s">
        <v>50</v>
      </c>
      <c r="BF24571" s="101" t="s">
        <v>58</v>
      </c>
      <c r="BK24571" s="98" t="s">
        <v>70</v>
      </c>
    </row>
    <row r="24572" spans="17:63" ht="29.25" customHeight="1" x14ac:dyDescent="0.2">
      <c r="Q24572" s="92" t="s">
        <v>50</v>
      </c>
      <c r="BF24572" s="101" t="s">
        <v>58</v>
      </c>
      <c r="BK24572" s="98" t="s">
        <v>70</v>
      </c>
    </row>
    <row r="24573" spans="17:63" ht="29.25" customHeight="1" x14ac:dyDescent="0.2">
      <c r="Q24573" s="92" t="s">
        <v>50</v>
      </c>
      <c r="BF24573" s="101" t="s">
        <v>58</v>
      </c>
      <c r="BK24573" s="98" t="s">
        <v>70</v>
      </c>
    </row>
    <row r="24574" spans="17:63" ht="29.25" customHeight="1" x14ac:dyDescent="0.2">
      <c r="Q24574" s="92" t="s">
        <v>50</v>
      </c>
      <c r="BF24574" s="101" t="s">
        <v>58</v>
      </c>
      <c r="BK24574" s="98" t="s">
        <v>70</v>
      </c>
    </row>
    <row r="24575" spans="17:63" ht="29.25" customHeight="1" x14ac:dyDescent="0.2">
      <c r="Q24575" s="92" t="s">
        <v>50</v>
      </c>
      <c r="BF24575" s="101" t="s">
        <v>58</v>
      </c>
      <c r="BK24575" s="98" t="s">
        <v>70</v>
      </c>
    </row>
    <row r="24576" spans="17:63" ht="29.25" customHeight="1" x14ac:dyDescent="0.2">
      <c r="Q24576" s="92" t="s">
        <v>50</v>
      </c>
      <c r="BF24576" s="101" t="s">
        <v>58</v>
      </c>
      <c r="BK24576" s="98" t="s">
        <v>70</v>
      </c>
    </row>
    <row r="24577" spans="17:63" ht="29.25" customHeight="1" x14ac:dyDescent="0.2">
      <c r="Q24577" s="92" t="s">
        <v>50</v>
      </c>
      <c r="BF24577" s="101" t="s">
        <v>58</v>
      </c>
      <c r="BK24577" s="98" t="s">
        <v>70</v>
      </c>
    </row>
    <row r="24578" spans="17:63" ht="29.25" customHeight="1" x14ac:dyDescent="0.2">
      <c r="Q24578" s="92" t="s">
        <v>50</v>
      </c>
      <c r="BF24578" s="101" t="s">
        <v>58</v>
      </c>
      <c r="BK24578" s="98" t="s">
        <v>70</v>
      </c>
    </row>
    <row r="24579" spans="17:63" ht="29.25" customHeight="1" x14ac:dyDescent="0.2">
      <c r="Q24579" s="92" t="s">
        <v>50</v>
      </c>
      <c r="BF24579" s="101" t="s">
        <v>58</v>
      </c>
      <c r="BK24579" s="98" t="s">
        <v>70</v>
      </c>
    </row>
    <row r="24580" spans="17:63" ht="29.25" customHeight="1" x14ac:dyDescent="0.2">
      <c r="Q24580" s="92" t="s">
        <v>50</v>
      </c>
      <c r="BF24580" s="101" t="s">
        <v>58</v>
      </c>
      <c r="BK24580" s="98" t="s">
        <v>70</v>
      </c>
    </row>
    <row r="24581" spans="17:63" ht="29.25" customHeight="1" x14ac:dyDescent="0.2">
      <c r="Q24581" s="92" t="s">
        <v>50</v>
      </c>
      <c r="BF24581" s="101" t="s">
        <v>58</v>
      </c>
      <c r="BK24581" s="98" t="s">
        <v>70</v>
      </c>
    </row>
    <row r="24582" spans="17:63" ht="29.25" customHeight="1" x14ac:dyDescent="0.2">
      <c r="Q24582" s="92" t="s">
        <v>50</v>
      </c>
      <c r="BF24582" s="101" t="s">
        <v>58</v>
      </c>
      <c r="BK24582" s="98" t="s">
        <v>70</v>
      </c>
    </row>
    <row r="24583" spans="17:63" ht="29.25" customHeight="1" x14ac:dyDescent="0.2">
      <c r="Q24583" s="92" t="s">
        <v>50</v>
      </c>
      <c r="BF24583" s="101" t="s">
        <v>58</v>
      </c>
      <c r="BK24583" s="98" t="s">
        <v>70</v>
      </c>
    </row>
    <row r="24584" spans="17:63" ht="29.25" customHeight="1" x14ac:dyDescent="0.2">
      <c r="Q24584" s="92" t="s">
        <v>50</v>
      </c>
      <c r="BF24584" s="101" t="s">
        <v>58</v>
      </c>
      <c r="BK24584" s="98" t="s">
        <v>70</v>
      </c>
    </row>
    <row r="24585" spans="17:63" ht="29.25" customHeight="1" x14ac:dyDescent="0.2">
      <c r="Q24585" s="92" t="s">
        <v>50</v>
      </c>
      <c r="BF24585" s="101" t="s">
        <v>58</v>
      </c>
      <c r="BK24585" s="98" t="s">
        <v>70</v>
      </c>
    </row>
    <row r="24586" spans="17:63" ht="29.25" customHeight="1" x14ac:dyDescent="0.2">
      <c r="Q24586" s="92" t="s">
        <v>50</v>
      </c>
      <c r="BF24586" s="101" t="s">
        <v>58</v>
      </c>
      <c r="BK24586" s="98" t="s">
        <v>70</v>
      </c>
    </row>
    <row r="24587" spans="17:63" ht="29.25" customHeight="1" x14ac:dyDescent="0.2">
      <c r="Q24587" s="92" t="s">
        <v>50</v>
      </c>
      <c r="BF24587" s="101" t="s">
        <v>58</v>
      </c>
      <c r="BK24587" s="98" t="s">
        <v>70</v>
      </c>
    </row>
    <row r="24588" spans="17:63" ht="29.25" customHeight="1" x14ac:dyDescent="0.2">
      <c r="Q24588" s="92" t="s">
        <v>50</v>
      </c>
      <c r="BF24588" s="101" t="s">
        <v>58</v>
      </c>
      <c r="BK24588" s="98" t="s">
        <v>70</v>
      </c>
    </row>
    <row r="24589" spans="17:63" ht="29.25" customHeight="1" x14ac:dyDescent="0.2">
      <c r="Q24589" s="92" t="s">
        <v>50</v>
      </c>
      <c r="BF24589" s="101" t="s">
        <v>58</v>
      </c>
      <c r="BK24589" s="98" t="s">
        <v>70</v>
      </c>
    </row>
    <row r="24590" spans="17:63" ht="29.25" customHeight="1" x14ac:dyDescent="0.2">
      <c r="Q24590" s="92" t="s">
        <v>50</v>
      </c>
      <c r="BF24590" s="101" t="s">
        <v>58</v>
      </c>
      <c r="BK24590" s="98" t="s">
        <v>70</v>
      </c>
    </row>
    <row r="24591" spans="17:63" ht="29.25" customHeight="1" x14ac:dyDescent="0.2">
      <c r="Q24591" s="92" t="s">
        <v>50</v>
      </c>
      <c r="BF24591" s="101" t="s">
        <v>58</v>
      </c>
      <c r="BK24591" s="98" t="s">
        <v>70</v>
      </c>
    </row>
    <row r="24592" spans="17:63" ht="29.25" customHeight="1" x14ac:dyDescent="0.2">
      <c r="Q24592" s="92" t="s">
        <v>50</v>
      </c>
      <c r="BF24592" s="101" t="s">
        <v>58</v>
      </c>
      <c r="BK24592" s="98" t="s">
        <v>70</v>
      </c>
    </row>
    <row r="24593" spans="17:63" ht="29.25" customHeight="1" x14ac:dyDescent="0.2">
      <c r="Q24593" s="92" t="s">
        <v>50</v>
      </c>
      <c r="BF24593" s="101" t="s">
        <v>58</v>
      </c>
      <c r="BK24593" s="98" t="s">
        <v>70</v>
      </c>
    </row>
    <row r="24594" spans="17:63" ht="29.25" customHeight="1" x14ac:dyDescent="0.2">
      <c r="Q24594" s="92" t="s">
        <v>50</v>
      </c>
      <c r="BF24594" s="101" t="s">
        <v>58</v>
      </c>
      <c r="BK24594" s="98" t="s">
        <v>70</v>
      </c>
    </row>
    <row r="24595" spans="17:63" ht="29.25" customHeight="1" x14ac:dyDescent="0.2">
      <c r="Q24595" s="92" t="s">
        <v>50</v>
      </c>
      <c r="BF24595" s="101" t="s">
        <v>58</v>
      </c>
      <c r="BK24595" s="98" t="s">
        <v>70</v>
      </c>
    </row>
    <row r="24596" spans="17:63" ht="29.25" customHeight="1" x14ac:dyDescent="0.2">
      <c r="Q24596" s="92" t="s">
        <v>50</v>
      </c>
      <c r="BF24596" s="101" t="s">
        <v>58</v>
      </c>
      <c r="BK24596" s="98" t="s">
        <v>70</v>
      </c>
    </row>
    <row r="24597" spans="17:63" ht="29.25" customHeight="1" x14ac:dyDescent="0.2">
      <c r="Q24597" s="92" t="s">
        <v>50</v>
      </c>
      <c r="BF24597" s="101" t="s">
        <v>58</v>
      </c>
      <c r="BK24597" s="98" t="s">
        <v>70</v>
      </c>
    </row>
    <row r="24598" spans="17:63" ht="29.25" customHeight="1" x14ac:dyDescent="0.2">
      <c r="Q24598" s="92" t="s">
        <v>50</v>
      </c>
      <c r="BF24598" s="101" t="s">
        <v>58</v>
      </c>
      <c r="BK24598" s="98" t="s">
        <v>70</v>
      </c>
    </row>
    <row r="24599" spans="17:63" ht="29.25" customHeight="1" x14ac:dyDescent="0.2">
      <c r="Q24599" s="92" t="s">
        <v>50</v>
      </c>
      <c r="BF24599" s="101" t="s">
        <v>58</v>
      </c>
      <c r="BK24599" s="98" t="s">
        <v>70</v>
      </c>
    </row>
    <row r="24600" spans="17:63" ht="29.25" customHeight="1" x14ac:dyDescent="0.2">
      <c r="Q24600" s="92" t="s">
        <v>50</v>
      </c>
      <c r="BF24600" s="101" t="s">
        <v>58</v>
      </c>
      <c r="BK24600" s="98" t="s">
        <v>70</v>
      </c>
    </row>
    <row r="24601" spans="17:63" ht="29.25" customHeight="1" x14ac:dyDescent="0.2">
      <c r="Q24601" s="92" t="s">
        <v>50</v>
      </c>
      <c r="BF24601" s="101" t="s">
        <v>58</v>
      </c>
      <c r="BK24601" s="98" t="s">
        <v>70</v>
      </c>
    </row>
    <row r="24602" spans="17:63" ht="29.25" customHeight="1" x14ac:dyDescent="0.2">
      <c r="Q24602" s="92" t="s">
        <v>50</v>
      </c>
      <c r="BF24602" s="101" t="s">
        <v>58</v>
      </c>
      <c r="BK24602" s="98" t="s">
        <v>70</v>
      </c>
    </row>
    <row r="24603" spans="17:63" ht="29.25" customHeight="1" x14ac:dyDescent="0.2">
      <c r="Q24603" s="92" t="s">
        <v>50</v>
      </c>
      <c r="BF24603" s="101" t="s">
        <v>58</v>
      </c>
      <c r="BK24603" s="98" t="s">
        <v>70</v>
      </c>
    </row>
    <row r="24604" spans="17:63" ht="29.25" customHeight="1" x14ac:dyDescent="0.2">
      <c r="Q24604" s="92" t="s">
        <v>50</v>
      </c>
      <c r="BF24604" s="101" t="s">
        <v>58</v>
      </c>
      <c r="BK24604" s="98" t="s">
        <v>70</v>
      </c>
    </row>
    <row r="24605" spans="17:63" ht="29.25" customHeight="1" x14ac:dyDescent="0.2">
      <c r="Q24605" s="92" t="s">
        <v>50</v>
      </c>
      <c r="BF24605" s="101" t="s">
        <v>58</v>
      </c>
      <c r="BK24605" s="98" t="s">
        <v>70</v>
      </c>
    </row>
    <row r="24606" spans="17:63" ht="29.25" customHeight="1" x14ac:dyDescent="0.2">
      <c r="Q24606" s="92" t="s">
        <v>50</v>
      </c>
      <c r="BF24606" s="101" t="s">
        <v>58</v>
      </c>
      <c r="BK24606" s="98" t="s">
        <v>70</v>
      </c>
    </row>
    <row r="24607" spans="17:63" ht="29.25" customHeight="1" x14ac:dyDescent="0.2">
      <c r="Q24607" s="92" t="s">
        <v>50</v>
      </c>
      <c r="BF24607" s="101" t="s">
        <v>58</v>
      </c>
      <c r="BK24607" s="98" t="s">
        <v>70</v>
      </c>
    </row>
    <row r="24608" spans="17:63" ht="29.25" customHeight="1" x14ac:dyDescent="0.2">
      <c r="Q24608" s="92" t="s">
        <v>50</v>
      </c>
      <c r="BF24608" s="101" t="s">
        <v>58</v>
      </c>
      <c r="BK24608" s="98" t="s">
        <v>70</v>
      </c>
    </row>
    <row r="24609" spans="17:63" ht="29.25" customHeight="1" x14ac:dyDescent="0.2">
      <c r="Q24609" s="92" t="s">
        <v>50</v>
      </c>
      <c r="BF24609" s="101" t="s">
        <v>58</v>
      </c>
      <c r="BK24609" s="98" t="s">
        <v>70</v>
      </c>
    </row>
    <row r="24610" spans="17:63" ht="29.25" customHeight="1" x14ac:dyDescent="0.2">
      <c r="Q24610" s="92" t="s">
        <v>50</v>
      </c>
      <c r="BF24610" s="101" t="s">
        <v>58</v>
      </c>
      <c r="BK24610" s="98" t="s">
        <v>70</v>
      </c>
    </row>
    <row r="24611" spans="17:63" ht="29.25" customHeight="1" x14ac:dyDescent="0.2">
      <c r="Q24611" s="92" t="s">
        <v>50</v>
      </c>
      <c r="BF24611" s="101" t="s">
        <v>58</v>
      </c>
      <c r="BK24611" s="98" t="s">
        <v>70</v>
      </c>
    </row>
    <row r="24612" spans="17:63" ht="29.25" customHeight="1" x14ac:dyDescent="0.2">
      <c r="Q24612" s="92" t="s">
        <v>50</v>
      </c>
      <c r="BF24612" s="101" t="s">
        <v>58</v>
      </c>
      <c r="BK24612" s="98" t="s">
        <v>70</v>
      </c>
    </row>
    <row r="24613" spans="17:63" ht="29.25" customHeight="1" x14ac:dyDescent="0.2">
      <c r="Q24613" s="92" t="s">
        <v>50</v>
      </c>
      <c r="BF24613" s="101" t="s">
        <v>58</v>
      </c>
      <c r="BK24613" s="98" t="s">
        <v>70</v>
      </c>
    </row>
    <row r="24614" spans="17:63" ht="29.25" customHeight="1" x14ac:dyDescent="0.2">
      <c r="Q24614" s="92" t="s">
        <v>50</v>
      </c>
      <c r="BF24614" s="101" t="s">
        <v>58</v>
      </c>
      <c r="BK24614" s="98" t="s">
        <v>70</v>
      </c>
    </row>
    <row r="24615" spans="17:63" ht="29.25" customHeight="1" x14ac:dyDescent="0.2">
      <c r="Q24615" s="92" t="s">
        <v>50</v>
      </c>
      <c r="BF24615" s="101" t="s">
        <v>58</v>
      </c>
      <c r="BK24615" s="98" t="s">
        <v>70</v>
      </c>
    </row>
    <row r="24616" spans="17:63" ht="29.25" customHeight="1" x14ac:dyDescent="0.2">
      <c r="Q24616" s="92" t="s">
        <v>50</v>
      </c>
      <c r="BF24616" s="101" t="s">
        <v>58</v>
      </c>
      <c r="BK24616" s="98" t="s">
        <v>70</v>
      </c>
    </row>
    <row r="24617" spans="17:63" ht="29.25" customHeight="1" x14ac:dyDescent="0.2">
      <c r="Q24617" s="92" t="s">
        <v>50</v>
      </c>
      <c r="BF24617" s="101" t="s">
        <v>58</v>
      </c>
      <c r="BK24617" s="98" t="s">
        <v>70</v>
      </c>
    </row>
    <row r="24618" spans="17:63" ht="29.25" customHeight="1" x14ac:dyDescent="0.2">
      <c r="Q24618" s="92" t="s">
        <v>50</v>
      </c>
      <c r="BF24618" s="101" t="s">
        <v>58</v>
      </c>
      <c r="BK24618" s="98" t="s">
        <v>70</v>
      </c>
    </row>
    <row r="24619" spans="17:63" ht="29.25" customHeight="1" x14ac:dyDescent="0.2">
      <c r="Q24619" s="92" t="s">
        <v>50</v>
      </c>
      <c r="BF24619" s="101" t="s">
        <v>58</v>
      </c>
      <c r="BK24619" s="98" t="s">
        <v>70</v>
      </c>
    </row>
    <row r="24620" spans="17:63" ht="29.25" customHeight="1" x14ac:dyDescent="0.2">
      <c r="Q24620" s="92" t="s">
        <v>50</v>
      </c>
      <c r="BF24620" s="101" t="s">
        <v>58</v>
      </c>
      <c r="BK24620" s="98" t="s">
        <v>70</v>
      </c>
    </row>
    <row r="24621" spans="17:63" ht="29.25" customHeight="1" x14ac:dyDescent="0.2">
      <c r="Q24621" s="92" t="s">
        <v>50</v>
      </c>
      <c r="BF24621" s="101" t="s">
        <v>58</v>
      </c>
      <c r="BK24621" s="98" t="s">
        <v>70</v>
      </c>
    </row>
    <row r="24622" spans="17:63" ht="29.25" customHeight="1" x14ac:dyDescent="0.2">
      <c r="Q24622" s="92" t="s">
        <v>50</v>
      </c>
      <c r="BF24622" s="101" t="s">
        <v>58</v>
      </c>
      <c r="BK24622" s="98" t="s">
        <v>70</v>
      </c>
    </row>
    <row r="24623" spans="17:63" ht="29.25" customHeight="1" x14ac:dyDescent="0.2">
      <c r="Q24623" s="92" t="s">
        <v>50</v>
      </c>
      <c r="BF24623" s="101" t="s">
        <v>58</v>
      </c>
      <c r="BK24623" s="98" t="s">
        <v>70</v>
      </c>
    </row>
    <row r="24624" spans="17:63" ht="29.25" customHeight="1" x14ac:dyDescent="0.2">
      <c r="Q24624" s="92" t="s">
        <v>50</v>
      </c>
      <c r="BF24624" s="101" t="s">
        <v>58</v>
      </c>
      <c r="BK24624" s="98" t="s">
        <v>70</v>
      </c>
    </row>
    <row r="24625" spans="17:63" ht="29.25" customHeight="1" x14ac:dyDescent="0.2">
      <c r="Q24625" s="92" t="s">
        <v>50</v>
      </c>
      <c r="BF24625" s="101" t="s">
        <v>58</v>
      </c>
      <c r="BK24625" s="98" t="s">
        <v>70</v>
      </c>
    </row>
    <row r="24626" spans="17:63" ht="29.25" customHeight="1" x14ac:dyDescent="0.2">
      <c r="Q24626" s="92" t="s">
        <v>50</v>
      </c>
      <c r="BF24626" s="101" t="s">
        <v>58</v>
      </c>
      <c r="BK24626" s="98" t="s">
        <v>70</v>
      </c>
    </row>
    <row r="24627" spans="17:63" ht="29.25" customHeight="1" x14ac:dyDescent="0.2">
      <c r="Q24627" s="92" t="s">
        <v>50</v>
      </c>
      <c r="BF24627" s="101" t="s">
        <v>58</v>
      </c>
      <c r="BK24627" s="98" t="s">
        <v>70</v>
      </c>
    </row>
    <row r="24628" spans="17:63" ht="29.25" customHeight="1" x14ac:dyDescent="0.2">
      <c r="Q24628" s="92" t="s">
        <v>50</v>
      </c>
      <c r="BF24628" s="101" t="s">
        <v>58</v>
      </c>
      <c r="BK24628" s="98" t="s">
        <v>70</v>
      </c>
    </row>
    <row r="24629" spans="17:63" ht="29.25" customHeight="1" x14ac:dyDescent="0.2">
      <c r="Q24629" s="92" t="s">
        <v>50</v>
      </c>
      <c r="BF24629" s="101" t="s">
        <v>58</v>
      </c>
      <c r="BK24629" s="98" t="s">
        <v>70</v>
      </c>
    </row>
    <row r="24630" spans="17:63" ht="29.25" customHeight="1" x14ac:dyDescent="0.2">
      <c r="Q24630" s="92" t="s">
        <v>50</v>
      </c>
      <c r="BF24630" s="101" t="s">
        <v>58</v>
      </c>
      <c r="BK24630" s="98" t="s">
        <v>70</v>
      </c>
    </row>
    <row r="24631" spans="17:63" ht="29.25" customHeight="1" x14ac:dyDescent="0.2">
      <c r="Q24631" s="92" t="s">
        <v>50</v>
      </c>
      <c r="BF24631" s="101" t="s">
        <v>58</v>
      </c>
      <c r="BK24631" s="98" t="s">
        <v>70</v>
      </c>
    </row>
    <row r="24632" spans="17:63" ht="29.25" customHeight="1" x14ac:dyDescent="0.2">
      <c r="Q24632" s="92" t="s">
        <v>50</v>
      </c>
      <c r="BF24632" s="101" t="s">
        <v>58</v>
      </c>
      <c r="BK24632" s="98" t="s">
        <v>70</v>
      </c>
    </row>
    <row r="24633" spans="17:63" ht="29.25" customHeight="1" x14ac:dyDescent="0.2">
      <c r="Q24633" s="92" t="s">
        <v>50</v>
      </c>
      <c r="BF24633" s="101" t="s">
        <v>58</v>
      </c>
      <c r="BK24633" s="98" t="s">
        <v>70</v>
      </c>
    </row>
    <row r="24634" spans="17:63" ht="29.25" customHeight="1" x14ac:dyDescent="0.2">
      <c r="Q24634" s="92" t="s">
        <v>50</v>
      </c>
      <c r="BF24634" s="101" t="s">
        <v>58</v>
      </c>
      <c r="BK24634" s="98" t="s">
        <v>70</v>
      </c>
    </row>
    <row r="24635" spans="17:63" ht="29.25" customHeight="1" x14ac:dyDescent="0.2">
      <c r="Q24635" s="92" t="s">
        <v>50</v>
      </c>
      <c r="BF24635" s="101" t="s">
        <v>58</v>
      </c>
      <c r="BK24635" s="98" t="s">
        <v>70</v>
      </c>
    </row>
    <row r="24636" spans="17:63" ht="29.25" customHeight="1" x14ac:dyDescent="0.2">
      <c r="Q24636" s="92" t="s">
        <v>50</v>
      </c>
      <c r="BF24636" s="101" t="s">
        <v>58</v>
      </c>
      <c r="BK24636" s="98" t="s">
        <v>70</v>
      </c>
    </row>
    <row r="24637" spans="17:63" ht="29.25" customHeight="1" x14ac:dyDescent="0.2">
      <c r="Q24637" s="92" t="s">
        <v>50</v>
      </c>
      <c r="BF24637" s="101" t="s">
        <v>58</v>
      </c>
      <c r="BK24637" s="98" t="s">
        <v>70</v>
      </c>
    </row>
    <row r="24638" spans="17:63" ht="29.25" customHeight="1" x14ac:dyDescent="0.2">
      <c r="Q24638" s="92" t="s">
        <v>50</v>
      </c>
      <c r="BF24638" s="101" t="s">
        <v>58</v>
      </c>
      <c r="BK24638" s="98" t="s">
        <v>70</v>
      </c>
    </row>
    <row r="24639" spans="17:63" ht="29.25" customHeight="1" x14ac:dyDescent="0.2">
      <c r="Q24639" s="92" t="s">
        <v>50</v>
      </c>
      <c r="BF24639" s="101" t="s">
        <v>58</v>
      </c>
      <c r="BK24639" s="98" t="s">
        <v>70</v>
      </c>
    </row>
    <row r="24640" spans="17:63" ht="29.25" customHeight="1" x14ac:dyDescent="0.2">
      <c r="Q24640" s="92" t="s">
        <v>50</v>
      </c>
      <c r="BF24640" s="101" t="s">
        <v>58</v>
      </c>
      <c r="BK24640" s="98" t="s">
        <v>70</v>
      </c>
    </row>
    <row r="24641" spans="17:63" ht="29.25" customHeight="1" x14ac:dyDescent="0.2">
      <c r="Q24641" s="92" t="s">
        <v>50</v>
      </c>
      <c r="BF24641" s="101" t="s">
        <v>58</v>
      </c>
      <c r="BK24641" s="98" t="s">
        <v>70</v>
      </c>
    </row>
    <row r="24642" spans="17:63" ht="29.25" customHeight="1" x14ac:dyDescent="0.2">
      <c r="Q24642" s="92" t="s">
        <v>50</v>
      </c>
      <c r="BF24642" s="101" t="s">
        <v>58</v>
      </c>
      <c r="BK24642" s="98" t="s">
        <v>70</v>
      </c>
    </row>
    <row r="24643" spans="17:63" ht="29.25" customHeight="1" x14ac:dyDescent="0.2">
      <c r="Q24643" s="92" t="s">
        <v>50</v>
      </c>
      <c r="BF24643" s="101" t="s">
        <v>58</v>
      </c>
      <c r="BK24643" s="98" t="s">
        <v>70</v>
      </c>
    </row>
    <row r="24644" spans="17:63" ht="29.25" customHeight="1" x14ac:dyDescent="0.2">
      <c r="Q24644" s="92" t="s">
        <v>50</v>
      </c>
      <c r="BF24644" s="101" t="s">
        <v>58</v>
      </c>
      <c r="BK24644" s="98" t="s">
        <v>70</v>
      </c>
    </row>
    <row r="24645" spans="17:63" ht="29.25" customHeight="1" x14ac:dyDescent="0.2">
      <c r="Q24645" s="92" t="s">
        <v>50</v>
      </c>
      <c r="BF24645" s="101" t="s">
        <v>58</v>
      </c>
      <c r="BK24645" s="98" t="s">
        <v>70</v>
      </c>
    </row>
    <row r="24646" spans="17:63" ht="29.25" customHeight="1" x14ac:dyDescent="0.2">
      <c r="Q24646" s="92" t="s">
        <v>50</v>
      </c>
      <c r="BF24646" s="101" t="s">
        <v>58</v>
      </c>
      <c r="BK24646" s="98" t="s">
        <v>70</v>
      </c>
    </row>
    <row r="24647" spans="17:63" ht="29.25" customHeight="1" x14ac:dyDescent="0.2">
      <c r="Q24647" s="92" t="s">
        <v>50</v>
      </c>
      <c r="BF24647" s="101" t="s">
        <v>58</v>
      </c>
      <c r="BK24647" s="98" t="s">
        <v>70</v>
      </c>
    </row>
    <row r="24648" spans="17:63" ht="29.25" customHeight="1" x14ac:dyDescent="0.2">
      <c r="Q24648" s="92" t="s">
        <v>50</v>
      </c>
      <c r="BF24648" s="101" t="s">
        <v>58</v>
      </c>
      <c r="BK24648" s="98" t="s">
        <v>70</v>
      </c>
    </row>
    <row r="24649" spans="17:63" ht="29.25" customHeight="1" x14ac:dyDescent="0.2">
      <c r="Q24649" s="92" t="s">
        <v>50</v>
      </c>
      <c r="BF24649" s="101" t="s">
        <v>58</v>
      </c>
      <c r="BK24649" s="98" t="s">
        <v>70</v>
      </c>
    </row>
    <row r="24650" spans="17:63" ht="29.25" customHeight="1" x14ac:dyDescent="0.2">
      <c r="Q24650" s="92" t="s">
        <v>50</v>
      </c>
      <c r="BF24650" s="101" t="s">
        <v>58</v>
      </c>
      <c r="BK24650" s="98" t="s">
        <v>70</v>
      </c>
    </row>
    <row r="24651" spans="17:63" ht="29.25" customHeight="1" x14ac:dyDescent="0.2">
      <c r="Q24651" s="92" t="s">
        <v>50</v>
      </c>
      <c r="BF24651" s="101" t="s">
        <v>58</v>
      </c>
      <c r="BK24651" s="98" t="s">
        <v>70</v>
      </c>
    </row>
    <row r="24652" spans="17:63" ht="29.25" customHeight="1" x14ac:dyDescent="0.2">
      <c r="Q24652" s="92" t="s">
        <v>50</v>
      </c>
      <c r="BF24652" s="101" t="s">
        <v>58</v>
      </c>
      <c r="BK24652" s="98" t="s">
        <v>70</v>
      </c>
    </row>
    <row r="24653" spans="17:63" ht="29.25" customHeight="1" x14ac:dyDescent="0.2">
      <c r="Q24653" s="92" t="s">
        <v>50</v>
      </c>
      <c r="BF24653" s="101" t="s">
        <v>58</v>
      </c>
      <c r="BK24653" s="98" t="s">
        <v>70</v>
      </c>
    </row>
    <row r="24654" spans="17:63" ht="29.25" customHeight="1" x14ac:dyDescent="0.2">
      <c r="Q24654" s="92" t="s">
        <v>50</v>
      </c>
      <c r="BF24654" s="101" t="s">
        <v>58</v>
      </c>
      <c r="BK24654" s="98" t="s">
        <v>70</v>
      </c>
    </row>
    <row r="24655" spans="17:63" ht="29.25" customHeight="1" x14ac:dyDescent="0.2">
      <c r="Q24655" s="92" t="s">
        <v>50</v>
      </c>
      <c r="BF24655" s="101" t="s">
        <v>58</v>
      </c>
      <c r="BK24655" s="98" t="s">
        <v>70</v>
      </c>
    </row>
    <row r="24656" spans="17:63" ht="29.25" customHeight="1" x14ac:dyDescent="0.2">
      <c r="Q24656" s="92" t="s">
        <v>50</v>
      </c>
      <c r="BF24656" s="101" t="s">
        <v>58</v>
      </c>
      <c r="BK24656" s="98" t="s">
        <v>70</v>
      </c>
    </row>
    <row r="24657" spans="17:63" ht="29.25" customHeight="1" x14ac:dyDescent="0.2">
      <c r="Q24657" s="92" t="s">
        <v>50</v>
      </c>
      <c r="BF24657" s="101" t="s">
        <v>58</v>
      </c>
      <c r="BK24657" s="98" t="s">
        <v>70</v>
      </c>
    </row>
    <row r="24658" spans="17:63" ht="29.25" customHeight="1" x14ac:dyDescent="0.2">
      <c r="Q24658" s="92" t="s">
        <v>50</v>
      </c>
      <c r="BF24658" s="101" t="s">
        <v>58</v>
      </c>
      <c r="BK24658" s="98" t="s">
        <v>70</v>
      </c>
    </row>
    <row r="24659" spans="17:63" ht="29.25" customHeight="1" x14ac:dyDescent="0.2">
      <c r="Q24659" s="92" t="s">
        <v>50</v>
      </c>
      <c r="BF24659" s="101" t="s">
        <v>58</v>
      </c>
      <c r="BK24659" s="98" t="s">
        <v>70</v>
      </c>
    </row>
    <row r="24660" spans="17:63" ht="29.25" customHeight="1" x14ac:dyDescent="0.2">
      <c r="Q24660" s="92" t="s">
        <v>50</v>
      </c>
      <c r="BF24660" s="101" t="s">
        <v>58</v>
      </c>
      <c r="BK24660" s="98" t="s">
        <v>70</v>
      </c>
    </row>
    <row r="24661" spans="17:63" ht="29.25" customHeight="1" x14ac:dyDescent="0.2">
      <c r="Q24661" s="92" t="s">
        <v>50</v>
      </c>
      <c r="BF24661" s="101" t="s">
        <v>58</v>
      </c>
      <c r="BK24661" s="98" t="s">
        <v>70</v>
      </c>
    </row>
    <row r="24662" spans="17:63" ht="29.25" customHeight="1" x14ac:dyDescent="0.2">
      <c r="Q24662" s="92" t="s">
        <v>50</v>
      </c>
      <c r="BF24662" s="101" t="s">
        <v>58</v>
      </c>
      <c r="BK24662" s="98" t="s">
        <v>70</v>
      </c>
    </row>
    <row r="24663" spans="17:63" ht="29.25" customHeight="1" x14ac:dyDescent="0.2">
      <c r="Q24663" s="92" t="s">
        <v>50</v>
      </c>
      <c r="BF24663" s="101" t="s">
        <v>58</v>
      </c>
      <c r="BK24663" s="98" t="s">
        <v>70</v>
      </c>
    </row>
    <row r="24664" spans="17:63" ht="29.25" customHeight="1" x14ac:dyDescent="0.2">
      <c r="Q24664" s="92" t="s">
        <v>50</v>
      </c>
      <c r="BF24664" s="101" t="s">
        <v>58</v>
      </c>
      <c r="BK24664" s="98" t="s">
        <v>70</v>
      </c>
    </row>
    <row r="24665" spans="17:63" ht="29.25" customHeight="1" x14ac:dyDescent="0.2">
      <c r="Q24665" s="92" t="s">
        <v>50</v>
      </c>
      <c r="BF24665" s="101" t="s">
        <v>58</v>
      </c>
      <c r="BK24665" s="98" t="s">
        <v>70</v>
      </c>
    </row>
    <row r="24666" spans="17:63" ht="29.25" customHeight="1" x14ac:dyDescent="0.2">
      <c r="Q24666" s="92" t="s">
        <v>50</v>
      </c>
      <c r="BF24666" s="101" t="s">
        <v>58</v>
      </c>
      <c r="BK24666" s="98" t="s">
        <v>70</v>
      </c>
    </row>
    <row r="24667" spans="17:63" ht="29.25" customHeight="1" x14ac:dyDescent="0.2">
      <c r="Q24667" s="92" t="s">
        <v>50</v>
      </c>
      <c r="BF24667" s="101" t="s">
        <v>58</v>
      </c>
      <c r="BK24667" s="98" t="s">
        <v>70</v>
      </c>
    </row>
    <row r="24668" spans="17:63" ht="29.25" customHeight="1" x14ac:dyDescent="0.2">
      <c r="Q24668" s="92" t="s">
        <v>50</v>
      </c>
      <c r="BF24668" s="101" t="s">
        <v>58</v>
      </c>
      <c r="BK24668" s="98" t="s">
        <v>70</v>
      </c>
    </row>
    <row r="24669" spans="17:63" ht="29.25" customHeight="1" x14ac:dyDescent="0.2">
      <c r="Q24669" s="92" t="s">
        <v>50</v>
      </c>
      <c r="BF24669" s="101" t="s">
        <v>58</v>
      </c>
      <c r="BK24669" s="98" t="s">
        <v>70</v>
      </c>
    </row>
    <row r="24670" spans="17:63" ht="29.25" customHeight="1" x14ac:dyDescent="0.2">
      <c r="Q24670" s="92" t="s">
        <v>50</v>
      </c>
      <c r="BF24670" s="101" t="s">
        <v>58</v>
      </c>
      <c r="BK24670" s="98" t="s">
        <v>70</v>
      </c>
    </row>
    <row r="24671" spans="17:63" ht="29.25" customHeight="1" x14ac:dyDescent="0.2">
      <c r="Q24671" s="92" t="s">
        <v>50</v>
      </c>
      <c r="BF24671" s="101" t="s">
        <v>58</v>
      </c>
      <c r="BK24671" s="98" t="s">
        <v>70</v>
      </c>
    </row>
    <row r="24672" spans="17:63" ht="29.25" customHeight="1" x14ac:dyDescent="0.2">
      <c r="Q24672" s="92" t="s">
        <v>50</v>
      </c>
      <c r="BF24672" s="101" t="s">
        <v>58</v>
      </c>
      <c r="BK24672" s="98" t="s">
        <v>70</v>
      </c>
    </row>
    <row r="24673" spans="17:63" ht="29.25" customHeight="1" x14ac:dyDescent="0.2">
      <c r="Q24673" s="92" t="s">
        <v>50</v>
      </c>
      <c r="BF24673" s="101" t="s">
        <v>58</v>
      </c>
      <c r="BK24673" s="98" t="s">
        <v>70</v>
      </c>
    </row>
    <row r="24674" spans="17:63" ht="29.25" customHeight="1" x14ac:dyDescent="0.2">
      <c r="Q24674" s="92" t="s">
        <v>50</v>
      </c>
      <c r="BF24674" s="101" t="s">
        <v>58</v>
      </c>
      <c r="BK24674" s="98" t="s">
        <v>70</v>
      </c>
    </row>
    <row r="24675" spans="17:63" ht="29.25" customHeight="1" x14ac:dyDescent="0.2">
      <c r="Q24675" s="92" t="s">
        <v>50</v>
      </c>
      <c r="BF24675" s="101" t="s">
        <v>58</v>
      </c>
      <c r="BK24675" s="98" t="s">
        <v>70</v>
      </c>
    </row>
    <row r="24676" spans="17:63" ht="29.25" customHeight="1" x14ac:dyDescent="0.2">
      <c r="Q24676" s="92" t="s">
        <v>50</v>
      </c>
      <c r="BF24676" s="101" t="s">
        <v>58</v>
      </c>
      <c r="BK24676" s="98" t="s">
        <v>70</v>
      </c>
    </row>
    <row r="24677" spans="17:63" ht="29.25" customHeight="1" x14ac:dyDescent="0.2">
      <c r="Q24677" s="92" t="s">
        <v>50</v>
      </c>
      <c r="BF24677" s="101" t="s">
        <v>58</v>
      </c>
      <c r="BK24677" s="98" t="s">
        <v>70</v>
      </c>
    </row>
    <row r="24678" spans="17:63" ht="29.25" customHeight="1" x14ac:dyDescent="0.2">
      <c r="Q24678" s="92" t="s">
        <v>50</v>
      </c>
      <c r="BF24678" s="101" t="s">
        <v>58</v>
      </c>
      <c r="BK24678" s="98" t="s">
        <v>70</v>
      </c>
    </row>
    <row r="24679" spans="17:63" ht="29.25" customHeight="1" x14ac:dyDescent="0.2">
      <c r="Q24679" s="92" t="s">
        <v>50</v>
      </c>
      <c r="BF24679" s="101" t="s">
        <v>58</v>
      </c>
      <c r="BK24679" s="98" t="s">
        <v>70</v>
      </c>
    </row>
    <row r="24680" spans="17:63" ht="29.25" customHeight="1" x14ac:dyDescent="0.2">
      <c r="Q24680" s="92" t="s">
        <v>50</v>
      </c>
      <c r="BF24680" s="101" t="s">
        <v>58</v>
      </c>
      <c r="BK24680" s="98" t="s">
        <v>70</v>
      </c>
    </row>
    <row r="24681" spans="17:63" ht="29.25" customHeight="1" x14ac:dyDescent="0.2">
      <c r="Q24681" s="92" t="s">
        <v>50</v>
      </c>
      <c r="BF24681" s="101" t="s">
        <v>58</v>
      </c>
      <c r="BK24681" s="98" t="s">
        <v>70</v>
      </c>
    </row>
    <row r="24682" spans="17:63" ht="29.25" customHeight="1" x14ac:dyDescent="0.2">
      <c r="Q24682" s="92" t="s">
        <v>50</v>
      </c>
      <c r="BF24682" s="101" t="s">
        <v>58</v>
      </c>
      <c r="BK24682" s="98" t="s">
        <v>70</v>
      </c>
    </row>
    <row r="24683" spans="17:63" ht="29.25" customHeight="1" x14ac:dyDescent="0.2">
      <c r="Q24683" s="92" t="s">
        <v>50</v>
      </c>
      <c r="BF24683" s="101" t="s">
        <v>58</v>
      </c>
      <c r="BK24683" s="98" t="s">
        <v>70</v>
      </c>
    </row>
    <row r="24684" spans="17:63" ht="29.25" customHeight="1" x14ac:dyDescent="0.2">
      <c r="Q24684" s="92" t="s">
        <v>50</v>
      </c>
      <c r="BF24684" s="101" t="s">
        <v>58</v>
      </c>
      <c r="BK24684" s="98" t="s">
        <v>70</v>
      </c>
    </row>
    <row r="24685" spans="17:63" ht="29.25" customHeight="1" x14ac:dyDescent="0.2">
      <c r="Q24685" s="92" t="s">
        <v>50</v>
      </c>
      <c r="BF24685" s="101" t="s">
        <v>58</v>
      </c>
      <c r="BK24685" s="98" t="s">
        <v>70</v>
      </c>
    </row>
    <row r="24686" spans="17:63" ht="29.25" customHeight="1" x14ac:dyDescent="0.2">
      <c r="Q24686" s="92" t="s">
        <v>50</v>
      </c>
      <c r="BF24686" s="101" t="s">
        <v>58</v>
      </c>
      <c r="BK24686" s="98" t="s">
        <v>70</v>
      </c>
    </row>
    <row r="24687" spans="17:63" ht="29.25" customHeight="1" x14ac:dyDescent="0.2">
      <c r="Q24687" s="92" t="s">
        <v>50</v>
      </c>
      <c r="BF24687" s="101" t="s">
        <v>58</v>
      </c>
      <c r="BK24687" s="98" t="s">
        <v>70</v>
      </c>
    </row>
    <row r="24688" spans="17:63" ht="29.25" customHeight="1" x14ac:dyDescent="0.2">
      <c r="Q24688" s="92" t="s">
        <v>50</v>
      </c>
      <c r="BF24688" s="101" t="s">
        <v>58</v>
      </c>
      <c r="BK24688" s="98" t="s">
        <v>70</v>
      </c>
    </row>
    <row r="24689" spans="17:63" ht="29.25" customHeight="1" x14ac:dyDescent="0.2">
      <c r="Q24689" s="92" t="s">
        <v>50</v>
      </c>
      <c r="BF24689" s="101" t="s">
        <v>58</v>
      </c>
      <c r="BK24689" s="98" t="s">
        <v>70</v>
      </c>
    </row>
    <row r="24690" spans="17:63" ht="29.25" customHeight="1" x14ac:dyDescent="0.2">
      <c r="Q24690" s="92" t="s">
        <v>50</v>
      </c>
      <c r="BF24690" s="101" t="s">
        <v>58</v>
      </c>
      <c r="BK24690" s="98" t="s">
        <v>70</v>
      </c>
    </row>
    <row r="24691" spans="17:63" ht="29.25" customHeight="1" x14ac:dyDescent="0.2">
      <c r="Q24691" s="92" t="s">
        <v>50</v>
      </c>
      <c r="BF24691" s="101" t="s">
        <v>58</v>
      </c>
      <c r="BK24691" s="98" t="s">
        <v>70</v>
      </c>
    </row>
    <row r="24692" spans="17:63" ht="29.25" customHeight="1" x14ac:dyDescent="0.2">
      <c r="Q24692" s="92" t="s">
        <v>50</v>
      </c>
      <c r="BF24692" s="101" t="s">
        <v>58</v>
      </c>
      <c r="BK24692" s="98" t="s">
        <v>70</v>
      </c>
    </row>
    <row r="24693" spans="17:63" ht="29.25" customHeight="1" x14ac:dyDescent="0.2">
      <c r="Q24693" s="92" t="s">
        <v>50</v>
      </c>
      <c r="BF24693" s="101" t="s">
        <v>58</v>
      </c>
      <c r="BK24693" s="98" t="s">
        <v>70</v>
      </c>
    </row>
    <row r="24694" spans="17:63" ht="29.25" customHeight="1" x14ac:dyDescent="0.2">
      <c r="Q24694" s="92" t="s">
        <v>50</v>
      </c>
      <c r="BF24694" s="101" t="s">
        <v>58</v>
      </c>
      <c r="BK24694" s="98" t="s">
        <v>70</v>
      </c>
    </row>
    <row r="24695" spans="17:63" ht="29.25" customHeight="1" x14ac:dyDescent="0.2">
      <c r="Q24695" s="92" t="s">
        <v>50</v>
      </c>
      <c r="BF24695" s="101" t="s">
        <v>58</v>
      </c>
      <c r="BK24695" s="98" t="s">
        <v>70</v>
      </c>
    </row>
    <row r="24696" spans="17:63" ht="29.25" customHeight="1" x14ac:dyDescent="0.2">
      <c r="Q24696" s="92" t="s">
        <v>50</v>
      </c>
      <c r="BF24696" s="101" t="s">
        <v>58</v>
      </c>
      <c r="BK24696" s="98" t="s">
        <v>70</v>
      </c>
    </row>
    <row r="24697" spans="17:63" ht="29.25" customHeight="1" x14ac:dyDescent="0.2">
      <c r="Q24697" s="92" t="s">
        <v>50</v>
      </c>
      <c r="BF24697" s="101" t="s">
        <v>58</v>
      </c>
      <c r="BK24697" s="98" t="s">
        <v>70</v>
      </c>
    </row>
    <row r="24698" spans="17:63" ht="29.25" customHeight="1" x14ac:dyDescent="0.2">
      <c r="Q24698" s="92" t="s">
        <v>50</v>
      </c>
      <c r="BF24698" s="101" t="s">
        <v>58</v>
      </c>
      <c r="BK24698" s="98" t="s">
        <v>70</v>
      </c>
    </row>
    <row r="24699" spans="17:63" ht="29.25" customHeight="1" x14ac:dyDescent="0.2">
      <c r="Q24699" s="92" t="s">
        <v>50</v>
      </c>
      <c r="BF24699" s="101" t="s">
        <v>58</v>
      </c>
      <c r="BK24699" s="98" t="s">
        <v>70</v>
      </c>
    </row>
    <row r="24700" spans="17:63" ht="29.25" customHeight="1" x14ac:dyDescent="0.2">
      <c r="Q24700" s="92" t="s">
        <v>50</v>
      </c>
      <c r="BF24700" s="101" t="s">
        <v>58</v>
      </c>
      <c r="BK24700" s="98" t="s">
        <v>70</v>
      </c>
    </row>
    <row r="24701" spans="17:63" ht="29.25" customHeight="1" x14ac:dyDescent="0.2">
      <c r="Q24701" s="92" t="s">
        <v>50</v>
      </c>
      <c r="BF24701" s="101" t="s">
        <v>58</v>
      </c>
      <c r="BK24701" s="98" t="s">
        <v>70</v>
      </c>
    </row>
    <row r="24702" spans="17:63" ht="29.25" customHeight="1" x14ac:dyDescent="0.2">
      <c r="Q24702" s="92" t="s">
        <v>50</v>
      </c>
      <c r="BF24702" s="101" t="s">
        <v>58</v>
      </c>
      <c r="BK24702" s="98" t="s">
        <v>70</v>
      </c>
    </row>
    <row r="24703" spans="17:63" ht="29.25" customHeight="1" x14ac:dyDescent="0.2">
      <c r="Q24703" s="92" t="s">
        <v>50</v>
      </c>
      <c r="BF24703" s="101" t="s">
        <v>58</v>
      </c>
      <c r="BK24703" s="98" t="s">
        <v>70</v>
      </c>
    </row>
    <row r="24704" spans="17:63" ht="29.25" customHeight="1" x14ac:dyDescent="0.2">
      <c r="Q24704" s="92" t="s">
        <v>50</v>
      </c>
      <c r="BF24704" s="101" t="s">
        <v>58</v>
      </c>
      <c r="BK24704" s="98" t="s">
        <v>70</v>
      </c>
    </row>
    <row r="24705" spans="17:63" ht="29.25" customHeight="1" x14ac:dyDescent="0.2">
      <c r="Q24705" s="92" t="s">
        <v>50</v>
      </c>
      <c r="BF24705" s="101" t="s">
        <v>58</v>
      </c>
      <c r="BK24705" s="98" t="s">
        <v>70</v>
      </c>
    </row>
    <row r="24706" spans="17:63" ht="29.25" customHeight="1" x14ac:dyDescent="0.2">
      <c r="Q24706" s="92" t="s">
        <v>50</v>
      </c>
      <c r="BF24706" s="101" t="s">
        <v>58</v>
      </c>
      <c r="BK24706" s="98" t="s">
        <v>70</v>
      </c>
    </row>
    <row r="24707" spans="17:63" ht="29.25" customHeight="1" x14ac:dyDescent="0.2">
      <c r="Q24707" s="92" t="s">
        <v>50</v>
      </c>
      <c r="BF24707" s="101" t="s">
        <v>58</v>
      </c>
      <c r="BK24707" s="98" t="s">
        <v>70</v>
      </c>
    </row>
    <row r="24708" spans="17:63" ht="29.25" customHeight="1" x14ac:dyDescent="0.2">
      <c r="Q24708" s="92" t="s">
        <v>50</v>
      </c>
      <c r="BF24708" s="101" t="s">
        <v>58</v>
      </c>
      <c r="BK24708" s="98" t="s">
        <v>70</v>
      </c>
    </row>
    <row r="24709" spans="17:63" ht="29.25" customHeight="1" x14ac:dyDescent="0.2">
      <c r="Q24709" s="92" t="s">
        <v>50</v>
      </c>
      <c r="BF24709" s="101" t="s">
        <v>58</v>
      </c>
      <c r="BK24709" s="98" t="s">
        <v>70</v>
      </c>
    </row>
    <row r="24710" spans="17:63" ht="29.25" customHeight="1" x14ac:dyDescent="0.2">
      <c r="Q24710" s="92" t="s">
        <v>50</v>
      </c>
      <c r="BF24710" s="101" t="s">
        <v>58</v>
      </c>
      <c r="BK24710" s="98" t="s">
        <v>70</v>
      </c>
    </row>
    <row r="24711" spans="17:63" ht="29.25" customHeight="1" x14ac:dyDescent="0.2">
      <c r="Q24711" s="92" t="s">
        <v>50</v>
      </c>
      <c r="BF24711" s="101" t="s">
        <v>58</v>
      </c>
      <c r="BK24711" s="98" t="s">
        <v>70</v>
      </c>
    </row>
    <row r="24712" spans="17:63" ht="29.25" customHeight="1" x14ac:dyDescent="0.2">
      <c r="Q24712" s="92" t="s">
        <v>50</v>
      </c>
      <c r="BF24712" s="101" t="s">
        <v>58</v>
      </c>
      <c r="BK24712" s="98" t="s">
        <v>70</v>
      </c>
    </row>
    <row r="24713" spans="17:63" ht="29.25" customHeight="1" x14ac:dyDescent="0.2">
      <c r="Q24713" s="92" t="s">
        <v>50</v>
      </c>
      <c r="BF24713" s="101" t="s">
        <v>58</v>
      </c>
      <c r="BK24713" s="98" t="s">
        <v>70</v>
      </c>
    </row>
    <row r="24714" spans="17:63" ht="29.25" customHeight="1" x14ac:dyDescent="0.2">
      <c r="Q24714" s="92" t="s">
        <v>50</v>
      </c>
      <c r="BF24714" s="101" t="s">
        <v>58</v>
      </c>
      <c r="BK24714" s="98" t="s">
        <v>70</v>
      </c>
    </row>
    <row r="24715" spans="17:63" ht="29.25" customHeight="1" x14ac:dyDescent="0.2">
      <c r="Q24715" s="92" t="s">
        <v>50</v>
      </c>
      <c r="BF24715" s="101" t="s">
        <v>58</v>
      </c>
      <c r="BK24715" s="98" t="s">
        <v>70</v>
      </c>
    </row>
    <row r="24716" spans="17:63" ht="29.25" customHeight="1" x14ac:dyDescent="0.2">
      <c r="Q24716" s="92" t="s">
        <v>50</v>
      </c>
      <c r="BF24716" s="101" t="s">
        <v>58</v>
      </c>
      <c r="BK24716" s="98" t="s">
        <v>70</v>
      </c>
    </row>
    <row r="24717" spans="17:63" ht="29.25" customHeight="1" x14ac:dyDescent="0.2">
      <c r="Q24717" s="92" t="s">
        <v>50</v>
      </c>
      <c r="BF24717" s="101" t="s">
        <v>58</v>
      </c>
      <c r="BK24717" s="98" t="s">
        <v>70</v>
      </c>
    </row>
    <row r="24718" spans="17:63" ht="29.25" customHeight="1" x14ac:dyDescent="0.2">
      <c r="Q24718" s="92" t="s">
        <v>50</v>
      </c>
      <c r="BF24718" s="101" t="s">
        <v>58</v>
      </c>
      <c r="BK24718" s="98" t="s">
        <v>70</v>
      </c>
    </row>
    <row r="24719" spans="17:63" ht="29.25" customHeight="1" x14ac:dyDescent="0.2">
      <c r="Q24719" s="92" t="s">
        <v>50</v>
      </c>
      <c r="BF24719" s="101" t="s">
        <v>58</v>
      </c>
      <c r="BK24719" s="98" t="s">
        <v>70</v>
      </c>
    </row>
    <row r="24720" spans="17:63" ht="29.25" customHeight="1" x14ac:dyDescent="0.2">
      <c r="Q24720" s="92" t="s">
        <v>50</v>
      </c>
      <c r="BF24720" s="101" t="s">
        <v>58</v>
      </c>
      <c r="BK24720" s="98" t="s">
        <v>70</v>
      </c>
    </row>
    <row r="24721" spans="17:63" ht="29.25" customHeight="1" x14ac:dyDescent="0.2">
      <c r="Q24721" s="92" t="s">
        <v>50</v>
      </c>
      <c r="BF24721" s="101" t="s">
        <v>58</v>
      </c>
      <c r="BK24721" s="98" t="s">
        <v>70</v>
      </c>
    </row>
    <row r="24722" spans="17:63" ht="29.25" customHeight="1" x14ac:dyDescent="0.2">
      <c r="Q24722" s="92" t="s">
        <v>50</v>
      </c>
      <c r="BF24722" s="101" t="s">
        <v>58</v>
      </c>
      <c r="BK24722" s="98" t="s">
        <v>70</v>
      </c>
    </row>
    <row r="24723" spans="17:63" ht="29.25" customHeight="1" x14ac:dyDescent="0.2">
      <c r="Q24723" s="92" t="s">
        <v>50</v>
      </c>
      <c r="BF24723" s="101" t="s">
        <v>58</v>
      </c>
      <c r="BK24723" s="98" t="s">
        <v>70</v>
      </c>
    </row>
    <row r="24724" spans="17:63" ht="29.25" customHeight="1" x14ac:dyDescent="0.2">
      <c r="Q24724" s="92" t="s">
        <v>50</v>
      </c>
      <c r="BF24724" s="101" t="s">
        <v>58</v>
      </c>
      <c r="BK24724" s="98" t="s">
        <v>70</v>
      </c>
    </row>
    <row r="24725" spans="17:63" ht="29.25" customHeight="1" x14ac:dyDescent="0.2">
      <c r="Q24725" s="92" t="s">
        <v>50</v>
      </c>
      <c r="BF24725" s="101" t="s">
        <v>58</v>
      </c>
      <c r="BK24725" s="98" t="s">
        <v>70</v>
      </c>
    </row>
    <row r="24726" spans="17:63" ht="29.25" customHeight="1" x14ac:dyDescent="0.2">
      <c r="Q24726" s="92" t="s">
        <v>50</v>
      </c>
      <c r="BF24726" s="101" t="s">
        <v>58</v>
      </c>
      <c r="BK24726" s="98" t="s">
        <v>70</v>
      </c>
    </row>
    <row r="24727" spans="17:63" ht="29.25" customHeight="1" x14ac:dyDescent="0.2">
      <c r="Q24727" s="92" t="s">
        <v>50</v>
      </c>
      <c r="BF24727" s="101" t="s">
        <v>58</v>
      </c>
      <c r="BK24727" s="98" t="s">
        <v>70</v>
      </c>
    </row>
    <row r="24728" spans="17:63" ht="29.25" customHeight="1" x14ac:dyDescent="0.2">
      <c r="Q24728" s="92" t="s">
        <v>50</v>
      </c>
      <c r="BF24728" s="101" t="s">
        <v>58</v>
      </c>
      <c r="BK24728" s="98" t="s">
        <v>70</v>
      </c>
    </row>
    <row r="24729" spans="17:63" ht="29.25" customHeight="1" x14ac:dyDescent="0.2">
      <c r="Q24729" s="92" t="s">
        <v>50</v>
      </c>
      <c r="BF24729" s="101" t="s">
        <v>58</v>
      </c>
      <c r="BK24729" s="98" t="s">
        <v>70</v>
      </c>
    </row>
    <row r="24730" spans="17:63" ht="29.25" customHeight="1" x14ac:dyDescent="0.2">
      <c r="Q24730" s="92" t="s">
        <v>50</v>
      </c>
      <c r="BF24730" s="101" t="s">
        <v>58</v>
      </c>
      <c r="BK24730" s="98" t="s">
        <v>70</v>
      </c>
    </row>
    <row r="24731" spans="17:63" ht="29.25" customHeight="1" x14ac:dyDescent="0.2">
      <c r="Q24731" s="92" t="s">
        <v>50</v>
      </c>
      <c r="BF24731" s="101" t="s">
        <v>58</v>
      </c>
      <c r="BK24731" s="98" t="s">
        <v>70</v>
      </c>
    </row>
    <row r="24732" spans="17:63" ht="29.25" customHeight="1" x14ac:dyDescent="0.2">
      <c r="Q24732" s="92" t="s">
        <v>50</v>
      </c>
      <c r="BF24732" s="101" t="s">
        <v>58</v>
      </c>
      <c r="BK24732" s="98" t="s">
        <v>70</v>
      </c>
    </row>
    <row r="24733" spans="17:63" ht="29.25" customHeight="1" x14ac:dyDescent="0.2">
      <c r="Q24733" s="92" t="s">
        <v>50</v>
      </c>
      <c r="BF24733" s="101" t="s">
        <v>58</v>
      </c>
      <c r="BK24733" s="98" t="s">
        <v>70</v>
      </c>
    </row>
    <row r="24734" spans="17:63" ht="29.25" customHeight="1" x14ac:dyDescent="0.2">
      <c r="Q24734" s="92" t="s">
        <v>50</v>
      </c>
      <c r="BF24734" s="101" t="s">
        <v>58</v>
      </c>
      <c r="BK24734" s="98" t="s">
        <v>70</v>
      </c>
    </row>
    <row r="24735" spans="17:63" ht="29.25" customHeight="1" x14ac:dyDescent="0.2">
      <c r="Q24735" s="92" t="s">
        <v>50</v>
      </c>
      <c r="BF24735" s="101" t="s">
        <v>58</v>
      </c>
      <c r="BK24735" s="98" t="s">
        <v>70</v>
      </c>
    </row>
    <row r="24736" spans="17:63" ht="29.25" customHeight="1" x14ac:dyDescent="0.2">
      <c r="Q24736" s="92" t="s">
        <v>50</v>
      </c>
      <c r="BF24736" s="101" t="s">
        <v>58</v>
      </c>
      <c r="BK24736" s="98" t="s">
        <v>70</v>
      </c>
    </row>
    <row r="24737" spans="17:63" ht="29.25" customHeight="1" x14ac:dyDescent="0.2">
      <c r="Q24737" s="92" t="s">
        <v>50</v>
      </c>
      <c r="BF24737" s="101" t="s">
        <v>58</v>
      </c>
      <c r="BK24737" s="98" t="s">
        <v>70</v>
      </c>
    </row>
    <row r="24738" spans="17:63" ht="29.25" customHeight="1" x14ac:dyDescent="0.2">
      <c r="Q24738" s="92" t="s">
        <v>50</v>
      </c>
      <c r="BF24738" s="101" t="s">
        <v>58</v>
      </c>
      <c r="BK24738" s="98" t="s">
        <v>70</v>
      </c>
    </row>
    <row r="24739" spans="17:63" ht="29.25" customHeight="1" x14ac:dyDescent="0.2">
      <c r="Q24739" s="92" t="s">
        <v>50</v>
      </c>
      <c r="BF24739" s="101" t="s">
        <v>58</v>
      </c>
      <c r="BK24739" s="98" t="s">
        <v>70</v>
      </c>
    </row>
    <row r="24740" spans="17:63" ht="29.25" customHeight="1" x14ac:dyDescent="0.2">
      <c r="Q24740" s="92" t="s">
        <v>50</v>
      </c>
      <c r="BF24740" s="101" t="s">
        <v>58</v>
      </c>
      <c r="BK24740" s="98" t="s">
        <v>70</v>
      </c>
    </row>
    <row r="24741" spans="17:63" ht="29.25" customHeight="1" x14ac:dyDescent="0.2">
      <c r="Q24741" s="92" t="s">
        <v>50</v>
      </c>
      <c r="BF24741" s="101" t="s">
        <v>58</v>
      </c>
      <c r="BK24741" s="98" t="s">
        <v>70</v>
      </c>
    </row>
    <row r="24742" spans="17:63" ht="29.25" customHeight="1" x14ac:dyDescent="0.2">
      <c r="Q24742" s="92" t="s">
        <v>50</v>
      </c>
      <c r="BF24742" s="101" t="s">
        <v>58</v>
      </c>
      <c r="BK24742" s="98" t="s">
        <v>70</v>
      </c>
    </row>
    <row r="24743" spans="17:63" ht="29.25" customHeight="1" x14ac:dyDescent="0.2">
      <c r="Q24743" s="92" t="s">
        <v>50</v>
      </c>
      <c r="BF24743" s="101" t="s">
        <v>58</v>
      </c>
      <c r="BK24743" s="98" t="s">
        <v>70</v>
      </c>
    </row>
    <row r="24744" spans="17:63" ht="29.25" customHeight="1" x14ac:dyDescent="0.2">
      <c r="Q24744" s="92" t="s">
        <v>50</v>
      </c>
      <c r="BF24744" s="101" t="s">
        <v>58</v>
      </c>
      <c r="BK24744" s="98" t="s">
        <v>70</v>
      </c>
    </row>
    <row r="24745" spans="17:63" ht="29.25" customHeight="1" x14ac:dyDescent="0.2">
      <c r="Q24745" s="92" t="s">
        <v>50</v>
      </c>
      <c r="BF24745" s="101" t="s">
        <v>58</v>
      </c>
      <c r="BK24745" s="98" t="s">
        <v>70</v>
      </c>
    </row>
    <row r="24746" spans="17:63" ht="29.25" customHeight="1" x14ac:dyDescent="0.2">
      <c r="Q24746" s="92" t="s">
        <v>50</v>
      </c>
      <c r="BF24746" s="101" t="s">
        <v>58</v>
      </c>
      <c r="BK24746" s="98" t="s">
        <v>70</v>
      </c>
    </row>
    <row r="24747" spans="17:63" ht="29.25" customHeight="1" x14ac:dyDescent="0.2">
      <c r="Q24747" s="92" t="s">
        <v>50</v>
      </c>
      <c r="BF24747" s="101" t="s">
        <v>58</v>
      </c>
      <c r="BK24747" s="98" t="s">
        <v>70</v>
      </c>
    </row>
    <row r="24748" spans="17:63" ht="29.25" customHeight="1" x14ac:dyDescent="0.2">
      <c r="Q24748" s="92" t="s">
        <v>50</v>
      </c>
      <c r="BF24748" s="101" t="s">
        <v>58</v>
      </c>
      <c r="BK24748" s="98" t="s">
        <v>70</v>
      </c>
    </row>
    <row r="24749" spans="17:63" ht="29.25" customHeight="1" x14ac:dyDescent="0.2">
      <c r="Q24749" s="92" t="s">
        <v>50</v>
      </c>
      <c r="BF24749" s="101" t="s">
        <v>58</v>
      </c>
      <c r="BK24749" s="98" t="s">
        <v>70</v>
      </c>
    </row>
    <row r="24750" spans="17:63" ht="29.25" customHeight="1" x14ac:dyDescent="0.2">
      <c r="Q24750" s="92" t="s">
        <v>50</v>
      </c>
      <c r="BF24750" s="101" t="s">
        <v>58</v>
      </c>
      <c r="BK24750" s="98" t="s">
        <v>70</v>
      </c>
    </row>
    <row r="24751" spans="17:63" ht="29.25" customHeight="1" x14ac:dyDescent="0.2">
      <c r="Q24751" s="92" t="s">
        <v>50</v>
      </c>
      <c r="BF24751" s="101" t="s">
        <v>58</v>
      </c>
      <c r="BK24751" s="98" t="s">
        <v>70</v>
      </c>
    </row>
    <row r="24752" spans="17:63" ht="29.25" customHeight="1" x14ac:dyDescent="0.2">
      <c r="Q24752" s="92" t="s">
        <v>50</v>
      </c>
      <c r="BF24752" s="101" t="s">
        <v>58</v>
      </c>
      <c r="BK24752" s="98" t="s">
        <v>70</v>
      </c>
    </row>
    <row r="24753" spans="17:63" ht="29.25" customHeight="1" x14ac:dyDescent="0.2">
      <c r="Q24753" s="92" t="s">
        <v>50</v>
      </c>
      <c r="BF24753" s="101" t="s">
        <v>58</v>
      </c>
      <c r="BK24753" s="98" t="s">
        <v>70</v>
      </c>
    </row>
    <row r="24754" spans="17:63" ht="29.25" customHeight="1" x14ac:dyDescent="0.2">
      <c r="Q24754" s="92" t="s">
        <v>50</v>
      </c>
      <c r="BF24754" s="101" t="s">
        <v>58</v>
      </c>
      <c r="BK24754" s="98" t="s">
        <v>70</v>
      </c>
    </row>
    <row r="24755" spans="17:63" ht="29.25" customHeight="1" x14ac:dyDescent="0.2">
      <c r="Q24755" s="92" t="s">
        <v>50</v>
      </c>
      <c r="BF24755" s="101" t="s">
        <v>58</v>
      </c>
      <c r="BK24755" s="98" t="s">
        <v>70</v>
      </c>
    </row>
    <row r="24756" spans="17:63" ht="29.25" customHeight="1" x14ac:dyDescent="0.2">
      <c r="Q24756" s="92" t="s">
        <v>50</v>
      </c>
      <c r="BF24756" s="101" t="s">
        <v>58</v>
      </c>
      <c r="BK24756" s="98" t="s">
        <v>70</v>
      </c>
    </row>
    <row r="24757" spans="17:63" ht="29.25" customHeight="1" x14ac:dyDescent="0.2">
      <c r="Q24757" s="92" t="s">
        <v>50</v>
      </c>
      <c r="BF24757" s="101" t="s">
        <v>58</v>
      </c>
      <c r="BK24757" s="98" t="s">
        <v>70</v>
      </c>
    </row>
    <row r="24758" spans="17:63" ht="29.25" customHeight="1" x14ac:dyDescent="0.2">
      <c r="Q24758" s="92" t="s">
        <v>50</v>
      </c>
      <c r="BF24758" s="101" t="s">
        <v>58</v>
      </c>
      <c r="BK24758" s="98" t="s">
        <v>70</v>
      </c>
    </row>
    <row r="24759" spans="17:63" ht="29.25" customHeight="1" x14ac:dyDescent="0.2">
      <c r="Q24759" s="92" t="s">
        <v>50</v>
      </c>
      <c r="BF24759" s="101" t="s">
        <v>58</v>
      </c>
      <c r="BK24759" s="98" t="s">
        <v>70</v>
      </c>
    </row>
    <row r="24760" spans="17:63" ht="29.25" customHeight="1" x14ac:dyDescent="0.2">
      <c r="Q24760" s="92" t="s">
        <v>50</v>
      </c>
      <c r="BF24760" s="101" t="s">
        <v>58</v>
      </c>
      <c r="BK24760" s="98" t="s">
        <v>70</v>
      </c>
    </row>
    <row r="24761" spans="17:63" ht="29.25" customHeight="1" x14ac:dyDescent="0.2">
      <c r="Q24761" s="92" t="s">
        <v>50</v>
      </c>
      <c r="BF24761" s="101" t="s">
        <v>58</v>
      </c>
      <c r="BK24761" s="98" t="s">
        <v>70</v>
      </c>
    </row>
    <row r="24762" spans="17:63" ht="29.25" customHeight="1" x14ac:dyDescent="0.2">
      <c r="Q24762" s="92" t="s">
        <v>50</v>
      </c>
      <c r="BF24762" s="101" t="s">
        <v>58</v>
      </c>
      <c r="BK24762" s="98" t="s">
        <v>70</v>
      </c>
    </row>
    <row r="24763" spans="17:63" ht="29.25" customHeight="1" x14ac:dyDescent="0.2">
      <c r="Q24763" s="92" t="s">
        <v>50</v>
      </c>
      <c r="BF24763" s="101" t="s">
        <v>58</v>
      </c>
      <c r="BK24763" s="98" t="s">
        <v>70</v>
      </c>
    </row>
    <row r="24764" spans="17:63" ht="29.25" customHeight="1" x14ac:dyDescent="0.2">
      <c r="Q24764" s="92" t="s">
        <v>50</v>
      </c>
      <c r="BF24764" s="101" t="s">
        <v>58</v>
      </c>
      <c r="BK24764" s="98" t="s">
        <v>70</v>
      </c>
    </row>
    <row r="24765" spans="17:63" ht="29.25" customHeight="1" x14ac:dyDescent="0.2">
      <c r="Q24765" s="92" t="s">
        <v>50</v>
      </c>
      <c r="BF24765" s="101" t="s">
        <v>58</v>
      </c>
      <c r="BK24765" s="98" t="s">
        <v>70</v>
      </c>
    </row>
    <row r="24766" spans="17:63" ht="29.25" customHeight="1" x14ac:dyDescent="0.2">
      <c r="Q24766" s="92" t="s">
        <v>50</v>
      </c>
      <c r="BF24766" s="101" t="s">
        <v>58</v>
      </c>
      <c r="BK24766" s="98" t="s">
        <v>70</v>
      </c>
    </row>
    <row r="24767" spans="17:63" ht="29.25" customHeight="1" x14ac:dyDescent="0.2">
      <c r="Q24767" s="92" t="s">
        <v>50</v>
      </c>
      <c r="BF24767" s="101" t="s">
        <v>58</v>
      </c>
      <c r="BK24767" s="98" t="s">
        <v>70</v>
      </c>
    </row>
    <row r="24768" spans="17:63" ht="29.25" customHeight="1" x14ac:dyDescent="0.2">
      <c r="Q24768" s="92" t="s">
        <v>50</v>
      </c>
      <c r="BF24768" s="101" t="s">
        <v>58</v>
      </c>
      <c r="BK24768" s="98" t="s">
        <v>70</v>
      </c>
    </row>
    <row r="24769" spans="17:63" ht="29.25" customHeight="1" x14ac:dyDescent="0.2">
      <c r="Q24769" s="92" t="s">
        <v>50</v>
      </c>
      <c r="BF24769" s="101" t="s">
        <v>58</v>
      </c>
      <c r="BK24769" s="98" t="s">
        <v>70</v>
      </c>
    </row>
    <row r="24770" spans="17:63" ht="29.25" customHeight="1" x14ac:dyDescent="0.2">
      <c r="Q24770" s="92" t="s">
        <v>50</v>
      </c>
      <c r="BF24770" s="101" t="s">
        <v>58</v>
      </c>
      <c r="BK24770" s="98" t="s">
        <v>70</v>
      </c>
    </row>
    <row r="24771" spans="17:63" ht="29.25" customHeight="1" x14ac:dyDescent="0.2">
      <c r="Q24771" s="92" t="s">
        <v>50</v>
      </c>
      <c r="BF24771" s="101" t="s">
        <v>58</v>
      </c>
      <c r="BK24771" s="98" t="s">
        <v>70</v>
      </c>
    </row>
    <row r="24772" spans="17:63" ht="29.25" customHeight="1" x14ac:dyDescent="0.2">
      <c r="Q24772" s="92" t="s">
        <v>50</v>
      </c>
      <c r="BF24772" s="101" t="s">
        <v>58</v>
      </c>
      <c r="BK24772" s="98" t="s">
        <v>70</v>
      </c>
    </row>
    <row r="24773" spans="17:63" ht="29.25" customHeight="1" x14ac:dyDescent="0.2">
      <c r="Q24773" s="92" t="s">
        <v>50</v>
      </c>
      <c r="BF24773" s="101" t="s">
        <v>58</v>
      </c>
      <c r="BK24773" s="98" t="s">
        <v>70</v>
      </c>
    </row>
    <row r="24774" spans="17:63" ht="29.25" customHeight="1" x14ac:dyDescent="0.2">
      <c r="Q24774" s="92" t="s">
        <v>50</v>
      </c>
      <c r="BF24774" s="101" t="s">
        <v>58</v>
      </c>
      <c r="BK24774" s="98" t="s">
        <v>70</v>
      </c>
    </row>
    <row r="24775" spans="17:63" ht="29.25" customHeight="1" x14ac:dyDescent="0.2">
      <c r="Q24775" s="92" t="s">
        <v>50</v>
      </c>
      <c r="BF24775" s="101" t="s">
        <v>58</v>
      </c>
      <c r="BK24775" s="98" t="s">
        <v>70</v>
      </c>
    </row>
    <row r="24776" spans="17:63" ht="29.25" customHeight="1" x14ac:dyDescent="0.2">
      <c r="Q24776" s="92" t="s">
        <v>50</v>
      </c>
      <c r="BF24776" s="101" t="s">
        <v>58</v>
      </c>
      <c r="BK24776" s="98" t="s">
        <v>70</v>
      </c>
    </row>
    <row r="24777" spans="17:63" ht="29.25" customHeight="1" x14ac:dyDescent="0.2">
      <c r="Q24777" s="92" t="s">
        <v>50</v>
      </c>
      <c r="BF24777" s="101" t="s">
        <v>58</v>
      </c>
      <c r="BK24777" s="98" t="s">
        <v>70</v>
      </c>
    </row>
    <row r="24778" spans="17:63" ht="29.25" customHeight="1" x14ac:dyDescent="0.2">
      <c r="Q24778" s="92" t="s">
        <v>50</v>
      </c>
      <c r="BF24778" s="101" t="s">
        <v>58</v>
      </c>
      <c r="BK24778" s="98" t="s">
        <v>70</v>
      </c>
    </row>
    <row r="24779" spans="17:63" ht="29.25" customHeight="1" x14ac:dyDescent="0.2">
      <c r="Q24779" s="92" t="s">
        <v>50</v>
      </c>
      <c r="BF24779" s="101" t="s">
        <v>58</v>
      </c>
      <c r="BK24779" s="98" t="s">
        <v>70</v>
      </c>
    </row>
    <row r="24780" spans="17:63" ht="29.25" customHeight="1" x14ac:dyDescent="0.2">
      <c r="Q24780" s="92" t="s">
        <v>50</v>
      </c>
      <c r="BF24780" s="101" t="s">
        <v>58</v>
      </c>
      <c r="BK24780" s="98" t="s">
        <v>70</v>
      </c>
    </row>
    <row r="24781" spans="17:63" ht="29.25" customHeight="1" x14ac:dyDescent="0.2">
      <c r="Q24781" s="92" t="s">
        <v>50</v>
      </c>
      <c r="BF24781" s="101" t="s">
        <v>58</v>
      </c>
      <c r="BK24781" s="98" t="s">
        <v>70</v>
      </c>
    </row>
    <row r="24782" spans="17:63" ht="29.25" customHeight="1" x14ac:dyDescent="0.2">
      <c r="Q24782" s="92" t="s">
        <v>50</v>
      </c>
      <c r="BF24782" s="101" t="s">
        <v>58</v>
      </c>
      <c r="BK24782" s="98" t="s">
        <v>70</v>
      </c>
    </row>
    <row r="24783" spans="17:63" ht="29.25" customHeight="1" x14ac:dyDescent="0.2">
      <c r="Q24783" s="92" t="s">
        <v>50</v>
      </c>
      <c r="BF24783" s="101" t="s">
        <v>58</v>
      </c>
      <c r="BK24783" s="98" t="s">
        <v>70</v>
      </c>
    </row>
    <row r="24784" spans="17:63" ht="29.25" customHeight="1" x14ac:dyDescent="0.2">
      <c r="Q24784" s="92" t="s">
        <v>50</v>
      </c>
      <c r="BF24784" s="101" t="s">
        <v>58</v>
      </c>
      <c r="BK24784" s="98" t="s">
        <v>70</v>
      </c>
    </row>
    <row r="24785" spans="17:63" ht="29.25" customHeight="1" x14ac:dyDescent="0.2">
      <c r="Q24785" s="92" t="s">
        <v>50</v>
      </c>
      <c r="BF24785" s="101" t="s">
        <v>58</v>
      </c>
      <c r="BK24785" s="98" t="s">
        <v>70</v>
      </c>
    </row>
    <row r="24786" spans="17:63" ht="29.25" customHeight="1" x14ac:dyDescent="0.2">
      <c r="Q24786" s="92" t="s">
        <v>50</v>
      </c>
      <c r="BF24786" s="101" t="s">
        <v>58</v>
      </c>
      <c r="BK24786" s="98" t="s">
        <v>70</v>
      </c>
    </row>
    <row r="24787" spans="17:63" ht="29.25" customHeight="1" x14ac:dyDescent="0.2">
      <c r="Q24787" s="92" t="s">
        <v>50</v>
      </c>
      <c r="BF24787" s="101" t="s">
        <v>58</v>
      </c>
      <c r="BK24787" s="98" t="s">
        <v>70</v>
      </c>
    </row>
    <row r="24788" spans="17:63" ht="29.25" customHeight="1" x14ac:dyDescent="0.2">
      <c r="Q24788" s="92" t="s">
        <v>50</v>
      </c>
      <c r="BF24788" s="101" t="s">
        <v>58</v>
      </c>
      <c r="BK24788" s="98" t="s">
        <v>70</v>
      </c>
    </row>
    <row r="24789" spans="17:63" ht="29.25" customHeight="1" x14ac:dyDescent="0.2">
      <c r="Q24789" s="92" t="s">
        <v>50</v>
      </c>
      <c r="BF24789" s="101" t="s">
        <v>58</v>
      </c>
      <c r="BK24789" s="98" t="s">
        <v>70</v>
      </c>
    </row>
    <row r="24790" spans="17:63" ht="29.25" customHeight="1" x14ac:dyDescent="0.2">
      <c r="Q24790" s="92" t="s">
        <v>50</v>
      </c>
      <c r="BF24790" s="101" t="s">
        <v>58</v>
      </c>
      <c r="BK24790" s="98" t="s">
        <v>70</v>
      </c>
    </row>
    <row r="24791" spans="17:63" ht="29.25" customHeight="1" x14ac:dyDescent="0.2">
      <c r="Q24791" s="92" t="s">
        <v>50</v>
      </c>
      <c r="BF24791" s="101" t="s">
        <v>58</v>
      </c>
      <c r="BK24791" s="98" t="s">
        <v>70</v>
      </c>
    </row>
    <row r="24792" spans="17:63" ht="29.25" customHeight="1" x14ac:dyDescent="0.2">
      <c r="Q24792" s="92" t="s">
        <v>50</v>
      </c>
      <c r="BF24792" s="101" t="s">
        <v>58</v>
      </c>
      <c r="BK24792" s="98" t="s">
        <v>70</v>
      </c>
    </row>
    <row r="24793" spans="17:63" ht="29.25" customHeight="1" x14ac:dyDescent="0.2">
      <c r="Q24793" s="92" t="s">
        <v>50</v>
      </c>
      <c r="BF24793" s="101" t="s">
        <v>58</v>
      </c>
      <c r="BK24793" s="98" t="s">
        <v>70</v>
      </c>
    </row>
    <row r="24794" spans="17:63" ht="29.25" customHeight="1" x14ac:dyDescent="0.2">
      <c r="Q24794" s="92" t="s">
        <v>50</v>
      </c>
      <c r="BF24794" s="101" t="s">
        <v>58</v>
      </c>
      <c r="BK24794" s="98" t="s">
        <v>70</v>
      </c>
    </row>
    <row r="24795" spans="17:63" ht="29.25" customHeight="1" x14ac:dyDescent="0.2">
      <c r="Q24795" s="92" t="s">
        <v>50</v>
      </c>
      <c r="BF24795" s="101" t="s">
        <v>58</v>
      </c>
      <c r="BK24795" s="98" t="s">
        <v>70</v>
      </c>
    </row>
    <row r="24796" spans="17:63" ht="29.25" customHeight="1" x14ac:dyDescent="0.2">
      <c r="Q24796" s="92" t="s">
        <v>50</v>
      </c>
      <c r="BF24796" s="101" t="s">
        <v>58</v>
      </c>
      <c r="BK24796" s="98" t="s">
        <v>70</v>
      </c>
    </row>
    <row r="24797" spans="17:63" ht="29.25" customHeight="1" x14ac:dyDescent="0.2">
      <c r="Q24797" s="92" t="s">
        <v>50</v>
      </c>
      <c r="BF24797" s="101" t="s">
        <v>58</v>
      </c>
      <c r="BK24797" s="98" t="s">
        <v>70</v>
      </c>
    </row>
    <row r="24798" spans="17:63" ht="29.25" customHeight="1" x14ac:dyDescent="0.2">
      <c r="Q24798" s="92" t="s">
        <v>50</v>
      </c>
      <c r="BF24798" s="101" t="s">
        <v>58</v>
      </c>
      <c r="BK24798" s="98" t="s">
        <v>70</v>
      </c>
    </row>
    <row r="24799" spans="17:63" ht="29.25" customHeight="1" x14ac:dyDescent="0.2">
      <c r="Q24799" s="92" t="s">
        <v>50</v>
      </c>
      <c r="BF24799" s="101" t="s">
        <v>58</v>
      </c>
      <c r="BK24799" s="98" t="s">
        <v>70</v>
      </c>
    </row>
    <row r="24800" spans="17:63" ht="29.25" customHeight="1" x14ac:dyDescent="0.2">
      <c r="Q24800" s="92" t="s">
        <v>50</v>
      </c>
      <c r="BF24800" s="101" t="s">
        <v>58</v>
      </c>
      <c r="BK24800" s="98" t="s">
        <v>70</v>
      </c>
    </row>
    <row r="24801" spans="17:63" ht="29.25" customHeight="1" x14ac:dyDescent="0.2">
      <c r="Q24801" s="92" t="s">
        <v>50</v>
      </c>
      <c r="BF24801" s="101" t="s">
        <v>58</v>
      </c>
      <c r="BK24801" s="98" t="s">
        <v>70</v>
      </c>
    </row>
    <row r="24802" spans="17:63" ht="29.25" customHeight="1" x14ac:dyDescent="0.2">
      <c r="Q24802" s="92" t="s">
        <v>50</v>
      </c>
      <c r="BF24802" s="101" t="s">
        <v>58</v>
      </c>
      <c r="BK24802" s="98" t="s">
        <v>70</v>
      </c>
    </row>
    <row r="24803" spans="17:63" ht="29.25" customHeight="1" x14ac:dyDescent="0.2">
      <c r="Q24803" s="92" t="s">
        <v>50</v>
      </c>
      <c r="BF24803" s="101" t="s">
        <v>58</v>
      </c>
      <c r="BK24803" s="98" t="s">
        <v>70</v>
      </c>
    </row>
    <row r="24804" spans="17:63" ht="29.25" customHeight="1" x14ac:dyDescent="0.2">
      <c r="Q24804" s="92" t="s">
        <v>50</v>
      </c>
      <c r="BF24804" s="101" t="s">
        <v>58</v>
      </c>
      <c r="BK24804" s="98" t="s">
        <v>70</v>
      </c>
    </row>
    <row r="24805" spans="17:63" ht="29.25" customHeight="1" x14ac:dyDescent="0.2">
      <c r="Q24805" s="92" t="s">
        <v>50</v>
      </c>
      <c r="BF24805" s="101" t="s">
        <v>58</v>
      </c>
      <c r="BK24805" s="98" t="s">
        <v>70</v>
      </c>
    </row>
    <row r="24806" spans="17:63" ht="29.25" customHeight="1" x14ac:dyDescent="0.2">
      <c r="Q24806" s="92" t="s">
        <v>50</v>
      </c>
      <c r="BF24806" s="101" t="s">
        <v>58</v>
      </c>
      <c r="BK24806" s="98" t="s">
        <v>70</v>
      </c>
    </row>
    <row r="24807" spans="17:63" ht="29.25" customHeight="1" x14ac:dyDescent="0.2">
      <c r="Q24807" s="92" t="s">
        <v>50</v>
      </c>
      <c r="BF24807" s="101" t="s">
        <v>58</v>
      </c>
      <c r="BK24807" s="98" t="s">
        <v>70</v>
      </c>
    </row>
    <row r="24808" spans="17:63" ht="29.25" customHeight="1" x14ac:dyDescent="0.2">
      <c r="Q24808" s="92" t="s">
        <v>50</v>
      </c>
      <c r="BF24808" s="101" t="s">
        <v>58</v>
      </c>
      <c r="BK24808" s="98" t="s">
        <v>70</v>
      </c>
    </row>
    <row r="24809" spans="17:63" ht="29.25" customHeight="1" x14ac:dyDescent="0.2">
      <c r="Q24809" s="92" t="s">
        <v>50</v>
      </c>
      <c r="BF24809" s="101" t="s">
        <v>58</v>
      </c>
      <c r="BK24809" s="98" t="s">
        <v>70</v>
      </c>
    </row>
    <row r="24810" spans="17:63" ht="29.25" customHeight="1" x14ac:dyDescent="0.2">
      <c r="Q24810" s="92" t="s">
        <v>50</v>
      </c>
      <c r="BF24810" s="101" t="s">
        <v>58</v>
      </c>
      <c r="BK24810" s="98" t="s">
        <v>70</v>
      </c>
    </row>
    <row r="24811" spans="17:63" ht="29.25" customHeight="1" x14ac:dyDescent="0.2">
      <c r="Q24811" s="92" t="s">
        <v>50</v>
      </c>
      <c r="BF24811" s="101" t="s">
        <v>58</v>
      </c>
      <c r="BK24811" s="98" t="s">
        <v>70</v>
      </c>
    </row>
    <row r="24812" spans="17:63" ht="29.25" customHeight="1" x14ac:dyDescent="0.2">
      <c r="Q24812" s="92" t="s">
        <v>50</v>
      </c>
      <c r="BF24812" s="101" t="s">
        <v>58</v>
      </c>
      <c r="BK24812" s="98" t="s">
        <v>70</v>
      </c>
    </row>
    <row r="24813" spans="17:63" ht="29.25" customHeight="1" x14ac:dyDescent="0.2">
      <c r="Q24813" s="92" t="s">
        <v>50</v>
      </c>
      <c r="BF24813" s="101" t="s">
        <v>58</v>
      </c>
      <c r="BK24813" s="98" t="s">
        <v>70</v>
      </c>
    </row>
    <row r="24814" spans="17:63" ht="29.25" customHeight="1" x14ac:dyDescent="0.2">
      <c r="Q24814" s="92" t="s">
        <v>50</v>
      </c>
      <c r="BF24814" s="101" t="s">
        <v>58</v>
      </c>
      <c r="BK24814" s="98" t="s">
        <v>70</v>
      </c>
    </row>
    <row r="24815" spans="17:63" ht="29.25" customHeight="1" x14ac:dyDescent="0.2">
      <c r="Q24815" s="92" t="s">
        <v>50</v>
      </c>
      <c r="BF24815" s="101" t="s">
        <v>58</v>
      </c>
      <c r="BK24815" s="98" t="s">
        <v>70</v>
      </c>
    </row>
    <row r="24816" spans="17:63" ht="29.25" customHeight="1" x14ac:dyDescent="0.2">
      <c r="Q24816" s="92" t="s">
        <v>50</v>
      </c>
      <c r="BF24816" s="101" t="s">
        <v>58</v>
      </c>
      <c r="BK24816" s="98" t="s">
        <v>70</v>
      </c>
    </row>
    <row r="24817" spans="17:63" ht="29.25" customHeight="1" x14ac:dyDescent="0.2">
      <c r="Q24817" s="92" t="s">
        <v>50</v>
      </c>
      <c r="BF24817" s="101" t="s">
        <v>58</v>
      </c>
      <c r="BK24817" s="98" t="s">
        <v>70</v>
      </c>
    </row>
    <row r="24818" spans="17:63" ht="29.25" customHeight="1" x14ac:dyDescent="0.2">
      <c r="Q24818" s="92" t="s">
        <v>50</v>
      </c>
      <c r="BF24818" s="101" t="s">
        <v>58</v>
      </c>
      <c r="BK24818" s="98" t="s">
        <v>70</v>
      </c>
    </row>
    <row r="24819" spans="17:63" ht="29.25" customHeight="1" x14ac:dyDescent="0.2">
      <c r="Q24819" s="92" t="s">
        <v>50</v>
      </c>
      <c r="BF24819" s="101" t="s">
        <v>58</v>
      </c>
      <c r="BK24819" s="98" t="s">
        <v>70</v>
      </c>
    </row>
    <row r="24820" spans="17:63" ht="29.25" customHeight="1" x14ac:dyDescent="0.2">
      <c r="Q24820" s="92" t="s">
        <v>50</v>
      </c>
      <c r="BF24820" s="101" t="s">
        <v>58</v>
      </c>
      <c r="BK24820" s="98" t="s">
        <v>70</v>
      </c>
    </row>
    <row r="24821" spans="17:63" ht="29.25" customHeight="1" x14ac:dyDescent="0.2">
      <c r="Q24821" s="92" t="s">
        <v>50</v>
      </c>
      <c r="BF24821" s="101" t="s">
        <v>58</v>
      </c>
      <c r="BK24821" s="98" t="s">
        <v>70</v>
      </c>
    </row>
    <row r="24822" spans="17:63" ht="29.25" customHeight="1" x14ac:dyDescent="0.2">
      <c r="Q24822" s="92" t="s">
        <v>50</v>
      </c>
      <c r="BF24822" s="101" t="s">
        <v>58</v>
      </c>
      <c r="BK24822" s="98" t="s">
        <v>70</v>
      </c>
    </row>
    <row r="24823" spans="17:63" ht="29.25" customHeight="1" x14ac:dyDescent="0.2">
      <c r="Q24823" s="92" t="s">
        <v>50</v>
      </c>
      <c r="BF24823" s="101" t="s">
        <v>58</v>
      </c>
      <c r="BK24823" s="98" t="s">
        <v>70</v>
      </c>
    </row>
    <row r="24824" spans="17:63" ht="29.25" customHeight="1" x14ac:dyDescent="0.2">
      <c r="Q24824" s="92" t="s">
        <v>50</v>
      </c>
      <c r="BF24824" s="101" t="s">
        <v>58</v>
      </c>
      <c r="BK24824" s="98" t="s">
        <v>70</v>
      </c>
    </row>
    <row r="24825" spans="17:63" ht="29.25" customHeight="1" x14ac:dyDescent="0.2">
      <c r="Q24825" s="92" t="s">
        <v>50</v>
      </c>
      <c r="BF24825" s="101" t="s">
        <v>58</v>
      </c>
      <c r="BK24825" s="98" t="s">
        <v>70</v>
      </c>
    </row>
    <row r="24826" spans="17:63" ht="29.25" customHeight="1" x14ac:dyDescent="0.2">
      <c r="Q24826" s="92" t="s">
        <v>50</v>
      </c>
      <c r="BF24826" s="101" t="s">
        <v>58</v>
      </c>
      <c r="BK24826" s="98" t="s">
        <v>70</v>
      </c>
    </row>
    <row r="24827" spans="17:63" ht="29.25" customHeight="1" x14ac:dyDescent="0.2">
      <c r="Q24827" s="92" t="s">
        <v>50</v>
      </c>
      <c r="BF24827" s="101" t="s">
        <v>58</v>
      </c>
      <c r="BK24827" s="98" t="s">
        <v>70</v>
      </c>
    </row>
    <row r="24828" spans="17:63" ht="29.25" customHeight="1" x14ac:dyDescent="0.2">
      <c r="Q24828" s="92" t="s">
        <v>50</v>
      </c>
      <c r="BF24828" s="101" t="s">
        <v>58</v>
      </c>
      <c r="BK24828" s="98" t="s">
        <v>70</v>
      </c>
    </row>
    <row r="24829" spans="17:63" ht="29.25" customHeight="1" x14ac:dyDescent="0.2">
      <c r="Q24829" s="92" t="s">
        <v>50</v>
      </c>
      <c r="BF24829" s="101" t="s">
        <v>58</v>
      </c>
      <c r="BK24829" s="98" t="s">
        <v>70</v>
      </c>
    </row>
    <row r="24830" spans="17:63" ht="29.25" customHeight="1" x14ac:dyDescent="0.2">
      <c r="Q24830" s="92" t="s">
        <v>50</v>
      </c>
      <c r="BF24830" s="101" t="s">
        <v>58</v>
      </c>
      <c r="BK24830" s="98" t="s">
        <v>70</v>
      </c>
    </row>
    <row r="24831" spans="17:63" ht="29.25" customHeight="1" x14ac:dyDescent="0.2">
      <c r="Q24831" s="92" t="s">
        <v>50</v>
      </c>
      <c r="BF24831" s="101" t="s">
        <v>58</v>
      </c>
      <c r="BK24831" s="98" t="s">
        <v>70</v>
      </c>
    </row>
    <row r="24832" spans="17:63" ht="29.25" customHeight="1" x14ac:dyDescent="0.2">
      <c r="Q24832" s="92" t="s">
        <v>50</v>
      </c>
      <c r="BF24832" s="101" t="s">
        <v>58</v>
      </c>
      <c r="BK24832" s="98" t="s">
        <v>70</v>
      </c>
    </row>
    <row r="24833" spans="17:63" ht="29.25" customHeight="1" x14ac:dyDescent="0.2">
      <c r="Q24833" s="92" t="s">
        <v>50</v>
      </c>
      <c r="BF24833" s="101" t="s">
        <v>58</v>
      </c>
      <c r="BK24833" s="98" t="s">
        <v>70</v>
      </c>
    </row>
    <row r="24834" spans="17:63" ht="29.25" customHeight="1" x14ac:dyDescent="0.2">
      <c r="Q24834" s="92" t="s">
        <v>50</v>
      </c>
      <c r="BF24834" s="101" t="s">
        <v>58</v>
      </c>
      <c r="BK24834" s="98" t="s">
        <v>70</v>
      </c>
    </row>
    <row r="24835" spans="17:63" ht="29.25" customHeight="1" x14ac:dyDescent="0.2">
      <c r="Q24835" s="92" t="s">
        <v>50</v>
      </c>
      <c r="BF24835" s="101" t="s">
        <v>58</v>
      </c>
      <c r="BK24835" s="98" t="s">
        <v>70</v>
      </c>
    </row>
    <row r="24836" spans="17:63" ht="29.25" customHeight="1" x14ac:dyDescent="0.2">
      <c r="Q24836" s="92" t="s">
        <v>50</v>
      </c>
      <c r="BF24836" s="101" t="s">
        <v>58</v>
      </c>
      <c r="BK24836" s="98" t="s">
        <v>70</v>
      </c>
    </row>
    <row r="24837" spans="17:63" ht="29.25" customHeight="1" x14ac:dyDescent="0.2">
      <c r="Q24837" s="92" t="s">
        <v>50</v>
      </c>
      <c r="BF24837" s="101" t="s">
        <v>58</v>
      </c>
      <c r="BK24837" s="98" t="s">
        <v>70</v>
      </c>
    </row>
    <row r="24838" spans="17:63" ht="29.25" customHeight="1" x14ac:dyDescent="0.2">
      <c r="Q24838" s="92" t="s">
        <v>50</v>
      </c>
      <c r="BF24838" s="101" t="s">
        <v>58</v>
      </c>
      <c r="BK24838" s="98" t="s">
        <v>70</v>
      </c>
    </row>
    <row r="24839" spans="17:63" ht="29.25" customHeight="1" x14ac:dyDescent="0.2">
      <c r="Q24839" s="92" t="s">
        <v>50</v>
      </c>
      <c r="BF24839" s="101" t="s">
        <v>58</v>
      </c>
      <c r="BK24839" s="98" t="s">
        <v>70</v>
      </c>
    </row>
    <row r="24840" spans="17:63" ht="29.25" customHeight="1" x14ac:dyDescent="0.2">
      <c r="Q24840" s="92" t="s">
        <v>50</v>
      </c>
      <c r="BF24840" s="101" t="s">
        <v>58</v>
      </c>
      <c r="BK24840" s="98" t="s">
        <v>70</v>
      </c>
    </row>
    <row r="24841" spans="17:63" ht="29.25" customHeight="1" x14ac:dyDescent="0.2">
      <c r="Q24841" s="92" t="s">
        <v>50</v>
      </c>
      <c r="BF24841" s="101" t="s">
        <v>58</v>
      </c>
      <c r="BK24841" s="98" t="s">
        <v>70</v>
      </c>
    </row>
    <row r="24842" spans="17:63" ht="29.25" customHeight="1" x14ac:dyDescent="0.2">
      <c r="Q24842" s="92" t="s">
        <v>50</v>
      </c>
      <c r="BF24842" s="101" t="s">
        <v>58</v>
      </c>
      <c r="BK24842" s="98" t="s">
        <v>70</v>
      </c>
    </row>
    <row r="24843" spans="17:63" ht="29.25" customHeight="1" x14ac:dyDescent="0.2">
      <c r="Q24843" s="92" t="s">
        <v>50</v>
      </c>
      <c r="BF24843" s="101" t="s">
        <v>58</v>
      </c>
      <c r="BK24843" s="98" t="s">
        <v>70</v>
      </c>
    </row>
    <row r="24844" spans="17:63" ht="29.25" customHeight="1" x14ac:dyDescent="0.2">
      <c r="Q24844" s="92" t="s">
        <v>50</v>
      </c>
      <c r="BF24844" s="101" t="s">
        <v>58</v>
      </c>
      <c r="BK24844" s="98" t="s">
        <v>70</v>
      </c>
    </row>
    <row r="24845" spans="17:63" ht="29.25" customHeight="1" x14ac:dyDescent="0.2">
      <c r="Q24845" s="92" t="s">
        <v>50</v>
      </c>
      <c r="BF24845" s="101" t="s">
        <v>58</v>
      </c>
      <c r="BK24845" s="98" t="s">
        <v>70</v>
      </c>
    </row>
    <row r="24846" spans="17:63" ht="29.25" customHeight="1" x14ac:dyDescent="0.2">
      <c r="Q24846" s="92" t="s">
        <v>50</v>
      </c>
      <c r="BF24846" s="101" t="s">
        <v>58</v>
      </c>
      <c r="BK24846" s="98" t="s">
        <v>70</v>
      </c>
    </row>
    <row r="24847" spans="17:63" ht="29.25" customHeight="1" x14ac:dyDescent="0.2">
      <c r="Q24847" s="92" t="s">
        <v>50</v>
      </c>
      <c r="BF24847" s="101" t="s">
        <v>58</v>
      </c>
      <c r="BK24847" s="98" t="s">
        <v>70</v>
      </c>
    </row>
    <row r="24848" spans="17:63" ht="29.25" customHeight="1" x14ac:dyDescent="0.2">
      <c r="Q24848" s="92" t="s">
        <v>50</v>
      </c>
      <c r="BF24848" s="101" t="s">
        <v>58</v>
      </c>
      <c r="BK24848" s="98" t="s">
        <v>70</v>
      </c>
    </row>
    <row r="24849" spans="17:63" ht="29.25" customHeight="1" x14ac:dyDescent="0.2">
      <c r="Q24849" s="92" t="s">
        <v>50</v>
      </c>
      <c r="BF24849" s="101" t="s">
        <v>58</v>
      </c>
      <c r="BK24849" s="98" t="s">
        <v>70</v>
      </c>
    </row>
    <row r="24850" spans="17:63" ht="29.25" customHeight="1" x14ac:dyDescent="0.2">
      <c r="Q24850" s="92" t="s">
        <v>50</v>
      </c>
      <c r="BF24850" s="101" t="s">
        <v>58</v>
      </c>
      <c r="BK24850" s="98" t="s">
        <v>70</v>
      </c>
    </row>
    <row r="24851" spans="17:63" ht="29.25" customHeight="1" x14ac:dyDescent="0.2">
      <c r="Q24851" s="92" t="s">
        <v>50</v>
      </c>
      <c r="BF24851" s="101" t="s">
        <v>58</v>
      </c>
      <c r="BK24851" s="98" t="s">
        <v>70</v>
      </c>
    </row>
    <row r="24852" spans="17:63" ht="29.25" customHeight="1" x14ac:dyDescent="0.2">
      <c r="Q24852" s="92" t="s">
        <v>50</v>
      </c>
      <c r="BF24852" s="101" t="s">
        <v>58</v>
      </c>
      <c r="BK24852" s="98" t="s">
        <v>70</v>
      </c>
    </row>
    <row r="24853" spans="17:63" ht="29.25" customHeight="1" x14ac:dyDescent="0.2">
      <c r="Q24853" s="92" t="s">
        <v>50</v>
      </c>
      <c r="BF24853" s="101" t="s">
        <v>58</v>
      </c>
      <c r="BK24853" s="98" t="s">
        <v>70</v>
      </c>
    </row>
    <row r="24854" spans="17:63" ht="29.25" customHeight="1" x14ac:dyDescent="0.2">
      <c r="Q24854" s="92" t="s">
        <v>50</v>
      </c>
      <c r="BF24854" s="101" t="s">
        <v>58</v>
      </c>
      <c r="BK24854" s="98" t="s">
        <v>70</v>
      </c>
    </row>
    <row r="24855" spans="17:63" ht="29.25" customHeight="1" x14ac:dyDescent="0.2">
      <c r="Q24855" s="92" t="s">
        <v>50</v>
      </c>
      <c r="BF24855" s="101" t="s">
        <v>58</v>
      </c>
      <c r="BK24855" s="98" t="s">
        <v>70</v>
      </c>
    </row>
    <row r="24856" spans="17:63" ht="29.25" customHeight="1" x14ac:dyDescent="0.2">
      <c r="Q24856" s="92" t="s">
        <v>50</v>
      </c>
      <c r="BF24856" s="101" t="s">
        <v>58</v>
      </c>
      <c r="BK24856" s="98" t="s">
        <v>70</v>
      </c>
    </row>
    <row r="24857" spans="17:63" ht="29.25" customHeight="1" x14ac:dyDescent="0.2">
      <c r="Q24857" s="92" t="s">
        <v>50</v>
      </c>
      <c r="BF24857" s="101" t="s">
        <v>58</v>
      </c>
      <c r="BK24857" s="98" t="s">
        <v>70</v>
      </c>
    </row>
    <row r="24858" spans="17:63" ht="29.25" customHeight="1" x14ac:dyDescent="0.2">
      <c r="Q24858" s="92" t="s">
        <v>50</v>
      </c>
      <c r="BF24858" s="101" t="s">
        <v>58</v>
      </c>
      <c r="BK24858" s="98" t="s">
        <v>70</v>
      </c>
    </row>
    <row r="24859" spans="17:63" ht="29.25" customHeight="1" x14ac:dyDescent="0.2">
      <c r="Q24859" s="92" t="s">
        <v>50</v>
      </c>
      <c r="BF24859" s="101" t="s">
        <v>58</v>
      </c>
      <c r="BK24859" s="98" t="s">
        <v>70</v>
      </c>
    </row>
    <row r="24860" spans="17:63" ht="29.25" customHeight="1" x14ac:dyDescent="0.2">
      <c r="Q24860" s="92" t="s">
        <v>50</v>
      </c>
      <c r="BF24860" s="101" t="s">
        <v>58</v>
      </c>
      <c r="BK24860" s="98" t="s">
        <v>70</v>
      </c>
    </row>
    <row r="24861" spans="17:63" ht="29.25" customHeight="1" x14ac:dyDescent="0.2">
      <c r="Q24861" s="92" t="s">
        <v>50</v>
      </c>
      <c r="BF24861" s="101" t="s">
        <v>58</v>
      </c>
      <c r="BK24861" s="98" t="s">
        <v>70</v>
      </c>
    </row>
    <row r="24862" spans="17:63" ht="29.25" customHeight="1" x14ac:dyDescent="0.2">
      <c r="Q24862" s="92" t="s">
        <v>50</v>
      </c>
      <c r="BF24862" s="101" t="s">
        <v>58</v>
      </c>
      <c r="BK24862" s="98" t="s">
        <v>70</v>
      </c>
    </row>
    <row r="24863" spans="17:63" ht="29.25" customHeight="1" x14ac:dyDescent="0.2">
      <c r="Q24863" s="92" t="s">
        <v>50</v>
      </c>
      <c r="BF24863" s="101" t="s">
        <v>58</v>
      </c>
      <c r="BK24863" s="98" t="s">
        <v>70</v>
      </c>
    </row>
    <row r="24864" spans="17:63" ht="29.25" customHeight="1" x14ac:dyDescent="0.2">
      <c r="Q24864" s="92" t="s">
        <v>50</v>
      </c>
      <c r="BF24864" s="101" t="s">
        <v>58</v>
      </c>
      <c r="BK24864" s="98" t="s">
        <v>70</v>
      </c>
    </row>
    <row r="24865" spans="17:63" ht="29.25" customHeight="1" x14ac:dyDescent="0.2">
      <c r="Q24865" s="92" t="s">
        <v>50</v>
      </c>
      <c r="BF24865" s="101" t="s">
        <v>58</v>
      </c>
      <c r="BK24865" s="98" t="s">
        <v>70</v>
      </c>
    </row>
    <row r="24866" spans="17:63" ht="29.25" customHeight="1" x14ac:dyDescent="0.2">
      <c r="Q24866" s="92" t="s">
        <v>50</v>
      </c>
      <c r="BF24866" s="101" t="s">
        <v>58</v>
      </c>
      <c r="BK24866" s="98" t="s">
        <v>70</v>
      </c>
    </row>
    <row r="24867" spans="17:63" ht="29.25" customHeight="1" x14ac:dyDescent="0.2">
      <c r="Q24867" s="92" t="s">
        <v>50</v>
      </c>
      <c r="BF24867" s="101" t="s">
        <v>58</v>
      </c>
      <c r="BK24867" s="98" t="s">
        <v>70</v>
      </c>
    </row>
    <row r="24868" spans="17:63" ht="29.25" customHeight="1" x14ac:dyDescent="0.2">
      <c r="Q24868" s="92" t="s">
        <v>50</v>
      </c>
      <c r="BF24868" s="101" t="s">
        <v>58</v>
      </c>
      <c r="BK24868" s="98" t="s">
        <v>70</v>
      </c>
    </row>
    <row r="24869" spans="17:63" ht="29.25" customHeight="1" x14ac:dyDescent="0.2">
      <c r="Q24869" s="92" t="s">
        <v>50</v>
      </c>
      <c r="BF24869" s="101" t="s">
        <v>58</v>
      </c>
      <c r="BK24869" s="98" t="s">
        <v>70</v>
      </c>
    </row>
    <row r="24870" spans="17:63" ht="29.25" customHeight="1" x14ac:dyDescent="0.2">
      <c r="Q24870" s="92" t="s">
        <v>50</v>
      </c>
      <c r="BF24870" s="101" t="s">
        <v>58</v>
      </c>
      <c r="BK24870" s="98" t="s">
        <v>70</v>
      </c>
    </row>
    <row r="24871" spans="17:63" ht="29.25" customHeight="1" x14ac:dyDescent="0.2">
      <c r="Q24871" s="92" t="s">
        <v>50</v>
      </c>
      <c r="BF24871" s="101" t="s">
        <v>58</v>
      </c>
      <c r="BK24871" s="98" t="s">
        <v>70</v>
      </c>
    </row>
    <row r="24872" spans="17:63" ht="29.25" customHeight="1" x14ac:dyDescent="0.2">
      <c r="Q24872" s="92" t="s">
        <v>50</v>
      </c>
      <c r="BF24872" s="101" t="s">
        <v>58</v>
      </c>
      <c r="BK24872" s="98" t="s">
        <v>70</v>
      </c>
    </row>
    <row r="24873" spans="17:63" ht="29.25" customHeight="1" x14ac:dyDescent="0.2">
      <c r="Q24873" s="92" t="s">
        <v>50</v>
      </c>
      <c r="BF24873" s="101" t="s">
        <v>58</v>
      </c>
      <c r="BK24873" s="98" t="s">
        <v>70</v>
      </c>
    </row>
    <row r="24874" spans="17:63" ht="29.25" customHeight="1" x14ac:dyDescent="0.2">
      <c r="Q24874" s="92" t="s">
        <v>50</v>
      </c>
      <c r="BF24874" s="101" t="s">
        <v>58</v>
      </c>
      <c r="BK24874" s="98" t="s">
        <v>70</v>
      </c>
    </row>
    <row r="24875" spans="17:63" ht="29.25" customHeight="1" x14ac:dyDescent="0.2">
      <c r="Q24875" s="92" t="s">
        <v>50</v>
      </c>
      <c r="BF24875" s="101" t="s">
        <v>58</v>
      </c>
      <c r="BK24875" s="98" t="s">
        <v>70</v>
      </c>
    </row>
    <row r="24876" spans="17:63" ht="29.25" customHeight="1" x14ac:dyDescent="0.2">
      <c r="Q24876" s="92" t="s">
        <v>50</v>
      </c>
      <c r="BF24876" s="101" t="s">
        <v>58</v>
      </c>
      <c r="BK24876" s="98" t="s">
        <v>70</v>
      </c>
    </row>
    <row r="24877" spans="17:63" ht="29.25" customHeight="1" x14ac:dyDescent="0.2">
      <c r="Q24877" s="92" t="s">
        <v>50</v>
      </c>
      <c r="BF24877" s="101" t="s">
        <v>58</v>
      </c>
      <c r="BK24877" s="98" t="s">
        <v>70</v>
      </c>
    </row>
    <row r="24878" spans="17:63" ht="29.25" customHeight="1" x14ac:dyDescent="0.2">
      <c r="Q24878" s="92" t="s">
        <v>50</v>
      </c>
      <c r="BF24878" s="101" t="s">
        <v>58</v>
      </c>
      <c r="BK24878" s="98" t="s">
        <v>70</v>
      </c>
    </row>
    <row r="24879" spans="17:63" ht="29.25" customHeight="1" x14ac:dyDescent="0.2">
      <c r="Q24879" s="92" t="s">
        <v>50</v>
      </c>
      <c r="BF24879" s="101" t="s">
        <v>58</v>
      </c>
      <c r="BK24879" s="98" t="s">
        <v>70</v>
      </c>
    </row>
    <row r="24880" spans="17:63" ht="29.25" customHeight="1" x14ac:dyDescent="0.2">
      <c r="Q24880" s="92" t="s">
        <v>50</v>
      </c>
      <c r="BF24880" s="101" t="s">
        <v>58</v>
      </c>
      <c r="BK24880" s="98" t="s">
        <v>70</v>
      </c>
    </row>
    <row r="24881" spans="17:63" ht="29.25" customHeight="1" x14ac:dyDescent="0.2">
      <c r="Q24881" s="92" t="s">
        <v>50</v>
      </c>
      <c r="BF24881" s="101" t="s">
        <v>58</v>
      </c>
      <c r="BK24881" s="98" t="s">
        <v>70</v>
      </c>
    </row>
    <row r="24882" spans="17:63" ht="29.25" customHeight="1" x14ac:dyDescent="0.2">
      <c r="Q24882" s="92" t="s">
        <v>50</v>
      </c>
      <c r="BF24882" s="101" t="s">
        <v>58</v>
      </c>
      <c r="BK24882" s="98" t="s">
        <v>70</v>
      </c>
    </row>
    <row r="24883" spans="17:63" ht="29.25" customHeight="1" x14ac:dyDescent="0.2">
      <c r="Q24883" s="92" t="s">
        <v>50</v>
      </c>
      <c r="BF24883" s="101" t="s">
        <v>58</v>
      </c>
      <c r="BK24883" s="98" t="s">
        <v>70</v>
      </c>
    </row>
    <row r="24884" spans="17:63" ht="29.25" customHeight="1" x14ac:dyDescent="0.2">
      <c r="Q24884" s="92" t="s">
        <v>50</v>
      </c>
      <c r="BF24884" s="101" t="s">
        <v>58</v>
      </c>
      <c r="BK24884" s="98" t="s">
        <v>70</v>
      </c>
    </row>
    <row r="24885" spans="17:63" ht="29.25" customHeight="1" x14ac:dyDescent="0.2">
      <c r="Q24885" s="92" t="s">
        <v>50</v>
      </c>
      <c r="BF24885" s="101" t="s">
        <v>58</v>
      </c>
      <c r="BK24885" s="98" t="s">
        <v>70</v>
      </c>
    </row>
    <row r="24886" spans="17:63" ht="29.25" customHeight="1" x14ac:dyDescent="0.2">
      <c r="Q24886" s="92" t="s">
        <v>50</v>
      </c>
      <c r="BF24886" s="101" t="s">
        <v>58</v>
      </c>
      <c r="BK24886" s="98" t="s">
        <v>70</v>
      </c>
    </row>
    <row r="24887" spans="17:63" ht="29.25" customHeight="1" x14ac:dyDescent="0.2">
      <c r="Q24887" s="92" t="s">
        <v>50</v>
      </c>
      <c r="BF24887" s="101" t="s">
        <v>58</v>
      </c>
      <c r="BK24887" s="98" t="s">
        <v>70</v>
      </c>
    </row>
    <row r="24888" spans="17:63" ht="29.25" customHeight="1" x14ac:dyDescent="0.2">
      <c r="Q24888" s="92" t="s">
        <v>50</v>
      </c>
      <c r="BF24888" s="101" t="s">
        <v>58</v>
      </c>
      <c r="BK24888" s="98" t="s">
        <v>70</v>
      </c>
    </row>
    <row r="24889" spans="17:63" ht="29.25" customHeight="1" x14ac:dyDescent="0.2">
      <c r="Q24889" s="92" t="s">
        <v>50</v>
      </c>
      <c r="BF24889" s="101" t="s">
        <v>58</v>
      </c>
      <c r="BK24889" s="98" t="s">
        <v>70</v>
      </c>
    </row>
    <row r="24890" spans="17:63" ht="29.25" customHeight="1" x14ac:dyDescent="0.2">
      <c r="Q24890" s="92" t="s">
        <v>50</v>
      </c>
      <c r="BF24890" s="101" t="s">
        <v>58</v>
      </c>
      <c r="BK24890" s="98" t="s">
        <v>70</v>
      </c>
    </row>
    <row r="24891" spans="17:63" ht="29.25" customHeight="1" x14ac:dyDescent="0.2">
      <c r="Q24891" s="92" t="s">
        <v>50</v>
      </c>
      <c r="BF24891" s="101" t="s">
        <v>58</v>
      </c>
      <c r="BK24891" s="98" t="s">
        <v>70</v>
      </c>
    </row>
    <row r="24892" spans="17:63" ht="29.25" customHeight="1" x14ac:dyDescent="0.2">
      <c r="Q24892" s="92" t="s">
        <v>50</v>
      </c>
      <c r="BF24892" s="101" t="s">
        <v>58</v>
      </c>
      <c r="BK24892" s="98" t="s">
        <v>70</v>
      </c>
    </row>
    <row r="24893" spans="17:63" ht="29.25" customHeight="1" x14ac:dyDescent="0.2">
      <c r="Q24893" s="92" t="s">
        <v>50</v>
      </c>
      <c r="BF24893" s="101" t="s">
        <v>58</v>
      </c>
      <c r="BK24893" s="98" t="s">
        <v>70</v>
      </c>
    </row>
    <row r="24894" spans="17:63" ht="29.25" customHeight="1" x14ac:dyDescent="0.2">
      <c r="Q24894" s="92" t="s">
        <v>50</v>
      </c>
      <c r="BF24894" s="101" t="s">
        <v>58</v>
      </c>
      <c r="BK24894" s="98" t="s">
        <v>70</v>
      </c>
    </row>
    <row r="24895" spans="17:63" ht="29.25" customHeight="1" x14ac:dyDescent="0.2">
      <c r="Q24895" s="92" t="s">
        <v>50</v>
      </c>
      <c r="BF24895" s="101" t="s">
        <v>58</v>
      </c>
      <c r="BK24895" s="98" t="s">
        <v>70</v>
      </c>
    </row>
    <row r="24896" spans="17:63" ht="29.25" customHeight="1" x14ac:dyDescent="0.2">
      <c r="Q24896" s="92" t="s">
        <v>50</v>
      </c>
      <c r="BF24896" s="101" t="s">
        <v>58</v>
      </c>
      <c r="BK24896" s="98" t="s">
        <v>70</v>
      </c>
    </row>
    <row r="24897" spans="17:63" ht="29.25" customHeight="1" x14ac:dyDescent="0.2">
      <c r="Q24897" s="92" t="s">
        <v>50</v>
      </c>
      <c r="BF24897" s="101" t="s">
        <v>58</v>
      </c>
      <c r="BK24897" s="98" t="s">
        <v>70</v>
      </c>
    </row>
    <row r="24898" spans="17:63" ht="29.25" customHeight="1" x14ac:dyDescent="0.2">
      <c r="Q24898" s="92" t="s">
        <v>50</v>
      </c>
      <c r="BF24898" s="101" t="s">
        <v>58</v>
      </c>
      <c r="BK24898" s="98" t="s">
        <v>70</v>
      </c>
    </row>
    <row r="24899" spans="17:63" ht="29.25" customHeight="1" x14ac:dyDescent="0.2">
      <c r="Q24899" s="92" t="s">
        <v>50</v>
      </c>
      <c r="BF24899" s="101" t="s">
        <v>58</v>
      </c>
      <c r="BK24899" s="98" t="s">
        <v>70</v>
      </c>
    </row>
    <row r="24900" spans="17:63" ht="29.25" customHeight="1" x14ac:dyDescent="0.2">
      <c r="Q24900" s="92" t="s">
        <v>50</v>
      </c>
      <c r="BF24900" s="101" t="s">
        <v>58</v>
      </c>
      <c r="BK24900" s="98" t="s">
        <v>70</v>
      </c>
    </row>
    <row r="24901" spans="17:63" ht="29.25" customHeight="1" x14ac:dyDescent="0.2">
      <c r="Q24901" s="92" t="s">
        <v>50</v>
      </c>
      <c r="BF24901" s="101" t="s">
        <v>58</v>
      </c>
      <c r="BK24901" s="98" t="s">
        <v>70</v>
      </c>
    </row>
    <row r="24902" spans="17:63" ht="29.25" customHeight="1" x14ac:dyDescent="0.2">
      <c r="Q24902" s="92" t="s">
        <v>50</v>
      </c>
      <c r="BF24902" s="101" t="s">
        <v>58</v>
      </c>
      <c r="BK24902" s="98" t="s">
        <v>70</v>
      </c>
    </row>
    <row r="24903" spans="17:63" ht="29.25" customHeight="1" x14ac:dyDescent="0.2">
      <c r="Q24903" s="92" t="s">
        <v>50</v>
      </c>
      <c r="BF24903" s="101" t="s">
        <v>58</v>
      </c>
      <c r="BK24903" s="98" t="s">
        <v>70</v>
      </c>
    </row>
    <row r="24904" spans="17:63" ht="29.25" customHeight="1" x14ac:dyDescent="0.2">
      <c r="Q24904" s="92" t="s">
        <v>50</v>
      </c>
      <c r="BF24904" s="101" t="s">
        <v>58</v>
      </c>
      <c r="BK24904" s="98" t="s">
        <v>70</v>
      </c>
    </row>
    <row r="24905" spans="17:63" ht="29.25" customHeight="1" x14ac:dyDescent="0.2">
      <c r="Q24905" s="92" t="s">
        <v>50</v>
      </c>
      <c r="BF24905" s="101" t="s">
        <v>58</v>
      </c>
      <c r="BK24905" s="98" t="s">
        <v>70</v>
      </c>
    </row>
    <row r="24906" spans="17:63" ht="29.25" customHeight="1" x14ac:dyDescent="0.2">
      <c r="Q24906" s="92" t="s">
        <v>50</v>
      </c>
      <c r="BF24906" s="101" t="s">
        <v>58</v>
      </c>
      <c r="BK24906" s="98" t="s">
        <v>70</v>
      </c>
    </row>
    <row r="24907" spans="17:63" ht="29.25" customHeight="1" x14ac:dyDescent="0.2">
      <c r="Q24907" s="92" t="s">
        <v>50</v>
      </c>
      <c r="BF24907" s="101" t="s">
        <v>58</v>
      </c>
      <c r="BK24907" s="98" t="s">
        <v>70</v>
      </c>
    </row>
    <row r="24908" spans="17:63" ht="29.25" customHeight="1" x14ac:dyDescent="0.2">
      <c r="Q24908" s="92" t="s">
        <v>50</v>
      </c>
      <c r="BF24908" s="101" t="s">
        <v>58</v>
      </c>
      <c r="BK24908" s="98" t="s">
        <v>70</v>
      </c>
    </row>
    <row r="24909" spans="17:63" ht="29.25" customHeight="1" x14ac:dyDescent="0.2">
      <c r="Q24909" s="92" t="s">
        <v>50</v>
      </c>
      <c r="BF24909" s="101" t="s">
        <v>58</v>
      </c>
      <c r="BK24909" s="98" t="s">
        <v>70</v>
      </c>
    </row>
    <row r="24910" spans="17:63" ht="29.25" customHeight="1" x14ac:dyDescent="0.2">
      <c r="Q24910" s="92" t="s">
        <v>50</v>
      </c>
      <c r="BF24910" s="101" t="s">
        <v>58</v>
      </c>
      <c r="BK24910" s="98" t="s">
        <v>70</v>
      </c>
    </row>
    <row r="24911" spans="17:63" ht="29.25" customHeight="1" x14ac:dyDescent="0.2">
      <c r="Q24911" s="92" t="s">
        <v>50</v>
      </c>
      <c r="BF24911" s="101" t="s">
        <v>58</v>
      </c>
      <c r="BK24911" s="98" t="s">
        <v>70</v>
      </c>
    </row>
    <row r="24912" spans="17:63" ht="29.25" customHeight="1" x14ac:dyDescent="0.2">
      <c r="Q24912" s="92" t="s">
        <v>50</v>
      </c>
      <c r="BF24912" s="101" t="s">
        <v>58</v>
      </c>
      <c r="BK24912" s="98" t="s">
        <v>70</v>
      </c>
    </row>
    <row r="24913" spans="17:63" ht="29.25" customHeight="1" x14ac:dyDescent="0.2">
      <c r="Q24913" s="92" t="s">
        <v>50</v>
      </c>
      <c r="BF24913" s="101" t="s">
        <v>58</v>
      </c>
      <c r="BK24913" s="98" t="s">
        <v>70</v>
      </c>
    </row>
    <row r="24914" spans="17:63" ht="29.25" customHeight="1" x14ac:dyDescent="0.2">
      <c r="Q24914" s="92" t="s">
        <v>50</v>
      </c>
      <c r="BF24914" s="101" t="s">
        <v>58</v>
      </c>
      <c r="BK24914" s="98" t="s">
        <v>70</v>
      </c>
    </row>
    <row r="24915" spans="17:63" ht="29.25" customHeight="1" x14ac:dyDescent="0.2">
      <c r="Q24915" s="92" t="s">
        <v>50</v>
      </c>
      <c r="BF24915" s="101" t="s">
        <v>58</v>
      </c>
      <c r="BK24915" s="98" t="s">
        <v>70</v>
      </c>
    </row>
    <row r="24916" spans="17:63" ht="29.25" customHeight="1" x14ac:dyDescent="0.2">
      <c r="Q24916" s="92" t="s">
        <v>50</v>
      </c>
      <c r="BF24916" s="101" t="s">
        <v>58</v>
      </c>
      <c r="BK24916" s="98" t="s">
        <v>70</v>
      </c>
    </row>
    <row r="24917" spans="17:63" ht="29.25" customHeight="1" x14ac:dyDescent="0.2">
      <c r="Q24917" s="92" t="s">
        <v>50</v>
      </c>
      <c r="BF24917" s="101" t="s">
        <v>58</v>
      </c>
      <c r="BK24917" s="98" t="s">
        <v>70</v>
      </c>
    </row>
    <row r="24918" spans="17:63" ht="29.25" customHeight="1" x14ac:dyDescent="0.2">
      <c r="Q24918" s="92" t="s">
        <v>50</v>
      </c>
      <c r="BF24918" s="101" t="s">
        <v>58</v>
      </c>
      <c r="BK24918" s="98" t="s">
        <v>70</v>
      </c>
    </row>
    <row r="24919" spans="17:63" ht="29.25" customHeight="1" x14ac:dyDescent="0.2">
      <c r="Q24919" s="92" t="s">
        <v>50</v>
      </c>
      <c r="BF24919" s="101" t="s">
        <v>58</v>
      </c>
      <c r="BK24919" s="98" t="s">
        <v>70</v>
      </c>
    </row>
    <row r="24920" spans="17:63" ht="29.25" customHeight="1" x14ac:dyDescent="0.2">
      <c r="Q24920" s="92" t="s">
        <v>50</v>
      </c>
      <c r="BF24920" s="101" t="s">
        <v>58</v>
      </c>
      <c r="BK24920" s="98" t="s">
        <v>70</v>
      </c>
    </row>
    <row r="24921" spans="17:63" ht="29.25" customHeight="1" x14ac:dyDescent="0.2">
      <c r="Q24921" s="92" t="s">
        <v>50</v>
      </c>
      <c r="BF24921" s="101" t="s">
        <v>58</v>
      </c>
      <c r="BK24921" s="98" t="s">
        <v>70</v>
      </c>
    </row>
    <row r="24922" spans="17:63" ht="29.25" customHeight="1" x14ac:dyDescent="0.2">
      <c r="Q24922" s="92" t="s">
        <v>50</v>
      </c>
      <c r="BF24922" s="101" t="s">
        <v>58</v>
      </c>
      <c r="BK24922" s="98" t="s">
        <v>70</v>
      </c>
    </row>
    <row r="24923" spans="17:63" ht="29.25" customHeight="1" x14ac:dyDescent="0.2">
      <c r="Q24923" s="92" t="s">
        <v>50</v>
      </c>
      <c r="BF24923" s="101" t="s">
        <v>58</v>
      </c>
      <c r="BK24923" s="98" t="s">
        <v>70</v>
      </c>
    </row>
    <row r="24924" spans="17:63" ht="29.25" customHeight="1" x14ac:dyDescent="0.2">
      <c r="Q24924" s="92" t="s">
        <v>50</v>
      </c>
      <c r="BF24924" s="101" t="s">
        <v>58</v>
      </c>
      <c r="BK24924" s="98" t="s">
        <v>70</v>
      </c>
    </row>
    <row r="24925" spans="17:63" ht="29.25" customHeight="1" x14ac:dyDescent="0.2">
      <c r="Q24925" s="92" t="s">
        <v>50</v>
      </c>
      <c r="BF24925" s="101" t="s">
        <v>58</v>
      </c>
      <c r="BK24925" s="98" t="s">
        <v>70</v>
      </c>
    </row>
    <row r="24926" spans="17:63" ht="29.25" customHeight="1" x14ac:dyDescent="0.2">
      <c r="Q24926" s="92" t="s">
        <v>50</v>
      </c>
      <c r="BF24926" s="101" t="s">
        <v>58</v>
      </c>
      <c r="BK24926" s="98" t="s">
        <v>70</v>
      </c>
    </row>
    <row r="24927" spans="17:63" ht="29.25" customHeight="1" x14ac:dyDescent="0.2">
      <c r="Q24927" s="92" t="s">
        <v>50</v>
      </c>
      <c r="BF24927" s="101" t="s">
        <v>58</v>
      </c>
      <c r="BK24927" s="98" t="s">
        <v>70</v>
      </c>
    </row>
    <row r="24928" spans="17:63" ht="29.25" customHeight="1" x14ac:dyDescent="0.2">
      <c r="Q24928" s="92" t="s">
        <v>50</v>
      </c>
      <c r="BF24928" s="101" t="s">
        <v>58</v>
      </c>
      <c r="BK24928" s="98" t="s">
        <v>70</v>
      </c>
    </row>
    <row r="24929" spans="17:63" ht="29.25" customHeight="1" x14ac:dyDescent="0.2">
      <c r="Q24929" s="92" t="s">
        <v>50</v>
      </c>
      <c r="BF24929" s="101" t="s">
        <v>58</v>
      </c>
      <c r="BK24929" s="98" t="s">
        <v>70</v>
      </c>
    </row>
    <row r="24930" spans="17:63" ht="29.25" customHeight="1" x14ac:dyDescent="0.2">
      <c r="Q24930" s="92" t="s">
        <v>50</v>
      </c>
      <c r="BF24930" s="101" t="s">
        <v>58</v>
      </c>
      <c r="BK24930" s="98" t="s">
        <v>70</v>
      </c>
    </row>
    <row r="24931" spans="17:63" ht="29.25" customHeight="1" x14ac:dyDescent="0.2">
      <c r="Q24931" s="92" t="s">
        <v>50</v>
      </c>
      <c r="BF24931" s="101" t="s">
        <v>58</v>
      </c>
      <c r="BK24931" s="98" t="s">
        <v>70</v>
      </c>
    </row>
    <row r="24932" spans="17:63" ht="29.25" customHeight="1" x14ac:dyDescent="0.2">
      <c r="Q24932" s="92" t="s">
        <v>50</v>
      </c>
      <c r="BF24932" s="101" t="s">
        <v>58</v>
      </c>
      <c r="BK24932" s="98" t="s">
        <v>70</v>
      </c>
    </row>
    <row r="24933" spans="17:63" ht="29.25" customHeight="1" x14ac:dyDescent="0.2">
      <c r="Q24933" s="92" t="s">
        <v>50</v>
      </c>
      <c r="BF24933" s="101" t="s">
        <v>58</v>
      </c>
      <c r="BK24933" s="98" t="s">
        <v>70</v>
      </c>
    </row>
    <row r="24934" spans="17:63" ht="29.25" customHeight="1" x14ac:dyDescent="0.2">
      <c r="Q24934" s="92" t="s">
        <v>50</v>
      </c>
      <c r="BF24934" s="101" t="s">
        <v>58</v>
      </c>
      <c r="BK24934" s="98" t="s">
        <v>70</v>
      </c>
    </row>
    <row r="24935" spans="17:63" ht="29.25" customHeight="1" x14ac:dyDescent="0.2">
      <c r="Q24935" s="92" t="s">
        <v>50</v>
      </c>
      <c r="BF24935" s="101" t="s">
        <v>58</v>
      </c>
      <c r="BK24935" s="98" t="s">
        <v>70</v>
      </c>
    </row>
    <row r="24936" spans="17:63" ht="29.25" customHeight="1" x14ac:dyDescent="0.2">
      <c r="Q24936" s="92" t="s">
        <v>50</v>
      </c>
      <c r="BF24936" s="101" t="s">
        <v>58</v>
      </c>
      <c r="BK24936" s="98" t="s">
        <v>70</v>
      </c>
    </row>
    <row r="24937" spans="17:63" ht="29.25" customHeight="1" x14ac:dyDescent="0.2">
      <c r="Q24937" s="92" t="s">
        <v>50</v>
      </c>
      <c r="BF24937" s="101" t="s">
        <v>58</v>
      </c>
      <c r="BK24937" s="98" t="s">
        <v>70</v>
      </c>
    </row>
    <row r="24938" spans="17:63" ht="29.25" customHeight="1" x14ac:dyDescent="0.2">
      <c r="Q24938" s="92" t="s">
        <v>50</v>
      </c>
      <c r="BF24938" s="101" t="s">
        <v>58</v>
      </c>
      <c r="BK24938" s="98" t="s">
        <v>70</v>
      </c>
    </row>
    <row r="24939" spans="17:63" ht="29.25" customHeight="1" x14ac:dyDescent="0.2">
      <c r="Q24939" s="92" t="s">
        <v>50</v>
      </c>
      <c r="BF24939" s="101" t="s">
        <v>58</v>
      </c>
      <c r="BK24939" s="98" t="s">
        <v>70</v>
      </c>
    </row>
    <row r="24940" spans="17:63" ht="29.25" customHeight="1" x14ac:dyDescent="0.2">
      <c r="Q24940" s="92" t="s">
        <v>50</v>
      </c>
      <c r="BF24940" s="101" t="s">
        <v>58</v>
      </c>
      <c r="BK24940" s="98" t="s">
        <v>70</v>
      </c>
    </row>
    <row r="24941" spans="17:63" ht="29.25" customHeight="1" x14ac:dyDescent="0.2">
      <c r="Q24941" s="92" t="s">
        <v>50</v>
      </c>
      <c r="BF24941" s="101" t="s">
        <v>58</v>
      </c>
      <c r="BK24941" s="98" t="s">
        <v>70</v>
      </c>
    </row>
    <row r="24942" spans="17:63" ht="29.25" customHeight="1" x14ac:dyDescent="0.2">
      <c r="Q24942" s="92" t="s">
        <v>50</v>
      </c>
      <c r="BF24942" s="101" t="s">
        <v>58</v>
      </c>
      <c r="BK24942" s="98" t="s">
        <v>70</v>
      </c>
    </row>
    <row r="24943" spans="17:63" ht="29.25" customHeight="1" x14ac:dyDescent="0.2">
      <c r="Q24943" s="92" t="s">
        <v>50</v>
      </c>
      <c r="BF24943" s="101" t="s">
        <v>58</v>
      </c>
      <c r="BK24943" s="98" t="s">
        <v>70</v>
      </c>
    </row>
    <row r="24944" spans="17:63" ht="29.25" customHeight="1" x14ac:dyDescent="0.2">
      <c r="Q24944" s="92" t="s">
        <v>50</v>
      </c>
      <c r="BF24944" s="101" t="s">
        <v>58</v>
      </c>
      <c r="BK24944" s="98" t="s">
        <v>70</v>
      </c>
    </row>
    <row r="24945" spans="17:63" ht="29.25" customHeight="1" x14ac:dyDescent="0.2">
      <c r="Q24945" s="92" t="s">
        <v>50</v>
      </c>
      <c r="BF24945" s="101" t="s">
        <v>58</v>
      </c>
      <c r="BK24945" s="98" t="s">
        <v>70</v>
      </c>
    </row>
    <row r="24946" spans="17:63" ht="29.25" customHeight="1" x14ac:dyDescent="0.2">
      <c r="Q24946" s="92" t="s">
        <v>50</v>
      </c>
      <c r="BF24946" s="101" t="s">
        <v>58</v>
      </c>
      <c r="BK24946" s="98" t="s">
        <v>70</v>
      </c>
    </row>
    <row r="24947" spans="17:63" ht="29.25" customHeight="1" x14ac:dyDescent="0.2">
      <c r="Q24947" s="92" t="s">
        <v>50</v>
      </c>
      <c r="BF24947" s="101" t="s">
        <v>58</v>
      </c>
      <c r="BK24947" s="98" t="s">
        <v>70</v>
      </c>
    </row>
    <row r="24948" spans="17:63" ht="29.25" customHeight="1" x14ac:dyDescent="0.2">
      <c r="Q24948" s="92" t="s">
        <v>50</v>
      </c>
      <c r="BF24948" s="101" t="s">
        <v>58</v>
      </c>
      <c r="BK24948" s="98" t="s">
        <v>70</v>
      </c>
    </row>
    <row r="24949" spans="17:63" ht="29.25" customHeight="1" x14ac:dyDescent="0.2">
      <c r="Q24949" s="92" t="s">
        <v>50</v>
      </c>
      <c r="BF24949" s="101" t="s">
        <v>58</v>
      </c>
      <c r="BK24949" s="98" t="s">
        <v>70</v>
      </c>
    </row>
    <row r="24950" spans="17:63" ht="29.25" customHeight="1" x14ac:dyDescent="0.2">
      <c r="Q24950" s="92" t="s">
        <v>50</v>
      </c>
      <c r="BF24950" s="101" t="s">
        <v>58</v>
      </c>
      <c r="BK24950" s="98" t="s">
        <v>70</v>
      </c>
    </row>
    <row r="24951" spans="17:63" ht="29.25" customHeight="1" x14ac:dyDescent="0.2">
      <c r="Q24951" s="92" t="s">
        <v>50</v>
      </c>
      <c r="BF24951" s="101" t="s">
        <v>58</v>
      </c>
      <c r="BK24951" s="98" t="s">
        <v>70</v>
      </c>
    </row>
    <row r="24952" spans="17:63" ht="29.25" customHeight="1" x14ac:dyDescent="0.2">
      <c r="Q24952" s="92" t="s">
        <v>50</v>
      </c>
      <c r="BF24952" s="101" t="s">
        <v>58</v>
      </c>
      <c r="BK24952" s="98" t="s">
        <v>70</v>
      </c>
    </row>
    <row r="24953" spans="17:63" ht="29.25" customHeight="1" x14ac:dyDescent="0.2">
      <c r="Q24953" s="92" t="s">
        <v>50</v>
      </c>
      <c r="BF24953" s="101" t="s">
        <v>58</v>
      </c>
      <c r="BK24953" s="98" t="s">
        <v>70</v>
      </c>
    </row>
    <row r="24954" spans="17:63" ht="29.25" customHeight="1" x14ac:dyDescent="0.2">
      <c r="Q24954" s="92" t="s">
        <v>50</v>
      </c>
      <c r="BF24954" s="101" t="s">
        <v>58</v>
      </c>
      <c r="BK24954" s="98" t="s">
        <v>70</v>
      </c>
    </row>
    <row r="24955" spans="17:63" ht="29.25" customHeight="1" x14ac:dyDescent="0.2">
      <c r="Q24955" s="92" t="s">
        <v>50</v>
      </c>
      <c r="BF24955" s="101" t="s">
        <v>58</v>
      </c>
      <c r="BK24955" s="98" t="s">
        <v>70</v>
      </c>
    </row>
    <row r="24956" spans="17:63" ht="29.25" customHeight="1" x14ac:dyDescent="0.2">
      <c r="Q24956" s="92" t="s">
        <v>50</v>
      </c>
      <c r="BF24956" s="101" t="s">
        <v>58</v>
      </c>
      <c r="BK24956" s="98" t="s">
        <v>70</v>
      </c>
    </row>
    <row r="24957" spans="17:63" ht="29.25" customHeight="1" x14ac:dyDescent="0.2">
      <c r="Q24957" s="92" t="s">
        <v>50</v>
      </c>
      <c r="BF24957" s="101" t="s">
        <v>58</v>
      </c>
      <c r="BK24957" s="98" t="s">
        <v>70</v>
      </c>
    </row>
    <row r="24958" spans="17:63" ht="29.25" customHeight="1" x14ac:dyDescent="0.2">
      <c r="Q24958" s="92" t="s">
        <v>50</v>
      </c>
      <c r="BF24958" s="101" t="s">
        <v>58</v>
      </c>
      <c r="BK24958" s="98" t="s">
        <v>70</v>
      </c>
    </row>
    <row r="24959" spans="17:63" ht="29.25" customHeight="1" x14ac:dyDescent="0.2">
      <c r="Q24959" s="92" t="s">
        <v>50</v>
      </c>
      <c r="BF24959" s="101" t="s">
        <v>58</v>
      </c>
      <c r="BK24959" s="98" t="s">
        <v>70</v>
      </c>
    </row>
    <row r="24960" spans="17:63" ht="29.25" customHeight="1" x14ac:dyDescent="0.2">
      <c r="Q24960" s="92" t="s">
        <v>50</v>
      </c>
      <c r="BF24960" s="101" t="s">
        <v>58</v>
      </c>
      <c r="BK24960" s="98" t="s">
        <v>70</v>
      </c>
    </row>
    <row r="24961" spans="17:63" ht="29.25" customHeight="1" x14ac:dyDescent="0.2">
      <c r="Q24961" s="92" t="s">
        <v>50</v>
      </c>
      <c r="BF24961" s="101" t="s">
        <v>58</v>
      </c>
      <c r="BK24961" s="98" t="s">
        <v>70</v>
      </c>
    </row>
    <row r="24962" spans="17:63" ht="29.25" customHeight="1" x14ac:dyDescent="0.2">
      <c r="Q24962" s="92" t="s">
        <v>50</v>
      </c>
      <c r="BF24962" s="101" t="s">
        <v>58</v>
      </c>
      <c r="BK24962" s="98" t="s">
        <v>70</v>
      </c>
    </row>
    <row r="24963" spans="17:63" ht="29.25" customHeight="1" x14ac:dyDescent="0.2">
      <c r="Q24963" s="92" t="s">
        <v>50</v>
      </c>
      <c r="BF24963" s="101" t="s">
        <v>58</v>
      </c>
      <c r="BK24963" s="98" t="s">
        <v>70</v>
      </c>
    </row>
    <row r="24964" spans="17:63" ht="29.25" customHeight="1" x14ac:dyDescent="0.2">
      <c r="Q24964" s="92" t="s">
        <v>50</v>
      </c>
      <c r="BF24964" s="101" t="s">
        <v>58</v>
      </c>
      <c r="BK24964" s="98" t="s">
        <v>70</v>
      </c>
    </row>
    <row r="24965" spans="17:63" ht="29.25" customHeight="1" x14ac:dyDescent="0.2">
      <c r="Q24965" s="92" t="s">
        <v>50</v>
      </c>
      <c r="BF24965" s="101" t="s">
        <v>58</v>
      </c>
      <c r="BK24965" s="98" t="s">
        <v>70</v>
      </c>
    </row>
    <row r="24966" spans="17:63" ht="29.25" customHeight="1" x14ac:dyDescent="0.2">
      <c r="Q24966" s="92" t="s">
        <v>50</v>
      </c>
      <c r="BF24966" s="101" t="s">
        <v>58</v>
      </c>
      <c r="BK24966" s="98" t="s">
        <v>70</v>
      </c>
    </row>
    <row r="24967" spans="17:63" ht="29.25" customHeight="1" x14ac:dyDescent="0.2">
      <c r="Q24967" s="92" t="s">
        <v>50</v>
      </c>
      <c r="BF24967" s="101" t="s">
        <v>58</v>
      </c>
      <c r="BK24967" s="98" t="s">
        <v>70</v>
      </c>
    </row>
    <row r="24968" spans="17:63" ht="29.25" customHeight="1" x14ac:dyDescent="0.2">
      <c r="Q24968" s="92" t="s">
        <v>50</v>
      </c>
      <c r="BF24968" s="101" t="s">
        <v>58</v>
      </c>
      <c r="BK24968" s="98" t="s">
        <v>70</v>
      </c>
    </row>
    <row r="24969" spans="17:63" ht="29.25" customHeight="1" x14ac:dyDescent="0.2">
      <c r="Q24969" s="92" t="s">
        <v>50</v>
      </c>
      <c r="BF24969" s="101" t="s">
        <v>58</v>
      </c>
      <c r="BK24969" s="98" t="s">
        <v>70</v>
      </c>
    </row>
    <row r="24970" spans="17:63" ht="29.25" customHeight="1" x14ac:dyDescent="0.2">
      <c r="Q24970" s="92" t="s">
        <v>50</v>
      </c>
      <c r="BF24970" s="101" t="s">
        <v>58</v>
      </c>
      <c r="BK24970" s="98" t="s">
        <v>70</v>
      </c>
    </row>
    <row r="24971" spans="17:63" ht="29.25" customHeight="1" x14ac:dyDescent="0.2">
      <c r="Q24971" s="92" t="s">
        <v>50</v>
      </c>
      <c r="BF24971" s="101" t="s">
        <v>58</v>
      </c>
      <c r="BK24971" s="98" t="s">
        <v>70</v>
      </c>
    </row>
    <row r="24972" spans="17:63" ht="29.25" customHeight="1" x14ac:dyDescent="0.2">
      <c r="Q24972" s="92" t="s">
        <v>50</v>
      </c>
      <c r="BF24972" s="101" t="s">
        <v>58</v>
      </c>
      <c r="BK24972" s="98" t="s">
        <v>70</v>
      </c>
    </row>
    <row r="24973" spans="17:63" ht="29.25" customHeight="1" x14ac:dyDescent="0.2">
      <c r="Q24973" s="92" t="s">
        <v>50</v>
      </c>
      <c r="BF24973" s="101" t="s">
        <v>58</v>
      </c>
      <c r="BK24973" s="98" t="s">
        <v>70</v>
      </c>
    </row>
    <row r="24974" spans="17:63" ht="29.25" customHeight="1" x14ac:dyDescent="0.2">
      <c r="Q24974" s="92" t="s">
        <v>50</v>
      </c>
      <c r="BF24974" s="101" t="s">
        <v>58</v>
      </c>
      <c r="BK24974" s="98" t="s">
        <v>70</v>
      </c>
    </row>
    <row r="24975" spans="17:63" ht="29.25" customHeight="1" x14ac:dyDescent="0.2">
      <c r="Q24975" s="92" t="s">
        <v>50</v>
      </c>
      <c r="BF24975" s="101" t="s">
        <v>58</v>
      </c>
      <c r="BK24975" s="98" t="s">
        <v>70</v>
      </c>
    </row>
    <row r="24976" spans="17:63" ht="29.25" customHeight="1" x14ac:dyDescent="0.2">
      <c r="Q24976" s="92" t="s">
        <v>50</v>
      </c>
      <c r="BF24976" s="101" t="s">
        <v>58</v>
      </c>
      <c r="BK24976" s="98" t="s">
        <v>70</v>
      </c>
    </row>
    <row r="24977" spans="17:63" ht="29.25" customHeight="1" x14ac:dyDescent="0.2">
      <c r="Q24977" s="92" t="s">
        <v>50</v>
      </c>
      <c r="BF24977" s="101" t="s">
        <v>58</v>
      </c>
      <c r="BK24977" s="98" t="s">
        <v>70</v>
      </c>
    </row>
    <row r="24978" spans="17:63" ht="29.25" customHeight="1" x14ac:dyDescent="0.2">
      <c r="Q24978" s="92" t="s">
        <v>50</v>
      </c>
      <c r="BF24978" s="101" t="s">
        <v>58</v>
      </c>
      <c r="BK24978" s="98" t="s">
        <v>70</v>
      </c>
    </row>
    <row r="24979" spans="17:63" ht="29.25" customHeight="1" x14ac:dyDescent="0.2">
      <c r="Q24979" s="92" t="s">
        <v>50</v>
      </c>
      <c r="BF24979" s="101" t="s">
        <v>58</v>
      </c>
      <c r="BK24979" s="98" t="s">
        <v>70</v>
      </c>
    </row>
    <row r="24980" spans="17:63" ht="29.25" customHeight="1" x14ac:dyDescent="0.2">
      <c r="Q24980" s="92" t="s">
        <v>50</v>
      </c>
      <c r="BF24980" s="101" t="s">
        <v>58</v>
      </c>
      <c r="BK24980" s="98" t="s">
        <v>70</v>
      </c>
    </row>
    <row r="24981" spans="17:63" ht="29.25" customHeight="1" x14ac:dyDescent="0.2">
      <c r="Q24981" s="92" t="s">
        <v>50</v>
      </c>
      <c r="BF24981" s="101" t="s">
        <v>58</v>
      </c>
      <c r="BK24981" s="98" t="s">
        <v>70</v>
      </c>
    </row>
    <row r="24982" spans="17:63" ht="29.25" customHeight="1" x14ac:dyDescent="0.2">
      <c r="Q24982" s="92" t="s">
        <v>50</v>
      </c>
      <c r="BF24982" s="101" t="s">
        <v>58</v>
      </c>
      <c r="BK24982" s="98" t="s">
        <v>70</v>
      </c>
    </row>
    <row r="24983" spans="17:63" ht="29.25" customHeight="1" x14ac:dyDescent="0.2">
      <c r="Q24983" s="92" t="s">
        <v>50</v>
      </c>
      <c r="BF24983" s="101" t="s">
        <v>58</v>
      </c>
      <c r="BK24983" s="98" t="s">
        <v>70</v>
      </c>
    </row>
    <row r="24984" spans="17:63" ht="29.25" customHeight="1" x14ac:dyDescent="0.2">
      <c r="Q24984" s="92" t="s">
        <v>50</v>
      </c>
      <c r="BF24984" s="101" t="s">
        <v>58</v>
      </c>
      <c r="BK24984" s="98" t="s">
        <v>70</v>
      </c>
    </row>
    <row r="24985" spans="17:63" ht="29.25" customHeight="1" x14ac:dyDescent="0.2">
      <c r="Q24985" s="92" t="s">
        <v>50</v>
      </c>
      <c r="BF24985" s="101" t="s">
        <v>58</v>
      </c>
      <c r="BK24985" s="98" t="s">
        <v>70</v>
      </c>
    </row>
    <row r="24986" spans="17:63" ht="29.25" customHeight="1" x14ac:dyDescent="0.2">
      <c r="Q24986" s="92" t="s">
        <v>50</v>
      </c>
      <c r="BF24986" s="101" t="s">
        <v>58</v>
      </c>
      <c r="BK24986" s="98" t="s">
        <v>70</v>
      </c>
    </row>
    <row r="24987" spans="17:63" ht="29.25" customHeight="1" x14ac:dyDescent="0.2">
      <c r="Q24987" s="92" t="s">
        <v>50</v>
      </c>
      <c r="BF24987" s="101" t="s">
        <v>58</v>
      </c>
      <c r="BK24987" s="98" t="s">
        <v>70</v>
      </c>
    </row>
    <row r="24988" spans="17:63" ht="29.25" customHeight="1" x14ac:dyDescent="0.2">
      <c r="Q24988" s="92" t="s">
        <v>50</v>
      </c>
      <c r="BF24988" s="101" t="s">
        <v>58</v>
      </c>
      <c r="BK24988" s="98" t="s">
        <v>70</v>
      </c>
    </row>
    <row r="24989" spans="17:63" ht="29.25" customHeight="1" x14ac:dyDescent="0.2">
      <c r="Q24989" s="92" t="s">
        <v>50</v>
      </c>
      <c r="BF24989" s="101" t="s">
        <v>58</v>
      </c>
      <c r="BK24989" s="98" t="s">
        <v>70</v>
      </c>
    </row>
    <row r="24990" spans="17:63" ht="29.25" customHeight="1" x14ac:dyDescent="0.2">
      <c r="Q24990" s="92" t="s">
        <v>50</v>
      </c>
      <c r="BF24990" s="101" t="s">
        <v>58</v>
      </c>
      <c r="BK24990" s="98" t="s">
        <v>70</v>
      </c>
    </row>
    <row r="24991" spans="17:63" ht="29.25" customHeight="1" x14ac:dyDescent="0.2">
      <c r="Q24991" s="92" t="s">
        <v>50</v>
      </c>
      <c r="BF24991" s="101" t="s">
        <v>58</v>
      </c>
      <c r="BK24991" s="98" t="s">
        <v>70</v>
      </c>
    </row>
    <row r="24992" spans="17:63" ht="29.25" customHeight="1" x14ac:dyDescent="0.2">
      <c r="Q24992" s="92" t="s">
        <v>50</v>
      </c>
      <c r="BF24992" s="101" t="s">
        <v>58</v>
      </c>
      <c r="BK24992" s="98" t="s">
        <v>70</v>
      </c>
    </row>
    <row r="24993" spans="17:63" ht="29.25" customHeight="1" x14ac:dyDescent="0.2">
      <c r="Q24993" s="92" t="s">
        <v>50</v>
      </c>
      <c r="BF24993" s="101" t="s">
        <v>58</v>
      </c>
      <c r="BK24993" s="98" t="s">
        <v>70</v>
      </c>
    </row>
    <row r="24994" spans="17:63" ht="29.25" customHeight="1" x14ac:dyDescent="0.2">
      <c r="Q24994" s="92" t="s">
        <v>50</v>
      </c>
      <c r="BF24994" s="101" t="s">
        <v>58</v>
      </c>
      <c r="BK24994" s="98" t="s">
        <v>70</v>
      </c>
    </row>
    <row r="24995" spans="17:63" ht="29.25" customHeight="1" x14ac:dyDescent="0.2">
      <c r="Q24995" s="92" t="s">
        <v>50</v>
      </c>
      <c r="BF24995" s="101" t="s">
        <v>58</v>
      </c>
      <c r="BK24995" s="98" t="s">
        <v>70</v>
      </c>
    </row>
    <row r="24996" spans="17:63" ht="29.25" customHeight="1" x14ac:dyDescent="0.2">
      <c r="Q24996" s="92" t="s">
        <v>50</v>
      </c>
      <c r="BF24996" s="101" t="s">
        <v>58</v>
      </c>
      <c r="BK24996" s="98" t="s">
        <v>70</v>
      </c>
    </row>
    <row r="24997" spans="17:63" ht="29.25" customHeight="1" x14ac:dyDescent="0.2">
      <c r="Q24997" s="92" t="s">
        <v>50</v>
      </c>
      <c r="BF24997" s="101" t="s">
        <v>58</v>
      </c>
      <c r="BK24997" s="98" t="s">
        <v>70</v>
      </c>
    </row>
    <row r="24998" spans="17:63" ht="29.25" customHeight="1" x14ac:dyDescent="0.2">
      <c r="Q24998" s="92" t="s">
        <v>50</v>
      </c>
      <c r="BF24998" s="101" t="s">
        <v>58</v>
      </c>
      <c r="BK24998" s="98" t="s">
        <v>70</v>
      </c>
    </row>
    <row r="24999" spans="17:63" ht="29.25" customHeight="1" x14ac:dyDescent="0.2">
      <c r="Q24999" s="92" t="s">
        <v>50</v>
      </c>
      <c r="BF24999" s="101" t="s">
        <v>58</v>
      </c>
      <c r="BK24999" s="98" t="s">
        <v>70</v>
      </c>
    </row>
    <row r="25000" spans="17:63" ht="29.25" customHeight="1" x14ac:dyDescent="0.2">
      <c r="Q25000" s="92" t="s">
        <v>50</v>
      </c>
      <c r="BF25000" s="101" t="s">
        <v>58</v>
      </c>
      <c r="BK25000" s="98" t="s">
        <v>70</v>
      </c>
    </row>
    <row r="25001" spans="17:63" ht="29.25" customHeight="1" x14ac:dyDescent="0.2">
      <c r="Q25001" s="92" t="s">
        <v>50</v>
      </c>
      <c r="BF25001" s="101" t="s">
        <v>58</v>
      </c>
      <c r="BK25001" s="98" t="s">
        <v>70</v>
      </c>
    </row>
    <row r="25002" spans="17:63" ht="29.25" customHeight="1" x14ac:dyDescent="0.2">
      <c r="Q25002" s="92" t="s">
        <v>50</v>
      </c>
      <c r="BF25002" s="101" t="s">
        <v>58</v>
      </c>
      <c r="BK25002" s="98" t="s">
        <v>70</v>
      </c>
    </row>
    <row r="25003" spans="17:63" ht="29.25" customHeight="1" x14ac:dyDescent="0.2">
      <c r="Q25003" s="92" t="s">
        <v>50</v>
      </c>
      <c r="BF25003" s="101" t="s">
        <v>58</v>
      </c>
      <c r="BK25003" s="98" t="s">
        <v>70</v>
      </c>
    </row>
    <row r="25004" spans="17:63" ht="29.25" customHeight="1" x14ac:dyDescent="0.2">
      <c r="Q25004" s="92" t="s">
        <v>50</v>
      </c>
      <c r="BF25004" s="101" t="s">
        <v>58</v>
      </c>
      <c r="BK25004" s="98" t="s">
        <v>70</v>
      </c>
    </row>
    <row r="25005" spans="17:63" ht="29.25" customHeight="1" x14ac:dyDescent="0.2">
      <c r="Q25005" s="92" t="s">
        <v>50</v>
      </c>
      <c r="BF25005" s="101" t="s">
        <v>58</v>
      </c>
      <c r="BK25005" s="98" t="s">
        <v>70</v>
      </c>
    </row>
    <row r="25006" spans="17:63" ht="29.25" customHeight="1" x14ac:dyDescent="0.2">
      <c r="Q25006" s="92" t="s">
        <v>50</v>
      </c>
      <c r="BF25006" s="101" t="s">
        <v>58</v>
      </c>
      <c r="BK25006" s="98" t="s">
        <v>70</v>
      </c>
    </row>
    <row r="25007" spans="17:63" ht="29.25" customHeight="1" x14ac:dyDescent="0.2">
      <c r="Q25007" s="92" t="s">
        <v>50</v>
      </c>
      <c r="BF25007" s="101" t="s">
        <v>58</v>
      </c>
      <c r="BK25007" s="98" t="s">
        <v>70</v>
      </c>
    </row>
    <row r="25008" spans="17:63" ht="29.25" customHeight="1" x14ac:dyDescent="0.2">
      <c r="Q25008" s="92" t="s">
        <v>50</v>
      </c>
      <c r="BF25008" s="101" t="s">
        <v>58</v>
      </c>
      <c r="BK25008" s="98" t="s">
        <v>70</v>
      </c>
    </row>
    <row r="25009" spans="17:63" ht="29.25" customHeight="1" x14ac:dyDescent="0.2">
      <c r="Q25009" s="92" t="s">
        <v>50</v>
      </c>
      <c r="BF25009" s="101" t="s">
        <v>58</v>
      </c>
      <c r="BK25009" s="98" t="s">
        <v>70</v>
      </c>
    </row>
    <row r="25010" spans="17:63" ht="29.25" customHeight="1" x14ac:dyDescent="0.2">
      <c r="Q25010" s="92" t="s">
        <v>50</v>
      </c>
      <c r="BF25010" s="101" t="s">
        <v>58</v>
      </c>
      <c r="BK25010" s="98" t="s">
        <v>70</v>
      </c>
    </row>
    <row r="25011" spans="17:63" ht="29.25" customHeight="1" x14ac:dyDescent="0.2">
      <c r="Q25011" s="92" t="s">
        <v>50</v>
      </c>
      <c r="BF25011" s="101" t="s">
        <v>58</v>
      </c>
      <c r="BK25011" s="98" t="s">
        <v>70</v>
      </c>
    </row>
    <row r="25012" spans="17:63" ht="29.25" customHeight="1" x14ac:dyDescent="0.2">
      <c r="Q25012" s="92" t="s">
        <v>50</v>
      </c>
      <c r="BF25012" s="101" t="s">
        <v>58</v>
      </c>
      <c r="BK25012" s="98" t="s">
        <v>70</v>
      </c>
    </row>
    <row r="25013" spans="17:63" ht="29.25" customHeight="1" x14ac:dyDescent="0.2">
      <c r="Q25013" s="92" t="s">
        <v>50</v>
      </c>
      <c r="BF25013" s="101" t="s">
        <v>58</v>
      </c>
      <c r="BK25013" s="98" t="s">
        <v>70</v>
      </c>
    </row>
    <row r="25014" spans="17:63" ht="29.25" customHeight="1" x14ac:dyDescent="0.2">
      <c r="Q25014" s="92" t="s">
        <v>50</v>
      </c>
      <c r="BF25014" s="101" t="s">
        <v>58</v>
      </c>
      <c r="BK25014" s="98" t="s">
        <v>70</v>
      </c>
    </row>
    <row r="25015" spans="17:63" ht="29.25" customHeight="1" x14ac:dyDescent="0.2">
      <c r="Q25015" s="92" t="s">
        <v>50</v>
      </c>
      <c r="BF25015" s="101" t="s">
        <v>58</v>
      </c>
      <c r="BK25015" s="98" t="s">
        <v>70</v>
      </c>
    </row>
    <row r="25016" spans="17:63" ht="29.25" customHeight="1" x14ac:dyDescent="0.2">
      <c r="Q25016" s="92" t="s">
        <v>50</v>
      </c>
      <c r="BF25016" s="101" t="s">
        <v>58</v>
      </c>
      <c r="BK25016" s="98" t="s">
        <v>70</v>
      </c>
    </row>
    <row r="25017" spans="17:63" ht="29.25" customHeight="1" x14ac:dyDescent="0.2">
      <c r="Q25017" s="92" t="s">
        <v>50</v>
      </c>
      <c r="BF25017" s="101" t="s">
        <v>58</v>
      </c>
      <c r="BK25017" s="98" t="s">
        <v>70</v>
      </c>
    </row>
    <row r="25018" spans="17:63" ht="29.25" customHeight="1" x14ac:dyDescent="0.2">
      <c r="Q25018" s="92" t="s">
        <v>50</v>
      </c>
      <c r="BF25018" s="101" t="s">
        <v>58</v>
      </c>
      <c r="BK25018" s="98" t="s">
        <v>70</v>
      </c>
    </row>
    <row r="25019" spans="17:63" ht="29.25" customHeight="1" x14ac:dyDescent="0.2">
      <c r="Q25019" s="92" t="s">
        <v>50</v>
      </c>
      <c r="BF25019" s="101" t="s">
        <v>58</v>
      </c>
      <c r="BK25019" s="98" t="s">
        <v>70</v>
      </c>
    </row>
    <row r="25020" spans="17:63" ht="29.25" customHeight="1" x14ac:dyDescent="0.2">
      <c r="Q25020" s="92" t="s">
        <v>50</v>
      </c>
      <c r="BF25020" s="101" t="s">
        <v>58</v>
      </c>
      <c r="BK25020" s="98" t="s">
        <v>70</v>
      </c>
    </row>
    <row r="25021" spans="17:63" ht="29.25" customHeight="1" x14ac:dyDescent="0.2">
      <c r="Q25021" s="92" t="s">
        <v>50</v>
      </c>
      <c r="BF25021" s="101" t="s">
        <v>58</v>
      </c>
      <c r="BK25021" s="98" t="s">
        <v>70</v>
      </c>
    </row>
    <row r="25022" spans="17:63" ht="29.25" customHeight="1" x14ac:dyDescent="0.2">
      <c r="Q25022" s="92" t="s">
        <v>50</v>
      </c>
      <c r="BF25022" s="101" t="s">
        <v>58</v>
      </c>
      <c r="BK25022" s="98" t="s">
        <v>70</v>
      </c>
    </row>
    <row r="25023" spans="17:63" ht="29.25" customHeight="1" x14ac:dyDescent="0.2">
      <c r="Q25023" s="92" t="s">
        <v>50</v>
      </c>
      <c r="BF25023" s="101" t="s">
        <v>58</v>
      </c>
      <c r="BK25023" s="98" t="s">
        <v>70</v>
      </c>
    </row>
    <row r="25024" spans="17:63" ht="29.25" customHeight="1" x14ac:dyDescent="0.2">
      <c r="Q25024" s="92" t="s">
        <v>50</v>
      </c>
      <c r="BF25024" s="101" t="s">
        <v>58</v>
      </c>
      <c r="BK25024" s="98" t="s">
        <v>70</v>
      </c>
    </row>
    <row r="25025" spans="17:63" ht="29.25" customHeight="1" x14ac:dyDescent="0.2">
      <c r="Q25025" s="92" t="s">
        <v>50</v>
      </c>
      <c r="BF25025" s="101" t="s">
        <v>58</v>
      </c>
      <c r="BK25025" s="98" t="s">
        <v>70</v>
      </c>
    </row>
    <row r="25026" spans="17:63" ht="29.25" customHeight="1" x14ac:dyDescent="0.2">
      <c r="Q25026" s="92" t="s">
        <v>50</v>
      </c>
      <c r="BF25026" s="101" t="s">
        <v>58</v>
      </c>
      <c r="BK25026" s="98" t="s">
        <v>70</v>
      </c>
    </row>
    <row r="25027" spans="17:63" ht="29.25" customHeight="1" x14ac:dyDescent="0.2">
      <c r="Q25027" s="92" t="s">
        <v>50</v>
      </c>
      <c r="BF25027" s="101" t="s">
        <v>58</v>
      </c>
      <c r="BK25027" s="98" t="s">
        <v>70</v>
      </c>
    </row>
    <row r="25028" spans="17:63" ht="29.25" customHeight="1" x14ac:dyDescent="0.2">
      <c r="Q25028" s="92" t="s">
        <v>50</v>
      </c>
      <c r="BF25028" s="101" t="s">
        <v>58</v>
      </c>
      <c r="BK25028" s="98" t="s">
        <v>70</v>
      </c>
    </row>
    <row r="25029" spans="17:63" ht="29.25" customHeight="1" x14ac:dyDescent="0.2">
      <c r="Q25029" s="92" t="s">
        <v>50</v>
      </c>
      <c r="BF25029" s="101" t="s">
        <v>58</v>
      </c>
      <c r="BK25029" s="98" t="s">
        <v>70</v>
      </c>
    </row>
    <row r="25030" spans="17:63" ht="29.25" customHeight="1" x14ac:dyDescent="0.2">
      <c r="Q25030" s="92" t="s">
        <v>50</v>
      </c>
      <c r="BF25030" s="101" t="s">
        <v>58</v>
      </c>
      <c r="BK25030" s="98" t="s">
        <v>70</v>
      </c>
    </row>
    <row r="25031" spans="17:63" ht="29.25" customHeight="1" x14ac:dyDescent="0.2">
      <c r="Q25031" s="92" t="s">
        <v>50</v>
      </c>
      <c r="BF25031" s="101" t="s">
        <v>58</v>
      </c>
      <c r="BK25031" s="98" t="s">
        <v>70</v>
      </c>
    </row>
    <row r="25032" spans="17:63" ht="29.25" customHeight="1" x14ac:dyDescent="0.2">
      <c r="Q25032" s="92" t="s">
        <v>50</v>
      </c>
      <c r="BF25032" s="101" t="s">
        <v>58</v>
      </c>
      <c r="BK25032" s="98" t="s">
        <v>70</v>
      </c>
    </row>
    <row r="25033" spans="17:63" ht="29.25" customHeight="1" x14ac:dyDescent="0.2">
      <c r="Q25033" s="92" t="s">
        <v>50</v>
      </c>
      <c r="BF25033" s="101" t="s">
        <v>58</v>
      </c>
      <c r="BK25033" s="98" t="s">
        <v>70</v>
      </c>
    </row>
    <row r="25034" spans="17:63" ht="29.25" customHeight="1" x14ac:dyDescent="0.2">
      <c r="Q25034" s="92" t="s">
        <v>50</v>
      </c>
      <c r="BF25034" s="101" t="s">
        <v>58</v>
      </c>
      <c r="BK25034" s="98" t="s">
        <v>70</v>
      </c>
    </row>
    <row r="25035" spans="17:63" ht="29.25" customHeight="1" x14ac:dyDescent="0.2">
      <c r="Q25035" s="92" t="s">
        <v>50</v>
      </c>
      <c r="BF25035" s="101" t="s">
        <v>58</v>
      </c>
      <c r="BK25035" s="98" t="s">
        <v>70</v>
      </c>
    </row>
    <row r="25036" spans="17:63" ht="29.25" customHeight="1" x14ac:dyDescent="0.2">
      <c r="Q25036" s="92" t="s">
        <v>50</v>
      </c>
      <c r="BF25036" s="101" t="s">
        <v>58</v>
      </c>
      <c r="BK25036" s="98" t="s">
        <v>70</v>
      </c>
    </row>
    <row r="25037" spans="17:63" ht="29.25" customHeight="1" x14ac:dyDescent="0.2">
      <c r="Q25037" s="92" t="s">
        <v>50</v>
      </c>
      <c r="BF25037" s="101" t="s">
        <v>58</v>
      </c>
      <c r="BK25037" s="98" t="s">
        <v>70</v>
      </c>
    </row>
    <row r="25038" spans="17:63" ht="29.25" customHeight="1" x14ac:dyDescent="0.2">
      <c r="Q25038" s="92" t="s">
        <v>50</v>
      </c>
      <c r="BF25038" s="101" t="s">
        <v>58</v>
      </c>
      <c r="BK25038" s="98" t="s">
        <v>70</v>
      </c>
    </row>
    <row r="25039" spans="17:63" ht="29.25" customHeight="1" x14ac:dyDescent="0.2">
      <c r="Q25039" s="92" t="s">
        <v>50</v>
      </c>
      <c r="BF25039" s="101" t="s">
        <v>58</v>
      </c>
      <c r="BK25039" s="98" t="s">
        <v>70</v>
      </c>
    </row>
    <row r="25040" spans="17:63" ht="29.25" customHeight="1" x14ac:dyDescent="0.2">
      <c r="Q25040" s="92" t="s">
        <v>50</v>
      </c>
      <c r="BF25040" s="101" t="s">
        <v>58</v>
      </c>
      <c r="BK25040" s="98" t="s">
        <v>70</v>
      </c>
    </row>
    <row r="25041" spans="17:63" ht="29.25" customHeight="1" x14ac:dyDescent="0.2">
      <c r="Q25041" s="92" t="s">
        <v>50</v>
      </c>
      <c r="BF25041" s="101" t="s">
        <v>58</v>
      </c>
      <c r="BK25041" s="98" t="s">
        <v>70</v>
      </c>
    </row>
    <row r="25042" spans="17:63" ht="29.25" customHeight="1" x14ac:dyDescent="0.2">
      <c r="Q25042" s="92" t="s">
        <v>50</v>
      </c>
      <c r="BF25042" s="101" t="s">
        <v>58</v>
      </c>
      <c r="BK25042" s="98" t="s">
        <v>70</v>
      </c>
    </row>
    <row r="25043" spans="17:63" ht="29.25" customHeight="1" x14ac:dyDescent="0.2">
      <c r="Q25043" s="92" t="s">
        <v>50</v>
      </c>
      <c r="BF25043" s="101" t="s">
        <v>58</v>
      </c>
      <c r="BK25043" s="98" t="s">
        <v>70</v>
      </c>
    </row>
    <row r="25044" spans="17:63" ht="29.25" customHeight="1" x14ac:dyDescent="0.2">
      <c r="Q25044" s="92" t="s">
        <v>50</v>
      </c>
      <c r="BF25044" s="101" t="s">
        <v>58</v>
      </c>
      <c r="BK25044" s="98" t="s">
        <v>70</v>
      </c>
    </row>
    <row r="25045" spans="17:63" ht="29.25" customHeight="1" x14ac:dyDescent="0.2">
      <c r="Q25045" s="92" t="s">
        <v>50</v>
      </c>
      <c r="BF25045" s="101" t="s">
        <v>58</v>
      </c>
      <c r="BK25045" s="98" t="s">
        <v>70</v>
      </c>
    </row>
    <row r="25046" spans="17:63" ht="29.25" customHeight="1" x14ac:dyDescent="0.2">
      <c r="Q25046" s="92" t="s">
        <v>50</v>
      </c>
      <c r="BF25046" s="101" t="s">
        <v>58</v>
      </c>
      <c r="BK25046" s="98" t="s">
        <v>70</v>
      </c>
    </row>
    <row r="25047" spans="17:63" ht="29.25" customHeight="1" x14ac:dyDescent="0.2">
      <c r="Q25047" s="92" t="s">
        <v>50</v>
      </c>
      <c r="BF25047" s="101" t="s">
        <v>58</v>
      </c>
      <c r="BK25047" s="98" t="s">
        <v>70</v>
      </c>
    </row>
    <row r="25048" spans="17:63" ht="29.25" customHeight="1" x14ac:dyDescent="0.2">
      <c r="Q25048" s="92" t="s">
        <v>50</v>
      </c>
      <c r="BF25048" s="101" t="s">
        <v>58</v>
      </c>
      <c r="BK25048" s="98" t="s">
        <v>70</v>
      </c>
    </row>
    <row r="25049" spans="17:63" ht="29.25" customHeight="1" x14ac:dyDescent="0.2">
      <c r="Q25049" s="92" t="s">
        <v>50</v>
      </c>
      <c r="BF25049" s="101" t="s">
        <v>58</v>
      </c>
      <c r="BK25049" s="98" t="s">
        <v>70</v>
      </c>
    </row>
    <row r="25050" spans="17:63" ht="29.25" customHeight="1" x14ac:dyDescent="0.2">
      <c r="Q25050" s="92" t="s">
        <v>50</v>
      </c>
      <c r="BF25050" s="101" t="s">
        <v>58</v>
      </c>
      <c r="BK25050" s="98" t="s">
        <v>70</v>
      </c>
    </row>
    <row r="25051" spans="17:63" ht="29.25" customHeight="1" x14ac:dyDescent="0.2">
      <c r="Q25051" s="92" t="s">
        <v>50</v>
      </c>
      <c r="BF25051" s="101" t="s">
        <v>58</v>
      </c>
      <c r="BK25051" s="98" t="s">
        <v>70</v>
      </c>
    </row>
    <row r="25052" spans="17:63" ht="29.25" customHeight="1" x14ac:dyDescent="0.2">
      <c r="Q25052" s="92" t="s">
        <v>50</v>
      </c>
      <c r="BF25052" s="101" t="s">
        <v>58</v>
      </c>
      <c r="BK25052" s="98" t="s">
        <v>70</v>
      </c>
    </row>
    <row r="25053" spans="17:63" ht="29.25" customHeight="1" x14ac:dyDescent="0.2">
      <c r="Q25053" s="92" t="s">
        <v>50</v>
      </c>
      <c r="BF25053" s="101" t="s">
        <v>58</v>
      </c>
      <c r="BK25053" s="98" t="s">
        <v>70</v>
      </c>
    </row>
    <row r="25054" spans="17:63" ht="29.25" customHeight="1" x14ac:dyDescent="0.2">
      <c r="Q25054" s="92" t="s">
        <v>50</v>
      </c>
      <c r="BF25054" s="101" t="s">
        <v>58</v>
      </c>
      <c r="BK25054" s="98" t="s">
        <v>70</v>
      </c>
    </row>
    <row r="25055" spans="17:63" ht="29.25" customHeight="1" x14ac:dyDescent="0.2">
      <c r="Q25055" s="92" t="s">
        <v>50</v>
      </c>
      <c r="BF25055" s="101" t="s">
        <v>58</v>
      </c>
      <c r="BK25055" s="98" t="s">
        <v>70</v>
      </c>
    </row>
    <row r="25056" spans="17:63" ht="29.25" customHeight="1" x14ac:dyDescent="0.2">
      <c r="Q25056" s="92" t="s">
        <v>50</v>
      </c>
      <c r="BF25056" s="101" t="s">
        <v>58</v>
      </c>
      <c r="BK25056" s="98" t="s">
        <v>70</v>
      </c>
    </row>
    <row r="25057" spans="17:63" ht="29.25" customHeight="1" x14ac:dyDescent="0.2">
      <c r="Q25057" s="92" t="s">
        <v>50</v>
      </c>
      <c r="BF25057" s="101" t="s">
        <v>58</v>
      </c>
      <c r="BK25057" s="98" t="s">
        <v>70</v>
      </c>
    </row>
    <row r="25058" spans="17:63" ht="29.25" customHeight="1" x14ac:dyDescent="0.2">
      <c r="Q25058" s="92" t="s">
        <v>50</v>
      </c>
      <c r="BF25058" s="101" t="s">
        <v>58</v>
      </c>
      <c r="BK25058" s="98" t="s">
        <v>70</v>
      </c>
    </row>
    <row r="25059" spans="17:63" ht="29.25" customHeight="1" x14ac:dyDescent="0.2">
      <c r="Q25059" s="92" t="s">
        <v>50</v>
      </c>
      <c r="BF25059" s="101" t="s">
        <v>58</v>
      </c>
      <c r="BK25059" s="98" t="s">
        <v>70</v>
      </c>
    </row>
    <row r="25060" spans="17:63" ht="29.25" customHeight="1" x14ac:dyDescent="0.2">
      <c r="Q25060" s="92" t="s">
        <v>50</v>
      </c>
      <c r="BF25060" s="101" t="s">
        <v>58</v>
      </c>
      <c r="BK25060" s="98" t="s">
        <v>70</v>
      </c>
    </row>
    <row r="25061" spans="17:63" ht="29.25" customHeight="1" x14ac:dyDescent="0.2">
      <c r="Q25061" s="92" t="s">
        <v>50</v>
      </c>
      <c r="BF25061" s="101" t="s">
        <v>58</v>
      </c>
      <c r="BK25061" s="98" t="s">
        <v>70</v>
      </c>
    </row>
    <row r="25062" spans="17:63" ht="29.25" customHeight="1" x14ac:dyDescent="0.2">
      <c r="Q25062" s="92" t="s">
        <v>50</v>
      </c>
      <c r="BF25062" s="101" t="s">
        <v>58</v>
      </c>
      <c r="BK25062" s="98" t="s">
        <v>70</v>
      </c>
    </row>
    <row r="25063" spans="17:63" ht="29.25" customHeight="1" x14ac:dyDescent="0.2">
      <c r="Q25063" s="92" t="s">
        <v>50</v>
      </c>
      <c r="BF25063" s="101" t="s">
        <v>58</v>
      </c>
      <c r="BK25063" s="98" t="s">
        <v>70</v>
      </c>
    </row>
    <row r="25064" spans="17:63" ht="29.25" customHeight="1" x14ac:dyDescent="0.2">
      <c r="Q25064" s="92" t="s">
        <v>50</v>
      </c>
      <c r="BF25064" s="101" t="s">
        <v>58</v>
      </c>
      <c r="BK25064" s="98" t="s">
        <v>70</v>
      </c>
    </row>
    <row r="25065" spans="17:63" ht="29.25" customHeight="1" x14ac:dyDescent="0.2">
      <c r="Q25065" s="92" t="s">
        <v>50</v>
      </c>
      <c r="BF25065" s="101" t="s">
        <v>58</v>
      </c>
      <c r="BK25065" s="98" t="s">
        <v>70</v>
      </c>
    </row>
    <row r="25066" spans="17:63" ht="29.25" customHeight="1" x14ac:dyDescent="0.2">
      <c r="Q25066" s="92" t="s">
        <v>50</v>
      </c>
      <c r="BF25066" s="101" t="s">
        <v>58</v>
      </c>
      <c r="BK25066" s="98" t="s">
        <v>70</v>
      </c>
    </row>
    <row r="25067" spans="17:63" ht="29.25" customHeight="1" x14ac:dyDescent="0.2">
      <c r="Q25067" s="92" t="s">
        <v>50</v>
      </c>
      <c r="BF25067" s="101" t="s">
        <v>58</v>
      </c>
      <c r="BK25067" s="98" t="s">
        <v>70</v>
      </c>
    </row>
    <row r="25068" spans="17:63" ht="29.25" customHeight="1" x14ac:dyDescent="0.2">
      <c r="Q25068" s="92" t="s">
        <v>50</v>
      </c>
      <c r="BF25068" s="101" t="s">
        <v>58</v>
      </c>
      <c r="BK25068" s="98" t="s">
        <v>70</v>
      </c>
    </row>
    <row r="25069" spans="17:63" ht="29.25" customHeight="1" x14ac:dyDescent="0.2">
      <c r="Q25069" s="92" t="s">
        <v>50</v>
      </c>
      <c r="BF25069" s="101" t="s">
        <v>58</v>
      </c>
      <c r="BK25069" s="98" t="s">
        <v>70</v>
      </c>
    </row>
    <row r="25070" spans="17:63" ht="29.25" customHeight="1" x14ac:dyDescent="0.2">
      <c r="Q25070" s="92" t="s">
        <v>50</v>
      </c>
      <c r="BF25070" s="101" t="s">
        <v>58</v>
      </c>
      <c r="BK25070" s="98" t="s">
        <v>70</v>
      </c>
    </row>
    <row r="25071" spans="17:63" ht="29.25" customHeight="1" x14ac:dyDescent="0.2">
      <c r="Q25071" s="92" t="s">
        <v>50</v>
      </c>
      <c r="BF25071" s="101" t="s">
        <v>58</v>
      </c>
      <c r="BK25071" s="98" t="s">
        <v>70</v>
      </c>
    </row>
    <row r="25072" spans="17:63" ht="29.25" customHeight="1" x14ac:dyDescent="0.2">
      <c r="Q25072" s="92" t="s">
        <v>50</v>
      </c>
      <c r="BF25072" s="101" t="s">
        <v>58</v>
      </c>
      <c r="BK25072" s="98" t="s">
        <v>70</v>
      </c>
    </row>
    <row r="25073" spans="17:63" ht="29.25" customHeight="1" x14ac:dyDescent="0.2">
      <c r="Q25073" s="92" t="s">
        <v>50</v>
      </c>
      <c r="BF25073" s="101" t="s">
        <v>58</v>
      </c>
      <c r="BK25073" s="98" t="s">
        <v>70</v>
      </c>
    </row>
    <row r="25074" spans="17:63" ht="29.25" customHeight="1" x14ac:dyDescent="0.2">
      <c r="Q25074" s="92" t="s">
        <v>50</v>
      </c>
      <c r="BF25074" s="101" t="s">
        <v>58</v>
      </c>
      <c r="BK25074" s="98" t="s">
        <v>70</v>
      </c>
    </row>
    <row r="25075" spans="17:63" ht="29.25" customHeight="1" x14ac:dyDescent="0.2">
      <c r="Q25075" s="92" t="s">
        <v>50</v>
      </c>
      <c r="BF25075" s="101" t="s">
        <v>58</v>
      </c>
      <c r="BK25075" s="98" t="s">
        <v>70</v>
      </c>
    </row>
    <row r="25076" spans="17:63" ht="29.25" customHeight="1" x14ac:dyDescent="0.2">
      <c r="Q25076" s="92" t="s">
        <v>50</v>
      </c>
      <c r="BF25076" s="101" t="s">
        <v>58</v>
      </c>
      <c r="BK25076" s="98" t="s">
        <v>70</v>
      </c>
    </row>
    <row r="25077" spans="17:63" ht="29.25" customHeight="1" x14ac:dyDescent="0.2">
      <c r="Q25077" s="92" t="s">
        <v>50</v>
      </c>
      <c r="BF25077" s="101" t="s">
        <v>58</v>
      </c>
      <c r="BK25077" s="98" t="s">
        <v>70</v>
      </c>
    </row>
    <row r="25078" spans="17:63" ht="29.25" customHeight="1" x14ac:dyDescent="0.2">
      <c r="Q25078" s="92" t="s">
        <v>50</v>
      </c>
      <c r="BF25078" s="101" t="s">
        <v>58</v>
      </c>
      <c r="BK25078" s="98" t="s">
        <v>70</v>
      </c>
    </row>
    <row r="25079" spans="17:63" ht="29.25" customHeight="1" x14ac:dyDescent="0.2">
      <c r="Q25079" s="92" t="s">
        <v>50</v>
      </c>
      <c r="BF25079" s="101" t="s">
        <v>58</v>
      </c>
      <c r="BK25079" s="98" t="s">
        <v>70</v>
      </c>
    </row>
    <row r="25080" spans="17:63" ht="29.25" customHeight="1" x14ac:dyDescent="0.2">
      <c r="Q25080" s="92" t="s">
        <v>50</v>
      </c>
      <c r="BF25080" s="101" t="s">
        <v>58</v>
      </c>
      <c r="BK25080" s="98" t="s">
        <v>70</v>
      </c>
    </row>
    <row r="25081" spans="17:63" ht="29.25" customHeight="1" x14ac:dyDescent="0.2">
      <c r="Q25081" s="92" t="s">
        <v>50</v>
      </c>
      <c r="BF25081" s="101" t="s">
        <v>58</v>
      </c>
      <c r="BK25081" s="98" t="s">
        <v>70</v>
      </c>
    </row>
    <row r="25082" spans="17:63" ht="29.25" customHeight="1" x14ac:dyDescent="0.2">
      <c r="Q25082" s="92" t="s">
        <v>50</v>
      </c>
      <c r="BF25082" s="101" t="s">
        <v>58</v>
      </c>
      <c r="BK25082" s="98" t="s">
        <v>70</v>
      </c>
    </row>
    <row r="25083" spans="17:63" ht="29.25" customHeight="1" x14ac:dyDescent="0.2">
      <c r="Q25083" s="92" t="s">
        <v>50</v>
      </c>
      <c r="BF25083" s="101" t="s">
        <v>58</v>
      </c>
      <c r="BK25083" s="98" t="s">
        <v>70</v>
      </c>
    </row>
    <row r="25084" spans="17:63" ht="29.25" customHeight="1" x14ac:dyDescent="0.2">
      <c r="Q25084" s="92" t="s">
        <v>50</v>
      </c>
      <c r="BF25084" s="101" t="s">
        <v>58</v>
      </c>
      <c r="BK25084" s="98" t="s">
        <v>70</v>
      </c>
    </row>
    <row r="25085" spans="17:63" ht="29.25" customHeight="1" x14ac:dyDescent="0.2">
      <c r="Q25085" s="92" t="s">
        <v>50</v>
      </c>
      <c r="BF25085" s="101" t="s">
        <v>58</v>
      </c>
      <c r="BK25085" s="98" t="s">
        <v>70</v>
      </c>
    </row>
    <row r="25086" spans="17:63" ht="29.25" customHeight="1" x14ac:dyDescent="0.2">
      <c r="Q25086" s="92" t="s">
        <v>50</v>
      </c>
      <c r="BF25086" s="101" t="s">
        <v>58</v>
      </c>
      <c r="BK25086" s="98" t="s">
        <v>70</v>
      </c>
    </row>
    <row r="25087" spans="17:63" ht="29.25" customHeight="1" x14ac:dyDescent="0.2">
      <c r="Q25087" s="92" t="s">
        <v>50</v>
      </c>
      <c r="BF25087" s="101" t="s">
        <v>58</v>
      </c>
      <c r="BK25087" s="98" t="s">
        <v>70</v>
      </c>
    </row>
    <row r="25088" spans="17:63" ht="29.25" customHeight="1" x14ac:dyDescent="0.2">
      <c r="Q25088" s="92" t="s">
        <v>50</v>
      </c>
      <c r="BF25088" s="101" t="s">
        <v>58</v>
      </c>
      <c r="BK25088" s="98" t="s">
        <v>70</v>
      </c>
    </row>
    <row r="25089" spans="17:63" ht="29.25" customHeight="1" x14ac:dyDescent="0.2">
      <c r="Q25089" s="92" t="s">
        <v>50</v>
      </c>
      <c r="BF25089" s="101" t="s">
        <v>58</v>
      </c>
      <c r="BK25089" s="98" t="s">
        <v>70</v>
      </c>
    </row>
    <row r="25090" spans="17:63" ht="29.25" customHeight="1" x14ac:dyDescent="0.2">
      <c r="Q25090" s="92" t="s">
        <v>50</v>
      </c>
      <c r="BF25090" s="101" t="s">
        <v>58</v>
      </c>
      <c r="BK25090" s="98" t="s">
        <v>70</v>
      </c>
    </row>
    <row r="25091" spans="17:63" ht="29.25" customHeight="1" x14ac:dyDescent="0.2">
      <c r="Q25091" s="92" t="s">
        <v>50</v>
      </c>
      <c r="BF25091" s="101" t="s">
        <v>58</v>
      </c>
      <c r="BK25091" s="98" t="s">
        <v>70</v>
      </c>
    </row>
    <row r="25092" spans="17:63" ht="29.25" customHeight="1" x14ac:dyDescent="0.2">
      <c r="Q25092" s="92" t="s">
        <v>50</v>
      </c>
      <c r="BF25092" s="101" t="s">
        <v>58</v>
      </c>
      <c r="BK25092" s="98" t="s">
        <v>70</v>
      </c>
    </row>
    <row r="25093" spans="17:63" ht="29.25" customHeight="1" x14ac:dyDescent="0.2">
      <c r="Q25093" s="92" t="s">
        <v>50</v>
      </c>
      <c r="BF25093" s="101" t="s">
        <v>58</v>
      </c>
      <c r="BK25093" s="98" t="s">
        <v>70</v>
      </c>
    </row>
    <row r="25094" spans="17:63" ht="29.25" customHeight="1" x14ac:dyDescent="0.2">
      <c r="Q25094" s="92" t="s">
        <v>50</v>
      </c>
      <c r="BF25094" s="101" t="s">
        <v>58</v>
      </c>
      <c r="BK25094" s="98" t="s">
        <v>70</v>
      </c>
    </row>
    <row r="25095" spans="17:63" ht="29.25" customHeight="1" x14ac:dyDescent="0.2">
      <c r="Q25095" s="92" t="s">
        <v>50</v>
      </c>
      <c r="BF25095" s="101" t="s">
        <v>58</v>
      </c>
      <c r="BK25095" s="98" t="s">
        <v>70</v>
      </c>
    </row>
    <row r="25096" spans="17:63" ht="29.25" customHeight="1" x14ac:dyDescent="0.2">
      <c r="Q25096" s="92" t="s">
        <v>50</v>
      </c>
      <c r="BF25096" s="101" t="s">
        <v>58</v>
      </c>
      <c r="BK25096" s="98" t="s">
        <v>70</v>
      </c>
    </row>
    <row r="25097" spans="17:63" ht="29.25" customHeight="1" x14ac:dyDescent="0.2">
      <c r="Q25097" s="92" t="s">
        <v>50</v>
      </c>
      <c r="BF25097" s="101" t="s">
        <v>58</v>
      </c>
      <c r="BK25097" s="98" t="s">
        <v>70</v>
      </c>
    </row>
    <row r="25098" spans="17:63" ht="29.25" customHeight="1" x14ac:dyDescent="0.2">
      <c r="Q25098" s="92" t="s">
        <v>50</v>
      </c>
      <c r="BF25098" s="101" t="s">
        <v>58</v>
      </c>
      <c r="BK25098" s="98" t="s">
        <v>70</v>
      </c>
    </row>
    <row r="25099" spans="17:63" ht="29.25" customHeight="1" x14ac:dyDescent="0.2">
      <c r="Q25099" s="92" t="s">
        <v>50</v>
      </c>
      <c r="BF25099" s="101" t="s">
        <v>58</v>
      </c>
      <c r="BK25099" s="98" t="s">
        <v>70</v>
      </c>
    </row>
    <row r="25100" spans="17:63" ht="29.25" customHeight="1" x14ac:dyDescent="0.2">
      <c r="Q25100" s="92" t="s">
        <v>50</v>
      </c>
      <c r="BF25100" s="101" t="s">
        <v>58</v>
      </c>
      <c r="BK25100" s="98" t="s">
        <v>70</v>
      </c>
    </row>
    <row r="25101" spans="17:63" ht="29.25" customHeight="1" x14ac:dyDescent="0.2">
      <c r="Q25101" s="92" t="s">
        <v>50</v>
      </c>
      <c r="BF25101" s="101" t="s">
        <v>58</v>
      </c>
      <c r="BK25101" s="98" t="s">
        <v>70</v>
      </c>
    </row>
    <row r="25102" spans="17:63" ht="29.25" customHeight="1" x14ac:dyDescent="0.2">
      <c r="Q25102" s="92" t="s">
        <v>50</v>
      </c>
      <c r="BF25102" s="101" t="s">
        <v>58</v>
      </c>
      <c r="BK25102" s="98" t="s">
        <v>70</v>
      </c>
    </row>
    <row r="25103" spans="17:63" ht="29.25" customHeight="1" x14ac:dyDescent="0.2">
      <c r="Q25103" s="92" t="s">
        <v>50</v>
      </c>
      <c r="BF25103" s="101" t="s">
        <v>58</v>
      </c>
      <c r="BK25103" s="98" t="s">
        <v>70</v>
      </c>
    </row>
    <row r="25104" spans="17:63" ht="29.25" customHeight="1" x14ac:dyDescent="0.2">
      <c r="Q25104" s="92" t="s">
        <v>50</v>
      </c>
      <c r="BF25104" s="101" t="s">
        <v>58</v>
      </c>
      <c r="BK25104" s="98" t="s">
        <v>70</v>
      </c>
    </row>
    <row r="25105" spans="17:63" ht="29.25" customHeight="1" x14ac:dyDescent="0.2">
      <c r="Q25105" s="92" t="s">
        <v>50</v>
      </c>
      <c r="BF25105" s="101" t="s">
        <v>58</v>
      </c>
      <c r="BK25105" s="98" t="s">
        <v>70</v>
      </c>
    </row>
    <row r="25106" spans="17:63" ht="29.25" customHeight="1" x14ac:dyDescent="0.2">
      <c r="Q25106" s="92" t="s">
        <v>50</v>
      </c>
      <c r="BF25106" s="101" t="s">
        <v>58</v>
      </c>
      <c r="BK25106" s="98" t="s">
        <v>70</v>
      </c>
    </row>
    <row r="25107" spans="17:63" ht="29.25" customHeight="1" x14ac:dyDescent="0.2">
      <c r="Q25107" s="92" t="s">
        <v>50</v>
      </c>
      <c r="BF25107" s="101" t="s">
        <v>58</v>
      </c>
      <c r="BK25107" s="98" t="s">
        <v>70</v>
      </c>
    </row>
    <row r="25108" spans="17:63" ht="29.25" customHeight="1" x14ac:dyDescent="0.2">
      <c r="Q25108" s="92" t="s">
        <v>50</v>
      </c>
      <c r="BF25108" s="101" t="s">
        <v>58</v>
      </c>
      <c r="BK25108" s="98" t="s">
        <v>70</v>
      </c>
    </row>
    <row r="25109" spans="17:63" ht="29.25" customHeight="1" x14ac:dyDescent="0.2">
      <c r="Q25109" s="92" t="s">
        <v>50</v>
      </c>
      <c r="BF25109" s="101" t="s">
        <v>58</v>
      </c>
      <c r="BK25109" s="98" t="s">
        <v>70</v>
      </c>
    </row>
    <row r="25110" spans="17:63" ht="29.25" customHeight="1" x14ac:dyDescent="0.2">
      <c r="Q25110" s="92" t="s">
        <v>50</v>
      </c>
      <c r="BF25110" s="101" t="s">
        <v>58</v>
      </c>
      <c r="BK25110" s="98" t="s">
        <v>70</v>
      </c>
    </row>
    <row r="25111" spans="17:63" ht="29.25" customHeight="1" x14ac:dyDescent="0.2">
      <c r="Q25111" s="92" t="s">
        <v>50</v>
      </c>
      <c r="BF25111" s="101" t="s">
        <v>58</v>
      </c>
      <c r="BK25111" s="98" t="s">
        <v>70</v>
      </c>
    </row>
    <row r="25112" spans="17:63" ht="29.25" customHeight="1" x14ac:dyDescent="0.2">
      <c r="Q25112" s="92" t="s">
        <v>50</v>
      </c>
      <c r="BF25112" s="101" t="s">
        <v>58</v>
      </c>
      <c r="BK25112" s="98" t="s">
        <v>70</v>
      </c>
    </row>
    <row r="25113" spans="17:63" ht="29.25" customHeight="1" x14ac:dyDescent="0.2">
      <c r="Q25113" s="92" t="s">
        <v>50</v>
      </c>
      <c r="BF25113" s="101" t="s">
        <v>58</v>
      </c>
      <c r="BK25113" s="98" t="s">
        <v>70</v>
      </c>
    </row>
    <row r="25114" spans="17:63" ht="29.25" customHeight="1" x14ac:dyDescent="0.2">
      <c r="Q25114" s="92" t="s">
        <v>50</v>
      </c>
      <c r="BF25114" s="101" t="s">
        <v>58</v>
      </c>
      <c r="BK25114" s="98" t="s">
        <v>70</v>
      </c>
    </row>
    <row r="25115" spans="17:63" ht="29.25" customHeight="1" x14ac:dyDescent="0.2">
      <c r="Q25115" s="92" t="s">
        <v>50</v>
      </c>
      <c r="BF25115" s="101" t="s">
        <v>58</v>
      </c>
      <c r="BK25115" s="98" t="s">
        <v>70</v>
      </c>
    </row>
    <row r="25116" spans="17:63" ht="29.25" customHeight="1" x14ac:dyDescent="0.2">
      <c r="Q25116" s="92" t="s">
        <v>50</v>
      </c>
      <c r="BF25116" s="101" t="s">
        <v>58</v>
      </c>
      <c r="BK25116" s="98" t="s">
        <v>70</v>
      </c>
    </row>
    <row r="25117" spans="17:63" ht="29.25" customHeight="1" x14ac:dyDescent="0.2">
      <c r="Q25117" s="92" t="s">
        <v>50</v>
      </c>
      <c r="BF25117" s="101" t="s">
        <v>58</v>
      </c>
      <c r="BK25117" s="98" t="s">
        <v>70</v>
      </c>
    </row>
    <row r="25118" spans="17:63" ht="29.25" customHeight="1" x14ac:dyDescent="0.2">
      <c r="Q25118" s="92" t="s">
        <v>50</v>
      </c>
      <c r="BF25118" s="101" t="s">
        <v>58</v>
      </c>
      <c r="BK25118" s="98" t="s">
        <v>70</v>
      </c>
    </row>
    <row r="25119" spans="17:63" ht="29.25" customHeight="1" x14ac:dyDescent="0.2">
      <c r="Q25119" s="92" t="s">
        <v>50</v>
      </c>
      <c r="BF25119" s="101" t="s">
        <v>58</v>
      </c>
      <c r="BK25119" s="98" t="s">
        <v>70</v>
      </c>
    </row>
    <row r="25120" spans="17:63" ht="29.25" customHeight="1" x14ac:dyDescent="0.2">
      <c r="Q25120" s="92" t="s">
        <v>50</v>
      </c>
      <c r="BF25120" s="101" t="s">
        <v>58</v>
      </c>
      <c r="BK25120" s="98" t="s">
        <v>70</v>
      </c>
    </row>
    <row r="25121" spans="17:63" ht="29.25" customHeight="1" x14ac:dyDescent="0.2">
      <c r="Q25121" s="92" t="s">
        <v>50</v>
      </c>
      <c r="BF25121" s="101" t="s">
        <v>58</v>
      </c>
      <c r="BK25121" s="98" t="s">
        <v>70</v>
      </c>
    </row>
    <row r="25122" spans="17:63" ht="29.25" customHeight="1" x14ac:dyDescent="0.2">
      <c r="Q25122" s="92" t="s">
        <v>50</v>
      </c>
      <c r="BF25122" s="101" t="s">
        <v>58</v>
      </c>
      <c r="BK25122" s="98" t="s">
        <v>70</v>
      </c>
    </row>
    <row r="25123" spans="17:63" ht="29.25" customHeight="1" x14ac:dyDescent="0.2">
      <c r="Q25123" s="92" t="s">
        <v>50</v>
      </c>
      <c r="BF25123" s="101" t="s">
        <v>58</v>
      </c>
      <c r="BK25123" s="98" t="s">
        <v>70</v>
      </c>
    </row>
    <row r="25124" spans="17:63" ht="29.25" customHeight="1" x14ac:dyDescent="0.2">
      <c r="Q25124" s="92" t="s">
        <v>50</v>
      </c>
      <c r="BF25124" s="101" t="s">
        <v>58</v>
      </c>
      <c r="BK25124" s="98" t="s">
        <v>70</v>
      </c>
    </row>
    <row r="25125" spans="17:63" ht="29.25" customHeight="1" x14ac:dyDescent="0.2">
      <c r="Q25125" s="92" t="s">
        <v>50</v>
      </c>
      <c r="BF25125" s="101" t="s">
        <v>58</v>
      </c>
      <c r="BK25125" s="98" t="s">
        <v>70</v>
      </c>
    </row>
    <row r="25126" spans="17:63" ht="29.25" customHeight="1" x14ac:dyDescent="0.2">
      <c r="Q25126" s="92" t="s">
        <v>50</v>
      </c>
      <c r="BF25126" s="101" t="s">
        <v>58</v>
      </c>
      <c r="BK25126" s="98" t="s">
        <v>70</v>
      </c>
    </row>
    <row r="25127" spans="17:63" ht="29.25" customHeight="1" x14ac:dyDescent="0.2">
      <c r="Q25127" s="92" t="s">
        <v>50</v>
      </c>
      <c r="BF25127" s="101" t="s">
        <v>58</v>
      </c>
      <c r="BK25127" s="98" t="s">
        <v>70</v>
      </c>
    </row>
    <row r="25128" spans="17:63" ht="29.25" customHeight="1" x14ac:dyDescent="0.2">
      <c r="Q25128" s="92" t="s">
        <v>50</v>
      </c>
      <c r="BF25128" s="101" t="s">
        <v>58</v>
      </c>
      <c r="BK25128" s="98" t="s">
        <v>70</v>
      </c>
    </row>
    <row r="25129" spans="17:63" ht="29.25" customHeight="1" x14ac:dyDescent="0.2">
      <c r="Q25129" s="92" t="s">
        <v>50</v>
      </c>
      <c r="BF25129" s="101" t="s">
        <v>58</v>
      </c>
      <c r="BK25129" s="98" t="s">
        <v>70</v>
      </c>
    </row>
    <row r="25130" spans="17:63" ht="29.25" customHeight="1" x14ac:dyDescent="0.2">
      <c r="Q25130" s="92" t="s">
        <v>50</v>
      </c>
      <c r="BF25130" s="101" t="s">
        <v>58</v>
      </c>
      <c r="BK25130" s="98" t="s">
        <v>70</v>
      </c>
    </row>
    <row r="25131" spans="17:63" ht="29.25" customHeight="1" x14ac:dyDescent="0.2">
      <c r="Q25131" s="92" t="s">
        <v>50</v>
      </c>
      <c r="BF25131" s="101" t="s">
        <v>58</v>
      </c>
      <c r="BK25131" s="98" t="s">
        <v>70</v>
      </c>
    </row>
    <row r="25132" spans="17:63" ht="29.25" customHeight="1" x14ac:dyDescent="0.2">
      <c r="Q25132" s="92" t="s">
        <v>50</v>
      </c>
      <c r="BF25132" s="101" t="s">
        <v>58</v>
      </c>
      <c r="BK25132" s="98" t="s">
        <v>70</v>
      </c>
    </row>
    <row r="25133" spans="17:63" ht="29.25" customHeight="1" x14ac:dyDescent="0.2">
      <c r="Q25133" s="92" t="s">
        <v>50</v>
      </c>
      <c r="BF25133" s="101" t="s">
        <v>58</v>
      </c>
      <c r="BK25133" s="98" t="s">
        <v>70</v>
      </c>
    </row>
    <row r="25134" spans="17:63" ht="29.25" customHeight="1" x14ac:dyDescent="0.2">
      <c r="Q25134" s="92" t="s">
        <v>50</v>
      </c>
      <c r="BF25134" s="101" t="s">
        <v>58</v>
      </c>
      <c r="BK25134" s="98" t="s">
        <v>70</v>
      </c>
    </row>
    <row r="25135" spans="17:63" ht="29.25" customHeight="1" x14ac:dyDescent="0.2">
      <c r="Q25135" s="92" t="s">
        <v>50</v>
      </c>
      <c r="BF25135" s="101" t="s">
        <v>58</v>
      </c>
      <c r="BK25135" s="98" t="s">
        <v>70</v>
      </c>
    </row>
    <row r="25136" spans="17:63" ht="29.25" customHeight="1" x14ac:dyDescent="0.2">
      <c r="Q25136" s="92" t="s">
        <v>50</v>
      </c>
      <c r="BF25136" s="101" t="s">
        <v>58</v>
      </c>
      <c r="BK25136" s="98" t="s">
        <v>70</v>
      </c>
    </row>
    <row r="25137" spans="17:63" ht="29.25" customHeight="1" x14ac:dyDescent="0.2">
      <c r="Q25137" s="92" t="s">
        <v>50</v>
      </c>
      <c r="BF25137" s="101" t="s">
        <v>58</v>
      </c>
      <c r="BK25137" s="98" t="s">
        <v>70</v>
      </c>
    </row>
    <row r="25138" spans="17:63" ht="29.25" customHeight="1" x14ac:dyDescent="0.2">
      <c r="Q25138" s="92" t="s">
        <v>50</v>
      </c>
      <c r="BF25138" s="101" t="s">
        <v>58</v>
      </c>
      <c r="BK25138" s="98" t="s">
        <v>70</v>
      </c>
    </row>
    <row r="25139" spans="17:63" ht="29.25" customHeight="1" x14ac:dyDescent="0.2">
      <c r="Q25139" s="92" t="s">
        <v>50</v>
      </c>
      <c r="BF25139" s="101" t="s">
        <v>58</v>
      </c>
      <c r="BK25139" s="98" t="s">
        <v>70</v>
      </c>
    </row>
    <row r="25140" spans="17:63" ht="29.25" customHeight="1" x14ac:dyDescent="0.2">
      <c r="Q25140" s="92" t="s">
        <v>50</v>
      </c>
      <c r="BF25140" s="101" t="s">
        <v>58</v>
      </c>
      <c r="BK25140" s="98" t="s">
        <v>70</v>
      </c>
    </row>
    <row r="25141" spans="17:63" ht="29.25" customHeight="1" x14ac:dyDescent="0.2">
      <c r="Q25141" s="92" t="s">
        <v>50</v>
      </c>
      <c r="BF25141" s="101" t="s">
        <v>58</v>
      </c>
      <c r="BK25141" s="98" t="s">
        <v>70</v>
      </c>
    </row>
    <row r="25142" spans="17:63" ht="29.25" customHeight="1" x14ac:dyDescent="0.2">
      <c r="Q25142" s="92" t="s">
        <v>50</v>
      </c>
      <c r="BF25142" s="101" t="s">
        <v>58</v>
      </c>
      <c r="BK25142" s="98" t="s">
        <v>70</v>
      </c>
    </row>
    <row r="25143" spans="17:63" ht="29.25" customHeight="1" x14ac:dyDescent="0.2">
      <c r="Q25143" s="92" t="s">
        <v>50</v>
      </c>
      <c r="BF25143" s="101" t="s">
        <v>58</v>
      </c>
      <c r="BK25143" s="98" t="s">
        <v>70</v>
      </c>
    </row>
    <row r="25144" spans="17:63" ht="29.25" customHeight="1" x14ac:dyDescent="0.2">
      <c r="Q25144" s="92" t="s">
        <v>50</v>
      </c>
      <c r="BF25144" s="101" t="s">
        <v>58</v>
      </c>
      <c r="BK25144" s="98" t="s">
        <v>70</v>
      </c>
    </row>
    <row r="25145" spans="17:63" ht="29.25" customHeight="1" x14ac:dyDescent="0.2">
      <c r="Q25145" s="92" t="s">
        <v>50</v>
      </c>
      <c r="BF25145" s="101" t="s">
        <v>58</v>
      </c>
      <c r="BK25145" s="98" t="s">
        <v>70</v>
      </c>
    </row>
    <row r="25146" spans="17:63" ht="29.25" customHeight="1" x14ac:dyDescent="0.2">
      <c r="Q25146" s="92" t="s">
        <v>50</v>
      </c>
      <c r="BF25146" s="101" t="s">
        <v>58</v>
      </c>
      <c r="BK25146" s="98" t="s">
        <v>70</v>
      </c>
    </row>
    <row r="25147" spans="17:63" ht="29.25" customHeight="1" x14ac:dyDescent="0.2">
      <c r="Q25147" s="92" t="s">
        <v>50</v>
      </c>
      <c r="BF25147" s="101" t="s">
        <v>58</v>
      </c>
      <c r="BK25147" s="98" t="s">
        <v>70</v>
      </c>
    </row>
    <row r="25148" spans="17:63" ht="29.25" customHeight="1" x14ac:dyDescent="0.2">
      <c r="Q25148" s="92" t="s">
        <v>50</v>
      </c>
      <c r="BF25148" s="101" t="s">
        <v>58</v>
      </c>
      <c r="BK25148" s="98" t="s">
        <v>70</v>
      </c>
    </row>
    <row r="25149" spans="17:63" ht="29.25" customHeight="1" x14ac:dyDescent="0.2">
      <c r="Q25149" s="92" t="s">
        <v>50</v>
      </c>
      <c r="BF25149" s="101" t="s">
        <v>58</v>
      </c>
      <c r="BK25149" s="98" t="s">
        <v>70</v>
      </c>
    </row>
    <row r="25150" spans="17:63" ht="29.25" customHeight="1" x14ac:dyDescent="0.2">
      <c r="Q25150" s="92" t="s">
        <v>50</v>
      </c>
      <c r="BF25150" s="101" t="s">
        <v>58</v>
      </c>
      <c r="BK25150" s="98" t="s">
        <v>70</v>
      </c>
    </row>
    <row r="25151" spans="17:63" ht="29.25" customHeight="1" x14ac:dyDescent="0.2">
      <c r="Q25151" s="92" t="s">
        <v>50</v>
      </c>
      <c r="BF25151" s="101" t="s">
        <v>58</v>
      </c>
      <c r="BK25151" s="98" t="s">
        <v>70</v>
      </c>
    </row>
    <row r="25152" spans="17:63" ht="29.25" customHeight="1" x14ac:dyDescent="0.2">
      <c r="Q25152" s="92" t="s">
        <v>50</v>
      </c>
      <c r="BF25152" s="101" t="s">
        <v>58</v>
      </c>
      <c r="BK25152" s="98" t="s">
        <v>70</v>
      </c>
    </row>
    <row r="25153" spans="17:63" ht="29.25" customHeight="1" x14ac:dyDescent="0.2">
      <c r="Q25153" s="92" t="s">
        <v>50</v>
      </c>
      <c r="BF25153" s="101" t="s">
        <v>58</v>
      </c>
      <c r="BK25153" s="98" t="s">
        <v>70</v>
      </c>
    </row>
    <row r="25154" spans="17:63" ht="29.25" customHeight="1" x14ac:dyDescent="0.2">
      <c r="Q25154" s="92" t="s">
        <v>50</v>
      </c>
      <c r="BF25154" s="101" t="s">
        <v>58</v>
      </c>
      <c r="BK25154" s="98" t="s">
        <v>70</v>
      </c>
    </row>
    <row r="25155" spans="17:63" ht="29.25" customHeight="1" x14ac:dyDescent="0.2">
      <c r="Q25155" s="92" t="s">
        <v>50</v>
      </c>
      <c r="BF25155" s="101" t="s">
        <v>58</v>
      </c>
      <c r="BK25155" s="98" t="s">
        <v>70</v>
      </c>
    </row>
    <row r="25156" spans="17:63" ht="29.25" customHeight="1" x14ac:dyDescent="0.2">
      <c r="Q25156" s="92" t="s">
        <v>50</v>
      </c>
      <c r="BF25156" s="101" t="s">
        <v>58</v>
      </c>
      <c r="BK25156" s="98" t="s">
        <v>70</v>
      </c>
    </row>
    <row r="25157" spans="17:63" ht="29.25" customHeight="1" x14ac:dyDescent="0.2">
      <c r="Q25157" s="92" t="s">
        <v>50</v>
      </c>
      <c r="BF25157" s="101" t="s">
        <v>58</v>
      </c>
      <c r="BK25157" s="98" t="s">
        <v>70</v>
      </c>
    </row>
    <row r="25158" spans="17:63" ht="29.25" customHeight="1" x14ac:dyDescent="0.2">
      <c r="Q25158" s="92" t="s">
        <v>50</v>
      </c>
      <c r="BF25158" s="101" t="s">
        <v>58</v>
      </c>
      <c r="BK25158" s="98" t="s">
        <v>70</v>
      </c>
    </row>
    <row r="25159" spans="17:63" ht="29.25" customHeight="1" x14ac:dyDescent="0.2">
      <c r="Q25159" s="92" t="s">
        <v>50</v>
      </c>
      <c r="BF25159" s="101" t="s">
        <v>58</v>
      </c>
      <c r="BK25159" s="98" t="s">
        <v>70</v>
      </c>
    </row>
    <row r="25160" spans="17:63" ht="29.25" customHeight="1" x14ac:dyDescent="0.2">
      <c r="Q25160" s="92" t="s">
        <v>50</v>
      </c>
      <c r="BF25160" s="101" t="s">
        <v>58</v>
      </c>
      <c r="BK25160" s="98" t="s">
        <v>70</v>
      </c>
    </row>
    <row r="25161" spans="17:63" ht="29.25" customHeight="1" x14ac:dyDescent="0.2">
      <c r="Q25161" s="92" t="s">
        <v>50</v>
      </c>
      <c r="BF25161" s="101" t="s">
        <v>58</v>
      </c>
      <c r="BK25161" s="98" t="s">
        <v>70</v>
      </c>
    </row>
    <row r="25162" spans="17:63" ht="29.25" customHeight="1" x14ac:dyDescent="0.2">
      <c r="Q25162" s="92" t="s">
        <v>50</v>
      </c>
      <c r="BF25162" s="101" t="s">
        <v>58</v>
      </c>
      <c r="BK25162" s="98" t="s">
        <v>70</v>
      </c>
    </row>
    <row r="25163" spans="17:63" ht="29.25" customHeight="1" x14ac:dyDescent="0.2">
      <c r="Q25163" s="92" t="s">
        <v>50</v>
      </c>
      <c r="BF25163" s="101" t="s">
        <v>58</v>
      </c>
      <c r="BK25163" s="98" t="s">
        <v>70</v>
      </c>
    </row>
    <row r="25164" spans="17:63" ht="29.25" customHeight="1" x14ac:dyDescent="0.2">
      <c r="Q25164" s="92" t="s">
        <v>50</v>
      </c>
      <c r="BF25164" s="101" t="s">
        <v>58</v>
      </c>
      <c r="BK25164" s="98" t="s">
        <v>70</v>
      </c>
    </row>
    <row r="25165" spans="17:63" ht="29.25" customHeight="1" x14ac:dyDescent="0.2">
      <c r="Q25165" s="92" t="s">
        <v>50</v>
      </c>
      <c r="BF25165" s="101" t="s">
        <v>58</v>
      </c>
      <c r="BK25165" s="98" t="s">
        <v>70</v>
      </c>
    </row>
    <row r="25166" spans="17:63" ht="29.25" customHeight="1" x14ac:dyDescent="0.2">
      <c r="Q25166" s="92" t="s">
        <v>50</v>
      </c>
      <c r="BF25166" s="101" t="s">
        <v>58</v>
      </c>
      <c r="BK25166" s="98" t="s">
        <v>70</v>
      </c>
    </row>
    <row r="25167" spans="17:63" ht="29.25" customHeight="1" x14ac:dyDescent="0.2">
      <c r="Q25167" s="92" t="s">
        <v>50</v>
      </c>
      <c r="BF25167" s="101" t="s">
        <v>58</v>
      </c>
      <c r="BK25167" s="98" t="s">
        <v>70</v>
      </c>
    </row>
    <row r="25168" spans="17:63" ht="29.25" customHeight="1" x14ac:dyDescent="0.2">
      <c r="Q25168" s="92" t="s">
        <v>50</v>
      </c>
      <c r="BF25168" s="101" t="s">
        <v>58</v>
      </c>
      <c r="BK25168" s="98" t="s">
        <v>70</v>
      </c>
    </row>
    <row r="25169" spans="17:63" ht="29.25" customHeight="1" x14ac:dyDescent="0.2">
      <c r="Q25169" s="92" t="s">
        <v>50</v>
      </c>
      <c r="BF25169" s="101" t="s">
        <v>58</v>
      </c>
      <c r="BK25169" s="98" t="s">
        <v>70</v>
      </c>
    </row>
    <row r="25170" spans="17:63" ht="29.25" customHeight="1" x14ac:dyDescent="0.2">
      <c r="Q25170" s="92" t="s">
        <v>50</v>
      </c>
      <c r="BF25170" s="101" t="s">
        <v>58</v>
      </c>
      <c r="BK25170" s="98" t="s">
        <v>70</v>
      </c>
    </row>
    <row r="25171" spans="17:63" ht="29.25" customHeight="1" x14ac:dyDescent="0.2">
      <c r="Q25171" s="92" t="s">
        <v>50</v>
      </c>
      <c r="BF25171" s="101" t="s">
        <v>58</v>
      </c>
      <c r="BK25171" s="98" t="s">
        <v>70</v>
      </c>
    </row>
    <row r="25172" spans="17:63" ht="29.25" customHeight="1" x14ac:dyDescent="0.2">
      <c r="Q25172" s="92" t="s">
        <v>50</v>
      </c>
      <c r="BF25172" s="101" t="s">
        <v>58</v>
      </c>
      <c r="BK25172" s="98" t="s">
        <v>70</v>
      </c>
    </row>
    <row r="25173" spans="17:63" ht="29.25" customHeight="1" x14ac:dyDescent="0.2">
      <c r="Q25173" s="92" t="s">
        <v>50</v>
      </c>
      <c r="BF25173" s="101" t="s">
        <v>58</v>
      </c>
      <c r="BK25173" s="98" t="s">
        <v>70</v>
      </c>
    </row>
    <row r="25174" spans="17:63" ht="29.25" customHeight="1" x14ac:dyDescent="0.2">
      <c r="Q25174" s="92" t="s">
        <v>50</v>
      </c>
      <c r="BF25174" s="101" t="s">
        <v>58</v>
      </c>
      <c r="BK25174" s="98" t="s">
        <v>70</v>
      </c>
    </row>
    <row r="25175" spans="17:63" ht="29.25" customHeight="1" x14ac:dyDescent="0.2">
      <c r="Q25175" s="92" t="s">
        <v>50</v>
      </c>
      <c r="BF25175" s="101" t="s">
        <v>58</v>
      </c>
      <c r="BK25175" s="98" t="s">
        <v>70</v>
      </c>
    </row>
    <row r="25176" spans="17:63" ht="29.25" customHeight="1" x14ac:dyDescent="0.2">
      <c r="Q25176" s="92" t="s">
        <v>50</v>
      </c>
      <c r="BF25176" s="101" t="s">
        <v>58</v>
      </c>
      <c r="BK25176" s="98" t="s">
        <v>70</v>
      </c>
    </row>
    <row r="25177" spans="17:63" ht="29.25" customHeight="1" x14ac:dyDescent="0.2">
      <c r="Q25177" s="92" t="s">
        <v>50</v>
      </c>
      <c r="BF25177" s="101" t="s">
        <v>58</v>
      </c>
      <c r="BK25177" s="98" t="s">
        <v>70</v>
      </c>
    </row>
    <row r="25178" spans="17:63" ht="29.25" customHeight="1" x14ac:dyDescent="0.2">
      <c r="Q25178" s="92" t="s">
        <v>50</v>
      </c>
      <c r="BF25178" s="101" t="s">
        <v>58</v>
      </c>
      <c r="BK25178" s="98" t="s">
        <v>70</v>
      </c>
    </row>
    <row r="25179" spans="17:63" ht="29.25" customHeight="1" x14ac:dyDescent="0.2">
      <c r="Q25179" s="92" t="s">
        <v>50</v>
      </c>
      <c r="BF25179" s="101" t="s">
        <v>58</v>
      </c>
      <c r="BK25179" s="98" t="s">
        <v>70</v>
      </c>
    </row>
    <row r="25180" spans="17:63" ht="29.25" customHeight="1" x14ac:dyDescent="0.2">
      <c r="Q25180" s="92" t="s">
        <v>50</v>
      </c>
      <c r="BF25180" s="101" t="s">
        <v>58</v>
      </c>
      <c r="BK25180" s="98" t="s">
        <v>70</v>
      </c>
    </row>
    <row r="25181" spans="17:63" ht="29.25" customHeight="1" x14ac:dyDescent="0.2">
      <c r="Q25181" s="92" t="s">
        <v>50</v>
      </c>
      <c r="BF25181" s="101" t="s">
        <v>58</v>
      </c>
      <c r="BK25181" s="98" t="s">
        <v>70</v>
      </c>
    </row>
    <row r="25182" spans="17:63" ht="29.25" customHeight="1" x14ac:dyDescent="0.2">
      <c r="Q25182" s="92" t="s">
        <v>50</v>
      </c>
      <c r="BF25182" s="101" t="s">
        <v>58</v>
      </c>
      <c r="BK25182" s="98" t="s">
        <v>70</v>
      </c>
    </row>
    <row r="25183" spans="17:63" ht="29.25" customHeight="1" x14ac:dyDescent="0.2">
      <c r="Q25183" s="92" t="s">
        <v>50</v>
      </c>
      <c r="BF25183" s="101" t="s">
        <v>58</v>
      </c>
      <c r="BK25183" s="98" t="s">
        <v>70</v>
      </c>
    </row>
    <row r="25184" spans="17:63" ht="29.25" customHeight="1" x14ac:dyDescent="0.2">
      <c r="Q25184" s="92" t="s">
        <v>50</v>
      </c>
      <c r="BF25184" s="101" t="s">
        <v>58</v>
      </c>
      <c r="BK25184" s="98" t="s">
        <v>70</v>
      </c>
    </row>
    <row r="25185" spans="17:63" ht="29.25" customHeight="1" x14ac:dyDescent="0.2">
      <c r="Q25185" s="92" t="s">
        <v>50</v>
      </c>
      <c r="BF25185" s="101" t="s">
        <v>58</v>
      </c>
      <c r="BK25185" s="98" t="s">
        <v>70</v>
      </c>
    </row>
    <row r="25186" spans="17:63" ht="29.25" customHeight="1" x14ac:dyDescent="0.2">
      <c r="Q25186" s="92" t="s">
        <v>50</v>
      </c>
      <c r="BF25186" s="101" t="s">
        <v>58</v>
      </c>
      <c r="BK25186" s="98" t="s">
        <v>70</v>
      </c>
    </row>
    <row r="25187" spans="17:63" ht="29.25" customHeight="1" x14ac:dyDescent="0.2">
      <c r="Q25187" s="92" t="s">
        <v>50</v>
      </c>
      <c r="BF25187" s="101" t="s">
        <v>58</v>
      </c>
      <c r="BK25187" s="98" t="s">
        <v>70</v>
      </c>
    </row>
    <row r="25188" spans="17:63" ht="29.25" customHeight="1" x14ac:dyDescent="0.2">
      <c r="Q25188" s="92" t="s">
        <v>50</v>
      </c>
      <c r="BF25188" s="101" t="s">
        <v>58</v>
      </c>
      <c r="BK25188" s="98" t="s">
        <v>70</v>
      </c>
    </row>
    <row r="25189" spans="17:63" ht="29.25" customHeight="1" x14ac:dyDescent="0.2">
      <c r="Q25189" s="92" t="s">
        <v>50</v>
      </c>
      <c r="BF25189" s="101" t="s">
        <v>58</v>
      </c>
      <c r="BK25189" s="98" t="s">
        <v>70</v>
      </c>
    </row>
    <row r="25190" spans="17:63" ht="29.25" customHeight="1" x14ac:dyDescent="0.2">
      <c r="Q25190" s="92" t="s">
        <v>50</v>
      </c>
      <c r="BF25190" s="101" t="s">
        <v>58</v>
      </c>
      <c r="BK25190" s="98" t="s">
        <v>70</v>
      </c>
    </row>
    <row r="25191" spans="17:63" ht="29.25" customHeight="1" x14ac:dyDescent="0.2">
      <c r="Q25191" s="92" t="s">
        <v>50</v>
      </c>
      <c r="BF25191" s="101" t="s">
        <v>58</v>
      </c>
      <c r="BK25191" s="98" t="s">
        <v>70</v>
      </c>
    </row>
    <row r="25192" spans="17:63" ht="29.25" customHeight="1" x14ac:dyDescent="0.2">
      <c r="Q25192" s="92" t="s">
        <v>50</v>
      </c>
      <c r="BF25192" s="101" t="s">
        <v>58</v>
      </c>
      <c r="BK25192" s="98" t="s">
        <v>70</v>
      </c>
    </row>
    <row r="25193" spans="17:63" ht="29.25" customHeight="1" x14ac:dyDescent="0.2">
      <c r="Q25193" s="92" t="s">
        <v>50</v>
      </c>
      <c r="BF25193" s="101" t="s">
        <v>58</v>
      </c>
      <c r="BK25193" s="98" t="s">
        <v>70</v>
      </c>
    </row>
    <row r="25194" spans="17:63" ht="29.25" customHeight="1" x14ac:dyDescent="0.2">
      <c r="Q25194" s="92" t="s">
        <v>50</v>
      </c>
      <c r="BF25194" s="101" t="s">
        <v>58</v>
      </c>
      <c r="BK25194" s="98" t="s">
        <v>70</v>
      </c>
    </row>
    <row r="25195" spans="17:63" ht="29.25" customHeight="1" x14ac:dyDescent="0.2">
      <c r="Q25195" s="92" t="s">
        <v>50</v>
      </c>
      <c r="BF25195" s="101" t="s">
        <v>58</v>
      </c>
      <c r="BK25195" s="98" t="s">
        <v>70</v>
      </c>
    </row>
    <row r="25196" spans="17:63" ht="29.25" customHeight="1" x14ac:dyDescent="0.2">
      <c r="Q25196" s="92" t="s">
        <v>50</v>
      </c>
      <c r="BF25196" s="101" t="s">
        <v>58</v>
      </c>
      <c r="BK25196" s="98" t="s">
        <v>70</v>
      </c>
    </row>
    <row r="25197" spans="17:63" ht="29.25" customHeight="1" x14ac:dyDescent="0.2">
      <c r="Q25197" s="92" t="s">
        <v>50</v>
      </c>
      <c r="BF25197" s="101" t="s">
        <v>58</v>
      </c>
      <c r="BK25197" s="98" t="s">
        <v>70</v>
      </c>
    </row>
    <row r="25198" spans="17:63" ht="29.25" customHeight="1" x14ac:dyDescent="0.2">
      <c r="Q25198" s="92" t="s">
        <v>50</v>
      </c>
      <c r="BF25198" s="101" t="s">
        <v>58</v>
      </c>
      <c r="BK25198" s="98" t="s">
        <v>70</v>
      </c>
    </row>
    <row r="25199" spans="17:63" ht="29.25" customHeight="1" x14ac:dyDescent="0.2">
      <c r="Q25199" s="92" t="s">
        <v>50</v>
      </c>
      <c r="BF25199" s="101" t="s">
        <v>58</v>
      </c>
      <c r="BK25199" s="98" t="s">
        <v>70</v>
      </c>
    </row>
    <row r="25200" spans="17:63" ht="29.25" customHeight="1" x14ac:dyDescent="0.2">
      <c r="Q25200" s="92" t="s">
        <v>50</v>
      </c>
      <c r="BF25200" s="101" t="s">
        <v>58</v>
      </c>
      <c r="BK25200" s="98" t="s">
        <v>70</v>
      </c>
    </row>
    <row r="25201" spans="17:63" ht="29.25" customHeight="1" x14ac:dyDescent="0.2">
      <c r="Q25201" s="92" t="s">
        <v>50</v>
      </c>
      <c r="BF25201" s="101" t="s">
        <v>58</v>
      </c>
      <c r="BK25201" s="98" t="s">
        <v>70</v>
      </c>
    </row>
    <row r="25202" spans="17:63" ht="29.25" customHeight="1" x14ac:dyDescent="0.2">
      <c r="Q25202" s="92" t="s">
        <v>50</v>
      </c>
      <c r="BF25202" s="101" t="s">
        <v>58</v>
      </c>
      <c r="BK25202" s="98" t="s">
        <v>70</v>
      </c>
    </row>
    <row r="25203" spans="17:63" ht="29.25" customHeight="1" x14ac:dyDescent="0.2">
      <c r="Q25203" s="92" t="s">
        <v>50</v>
      </c>
      <c r="BF25203" s="101" t="s">
        <v>58</v>
      </c>
      <c r="BK25203" s="98" t="s">
        <v>70</v>
      </c>
    </row>
    <row r="25204" spans="17:63" ht="29.25" customHeight="1" x14ac:dyDescent="0.2">
      <c r="Q25204" s="92" t="s">
        <v>50</v>
      </c>
      <c r="BF25204" s="101" t="s">
        <v>58</v>
      </c>
      <c r="BK25204" s="98" t="s">
        <v>70</v>
      </c>
    </row>
    <row r="25205" spans="17:63" ht="29.25" customHeight="1" x14ac:dyDescent="0.2">
      <c r="Q25205" s="92" t="s">
        <v>50</v>
      </c>
      <c r="BF25205" s="101" t="s">
        <v>58</v>
      </c>
      <c r="BK25205" s="98" t="s">
        <v>70</v>
      </c>
    </row>
    <row r="25206" spans="17:63" ht="29.25" customHeight="1" x14ac:dyDescent="0.2">
      <c r="Q25206" s="92" t="s">
        <v>50</v>
      </c>
      <c r="BF25206" s="101" t="s">
        <v>58</v>
      </c>
      <c r="BK25206" s="98" t="s">
        <v>70</v>
      </c>
    </row>
    <row r="25207" spans="17:63" ht="29.25" customHeight="1" x14ac:dyDescent="0.2">
      <c r="Q25207" s="92" t="s">
        <v>50</v>
      </c>
      <c r="BF25207" s="101" t="s">
        <v>58</v>
      </c>
      <c r="BK25207" s="98" t="s">
        <v>70</v>
      </c>
    </row>
    <row r="25208" spans="17:63" ht="29.25" customHeight="1" x14ac:dyDescent="0.2">
      <c r="Q25208" s="92" t="s">
        <v>50</v>
      </c>
      <c r="BF25208" s="101" t="s">
        <v>58</v>
      </c>
      <c r="BK25208" s="98" t="s">
        <v>70</v>
      </c>
    </row>
    <row r="25209" spans="17:63" ht="29.25" customHeight="1" x14ac:dyDescent="0.2">
      <c r="Q25209" s="92" t="s">
        <v>50</v>
      </c>
      <c r="BF25209" s="101" t="s">
        <v>58</v>
      </c>
      <c r="BK25209" s="98" t="s">
        <v>70</v>
      </c>
    </row>
    <row r="25210" spans="17:63" ht="29.25" customHeight="1" x14ac:dyDescent="0.2">
      <c r="Q25210" s="92" t="s">
        <v>50</v>
      </c>
      <c r="BF25210" s="101" t="s">
        <v>58</v>
      </c>
      <c r="BK25210" s="98" t="s">
        <v>70</v>
      </c>
    </row>
    <row r="25211" spans="17:63" ht="29.25" customHeight="1" x14ac:dyDescent="0.2">
      <c r="Q25211" s="92" t="s">
        <v>50</v>
      </c>
      <c r="BF25211" s="101" t="s">
        <v>58</v>
      </c>
      <c r="BK25211" s="98" t="s">
        <v>70</v>
      </c>
    </row>
    <row r="25212" spans="17:63" ht="29.25" customHeight="1" x14ac:dyDescent="0.2">
      <c r="Q25212" s="92" t="s">
        <v>50</v>
      </c>
      <c r="BF25212" s="101" t="s">
        <v>58</v>
      </c>
      <c r="BK25212" s="98" t="s">
        <v>70</v>
      </c>
    </row>
    <row r="25213" spans="17:63" ht="29.25" customHeight="1" x14ac:dyDescent="0.2">
      <c r="Q25213" s="92" t="s">
        <v>50</v>
      </c>
      <c r="BF25213" s="101" t="s">
        <v>58</v>
      </c>
      <c r="BK25213" s="98" t="s">
        <v>70</v>
      </c>
    </row>
    <row r="25214" spans="17:63" ht="29.25" customHeight="1" x14ac:dyDescent="0.2">
      <c r="Q25214" s="92" t="s">
        <v>50</v>
      </c>
      <c r="BF25214" s="101" t="s">
        <v>58</v>
      </c>
      <c r="BK25214" s="98" t="s">
        <v>70</v>
      </c>
    </row>
    <row r="25215" spans="17:63" ht="29.25" customHeight="1" x14ac:dyDescent="0.2">
      <c r="Q25215" s="92" t="s">
        <v>50</v>
      </c>
      <c r="BF25215" s="101" t="s">
        <v>58</v>
      </c>
      <c r="BK25215" s="98" t="s">
        <v>70</v>
      </c>
    </row>
    <row r="25216" spans="17:63" ht="29.25" customHeight="1" x14ac:dyDescent="0.2">
      <c r="Q25216" s="92" t="s">
        <v>50</v>
      </c>
      <c r="BF25216" s="101" t="s">
        <v>58</v>
      </c>
      <c r="BK25216" s="98" t="s">
        <v>70</v>
      </c>
    </row>
    <row r="25217" spans="17:63" ht="29.25" customHeight="1" x14ac:dyDescent="0.2">
      <c r="Q25217" s="92" t="s">
        <v>50</v>
      </c>
      <c r="BF25217" s="101" t="s">
        <v>58</v>
      </c>
      <c r="BK25217" s="98" t="s">
        <v>70</v>
      </c>
    </row>
    <row r="25218" spans="17:63" ht="29.25" customHeight="1" x14ac:dyDescent="0.2">
      <c r="Q25218" s="92" t="s">
        <v>50</v>
      </c>
      <c r="BF25218" s="101" t="s">
        <v>58</v>
      </c>
      <c r="BK25218" s="98" t="s">
        <v>70</v>
      </c>
    </row>
    <row r="25219" spans="17:63" ht="29.25" customHeight="1" x14ac:dyDescent="0.2">
      <c r="Q25219" s="92" t="s">
        <v>50</v>
      </c>
      <c r="BF25219" s="101" t="s">
        <v>58</v>
      </c>
      <c r="BK25219" s="98" t="s">
        <v>70</v>
      </c>
    </row>
    <row r="25220" spans="17:63" ht="29.25" customHeight="1" x14ac:dyDescent="0.2">
      <c r="Q25220" s="92" t="s">
        <v>50</v>
      </c>
      <c r="BF25220" s="101" t="s">
        <v>58</v>
      </c>
      <c r="BK25220" s="98" t="s">
        <v>70</v>
      </c>
    </row>
    <row r="25221" spans="17:63" ht="29.25" customHeight="1" x14ac:dyDescent="0.2">
      <c r="Q25221" s="92" t="s">
        <v>50</v>
      </c>
      <c r="BF25221" s="101" t="s">
        <v>58</v>
      </c>
      <c r="BK25221" s="98" t="s">
        <v>70</v>
      </c>
    </row>
    <row r="25222" spans="17:63" ht="29.25" customHeight="1" x14ac:dyDescent="0.2">
      <c r="Q25222" s="92" t="s">
        <v>50</v>
      </c>
      <c r="BF25222" s="101" t="s">
        <v>58</v>
      </c>
      <c r="BK25222" s="98" t="s">
        <v>70</v>
      </c>
    </row>
    <row r="25223" spans="17:63" ht="29.25" customHeight="1" x14ac:dyDescent="0.2">
      <c r="Q25223" s="92" t="s">
        <v>50</v>
      </c>
      <c r="BF25223" s="101" t="s">
        <v>58</v>
      </c>
      <c r="BK25223" s="98" t="s">
        <v>70</v>
      </c>
    </row>
    <row r="25224" spans="17:63" ht="29.25" customHeight="1" x14ac:dyDescent="0.2">
      <c r="Q25224" s="92" t="s">
        <v>50</v>
      </c>
      <c r="BF25224" s="101" t="s">
        <v>58</v>
      </c>
      <c r="BK25224" s="98" t="s">
        <v>70</v>
      </c>
    </row>
    <row r="25225" spans="17:63" ht="29.25" customHeight="1" x14ac:dyDescent="0.2">
      <c r="Q25225" s="92" t="s">
        <v>50</v>
      </c>
      <c r="BF25225" s="101" t="s">
        <v>58</v>
      </c>
      <c r="BK25225" s="98" t="s">
        <v>70</v>
      </c>
    </row>
    <row r="25226" spans="17:63" ht="29.25" customHeight="1" x14ac:dyDescent="0.2">
      <c r="Q25226" s="92" t="s">
        <v>50</v>
      </c>
      <c r="BF25226" s="101" t="s">
        <v>58</v>
      </c>
      <c r="BK25226" s="98" t="s">
        <v>70</v>
      </c>
    </row>
    <row r="25227" spans="17:63" ht="29.25" customHeight="1" x14ac:dyDescent="0.2">
      <c r="Q25227" s="92" t="s">
        <v>50</v>
      </c>
      <c r="BF25227" s="101" t="s">
        <v>58</v>
      </c>
      <c r="BK25227" s="98" t="s">
        <v>70</v>
      </c>
    </row>
    <row r="25228" spans="17:63" ht="29.25" customHeight="1" x14ac:dyDescent="0.2">
      <c r="Q25228" s="92" t="s">
        <v>50</v>
      </c>
      <c r="BF25228" s="101" t="s">
        <v>58</v>
      </c>
      <c r="BK25228" s="98" t="s">
        <v>70</v>
      </c>
    </row>
    <row r="25229" spans="17:63" ht="29.25" customHeight="1" x14ac:dyDescent="0.2">
      <c r="Q25229" s="92" t="s">
        <v>50</v>
      </c>
      <c r="BF25229" s="101" t="s">
        <v>58</v>
      </c>
      <c r="BK25229" s="98" t="s">
        <v>70</v>
      </c>
    </row>
    <row r="25230" spans="17:63" ht="29.25" customHeight="1" x14ac:dyDescent="0.2">
      <c r="Q25230" s="92" t="s">
        <v>50</v>
      </c>
      <c r="BF25230" s="101" t="s">
        <v>58</v>
      </c>
      <c r="BK25230" s="98" t="s">
        <v>70</v>
      </c>
    </row>
    <row r="25231" spans="17:63" ht="29.25" customHeight="1" x14ac:dyDescent="0.2">
      <c r="Q25231" s="92" t="s">
        <v>50</v>
      </c>
      <c r="BF25231" s="101" t="s">
        <v>58</v>
      </c>
      <c r="BK25231" s="98" t="s">
        <v>70</v>
      </c>
    </row>
    <row r="25232" spans="17:63" ht="29.25" customHeight="1" x14ac:dyDescent="0.2">
      <c r="Q25232" s="92" t="s">
        <v>50</v>
      </c>
      <c r="BF25232" s="101" t="s">
        <v>58</v>
      </c>
      <c r="BK25232" s="98" t="s">
        <v>70</v>
      </c>
    </row>
    <row r="25233" spans="17:63" ht="29.25" customHeight="1" x14ac:dyDescent="0.2">
      <c r="Q25233" s="92" t="s">
        <v>50</v>
      </c>
      <c r="BF25233" s="101" t="s">
        <v>58</v>
      </c>
      <c r="BK25233" s="98" t="s">
        <v>70</v>
      </c>
    </row>
    <row r="25234" spans="17:63" ht="29.25" customHeight="1" x14ac:dyDescent="0.2">
      <c r="Q25234" s="92" t="s">
        <v>50</v>
      </c>
      <c r="BF25234" s="101" t="s">
        <v>58</v>
      </c>
      <c r="BK25234" s="98" t="s">
        <v>70</v>
      </c>
    </row>
    <row r="25235" spans="17:63" ht="29.25" customHeight="1" x14ac:dyDescent="0.2">
      <c r="Q25235" s="92" t="s">
        <v>50</v>
      </c>
      <c r="BF25235" s="101" t="s">
        <v>58</v>
      </c>
      <c r="BK25235" s="98" t="s">
        <v>70</v>
      </c>
    </row>
    <row r="25236" spans="17:63" ht="29.25" customHeight="1" x14ac:dyDescent="0.2">
      <c r="Q25236" s="92" t="s">
        <v>50</v>
      </c>
      <c r="BF25236" s="101" t="s">
        <v>58</v>
      </c>
      <c r="BK25236" s="98" t="s">
        <v>70</v>
      </c>
    </row>
    <row r="25237" spans="17:63" ht="29.25" customHeight="1" x14ac:dyDescent="0.2">
      <c r="Q25237" s="92" t="s">
        <v>50</v>
      </c>
      <c r="BF25237" s="101" t="s">
        <v>58</v>
      </c>
      <c r="BK25237" s="98" t="s">
        <v>70</v>
      </c>
    </row>
    <row r="25238" spans="17:63" ht="29.25" customHeight="1" x14ac:dyDescent="0.2">
      <c r="Q25238" s="92" t="s">
        <v>50</v>
      </c>
      <c r="BF25238" s="101" t="s">
        <v>58</v>
      </c>
      <c r="BK25238" s="98" t="s">
        <v>70</v>
      </c>
    </row>
    <row r="25239" spans="17:63" ht="29.25" customHeight="1" x14ac:dyDescent="0.2">
      <c r="Q25239" s="92" t="s">
        <v>50</v>
      </c>
      <c r="BF25239" s="101" t="s">
        <v>58</v>
      </c>
      <c r="BK25239" s="98" t="s">
        <v>70</v>
      </c>
    </row>
    <row r="25240" spans="17:63" ht="29.25" customHeight="1" x14ac:dyDescent="0.2">
      <c r="Q25240" s="92" t="s">
        <v>50</v>
      </c>
      <c r="BF25240" s="101" t="s">
        <v>58</v>
      </c>
      <c r="BK25240" s="98" t="s">
        <v>70</v>
      </c>
    </row>
    <row r="25241" spans="17:63" ht="29.25" customHeight="1" x14ac:dyDescent="0.2">
      <c r="Q25241" s="92" t="s">
        <v>50</v>
      </c>
      <c r="BF25241" s="101" t="s">
        <v>58</v>
      </c>
      <c r="BK25241" s="98" t="s">
        <v>70</v>
      </c>
    </row>
    <row r="25242" spans="17:63" ht="29.25" customHeight="1" x14ac:dyDescent="0.2">
      <c r="Q25242" s="92" t="s">
        <v>50</v>
      </c>
      <c r="BF25242" s="101" t="s">
        <v>58</v>
      </c>
      <c r="BK25242" s="98" t="s">
        <v>70</v>
      </c>
    </row>
    <row r="25243" spans="17:63" ht="29.25" customHeight="1" x14ac:dyDescent="0.2">
      <c r="Q25243" s="92" t="s">
        <v>50</v>
      </c>
      <c r="BF25243" s="101" t="s">
        <v>58</v>
      </c>
      <c r="BK25243" s="98" t="s">
        <v>70</v>
      </c>
    </row>
    <row r="25244" spans="17:63" ht="29.25" customHeight="1" x14ac:dyDescent="0.2">
      <c r="Q25244" s="92" t="s">
        <v>50</v>
      </c>
      <c r="BF25244" s="101" t="s">
        <v>58</v>
      </c>
      <c r="BK25244" s="98" t="s">
        <v>70</v>
      </c>
    </row>
    <row r="25245" spans="17:63" ht="29.25" customHeight="1" x14ac:dyDescent="0.2">
      <c r="Q25245" s="92" t="s">
        <v>50</v>
      </c>
      <c r="BF25245" s="101" t="s">
        <v>58</v>
      </c>
      <c r="BK25245" s="98" t="s">
        <v>70</v>
      </c>
    </row>
    <row r="25246" spans="17:63" ht="29.25" customHeight="1" x14ac:dyDescent="0.2">
      <c r="Q25246" s="92" t="s">
        <v>50</v>
      </c>
      <c r="BF25246" s="101" t="s">
        <v>58</v>
      </c>
      <c r="BK25246" s="98" t="s">
        <v>70</v>
      </c>
    </row>
    <row r="25247" spans="17:63" ht="29.25" customHeight="1" x14ac:dyDescent="0.2">
      <c r="Q25247" s="92" t="s">
        <v>50</v>
      </c>
      <c r="BF25247" s="101" t="s">
        <v>58</v>
      </c>
      <c r="BK25247" s="98" t="s">
        <v>70</v>
      </c>
    </row>
    <row r="25248" spans="17:63" ht="29.25" customHeight="1" x14ac:dyDescent="0.2">
      <c r="Q25248" s="92" t="s">
        <v>50</v>
      </c>
      <c r="BF25248" s="101" t="s">
        <v>58</v>
      </c>
      <c r="BK25248" s="98" t="s">
        <v>70</v>
      </c>
    </row>
    <row r="25249" spans="17:63" ht="29.25" customHeight="1" x14ac:dyDescent="0.2">
      <c r="Q25249" s="92" t="s">
        <v>50</v>
      </c>
      <c r="BF25249" s="101" t="s">
        <v>58</v>
      </c>
      <c r="BK25249" s="98" t="s">
        <v>70</v>
      </c>
    </row>
    <row r="25250" spans="17:63" ht="29.25" customHeight="1" x14ac:dyDescent="0.2">
      <c r="Q25250" s="92" t="s">
        <v>50</v>
      </c>
      <c r="BF25250" s="101" t="s">
        <v>58</v>
      </c>
      <c r="BK25250" s="98" t="s">
        <v>70</v>
      </c>
    </row>
    <row r="25251" spans="17:63" ht="29.25" customHeight="1" x14ac:dyDescent="0.2">
      <c r="Q25251" s="92" t="s">
        <v>50</v>
      </c>
      <c r="BF25251" s="101" t="s">
        <v>58</v>
      </c>
      <c r="BK25251" s="98" t="s">
        <v>70</v>
      </c>
    </row>
    <row r="25252" spans="17:63" ht="29.25" customHeight="1" x14ac:dyDescent="0.2">
      <c r="Q25252" s="92" t="s">
        <v>50</v>
      </c>
      <c r="BF25252" s="101" t="s">
        <v>58</v>
      </c>
      <c r="BK25252" s="98" t="s">
        <v>70</v>
      </c>
    </row>
    <row r="25253" spans="17:63" ht="29.25" customHeight="1" x14ac:dyDescent="0.2">
      <c r="Q25253" s="92" t="s">
        <v>50</v>
      </c>
      <c r="BF25253" s="101" t="s">
        <v>58</v>
      </c>
      <c r="BK25253" s="98" t="s">
        <v>70</v>
      </c>
    </row>
    <row r="25254" spans="17:63" ht="29.25" customHeight="1" x14ac:dyDescent="0.2">
      <c r="Q25254" s="92" t="s">
        <v>50</v>
      </c>
      <c r="BF25254" s="101" t="s">
        <v>58</v>
      </c>
      <c r="BK25254" s="98" t="s">
        <v>70</v>
      </c>
    </row>
    <row r="25255" spans="17:63" ht="29.25" customHeight="1" x14ac:dyDescent="0.2">
      <c r="Q25255" s="92" t="s">
        <v>50</v>
      </c>
      <c r="BF25255" s="101" t="s">
        <v>58</v>
      </c>
      <c r="BK25255" s="98" t="s">
        <v>70</v>
      </c>
    </row>
    <row r="25256" spans="17:63" ht="29.25" customHeight="1" x14ac:dyDescent="0.2">
      <c r="Q25256" s="92" t="s">
        <v>50</v>
      </c>
      <c r="BF25256" s="101" t="s">
        <v>58</v>
      </c>
      <c r="BK25256" s="98" t="s">
        <v>70</v>
      </c>
    </row>
    <row r="25257" spans="17:63" ht="29.25" customHeight="1" x14ac:dyDescent="0.2">
      <c r="Q25257" s="92" t="s">
        <v>50</v>
      </c>
      <c r="BF25257" s="101" t="s">
        <v>58</v>
      </c>
      <c r="BK25257" s="98" t="s">
        <v>70</v>
      </c>
    </row>
    <row r="25258" spans="17:63" ht="29.25" customHeight="1" x14ac:dyDescent="0.2">
      <c r="Q25258" s="92" t="s">
        <v>50</v>
      </c>
      <c r="BF25258" s="101" t="s">
        <v>58</v>
      </c>
      <c r="BK25258" s="98" t="s">
        <v>70</v>
      </c>
    </row>
    <row r="25259" spans="17:63" ht="29.25" customHeight="1" x14ac:dyDescent="0.2">
      <c r="Q25259" s="92" t="s">
        <v>50</v>
      </c>
      <c r="BF25259" s="101" t="s">
        <v>58</v>
      </c>
      <c r="BK25259" s="98" t="s">
        <v>70</v>
      </c>
    </row>
    <row r="25260" spans="17:63" ht="29.25" customHeight="1" x14ac:dyDescent="0.2">
      <c r="Q25260" s="92" t="s">
        <v>50</v>
      </c>
      <c r="BF25260" s="101" t="s">
        <v>58</v>
      </c>
      <c r="BK25260" s="98" t="s">
        <v>70</v>
      </c>
    </row>
    <row r="25261" spans="17:63" ht="29.25" customHeight="1" x14ac:dyDescent="0.2">
      <c r="Q25261" s="92" t="s">
        <v>50</v>
      </c>
      <c r="BF25261" s="101" t="s">
        <v>58</v>
      </c>
      <c r="BK25261" s="98" t="s">
        <v>70</v>
      </c>
    </row>
    <row r="25262" spans="17:63" ht="29.25" customHeight="1" x14ac:dyDescent="0.2">
      <c r="Q25262" s="92" t="s">
        <v>50</v>
      </c>
      <c r="BF25262" s="101" t="s">
        <v>58</v>
      </c>
      <c r="BK25262" s="98" t="s">
        <v>70</v>
      </c>
    </row>
    <row r="25263" spans="17:63" ht="29.25" customHeight="1" x14ac:dyDescent="0.2">
      <c r="Q25263" s="92" t="s">
        <v>50</v>
      </c>
      <c r="BF25263" s="101" t="s">
        <v>58</v>
      </c>
      <c r="BK25263" s="98" t="s">
        <v>70</v>
      </c>
    </row>
    <row r="25264" spans="17:63" ht="29.25" customHeight="1" x14ac:dyDescent="0.2">
      <c r="Q25264" s="92" t="s">
        <v>50</v>
      </c>
      <c r="BF25264" s="101" t="s">
        <v>58</v>
      </c>
      <c r="BK25264" s="98" t="s">
        <v>70</v>
      </c>
    </row>
    <row r="25265" spans="17:63" ht="29.25" customHeight="1" x14ac:dyDescent="0.2">
      <c r="Q25265" s="92" t="s">
        <v>50</v>
      </c>
      <c r="BF25265" s="101" t="s">
        <v>58</v>
      </c>
      <c r="BK25265" s="98" t="s">
        <v>70</v>
      </c>
    </row>
    <row r="25266" spans="17:63" ht="29.25" customHeight="1" x14ac:dyDescent="0.2">
      <c r="Q25266" s="92" t="s">
        <v>50</v>
      </c>
      <c r="BF25266" s="101" t="s">
        <v>58</v>
      </c>
      <c r="BK25266" s="98" t="s">
        <v>70</v>
      </c>
    </row>
    <row r="25267" spans="17:63" ht="29.25" customHeight="1" x14ac:dyDescent="0.2">
      <c r="Q25267" s="92" t="s">
        <v>50</v>
      </c>
      <c r="BF25267" s="101" t="s">
        <v>58</v>
      </c>
      <c r="BK25267" s="98" t="s">
        <v>70</v>
      </c>
    </row>
    <row r="25268" spans="17:63" ht="29.25" customHeight="1" x14ac:dyDescent="0.2">
      <c r="Q25268" s="92" t="s">
        <v>50</v>
      </c>
      <c r="BF25268" s="101" t="s">
        <v>58</v>
      </c>
      <c r="BK25268" s="98" t="s">
        <v>70</v>
      </c>
    </row>
    <row r="25269" spans="17:63" ht="29.25" customHeight="1" x14ac:dyDescent="0.2">
      <c r="Q25269" s="92" t="s">
        <v>50</v>
      </c>
      <c r="BF25269" s="101" t="s">
        <v>58</v>
      </c>
      <c r="BK25269" s="98" t="s">
        <v>70</v>
      </c>
    </row>
    <row r="25270" spans="17:63" ht="29.25" customHeight="1" x14ac:dyDescent="0.2">
      <c r="Q25270" s="92" t="s">
        <v>50</v>
      </c>
      <c r="BF25270" s="101" t="s">
        <v>58</v>
      </c>
      <c r="BK25270" s="98" t="s">
        <v>70</v>
      </c>
    </row>
    <row r="25271" spans="17:63" ht="29.25" customHeight="1" x14ac:dyDescent="0.2">
      <c r="Q25271" s="92" t="s">
        <v>50</v>
      </c>
      <c r="BF25271" s="101" t="s">
        <v>58</v>
      </c>
      <c r="BK25271" s="98" t="s">
        <v>70</v>
      </c>
    </row>
    <row r="25272" spans="17:63" ht="29.25" customHeight="1" x14ac:dyDescent="0.2">
      <c r="Q25272" s="92" t="s">
        <v>50</v>
      </c>
      <c r="BF25272" s="101" t="s">
        <v>58</v>
      </c>
      <c r="BK25272" s="98" t="s">
        <v>70</v>
      </c>
    </row>
    <row r="25273" spans="17:63" ht="29.25" customHeight="1" x14ac:dyDescent="0.2">
      <c r="Q25273" s="92" t="s">
        <v>50</v>
      </c>
      <c r="BF25273" s="101" t="s">
        <v>58</v>
      </c>
      <c r="BK25273" s="98" t="s">
        <v>70</v>
      </c>
    </row>
    <row r="25274" spans="17:63" ht="29.25" customHeight="1" x14ac:dyDescent="0.2">
      <c r="Q25274" s="92" t="s">
        <v>50</v>
      </c>
      <c r="BF25274" s="101" t="s">
        <v>58</v>
      </c>
      <c r="BK25274" s="98" t="s">
        <v>70</v>
      </c>
    </row>
    <row r="25275" spans="17:63" ht="29.25" customHeight="1" x14ac:dyDescent="0.2">
      <c r="Q25275" s="92" t="s">
        <v>50</v>
      </c>
      <c r="BF25275" s="101" t="s">
        <v>58</v>
      </c>
      <c r="BK25275" s="98" t="s">
        <v>70</v>
      </c>
    </row>
    <row r="25276" spans="17:63" ht="29.25" customHeight="1" x14ac:dyDescent="0.2">
      <c r="Q25276" s="92" t="s">
        <v>50</v>
      </c>
      <c r="BF25276" s="101" t="s">
        <v>58</v>
      </c>
      <c r="BK25276" s="98" t="s">
        <v>70</v>
      </c>
    </row>
    <row r="25277" spans="17:63" ht="29.25" customHeight="1" x14ac:dyDescent="0.2">
      <c r="Q25277" s="92" t="s">
        <v>50</v>
      </c>
      <c r="BF25277" s="101" t="s">
        <v>58</v>
      </c>
      <c r="BK25277" s="98" t="s">
        <v>70</v>
      </c>
    </row>
    <row r="25278" spans="17:63" ht="29.25" customHeight="1" x14ac:dyDescent="0.2">
      <c r="Q25278" s="92" t="s">
        <v>50</v>
      </c>
      <c r="BF25278" s="101" t="s">
        <v>58</v>
      </c>
      <c r="BK25278" s="98" t="s">
        <v>70</v>
      </c>
    </row>
    <row r="25279" spans="17:63" ht="29.25" customHeight="1" x14ac:dyDescent="0.2">
      <c r="Q25279" s="92" t="s">
        <v>50</v>
      </c>
      <c r="BF25279" s="101" t="s">
        <v>58</v>
      </c>
      <c r="BK25279" s="98" t="s">
        <v>70</v>
      </c>
    </row>
    <row r="25280" spans="17:63" ht="29.25" customHeight="1" x14ac:dyDescent="0.2">
      <c r="Q25280" s="92" t="s">
        <v>50</v>
      </c>
      <c r="BF25280" s="101" t="s">
        <v>58</v>
      </c>
      <c r="BK25280" s="98" t="s">
        <v>70</v>
      </c>
    </row>
    <row r="25281" spans="17:63" ht="29.25" customHeight="1" x14ac:dyDescent="0.2">
      <c r="Q25281" s="92" t="s">
        <v>50</v>
      </c>
      <c r="BF25281" s="101" t="s">
        <v>58</v>
      </c>
      <c r="BK25281" s="98" t="s">
        <v>70</v>
      </c>
    </row>
    <row r="25282" spans="17:63" ht="29.25" customHeight="1" x14ac:dyDescent="0.2">
      <c r="Q25282" s="92" t="s">
        <v>50</v>
      </c>
      <c r="BF25282" s="101" t="s">
        <v>58</v>
      </c>
      <c r="BK25282" s="98" t="s">
        <v>70</v>
      </c>
    </row>
    <row r="25283" spans="17:63" ht="29.25" customHeight="1" x14ac:dyDescent="0.2">
      <c r="Q25283" s="92" t="s">
        <v>50</v>
      </c>
      <c r="BF25283" s="101" t="s">
        <v>58</v>
      </c>
      <c r="BK25283" s="98" t="s">
        <v>70</v>
      </c>
    </row>
    <row r="25284" spans="17:63" ht="29.25" customHeight="1" x14ac:dyDescent="0.2">
      <c r="Q25284" s="92" t="s">
        <v>50</v>
      </c>
      <c r="BF25284" s="101" t="s">
        <v>58</v>
      </c>
      <c r="BK25284" s="98" t="s">
        <v>70</v>
      </c>
    </row>
    <row r="25285" spans="17:63" ht="29.25" customHeight="1" x14ac:dyDescent="0.2">
      <c r="Q25285" s="92" t="s">
        <v>50</v>
      </c>
      <c r="BF25285" s="101" t="s">
        <v>58</v>
      </c>
      <c r="BK25285" s="98" t="s">
        <v>70</v>
      </c>
    </row>
    <row r="25286" spans="17:63" ht="29.25" customHeight="1" x14ac:dyDescent="0.2">
      <c r="Q25286" s="92" t="s">
        <v>50</v>
      </c>
      <c r="BF25286" s="101" t="s">
        <v>58</v>
      </c>
      <c r="BK25286" s="98" t="s">
        <v>70</v>
      </c>
    </row>
    <row r="25287" spans="17:63" ht="29.25" customHeight="1" x14ac:dyDescent="0.2">
      <c r="Q25287" s="92" t="s">
        <v>50</v>
      </c>
      <c r="BF25287" s="101" t="s">
        <v>58</v>
      </c>
      <c r="BK25287" s="98" t="s">
        <v>70</v>
      </c>
    </row>
    <row r="25288" spans="17:63" ht="29.25" customHeight="1" x14ac:dyDescent="0.2">
      <c r="Q25288" s="92" t="s">
        <v>50</v>
      </c>
      <c r="BF25288" s="101" t="s">
        <v>58</v>
      </c>
      <c r="BK25288" s="98" t="s">
        <v>70</v>
      </c>
    </row>
    <row r="25289" spans="17:63" ht="29.25" customHeight="1" x14ac:dyDescent="0.2">
      <c r="Q25289" s="92" t="s">
        <v>50</v>
      </c>
      <c r="BF25289" s="101" t="s">
        <v>58</v>
      </c>
      <c r="BK25289" s="98" t="s">
        <v>70</v>
      </c>
    </row>
    <row r="25290" spans="17:63" ht="29.25" customHeight="1" x14ac:dyDescent="0.2">
      <c r="Q25290" s="92" t="s">
        <v>50</v>
      </c>
      <c r="BF25290" s="101" t="s">
        <v>58</v>
      </c>
      <c r="BK25290" s="98" t="s">
        <v>70</v>
      </c>
    </row>
    <row r="25291" spans="17:63" ht="29.25" customHeight="1" x14ac:dyDescent="0.2">
      <c r="Q25291" s="92" t="s">
        <v>50</v>
      </c>
      <c r="BF25291" s="101" t="s">
        <v>58</v>
      </c>
      <c r="BK25291" s="98" t="s">
        <v>70</v>
      </c>
    </row>
    <row r="25292" spans="17:63" ht="29.25" customHeight="1" x14ac:dyDescent="0.2">
      <c r="Q25292" s="92" t="s">
        <v>50</v>
      </c>
      <c r="BF25292" s="101" t="s">
        <v>58</v>
      </c>
      <c r="BK25292" s="98" t="s">
        <v>70</v>
      </c>
    </row>
    <row r="25293" spans="17:63" ht="29.25" customHeight="1" x14ac:dyDescent="0.2">
      <c r="Q25293" s="92" t="s">
        <v>50</v>
      </c>
      <c r="BF25293" s="101" t="s">
        <v>58</v>
      </c>
      <c r="BK25293" s="98" t="s">
        <v>70</v>
      </c>
    </row>
    <row r="25294" spans="17:63" ht="29.25" customHeight="1" x14ac:dyDescent="0.2">
      <c r="Q25294" s="92" t="s">
        <v>50</v>
      </c>
      <c r="BF25294" s="101" t="s">
        <v>58</v>
      </c>
      <c r="BK25294" s="98" t="s">
        <v>70</v>
      </c>
    </row>
    <row r="25295" spans="17:63" ht="29.25" customHeight="1" x14ac:dyDescent="0.2">
      <c r="Q25295" s="92" t="s">
        <v>50</v>
      </c>
      <c r="BF25295" s="101" t="s">
        <v>58</v>
      </c>
      <c r="BK25295" s="98" t="s">
        <v>70</v>
      </c>
    </row>
    <row r="25296" spans="17:63" ht="29.25" customHeight="1" x14ac:dyDescent="0.2">
      <c r="Q25296" s="92" t="s">
        <v>50</v>
      </c>
      <c r="BF25296" s="101" t="s">
        <v>58</v>
      </c>
      <c r="BK25296" s="98" t="s">
        <v>70</v>
      </c>
    </row>
    <row r="25297" spans="17:63" ht="29.25" customHeight="1" x14ac:dyDescent="0.2">
      <c r="Q25297" s="92" t="s">
        <v>50</v>
      </c>
      <c r="BF25297" s="101" t="s">
        <v>58</v>
      </c>
      <c r="BK25297" s="98" t="s">
        <v>70</v>
      </c>
    </row>
    <row r="25298" spans="17:63" ht="29.25" customHeight="1" x14ac:dyDescent="0.2">
      <c r="Q25298" s="92" t="s">
        <v>50</v>
      </c>
      <c r="BF25298" s="101" t="s">
        <v>58</v>
      </c>
      <c r="BK25298" s="98" t="s">
        <v>70</v>
      </c>
    </row>
    <row r="25299" spans="17:63" ht="29.25" customHeight="1" x14ac:dyDescent="0.2">
      <c r="Q25299" s="92" t="s">
        <v>50</v>
      </c>
      <c r="BF25299" s="101" t="s">
        <v>58</v>
      </c>
      <c r="BK25299" s="98" t="s">
        <v>70</v>
      </c>
    </row>
    <row r="25300" spans="17:63" ht="29.25" customHeight="1" x14ac:dyDescent="0.2">
      <c r="Q25300" s="92" t="s">
        <v>50</v>
      </c>
      <c r="BF25300" s="101" t="s">
        <v>58</v>
      </c>
      <c r="BK25300" s="98" t="s">
        <v>70</v>
      </c>
    </row>
    <row r="25301" spans="17:63" ht="29.25" customHeight="1" x14ac:dyDescent="0.2">
      <c r="Q25301" s="92" t="s">
        <v>50</v>
      </c>
      <c r="BF25301" s="101" t="s">
        <v>58</v>
      </c>
      <c r="BK25301" s="98" t="s">
        <v>70</v>
      </c>
    </row>
    <row r="25302" spans="17:63" ht="29.25" customHeight="1" x14ac:dyDescent="0.2">
      <c r="Q25302" s="92" t="s">
        <v>50</v>
      </c>
      <c r="BF25302" s="101" t="s">
        <v>58</v>
      </c>
      <c r="BK25302" s="98" t="s">
        <v>70</v>
      </c>
    </row>
    <row r="25303" spans="17:63" ht="29.25" customHeight="1" x14ac:dyDescent="0.2">
      <c r="Q25303" s="92" t="s">
        <v>50</v>
      </c>
      <c r="BF25303" s="101" t="s">
        <v>58</v>
      </c>
      <c r="BK25303" s="98" t="s">
        <v>70</v>
      </c>
    </row>
    <row r="25304" spans="17:63" ht="29.25" customHeight="1" x14ac:dyDescent="0.2">
      <c r="Q25304" s="92" t="s">
        <v>50</v>
      </c>
      <c r="BF25304" s="101" t="s">
        <v>58</v>
      </c>
      <c r="BK25304" s="98" t="s">
        <v>70</v>
      </c>
    </row>
    <row r="25305" spans="17:63" ht="29.25" customHeight="1" x14ac:dyDescent="0.2">
      <c r="Q25305" s="92" t="s">
        <v>50</v>
      </c>
      <c r="BF25305" s="101" t="s">
        <v>58</v>
      </c>
      <c r="BK25305" s="98" t="s">
        <v>70</v>
      </c>
    </row>
    <row r="25306" spans="17:63" ht="29.25" customHeight="1" x14ac:dyDescent="0.2">
      <c r="Q25306" s="92" t="s">
        <v>50</v>
      </c>
      <c r="BF25306" s="101" t="s">
        <v>58</v>
      </c>
      <c r="BK25306" s="98" t="s">
        <v>70</v>
      </c>
    </row>
    <row r="25307" spans="17:63" ht="29.25" customHeight="1" x14ac:dyDescent="0.2">
      <c r="Q25307" s="92" t="s">
        <v>50</v>
      </c>
      <c r="BF25307" s="101" t="s">
        <v>58</v>
      </c>
      <c r="BK25307" s="98" t="s">
        <v>70</v>
      </c>
    </row>
    <row r="25308" spans="17:63" ht="29.25" customHeight="1" x14ac:dyDescent="0.2">
      <c r="Q25308" s="92" t="s">
        <v>50</v>
      </c>
      <c r="BF25308" s="101" t="s">
        <v>58</v>
      </c>
      <c r="BK25308" s="98" t="s">
        <v>70</v>
      </c>
    </row>
    <row r="25309" spans="17:63" ht="29.25" customHeight="1" x14ac:dyDescent="0.2">
      <c r="Q25309" s="92" t="s">
        <v>50</v>
      </c>
      <c r="BF25309" s="101" t="s">
        <v>58</v>
      </c>
      <c r="BK25309" s="98" t="s">
        <v>70</v>
      </c>
    </row>
    <row r="25310" spans="17:63" ht="29.25" customHeight="1" x14ac:dyDescent="0.2">
      <c r="Q25310" s="92" t="s">
        <v>50</v>
      </c>
      <c r="BF25310" s="101" t="s">
        <v>58</v>
      </c>
      <c r="BK25310" s="98" t="s">
        <v>70</v>
      </c>
    </row>
    <row r="25311" spans="17:63" ht="29.25" customHeight="1" x14ac:dyDescent="0.2">
      <c r="Q25311" s="92" t="s">
        <v>50</v>
      </c>
      <c r="BF25311" s="101" t="s">
        <v>58</v>
      </c>
      <c r="BK25311" s="98" t="s">
        <v>70</v>
      </c>
    </row>
    <row r="25312" spans="17:63" ht="29.25" customHeight="1" x14ac:dyDescent="0.2">
      <c r="Q25312" s="92" t="s">
        <v>50</v>
      </c>
      <c r="BF25312" s="101" t="s">
        <v>58</v>
      </c>
      <c r="BK25312" s="98" t="s">
        <v>70</v>
      </c>
    </row>
    <row r="25313" spans="17:63" ht="29.25" customHeight="1" x14ac:dyDescent="0.2">
      <c r="Q25313" s="92" t="s">
        <v>50</v>
      </c>
      <c r="BF25313" s="101" t="s">
        <v>58</v>
      </c>
      <c r="BK25313" s="98" t="s">
        <v>70</v>
      </c>
    </row>
    <row r="25314" spans="17:63" ht="29.25" customHeight="1" x14ac:dyDescent="0.2">
      <c r="Q25314" s="92" t="s">
        <v>50</v>
      </c>
      <c r="BF25314" s="101" t="s">
        <v>58</v>
      </c>
      <c r="BK25314" s="98" t="s">
        <v>70</v>
      </c>
    </row>
    <row r="25315" spans="17:63" ht="29.25" customHeight="1" x14ac:dyDescent="0.2">
      <c r="Q25315" s="92" t="s">
        <v>50</v>
      </c>
      <c r="BF25315" s="101" t="s">
        <v>58</v>
      </c>
      <c r="BK25315" s="98" t="s">
        <v>70</v>
      </c>
    </row>
    <row r="25316" spans="17:63" ht="29.25" customHeight="1" x14ac:dyDescent="0.2">
      <c r="Q25316" s="92" t="s">
        <v>50</v>
      </c>
      <c r="BF25316" s="101" t="s">
        <v>58</v>
      </c>
      <c r="BK25316" s="98" t="s">
        <v>70</v>
      </c>
    </row>
    <row r="25317" spans="17:63" ht="29.25" customHeight="1" x14ac:dyDescent="0.2">
      <c r="Q25317" s="92" t="s">
        <v>50</v>
      </c>
      <c r="BF25317" s="101" t="s">
        <v>58</v>
      </c>
      <c r="BK25317" s="98" t="s">
        <v>70</v>
      </c>
    </row>
    <row r="25318" spans="17:63" ht="29.25" customHeight="1" x14ac:dyDescent="0.2">
      <c r="Q25318" s="92" t="s">
        <v>50</v>
      </c>
      <c r="BF25318" s="101" t="s">
        <v>58</v>
      </c>
      <c r="BK25318" s="98" t="s">
        <v>70</v>
      </c>
    </row>
    <row r="25319" spans="17:63" ht="29.25" customHeight="1" x14ac:dyDescent="0.2">
      <c r="Q25319" s="92" t="s">
        <v>50</v>
      </c>
      <c r="BF25319" s="101" t="s">
        <v>58</v>
      </c>
      <c r="BK25319" s="98" t="s">
        <v>70</v>
      </c>
    </row>
    <row r="25320" spans="17:63" ht="29.25" customHeight="1" x14ac:dyDescent="0.2">
      <c r="Q25320" s="92" t="s">
        <v>50</v>
      </c>
      <c r="BF25320" s="101" t="s">
        <v>58</v>
      </c>
      <c r="BK25320" s="98" t="s">
        <v>70</v>
      </c>
    </row>
    <row r="25321" spans="17:63" ht="29.25" customHeight="1" x14ac:dyDescent="0.2">
      <c r="Q25321" s="92" t="s">
        <v>50</v>
      </c>
      <c r="BF25321" s="101" t="s">
        <v>58</v>
      </c>
      <c r="BK25321" s="98" t="s">
        <v>70</v>
      </c>
    </row>
    <row r="25322" spans="17:63" ht="29.25" customHeight="1" x14ac:dyDescent="0.2">
      <c r="Q25322" s="92" t="s">
        <v>50</v>
      </c>
      <c r="BF25322" s="101" t="s">
        <v>58</v>
      </c>
      <c r="BK25322" s="98" t="s">
        <v>70</v>
      </c>
    </row>
    <row r="25323" spans="17:63" ht="29.25" customHeight="1" x14ac:dyDescent="0.2">
      <c r="Q25323" s="92" t="s">
        <v>50</v>
      </c>
      <c r="BF25323" s="101" t="s">
        <v>58</v>
      </c>
      <c r="BK25323" s="98" t="s">
        <v>70</v>
      </c>
    </row>
    <row r="25324" spans="17:63" ht="29.25" customHeight="1" x14ac:dyDescent="0.2">
      <c r="Q25324" s="92" t="s">
        <v>50</v>
      </c>
      <c r="BF25324" s="101" t="s">
        <v>58</v>
      </c>
      <c r="BK25324" s="98" t="s">
        <v>70</v>
      </c>
    </row>
    <row r="25325" spans="17:63" ht="29.25" customHeight="1" x14ac:dyDescent="0.2">
      <c r="Q25325" s="92" t="s">
        <v>50</v>
      </c>
      <c r="BF25325" s="101" t="s">
        <v>58</v>
      </c>
      <c r="BK25325" s="98" t="s">
        <v>70</v>
      </c>
    </row>
    <row r="25326" spans="17:63" ht="29.25" customHeight="1" x14ac:dyDescent="0.2">
      <c r="Q25326" s="92" t="s">
        <v>50</v>
      </c>
      <c r="BF25326" s="101" t="s">
        <v>58</v>
      </c>
      <c r="BK25326" s="98" t="s">
        <v>70</v>
      </c>
    </row>
    <row r="25327" spans="17:63" ht="29.25" customHeight="1" x14ac:dyDescent="0.2">
      <c r="Q25327" s="92" t="s">
        <v>50</v>
      </c>
      <c r="BF25327" s="101" t="s">
        <v>58</v>
      </c>
      <c r="BK25327" s="98" t="s">
        <v>70</v>
      </c>
    </row>
    <row r="25328" spans="17:63" ht="29.25" customHeight="1" x14ac:dyDescent="0.2">
      <c r="Q25328" s="92" t="s">
        <v>50</v>
      </c>
      <c r="BF25328" s="101" t="s">
        <v>58</v>
      </c>
      <c r="BK25328" s="98" t="s">
        <v>70</v>
      </c>
    </row>
    <row r="25329" spans="17:63" ht="29.25" customHeight="1" x14ac:dyDescent="0.2">
      <c r="Q25329" s="92" t="s">
        <v>50</v>
      </c>
      <c r="BF25329" s="101" t="s">
        <v>58</v>
      </c>
      <c r="BK25329" s="98" t="s">
        <v>70</v>
      </c>
    </row>
    <row r="25330" spans="17:63" ht="29.25" customHeight="1" x14ac:dyDescent="0.2">
      <c r="Q25330" s="92" t="s">
        <v>50</v>
      </c>
      <c r="BF25330" s="101" t="s">
        <v>58</v>
      </c>
      <c r="BK25330" s="98" t="s">
        <v>70</v>
      </c>
    </row>
    <row r="25331" spans="17:63" ht="29.25" customHeight="1" x14ac:dyDescent="0.2">
      <c r="Q25331" s="92" t="s">
        <v>50</v>
      </c>
      <c r="BF25331" s="101" t="s">
        <v>58</v>
      </c>
      <c r="BK25331" s="98" t="s">
        <v>70</v>
      </c>
    </row>
    <row r="25332" spans="17:63" ht="29.25" customHeight="1" x14ac:dyDescent="0.2">
      <c r="Q25332" s="92" t="s">
        <v>50</v>
      </c>
      <c r="BF25332" s="101" t="s">
        <v>58</v>
      </c>
      <c r="BK25332" s="98" t="s">
        <v>70</v>
      </c>
    </row>
    <row r="25333" spans="17:63" ht="29.25" customHeight="1" x14ac:dyDescent="0.2">
      <c r="Q25333" s="92" t="s">
        <v>50</v>
      </c>
      <c r="BF25333" s="101" t="s">
        <v>58</v>
      </c>
      <c r="BK25333" s="98" t="s">
        <v>70</v>
      </c>
    </row>
    <row r="25334" spans="17:63" ht="29.25" customHeight="1" x14ac:dyDescent="0.2">
      <c r="Q25334" s="92" t="s">
        <v>50</v>
      </c>
      <c r="BF25334" s="101" t="s">
        <v>58</v>
      </c>
      <c r="BK25334" s="98" t="s">
        <v>70</v>
      </c>
    </row>
    <row r="25335" spans="17:63" ht="29.25" customHeight="1" x14ac:dyDescent="0.2">
      <c r="Q25335" s="92" t="s">
        <v>50</v>
      </c>
      <c r="BF25335" s="101" t="s">
        <v>58</v>
      </c>
      <c r="BK25335" s="98" t="s">
        <v>70</v>
      </c>
    </row>
    <row r="25336" spans="17:63" ht="29.25" customHeight="1" x14ac:dyDescent="0.2">
      <c r="Q25336" s="92" t="s">
        <v>50</v>
      </c>
      <c r="BF25336" s="101" t="s">
        <v>58</v>
      </c>
      <c r="BK25336" s="98" t="s">
        <v>70</v>
      </c>
    </row>
    <row r="25337" spans="17:63" ht="29.25" customHeight="1" x14ac:dyDescent="0.2">
      <c r="Q25337" s="92" t="s">
        <v>50</v>
      </c>
      <c r="BF25337" s="101" t="s">
        <v>58</v>
      </c>
      <c r="BK25337" s="98" t="s">
        <v>70</v>
      </c>
    </row>
    <row r="25338" spans="17:63" ht="29.25" customHeight="1" x14ac:dyDescent="0.2">
      <c r="Q25338" s="92" t="s">
        <v>50</v>
      </c>
      <c r="BF25338" s="101" t="s">
        <v>58</v>
      </c>
      <c r="BK25338" s="98" t="s">
        <v>70</v>
      </c>
    </row>
    <row r="25339" spans="17:63" ht="29.25" customHeight="1" x14ac:dyDescent="0.2">
      <c r="Q25339" s="92" t="s">
        <v>50</v>
      </c>
      <c r="BF25339" s="101" t="s">
        <v>58</v>
      </c>
      <c r="BK25339" s="98" t="s">
        <v>70</v>
      </c>
    </row>
    <row r="25340" spans="17:63" ht="29.25" customHeight="1" x14ac:dyDescent="0.2">
      <c r="Q25340" s="92" t="s">
        <v>50</v>
      </c>
      <c r="BF25340" s="101" t="s">
        <v>58</v>
      </c>
      <c r="BK25340" s="98" t="s">
        <v>70</v>
      </c>
    </row>
    <row r="25341" spans="17:63" ht="29.25" customHeight="1" x14ac:dyDescent="0.2">
      <c r="Q25341" s="92" t="s">
        <v>50</v>
      </c>
      <c r="BF25341" s="101" t="s">
        <v>58</v>
      </c>
      <c r="BK25341" s="98" t="s">
        <v>70</v>
      </c>
    </row>
    <row r="25342" spans="17:63" ht="29.25" customHeight="1" x14ac:dyDescent="0.2">
      <c r="Q25342" s="92" t="s">
        <v>50</v>
      </c>
      <c r="BF25342" s="101" t="s">
        <v>58</v>
      </c>
      <c r="BK25342" s="98" t="s">
        <v>70</v>
      </c>
    </row>
    <row r="25343" spans="17:63" ht="29.25" customHeight="1" x14ac:dyDescent="0.2">
      <c r="Q25343" s="92" t="s">
        <v>50</v>
      </c>
      <c r="BF25343" s="101" t="s">
        <v>58</v>
      </c>
      <c r="BK25343" s="98" t="s">
        <v>70</v>
      </c>
    </row>
    <row r="25344" spans="17:63" ht="29.25" customHeight="1" x14ac:dyDescent="0.2">
      <c r="Q25344" s="92" t="s">
        <v>50</v>
      </c>
      <c r="BF25344" s="101" t="s">
        <v>58</v>
      </c>
      <c r="BK25344" s="98" t="s">
        <v>70</v>
      </c>
    </row>
    <row r="25345" spans="17:63" ht="29.25" customHeight="1" x14ac:dyDescent="0.2">
      <c r="Q25345" s="92" t="s">
        <v>50</v>
      </c>
      <c r="BF25345" s="101" t="s">
        <v>58</v>
      </c>
      <c r="BK25345" s="98" t="s">
        <v>70</v>
      </c>
    </row>
    <row r="25346" spans="17:63" ht="29.25" customHeight="1" x14ac:dyDescent="0.2">
      <c r="Q25346" s="92" t="s">
        <v>50</v>
      </c>
      <c r="BF25346" s="101" t="s">
        <v>58</v>
      </c>
      <c r="BK25346" s="98" t="s">
        <v>70</v>
      </c>
    </row>
    <row r="25347" spans="17:63" ht="29.25" customHeight="1" x14ac:dyDescent="0.2">
      <c r="Q25347" s="92" t="s">
        <v>50</v>
      </c>
      <c r="BF25347" s="101" t="s">
        <v>58</v>
      </c>
      <c r="BK25347" s="98" t="s">
        <v>70</v>
      </c>
    </row>
    <row r="25348" spans="17:63" ht="29.25" customHeight="1" x14ac:dyDescent="0.2">
      <c r="Q25348" s="92" t="s">
        <v>50</v>
      </c>
      <c r="BF25348" s="101" t="s">
        <v>58</v>
      </c>
      <c r="BK25348" s="98" t="s">
        <v>70</v>
      </c>
    </row>
    <row r="25349" spans="17:63" ht="29.25" customHeight="1" x14ac:dyDescent="0.2">
      <c r="Q25349" s="92" t="s">
        <v>50</v>
      </c>
      <c r="BF25349" s="101" t="s">
        <v>58</v>
      </c>
      <c r="BK25349" s="98" t="s">
        <v>70</v>
      </c>
    </row>
    <row r="25350" spans="17:63" ht="29.25" customHeight="1" x14ac:dyDescent="0.2">
      <c r="Q25350" s="92" t="s">
        <v>50</v>
      </c>
      <c r="BF25350" s="101" t="s">
        <v>58</v>
      </c>
      <c r="BK25350" s="98" t="s">
        <v>70</v>
      </c>
    </row>
    <row r="25351" spans="17:63" ht="29.25" customHeight="1" x14ac:dyDescent="0.2">
      <c r="Q25351" s="92" t="s">
        <v>50</v>
      </c>
      <c r="BF25351" s="101" t="s">
        <v>58</v>
      </c>
      <c r="BK25351" s="98" t="s">
        <v>70</v>
      </c>
    </row>
    <row r="25352" spans="17:63" ht="29.25" customHeight="1" x14ac:dyDescent="0.2">
      <c r="Q25352" s="92" t="s">
        <v>50</v>
      </c>
      <c r="BF25352" s="101" t="s">
        <v>58</v>
      </c>
      <c r="BK25352" s="98" t="s">
        <v>70</v>
      </c>
    </row>
    <row r="25353" spans="17:63" ht="29.25" customHeight="1" x14ac:dyDescent="0.2">
      <c r="Q25353" s="92" t="s">
        <v>50</v>
      </c>
      <c r="BF25353" s="101" t="s">
        <v>58</v>
      </c>
      <c r="BK25353" s="98" t="s">
        <v>70</v>
      </c>
    </row>
    <row r="25354" spans="17:63" ht="29.25" customHeight="1" x14ac:dyDescent="0.2">
      <c r="Q25354" s="92" t="s">
        <v>50</v>
      </c>
      <c r="BF25354" s="101" t="s">
        <v>58</v>
      </c>
      <c r="BK25354" s="98" t="s">
        <v>70</v>
      </c>
    </row>
    <row r="25355" spans="17:63" ht="29.25" customHeight="1" x14ac:dyDescent="0.2">
      <c r="Q25355" s="92" t="s">
        <v>50</v>
      </c>
      <c r="BF25355" s="101" t="s">
        <v>58</v>
      </c>
      <c r="BK25355" s="98" t="s">
        <v>70</v>
      </c>
    </row>
    <row r="25356" spans="17:63" ht="29.25" customHeight="1" x14ac:dyDescent="0.2">
      <c r="Q25356" s="92" t="s">
        <v>50</v>
      </c>
      <c r="BF25356" s="101" t="s">
        <v>58</v>
      </c>
      <c r="BK25356" s="98" t="s">
        <v>70</v>
      </c>
    </row>
    <row r="25357" spans="17:63" ht="29.25" customHeight="1" x14ac:dyDescent="0.2">
      <c r="Q25357" s="92" t="s">
        <v>50</v>
      </c>
      <c r="BF25357" s="101" t="s">
        <v>58</v>
      </c>
      <c r="BK25357" s="98" t="s">
        <v>70</v>
      </c>
    </row>
    <row r="25358" spans="17:63" ht="29.25" customHeight="1" x14ac:dyDescent="0.2">
      <c r="Q25358" s="92" t="s">
        <v>50</v>
      </c>
      <c r="BF25358" s="101" t="s">
        <v>58</v>
      </c>
      <c r="BK25358" s="98" t="s">
        <v>70</v>
      </c>
    </row>
    <row r="25359" spans="17:63" ht="29.25" customHeight="1" x14ac:dyDescent="0.2">
      <c r="Q25359" s="92" t="s">
        <v>50</v>
      </c>
      <c r="BF25359" s="101" t="s">
        <v>58</v>
      </c>
      <c r="BK25359" s="98" t="s">
        <v>70</v>
      </c>
    </row>
    <row r="25360" spans="17:63" ht="29.25" customHeight="1" x14ac:dyDescent="0.2">
      <c r="Q25360" s="92" t="s">
        <v>50</v>
      </c>
      <c r="BF25360" s="101" t="s">
        <v>58</v>
      </c>
      <c r="BK25360" s="98" t="s">
        <v>70</v>
      </c>
    </row>
    <row r="25361" spans="17:63" ht="29.25" customHeight="1" x14ac:dyDescent="0.2">
      <c r="Q25361" s="92" t="s">
        <v>50</v>
      </c>
      <c r="BF25361" s="101" t="s">
        <v>58</v>
      </c>
      <c r="BK25361" s="98" t="s">
        <v>70</v>
      </c>
    </row>
    <row r="25362" spans="17:63" ht="29.25" customHeight="1" x14ac:dyDescent="0.2">
      <c r="Q25362" s="92" t="s">
        <v>50</v>
      </c>
      <c r="BF25362" s="101" t="s">
        <v>58</v>
      </c>
      <c r="BK25362" s="98" t="s">
        <v>70</v>
      </c>
    </row>
    <row r="25363" spans="17:63" ht="29.25" customHeight="1" x14ac:dyDescent="0.2">
      <c r="Q25363" s="92" t="s">
        <v>50</v>
      </c>
      <c r="BF25363" s="101" t="s">
        <v>58</v>
      </c>
      <c r="BK25363" s="98" t="s">
        <v>70</v>
      </c>
    </row>
    <row r="25364" spans="17:63" ht="29.25" customHeight="1" x14ac:dyDescent="0.2">
      <c r="Q25364" s="92" t="s">
        <v>50</v>
      </c>
      <c r="BF25364" s="101" t="s">
        <v>58</v>
      </c>
      <c r="BK25364" s="98" t="s">
        <v>70</v>
      </c>
    </row>
    <row r="25365" spans="17:63" ht="29.25" customHeight="1" x14ac:dyDescent="0.2">
      <c r="Q25365" s="92" t="s">
        <v>50</v>
      </c>
      <c r="BF25365" s="101" t="s">
        <v>58</v>
      </c>
      <c r="BK25365" s="98" t="s">
        <v>70</v>
      </c>
    </row>
    <row r="25366" spans="17:63" ht="29.25" customHeight="1" x14ac:dyDescent="0.2">
      <c r="Q25366" s="92" t="s">
        <v>50</v>
      </c>
      <c r="BF25366" s="101" t="s">
        <v>58</v>
      </c>
      <c r="BK25366" s="98" t="s">
        <v>70</v>
      </c>
    </row>
    <row r="25367" spans="17:63" ht="29.25" customHeight="1" x14ac:dyDescent="0.2">
      <c r="Q25367" s="92" t="s">
        <v>50</v>
      </c>
      <c r="BF25367" s="101" t="s">
        <v>58</v>
      </c>
      <c r="BK25367" s="98" t="s">
        <v>70</v>
      </c>
    </row>
    <row r="25368" spans="17:63" ht="29.25" customHeight="1" x14ac:dyDescent="0.2">
      <c r="Q25368" s="92" t="s">
        <v>50</v>
      </c>
      <c r="BF25368" s="101" t="s">
        <v>58</v>
      </c>
      <c r="BK25368" s="98" t="s">
        <v>70</v>
      </c>
    </row>
    <row r="25369" spans="17:63" ht="29.25" customHeight="1" x14ac:dyDescent="0.2">
      <c r="Q25369" s="92" t="s">
        <v>50</v>
      </c>
      <c r="BF25369" s="101" t="s">
        <v>58</v>
      </c>
      <c r="BK25369" s="98" t="s">
        <v>70</v>
      </c>
    </row>
    <row r="25370" spans="17:63" ht="29.25" customHeight="1" x14ac:dyDescent="0.2">
      <c r="Q25370" s="92" t="s">
        <v>50</v>
      </c>
      <c r="BF25370" s="101" t="s">
        <v>58</v>
      </c>
      <c r="BK25370" s="98" t="s">
        <v>70</v>
      </c>
    </row>
    <row r="25371" spans="17:63" ht="29.25" customHeight="1" x14ac:dyDescent="0.2">
      <c r="Q25371" s="92" t="s">
        <v>50</v>
      </c>
      <c r="BF25371" s="101" t="s">
        <v>58</v>
      </c>
      <c r="BK25371" s="98" t="s">
        <v>70</v>
      </c>
    </row>
    <row r="25372" spans="17:63" ht="29.25" customHeight="1" x14ac:dyDescent="0.2">
      <c r="Q25372" s="92" t="s">
        <v>50</v>
      </c>
      <c r="BF25372" s="101" t="s">
        <v>58</v>
      </c>
      <c r="BK25372" s="98" t="s">
        <v>70</v>
      </c>
    </row>
    <row r="25373" spans="17:63" ht="29.25" customHeight="1" x14ac:dyDescent="0.2">
      <c r="Q25373" s="92" t="s">
        <v>50</v>
      </c>
      <c r="BF25373" s="101" t="s">
        <v>58</v>
      </c>
      <c r="BK25373" s="98" t="s">
        <v>70</v>
      </c>
    </row>
    <row r="25374" spans="17:63" ht="29.25" customHeight="1" x14ac:dyDescent="0.2">
      <c r="Q25374" s="92" t="s">
        <v>50</v>
      </c>
      <c r="BF25374" s="101" t="s">
        <v>58</v>
      </c>
      <c r="BK25374" s="98" t="s">
        <v>70</v>
      </c>
    </row>
    <row r="25375" spans="17:63" ht="29.25" customHeight="1" x14ac:dyDescent="0.2">
      <c r="Q25375" s="92" t="s">
        <v>50</v>
      </c>
      <c r="BF25375" s="101" t="s">
        <v>58</v>
      </c>
      <c r="BK25375" s="98" t="s">
        <v>70</v>
      </c>
    </row>
    <row r="25376" spans="17:63" ht="29.25" customHeight="1" x14ac:dyDescent="0.2">
      <c r="Q25376" s="92" t="s">
        <v>50</v>
      </c>
      <c r="BF25376" s="101" t="s">
        <v>58</v>
      </c>
      <c r="BK25376" s="98" t="s">
        <v>70</v>
      </c>
    </row>
    <row r="25377" spans="17:63" ht="29.25" customHeight="1" x14ac:dyDescent="0.2">
      <c r="Q25377" s="92" t="s">
        <v>50</v>
      </c>
      <c r="BF25377" s="101" t="s">
        <v>58</v>
      </c>
      <c r="BK25377" s="98" t="s">
        <v>70</v>
      </c>
    </row>
    <row r="25378" spans="17:63" ht="29.25" customHeight="1" x14ac:dyDescent="0.2">
      <c r="Q25378" s="92" t="s">
        <v>50</v>
      </c>
      <c r="BF25378" s="101" t="s">
        <v>58</v>
      </c>
      <c r="BK25378" s="98" t="s">
        <v>70</v>
      </c>
    </row>
    <row r="25379" spans="17:63" ht="29.25" customHeight="1" x14ac:dyDescent="0.2">
      <c r="Q25379" s="92" t="s">
        <v>50</v>
      </c>
      <c r="BF25379" s="101" t="s">
        <v>58</v>
      </c>
      <c r="BK25379" s="98" t="s">
        <v>70</v>
      </c>
    </row>
    <row r="25380" spans="17:63" ht="29.25" customHeight="1" x14ac:dyDescent="0.2">
      <c r="Q25380" s="92" t="s">
        <v>50</v>
      </c>
      <c r="BF25380" s="101" t="s">
        <v>58</v>
      </c>
      <c r="BK25380" s="98" t="s">
        <v>70</v>
      </c>
    </row>
    <row r="25381" spans="17:63" ht="29.25" customHeight="1" x14ac:dyDescent="0.2">
      <c r="Q25381" s="92" t="s">
        <v>50</v>
      </c>
      <c r="BF25381" s="101" t="s">
        <v>58</v>
      </c>
      <c r="BK25381" s="98" t="s">
        <v>70</v>
      </c>
    </row>
    <row r="25382" spans="17:63" ht="29.25" customHeight="1" x14ac:dyDescent="0.2">
      <c r="Q25382" s="92" t="s">
        <v>50</v>
      </c>
      <c r="BF25382" s="101" t="s">
        <v>58</v>
      </c>
      <c r="BK25382" s="98" t="s">
        <v>70</v>
      </c>
    </row>
    <row r="25383" spans="17:63" ht="29.25" customHeight="1" x14ac:dyDescent="0.2">
      <c r="Q25383" s="92" t="s">
        <v>50</v>
      </c>
      <c r="BF25383" s="101" t="s">
        <v>58</v>
      </c>
      <c r="BK25383" s="98" t="s">
        <v>70</v>
      </c>
    </row>
    <row r="25384" spans="17:63" ht="29.25" customHeight="1" x14ac:dyDescent="0.2">
      <c r="Q25384" s="92" t="s">
        <v>50</v>
      </c>
      <c r="BF25384" s="101" t="s">
        <v>58</v>
      </c>
      <c r="BK25384" s="98" t="s">
        <v>70</v>
      </c>
    </row>
    <row r="25385" spans="17:63" ht="29.25" customHeight="1" x14ac:dyDescent="0.2">
      <c r="Q25385" s="92" t="s">
        <v>50</v>
      </c>
      <c r="BF25385" s="101" t="s">
        <v>58</v>
      </c>
      <c r="BK25385" s="98" t="s">
        <v>70</v>
      </c>
    </row>
    <row r="25386" spans="17:63" ht="29.25" customHeight="1" x14ac:dyDescent="0.2">
      <c r="Q25386" s="92" t="s">
        <v>50</v>
      </c>
      <c r="BF25386" s="101" t="s">
        <v>58</v>
      </c>
      <c r="BK25386" s="98" t="s">
        <v>70</v>
      </c>
    </row>
    <row r="25387" spans="17:63" ht="29.25" customHeight="1" x14ac:dyDescent="0.2">
      <c r="Q25387" s="92" t="s">
        <v>50</v>
      </c>
      <c r="BF25387" s="101" t="s">
        <v>58</v>
      </c>
      <c r="BK25387" s="98" t="s">
        <v>70</v>
      </c>
    </row>
    <row r="25388" spans="17:63" ht="29.25" customHeight="1" x14ac:dyDescent="0.2">
      <c r="Q25388" s="92" t="s">
        <v>50</v>
      </c>
      <c r="BF25388" s="101" t="s">
        <v>58</v>
      </c>
      <c r="BK25388" s="98" t="s">
        <v>70</v>
      </c>
    </row>
    <row r="25389" spans="17:63" ht="29.25" customHeight="1" x14ac:dyDescent="0.2">
      <c r="Q25389" s="92" t="s">
        <v>50</v>
      </c>
      <c r="BF25389" s="101" t="s">
        <v>58</v>
      </c>
      <c r="BK25389" s="98" t="s">
        <v>70</v>
      </c>
    </row>
    <row r="25390" spans="17:63" ht="29.25" customHeight="1" x14ac:dyDescent="0.2">
      <c r="Q25390" s="92" t="s">
        <v>50</v>
      </c>
      <c r="BF25390" s="101" t="s">
        <v>58</v>
      </c>
      <c r="BK25390" s="98" t="s">
        <v>70</v>
      </c>
    </row>
    <row r="25391" spans="17:63" ht="29.25" customHeight="1" x14ac:dyDescent="0.2">
      <c r="Q25391" s="92" t="s">
        <v>50</v>
      </c>
      <c r="BF25391" s="101" t="s">
        <v>58</v>
      </c>
      <c r="BK25391" s="98" t="s">
        <v>70</v>
      </c>
    </row>
    <row r="25392" spans="17:63" ht="29.25" customHeight="1" x14ac:dyDescent="0.2">
      <c r="Q25392" s="92" t="s">
        <v>50</v>
      </c>
      <c r="BF25392" s="101" t="s">
        <v>58</v>
      </c>
      <c r="BK25392" s="98" t="s">
        <v>70</v>
      </c>
    </row>
    <row r="25393" spans="17:63" ht="29.25" customHeight="1" x14ac:dyDescent="0.2">
      <c r="Q25393" s="92" t="s">
        <v>50</v>
      </c>
      <c r="BF25393" s="101" t="s">
        <v>58</v>
      </c>
      <c r="BK25393" s="98" t="s">
        <v>70</v>
      </c>
    </row>
    <row r="25394" spans="17:63" ht="29.25" customHeight="1" x14ac:dyDescent="0.2">
      <c r="Q25394" s="92" t="s">
        <v>50</v>
      </c>
      <c r="BF25394" s="101" t="s">
        <v>58</v>
      </c>
      <c r="BK25394" s="98" t="s">
        <v>70</v>
      </c>
    </row>
    <row r="25395" spans="17:63" ht="29.25" customHeight="1" x14ac:dyDescent="0.2">
      <c r="Q25395" s="92" t="s">
        <v>50</v>
      </c>
      <c r="BF25395" s="101" t="s">
        <v>58</v>
      </c>
      <c r="BK25395" s="98" t="s">
        <v>70</v>
      </c>
    </row>
    <row r="25396" spans="17:63" ht="29.25" customHeight="1" x14ac:dyDescent="0.2">
      <c r="Q25396" s="92" t="s">
        <v>50</v>
      </c>
      <c r="BF25396" s="101" t="s">
        <v>58</v>
      </c>
      <c r="BK25396" s="98" t="s">
        <v>70</v>
      </c>
    </row>
    <row r="25397" spans="17:63" ht="29.25" customHeight="1" x14ac:dyDescent="0.2">
      <c r="Q25397" s="92" t="s">
        <v>50</v>
      </c>
      <c r="BF25397" s="101" t="s">
        <v>58</v>
      </c>
      <c r="BK25397" s="98" t="s">
        <v>70</v>
      </c>
    </row>
    <row r="25398" spans="17:63" ht="29.25" customHeight="1" x14ac:dyDescent="0.2">
      <c r="Q25398" s="92" t="s">
        <v>50</v>
      </c>
      <c r="BF25398" s="101" t="s">
        <v>58</v>
      </c>
      <c r="BK25398" s="98" t="s">
        <v>70</v>
      </c>
    </row>
    <row r="25399" spans="17:63" ht="29.25" customHeight="1" x14ac:dyDescent="0.2">
      <c r="Q25399" s="92" t="s">
        <v>50</v>
      </c>
      <c r="BF25399" s="101" t="s">
        <v>58</v>
      </c>
      <c r="BK25399" s="98" t="s">
        <v>70</v>
      </c>
    </row>
    <row r="25400" spans="17:63" ht="29.25" customHeight="1" x14ac:dyDescent="0.2">
      <c r="Q25400" s="92" t="s">
        <v>50</v>
      </c>
      <c r="BF25400" s="101" t="s">
        <v>58</v>
      </c>
      <c r="BK25400" s="98" t="s">
        <v>70</v>
      </c>
    </row>
    <row r="25401" spans="17:63" ht="29.25" customHeight="1" x14ac:dyDescent="0.2">
      <c r="Q25401" s="92" t="s">
        <v>50</v>
      </c>
      <c r="BF25401" s="101" t="s">
        <v>58</v>
      </c>
      <c r="BK25401" s="98" t="s">
        <v>70</v>
      </c>
    </row>
    <row r="25402" spans="17:63" ht="29.25" customHeight="1" x14ac:dyDescent="0.2">
      <c r="Q25402" s="92" t="s">
        <v>50</v>
      </c>
      <c r="BF25402" s="101" t="s">
        <v>58</v>
      </c>
      <c r="BK25402" s="98" t="s">
        <v>70</v>
      </c>
    </row>
    <row r="25403" spans="17:63" ht="29.25" customHeight="1" x14ac:dyDescent="0.2">
      <c r="Q25403" s="92" t="s">
        <v>50</v>
      </c>
      <c r="BF25403" s="101" t="s">
        <v>58</v>
      </c>
      <c r="BK25403" s="98" t="s">
        <v>70</v>
      </c>
    </row>
    <row r="25404" spans="17:63" ht="29.25" customHeight="1" x14ac:dyDescent="0.2">
      <c r="Q25404" s="92" t="s">
        <v>50</v>
      </c>
      <c r="BF25404" s="101" t="s">
        <v>58</v>
      </c>
      <c r="BK25404" s="98" t="s">
        <v>70</v>
      </c>
    </row>
    <row r="25405" spans="17:63" ht="29.25" customHeight="1" x14ac:dyDescent="0.2">
      <c r="Q25405" s="92" t="s">
        <v>50</v>
      </c>
      <c r="BF25405" s="101" t="s">
        <v>58</v>
      </c>
      <c r="BK25405" s="98" t="s">
        <v>70</v>
      </c>
    </row>
    <row r="25406" spans="17:63" ht="29.25" customHeight="1" x14ac:dyDescent="0.2">
      <c r="Q25406" s="92" t="s">
        <v>50</v>
      </c>
      <c r="BF25406" s="101" t="s">
        <v>58</v>
      </c>
      <c r="BK25406" s="98" t="s">
        <v>70</v>
      </c>
    </row>
    <row r="25407" spans="17:63" ht="29.25" customHeight="1" x14ac:dyDescent="0.2">
      <c r="Q25407" s="92" t="s">
        <v>50</v>
      </c>
      <c r="BF25407" s="101" t="s">
        <v>58</v>
      </c>
      <c r="BK25407" s="98" t="s">
        <v>70</v>
      </c>
    </row>
    <row r="25408" spans="17:63" ht="29.25" customHeight="1" x14ac:dyDescent="0.2">
      <c r="Q25408" s="92" t="s">
        <v>50</v>
      </c>
      <c r="BF25408" s="101" t="s">
        <v>58</v>
      </c>
      <c r="BK25408" s="98" t="s">
        <v>70</v>
      </c>
    </row>
    <row r="25409" spans="17:63" ht="29.25" customHeight="1" x14ac:dyDescent="0.2">
      <c r="Q25409" s="92" t="s">
        <v>50</v>
      </c>
      <c r="BF25409" s="101" t="s">
        <v>58</v>
      </c>
      <c r="BK25409" s="98" t="s">
        <v>70</v>
      </c>
    </row>
    <row r="25410" spans="17:63" ht="29.25" customHeight="1" x14ac:dyDescent="0.2">
      <c r="Q25410" s="92" t="s">
        <v>50</v>
      </c>
      <c r="BF25410" s="101" t="s">
        <v>58</v>
      </c>
      <c r="BK25410" s="98" t="s">
        <v>70</v>
      </c>
    </row>
    <row r="25411" spans="17:63" ht="29.25" customHeight="1" x14ac:dyDescent="0.2">
      <c r="Q25411" s="92" t="s">
        <v>50</v>
      </c>
      <c r="BF25411" s="101" t="s">
        <v>58</v>
      </c>
      <c r="BK25411" s="98" t="s">
        <v>70</v>
      </c>
    </row>
    <row r="25412" spans="17:63" ht="29.25" customHeight="1" x14ac:dyDescent="0.2">
      <c r="Q25412" s="92" t="s">
        <v>50</v>
      </c>
      <c r="BF25412" s="101" t="s">
        <v>58</v>
      </c>
      <c r="BK25412" s="98" t="s">
        <v>70</v>
      </c>
    </row>
    <row r="25413" spans="17:63" ht="29.25" customHeight="1" x14ac:dyDescent="0.2">
      <c r="Q25413" s="92" t="s">
        <v>50</v>
      </c>
      <c r="BF25413" s="101" t="s">
        <v>58</v>
      </c>
      <c r="BK25413" s="98" t="s">
        <v>70</v>
      </c>
    </row>
    <row r="25414" spans="17:63" ht="29.25" customHeight="1" x14ac:dyDescent="0.2">
      <c r="Q25414" s="92" t="s">
        <v>50</v>
      </c>
      <c r="BF25414" s="101" t="s">
        <v>58</v>
      </c>
      <c r="BK25414" s="98" t="s">
        <v>70</v>
      </c>
    </row>
    <row r="25415" spans="17:63" ht="29.25" customHeight="1" x14ac:dyDescent="0.2">
      <c r="Q25415" s="92" t="s">
        <v>50</v>
      </c>
      <c r="BF25415" s="101" t="s">
        <v>58</v>
      </c>
      <c r="BK25415" s="98" t="s">
        <v>70</v>
      </c>
    </row>
    <row r="25416" spans="17:63" ht="29.25" customHeight="1" x14ac:dyDescent="0.2">
      <c r="Q25416" s="92" t="s">
        <v>50</v>
      </c>
      <c r="BF25416" s="101" t="s">
        <v>58</v>
      </c>
      <c r="BK25416" s="98" t="s">
        <v>70</v>
      </c>
    </row>
    <row r="25417" spans="17:63" ht="29.25" customHeight="1" x14ac:dyDescent="0.2">
      <c r="Q25417" s="92" t="s">
        <v>50</v>
      </c>
      <c r="BF25417" s="101" t="s">
        <v>58</v>
      </c>
      <c r="BK25417" s="98" t="s">
        <v>70</v>
      </c>
    </row>
    <row r="25418" spans="17:63" ht="29.25" customHeight="1" x14ac:dyDescent="0.2">
      <c r="Q25418" s="92" t="s">
        <v>50</v>
      </c>
      <c r="BF25418" s="101" t="s">
        <v>58</v>
      </c>
      <c r="BK25418" s="98" t="s">
        <v>70</v>
      </c>
    </row>
    <row r="25419" spans="17:63" ht="29.25" customHeight="1" x14ac:dyDescent="0.2">
      <c r="Q25419" s="92" t="s">
        <v>50</v>
      </c>
      <c r="BF25419" s="101" t="s">
        <v>58</v>
      </c>
      <c r="BK25419" s="98" t="s">
        <v>70</v>
      </c>
    </row>
    <row r="25420" spans="17:63" ht="29.25" customHeight="1" x14ac:dyDescent="0.2">
      <c r="Q25420" s="92" t="s">
        <v>50</v>
      </c>
      <c r="BF25420" s="101" t="s">
        <v>58</v>
      </c>
      <c r="BK25420" s="98" t="s">
        <v>70</v>
      </c>
    </row>
    <row r="25421" spans="17:63" ht="29.25" customHeight="1" x14ac:dyDescent="0.2">
      <c r="Q25421" s="92" t="s">
        <v>50</v>
      </c>
      <c r="BF25421" s="101" t="s">
        <v>58</v>
      </c>
      <c r="BK25421" s="98" t="s">
        <v>70</v>
      </c>
    </row>
    <row r="25422" spans="17:63" ht="29.25" customHeight="1" x14ac:dyDescent="0.2">
      <c r="Q25422" s="92" t="s">
        <v>50</v>
      </c>
      <c r="BF25422" s="101" t="s">
        <v>58</v>
      </c>
      <c r="BK25422" s="98" t="s">
        <v>70</v>
      </c>
    </row>
    <row r="25423" spans="17:63" ht="29.25" customHeight="1" x14ac:dyDescent="0.2">
      <c r="Q25423" s="92" t="s">
        <v>50</v>
      </c>
      <c r="BF25423" s="101" t="s">
        <v>58</v>
      </c>
      <c r="BK25423" s="98" t="s">
        <v>70</v>
      </c>
    </row>
    <row r="25424" spans="17:63" ht="29.25" customHeight="1" x14ac:dyDescent="0.2">
      <c r="Q25424" s="92" t="s">
        <v>50</v>
      </c>
      <c r="BF25424" s="101" t="s">
        <v>58</v>
      </c>
      <c r="BK25424" s="98" t="s">
        <v>70</v>
      </c>
    </row>
    <row r="25425" spans="17:63" ht="29.25" customHeight="1" x14ac:dyDescent="0.2">
      <c r="Q25425" s="92" t="s">
        <v>50</v>
      </c>
      <c r="BF25425" s="101" t="s">
        <v>58</v>
      </c>
      <c r="BK25425" s="98" t="s">
        <v>70</v>
      </c>
    </row>
    <row r="25426" spans="17:63" ht="29.25" customHeight="1" x14ac:dyDescent="0.2">
      <c r="Q25426" s="92" t="s">
        <v>50</v>
      </c>
      <c r="BF25426" s="101" t="s">
        <v>58</v>
      </c>
      <c r="BK25426" s="98" t="s">
        <v>70</v>
      </c>
    </row>
    <row r="25427" spans="17:63" ht="29.25" customHeight="1" x14ac:dyDescent="0.2">
      <c r="Q25427" s="92" t="s">
        <v>50</v>
      </c>
      <c r="BF25427" s="101" t="s">
        <v>58</v>
      </c>
      <c r="BK25427" s="98" t="s">
        <v>70</v>
      </c>
    </row>
    <row r="25428" spans="17:63" ht="29.25" customHeight="1" x14ac:dyDescent="0.2">
      <c r="Q25428" s="92" t="s">
        <v>50</v>
      </c>
      <c r="BF25428" s="101" t="s">
        <v>58</v>
      </c>
      <c r="BK25428" s="98" t="s">
        <v>70</v>
      </c>
    </row>
    <row r="25429" spans="17:63" ht="29.25" customHeight="1" x14ac:dyDescent="0.2">
      <c r="Q25429" s="92" t="s">
        <v>50</v>
      </c>
      <c r="BF25429" s="101" t="s">
        <v>58</v>
      </c>
      <c r="BK25429" s="98" t="s">
        <v>70</v>
      </c>
    </row>
    <row r="25430" spans="17:63" ht="29.25" customHeight="1" x14ac:dyDescent="0.2">
      <c r="Q25430" s="92" t="s">
        <v>50</v>
      </c>
      <c r="BF25430" s="101" t="s">
        <v>58</v>
      </c>
      <c r="BK25430" s="98" t="s">
        <v>70</v>
      </c>
    </row>
    <row r="25431" spans="17:63" ht="29.25" customHeight="1" x14ac:dyDescent="0.2">
      <c r="Q25431" s="92" t="s">
        <v>50</v>
      </c>
      <c r="BF25431" s="101" t="s">
        <v>58</v>
      </c>
      <c r="BK25431" s="98" t="s">
        <v>70</v>
      </c>
    </row>
    <row r="25432" spans="17:63" ht="29.25" customHeight="1" x14ac:dyDescent="0.2">
      <c r="Q25432" s="92" t="s">
        <v>50</v>
      </c>
      <c r="BF25432" s="101" t="s">
        <v>58</v>
      </c>
      <c r="BK25432" s="98" t="s">
        <v>70</v>
      </c>
    </row>
    <row r="25433" spans="17:63" ht="29.25" customHeight="1" x14ac:dyDescent="0.2">
      <c r="Q25433" s="92" t="s">
        <v>50</v>
      </c>
      <c r="BF25433" s="101" t="s">
        <v>58</v>
      </c>
      <c r="BK25433" s="98" t="s">
        <v>70</v>
      </c>
    </row>
    <row r="25434" spans="17:63" ht="29.25" customHeight="1" x14ac:dyDescent="0.2">
      <c r="Q25434" s="92" t="s">
        <v>50</v>
      </c>
      <c r="BF25434" s="101" t="s">
        <v>58</v>
      </c>
      <c r="BK25434" s="98" t="s">
        <v>70</v>
      </c>
    </row>
    <row r="25435" spans="17:63" ht="29.25" customHeight="1" x14ac:dyDescent="0.2">
      <c r="Q25435" s="92" t="s">
        <v>50</v>
      </c>
      <c r="BF25435" s="101" t="s">
        <v>58</v>
      </c>
      <c r="BK25435" s="98" t="s">
        <v>70</v>
      </c>
    </row>
    <row r="25436" spans="17:63" ht="29.25" customHeight="1" x14ac:dyDescent="0.2">
      <c r="Q25436" s="92" t="s">
        <v>50</v>
      </c>
      <c r="BF25436" s="101" t="s">
        <v>58</v>
      </c>
      <c r="BK25436" s="98" t="s">
        <v>70</v>
      </c>
    </row>
    <row r="25437" spans="17:63" ht="29.25" customHeight="1" x14ac:dyDescent="0.2">
      <c r="Q25437" s="92" t="s">
        <v>50</v>
      </c>
      <c r="BF25437" s="101" t="s">
        <v>58</v>
      </c>
      <c r="BK25437" s="98" t="s">
        <v>70</v>
      </c>
    </row>
    <row r="25438" spans="17:63" ht="29.25" customHeight="1" x14ac:dyDescent="0.2">
      <c r="Q25438" s="92" t="s">
        <v>50</v>
      </c>
      <c r="BF25438" s="101" t="s">
        <v>58</v>
      </c>
      <c r="BK25438" s="98" t="s">
        <v>70</v>
      </c>
    </row>
    <row r="25439" spans="17:63" ht="29.25" customHeight="1" x14ac:dyDescent="0.2">
      <c r="Q25439" s="92" t="s">
        <v>50</v>
      </c>
      <c r="BF25439" s="101" t="s">
        <v>58</v>
      </c>
      <c r="BK25439" s="98" t="s">
        <v>70</v>
      </c>
    </row>
    <row r="25440" spans="17:63" ht="29.25" customHeight="1" x14ac:dyDescent="0.2">
      <c r="Q25440" s="92" t="s">
        <v>50</v>
      </c>
      <c r="BF25440" s="101" t="s">
        <v>58</v>
      </c>
      <c r="BK25440" s="98" t="s">
        <v>70</v>
      </c>
    </row>
    <row r="25441" spans="17:63" ht="29.25" customHeight="1" x14ac:dyDescent="0.2">
      <c r="Q25441" s="92" t="s">
        <v>50</v>
      </c>
      <c r="BF25441" s="101" t="s">
        <v>58</v>
      </c>
      <c r="BK25441" s="98" t="s">
        <v>70</v>
      </c>
    </row>
    <row r="25442" spans="17:63" ht="29.25" customHeight="1" x14ac:dyDescent="0.2">
      <c r="Q25442" s="92" t="s">
        <v>50</v>
      </c>
      <c r="BF25442" s="101" t="s">
        <v>58</v>
      </c>
      <c r="BK25442" s="98" t="s">
        <v>70</v>
      </c>
    </row>
    <row r="25443" spans="17:63" ht="29.25" customHeight="1" x14ac:dyDescent="0.2">
      <c r="Q25443" s="92" t="s">
        <v>50</v>
      </c>
      <c r="BF25443" s="101" t="s">
        <v>58</v>
      </c>
      <c r="BK25443" s="98" t="s">
        <v>70</v>
      </c>
    </row>
    <row r="25444" spans="17:63" ht="29.25" customHeight="1" x14ac:dyDescent="0.2">
      <c r="Q25444" s="92" t="s">
        <v>50</v>
      </c>
      <c r="BF25444" s="101" t="s">
        <v>58</v>
      </c>
      <c r="BK25444" s="98" t="s">
        <v>70</v>
      </c>
    </row>
    <row r="25445" spans="17:63" ht="29.25" customHeight="1" x14ac:dyDescent="0.2">
      <c r="Q25445" s="92" t="s">
        <v>50</v>
      </c>
      <c r="BF25445" s="101" t="s">
        <v>58</v>
      </c>
      <c r="BK25445" s="98" t="s">
        <v>70</v>
      </c>
    </row>
    <row r="25446" spans="17:63" ht="29.25" customHeight="1" x14ac:dyDescent="0.2">
      <c r="Q25446" s="92" t="s">
        <v>50</v>
      </c>
      <c r="BF25446" s="101" t="s">
        <v>58</v>
      </c>
      <c r="BK25446" s="98" t="s">
        <v>70</v>
      </c>
    </row>
    <row r="25447" spans="17:63" ht="29.25" customHeight="1" x14ac:dyDescent="0.2">
      <c r="Q25447" s="92" t="s">
        <v>50</v>
      </c>
      <c r="BF25447" s="101" t="s">
        <v>58</v>
      </c>
      <c r="BK25447" s="98" t="s">
        <v>70</v>
      </c>
    </row>
    <row r="25448" spans="17:63" ht="29.25" customHeight="1" x14ac:dyDescent="0.2">
      <c r="Q25448" s="92" t="s">
        <v>50</v>
      </c>
      <c r="BF25448" s="101" t="s">
        <v>58</v>
      </c>
      <c r="BK25448" s="98" t="s">
        <v>70</v>
      </c>
    </row>
    <row r="25449" spans="17:63" ht="29.25" customHeight="1" x14ac:dyDescent="0.2">
      <c r="Q25449" s="92" t="s">
        <v>50</v>
      </c>
      <c r="BF25449" s="101" t="s">
        <v>58</v>
      </c>
      <c r="BK25449" s="98" t="s">
        <v>70</v>
      </c>
    </row>
    <row r="25450" spans="17:63" ht="29.25" customHeight="1" x14ac:dyDescent="0.2">
      <c r="Q25450" s="92" t="s">
        <v>50</v>
      </c>
      <c r="BF25450" s="101" t="s">
        <v>58</v>
      </c>
      <c r="BK25450" s="98" t="s">
        <v>70</v>
      </c>
    </row>
    <row r="25451" spans="17:63" ht="29.25" customHeight="1" x14ac:dyDescent="0.2">
      <c r="Q25451" s="92" t="s">
        <v>50</v>
      </c>
      <c r="BF25451" s="101" t="s">
        <v>58</v>
      </c>
      <c r="BK25451" s="98" t="s">
        <v>70</v>
      </c>
    </row>
    <row r="25452" spans="17:63" ht="29.25" customHeight="1" x14ac:dyDescent="0.2">
      <c r="Q25452" s="92" t="s">
        <v>50</v>
      </c>
      <c r="BF25452" s="101" t="s">
        <v>58</v>
      </c>
      <c r="BK25452" s="98" t="s">
        <v>70</v>
      </c>
    </row>
    <row r="25453" spans="17:63" ht="29.25" customHeight="1" x14ac:dyDescent="0.2">
      <c r="Q25453" s="92" t="s">
        <v>50</v>
      </c>
      <c r="BF25453" s="101" t="s">
        <v>58</v>
      </c>
      <c r="BK25453" s="98" t="s">
        <v>70</v>
      </c>
    </row>
    <row r="25454" spans="17:63" ht="29.25" customHeight="1" x14ac:dyDescent="0.2">
      <c r="Q25454" s="92" t="s">
        <v>50</v>
      </c>
      <c r="BF25454" s="101" t="s">
        <v>58</v>
      </c>
      <c r="BK25454" s="98" t="s">
        <v>70</v>
      </c>
    </row>
    <row r="25455" spans="17:63" ht="29.25" customHeight="1" x14ac:dyDescent="0.2">
      <c r="Q25455" s="92" t="s">
        <v>50</v>
      </c>
      <c r="BF25455" s="101" t="s">
        <v>58</v>
      </c>
      <c r="BK25455" s="98" t="s">
        <v>70</v>
      </c>
    </row>
    <row r="25456" spans="17:63" ht="29.25" customHeight="1" x14ac:dyDescent="0.2">
      <c r="Q25456" s="92" t="s">
        <v>50</v>
      </c>
      <c r="BF25456" s="101" t="s">
        <v>58</v>
      </c>
      <c r="BK25456" s="98" t="s">
        <v>70</v>
      </c>
    </row>
    <row r="25457" spans="17:63" ht="29.25" customHeight="1" x14ac:dyDescent="0.2">
      <c r="Q25457" s="92" t="s">
        <v>50</v>
      </c>
      <c r="BF25457" s="101" t="s">
        <v>58</v>
      </c>
      <c r="BK25457" s="98" t="s">
        <v>70</v>
      </c>
    </row>
    <row r="25458" spans="17:63" ht="29.25" customHeight="1" x14ac:dyDescent="0.2">
      <c r="Q25458" s="92" t="s">
        <v>50</v>
      </c>
      <c r="BF25458" s="101" t="s">
        <v>58</v>
      </c>
      <c r="BK25458" s="98" t="s">
        <v>70</v>
      </c>
    </row>
    <row r="25459" spans="17:63" ht="29.25" customHeight="1" x14ac:dyDescent="0.2">
      <c r="Q25459" s="92" t="s">
        <v>50</v>
      </c>
      <c r="BF25459" s="101" t="s">
        <v>58</v>
      </c>
      <c r="BK25459" s="98" t="s">
        <v>70</v>
      </c>
    </row>
    <row r="25460" spans="17:63" ht="29.25" customHeight="1" x14ac:dyDescent="0.2">
      <c r="Q25460" s="92" t="s">
        <v>50</v>
      </c>
      <c r="BF25460" s="101" t="s">
        <v>58</v>
      </c>
      <c r="BK25460" s="98" t="s">
        <v>70</v>
      </c>
    </row>
    <row r="25461" spans="17:63" ht="29.25" customHeight="1" x14ac:dyDescent="0.2">
      <c r="Q25461" s="92" t="s">
        <v>50</v>
      </c>
      <c r="BF25461" s="101" t="s">
        <v>58</v>
      </c>
      <c r="BK25461" s="98" t="s">
        <v>70</v>
      </c>
    </row>
    <row r="25462" spans="17:63" ht="29.25" customHeight="1" x14ac:dyDescent="0.2">
      <c r="Q25462" s="92" t="s">
        <v>50</v>
      </c>
      <c r="BF25462" s="101" t="s">
        <v>58</v>
      </c>
      <c r="BK25462" s="98" t="s">
        <v>70</v>
      </c>
    </row>
    <row r="25463" spans="17:63" ht="29.25" customHeight="1" x14ac:dyDescent="0.2">
      <c r="Q25463" s="92" t="s">
        <v>50</v>
      </c>
      <c r="BF25463" s="101" t="s">
        <v>58</v>
      </c>
      <c r="BK25463" s="98" t="s">
        <v>70</v>
      </c>
    </row>
    <row r="25464" spans="17:63" ht="29.25" customHeight="1" x14ac:dyDescent="0.2">
      <c r="Q25464" s="92" t="s">
        <v>50</v>
      </c>
      <c r="BF25464" s="101" t="s">
        <v>58</v>
      </c>
      <c r="BK25464" s="98" t="s">
        <v>70</v>
      </c>
    </row>
    <row r="25465" spans="17:63" ht="29.25" customHeight="1" x14ac:dyDescent="0.2">
      <c r="Q25465" s="92" t="s">
        <v>50</v>
      </c>
      <c r="BF25465" s="101" t="s">
        <v>58</v>
      </c>
      <c r="BK25465" s="98" t="s">
        <v>70</v>
      </c>
    </row>
    <row r="25466" spans="17:63" ht="29.25" customHeight="1" x14ac:dyDescent="0.2">
      <c r="Q25466" s="92" t="s">
        <v>50</v>
      </c>
      <c r="BF25466" s="101" t="s">
        <v>58</v>
      </c>
      <c r="BK25466" s="98" t="s">
        <v>70</v>
      </c>
    </row>
    <row r="25467" spans="17:63" ht="29.25" customHeight="1" x14ac:dyDescent="0.2">
      <c r="Q25467" s="92" t="s">
        <v>50</v>
      </c>
      <c r="BF25467" s="101" t="s">
        <v>58</v>
      </c>
      <c r="BK25467" s="98" t="s">
        <v>70</v>
      </c>
    </row>
    <row r="25468" spans="17:63" ht="29.25" customHeight="1" x14ac:dyDescent="0.2">
      <c r="Q25468" s="92" t="s">
        <v>50</v>
      </c>
      <c r="BF25468" s="101" t="s">
        <v>58</v>
      </c>
      <c r="BK25468" s="98" t="s">
        <v>70</v>
      </c>
    </row>
    <row r="25469" spans="17:63" ht="29.25" customHeight="1" x14ac:dyDescent="0.2">
      <c r="Q25469" s="92" t="s">
        <v>50</v>
      </c>
      <c r="BF25469" s="101" t="s">
        <v>58</v>
      </c>
      <c r="BK25469" s="98" t="s">
        <v>70</v>
      </c>
    </row>
    <row r="25470" spans="17:63" ht="29.25" customHeight="1" x14ac:dyDescent="0.2">
      <c r="Q25470" s="92" t="s">
        <v>50</v>
      </c>
      <c r="BF25470" s="101" t="s">
        <v>58</v>
      </c>
      <c r="BK25470" s="98" t="s">
        <v>70</v>
      </c>
    </row>
    <row r="25471" spans="17:63" ht="29.25" customHeight="1" x14ac:dyDescent="0.2">
      <c r="Q25471" s="92" t="s">
        <v>50</v>
      </c>
      <c r="BF25471" s="101" t="s">
        <v>58</v>
      </c>
      <c r="BK25471" s="98" t="s">
        <v>70</v>
      </c>
    </row>
    <row r="25472" spans="17:63" ht="29.25" customHeight="1" x14ac:dyDescent="0.2">
      <c r="Q25472" s="92" t="s">
        <v>50</v>
      </c>
      <c r="BF25472" s="101" t="s">
        <v>58</v>
      </c>
      <c r="BK25472" s="98" t="s">
        <v>70</v>
      </c>
    </row>
    <row r="25473" spans="17:63" ht="29.25" customHeight="1" x14ac:dyDescent="0.2">
      <c r="Q25473" s="92" t="s">
        <v>50</v>
      </c>
      <c r="BF25473" s="101" t="s">
        <v>58</v>
      </c>
      <c r="BK25473" s="98" t="s">
        <v>70</v>
      </c>
    </row>
    <row r="25474" spans="17:63" ht="29.25" customHeight="1" x14ac:dyDescent="0.2">
      <c r="Q25474" s="92" t="s">
        <v>50</v>
      </c>
      <c r="BF25474" s="101" t="s">
        <v>58</v>
      </c>
      <c r="BK25474" s="98" t="s">
        <v>70</v>
      </c>
    </row>
    <row r="25475" spans="17:63" ht="29.25" customHeight="1" x14ac:dyDescent="0.2">
      <c r="Q25475" s="92" t="s">
        <v>50</v>
      </c>
      <c r="BF25475" s="101" t="s">
        <v>58</v>
      </c>
      <c r="BK25475" s="98" t="s">
        <v>70</v>
      </c>
    </row>
    <row r="25476" spans="17:63" ht="29.25" customHeight="1" x14ac:dyDescent="0.2">
      <c r="Q25476" s="92" t="s">
        <v>50</v>
      </c>
      <c r="BF25476" s="101" t="s">
        <v>58</v>
      </c>
      <c r="BK25476" s="98" t="s">
        <v>70</v>
      </c>
    </row>
    <row r="25477" spans="17:63" ht="29.25" customHeight="1" x14ac:dyDescent="0.2">
      <c r="Q25477" s="92" t="s">
        <v>50</v>
      </c>
      <c r="BF25477" s="101" t="s">
        <v>58</v>
      </c>
      <c r="BK25477" s="98" t="s">
        <v>70</v>
      </c>
    </row>
    <row r="25478" spans="17:63" ht="29.25" customHeight="1" x14ac:dyDescent="0.2">
      <c r="Q25478" s="92" t="s">
        <v>50</v>
      </c>
      <c r="BF25478" s="101" t="s">
        <v>58</v>
      </c>
      <c r="BK25478" s="98" t="s">
        <v>70</v>
      </c>
    </row>
    <row r="25479" spans="17:63" ht="29.25" customHeight="1" x14ac:dyDescent="0.2">
      <c r="Q25479" s="92" t="s">
        <v>50</v>
      </c>
      <c r="BF25479" s="101" t="s">
        <v>58</v>
      </c>
      <c r="BK25479" s="98" t="s">
        <v>70</v>
      </c>
    </row>
    <row r="25480" spans="17:63" ht="29.25" customHeight="1" x14ac:dyDescent="0.2">
      <c r="Q25480" s="92" t="s">
        <v>50</v>
      </c>
      <c r="BF25480" s="101" t="s">
        <v>58</v>
      </c>
      <c r="BK25480" s="98" t="s">
        <v>70</v>
      </c>
    </row>
    <row r="25481" spans="17:63" ht="29.25" customHeight="1" x14ac:dyDescent="0.2">
      <c r="Q25481" s="92" t="s">
        <v>50</v>
      </c>
      <c r="BF25481" s="101" t="s">
        <v>58</v>
      </c>
      <c r="BK25481" s="98" t="s">
        <v>70</v>
      </c>
    </row>
    <row r="25482" spans="17:63" ht="29.25" customHeight="1" x14ac:dyDescent="0.2">
      <c r="Q25482" s="92" t="s">
        <v>50</v>
      </c>
      <c r="BF25482" s="101" t="s">
        <v>58</v>
      </c>
      <c r="BK25482" s="98" t="s">
        <v>70</v>
      </c>
    </row>
    <row r="25483" spans="17:63" ht="29.25" customHeight="1" x14ac:dyDescent="0.2">
      <c r="Q25483" s="92" t="s">
        <v>50</v>
      </c>
      <c r="BF25483" s="101" t="s">
        <v>58</v>
      </c>
      <c r="BK25483" s="98" t="s">
        <v>70</v>
      </c>
    </row>
    <row r="25484" spans="17:63" ht="29.25" customHeight="1" x14ac:dyDescent="0.2">
      <c r="Q25484" s="92" t="s">
        <v>50</v>
      </c>
      <c r="BF25484" s="101" t="s">
        <v>58</v>
      </c>
      <c r="BK25484" s="98" t="s">
        <v>70</v>
      </c>
    </row>
    <row r="25485" spans="17:63" ht="29.25" customHeight="1" x14ac:dyDescent="0.2">
      <c r="Q25485" s="92" t="s">
        <v>50</v>
      </c>
      <c r="BF25485" s="101" t="s">
        <v>58</v>
      </c>
      <c r="BK25485" s="98" t="s">
        <v>70</v>
      </c>
    </row>
    <row r="25486" spans="17:63" ht="29.25" customHeight="1" x14ac:dyDescent="0.2">
      <c r="Q25486" s="92" t="s">
        <v>50</v>
      </c>
      <c r="BF25486" s="101" t="s">
        <v>58</v>
      </c>
      <c r="BK25486" s="98" t="s">
        <v>70</v>
      </c>
    </row>
    <row r="25487" spans="17:63" ht="29.25" customHeight="1" x14ac:dyDescent="0.2">
      <c r="Q25487" s="92" t="s">
        <v>50</v>
      </c>
      <c r="BF25487" s="101" t="s">
        <v>58</v>
      </c>
      <c r="BK25487" s="98" t="s">
        <v>70</v>
      </c>
    </row>
    <row r="25488" spans="17:63" ht="29.25" customHeight="1" x14ac:dyDescent="0.2">
      <c r="Q25488" s="92" t="s">
        <v>50</v>
      </c>
      <c r="BF25488" s="101" t="s">
        <v>58</v>
      </c>
      <c r="BK25488" s="98" t="s">
        <v>70</v>
      </c>
    </row>
    <row r="25489" spans="17:63" ht="29.25" customHeight="1" x14ac:dyDescent="0.2">
      <c r="Q25489" s="92" t="s">
        <v>50</v>
      </c>
      <c r="BF25489" s="101" t="s">
        <v>58</v>
      </c>
      <c r="BK25489" s="98" t="s">
        <v>70</v>
      </c>
    </row>
    <row r="25490" spans="17:63" ht="29.25" customHeight="1" x14ac:dyDescent="0.2">
      <c r="Q25490" s="92" t="s">
        <v>50</v>
      </c>
      <c r="BF25490" s="101" t="s">
        <v>58</v>
      </c>
      <c r="BK25490" s="98" t="s">
        <v>70</v>
      </c>
    </row>
    <row r="25491" spans="17:63" ht="29.25" customHeight="1" x14ac:dyDescent="0.2">
      <c r="Q25491" s="92" t="s">
        <v>50</v>
      </c>
      <c r="BF25491" s="101" t="s">
        <v>58</v>
      </c>
      <c r="BK25491" s="98" t="s">
        <v>70</v>
      </c>
    </row>
    <row r="25492" spans="17:63" ht="29.25" customHeight="1" x14ac:dyDescent="0.2">
      <c r="Q25492" s="92" t="s">
        <v>50</v>
      </c>
      <c r="BF25492" s="101" t="s">
        <v>58</v>
      </c>
      <c r="BK25492" s="98" t="s">
        <v>70</v>
      </c>
    </row>
    <row r="25493" spans="17:63" ht="29.25" customHeight="1" x14ac:dyDescent="0.2">
      <c r="Q25493" s="92" t="s">
        <v>50</v>
      </c>
      <c r="BF25493" s="101" t="s">
        <v>58</v>
      </c>
      <c r="BK25493" s="98" t="s">
        <v>70</v>
      </c>
    </row>
    <row r="25494" spans="17:63" ht="29.25" customHeight="1" x14ac:dyDescent="0.2">
      <c r="Q25494" s="92" t="s">
        <v>50</v>
      </c>
      <c r="BF25494" s="101" t="s">
        <v>58</v>
      </c>
      <c r="BK25494" s="98" t="s">
        <v>70</v>
      </c>
    </row>
    <row r="25495" spans="17:63" ht="29.25" customHeight="1" x14ac:dyDescent="0.2">
      <c r="Q25495" s="92" t="s">
        <v>50</v>
      </c>
      <c r="BF25495" s="101" t="s">
        <v>58</v>
      </c>
      <c r="BK25495" s="98" t="s">
        <v>70</v>
      </c>
    </row>
    <row r="25496" spans="17:63" ht="29.25" customHeight="1" x14ac:dyDescent="0.2">
      <c r="Q25496" s="92" t="s">
        <v>50</v>
      </c>
      <c r="BF25496" s="101" t="s">
        <v>58</v>
      </c>
      <c r="BK25496" s="98" t="s">
        <v>70</v>
      </c>
    </row>
    <row r="25497" spans="17:63" ht="29.25" customHeight="1" x14ac:dyDescent="0.2">
      <c r="Q25497" s="92" t="s">
        <v>50</v>
      </c>
      <c r="BF25497" s="101" t="s">
        <v>58</v>
      </c>
      <c r="BK25497" s="98" t="s">
        <v>70</v>
      </c>
    </row>
    <row r="25498" spans="17:63" ht="29.25" customHeight="1" x14ac:dyDescent="0.2">
      <c r="Q25498" s="92" t="s">
        <v>50</v>
      </c>
      <c r="BF25498" s="101" t="s">
        <v>58</v>
      </c>
      <c r="BK25498" s="98" t="s">
        <v>70</v>
      </c>
    </row>
    <row r="25499" spans="17:63" ht="29.25" customHeight="1" x14ac:dyDescent="0.2">
      <c r="Q25499" s="92" t="s">
        <v>50</v>
      </c>
      <c r="BF25499" s="101" t="s">
        <v>58</v>
      </c>
      <c r="BK25499" s="98" t="s">
        <v>70</v>
      </c>
    </row>
    <row r="25500" spans="17:63" ht="29.25" customHeight="1" x14ac:dyDescent="0.2">
      <c r="Q25500" s="92" t="s">
        <v>50</v>
      </c>
      <c r="BF25500" s="101" t="s">
        <v>58</v>
      </c>
      <c r="BK25500" s="98" t="s">
        <v>70</v>
      </c>
    </row>
    <row r="25501" spans="17:63" ht="29.25" customHeight="1" x14ac:dyDescent="0.2">
      <c r="Q25501" s="92" t="s">
        <v>50</v>
      </c>
      <c r="BF25501" s="101" t="s">
        <v>58</v>
      </c>
      <c r="BK25501" s="98" t="s">
        <v>70</v>
      </c>
    </row>
    <row r="25502" spans="17:63" ht="29.25" customHeight="1" x14ac:dyDescent="0.2">
      <c r="Q25502" s="92" t="s">
        <v>50</v>
      </c>
      <c r="BF25502" s="101" t="s">
        <v>58</v>
      </c>
      <c r="BK25502" s="98" t="s">
        <v>70</v>
      </c>
    </row>
    <row r="25503" spans="17:63" ht="29.25" customHeight="1" x14ac:dyDescent="0.2">
      <c r="Q25503" s="92" t="s">
        <v>50</v>
      </c>
      <c r="BF25503" s="101" t="s">
        <v>58</v>
      </c>
      <c r="BK25503" s="98" t="s">
        <v>70</v>
      </c>
    </row>
    <row r="25504" spans="17:63" ht="29.25" customHeight="1" x14ac:dyDescent="0.2">
      <c r="Q25504" s="92" t="s">
        <v>50</v>
      </c>
      <c r="BF25504" s="101" t="s">
        <v>58</v>
      </c>
      <c r="BK25504" s="98" t="s">
        <v>70</v>
      </c>
    </row>
    <row r="25505" spans="17:63" ht="29.25" customHeight="1" x14ac:dyDescent="0.2">
      <c r="Q25505" s="92" t="s">
        <v>50</v>
      </c>
      <c r="BF25505" s="101" t="s">
        <v>58</v>
      </c>
      <c r="BK25505" s="98" t="s">
        <v>70</v>
      </c>
    </row>
    <row r="25506" spans="17:63" ht="29.25" customHeight="1" x14ac:dyDescent="0.2">
      <c r="Q25506" s="92" t="s">
        <v>50</v>
      </c>
      <c r="BF25506" s="101" t="s">
        <v>58</v>
      </c>
      <c r="BK25506" s="98" t="s">
        <v>70</v>
      </c>
    </row>
    <row r="25507" spans="17:63" ht="29.25" customHeight="1" x14ac:dyDescent="0.2">
      <c r="Q25507" s="92" t="s">
        <v>50</v>
      </c>
      <c r="BF25507" s="101" t="s">
        <v>58</v>
      </c>
      <c r="BK25507" s="98" t="s">
        <v>70</v>
      </c>
    </row>
    <row r="25508" spans="17:63" ht="29.25" customHeight="1" x14ac:dyDescent="0.2">
      <c r="Q25508" s="92" t="s">
        <v>50</v>
      </c>
      <c r="BF25508" s="101" t="s">
        <v>58</v>
      </c>
      <c r="BK25508" s="98" t="s">
        <v>70</v>
      </c>
    </row>
    <row r="25509" spans="17:63" ht="29.25" customHeight="1" x14ac:dyDescent="0.2">
      <c r="Q25509" s="92" t="s">
        <v>50</v>
      </c>
      <c r="BF25509" s="101" t="s">
        <v>58</v>
      </c>
      <c r="BK25509" s="98" t="s">
        <v>70</v>
      </c>
    </row>
    <row r="25510" spans="17:63" ht="29.25" customHeight="1" x14ac:dyDescent="0.2">
      <c r="Q25510" s="92" t="s">
        <v>50</v>
      </c>
      <c r="BF25510" s="101" t="s">
        <v>58</v>
      </c>
      <c r="BK25510" s="98" t="s">
        <v>70</v>
      </c>
    </row>
    <row r="25511" spans="17:63" ht="29.25" customHeight="1" x14ac:dyDescent="0.2">
      <c r="Q25511" s="92" t="s">
        <v>50</v>
      </c>
      <c r="BF25511" s="101" t="s">
        <v>58</v>
      </c>
      <c r="BK25511" s="98" t="s">
        <v>70</v>
      </c>
    </row>
    <row r="25512" spans="17:63" ht="29.25" customHeight="1" x14ac:dyDescent="0.2">
      <c r="Q25512" s="92" t="s">
        <v>50</v>
      </c>
      <c r="BF25512" s="101" t="s">
        <v>58</v>
      </c>
      <c r="BK25512" s="98" t="s">
        <v>70</v>
      </c>
    </row>
    <row r="25513" spans="17:63" ht="29.25" customHeight="1" x14ac:dyDescent="0.2">
      <c r="Q25513" s="92" t="s">
        <v>50</v>
      </c>
      <c r="BF25513" s="101" t="s">
        <v>58</v>
      </c>
      <c r="BK25513" s="98" t="s">
        <v>70</v>
      </c>
    </row>
    <row r="25514" spans="17:63" ht="29.25" customHeight="1" x14ac:dyDescent="0.2">
      <c r="Q25514" s="92" t="s">
        <v>50</v>
      </c>
      <c r="BF25514" s="101" t="s">
        <v>58</v>
      </c>
      <c r="BK25514" s="98" t="s">
        <v>70</v>
      </c>
    </row>
    <row r="25515" spans="17:63" ht="29.25" customHeight="1" x14ac:dyDescent="0.2">
      <c r="Q25515" s="92" t="s">
        <v>50</v>
      </c>
      <c r="BF25515" s="101" t="s">
        <v>58</v>
      </c>
      <c r="BK25515" s="98" t="s">
        <v>70</v>
      </c>
    </row>
    <row r="25516" spans="17:63" ht="29.25" customHeight="1" x14ac:dyDescent="0.2">
      <c r="Q25516" s="92" t="s">
        <v>50</v>
      </c>
      <c r="BF25516" s="101" t="s">
        <v>58</v>
      </c>
      <c r="BK25516" s="98" t="s">
        <v>70</v>
      </c>
    </row>
    <row r="25517" spans="17:63" ht="29.25" customHeight="1" x14ac:dyDescent="0.2">
      <c r="Q25517" s="92" t="s">
        <v>50</v>
      </c>
      <c r="BF25517" s="101" t="s">
        <v>58</v>
      </c>
      <c r="BK25517" s="98" t="s">
        <v>70</v>
      </c>
    </row>
    <row r="25518" spans="17:63" ht="29.25" customHeight="1" x14ac:dyDescent="0.2">
      <c r="Q25518" s="92" t="s">
        <v>50</v>
      </c>
      <c r="BF25518" s="101" t="s">
        <v>58</v>
      </c>
      <c r="BK25518" s="98" t="s">
        <v>70</v>
      </c>
    </row>
    <row r="25519" spans="17:63" ht="29.25" customHeight="1" x14ac:dyDescent="0.2">
      <c r="Q25519" s="92" t="s">
        <v>50</v>
      </c>
      <c r="BF25519" s="101" t="s">
        <v>58</v>
      </c>
      <c r="BK25519" s="98" t="s">
        <v>70</v>
      </c>
    </row>
    <row r="25520" spans="17:63" ht="29.25" customHeight="1" x14ac:dyDescent="0.2">
      <c r="Q25520" s="92" t="s">
        <v>50</v>
      </c>
      <c r="BF25520" s="101" t="s">
        <v>58</v>
      </c>
      <c r="BK25520" s="98" t="s">
        <v>70</v>
      </c>
    </row>
    <row r="25521" spans="17:63" ht="29.25" customHeight="1" x14ac:dyDescent="0.2">
      <c r="Q25521" s="92" t="s">
        <v>50</v>
      </c>
      <c r="BF25521" s="101" t="s">
        <v>58</v>
      </c>
      <c r="BK25521" s="98" t="s">
        <v>70</v>
      </c>
    </row>
    <row r="25522" spans="17:63" ht="29.25" customHeight="1" x14ac:dyDescent="0.2">
      <c r="Q25522" s="92" t="s">
        <v>50</v>
      </c>
      <c r="BF25522" s="101" t="s">
        <v>58</v>
      </c>
      <c r="BK25522" s="98" t="s">
        <v>70</v>
      </c>
    </row>
    <row r="25523" spans="17:63" ht="29.25" customHeight="1" x14ac:dyDescent="0.2">
      <c r="Q25523" s="92" t="s">
        <v>50</v>
      </c>
      <c r="BF25523" s="101" t="s">
        <v>58</v>
      </c>
      <c r="BK25523" s="98" t="s">
        <v>70</v>
      </c>
    </row>
    <row r="25524" spans="17:63" ht="29.25" customHeight="1" x14ac:dyDescent="0.2">
      <c r="Q25524" s="92" t="s">
        <v>50</v>
      </c>
      <c r="BF25524" s="101" t="s">
        <v>58</v>
      </c>
      <c r="BK25524" s="98" t="s">
        <v>70</v>
      </c>
    </row>
    <row r="25525" spans="17:63" ht="29.25" customHeight="1" x14ac:dyDescent="0.2">
      <c r="Q25525" s="92" t="s">
        <v>50</v>
      </c>
      <c r="BF25525" s="101" t="s">
        <v>58</v>
      </c>
      <c r="BK25525" s="98" t="s">
        <v>70</v>
      </c>
    </row>
    <row r="25526" spans="17:63" ht="29.25" customHeight="1" x14ac:dyDescent="0.2">
      <c r="Q25526" s="92" t="s">
        <v>50</v>
      </c>
      <c r="BF25526" s="101" t="s">
        <v>58</v>
      </c>
      <c r="BK25526" s="98" t="s">
        <v>70</v>
      </c>
    </row>
    <row r="25527" spans="17:63" ht="29.25" customHeight="1" x14ac:dyDescent="0.2">
      <c r="Q25527" s="92" t="s">
        <v>50</v>
      </c>
      <c r="BF25527" s="101" t="s">
        <v>58</v>
      </c>
      <c r="BK25527" s="98" t="s">
        <v>70</v>
      </c>
    </row>
    <row r="25528" spans="17:63" ht="29.25" customHeight="1" x14ac:dyDescent="0.2">
      <c r="Q25528" s="92" t="s">
        <v>50</v>
      </c>
      <c r="BF25528" s="101" t="s">
        <v>58</v>
      </c>
      <c r="BK25528" s="98" t="s">
        <v>70</v>
      </c>
    </row>
    <row r="25529" spans="17:63" ht="29.25" customHeight="1" x14ac:dyDescent="0.2">
      <c r="Q25529" s="92" t="s">
        <v>50</v>
      </c>
      <c r="BF25529" s="101" t="s">
        <v>58</v>
      </c>
      <c r="BK25529" s="98" t="s">
        <v>70</v>
      </c>
    </row>
    <row r="25530" spans="17:63" ht="29.25" customHeight="1" x14ac:dyDescent="0.2">
      <c r="Q25530" s="92" t="s">
        <v>50</v>
      </c>
      <c r="BF25530" s="101" t="s">
        <v>58</v>
      </c>
      <c r="BK25530" s="98" t="s">
        <v>70</v>
      </c>
    </row>
    <row r="25531" spans="17:63" ht="29.25" customHeight="1" x14ac:dyDescent="0.2">
      <c r="Q25531" s="92" t="s">
        <v>50</v>
      </c>
      <c r="BF25531" s="101" t="s">
        <v>58</v>
      </c>
      <c r="BK25531" s="98" t="s">
        <v>70</v>
      </c>
    </row>
    <row r="25532" spans="17:63" ht="29.25" customHeight="1" x14ac:dyDescent="0.2">
      <c r="Q25532" s="92" t="s">
        <v>50</v>
      </c>
      <c r="BF25532" s="101" t="s">
        <v>58</v>
      </c>
      <c r="BK25532" s="98" t="s">
        <v>70</v>
      </c>
    </row>
    <row r="25533" spans="17:63" ht="29.25" customHeight="1" x14ac:dyDescent="0.2">
      <c r="Q25533" s="92" t="s">
        <v>50</v>
      </c>
      <c r="BF25533" s="101" t="s">
        <v>58</v>
      </c>
      <c r="BK25533" s="98" t="s">
        <v>70</v>
      </c>
    </row>
    <row r="25534" spans="17:63" ht="29.25" customHeight="1" x14ac:dyDescent="0.2">
      <c r="Q25534" s="92" t="s">
        <v>50</v>
      </c>
      <c r="BF25534" s="101" t="s">
        <v>58</v>
      </c>
      <c r="BK25534" s="98" t="s">
        <v>70</v>
      </c>
    </row>
    <row r="25535" spans="17:63" ht="29.25" customHeight="1" x14ac:dyDescent="0.2">
      <c r="Q25535" s="92" t="s">
        <v>50</v>
      </c>
      <c r="BF25535" s="101" t="s">
        <v>58</v>
      </c>
      <c r="BK25535" s="98" t="s">
        <v>70</v>
      </c>
    </row>
    <row r="25536" spans="17:63" ht="29.25" customHeight="1" x14ac:dyDescent="0.2">
      <c r="Q25536" s="92" t="s">
        <v>50</v>
      </c>
      <c r="BF25536" s="101" t="s">
        <v>58</v>
      </c>
      <c r="BK25536" s="98" t="s">
        <v>70</v>
      </c>
    </row>
    <row r="25537" spans="17:63" ht="29.25" customHeight="1" x14ac:dyDescent="0.2">
      <c r="Q25537" s="92" t="s">
        <v>50</v>
      </c>
      <c r="BF25537" s="101" t="s">
        <v>58</v>
      </c>
      <c r="BK25537" s="98" t="s">
        <v>70</v>
      </c>
    </row>
    <row r="25538" spans="17:63" ht="29.25" customHeight="1" x14ac:dyDescent="0.2">
      <c r="Q25538" s="92" t="s">
        <v>50</v>
      </c>
      <c r="BF25538" s="101" t="s">
        <v>58</v>
      </c>
      <c r="BK25538" s="98" t="s">
        <v>70</v>
      </c>
    </row>
    <row r="25539" spans="17:63" ht="29.25" customHeight="1" x14ac:dyDescent="0.2">
      <c r="Q25539" s="92" t="s">
        <v>50</v>
      </c>
      <c r="BF25539" s="101" t="s">
        <v>58</v>
      </c>
      <c r="BK25539" s="98" t="s">
        <v>70</v>
      </c>
    </row>
    <row r="25540" spans="17:63" ht="29.25" customHeight="1" x14ac:dyDescent="0.2">
      <c r="Q25540" s="92" t="s">
        <v>50</v>
      </c>
      <c r="BF25540" s="101" t="s">
        <v>58</v>
      </c>
      <c r="BK25540" s="98" t="s">
        <v>70</v>
      </c>
    </row>
    <row r="25541" spans="17:63" ht="29.25" customHeight="1" x14ac:dyDescent="0.2">
      <c r="Q25541" s="92" t="s">
        <v>50</v>
      </c>
      <c r="BF25541" s="101" t="s">
        <v>58</v>
      </c>
      <c r="BK25541" s="98" t="s">
        <v>70</v>
      </c>
    </row>
    <row r="25542" spans="17:63" ht="29.25" customHeight="1" x14ac:dyDescent="0.2">
      <c r="Q25542" s="92" t="s">
        <v>50</v>
      </c>
      <c r="BF25542" s="101" t="s">
        <v>58</v>
      </c>
      <c r="BK25542" s="98" t="s">
        <v>70</v>
      </c>
    </row>
    <row r="25543" spans="17:63" ht="29.25" customHeight="1" x14ac:dyDescent="0.2">
      <c r="Q25543" s="92" t="s">
        <v>50</v>
      </c>
      <c r="BF25543" s="101" t="s">
        <v>58</v>
      </c>
      <c r="BK25543" s="98" t="s">
        <v>70</v>
      </c>
    </row>
    <row r="25544" spans="17:63" ht="29.25" customHeight="1" x14ac:dyDescent="0.2">
      <c r="Q25544" s="92" t="s">
        <v>50</v>
      </c>
      <c r="BF25544" s="101" t="s">
        <v>58</v>
      </c>
      <c r="BK25544" s="98" t="s">
        <v>70</v>
      </c>
    </row>
    <row r="25545" spans="17:63" ht="29.25" customHeight="1" x14ac:dyDescent="0.2">
      <c r="Q25545" s="92" t="s">
        <v>50</v>
      </c>
      <c r="BF25545" s="101" t="s">
        <v>58</v>
      </c>
      <c r="BK25545" s="98" t="s">
        <v>70</v>
      </c>
    </row>
    <row r="25546" spans="17:63" ht="29.25" customHeight="1" x14ac:dyDescent="0.2">
      <c r="Q25546" s="92" t="s">
        <v>50</v>
      </c>
      <c r="BF25546" s="101" t="s">
        <v>58</v>
      </c>
      <c r="BK25546" s="98" t="s">
        <v>70</v>
      </c>
    </row>
    <row r="25547" spans="17:63" ht="29.25" customHeight="1" x14ac:dyDescent="0.2">
      <c r="Q25547" s="92" t="s">
        <v>50</v>
      </c>
      <c r="BF25547" s="101" t="s">
        <v>58</v>
      </c>
      <c r="BK25547" s="98" t="s">
        <v>70</v>
      </c>
    </row>
    <row r="25548" spans="17:63" ht="29.25" customHeight="1" x14ac:dyDescent="0.2">
      <c r="Q25548" s="92" t="s">
        <v>50</v>
      </c>
      <c r="BF25548" s="101" t="s">
        <v>58</v>
      </c>
      <c r="BK25548" s="98" t="s">
        <v>70</v>
      </c>
    </row>
    <row r="25549" spans="17:63" ht="29.25" customHeight="1" x14ac:dyDescent="0.2">
      <c r="Q25549" s="92" t="s">
        <v>50</v>
      </c>
      <c r="BF25549" s="101" t="s">
        <v>58</v>
      </c>
      <c r="BK25549" s="98" t="s">
        <v>70</v>
      </c>
    </row>
    <row r="25550" spans="17:63" ht="29.25" customHeight="1" x14ac:dyDescent="0.2">
      <c r="Q25550" s="92" t="s">
        <v>50</v>
      </c>
      <c r="BF25550" s="101" t="s">
        <v>58</v>
      </c>
      <c r="BK25550" s="98" t="s">
        <v>70</v>
      </c>
    </row>
    <row r="25551" spans="17:63" ht="29.25" customHeight="1" x14ac:dyDescent="0.2">
      <c r="Q25551" s="92" t="s">
        <v>50</v>
      </c>
      <c r="BF25551" s="101" t="s">
        <v>58</v>
      </c>
      <c r="BK25551" s="98" t="s">
        <v>70</v>
      </c>
    </row>
    <row r="25552" spans="17:63" ht="29.25" customHeight="1" x14ac:dyDescent="0.2">
      <c r="Q25552" s="92" t="s">
        <v>50</v>
      </c>
      <c r="BF25552" s="101" t="s">
        <v>58</v>
      </c>
      <c r="BK25552" s="98" t="s">
        <v>70</v>
      </c>
    </row>
    <row r="25553" spans="17:63" ht="29.25" customHeight="1" x14ac:dyDescent="0.2">
      <c r="Q25553" s="92" t="s">
        <v>50</v>
      </c>
      <c r="BF25553" s="101" t="s">
        <v>58</v>
      </c>
      <c r="BK25553" s="98" t="s">
        <v>70</v>
      </c>
    </row>
    <row r="25554" spans="17:63" ht="29.25" customHeight="1" x14ac:dyDescent="0.2">
      <c r="Q25554" s="92" t="s">
        <v>50</v>
      </c>
      <c r="BF25554" s="101" t="s">
        <v>58</v>
      </c>
      <c r="BK25554" s="98" t="s">
        <v>70</v>
      </c>
    </row>
    <row r="25555" spans="17:63" ht="29.25" customHeight="1" x14ac:dyDescent="0.2">
      <c r="Q25555" s="92" t="s">
        <v>50</v>
      </c>
      <c r="BF25555" s="101" t="s">
        <v>58</v>
      </c>
      <c r="BK25555" s="98" t="s">
        <v>70</v>
      </c>
    </row>
    <row r="25556" spans="17:63" ht="29.25" customHeight="1" x14ac:dyDescent="0.2">
      <c r="Q25556" s="92" t="s">
        <v>50</v>
      </c>
      <c r="BF25556" s="101" t="s">
        <v>58</v>
      </c>
      <c r="BK25556" s="98" t="s">
        <v>70</v>
      </c>
    </row>
    <row r="25557" spans="17:63" ht="29.25" customHeight="1" x14ac:dyDescent="0.2">
      <c r="Q25557" s="92" t="s">
        <v>50</v>
      </c>
      <c r="BF25557" s="101" t="s">
        <v>58</v>
      </c>
      <c r="BK25557" s="98" t="s">
        <v>70</v>
      </c>
    </row>
    <row r="25558" spans="17:63" ht="29.25" customHeight="1" x14ac:dyDescent="0.2">
      <c r="Q25558" s="92" t="s">
        <v>50</v>
      </c>
      <c r="BF25558" s="101" t="s">
        <v>58</v>
      </c>
      <c r="BK25558" s="98" t="s">
        <v>70</v>
      </c>
    </row>
    <row r="25559" spans="17:63" ht="29.25" customHeight="1" x14ac:dyDescent="0.2">
      <c r="Q25559" s="92" t="s">
        <v>50</v>
      </c>
      <c r="BF25559" s="101" t="s">
        <v>58</v>
      </c>
      <c r="BK25559" s="98" t="s">
        <v>70</v>
      </c>
    </row>
    <row r="25560" spans="17:63" ht="29.25" customHeight="1" x14ac:dyDescent="0.2">
      <c r="Q25560" s="92" t="s">
        <v>50</v>
      </c>
      <c r="BF25560" s="101" t="s">
        <v>58</v>
      </c>
      <c r="BK25560" s="98" t="s">
        <v>70</v>
      </c>
    </row>
    <row r="25561" spans="17:63" ht="29.25" customHeight="1" x14ac:dyDescent="0.2">
      <c r="Q25561" s="92" t="s">
        <v>50</v>
      </c>
      <c r="BF25561" s="101" t="s">
        <v>58</v>
      </c>
      <c r="BK25561" s="98" t="s">
        <v>70</v>
      </c>
    </row>
    <row r="25562" spans="17:63" ht="29.25" customHeight="1" x14ac:dyDescent="0.2">
      <c r="Q25562" s="92" t="s">
        <v>50</v>
      </c>
      <c r="BF25562" s="101" t="s">
        <v>58</v>
      </c>
      <c r="BK25562" s="98" t="s">
        <v>70</v>
      </c>
    </row>
    <row r="25563" spans="17:63" ht="29.25" customHeight="1" x14ac:dyDescent="0.2">
      <c r="Q25563" s="92" t="s">
        <v>50</v>
      </c>
      <c r="BF25563" s="101" t="s">
        <v>58</v>
      </c>
      <c r="BK25563" s="98" t="s">
        <v>70</v>
      </c>
    </row>
    <row r="25564" spans="17:63" ht="29.25" customHeight="1" x14ac:dyDescent="0.2">
      <c r="Q25564" s="92" t="s">
        <v>50</v>
      </c>
      <c r="BF25564" s="101" t="s">
        <v>58</v>
      </c>
      <c r="BK25564" s="98" t="s">
        <v>70</v>
      </c>
    </row>
    <row r="25565" spans="17:63" ht="29.25" customHeight="1" x14ac:dyDescent="0.2">
      <c r="Q25565" s="92" t="s">
        <v>50</v>
      </c>
      <c r="BF25565" s="101" t="s">
        <v>58</v>
      </c>
      <c r="BK25565" s="98" t="s">
        <v>70</v>
      </c>
    </row>
    <row r="25566" spans="17:63" ht="29.25" customHeight="1" x14ac:dyDescent="0.2">
      <c r="Q25566" s="92" t="s">
        <v>50</v>
      </c>
      <c r="BF25566" s="101" t="s">
        <v>58</v>
      </c>
      <c r="BK25566" s="98" t="s">
        <v>70</v>
      </c>
    </row>
    <row r="25567" spans="17:63" ht="29.25" customHeight="1" x14ac:dyDescent="0.2">
      <c r="Q25567" s="92" t="s">
        <v>50</v>
      </c>
      <c r="BF25567" s="101" t="s">
        <v>58</v>
      </c>
      <c r="BK25567" s="98" t="s">
        <v>70</v>
      </c>
    </row>
    <row r="25568" spans="17:63" ht="29.25" customHeight="1" x14ac:dyDescent="0.2">
      <c r="Q25568" s="92" t="s">
        <v>50</v>
      </c>
      <c r="BF25568" s="101" t="s">
        <v>58</v>
      </c>
      <c r="BK25568" s="98" t="s">
        <v>70</v>
      </c>
    </row>
    <row r="25569" spans="17:63" ht="29.25" customHeight="1" x14ac:dyDescent="0.2">
      <c r="Q25569" s="92" t="s">
        <v>50</v>
      </c>
      <c r="BF25569" s="101" t="s">
        <v>58</v>
      </c>
      <c r="BK25569" s="98" t="s">
        <v>70</v>
      </c>
    </row>
    <row r="25570" spans="17:63" ht="29.25" customHeight="1" x14ac:dyDescent="0.2">
      <c r="Q25570" s="92" t="s">
        <v>50</v>
      </c>
      <c r="BF25570" s="101" t="s">
        <v>58</v>
      </c>
      <c r="BK25570" s="98" t="s">
        <v>70</v>
      </c>
    </row>
    <row r="25571" spans="17:63" ht="29.25" customHeight="1" x14ac:dyDescent="0.2">
      <c r="Q25571" s="92" t="s">
        <v>50</v>
      </c>
      <c r="BF25571" s="101" t="s">
        <v>58</v>
      </c>
      <c r="BK25571" s="98" t="s">
        <v>70</v>
      </c>
    </row>
    <row r="25572" spans="17:63" ht="29.25" customHeight="1" x14ac:dyDescent="0.2">
      <c r="Q25572" s="92" t="s">
        <v>50</v>
      </c>
      <c r="BF25572" s="101" t="s">
        <v>58</v>
      </c>
      <c r="BK25572" s="98" t="s">
        <v>70</v>
      </c>
    </row>
    <row r="25573" spans="17:63" ht="29.25" customHeight="1" x14ac:dyDescent="0.2">
      <c r="Q25573" s="92" t="s">
        <v>50</v>
      </c>
      <c r="BF25573" s="101" t="s">
        <v>58</v>
      </c>
      <c r="BK25573" s="98" t="s">
        <v>70</v>
      </c>
    </row>
    <row r="25574" spans="17:63" ht="29.25" customHeight="1" x14ac:dyDescent="0.2">
      <c r="Q25574" s="92" t="s">
        <v>50</v>
      </c>
      <c r="BF25574" s="101" t="s">
        <v>58</v>
      </c>
      <c r="BK25574" s="98" t="s">
        <v>70</v>
      </c>
    </row>
    <row r="25575" spans="17:63" ht="29.25" customHeight="1" x14ac:dyDescent="0.2">
      <c r="Q25575" s="92" t="s">
        <v>50</v>
      </c>
      <c r="BF25575" s="101" t="s">
        <v>58</v>
      </c>
      <c r="BK25575" s="98" t="s">
        <v>70</v>
      </c>
    </row>
    <row r="25576" spans="17:63" ht="29.25" customHeight="1" x14ac:dyDescent="0.2">
      <c r="Q25576" s="92" t="s">
        <v>50</v>
      </c>
      <c r="BF25576" s="101" t="s">
        <v>58</v>
      </c>
      <c r="BK25576" s="98" t="s">
        <v>70</v>
      </c>
    </row>
    <row r="25577" spans="17:63" ht="29.25" customHeight="1" x14ac:dyDescent="0.2">
      <c r="Q25577" s="92" t="s">
        <v>50</v>
      </c>
      <c r="BF25577" s="101" t="s">
        <v>58</v>
      </c>
      <c r="BK25577" s="98" t="s">
        <v>70</v>
      </c>
    </row>
    <row r="25578" spans="17:63" ht="29.25" customHeight="1" x14ac:dyDescent="0.2">
      <c r="Q25578" s="92" t="s">
        <v>50</v>
      </c>
      <c r="BF25578" s="101" t="s">
        <v>58</v>
      </c>
      <c r="BK25578" s="98" t="s">
        <v>70</v>
      </c>
    </row>
    <row r="25579" spans="17:63" ht="29.25" customHeight="1" x14ac:dyDescent="0.2">
      <c r="Q25579" s="92" t="s">
        <v>50</v>
      </c>
      <c r="BF25579" s="101" t="s">
        <v>58</v>
      </c>
      <c r="BK25579" s="98" t="s">
        <v>70</v>
      </c>
    </row>
    <row r="25580" spans="17:63" ht="29.25" customHeight="1" x14ac:dyDescent="0.2">
      <c r="Q25580" s="92" t="s">
        <v>50</v>
      </c>
      <c r="BF25580" s="101" t="s">
        <v>58</v>
      </c>
      <c r="BK25580" s="98" t="s">
        <v>70</v>
      </c>
    </row>
    <row r="25581" spans="17:63" ht="29.25" customHeight="1" x14ac:dyDescent="0.2">
      <c r="Q25581" s="92" t="s">
        <v>50</v>
      </c>
      <c r="BF25581" s="101" t="s">
        <v>58</v>
      </c>
      <c r="BK25581" s="98" t="s">
        <v>70</v>
      </c>
    </row>
    <row r="25582" spans="17:63" ht="29.25" customHeight="1" x14ac:dyDescent="0.2">
      <c r="Q25582" s="92" t="s">
        <v>50</v>
      </c>
      <c r="BF25582" s="101" t="s">
        <v>58</v>
      </c>
      <c r="BK25582" s="98" t="s">
        <v>70</v>
      </c>
    </row>
    <row r="25583" spans="17:63" ht="29.25" customHeight="1" x14ac:dyDescent="0.2">
      <c r="Q25583" s="92" t="s">
        <v>50</v>
      </c>
      <c r="BF25583" s="101" t="s">
        <v>58</v>
      </c>
      <c r="BK25583" s="98" t="s">
        <v>70</v>
      </c>
    </row>
    <row r="25584" spans="17:63" ht="29.25" customHeight="1" x14ac:dyDescent="0.2">
      <c r="Q25584" s="92" t="s">
        <v>50</v>
      </c>
      <c r="BF25584" s="101" t="s">
        <v>58</v>
      </c>
      <c r="BK25584" s="98" t="s">
        <v>70</v>
      </c>
    </row>
    <row r="25585" spans="17:63" ht="29.25" customHeight="1" x14ac:dyDescent="0.2">
      <c r="Q25585" s="92" t="s">
        <v>50</v>
      </c>
      <c r="BF25585" s="101" t="s">
        <v>58</v>
      </c>
      <c r="BK25585" s="98" t="s">
        <v>70</v>
      </c>
    </row>
    <row r="25586" spans="17:63" ht="29.25" customHeight="1" x14ac:dyDescent="0.2">
      <c r="Q25586" s="92" t="s">
        <v>50</v>
      </c>
      <c r="BF25586" s="101" t="s">
        <v>58</v>
      </c>
      <c r="BK25586" s="98" t="s">
        <v>70</v>
      </c>
    </row>
    <row r="25587" spans="17:63" ht="29.25" customHeight="1" x14ac:dyDescent="0.2">
      <c r="Q25587" s="92" t="s">
        <v>50</v>
      </c>
      <c r="BF25587" s="101" t="s">
        <v>58</v>
      </c>
      <c r="BK25587" s="98" t="s">
        <v>70</v>
      </c>
    </row>
    <row r="25588" spans="17:63" ht="29.25" customHeight="1" x14ac:dyDescent="0.2">
      <c r="Q25588" s="92" t="s">
        <v>50</v>
      </c>
      <c r="BF25588" s="101" t="s">
        <v>58</v>
      </c>
      <c r="BK25588" s="98" t="s">
        <v>70</v>
      </c>
    </row>
    <row r="25589" spans="17:63" ht="29.25" customHeight="1" x14ac:dyDescent="0.2">
      <c r="Q25589" s="92" t="s">
        <v>50</v>
      </c>
      <c r="BF25589" s="101" t="s">
        <v>58</v>
      </c>
      <c r="BK25589" s="98" t="s">
        <v>70</v>
      </c>
    </row>
    <row r="25590" spans="17:63" ht="29.25" customHeight="1" x14ac:dyDescent="0.2">
      <c r="Q25590" s="92" t="s">
        <v>50</v>
      </c>
      <c r="BF25590" s="101" t="s">
        <v>58</v>
      </c>
      <c r="BK25590" s="98" t="s">
        <v>70</v>
      </c>
    </row>
    <row r="25591" spans="17:63" ht="29.25" customHeight="1" x14ac:dyDescent="0.2">
      <c r="Q25591" s="92" t="s">
        <v>50</v>
      </c>
      <c r="BF25591" s="101" t="s">
        <v>58</v>
      </c>
      <c r="BK25591" s="98" t="s">
        <v>70</v>
      </c>
    </row>
    <row r="25592" spans="17:63" ht="29.25" customHeight="1" x14ac:dyDescent="0.2">
      <c r="Q25592" s="92" t="s">
        <v>50</v>
      </c>
      <c r="BF25592" s="101" t="s">
        <v>58</v>
      </c>
      <c r="BK25592" s="98" t="s">
        <v>70</v>
      </c>
    </row>
    <row r="25593" spans="17:63" ht="29.25" customHeight="1" x14ac:dyDescent="0.2">
      <c r="Q25593" s="92" t="s">
        <v>50</v>
      </c>
      <c r="BF25593" s="101" t="s">
        <v>58</v>
      </c>
      <c r="BK25593" s="98" t="s">
        <v>70</v>
      </c>
    </row>
    <row r="25594" spans="17:63" ht="29.25" customHeight="1" x14ac:dyDescent="0.2">
      <c r="Q25594" s="92" t="s">
        <v>50</v>
      </c>
      <c r="BF25594" s="101" t="s">
        <v>58</v>
      </c>
      <c r="BK25594" s="98" t="s">
        <v>70</v>
      </c>
    </row>
    <row r="25595" spans="17:63" ht="29.25" customHeight="1" x14ac:dyDescent="0.2">
      <c r="Q25595" s="92" t="s">
        <v>50</v>
      </c>
      <c r="BF25595" s="101" t="s">
        <v>58</v>
      </c>
      <c r="BK25595" s="98" t="s">
        <v>70</v>
      </c>
    </row>
    <row r="25596" spans="17:63" ht="29.25" customHeight="1" x14ac:dyDescent="0.2">
      <c r="Q25596" s="92" t="s">
        <v>50</v>
      </c>
      <c r="BF25596" s="101" t="s">
        <v>58</v>
      </c>
      <c r="BK25596" s="98" t="s">
        <v>70</v>
      </c>
    </row>
    <row r="25597" spans="17:63" ht="29.25" customHeight="1" x14ac:dyDescent="0.2">
      <c r="Q25597" s="92" t="s">
        <v>50</v>
      </c>
      <c r="BF25597" s="101" t="s">
        <v>58</v>
      </c>
      <c r="BK25597" s="98" t="s">
        <v>70</v>
      </c>
    </row>
    <row r="25598" spans="17:63" ht="29.25" customHeight="1" x14ac:dyDescent="0.2">
      <c r="Q25598" s="92" t="s">
        <v>50</v>
      </c>
      <c r="BF25598" s="101" t="s">
        <v>58</v>
      </c>
      <c r="BK25598" s="98" t="s">
        <v>70</v>
      </c>
    </row>
    <row r="25599" spans="17:63" ht="29.25" customHeight="1" x14ac:dyDescent="0.2">
      <c r="Q25599" s="92" t="s">
        <v>50</v>
      </c>
      <c r="BF25599" s="101" t="s">
        <v>58</v>
      </c>
      <c r="BK25599" s="98" t="s">
        <v>70</v>
      </c>
    </row>
    <row r="25600" spans="17:63" ht="29.25" customHeight="1" x14ac:dyDescent="0.2">
      <c r="Q25600" s="92" t="s">
        <v>50</v>
      </c>
      <c r="BF25600" s="101" t="s">
        <v>58</v>
      </c>
      <c r="BK25600" s="98" t="s">
        <v>70</v>
      </c>
    </row>
    <row r="25601" spans="17:63" ht="29.25" customHeight="1" x14ac:dyDescent="0.2">
      <c r="Q25601" s="92" t="s">
        <v>50</v>
      </c>
      <c r="BF25601" s="101" t="s">
        <v>58</v>
      </c>
      <c r="BK25601" s="98" t="s">
        <v>70</v>
      </c>
    </row>
    <row r="25602" spans="17:63" ht="29.25" customHeight="1" x14ac:dyDescent="0.2">
      <c r="Q25602" s="92" t="s">
        <v>50</v>
      </c>
      <c r="BF25602" s="101" t="s">
        <v>58</v>
      </c>
      <c r="BK25602" s="98" t="s">
        <v>70</v>
      </c>
    </row>
    <row r="25603" spans="17:63" ht="29.25" customHeight="1" x14ac:dyDescent="0.2">
      <c r="Q25603" s="92" t="s">
        <v>50</v>
      </c>
      <c r="BF25603" s="101" t="s">
        <v>58</v>
      </c>
      <c r="BK25603" s="98" t="s">
        <v>70</v>
      </c>
    </row>
    <row r="25604" spans="17:63" ht="29.25" customHeight="1" x14ac:dyDescent="0.2">
      <c r="Q25604" s="92" t="s">
        <v>50</v>
      </c>
      <c r="BF25604" s="101" t="s">
        <v>58</v>
      </c>
      <c r="BK25604" s="98" t="s">
        <v>70</v>
      </c>
    </row>
    <row r="25605" spans="17:63" ht="29.25" customHeight="1" x14ac:dyDescent="0.2">
      <c r="Q25605" s="92" t="s">
        <v>50</v>
      </c>
      <c r="BF25605" s="101" t="s">
        <v>58</v>
      </c>
      <c r="BK25605" s="98" t="s">
        <v>70</v>
      </c>
    </row>
    <row r="25606" spans="17:63" ht="29.25" customHeight="1" x14ac:dyDescent="0.2">
      <c r="Q25606" s="92" t="s">
        <v>50</v>
      </c>
      <c r="BF25606" s="101" t="s">
        <v>58</v>
      </c>
      <c r="BK25606" s="98" t="s">
        <v>70</v>
      </c>
    </row>
    <row r="25607" spans="17:63" ht="29.25" customHeight="1" x14ac:dyDescent="0.2">
      <c r="Q25607" s="92" t="s">
        <v>50</v>
      </c>
      <c r="BF25607" s="101" t="s">
        <v>58</v>
      </c>
      <c r="BK25607" s="98" t="s">
        <v>70</v>
      </c>
    </row>
    <row r="25608" spans="17:63" ht="29.25" customHeight="1" x14ac:dyDescent="0.2">
      <c r="Q25608" s="92" t="s">
        <v>50</v>
      </c>
      <c r="BF25608" s="101" t="s">
        <v>58</v>
      </c>
      <c r="BK25608" s="98" t="s">
        <v>70</v>
      </c>
    </row>
    <row r="25609" spans="17:63" ht="29.25" customHeight="1" x14ac:dyDescent="0.2">
      <c r="Q25609" s="92" t="s">
        <v>50</v>
      </c>
      <c r="BF25609" s="101" t="s">
        <v>58</v>
      </c>
      <c r="BK25609" s="98" t="s">
        <v>70</v>
      </c>
    </row>
    <row r="25610" spans="17:63" ht="29.25" customHeight="1" x14ac:dyDescent="0.2">
      <c r="Q25610" s="92" t="s">
        <v>50</v>
      </c>
      <c r="BF25610" s="101" t="s">
        <v>58</v>
      </c>
      <c r="BK25610" s="98" t="s">
        <v>70</v>
      </c>
    </row>
    <row r="25611" spans="17:63" ht="29.25" customHeight="1" x14ac:dyDescent="0.2">
      <c r="Q25611" s="92" t="s">
        <v>50</v>
      </c>
      <c r="BF25611" s="101" t="s">
        <v>58</v>
      </c>
      <c r="BK25611" s="98" t="s">
        <v>70</v>
      </c>
    </row>
    <row r="25612" spans="17:63" ht="29.25" customHeight="1" x14ac:dyDescent="0.2">
      <c r="Q25612" s="92" t="s">
        <v>50</v>
      </c>
      <c r="BF25612" s="101" t="s">
        <v>58</v>
      </c>
      <c r="BK25612" s="98" t="s">
        <v>70</v>
      </c>
    </row>
    <row r="25613" spans="17:63" ht="29.25" customHeight="1" x14ac:dyDescent="0.2">
      <c r="Q25613" s="92" t="s">
        <v>50</v>
      </c>
      <c r="BF25613" s="101" t="s">
        <v>58</v>
      </c>
      <c r="BK25613" s="98" t="s">
        <v>70</v>
      </c>
    </row>
    <row r="25614" spans="17:63" ht="29.25" customHeight="1" x14ac:dyDescent="0.2">
      <c r="Q25614" s="92" t="s">
        <v>50</v>
      </c>
      <c r="BF25614" s="101" t="s">
        <v>58</v>
      </c>
      <c r="BK25614" s="98" t="s">
        <v>70</v>
      </c>
    </row>
    <row r="25615" spans="17:63" ht="29.25" customHeight="1" x14ac:dyDescent="0.2">
      <c r="Q25615" s="92" t="s">
        <v>50</v>
      </c>
      <c r="BF25615" s="101" t="s">
        <v>58</v>
      </c>
      <c r="BK25615" s="98" t="s">
        <v>70</v>
      </c>
    </row>
    <row r="25616" spans="17:63" ht="29.25" customHeight="1" x14ac:dyDescent="0.2">
      <c r="Q25616" s="92" t="s">
        <v>50</v>
      </c>
      <c r="BF25616" s="101" t="s">
        <v>58</v>
      </c>
      <c r="BK25616" s="98" t="s">
        <v>70</v>
      </c>
    </row>
    <row r="25617" spans="17:63" ht="29.25" customHeight="1" x14ac:dyDescent="0.2">
      <c r="Q25617" s="92" t="s">
        <v>50</v>
      </c>
      <c r="BF25617" s="101" t="s">
        <v>58</v>
      </c>
      <c r="BK25617" s="98" t="s">
        <v>70</v>
      </c>
    </row>
    <row r="25618" spans="17:63" ht="29.25" customHeight="1" x14ac:dyDescent="0.2">
      <c r="Q25618" s="92" t="s">
        <v>50</v>
      </c>
      <c r="BF25618" s="101" t="s">
        <v>58</v>
      </c>
      <c r="BK25618" s="98" t="s">
        <v>70</v>
      </c>
    </row>
    <row r="25619" spans="17:63" ht="29.25" customHeight="1" x14ac:dyDescent="0.2">
      <c r="Q25619" s="92" t="s">
        <v>50</v>
      </c>
      <c r="BF25619" s="101" t="s">
        <v>58</v>
      </c>
      <c r="BK25619" s="98" t="s">
        <v>70</v>
      </c>
    </row>
    <row r="25620" spans="17:63" ht="29.25" customHeight="1" x14ac:dyDescent="0.2">
      <c r="Q25620" s="92" t="s">
        <v>50</v>
      </c>
      <c r="BF25620" s="101" t="s">
        <v>58</v>
      </c>
      <c r="BK25620" s="98" t="s">
        <v>70</v>
      </c>
    </row>
    <row r="25621" spans="17:63" ht="29.25" customHeight="1" x14ac:dyDescent="0.2">
      <c r="Q25621" s="92" t="s">
        <v>50</v>
      </c>
      <c r="BF25621" s="101" t="s">
        <v>58</v>
      </c>
      <c r="BK25621" s="98" t="s">
        <v>70</v>
      </c>
    </row>
    <row r="25622" spans="17:63" ht="29.25" customHeight="1" x14ac:dyDescent="0.2">
      <c r="Q25622" s="92" t="s">
        <v>50</v>
      </c>
      <c r="BF25622" s="101" t="s">
        <v>58</v>
      </c>
      <c r="BK25622" s="98" t="s">
        <v>70</v>
      </c>
    </row>
    <row r="25623" spans="17:63" ht="29.25" customHeight="1" x14ac:dyDescent="0.2">
      <c r="Q25623" s="92" t="s">
        <v>50</v>
      </c>
      <c r="BF25623" s="101" t="s">
        <v>58</v>
      </c>
      <c r="BK25623" s="98" t="s">
        <v>70</v>
      </c>
    </row>
    <row r="25624" spans="17:63" ht="29.25" customHeight="1" x14ac:dyDescent="0.2">
      <c r="Q25624" s="92" t="s">
        <v>50</v>
      </c>
      <c r="BF25624" s="101" t="s">
        <v>58</v>
      </c>
      <c r="BK25624" s="98" t="s">
        <v>70</v>
      </c>
    </row>
    <row r="25625" spans="17:63" ht="29.25" customHeight="1" x14ac:dyDescent="0.2">
      <c r="Q25625" s="92" t="s">
        <v>50</v>
      </c>
      <c r="BF25625" s="101" t="s">
        <v>58</v>
      </c>
      <c r="BK25625" s="98" t="s">
        <v>70</v>
      </c>
    </row>
    <row r="25626" spans="17:63" ht="29.25" customHeight="1" x14ac:dyDescent="0.2">
      <c r="Q25626" s="92" t="s">
        <v>50</v>
      </c>
      <c r="BF25626" s="101" t="s">
        <v>58</v>
      </c>
      <c r="BK25626" s="98" t="s">
        <v>70</v>
      </c>
    </row>
    <row r="25627" spans="17:63" ht="29.25" customHeight="1" x14ac:dyDescent="0.2">
      <c r="Q25627" s="92" t="s">
        <v>50</v>
      </c>
      <c r="BF25627" s="101" t="s">
        <v>58</v>
      </c>
      <c r="BK25627" s="98" t="s">
        <v>70</v>
      </c>
    </row>
    <row r="25628" spans="17:63" ht="29.25" customHeight="1" x14ac:dyDescent="0.2">
      <c r="Q25628" s="92" t="s">
        <v>50</v>
      </c>
      <c r="BF25628" s="101" t="s">
        <v>58</v>
      </c>
      <c r="BK25628" s="98" t="s">
        <v>70</v>
      </c>
    </row>
    <row r="25629" spans="17:63" ht="29.25" customHeight="1" x14ac:dyDescent="0.2">
      <c r="Q25629" s="92" t="s">
        <v>50</v>
      </c>
      <c r="BF25629" s="101" t="s">
        <v>58</v>
      </c>
      <c r="BK25629" s="98" t="s">
        <v>70</v>
      </c>
    </row>
    <row r="25630" spans="17:63" ht="29.25" customHeight="1" x14ac:dyDescent="0.2">
      <c r="Q25630" s="92" t="s">
        <v>50</v>
      </c>
      <c r="BF25630" s="101" t="s">
        <v>58</v>
      </c>
      <c r="BK25630" s="98" t="s">
        <v>70</v>
      </c>
    </row>
    <row r="25631" spans="17:63" ht="29.25" customHeight="1" x14ac:dyDescent="0.2">
      <c r="Q25631" s="92" t="s">
        <v>50</v>
      </c>
      <c r="BF25631" s="101" t="s">
        <v>58</v>
      </c>
      <c r="BK25631" s="98" t="s">
        <v>70</v>
      </c>
    </row>
    <row r="25632" spans="17:63" ht="29.25" customHeight="1" x14ac:dyDescent="0.2">
      <c r="Q25632" s="92" t="s">
        <v>50</v>
      </c>
      <c r="BF25632" s="101" t="s">
        <v>58</v>
      </c>
      <c r="BK25632" s="98" t="s">
        <v>70</v>
      </c>
    </row>
    <row r="25633" spans="17:63" ht="29.25" customHeight="1" x14ac:dyDescent="0.2">
      <c r="Q25633" s="92" t="s">
        <v>50</v>
      </c>
      <c r="BF25633" s="101" t="s">
        <v>58</v>
      </c>
      <c r="BK25633" s="98" t="s">
        <v>70</v>
      </c>
    </row>
    <row r="25634" spans="17:63" ht="29.25" customHeight="1" x14ac:dyDescent="0.2">
      <c r="Q25634" s="92" t="s">
        <v>50</v>
      </c>
      <c r="BF25634" s="101" t="s">
        <v>58</v>
      </c>
      <c r="BK25634" s="98" t="s">
        <v>70</v>
      </c>
    </row>
    <row r="25635" spans="17:63" ht="29.25" customHeight="1" x14ac:dyDescent="0.2">
      <c r="Q25635" s="92" t="s">
        <v>50</v>
      </c>
      <c r="BF25635" s="101" t="s">
        <v>58</v>
      </c>
      <c r="BK25635" s="98" t="s">
        <v>70</v>
      </c>
    </row>
    <row r="25636" spans="17:63" ht="29.25" customHeight="1" x14ac:dyDescent="0.2">
      <c r="Q25636" s="92" t="s">
        <v>50</v>
      </c>
      <c r="BF25636" s="101" t="s">
        <v>58</v>
      </c>
      <c r="BK25636" s="98" t="s">
        <v>70</v>
      </c>
    </row>
    <row r="25637" spans="17:63" ht="29.25" customHeight="1" x14ac:dyDescent="0.2">
      <c r="Q25637" s="92" t="s">
        <v>50</v>
      </c>
      <c r="BF25637" s="101" t="s">
        <v>58</v>
      </c>
      <c r="BK25637" s="98" t="s">
        <v>70</v>
      </c>
    </row>
    <row r="25638" spans="17:63" ht="29.25" customHeight="1" x14ac:dyDescent="0.2">
      <c r="Q25638" s="92" t="s">
        <v>50</v>
      </c>
      <c r="BF25638" s="101" t="s">
        <v>58</v>
      </c>
      <c r="BK25638" s="98" t="s">
        <v>70</v>
      </c>
    </row>
    <row r="25639" spans="17:63" ht="29.25" customHeight="1" x14ac:dyDescent="0.2">
      <c r="Q25639" s="92" t="s">
        <v>50</v>
      </c>
      <c r="BF25639" s="101" t="s">
        <v>58</v>
      </c>
      <c r="BK25639" s="98" t="s">
        <v>70</v>
      </c>
    </row>
    <row r="25640" spans="17:63" ht="29.25" customHeight="1" x14ac:dyDescent="0.2">
      <c r="Q25640" s="92" t="s">
        <v>50</v>
      </c>
      <c r="BF25640" s="101" t="s">
        <v>58</v>
      </c>
      <c r="BK25640" s="98" t="s">
        <v>70</v>
      </c>
    </row>
    <row r="25641" spans="17:63" ht="29.25" customHeight="1" x14ac:dyDescent="0.2">
      <c r="Q25641" s="92" t="s">
        <v>50</v>
      </c>
      <c r="BF25641" s="101" t="s">
        <v>58</v>
      </c>
      <c r="BK25641" s="98" t="s">
        <v>70</v>
      </c>
    </row>
    <row r="25642" spans="17:63" ht="29.25" customHeight="1" x14ac:dyDescent="0.2">
      <c r="Q25642" s="92" t="s">
        <v>50</v>
      </c>
      <c r="BF25642" s="101" t="s">
        <v>58</v>
      </c>
      <c r="BK25642" s="98" t="s">
        <v>70</v>
      </c>
    </row>
    <row r="25643" spans="17:63" ht="29.25" customHeight="1" x14ac:dyDescent="0.2">
      <c r="Q25643" s="92" t="s">
        <v>50</v>
      </c>
      <c r="BF25643" s="101" t="s">
        <v>58</v>
      </c>
      <c r="BK25643" s="98" t="s">
        <v>70</v>
      </c>
    </row>
    <row r="25644" spans="17:63" ht="29.25" customHeight="1" x14ac:dyDescent="0.2">
      <c r="Q25644" s="92" t="s">
        <v>50</v>
      </c>
      <c r="BF25644" s="101" t="s">
        <v>58</v>
      </c>
      <c r="BK25644" s="98" t="s">
        <v>70</v>
      </c>
    </row>
    <row r="25645" spans="17:63" ht="29.25" customHeight="1" x14ac:dyDescent="0.2">
      <c r="Q25645" s="92" t="s">
        <v>50</v>
      </c>
      <c r="BF25645" s="101" t="s">
        <v>58</v>
      </c>
      <c r="BK25645" s="98" t="s">
        <v>70</v>
      </c>
    </row>
    <row r="25646" spans="17:63" ht="29.25" customHeight="1" x14ac:dyDescent="0.2">
      <c r="Q25646" s="92" t="s">
        <v>50</v>
      </c>
      <c r="BF25646" s="101" t="s">
        <v>58</v>
      </c>
      <c r="BK25646" s="98" t="s">
        <v>70</v>
      </c>
    </row>
    <row r="25647" spans="17:63" ht="29.25" customHeight="1" x14ac:dyDescent="0.2">
      <c r="Q25647" s="92" t="s">
        <v>50</v>
      </c>
      <c r="BF25647" s="101" t="s">
        <v>58</v>
      </c>
      <c r="BK25647" s="98" t="s">
        <v>70</v>
      </c>
    </row>
    <row r="25648" spans="17:63" ht="29.25" customHeight="1" x14ac:dyDescent="0.2">
      <c r="Q25648" s="92" t="s">
        <v>50</v>
      </c>
      <c r="BF25648" s="101" t="s">
        <v>58</v>
      </c>
      <c r="BK25648" s="98" t="s">
        <v>70</v>
      </c>
    </row>
    <row r="25649" spans="17:63" ht="29.25" customHeight="1" x14ac:dyDescent="0.2">
      <c r="Q25649" s="92" t="s">
        <v>50</v>
      </c>
      <c r="BF25649" s="101" t="s">
        <v>58</v>
      </c>
      <c r="BK25649" s="98" t="s">
        <v>70</v>
      </c>
    </row>
    <row r="25650" spans="17:63" ht="29.25" customHeight="1" x14ac:dyDescent="0.2">
      <c r="Q25650" s="92" t="s">
        <v>50</v>
      </c>
      <c r="BF25650" s="101" t="s">
        <v>58</v>
      </c>
      <c r="BK25650" s="98" t="s">
        <v>70</v>
      </c>
    </row>
    <row r="25651" spans="17:63" ht="29.25" customHeight="1" x14ac:dyDescent="0.2">
      <c r="Q25651" s="92" t="s">
        <v>50</v>
      </c>
      <c r="BF25651" s="101" t="s">
        <v>58</v>
      </c>
      <c r="BK25651" s="98" t="s">
        <v>70</v>
      </c>
    </row>
    <row r="25652" spans="17:63" ht="29.25" customHeight="1" x14ac:dyDescent="0.2">
      <c r="Q25652" s="92" t="s">
        <v>50</v>
      </c>
      <c r="BF25652" s="101" t="s">
        <v>58</v>
      </c>
      <c r="BK25652" s="98" t="s">
        <v>70</v>
      </c>
    </row>
    <row r="25653" spans="17:63" ht="29.25" customHeight="1" x14ac:dyDescent="0.2">
      <c r="Q25653" s="92" t="s">
        <v>50</v>
      </c>
      <c r="BF25653" s="101" t="s">
        <v>58</v>
      </c>
      <c r="BK25653" s="98" t="s">
        <v>70</v>
      </c>
    </row>
    <row r="25654" spans="17:63" ht="29.25" customHeight="1" x14ac:dyDescent="0.2">
      <c r="Q25654" s="92" t="s">
        <v>50</v>
      </c>
      <c r="BF25654" s="101" t="s">
        <v>58</v>
      </c>
      <c r="BK25654" s="98" t="s">
        <v>70</v>
      </c>
    </row>
    <row r="25655" spans="17:63" ht="29.25" customHeight="1" x14ac:dyDescent="0.2">
      <c r="Q25655" s="92" t="s">
        <v>50</v>
      </c>
      <c r="BF25655" s="101" t="s">
        <v>58</v>
      </c>
      <c r="BK25655" s="98" t="s">
        <v>70</v>
      </c>
    </row>
    <row r="25656" spans="17:63" ht="29.25" customHeight="1" x14ac:dyDescent="0.2">
      <c r="Q25656" s="92" t="s">
        <v>50</v>
      </c>
      <c r="BF25656" s="101" t="s">
        <v>58</v>
      </c>
      <c r="BK25656" s="98" t="s">
        <v>70</v>
      </c>
    </row>
    <row r="25657" spans="17:63" ht="29.25" customHeight="1" x14ac:dyDescent="0.2">
      <c r="Q25657" s="92" t="s">
        <v>50</v>
      </c>
      <c r="BF25657" s="101" t="s">
        <v>58</v>
      </c>
      <c r="BK25657" s="98" t="s">
        <v>70</v>
      </c>
    </row>
    <row r="25658" spans="17:63" ht="29.25" customHeight="1" x14ac:dyDescent="0.2">
      <c r="Q25658" s="92" t="s">
        <v>50</v>
      </c>
      <c r="BF25658" s="101" t="s">
        <v>58</v>
      </c>
      <c r="BK25658" s="98" t="s">
        <v>70</v>
      </c>
    </row>
    <row r="25659" spans="17:63" ht="29.25" customHeight="1" x14ac:dyDescent="0.2">
      <c r="Q25659" s="92" t="s">
        <v>50</v>
      </c>
      <c r="BF25659" s="101" t="s">
        <v>58</v>
      </c>
      <c r="BK25659" s="98" t="s">
        <v>70</v>
      </c>
    </row>
    <row r="25660" spans="17:63" ht="29.25" customHeight="1" x14ac:dyDescent="0.2">
      <c r="Q25660" s="92" t="s">
        <v>50</v>
      </c>
      <c r="BF25660" s="101" t="s">
        <v>58</v>
      </c>
      <c r="BK25660" s="98" t="s">
        <v>70</v>
      </c>
    </row>
    <row r="25661" spans="17:63" ht="29.25" customHeight="1" x14ac:dyDescent="0.2">
      <c r="Q25661" s="92" t="s">
        <v>50</v>
      </c>
      <c r="BF25661" s="101" t="s">
        <v>58</v>
      </c>
      <c r="BK25661" s="98" t="s">
        <v>70</v>
      </c>
    </row>
    <row r="25662" spans="17:63" ht="29.25" customHeight="1" x14ac:dyDescent="0.2">
      <c r="Q25662" s="92" t="s">
        <v>50</v>
      </c>
      <c r="BF25662" s="101" t="s">
        <v>58</v>
      </c>
      <c r="BK25662" s="98" t="s">
        <v>70</v>
      </c>
    </row>
    <row r="25663" spans="17:63" ht="29.25" customHeight="1" x14ac:dyDescent="0.2">
      <c r="Q25663" s="92" t="s">
        <v>50</v>
      </c>
      <c r="BF25663" s="101" t="s">
        <v>58</v>
      </c>
      <c r="BK25663" s="98" t="s">
        <v>70</v>
      </c>
    </row>
    <row r="25664" spans="17:63" ht="29.25" customHeight="1" x14ac:dyDescent="0.2">
      <c r="Q25664" s="92" t="s">
        <v>50</v>
      </c>
      <c r="BF25664" s="101" t="s">
        <v>58</v>
      </c>
      <c r="BK25664" s="98" t="s">
        <v>70</v>
      </c>
    </row>
    <row r="25665" spans="17:63" ht="29.25" customHeight="1" x14ac:dyDescent="0.2">
      <c r="Q25665" s="92" t="s">
        <v>50</v>
      </c>
      <c r="BF25665" s="101" t="s">
        <v>58</v>
      </c>
      <c r="BK25665" s="98" t="s">
        <v>70</v>
      </c>
    </row>
    <row r="25666" spans="17:63" ht="29.25" customHeight="1" x14ac:dyDescent="0.2">
      <c r="Q25666" s="92" t="s">
        <v>50</v>
      </c>
      <c r="BF25666" s="101" t="s">
        <v>58</v>
      </c>
      <c r="BK25666" s="98" t="s">
        <v>70</v>
      </c>
    </row>
    <row r="25667" spans="17:63" ht="29.25" customHeight="1" x14ac:dyDescent="0.2">
      <c r="Q25667" s="92" t="s">
        <v>50</v>
      </c>
      <c r="BF25667" s="101" t="s">
        <v>58</v>
      </c>
      <c r="BK25667" s="98" t="s">
        <v>70</v>
      </c>
    </row>
    <row r="25668" spans="17:63" ht="29.25" customHeight="1" x14ac:dyDescent="0.2">
      <c r="Q25668" s="92" t="s">
        <v>50</v>
      </c>
      <c r="BF25668" s="101" t="s">
        <v>58</v>
      </c>
      <c r="BK25668" s="98" t="s">
        <v>70</v>
      </c>
    </row>
    <row r="25669" spans="17:63" ht="29.25" customHeight="1" x14ac:dyDescent="0.2">
      <c r="Q25669" s="92" t="s">
        <v>50</v>
      </c>
      <c r="BF25669" s="101" t="s">
        <v>58</v>
      </c>
      <c r="BK25669" s="98" t="s">
        <v>70</v>
      </c>
    </row>
    <row r="25670" spans="17:63" ht="29.25" customHeight="1" x14ac:dyDescent="0.2">
      <c r="Q25670" s="92" t="s">
        <v>50</v>
      </c>
      <c r="BF25670" s="101" t="s">
        <v>58</v>
      </c>
      <c r="BK25670" s="98" t="s">
        <v>70</v>
      </c>
    </row>
    <row r="25671" spans="17:63" ht="29.25" customHeight="1" x14ac:dyDescent="0.2">
      <c r="Q25671" s="92" t="s">
        <v>50</v>
      </c>
      <c r="BF25671" s="101" t="s">
        <v>58</v>
      </c>
      <c r="BK25671" s="98" t="s">
        <v>70</v>
      </c>
    </row>
    <row r="25672" spans="17:63" ht="29.25" customHeight="1" x14ac:dyDescent="0.2">
      <c r="Q25672" s="92" t="s">
        <v>50</v>
      </c>
      <c r="BF25672" s="101" t="s">
        <v>58</v>
      </c>
      <c r="BK25672" s="98" t="s">
        <v>70</v>
      </c>
    </row>
    <row r="25673" spans="17:63" ht="29.25" customHeight="1" x14ac:dyDescent="0.2">
      <c r="Q25673" s="92" t="s">
        <v>50</v>
      </c>
      <c r="BF25673" s="101" t="s">
        <v>58</v>
      </c>
      <c r="BK25673" s="98" t="s">
        <v>70</v>
      </c>
    </row>
    <row r="25674" spans="17:63" ht="29.25" customHeight="1" x14ac:dyDescent="0.2">
      <c r="Q25674" s="92" t="s">
        <v>50</v>
      </c>
      <c r="BF25674" s="101" t="s">
        <v>58</v>
      </c>
      <c r="BK25674" s="98" t="s">
        <v>70</v>
      </c>
    </row>
    <row r="25675" spans="17:63" ht="29.25" customHeight="1" x14ac:dyDescent="0.2">
      <c r="Q25675" s="92" t="s">
        <v>50</v>
      </c>
      <c r="BF25675" s="101" t="s">
        <v>58</v>
      </c>
      <c r="BK25675" s="98" t="s">
        <v>70</v>
      </c>
    </row>
    <row r="25676" spans="17:63" ht="29.25" customHeight="1" x14ac:dyDescent="0.2">
      <c r="Q25676" s="92" t="s">
        <v>50</v>
      </c>
      <c r="BF25676" s="101" t="s">
        <v>58</v>
      </c>
      <c r="BK25676" s="98" t="s">
        <v>70</v>
      </c>
    </row>
    <row r="25677" spans="17:63" ht="29.25" customHeight="1" x14ac:dyDescent="0.2">
      <c r="Q25677" s="92" t="s">
        <v>50</v>
      </c>
      <c r="BF25677" s="101" t="s">
        <v>58</v>
      </c>
      <c r="BK25677" s="98" t="s">
        <v>70</v>
      </c>
    </row>
    <row r="25678" spans="17:63" ht="29.25" customHeight="1" x14ac:dyDescent="0.2">
      <c r="Q25678" s="92" t="s">
        <v>50</v>
      </c>
      <c r="BF25678" s="101" t="s">
        <v>58</v>
      </c>
      <c r="BK25678" s="98" t="s">
        <v>70</v>
      </c>
    </row>
    <row r="25679" spans="17:63" ht="29.25" customHeight="1" x14ac:dyDescent="0.2">
      <c r="Q25679" s="92" t="s">
        <v>50</v>
      </c>
      <c r="BF25679" s="101" t="s">
        <v>58</v>
      </c>
      <c r="BK25679" s="98" t="s">
        <v>70</v>
      </c>
    </row>
    <row r="25680" spans="17:63" ht="29.25" customHeight="1" x14ac:dyDescent="0.2">
      <c r="Q25680" s="92" t="s">
        <v>50</v>
      </c>
      <c r="BF25680" s="101" t="s">
        <v>58</v>
      </c>
      <c r="BK25680" s="98" t="s">
        <v>70</v>
      </c>
    </row>
    <row r="25681" spans="17:63" ht="29.25" customHeight="1" x14ac:dyDescent="0.2">
      <c r="Q25681" s="92" t="s">
        <v>50</v>
      </c>
      <c r="BF25681" s="101" t="s">
        <v>58</v>
      </c>
      <c r="BK25681" s="98" t="s">
        <v>70</v>
      </c>
    </row>
    <row r="25682" spans="17:63" ht="29.25" customHeight="1" x14ac:dyDescent="0.2">
      <c r="Q25682" s="92" t="s">
        <v>50</v>
      </c>
      <c r="BF25682" s="101" t="s">
        <v>58</v>
      </c>
      <c r="BK25682" s="98" t="s">
        <v>70</v>
      </c>
    </row>
    <row r="25683" spans="17:63" ht="29.25" customHeight="1" x14ac:dyDescent="0.2">
      <c r="Q25683" s="92" t="s">
        <v>50</v>
      </c>
      <c r="BF25683" s="101" t="s">
        <v>58</v>
      </c>
      <c r="BK25683" s="98" t="s">
        <v>70</v>
      </c>
    </row>
    <row r="25684" spans="17:63" ht="29.25" customHeight="1" x14ac:dyDescent="0.2">
      <c r="Q25684" s="92" t="s">
        <v>50</v>
      </c>
      <c r="BF25684" s="101" t="s">
        <v>58</v>
      </c>
      <c r="BK25684" s="98" t="s">
        <v>70</v>
      </c>
    </row>
    <row r="25685" spans="17:63" ht="29.25" customHeight="1" x14ac:dyDescent="0.2">
      <c r="Q25685" s="92" t="s">
        <v>50</v>
      </c>
      <c r="BF25685" s="101" t="s">
        <v>58</v>
      </c>
      <c r="BK25685" s="98" t="s">
        <v>70</v>
      </c>
    </row>
    <row r="25686" spans="17:63" ht="29.25" customHeight="1" x14ac:dyDescent="0.2">
      <c r="Q25686" s="92" t="s">
        <v>50</v>
      </c>
      <c r="BF25686" s="101" t="s">
        <v>58</v>
      </c>
      <c r="BK25686" s="98" t="s">
        <v>70</v>
      </c>
    </row>
    <row r="25687" spans="17:63" ht="29.25" customHeight="1" x14ac:dyDescent="0.2">
      <c r="Q25687" s="92" t="s">
        <v>50</v>
      </c>
      <c r="BF25687" s="101" t="s">
        <v>58</v>
      </c>
      <c r="BK25687" s="98" t="s">
        <v>70</v>
      </c>
    </row>
    <row r="25688" spans="17:63" ht="29.25" customHeight="1" x14ac:dyDescent="0.2">
      <c r="Q25688" s="92" t="s">
        <v>50</v>
      </c>
      <c r="BF25688" s="101" t="s">
        <v>58</v>
      </c>
      <c r="BK25688" s="98" t="s">
        <v>70</v>
      </c>
    </row>
    <row r="25689" spans="17:63" ht="29.25" customHeight="1" x14ac:dyDescent="0.2">
      <c r="Q25689" s="92" t="s">
        <v>50</v>
      </c>
      <c r="BF25689" s="101" t="s">
        <v>58</v>
      </c>
      <c r="BK25689" s="98" t="s">
        <v>70</v>
      </c>
    </row>
    <row r="25690" spans="17:63" ht="29.25" customHeight="1" x14ac:dyDescent="0.2">
      <c r="Q25690" s="92" t="s">
        <v>50</v>
      </c>
      <c r="BF25690" s="101" t="s">
        <v>58</v>
      </c>
      <c r="BK25690" s="98" t="s">
        <v>70</v>
      </c>
    </row>
    <row r="25691" spans="17:63" ht="29.25" customHeight="1" x14ac:dyDescent="0.2">
      <c r="Q25691" s="92" t="s">
        <v>50</v>
      </c>
      <c r="BF25691" s="101" t="s">
        <v>58</v>
      </c>
      <c r="BK25691" s="98" t="s">
        <v>70</v>
      </c>
    </row>
    <row r="25692" spans="17:63" ht="29.25" customHeight="1" x14ac:dyDescent="0.2">
      <c r="Q25692" s="92" t="s">
        <v>50</v>
      </c>
      <c r="BF25692" s="101" t="s">
        <v>58</v>
      </c>
      <c r="BK25692" s="98" t="s">
        <v>70</v>
      </c>
    </row>
    <row r="25693" spans="17:63" ht="29.25" customHeight="1" x14ac:dyDescent="0.2">
      <c r="Q25693" s="92" t="s">
        <v>50</v>
      </c>
      <c r="BF25693" s="101" t="s">
        <v>58</v>
      </c>
      <c r="BK25693" s="98" t="s">
        <v>70</v>
      </c>
    </row>
    <row r="25694" spans="17:63" ht="29.25" customHeight="1" x14ac:dyDescent="0.2">
      <c r="Q25694" s="92" t="s">
        <v>50</v>
      </c>
      <c r="BF25694" s="101" t="s">
        <v>58</v>
      </c>
      <c r="BK25694" s="98" t="s">
        <v>70</v>
      </c>
    </row>
    <row r="25695" spans="17:63" ht="29.25" customHeight="1" x14ac:dyDescent="0.2">
      <c r="Q25695" s="92" t="s">
        <v>50</v>
      </c>
      <c r="BF25695" s="101" t="s">
        <v>58</v>
      </c>
      <c r="BK25695" s="98" t="s">
        <v>70</v>
      </c>
    </row>
    <row r="25696" spans="17:63" ht="29.25" customHeight="1" x14ac:dyDescent="0.2">
      <c r="Q25696" s="92" t="s">
        <v>50</v>
      </c>
      <c r="BF25696" s="101" t="s">
        <v>58</v>
      </c>
      <c r="BK25696" s="98" t="s">
        <v>70</v>
      </c>
    </row>
    <row r="25697" spans="17:63" ht="29.25" customHeight="1" x14ac:dyDescent="0.2">
      <c r="Q25697" s="92" t="s">
        <v>50</v>
      </c>
      <c r="BF25697" s="101" t="s">
        <v>58</v>
      </c>
      <c r="BK25697" s="98" t="s">
        <v>70</v>
      </c>
    </row>
    <row r="25698" spans="17:63" ht="29.25" customHeight="1" x14ac:dyDescent="0.2">
      <c r="Q25698" s="92" t="s">
        <v>50</v>
      </c>
      <c r="BF25698" s="101" t="s">
        <v>58</v>
      </c>
      <c r="BK25698" s="98" t="s">
        <v>70</v>
      </c>
    </row>
    <row r="25699" spans="17:63" ht="29.25" customHeight="1" x14ac:dyDescent="0.2">
      <c r="Q25699" s="92" t="s">
        <v>50</v>
      </c>
      <c r="BF25699" s="101" t="s">
        <v>58</v>
      </c>
      <c r="BK25699" s="98" t="s">
        <v>70</v>
      </c>
    </row>
    <row r="25700" spans="17:63" ht="29.25" customHeight="1" x14ac:dyDescent="0.2">
      <c r="Q25700" s="92" t="s">
        <v>50</v>
      </c>
      <c r="BF25700" s="101" t="s">
        <v>58</v>
      </c>
      <c r="BK25700" s="98" t="s">
        <v>70</v>
      </c>
    </row>
    <row r="25701" spans="17:63" ht="29.25" customHeight="1" x14ac:dyDescent="0.2">
      <c r="Q25701" s="92" t="s">
        <v>50</v>
      </c>
      <c r="BF25701" s="101" t="s">
        <v>58</v>
      </c>
      <c r="BK25701" s="98" t="s">
        <v>70</v>
      </c>
    </row>
    <row r="25702" spans="17:63" ht="29.25" customHeight="1" x14ac:dyDescent="0.2">
      <c r="Q25702" s="92" t="s">
        <v>50</v>
      </c>
      <c r="BF25702" s="101" t="s">
        <v>58</v>
      </c>
      <c r="BK25702" s="98" t="s">
        <v>70</v>
      </c>
    </row>
    <row r="25703" spans="17:63" ht="29.25" customHeight="1" x14ac:dyDescent="0.2">
      <c r="Q25703" s="92" t="s">
        <v>50</v>
      </c>
      <c r="BF25703" s="101" t="s">
        <v>58</v>
      </c>
      <c r="BK25703" s="98" t="s">
        <v>70</v>
      </c>
    </row>
    <row r="25704" spans="17:63" ht="29.25" customHeight="1" x14ac:dyDescent="0.2">
      <c r="Q25704" s="92" t="s">
        <v>50</v>
      </c>
      <c r="BF25704" s="101" t="s">
        <v>58</v>
      </c>
      <c r="BK25704" s="98" t="s">
        <v>70</v>
      </c>
    </row>
    <row r="25705" spans="17:63" ht="29.25" customHeight="1" x14ac:dyDescent="0.2">
      <c r="Q25705" s="92" t="s">
        <v>50</v>
      </c>
      <c r="BF25705" s="101" t="s">
        <v>58</v>
      </c>
      <c r="BK25705" s="98" t="s">
        <v>70</v>
      </c>
    </row>
    <row r="25706" spans="17:63" ht="29.25" customHeight="1" x14ac:dyDescent="0.2">
      <c r="Q25706" s="92" t="s">
        <v>50</v>
      </c>
      <c r="BF25706" s="101" t="s">
        <v>58</v>
      </c>
      <c r="BK25706" s="98" t="s">
        <v>70</v>
      </c>
    </row>
    <row r="25707" spans="17:63" ht="29.25" customHeight="1" x14ac:dyDescent="0.2">
      <c r="Q25707" s="92" t="s">
        <v>50</v>
      </c>
      <c r="BF25707" s="101" t="s">
        <v>58</v>
      </c>
      <c r="BK25707" s="98" t="s">
        <v>70</v>
      </c>
    </row>
    <row r="25708" spans="17:63" ht="29.25" customHeight="1" x14ac:dyDescent="0.2">
      <c r="Q25708" s="92" t="s">
        <v>50</v>
      </c>
      <c r="BF25708" s="101" t="s">
        <v>58</v>
      </c>
      <c r="BK25708" s="98" t="s">
        <v>70</v>
      </c>
    </row>
    <row r="25709" spans="17:63" ht="29.25" customHeight="1" x14ac:dyDescent="0.2">
      <c r="Q25709" s="92" t="s">
        <v>50</v>
      </c>
      <c r="BF25709" s="101" t="s">
        <v>58</v>
      </c>
      <c r="BK25709" s="98" t="s">
        <v>70</v>
      </c>
    </row>
    <row r="25710" spans="17:63" ht="29.25" customHeight="1" x14ac:dyDescent="0.2">
      <c r="Q25710" s="92" t="s">
        <v>50</v>
      </c>
      <c r="BF25710" s="101" t="s">
        <v>58</v>
      </c>
      <c r="BK25710" s="98" t="s">
        <v>70</v>
      </c>
    </row>
    <row r="25711" spans="17:63" ht="29.25" customHeight="1" x14ac:dyDescent="0.2">
      <c r="Q25711" s="92" t="s">
        <v>50</v>
      </c>
      <c r="BF25711" s="101" t="s">
        <v>58</v>
      </c>
      <c r="BK25711" s="98" t="s">
        <v>70</v>
      </c>
    </row>
    <row r="25712" spans="17:63" ht="29.25" customHeight="1" x14ac:dyDescent="0.2">
      <c r="Q25712" s="92" t="s">
        <v>50</v>
      </c>
      <c r="BF25712" s="101" t="s">
        <v>58</v>
      </c>
      <c r="BK25712" s="98" t="s">
        <v>70</v>
      </c>
    </row>
    <row r="25713" spans="17:63" ht="29.25" customHeight="1" x14ac:dyDescent="0.2">
      <c r="Q25713" s="92" t="s">
        <v>50</v>
      </c>
      <c r="BF25713" s="101" t="s">
        <v>58</v>
      </c>
      <c r="BK25713" s="98" t="s">
        <v>70</v>
      </c>
    </row>
    <row r="25714" spans="17:63" ht="29.25" customHeight="1" x14ac:dyDescent="0.2">
      <c r="Q25714" s="92" t="s">
        <v>50</v>
      </c>
      <c r="BF25714" s="101" t="s">
        <v>58</v>
      </c>
      <c r="BK25714" s="98" t="s">
        <v>70</v>
      </c>
    </row>
    <row r="25715" spans="17:63" ht="29.25" customHeight="1" x14ac:dyDescent="0.2">
      <c r="Q25715" s="92" t="s">
        <v>50</v>
      </c>
      <c r="BF25715" s="101" t="s">
        <v>58</v>
      </c>
      <c r="BK25715" s="98" t="s">
        <v>70</v>
      </c>
    </row>
    <row r="25716" spans="17:63" ht="29.25" customHeight="1" x14ac:dyDescent="0.2">
      <c r="Q25716" s="92" t="s">
        <v>50</v>
      </c>
      <c r="BF25716" s="101" t="s">
        <v>58</v>
      </c>
      <c r="BK25716" s="98" t="s">
        <v>70</v>
      </c>
    </row>
    <row r="25717" spans="17:63" ht="29.25" customHeight="1" x14ac:dyDescent="0.2">
      <c r="Q25717" s="92" t="s">
        <v>50</v>
      </c>
      <c r="BF25717" s="101" t="s">
        <v>58</v>
      </c>
      <c r="BK25717" s="98" t="s">
        <v>70</v>
      </c>
    </row>
    <row r="25718" spans="17:63" ht="29.25" customHeight="1" x14ac:dyDescent="0.2">
      <c r="Q25718" s="92" t="s">
        <v>50</v>
      </c>
      <c r="BF25718" s="101" t="s">
        <v>58</v>
      </c>
      <c r="BK25718" s="98" t="s">
        <v>70</v>
      </c>
    </row>
    <row r="25719" spans="17:63" ht="29.25" customHeight="1" x14ac:dyDescent="0.2">
      <c r="Q25719" s="92" t="s">
        <v>50</v>
      </c>
      <c r="BF25719" s="101" t="s">
        <v>58</v>
      </c>
      <c r="BK25719" s="98" t="s">
        <v>70</v>
      </c>
    </row>
    <row r="25720" spans="17:63" ht="29.25" customHeight="1" x14ac:dyDescent="0.2">
      <c r="Q25720" s="92" t="s">
        <v>50</v>
      </c>
      <c r="BF25720" s="101" t="s">
        <v>58</v>
      </c>
      <c r="BK25720" s="98" t="s">
        <v>70</v>
      </c>
    </row>
    <row r="25721" spans="17:63" ht="29.25" customHeight="1" x14ac:dyDescent="0.2">
      <c r="Q25721" s="92" t="s">
        <v>50</v>
      </c>
      <c r="BF25721" s="101" t="s">
        <v>58</v>
      </c>
      <c r="BK25721" s="98" t="s">
        <v>70</v>
      </c>
    </row>
    <row r="25722" spans="17:63" ht="29.25" customHeight="1" x14ac:dyDescent="0.2">
      <c r="Q25722" s="92" t="s">
        <v>50</v>
      </c>
      <c r="BF25722" s="101" t="s">
        <v>58</v>
      </c>
      <c r="BK25722" s="98" t="s">
        <v>70</v>
      </c>
    </row>
    <row r="25723" spans="17:63" ht="29.25" customHeight="1" x14ac:dyDescent="0.2">
      <c r="Q25723" s="92" t="s">
        <v>50</v>
      </c>
      <c r="BF25723" s="101" t="s">
        <v>58</v>
      </c>
      <c r="BK25723" s="98" t="s">
        <v>70</v>
      </c>
    </row>
    <row r="25724" spans="17:63" ht="29.25" customHeight="1" x14ac:dyDescent="0.2">
      <c r="Q25724" s="92" t="s">
        <v>50</v>
      </c>
      <c r="BF25724" s="101" t="s">
        <v>58</v>
      </c>
      <c r="BK25724" s="98" t="s">
        <v>70</v>
      </c>
    </row>
    <row r="25725" spans="17:63" ht="29.25" customHeight="1" x14ac:dyDescent="0.2">
      <c r="Q25725" s="92" t="s">
        <v>50</v>
      </c>
      <c r="BF25725" s="101" t="s">
        <v>58</v>
      </c>
      <c r="BK25725" s="98" t="s">
        <v>70</v>
      </c>
    </row>
    <row r="25726" spans="17:63" ht="29.25" customHeight="1" x14ac:dyDescent="0.2">
      <c r="Q25726" s="92" t="s">
        <v>50</v>
      </c>
      <c r="BF25726" s="101" t="s">
        <v>58</v>
      </c>
      <c r="BK25726" s="98" t="s">
        <v>70</v>
      </c>
    </row>
    <row r="25727" spans="17:63" ht="29.25" customHeight="1" x14ac:dyDescent="0.2">
      <c r="Q25727" s="92" t="s">
        <v>50</v>
      </c>
      <c r="BF25727" s="101" t="s">
        <v>58</v>
      </c>
      <c r="BK25727" s="98" t="s">
        <v>70</v>
      </c>
    </row>
    <row r="25728" spans="17:63" ht="29.25" customHeight="1" x14ac:dyDescent="0.2">
      <c r="Q25728" s="92" t="s">
        <v>50</v>
      </c>
      <c r="BF25728" s="101" t="s">
        <v>58</v>
      </c>
      <c r="BK25728" s="98" t="s">
        <v>70</v>
      </c>
    </row>
    <row r="25729" spans="17:63" ht="29.25" customHeight="1" x14ac:dyDescent="0.2">
      <c r="Q25729" s="92" t="s">
        <v>50</v>
      </c>
      <c r="BF25729" s="101" t="s">
        <v>58</v>
      </c>
      <c r="BK25729" s="98" t="s">
        <v>70</v>
      </c>
    </row>
    <row r="25730" spans="17:63" ht="29.25" customHeight="1" x14ac:dyDescent="0.2">
      <c r="Q25730" s="92" t="s">
        <v>50</v>
      </c>
      <c r="BF25730" s="101" t="s">
        <v>58</v>
      </c>
      <c r="BK25730" s="98" t="s">
        <v>70</v>
      </c>
    </row>
    <row r="25731" spans="17:63" ht="29.25" customHeight="1" x14ac:dyDescent="0.2">
      <c r="Q25731" s="92" t="s">
        <v>50</v>
      </c>
      <c r="BF25731" s="101" t="s">
        <v>58</v>
      </c>
      <c r="BK25731" s="98" t="s">
        <v>70</v>
      </c>
    </row>
    <row r="25732" spans="17:63" ht="29.25" customHeight="1" x14ac:dyDescent="0.2">
      <c r="Q25732" s="92" t="s">
        <v>50</v>
      </c>
      <c r="BF25732" s="101" t="s">
        <v>58</v>
      </c>
      <c r="BK25732" s="98" t="s">
        <v>70</v>
      </c>
    </row>
    <row r="25733" spans="17:63" ht="29.25" customHeight="1" x14ac:dyDescent="0.2">
      <c r="Q25733" s="92" t="s">
        <v>50</v>
      </c>
      <c r="BF25733" s="101" t="s">
        <v>58</v>
      </c>
      <c r="BK25733" s="98" t="s">
        <v>70</v>
      </c>
    </row>
    <row r="25734" spans="17:63" ht="29.25" customHeight="1" x14ac:dyDescent="0.2">
      <c r="Q25734" s="92" t="s">
        <v>50</v>
      </c>
      <c r="BF25734" s="101" t="s">
        <v>58</v>
      </c>
      <c r="BK25734" s="98" t="s">
        <v>70</v>
      </c>
    </row>
    <row r="25735" spans="17:63" ht="29.25" customHeight="1" x14ac:dyDescent="0.2">
      <c r="Q25735" s="92" t="s">
        <v>50</v>
      </c>
      <c r="BF25735" s="101" t="s">
        <v>58</v>
      </c>
      <c r="BK25735" s="98" t="s">
        <v>70</v>
      </c>
    </row>
    <row r="25736" spans="17:63" ht="29.25" customHeight="1" x14ac:dyDescent="0.2">
      <c r="Q25736" s="92" t="s">
        <v>50</v>
      </c>
      <c r="BF25736" s="101" t="s">
        <v>58</v>
      </c>
      <c r="BK25736" s="98" t="s">
        <v>70</v>
      </c>
    </row>
    <row r="25737" spans="17:63" ht="29.25" customHeight="1" x14ac:dyDescent="0.2">
      <c r="Q25737" s="92" t="s">
        <v>50</v>
      </c>
      <c r="BF25737" s="101" t="s">
        <v>58</v>
      </c>
      <c r="BK25737" s="98" t="s">
        <v>70</v>
      </c>
    </row>
    <row r="25738" spans="17:63" ht="29.25" customHeight="1" x14ac:dyDescent="0.2">
      <c r="Q25738" s="92" t="s">
        <v>50</v>
      </c>
      <c r="BF25738" s="101" t="s">
        <v>58</v>
      </c>
      <c r="BK25738" s="98" t="s">
        <v>70</v>
      </c>
    </row>
    <row r="25739" spans="17:63" ht="29.25" customHeight="1" x14ac:dyDescent="0.2">
      <c r="Q25739" s="92" t="s">
        <v>50</v>
      </c>
      <c r="BF25739" s="101" t="s">
        <v>58</v>
      </c>
      <c r="BK25739" s="98" t="s">
        <v>70</v>
      </c>
    </row>
    <row r="25740" spans="17:63" ht="29.25" customHeight="1" x14ac:dyDescent="0.2">
      <c r="Q25740" s="92" t="s">
        <v>50</v>
      </c>
      <c r="BF25740" s="101" t="s">
        <v>58</v>
      </c>
      <c r="BK25740" s="98" t="s">
        <v>70</v>
      </c>
    </row>
    <row r="25741" spans="17:63" ht="29.25" customHeight="1" x14ac:dyDescent="0.2">
      <c r="Q25741" s="92" t="s">
        <v>50</v>
      </c>
      <c r="BF25741" s="101" t="s">
        <v>58</v>
      </c>
      <c r="BK25741" s="98" t="s">
        <v>70</v>
      </c>
    </row>
    <row r="25742" spans="17:63" ht="29.25" customHeight="1" x14ac:dyDescent="0.2">
      <c r="Q25742" s="92" t="s">
        <v>50</v>
      </c>
      <c r="BF25742" s="101" t="s">
        <v>58</v>
      </c>
      <c r="BK25742" s="98" t="s">
        <v>70</v>
      </c>
    </row>
    <row r="25743" spans="17:63" ht="29.25" customHeight="1" x14ac:dyDescent="0.2">
      <c r="Q25743" s="92" t="s">
        <v>50</v>
      </c>
      <c r="BF25743" s="101" t="s">
        <v>58</v>
      </c>
      <c r="BK25743" s="98" t="s">
        <v>70</v>
      </c>
    </row>
    <row r="25744" spans="17:63" ht="29.25" customHeight="1" x14ac:dyDescent="0.2">
      <c r="Q25744" s="92" t="s">
        <v>50</v>
      </c>
      <c r="BF25744" s="101" t="s">
        <v>58</v>
      </c>
      <c r="BK25744" s="98" t="s">
        <v>70</v>
      </c>
    </row>
    <row r="25745" spans="17:63" ht="29.25" customHeight="1" x14ac:dyDescent="0.2">
      <c r="Q25745" s="92" t="s">
        <v>50</v>
      </c>
      <c r="BF25745" s="101" t="s">
        <v>58</v>
      </c>
      <c r="BK25745" s="98" t="s">
        <v>70</v>
      </c>
    </row>
    <row r="25746" spans="17:63" ht="29.25" customHeight="1" x14ac:dyDescent="0.2">
      <c r="Q25746" s="92" t="s">
        <v>50</v>
      </c>
      <c r="BF25746" s="101" t="s">
        <v>58</v>
      </c>
      <c r="BK25746" s="98" t="s">
        <v>70</v>
      </c>
    </row>
    <row r="25747" spans="17:63" ht="29.25" customHeight="1" x14ac:dyDescent="0.2">
      <c r="Q25747" s="92" t="s">
        <v>50</v>
      </c>
      <c r="BF25747" s="101" t="s">
        <v>58</v>
      </c>
      <c r="BK25747" s="98" t="s">
        <v>70</v>
      </c>
    </row>
    <row r="25748" spans="17:63" ht="29.25" customHeight="1" x14ac:dyDescent="0.2">
      <c r="Q25748" s="92" t="s">
        <v>50</v>
      </c>
      <c r="BF25748" s="101" t="s">
        <v>58</v>
      </c>
      <c r="BK25748" s="98" t="s">
        <v>70</v>
      </c>
    </row>
    <row r="25749" spans="17:63" ht="29.25" customHeight="1" x14ac:dyDescent="0.2">
      <c r="Q25749" s="92" t="s">
        <v>50</v>
      </c>
      <c r="BF25749" s="101" t="s">
        <v>58</v>
      </c>
      <c r="BK25749" s="98" t="s">
        <v>70</v>
      </c>
    </row>
    <row r="25750" spans="17:63" ht="29.25" customHeight="1" x14ac:dyDescent="0.2">
      <c r="Q25750" s="92" t="s">
        <v>50</v>
      </c>
      <c r="BF25750" s="101" t="s">
        <v>58</v>
      </c>
      <c r="BK25750" s="98" t="s">
        <v>70</v>
      </c>
    </row>
    <row r="25751" spans="17:63" ht="29.25" customHeight="1" x14ac:dyDescent="0.2">
      <c r="Q25751" s="92" t="s">
        <v>50</v>
      </c>
      <c r="BF25751" s="101" t="s">
        <v>58</v>
      </c>
      <c r="BK25751" s="98" t="s">
        <v>70</v>
      </c>
    </row>
    <row r="25752" spans="17:63" ht="29.25" customHeight="1" x14ac:dyDescent="0.2">
      <c r="Q25752" s="92" t="s">
        <v>50</v>
      </c>
      <c r="BF25752" s="101" t="s">
        <v>58</v>
      </c>
      <c r="BK25752" s="98" t="s">
        <v>70</v>
      </c>
    </row>
    <row r="25753" spans="17:63" ht="29.25" customHeight="1" x14ac:dyDescent="0.2">
      <c r="Q25753" s="92" t="s">
        <v>50</v>
      </c>
      <c r="BF25753" s="101" t="s">
        <v>58</v>
      </c>
      <c r="BK25753" s="98" t="s">
        <v>70</v>
      </c>
    </row>
    <row r="25754" spans="17:63" ht="29.25" customHeight="1" x14ac:dyDescent="0.2">
      <c r="Q25754" s="92" t="s">
        <v>50</v>
      </c>
      <c r="BF25754" s="101" t="s">
        <v>58</v>
      </c>
      <c r="BK25754" s="98" t="s">
        <v>70</v>
      </c>
    </row>
    <row r="25755" spans="17:63" ht="29.25" customHeight="1" x14ac:dyDescent="0.2">
      <c r="Q25755" s="92" t="s">
        <v>50</v>
      </c>
      <c r="BF25755" s="101" t="s">
        <v>58</v>
      </c>
      <c r="BK25755" s="98" t="s">
        <v>70</v>
      </c>
    </row>
    <row r="25756" spans="17:63" ht="29.25" customHeight="1" x14ac:dyDescent="0.2">
      <c r="Q25756" s="92" t="s">
        <v>50</v>
      </c>
      <c r="BF25756" s="101" t="s">
        <v>58</v>
      </c>
      <c r="BK25756" s="98" t="s">
        <v>70</v>
      </c>
    </row>
    <row r="25757" spans="17:63" ht="29.25" customHeight="1" x14ac:dyDescent="0.2">
      <c r="Q25757" s="92" t="s">
        <v>50</v>
      </c>
      <c r="BF25757" s="101" t="s">
        <v>58</v>
      </c>
      <c r="BK25757" s="98" t="s">
        <v>70</v>
      </c>
    </row>
    <row r="25758" spans="17:63" ht="29.25" customHeight="1" x14ac:dyDescent="0.2">
      <c r="Q25758" s="92" t="s">
        <v>50</v>
      </c>
      <c r="BF25758" s="101" t="s">
        <v>58</v>
      </c>
      <c r="BK25758" s="98" t="s">
        <v>70</v>
      </c>
    </row>
    <row r="25759" spans="17:63" ht="29.25" customHeight="1" x14ac:dyDescent="0.2">
      <c r="Q25759" s="92" t="s">
        <v>50</v>
      </c>
      <c r="BF25759" s="101" t="s">
        <v>58</v>
      </c>
      <c r="BK25759" s="98" t="s">
        <v>70</v>
      </c>
    </row>
    <row r="25760" spans="17:63" ht="29.25" customHeight="1" x14ac:dyDescent="0.2">
      <c r="Q25760" s="92" t="s">
        <v>50</v>
      </c>
      <c r="BF25760" s="101" t="s">
        <v>58</v>
      </c>
      <c r="BK25760" s="98" t="s">
        <v>70</v>
      </c>
    </row>
    <row r="25761" spans="17:63" ht="29.25" customHeight="1" x14ac:dyDescent="0.2">
      <c r="Q25761" s="92" t="s">
        <v>50</v>
      </c>
      <c r="BF25761" s="101" t="s">
        <v>58</v>
      </c>
      <c r="BK25761" s="98" t="s">
        <v>70</v>
      </c>
    </row>
    <row r="25762" spans="17:63" ht="29.25" customHeight="1" x14ac:dyDescent="0.2">
      <c r="Q25762" s="92" t="s">
        <v>50</v>
      </c>
      <c r="BF25762" s="101" t="s">
        <v>58</v>
      </c>
      <c r="BK25762" s="98" t="s">
        <v>70</v>
      </c>
    </row>
    <row r="25763" spans="17:63" ht="29.25" customHeight="1" x14ac:dyDescent="0.2">
      <c r="Q25763" s="92" t="s">
        <v>50</v>
      </c>
      <c r="BF25763" s="101" t="s">
        <v>58</v>
      </c>
      <c r="BK25763" s="98" t="s">
        <v>70</v>
      </c>
    </row>
    <row r="25764" spans="17:63" ht="29.25" customHeight="1" x14ac:dyDescent="0.2">
      <c r="Q25764" s="92" t="s">
        <v>50</v>
      </c>
      <c r="BF25764" s="101" t="s">
        <v>58</v>
      </c>
      <c r="BK25764" s="98" t="s">
        <v>70</v>
      </c>
    </row>
    <row r="25765" spans="17:63" ht="29.25" customHeight="1" x14ac:dyDescent="0.2">
      <c r="Q25765" s="92" t="s">
        <v>50</v>
      </c>
      <c r="BF25765" s="101" t="s">
        <v>58</v>
      </c>
      <c r="BK25765" s="98" t="s">
        <v>70</v>
      </c>
    </row>
    <row r="25766" spans="17:63" ht="29.25" customHeight="1" x14ac:dyDescent="0.2">
      <c r="Q25766" s="92" t="s">
        <v>50</v>
      </c>
      <c r="BF25766" s="101" t="s">
        <v>58</v>
      </c>
      <c r="BK25766" s="98" t="s">
        <v>70</v>
      </c>
    </row>
    <row r="25767" spans="17:63" ht="29.25" customHeight="1" x14ac:dyDescent="0.2">
      <c r="Q25767" s="92" t="s">
        <v>50</v>
      </c>
      <c r="BF25767" s="101" t="s">
        <v>58</v>
      </c>
      <c r="BK25767" s="98" t="s">
        <v>70</v>
      </c>
    </row>
    <row r="25768" spans="17:63" ht="29.25" customHeight="1" x14ac:dyDescent="0.2">
      <c r="Q25768" s="92" t="s">
        <v>50</v>
      </c>
      <c r="BF25768" s="101" t="s">
        <v>58</v>
      </c>
      <c r="BK25768" s="98" t="s">
        <v>70</v>
      </c>
    </row>
    <row r="25769" spans="17:63" ht="29.25" customHeight="1" x14ac:dyDescent="0.2">
      <c r="Q25769" s="92" t="s">
        <v>50</v>
      </c>
      <c r="BF25769" s="101" t="s">
        <v>58</v>
      </c>
      <c r="BK25769" s="98" t="s">
        <v>70</v>
      </c>
    </row>
    <row r="25770" spans="17:63" ht="29.25" customHeight="1" x14ac:dyDescent="0.2">
      <c r="Q25770" s="92" t="s">
        <v>50</v>
      </c>
      <c r="BF25770" s="101" t="s">
        <v>58</v>
      </c>
      <c r="BK25770" s="98" t="s">
        <v>70</v>
      </c>
    </row>
    <row r="25771" spans="17:63" ht="29.25" customHeight="1" x14ac:dyDescent="0.2">
      <c r="Q25771" s="92" t="s">
        <v>50</v>
      </c>
      <c r="BF25771" s="101" t="s">
        <v>58</v>
      </c>
      <c r="BK25771" s="98" t="s">
        <v>70</v>
      </c>
    </row>
    <row r="25772" spans="17:63" ht="29.25" customHeight="1" x14ac:dyDescent="0.2">
      <c r="Q25772" s="92" t="s">
        <v>50</v>
      </c>
      <c r="BF25772" s="101" t="s">
        <v>58</v>
      </c>
      <c r="BK25772" s="98" t="s">
        <v>70</v>
      </c>
    </row>
    <row r="25773" spans="17:63" ht="29.25" customHeight="1" x14ac:dyDescent="0.2">
      <c r="Q25773" s="92" t="s">
        <v>50</v>
      </c>
      <c r="BF25773" s="101" t="s">
        <v>58</v>
      </c>
      <c r="BK25773" s="98" t="s">
        <v>70</v>
      </c>
    </row>
    <row r="25774" spans="17:63" ht="29.25" customHeight="1" x14ac:dyDescent="0.2">
      <c r="Q25774" s="92" t="s">
        <v>50</v>
      </c>
      <c r="BF25774" s="101" t="s">
        <v>58</v>
      </c>
      <c r="BK25774" s="98" t="s">
        <v>70</v>
      </c>
    </row>
    <row r="25775" spans="17:63" ht="29.25" customHeight="1" x14ac:dyDescent="0.2">
      <c r="Q25775" s="92" t="s">
        <v>50</v>
      </c>
      <c r="BF25775" s="101" t="s">
        <v>58</v>
      </c>
      <c r="BK25775" s="98" t="s">
        <v>70</v>
      </c>
    </row>
    <row r="25776" spans="17:63" ht="29.25" customHeight="1" x14ac:dyDescent="0.2">
      <c r="Q25776" s="92" t="s">
        <v>50</v>
      </c>
      <c r="BF25776" s="101" t="s">
        <v>58</v>
      </c>
      <c r="BK25776" s="98" t="s">
        <v>70</v>
      </c>
    </row>
    <row r="25777" spans="17:63" ht="29.25" customHeight="1" x14ac:dyDescent="0.2">
      <c r="Q25777" s="92" t="s">
        <v>50</v>
      </c>
      <c r="BF25777" s="101" t="s">
        <v>58</v>
      </c>
      <c r="BK25777" s="98" t="s">
        <v>70</v>
      </c>
    </row>
    <row r="25778" spans="17:63" ht="29.25" customHeight="1" x14ac:dyDescent="0.2">
      <c r="Q25778" s="92" t="s">
        <v>50</v>
      </c>
      <c r="BF25778" s="101" t="s">
        <v>58</v>
      </c>
      <c r="BK25778" s="98" t="s">
        <v>70</v>
      </c>
    </row>
    <row r="25779" spans="17:63" ht="29.25" customHeight="1" x14ac:dyDescent="0.2">
      <c r="Q25779" s="92" t="s">
        <v>50</v>
      </c>
      <c r="BF25779" s="101" t="s">
        <v>58</v>
      </c>
      <c r="BK25779" s="98" t="s">
        <v>70</v>
      </c>
    </row>
    <row r="25780" spans="17:63" ht="29.25" customHeight="1" x14ac:dyDescent="0.2">
      <c r="Q25780" s="92" t="s">
        <v>50</v>
      </c>
      <c r="BF25780" s="101" t="s">
        <v>58</v>
      </c>
      <c r="BK25780" s="98" t="s">
        <v>70</v>
      </c>
    </row>
    <row r="25781" spans="17:63" ht="29.25" customHeight="1" x14ac:dyDescent="0.2">
      <c r="Q25781" s="92" t="s">
        <v>50</v>
      </c>
      <c r="BF25781" s="101" t="s">
        <v>58</v>
      </c>
      <c r="BK25781" s="98" t="s">
        <v>70</v>
      </c>
    </row>
    <row r="25782" spans="17:63" ht="29.25" customHeight="1" x14ac:dyDescent="0.2">
      <c r="Q25782" s="92" t="s">
        <v>50</v>
      </c>
      <c r="BF25782" s="101" t="s">
        <v>58</v>
      </c>
      <c r="BK25782" s="98" t="s">
        <v>70</v>
      </c>
    </row>
    <row r="25783" spans="17:63" ht="29.25" customHeight="1" x14ac:dyDescent="0.2">
      <c r="Q25783" s="92" t="s">
        <v>50</v>
      </c>
      <c r="BF25783" s="101" t="s">
        <v>58</v>
      </c>
      <c r="BK25783" s="98" t="s">
        <v>70</v>
      </c>
    </row>
    <row r="25784" spans="17:63" ht="29.25" customHeight="1" x14ac:dyDescent="0.2">
      <c r="Q25784" s="92" t="s">
        <v>50</v>
      </c>
      <c r="BF25784" s="101" t="s">
        <v>58</v>
      </c>
      <c r="BK25784" s="98" t="s">
        <v>70</v>
      </c>
    </row>
    <row r="25785" spans="17:63" ht="29.25" customHeight="1" x14ac:dyDescent="0.2">
      <c r="Q25785" s="92" t="s">
        <v>50</v>
      </c>
      <c r="BF25785" s="101" t="s">
        <v>58</v>
      </c>
      <c r="BK25785" s="98" t="s">
        <v>70</v>
      </c>
    </row>
    <row r="25786" spans="17:63" ht="29.25" customHeight="1" x14ac:dyDescent="0.2">
      <c r="Q25786" s="92" t="s">
        <v>50</v>
      </c>
      <c r="BF25786" s="101" t="s">
        <v>58</v>
      </c>
      <c r="BK25786" s="98" t="s">
        <v>70</v>
      </c>
    </row>
    <row r="25787" spans="17:63" ht="29.25" customHeight="1" x14ac:dyDescent="0.2">
      <c r="Q25787" s="92" t="s">
        <v>50</v>
      </c>
      <c r="BF25787" s="101" t="s">
        <v>58</v>
      </c>
      <c r="BK25787" s="98" t="s">
        <v>70</v>
      </c>
    </row>
    <row r="25788" spans="17:63" ht="29.25" customHeight="1" x14ac:dyDescent="0.2">
      <c r="Q25788" s="92" t="s">
        <v>50</v>
      </c>
      <c r="BF25788" s="101" t="s">
        <v>58</v>
      </c>
      <c r="BK25788" s="98" t="s">
        <v>70</v>
      </c>
    </row>
    <row r="25789" spans="17:63" ht="29.25" customHeight="1" x14ac:dyDescent="0.2">
      <c r="Q25789" s="92" t="s">
        <v>50</v>
      </c>
      <c r="BF25789" s="101" t="s">
        <v>58</v>
      </c>
      <c r="BK25789" s="98" t="s">
        <v>70</v>
      </c>
    </row>
    <row r="25790" spans="17:63" ht="29.25" customHeight="1" x14ac:dyDescent="0.2">
      <c r="Q25790" s="92" t="s">
        <v>50</v>
      </c>
      <c r="BF25790" s="101" t="s">
        <v>58</v>
      </c>
      <c r="BK25790" s="98" t="s">
        <v>70</v>
      </c>
    </row>
    <row r="25791" spans="17:63" ht="29.25" customHeight="1" x14ac:dyDescent="0.2">
      <c r="Q25791" s="92" t="s">
        <v>50</v>
      </c>
      <c r="BF25791" s="101" t="s">
        <v>58</v>
      </c>
      <c r="BK25791" s="98" t="s">
        <v>70</v>
      </c>
    </row>
    <row r="25792" spans="17:63" ht="29.25" customHeight="1" x14ac:dyDescent="0.2">
      <c r="Q25792" s="92" t="s">
        <v>50</v>
      </c>
      <c r="BF25792" s="101" t="s">
        <v>58</v>
      </c>
      <c r="BK25792" s="98" t="s">
        <v>70</v>
      </c>
    </row>
    <row r="25793" spans="17:63" ht="29.25" customHeight="1" x14ac:dyDescent="0.2">
      <c r="Q25793" s="92" t="s">
        <v>50</v>
      </c>
      <c r="BF25793" s="101" t="s">
        <v>58</v>
      </c>
      <c r="BK25793" s="98" t="s">
        <v>70</v>
      </c>
    </row>
    <row r="25794" spans="17:63" ht="29.25" customHeight="1" x14ac:dyDescent="0.2">
      <c r="Q25794" s="92" t="s">
        <v>50</v>
      </c>
      <c r="BF25794" s="101" t="s">
        <v>58</v>
      </c>
      <c r="BK25794" s="98" t="s">
        <v>70</v>
      </c>
    </row>
    <row r="25795" spans="17:63" ht="29.25" customHeight="1" x14ac:dyDescent="0.2">
      <c r="Q25795" s="92" t="s">
        <v>50</v>
      </c>
      <c r="BF25795" s="101" t="s">
        <v>58</v>
      </c>
      <c r="BK25795" s="98" t="s">
        <v>70</v>
      </c>
    </row>
    <row r="25796" spans="17:63" ht="29.25" customHeight="1" x14ac:dyDescent="0.2">
      <c r="Q25796" s="92" t="s">
        <v>50</v>
      </c>
      <c r="BF25796" s="101" t="s">
        <v>58</v>
      </c>
      <c r="BK25796" s="98" t="s">
        <v>70</v>
      </c>
    </row>
    <row r="25797" spans="17:63" ht="29.25" customHeight="1" x14ac:dyDescent="0.2">
      <c r="Q25797" s="92" t="s">
        <v>50</v>
      </c>
      <c r="BF25797" s="101" t="s">
        <v>58</v>
      </c>
      <c r="BK25797" s="98" t="s">
        <v>70</v>
      </c>
    </row>
    <row r="25798" spans="17:63" ht="29.25" customHeight="1" x14ac:dyDescent="0.2">
      <c r="Q25798" s="92" t="s">
        <v>50</v>
      </c>
      <c r="BF25798" s="101" t="s">
        <v>58</v>
      </c>
      <c r="BK25798" s="98" t="s">
        <v>70</v>
      </c>
    </row>
    <row r="25799" spans="17:63" ht="29.25" customHeight="1" x14ac:dyDescent="0.2">
      <c r="Q25799" s="92" t="s">
        <v>50</v>
      </c>
      <c r="BF25799" s="101" t="s">
        <v>58</v>
      </c>
      <c r="BK25799" s="98" t="s">
        <v>70</v>
      </c>
    </row>
    <row r="25800" spans="17:63" ht="29.25" customHeight="1" x14ac:dyDescent="0.2">
      <c r="Q25800" s="92" t="s">
        <v>50</v>
      </c>
      <c r="BF25800" s="101" t="s">
        <v>58</v>
      </c>
      <c r="BK25800" s="98" t="s">
        <v>70</v>
      </c>
    </row>
    <row r="25801" spans="17:63" ht="29.25" customHeight="1" x14ac:dyDescent="0.2">
      <c r="Q25801" s="92" t="s">
        <v>50</v>
      </c>
      <c r="BF25801" s="101" t="s">
        <v>58</v>
      </c>
      <c r="BK25801" s="98" t="s">
        <v>70</v>
      </c>
    </row>
    <row r="25802" spans="17:63" ht="29.25" customHeight="1" x14ac:dyDescent="0.2">
      <c r="Q25802" s="92" t="s">
        <v>50</v>
      </c>
      <c r="BF25802" s="101" t="s">
        <v>58</v>
      </c>
      <c r="BK25802" s="98" t="s">
        <v>70</v>
      </c>
    </row>
    <row r="25803" spans="17:63" ht="29.25" customHeight="1" x14ac:dyDescent="0.2">
      <c r="Q25803" s="92" t="s">
        <v>50</v>
      </c>
      <c r="BF25803" s="101" t="s">
        <v>58</v>
      </c>
      <c r="BK25803" s="98" t="s">
        <v>70</v>
      </c>
    </row>
    <row r="25804" spans="17:63" ht="29.25" customHeight="1" x14ac:dyDescent="0.2">
      <c r="Q25804" s="92" t="s">
        <v>50</v>
      </c>
      <c r="BF25804" s="101" t="s">
        <v>58</v>
      </c>
      <c r="BK25804" s="98" t="s">
        <v>70</v>
      </c>
    </row>
    <row r="25805" spans="17:63" ht="29.25" customHeight="1" x14ac:dyDescent="0.2">
      <c r="Q25805" s="92" t="s">
        <v>50</v>
      </c>
      <c r="BF25805" s="101" t="s">
        <v>58</v>
      </c>
      <c r="BK25805" s="98" t="s">
        <v>70</v>
      </c>
    </row>
    <row r="25806" spans="17:63" ht="29.25" customHeight="1" x14ac:dyDescent="0.2">
      <c r="Q25806" s="92" t="s">
        <v>50</v>
      </c>
      <c r="BF25806" s="101" t="s">
        <v>58</v>
      </c>
      <c r="BK25806" s="98" t="s">
        <v>70</v>
      </c>
    </row>
    <row r="25807" spans="17:63" ht="29.25" customHeight="1" x14ac:dyDescent="0.2">
      <c r="Q25807" s="92" t="s">
        <v>50</v>
      </c>
      <c r="BF25807" s="101" t="s">
        <v>58</v>
      </c>
      <c r="BK25807" s="98" t="s">
        <v>70</v>
      </c>
    </row>
    <row r="25808" spans="17:63" ht="29.25" customHeight="1" x14ac:dyDescent="0.2">
      <c r="Q25808" s="92" t="s">
        <v>50</v>
      </c>
      <c r="BF25808" s="101" t="s">
        <v>58</v>
      </c>
      <c r="BK25808" s="98" t="s">
        <v>70</v>
      </c>
    </row>
    <row r="25809" spans="17:63" ht="29.25" customHeight="1" x14ac:dyDescent="0.2">
      <c r="Q25809" s="92" t="s">
        <v>50</v>
      </c>
      <c r="BF25809" s="101" t="s">
        <v>58</v>
      </c>
      <c r="BK25809" s="98" t="s">
        <v>70</v>
      </c>
    </row>
    <row r="25810" spans="17:63" ht="29.25" customHeight="1" x14ac:dyDescent="0.2">
      <c r="Q25810" s="92" t="s">
        <v>50</v>
      </c>
      <c r="BF25810" s="101" t="s">
        <v>58</v>
      </c>
      <c r="BK25810" s="98" t="s">
        <v>70</v>
      </c>
    </row>
    <row r="25811" spans="17:63" ht="29.25" customHeight="1" x14ac:dyDescent="0.2">
      <c r="Q25811" s="92" t="s">
        <v>50</v>
      </c>
      <c r="BF25811" s="101" t="s">
        <v>58</v>
      </c>
      <c r="BK25811" s="98" t="s">
        <v>70</v>
      </c>
    </row>
    <row r="25812" spans="17:63" ht="29.25" customHeight="1" x14ac:dyDescent="0.2">
      <c r="Q25812" s="92" t="s">
        <v>50</v>
      </c>
      <c r="BF25812" s="101" t="s">
        <v>58</v>
      </c>
      <c r="BK25812" s="98" t="s">
        <v>70</v>
      </c>
    </row>
    <row r="25813" spans="17:63" ht="29.25" customHeight="1" x14ac:dyDescent="0.2">
      <c r="Q25813" s="92" t="s">
        <v>50</v>
      </c>
      <c r="BF25813" s="101" t="s">
        <v>58</v>
      </c>
      <c r="BK25813" s="98" t="s">
        <v>70</v>
      </c>
    </row>
    <row r="25814" spans="17:63" ht="29.25" customHeight="1" x14ac:dyDescent="0.2">
      <c r="Q25814" s="92" t="s">
        <v>50</v>
      </c>
      <c r="BF25814" s="101" t="s">
        <v>58</v>
      </c>
      <c r="BK25814" s="98" t="s">
        <v>70</v>
      </c>
    </row>
    <row r="25815" spans="17:63" ht="29.25" customHeight="1" x14ac:dyDescent="0.2">
      <c r="Q25815" s="92" t="s">
        <v>50</v>
      </c>
      <c r="BF25815" s="101" t="s">
        <v>58</v>
      </c>
      <c r="BK25815" s="98" t="s">
        <v>70</v>
      </c>
    </row>
    <row r="25816" spans="17:63" ht="29.25" customHeight="1" x14ac:dyDescent="0.2">
      <c r="Q25816" s="92" t="s">
        <v>50</v>
      </c>
      <c r="BF25816" s="101" t="s">
        <v>58</v>
      </c>
      <c r="BK25816" s="98" t="s">
        <v>70</v>
      </c>
    </row>
    <row r="25817" spans="17:63" ht="29.25" customHeight="1" x14ac:dyDescent="0.2">
      <c r="Q25817" s="92" t="s">
        <v>50</v>
      </c>
      <c r="BF25817" s="101" t="s">
        <v>58</v>
      </c>
      <c r="BK25817" s="98" t="s">
        <v>70</v>
      </c>
    </row>
    <row r="25818" spans="17:63" ht="29.25" customHeight="1" x14ac:dyDescent="0.2">
      <c r="Q25818" s="92" t="s">
        <v>50</v>
      </c>
      <c r="BF25818" s="101" t="s">
        <v>58</v>
      </c>
      <c r="BK25818" s="98" t="s">
        <v>70</v>
      </c>
    </row>
    <row r="25819" spans="17:63" ht="29.25" customHeight="1" x14ac:dyDescent="0.2">
      <c r="Q25819" s="92" t="s">
        <v>50</v>
      </c>
      <c r="BF25819" s="101" t="s">
        <v>58</v>
      </c>
      <c r="BK25819" s="98" t="s">
        <v>70</v>
      </c>
    </row>
    <row r="25820" spans="17:63" ht="29.25" customHeight="1" x14ac:dyDescent="0.2">
      <c r="Q25820" s="92" t="s">
        <v>50</v>
      </c>
      <c r="BF25820" s="101" t="s">
        <v>58</v>
      </c>
      <c r="BK25820" s="98" t="s">
        <v>70</v>
      </c>
    </row>
    <row r="25821" spans="17:63" ht="29.25" customHeight="1" x14ac:dyDescent="0.2">
      <c r="Q25821" s="92" t="s">
        <v>50</v>
      </c>
      <c r="BF25821" s="101" t="s">
        <v>58</v>
      </c>
      <c r="BK25821" s="98" t="s">
        <v>70</v>
      </c>
    </row>
    <row r="25822" spans="17:63" ht="29.25" customHeight="1" x14ac:dyDescent="0.2">
      <c r="Q25822" s="92" t="s">
        <v>50</v>
      </c>
      <c r="BF25822" s="101" t="s">
        <v>58</v>
      </c>
      <c r="BK25822" s="98" t="s">
        <v>70</v>
      </c>
    </row>
    <row r="25823" spans="17:63" ht="29.25" customHeight="1" x14ac:dyDescent="0.2">
      <c r="Q25823" s="92" t="s">
        <v>50</v>
      </c>
      <c r="BF25823" s="101" t="s">
        <v>58</v>
      </c>
      <c r="BK25823" s="98" t="s">
        <v>70</v>
      </c>
    </row>
    <row r="25824" spans="17:63" ht="29.25" customHeight="1" x14ac:dyDescent="0.2">
      <c r="Q25824" s="92" t="s">
        <v>50</v>
      </c>
      <c r="BF25824" s="101" t="s">
        <v>58</v>
      </c>
      <c r="BK25824" s="98" t="s">
        <v>70</v>
      </c>
    </row>
    <row r="25825" spans="17:63" ht="29.25" customHeight="1" x14ac:dyDescent="0.2">
      <c r="Q25825" s="92" t="s">
        <v>50</v>
      </c>
      <c r="BF25825" s="101" t="s">
        <v>58</v>
      </c>
      <c r="BK25825" s="98" t="s">
        <v>70</v>
      </c>
    </row>
    <row r="25826" spans="17:63" ht="29.25" customHeight="1" x14ac:dyDescent="0.2">
      <c r="Q25826" s="92" t="s">
        <v>50</v>
      </c>
      <c r="BF25826" s="101" t="s">
        <v>58</v>
      </c>
      <c r="BK25826" s="98" t="s">
        <v>70</v>
      </c>
    </row>
    <row r="25827" spans="17:63" ht="29.25" customHeight="1" x14ac:dyDescent="0.2">
      <c r="Q25827" s="92" t="s">
        <v>50</v>
      </c>
      <c r="BF25827" s="101" t="s">
        <v>58</v>
      </c>
      <c r="BK25827" s="98" t="s">
        <v>70</v>
      </c>
    </row>
    <row r="25828" spans="17:63" ht="29.25" customHeight="1" x14ac:dyDescent="0.2">
      <c r="Q25828" s="92" t="s">
        <v>50</v>
      </c>
      <c r="BF25828" s="101" t="s">
        <v>58</v>
      </c>
      <c r="BK25828" s="98" t="s">
        <v>70</v>
      </c>
    </row>
    <row r="25829" spans="17:63" ht="29.25" customHeight="1" x14ac:dyDescent="0.2">
      <c r="Q25829" s="92" t="s">
        <v>50</v>
      </c>
      <c r="BF25829" s="101" t="s">
        <v>58</v>
      </c>
      <c r="BK25829" s="98" t="s">
        <v>70</v>
      </c>
    </row>
    <row r="25830" spans="17:63" ht="29.25" customHeight="1" x14ac:dyDescent="0.2">
      <c r="Q25830" s="92" t="s">
        <v>50</v>
      </c>
      <c r="BF25830" s="101" t="s">
        <v>58</v>
      </c>
      <c r="BK25830" s="98" t="s">
        <v>70</v>
      </c>
    </row>
    <row r="25831" spans="17:63" ht="29.25" customHeight="1" x14ac:dyDescent="0.2">
      <c r="Q25831" s="92" t="s">
        <v>50</v>
      </c>
      <c r="BF25831" s="101" t="s">
        <v>58</v>
      </c>
      <c r="BK25831" s="98" t="s">
        <v>70</v>
      </c>
    </row>
    <row r="25832" spans="17:63" ht="29.25" customHeight="1" x14ac:dyDescent="0.2">
      <c r="Q25832" s="92" t="s">
        <v>50</v>
      </c>
      <c r="BF25832" s="101" t="s">
        <v>58</v>
      </c>
      <c r="BK25832" s="98" t="s">
        <v>70</v>
      </c>
    </row>
    <row r="25833" spans="17:63" ht="29.25" customHeight="1" x14ac:dyDescent="0.2">
      <c r="Q25833" s="92" t="s">
        <v>50</v>
      </c>
      <c r="BF25833" s="101" t="s">
        <v>58</v>
      </c>
      <c r="BK25833" s="98" t="s">
        <v>70</v>
      </c>
    </row>
    <row r="25834" spans="17:63" ht="29.25" customHeight="1" x14ac:dyDescent="0.2">
      <c r="Q25834" s="92" t="s">
        <v>50</v>
      </c>
      <c r="BF25834" s="101" t="s">
        <v>58</v>
      </c>
      <c r="BK25834" s="98" t="s">
        <v>70</v>
      </c>
    </row>
    <row r="25835" spans="17:63" ht="29.25" customHeight="1" x14ac:dyDescent="0.2">
      <c r="Q25835" s="92" t="s">
        <v>50</v>
      </c>
      <c r="BF25835" s="101" t="s">
        <v>58</v>
      </c>
      <c r="BK25835" s="98" t="s">
        <v>70</v>
      </c>
    </row>
    <row r="25836" spans="17:63" ht="29.25" customHeight="1" x14ac:dyDescent="0.2">
      <c r="Q25836" s="92" t="s">
        <v>50</v>
      </c>
      <c r="BF25836" s="101" t="s">
        <v>58</v>
      </c>
      <c r="BK25836" s="98" t="s">
        <v>70</v>
      </c>
    </row>
    <row r="25837" spans="17:63" ht="29.25" customHeight="1" x14ac:dyDescent="0.2">
      <c r="Q25837" s="92" t="s">
        <v>50</v>
      </c>
      <c r="BF25837" s="101" t="s">
        <v>58</v>
      </c>
      <c r="BK25837" s="98" t="s">
        <v>70</v>
      </c>
    </row>
    <row r="25838" spans="17:63" ht="29.25" customHeight="1" x14ac:dyDescent="0.2">
      <c r="Q25838" s="92" t="s">
        <v>50</v>
      </c>
      <c r="BF25838" s="101" t="s">
        <v>58</v>
      </c>
      <c r="BK25838" s="98" t="s">
        <v>70</v>
      </c>
    </row>
    <row r="25839" spans="17:63" ht="29.25" customHeight="1" x14ac:dyDescent="0.2">
      <c r="Q25839" s="92" t="s">
        <v>50</v>
      </c>
      <c r="BF25839" s="101" t="s">
        <v>58</v>
      </c>
      <c r="BK25839" s="98" t="s">
        <v>70</v>
      </c>
    </row>
    <row r="25840" spans="17:63" ht="29.25" customHeight="1" x14ac:dyDescent="0.2">
      <c r="Q25840" s="92" t="s">
        <v>50</v>
      </c>
      <c r="BF25840" s="101" t="s">
        <v>58</v>
      </c>
      <c r="BK25840" s="98" t="s">
        <v>70</v>
      </c>
    </row>
    <row r="25841" spans="17:63" ht="29.25" customHeight="1" x14ac:dyDescent="0.2">
      <c r="Q25841" s="92" t="s">
        <v>50</v>
      </c>
      <c r="BF25841" s="101" t="s">
        <v>58</v>
      </c>
      <c r="BK25841" s="98" t="s">
        <v>70</v>
      </c>
    </row>
    <row r="25842" spans="17:63" ht="29.25" customHeight="1" x14ac:dyDescent="0.2">
      <c r="Q25842" s="92" t="s">
        <v>50</v>
      </c>
      <c r="BF25842" s="101" t="s">
        <v>58</v>
      </c>
      <c r="BK25842" s="98" t="s">
        <v>70</v>
      </c>
    </row>
    <row r="25843" spans="17:63" ht="29.25" customHeight="1" x14ac:dyDescent="0.2">
      <c r="Q25843" s="92" t="s">
        <v>50</v>
      </c>
      <c r="BF25843" s="101" t="s">
        <v>58</v>
      </c>
      <c r="BK25843" s="98" t="s">
        <v>70</v>
      </c>
    </row>
    <row r="25844" spans="17:63" ht="29.25" customHeight="1" x14ac:dyDescent="0.2">
      <c r="Q25844" s="92" t="s">
        <v>50</v>
      </c>
      <c r="BF25844" s="101" t="s">
        <v>58</v>
      </c>
      <c r="BK25844" s="98" t="s">
        <v>70</v>
      </c>
    </row>
    <row r="25845" spans="17:63" ht="29.25" customHeight="1" x14ac:dyDescent="0.2">
      <c r="Q25845" s="92" t="s">
        <v>50</v>
      </c>
      <c r="BF25845" s="101" t="s">
        <v>58</v>
      </c>
      <c r="BK25845" s="98" t="s">
        <v>70</v>
      </c>
    </row>
    <row r="25846" spans="17:63" ht="29.25" customHeight="1" x14ac:dyDescent="0.2">
      <c r="Q25846" s="92" t="s">
        <v>50</v>
      </c>
      <c r="BF25846" s="101" t="s">
        <v>58</v>
      </c>
      <c r="BK25846" s="98" t="s">
        <v>70</v>
      </c>
    </row>
    <row r="25847" spans="17:63" ht="29.25" customHeight="1" x14ac:dyDescent="0.2">
      <c r="Q25847" s="92" t="s">
        <v>50</v>
      </c>
      <c r="BF25847" s="101" t="s">
        <v>58</v>
      </c>
      <c r="BK25847" s="98" t="s">
        <v>70</v>
      </c>
    </row>
    <row r="25848" spans="17:63" ht="29.25" customHeight="1" x14ac:dyDescent="0.2">
      <c r="Q25848" s="92" t="s">
        <v>50</v>
      </c>
      <c r="BF25848" s="101" t="s">
        <v>58</v>
      </c>
      <c r="BK25848" s="98" t="s">
        <v>70</v>
      </c>
    </row>
    <row r="25849" spans="17:63" ht="29.25" customHeight="1" x14ac:dyDescent="0.2">
      <c r="Q25849" s="92" t="s">
        <v>50</v>
      </c>
      <c r="BF25849" s="101" t="s">
        <v>58</v>
      </c>
      <c r="BK25849" s="98" t="s">
        <v>70</v>
      </c>
    </row>
    <row r="25850" spans="17:63" ht="29.25" customHeight="1" x14ac:dyDescent="0.2">
      <c r="Q25850" s="92" t="s">
        <v>50</v>
      </c>
      <c r="BF25850" s="101" t="s">
        <v>58</v>
      </c>
      <c r="BK25850" s="98" t="s">
        <v>70</v>
      </c>
    </row>
    <row r="25851" spans="17:63" ht="29.25" customHeight="1" x14ac:dyDescent="0.2">
      <c r="Q25851" s="92" t="s">
        <v>50</v>
      </c>
      <c r="BF25851" s="101" t="s">
        <v>58</v>
      </c>
      <c r="BK25851" s="98" t="s">
        <v>70</v>
      </c>
    </row>
    <row r="25852" spans="17:63" ht="29.25" customHeight="1" x14ac:dyDescent="0.2">
      <c r="Q25852" s="92" t="s">
        <v>50</v>
      </c>
      <c r="BF25852" s="101" t="s">
        <v>58</v>
      </c>
      <c r="BK25852" s="98" t="s">
        <v>70</v>
      </c>
    </row>
    <row r="25853" spans="17:63" ht="29.25" customHeight="1" x14ac:dyDescent="0.2">
      <c r="Q25853" s="92" t="s">
        <v>50</v>
      </c>
      <c r="BF25853" s="101" t="s">
        <v>58</v>
      </c>
      <c r="BK25853" s="98" t="s">
        <v>70</v>
      </c>
    </row>
    <row r="25854" spans="17:63" ht="29.25" customHeight="1" x14ac:dyDescent="0.2">
      <c r="Q25854" s="92" t="s">
        <v>50</v>
      </c>
      <c r="BF25854" s="101" t="s">
        <v>58</v>
      </c>
      <c r="BK25854" s="98" t="s">
        <v>70</v>
      </c>
    </row>
    <row r="25855" spans="17:63" ht="29.25" customHeight="1" x14ac:dyDescent="0.2">
      <c r="Q25855" s="92" t="s">
        <v>50</v>
      </c>
      <c r="BF25855" s="101" t="s">
        <v>58</v>
      </c>
      <c r="BK25855" s="98" t="s">
        <v>70</v>
      </c>
    </row>
    <row r="25856" spans="17:63" ht="29.25" customHeight="1" x14ac:dyDescent="0.2">
      <c r="Q25856" s="92" t="s">
        <v>50</v>
      </c>
      <c r="BF25856" s="101" t="s">
        <v>58</v>
      </c>
      <c r="BK25856" s="98" t="s">
        <v>70</v>
      </c>
    </row>
    <row r="25857" spans="17:63" ht="29.25" customHeight="1" x14ac:dyDescent="0.2">
      <c r="Q25857" s="92" t="s">
        <v>50</v>
      </c>
      <c r="BF25857" s="101" t="s">
        <v>58</v>
      </c>
      <c r="BK25857" s="98" t="s">
        <v>70</v>
      </c>
    </row>
    <row r="25858" spans="17:63" ht="29.25" customHeight="1" x14ac:dyDescent="0.2">
      <c r="Q25858" s="92" t="s">
        <v>50</v>
      </c>
      <c r="BF25858" s="101" t="s">
        <v>58</v>
      </c>
      <c r="BK25858" s="98" t="s">
        <v>70</v>
      </c>
    </row>
    <row r="25859" spans="17:63" ht="29.25" customHeight="1" x14ac:dyDescent="0.2">
      <c r="Q25859" s="92" t="s">
        <v>50</v>
      </c>
      <c r="BF25859" s="101" t="s">
        <v>58</v>
      </c>
      <c r="BK25859" s="98" t="s">
        <v>70</v>
      </c>
    </row>
    <row r="25860" spans="17:63" ht="29.25" customHeight="1" x14ac:dyDescent="0.2">
      <c r="Q25860" s="92" t="s">
        <v>50</v>
      </c>
      <c r="BF25860" s="101" t="s">
        <v>58</v>
      </c>
      <c r="BK25860" s="98" t="s">
        <v>70</v>
      </c>
    </row>
    <row r="25861" spans="17:63" ht="29.25" customHeight="1" x14ac:dyDescent="0.2">
      <c r="Q25861" s="92" t="s">
        <v>50</v>
      </c>
      <c r="BF25861" s="101" t="s">
        <v>58</v>
      </c>
      <c r="BK25861" s="98" t="s">
        <v>70</v>
      </c>
    </row>
    <row r="25862" spans="17:63" ht="29.25" customHeight="1" x14ac:dyDescent="0.2">
      <c r="Q25862" s="92" t="s">
        <v>50</v>
      </c>
      <c r="BF25862" s="101" t="s">
        <v>58</v>
      </c>
      <c r="BK25862" s="98" t="s">
        <v>70</v>
      </c>
    </row>
    <row r="25863" spans="17:63" ht="29.25" customHeight="1" x14ac:dyDescent="0.2">
      <c r="Q25863" s="92" t="s">
        <v>50</v>
      </c>
      <c r="BF25863" s="101" t="s">
        <v>58</v>
      </c>
      <c r="BK25863" s="98" t="s">
        <v>70</v>
      </c>
    </row>
    <row r="25864" spans="17:63" ht="29.25" customHeight="1" x14ac:dyDescent="0.2">
      <c r="Q25864" s="92" t="s">
        <v>50</v>
      </c>
      <c r="BF25864" s="101" t="s">
        <v>58</v>
      </c>
      <c r="BK25864" s="98" t="s">
        <v>70</v>
      </c>
    </row>
    <row r="25865" spans="17:63" ht="29.25" customHeight="1" x14ac:dyDescent="0.2">
      <c r="Q25865" s="92" t="s">
        <v>50</v>
      </c>
      <c r="BF25865" s="101" t="s">
        <v>58</v>
      </c>
      <c r="BK25865" s="98" t="s">
        <v>70</v>
      </c>
    </row>
    <row r="25866" spans="17:63" ht="29.25" customHeight="1" x14ac:dyDescent="0.2">
      <c r="Q25866" s="92" t="s">
        <v>50</v>
      </c>
      <c r="BF25866" s="101" t="s">
        <v>58</v>
      </c>
      <c r="BK25866" s="98" t="s">
        <v>70</v>
      </c>
    </row>
    <row r="25867" spans="17:63" ht="29.25" customHeight="1" x14ac:dyDescent="0.2">
      <c r="Q25867" s="92" t="s">
        <v>50</v>
      </c>
      <c r="BF25867" s="101" t="s">
        <v>58</v>
      </c>
      <c r="BK25867" s="98" t="s">
        <v>70</v>
      </c>
    </row>
    <row r="25868" spans="17:63" ht="29.25" customHeight="1" x14ac:dyDescent="0.2">
      <c r="Q25868" s="92" t="s">
        <v>50</v>
      </c>
      <c r="BF25868" s="101" t="s">
        <v>58</v>
      </c>
      <c r="BK25868" s="98" t="s">
        <v>70</v>
      </c>
    </row>
    <row r="25869" spans="17:63" ht="29.25" customHeight="1" x14ac:dyDescent="0.2">
      <c r="Q25869" s="92" t="s">
        <v>50</v>
      </c>
      <c r="BF25869" s="101" t="s">
        <v>58</v>
      </c>
      <c r="BK25869" s="98" t="s">
        <v>70</v>
      </c>
    </row>
    <row r="25870" spans="17:63" ht="29.25" customHeight="1" x14ac:dyDescent="0.2">
      <c r="Q25870" s="92" t="s">
        <v>50</v>
      </c>
      <c r="BF25870" s="101" t="s">
        <v>58</v>
      </c>
      <c r="BK25870" s="98" t="s">
        <v>70</v>
      </c>
    </row>
    <row r="25871" spans="17:63" ht="29.25" customHeight="1" x14ac:dyDescent="0.2">
      <c r="Q25871" s="92" t="s">
        <v>50</v>
      </c>
      <c r="BF25871" s="101" t="s">
        <v>58</v>
      </c>
      <c r="BK25871" s="98" t="s">
        <v>70</v>
      </c>
    </row>
    <row r="25872" spans="17:63" ht="29.25" customHeight="1" x14ac:dyDescent="0.2">
      <c r="Q25872" s="92" t="s">
        <v>50</v>
      </c>
      <c r="BF25872" s="101" t="s">
        <v>58</v>
      </c>
      <c r="BK25872" s="98" t="s">
        <v>70</v>
      </c>
    </row>
    <row r="25873" spans="17:63" ht="29.25" customHeight="1" x14ac:dyDescent="0.2">
      <c r="Q25873" s="92" t="s">
        <v>50</v>
      </c>
      <c r="BF25873" s="101" t="s">
        <v>58</v>
      </c>
      <c r="BK25873" s="98" t="s">
        <v>70</v>
      </c>
    </row>
    <row r="25874" spans="17:63" ht="29.25" customHeight="1" x14ac:dyDescent="0.2">
      <c r="Q25874" s="92" t="s">
        <v>50</v>
      </c>
      <c r="BF25874" s="101" t="s">
        <v>58</v>
      </c>
      <c r="BK25874" s="98" t="s">
        <v>70</v>
      </c>
    </row>
    <row r="25875" spans="17:63" ht="29.25" customHeight="1" x14ac:dyDescent="0.2">
      <c r="Q25875" s="92" t="s">
        <v>50</v>
      </c>
      <c r="BF25875" s="101" t="s">
        <v>58</v>
      </c>
      <c r="BK25875" s="98" t="s">
        <v>70</v>
      </c>
    </row>
    <row r="25876" spans="17:63" ht="29.25" customHeight="1" x14ac:dyDescent="0.2">
      <c r="Q25876" s="92" t="s">
        <v>50</v>
      </c>
      <c r="BF25876" s="101" t="s">
        <v>58</v>
      </c>
      <c r="BK25876" s="98" t="s">
        <v>70</v>
      </c>
    </row>
    <row r="25877" spans="17:63" ht="29.25" customHeight="1" x14ac:dyDescent="0.2">
      <c r="Q25877" s="92" t="s">
        <v>50</v>
      </c>
      <c r="BF25877" s="101" t="s">
        <v>58</v>
      </c>
      <c r="BK25877" s="98" t="s">
        <v>70</v>
      </c>
    </row>
    <row r="25878" spans="17:63" ht="29.25" customHeight="1" x14ac:dyDescent="0.2">
      <c r="Q25878" s="92" t="s">
        <v>50</v>
      </c>
      <c r="BF25878" s="101" t="s">
        <v>58</v>
      </c>
      <c r="BK25878" s="98" t="s">
        <v>70</v>
      </c>
    </row>
    <row r="25879" spans="17:63" ht="29.25" customHeight="1" x14ac:dyDescent="0.2">
      <c r="Q25879" s="92" t="s">
        <v>50</v>
      </c>
      <c r="BF25879" s="101" t="s">
        <v>58</v>
      </c>
      <c r="BK25879" s="98" t="s">
        <v>70</v>
      </c>
    </row>
    <row r="25880" spans="17:63" ht="29.25" customHeight="1" x14ac:dyDescent="0.2">
      <c r="Q25880" s="92" t="s">
        <v>50</v>
      </c>
      <c r="BF25880" s="101" t="s">
        <v>58</v>
      </c>
      <c r="BK25880" s="98" t="s">
        <v>70</v>
      </c>
    </row>
    <row r="25881" spans="17:63" ht="29.25" customHeight="1" x14ac:dyDescent="0.2">
      <c r="Q25881" s="92" t="s">
        <v>50</v>
      </c>
      <c r="BF25881" s="101" t="s">
        <v>58</v>
      </c>
      <c r="BK25881" s="98" t="s">
        <v>70</v>
      </c>
    </row>
    <row r="25882" spans="17:63" ht="29.25" customHeight="1" x14ac:dyDescent="0.2">
      <c r="Q25882" s="92" t="s">
        <v>50</v>
      </c>
      <c r="BF25882" s="101" t="s">
        <v>58</v>
      </c>
      <c r="BK25882" s="98" t="s">
        <v>70</v>
      </c>
    </row>
    <row r="25883" spans="17:63" ht="29.25" customHeight="1" x14ac:dyDescent="0.2">
      <c r="Q25883" s="92" t="s">
        <v>50</v>
      </c>
      <c r="BF25883" s="101" t="s">
        <v>58</v>
      </c>
      <c r="BK25883" s="98" t="s">
        <v>70</v>
      </c>
    </row>
    <row r="25884" spans="17:63" ht="29.25" customHeight="1" x14ac:dyDescent="0.2">
      <c r="Q25884" s="92" t="s">
        <v>50</v>
      </c>
      <c r="BF25884" s="101" t="s">
        <v>58</v>
      </c>
      <c r="BK25884" s="98" t="s">
        <v>70</v>
      </c>
    </row>
    <row r="25885" spans="17:63" ht="29.25" customHeight="1" x14ac:dyDescent="0.2">
      <c r="Q25885" s="92" t="s">
        <v>50</v>
      </c>
      <c r="BF25885" s="101" t="s">
        <v>58</v>
      </c>
      <c r="BK25885" s="98" t="s">
        <v>70</v>
      </c>
    </row>
    <row r="25886" spans="17:63" ht="29.25" customHeight="1" x14ac:dyDescent="0.2">
      <c r="Q25886" s="92" t="s">
        <v>50</v>
      </c>
      <c r="BF25886" s="101" t="s">
        <v>58</v>
      </c>
      <c r="BK25886" s="98" t="s">
        <v>70</v>
      </c>
    </row>
    <row r="25887" spans="17:63" ht="29.25" customHeight="1" x14ac:dyDescent="0.2">
      <c r="Q25887" s="92" t="s">
        <v>50</v>
      </c>
      <c r="BF25887" s="101" t="s">
        <v>58</v>
      </c>
      <c r="BK25887" s="98" t="s">
        <v>70</v>
      </c>
    </row>
    <row r="25888" spans="17:63" ht="29.25" customHeight="1" x14ac:dyDescent="0.2">
      <c r="Q25888" s="92" t="s">
        <v>50</v>
      </c>
      <c r="BF25888" s="101" t="s">
        <v>58</v>
      </c>
      <c r="BK25888" s="98" t="s">
        <v>70</v>
      </c>
    </row>
    <row r="25889" spans="17:63" ht="29.25" customHeight="1" x14ac:dyDescent="0.2">
      <c r="Q25889" s="92" t="s">
        <v>50</v>
      </c>
      <c r="BF25889" s="101" t="s">
        <v>58</v>
      </c>
      <c r="BK25889" s="98" t="s">
        <v>70</v>
      </c>
    </row>
    <row r="25890" spans="17:63" ht="29.25" customHeight="1" x14ac:dyDescent="0.2">
      <c r="Q25890" s="92" t="s">
        <v>50</v>
      </c>
      <c r="BF25890" s="101" t="s">
        <v>58</v>
      </c>
      <c r="BK25890" s="98" t="s">
        <v>70</v>
      </c>
    </row>
    <row r="25891" spans="17:63" ht="29.25" customHeight="1" x14ac:dyDescent="0.2">
      <c r="Q25891" s="92" t="s">
        <v>50</v>
      </c>
      <c r="BF25891" s="101" t="s">
        <v>58</v>
      </c>
      <c r="BK25891" s="98" t="s">
        <v>70</v>
      </c>
    </row>
    <row r="25892" spans="17:63" ht="29.25" customHeight="1" x14ac:dyDescent="0.2">
      <c r="Q25892" s="92" t="s">
        <v>50</v>
      </c>
      <c r="BF25892" s="101" t="s">
        <v>58</v>
      </c>
      <c r="BK25892" s="98" t="s">
        <v>70</v>
      </c>
    </row>
    <row r="25893" spans="17:63" ht="29.25" customHeight="1" x14ac:dyDescent="0.2">
      <c r="Q25893" s="92" t="s">
        <v>50</v>
      </c>
      <c r="BF25893" s="101" t="s">
        <v>58</v>
      </c>
      <c r="BK25893" s="98" t="s">
        <v>70</v>
      </c>
    </row>
    <row r="25894" spans="17:63" ht="29.25" customHeight="1" x14ac:dyDescent="0.2">
      <c r="Q25894" s="92" t="s">
        <v>50</v>
      </c>
      <c r="BF25894" s="101" t="s">
        <v>58</v>
      </c>
      <c r="BK25894" s="98" t="s">
        <v>70</v>
      </c>
    </row>
    <row r="25895" spans="17:63" ht="29.25" customHeight="1" x14ac:dyDescent="0.2">
      <c r="Q25895" s="92" t="s">
        <v>50</v>
      </c>
      <c r="BF25895" s="101" t="s">
        <v>58</v>
      </c>
      <c r="BK25895" s="98" t="s">
        <v>70</v>
      </c>
    </row>
    <row r="25896" spans="17:63" ht="29.25" customHeight="1" x14ac:dyDescent="0.2">
      <c r="Q25896" s="92" t="s">
        <v>50</v>
      </c>
      <c r="BF25896" s="101" t="s">
        <v>58</v>
      </c>
      <c r="BK25896" s="98" t="s">
        <v>70</v>
      </c>
    </row>
    <row r="25897" spans="17:63" ht="29.25" customHeight="1" x14ac:dyDescent="0.2">
      <c r="Q25897" s="92" t="s">
        <v>50</v>
      </c>
      <c r="BF25897" s="101" t="s">
        <v>58</v>
      </c>
      <c r="BK25897" s="98" t="s">
        <v>70</v>
      </c>
    </row>
    <row r="25898" spans="17:63" ht="29.25" customHeight="1" x14ac:dyDescent="0.2">
      <c r="Q25898" s="92" t="s">
        <v>50</v>
      </c>
      <c r="BF25898" s="101" t="s">
        <v>58</v>
      </c>
      <c r="BK25898" s="98" t="s">
        <v>70</v>
      </c>
    </row>
    <row r="25899" spans="17:63" ht="29.25" customHeight="1" x14ac:dyDescent="0.2">
      <c r="Q25899" s="92" t="s">
        <v>50</v>
      </c>
      <c r="BF25899" s="101" t="s">
        <v>58</v>
      </c>
      <c r="BK25899" s="98" t="s">
        <v>70</v>
      </c>
    </row>
    <row r="25900" spans="17:63" ht="29.25" customHeight="1" x14ac:dyDescent="0.2">
      <c r="Q25900" s="92" t="s">
        <v>50</v>
      </c>
      <c r="BF25900" s="101" t="s">
        <v>58</v>
      </c>
      <c r="BK25900" s="98" t="s">
        <v>70</v>
      </c>
    </row>
    <row r="25901" spans="17:63" ht="29.25" customHeight="1" x14ac:dyDescent="0.2">
      <c r="Q25901" s="92" t="s">
        <v>50</v>
      </c>
      <c r="BF25901" s="101" t="s">
        <v>58</v>
      </c>
      <c r="BK25901" s="98" t="s">
        <v>70</v>
      </c>
    </row>
    <row r="25902" spans="17:63" ht="29.25" customHeight="1" x14ac:dyDescent="0.2">
      <c r="Q25902" s="92" t="s">
        <v>50</v>
      </c>
      <c r="BF25902" s="101" t="s">
        <v>58</v>
      </c>
      <c r="BK25902" s="98" t="s">
        <v>70</v>
      </c>
    </row>
    <row r="25903" spans="17:63" ht="29.25" customHeight="1" x14ac:dyDescent="0.2">
      <c r="Q25903" s="92" t="s">
        <v>50</v>
      </c>
      <c r="BF25903" s="101" t="s">
        <v>58</v>
      </c>
      <c r="BK25903" s="98" t="s">
        <v>70</v>
      </c>
    </row>
    <row r="25904" spans="17:63" ht="29.25" customHeight="1" x14ac:dyDescent="0.2">
      <c r="Q25904" s="92" t="s">
        <v>50</v>
      </c>
      <c r="BF25904" s="101" t="s">
        <v>58</v>
      </c>
      <c r="BK25904" s="98" t="s">
        <v>70</v>
      </c>
    </row>
    <row r="25905" spans="17:63" ht="29.25" customHeight="1" x14ac:dyDescent="0.2">
      <c r="Q25905" s="92" t="s">
        <v>50</v>
      </c>
      <c r="BF25905" s="101" t="s">
        <v>58</v>
      </c>
      <c r="BK25905" s="98" t="s">
        <v>70</v>
      </c>
    </row>
    <row r="25906" spans="17:63" ht="29.25" customHeight="1" x14ac:dyDescent="0.2">
      <c r="Q25906" s="92" t="s">
        <v>50</v>
      </c>
      <c r="BF25906" s="101" t="s">
        <v>58</v>
      </c>
      <c r="BK25906" s="98" t="s">
        <v>70</v>
      </c>
    </row>
    <row r="25907" spans="17:63" ht="29.25" customHeight="1" x14ac:dyDescent="0.2">
      <c r="Q25907" s="92" t="s">
        <v>50</v>
      </c>
      <c r="BF25907" s="101" t="s">
        <v>58</v>
      </c>
      <c r="BK25907" s="98" t="s">
        <v>70</v>
      </c>
    </row>
    <row r="25908" spans="17:63" ht="29.25" customHeight="1" x14ac:dyDescent="0.2">
      <c r="Q25908" s="92" t="s">
        <v>50</v>
      </c>
      <c r="BF25908" s="101" t="s">
        <v>58</v>
      </c>
      <c r="BK25908" s="98" t="s">
        <v>70</v>
      </c>
    </row>
    <row r="25909" spans="17:63" ht="29.25" customHeight="1" x14ac:dyDescent="0.2">
      <c r="Q25909" s="92" t="s">
        <v>50</v>
      </c>
      <c r="BF25909" s="101" t="s">
        <v>58</v>
      </c>
      <c r="BK25909" s="98" t="s">
        <v>70</v>
      </c>
    </row>
    <row r="25910" spans="17:63" ht="29.25" customHeight="1" x14ac:dyDescent="0.2">
      <c r="Q25910" s="92" t="s">
        <v>50</v>
      </c>
      <c r="BF25910" s="101" t="s">
        <v>58</v>
      </c>
      <c r="BK25910" s="98" t="s">
        <v>70</v>
      </c>
    </row>
    <row r="25911" spans="17:63" ht="29.25" customHeight="1" x14ac:dyDescent="0.2">
      <c r="Q25911" s="92" t="s">
        <v>50</v>
      </c>
      <c r="BF25911" s="101" t="s">
        <v>58</v>
      </c>
      <c r="BK25911" s="98" t="s">
        <v>70</v>
      </c>
    </row>
    <row r="25912" spans="17:63" ht="29.25" customHeight="1" x14ac:dyDescent="0.2">
      <c r="Q25912" s="92" t="s">
        <v>50</v>
      </c>
      <c r="BF25912" s="101" t="s">
        <v>58</v>
      </c>
      <c r="BK25912" s="98" t="s">
        <v>70</v>
      </c>
    </row>
    <row r="25913" spans="17:63" ht="29.25" customHeight="1" x14ac:dyDescent="0.2">
      <c r="Q25913" s="92" t="s">
        <v>50</v>
      </c>
      <c r="BF25913" s="101" t="s">
        <v>58</v>
      </c>
      <c r="BK25913" s="98" t="s">
        <v>70</v>
      </c>
    </row>
    <row r="25914" spans="17:63" ht="29.25" customHeight="1" x14ac:dyDescent="0.2">
      <c r="Q25914" s="92" t="s">
        <v>50</v>
      </c>
      <c r="BF25914" s="101" t="s">
        <v>58</v>
      </c>
      <c r="BK25914" s="98" t="s">
        <v>70</v>
      </c>
    </row>
    <row r="25915" spans="17:63" ht="29.25" customHeight="1" x14ac:dyDescent="0.2">
      <c r="Q25915" s="92" t="s">
        <v>50</v>
      </c>
      <c r="BF25915" s="101" t="s">
        <v>58</v>
      </c>
      <c r="BK25915" s="98" t="s">
        <v>70</v>
      </c>
    </row>
    <row r="25916" spans="17:63" ht="29.25" customHeight="1" x14ac:dyDescent="0.2">
      <c r="Q25916" s="92" t="s">
        <v>50</v>
      </c>
      <c r="BF25916" s="101" t="s">
        <v>58</v>
      </c>
      <c r="BK25916" s="98" t="s">
        <v>70</v>
      </c>
    </row>
    <row r="25917" spans="17:63" ht="29.25" customHeight="1" x14ac:dyDescent="0.2">
      <c r="Q25917" s="92" t="s">
        <v>50</v>
      </c>
      <c r="BF25917" s="101" t="s">
        <v>58</v>
      </c>
      <c r="BK25917" s="98" t="s">
        <v>70</v>
      </c>
    </row>
    <row r="25918" spans="17:63" ht="29.25" customHeight="1" x14ac:dyDescent="0.2">
      <c r="Q25918" s="92" t="s">
        <v>50</v>
      </c>
      <c r="BF25918" s="101" t="s">
        <v>58</v>
      </c>
      <c r="BK25918" s="98" t="s">
        <v>70</v>
      </c>
    </row>
    <row r="25919" spans="17:63" ht="29.25" customHeight="1" x14ac:dyDescent="0.2">
      <c r="Q25919" s="92" t="s">
        <v>50</v>
      </c>
      <c r="BF25919" s="101" t="s">
        <v>58</v>
      </c>
      <c r="BK25919" s="98" t="s">
        <v>70</v>
      </c>
    </row>
    <row r="25920" spans="17:63" ht="29.25" customHeight="1" x14ac:dyDescent="0.2">
      <c r="Q25920" s="92" t="s">
        <v>50</v>
      </c>
      <c r="BF25920" s="101" t="s">
        <v>58</v>
      </c>
      <c r="BK25920" s="98" t="s">
        <v>70</v>
      </c>
    </row>
    <row r="25921" spans="17:63" ht="29.25" customHeight="1" x14ac:dyDescent="0.2">
      <c r="Q25921" s="92" t="s">
        <v>50</v>
      </c>
      <c r="BF25921" s="101" t="s">
        <v>58</v>
      </c>
      <c r="BK25921" s="98" t="s">
        <v>70</v>
      </c>
    </row>
    <row r="25922" spans="17:63" ht="29.25" customHeight="1" x14ac:dyDescent="0.2">
      <c r="Q25922" s="92" t="s">
        <v>50</v>
      </c>
      <c r="BF25922" s="101" t="s">
        <v>58</v>
      </c>
      <c r="BK25922" s="98" t="s">
        <v>70</v>
      </c>
    </row>
    <row r="25923" spans="17:63" ht="29.25" customHeight="1" x14ac:dyDescent="0.2">
      <c r="Q25923" s="92" t="s">
        <v>50</v>
      </c>
      <c r="BF25923" s="101" t="s">
        <v>58</v>
      </c>
      <c r="BK25923" s="98" t="s">
        <v>70</v>
      </c>
    </row>
    <row r="25924" spans="17:63" ht="29.25" customHeight="1" x14ac:dyDescent="0.2">
      <c r="Q25924" s="92" t="s">
        <v>50</v>
      </c>
      <c r="BF25924" s="101" t="s">
        <v>58</v>
      </c>
      <c r="BK25924" s="98" t="s">
        <v>70</v>
      </c>
    </row>
    <row r="25925" spans="17:63" ht="29.25" customHeight="1" x14ac:dyDescent="0.2">
      <c r="Q25925" s="92" t="s">
        <v>50</v>
      </c>
      <c r="BF25925" s="101" t="s">
        <v>58</v>
      </c>
      <c r="BK25925" s="98" t="s">
        <v>70</v>
      </c>
    </row>
    <row r="25926" spans="17:63" ht="29.25" customHeight="1" x14ac:dyDescent="0.2">
      <c r="Q25926" s="92" t="s">
        <v>50</v>
      </c>
      <c r="BF25926" s="101" t="s">
        <v>58</v>
      </c>
      <c r="BK25926" s="98" t="s">
        <v>70</v>
      </c>
    </row>
    <row r="25927" spans="17:63" ht="29.25" customHeight="1" x14ac:dyDescent="0.2">
      <c r="Q25927" s="92" t="s">
        <v>50</v>
      </c>
      <c r="BF25927" s="101" t="s">
        <v>58</v>
      </c>
      <c r="BK25927" s="98" t="s">
        <v>70</v>
      </c>
    </row>
    <row r="25928" spans="17:63" ht="29.25" customHeight="1" x14ac:dyDescent="0.2">
      <c r="Q25928" s="92" t="s">
        <v>50</v>
      </c>
      <c r="BF25928" s="101" t="s">
        <v>58</v>
      </c>
      <c r="BK25928" s="98" t="s">
        <v>70</v>
      </c>
    </row>
    <row r="25929" spans="17:63" ht="29.25" customHeight="1" x14ac:dyDescent="0.2">
      <c r="Q25929" s="92" t="s">
        <v>50</v>
      </c>
      <c r="BF25929" s="101" t="s">
        <v>58</v>
      </c>
      <c r="BK25929" s="98" t="s">
        <v>70</v>
      </c>
    </row>
    <row r="25930" spans="17:63" ht="29.25" customHeight="1" x14ac:dyDescent="0.2">
      <c r="Q25930" s="92" t="s">
        <v>50</v>
      </c>
      <c r="BF25930" s="101" t="s">
        <v>58</v>
      </c>
      <c r="BK25930" s="98" t="s">
        <v>70</v>
      </c>
    </row>
    <row r="25931" spans="17:63" ht="29.25" customHeight="1" x14ac:dyDescent="0.2">
      <c r="Q25931" s="92" t="s">
        <v>50</v>
      </c>
      <c r="BF25931" s="101" t="s">
        <v>58</v>
      </c>
      <c r="BK25931" s="98" t="s">
        <v>70</v>
      </c>
    </row>
    <row r="25932" spans="17:63" ht="29.25" customHeight="1" x14ac:dyDescent="0.2">
      <c r="Q25932" s="92" t="s">
        <v>50</v>
      </c>
      <c r="BF25932" s="101" t="s">
        <v>58</v>
      </c>
      <c r="BK25932" s="98" t="s">
        <v>70</v>
      </c>
    </row>
    <row r="25933" spans="17:63" ht="29.25" customHeight="1" x14ac:dyDescent="0.2">
      <c r="Q25933" s="92" t="s">
        <v>50</v>
      </c>
      <c r="BF25933" s="101" t="s">
        <v>58</v>
      </c>
      <c r="BK25933" s="98" t="s">
        <v>70</v>
      </c>
    </row>
    <row r="25934" spans="17:63" ht="29.25" customHeight="1" x14ac:dyDescent="0.2">
      <c r="Q25934" s="92" t="s">
        <v>50</v>
      </c>
      <c r="BF25934" s="101" t="s">
        <v>58</v>
      </c>
      <c r="BK25934" s="98" t="s">
        <v>70</v>
      </c>
    </row>
    <row r="25935" spans="17:63" ht="29.25" customHeight="1" x14ac:dyDescent="0.2">
      <c r="Q25935" s="92" t="s">
        <v>50</v>
      </c>
      <c r="BF25935" s="101" t="s">
        <v>58</v>
      </c>
      <c r="BK25935" s="98" t="s">
        <v>70</v>
      </c>
    </row>
    <row r="25936" spans="17:63" ht="29.25" customHeight="1" x14ac:dyDescent="0.2">
      <c r="Q25936" s="92" t="s">
        <v>50</v>
      </c>
      <c r="BF25936" s="101" t="s">
        <v>58</v>
      </c>
      <c r="BK25936" s="98" t="s">
        <v>70</v>
      </c>
    </row>
    <row r="25937" spans="17:63" ht="29.25" customHeight="1" x14ac:dyDescent="0.2">
      <c r="Q25937" s="92" t="s">
        <v>50</v>
      </c>
      <c r="BF25937" s="101" t="s">
        <v>58</v>
      </c>
      <c r="BK25937" s="98" t="s">
        <v>70</v>
      </c>
    </row>
    <row r="25938" spans="17:63" ht="29.25" customHeight="1" x14ac:dyDescent="0.2">
      <c r="Q25938" s="92" t="s">
        <v>50</v>
      </c>
      <c r="BF25938" s="101" t="s">
        <v>58</v>
      </c>
      <c r="BK25938" s="98" t="s">
        <v>70</v>
      </c>
    </row>
    <row r="25939" spans="17:63" ht="29.25" customHeight="1" x14ac:dyDescent="0.2">
      <c r="Q25939" s="92" t="s">
        <v>50</v>
      </c>
      <c r="BF25939" s="101" t="s">
        <v>58</v>
      </c>
      <c r="BK25939" s="98" t="s">
        <v>70</v>
      </c>
    </row>
    <row r="25940" spans="17:63" ht="29.25" customHeight="1" x14ac:dyDescent="0.2">
      <c r="Q25940" s="92" t="s">
        <v>50</v>
      </c>
      <c r="BF25940" s="101" t="s">
        <v>58</v>
      </c>
      <c r="BK25940" s="98" t="s">
        <v>70</v>
      </c>
    </row>
    <row r="25941" spans="17:63" ht="29.25" customHeight="1" x14ac:dyDescent="0.2">
      <c r="Q25941" s="92" t="s">
        <v>50</v>
      </c>
      <c r="BF25941" s="101" t="s">
        <v>58</v>
      </c>
      <c r="BK25941" s="98" t="s">
        <v>70</v>
      </c>
    </row>
    <row r="25942" spans="17:63" ht="29.25" customHeight="1" x14ac:dyDescent="0.2">
      <c r="Q25942" s="92" t="s">
        <v>50</v>
      </c>
      <c r="BF25942" s="101" t="s">
        <v>58</v>
      </c>
      <c r="BK25942" s="98" t="s">
        <v>70</v>
      </c>
    </row>
    <row r="25943" spans="17:63" ht="29.25" customHeight="1" x14ac:dyDescent="0.2">
      <c r="Q25943" s="92" t="s">
        <v>50</v>
      </c>
      <c r="BF25943" s="101" t="s">
        <v>58</v>
      </c>
      <c r="BK25943" s="98" t="s">
        <v>70</v>
      </c>
    </row>
    <row r="25944" spans="17:63" ht="29.25" customHeight="1" x14ac:dyDescent="0.2">
      <c r="Q25944" s="92" t="s">
        <v>50</v>
      </c>
      <c r="BF25944" s="101" t="s">
        <v>58</v>
      </c>
      <c r="BK25944" s="98" t="s">
        <v>70</v>
      </c>
    </row>
    <row r="25945" spans="17:63" ht="29.25" customHeight="1" x14ac:dyDescent="0.2">
      <c r="Q25945" s="92" t="s">
        <v>50</v>
      </c>
      <c r="BF25945" s="101" t="s">
        <v>58</v>
      </c>
      <c r="BK25945" s="98" t="s">
        <v>70</v>
      </c>
    </row>
    <row r="25946" spans="17:63" ht="29.25" customHeight="1" x14ac:dyDescent="0.2">
      <c r="Q25946" s="92" t="s">
        <v>50</v>
      </c>
      <c r="BF25946" s="101" t="s">
        <v>58</v>
      </c>
      <c r="BK25946" s="98" t="s">
        <v>70</v>
      </c>
    </row>
    <row r="25947" spans="17:63" ht="29.25" customHeight="1" x14ac:dyDescent="0.2">
      <c r="Q25947" s="92" t="s">
        <v>50</v>
      </c>
      <c r="BF25947" s="101" t="s">
        <v>58</v>
      </c>
      <c r="BK25947" s="98" t="s">
        <v>70</v>
      </c>
    </row>
    <row r="25948" spans="17:63" ht="29.25" customHeight="1" x14ac:dyDescent="0.2">
      <c r="Q25948" s="92" t="s">
        <v>50</v>
      </c>
      <c r="BF25948" s="101" t="s">
        <v>58</v>
      </c>
      <c r="BK25948" s="98" t="s">
        <v>70</v>
      </c>
    </row>
    <row r="25949" spans="17:63" ht="29.25" customHeight="1" x14ac:dyDescent="0.2">
      <c r="Q25949" s="92" t="s">
        <v>50</v>
      </c>
      <c r="BF25949" s="101" t="s">
        <v>58</v>
      </c>
      <c r="BK25949" s="98" t="s">
        <v>70</v>
      </c>
    </row>
    <row r="25950" spans="17:63" ht="29.25" customHeight="1" x14ac:dyDescent="0.2">
      <c r="Q25950" s="92" t="s">
        <v>50</v>
      </c>
      <c r="BF25950" s="101" t="s">
        <v>58</v>
      </c>
      <c r="BK25950" s="98" t="s">
        <v>70</v>
      </c>
    </row>
    <row r="25951" spans="17:63" ht="29.25" customHeight="1" x14ac:dyDescent="0.2">
      <c r="Q25951" s="92" t="s">
        <v>50</v>
      </c>
      <c r="BF25951" s="101" t="s">
        <v>58</v>
      </c>
      <c r="BK25951" s="98" t="s">
        <v>70</v>
      </c>
    </row>
    <row r="25952" spans="17:63" ht="29.25" customHeight="1" x14ac:dyDescent="0.2">
      <c r="Q25952" s="92" t="s">
        <v>50</v>
      </c>
      <c r="BF25952" s="101" t="s">
        <v>58</v>
      </c>
      <c r="BK25952" s="98" t="s">
        <v>70</v>
      </c>
    </row>
    <row r="25953" spans="17:63" ht="29.25" customHeight="1" x14ac:dyDescent="0.2">
      <c r="Q25953" s="92" t="s">
        <v>50</v>
      </c>
      <c r="BF25953" s="101" t="s">
        <v>58</v>
      </c>
      <c r="BK25953" s="98" t="s">
        <v>70</v>
      </c>
    </row>
    <row r="25954" spans="17:63" ht="29.25" customHeight="1" x14ac:dyDescent="0.2">
      <c r="Q25954" s="92" t="s">
        <v>50</v>
      </c>
      <c r="BF25954" s="101" t="s">
        <v>58</v>
      </c>
      <c r="BK25954" s="98" t="s">
        <v>70</v>
      </c>
    </row>
    <row r="25955" spans="17:63" ht="29.25" customHeight="1" x14ac:dyDescent="0.2">
      <c r="Q25955" s="92" t="s">
        <v>50</v>
      </c>
      <c r="BF25955" s="101" t="s">
        <v>58</v>
      </c>
      <c r="BK25955" s="98" t="s">
        <v>70</v>
      </c>
    </row>
    <row r="25956" spans="17:63" ht="29.25" customHeight="1" x14ac:dyDescent="0.2">
      <c r="Q25956" s="92" t="s">
        <v>50</v>
      </c>
      <c r="BF25956" s="101" t="s">
        <v>58</v>
      </c>
      <c r="BK25956" s="98" t="s">
        <v>70</v>
      </c>
    </row>
    <row r="25957" spans="17:63" ht="29.25" customHeight="1" x14ac:dyDescent="0.2">
      <c r="Q25957" s="92" t="s">
        <v>50</v>
      </c>
      <c r="BF25957" s="101" t="s">
        <v>58</v>
      </c>
      <c r="BK25957" s="98" t="s">
        <v>70</v>
      </c>
    </row>
    <row r="25958" spans="17:63" ht="29.25" customHeight="1" x14ac:dyDescent="0.2">
      <c r="Q25958" s="92" t="s">
        <v>50</v>
      </c>
      <c r="BF25958" s="101" t="s">
        <v>58</v>
      </c>
      <c r="BK25958" s="98" t="s">
        <v>70</v>
      </c>
    </row>
    <row r="25959" spans="17:63" ht="29.25" customHeight="1" x14ac:dyDescent="0.2">
      <c r="Q25959" s="92" t="s">
        <v>50</v>
      </c>
      <c r="BF25959" s="101" t="s">
        <v>58</v>
      </c>
      <c r="BK25959" s="98" t="s">
        <v>70</v>
      </c>
    </row>
    <row r="25960" spans="17:63" ht="29.25" customHeight="1" x14ac:dyDescent="0.2">
      <c r="Q25960" s="92" t="s">
        <v>50</v>
      </c>
      <c r="BF25960" s="101" t="s">
        <v>58</v>
      </c>
      <c r="BK25960" s="98" t="s">
        <v>70</v>
      </c>
    </row>
    <row r="25961" spans="17:63" ht="29.25" customHeight="1" x14ac:dyDescent="0.2">
      <c r="Q25961" s="92" t="s">
        <v>50</v>
      </c>
      <c r="BF25961" s="101" t="s">
        <v>58</v>
      </c>
      <c r="BK25961" s="98" t="s">
        <v>70</v>
      </c>
    </row>
    <row r="25962" spans="17:63" ht="29.25" customHeight="1" x14ac:dyDescent="0.2">
      <c r="Q25962" s="92" t="s">
        <v>50</v>
      </c>
      <c r="BF25962" s="101" t="s">
        <v>58</v>
      </c>
      <c r="BK25962" s="98" t="s">
        <v>70</v>
      </c>
    </row>
    <row r="25963" spans="17:63" ht="29.25" customHeight="1" x14ac:dyDescent="0.2">
      <c r="Q25963" s="92" t="s">
        <v>50</v>
      </c>
      <c r="BF25963" s="101" t="s">
        <v>58</v>
      </c>
      <c r="BK25963" s="98" t="s">
        <v>70</v>
      </c>
    </row>
    <row r="25964" spans="17:63" ht="29.25" customHeight="1" x14ac:dyDescent="0.2">
      <c r="Q25964" s="92" t="s">
        <v>50</v>
      </c>
      <c r="BF25964" s="101" t="s">
        <v>58</v>
      </c>
      <c r="BK25964" s="98" t="s">
        <v>70</v>
      </c>
    </row>
    <row r="25965" spans="17:63" ht="29.25" customHeight="1" x14ac:dyDescent="0.2">
      <c r="Q25965" s="92" t="s">
        <v>50</v>
      </c>
      <c r="BF25965" s="101" t="s">
        <v>58</v>
      </c>
      <c r="BK25965" s="98" t="s">
        <v>70</v>
      </c>
    </row>
    <row r="25966" spans="17:63" ht="29.25" customHeight="1" x14ac:dyDescent="0.2">
      <c r="Q25966" s="92" t="s">
        <v>50</v>
      </c>
      <c r="BF25966" s="101" t="s">
        <v>58</v>
      </c>
      <c r="BK25966" s="98" t="s">
        <v>70</v>
      </c>
    </row>
    <row r="25967" spans="17:63" ht="29.25" customHeight="1" x14ac:dyDescent="0.2">
      <c r="Q25967" s="92" t="s">
        <v>50</v>
      </c>
      <c r="BF25967" s="101" t="s">
        <v>58</v>
      </c>
      <c r="BK25967" s="98" t="s">
        <v>70</v>
      </c>
    </row>
    <row r="25968" spans="17:63" ht="29.25" customHeight="1" x14ac:dyDescent="0.2">
      <c r="Q25968" s="92" t="s">
        <v>50</v>
      </c>
      <c r="BF25968" s="101" t="s">
        <v>58</v>
      </c>
      <c r="BK25968" s="98" t="s">
        <v>70</v>
      </c>
    </row>
    <row r="25969" spans="17:63" ht="29.25" customHeight="1" x14ac:dyDescent="0.2">
      <c r="Q25969" s="92" t="s">
        <v>50</v>
      </c>
      <c r="BF25969" s="101" t="s">
        <v>58</v>
      </c>
      <c r="BK25969" s="98" t="s">
        <v>70</v>
      </c>
    </row>
    <row r="25970" spans="17:63" ht="29.25" customHeight="1" x14ac:dyDescent="0.2">
      <c r="Q25970" s="92" t="s">
        <v>50</v>
      </c>
      <c r="BF25970" s="101" t="s">
        <v>58</v>
      </c>
      <c r="BK25970" s="98" t="s">
        <v>70</v>
      </c>
    </row>
    <row r="25971" spans="17:63" ht="29.25" customHeight="1" x14ac:dyDescent="0.2">
      <c r="Q25971" s="92" t="s">
        <v>50</v>
      </c>
      <c r="BF25971" s="101" t="s">
        <v>58</v>
      </c>
      <c r="BK25971" s="98" t="s">
        <v>70</v>
      </c>
    </row>
    <row r="25972" spans="17:63" ht="29.25" customHeight="1" x14ac:dyDescent="0.2">
      <c r="Q25972" s="92" t="s">
        <v>50</v>
      </c>
      <c r="BF25972" s="101" t="s">
        <v>58</v>
      </c>
      <c r="BK25972" s="98" t="s">
        <v>70</v>
      </c>
    </row>
    <row r="25973" spans="17:63" ht="29.25" customHeight="1" x14ac:dyDescent="0.2">
      <c r="Q25973" s="92" t="s">
        <v>50</v>
      </c>
      <c r="BF25973" s="101" t="s">
        <v>58</v>
      </c>
      <c r="BK25973" s="98" t="s">
        <v>70</v>
      </c>
    </row>
    <row r="25974" spans="17:63" ht="29.25" customHeight="1" x14ac:dyDescent="0.2">
      <c r="Q25974" s="92" t="s">
        <v>50</v>
      </c>
      <c r="BF25974" s="101" t="s">
        <v>58</v>
      </c>
      <c r="BK25974" s="98" t="s">
        <v>70</v>
      </c>
    </row>
    <row r="25975" spans="17:63" ht="29.25" customHeight="1" x14ac:dyDescent="0.2">
      <c r="Q25975" s="92" t="s">
        <v>50</v>
      </c>
      <c r="BF25975" s="101" t="s">
        <v>58</v>
      </c>
      <c r="BK25975" s="98" t="s">
        <v>70</v>
      </c>
    </row>
    <row r="25976" spans="17:63" ht="29.25" customHeight="1" x14ac:dyDescent="0.2">
      <c r="Q25976" s="92" t="s">
        <v>50</v>
      </c>
      <c r="BF25976" s="101" t="s">
        <v>58</v>
      </c>
      <c r="BK25976" s="98" t="s">
        <v>70</v>
      </c>
    </row>
    <row r="25977" spans="17:63" ht="29.25" customHeight="1" x14ac:dyDescent="0.2">
      <c r="Q25977" s="92" t="s">
        <v>50</v>
      </c>
      <c r="BF25977" s="101" t="s">
        <v>58</v>
      </c>
      <c r="BK25977" s="98" t="s">
        <v>70</v>
      </c>
    </row>
    <row r="25978" spans="17:63" ht="29.25" customHeight="1" x14ac:dyDescent="0.2">
      <c r="Q25978" s="92" t="s">
        <v>50</v>
      </c>
      <c r="BF25978" s="101" t="s">
        <v>58</v>
      </c>
      <c r="BK25978" s="98" t="s">
        <v>70</v>
      </c>
    </row>
    <row r="25979" spans="17:63" ht="29.25" customHeight="1" x14ac:dyDescent="0.2">
      <c r="Q25979" s="92" t="s">
        <v>50</v>
      </c>
      <c r="BF25979" s="101" t="s">
        <v>58</v>
      </c>
      <c r="BK25979" s="98" t="s">
        <v>70</v>
      </c>
    </row>
    <row r="25980" spans="17:63" ht="29.25" customHeight="1" x14ac:dyDescent="0.2">
      <c r="Q25980" s="92" t="s">
        <v>50</v>
      </c>
      <c r="BF25980" s="101" t="s">
        <v>58</v>
      </c>
      <c r="BK25980" s="98" t="s">
        <v>70</v>
      </c>
    </row>
    <row r="25981" spans="17:63" ht="29.25" customHeight="1" x14ac:dyDescent="0.2">
      <c r="Q25981" s="92" t="s">
        <v>50</v>
      </c>
      <c r="BF25981" s="101" t="s">
        <v>58</v>
      </c>
      <c r="BK25981" s="98" t="s">
        <v>70</v>
      </c>
    </row>
    <row r="25982" spans="17:63" ht="29.25" customHeight="1" x14ac:dyDescent="0.2">
      <c r="Q25982" s="92" t="s">
        <v>50</v>
      </c>
      <c r="BF25982" s="101" t="s">
        <v>58</v>
      </c>
      <c r="BK25982" s="98" t="s">
        <v>70</v>
      </c>
    </row>
    <row r="25983" spans="17:63" ht="29.25" customHeight="1" x14ac:dyDescent="0.2">
      <c r="Q25983" s="92" t="s">
        <v>50</v>
      </c>
      <c r="BF25983" s="101" t="s">
        <v>58</v>
      </c>
      <c r="BK25983" s="98" t="s">
        <v>70</v>
      </c>
    </row>
    <row r="25984" spans="17:63" ht="29.25" customHeight="1" x14ac:dyDescent="0.2">
      <c r="Q25984" s="92" t="s">
        <v>50</v>
      </c>
      <c r="BF25984" s="101" t="s">
        <v>58</v>
      </c>
      <c r="BK25984" s="98" t="s">
        <v>70</v>
      </c>
    </row>
    <row r="25985" spans="17:63" ht="29.25" customHeight="1" x14ac:dyDescent="0.2">
      <c r="Q25985" s="92" t="s">
        <v>50</v>
      </c>
      <c r="BF25985" s="101" t="s">
        <v>58</v>
      </c>
      <c r="BK25985" s="98" t="s">
        <v>70</v>
      </c>
    </row>
    <row r="25986" spans="17:63" ht="29.25" customHeight="1" x14ac:dyDescent="0.2">
      <c r="Q25986" s="92" t="s">
        <v>50</v>
      </c>
      <c r="BF25986" s="101" t="s">
        <v>58</v>
      </c>
      <c r="BK25986" s="98" t="s">
        <v>70</v>
      </c>
    </row>
    <row r="25987" spans="17:63" ht="29.25" customHeight="1" x14ac:dyDescent="0.2">
      <c r="Q25987" s="92" t="s">
        <v>50</v>
      </c>
      <c r="BF25987" s="101" t="s">
        <v>58</v>
      </c>
      <c r="BK25987" s="98" t="s">
        <v>70</v>
      </c>
    </row>
    <row r="25988" spans="17:63" ht="29.25" customHeight="1" x14ac:dyDescent="0.2">
      <c r="Q25988" s="92" t="s">
        <v>50</v>
      </c>
      <c r="BF25988" s="101" t="s">
        <v>58</v>
      </c>
      <c r="BK25988" s="98" t="s">
        <v>70</v>
      </c>
    </row>
    <row r="25989" spans="17:63" ht="29.25" customHeight="1" x14ac:dyDescent="0.2">
      <c r="Q25989" s="92" t="s">
        <v>50</v>
      </c>
      <c r="BF25989" s="101" t="s">
        <v>58</v>
      </c>
      <c r="BK25989" s="98" t="s">
        <v>70</v>
      </c>
    </row>
    <row r="25990" spans="17:63" ht="29.25" customHeight="1" x14ac:dyDescent="0.2">
      <c r="Q25990" s="92" t="s">
        <v>50</v>
      </c>
      <c r="BF25990" s="101" t="s">
        <v>58</v>
      </c>
      <c r="BK25990" s="98" t="s">
        <v>70</v>
      </c>
    </row>
    <row r="25991" spans="17:63" ht="29.25" customHeight="1" x14ac:dyDescent="0.2">
      <c r="Q25991" s="92" t="s">
        <v>50</v>
      </c>
      <c r="BF25991" s="101" t="s">
        <v>58</v>
      </c>
      <c r="BK25991" s="98" t="s">
        <v>70</v>
      </c>
    </row>
    <row r="25992" spans="17:63" ht="29.25" customHeight="1" x14ac:dyDescent="0.2">
      <c r="Q25992" s="92" t="s">
        <v>50</v>
      </c>
      <c r="BF25992" s="101" t="s">
        <v>58</v>
      </c>
      <c r="BK25992" s="98" t="s">
        <v>70</v>
      </c>
    </row>
    <row r="25993" spans="17:63" ht="29.25" customHeight="1" x14ac:dyDescent="0.2">
      <c r="Q25993" s="92" t="s">
        <v>50</v>
      </c>
      <c r="BF25993" s="101" t="s">
        <v>58</v>
      </c>
      <c r="BK25993" s="98" t="s">
        <v>70</v>
      </c>
    </row>
    <row r="25994" spans="17:63" ht="29.25" customHeight="1" x14ac:dyDescent="0.2">
      <c r="Q25994" s="92" t="s">
        <v>50</v>
      </c>
      <c r="BF25994" s="101" t="s">
        <v>58</v>
      </c>
      <c r="BK25994" s="98" t="s">
        <v>70</v>
      </c>
    </row>
    <row r="25995" spans="17:63" ht="29.25" customHeight="1" x14ac:dyDescent="0.2">
      <c r="Q25995" s="92" t="s">
        <v>50</v>
      </c>
      <c r="BF25995" s="101" t="s">
        <v>58</v>
      </c>
      <c r="BK25995" s="98" t="s">
        <v>70</v>
      </c>
    </row>
    <row r="25996" spans="17:63" ht="29.25" customHeight="1" x14ac:dyDescent="0.2">
      <c r="Q25996" s="92" t="s">
        <v>50</v>
      </c>
      <c r="BF25996" s="101" t="s">
        <v>58</v>
      </c>
      <c r="BK25996" s="98" t="s">
        <v>70</v>
      </c>
    </row>
    <row r="25997" spans="17:63" ht="29.25" customHeight="1" x14ac:dyDescent="0.2">
      <c r="Q25997" s="92" t="s">
        <v>50</v>
      </c>
      <c r="BF25997" s="101" t="s">
        <v>58</v>
      </c>
      <c r="BK25997" s="98" t="s">
        <v>70</v>
      </c>
    </row>
    <row r="25998" spans="17:63" ht="29.25" customHeight="1" x14ac:dyDescent="0.2">
      <c r="Q25998" s="92" t="s">
        <v>50</v>
      </c>
      <c r="BF25998" s="101" t="s">
        <v>58</v>
      </c>
      <c r="BK25998" s="98" t="s">
        <v>70</v>
      </c>
    </row>
    <row r="25999" spans="17:63" ht="29.25" customHeight="1" x14ac:dyDescent="0.2">
      <c r="Q25999" s="92" t="s">
        <v>50</v>
      </c>
      <c r="BF25999" s="101" t="s">
        <v>58</v>
      </c>
      <c r="BK25999" s="98" t="s">
        <v>70</v>
      </c>
    </row>
    <row r="26000" spans="17:63" ht="29.25" customHeight="1" x14ac:dyDescent="0.2">
      <c r="Q26000" s="92" t="s">
        <v>50</v>
      </c>
      <c r="BF26000" s="101" t="s">
        <v>58</v>
      </c>
      <c r="BK26000" s="98" t="s">
        <v>70</v>
      </c>
    </row>
    <row r="26001" spans="17:63" ht="29.25" customHeight="1" x14ac:dyDescent="0.2">
      <c r="Q26001" s="92" t="s">
        <v>50</v>
      </c>
      <c r="BF26001" s="101" t="s">
        <v>58</v>
      </c>
      <c r="BK26001" s="98" t="s">
        <v>70</v>
      </c>
    </row>
    <row r="26002" spans="17:63" ht="29.25" customHeight="1" x14ac:dyDescent="0.2">
      <c r="Q26002" s="92" t="s">
        <v>50</v>
      </c>
      <c r="BF26002" s="101" t="s">
        <v>58</v>
      </c>
      <c r="BK26002" s="98" t="s">
        <v>70</v>
      </c>
    </row>
    <row r="26003" spans="17:63" ht="29.25" customHeight="1" x14ac:dyDescent="0.2">
      <c r="Q26003" s="92" t="s">
        <v>50</v>
      </c>
      <c r="BF26003" s="101" t="s">
        <v>58</v>
      </c>
      <c r="BK26003" s="98" t="s">
        <v>70</v>
      </c>
    </row>
    <row r="26004" spans="17:63" ht="29.25" customHeight="1" x14ac:dyDescent="0.2">
      <c r="Q26004" s="92" t="s">
        <v>50</v>
      </c>
      <c r="BF26004" s="101" t="s">
        <v>58</v>
      </c>
      <c r="BK26004" s="98" t="s">
        <v>70</v>
      </c>
    </row>
    <row r="26005" spans="17:63" ht="29.25" customHeight="1" x14ac:dyDescent="0.2">
      <c r="Q26005" s="92" t="s">
        <v>50</v>
      </c>
      <c r="BF26005" s="101" t="s">
        <v>58</v>
      </c>
      <c r="BK26005" s="98" t="s">
        <v>70</v>
      </c>
    </row>
    <row r="26006" spans="17:63" ht="29.25" customHeight="1" x14ac:dyDescent="0.2">
      <c r="Q26006" s="92" t="s">
        <v>50</v>
      </c>
      <c r="BF26006" s="101" t="s">
        <v>58</v>
      </c>
      <c r="BK26006" s="98" t="s">
        <v>70</v>
      </c>
    </row>
    <row r="26007" spans="17:63" ht="29.25" customHeight="1" x14ac:dyDescent="0.2">
      <c r="Q26007" s="92" t="s">
        <v>50</v>
      </c>
      <c r="BF26007" s="101" t="s">
        <v>58</v>
      </c>
      <c r="BK26007" s="98" t="s">
        <v>70</v>
      </c>
    </row>
    <row r="26008" spans="17:63" ht="29.25" customHeight="1" x14ac:dyDescent="0.2">
      <c r="Q26008" s="92" t="s">
        <v>50</v>
      </c>
      <c r="BF26008" s="101" t="s">
        <v>58</v>
      </c>
      <c r="BK26008" s="98" t="s">
        <v>70</v>
      </c>
    </row>
    <row r="26009" spans="17:63" ht="29.25" customHeight="1" x14ac:dyDescent="0.2">
      <c r="Q26009" s="92" t="s">
        <v>50</v>
      </c>
      <c r="BF26009" s="101" t="s">
        <v>58</v>
      </c>
      <c r="BK26009" s="98" t="s">
        <v>70</v>
      </c>
    </row>
    <row r="26010" spans="17:63" ht="29.25" customHeight="1" x14ac:dyDescent="0.2">
      <c r="Q26010" s="92" t="s">
        <v>50</v>
      </c>
      <c r="BF26010" s="101" t="s">
        <v>58</v>
      </c>
      <c r="BK26010" s="98" t="s">
        <v>70</v>
      </c>
    </row>
    <row r="26011" spans="17:63" ht="29.25" customHeight="1" x14ac:dyDescent="0.2">
      <c r="Q26011" s="92" t="s">
        <v>50</v>
      </c>
      <c r="BF26011" s="101" t="s">
        <v>58</v>
      </c>
      <c r="BK26011" s="98" t="s">
        <v>70</v>
      </c>
    </row>
    <row r="26012" spans="17:63" ht="29.25" customHeight="1" x14ac:dyDescent="0.2">
      <c r="Q26012" s="92" t="s">
        <v>50</v>
      </c>
      <c r="BF26012" s="101" t="s">
        <v>58</v>
      </c>
      <c r="BK26012" s="98" t="s">
        <v>70</v>
      </c>
    </row>
    <row r="26013" spans="17:63" ht="29.25" customHeight="1" x14ac:dyDescent="0.2">
      <c r="Q26013" s="92" t="s">
        <v>50</v>
      </c>
      <c r="BF26013" s="101" t="s">
        <v>58</v>
      </c>
      <c r="BK26013" s="98" t="s">
        <v>70</v>
      </c>
    </row>
    <row r="26014" spans="17:63" ht="29.25" customHeight="1" x14ac:dyDescent="0.2">
      <c r="Q26014" s="92" t="s">
        <v>50</v>
      </c>
      <c r="BF26014" s="101" t="s">
        <v>58</v>
      </c>
      <c r="BK26014" s="98" t="s">
        <v>70</v>
      </c>
    </row>
    <row r="26015" spans="17:63" ht="29.25" customHeight="1" x14ac:dyDescent="0.2">
      <c r="Q26015" s="92" t="s">
        <v>50</v>
      </c>
      <c r="BF26015" s="101" t="s">
        <v>58</v>
      </c>
      <c r="BK26015" s="98" t="s">
        <v>70</v>
      </c>
    </row>
    <row r="26016" spans="17:63" ht="29.25" customHeight="1" x14ac:dyDescent="0.2">
      <c r="Q26016" s="92" t="s">
        <v>50</v>
      </c>
      <c r="BF26016" s="101" t="s">
        <v>58</v>
      </c>
      <c r="BK26016" s="98" t="s">
        <v>70</v>
      </c>
    </row>
    <row r="26017" spans="17:63" ht="29.25" customHeight="1" x14ac:dyDescent="0.2">
      <c r="Q26017" s="92" t="s">
        <v>50</v>
      </c>
      <c r="BF26017" s="101" t="s">
        <v>58</v>
      </c>
      <c r="BK26017" s="98" t="s">
        <v>70</v>
      </c>
    </row>
    <row r="26018" spans="17:63" ht="29.25" customHeight="1" x14ac:dyDescent="0.2">
      <c r="Q26018" s="92" t="s">
        <v>50</v>
      </c>
      <c r="BF26018" s="101" t="s">
        <v>58</v>
      </c>
      <c r="BK26018" s="98" t="s">
        <v>70</v>
      </c>
    </row>
    <row r="26019" spans="17:63" ht="29.25" customHeight="1" x14ac:dyDescent="0.2">
      <c r="Q26019" s="92" t="s">
        <v>50</v>
      </c>
      <c r="BF26019" s="101" t="s">
        <v>58</v>
      </c>
      <c r="BK26019" s="98" t="s">
        <v>70</v>
      </c>
    </row>
    <row r="26020" spans="17:63" ht="29.25" customHeight="1" x14ac:dyDescent="0.2">
      <c r="Q26020" s="92" t="s">
        <v>50</v>
      </c>
      <c r="BF26020" s="101" t="s">
        <v>58</v>
      </c>
      <c r="BK26020" s="98" t="s">
        <v>70</v>
      </c>
    </row>
    <row r="26021" spans="17:63" ht="29.25" customHeight="1" x14ac:dyDescent="0.2">
      <c r="Q26021" s="92" t="s">
        <v>50</v>
      </c>
      <c r="BF26021" s="101" t="s">
        <v>58</v>
      </c>
      <c r="BK26021" s="98" t="s">
        <v>70</v>
      </c>
    </row>
    <row r="26022" spans="17:63" ht="29.25" customHeight="1" x14ac:dyDescent="0.2">
      <c r="Q26022" s="92" t="s">
        <v>50</v>
      </c>
      <c r="BF26022" s="101" t="s">
        <v>58</v>
      </c>
      <c r="BK26022" s="98" t="s">
        <v>70</v>
      </c>
    </row>
    <row r="26023" spans="17:63" ht="29.25" customHeight="1" x14ac:dyDescent="0.2">
      <c r="Q26023" s="92" t="s">
        <v>50</v>
      </c>
      <c r="BF26023" s="101" t="s">
        <v>58</v>
      </c>
      <c r="BK26023" s="98" t="s">
        <v>70</v>
      </c>
    </row>
    <row r="26024" spans="17:63" ht="29.25" customHeight="1" x14ac:dyDescent="0.2">
      <c r="Q26024" s="92" t="s">
        <v>50</v>
      </c>
      <c r="BF26024" s="101" t="s">
        <v>58</v>
      </c>
      <c r="BK26024" s="98" t="s">
        <v>70</v>
      </c>
    </row>
    <row r="26025" spans="17:63" ht="29.25" customHeight="1" x14ac:dyDescent="0.2">
      <c r="Q26025" s="92" t="s">
        <v>50</v>
      </c>
      <c r="BF26025" s="101" t="s">
        <v>58</v>
      </c>
      <c r="BK26025" s="98" t="s">
        <v>70</v>
      </c>
    </row>
    <row r="26026" spans="17:63" ht="29.25" customHeight="1" x14ac:dyDescent="0.2">
      <c r="Q26026" s="92" t="s">
        <v>50</v>
      </c>
      <c r="BF26026" s="101" t="s">
        <v>58</v>
      </c>
      <c r="BK26026" s="98" t="s">
        <v>70</v>
      </c>
    </row>
    <row r="26027" spans="17:63" ht="29.25" customHeight="1" x14ac:dyDescent="0.2">
      <c r="Q26027" s="92" t="s">
        <v>50</v>
      </c>
      <c r="BF26027" s="101" t="s">
        <v>58</v>
      </c>
      <c r="BK26027" s="98" t="s">
        <v>70</v>
      </c>
    </row>
    <row r="26028" spans="17:63" ht="29.25" customHeight="1" x14ac:dyDescent="0.2">
      <c r="Q26028" s="92" t="s">
        <v>50</v>
      </c>
      <c r="BF26028" s="101" t="s">
        <v>58</v>
      </c>
      <c r="BK26028" s="98" t="s">
        <v>70</v>
      </c>
    </row>
    <row r="26029" spans="17:63" ht="29.25" customHeight="1" x14ac:dyDescent="0.2">
      <c r="Q26029" s="92" t="s">
        <v>50</v>
      </c>
      <c r="BF26029" s="101" t="s">
        <v>58</v>
      </c>
      <c r="BK26029" s="98" t="s">
        <v>70</v>
      </c>
    </row>
    <row r="26030" spans="17:63" ht="29.25" customHeight="1" x14ac:dyDescent="0.2">
      <c r="Q26030" s="92" t="s">
        <v>50</v>
      </c>
      <c r="BF26030" s="101" t="s">
        <v>58</v>
      </c>
      <c r="BK26030" s="98" t="s">
        <v>70</v>
      </c>
    </row>
    <row r="26031" spans="17:63" ht="29.25" customHeight="1" x14ac:dyDescent="0.2">
      <c r="Q26031" s="92" t="s">
        <v>50</v>
      </c>
      <c r="BF26031" s="101" t="s">
        <v>58</v>
      </c>
      <c r="BK26031" s="98" t="s">
        <v>70</v>
      </c>
    </row>
    <row r="26032" spans="17:63" ht="29.25" customHeight="1" x14ac:dyDescent="0.2">
      <c r="Q26032" s="92" t="s">
        <v>50</v>
      </c>
      <c r="BF26032" s="101" t="s">
        <v>58</v>
      </c>
      <c r="BK26032" s="98" t="s">
        <v>70</v>
      </c>
    </row>
    <row r="26033" spans="17:63" ht="29.25" customHeight="1" x14ac:dyDescent="0.2">
      <c r="Q26033" s="92" t="s">
        <v>50</v>
      </c>
      <c r="BF26033" s="101" t="s">
        <v>58</v>
      </c>
      <c r="BK26033" s="98" t="s">
        <v>70</v>
      </c>
    </row>
    <row r="26034" spans="17:63" ht="29.25" customHeight="1" x14ac:dyDescent="0.2">
      <c r="Q26034" s="92" t="s">
        <v>50</v>
      </c>
      <c r="BF26034" s="101" t="s">
        <v>58</v>
      </c>
      <c r="BK26034" s="98" t="s">
        <v>70</v>
      </c>
    </row>
    <row r="26035" spans="17:63" ht="29.25" customHeight="1" x14ac:dyDescent="0.2">
      <c r="Q26035" s="92" t="s">
        <v>50</v>
      </c>
      <c r="BF26035" s="101" t="s">
        <v>58</v>
      </c>
      <c r="BK26035" s="98" t="s">
        <v>70</v>
      </c>
    </row>
    <row r="26036" spans="17:63" ht="29.25" customHeight="1" x14ac:dyDescent="0.2">
      <c r="Q26036" s="92" t="s">
        <v>50</v>
      </c>
      <c r="BF26036" s="101" t="s">
        <v>58</v>
      </c>
      <c r="BK26036" s="98" t="s">
        <v>70</v>
      </c>
    </row>
    <row r="26037" spans="17:63" ht="29.25" customHeight="1" x14ac:dyDescent="0.2">
      <c r="Q26037" s="92" t="s">
        <v>50</v>
      </c>
      <c r="BF26037" s="101" t="s">
        <v>58</v>
      </c>
      <c r="BK26037" s="98" t="s">
        <v>70</v>
      </c>
    </row>
    <row r="26038" spans="17:63" ht="29.25" customHeight="1" x14ac:dyDescent="0.2">
      <c r="Q26038" s="92" t="s">
        <v>50</v>
      </c>
      <c r="BF26038" s="101" t="s">
        <v>58</v>
      </c>
      <c r="BK26038" s="98" t="s">
        <v>70</v>
      </c>
    </row>
    <row r="26039" spans="17:63" ht="29.25" customHeight="1" x14ac:dyDescent="0.2">
      <c r="Q26039" s="92" t="s">
        <v>50</v>
      </c>
      <c r="BF26039" s="101" t="s">
        <v>58</v>
      </c>
      <c r="BK26039" s="98" t="s">
        <v>70</v>
      </c>
    </row>
    <row r="26040" spans="17:63" ht="29.25" customHeight="1" x14ac:dyDescent="0.2">
      <c r="Q26040" s="92" t="s">
        <v>50</v>
      </c>
      <c r="BF26040" s="101" t="s">
        <v>58</v>
      </c>
      <c r="BK26040" s="98" t="s">
        <v>70</v>
      </c>
    </row>
    <row r="26041" spans="17:63" ht="29.25" customHeight="1" x14ac:dyDescent="0.2">
      <c r="Q26041" s="92" t="s">
        <v>50</v>
      </c>
      <c r="BF26041" s="101" t="s">
        <v>58</v>
      </c>
      <c r="BK26041" s="98" t="s">
        <v>70</v>
      </c>
    </row>
    <row r="26042" spans="17:63" ht="29.25" customHeight="1" x14ac:dyDescent="0.2">
      <c r="Q26042" s="92" t="s">
        <v>50</v>
      </c>
      <c r="BF26042" s="101" t="s">
        <v>58</v>
      </c>
      <c r="BK26042" s="98" t="s">
        <v>70</v>
      </c>
    </row>
    <row r="26043" spans="17:63" ht="29.25" customHeight="1" x14ac:dyDescent="0.2">
      <c r="Q26043" s="92" t="s">
        <v>50</v>
      </c>
      <c r="BF26043" s="101" t="s">
        <v>58</v>
      </c>
      <c r="BK26043" s="98" t="s">
        <v>70</v>
      </c>
    </row>
    <row r="26044" spans="17:63" ht="29.25" customHeight="1" x14ac:dyDescent="0.2">
      <c r="Q26044" s="92" t="s">
        <v>50</v>
      </c>
      <c r="BF26044" s="101" t="s">
        <v>58</v>
      </c>
      <c r="BK26044" s="98" t="s">
        <v>70</v>
      </c>
    </row>
    <row r="26045" spans="17:63" ht="29.25" customHeight="1" x14ac:dyDescent="0.2">
      <c r="Q26045" s="92" t="s">
        <v>50</v>
      </c>
      <c r="BF26045" s="101" t="s">
        <v>58</v>
      </c>
      <c r="BK26045" s="98" t="s">
        <v>70</v>
      </c>
    </row>
    <row r="26046" spans="17:63" ht="29.25" customHeight="1" x14ac:dyDescent="0.2">
      <c r="Q26046" s="92" t="s">
        <v>50</v>
      </c>
      <c r="BF26046" s="101" t="s">
        <v>58</v>
      </c>
      <c r="BK26046" s="98" t="s">
        <v>70</v>
      </c>
    </row>
    <row r="26047" spans="17:63" ht="29.25" customHeight="1" x14ac:dyDescent="0.2">
      <c r="Q26047" s="92" t="s">
        <v>50</v>
      </c>
      <c r="BF26047" s="101" t="s">
        <v>58</v>
      </c>
      <c r="BK26047" s="98" t="s">
        <v>70</v>
      </c>
    </row>
    <row r="26048" spans="17:63" ht="29.25" customHeight="1" x14ac:dyDescent="0.2">
      <c r="Q26048" s="92" t="s">
        <v>50</v>
      </c>
      <c r="BF26048" s="101" t="s">
        <v>58</v>
      </c>
      <c r="BK26048" s="98" t="s">
        <v>70</v>
      </c>
    </row>
    <row r="26049" spans="17:63" ht="29.25" customHeight="1" x14ac:dyDescent="0.2">
      <c r="Q26049" s="92" t="s">
        <v>50</v>
      </c>
      <c r="BF26049" s="101" t="s">
        <v>58</v>
      </c>
      <c r="BK26049" s="98" t="s">
        <v>70</v>
      </c>
    </row>
    <row r="26050" spans="17:63" ht="29.25" customHeight="1" x14ac:dyDescent="0.2">
      <c r="Q26050" s="92" t="s">
        <v>50</v>
      </c>
      <c r="BF26050" s="101" t="s">
        <v>58</v>
      </c>
      <c r="BK26050" s="98" t="s">
        <v>70</v>
      </c>
    </row>
    <row r="26051" spans="17:63" ht="29.25" customHeight="1" x14ac:dyDescent="0.2">
      <c r="Q26051" s="92" t="s">
        <v>50</v>
      </c>
      <c r="BF26051" s="101" t="s">
        <v>58</v>
      </c>
      <c r="BK26051" s="98" t="s">
        <v>70</v>
      </c>
    </row>
    <row r="26052" spans="17:63" ht="29.25" customHeight="1" x14ac:dyDescent="0.2">
      <c r="Q26052" s="92" t="s">
        <v>50</v>
      </c>
      <c r="BF26052" s="101" t="s">
        <v>58</v>
      </c>
      <c r="BK26052" s="98" t="s">
        <v>70</v>
      </c>
    </row>
    <row r="26053" spans="17:63" ht="29.25" customHeight="1" x14ac:dyDescent="0.2">
      <c r="Q26053" s="92" t="s">
        <v>50</v>
      </c>
      <c r="BF26053" s="101" t="s">
        <v>58</v>
      </c>
      <c r="BK26053" s="98" t="s">
        <v>70</v>
      </c>
    </row>
    <row r="26054" spans="17:63" ht="29.25" customHeight="1" x14ac:dyDescent="0.2">
      <c r="Q26054" s="92" t="s">
        <v>50</v>
      </c>
      <c r="BF26054" s="101" t="s">
        <v>58</v>
      </c>
      <c r="BK26054" s="98" t="s">
        <v>70</v>
      </c>
    </row>
    <row r="26055" spans="17:63" ht="29.25" customHeight="1" x14ac:dyDescent="0.2">
      <c r="Q26055" s="92" t="s">
        <v>50</v>
      </c>
      <c r="BF26055" s="101" t="s">
        <v>58</v>
      </c>
      <c r="BK26055" s="98" t="s">
        <v>70</v>
      </c>
    </row>
    <row r="26056" spans="17:63" ht="29.25" customHeight="1" x14ac:dyDescent="0.2">
      <c r="Q26056" s="92" t="s">
        <v>50</v>
      </c>
      <c r="BF26056" s="101" t="s">
        <v>58</v>
      </c>
      <c r="BK26056" s="98" t="s">
        <v>70</v>
      </c>
    </row>
    <row r="26057" spans="17:63" ht="29.25" customHeight="1" x14ac:dyDescent="0.2">
      <c r="Q26057" s="92" t="s">
        <v>50</v>
      </c>
      <c r="BF26057" s="101" t="s">
        <v>58</v>
      </c>
      <c r="BK26057" s="98" t="s">
        <v>70</v>
      </c>
    </row>
    <row r="26058" spans="17:63" ht="29.25" customHeight="1" x14ac:dyDescent="0.2">
      <c r="Q26058" s="92" t="s">
        <v>50</v>
      </c>
      <c r="BF26058" s="101" t="s">
        <v>58</v>
      </c>
      <c r="BK26058" s="98" t="s">
        <v>70</v>
      </c>
    </row>
    <row r="26059" spans="17:63" ht="29.25" customHeight="1" x14ac:dyDescent="0.2">
      <c r="Q26059" s="92" t="s">
        <v>50</v>
      </c>
      <c r="BF26059" s="101" t="s">
        <v>58</v>
      </c>
      <c r="BK26059" s="98" t="s">
        <v>70</v>
      </c>
    </row>
    <row r="26060" spans="17:63" ht="29.25" customHeight="1" x14ac:dyDescent="0.2">
      <c r="Q26060" s="92" t="s">
        <v>50</v>
      </c>
      <c r="BF26060" s="101" t="s">
        <v>58</v>
      </c>
      <c r="BK26060" s="98" t="s">
        <v>70</v>
      </c>
    </row>
    <row r="26061" spans="17:63" ht="29.25" customHeight="1" x14ac:dyDescent="0.2">
      <c r="Q26061" s="92" t="s">
        <v>50</v>
      </c>
      <c r="BF26061" s="101" t="s">
        <v>58</v>
      </c>
      <c r="BK26061" s="98" t="s">
        <v>70</v>
      </c>
    </row>
    <row r="26062" spans="17:63" ht="29.25" customHeight="1" x14ac:dyDescent="0.2">
      <c r="Q26062" s="92" t="s">
        <v>50</v>
      </c>
      <c r="BF26062" s="101" t="s">
        <v>58</v>
      </c>
      <c r="BK26062" s="98" t="s">
        <v>70</v>
      </c>
    </row>
    <row r="26063" spans="17:63" ht="29.25" customHeight="1" x14ac:dyDescent="0.2">
      <c r="Q26063" s="92" t="s">
        <v>50</v>
      </c>
      <c r="BF26063" s="101" t="s">
        <v>58</v>
      </c>
      <c r="BK26063" s="98" t="s">
        <v>70</v>
      </c>
    </row>
    <row r="26064" spans="17:63" ht="29.25" customHeight="1" x14ac:dyDescent="0.2">
      <c r="Q26064" s="92" t="s">
        <v>50</v>
      </c>
      <c r="BF26064" s="101" t="s">
        <v>58</v>
      </c>
      <c r="BK26064" s="98" t="s">
        <v>70</v>
      </c>
    </row>
    <row r="26065" spans="17:63" ht="29.25" customHeight="1" x14ac:dyDescent="0.2">
      <c r="Q26065" s="92" t="s">
        <v>50</v>
      </c>
      <c r="BF26065" s="101" t="s">
        <v>58</v>
      </c>
      <c r="BK26065" s="98" t="s">
        <v>70</v>
      </c>
    </row>
    <row r="26066" spans="17:63" ht="29.25" customHeight="1" x14ac:dyDescent="0.2">
      <c r="Q26066" s="92" t="s">
        <v>50</v>
      </c>
      <c r="BF26066" s="101" t="s">
        <v>58</v>
      </c>
      <c r="BK26066" s="98" t="s">
        <v>70</v>
      </c>
    </row>
    <row r="26067" spans="17:63" ht="29.25" customHeight="1" x14ac:dyDescent="0.2">
      <c r="Q26067" s="92" t="s">
        <v>50</v>
      </c>
      <c r="BF26067" s="101" t="s">
        <v>58</v>
      </c>
      <c r="BK26067" s="98" t="s">
        <v>70</v>
      </c>
    </row>
    <row r="26068" spans="17:63" ht="29.25" customHeight="1" x14ac:dyDescent="0.2">
      <c r="Q26068" s="92" t="s">
        <v>50</v>
      </c>
      <c r="BF26068" s="101" t="s">
        <v>58</v>
      </c>
      <c r="BK26068" s="98" t="s">
        <v>70</v>
      </c>
    </row>
    <row r="26069" spans="17:63" ht="29.25" customHeight="1" x14ac:dyDescent="0.2">
      <c r="Q26069" s="92" t="s">
        <v>50</v>
      </c>
      <c r="BF26069" s="101" t="s">
        <v>58</v>
      </c>
      <c r="BK26069" s="98" t="s">
        <v>70</v>
      </c>
    </row>
    <row r="26070" spans="17:63" ht="29.25" customHeight="1" x14ac:dyDescent="0.2">
      <c r="Q26070" s="92" t="s">
        <v>50</v>
      </c>
      <c r="BF26070" s="101" t="s">
        <v>58</v>
      </c>
      <c r="BK26070" s="98" t="s">
        <v>70</v>
      </c>
    </row>
    <row r="26071" spans="17:63" ht="29.25" customHeight="1" x14ac:dyDescent="0.2">
      <c r="Q26071" s="92" t="s">
        <v>50</v>
      </c>
      <c r="BF26071" s="101" t="s">
        <v>58</v>
      </c>
      <c r="BK26071" s="98" t="s">
        <v>70</v>
      </c>
    </row>
    <row r="26072" spans="17:63" ht="29.25" customHeight="1" x14ac:dyDescent="0.2">
      <c r="Q26072" s="92" t="s">
        <v>50</v>
      </c>
      <c r="BF26072" s="101" t="s">
        <v>58</v>
      </c>
      <c r="BK26072" s="98" t="s">
        <v>70</v>
      </c>
    </row>
    <row r="26073" spans="17:63" ht="29.25" customHeight="1" x14ac:dyDescent="0.2">
      <c r="Q26073" s="92" t="s">
        <v>50</v>
      </c>
      <c r="BF26073" s="101" t="s">
        <v>58</v>
      </c>
      <c r="BK26073" s="98" t="s">
        <v>70</v>
      </c>
    </row>
    <row r="26074" spans="17:63" ht="29.25" customHeight="1" x14ac:dyDescent="0.2">
      <c r="Q26074" s="92" t="s">
        <v>50</v>
      </c>
      <c r="BF26074" s="101" t="s">
        <v>58</v>
      </c>
      <c r="BK26074" s="98" t="s">
        <v>70</v>
      </c>
    </row>
    <row r="26075" spans="17:63" ht="29.25" customHeight="1" x14ac:dyDescent="0.2">
      <c r="Q26075" s="92" t="s">
        <v>50</v>
      </c>
      <c r="BF26075" s="101" t="s">
        <v>58</v>
      </c>
      <c r="BK26075" s="98" t="s">
        <v>70</v>
      </c>
    </row>
    <row r="26076" spans="17:63" ht="29.25" customHeight="1" x14ac:dyDescent="0.2">
      <c r="Q26076" s="92" t="s">
        <v>50</v>
      </c>
      <c r="BF26076" s="101" t="s">
        <v>58</v>
      </c>
      <c r="BK26076" s="98" t="s">
        <v>70</v>
      </c>
    </row>
    <row r="26077" spans="17:63" ht="29.25" customHeight="1" x14ac:dyDescent="0.2">
      <c r="Q26077" s="92" t="s">
        <v>50</v>
      </c>
      <c r="BF26077" s="101" t="s">
        <v>58</v>
      </c>
      <c r="BK26077" s="98" t="s">
        <v>70</v>
      </c>
    </row>
    <row r="26078" spans="17:63" ht="29.25" customHeight="1" x14ac:dyDescent="0.2">
      <c r="Q26078" s="92" t="s">
        <v>50</v>
      </c>
      <c r="BF26078" s="101" t="s">
        <v>58</v>
      </c>
      <c r="BK26078" s="98" t="s">
        <v>70</v>
      </c>
    </row>
    <row r="26079" spans="17:63" ht="29.25" customHeight="1" x14ac:dyDescent="0.2">
      <c r="Q26079" s="92" t="s">
        <v>50</v>
      </c>
      <c r="BF26079" s="101" t="s">
        <v>58</v>
      </c>
      <c r="BK26079" s="98" t="s">
        <v>70</v>
      </c>
    </row>
    <row r="26080" spans="17:63" ht="29.25" customHeight="1" x14ac:dyDescent="0.2">
      <c r="Q26080" s="92" t="s">
        <v>50</v>
      </c>
      <c r="BF26080" s="101" t="s">
        <v>58</v>
      </c>
      <c r="BK26080" s="98" t="s">
        <v>70</v>
      </c>
    </row>
    <row r="26081" spans="17:63" ht="29.25" customHeight="1" x14ac:dyDescent="0.2">
      <c r="Q26081" s="92" t="s">
        <v>50</v>
      </c>
      <c r="BF26081" s="101" t="s">
        <v>58</v>
      </c>
      <c r="BK26081" s="98" t="s">
        <v>70</v>
      </c>
    </row>
    <row r="26082" spans="17:63" ht="29.25" customHeight="1" x14ac:dyDescent="0.2">
      <c r="Q26082" s="92" t="s">
        <v>50</v>
      </c>
      <c r="BF26082" s="101" t="s">
        <v>58</v>
      </c>
      <c r="BK26082" s="98" t="s">
        <v>70</v>
      </c>
    </row>
    <row r="26083" spans="17:63" ht="29.25" customHeight="1" x14ac:dyDescent="0.2">
      <c r="Q26083" s="92" t="s">
        <v>50</v>
      </c>
      <c r="BF26083" s="101" t="s">
        <v>58</v>
      </c>
      <c r="BK26083" s="98" t="s">
        <v>70</v>
      </c>
    </row>
    <row r="26084" spans="17:63" ht="29.25" customHeight="1" x14ac:dyDescent="0.2">
      <c r="Q26084" s="92" t="s">
        <v>50</v>
      </c>
      <c r="BF26084" s="101" t="s">
        <v>58</v>
      </c>
      <c r="BK26084" s="98" t="s">
        <v>70</v>
      </c>
    </row>
    <row r="26085" spans="17:63" ht="29.25" customHeight="1" x14ac:dyDescent="0.2">
      <c r="Q26085" s="92" t="s">
        <v>50</v>
      </c>
      <c r="BF26085" s="101" t="s">
        <v>58</v>
      </c>
      <c r="BK26085" s="98" t="s">
        <v>70</v>
      </c>
    </row>
    <row r="26086" spans="17:63" ht="29.25" customHeight="1" x14ac:dyDescent="0.2">
      <c r="Q26086" s="92" t="s">
        <v>50</v>
      </c>
      <c r="BF26086" s="101" t="s">
        <v>58</v>
      </c>
      <c r="BK26086" s="98" t="s">
        <v>70</v>
      </c>
    </row>
    <row r="26087" spans="17:63" ht="29.25" customHeight="1" x14ac:dyDescent="0.2">
      <c r="Q26087" s="92" t="s">
        <v>50</v>
      </c>
      <c r="BF26087" s="101" t="s">
        <v>58</v>
      </c>
      <c r="BK26087" s="98" t="s">
        <v>70</v>
      </c>
    </row>
    <row r="26088" spans="17:63" ht="29.25" customHeight="1" x14ac:dyDescent="0.2">
      <c r="Q26088" s="92" t="s">
        <v>50</v>
      </c>
      <c r="BF26088" s="101" t="s">
        <v>58</v>
      </c>
      <c r="BK26088" s="98" t="s">
        <v>70</v>
      </c>
    </row>
    <row r="26089" spans="17:63" ht="29.25" customHeight="1" x14ac:dyDescent="0.2">
      <c r="Q26089" s="92" t="s">
        <v>50</v>
      </c>
      <c r="BF26089" s="101" t="s">
        <v>58</v>
      </c>
      <c r="BK26089" s="98" t="s">
        <v>70</v>
      </c>
    </row>
    <row r="26090" spans="17:63" ht="29.25" customHeight="1" x14ac:dyDescent="0.2">
      <c r="Q26090" s="92" t="s">
        <v>50</v>
      </c>
      <c r="BF26090" s="101" t="s">
        <v>58</v>
      </c>
      <c r="BK26090" s="98" t="s">
        <v>70</v>
      </c>
    </row>
    <row r="26091" spans="17:63" ht="29.25" customHeight="1" x14ac:dyDescent="0.2">
      <c r="Q26091" s="92" t="s">
        <v>50</v>
      </c>
      <c r="BF26091" s="101" t="s">
        <v>58</v>
      </c>
      <c r="BK26091" s="98" t="s">
        <v>70</v>
      </c>
    </row>
    <row r="26092" spans="17:63" ht="29.25" customHeight="1" x14ac:dyDescent="0.2">
      <c r="Q26092" s="92" t="s">
        <v>50</v>
      </c>
      <c r="BF26092" s="101" t="s">
        <v>58</v>
      </c>
      <c r="BK26092" s="98" t="s">
        <v>70</v>
      </c>
    </row>
    <row r="26093" spans="17:63" ht="29.25" customHeight="1" x14ac:dyDescent="0.2">
      <c r="Q26093" s="92" t="s">
        <v>50</v>
      </c>
      <c r="BF26093" s="101" t="s">
        <v>58</v>
      </c>
      <c r="BK26093" s="98" t="s">
        <v>70</v>
      </c>
    </row>
    <row r="26094" spans="17:63" ht="29.25" customHeight="1" x14ac:dyDescent="0.2">
      <c r="Q26094" s="92" t="s">
        <v>50</v>
      </c>
      <c r="BF26094" s="101" t="s">
        <v>58</v>
      </c>
      <c r="BK26094" s="98" t="s">
        <v>70</v>
      </c>
    </row>
    <row r="26095" spans="17:63" ht="29.25" customHeight="1" x14ac:dyDescent="0.2">
      <c r="Q26095" s="92" t="s">
        <v>50</v>
      </c>
      <c r="BF26095" s="101" t="s">
        <v>58</v>
      </c>
      <c r="BK26095" s="98" t="s">
        <v>70</v>
      </c>
    </row>
    <row r="26096" spans="17:63" ht="29.25" customHeight="1" x14ac:dyDescent="0.2">
      <c r="Q26096" s="92" t="s">
        <v>50</v>
      </c>
      <c r="BF26096" s="101" t="s">
        <v>58</v>
      </c>
      <c r="BK26096" s="98" t="s">
        <v>70</v>
      </c>
    </row>
    <row r="26097" spans="17:63" ht="29.25" customHeight="1" x14ac:dyDescent="0.2">
      <c r="Q26097" s="92" t="s">
        <v>50</v>
      </c>
      <c r="BF26097" s="101" t="s">
        <v>58</v>
      </c>
      <c r="BK26097" s="98" t="s">
        <v>70</v>
      </c>
    </row>
    <row r="26098" spans="17:63" ht="29.25" customHeight="1" x14ac:dyDescent="0.2">
      <c r="Q26098" s="92" t="s">
        <v>50</v>
      </c>
      <c r="BF26098" s="101" t="s">
        <v>58</v>
      </c>
      <c r="BK26098" s="98" t="s">
        <v>70</v>
      </c>
    </row>
    <row r="26099" spans="17:63" ht="29.25" customHeight="1" x14ac:dyDescent="0.2">
      <c r="Q26099" s="92" t="s">
        <v>50</v>
      </c>
      <c r="BF26099" s="101" t="s">
        <v>58</v>
      </c>
      <c r="BK26099" s="98" t="s">
        <v>70</v>
      </c>
    </row>
    <row r="26100" spans="17:63" ht="29.25" customHeight="1" x14ac:dyDescent="0.2">
      <c r="Q26100" s="92" t="s">
        <v>50</v>
      </c>
      <c r="BF26100" s="101" t="s">
        <v>58</v>
      </c>
      <c r="BK26100" s="98" t="s">
        <v>70</v>
      </c>
    </row>
    <row r="26101" spans="17:63" ht="29.25" customHeight="1" x14ac:dyDescent="0.2">
      <c r="Q26101" s="92" t="s">
        <v>50</v>
      </c>
      <c r="BF26101" s="101" t="s">
        <v>58</v>
      </c>
      <c r="BK26101" s="98" t="s">
        <v>70</v>
      </c>
    </row>
    <row r="26102" spans="17:63" ht="29.25" customHeight="1" x14ac:dyDescent="0.2">
      <c r="Q26102" s="92" t="s">
        <v>50</v>
      </c>
      <c r="BF26102" s="101" t="s">
        <v>58</v>
      </c>
      <c r="BK26102" s="98" t="s">
        <v>70</v>
      </c>
    </row>
    <row r="26103" spans="17:63" ht="29.25" customHeight="1" x14ac:dyDescent="0.2">
      <c r="Q26103" s="92" t="s">
        <v>50</v>
      </c>
      <c r="BF26103" s="101" t="s">
        <v>58</v>
      </c>
      <c r="BK26103" s="98" t="s">
        <v>70</v>
      </c>
    </row>
    <row r="26104" spans="17:63" ht="29.25" customHeight="1" x14ac:dyDescent="0.2">
      <c r="Q26104" s="92" t="s">
        <v>50</v>
      </c>
      <c r="BF26104" s="101" t="s">
        <v>58</v>
      </c>
      <c r="BK26104" s="98" t="s">
        <v>70</v>
      </c>
    </row>
    <row r="26105" spans="17:63" ht="29.25" customHeight="1" x14ac:dyDescent="0.2">
      <c r="Q26105" s="92" t="s">
        <v>50</v>
      </c>
      <c r="BF26105" s="101" t="s">
        <v>58</v>
      </c>
      <c r="BK26105" s="98" t="s">
        <v>70</v>
      </c>
    </row>
    <row r="26106" spans="17:63" ht="29.25" customHeight="1" x14ac:dyDescent="0.2">
      <c r="Q26106" s="92" t="s">
        <v>50</v>
      </c>
      <c r="BF26106" s="101" t="s">
        <v>58</v>
      </c>
      <c r="BK26106" s="98" t="s">
        <v>70</v>
      </c>
    </row>
    <row r="26107" spans="17:63" ht="29.25" customHeight="1" x14ac:dyDescent="0.2">
      <c r="Q26107" s="92" t="s">
        <v>50</v>
      </c>
      <c r="BF26107" s="101" t="s">
        <v>58</v>
      </c>
      <c r="BK26107" s="98" t="s">
        <v>70</v>
      </c>
    </row>
    <row r="26108" spans="17:63" ht="29.25" customHeight="1" x14ac:dyDescent="0.2">
      <c r="Q26108" s="92" t="s">
        <v>50</v>
      </c>
      <c r="BF26108" s="101" t="s">
        <v>58</v>
      </c>
      <c r="BK26108" s="98" t="s">
        <v>70</v>
      </c>
    </row>
    <row r="26109" spans="17:63" ht="29.25" customHeight="1" x14ac:dyDescent="0.2">
      <c r="Q26109" s="92" t="s">
        <v>50</v>
      </c>
      <c r="BF26109" s="101" t="s">
        <v>58</v>
      </c>
      <c r="BK26109" s="98" t="s">
        <v>70</v>
      </c>
    </row>
    <row r="26110" spans="17:63" ht="29.25" customHeight="1" x14ac:dyDescent="0.2">
      <c r="Q26110" s="92" t="s">
        <v>50</v>
      </c>
      <c r="BF26110" s="101" t="s">
        <v>58</v>
      </c>
      <c r="BK26110" s="98" t="s">
        <v>70</v>
      </c>
    </row>
    <row r="26111" spans="17:63" ht="29.25" customHeight="1" x14ac:dyDescent="0.2">
      <c r="Q26111" s="92" t="s">
        <v>50</v>
      </c>
      <c r="BF26111" s="101" t="s">
        <v>58</v>
      </c>
      <c r="BK26111" s="98" t="s">
        <v>70</v>
      </c>
    </row>
    <row r="26112" spans="17:63" ht="29.25" customHeight="1" x14ac:dyDescent="0.2">
      <c r="Q26112" s="92" t="s">
        <v>50</v>
      </c>
      <c r="BF26112" s="101" t="s">
        <v>58</v>
      </c>
      <c r="BK26112" s="98" t="s">
        <v>70</v>
      </c>
    </row>
    <row r="26113" spans="17:63" ht="29.25" customHeight="1" x14ac:dyDescent="0.2">
      <c r="Q26113" s="92" t="s">
        <v>50</v>
      </c>
      <c r="BF26113" s="101" t="s">
        <v>58</v>
      </c>
      <c r="BK26113" s="98" t="s">
        <v>70</v>
      </c>
    </row>
    <row r="26114" spans="17:63" ht="29.25" customHeight="1" x14ac:dyDescent="0.2">
      <c r="Q26114" s="92" t="s">
        <v>50</v>
      </c>
      <c r="BF26114" s="101" t="s">
        <v>58</v>
      </c>
      <c r="BK26114" s="98" t="s">
        <v>70</v>
      </c>
    </row>
    <row r="26115" spans="17:63" ht="29.25" customHeight="1" x14ac:dyDescent="0.2">
      <c r="Q26115" s="92" t="s">
        <v>50</v>
      </c>
      <c r="BF26115" s="101" t="s">
        <v>58</v>
      </c>
      <c r="BK26115" s="98" t="s">
        <v>70</v>
      </c>
    </row>
    <row r="26116" spans="17:63" ht="29.25" customHeight="1" x14ac:dyDescent="0.2">
      <c r="Q26116" s="92" t="s">
        <v>50</v>
      </c>
      <c r="BF26116" s="101" t="s">
        <v>58</v>
      </c>
      <c r="BK26116" s="98" t="s">
        <v>70</v>
      </c>
    </row>
    <row r="26117" spans="17:63" ht="29.25" customHeight="1" x14ac:dyDescent="0.2">
      <c r="Q26117" s="92" t="s">
        <v>50</v>
      </c>
      <c r="BF26117" s="101" t="s">
        <v>58</v>
      </c>
      <c r="BK26117" s="98" t="s">
        <v>70</v>
      </c>
    </row>
    <row r="26118" spans="17:63" ht="29.25" customHeight="1" x14ac:dyDescent="0.2">
      <c r="Q26118" s="92" t="s">
        <v>50</v>
      </c>
      <c r="BF26118" s="101" t="s">
        <v>58</v>
      </c>
      <c r="BK26118" s="98" t="s">
        <v>70</v>
      </c>
    </row>
    <row r="26119" spans="17:63" ht="29.25" customHeight="1" x14ac:dyDescent="0.2">
      <c r="Q26119" s="92" t="s">
        <v>50</v>
      </c>
      <c r="BF26119" s="101" t="s">
        <v>58</v>
      </c>
      <c r="BK26119" s="98" t="s">
        <v>70</v>
      </c>
    </row>
    <row r="26120" spans="17:63" ht="29.25" customHeight="1" x14ac:dyDescent="0.2">
      <c r="Q26120" s="92" t="s">
        <v>50</v>
      </c>
      <c r="BF26120" s="101" t="s">
        <v>58</v>
      </c>
      <c r="BK26120" s="98" t="s">
        <v>70</v>
      </c>
    </row>
    <row r="26121" spans="17:63" ht="29.25" customHeight="1" x14ac:dyDescent="0.2">
      <c r="Q26121" s="92" t="s">
        <v>50</v>
      </c>
      <c r="BF26121" s="101" t="s">
        <v>58</v>
      </c>
      <c r="BK26121" s="98" t="s">
        <v>70</v>
      </c>
    </row>
    <row r="26122" spans="17:63" ht="29.25" customHeight="1" x14ac:dyDescent="0.2">
      <c r="Q26122" s="92" t="s">
        <v>50</v>
      </c>
      <c r="BF26122" s="101" t="s">
        <v>58</v>
      </c>
      <c r="BK26122" s="98" t="s">
        <v>70</v>
      </c>
    </row>
    <row r="26123" spans="17:63" ht="29.25" customHeight="1" x14ac:dyDescent="0.2">
      <c r="Q26123" s="92" t="s">
        <v>50</v>
      </c>
      <c r="BF26123" s="101" t="s">
        <v>58</v>
      </c>
      <c r="BK26123" s="98" t="s">
        <v>70</v>
      </c>
    </row>
    <row r="26124" spans="17:63" ht="29.25" customHeight="1" x14ac:dyDescent="0.2">
      <c r="Q26124" s="92" t="s">
        <v>50</v>
      </c>
      <c r="BF26124" s="101" t="s">
        <v>58</v>
      </c>
      <c r="BK26124" s="98" t="s">
        <v>70</v>
      </c>
    </row>
    <row r="26125" spans="17:63" ht="29.25" customHeight="1" x14ac:dyDescent="0.2">
      <c r="Q26125" s="92" t="s">
        <v>50</v>
      </c>
      <c r="BF26125" s="101" t="s">
        <v>58</v>
      </c>
      <c r="BK26125" s="98" t="s">
        <v>70</v>
      </c>
    </row>
    <row r="26126" spans="17:63" ht="29.25" customHeight="1" x14ac:dyDescent="0.2">
      <c r="Q26126" s="92" t="s">
        <v>50</v>
      </c>
      <c r="BF26126" s="101" t="s">
        <v>58</v>
      </c>
      <c r="BK26126" s="98" t="s">
        <v>70</v>
      </c>
    </row>
    <row r="26127" spans="17:63" ht="29.25" customHeight="1" x14ac:dyDescent="0.2">
      <c r="Q26127" s="92" t="s">
        <v>50</v>
      </c>
      <c r="BF26127" s="101" t="s">
        <v>58</v>
      </c>
      <c r="BK26127" s="98" t="s">
        <v>70</v>
      </c>
    </row>
    <row r="26128" spans="17:63" ht="29.25" customHeight="1" x14ac:dyDescent="0.2">
      <c r="Q26128" s="92" t="s">
        <v>50</v>
      </c>
      <c r="BF26128" s="101" t="s">
        <v>58</v>
      </c>
      <c r="BK26128" s="98" t="s">
        <v>70</v>
      </c>
    </row>
    <row r="26129" spans="17:63" ht="29.25" customHeight="1" x14ac:dyDescent="0.2">
      <c r="Q26129" s="92" t="s">
        <v>50</v>
      </c>
      <c r="BF26129" s="101" t="s">
        <v>58</v>
      </c>
      <c r="BK26129" s="98" t="s">
        <v>70</v>
      </c>
    </row>
    <row r="26130" spans="17:63" ht="29.25" customHeight="1" x14ac:dyDescent="0.2">
      <c r="Q26130" s="92" t="s">
        <v>50</v>
      </c>
      <c r="BF26130" s="101" t="s">
        <v>58</v>
      </c>
      <c r="BK26130" s="98" t="s">
        <v>70</v>
      </c>
    </row>
    <row r="26131" spans="17:63" ht="29.25" customHeight="1" x14ac:dyDescent="0.2">
      <c r="Q26131" s="92" t="s">
        <v>50</v>
      </c>
      <c r="BF26131" s="101" t="s">
        <v>58</v>
      </c>
      <c r="BK26131" s="98" t="s">
        <v>70</v>
      </c>
    </row>
    <row r="26132" spans="17:63" ht="29.25" customHeight="1" x14ac:dyDescent="0.2">
      <c r="Q26132" s="92" t="s">
        <v>50</v>
      </c>
      <c r="BF26132" s="101" t="s">
        <v>58</v>
      </c>
      <c r="BK26132" s="98" t="s">
        <v>70</v>
      </c>
    </row>
    <row r="26133" spans="17:63" ht="29.25" customHeight="1" x14ac:dyDescent="0.2">
      <c r="Q26133" s="92" t="s">
        <v>50</v>
      </c>
      <c r="BF26133" s="101" t="s">
        <v>58</v>
      </c>
      <c r="BK26133" s="98" t="s">
        <v>70</v>
      </c>
    </row>
    <row r="26134" spans="17:63" ht="29.25" customHeight="1" x14ac:dyDescent="0.2">
      <c r="Q26134" s="92" t="s">
        <v>50</v>
      </c>
      <c r="BF26134" s="101" t="s">
        <v>58</v>
      </c>
      <c r="BK26134" s="98" t="s">
        <v>70</v>
      </c>
    </row>
    <row r="26135" spans="17:63" ht="29.25" customHeight="1" x14ac:dyDescent="0.2">
      <c r="Q26135" s="92" t="s">
        <v>50</v>
      </c>
      <c r="BF26135" s="101" t="s">
        <v>58</v>
      </c>
      <c r="BK26135" s="98" t="s">
        <v>70</v>
      </c>
    </row>
    <row r="26136" spans="17:63" ht="29.25" customHeight="1" x14ac:dyDescent="0.2">
      <c r="Q26136" s="92" t="s">
        <v>50</v>
      </c>
      <c r="BF26136" s="101" t="s">
        <v>58</v>
      </c>
      <c r="BK26136" s="98" t="s">
        <v>70</v>
      </c>
    </row>
    <row r="26137" spans="17:63" ht="29.25" customHeight="1" x14ac:dyDescent="0.2">
      <c r="Q26137" s="92" t="s">
        <v>50</v>
      </c>
      <c r="BF26137" s="101" t="s">
        <v>58</v>
      </c>
      <c r="BK26137" s="98" t="s">
        <v>70</v>
      </c>
    </row>
    <row r="26138" spans="17:63" ht="29.25" customHeight="1" x14ac:dyDescent="0.2">
      <c r="Q26138" s="92" t="s">
        <v>50</v>
      </c>
      <c r="BF26138" s="101" t="s">
        <v>58</v>
      </c>
      <c r="BK26138" s="98" t="s">
        <v>70</v>
      </c>
    </row>
    <row r="26139" spans="17:63" ht="29.25" customHeight="1" x14ac:dyDescent="0.2">
      <c r="Q26139" s="92" t="s">
        <v>50</v>
      </c>
      <c r="BF26139" s="101" t="s">
        <v>58</v>
      </c>
      <c r="BK26139" s="98" t="s">
        <v>70</v>
      </c>
    </row>
    <row r="26140" spans="17:63" ht="29.25" customHeight="1" x14ac:dyDescent="0.2">
      <c r="Q26140" s="92" t="s">
        <v>50</v>
      </c>
      <c r="BF26140" s="101" t="s">
        <v>58</v>
      </c>
      <c r="BK26140" s="98" t="s">
        <v>70</v>
      </c>
    </row>
    <row r="26141" spans="17:63" ht="29.25" customHeight="1" x14ac:dyDescent="0.2">
      <c r="Q26141" s="92" t="s">
        <v>50</v>
      </c>
      <c r="BF26141" s="101" t="s">
        <v>58</v>
      </c>
      <c r="BK26141" s="98" t="s">
        <v>70</v>
      </c>
    </row>
    <row r="26142" spans="17:63" ht="29.25" customHeight="1" x14ac:dyDescent="0.2">
      <c r="Q26142" s="92" t="s">
        <v>50</v>
      </c>
      <c r="BF26142" s="101" t="s">
        <v>58</v>
      </c>
      <c r="BK26142" s="98" t="s">
        <v>70</v>
      </c>
    </row>
    <row r="26143" spans="17:63" ht="29.25" customHeight="1" x14ac:dyDescent="0.2">
      <c r="Q26143" s="92" t="s">
        <v>50</v>
      </c>
      <c r="BF26143" s="101" t="s">
        <v>58</v>
      </c>
      <c r="BK26143" s="98" t="s">
        <v>70</v>
      </c>
    </row>
    <row r="26144" spans="17:63" ht="29.25" customHeight="1" x14ac:dyDescent="0.2">
      <c r="Q26144" s="92" t="s">
        <v>50</v>
      </c>
      <c r="BF26144" s="101" t="s">
        <v>58</v>
      </c>
      <c r="BK26144" s="98" t="s">
        <v>70</v>
      </c>
    </row>
    <row r="26145" spans="17:63" ht="29.25" customHeight="1" x14ac:dyDescent="0.2">
      <c r="Q26145" s="92" t="s">
        <v>50</v>
      </c>
      <c r="BF26145" s="101" t="s">
        <v>58</v>
      </c>
      <c r="BK26145" s="98" t="s">
        <v>70</v>
      </c>
    </row>
    <row r="26146" spans="17:63" ht="29.25" customHeight="1" x14ac:dyDescent="0.2">
      <c r="Q26146" s="92" t="s">
        <v>50</v>
      </c>
      <c r="BF26146" s="101" t="s">
        <v>58</v>
      </c>
      <c r="BK26146" s="98" t="s">
        <v>70</v>
      </c>
    </row>
    <row r="26147" spans="17:63" ht="29.25" customHeight="1" x14ac:dyDescent="0.2">
      <c r="Q26147" s="92" t="s">
        <v>50</v>
      </c>
      <c r="BF26147" s="101" t="s">
        <v>58</v>
      </c>
      <c r="BK26147" s="98" t="s">
        <v>70</v>
      </c>
    </row>
    <row r="26148" spans="17:63" ht="29.25" customHeight="1" x14ac:dyDescent="0.2">
      <c r="Q26148" s="92" t="s">
        <v>50</v>
      </c>
      <c r="BF26148" s="101" t="s">
        <v>58</v>
      </c>
      <c r="BK26148" s="98" t="s">
        <v>70</v>
      </c>
    </row>
    <row r="26149" spans="17:63" ht="29.25" customHeight="1" x14ac:dyDescent="0.2">
      <c r="Q26149" s="92" t="s">
        <v>50</v>
      </c>
      <c r="BF26149" s="101" t="s">
        <v>58</v>
      </c>
      <c r="BK26149" s="98" t="s">
        <v>70</v>
      </c>
    </row>
    <row r="26150" spans="17:63" ht="29.25" customHeight="1" x14ac:dyDescent="0.2">
      <c r="Q26150" s="92" t="s">
        <v>50</v>
      </c>
      <c r="BF26150" s="101" t="s">
        <v>58</v>
      </c>
      <c r="BK26150" s="98" t="s">
        <v>70</v>
      </c>
    </row>
    <row r="26151" spans="17:63" ht="29.25" customHeight="1" x14ac:dyDescent="0.2">
      <c r="Q26151" s="92" t="s">
        <v>50</v>
      </c>
      <c r="BF26151" s="101" t="s">
        <v>58</v>
      </c>
      <c r="BK26151" s="98" t="s">
        <v>70</v>
      </c>
    </row>
    <row r="26152" spans="17:63" ht="29.25" customHeight="1" x14ac:dyDescent="0.2">
      <c r="Q26152" s="92" t="s">
        <v>50</v>
      </c>
      <c r="BF26152" s="101" t="s">
        <v>58</v>
      </c>
      <c r="BK26152" s="98" t="s">
        <v>70</v>
      </c>
    </row>
    <row r="26153" spans="17:63" ht="29.25" customHeight="1" x14ac:dyDescent="0.2">
      <c r="Q26153" s="92" t="s">
        <v>50</v>
      </c>
      <c r="BF26153" s="101" t="s">
        <v>58</v>
      </c>
      <c r="BK26153" s="98" t="s">
        <v>70</v>
      </c>
    </row>
    <row r="26154" spans="17:63" ht="29.25" customHeight="1" x14ac:dyDescent="0.2">
      <c r="Q26154" s="92" t="s">
        <v>50</v>
      </c>
      <c r="BF26154" s="101" t="s">
        <v>58</v>
      </c>
      <c r="BK26154" s="98" t="s">
        <v>70</v>
      </c>
    </row>
    <row r="26155" spans="17:63" ht="29.25" customHeight="1" x14ac:dyDescent="0.2">
      <c r="Q26155" s="92" t="s">
        <v>50</v>
      </c>
      <c r="BF26155" s="101" t="s">
        <v>58</v>
      </c>
      <c r="BK26155" s="98" t="s">
        <v>70</v>
      </c>
    </row>
    <row r="26156" spans="17:63" ht="29.25" customHeight="1" x14ac:dyDescent="0.2">
      <c r="Q26156" s="92" t="s">
        <v>50</v>
      </c>
      <c r="BF26156" s="101" t="s">
        <v>58</v>
      </c>
      <c r="BK26156" s="98" t="s">
        <v>70</v>
      </c>
    </row>
    <row r="26157" spans="17:63" ht="29.25" customHeight="1" x14ac:dyDescent="0.2">
      <c r="Q26157" s="92" t="s">
        <v>50</v>
      </c>
      <c r="BF26157" s="101" t="s">
        <v>58</v>
      </c>
      <c r="BK26157" s="98" t="s">
        <v>70</v>
      </c>
    </row>
    <row r="26158" spans="17:63" ht="29.25" customHeight="1" x14ac:dyDescent="0.2">
      <c r="Q26158" s="92" t="s">
        <v>50</v>
      </c>
      <c r="BF26158" s="101" t="s">
        <v>58</v>
      </c>
      <c r="BK26158" s="98" t="s">
        <v>70</v>
      </c>
    </row>
    <row r="26159" spans="17:63" ht="29.25" customHeight="1" x14ac:dyDescent="0.2">
      <c r="Q26159" s="92" t="s">
        <v>50</v>
      </c>
      <c r="BF26159" s="101" t="s">
        <v>58</v>
      </c>
      <c r="BK26159" s="98" t="s">
        <v>70</v>
      </c>
    </row>
    <row r="26160" spans="17:63" ht="29.25" customHeight="1" x14ac:dyDescent="0.2">
      <c r="Q26160" s="92" t="s">
        <v>50</v>
      </c>
      <c r="BF26160" s="101" t="s">
        <v>58</v>
      </c>
      <c r="BK26160" s="98" t="s">
        <v>70</v>
      </c>
    </row>
    <row r="26161" spans="17:63" ht="29.25" customHeight="1" x14ac:dyDescent="0.2">
      <c r="Q26161" s="92" t="s">
        <v>50</v>
      </c>
      <c r="BF26161" s="101" t="s">
        <v>58</v>
      </c>
      <c r="BK26161" s="98" t="s">
        <v>70</v>
      </c>
    </row>
    <row r="26162" spans="17:63" ht="29.25" customHeight="1" x14ac:dyDescent="0.2">
      <c r="Q26162" s="92" t="s">
        <v>50</v>
      </c>
      <c r="BF26162" s="101" t="s">
        <v>58</v>
      </c>
      <c r="BK26162" s="98" t="s">
        <v>70</v>
      </c>
    </row>
    <row r="26163" spans="17:63" ht="29.25" customHeight="1" x14ac:dyDescent="0.2">
      <c r="Q26163" s="92" t="s">
        <v>50</v>
      </c>
      <c r="BF26163" s="101" t="s">
        <v>58</v>
      </c>
      <c r="BK26163" s="98" t="s">
        <v>70</v>
      </c>
    </row>
    <row r="26164" spans="17:63" ht="29.25" customHeight="1" x14ac:dyDescent="0.2">
      <c r="Q26164" s="92" t="s">
        <v>50</v>
      </c>
      <c r="BF26164" s="101" t="s">
        <v>58</v>
      </c>
      <c r="BK26164" s="98" t="s">
        <v>70</v>
      </c>
    </row>
    <row r="26165" spans="17:63" ht="29.25" customHeight="1" x14ac:dyDescent="0.2">
      <c r="Q26165" s="92" t="s">
        <v>50</v>
      </c>
      <c r="BF26165" s="101" t="s">
        <v>58</v>
      </c>
      <c r="BK26165" s="98" t="s">
        <v>70</v>
      </c>
    </row>
    <row r="26166" spans="17:63" ht="29.25" customHeight="1" x14ac:dyDescent="0.2">
      <c r="Q26166" s="92" t="s">
        <v>50</v>
      </c>
      <c r="BF26166" s="101" t="s">
        <v>58</v>
      </c>
      <c r="BK26166" s="98" t="s">
        <v>70</v>
      </c>
    </row>
    <row r="26167" spans="17:63" ht="29.25" customHeight="1" x14ac:dyDescent="0.2">
      <c r="Q26167" s="92" t="s">
        <v>50</v>
      </c>
      <c r="BF26167" s="101" t="s">
        <v>58</v>
      </c>
      <c r="BK26167" s="98" t="s">
        <v>70</v>
      </c>
    </row>
    <row r="26168" spans="17:63" ht="29.25" customHeight="1" x14ac:dyDescent="0.2">
      <c r="Q26168" s="92" t="s">
        <v>50</v>
      </c>
      <c r="BF26168" s="101" t="s">
        <v>58</v>
      </c>
      <c r="BK26168" s="98" t="s">
        <v>70</v>
      </c>
    </row>
    <row r="26169" spans="17:63" ht="29.25" customHeight="1" x14ac:dyDescent="0.2">
      <c r="Q26169" s="92" t="s">
        <v>50</v>
      </c>
      <c r="BF26169" s="101" t="s">
        <v>58</v>
      </c>
      <c r="BK26169" s="98" t="s">
        <v>70</v>
      </c>
    </row>
    <row r="26170" spans="17:63" ht="29.25" customHeight="1" x14ac:dyDescent="0.2">
      <c r="Q26170" s="92" t="s">
        <v>50</v>
      </c>
      <c r="BF26170" s="101" t="s">
        <v>58</v>
      </c>
      <c r="BK26170" s="98" t="s">
        <v>70</v>
      </c>
    </row>
    <row r="26171" spans="17:63" ht="29.25" customHeight="1" x14ac:dyDescent="0.2">
      <c r="Q26171" s="92" t="s">
        <v>50</v>
      </c>
      <c r="BF26171" s="101" t="s">
        <v>58</v>
      </c>
      <c r="BK26171" s="98" t="s">
        <v>70</v>
      </c>
    </row>
    <row r="26172" spans="17:63" ht="29.25" customHeight="1" x14ac:dyDescent="0.2">
      <c r="Q26172" s="92" t="s">
        <v>50</v>
      </c>
      <c r="BF26172" s="101" t="s">
        <v>58</v>
      </c>
      <c r="BK26172" s="98" t="s">
        <v>70</v>
      </c>
    </row>
    <row r="26173" spans="17:63" ht="29.25" customHeight="1" x14ac:dyDescent="0.2">
      <c r="Q26173" s="92" t="s">
        <v>50</v>
      </c>
      <c r="BF26173" s="101" t="s">
        <v>58</v>
      </c>
      <c r="BK26173" s="98" t="s">
        <v>70</v>
      </c>
    </row>
    <row r="26174" spans="17:63" ht="29.25" customHeight="1" x14ac:dyDescent="0.2">
      <c r="Q26174" s="92" t="s">
        <v>50</v>
      </c>
      <c r="BF26174" s="101" t="s">
        <v>58</v>
      </c>
      <c r="BK26174" s="98" t="s">
        <v>70</v>
      </c>
    </row>
    <row r="26175" spans="17:63" ht="29.25" customHeight="1" x14ac:dyDescent="0.2">
      <c r="Q26175" s="92" t="s">
        <v>50</v>
      </c>
      <c r="BF26175" s="101" t="s">
        <v>58</v>
      </c>
      <c r="BK26175" s="98" t="s">
        <v>70</v>
      </c>
    </row>
    <row r="26176" spans="17:63" ht="29.25" customHeight="1" x14ac:dyDescent="0.2">
      <c r="Q26176" s="92" t="s">
        <v>50</v>
      </c>
      <c r="BF26176" s="101" t="s">
        <v>58</v>
      </c>
      <c r="BK26176" s="98" t="s">
        <v>70</v>
      </c>
    </row>
    <row r="26177" spans="17:63" ht="29.25" customHeight="1" x14ac:dyDescent="0.2">
      <c r="Q26177" s="92" t="s">
        <v>50</v>
      </c>
      <c r="BF26177" s="101" t="s">
        <v>58</v>
      </c>
      <c r="BK26177" s="98" t="s">
        <v>70</v>
      </c>
    </row>
    <row r="26178" spans="17:63" ht="29.25" customHeight="1" x14ac:dyDescent="0.2">
      <c r="Q26178" s="92" t="s">
        <v>50</v>
      </c>
      <c r="BF26178" s="101" t="s">
        <v>58</v>
      </c>
      <c r="BK26178" s="98" t="s">
        <v>70</v>
      </c>
    </row>
    <row r="26179" spans="17:63" ht="29.25" customHeight="1" x14ac:dyDescent="0.2">
      <c r="Q26179" s="92" t="s">
        <v>50</v>
      </c>
      <c r="BF26179" s="101" t="s">
        <v>58</v>
      </c>
      <c r="BK26179" s="98" t="s">
        <v>70</v>
      </c>
    </row>
    <row r="26180" spans="17:63" ht="29.25" customHeight="1" x14ac:dyDescent="0.2">
      <c r="Q26180" s="92" t="s">
        <v>50</v>
      </c>
      <c r="BF26180" s="101" t="s">
        <v>58</v>
      </c>
      <c r="BK26180" s="98" t="s">
        <v>70</v>
      </c>
    </row>
    <row r="26181" spans="17:63" ht="29.25" customHeight="1" x14ac:dyDescent="0.2">
      <c r="Q26181" s="92" t="s">
        <v>50</v>
      </c>
      <c r="BF26181" s="101" t="s">
        <v>58</v>
      </c>
      <c r="BK26181" s="98" t="s">
        <v>70</v>
      </c>
    </row>
    <row r="26182" spans="17:63" ht="29.25" customHeight="1" x14ac:dyDescent="0.2">
      <c r="Q26182" s="92" t="s">
        <v>50</v>
      </c>
      <c r="BF26182" s="101" t="s">
        <v>58</v>
      </c>
      <c r="BK26182" s="98" t="s">
        <v>70</v>
      </c>
    </row>
    <row r="26183" spans="17:63" ht="29.25" customHeight="1" x14ac:dyDescent="0.2">
      <c r="Q26183" s="92" t="s">
        <v>50</v>
      </c>
      <c r="BF26183" s="101" t="s">
        <v>58</v>
      </c>
      <c r="BK26183" s="98" t="s">
        <v>70</v>
      </c>
    </row>
    <row r="26184" spans="17:63" ht="29.25" customHeight="1" x14ac:dyDescent="0.2">
      <c r="Q26184" s="92" t="s">
        <v>50</v>
      </c>
      <c r="BF26184" s="101" t="s">
        <v>58</v>
      </c>
      <c r="BK26184" s="98" t="s">
        <v>70</v>
      </c>
    </row>
    <row r="26185" spans="17:63" ht="29.25" customHeight="1" x14ac:dyDescent="0.2">
      <c r="Q26185" s="92" t="s">
        <v>50</v>
      </c>
      <c r="BF26185" s="101" t="s">
        <v>58</v>
      </c>
      <c r="BK26185" s="98" t="s">
        <v>70</v>
      </c>
    </row>
    <row r="26186" spans="17:63" ht="29.25" customHeight="1" x14ac:dyDescent="0.2">
      <c r="Q26186" s="92" t="s">
        <v>50</v>
      </c>
      <c r="BF26186" s="101" t="s">
        <v>58</v>
      </c>
      <c r="BK26186" s="98" t="s">
        <v>70</v>
      </c>
    </row>
    <row r="26187" spans="17:63" ht="29.25" customHeight="1" x14ac:dyDescent="0.2">
      <c r="Q26187" s="92" t="s">
        <v>50</v>
      </c>
      <c r="BF26187" s="101" t="s">
        <v>58</v>
      </c>
      <c r="BK26187" s="98" t="s">
        <v>70</v>
      </c>
    </row>
    <row r="26188" spans="17:63" ht="29.25" customHeight="1" x14ac:dyDescent="0.2">
      <c r="Q26188" s="92" t="s">
        <v>50</v>
      </c>
      <c r="BF26188" s="101" t="s">
        <v>58</v>
      </c>
      <c r="BK26188" s="98" t="s">
        <v>70</v>
      </c>
    </row>
    <row r="26189" spans="17:63" ht="29.25" customHeight="1" x14ac:dyDescent="0.2">
      <c r="Q26189" s="92" t="s">
        <v>50</v>
      </c>
      <c r="BF26189" s="101" t="s">
        <v>58</v>
      </c>
      <c r="BK26189" s="98" t="s">
        <v>70</v>
      </c>
    </row>
    <row r="26190" spans="17:63" ht="29.25" customHeight="1" x14ac:dyDescent="0.2">
      <c r="Q26190" s="92" t="s">
        <v>50</v>
      </c>
      <c r="BF26190" s="101" t="s">
        <v>58</v>
      </c>
      <c r="BK26190" s="98" t="s">
        <v>70</v>
      </c>
    </row>
    <row r="26191" spans="17:63" ht="29.25" customHeight="1" x14ac:dyDescent="0.2">
      <c r="Q26191" s="92" t="s">
        <v>50</v>
      </c>
      <c r="BF26191" s="101" t="s">
        <v>58</v>
      </c>
      <c r="BK26191" s="98" t="s">
        <v>70</v>
      </c>
    </row>
    <row r="26192" spans="17:63" ht="29.25" customHeight="1" x14ac:dyDescent="0.2">
      <c r="Q26192" s="92" t="s">
        <v>50</v>
      </c>
      <c r="BF26192" s="101" t="s">
        <v>58</v>
      </c>
      <c r="BK26192" s="98" t="s">
        <v>70</v>
      </c>
    </row>
    <row r="26193" spans="17:63" ht="29.25" customHeight="1" x14ac:dyDescent="0.2">
      <c r="Q26193" s="92" t="s">
        <v>50</v>
      </c>
      <c r="BF26193" s="101" t="s">
        <v>58</v>
      </c>
      <c r="BK26193" s="98" t="s">
        <v>70</v>
      </c>
    </row>
    <row r="26194" spans="17:63" ht="29.25" customHeight="1" x14ac:dyDescent="0.2">
      <c r="Q26194" s="92" t="s">
        <v>50</v>
      </c>
      <c r="BF26194" s="101" t="s">
        <v>58</v>
      </c>
      <c r="BK26194" s="98" t="s">
        <v>70</v>
      </c>
    </row>
    <row r="26195" spans="17:63" ht="29.25" customHeight="1" x14ac:dyDescent="0.2">
      <c r="Q26195" s="92" t="s">
        <v>50</v>
      </c>
      <c r="BF26195" s="101" t="s">
        <v>58</v>
      </c>
      <c r="BK26195" s="98" t="s">
        <v>70</v>
      </c>
    </row>
    <row r="26196" spans="17:63" ht="29.25" customHeight="1" x14ac:dyDescent="0.2">
      <c r="Q26196" s="92" t="s">
        <v>50</v>
      </c>
      <c r="BF26196" s="101" t="s">
        <v>58</v>
      </c>
      <c r="BK26196" s="98" t="s">
        <v>70</v>
      </c>
    </row>
    <row r="26197" spans="17:63" ht="29.25" customHeight="1" x14ac:dyDescent="0.2">
      <c r="Q26197" s="92" t="s">
        <v>50</v>
      </c>
      <c r="BF26197" s="101" t="s">
        <v>58</v>
      </c>
      <c r="BK26197" s="98" t="s">
        <v>70</v>
      </c>
    </row>
    <row r="26198" spans="17:63" ht="29.25" customHeight="1" x14ac:dyDescent="0.2">
      <c r="Q26198" s="92" t="s">
        <v>50</v>
      </c>
      <c r="BF26198" s="101" t="s">
        <v>58</v>
      </c>
      <c r="BK26198" s="98" t="s">
        <v>70</v>
      </c>
    </row>
    <row r="26199" spans="17:63" ht="29.25" customHeight="1" x14ac:dyDescent="0.2">
      <c r="Q26199" s="92" t="s">
        <v>50</v>
      </c>
      <c r="BF26199" s="101" t="s">
        <v>58</v>
      </c>
      <c r="BK26199" s="98" t="s">
        <v>70</v>
      </c>
    </row>
    <row r="26200" spans="17:63" ht="29.25" customHeight="1" x14ac:dyDescent="0.2">
      <c r="Q26200" s="92" t="s">
        <v>50</v>
      </c>
      <c r="BF26200" s="101" t="s">
        <v>58</v>
      </c>
      <c r="BK26200" s="98" t="s">
        <v>70</v>
      </c>
    </row>
    <row r="26201" spans="17:63" ht="29.25" customHeight="1" x14ac:dyDescent="0.2">
      <c r="Q26201" s="92" t="s">
        <v>50</v>
      </c>
      <c r="BF26201" s="101" t="s">
        <v>58</v>
      </c>
      <c r="BK26201" s="98" t="s">
        <v>70</v>
      </c>
    </row>
    <row r="26202" spans="17:63" ht="29.25" customHeight="1" x14ac:dyDescent="0.2">
      <c r="Q26202" s="92" t="s">
        <v>50</v>
      </c>
      <c r="BF26202" s="101" t="s">
        <v>58</v>
      </c>
      <c r="BK26202" s="98" t="s">
        <v>70</v>
      </c>
    </row>
    <row r="26203" spans="17:63" ht="29.25" customHeight="1" x14ac:dyDescent="0.2">
      <c r="Q26203" s="92" t="s">
        <v>50</v>
      </c>
      <c r="BF26203" s="101" t="s">
        <v>58</v>
      </c>
      <c r="BK26203" s="98" t="s">
        <v>70</v>
      </c>
    </row>
    <row r="26204" spans="17:63" ht="29.25" customHeight="1" x14ac:dyDescent="0.2">
      <c r="Q26204" s="92" t="s">
        <v>50</v>
      </c>
      <c r="BF26204" s="101" t="s">
        <v>58</v>
      </c>
      <c r="BK26204" s="98" t="s">
        <v>70</v>
      </c>
    </row>
    <row r="26205" spans="17:63" ht="29.25" customHeight="1" x14ac:dyDescent="0.2">
      <c r="Q26205" s="92" t="s">
        <v>50</v>
      </c>
      <c r="BF26205" s="101" t="s">
        <v>58</v>
      </c>
      <c r="BK26205" s="98" t="s">
        <v>70</v>
      </c>
    </row>
    <row r="26206" spans="17:63" ht="29.25" customHeight="1" x14ac:dyDescent="0.2">
      <c r="Q26206" s="92" t="s">
        <v>50</v>
      </c>
      <c r="BF26206" s="101" t="s">
        <v>58</v>
      </c>
      <c r="BK26206" s="98" t="s">
        <v>70</v>
      </c>
    </row>
    <row r="26207" spans="17:63" ht="29.25" customHeight="1" x14ac:dyDescent="0.2">
      <c r="Q26207" s="92" t="s">
        <v>50</v>
      </c>
      <c r="BF26207" s="101" t="s">
        <v>58</v>
      </c>
      <c r="BK26207" s="98" t="s">
        <v>70</v>
      </c>
    </row>
    <row r="26208" spans="17:63" ht="29.25" customHeight="1" x14ac:dyDescent="0.2">
      <c r="Q26208" s="92" t="s">
        <v>50</v>
      </c>
      <c r="BF26208" s="101" t="s">
        <v>58</v>
      </c>
      <c r="BK26208" s="98" t="s">
        <v>70</v>
      </c>
    </row>
    <row r="26209" spans="17:63" ht="29.25" customHeight="1" x14ac:dyDescent="0.2">
      <c r="Q26209" s="92" t="s">
        <v>50</v>
      </c>
      <c r="BF26209" s="101" t="s">
        <v>58</v>
      </c>
      <c r="BK26209" s="98" t="s">
        <v>70</v>
      </c>
    </row>
    <row r="26210" spans="17:63" ht="29.25" customHeight="1" x14ac:dyDescent="0.2">
      <c r="Q26210" s="92" t="s">
        <v>50</v>
      </c>
      <c r="BF26210" s="101" t="s">
        <v>58</v>
      </c>
      <c r="BK26210" s="98" t="s">
        <v>70</v>
      </c>
    </row>
    <row r="26211" spans="17:63" ht="29.25" customHeight="1" x14ac:dyDescent="0.2">
      <c r="Q26211" s="92" t="s">
        <v>50</v>
      </c>
      <c r="BF26211" s="101" t="s">
        <v>58</v>
      </c>
      <c r="BK26211" s="98" t="s">
        <v>70</v>
      </c>
    </row>
    <row r="26212" spans="17:63" ht="29.25" customHeight="1" x14ac:dyDescent="0.2">
      <c r="Q26212" s="92" t="s">
        <v>50</v>
      </c>
      <c r="BF26212" s="101" t="s">
        <v>58</v>
      </c>
      <c r="BK26212" s="98" t="s">
        <v>70</v>
      </c>
    </row>
    <row r="26213" spans="17:63" ht="29.25" customHeight="1" x14ac:dyDescent="0.2">
      <c r="Q26213" s="92" t="s">
        <v>50</v>
      </c>
      <c r="BF26213" s="101" t="s">
        <v>58</v>
      </c>
      <c r="BK26213" s="98" t="s">
        <v>70</v>
      </c>
    </row>
    <row r="26214" spans="17:63" ht="29.25" customHeight="1" x14ac:dyDescent="0.2">
      <c r="Q26214" s="92" t="s">
        <v>50</v>
      </c>
      <c r="BF26214" s="101" t="s">
        <v>58</v>
      </c>
      <c r="BK26214" s="98" t="s">
        <v>70</v>
      </c>
    </row>
    <row r="26215" spans="17:63" ht="29.25" customHeight="1" x14ac:dyDescent="0.2">
      <c r="Q26215" s="92" t="s">
        <v>50</v>
      </c>
      <c r="BF26215" s="101" t="s">
        <v>58</v>
      </c>
      <c r="BK26215" s="98" t="s">
        <v>70</v>
      </c>
    </row>
    <row r="26216" spans="17:63" ht="29.25" customHeight="1" x14ac:dyDescent="0.2">
      <c r="Q26216" s="92" t="s">
        <v>50</v>
      </c>
      <c r="BF26216" s="101" t="s">
        <v>58</v>
      </c>
      <c r="BK26216" s="98" t="s">
        <v>70</v>
      </c>
    </row>
    <row r="26217" spans="17:63" ht="29.25" customHeight="1" x14ac:dyDescent="0.2">
      <c r="Q26217" s="92" t="s">
        <v>50</v>
      </c>
      <c r="BF26217" s="101" t="s">
        <v>58</v>
      </c>
      <c r="BK26217" s="98" t="s">
        <v>70</v>
      </c>
    </row>
    <row r="26218" spans="17:63" ht="29.25" customHeight="1" x14ac:dyDescent="0.2">
      <c r="Q26218" s="92" t="s">
        <v>50</v>
      </c>
      <c r="BF26218" s="101" t="s">
        <v>58</v>
      </c>
      <c r="BK26218" s="98" t="s">
        <v>70</v>
      </c>
    </row>
    <row r="26219" spans="17:63" ht="29.25" customHeight="1" x14ac:dyDescent="0.2">
      <c r="Q26219" s="92" t="s">
        <v>50</v>
      </c>
      <c r="BF26219" s="101" t="s">
        <v>58</v>
      </c>
      <c r="BK26219" s="98" t="s">
        <v>70</v>
      </c>
    </row>
    <row r="26220" spans="17:63" ht="29.25" customHeight="1" x14ac:dyDescent="0.2">
      <c r="Q26220" s="92" t="s">
        <v>50</v>
      </c>
      <c r="BF26220" s="101" t="s">
        <v>58</v>
      </c>
      <c r="BK26220" s="98" t="s">
        <v>70</v>
      </c>
    </row>
    <row r="26221" spans="17:63" ht="29.25" customHeight="1" x14ac:dyDescent="0.2">
      <c r="Q26221" s="92" t="s">
        <v>50</v>
      </c>
      <c r="BF26221" s="101" t="s">
        <v>58</v>
      </c>
      <c r="BK26221" s="98" t="s">
        <v>70</v>
      </c>
    </row>
    <row r="26222" spans="17:63" ht="29.25" customHeight="1" x14ac:dyDescent="0.2">
      <c r="Q26222" s="92" t="s">
        <v>50</v>
      </c>
      <c r="BF26222" s="101" t="s">
        <v>58</v>
      </c>
      <c r="BK26222" s="98" t="s">
        <v>70</v>
      </c>
    </row>
    <row r="26223" spans="17:63" ht="29.25" customHeight="1" x14ac:dyDescent="0.2">
      <c r="Q26223" s="92" t="s">
        <v>50</v>
      </c>
      <c r="BF26223" s="101" t="s">
        <v>58</v>
      </c>
      <c r="BK26223" s="98" t="s">
        <v>70</v>
      </c>
    </row>
    <row r="26224" spans="17:63" ht="29.25" customHeight="1" x14ac:dyDescent="0.2">
      <c r="Q26224" s="92" t="s">
        <v>50</v>
      </c>
      <c r="BF26224" s="101" t="s">
        <v>58</v>
      </c>
      <c r="BK26224" s="98" t="s">
        <v>70</v>
      </c>
    </row>
    <row r="26225" spans="17:63" ht="29.25" customHeight="1" x14ac:dyDescent="0.2">
      <c r="Q26225" s="92" t="s">
        <v>50</v>
      </c>
      <c r="BF26225" s="101" t="s">
        <v>58</v>
      </c>
      <c r="BK26225" s="98" t="s">
        <v>70</v>
      </c>
    </row>
    <row r="26226" spans="17:63" ht="29.25" customHeight="1" x14ac:dyDescent="0.2">
      <c r="Q26226" s="92" t="s">
        <v>50</v>
      </c>
      <c r="BF26226" s="101" t="s">
        <v>58</v>
      </c>
      <c r="BK26226" s="98" t="s">
        <v>70</v>
      </c>
    </row>
    <row r="26227" spans="17:63" ht="29.25" customHeight="1" x14ac:dyDescent="0.2">
      <c r="Q26227" s="92" t="s">
        <v>50</v>
      </c>
      <c r="BF26227" s="101" t="s">
        <v>58</v>
      </c>
      <c r="BK26227" s="98" t="s">
        <v>70</v>
      </c>
    </row>
    <row r="26228" spans="17:63" ht="29.25" customHeight="1" x14ac:dyDescent="0.2">
      <c r="Q26228" s="92" t="s">
        <v>50</v>
      </c>
      <c r="BF26228" s="101" t="s">
        <v>58</v>
      </c>
      <c r="BK26228" s="98" t="s">
        <v>70</v>
      </c>
    </row>
    <row r="26229" spans="17:63" ht="29.25" customHeight="1" x14ac:dyDescent="0.2">
      <c r="Q26229" s="92" t="s">
        <v>50</v>
      </c>
      <c r="BF26229" s="101" t="s">
        <v>58</v>
      </c>
      <c r="BK26229" s="98" t="s">
        <v>70</v>
      </c>
    </row>
    <row r="26230" spans="17:63" ht="29.25" customHeight="1" x14ac:dyDescent="0.2">
      <c r="Q26230" s="92" t="s">
        <v>50</v>
      </c>
      <c r="BF26230" s="101" t="s">
        <v>58</v>
      </c>
      <c r="BK26230" s="98" t="s">
        <v>70</v>
      </c>
    </row>
    <row r="26231" spans="17:63" ht="29.25" customHeight="1" x14ac:dyDescent="0.2">
      <c r="Q26231" s="92" t="s">
        <v>50</v>
      </c>
      <c r="BF26231" s="101" t="s">
        <v>58</v>
      </c>
      <c r="BK26231" s="98" t="s">
        <v>70</v>
      </c>
    </row>
    <row r="26232" spans="17:63" ht="29.25" customHeight="1" x14ac:dyDescent="0.2">
      <c r="Q26232" s="92" t="s">
        <v>50</v>
      </c>
      <c r="BF26232" s="101" t="s">
        <v>58</v>
      </c>
      <c r="BK26232" s="98" t="s">
        <v>70</v>
      </c>
    </row>
    <row r="26233" spans="17:63" ht="29.25" customHeight="1" x14ac:dyDescent="0.2">
      <c r="Q26233" s="92" t="s">
        <v>50</v>
      </c>
      <c r="BF26233" s="101" t="s">
        <v>58</v>
      </c>
      <c r="BK26233" s="98" t="s">
        <v>70</v>
      </c>
    </row>
    <row r="26234" spans="17:63" ht="29.25" customHeight="1" x14ac:dyDescent="0.2">
      <c r="Q26234" s="92" t="s">
        <v>50</v>
      </c>
      <c r="BF26234" s="101" t="s">
        <v>58</v>
      </c>
      <c r="BK26234" s="98" t="s">
        <v>70</v>
      </c>
    </row>
    <row r="26235" spans="17:63" ht="29.25" customHeight="1" x14ac:dyDescent="0.2">
      <c r="Q26235" s="92" t="s">
        <v>50</v>
      </c>
      <c r="BF26235" s="101" t="s">
        <v>58</v>
      </c>
      <c r="BK26235" s="98" t="s">
        <v>70</v>
      </c>
    </row>
    <row r="26236" spans="17:63" ht="29.25" customHeight="1" x14ac:dyDescent="0.2">
      <c r="Q26236" s="92" t="s">
        <v>50</v>
      </c>
      <c r="BF26236" s="101" t="s">
        <v>58</v>
      </c>
      <c r="BK26236" s="98" t="s">
        <v>70</v>
      </c>
    </row>
    <row r="26237" spans="17:63" ht="29.25" customHeight="1" x14ac:dyDescent="0.2">
      <c r="Q26237" s="92" t="s">
        <v>50</v>
      </c>
      <c r="BF26237" s="101" t="s">
        <v>58</v>
      </c>
      <c r="BK26237" s="98" t="s">
        <v>70</v>
      </c>
    </row>
    <row r="26238" spans="17:63" ht="29.25" customHeight="1" x14ac:dyDescent="0.2">
      <c r="Q26238" s="92" t="s">
        <v>50</v>
      </c>
      <c r="BF26238" s="101" t="s">
        <v>58</v>
      </c>
      <c r="BK26238" s="98" t="s">
        <v>70</v>
      </c>
    </row>
    <row r="26239" spans="17:63" ht="29.25" customHeight="1" x14ac:dyDescent="0.2">
      <c r="Q26239" s="92" t="s">
        <v>50</v>
      </c>
      <c r="BF26239" s="101" t="s">
        <v>58</v>
      </c>
      <c r="BK26239" s="98" t="s">
        <v>70</v>
      </c>
    </row>
    <row r="26240" spans="17:63" ht="29.25" customHeight="1" x14ac:dyDescent="0.2">
      <c r="Q26240" s="92" t="s">
        <v>50</v>
      </c>
      <c r="BF26240" s="101" t="s">
        <v>58</v>
      </c>
      <c r="BK26240" s="98" t="s">
        <v>70</v>
      </c>
    </row>
    <row r="26241" spans="17:63" ht="29.25" customHeight="1" x14ac:dyDescent="0.2">
      <c r="Q26241" s="92" t="s">
        <v>50</v>
      </c>
      <c r="BF26241" s="101" t="s">
        <v>58</v>
      </c>
      <c r="BK26241" s="98" t="s">
        <v>70</v>
      </c>
    </row>
    <row r="26242" spans="17:63" ht="29.25" customHeight="1" x14ac:dyDescent="0.2">
      <c r="Q26242" s="92" t="s">
        <v>50</v>
      </c>
      <c r="BF26242" s="101" t="s">
        <v>58</v>
      </c>
      <c r="BK26242" s="98" t="s">
        <v>70</v>
      </c>
    </row>
    <row r="26243" spans="17:63" ht="29.25" customHeight="1" x14ac:dyDescent="0.2">
      <c r="Q26243" s="92" t="s">
        <v>50</v>
      </c>
      <c r="BF26243" s="101" t="s">
        <v>58</v>
      </c>
      <c r="BK26243" s="98" t="s">
        <v>70</v>
      </c>
    </row>
    <row r="26244" spans="17:63" ht="29.25" customHeight="1" x14ac:dyDescent="0.2">
      <c r="Q26244" s="92" t="s">
        <v>50</v>
      </c>
      <c r="BF26244" s="101" t="s">
        <v>58</v>
      </c>
      <c r="BK26244" s="98" t="s">
        <v>70</v>
      </c>
    </row>
    <row r="26245" spans="17:63" ht="29.25" customHeight="1" x14ac:dyDescent="0.2">
      <c r="Q26245" s="92" t="s">
        <v>50</v>
      </c>
      <c r="BF26245" s="101" t="s">
        <v>58</v>
      </c>
      <c r="BK26245" s="98" t="s">
        <v>70</v>
      </c>
    </row>
    <row r="26246" spans="17:63" ht="29.25" customHeight="1" x14ac:dyDescent="0.2">
      <c r="Q26246" s="92" t="s">
        <v>50</v>
      </c>
      <c r="BF26246" s="101" t="s">
        <v>58</v>
      </c>
      <c r="BK26246" s="98" t="s">
        <v>70</v>
      </c>
    </row>
    <row r="26247" spans="17:63" ht="29.25" customHeight="1" x14ac:dyDescent="0.2">
      <c r="Q26247" s="92" t="s">
        <v>50</v>
      </c>
      <c r="BF26247" s="101" t="s">
        <v>58</v>
      </c>
      <c r="BK26247" s="98" t="s">
        <v>70</v>
      </c>
    </row>
    <row r="26248" spans="17:63" ht="29.25" customHeight="1" x14ac:dyDescent="0.2">
      <c r="Q26248" s="92" t="s">
        <v>50</v>
      </c>
      <c r="BF26248" s="101" t="s">
        <v>58</v>
      </c>
      <c r="BK26248" s="98" t="s">
        <v>70</v>
      </c>
    </row>
    <row r="26249" spans="17:63" ht="29.25" customHeight="1" x14ac:dyDescent="0.2">
      <c r="Q26249" s="92" t="s">
        <v>50</v>
      </c>
      <c r="BF26249" s="101" t="s">
        <v>58</v>
      </c>
      <c r="BK26249" s="98" t="s">
        <v>70</v>
      </c>
    </row>
    <row r="26250" spans="17:63" ht="29.25" customHeight="1" x14ac:dyDescent="0.2">
      <c r="Q26250" s="92" t="s">
        <v>50</v>
      </c>
      <c r="BF26250" s="101" t="s">
        <v>58</v>
      </c>
      <c r="BK26250" s="98" t="s">
        <v>70</v>
      </c>
    </row>
    <row r="26251" spans="17:63" ht="29.25" customHeight="1" x14ac:dyDescent="0.2">
      <c r="Q26251" s="92" t="s">
        <v>50</v>
      </c>
      <c r="BF26251" s="101" t="s">
        <v>58</v>
      </c>
      <c r="BK26251" s="98" t="s">
        <v>70</v>
      </c>
    </row>
    <row r="26252" spans="17:63" ht="29.25" customHeight="1" x14ac:dyDescent="0.2">
      <c r="Q26252" s="92" t="s">
        <v>50</v>
      </c>
      <c r="BF26252" s="101" t="s">
        <v>58</v>
      </c>
      <c r="BK26252" s="98" t="s">
        <v>70</v>
      </c>
    </row>
    <row r="26253" spans="17:63" ht="29.25" customHeight="1" x14ac:dyDescent="0.2">
      <c r="Q26253" s="92" t="s">
        <v>50</v>
      </c>
      <c r="BF26253" s="101" t="s">
        <v>58</v>
      </c>
      <c r="BK26253" s="98" t="s">
        <v>70</v>
      </c>
    </row>
    <row r="26254" spans="17:63" ht="29.25" customHeight="1" x14ac:dyDescent="0.2">
      <c r="Q26254" s="92" t="s">
        <v>50</v>
      </c>
      <c r="BF26254" s="101" t="s">
        <v>58</v>
      </c>
      <c r="BK26254" s="98" t="s">
        <v>70</v>
      </c>
    </row>
    <row r="26255" spans="17:63" ht="29.25" customHeight="1" x14ac:dyDescent="0.2">
      <c r="Q26255" s="92" t="s">
        <v>50</v>
      </c>
      <c r="BF26255" s="101" t="s">
        <v>58</v>
      </c>
      <c r="BK26255" s="98" t="s">
        <v>70</v>
      </c>
    </row>
    <row r="26256" spans="17:63" ht="29.25" customHeight="1" x14ac:dyDescent="0.2">
      <c r="Q26256" s="92" t="s">
        <v>50</v>
      </c>
      <c r="BF26256" s="101" t="s">
        <v>58</v>
      </c>
      <c r="BK26256" s="98" t="s">
        <v>70</v>
      </c>
    </row>
    <row r="26257" spans="17:63" ht="29.25" customHeight="1" x14ac:dyDescent="0.2">
      <c r="Q26257" s="92" t="s">
        <v>50</v>
      </c>
      <c r="BF26257" s="101" t="s">
        <v>58</v>
      </c>
      <c r="BK26257" s="98" t="s">
        <v>70</v>
      </c>
    </row>
    <row r="26258" spans="17:63" ht="29.25" customHeight="1" x14ac:dyDescent="0.2">
      <c r="Q26258" s="92" t="s">
        <v>50</v>
      </c>
      <c r="BF26258" s="101" t="s">
        <v>58</v>
      </c>
      <c r="BK26258" s="98" t="s">
        <v>70</v>
      </c>
    </row>
    <row r="26259" spans="17:63" ht="29.25" customHeight="1" x14ac:dyDescent="0.2">
      <c r="Q26259" s="92" t="s">
        <v>50</v>
      </c>
      <c r="BF26259" s="101" t="s">
        <v>58</v>
      </c>
      <c r="BK26259" s="98" t="s">
        <v>70</v>
      </c>
    </row>
    <row r="26260" spans="17:63" ht="29.25" customHeight="1" x14ac:dyDescent="0.2">
      <c r="Q26260" s="92" t="s">
        <v>50</v>
      </c>
      <c r="BF26260" s="101" t="s">
        <v>58</v>
      </c>
      <c r="BK26260" s="98" t="s">
        <v>70</v>
      </c>
    </row>
    <row r="26261" spans="17:63" ht="29.25" customHeight="1" x14ac:dyDescent="0.2">
      <c r="Q26261" s="92" t="s">
        <v>50</v>
      </c>
      <c r="BF26261" s="101" t="s">
        <v>58</v>
      </c>
      <c r="BK26261" s="98" t="s">
        <v>70</v>
      </c>
    </row>
    <row r="26262" spans="17:63" ht="29.25" customHeight="1" x14ac:dyDescent="0.2">
      <c r="Q26262" s="92" t="s">
        <v>50</v>
      </c>
      <c r="BF26262" s="101" t="s">
        <v>58</v>
      </c>
      <c r="BK26262" s="98" t="s">
        <v>70</v>
      </c>
    </row>
    <row r="26263" spans="17:63" ht="29.25" customHeight="1" x14ac:dyDescent="0.2">
      <c r="Q26263" s="92" t="s">
        <v>50</v>
      </c>
      <c r="BF26263" s="101" t="s">
        <v>58</v>
      </c>
      <c r="BK26263" s="98" t="s">
        <v>70</v>
      </c>
    </row>
    <row r="26264" spans="17:63" ht="29.25" customHeight="1" x14ac:dyDescent="0.2">
      <c r="Q26264" s="92" t="s">
        <v>50</v>
      </c>
      <c r="BF26264" s="101" t="s">
        <v>58</v>
      </c>
      <c r="BK26264" s="98" t="s">
        <v>70</v>
      </c>
    </row>
    <row r="26265" spans="17:63" ht="29.25" customHeight="1" x14ac:dyDescent="0.2">
      <c r="Q26265" s="92" t="s">
        <v>50</v>
      </c>
      <c r="BF26265" s="101" t="s">
        <v>58</v>
      </c>
      <c r="BK26265" s="98" t="s">
        <v>70</v>
      </c>
    </row>
    <row r="26266" spans="17:63" ht="29.25" customHeight="1" x14ac:dyDescent="0.2">
      <c r="Q26266" s="92" t="s">
        <v>50</v>
      </c>
      <c r="BF26266" s="101" t="s">
        <v>58</v>
      </c>
      <c r="BK26266" s="98" t="s">
        <v>70</v>
      </c>
    </row>
    <row r="26267" spans="17:63" ht="29.25" customHeight="1" x14ac:dyDescent="0.2">
      <c r="Q26267" s="92" t="s">
        <v>50</v>
      </c>
      <c r="BF26267" s="101" t="s">
        <v>58</v>
      </c>
      <c r="BK26267" s="98" t="s">
        <v>70</v>
      </c>
    </row>
    <row r="26268" spans="17:63" ht="29.25" customHeight="1" x14ac:dyDescent="0.2">
      <c r="Q26268" s="92" t="s">
        <v>50</v>
      </c>
      <c r="BF26268" s="101" t="s">
        <v>58</v>
      </c>
      <c r="BK26268" s="98" t="s">
        <v>70</v>
      </c>
    </row>
    <row r="26269" spans="17:63" ht="29.25" customHeight="1" x14ac:dyDescent="0.2">
      <c r="Q26269" s="92" t="s">
        <v>50</v>
      </c>
      <c r="BF26269" s="101" t="s">
        <v>58</v>
      </c>
      <c r="BK26269" s="98" t="s">
        <v>70</v>
      </c>
    </row>
    <row r="26270" spans="17:63" ht="29.25" customHeight="1" x14ac:dyDescent="0.2">
      <c r="Q26270" s="92" t="s">
        <v>50</v>
      </c>
      <c r="BF26270" s="101" t="s">
        <v>58</v>
      </c>
      <c r="BK26270" s="98" t="s">
        <v>70</v>
      </c>
    </row>
    <row r="26271" spans="17:63" ht="29.25" customHeight="1" x14ac:dyDescent="0.2">
      <c r="Q26271" s="92" t="s">
        <v>50</v>
      </c>
      <c r="BF26271" s="101" t="s">
        <v>58</v>
      </c>
      <c r="BK26271" s="98" t="s">
        <v>70</v>
      </c>
    </row>
    <row r="26272" spans="17:63" ht="29.25" customHeight="1" x14ac:dyDescent="0.2">
      <c r="Q26272" s="92" t="s">
        <v>50</v>
      </c>
      <c r="BF26272" s="101" t="s">
        <v>58</v>
      </c>
      <c r="BK26272" s="98" t="s">
        <v>70</v>
      </c>
    </row>
    <row r="26273" spans="17:63" ht="29.25" customHeight="1" x14ac:dyDescent="0.2">
      <c r="Q26273" s="92" t="s">
        <v>50</v>
      </c>
      <c r="BF26273" s="101" t="s">
        <v>58</v>
      </c>
      <c r="BK26273" s="98" t="s">
        <v>70</v>
      </c>
    </row>
    <row r="26274" spans="17:63" ht="29.25" customHeight="1" x14ac:dyDescent="0.2">
      <c r="Q26274" s="92" t="s">
        <v>50</v>
      </c>
      <c r="BF26274" s="101" t="s">
        <v>58</v>
      </c>
      <c r="BK26274" s="98" t="s">
        <v>70</v>
      </c>
    </row>
    <row r="26275" spans="17:63" ht="29.25" customHeight="1" x14ac:dyDescent="0.2">
      <c r="Q26275" s="92" t="s">
        <v>50</v>
      </c>
      <c r="BF26275" s="101" t="s">
        <v>58</v>
      </c>
      <c r="BK26275" s="98" t="s">
        <v>70</v>
      </c>
    </row>
    <row r="26276" spans="17:63" ht="29.25" customHeight="1" x14ac:dyDescent="0.2">
      <c r="Q26276" s="92" t="s">
        <v>50</v>
      </c>
      <c r="BF26276" s="101" t="s">
        <v>58</v>
      </c>
      <c r="BK26276" s="98" t="s">
        <v>70</v>
      </c>
    </row>
    <row r="26277" spans="17:63" ht="29.25" customHeight="1" x14ac:dyDescent="0.2">
      <c r="Q26277" s="92" t="s">
        <v>50</v>
      </c>
      <c r="BF26277" s="101" t="s">
        <v>58</v>
      </c>
      <c r="BK26277" s="98" t="s">
        <v>70</v>
      </c>
    </row>
    <row r="26278" spans="17:63" ht="29.25" customHeight="1" x14ac:dyDescent="0.2">
      <c r="Q26278" s="92" t="s">
        <v>50</v>
      </c>
      <c r="BF26278" s="101" t="s">
        <v>58</v>
      </c>
      <c r="BK26278" s="98" t="s">
        <v>70</v>
      </c>
    </row>
    <row r="26279" spans="17:63" ht="29.25" customHeight="1" x14ac:dyDescent="0.2">
      <c r="Q26279" s="92" t="s">
        <v>50</v>
      </c>
      <c r="BF26279" s="101" t="s">
        <v>58</v>
      </c>
      <c r="BK26279" s="98" t="s">
        <v>70</v>
      </c>
    </row>
    <row r="26280" spans="17:63" ht="29.25" customHeight="1" x14ac:dyDescent="0.2">
      <c r="Q26280" s="92" t="s">
        <v>50</v>
      </c>
      <c r="BF26280" s="101" t="s">
        <v>58</v>
      </c>
      <c r="BK26280" s="98" t="s">
        <v>70</v>
      </c>
    </row>
    <row r="26281" spans="17:63" ht="29.25" customHeight="1" x14ac:dyDescent="0.2">
      <c r="Q26281" s="92" t="s">
        <v>50</v>
      </c>
      <c r="BF26281" s="101" t="s">
        <v>58</v>
      </c>
      <c r="BK26281" s="98" t="s">
        <v>70</v>
      </c>
    </row>
    <row r="26282" spans="17:63" ht="29.25" customHeight="1" x14ac:dyDescent="0.2">
      <c r="Q26282" s="92" t="s">
        <v>50</v>
      </c>
      <c r="BF26282" s="101" t="s">
        <v>58</v>
      </c>
      <c r="BK26282" s="98" t="s">
        <v>70</v>
      </c>
    </row>
    <row r="26283" spans="17:63" ht="29.25" customHeight="1" x14ac:dyDescent="0.2">
      <c r="Q26283" s="92" t="s">
        <v>50</v>
      </c>
      <c r="BF26283" s="101" t="s">
        <v>58</v>
      </c>
      <c r="BK26283" s="98" t="s">
        <v>70</v>
      </c>
    </row>
    <row r="26284" spans="17:63" ht="29.25" customHeight="1" x14ac:dyDescent="0.2">
      <c r="Q26284" s="92" t="s">
        <v>50</v>
      </c>
      <c r="BF26284" s="101" t="s">
        <v>58</v>
      </c>
      <c r="BK26284" s="98" t="s">
        <v>70</v>
      </c>
    </row>
    <row r="26285" spans="17:63" ht="29.25" customHeight="1" x14ac:dyDescent="0.2">
      <c r="Q26285" s="92" t="s">
        <v>50</v>
      </c>
      <c r="BF26285" s="101" t="s">
        <v>58</v>
      </c>
      <c r="BK26285" s="98" t="s">
        <v>70</v>
      </c>
    </row>
    <row r="26286" spans="17:63" ht="29.25" customHeight="1" x14ac:dyDescent="0.2">
      <c r="Q26286" s="92" t="s">
        <v>50</v>
      </c>
      <c r="BF26286" s="101" t="s">
        <v>58</v>
      </c>
      <c r="BK26286" s="98" t="s">
        <v>70</v>
      </c>
    </row>
    <row r="26287" spans="17:63" ht="29.25" customHeight="1" x14ac:dyDescent="0.2">
      <c r="Q26287" s="92" t="s">
        <v>50</v>
      </c>
      <c r="BF26287" s="101" t="s">
        <v>58</v>
      </c>
      <c r="BK26287" s="98" t="s">
        <v>70</v>
      </c>
    </row>
    <row r="26288" spans="17:63" ht="29.25" customHeight="1" x14ac:dyDescent="0.2">
      <c r="Q26288" s="92" t="s">
        <v>50</v>
      </c>
      <c r="BF26288" s="101" t="s">
        <v>58</v>
      </c>
      <c r="BK26288" s="98" t="s">
        <v>70</v>
      </c>
    </row>
    <row r="26289" spans="17:63" ht="29.25" customHeight="1" x14ac:dyDescent="0.2">
      <c r="Q26289" s="92" t="s">
        <v>50</v>
      </c>
      <c r="BF26289" s="101" t="s">
        <v>58</v>
      </c>
      <c r="BK26289" s="98" t="s">
        <v>70</v>
      </c>
    </row>
    <row r="26290" spans="17:63" ht="29.25" customHeight="1" x14ac:dyDescent="0.2">
      <c r="Q26290" s="92" t="s">
        <v>50</v>
      </c>
      <c r="BF26290" s="101" t="s">
        <v>58</v>
      </c>
      <c r="BK26290" s="98" t="s">
        <v>70</v>
      </c>
    </row>
    <row r="26291" spans="17:63" ht="29.25" customHeight="1" x14ac:dyDescent="0.2">
      <c r="Q26291" s="92" t="s">
        <v>50</v>
      </c>
      <c r="BF26291" s="101" t="s">
        <v>58</v>
      </c>
      <c r="BK26291" s="98" t="s">
        <v>70</v>
      </c>
    </row>
    <row r="26292" spans="17:63" ht="29.25" customHeight="1" x14ac:dyDescent="0.2">
      <c r="Q26292" s="92" t="s">
        <v>50</v>
      </c>
      <c r="BF26292" s="101" t="s">
        <v>58</v>
      </c>
      <c r="BK26292" s="98" t="s">
        <v>70</v>
      </c>
    </row>
    <row r="26293" spans="17:63" ht="29.25" customHeight="1" x14ac:dyDescent="0.2">
      <c r="Q26293" s="92" t="s">
        <v>50</v>
      </c>
      <c r="BF26293" s="101" t="s">
        <v>58</v>
      </c>
      <c r="BK26293" s="98" t="s">
        <v>70</v>
      </c>
    </row>
    <row r="26294" spans="17:63" ht="29.25" customHeight="1" x14ac:dyDescent="0.2">
      <c r="Q26294" s="92" t="s">
        <v>50</v>
      </c>
      <c r="BF26294" s="101" t="s">
        <v>58</v>
      </c>
      <c r="BK26294" s="98" t="s">
        <v>70</v>
      </c>
    </row>
    <row r="26295" spans="17:63" ht="29.25" customHeight="1" x14ac:dyDescent="0.2">
      <c r="Q26295" s="92" t="s">
        <v>50</v>
      </c>
      <c r="BF26295" s="101" t="s">
        <v>58</v>
      </c>
      <c r="BK26295" s="98" t="s">
        <v>70</v>
      </c>
    </row>
    <row r="26296" spans="17:63" ht="29.25" customHeight="1" x14ac:dyDescent="0.2">
      <c r="Q26296" s="92" t="s">
        <v>50</v>
      </c>
      <c r="BF26296" s="101" t="s">
        <v>58</v>
      </c>
      <c r="BK26296" s="98" t="s">
        <v>70</v>
      </c>
    </row>
    <row r="26297" spans="17:63" ht="29.25" customHeight="1" x14ac:dyDescent="0.2">
      <c r="Q26297" s="92" t="s">
        <v>50</v>
      </c>
      <c r="BF26297" s="101" t="s">
        <v>58</v>
      </c>
      <c r="BK26297" s="98" t="s">
        <v>70</v>
      </c>
    </row>
    <row r="26298" spans="17:63" ht="29.25" customHeight="1" x14ac:dyDescent="0.2">
      <c r="Q26298" s="92" t="s">
        <v>50</v>
      </c>
      <c r="BF26298" s="101" t="s">
        <v>58</v>
      </c>
      <c r="BK26298" s="98" t="s">
        <v>70</v>
      </c>
    </row>
    <row r="26299" spans="17:63" ht="29.25" customHeight="1" x14ac:dyDescent="0.2">
      <c r="Q26299" s="92" t="s">
        <v>50</v>
      </c>
      <c r="BF26299" s="101" t="s">
        <v>58</v>
      </c>
      <c r="BK26299" s="98" t="s">
        <v>70</v>
      </c>
    </row>
    <row r="26300" spans="17:63" ht="29.25" customHeight="1" x14ac:dyDescent="0.2">
      <c r="Q26300" s="92" t="s">
        <v>50</v>
      </c>
      <c r="BF26300" s="101" t="s">
        <v>58</v>
      </c>
      <c r="BK26300" s="98" t="s">
        <v>70</v>
      </c>
    </row>
    <row r="26301" spans="17:63" ht="29.25" customHeight="1" x14ac:dyDescent="0.2">
      <c r="Q26301" s="92" t="s">
        <v>50</v>
      </c>
      <c r="BF26301" s="101" t="s">
        <v>58</v>
      </c>
      <c r="BK26301" s="98" t="s">
        <v>70</v>
      </c>
    </row>
    <row r="26302" spans="17:63" ht="29.25" customHeight="1" x14ac:dyDescent="0.2">
      <c r="Q26302" s="92" t="s">
        <v>50</v>
      </c>
      <c r="BF26302" s="101" t="s">
        <v>58</v>
      </c>
      <c r="BK26302" s="98" t="s">
        <v>70</v>
      </c>
    </row>
    <row r="26303" spans="17:63" ht="29.25" customHeight="1" x14ac:dyDescent="0.2">
      <c r="Q26303" s="92" t="s">
        <v>50</v>
      </c>
      <c r="BF26303" s="101" t="s">
        <v>58</v>
      </c>
      <c r="BK26303" s="98" t="s">
        <v>70</v>
      </c>
    </row>
    <row r="26304" spans="17:63" ht="29.25" customHeight="1" x14ac:dyDescent="0.2">
      <c r="Q26304" s="92" t="s">
        <v>50</v>
      </c>
      <c r="BF26304" s="101" t="s">
        <v>58</v>
      </c>
      <c r="BK26304" s="98" t="s">
        <v>70</v>
      </c>
    </row>
    <row r="26305" spans="17:63" ht="29.25" customHeight="1" x14ac:dyDescent="0.2">
      <c r="Q26305" s="92" t="s">
        <v>50</v>
      </c>
      <c r="BF26305" s="101" t="s">
        <v>58</v>
      </c>
      <c r="BK26305" s="98" t="s">
        <v>70</v>
      </c>
    </row>
    <row r="26306" spans="17:63" ht="29.25" customHeight="1" x14ac:dyDescent="0.2">
      <c r="Q26306" s="92" t="s">
        <v>50</v>
      </c>
      <c r="BF26306" s="101" t="s">
        <v>58</v>
      </c>
      <c r="BK26306" s="98" t="s">
        <v>70</v>
      </c>
    </row>
    <row r="26307" spans="17:63" ht="29.25" customHeight="1" x14ac:dyDescent="0.2">
      <c r="Q26307" s="92" t="s">
        <v>50</v>
      </c>
      <c r="BF26307" s="101" t="s">
        <v>58</v>
      </c>
      <c r="BK26307" s="98" t="s">
        <v>70</v>
      </c>
    </row>
    <row r="26308" spans="17:63" ht="29.25" customHeight="1" x14ac:dyDescent="0.2">
      <c r="Q26308" s="92" t="s">
        <v>50</v>
      </c>
      <c r="BF26308" s="101" t="s">
        <v>58</v>
      </c>
      <c r="BK26308" s="98" t="s">
        <v>70</v>
      </c>
    </row>
    <row r="26309" spans="17:63" ht="29.25" customHeight="1" x14ac:dyDescent="0.2">
      <c r="Q26309" s="92" t="s">
        <v>50</v>
      </c>
      <c r="BF26309" s="101" t="s">
        <v>58</v>
      </c>
      <c r="BK26309" s="98" t="s">
        <v>70</v>
      </c>
    </row>
    <row r="26310" spans="17:63" ht="29.25" customHeight="1" x14ac:dyDescent="0.2">
      <c r="Q26310" s="92" t="s">
        <v>50</v>
      </c>
      <c r="BF26310" s="101" t="s">
        <v>58</v>
      </c>
      <c r="BK26310" s="98" t="s">
        <v>70</v>
      </c>
    </row>
    <row r="26311" spans="17:63" ht="29.25" customHeight="1" x14ac:dyDescent="0.2">
      <c r="Q26311" s="92" t="s">
        <v>50</v>
      </c>
      <c r="BF26311" s="101" t="s">
        <v>58</v>
      </c>
      <c r="BK26311" s="98" t="s">
        <v>70</v>
      </c>
    </row>
    <row r="26312" spans="17:63" ht="29.25" customHeight="1" x14ac:dyDescent="0.2">
      <c r="Q26312" s="92" t="s">
        <v>50</v>
      </c>
      <c r="BF26312" s="101" t="s">
        <v>58</v>
      </c>
      <c r="BK26312" s="98" t="s">
        <v>70</v>
      </c>
    </row>
    <row r="26313" spans="17:63" ht="29.25" customHeight="1" x14ac:dyDescent="0.2">
      <c r="Q26313" s="92" t="s">
        <v>50</v>
      </c>
      <c r="BF26313" s="101" t="s">
        <v>58</v>
      </c>
      <c r="BK26313" s="98" t="s">
        <v>70</v>
      </c>
    </row>
    <row r="26314" spans="17:63" ht="29.25" customHeight="1" x14ac:dyDescent="0.2">
      <c r="Q26314" s="92" t="s">
        <v>50</v>
      </c>
      <c r="BF26314" s="101" t="s">
        <v>58</v>
      </c>
      <c r="BK26314" s="98" t="s">
        <v>70</v>
      </c>
    </row>
    <row r="26315" spans="17:63" ht="29.25" customHeight="1" x14ac:dyDescent="0.2">
      <c r="Q26315" s="92" t="s">
        <v>50</v>
      </c>
      <c r="BF26315" s="101" t="s">
        <v>58</v>
      </c>
      <c r="BK26315" s="98" t="s">
        <v>70</v>
      </c>
    </row>
    <row r="26316" spans="17:63" ht="29.25" customHeight="1" x14ac:dyDescent="0.2">
      <c r="Q26316" s="92" t="s">
        <v>50</v>
      </c>
      <c r="BF26316" s="101" t="s">
        <v>58</v>
      </c>
      <c r="BK26316" s="98" t="s">
        <v>70</v>
      </c>
    </row>
    <row r="26317" spans="17:63" ht="29.25" customHeight="1" x14ac:dyDescent="0.2">
      <c r="Q26317" s="92" t="s">
        <v>50</v>
      </c>
      <c r="BF26317" s="101" t="s">
        <v>58</v>
      </c>
      <c r="BK26317" s="98" t="s">
        <v>70</v>
      </c>
    </row>
    <row r="26318" spans="17:63" ht="29.25" customHeight="1" x14ac:dyDescent="0.2">
      <c r="Q26318" s="92" t="s">
        <v>50</v>
      </c>
      <c r="BF26318" s="101" t="s">
        <v>58</v>
      </c>
      <c r="BK26318" s="98" t="s">
        <v>70</v>
      </c>
    </row>
    <row r="26319" spans="17:63" ht="29.25" customHeight="1" x14ac:dyDescent="0.2">
      <c r="Q26319" s="92" t="s">
        <v>50</v>
      </c>
      <c r="BF26319" s="101" t="s">
        <v>58</v>
      </c>
      <c r="BK26319" s="98" t="s">
        <v>70</v>
      </c>
    </row>
    <row r="26320" spans="17:63" ht="29.25" customHeight="1" x14ac:dyDescent="0.2">
      <c r="Q26320" s="92" t="s">
        <v>50</v>
      </c>
      <c r="BF26320" s="101" t="s">
        <v>58</v>
      </c>
      <c r="BK26320" s="98" t="s">
        <v>70</v>
      </c>
    </row>
    <row r="26321" spans="17:63" ht="29.25" customHeight="1" x14ac:dyDescent="0.2">
      <c r="Q26321" s="92" t="s">
        <v>50</v>
      </c>
      <c r="BF26321" s="101" t="s">
        <v>58</v>
      </c>
      <c r="BK26321" s="98" t="s">
        <v>70</v>
      </c>
    </row>
    <row r="26322" spans="17:63" ht="29.25" customHeight="1" x14ac:dyDescent="0.2">
      <c r="Q26322" s="92" t="s">
        <v>50</v>
      </c>
      <c r="BF26322" s="101" t="s">
        <v>58</v>
      </c>
      <c r="BK26322" s="98" t="s">
        <v>70</v>
      </c>
    </row>
    <row r="26323" spans="17:63" ht="29.25" customHeight="1" x14ac:dyDescent="0.2">
      <c r="Q26323" s="92" t="s">
        <v>50</v>
      </c>
      <c r="BF26323" s="101" t="s">
        <v>58</v>
      </c>
      <c r="BK26323" s="98" t="s">
        <v>70</v>
      </c>
    </row>
    <row r="26324" spans="17:63" ht="29.25" customHeight="1" x14ac:dyDescent="0.2">
      <c r="Q26324" s="92" t="s">
        <v>50</v>
      </c>
      <c r="BF26324" s="101" t="s">
        <v>58</v>
      </c>
      <c r="BK26324" s="98" t="s">
        <v>70</v>
      </c>
    </row>
    <row r="26325" spans="17:63" ht="29.25" customHeight="1" x14ac:dyDescent="0.2">
      <c r="Q26325" s="92" t="s">
        <v>50</v>
      </c>
      <c r="BF26325" s="101" t="s">
        <v>58</v>
      </c>
      <c r="BK26325" s="98" t="s">
        <v>70</v>
      </c>
    </row>
    <row r="26326" spans="17:63" ht="29.25" customHeight="1" x14ac:dyDescent="0.2">
      <c r="Q26326" s="92" t="s">
        <v>50</v>
      </c>
      <c r="BF26326" s="101" t="s">
        <v>58</v>
      </c>
      <c r="BK26326" s="98" t="s">
        <v>70</v>
      </c>
    </row>
    <row r="26327" spans="17:63" ht="29.25" customHeight="1" x14ac:dyDescent="0.2">
      <c r="Q26327" s="92" t="s">
        <v>50</v>
      </c>
      <c r="BF26327" s="101" t="s">
        <v>58</v>
      </c>
      <c r="BK26327" s="98" t="s">
        <v>70</v>
      </c>
    </row>
    <row r="26328" spans="17:63" ht="29.25" customHeight="1" x14ac:dyDescent="0.2">
      <c r="Q26328" s="92" t="s">
        <v>50</v>
      </c>
      <c r="BF26328" s="101" t="s">
        <v>58</v>
      </c>
      <c r="BK26328" s="98" t="s">
        <v>70</v>
      </c>
    </row>
    <row r="26329" spans="17:63" ht="29.25" customHeight="1" x14ac:dyDescent="0.2">
      <c r="Q26329" s="92" t="s">
        <v>50</v>
      </c>
      <c r="BF26329" s="101" t="s">
        <v>58</v>
      </c>
      <c r="BK26329" s="98" t="s">
        <v>70</v>
      </c>
    </row>
    <row r="26330" spans="17:63" ht="29.25" customHeight="1" x14ac:dyDescent="0.2">
      <c r="Q26330" s="92" t="s">
        <v>50</v>
      </c>
      <c r="BF26330" s="101" t="s">
        <v>58</v>
      </c>
      <c r="BK26330" s="98" t="s">
        <v>70</v>
      </c>
    </row>
    <row r="26331" spans="17:63" ht="29.25" customHeight="1" x14ac:dyDescent="0.2">
      <c r="Q26331" s="92" t="s">
        <v>50</v>
      </c>
      <c r="BF26331" s="101" t="s">
        <v>58</v>
      </c>
      <c r="BK26331" s="98" t="s">
        <v>70</v>
      </c>
    </row>
    <row r="26332" spans="17:63" ht="29.25" customHeight="1" x14ac:dyDescent="0.2">
      <c r="Q26332" s="92" t="s">
        <v>50</v>
      </c>
      <c r="BF26332" s="101" t="s">
        <v>58</v>
      </c>
      <c r="BK26332" s="98" t="s">
        <v>70</v>
      </c>
    </row>
    <row r="26333" spans="17:63" ht="29.25" customHeight="1" x14ac:dyDescent="0.2">
      <c r="Q26333" s="92" t="s">
        <v>50</v>
      </c>
      <c r="BF26333" s="101" t="s">
        <v>58</v>
      </c>
      <c r="BK26333" s="98" t="s">
        <v>70</v>
      </c>
    </row>
    <row r="26334" spans="17:63" ht="29.25" customHeight="1" x14ac:dyDescent="0.2">
      <c r="Q26334" s="92" t="s">
        <v>50</v>
      </c>
      <c r="BF26334" s="101" t="s">
        <v>58</v>
      </c>
      <c r="BK26334" s="98" t="s">
        <v>70</v>
      </c>
    </row>
    <row r="26335" spans="17:63" ht="29.25" customHeight="1" x14ac:dyDescent="0.2">
      <c r="Q26335" s="92" t="s">
        <v>50</v>
      </c>
      <c r="BF26335" s="101" t="s">
        <v>58</v>
      </c>
      <c r="BK26335" s="98" t="s">
        <v>70</v>
      </c>
    </row>
    <row r="26336" spans="17:63" ht="29.25" customHeight="1" x14ac:dyDescent="0.2">
      <c r="Q26336" s="92" t="s">
        <v>50</v>
      </c>
      <c r="BF26336" s="101" t="s">
        <v>58</v>
      </c>
      <c r="BK26336" s="98" t="s">
        <v>70</v>
      </c>
    </row>
    <row r="26337" spans="17:63" ht="29.25" customHeight="1" x14ac:dyDescent="0.2">
      <c r="Q26337" s="92" t="s">
        <v>50</v>
      </c>
      <c r="BF26337" s="101" t="s">
        <v>58</v>
      </c>
      <c r="BK26337" s="98" t="s">
        <v>70</v>
      </c>
    </row>
    <row r="26338" spans="17:63" ht="29.25" customHeight="1" x14ac:dyDescent="0.2">
      <c r="Q26338" s="92" t="s">
        <v>50</v>
      </c>
      <c r="BF26338" s="101" t="s">
        <v>58</v>
      </c>
      <c r="BK26338" s="98" t="s">
        <v>70</v>
      </c>
    </row>
    <row r="26339" spans="17:63" ht="29.25" customHeight="1" x14ac:dyDescent="0.2">
      <c r="Q26339" s="92" t="s">
        <v>50</v>
      </c>
      <c r="BF26339" s="101" t="s">
        <v>58</v>
      </c>
      <c r="BK26339" s="98" t="s">
        <v>70</v>
      </c>
    </row>
    <row r="26340" spans="17:63" ht="29.25" customHeight="1" x14ac:dyDescent="0.2">
      <c r="Q26340" s="92" t="s">
        <v>50</v>
      </c>
      <c r="BF26340" s="101" t="s">
        <v>58</v>
      </c>
      <c r="BK26340" s="98" t="s">
        <v>70</v>
      </c>
    </row>
    <row r="26341" spans="17:63" ht="29.25" customHeight="1" x14ac:dyDescent="0.2">
      <c r="Q26341" s="92" t="s">
        <v>50</v>
      </c>
      <c r="BF26341" s="101" t="s">
        <v>58</v>
      </c>
      <c r="BK26341" s="98" t="s">
        <v>70</v>
      </c>
    </row>
    <row r="26342" spans="17:63" ht="29.25" customHeight="1" x14ac:dyDescent="0.2">
      <c r="Q26342" s="92" t="s">
        <v>50</v>
      </c>
      <c r="BF26342" s="101" t="s">
        <v>58</v>
      </c>
      <c r="BK26342" s="98" t="s">
        <v>70</v>
      </c>
    </row>
    <row r="26343" spans="17:63" ht="29.25" customHeight="1" x14ac:dyDescent="0.2">
      <c r="Q26343" s="92" t="s">
        <v>50</v>
      </c>
      <c r="BF26343" s="101" t="s">
        <v>58</v>
      </c>
      <c r="BK26343" s="98" t="s">
        <v>70</v>
      </c>
    </row>
    <row r="26344" spans="17:63" ht="29.25" customHeight="1" x14ac:dyDescent="0.2">
      <c r="Q26344" s="92" t="s">
        <v>50</v>
      </c>
      <c r="BF26344" s="101" t="s">
        <v>58</v>
      </c>
      <c r="BK26344" s="98" t="s">
        <v>70</v>
      </c>
    </row>
    <row r="26345" spans="17:63" ht="29.25" customHeight="1" x14ac:dyDescent="0.2">
      <c r="Q26345" s="92" t="s">
        <v>50</v>
      </c>
      <c r="BF26345" s="101" t="s">
        <v>58</v>
      </c>
      <c r="BK26345" s="98" t="s">
        <v>70</v>
      </c>
    </row>
    <row r="26346" spans="17:63" ht="29.25" customHeight="1" x14ac:dyDescent="0.2">
      <c r="Q26346" s="92" t="s">
        <v>50</v>
      </c>
      <c r="BF26346" s="101" t="s">
        <v>58</v>
      </c>
      <c r="BK26346" s="98" t="s">
        <v>70</v>
      </c>
    </row>
    <row r="26347" spans="17:63" ht="29.25" customHeight="1" x14ac:dyDescent="0.2">
      <c r="Q26347" s="92" t="s">
        <v>50</v>
      </c>
      <c r="BF26347" s="101" t="s">
        <v>58</v>
      </c>
      <c r="BK26347" s="98" t="s">
        <v>70</v>
      </c>
    </row>
    <row r="26348" spans="17:63" ht="29.25" customHeight="1" x14ac:dyDescent="0.2">
      <c r="Q26348" s="92" t="s">
        <v>50</v>
      </c>
      <c r="BF26348" s="101" t="s">
        <v>58</v>
      </c>
      <c r="BK26348" s="98" t="s">
        <v>70</v>
      </c>
    </row>
    <row r="26349" spans="17:63" ht="29.25" customHeight="1" x14ac:dyDescent="0.2">
      <c r="Q26349" s="92" t="s">
        <v>50</v>
      </c>
      <c r="BF26349" s="101" t="s">
        <v>58</v>
      </c>
      <c r="BK26349" s="98" t="s">
        <v>70</v>
      </c>
    </row>
    <row r="26350" spans="17:63" ht="29.25" customHeight="1" x14ac:dyDescent="0.2">
      <c r="Q26350" s="92" t="s">
        <v>50</v>
      </c>
      <c r="BF26350" s="101" t="s">
        <v>58</v>
      </c>
      <c r="BK26350" s="98" t="s">
        <v>70</v>
      </c>
    </row>
    <row r="26351" spans="17:63" ht="29.25" customHeight="1" x14ac:dyDescent="0.2">
      <c r="Q26351" s="92" t="s">
        <v>50</v>
      </c>
      <c r="BF26351" s="101" t="s">
        <v>58</v>
      </c>
      <c r="BK26351" s="98" t="s">
        <v>70</v>
      </c>
    </row>
    <row r="26352" spans="17:63" ht="29.25" customHeight="1" x14ac:dyDescent="0.2">
      <c r="Q26352" s="92" t="s">
        <v>50</v>
      </c>
      <c r="BF26352" s="101" t="s">
        <v>58</v>
      </c>
      <c r="BK26352" s="98" t="s">
        <v>70</v>
      </c>
    </row>
    <row r="26353" spans="17:63" ht="29.25" customHeight="1" x14ac:dyDescent="0.2">
      <c r="Q26353" s="92" t="s">
        <v>50</v>
      </c>
      <c r="BF26353" s="101" t="s">
        <v>58</v>
      </c>
      <c r="BK26353" s="98" t="s">
        <v>70</v>
      </c>
    </row>
    <row r="26354" spans="17:63" ht="29.25" customHeight="1" x14ac:dyDescent="0.2">
      <c r="Q26354" s="92" t="s">
        <v>50</v>
      </c>
      <c r="BF26354" s="101" t="s">
        <v>58</v>
      </c>
      <c r="BK26354" s="98" t="s">
        <v>70</v>
      </c>
    </row>
    <row r="26355" spans="17:63" ht="29.25" customHeight="1" x14ac:dyDescent="0.2">
      <c r="Q26355" s="92" t="s">
        <v>50</v>
      </c>
      <c r="BF26355" s="101" t="s">
        <v>58</v>
      </c>
      <c r="BK26355" s="98" t="s">
        <v>70</v>
      </c>
    </row>
    <row r="26356" spans="17:63" ht="29.25" customHeight="1" x14ac:dyDescent="0.2">
      <c r="Q26356" s="92" t="s">
        <v>50</v>
      </c>
      <c r="BF26356" s="101" t="s">
        <v>58</v>
      </c>
      <c r="BK26356" s="98" t="s">
        <v>70</v>
      </c>
    </row>
    <row r="26357" spans="17:63" ht="29.25" customHeight="1" x14ac:dyDescent="0.2">
      <c r="Q26357" s="92" t="s">
        <v>50</v>
      </c>
      <c r="BF26357" s="101" t="s">
        <v>58</v>
      </c>
      <c r="BK26357" s="98" t="s">
        <v>70</v>
      </c>
    </row>
    <row r="26358" spans="17:63" ht="29.25" customHeight="1" x14ac:dyDescent="0.2">
      <c r="Q26358" s="92" t="s">
        <v>50</v>
      </c>
      <c r="BF26358" s="101" t="s">
        <v>58</v>
      </c>
      <c r="BK26358" s="98" t="s">
        <v>70</v>
      </c>
    </row>
    <row r="26359" spans="17:63" ht="29.25" customHeight="1" x14ac:dyDescent="0.2">
      <c r="Q26359" s="92" t="s">
        <v>50</v>
      </c>
      <c r="BF26359" s="101" t="s">
        <v>58</v>
      </c>
      <c r="BK26359" s="98" t="s">
        <v>70</v>
      </c>
    </row>
    <row r="26360" spans="17:63" ht="29.25" customHeight="1" x14ac:dyDescent="0.2">
      <c r="Q26360" s="92" t="s">
        <v>50</v>
      </c>
      <c r="BF26360" s="101" t="s">
        <v>58</v>
      </c>
      <c r="BK26360" s="98" t="s">
        <v>70</v>
      </c>
    </row>
    <row r="26361" spans="17:63" ht="29.25" customHeight="1" x14ac:dyDescent="0.2">
      <c r="Q26361" s="92" t="s">
        <v>50</v>
      </c>
      <c r="BF26361" s="101" t="s">
        <v>58</v>
      </c>
      <c r="BK26361" s="98" t="s">
        <v>70</v>
      </c>
    </row>
    <row r="26362" spans="17:63" ht="29.25" customHeight="1" x14ac:dyDescent="0.2">
      <c r="Q26362" s="92" t="s">
        <v>50</v>
      </c>
      <c r="BF26362" s="101" t="s">
        <v>58</v>
      </c>
      <c r="BK26362" s="98" t="s">
        <v>70</v>
      </c>
    </row>
    <row r="26363" spans="17:63" ht="29.25" customHeight="1" x14ac:dyDescent="0.2">
      <c r="Q26363" s="92" t="s">
        <v>50</v>
      </c>
      <c r="BF26363" s="101" t="s">
        <v>58</v>
      </c>
      <c r="BK26363" s="98" t="s">
        <v>70</v>
      </c>
    </row>
    <row r="26364" spans="17:63" ht="29.25" customHeight="1" x14ac:dyDescent="0.2">
      <c r="Q26364" s="92" t="s">
        <v>50</v>
      </c>
      <c r="BF26364" s="101" t="s">
        <v>58</v>
      </c>
      <c r="BK26364" s="98" t="s">
        <v>70</v>
      </c>
    </row>
    <row r="26365" spans="17:63" ht="29.25" customHeight="1" x14ac:dyDescent="0.2">
      <c r="Q26365" s="92" t="s">
        <v>50</v>
      </c>
      <c r="BF26365" s="101" t="s">
        <v>58</v>
      </c>
      <c r="BK26365" s="98" t="s">
        <v>70</v>
      </c>
    </row>
    <row r="26366" spans="17:63" ht="29.25" customHeight="1" x14ac:dyDescent="0.2">
      <c r="Q26366" s="92" t="s">
        <v>50</v>
      </c>
      <c r="BF26366" s="101" t="s">
        <v>58</v>
      </c>
      <c r="BK26366" s="98" t="s">
        <v>70</v>
      </c>
    </row>
    <row r="26367" spans="17:63" ht="29.25" customHeight="1" x14ac:dyDescent="0.2">
      <c r="Q26367" s="92" t="s">
        <v>50</v>
      </c>
      <c r="BF26367" s="101" t="s">
        <v>58</v>
      </c>
      <c r="BK26367" s="98" t="s">
        <v>70</v>
      </c>
    </row>
    <row r="26368" spans="17:63" ht="29.25" customHeight="1" x14ac:dyDescent="0.2">
      <c r="Q26368" s="92" t="s">
        <v>50</v>
      </c>
      <c r="BF26368" s="101" t="s">
        <v>58</v>
      </c>
      <c r="BK26368" s="98" t="s">
        <v>70</v>
      </c>
    </row>
    <row r="26369" spans="17:63" ht="29.25" customHeight="1" x14ac:dyDescent="0.2">
      <c r="Q26369" s="92" t="s">
        <v>50</v>
      </c>
      <c r="BF26369" s="101" t="s">
        <v>58</v>
      </c>
      <c r="BK26369" s="98" t="s">
        <v>70</v>
      </c>
    </row>
    <row r="26370" spans="17:63" ht="29.25" customHeight="1" x14ac:dyDescent="0.2">
      <c r="Q26370" s="92" t="s">
        <v>50</v>
      </c>
      <c r="BF26370" s="101" t="s">
        <v>58</v>
      </c>
      <c r="BK26370" s="98" t="s">
        <v>70</v>
      </c>
    </row>
    <row r="26371" spans="17:63" ht="29.25" customHeight="1" x14ac:dyDescent="0.2">
      <c r="Q26371" s="92" t="s">
        <v>50</v>
      </c>
      <c r="BF26371" s="101" t="s">
        <v>58</v>
      </c>
      <c r="BK26371" s="98" t="s">
        <v>70</v>
      </c>
    </row>
    <row r="26372" spans="17:63" ht="29.25" customHeight="1" x14ac:dyDescent="0.2">
      <c r="Q26372" s="92" t="s">
        <v>50</v>
      </c>
      <c r="BF26372" s="101" t="s">
        <v>58</v>
      </c>
      <c r="BK26372" s="98" t="s">
        <v>70</v>
      </c>
    </row>
    <row r="26373" spans="17:63" ht="29.25" customHeight="1" x14ac:dyDescent="0.2">
      <c r="Q26373" s="92" t="s">
        <v>50</v>
      </c>
      <c r="BF26373" s="101" t="s">
        <v>58</v>
      </c>
      <c r="BK26373" s="98" t="s">
        <v>70</v>
      </c>
    </row>
    <row r="26374" spans="17:63" ht="29.25" customHeight="1" x14ac:dyDescent="0.2">
      <c r="Q26374" s="92" t="s">
        <v>50</v>
      </c>
      <c r="BF26374" s="101" t="s">
        <v>58</v>
      </c>
      <c r="BK26374" s="98" t="s">
        <v>70</v>
      </c>
    </row>
    <row r="26375" spans="17:63" ht="29.25" customHeight="1" x14ac:dyDescent="0.2">
      <c r="Q26375" s="92" t="s">
        <v>50</v>
      </c>
      <c r="BF26375" s="101" t="s">
        <v>58</v>
      </c>
      <c r="BK26375" s="98" t="s">
        <v>70</v>
      </c>
    </row>
    <row r="26376" spans="17:63" ht="29.25" customHeight="1" x14ac:dyDescent="0.2">
      <c r="Q26376" s="92" t="s">
        <v>50</v>
      </c>
      <c r="BF26376" s="101" t="s">
        <v>58</v>
      </c>
      <c r="BK26376" s="98" t="s">
        <v>70</v>
      </c>
    </row>
    <row r="26377" spans="17:63" ht="29.25" customHeight="1" x14ac:dyDescent="0.2">
      <c r="Q26377" s="92" t="s">
        <v>50</v>
      </c>
      <c r="BF26377" s="101" t="s">
        <v>58</v>
      </c>
      <c r="BK26377" s="98" t="s">
        <v>70</v>
      </c>
    </row>
    <row r="26378" spans="17:63" ht="29.25" customHeight="1" x14ac:dyDescent="0.2">
      <c r="Q26378" s="92" t="s">
        <v>50</v>
      </c>
      <c r="BF26378" s="101" t="s">
        <v>58</v>
      </c>
      <c r="BK26378" s="98" t="s">
        <v>70</v>
      </c>
    </row>
    <row r="26379" spans="17:63" ht="29.25" customHeight="1" x14ac:dyDescent="0.2">
      <c r="Q26379" s="92" t="s">
        <v>50</v>
      </c>
      <c r="BF26379" s="101" t="s">
        <v>58</v>
      </c>
      <c r="BK26379" s="98" t="s">
        <v>70</v>
      </c>
    </row>
    <row r="26380" spans="17:63" ht="29.25" customHeight="1" x14ac:dyDescent="0.2">
      <c r="Q26380" s="92" t="s">
        <v>50</v>
      </c>
      <c r="BF26380" s="101" t="s">
        <v>58</v>
      </c>
      <c r="BK26380" s="98" t="s">
        <v>70</v>
      </c>
    </row>
    <row r="26381" spans="17:63" ht="29.25" customHeight="1" x14ac:dyDescent="0.2">
      <c r="Q26381" s="92" t="s">
        <v>50</v>
      </c>
      <c r="BF26381" s="101" t="s">
        <v>58</v>
      </c>
      <c r="BK26381" s="98" t="s">
        <v>70</v>
      </c>
    </row>
    <row r="26382" spans="17:63" ht="29.25" customHeight="1" x14ac:dyDescent="0.2">
      <c r="Q26382" s="92" t="s">
        <v>50</v>
      </c>
      <c r="BF26382" s="101" t="s">
        <v>58</v>
      </c>
      <c r="BK26382" s="98" t="s">
        <v>70</v>
      </c>
    </row>
    <row r="26383" spans="17:63" ht="29.25" customHeight="1" x14ac:dyDescent="0.2">
      <c r="Q26383" s="92" t="s">
        <v>50</v>
      </c>
      <c r="BF26383" s="101" t="s">
        <v>58</v>
      </c>
      <c r="BK26383" s="98" t="s">
        <v>70</v>
      </c>
    </row>
    <row r="26384" spans="17:63" ht="29.25" customHeight="1" x14ac:dyDescent="0.2">
      <c r="Q26384" s="92" t="s">
        <v>50</v>
      </c>
      <c r="BF26384" s="101" t="s">
        <v>58</v>
      </c>
      <c r="BK26384" s="98" t="s">
        <v>70</v>
      </c>
    </row>
    <row r="26385" spans="17:63" ht="29.25" customHeight="1" x14ac:dyDescent="0.2">
      <c r="Q26385" s="92" t="s">
        <v>50</v>
      </c>
      <c r="BF26385" s="101" t="s">
        <v>58</v>
      </c>
      <c r="BK26385" s="98" t="s">
        <v>70</v>
      </c>
    </row>
    <row r="26386" spans="17:63" ht="29.25" customHeight="1" x14ac:dyDescent="0.2">
      <c r="Q26386" s="92" t="s">
        <v>50</v>
      </c>
      <c r="BF26386" s="101" t="s">
        <v>58</v>
      </c>
      <c r="BK26386" s="98" t="s">
        <v>70</v>
      </c>
    </row>
    <row r="26387" spans="17:63" ht="29.25" customHeight="1" x14ac:dyDescent="0.2">
      <c r="Q26387" s="92" t="s">
        <v>50</v>
      </c>
      <c r="BF26387" s="101" t="s">
        <v>58</v>
      </c>
      <c r="BK26387" s="98" t="s">
        <v>70</v>
      </c>
    </row>
    <row r="26388" spans="17:63" ht="29.25" customHeight="1" x14ac:dyDescent="0.2">
      <c r="Q26388" s="92" t="s">
        <v>50</v>
      </c>
      <c r="BF26388" s="101" t="s">
        <v>58</v>
      </c>
      <c r="BK26388" s="98" t="s">
        <v>70</v>
      </c>
    </row>
    <row r="26389" spans="17:63" ht="29.25" customHeight="1" x14ac:dyDescent="0.2">
      <c r="Q26389" s="92" t="s">
        <v>50</v>
      </c>
      <c r="BF26389" s="101" t="s">
        <v>58</v>
      </c>
      <c r="BK26389" s="98" t="s">
        <v>70</v>
      </c>
    </row>
    <row r="26390" spans="17:63" ht="29.25" customHeight="1" x14ac:dyDescent="0.2">
      <c r="Q26390" s="92" t="s">
        <v>50</v>
      </c>
      <c r="BF26390" s="101" t="s">
        <v>58</v>
      </c>
      <c r="BK26390" s="98" t="s">
        <v>70</v>
      </c>
    </row>
    <row r="26391" spans="17:63" ht="29.25" customHeight="1" x14ac:dyDescent="0.2">
      <c r="Q26391" s="92" t="s">
        <v>50</v>
      </c>
      <c r="BF26391" s="101" t="s">
        <v>58</v>
      </c>
      <c r="BK26391" s="98" t="s">
        <v>70</v>
      </c>
    </row>
    <row r="26392" spans="17:63" ht="29.25" customHeight="1" x14ac:dyDescent="0.2">
      <c r="Q26392" s="92" t="s">
        <v>50</v>
      </c>
      <c r="BF26392" s="101" t="s">
        <v>58</v>
      </c>
      <c r="BK26392" s="98" t="s">
        <v>70</v>
      </c>
    </row>
    <row r="26393" spans="17:63" ht="29.25" customHeight="1" x14ac:dyDescent="0.2">
      <c r="Q26393" s="92" t="s">
        <v>50</v>
      </c>
      <c r="BF26393" s="101" t="s">
        <v>58</v>
      </c>
      <c r="BK26393" s="98" t="s">
        <v>70</v>
      </c>
    </row>
    <row r="26394" spans="17:63" ht="29.25" customHeight="1" x14ac:dyDescent="0.2">
      <c r="Q26394" s="92" t="s">
        <v>50</v>
      </c>
      <c r="BF26394" s="101" t="s">
        <v>58</v>
      </c>
      <c r="BK26394" s="98" t="s">
        <v>70</v>
      </c>
    </row>
    <row r="26395" spans="17:63" ht="29.25" customHeight="1" x14ac:dyDescent="0.2">
      <c r="Q26395" s="92" t="s">
        <v>50</v>
      </c>
      <c r="BF26395" s="101" t="s">
        <v>58</v>
      </c>
      <c r="BK26395" s="98" t="s">
        <v>70</v>
      </c>
    </row>
    <row r="26396" spans="17:63" ht="29.25" customHeight="1" x14ac:dyDescent="0.2">
      <c r="Q26396" s="92" t="s">
        <v>50</v>
      </c>
      <c r="BF26396" s="101" t="s">
        <v>58</v>
      </c>
      <c r="BK26396" s="98" t="s">
        <v>70</v>
      </c>
    </row>
    <row r="26397" spans="17:63" ht="29.25" customHeight="1" x14ac:dyDescent="0.2">
      <c r="Q26397" s="92" t="s">
        <v>50</v>
      </c>
      <c r="BF26397" s="101" t="s">
        <v>58</v>
      </c>
      <c r="BK26397" s="98" t="s">
        <v>70</v>
      </c>
    </row>
    <row r="26398" spans="17:63" ht="29.25" customHeight="1" x14ac:dyDescent="0.2">
      <c r="Q26398" s="92" t="s">
        <v>50</v>
      </c>
      <c r="BF26398" s="101" t="s">
        <v>58</v>
      </c>
      <c r="BK26398" s="98" t="s">
        <v>70</v>
      </c>
    </row>
    <row r="26399" spans="17:63" ht="29.25" customHeight="1" x14ac:dyDescent="0.2">
      <c r="Q26399" s="92" t="s">
        <v>50</v>
      </c>
      <c r="BF26399" s="101" t="s">
        <v>58</v>
      </c>
      <c r="BK26399" s="98" t="s">
        <v>70</v>
      </c>
    </row>
    <row r="26400" spans="17:63" ht="29.25" customHeight="1" x14ac:dyDescent="0.2">
      <c r="Q26400" s="92" t="s">
        <v>50</v>
      </c>
      <c r="BF26400" s="101" t="s">
        <v>58</v>
      </c>
      <c r="BK26400" s="98" t="s">
        <v>70</v>
      </c>
    </row>
    <row r="26401" spans="17:63" ht="29.25" customHeight="1" x14ac:dyDescent="0.2">
      <c r="Q26401" s="92" t="s">
        <v>50</v>
      </c>
      <c r="BF26401" s="101" t="s">
        <v>58</v>
      </c>
      <c r="BK26401" s="98" t="s">
        <v>70</v>
      </c>
    </row>
    <row r="26402" spans="17:63" ht="29.25" customHeight="1" x14ac:dyDescent="0.2">
      <c r="Q26402" s="92" t="s">
        <v>50</v>
      </c>
      <c r="BF26402" s="101" t="s">
        <v>58</v>
      </c>
      <c r="BK26402" s="98" t="s">
        <v>70</v>
      </c>
    </row>
    <row r="26403" spans="17:63" ht="29.25" customHeight="1" x14ac:dyDescent="0.2">
      <c r="Q26403" s="92" t="s">
        <v>50</v>
      </c>
      <c r="BF26403" s="101" t="s">
        <v>58</v>
      </c>
      <c r="BK26403" s="98" t="s">
        <v>70</v>
      </c>
    </row>
    <row r="26404" spans="17:63" ht="29.25" customHeight="1" x14ac:dyDescent="0.2">
      <c r="Q26404" s="92" t="s">
        <v>50</v>
      </c>
      <c r="BF26404" s="101" t="s">
        <v>58</v>
      </c>
      <c r="BK26404" s="98" t="s">
        <v>70</v>
      </c>
    </row>
    <row r="26405" spans="17:63" ht="29.25" customHeight="1" x14ac:dyDescent="0.2">
      <c r="Q26405" s="92" t="s">
        <v>50</v>
      </c>
      <c r="BF26405" s="101" t="s">
        <v>58</v>
      </c>
      <c r="BK26405" s="98" t="s">
        <v>70</v>
      </c>
    </row>
    <row r="26406" spans="17:63" ht="29.25" customHeight="1" x14ac:dyDescent="0.2">
      <c r="Q26406" s="92" t="s">
        <v>50</v>
      </c>
      <c r="BF26406" s="101" t="s">
        <v>58</v>
      </c>
      <c r="BK26406" s="98" t="s">
        <v>70</v>
      </c>
    </row>
    <row r="26407" spans="17:63" ht="29.25" customHeight="1" x14ac:dyDescent="0.2">
      <c r="Q26407" s="92" t="s">
        <v>50</v>
      </c>
      <c r="BF26407" s="101" t="s">
        <v>58</v>
      </c>
      <c r="BK26407" s="98" t="s">
        <v>70</v>
      </c>
    </row>
    <row r="26408" spans="17:63" ht="29.25" customHeight="1" x14ac:dyDescent="0.2">
      <c r="Q26408" s="92" t="s">
        <v>50</v>
      </c>
      <c r="BF26408" s="101" t="s">
        <v>58</v>
      </c>
      <c r="BK26408" s="98" t="s">
        <v>70</v>
      </c>
    </row>
    <row r="26409" spans="17:63" ht="29.25" customHeight="1" x14ac:dyDescent="0.2">
      <c r="Q26409" s="92" t="s">
        <v>50</v>
      </c>
      <c r="BF26409" s="101" t="s">
        <v>58</v>
      </c>
      <c r="BK26409" s="98" t="s">
        <v>70</v>
      </c>
    </row>
    <row r="26410" spans="17:63" ht="29.25" customHeight="1" x14ac:dyDescent="0.2">
      <c r="Q26410" s="92" t="s">
        <v>50</v>
      </c>
      <c r="BF26410" s="101" t="s">
        <v>58</v>
      </c>
      <c r="BK26410" s="98" t="s">
        <v>70</v>
      </c>
    </row>
    <row r="26411" spans="17:63" ht="29.25" customHeight="1" x14ac:dyDescent="0.2">
      <c r="Q26411" s="92" t="s">
        <v>50</v>
      </c>
      <c r="BF26411" s="101" t="s">
        <v>58</v>
      </c>
      <c r="BK26411" s="98" t="s">
        <v>70</v>
      </c>
    </row>
    <row r="26412" spans="17:63" ht="29.25" customHeight="1" x14ac:dyDescent="0.2">
      <c r="Q26412" s="92" t="s">
        <v>50</v>
      </c>
      <c r="BF26412" s="101" t="s">
        <v>58</v>
      </c>
      <c r="BK26412" s="98" t="s">
        <v>70</v>
      </c>
    </row>
    <row r="26413" spans="17:63" ht="29.25" customHeight="1" x14ac:dyDescent="0.2">
      <c r="Q26413" s="92" t="s">
        <v>50</v>
      </c>
      <c r="BF26413" s="101" t="s">
        <v>58</v>
      </c>
      <c r="BK26413" s="98" t="s">
        <v>70</v>
      </c>
    </row>
    <row r="26414" spans="17:63" ht="29.25" customHeight="1" x14ac:dyDescent="0.2">
      <c r="Q26414" s="92" t="s">
        <v>50</v>
      </c>
      <c r="BF26414" s="101" t="s">
        <v>58</v>
      </c>
      <c r="BK26414" s="98" t="s">
        <v>70</v>
      </c>
    </row>
    <row r="26415" spans="17:63" ht="29.25" customHeight="1" x14ac:dyDescent="0.2">
      <c r="Q26415" s="92" t="s">
        <v>50</v>
      </c>
      <c r="BF26415" s="101" t="s">
        <v>58</v>
      </c>
      <c r="BK26415" s="98" t="s">
        <v>70</v>
      </c>
    </row>
    <row r="26416" spans="17:63" ht="29.25" customHeight="1" x14ac:dyDescent="0.2">
      <c r="Q26416" s="92" t="s">
        <v>50</v>
      </c>
      <c r="BF26416" s="101" t="s">
        <v>58</v>
      </c>
      <c r="BK26416" s="98" t="s">
        <v>70</v>
      </c>
    </row>
    <row r="26417" spans="17:63" ht="29.25" customHeight="1" x14ac:dyDescent="0.2">
      <c r="Q26417" s="92" t="s">
        <v>50</v>
      </c>
      <c r="BF26417" s="101" t="s">
        <v>58</v>
      </c>
      <c r="BK26417" s="98" t="s">
        <v>70</v>
      </c>
    </row>
    <row r="26418" spans="17:63" ht="29.25" customHeight="1" x14ac:dyDescent="0.2">
      <c r="Q26418" s="92" t="s">
        <v>50</v>
      </c>
      <c r="BF26418" s="101" t="s">
        <v>58</v>
      </c>
      <c r="BK26418" s="98" t="s">
        <v>70</v>
      </c>
    </row>
    <row r="26419" spans="17:63" ht="29.25" customHeight="1" x14ac:dyDescent="0.2">
      <c r="Q26419" s="92" t="s">
        <v>50</v>
      </c>
      <c r="BF26419" s="101" t="s">
        <v>58</v>
      </c>
      <c r="BK26419" s="98" t="s">
        <v>70</v>
      </c>
    </row>
    <row r="26420" spans="17:63" ht="29.25" customHeight="1" x14ac:dyDescent="0.2">
      <c r="Q26420" s="92" t="s">
        <v>50</v>
      </c>
      <c r="BF26420" s="101" t="s">
        <v>58</v>
      </c>
      <c r="BK26420" s="98" t="s">
        <v>70</v>
      </c>
    </row>
    <row r="26421" spans="17:63" ht="29.25" customHeight="1" x14ac:dyDescent="0.2">
      <c r="Q26421" s="92" t="s">
        <v>50</v>
      </c>
      <c r="BF26421" s="101" t="s">
        <v>58</v>
      </c>
      <c r="BK26421" s="98" t="s">
        <v>70</v>
      </c>
    </row>
    <row r="26422" spans="17:63" ht="29.25" customHeight="1" x14ac:dyDescent="0.2">
      <c r="Q26422" s="92" t="s">
        <v>50</v>
      </c>
      <c r="BF26422" s="101" t="s">
        <v>58</v>
      </c>
      <c r="BK26422" s="98" t="s">
        <v>70</v>
      </c>
    </row>
    <row r="26423" spans="17:63" ht="29.25" customHeight="1" x14ac:dyDescent="0.2">
      <c r="Q26423" s="92" t="s">
        <v>50</v>
      </c>
      <c r="BF26423" s="101" t="s">
        <v>58</v>
      </c>
      <c r="BK26423" s="98" t="s">
        <v>70</v>
      </c>
    </row>
    <row r="26424" spans="17:63" ht="29.25" customHeight="1" x14ac:dyDescent="0.2">
      <c r="Q26424" s="92" t="s">
        <v>50</v>
      </c>
      <c r="BF26424" s="101" t="s">
        <v>58</v>
      </c>
      <c r="BK26424" s="98" t="s">
        <v>70</v>
      </c>
    </row>
    <row r="26425" spans="17:63" ht="29.25" customHeight="1" x14ac:dyDescent="0.2">
      <c r="Q26425" s="92" t="s">
        <v>50</v>
      </c>
      <c r="BF26425" s="101" t="s">
        <v>58</v>
      </c>
      <c r="BK26425" s="98" t="s">
        <v>70</v>
      </c>
    </row>
    <row r="26426" spans="17:63" ht="29.25" customHeight="1" x14ac:dyDescent="0.2">
      <c r="Q26426" s="92" t="s">
        <v>50</v>
      </c>
      <c r="BF26426" s="101" t="s">
        <v>58</v>
      </c>
      <c r="BK26426" s="98" t="s">
        <v>70</v>
      </c>
    </row>
    <row r="26427" spans="17:63" ht="29.25" customHeight="1" x14ac:dyDescent="0.2">
      <c r="Q26427" s="92" t="s">
        <v>50</v>
      </c>
      <c r="BF26427" s="101" t="s">
        <v>58</v>
      </c>
      <c r="BK26427" s="98" t="s">
        <v>70</v>
      </c>
    </row>
    <row r="26428" spans="17:63" ht="29.25" customHeight="1" x14ac:dyDescent="0.2">
      <c r="Q26428" s="92" t="s">
        <v>50</v>
      </c>
      <c r="BF26428" s="101" t="s">
        <v>58</v>
      </c>
      <c r="BK26428" s="98" t="s">
        <v>70</v>
      </c>
    </row>
    <row r="26429" spans="17:63" ht="29.25" customHeight="1" x14ac:dyDescent="0.2">
      <c r="Q26429" s="92" t="s">
        <v>50</v>
      </c>
      <c r="BF26429" s="101" t="s">
        <v>58</v>
      </c>
      <c r="BK26429" s="98" t="s">
        <v>70</v>
      </c>
    </row>
    <row r="26430" spans="17:63" ht="29.25" customHeight="1" x14ac:dyDescent="0.2">
      <c r="Q26430" s="92" t="s">
        <v>50</v>
      </c>
      <c r="BF26430" s="101" t="s">
        <v>58</v>
      </c>
      <c r="BK26430" s="98" t="s">
        <v>70</v>
      </c>
    </row>
    <row r="26431" spans="17:63" ht="29.25" customHeight="1" x14ac:dyDescent="0.2">
      <c r="Q26431" s="92" t="s">
        <v>50</v>
      </c>
      <c r="BF26431" s="101" t="s">
        <v>58</v>
      </c>
      <c r="BK26431" s="98" t="s">
        <v>70</v>
      </c>
    </row>
    <row r="26432" spans="17:63" ht="29.25" customHeight="1" x14ac:dyDescent="0.2">
      <c r="Q26432" s="92" t="s">
        <v>50</v>
      </c>
      <c r="BF26432" s="101" t="s">
        <v>58</v>
      </c>
      <c r="BK26432" s="98" t="s">
        <v>70</v>
      </c>
    </row>
    <row r="26433" spans="17:63" ht="29.25" customHeight="1" x14ac:dyDescent="0.2">
      <c r="Q26433" s="92" t="s">
        <v>50</v>
      </c>
      <c r="BF26433" s="101" t="s">
        <v>58</v>
      </c>
      <c r="BK26433" s="98" t="s">
        <v>70</v>
      </c>
    </row>
    <row r="26434" spans="17:63" ht="29.25" customHeight="1" x14ac:dyDescent="0.2">
      <c r="Q26434" s="92" t="s">
        <v>50</v>
      </c>
      <c r="BF26434" s="101" t="s">
        <v>58</v>
      </c>
      <c r="BK26434" s="98" t="s">
        <v>70</v>
      </c>
    </row>
    <row r="26435" spans="17:63" ht="29.25" customHeight="1" x14ac:dyDescent="0.2">
      <c r="Q26435" s="92" t="s">
        <v>50</v>
      </c>
      <c r="BF26435" s="101" t="s">
        <v>58</v>
      </c>
      <c r="BK26435" s="98" t="s">
        <v>70</v>
      </c>
    </row>
    <row r="26436" spans="17:63" ht="29.25" customHeight="1" x14ac:dyDescent="0.2">
      <c r="Q26436" s="92" t="s">
        <v>50</v>
      </c>
      <c r="BF26436" s="101" t="s">
        <v>58</v>
      </c>
      <c r="BK26436" s="98" t="s">
        <v>70</v>
      </c>
    </row>
    <row r="26437" spans="17:63" ht="29.25" customHeight="1" x14ac:dyDescent="0.2">
      <c r="Q26437" s="92" t="s">
        <v>50</v>
      </c>
      <c r="BF26437" s="101" t="s">
        <v>58</v>
      </c>
      <c r="BK26437" s="98" t="s">
        <v>70</v>
      </c>
    </row>
    <row r="26438" spans="17:63" ht="29.25" customHeight="1" x14ac:dyDescent="0.2">
      <c r="Q26438" s="92" t="s">
        <v>50</v>
      </c>
      <c r="BF26438" s="101" t="s">
        <v>58</v>
      </c>
      <c r="BK26438" s="98" t="s">
        <v>70</v>
      </c>
    </row>
    <row r="26439" spans="17:63" ht="29.25" customHeight="1" x14ac:dyDescent="0.2">
      <c r="Q26439" s="92" t="s">
        <v>50</v>
      </c>
      <c r="BF26439" s="101" t="s">
        <v>58</v>
      </c>
      <c r="BK26439" s="98" t="s">
        <v>70</v>
      </c>
    </row>
    <row r="26440" spans="17:63" ht="29.25" customHeight="1" x14ac:dyDescent="0.2">
      <c r="Q26440" s="92" t="s">
        <v>50</v>
      </c>
      <c r="BF26440" s="101" t="s">
        <v>58</v>
      </c>
      <c r="BK26440" s="98" t="s">
        <v>70</v>
      </c>
    </row>
    <row r="26441" spans="17:63" ht="29.25" customHeight="1" x14ac:dyDescent="0.2">
      <c r="Q26441" s="92" t="s">
        <v>50</v>
      </c>
      <c r="BF26441" s="101" t="s">
        <v>58</v>
      </c>
      <c r="BK26441" s="98" t="s">
        <v>70</v>
      </c>
    </row>
    <row r="26442" spans="17:63" ht="29.25" customHeight="1" x14ac:dyDescent="0.2">
      <c r="Q26442" s="92" t="s">
        <v>50</v>
      </c>
      <c r="BF26442" s="101" t="s">
        <v>58</v>
      </c>
      <c r="BK26442" s="98" t="s">
        <v>70</v>
      </c>
    </row>
    <row r="26443" spans="17:63" ht="29.25" customHeight="1" x14ac:dyDescent="0.2">
      <c r="Q26443" s="92" t="s">
        <v>50</v>
      </c>
      <c r="BF26443" s="101" t="s">
        <v>58</v>
      </c>
      <c r="BK26443" s="98" t="s">
        <v>70</v>
      </c>
    </row>
    <row r="26444" spans="17:63" ht="29.25" customHeight="1" x14ac:dyDescent="0.2">
      <c r="Q26444" s="92" t="s">
        <v>50</v>
      </c>
      <c r="BF26444" s="101" t="s">
        <v>58</v>
      </c>
      <c r="BK26444" s="98" t="s">
        <v>70</v>
      </c>
    </row>
    <row r="26445" spans="17:63" ht="29.25" customHeight="1" x14ac:dyDescent="0.2">
      <c r="Q26445" s="92" t="s">
        <v>50</v>
      </c>
      <c r="BF26445" s="101" t="s">
        <v>58</v>
      </c>
      <c r="BK26445" s="98" t="s">
        <v>70</v>
      </c>
    </row>
    <row r="26446" spans="17:63" ht="29.25" customHeight="1" x14ac:dyDescent="0.2">
      <c r="Q26446" s="92" t="s">
        <v>50</v>
      </c>
      <c r="BF26446" s="101" t="s">
        <v>58</v>
      </c>
      <c r="BK26446" s="98" t="s">
        <v>70</v>
      </c>
    </row>
    <row r="26447" spans="17:63" ht="29.25" customHeight="1" x14ac:dyDescent="0.2">
      <c r="Q26447" s="92" t="s">
        <v>50</v>
      </c>
      <c r="BF26447" s="101" t="s">
        <v>58</v>
      </c>
      <c r="BK26447" s="98" t="s">
        <v>70</v>
      </c>
    </row>
    <row r="26448" spans="17:63" ht="29.25" customHeight="1" x14ac:dyDescent="0.2">
      <c r="Q26448" s="92" t="s">
        <v>50</v>
      </c>
      <c r="BF26448" s="101" t="s">
        <v>58</v>
      </c>
      <c r="BK26448" s="98" t="s">
        <v>70</v>
      </c>
    </row>
    <row r="26449" spans="17:63" ht="29.25" customHeight="1" x14ac:dyDescent="0.2">
      <c r="Q26449" s="92" t="s">
        <v>50</v>
      </c>
      <c r="BF26449" s="101" t="s">
        <v>58</v>
      </c>
      <c r="BK26449" s="98" t="s">
        <v>70</v>
      </c>
    </row>
    <row r="26450" spans="17:63" ht="29.25" customHeight="1" x14ac:dyDescent="0.2">
      <c r="Q26450" s="92" t="s">
        <v>50</v>
      </c>
      <c r="BF26450" s="101" t="s">
        <v>58</v>
      </c>
      <c r="BK26450" s="98" t="s">
        <v>70</v>
      </c>
    </row>
    <row r="26451" spans="17:63" ht="29.25" customHeight="1" x14ac:dyDescent="0.2">
      <c r="Q26451" s="92" t="s">
        <v>50</v>
      </c>
      <c r="BF26451" s="101" t="s">
        <v>58</v>
      </c>
      <c r="BK26451" s="98" t="s">
        <v>70</v>
      </c>
    </row>
    <row r="26452" spans="17:63" ht="29.25" customHeight="1" x14ac:dyDescent="0.2">
      <c r="Q26452" s="92" t="s">
        <v>50</v>
      </c>
      <c r="BF26452" s="101" t="s">
        <v>58</v>
      </c>
      <c r="BK26452" s="98" t="s">
        <v>70</v>
      </c>
    </row>
    <row r="26453" spans="17:63" ht="29.25" customHeight="1" x14ac:dyDescent="0.2">
      <c r="Q26453" s="92" t="s">
        <v>50</v>
      </c>
      <c r="BF26453" s="101" t="s">
        <v>58</v>
      </c>
      <c r="BK26453" s="98" t="s">
        <v>70</v>
      </c>
    </row>
    <row r="26454" spans="17:63" ht="29.25" customHeight="1" x14ac:dyDescent="0.2">
      <c r="Q26454" s="92" t="s">
        <v>50</v>
      </c>
      <c r="BF26454" s="101" t="s">
        <v>58</v>
      </c>
      <c r="BK26454" s="98" t="s">
        <v>70</v>
      </c>
    </row>
    <row r="26455" spans="17:63" ht="29.25" customHeight="1" x14ac:dyDescent="0.2">
      <c r="Q26455" s="92" t="s">
        <v>50</v>
      </c>
      <c r="BF26455" s="101" t="s">
        <v>58</v>
      </c>
      <c r="BK26455" s="98" t="s">
        <v>70</v>
      </c>
    </row>
    <row r="26456" spans="17:63" ht="29.25" customHeight="1" x14ac:dyDescent="0.2">
      <c r="Q26456" s="92" t="s">
        <v>50</v>
      </c>
      <c r="BF26456" s="101" t="s">
        <v>58</v>
      </c>
      <c r="BK26456" s="98" t="s">
        <v>70</v>
      </c>
    </row>
    <row r="26457" spans="17:63" ht="29.25" customHeight="1" x14ac:dyDescent="0.2">
      <c r="Q26457" s="92" t="s">
        <v>50</v>
      </c>
      <c r="BF26457" s="101" t="s">
        <v>58</v>
      </c>
      <c r="BK26457" s="98" t="s">
        <v>70</v>
      </c>
    </row>
    <row r="26458" spans="17:63" ht="29.25" customHeight="1" x14ac:dyDescent="0.2">
      <c r="Q26458" s="92" t="s">
        <v>50</v>
      </c>
      <c r="BF26458" s="101" t="s">
        <v>58</v>
      </c>
      <c r="BK26458" s="98" t="s">
        <v>70</v>
      </c>
    </row>
    <row r="26459" spans="17:63" ht="29.25" customHeight="1" x14ac:dyDescent="0.2">
      <c r="Q26459" s="92" t="s">
        <v>50</v>
      </c>
      <c r="BF26459" s="101" t="s">
        <v>58</v>
      </c>
      <c r="BK26459" s="98" t="s">
        <v>70</v>
      </c>
    </row>
    <row r="26460" spans="17:63" ht="29.25" customHeight="1" x14ac:dyDescent="0.2">
      <c r="Q26460" s="92" t="s">
        <v>50</v>
      </c>
      <c r="BF26460" s="101" t="s">
        <v>58</v>
      </c>
      <c r="BK26460" s="98" t="s">
        <v>70</v>
      </c>
    </row>
    <row r="26461" spans="17:63" ht="29.25" customHeight="1" x14ac:dyDescent="0.2">
      <c r="Q26461" s="92" t="s">
        <v>50</v>
      </c>
      <c r="BF26461" s="101" t="s">
        <v>58</v>
      </c>
      <c r="BK26461" s="98" t="s">
        <v>70</v>
      </c>
    </row>
    <row r="26462" spans="17:63" ht="29.25" customHeight="1" x14ac:dyDescent="0.2">
      <c r="Q26462" s="92" t="s">
        <v>50</v>
      </c>
      <c r="BF26462" s="101" t="s">
        <v>58</v>
      </c>
      <c r="BK26462" s="98" t="s">
        <v>70</v>
      </c>
    </row>
    <row r="26463" spans="17:63" ht="29.25" customHeight="1" x14ac:dyDescent="0.2">
      <c r="Q26463" s="92" t="s">
        <v>50</v>
      </c>
      <c r="BF26463" s="101" t="s">
        <v>58</v>
      </c>
      <c r="BK26463" s="98" t="s">
        <v>70</v>
      </c>
    </row>
    <row r="26464" spans="17:63" ht="29.25" customHeight="1" x14ac:dyDescent="0.2">
      <c r="Q26464" s="92" t="s">
        <v>50</v>
      </c>
      <c r="BF26464" s="101" t="s">
        <v>58</v>
      </c>
      <c r="BK26464" s="98" t="s">
        <v>70</v>
      </c>
    </row>
    <row r="26465" spans="17:63" ht="29.25" customHeight="1" x14ac:dyDescent="0.2">
      <c r="Q26465" s="92" t="s">
        <v>50</v>
      </c>
      <c r="BF26465" s="101" t="s">
        <v>58</v>
      </c>
      <c r="BK26465" s="98" t="s">
        <v>70</v>
      </c>
    </row>
    <row r="26466" spans="17:63" ht="29.25" customHeight="1" x14ac:dyDescent="0.2">
      <c r="Q26466" s="92" t="s">
        <v>50</v>
      </c>
      <c r="BF26466" s="101" t="s">
        <v>58</v>
      </c>
      <c r="BK26466" s="98" t="s">
        <v>70</v>
      </c>
    </row>
    <row r="26467" spans="17:63" ht="29.25" customHeight="1" x14ac:dyDescent="0.2">
      <c r="Q26467" s="92" t="s">
        <v>50</v>
      </c>
      <c r="BF26467" s="101" t="s">
        <v>58</v>
      </c>
      <c r="BK26467" s="98" t="s">
        <v>70</v>
      </c>
    </row>
    <row r="26468" spans="17:63" ht="29.25" customHeight="1" x14ac:dyDescent="0.2">
      <c r="Q26468" s="92" t="s">
        <v>50</v>
      </c>
      <c r="BF26468" s="101" t="s">
        <v>58</v>
      </c>
      <c r="BK26468" s="98" t="s">
        <v>70</v>
      </c>
    </row>
    <row r="26469" spans="17:63" ht="29.25" customHeight="1" x14ac:dyDescent="0.2">
      <c r="Q26469" s="92" t="s">
        <v>50</v>
      </c>
      <c r="BF26469" s="101" t="s">
        <v>58</v>
      </c>
      <c r="BK26469" s="98" t="s">
        <v>70</v>
      </c>
    </row>
    <row r="26470" spans="17:63" ht="29.25" customHeight="1" x14ac:dyDescent="0.2">
      <c r="Q26470" s="92" t="s">
        <v>50</v>
      </c>
      <c r="BF26470" s="101" t="s">
        <v>58</v>
      </c>
      <c r="BK26470" s="98" t="s">
        <v>70</v>
      </c>
    </row>
    <row r="26471" spans="17:63" ht="29.25" customHeight="1" x14ac:dyDescent="0.2">
      <c r="Q26471" s="92" t="s">
        <v>50</v>
      </c>
      <c r="BF26471" s="101" t="s">
        <v>58</v>
      </c>
      <c r="BK26471" s="98" t="s">
        <v>70</v>
      </c>
    </row>
    <row r="26472" spans="17:63" ht="29.25" customHeight="1" x14ac:dyDescent="0.2">
      <c r="Q26472" s="92" t="s">
        <v>50</v>
      </c>
      <c r="BF26472" s="101" t="s">
        <v>58</v>
      </c>
      <c r="BK26472" s="98" t="s">
        <v>70</v>
      </c>
    </row>
    <row r="26473" spans="17:63" ht="29.25" customHeight="1" x14ac:dyDescent="0.2">
      <c r="Q26473" s="92" t="s">
        <v>50</v>
      </c>
      <c r="BF26473" s="101" t="s">
        <v>58</v>
      </c>
      <c r="BK26473" s="98" t="s">
        <v>70</v>
      </c>
    </row>
    <row r="26474" spans="17:63" ht="29.25" customHeight="1" x14ac:dyDescent="0.2">
      <c r="Q26474" s="92" t="s">
        <v>50</v>
      </c>
      <c r="BF26474" s="101" t="s">
        <v>58</v>
      </c>
      <c r="BK26474" s="98" t="s">
        <v>70</v>
      </c>
    </row>
    <row r="26475" spans="17:63" ht="29.25" customHeight="1" x14ac:dyDescent="0.2">
      <c r="Q26475" s="92" t="s">
        <v>50</v>
      </c>
      <c r="BF26475" s="101" t="s">
        <v>58</v>
      </c>
      <c r="BK26475" s="98" t="s">
        <v>70</v>
      </c>
    </row>
    <row r="26476" spans="17:63" ht="29.25" customHeight="1" x14ac:dyDescent="0.2">
      <c r="Q26476" s="92" t="s">
        <v>50</v>
      </c>
      <c r="BF26476" s="101" t="s">
        <v>58</v>
      </c>
      <c r="BK26476" s="98" t="s">
        <v>70</v>
      </c>
    </row>
    <row r="26477" spans="17:63" ht="29.25" customHeight="1" x14ac:dyDescent="0.2">
      <c r="Q26477" s="92" t="s">
        <v>50</v>
      </c>
      <c r="BF26477" s="101" t="s">
        <v>58</v>
      </c>
      <c r="BK26477" s="98" t="s">
        <v>70</v>
      </c>
    </row>
    <row r="26478" spans="17:63" ht="29.25" customHeight="1" x14ac:dyDescent="0.2">
      <c r="Q26478" s="92" t="s">
        <v>50</v>
      </c>
      <c r="BF26478" s="101" t="s">
        <v>58</v>
      </c>
      <c r="BK26478" s="98" t="s">
        <v>70</v>
      </c>
    </row>
    <row r="26479" spans="17:63" ht="29.25" customHeight="1" x14ac:dyDescent="0.2">
      <c r="Q26479" s="92" t="s">
        <v>50</v>
      </c>
      <c r="BF26479" s="101" t="s">
        <v>58</v>
      </c>
      <c r="BK26479" s="98" t="s">
        <v>70</v>
      </c>
    </row>
    <row r="26480" spans="17:63" ht="29.25" customHeight="1" x14ac:dyDescent="0.2">
      <c r="Q26480" s="92" t="s">
        <v>50</v>
      </c>
      <c r="BF26480" s="101" t="s">
        <v>58</v>
      </c>
      <c r="BK26480" s="98" t="s">
        <v>70</v>
      </c>
    </row>
    <row r="26481" spans="17:63" ht="29.25" customHeight="1" x14ac:dyDescent="0.2">
      <c r="Q26481" s="92" t="s">
        <v>50</v>
      </c>
      <c r="BF26481" s="101" t="s">
        <v>58</v>
      </c>
      <c r="BK26481" s="98" t="s">
        <v>70</v>
      </c>
    </row>
    <row r="26482" spans="17:63" ht="29.25" customHeight="1" x14ac:dyDescent="0.2">
      <c r="Q26482" s="92" t="s">
        <v>50</v>
      </c>
      <c r="BF26482" s="101" t="s">
        <v>58</v>
      </c>
      <c r="BK26482" s="98" t="s">
        <v>70</v>
      </c>
    </row>
    <row r="26483" spans="17:63" ht="29.25" customHeight="1" x14ac:dyDescent="0.2">
      <c r="Q26483" s="92" t="s">
        <v>50</v>
      </c>
      <c r="BF26483" s="101" t="s">
        <v>58</v>
      </c>
      <c r="BK26483" s="98" t="s">
        <v>70</v>
      </c>
    </row>
    <row r="26484" spans="17:63" ht="29.25" customHeight="1" x14ac:dyDescent="0.2">
      <c r="Q26484" s="92" t="s">
        <v>50</v>
      </c>
      <c r="BF26484" s="101" t="s">
        <v>58</v>
      </c>
      <c r="BK26484" s="98" t="s">
        <v>70</v>
      </c>
    </row>
    <row r="26485" spans="17:63" ht="29.25" customHeight="1" x14ac:dyDescent="0.2">
      <c r="Q26485" s="92" t="s">
        <v>50</v>
      </c>
      <c r="BF26485" s="101" t="s">
        <v>58</v>
      </c>
      <c r="BK26485" s="98" t="s">
        <v>70</v>
      </c>
    </row>
    <row r="26486" spans="17:63" ht="29.25" customHeight="1" x14ac:dyDescent="0.2">
      <c r="Q26486" s="92" t="s">
        <v>50</v>
      </c>
      <c r="BF26486" s="101" t="s">
        <v>58</v>
      </c>
      <c r="BK26486" s="98" t="s">
        <v>70</v>
      </c>
    </row>
    <row r="26487" spans="17:63" ht="29.25" customHeight="1" x14ac:dyDescent="0.2">
      <c r="Q26487" s="92" t="s">
        <v>50</v>
      </c>
      <c r="BF26487" s="101" t="s">
        <v>58</v>
      </c>
      <c r="BK26487" s="98" t="s">
        <v>70</v>
      </c>
    </row>
    <row r="26488" spans="17:63" ht="29.25" customHeight="1" x14ac:dyDescent="0.2">
      <c r="Q26488" s="92" t="s">
        <v>50</v>
      </c>
      <c r="BF26488" s="101" t="s">
        <v>58</v>
      </c>
      <c r="BK26488" s="98" t="s">
        <v>70</v>
      </c>
    </row>
    <row r="26489" spans="17:63" ht="29.25" customHeight="1" x14ac:dyDescent="0.2">
      <c r="Q26489" s="92" t="s">
        <v>50</v>
      </c>
      <c r="BF26489" s="101" t="s">
        <v>58</v>
      </c>
      <c r="BK26489" s="98" t="s">
        <v>70</v>
      </c>
    </row>
    <row r="26490" spans="17:63" ht="29.25" customHeight="1" x14ac:dyDescent="0.2">
      <c r="Q26490" s="92" t="s">
        <v>50</v>
      </c>
      <c r="BF26490" s="101" t="s">
        <v>58</v>
      </c>
      <c r="BK26490" s="98" t="s">
        <v>70</v>
      </c>
    </row>
    <row r="26491" spans="17:63" ht="29.25" customHeight="1" x14ac:dyDescent="0.2">
      <c r="Q26491" s="92" t="s">
        <v>50</v>
      </c>
      <c r="BF26491" s="101" t="s">
        <v>58</v>
      </c>
      <c r="BK26491" s="98" t="s">
        <v>70</v>
      </c>
    </row>
    <row r="26492" spans="17:63" ht="29.25" customHeight="1" x14ac:dyDescent="0.2">
      <c r="Q26492" s="92" t="s">
        <v>50</v>
      </c>
      <c r="BF26492" s="101" t="s">
        <v>58</v>
      </c>
      <c r="BK26492" s="98" t="s">
        <v>70</v>
      </c>
    </row>
    <row r="26493" spans="17:63" ht="29.25" customHeight="1" x14ac:dyDescent="0.2">
      <c r="Q26493" s="92" t="s">
        <v>50</v>
      </c>
      <c r="BF26493" s="101" t="s">
        <v>58</v>
      </c>
      <c r="BK26493" s="98" t="s">
        <v>70</v>
      </c>
    </row>
    <row r="26494" spans="17:63" ht="29.25" customHeight="1" x14ac:dyDescent="0.2">
      <c r="Q26494" s="92" t="s">
        <v>50</v>
      </c>
      <c r="BF26494" s="101" t="s">
        <v>58</v>
      </c>
      <c r="BK26494" s="98" t="s">
        <v>70</v>
      </c>
    </row>
    <row r="26495" spans="17:63" ht="29.25" customHeight="1" x14ac:dyDescent="0.2">
      <c r="Q26495" s="92" t="s">
        <v>50</v>
      </c>
      <c r="BF26495" s="101" t="s">
        <v>58</v>
      </c>
      <c r="BK26495" s="98" t="s">
        <v>70</v>
      </c>
    </row>
    <row r="26496" spans="17:63" ht="29.25" customHeight="1" x14ac:dyDescent="0.2">
      <c r="Q26496" s="92" t="s">
        <v>50</v>
      </c>
      <c r="BF26496" s="101" t="s">
        <v>58</v>
      </c>
      <c r="BK26496" s="98" t="s">
        <v>70</v>
      </c>
    </row>
    <row r="26497" spans="17:63" ht="29.25" customHeight="1" x14ac:dyDescent="0.2">
      <c r="Q26497" s="92" t="s">
        <v>50</v>
      </c>
      <c r="BF26497" s="101" t="s">
        <v>58</v>
      </c>
      <c r="BK26497" s="98" t="s">
        <v>70</v>
      </c>
    </row>
    <row r="26498" spans="17:63" ht="29.25" customHeight="1" x14ac:dyDescent="0.2">
      <c r="Q26498" s="92" t="s">
        <v>50</v>
      </c>
      <c r="BF26498" s="101" t="s">
        <v>58</v>
      </c>
      <c r="BK26498" s="98" t="s">
        <v>70</v>
      </c>
    </row>
    <row r="26499" spans="17:63" ht="29.25" customHeight="1" x14ac:dyDescent="0.2">
      <c r="Q26499" s="92" t="s">
        <v>50</v>
      </c>
      <c r="BF26499" s="101" t="s">
        <v>58</v>
      </c>
      <c r="BK26499" s="98" t="s">
        <v>70</v>
      </c>
    </row>
    <row r="26500" spans="17:63" ht="29.25" customHeight="1" x14ac:dyDescent="0.2">
      <c r="Q26500" s="92" t="s">
        <v>50</v>
      </c>
      <c r="BF26500" s="101" t="s">
        <v>58</v>
      </c>
      <c r="BK26500" s="98" t="s">
        <v>70</v>
      </c>
    </row>
    <row r="26501" spans="17:63" ht="29.25" customHeight="1" x14ac:dyDescent="0.2">
      <c r="Q26501" s="92" t="s">
        <v>50</v>
      </c>
      <c r="BF26501" s="101" t="s">
        <v>58</v>
      </c>
      <c r="BK26501" s="98" t="s">
        <v>70</v>
      </c>
    </row>
    <row r="26502" spans="17:63" ht="29.25" customHeight="1" x14ac:dyDescent="0.2">
      <c r="Q26502" s="92" t="s">
        <v>50</v>
      </c>
      <c r="BF26502" s="101" t="s">
        <v>58</v>
      </c>
      <c r="BK26502" s="98" t="s">
        <v>70</v>
      </c>
    </row>
    <row r="26503" spans="17:63" ht="29.25" customHeight="1" x14ac:dyDescent="0.2">
      <c r="Q26503" s="92" t="s">
        <v>50</v>
      </c>
      <c r="BF26503" s="101" t="s">
        <v>58</v>
      </c>
      <c r="BK26503" s="98" t="s">
        <v>70</v>
      </c>
    </row>
    <row r="26504" spans="17:63" ht="29.25" customHeight="1" x14ac:dyDescent="0.2">
      <c r="Q26504" s="92" t="s">
        <v>50</v>
      </c>
      <c r="BF26504" s="101" t="s">
        <v>58</v>
      </c>
      <c r="BK26504" s="98" t="s">
        <v>70</v>
      </c>
    </row>
    <row r="26505" spans="17:63" ht="29.25" customHeight="1" x14ac:dyDescent="0.2">
      <c r="Q26505" s="92" t="s">
        <v>50</v>
      </c>
      <c r="BF26505" s="101" t="s">
        <v>58</v>
      </c>
      <c r="BK26505" s="98" t="s">
        <v>70</v>
      </c>
    </row>
    <row r="26506" spans="17:63" ht="29.25" customHeight="1" x14ac:dyDescent="0.2">
      <c r="Q26506" s="92" t="s">
        <v>50</v>
      </c>
      <c r="BF26506" s="101" t="s">
        <v>58</v>
      </c>
      <c r="BK26506" s="98" t="s">
        <v>70</v>
      </c>
    </row>
    <row r="26507" spans="17:63" ht="29.25" customHeight="1" x14ac:dyDescent="0.2">
      <c r="Q26507" s="92" t="s">
        <v>50</v>
      </c>
      <c r="BF26507" s="101" t="s">
        <v>58</v>
      </c>
      <c r="BK26507" s="98" t="s">
        <v>70</v>
      </c>
    </row>
    <row r="26508" spans="17:63" ht="29.25" customHeight="1" x14ac:dyDescent="0.2">
      <c r="Q26508" s="92" t="s">
        <v>50</v>
      </c>
      <c r="BF26508" s="101" t="s">
        <v>58</v>
      </c>
      <c r="BK26508" s="98" t="s">
        <v>70</v>
      </c>
    </row>
    <row r="26509" spans="17:63" ht="29.25" customHeight="1" x14ac:dyDescent="0.2">
      <c r="Q26509" s="92" t="s">
        <v>50</v>
      </c>
      <c r="BF26509" s="101" t="s">
        <v>58</v>
      </c>
      <c r="BK26509" s="98" t="s">
        <v>70</v>
      </c>
    </row>
    <row r="26510" spans="17:63" ht="29.25" customHeight="1" x14ac:dyDescent="0.2">
      <c r="Q26510" s="92" t="s">
        <v>50</v>
      </c>
      <c r="BF26510" s="101" t="s">
        <v>58</v>
      </c>
      <c r="BK26510" s="98" t="s">
        <v>70</v>
      </c>
    </row>
    <row r="26511" spans="17:63" ht="29.25" customHeight="1" x14ac:dyDescent="0.2">
      <c r="Q26511" s="92" t="s">
        <v>50</v>
      </c>
      <c r="BF26511" s="101" t="s">
        <v>58</v>
      </c>
      <c r="BK26511" s="98" t="s">
        <v>70</v>
      </c>
    </row>
    <row r="26512" spans="17:63" ht="29.25" customHeight="1" x14ac:dyDescent="0.2">
      <c r="Q26512" s="92" t="s">
        <v>50</v>
      </c>
      <c r="BF26512" s="101" t="s">
        <v>58</v>
      </c>
      <c r="BK26512" s="98" t="s">
        <v>70</v>
      </c>
    </row>
    <row r="26513" spans="17:63" ht="29.25" customHeight="1" x14ac:dyDescent="0.2">
      <c r="Q26513" s="92" t="s">
        <v>50</v>
      </c>
      <c r="BF26513" s="101" t="s">
        <v>58</v>
      </c>
      <c r="BK26513" s="98" t="s">
        <v>70</v>
      </c>
    </row>
    <row r="26514" spans="17:63" ht="29.25" customHeight="1" x14ac:dyDescent="0.2">
      <c r="Q26514" s="92" t="s">
        <v>50</v>
      </c>
      <c r="BF26514" s="101" t="s">
        <v>58</v>
      </c>
      <c r="BK26514" s="98" t="s">
        <v>70</v>
      </c>
    </row>
    <row r="26515" spans="17:63" ht="29.25" customHeight="1" x14ac:dyDescent="0.2">
      <c r="Q26515" s="92" t="s">
        <v>50</v>
      </c>
      <c r="BF26515" s="101" t="s">
        <v>58</v>
      </c>
      <c r="BK26515" s="98" t="s">
        <v>70</v>
      </c>
    </row>
    <row r="26516" spans="17:63" ht="29.25" customHeight="1" x14ac:dyDescent="0.2">
      <c r="Q26516" s="92" t="s">
        <v>50</v>
      </c>
      <c r="BF26516" s="101" t="s">
        <v>58</v>
      </c>
      <c r="BK26516" s="98" t="s">
        <v>70</v>
      </c>
    </row>
    <row r="26517" spans="17:63" ht="29.25" customHeight="1" x14ac:dyDescent="0.2">
      <c r="Q26517" s="92" t="s">
        <v>50</v>
      </c>
      <c r="BF26517" s="101" t="s">
        <v>58</v>
      </c>
      <c r="BK26517" s="98" t="s">
        <v>70</v>
      </c>
    </row>
    <row r="26518" spans="17:63" ht="29.25" customHeight="1" x14ac:dyDescent="0.2">
      <c r="Q26518" s="92" t="s">
        <v>50</v>
      </c>
      <c r="BF26518" s="101" t="s">
        <v>58</v>
      </c>
      <c r="BK26518" s="98" t="s">
        <v>70</v>
      </c>
    </row>
    <row r="26519" spans="17:63" ht="29.25" customHeight="1" x14ac:dyDescent="0.2">
      <c r="Q26519" s="92" t="s">
        <v>50</v>
      </c>
      <c r="BF26519" s="101" t="s">
        <v>58</v>
      </c>
      <c r="BK26519" s="98" t="s">
        <v>70</v>
      </c>
    </row>
    <row r="26520" spans="17:63" ht="29.25" customHeight="1" x14ac:dyDescent="0.2">
      <c r="Q26520" s="92" t="s">
        <v>50</v>
      </c>
      <c r="BF26520" s="101" t="s">
        <v>58</v>
      </c>
      <c r="BK26520" s="98" t="s">
        <v>70</v>
      </c>
    </row>
    <row r="26521" spans="17:63" ht="29.25" customHeight="1" x14ac:dyDescent="0.2">
      <c r="Q26521" s="92" t="s">
        <v>50</v>
      </c>
      <c r="BF26521" s="101" t="s">
        <v>58</v>
      </c>
      <c r="BK26521" s="98" t="s">
        <v>70</v>
      </c>
    </row>
    <row r="26522" spans="17:63" ht="29.25" customHeight="1" x14ac:dyDescent="0.2">
      <c r="Q26522" s="92" t="s">
        <v>50</v>
      </c>
      <c r="BF26522" s="101" t="s">
        <v>58</v>
      </c>
      <c r="BK26522" s="98" t="s">
        <v>70</v>
      </c>
    </row>
    <row r="26523" spans="17:63" ht="29.25" customHeight="1" x14ac:dyDescent="0.2">
      <c r="Q26523" s="92" t="s">
        <v>50</v>
      </c>
      <c r="BF26523" s="101" t="s">
        <v>58</v>
      </c>
      <c r="BK26523" s="98" t="s">
        <v>70</v>
      </c>
    </row>
    <row r="26524" spans="17:63" ht="29.25" customHeight="1" x14ac:dyDescent="0.2">
      <c r="Q26524" s="92" t="s">
        <v>50</v>
      </c>
      <c r="BF26524" s="101" t="s">
        <v>58</v>
      </c>
      <c r="BK26524" s="98" t="s">
        <v>70</v>
      </c>
    </row>
    <row r="26525" spans="17:63" ht="29.25" customHeight="1" x14ac:dyDescent="0.2">
      <c r="Q26525" s="92" t="s">
        <v>50</v>
      </c>
      <c r="BF26525" s="101" t="s">
        <v>58</v>
      </c>
      <c r="BK26525" s="98" t="s">
        <v>70</v>
      </c>
    </row>
    <row r="26526" spans="17:63" ht="29.25" customHeight="1" x14ac:dyDescent="0.2">
      <c r="Q26526" s="92" t="s">
        <v>50</v>
      </c>
      <c r="BF26526" s="101" t="s">
        <v>58</v>
      </c>
      <c r="BK26526" s="98" t="s">
        <v>70</v>
      </c>
    </row>
    <row r="26527" spans="17:63" ht="29.25" customHeight="1" x14ac:dyDescent="0.2">
      <c r="Q26527" s="92" t="s">
        <v>50</v>
      </c>
      <c r="BF26527" s="101" t="s">
        <v>58</v>
      </c>
      <c r="BK26527" s="98" t="s">
        <v>70</v>
      </c>
    </row>
    <row r="26528" spans="17:63" ht="29.25" customHeight="1" x14ac:dyDescent="0.2">
      <c r="Q26528" s="92" t="s">
        <v>50</v>
      </c>
      <c r="BF26528" s="101" t="s">
        <v>58</v>
      </c>
      <c r="BK26528" s="98" t="s">
        <v>70</v>
      </c>
    </row>
    <row r="26529" spans="17:63" ht="29.25" customHeight="1" x14ac:dyDescent="0.2">
      <c r="Q26529" s="92" t="s">
        <v>50</v>
      </c>
      <c r="BF26529" s="101" t="s">
        <v>58</v>
      </c>
      <c r="BK26529" s="98" t="s">
        <v>70</v>
      </c>
    </row>
    <row r="26530" spans="17:63" ht="29.25" customHeight="1" x14ac:dyDescent="0.2">
      <c r="Q26530" s="92" t="s">
        <v>50</v>
      </c>
      <c r="BF26530" s="101" t="s">
        <v>58</v>
      </c>
      <c r="BK26530" s="98" t="s">
        <v>70</v>
      </c>
    </row>
    <row r="26531" spans="17:63" ht="29.25" customHeight="1" x14ac:dyDescent="0.2">
      <c r="Q26531" s="92" t="s">
        <v>50</v>
      </c>
      <c r="BF26531" s="101" t="s">
        <v>58</v>
      </c>
      <c r="BK26531" s="98" t="s">
        <v>70</v>
      </c>
    </row>
    <row r="26532" spans="17:63" ht="29.25" customHeight="1" x14ac:dyDescent="0.2">
      <c r="Q26532" s="92" t="s">
        <v>50</v>
      </c>
      <c r="BF26532" s="101" t="s">
        <v>58</v>
      </c>
      <c r="BK26532" s="98" t="s">
        <v>70</v>
      </c>
    </row>
    <row r="26533" spans="17:63" ht="29.25" customHeight="1" x14ac:dyDescent="0.2">
      <c r="Q26533" s="92" t="s">
        <v>50</v>
      </c>
      <c r="BF26533" s="101" t="s">
        <v>58</v>
      </c>
      <c r="BK26533" s="98" t="s">
        <v>70</v>
      </c>
    </row>
    <row r="26534" spans="17:63" ht="29.25" customHeight="1" x14ac:dyDescent="0.2">
      <c r="Q26534" s="92" t="s">
        <v>50</v>
      </c>
      <c r="BF26534" s="101" t="s">
        <v>58</v>
      </c>
      <c r="BK26534" s="98" t="s">
        <v>70</v>
      </c>
    </row>
    <row r="26535" spans="17:63" ht="29.25" customHeight="1" x14ac:dyDescent="0.2">
      <c r="Q26535" s="92" t="s">
        <v>50</v>
      </c>
      <c r="BF26535" s="101" t="s">
        <v>58</v>
      </c>
      <c r="BK26535" s="98" t="s">
        <v>70</v>
      </c>
    </row>
    <row r="26536" spans="17:63" ht="29.25" customHeight="1" x14ac:dyDescent="0.2">
      <c r="Q26536" s="92" t="s">
        <v>50</v>
      </c>
      <c r="BF26536" s="101" t="s">
        <v>58</v>
      </c>
      <c r="BK26536" s="98" t="s">
        <v>70</v>
      </c>
    </row>
    <row r="26537" spans="17:63" ht="29.25" customHeight="1" x14ac:dyDescent="0.2">
      <c r="Q26537" s="92" t="s">
        <v>50</v>
      </c>
      <c r="BF26537" s="101" t="s">
        <v>58</v>
      </c>
      <c r="BK26537" s="98" t="s">
        <v>70</v>
      </c>
    </row>
    <row r="26538" spans="17:63" ht="29.25" customHeight="1" x14ac:dyDescent="0.2">
      <c r="Q26538" s="92" t="s">
        <v>50</v>
      </c>
      <c r="BF26538" s="101" t="s">
        <v>58</v>
      </c>
      <c r="BK26538" s="98" t="s">
        <v>70</v>
      </c>
    </row>
    <row r="26539" spans="17:63" ht="29.25" customHeight="1" x14ac:dyDescent="0.2">
      <c r="Q26539" s="92" t="s">
        <v>50</v>
      </c>
      <c r="BF26539" s="101" t="s">
        <v>58</v>
      </c>
      <c r="BK26539" s="98" t="s">
        <v>70</v>
      </c>
    </row>
    <row r="26540" spans="17:63" ht="29.25" customHeight="1" x14ac:dyDescent="0.2">
      <c r="Q26540" s="92" t="s">
        <v>50</v>
      </c>
      <c r="BF26540" s="101" t="s">
        <v>58</v>
      </c>
      <c r="BK26540" s="98" t="s">
        <v>70</v>
      </c>
    </row>
    <row r="26541" spans="17:63" ht="29.25" customHeight="1" x14ac:dyDescent="0.2">
      <c r="Q26541" s="92" t="s">
        <v>50</v>
      </c>
      <c r="BF26541" s="101" t="s">
        <v>58</v>
      </c>
      <c r="BK26541" s="98" t="s">
        <v>70</v>
      </c>
    </row>
    <row r="26542" spans="17:63" ht="29.25" customHeight="1" x14ac:dyDescent="0.2">
      <c r="Q26542" s="92" t="s">
        <v>50</v>
      </c>
      <c r="BF26542" s="101" t="s">
        <v>58</v>
      </c>
      <c r="BK26542" s="98" t="s">
        <v>70</v>
      </c>
    </row>
    <row r="26543" spans="17:63" ht="29.25" customHeight="1" x14ac:dyDescent="0.2">
      <c r="Q26543" s="92" t="s">
        <v>50</v>
      </c>
      <c r="BF26543" s="101" t="s">
        <v>58</v>
      </c>
      <c r="BK26543" s="98" t="s">
        <v>70</v>
      </c>
    </row>
    <row r="26544" spans="17:63" ht="29.25" customHeight="1" x14ac:dyDescent="0.2">
      <c r="Q26544" s="92" t="s">
        <v>50</v>
      </c>
      <c r="BF26544" s="101" t="s">
        <v>58</v>
      </c>
      <c r="BK26544" s="98" t="s">
        <v>70</v>
      </c>
    </row>
    <row r="26545" spans="17:63" ht="29.25" customHeight="1" x14ac:dyDescent="0.2">
      <c r="Q26545" s="92" t="s">
        <v>50</v>
      </c>
      <c r="BF26545" s="101" t="s">
        <v>58</v>
      </c>
      <c r="BK26545" s="98" t="s">
        <v>70</v>
      </c>
    </row>
    <row r="26546" spans="17:63" ht="29.25" customHeight="1" x14ac:dyDescent="0.2">
      <c r="Q26546" s="92" t="s">
        <v>50</v>
      </c>
      <c r="BF26546" s="101" t="s">
        <v>58</v>
      </c>
      <c r="BK26546" s="98" t="s">
        <v>70</v>
      </c>
    </row>
    <row r="26547" spans="17:63" ht="29.25" customHeight="1" x14ac:dyDescent="0.2">
      <c r="Q26547" s="92" t="s">
        <v>50</v>
      </c>
      <c r="BF26547" s="101" t="s">
        <v>58</v>
      </c>
      <c r="BK26547" s="98" t="s">
        <v>70</v>
      </c>
    </row>
    <row r="26548" spans="17:63" ht="29.25" customHeight="1" x14ac:dyDescent="0.2">
      <c r="Q26548" s="92" t="s">
        <v>50</v>
      </c>
      <c r="BF26548" s="101" t="s">
        <v>58</v>
      </c>
      <c r="BK26548" s="98" t="s">
        <v>70</v>
      </c>
    </row>
    <row r="26549" spans="17:63" ht="29.25" customHeight="1" x14ac:dyDescent="0.2">
      <c r="Q26549" s="92" t="s">
        <v>50</v>
      </c>
      <c r="BF26549" s="101" t="s">
        <v>58</v>
      </c>
      <c r="BK26549" s="98" t="s">
        <v>70</v>
      </c>
    </row>
    <row r="26550" spans="17:63" ht="29.25" customHeight="1" x14ac:dyDescent="0.2">
      <c r="Q26550" s="92" t="s">
        <v>50</v>
      </c>
      <c r="BF26550" s="101" t="s">
        <v>58</v>
      </c>
      <c r="BK26550" s="98" t="s">
        <v>70</v>
      </c>
    </row>
    <row r="26551" spans="17:63" ht="29.25" customHeight="1" x14ac:dyDescent="0.2">
      <c r="Q26551" s="92" t="s">
        <v>50</v>
      </c>
      <c r="BF26551" s="101" t="s">
        <v>58</v>
      </c>
      <c r="BK26551" s="98" t="s">
        <v>70</v>
      </c>
    </row>
    <row r="26552" spans="17:63" ht="29.25" customHeight="1" x14ac:dyDescent="0.2">
      <c r="Q26552" s="92" t="s">
        <v>50</v>
      </c>
      <c r="BF26552" s="101" t="s">
        <v>58</v>
      </c>
      <c r="BK26552" s="98" t="s">
        <v>70</v>
      </c>
    </row>
    <row r="26553" spans="17:63" ht="29.25" customHeight="1" x14ac:dyDescent="0.2">
      <c r="Q26553" s="92" t="s">
        <v>50</v>
      </c>
      <c r="BF26553" s="101" t="s">
        <v>58</v>
      </c>
      <c r="BK26553" s="98" t="s">
        <v>70</v>
      </c>
    </row>
    <row r="26554" spans="17:63" ht="29.25" customHeight="1" x14ac:dyDescent="0.2">
      <c r="Q26554" s="92" t="s">
        <v>50</v>
      </c>
      <c r="BF26554" s="101" t="s">
        <v>58</v>
      </c>
      <c r="BK26554" s="98" t="s">
        <v>70</v>
      </c>
    </row>
    <row r="26555" spans="17:63" ht="29.25" customHeight="1" x14ac:dyDescent="0.2">
      <c r="Q26555" s="92" t="s">
        <v>50</v>
      </c>
      <c r="BF26555" s="101" t="s">
        <v>58</v>
      </c>
      <c r="BK26555" s="98" t="s">
        <v>70</v>
      </c>
    </row>
    <row r="26556" spans="17:63" ht="29.25" customHeight="1" x14ac:dyDescent="0.2">
      <c r="Q26556" s="92" t="s">
        <v>50</v>
      </c>
      <c r="BF26556" s="101" t="s">
        <v>58</v>
      </c>
      <c r="BK26556" s="98" t="s">
        <v>70</v>
      </c>
    </row>
    <row r="26557" spans="17:63" ht="29.25" customHeight="1" x14ac:dyDescent="0.2">
      <c r="Q26557" s="92" t="s">
        <v>50</v>
      </c>
      <c r="BF26557" s="101" t="s">
        <v>58</v>
      </c>
      <c r="BK26557" s="98" t="s">
        <v>70</v>
      </c>
    </row>
    <row r="26558" spans="17:63" ht="29.25" customHeight="1" x14ac:dyDescent="0.2">
      <c r="Q26558" s="92" t="s">
        <v>50</v>
      </c>
      <c r="BF26558" s="101" t="s">
        <v>58</v>
      </c>
      <c r="BK26558" s="98" t="s">
        <v>70</v>
      </c>
    </row>
    <row r="26559" spans="17:63" ht="29.25" customHeight="1" x14ac:dyDescent="0.2">
      <c r="Q26559" s="92" t="s">
        <v>50</v>
      </c>
      <c r="BF26559" s="101" t="s">
        <v>58</v>
      </c>
      <c r="BK26559" s="98" t="s">
        <v>70</v>
      </c>
    </row>
    <row r="26560" spans="17:63" ht="29.25" customHeight="1" x14ac:dyDescent="0.2">
      <c r="Q26560" s="92" t="s">
        <v>50</v>
      </c>
      <c r="BF26560" s="101" t="s">
        <v>58</v>
      </c>
      <c r="BK26560" s="98" t="s">
        <v>70</v>
      </c>
    </row>
    <row r="26561" spans="17:63" ht="29.25" customHeight="1" x14ac:dyDescent="0.2">
      <c r="Q26561" s="92" t="s">
        <v>50</v>
      </c>
      <c r="BF26561" s="101" t="s">
        <v>58</v>
      </c>
      <c r="BK26561" s="98" t="s">
        <v>70</v>
      </c>
    </row>
    <row r="26562" spans="17:63" ht="29.25" customHeight="1" x14ac:dyDescent="0.2">
      <c r="Q26562" s="92" t="s">
        <v>50</v>
      </c>
      <c r="BF26562" s="101" t="s">
        <v>58</v>
      </c>
      <c r="BK26562" s="98" t="s">
        <v>70</v>
      </c>
    </row>
    <row r="26563" spans="17:63" ht="29.25" customHeight="1" x14ac:dyDescent="0.2">
      <c r="Q26563" s="92" t="s">
        <v>50</v>
      </c>
      <c r="BF26563" s="101" t="s">
        <v>58</v>
      </c>
      <c r="BK26563" s="98" t="s">
        <v>70</v>
      </c>
    </row>
    <row r="26564" spans="17:63" ht="29.25" customHeight="1" x14ac:dyDescent="0.2">
      <c r="Q26564" s="92" t="s">
        <v>50</v>
      </c>
      <c r="BF26564" s="101" t="s">
        <v>58</v>
      </c>
      <c r="BK26564" s="98" t="s">
        <v>70</v>
      </c>
    </row>
    <row r="26565" spans="17:63" ht="29.25" customHeight="1" x14ac:dyDescent="0.2">
      <c r="Q26565" s="92" t="s">
        <v>50</v>
      </c>
      <c r="BF26565" s="101" t="s">
        <v>58</v>
      </c>
      <c r="BK26565" s="98" t="s">
        <v>70</v>
      </c>
    </row>
    <row r="26566" spans="17:63" ht="29.25" customHeight="1" x14ac:dyDescent="0.2">
      <c r="Q26566" s="92" t="s">
        <v>50</v>
      </c>
      <c r="BF26566" s="101" t="s">
        <v>58</v>
      </c>
      <c r="BK26566" s="98" t="s">
        <v>70</v>
      </c>
    </row>
    <row r="26567" spans="17:63" ht="29.25" customHeight="1" x14ac:dyDescent="0.2">
      <c r="Q26567" s="92" t="s">
        <v>50</v>
      </c>
      <c r="BF26567" s="101" t="s">
        <v>58</v>
      </c>
      <c r="BK26567" s="98" t="s">
        <v>70</v>
      </c>
    </row>
    <row r="26568" spans="17:63" ht="29.25" customHeight="1" x14ac:dyDescent="0.2">
      <c r="Q26568" s="92" t="s">
        <v>50</v>
      </c>
      <c r="BF26568" s="101" t="s">
        <v>58</v>
      </c>
      <c r="BK26568" s="98" t="s">
        <v>70</v>
      </c>
    </row>
    <row r="26569" spans="17:63" ht="29.25" customHeight="1" x14ac:dyDescent="0.2">
      <c r="Q26569" s="92" t="s">
        <v>50</v>
      </c>
      <c r="BF26569" s="101" t="s">
        <v>58</v>
      </c>
      <c r="BK26569" s="98" t="s">
        <v>70</v>
      </c>
    </row>
    <row r="26570" spans="17:63" ht="29.25" customHeight="1" x14ac:dyDescent="0.2">
      <c r="Q26570" s="92" t="s">
        <v>50</v>
      </c>
      <c r="BF26570" s="101" t="s">
        <v>58</v>
      </c>
      <c r="BK26570" s="98" t="s">
        <v>70</v>
      </c>
    </row>
    <row r="26571" spans="17:63" ht="29.25" customHeight="1" x14ac:dyDescent="0.2">
      <c r="Q26571" s="92" t="s">
        <v>50</v>
      </c>
      <c r="BF26571" s="101" t="s">
        <v>58</v>
      </c>
      <c r="BK26571" s="98" t="s">
        <v>70</v>
      </c>
    </row>
    <row r="26572" spans="17:63" ht="29.25" customHeight="1" x14ac:dyDescent="0.2">
      <c r="Q26572" s="92" t="s">
        <v>50</v>
      </c>
      <c r="BF26572" s="101" t="s">
        <v>58</v>
      </c>
      <c r="BK26572" s="98" t="s">
        <v>70</v>
      </c>
    </row>
    <row r="26573" spans="17:63" ht="29.25" customHeight="1" x14ac:dyDescent="0.2">
      <c r="Q26573" s="92" t="s">
        <v>50</v>
      </c>
      <c r="BF26573" s="101" t="s">
        <v>58</v>
      </c>
      <c r="BK26573" s="98" t="s">
        <v>70</v>
      </c>
    </row>
    <row r="26574" spans="17:63" ht="29.25" customHeight="1" x14ac:dyDescent="0.2">
      <c r="Q26574" s="92" t="s">
        <v>50</v>
      </c>
      <c r="BF26574" s="101" t="s">
        <v>58</v>
      </c>
      <c r="BK26574" s="98" t="s">
        <v>70</v>
      </c>
    </row>
    <row r="26575" spans="17:63" ht="29.25" customHeight="1" x14ac:dyDescent="0.2">
      <c r="Q26575" s="92" t="s">
        <v>50</v>
      </c>
      <c r="BF26575" s="101" t="s">
        <v>58</v>
      </c>
      <c r="BK26575" s="98" t="s">
        <v>70</v>
      </c>
    </row>
    <row r="26576" spans="17:63" ht="29.25" customHeight="1" x14ac:dyDescent="0.2">
      <c r="Q26576" s="92" t="s">
        <v>50</v>
      </c>
      <c r="BF26576" s="101" t="s">
        <v>58</v>
      </c>
      <c r="BK26576" s="98" t="s">
        <v>70</v>
      </c>
    </row>
    <row r="26577" spans="17:63" ht="29.25" customHeight="1" x14ac:dyDescent="0.2">
      <c r="Q26577" s="92" t="s">
        <v>50</v>
      </c>
      <c r="BF26577" s="101" t="s">
        <v>58</v>
      </c>
      <c r="BK26577" s="98" t="s">
        <v>70</v>
      </c>
    </row>
    <row r="26578" spans="17:63" ht="29.25" customHeight="1" x14ac:dyDescent="0.2">
      <c r="Q26578" s="92" t="s">
        <v>50</v>
      </c>
      <c r="BF26578" s="101" t="s">
        <v>58</v>
      </c>
      <c r="BK26578" s="98" t="s">
        <v>70</v>
      </c>
    </row>
    <row r="26579" spans="17:63" ht="29.25" customHeight="1" x14ac:dyDescent="0.2">
      <c r="Q26579" s="92" t="s">
        <v>50</v>
      </c>
      <c r="BF26579" s="101" t="s">
        <v>58</v>
      </c>
      <c r="BK26579" s="98" t="s">
        <v>70</v>
      </c>
    </row>
    <row r="26580" spans="17:63" ht="29.25" customHeight="1" x14ac:dyDescent="0.2">
      <c r="Q26580" s="92" t="s">
        <v>50</v>
      </c>
      <c r="BF26580" s="101" t="s">
        <v>58</v>
      </c>
      <c r="BK26580" s="98" t="s">
        <v>70</v>
      </c>
    </row>
    <row r="26581" spans="17:63" ht="29.25" customHeight="1" x14ac:dyDescent="0.2">
      <c r="Q26581" s="92" t="s">
        <v>50</v>
      </c>
      <c r="BF26581" s="101" t="s">
        <v>58</v>
      </c>
      <c r="BK26581" s="98" t="s">
        <v>70</v>
      </c>
    </row>
    <row r="26582" spans="17:63" ht="29.25" customHeight="1" x14ac:dyDescent="0.2">
      <c r="Q26582" s="92" t="s">
        <v>50</v>
      </c>
      <c r="BF26582" s="101" t="s">
        <v>58</v>
      </c>
      <c r="BK26582" s="98" t="s">
        <v>70</v>
      </c>
    </row>
    <row r="26583" spans="17:63" ht="29.25" customHeight="1" x14ac:dyDescent="0.2">
      <c r="Q26583" s="92" t="s">
        <v>50</v>
      </c>
      <c r="BF26583" s="101" t="s">
        <v>58</v>
      </c>
      <c r="BK26583" s="98" t="s">
        <v>70</v>
      </c>
    </row>
    <row r="26584" spans="17:63" ht="29.25" customHeight="1" x14ac:dyDescent="0.2">
      <c r="Q26584" s="92" t="s">
        <v>50</v>
      </c>
      <c r="BF26584" s="101" t="s">
        <v>58</v>
      </c>
      <c r="BK26584" s="98" t="s">
        <v>70</v>
      </c>
    </row>
    <row r="26585" spans="17:63" ht="29.25" customHeight="1" x14ac:dyDescent="0.2">
      <c r="Q26585" s="92" t="s">
        <v>50</v>
      </c>
      <c r="BF26585" s="101" t="s">
        <v>58</v>
      </c>
      <c r="BK26585" s="98" t="s">
        <v>70</v>
      </c>
    </row>
    <row r="26586" spans="17:63" ht="29.25" customHeight="1" x14ac:dyDescent="0.2">
      <c r="Q26586" s="92" t="s">
        <v>50</v>
      </c>
      <c r="BF26586" s="101" t="s">
        <v>58</v>
      </c>
      <c r="BK26586" s="98" t="s">
        <v>70</v>
      </c>
    </row>
    <row r="26587" spans="17:63" ht="29.25" customHeight="1" x14ac:dyDescent="0.2">
      <c r="Q26587" s="92" t="s">
        <v>50</v>
      </c>
      <c r="BF26587" s="101" t="s">
        <v>58</v>
      </c>
      <c r="BK26587" s="98" t="s">
        <v>70</v>
      </c>
    </row>
    <row r="26588" spans="17:63" ht="29.25" customHeight="1" x14ac:dyDescent="0.2">
      <c r="Q26588" s="92" t="s">
        <v>50</v>
      </c>
      <c r="BF26588" s="101" t="s">
        <v>58</v>
      </c>
      <c r="BK26588" s="98" t="s">
        <v>70</v>
      </c>
    </row>
    <row r="26589" spans="17:63" ht="29.25" customHeight="1" x14ac:dyDescent="0.2">
      <c r="Q26589" s="92" t="s">
        <v>50</v>
      </c>
      <c r="BF26589" s="101" t="s">
        <v>58</v>
      </c>
      <c r="BK26589" s="98" t="s">
        <v>70</v>
      </c>
    </row>
    <row r="26590" spans="17:63" ht="29.25" customHeight="1" x14ac:dyDescent="0.2">
      <c r="Q26590" s="92" t="s">
        <v>50</v>
      </c>
      <c r="BF26590" s="101" t="s">
        <v>58</v>
      </c>
      <c r="BK26590" s="98" t="s">
        <v>70</v>
      </c>
    </row>
    <row r="26591" spans="17:63" ht="29.25" customHeight="1" x14ac:dyDescent="0.2">
      <c r="Q26591" s="92" t="s">
        <v>50</v>
      </c>
      <c r="BF26591" s="101" t="s">
        <v>58</v>
      </c>
      <c r="BK26591" s="98" t="s">
        <v>70</v>
      </c>
    </row>
    <row r="26592" spans="17:63" ht="29.25" customHeight="1" x14ac:dyDescent="0.2">
      <c r="Q26592" s="92" t="s">
        <v>50</v>
      </c>
      <c r="BF26592" s="101" t="s">
        <v>58</v>
      </c>
      <c r="BK26592" s="98" t="s">
        <v>70</v>
      </c>
    </row>
    <row r="26593" spans="17:63" ht="29.25" customHeight="1" x14ac:dyDescent="0.2">
      <c r="Q26593" s="92" t="s">
        <v>50</v>
      </c>
      <c r="BF26593" s="101" t="s">
        <v>58</v>
      </c>
      <c r="BK26593" s="98" t="s">
        <v>70</v>
      </c>
    </row>
    <row r="26594" spans="17:63" ht="29.25" customHeight="1" x14ac:dyDescent="0.2">
      <c r="Q26594" s="92" t="s">
        <v>50</v>
      </c>
      <c r="BF26594" s="101" t="s">
        <v>58</v>
      </c>
      <c r="BK26594" s="98" t="s">
        <v>70</v>
      </c>
    </row>
    <row r="26595" spans="17:63" ht="29.25" customHeight="1" x14ac:dyDescent="0.2">
      <c r="Q26595" s="92" t="s">
        <v>50</v>
      </c>
      <c r="BF26595" s="101" t="s">
        <v>58</v>
      </c>
      <c r="BK26595" s="98" t="s">
        <v>70</v>
      </c>
    </row>
    <row r="26596" spans="17:63" ht="29.25" customHeight="1" x14ac:dyDescent="0.2">
      <c r="Q26596" s="92" t="s">
        <v>50</v>
      </c>
      <c r="BF26596" s="101" t="s">
        <v>58</v>
      </c>
      <c r="BK26596" s="98" t="s">
        <v>70</v>
      </c>
    </row>
    <row r="26597" spans="17:63" ht="29.25" customHeight="1" x14ac:dyDescent="0.2">
      <c r="Q26597" s="92" t="s">
        <v>50</v>
      </c>
      <c r="BF26597" s="101" t="s">
        <v>58</v>
      </c>
      <c r="BK26597" s="98" t="s">
        <v>70</v>
      </c>
    </row>
    <row r="26598" spans="17:63" ht="29.25" customHeight="1" x14ac:dyDescent="0.2">
      <c r="Q26598" s="92" t="s">
        <v>50</v>
      </c>
      <c r="BF26598" s="101" t="s">
        <v>58</v>
      </c>
      <c r="BK26598" s="98" t="s">
        <v>70</v>
      </c>
    </row>
    <row r="26599" spans="17:63" ht="29.25" customHeight="1" x14ac:dyDescent="0.2">
      <c r="Q26599" s="92" t="s">
        <v>50</v>
      </c>
      <c r="BF26599" s="101" t="s">
        <v>58</v>
      </c>
      <c r="BK26599" s="98" t="s">
        <v>70</v>
      </c>
    </row>
    <row r="26600" spans="17:63" ht="29.25" customHeight="1" x14ac:dyDescent="0.2">
      <c r="Q26600" s="92" t="s">
        <v>50</v>
      </c>
      <c r="BF26600" s="101" t="s">
        <v>58</v>
      </c>
      <c r="BK26600" s="98" t="s">
        <v>70</v>
      </c>
    </row>
    <row r="26601" spans="17:63" ht="29.25" customHeight="1" x14ac:dyDescent="0.2">
      <c r="Q26601" s="92" t="s">
        <v>50</v>
      </c>
      <c r="BF26601" s="101" t="s">
        <v>58</v>
      </c>
      <c r="BK26601" s="98" t="s">
        <v>70</v>
      </c>
    </row>
    <row r="26602" spans="17:63" ht="29.25" customHeight="1" x14ac:dyDescent="0.2">
      <c r="Q26602" s="92" t="s">
        <v>50</v>
      </c>
      <c r="BF26602" s="101" t="s">
        <v>58</v>
      </c>
      <c r="BK26602" s="98" t="s">
        <v>70</v>
      </c>
    </row>
    <row r="26603" spans="17:63" ht="29.25" customHeight="1" x14ac:dyDescent="0.2">
      <c r="Q26603" s="92" t="s">
        <v>50</v>
      </c>
      <c r="BF26603" s="101" t="s">
        <v>58</v>
      </c>
      <c r="BK26603" s="98" t="s">
        <v>70</v>
      </c>
    </row>
    <row r="26604" spans="17:63" ht="29.25" customHeight="1" x14ac:dyDescent="0.2">
      <c r="Q26604" s="92" t="s">
        <v>50</v>
      </c>
      <c r="BF26604" s="101" t="s">
        <v>58</v>
      </c>
      <c r="BK26604" s="98" t="s">
        <v>70</v>
      </c>
    </row>
    <row r="26605" spans="17:63" ht="29.25" customHeight="1" x14ac:dyDescent="0.2">
      <c r="Q26605" s="92" t="s">
        <v>50</v>
      </c>
      <c r="BF26605" s="101" t="s">
        <v>58</v>
      </c>
      <c r="BK26605" s="98" t="s">
        <v>70</v>
      </c>
    </row>
    <row r="26606" spans="17:63" ht="29.25" customHeight="1" x14ac:dyDescent="0.2">
      <c r="Q26606" s="92" t="s">
        <v>50</v>
      </c>
      <c r="BF26606" s="101" t="s">
        <v>58</v>
      </c>
      <c r="BK26606" s="98" t="s">
        <v>70</v>
      </c>
    </row>
    <row r="26607" spans="17:63" ht="29.25" customHeight="1" x14ac:dyDescent="0.2">
      <c r="Q26607" s="92" t="s">
        <v>50</v>
      </c>
      <c r="BF26607" s="101" t="s">
        <v>58</v>
      </c>
      <c r="BK26607" s="98" t="s">
        <v>70</v>
      </c>
    </row>
    <row r="26608" spans="17:63" ht="29.25" customHeight="1" x14ac:dyDescent="0.2">
      <c r="Q26608" s="92" t="s">
        <v>50</v>
      </c>
      <c r="BF26608" s="101" t="s">
        <v>58</v>
      </c>
      <c r="BK26608" s="98" t="s">
        <v>70</v>
      </c>
    </row>
    <row r="26609" spans="17:63" ht="29.25" customHeight="1" x14ac:dyDescent="0.2">
      <c r="Q26609" s="92" t="s">
        <v>50</v>
      </c>
      <c r="BF26609" s="101" t="s">
        <v>58</v>
      </c>
      <c r="BK26609" s="98" t="s">
        <v>70</v>
      </c>
    </row>
    <row r="26610" spans="17:63" ht="29.25" customHeight="1" x14ac:dyDescent="0.2">
      <c r="Q26610" s="92" t="s">
        <v>50</v>
      </c>
      <c r="BF26610" s="101" t="s">
        <v>58</v>
      </c>
      <c r="BK26610" s="98" t="s">
        <v>70</v>
      </c>
    </row>
    <row r="26611" spans="17:63" ht="29.25" customHeight="1" x14ac:dyDescent="0.2">
      <c r="Q26611" s="92" t="s">
        <v>50</v>
      </c>
      <c r="BF26611" s="101" t="s">
        <v>58</v>
      </c>
      <c r="BK26611" s="98" t="s">
        <v>70</v>
      </c>
    </row>
    <row r="26612" spans="17:63" ht="29.25" customHeight="1" x14ac:dyDescent="0.2">
      <c r="Q26612" s="92" t="s">
        <v>50</v>
      </c>
      <c r="BF26612" s="101" t="s">
        <v>58</v>
      </c>
      <c r="BK26612" s="98" t="s">
        <v>70</v>
      </c>
    </row>
    <row r="26613" spans="17:63" ht="29.25" customHeight="1" x14ac:dyDescent="0.2">
      <c r="Q26613" s="92" t="s">
        <v>50</v>
      </c>
      <c r="BF26613" s="101" t="s">
        <v>58</v>
      </c>
      <c r="BK26613" s="98" t="s">
        <v>70</v>
      </c>
    </row>
    <row r="26614" spans="17:63" ht="29.25" customHeight="1" x14ac:dyDescent="0.2">
      <c r="Q26614" s="92" t="s">
        <v>50</v>
      </c>
      <c r="BF26614" s="101" t="s">
        <v>58</v>
      </c>
      <c r="BK26614" s="98" t="s">
        <v>70</v>
      </c>
    </row>
    <row r="26615" spans="17:63" ht="29.25" customHeight="1" x14ac:dyDescent="0.2">
      <c r="Q26615" s="92" t="s">
        <v>50</v>
      </c>
      <c r="BF26615" s="101" t="s">
        <v>58</v>
      </c>
      <c r="BK26615" s="98" t="s">
        <v>70</v>
      </c>
    </row>
    <row r="26616" spans="17:63" ht="29.25" customHeight="1" x14ac:dyDescent="0.2">
      <c r="Q26616" s="92" t="s">
        <v>50</v>
      </c>
      <c r="BF26616" s="101" t="s">
        <v>58</v>
      </c>
      <c r="BK26616" s="98" t="s">
        <v>70</v>
      </c>
    </row>
    <row r="26617" spans="17:63" ht="29.25" customHeight="1" x14ac:dyDescent="0.2">
      <c r="Q26617" s="92" t="s">
        <v>50</v>
      </c>
      <c r="BF26617" s="101" t="s">
        <v>58</v>
      </c>
      <c r="BK26617" s="98" t="s">
        <v>70</v>
      </c>
    </row>
    <row r="26618" spans="17:63" ht="29.25" customHeight="1" x14ac:dyDescent="0.2">
      <c r="Q26618" s="92" t="s">
        <v>50</v>
      </c>
      <c r="BF26618" s="101" t="s">
        <v>58</v>
      </c>
      <c r="BK26618" s="98" t="s">
        <v>70</v>
      </c>
    </row>
    <row r="26619" spans="17:63" ht="29.25" customHeight="1" x14ac:dyDescent="0.2">
      <c r="Q26619" s="92" t="s">
        <v>50</v>
      </c>
      <c r="BF26619" s="101" t="s">
        <v>58</v>
      </c>
      <c r="BK26619" s="98" t="s">
        <v>70</v>
      </c>
    </row>
    <row r="26620" spans="17:63" ht="29.25" customHeight="1" x14ac:dyDescent="0.2">
      <c r="Q26620" s="92" t="s">
        <v>50</v>
      </c>
      <c r="BF26620" s="101" t="s">
        <v>58</v>
      </c>
      <c r="BK26620" s="98" t="s">
        <v>70</v>
      </c>
    </row>
    <row r="26621" spans="17:63" ht="29.25" customHeight="1" x14ac:dyDescent="0.2">
      <c r="Q26621" s="92" t="s">
        <v>50</v>
      </c>
      <c r="BF26621" s="101" t="s">
        <v>58</v>
      </c>
      <c r="BK26621" s="98" t="s">
        <v>70</v>
      </c>
    </row>
    <row r="26622" spans="17:63" ht="29.25" customHeight="1" x14ac:dyDescent="0.2">
      <c r="Q26622" s="92" t="s">
        <v>50</v>
      </c>
      <c r="BF26622" s="101" t="s">
        <v>58</v>
      </c>
      <c r="BK26622" s="98" t="s">
        <v>70</v>
      </c>
    </row>
    <row r="26623" spans="17:63" ht="29.25" customHeight="1" x14ac:dyDescent="0.2">
      <c r="Q26623" s="92" t="s">
        <v>50</v>
      </c>
      <c r="BF26623" s="101" t="s">
        <v>58</v>
      </c>
      <c r="BK26623" s="98" t="s">
        <v>70</v>
      </c>
    </row>
    <row r="26624" spans="17:63" ht="29.25" customHeight="1" x14ac:dyDescent="0.2">
      <c r="Q26624" s="92" t="s">
        <v>50</v>
      </c>
      <c r="BF26624" s="101" t="s">
        <v>58</v>
      </c>
      <c r="BK26624" s="98" t="s">
        <v>70</v>
      </c>
    </row>
    <row r="26625" spans="17:63" ht="29.25" customHeight="1" x14ac:dyDescent="0.2">
      <c r="Q26625" s="92" t="s">
        <v>50</v>
      </c>
      <c r="BF26625" s="101" t="s">
        <v>58</v>
      </c>
      <c r="BK26625" s="98" t="s">
        <v>70</v>
      </c>
    </row>
    <row r="26626" spans="17:63" ht="29.25" customHeight="1" x14ac:dyDescent="0.2">
      <c r="Q26626" s="92" t="s">
        <v>50</v>
      </c>
      <c r="BF26626" s="101" t="s">
        <v>58</v>
      </c>
      <c r="BK26626" s="98" t="s">
        <v>70</v>
      </c>
    </row>
    <row r="26627" spans="17:63" ht="29.25" customHeight="1" x14ac:dyDescent="0.2">
      <c r="Q26627" s="92" t="s">
        <v>50</v>
      </c>
      <c r="BF26627" s="101" t="s">
        <v>58</v>
      </c>
      <c r="BK26627" s="98" t="s">
        <v>70</v>
      </c>
    </row>
    <row r="26628" spans="17:63" ht="29.25" customHeight="1" x14ac:dyDescent="0.2">
      <c r="Q26628" s="92" t="s">
        <v>50</v>
      </c>
      <c r="BF26628" s="101" t="s">
        <v>58</v>
      </c>
      <c r="BK26628" s="98" t="s">
        <v>70</v>
      </c>
    </row>
    <row r="26629" spans="17:63" ht="29.25" customHeight="1" x14ac:dyDescent="0.2">
      <c r="Q26629" s="92" t="s">
        <v>50</v>
      </c>
      <c r="BF26629" s="101" t="s">
        <v>58</v>
      </c>
      <c r="BK26629" s="98" t="s">
        <v>70</v>
      </c>
    </row>
    <row r="26630" spans="17:63" ht="29.25" customHeight="1" x14ac:dyDescent="0.2">
      <c r="Q26630" s="92" t="s">
        <v>50</v>
      </c>
      <c r="BF26630" s="101" t="s">
        <v>58</v>
      </c>
      <c r="BK26630" s="98" t="s">
        <v>70</v>
      </c>
    </row>
    <row r="26631" spans="17:63" ht="29.25" customHeight="1" x14ac:dyDescent="0.2">
      <c r="Q26631" s="92" t="s">
        <v>50</v>
      </c>
      <c r="BF26631" s="101" t="s">
        <v>58</v>
      </c>
      <c r="BK26631" s="98" t="s">
        <v>70</v>
      </c>
    </row>
    <row r="26632" spans="17:63" ht="29.25" customHeight="1" x14ac:dyDescent="0.2">
      <c r="Q26632" s="92" t="s">
        <v>50</v>
      </c>
      <c r="BF26632" s="101" t="s">
        <v>58</v>
      </c>
      <c r="BK26632" s="98" t="s">
        <v>70</v>
      </c>
    </row>
    <row r="26633" spans="17:63" ht="29.25" customHeight="1" x14ac:dyDescent="0.2">
      <c r="Q26633" s="92" t="s">
        <v>50</v>
      </c>
      <c r="BF26633" s="101" t="s">
        <v>58</v>
      </c>
      <c r="BK26633" s="98" t="s">
        <v>70</v>
      </c>
    </row>
    <row r="26634" spans="17:63" ht="29.25" customHeight="1" x14ac:dyDescent="0.2">
      <c r="Q26634" s="92" t="s">
        <v>50</v>
      </c>
      <c r="BF26634" s="101" t="s">
        <v>58</v>
      </c>
      <c r="BK26634" s="98" t="s">
        <v>70</v>
      </c>
    </row>
    <row r="26635" spans="17:63" ht="29.25" customHeight="1" x14ac:dyDescent="0.2">
      <c r="Q26635" s="92" t="s">
        <v>50</v>
      </c>
      <c r="BF26635" s="101" t="s">
        <v>58</v>
      </c>
      <c r="BK26635" s="98" t="s">
        <v>70</v>
      </c>
    </row>
    <row r="26636" spans="17:63" ht="29.25" customHeight="1" x14ac:dyDescent="0.2">
      <c r="Q26636" s="92" t="s">
        <v>50</v>
      </c>
      <c r="BF26636" s="101" t="s">
        <v>58</v>
      </c>
      <c r="BK26636" s="98" t="s">
        <v>70</v>
      </c>
    </row>
    <row r="26637" spans="17:63" ht="29.25" customHeight="1" x14ac:dyDescent="0.2">
      <c r="Q26637" s="92" t="s">
        <v>50</v>
      </c>
      <c r="BF26637" s="101" t="s">
        <v>58</v>
      </c>
      <c r="BK26637" s="98" t="s">
        <v>70</v>
      </c>
    </row>
    <row r="26638" spans="17:63" ht="29.25" customHeight="1" x14ac:dyDescent="0.2">
      <c r="Q26638" s="92" t="s">
        <v>50</v>
      </c>
      <c r="BF26638" s="101" t="s">
        <v>58</v>
      </c>
      <c r="BK26638" s="98" t="s">
        <v>70</v>
      </c>
    </row>
    <row r="26639" spans="17:63" ht="29.25" customHeight="1" x14ac:dyDescent="0.2">
      <c r="Q26639" s="92" t="s">
        <v>50</v>
      </c>
      <c r="BF26639" s="101" t="s">
        <v>58</v>
      </c>
      <c r="BK26639" s="98" t="s">
        <v>70</v>
      </c>
    </row>
    <row r="26640" spans="17:63" ht="29.25" customHeight="1" x14ac:dyDescent="0.2">
      <c r="Q26640" s="92" t="s">
        <v>50</v>
      </c>
      <c r="BF26640" s="101" t="s">
        <v>58</v>
      </c>
      <c r="BK26640" s="98" t="s">
        <v>70</v>
      </c>
    </row>
    <row r="26641" spans="17:63" ht="29.25" customHeight="1" x14ac:dyDescent="0.2">
      <c r="Q26641" s="92" t="s">
        <v>50</v>
      </c>
      <c r="BF26641" s="101" t="s">
        <v>58</v>
      </c>
      <c r="BK26641" s="98" t="s">
        <v>70</v>
      </c>
    </row>
    <row r="26642" spans="17:63" ht="29.25" customHeight="1" x14ac:dyDescent="0.2">
      <c r="Q26642" s="92" t="s">
        <v>50</v>
      </c>
      <c r="BF26642" s="101" t="s">
        <v>58</v>
      </c>
      <c r="BK26642" s="98" t="s">
        <v>70</v>
      </c>
    </row>
    <row r="26643" spans="17:63" ht="29.25" customHeight="1" x14ac:dyDescent="0.2">
      <c r="Q26643" s="92" t="s">
        <v>50</v>
      </c>
      <c r="BF26643" s="101" t="s">
        <v>58</v>
      </c>
      <c r="BK26643" s="98" t="s">
        <v>70</v>
      </c>
    </row>
    <row r="26644" spans="17:63" ht="29.25" customHeight="1" x14ac:dyDescent="0.2">
      <c r="Q26644" s="92" t="s">
        <v>50</v>
      </c>
      <c r="BF26644" s="101" t="s">
        <v>58</v>
      </c>
      <c r="BK26644" s="98" t="s">
        <v>70</v>
      </c>
    </row>
    <row r="26645" spans="17:63" ht="29.25" customHeight="1" x14ac:dyDescent="0.2">
      <c r="Q26645" s="92" t="s">
        <v>50</v>
      </c>
      <c r="BF26645" s="101" t="s">
        <v>58</v>
      </c>
      <c r="BK26645" s="98" t="s">
        <v>70</v>
      </c>
    </row>
    <row r="26646" spans="17:63" ht="29.25" customHeight="1" x14ac:dyDescent="0.2">
      <c r="Q26646" s="92" t="s">
        <v>50</v>
      </c>
      <c r="BF26646" s="101" t="s">
        <v>58</v>
      </c>
      <c r="BK26646" s="98" t="s">
        <v>70</v>
      </c>
    </row>
    <row r="26647" spans="17:63" ht="29.25" customHeight="1" x14ac:dyDescent="0.2">
      <c r="Q26647" s="92" t="s">
        <v>50</v>
      </c>
      <c r="BF26647" s="101" t="s">
        <v>58</v>
      </c>
      <c r="BK26647" s="98" t="s">
        <v>70</v>
      </c>
    </row>
    <row r="26648" spans="17:63" ht="29.25" customHeight="1" x14ac:dyDescent="0.2">
      <c r="Q26648" s="92" t="s">
        <v>50</v>
      </c>
      <c r="BF26648" s="101" t="s">
        <v>58</v>
      </c>
      <c r="BK26648" s="98" t="s">
        <v>70</v>
      </c>
    </row>
    <row r="26649" spans="17:63" ht="29.25" customHeight="1" x14ac:dyDescent="0.2">
      <c r="Q26649" s="92" t="s">
        <v>50</v>
      </c>
      <c r="BF26649" s="101" t="s">
        <v>58</v>
      </c>
      <c r="BK26649" s="98" t="s">
        <v>70</v>
      </c>
    </row>
    <row r="26650" spans="17:63" ht="29.25" customHeight="1" x14ac:dyDescent="0.2">
      <c r="Q26650" s="92" t="s">
        <v>50</v>
      </c>
      <c r="BF26650" s="101" t="s">
        <v>58</v>
      </c>
      <c r="BK26650" s="98" t="s">
        <v>70</v>
      </c>
    </row>
    <row r="26651" spans="17:63" ht="29.25" customHeight="1" x14ac:dyDescent="0.2">
      <c r="Q26651" s="92" t="s">
        <v>50</v>
      </c>
      <c r="BF26651" s="101" t="s">
        <v>58</v>
      </c>
      <c r="BK26651" s="98" t="s">
        <v>70</v>
      </c>
    </row>
    <row r="26652" spans="17:63" ht="29.25" customHeight="1" x14ac:dyDescent="0.2">
      <c r="Q26652" s="92" t="s">
        <v>50</v>
      </c>
      <c r="BF26652" s="101" t="s">
        <v>58</v>
      </c>
      <c r="BK26652" s="98" t="s">
        <v>70</v>
      </c>
    </row>
    <row r="26653" spans="17:63" ht="29.25" customHeight="1" x14ac:dyDescent="0.2">
      <c r="Q26653" s="92" t="s">
        <v>50</v>
      </c>
      <c r="BF26653" s="101" t="s">
        <v>58</v>
      </c>
      <c r="BK26653" s="98" t="s">
        <v>70</v>
      </c>
    </row>
    <row r="26654" spans="17:63" ht="29.25" customHeight="1" x14ac:dyDescent="0.2">
      <c r="Q26654" s="92" t="s">
        <v>50</v>
      </c>
      <c r="BF26654" s="101" t="s">
        <v>58</v>
      </c>
      <c r="BK26654" s="98" t="s">
        <v>70</v>
      </c>
    </row>
    <row r="26655" spans="17:63" ht="29.25" customHeight="1" x14ac:dyDescent="0.2">
      <c r="Q26655" s="92" t="s">
        <v>50</v>
      </c>
      <c r="BF26655" s="101" t="s">
        <v>58</v>
      </c>
      <c r="BK26655" s="98" t="s">
        <v>70</v>
      </c>
    </row>
    <row r="26656" spans="17:63" ht="29.25" customHeight="1" x14ac:dyDescent="0.2">
      <c r="Q26656" s="92" t="s">
        <v>50</v>
      </c>
      <c r="BF26656" s="101" t="s">
        <v>58</v>
      </c>
      <c r="BK26656" s="98" t="s">
        <v>70</v>
      </c>
    </row>
    <row r="26657" spans="17:63" ht="29.25" customHeight="1" x14ac:dyDescent="0.2">
      <c r="Q26657" s="92" t="s">
        <v>50</v>
      </c>
      <c r="BF26657" s="101" t="s">
        <v>58</v>
      </c>
      <c r="BK26657" s="98" t="s">
        <v>70</v>
      </c>
    </row>
    <row r="26658" spans="17:63" ht="29.25" customHeight="1" x14ac:dyDescent="0.2">
      <c r="Q26658" s="92" t="s">
        <v>50</v>
      </c>
      <c r="BF26658" s="101" t="s">
        <v>58</v>
      </c>
      <c r="BK26658" s="98" t="s">
        <v>70</v>
      </c>
    </row>
    <row r="26659" spans="17:63" ht="29.25" customHeight="1" x14ac:dyDescent="0.2">
      <c r="Q26659" s="92" t="s">
        <v>50</v>
      </c>
      <c r="BF26659" s="101" t="s">
        <v>58</v>
      </c>
      <c r="BK26659" s="98" t="s">
        <v>70</v>
      </c>
    </row>
    <row r="26660" spans="17:63" ht="29.25" customHeight="1" x14ac:dyDescent="0.2">
      <c r="Q26660" s="92" t="s">
        <v>50</v>
      </c>
      <c r="BF26660" s="101" t="s">
        <v>58</v>
      </c>
      <c r="BK26660" s="98" t="s">
        <v>70</v>
      </c>
    </row>
    <row r="26661" spans="17:63" ht="29.25" customHeight="1" x14ac:dyDescent="0.2">
      <c r="Q26661" s="92" t="s">
        <v>50</v>
      </c>
      <c r="BF26661" s="101" t="s">
        <v>58</v>
      </c>
      <c r="BK26661" s="98" t="s">
        <v>70</v>
      </c>
    </row>
    <row r="26662" spans="17:63" ht="29.25" customHeight="1" x14ac:dyDescent="0.2">
      <c r="Q26662" s="92" t="s">
        <v>50</v>
      </c>
      <c r="BF26662" s="101" t="s">
        <v>58</v>
      </c>
      <c r="BK26662" s="98" t="s">
        <v>70</v>
      </c>
    </row>
    <row r="26663" spans="17:63" ht="29.25" customHeight="1" x14ac:dyDescent="0.2">
      <c r="Q26663" s="92" t="s">
        <v>50</v>
      </c>
      <c r="BF26663" s="101" t="s">
        <v>58</v>
      </c>
      <c r="BK26663" s="98" t="s">
        <v>70</v>
      </c>
    </row>
    <row r="26664" spans="17:63" ht="29.25" customHeight="1" x14ac:dyDescent="0.2">
      <c r="Q26664" s="92" t="s">
        <v>50</v>
      </c>
      <c r="BF26664" s="101" t="s">
        <v>58</v>
      </c>
      <c r="BK26664" s="98" t="s">
        <v>70</v>
      </c>
    </row>
    <row r="26665" spans="17:63" ht="29.25" customHeight="1" x14ac:dyDescent="0.2">
      <c r="Q26665" s="92" t="s">
        <v>50</v>
      </c>
      <c r="BF26665" s="101" t="s">
        <v>58</v>
      </c>
      <c r="BK26665" s="98" t="s">
        <v>70</v>
      </c>
    </row>
    <row r="26666" spans="17:63" ht="29.25" customHeight="1" x14ac:dyDescent="0.2">
      <c r="Q26666" s="92" t="s">
        <v>50</v>
      </c>
      <c r="BF26666" s="101" t="s">
        <v>58</v>
      </c>
      <c r="BK26666" s="98" t="s">
        <v>70</v>
      </c>
    </row>
    <row r="26667" spans="17:63" ht="29.25" customHeight="1" x14ac:dyDescent="0.2">
      <c r="Q26667" s="92" t="s">
        <v>50</v>
      </c>
      <c r="BF26667" s="101" t="s">
        <v>58</v>
      </c>
      <c r="BK26667" s="98" t="s">
        <v>70</v>
      </c>
    </row>
    <row r="26668" spans="17:63" ht="29.25" customHeight="1" x14ac:dyDescent="0.2">
      <c r="Q26668" s="92" t="s">
        <v>50</v>
      </c>
      <c r="BF26668" s="101" t="s">
        <v>58</v>
      </c>
      <c r="BK26668" s="98" t="s">
        <v>70</v>
      </c>
    </row>
    <row r="26669" spans="17:63" ht="29.25" customHeight="1" x14ac:dyDescent="0.2">
      <c r="Q26669" s="92" t="s">
        <v>50</v>
      </c>
      <c r="BF26669" s="101" t="s">
        <v>58</v>
      </c>
      <c r="BK26669" s="98" t="s">
        <v>70</v>
      </c>
    </row>
    <row r="26670" spans="17:63" ht="29.25" customHeight="1" x14ac:dyDescent="0.2">
      <c r="Q26670" s="92" t="s">
        <v>50</v>
      </c>
      <c r="BF26670" s="101" t="s">
        <v>58</v>
      </c>
      <c r="BK26670" s="98" t="s">
        <v>70</v>
      </c>
    </row>
    <row r="26671" spans="17:63" ht="29.25" customHeight="1" x14ac:dyDescent="0.2">
      <c r="Q26671" s="92" t="s">
        <v>50</v>
      </c>
      <c r="BF26671" s="101" t="s">
        <v>58</v>
      </c>
      <c r="BK26671" s="98" t="s">
        <v>70</v>
      </c>
    </row>
    <row r="26672" spans="17:63" ht="29.25" customHeight="1" x14ac:dyDescent="0.2">
      <c r="Q26672" s="92" t="s">
        <v>50</v>
      </c>
      <c r="BF26672" s="101" t="s">
        <v>58</v>
      </c>
      <c r="BK26672" s="98" t="s">
        <v>70</v>
      </c>
    </row>
    <row r="26673" spans="17:63" ht="29.25" customHeight="1" x14ac:dyDescent="0.2">
      <c r="Q26673" s="92" t="s">
        <v>50</v>
      </c>
      <c r="BF26673" s="101" t="s">
        <v>58</v>
      </c>
      <c r="BK26673" s="98" t="s">
        <v>70</v>
      </c>
    </row>
    <row r="26674" spans="17:63" ht="29.25" customHeight="1" x14ac:dyDescent="0.2">
      <c r="Q26674" s="92" t="s">
        <v>50</v>
      </c>
      <c r="BF26674" s="101" t="s">
        <v>58</v>
      </c>
      <c r="BK26674" s="98" t="s">
        <v>70</v>
      </c>
    </row>
    <row r="26675" spans="17:63" ht="29.25" customHeight="1" x14ac:dyDescent="0.2">
      <c r="Q26675" s="92" t="s">
        <v>50</v>
      </c>
      <c r="BF26675" s="101" t="s">
        <v>58</v>
      </c>
      <c r="BK26675" s="98" t="s">
        <v>70</v>
      </c>
    </row>
    <row r="26676" spans="17:63" ht="29.25" customHeight="1" x14ac:dyDescent="0.2">
      <c r="Q26676" s="92" t="s">
        <v>50</v>
      </c>
      <c r="BF26676" s="101" t="s">
        <v>58</v>
      </c>
      <c r="BK26676" s="98" t="s">
        <v>70</v>
      </c>
    </row>
    <row r="26677" spans="17:63" ht="29.25" customHeight="1" x14ac:dyDescent="0.2">
      <c r="Q26677" s="92" t="s">
        <v>50</v>
      </c>
      <c r="BF26677" s="101" t="s">
        <v>58</v>
      </c>
      <c r="BK26677" s="98" t="s">
        <v>70</v>
      </c>
    </row>
    <row r="26678" spans="17:63" ht="29.25" customHeight="1" x14ac:dyDescent="0.2">
      <c r="Q26678" s="92" t="s">
        <v>50</v>
      </c>
      <c r="BF26678" s="101" t="s">
        <v>58</v>
      </c>
      <c r="BK26678" s="98" t="s">
        <v>70</v>
      </c>
    </row>
    <row r="26679" spans="17:63" ht="29.25" customHeight="1" x14ac:dyDescent="0.2">
      <c r="Q26679" s="92" t="s">
        <v>50</v>
      </c>
      <c r="BF26679" s="101" t="s">
        <v>58</v>
      </c>
      <c r="BK26679" s="98" t="s">
        <v>70</v>
      </c>
    </row>
    <row r="26680" spans="17:63" ht="29.25" customHeight="1" x14ac:dyDescent="0.2">
      <c r="Q26680" s="92" t="s">
        <v>50</v>
      </c>
      <c r="BF26680" s="101" t="s">
        <v>58</v>
      </c>
      <c r="BK26680" s="98" t="s">
        <v>70</v>
      </c>
    </row>
    <row r="26681" spans="17:63" ht="29.25" customHeight="1" x14ac:dyDescent="0.2">
      <c r="Q26681" s="92" t="s">
        <v>50</v>
      </c>
      <c r="BF26681" s="101" t="s">
        <v>58</v>
      </c>
      <c r="BK26681" s="98" t="s">
        <v>70</v>
      </c>
    </row>
    <row r="26682" spans="17:63" ht="29.25" customHeight="1" x14ac:dyDescent="0.2">
      <c r="Q26682" s="92" t="s">
        <v>50</v>
      </c>
      <c r="BF26682" s="101" t="s">
        <v>58</v>
      </c>
      <c r="BK26682" s="98" t="s">
        <v>70</v>
      </c>
    </row>
    <row r="26683" spans="17:63" ht="29.25" customHeight="1" x14ac:dyDescent="0.2">
      <c r="Q26683" s="92" t="s">
        <v>50</v>
      </c>
      <c r="BF26683" s="101" t="s">
        <v>58</v>
      </c>
      <c r="BK26683" s="98" t="s">
        <v>70</v>
      </c>
    </row>
    <row r="26684" spans="17:63" ht="29.25" customHeight="1" x14ac:dyDescent="0.2">
      <c r="Q26684" s="92" t="s">
        <v>50</v>
      </c>
      <c r="BF26684" s="101" t="s">
        <v>58</v>
      </c>
      <c r="BK26684" s="98" t="s">
        <v>70</v>
      </c>
    </row>
    <row r="26685" spans="17:63" ht="29.25" customHeight="1" x14ac:dyDescent="0.2">
      <c r="Q26685" s="92" t="s">
        <v>50</v>
      </c>
      <c r="BF26685" s="101" t="s">
        <v>58</v>
      </c>
      <c r="BK26685" s="98" t="s">
        <v>70</v>
      </c>
    </row>
    <row r="26686" spans="17:63" ht="29.25" customHeight="1" x14ac:dyDescent="0.2">
      <c r="Q26686" s="92" t="s">
        <v>50</v>
      </c>
      <c r="BF26686" s="101" t="s">
        <v>58</v>
      </c>
      <c r="BK26686" s="98" t="s">
        <v>70</v>
      </c>
    </row>
    <row r="26687" spans="17:63" ht="29.25" customHeight="1" x14ac:dyDescent="0.2">
      <c r="Q26687" s="92" t="s">
        <v>50</v>
      </c>
      <c r="BF26687" s="101" t="s">
        <v>58</v>
      </c>
      <c r="BK26687" s="98" t="s">
        <v>70</v>
      </c>
    </row>
    <row r="26688" spans="17:63" ht="29.25" customHeight="1" x14ac:dyDescent="0.2">
      <c r="Q26688" s="92" t="s">
        <v>50</v>
      </c>
      <c r="BF26688" s="101" t="s">
        <v>58</v>
      </c>
      <c r="BK26688" s="98" t="s">
        <v>70</v>
      </c>
    </row>
    <row r="26689" spans="17:63" ht="29.25" customHeight="1" x14ac:dyDescent="0.2">
      <c r="Q26689" s="92" t="s">
        <v>50</v>
      </c>
      <c r="BF26689" s="101" t="s">
        <v>58</v>
      </c>
      <c r="BK26689" s="98" t="s">
        <v>70</v>
      </c>
    </row>
    <row r="26690" spans="17:63" ht="29.25" customHeight="1" x14ac:dyDescent="0.2">
      <c r="Q26690" s="92" t="s">
        <v>50</v>
      </c>
      <c r="BF26690" s="101" t="s">
        <v>58</v>
      </c>
      <c r="BK26690" s="98" t="s">
        <v>70</v>
      </c>
    </row>
    <row r="26691" spans="17:63" ht="29.25" customHeight="1" x14ac:dyDescent="0.2">
      <c r="Q26691" s="92" t="s">
        <v>50</v>
      </c>
      <c r="BF26691" s="101" t="s">
        <v>58</v>
      </c>
      <c r="BK26691" s="98" t="s">
        <v>70</v>
      </c>
    </row>
    <row r="26692" spans="17:63" ht="29.25" customHeight="1" x14ac:dyDescent="0.2">
      <c r="Q26692" s="92" t="s">
        <v>50</v>
      </c>
      <c r="BF26692" s="101" t="s">
        <v>58</v>
      </c>
      <c r="BK26692" s="98" t="s">
        <v>70</v>
      </c>
    </row>
    <row r="26693" spans="17:63" ht="29.25" customHeight="1" x14ac:dyDescent="0.2">
      <c r="Q26693" s="92" t="s">
        <v>50</v>
      </c>
      <c r="BF26693" s="101" t="s">
        <v>58</v>
      </c>
      <c r="BK26693" s="98" t="s">
        <v>70</v>
      </c>
    </row>
    <row r="26694" spans="17:63" ht="29.25" customHeight="1" x14ac:dyDescent="0.2">
      <c r="Q26694" s="92" t="s">
        <v>50</v>
      </c>
      <c r="BF26694" s="101" t="s">
        <v>58</v>
      </c>
      <c r="BK26694" s="98" t="s">
        <v>70</v>
      </c>
    </row>
    <row r="26695" spans="17:63" ht="29.25" customHeight="1" x14ac:dyDescent="0.2">
      <c r="Q26695" s="92" t="s">
        <v>50</v>
      </c>
      <c r="BF26695" s="101" t="s">
        <v>58</v>
      </c>
      <c r="BK26695" s="98" t="s">
        <v>70</v>
      </c>
    </row>
    <row r="26696" spans="17:63" ht="29.25" customHeight="1" x14ac:dyDescent="0.2">
      <c r="Q26696" s="92" t="s">
        <v>50</v>
      </c>
      <c r="BF26696" s="101" t="s">
        <v>58</v>
      </c>
      <c r="BK26696" s="98" t="s">
        <v>70</v>
      </c>
    </row>
    <row r="26697" spans="17:63" ht="29.25" customHeight="1" x14ac:dyDescent="0.2">
      <c r="Q26697" s="92" t="s">
        <v>50</v>
      </c>
      <c r="BF26697" s="101" t="s">
        <v>58</v>
      </c>
      <c r="BK26697" s="98" t="s">
        <v>70</v>
      </c>
    </row>
    <row r="26698" spans="17:63" ht="29.25" customHeight="1" x14ac:dyDescent="0.2">
      <c r="Q26698" s="92" t="s">
        <v>50</v>
      </c>
      <c r="BF26698" s="101" t="s">
        <v>58</v>
      </c>
      <c r="BK26698" s="98" t="s">
        <v>70</v>
      </c>
    </row>
    <row r="26699" spans="17:63" ht="29.25" customHeight="1" x14ac:dyDescent="0.2">
      <c r="Q26699" s="92" t="s">
        <v>50</v>
      </c>
      <c r="BF26699" s="101" t="s">
        <v>58</v>
      </c>
      <c r="BK26699" s="98" t="s">
        <v>70</v>
      </c>
    </row>
    <row r="26700" spans="17:63" ht="29.25" customHeight="1" x14ac:dyDescent="0.2">
      <c r="Q26700" s="92" t="s">
        <v>50</v>
      </c>
      <c r="BF26700" s="101" t="s">
        <v>58</v>
      </c>
      <c r="BK26700" s="98" t="s">
        <v>70</v>
      </c>
    </row>
    <row r="26701" spans="17:63" ht="29.25" customHeight="1" x14ac:dyDescent="0.2">
      <c r="Q26701" s="92" t="s">
        <v>50</v>
      </c>
      <c r="BF26701" s="101" t="s">
        <v>58</v>
      </c>
      <c r="BK26701" s="98" t="s">
        <v>70</v>
      </c>
    </row>
    <row r="26702" spans="17:63" ht="29.25" customHeight="1" x14ac:dyDescent="0.2">
      <c r="Q26702" s="92" t="s">
        <v>50</v>
      </c>
      <c r="BF26702" s="101" t="s">
        <v>58</v>
      </c>
      <c r="BK26702" s="98" t="s">
        <v>70</v>
      </c>
    </row>
    <row r="26703" spans="17:63" ht="29.25" customHeight="1" x14ac:dyDescent="0.2">
      <c r="Q26703" s="92" t="s">
        <v>50</v>
      </c>
      <c r="BF26703" s="101" t="s">
        <v>58</v>
      </c>
      <c r="BK26703" s="98" t="s">
        <v>70</v>
      </c>
    </row>
    <row r="26704" spans="17:63" ht="29.25" customHeight="1" x14ac:dyDescent="0.2">
      <c r="Q26704" s="92" t="s">
        <v>50</v>
      </c>
      <c r="BF26704" s="101" t="s">
        <v>58</v>
      </c>
      <c r="BK26704" s="98" t="s">
        <v>70</v>
      </c>
    </row>
    <row r="26705" spans="17:63" ht="29.25" customHeight="1" x14ac:dyDescent="0.2">
      <c r="Q26705" s="92" t="s">
        <v>50</v>
      </c>
      <c r="BF26705" s="101" t="s">
        <v>58</v>
      </c>
      <c r="BK26705" s="98" t="s">
        <v>70</v>
      </c>
    </row>
    <row r="26706" spans="17:63" ht="29.25" customHeight="1" x14ac:dyDescent="0.2">
      <c r="Q26706" s="92" t="s">
        <v>50</v>
      </c>
      <c r="BF26706" s="101" t="s">
        <v>58</v>
      </c>
      <c r="BK26706" s="98" t="s">
        <v>70</v>
      </c>
    </row>
    <row r="26707" spans="17:63" ht="29.25" customHeight="1" x14ac:dyDescent="0.2">
      <c r="Q26707" s="92" t="s">
        <v>50</v>
      </c>
      <c r="BF26707" s="101" t="s">
        <v>58</v>
      </c>
      <c r="BK26707" s="98" t="s">
        <v>70</v>
      </c>
    </row>
    <row r="26708" spans="17:63" ht="29.25" customHeight="1" x14ac:dyDescent="0.2">
      <c r="Q26708" s="92" t="s">
        <v>50</v>
      </c>
      <c r="BF26708" s="101" t="s">
        <v>58</v>
      </c>
      <c r="BK26708" s="98" t="s">
        <v>70</v>
      </c>
    </row>
    <row r="26709" spans="17:63" ht="29.25" customHeight="1" x14ac:dyDescent="0.2">
      <c r="Q26709" s="92" t="s">
        <v>50</v>
      </c>
      <c r="BF26709" s="101" t="s">
        <v>58</v>
      </c>
      <c r="BK26709" s="98" t="s">
        <v>70</v>
      </c>
    </row>
    <row r="26710" spans="17:63" ht="29.25" customHeight="1" x14ac:dyDescent="0.2">
      <c r="Q26710" s="92" t="s">
        <v>50</v>
      </c>
      <c r="BF26710" s="101" t="s">
        <v>58</v>
      </c>
      <c r="BK26710" s="98" t="s">
        <v>70</v>
      </c>
    </row>
    <row r="26711" spans="17:63" ht="29.25" customHeight="1" x14ac:dyDescent="0.2">
      <c r="Q26711" s="92" t="s">
        <v>50</v>
      </c>
      <c r="BF26711" s="101" t="s">
        <v>58</v>
      </c>
      <c r="BK26711" s="98" t="s">
        <v>70</v>
      </c>
    </row>
    <row r="26712" spans="17:63" ht="29.25" customHeight="1" x14ac:dyDescent="0.2">
      <c r="Q26712" s="92" t="s">
        <v>50</v>
      </c>
      <c r="BF26712" s="101" t="s">
        <v>58</v>
      </c>
      <c r="BK26712" s="98" t="s">
        <v>70</v>
      </c>
    </row>
    <row r="26713" spans="17:63" ht="29.25" customHeight="1" x14ac:dyDescent="0.2">
      <c r="Q26713" s="92" t="s">
        <v>50</v>
      </c>
      <c r="BF26713" s="101" t="s">
        <v>58</v>
      </c>
      <c r="BK26713" s="98" t="s">
        <v>70</v>
      </c>
    </row>
    <row r="26714" spans="17:63" ht="29.25" customHeight="1" x14ac:dyDescent="0.2">
      <c r="Q26714" s="92" t="s">
        <v>50</v>
      </c>
      <c r="BF26714" s="101" t="s">
        <v>58</v>
      </c>
      <c r="BK26714" s="98" t="s">
        <v>70</v>
      </c>
    </row>
    <row r="26715" spans="17:63" ht="29.25" customHeight="1" x14ac:dyDescent="0.2">
      <c r="Q26715" s="92" t="s">
        <v>50</v>
      </c>
      <c r="BF26715" s="101" t="s">
        <v>58</v>
      </c>
      <c r="BK26715" s="98" t="s">
        <v>70</v>
      </c>
    </row>
    <row r="26716" spans="17:63" ht="29.25" customHeight="1" x14ac:dyDescent="0.2">
      <c r="Q26716" s="92" t="s">
        <v>50</v>
      </c>
      <c r="BF26716" s="101" t="s">
        <v>58</v>
      </c>
      <c r="BK26716" s="98" t="s">
        <v>70</v>
      </c>
    </row>
    <row r="26717" spans="17:63" ht="29.25" customHeight="1" x14ac:dyDescent="0.2">
      <c r="Q26717" s="92" t="s">
        <v>50</v>
      </c>
      <c r="BF26717" s="101" t="s">
        <v>58</v>
      </c>
      <c r="BK26717" s="98" t="s">
        <v>70</v>
      </c>
    </row>
    <row r="26718" spans="17:63" ht="29.25" customHeight="1" x14ac:dyDescent="0.2">
      <c r="Q26718" s="92" t="s">
        <v>50</v>
      </c>
      <c r="BF26718" s="101" t="s">
        <v>58</v>
      </c>
      <c r="BK26718" s="98" t="s">
        <v>70</v>
      </c>
    </row>
    <row r="26719" spans="17:63" ht="29.25" customHeight="1" x14ac:dyDescent="0.2">
      <c r="Q26719" s="92" t="s">
        <v>50</v>
      </c>
      <c r="BF26719" s="101" t="s">
        <v>58</v>
      </c>
      <c r="BK26719" s="98" t="s">
        <v>70</v>
      </c>
    </row>
    <row r="26720" spans="17:63" ht="29.25" customHeight="1" x14ac:dyDescent="0.2">
      <c r="Q26720" s="92" t="s">
        <v>50</v>
      </c>
      <c r="BF26720" s="101" t="s">
        <v>58</v>
      </c>
      <c r="BK26720" s="98" t="s">
        <v>70</v>
      </c>
    </row>
    <row r="26721" spans="17:63" ht="29.25" customHeight="1" x14ac:dyDescent="0.2">
      <c r="Q26721" s="92" t="s">
        <v>50</v>
      </c>
      <c r="BF26721" s="101" t="s">
        <v>58</v>
      </c>
      <c r="BK26721" s="98" t="s">
        <v>70</v>
      </c>
    </row>
    <row r="26722" spans="17:63" ht="29.25" customHeight="1" x14ac:dyDescent="0.2">
      <c r="Q26722" s="92" t="s">
        <v>50</v>
      </c>
      <c r="BF26722" s="101" t="s">
        <v>58</v>
      </c>
      <c r="BK26722" s="98" t="s">
        <v>70</v>
      </c>
    </row>
    <row r="26723" spans="17:63" ht="29.25" customHeight="1" x14ac:dyDescent="0.2">
      <c r="Q26723" s="92" t="s">
        <v>50</v>
      </c>
      <c r="BF26723" s="101" t="s">
        <v>58</v>
      </c>
      <c r="BK26723" s="98" t="s">
        <v>70</v>
      </c>
    </row>
    <row r="26724" spans="17:63" ht="29.25" customHeight="1" x14ac:dyDescent="0.2">
      <c r="Q26724" s="92" t="s">
        <v>50</v>
      </c>
      <c r="BF26724" s="101" t="s">
        <v>58</v>
      </c>
      <c r="BK26724" s="98" t="s">
        <v>70</v>
      </c>
    </row>
    <row r="26725" spans="17:63" ht="29.25" customHeight="1" x14ac:dyDescent="0.2">
      <c r="Q26725" s="92" t="s">
        <v>50</v>
      </c>
      <c r="BF26725" s="101" t="s">
        <v>58</v>
      </c>
      <c r="BK26725" s="98" t="s">
        <v>70</v>
      </c>
    </row>
    <row r="26726" spans="17:63" ht="29.25" customHeight="1" x14ac:dyDescent="0.2">
      <c r="Q26726" s="92" t="s">
        <v>50</v>
      </c>
      <c r="BF26726" s="101" t="s">
        <v>58</v>
      </c>
      <c r="BK26726" s="98" t="s">
        <v>70</v>
      </c>
    </row>
    <row r="26727" spans="17:63" ht="29.25" customHeight="1" x14ac:dyDescent="0.2">
      <c r="Q26727" s="92" t="s">
        <v>50</v>
      </c>
      <c r="BF26727" s="101" t="s">
        <v>58</v>
      </c>
      <c r="BK26727" s="98" t="s">
        <v>70</v>
      </c>
    </row>
    <row r="26728" spans="17:63" ht="29.25" customHeight="1" x14ac:dyDescent="0.2">
      <c r="Q26728" s="92" t="s">
        <v>50</v>
      </c>
      <c r="BF26728" s="101" t="s">
        <v>58</v>
      </c>
      <c r="BK26728" s="98" t="s">
        <v>70</v>
      </c>
    </row>
    <row r="26729" spans="17:63" ht="29.25" customHeight="1" x14ac:dyDescent="0.2">
      <c r="Q26729" s="92" t="s">
        <v>50</v>
      </c>
      <c r="BF26729" s="101" t="s">
        <v>58</v>
      </c>
      <c r="BK26729" s="98" t="s">
        <v>70</v>
      </c>
    </row>
    <row r="26730" spans="17:63" ht="29.25" customHeight="1" x14ac:dyDescent="0.2">
      <c r="Q26730" s="92" t="s">
        <v>50</v>
      </c>
      <c r="BF26730" s="101" t="s">
        <v>58</v>
      </c>
      <c r="BK26730" s="98" t="s">
        <v>70</v>
      </c>
    </row>
    <row r="26731" spans="17:63" ht="29.25" customHeight="1" x14ac:dyDescent="0.2">
      <c r="Q26731" s="92" t="s">
        <v>50</v>
      </c>
      <c r="BF26731" s="101" t="s">
        <v>58</v>
      </c>
      <c r="BK26731" s="98" t="s">
        <v>70</v>
      </c>
    </row>
    <row r="26732" spans="17:63" ht="29.25" customHeight="1" x14ac:dyDescent="0.2">
      <c r="Q26732" s="92" t="s">
        <v>50</v>
      </c>
      <c r="BF26732" s="101" t="s">
        <v>58</v>
      </c>
      <c r="BK26732" s="98" t="s">
        <v>70</v>
      </c>
    </row>
    <row r="26733" spans="17:63" ht="29.25" customHeight="1" x14ac:dyDescent="0.2">
      <c r="Q26733" s="92" t="s">
        <v>50</v>
      </c>
      <c r="BF26733" s="101" t="s">
        <v>58</v>
      </c>
      <c r="BK26733" s="98" t="s">
        <v>70</v>
      </c>
    </row>
    <row r="26734" spans="17:63" ht="29.25" customHeight="1" x14ac:dyDescent="0.2">
      <c r="Q26734" s="92" t="s">
        <v>50</v>
      </c>
      <c r="BF26734" s="101" t="s">
        <v>58</v>
      </c>
      <c r="BK26734" s="98" t="s">
        <v>70</v>
      </c>
    </row>
    <row r="26735" spans="17:63" ht="29.25" customHeight="1" x14ac:dyDescent="0.2">
      <c r="Q26735" s="92" t="s">
        <v>50</v>
      </c>
      <c r="BF26735" s="101" t="s">
        <v>58</v>
      </c>
      <c r="BK26735" s="98" t="s">
        <v>70</v>
      </c>
    </row>
    <row r="26736" spans="17:63" ht="29.25" customHeight="1" x14ac:dyDescent="0.2">
      <c r="Q26736" s="92" t="s">
        <v>50</v>
      </c>
      <c r="BF26736" s="101" t="s">
        <v>58</v>
      </c>
      <c r="BK26736" s="98" t="s">
        <v>70</v>
      </c>
    </row>
    <row r="26737" spans="17:63" ht="29.25" customHeight="1" x14ac:dyDescent="0.2">
      <c r="Q26737" s="92" t="s">
        <v>50</v>
      </c>
      <c r="BF26737" s="101" t="s">
        <v>58</v>
      </c>
      <c r="BK26737" s="98" t="s">
        <v>70</v>
      </c>
    </row>
    <row r="26738" spans="17:63" ht="29.25" customHeight="1" x14ac:dyDescent="0.2">
      <c r="Q26738" s="92" t="s">
        <v>50</v>
      </c>
      <c r="BF26738" s="101" t="s">
        <v>58</v>
      </c>
      <c r="BK26738" s="98" t="s">
        <v>70</v>
      </c>
    </row>
    <row r="26739" spans="17:63" ht="29.25" customHeight="1" x14ac:dyDescent="0.2">
      <c r="Q26739" s="92" t="s">
        <v>50</v>
      </c>
      <c r="BF26739" s="101" t="s">
        <v>58</v>
      </c>
      <c r="BK26739" s="98" t="s">
        <v>70</v>
      </c>
    </row>
    <row r="26740" spans="17:63" ht="29.25" customHeight="1" x14ac:dyDescent="0.2">
      <c r="Q26740" s="92" t="s">
        <v>50</v>
      </c>
      <c r="BF26740" s="101" t="s">
        <v>58</v>
      </c>
      <c r="BK26740" s="98" t="s">
        <v>70</v>
      </c>
    </row>
    <row r="26741" spans="17:63" ht="29.25" customHeight="1" x14ac:dyDescent="0.2">
      <c r="Q26741" s="92" t="s">
        <v>50</v>
      </c>
      <c r="BF26741" s="101" t="s">
        <v>58</v>
      </c>
      <c r="BK26741" s="98" t="s">
        <v>70</v>
      </c>
    </row>
    <row r="26742" spans="17:63" ht="29.25" customHeight="1" x14ac:dyDescent="0.2">
      <c r="Q26742" s="92" t="s">
        <v>50</v>
      </c>
      <c r="BF26742" s="101" t="s">
        <v>58</v>
      </c>
      <c r="BK26742" s="98" t="s">
        <v>70</v>
      </c>
    </row>
    <row r="26743" spans="17:63" ht="29.25" customHeight="1" x14ac:dyDescent="0.2">
      <c r="Q26743" s="92" t="s">
        <v>50</v>
      </c>
      <c r="BF26743" s="101" t="s">
        <v>58</v>
      </c>
      <c r="BK26743" s="98" t="s">
        <v>70</v>
      </c>
    </row>
    <row r="26744" spans="17:63" ht="29.25" customHeight="1" x14ac:dyDescent="0.2">
      <c r="Q26744" s="92" t="s">
        <v>50</v>
      </c>
      <c r="BF26744" s="101" t="s">
        <v>58</v>
      </c>
      <c r="BK26744" s="98" t="s">
        <v>70</v>
      </c>
    </row>
    <row r="26745" spans="17:63" ht="29.25" customHeight="1" x14ac:dyDescent="0.2">
      <c r="Q26745" s="92" t="s">
        <v>50</v>
      </c>
      <c r="BF26745" s="101" t="s">
        <v>58</v>
      </c>
      <c r="BK26745" s="98" t="s">
        <v>70</v>
      </c>
    </row>
    <row r="26746" spans="17:63" ht="29.25" customHeight="1" x14ac:dyDescent="0.2">
      <c r="Q26746" s="92" t="s">
        <v>50</v>
      </c>
      <c r="BF26746" s="101" t="s">
        <v>58</v>
      </c>
      <c r="BK26746" s="98" t="s">
        <v>70</v>
      </c>
    </row>
    <row r="26747" spans="17:63" ht="29.25" customHeight="1" x14ac:dyDescent="0.2">
      <c r="Q26747" s="92" t="s">
        <v>50</v>
      </c>
      <c r="BF26747" s="101" t="s">
        <v>58</v>
      </c>
      <c r="BK26747" s="98" t="s">
        <v>70</v>
      </c>
    </row>
    <row r="26748" spans="17:63" ht="29.25" customHeight="1" x14ac:dyDescent="0.2">
      <c r="Q26748" s="92" t="s">
        <v>50</v>
      </c>
      <c r="BF26748" s="101" t="s">
        <v>58</v>
      </c>
      <c r="BK26748" s="98" t="s">
        <v>70</v>
      </c>
    </row>
    <row r="26749" spans="17:63" ht="29.25" customHeight="1" x14ac:dyDescent="0.2">
      <c r="Q26749" s="92" t="s">
        <v>50</v>
      </c>
      <c r="BF26749" s="101" t="s">
        <v>58</v>
      </c>
      <c r="BK26749" s="98" t="s">
        <v>70</v>
      </c>
    </row>
    <row r="26750" spans="17:63" ht="29.25" customHeight="1" x14ac:dyDescent="0.2">
      <c r="Q26750" s="92" t="s">
        <v>50</v>
      </c>
      <c r="BF26750" s="101" t="s">
        <v>58</v>
      </c>
      <c r="BK26750" s="98" t="s">
        <v>70</v>
      </c>
    </row>
    <row r="26751" spans="17:63" ht="29.25" customHeight="1" x14ac:dyDescent="0.2">
      <c r="Q26751" s="92" t="s">
        <v>50</v>
      </c>
      <c r="BF26751" s="101" t="s">
        <v>58</v>
      </c>
      <c r="BK26751" s="98" t="s">
        <v>70</v>
      </c>
    </row>
    <row r="26752" spans="17:63" ht="29.25" customHeight="1" x14ac:dyDescent="0.2">
      <c r="Q26752" s="92" t="s">
        <v>50</v>
      </c>
      <c r="BF26752" s="101" t="s">
        <v>58</v>
      </c>
      <c r="BK26752" s="98" t="s">
        <v>70</v>
      </c>
    </row>
    <row r="26753" spans="17:63" ht="29.25" customHeight="1" x14ac:dyDescent="0.2">
      <c r="Q26753" s="92" t="s">
        <v>50</v>
      </c>
      <c r="BF26753" s="101" t="s">
        <v>58</v>
      </c>
      <c r="BK26753" s="98" t="s">
        <v>70</v>
      </c>
    </row>
    <row r="26754" spans="17:63" ht="29.25" customHeight="1" x14ac:dyDescent="0.2">
      <c r="Q26754" s="92" t="s">
        <v>50</v>
      </c>
      <c r="BF26754" s="101" t="s">
        <v>58</v>
      </c>
      <c r="BK26754" s="98" t="s">
        <v>70</v>
      </c>
    </row>
    <row r="26755" spans="17:63" ht="29.25" customHeight="1" x14ac:dyDescent="0.2">
      <c r="Q26755" s="92" t="s">
        <v>50</v>
      </c>
      <c r="BF26755" s="101" t="s">
        <v>58</v>
      </c>
      <c r="BK26755" s="98" t="s">
        <v>70</v>
      </c>
    </row>
    <row r="26756" spans="17:63" ht="29.25" customHeight="1" x14ac:dyDescent="0.2">
      <c r="Q26756" s="92" t="s">
        <v>50</v>
      </c>
      <c r="BF26756" s="101" t="s">
        <v>58</v>
      </c>
      <c r="BK26756" s="98" t="s">
        <v>70</v>
      </c>
    </row>
    <row r="26757" spans="17:63" ht="29.25" customHeight="1" x14ac:dyDescent="0.2">
      <c r="Q26757" s="92" t="s">
        <v>50</v>
      </c>
      <c r="BF26757" s="101" t="s">
        <v>58</v>
      </c>
      <c r="BK26757" s="98" t="s">
        <v>70</v>
      </c>
    </row>
    <row r="26758" spans="17:63" ht="29.25" customHeight="1" x14ac:dyDescent="0.2">
      <c r="Q26758" s="92" t="s">
        <v>50</v>
      </c>
      <c r="BF26758" s="101" t="s">
        <v>58</v>
      </c>
      <c r="BK26758" s="98" t="s">
        <v>70</v>
      </c>
    </row>
    <row r="26759" spans="17:63" ht="29.25" customHeight="1" x14ac:dyDescent="0.2">
      <c r="Q26759" s="92" t="s">
        <v>50</v>
      </c>
      <c r="BF26759" s="101" t="s">
        <v>58</v>
      </c>
      <c r="BK26759" s="98" t="s">
        <v>70</v>
      </c>
    </row>
    <row r="26760" spans="17:63" ht="29.25" customHeight="1" x14ac:dyDescent="0.2">
      <c r="Q26760" s="92" t="s">
        <v>50</v>
      </c>
      <c r="BF26760" s="101" t="s">
        <v>58</v>
      </c>
      <c r="BK26760" s="98" t="s">
        <v>70</v>
      </c>
    </row>
    <row r="26761" spans="17:63" ht="29.25" customHeight="1" x14ac:dyDescent="0.2">
      <c r="Q26761" s="92" t="s">
        <v>50</v>
      </c>
      <c r="BF26761" s="101" t="s">
        <v>58</v>
      </c>
      <c r="BK26761" s="98" t="s">
        <v>70</v>
      </c>
    </row>
    <row r="26762" spans="17:63" ht="29.25" customHeight="1" x14ac:dyDescent="0.2">
      <c r="Q26762" s="92" t="s">
        <v>50</v>
      </c>
      <c r="BF26762" s="101" t="s">
        <v>58</v>
      </c>
      <c r="BK26762" s="98" t="s">
        <v>70</v>
      </c>
    </row>
    <row r="26763" spans="17:63" ht="29.25" customHeight="1" x14ac:dyDescent="0.2">
      <c r="Q26763" s="92" t="s">
        <v>50</v>
      </c>
      <c r="BF26763" s="101" t="s">
        <v>58</v>
      </c>
      <c r="BK26763" s="98" t="s">
        <v>70</v>
      </c>
    </row>
    <row r="26764" spans="17:63" ht="29.25" customHeight="1" x14ac:dyDescent="0.2">
      <c r="Q26764" s="92" t="s">
        <v>50</v>
      </c>
      <c r="BF26764" s="101" t="s">
        <v>58</v>
      </c>
      <c r="BK26764" s="98" t="s">
        <v>70</v>
      </c>
    </row>
    <row r="26765" spans="17:63" ht="29.25" customHeight="1" x14ac:dyDescent="0.2">
      <c r="Q26765" s="92" t="s">
        <v>50</v>
      </c>
      <c r="BF26765" s="101" t="s">
        <v>58</v>
      </c>
      <c r="BK26765" s="98" t="s">
        <v>70</v>
      </c>
    </row>
    <row r="26766" spans="17:63" ht="29.25" customHeight="1" x14ac:dyDescent="0.2">
      <c r="Q26766" s="92" t="s">
        <v>50</v>
      </c>
      <c r="BF26766" s="101" t="s">
        <v>58</v>
      </c>
      <c r="BK26766" s="98" t="s">
        <v>70</v>
      </c>
    </row>
    <row r="26767" spans="17:63" ht="29.25" customHeight="1" x14ac:dyDescent="0.2">
      <c r="Q26767" s="92" t="s">
        <v>50</v>
      </c>
      <c r="BF26767" s="101" t="s">
        <v>58</v>
      </c>
      <c r="BK26767" s="98" t="s">
        <v>70</v>
      </c>
    </row>
    <row r="26768" spans="17:63" ht="29.25" customHeight="1" x14ac:dyDescent="0.2">
      <c r="Q26768" s="92" t="s">
        <v>50</v>
      </c>
      <c r="BF26768" s="101" t="s">
        <v>58</v>
      </c>
      <c r="BK26768" s="98" t="s">
        <v>70</v>
      </c>
    </row>
    <row r="26769" spans="17:63" ht="29.25" customHeight="1" x14ac:dyDescent="0.2">
      <c r="Q26769" s="92" t="s">
        <v>50</v>
      </c>
      <c r="BF26769" s="101" t="s">
        <v>58</v>
      </c>
      <c r="BK26769" s="98" t="s">
        <v>70</v>
      </c>
    </row>
    <row r="26770" spans="17:63" ht="29.25" customHeight="1" x14ac:dyDescent="0.2">
      <c r="Q26770" s="92" t="s">
        <v>50</v>
      </c>
      <c r="BF26770" s="101" t="s">
        <v>58</v>
      </c>
      <c r="BK26770" s="98" t="s">
        <v>70</v>
      </c>
    </row>
    <row r="26771" spans="17:63" ht="29.25" customHeight="1" x14ac:dyDescent="0.2">
      <c r="Q26771" s="92" t="s">
        <v>50</v>
      </c>
      <c r="BF26771" s="101" t="s">
        <v>58</v>
      </c>
      <c r="BK26771" s="98" t="s">
        <v>70</v>
      </c>
    </row>
    <row r="26772" spans="17:63" ht="29.25" customHeight="1" x14ac:dyDescent="0.2">
      <c r="Q26772" s="92" t="s">
        <v>50</v>
      </c>
      <c r="BF26772" s="101" t="s">
        <v>58</v>
      </c>
      <c r="BK26772" s="98" t="s">
        <v>70</v>
      </c>
    </row>
    <row r="26773" spans="17:63" ht="29.25" customHeight="1" x14ac:dyDescent="0.2">
      <c r="Q26773" s="92" t="s">
        <v>50</v>
      </c>
      <c r="BF26773" s="101" t="s">
        <v>58</v>
      </c>
      <c r="BK26773" s="98" t="s">
        <v>70</v>
      </c>
    </row>
    <row r="26774" spans="17:63" ht="29.25" customHeight="1" x14ac:dyDescent="0.2">
      <c r="Q26774" s="92" t="s">
        <v>50</v>
      </c>
      <c r="BF26774" s="101" t="s">
        <v>58</v>
      </c>
      <c r="BK26774" s="98" t="s">
        <v>70</v>
      </c>
    </row>
    <row r="26775" spans="17:63" ht="29.25" customHeight="1" x14ac:dyDescent="0.2">
      <c r="Q26775" s="92" t="s">
        <v>50</v>
      </c>
      <c r="BF26775" s="101" t="s">
        <v>58</v>
      </c>
      <c r="BK26775" s="98" t="s">
        <v>70</v>
      </c>
    </row>
    <row r="26776" spans="17:63" ht="29.25" customHeight="1" x14ac:dyDescent="0.2">
      <c r="Q26776" s="92" t="s">
        <v>50</v>
      </c>
      <c r="BF26776" s="101" t="s">
        <v>58</v>
      </c>
      <c r="BK26776" s="98" t="s">
        <v>70</v>
      </c>
    </row>
    <row r="26777" spans="17:63" ht="29.25" customHeight="1" x14ac:dyDescent="0.2">
      <c r="Q26777" s="92" t="s">
        <v>50</v>
      </c>
      <c r="BF26777" s="101" t="s">
        <v>58</v>
      </c>
      <c r="BK26777" s="98" t="s">
        <v>70</v>
      </c>
    </row>
    <row r="26778" spans="17:63" ht="29.25" customHeight="1" x14ac:dyDescent="0.2">
      <c r="Q26778" s="92" t="s">
        <v>50</v>
      </c>
      <c r="BF26778" s="101" t="s">
        <v>58</v>
      </c>
      <c r="BK26778" s="98" t="s">
        <v>70</v>
      </c>
    </row>
    <row r="26779" spans="17:63" ht="29.25" customHeight="1" x14ac:dyDescent="0.2">
      <c r="Q26779" s="92" t="s">
        <v>50</v>
      </c>
      <c r="BF26779" s="101" t="s">
        <v>58</v>
      </c>
      <c r="BK26779" s="98" t="s">
        <v>70</v>
      </c>
    </row>
    <row r="26780" spans="17:63" ht="29.25" customHeight="1" x14ac:dyDescent="0.2">
      <c r="Q26780" s="92" t="s">
        <v>50</v>
      </c>
      <c r="BF26780" s="101" t="s">
        <v>58</v>
      </c>
      <c r="BK26780" s="98" t="s">
        <v>70</v>
      </c>
    </row>
    <row r="26781" spans="17:63" ht="29.25" customHeight="1" x14ac:dyDescent="0.2">
      <c r="Q26781" s="92" t="s">
        <v>50</v>
      </c>
      <c r="BF26781" s="101" t="s">
        <v>58</v>
      </c>
      <c r="BK26781" s="98" t="s">
        <v>70</v>
      </c>
    </row>
    <row r="26782" spans="17:63" ht="29.25" customHeight="1" x14ac:dyDescent="0.2">
      <c r="Q26782" s="92" t="s">
        <v>50</v>
      </c>
      <c r="BF26782" s="101" t="s">
        <v>58</v>
      </c>
      <c r="BK26782" s="98" t="s">
        <v>70</v>
      </c>
    </row>
    <row r="26783" spans="17:63" ht="29.25" customHeight="1" x14ac:dyDescent="0.2">
      <c r="Q26783" s="92" t="s">
        <v>50</v>
      </c>
      <c r="BF26783" s="101" t="s">
        <v>58</v>
      </c>
      <c r="BK26783" s="98" t="s">
        <v>70</v>
      </c>
    </row>
    <row r="26784" spans="17:63" ht="29.25" customHeight="1" x14ac:dyDescent="0.2">
      <c r="Q26784" s="92" t="s">
        <v>50</v>
      </c>
      <c r="BF26784" s="101" t="s">
        <v>58</v>
      </c>
      <c r="BK26784" s="98" t="s">
        <v>70</v>
      </c>
    </row>
    <row r="26785" spans="17:63" ht="29.25" customHeight="1" x14ac:dyDescent="0.2">
      <c r="Q26785" s="92" t="s">
        <v>50</v>
      </c>
      <c r="BF26785" s="101" t="s">
        <v>58</v>
      </c>
      <c r="BK26785" s="98" t="s">
        <v>70</v>
      </c>
    </row>
    <row r="26786" spans="17:63" ht="29.25" customHeight="1" x14ac:dyDescent="0.2">
      <c r="Q26786" s="92" t="s">
        <v>50</v>
      </c>
      <c r="BF26786" s="101" t="s">
        <v>58</v>
      </c>
      <c r="BK26786" s="98" t="s">
        <v>70</v>
      </c>
    </row>
    <row r="26787" spans="17:63" ht="29.25" customHeight="1" x14ac:dyDescent="0.2">
      <c r="Q26787" s="92" t="s">
        <v>50</v>
      </c>
      <c r="BF26787" s="101" t="s">
        <v>58</v>
      </c>
      <c r="BK26787" s="98" t="s">
        <v>70</v>
      </c>
    </row>
    <row r="26788" spans="17:63" ht="29.25" customHeight="1" x14ac:dyDescent="0.2">
      <c r="Q26788" s="92" t="s">
        <v>50</v>
      </c>
      <c r="BF26788" s="101" t="s">
        <v>58</v>
      </c>
      <c r="BK26788" s="98" t="s">
        <v>70</v>
      </c>
    </row>
    <row r="26789" spans="17:63" ht="29.25" customHeight="1" x14ac:dyDescent="0.2">
      <c r="Q26789" s="92" t="s">
        <v>50</v>
      </c>
      <c r="BF26789" s="101" t="s">
        <v>58</v>
      </c>
      <c r="BK26789" s="98" t="s">
        <v>70</v>
      </c>
    </row>
    <row r="26790" spans="17:63" ht="29.25" customHeight="1" x14ac:dyDescent="0.2">
      <c r="Q26790" s="92" t="s">
        <v>50</v>
      </c>
      <c r="BF26790" s="101" t="s">
        <v>58</v>
      </c>
      <c r="BK26790" s="98" t="s">
        <v>70</v>
      </c>
    </row>
    <row r="26791" spans="17:63" ht="29.25" customHeight="1" x14ac:dyDescent="0.2">
      <c r="Q26791" s="92" t="s">
        <v>50</v>
      </c>
      <c r="BF26791" s="101" t="s">
        <v>58</v>
      </c>
      <c r="BK26791" s="98" t="s">
        <v>70</v>
      </c>
    </row>
    <row r="26792" spans="17:63" ht="29.25" customHeight="1" x14ac:dyDescent="0.2">
      <c r="Q26792" s="92" t="s">
        <v>50</v>
      </c>
      <c r="BF26792" s="101" t="s">
        <v>58</v>
      </c>
      <c r="BK26792" s="98" t="s">
        <v>70</v>
      </c>
    </row>
    <row r="26793" spans="17:63" ht="29.25" customHeight="1" x14ac:dyDescent="0.2">
      <c r="Q26793" s="92" t="s">
        <v>50</v>
      </c>
      <c r="BF26793" s="101" t="s">
        <v>58</v>
      </c>
      <c r="BK26793" s="98" t="s">
        <v>70</v>
      </c>
    </row>
    <row r="26794" spans="17:63" ht="29.25" customHeight="1" x14ac:dyDescent="0.2">
      <c r="Q26794" s="92" t="s">
        <v>50</v>
      </c>
      <c r="BF26794" s="101" t="s">
        <v>58</v>
      </c>
      <c r="BK26794" s="98" t="s">
        <v>70</v>
      </c>
    </row>
    <row r="26795" spans="17:63" ht="29.25" customHeight="1" x14ac:dyDescent="0.2">
      <c r="Q26795" s="92" t="s">
        <v>50</v>
      </c>
      <c r="BF26795" s="101" t="s">
        <v>58</v>
      </c>
      <c r="BK26795" s="98" t="s">
        <v>70</v>
      </c>
    </row>
    <row r="26796" spans="17:63" ht="29.25" customHeight="1" x14ac:dyDescent="0.2">
      <c r="Q26796" s="92" t="s">
        <v>50</v>
      </c>
      <c r="BF26796" s="101" t="s">
        <v>58</v>
      </c>
      <c r="BK26796" s="98" t="s">
        <v>70</v>
      </c>
    </row>
    <row r="26797" spans="17:63" ht="29.25" customHeight="1" x14ac:dyDescent="0.2">
      <c r="Q26797" s="92" t="s">
        <v>50</v>
      </c>
      <c r="BF26797" s="101" t="s">
        <v>58</v>
      </c>
      <c r="BK26797" s="98" t="s">
        <v>70</v>
      </c>
    </row>
    <row r="26798" spans="17:63" ht="29.25" customHeight="1" x14ac:dyDescent="0.2">
      <c r="Q26798" s="92" t="s">
        <v>50</v>
      </c>
      <c r="BF26798" s="101" t="s">
        <v>58</v>
      </c>
      <c r="BK26798" s="98" t="s">
        <v>70</v>
      </c>
    </row>
    <row r="26799" spans="17:63" ht="29.25" customHeight="1" x14ac:dyDescent="0.2">
      <c r="Q26799" s="92" t="s">
        <v>50</v>
      </c>
      <c r="BF26799" s="101" t="s">
        <v>58</v>
      </c>
      <c r="BK26799" s="98" t="s">
        <v>70</v>
      </c>
    </row>
    <row r="26800" spans="17:63" ht="29.25" customHeight="1" x14ac:dyDescent="0.2">
      <c r="Q26800" s="92" t="s">
        <v>50</v>
      </c>
      <c r="BF26800" s="101" t="s">
        <v>58</v>
      </c>
      <c r="BK26800" s="98" t="s">
        <v>70</v>
      </c>
    </row>
    <row r="26801" spans="17:63" ht="29.25" customHeight="1" x14ac:dyDescent="0.2">
      <c r="Q26801" s="92" t="s">
        <v>50</v>
      </c>
      <c r="BF26801" s="101" t="s">
        <v>58</v>
      </c>
      <c r="BK26801" s="98" t="s">
        <v>70</v>
      </c>
    </row>
    <row r="26802" spans="17:63" ht="29.25" customHeight="1" x14ac:dyDescent="0.2">
      <c r="Q26802" s="92" t="s">
        <v>50</v>
      </c>
      <c r="BF26802" s="101" t="s">
        <v>58</v>
      </c>
      <c r="BK26802" s="98" t="s">
        <v>70</v>
      </c>
    </row>
    <row r="26803" spans="17:63" ht="29.25" customHeight="1" x14ac:dyDescent="0.2">
      <c r="Q26803" s="92" t="s">
        <v>50</v>
      </c>
      <c r="BF26803" s="101" t="s">
        <v>58</v>
      </c>
      <c r="BK26803" s="98" t="s">
        <v>70</v>
      </c>
    </row>
    <row r="26804" spans="17:63" ht="29.25" customHeight="1" x14ac:dyDescent="0.2">
      <c r="Q26804" s="92" t="s">
        <v>50</v>
      </c>
      <c r="BF26804" s="101" t="s">
        <v>58</v>
      </c>
      <c r="BK26804" s="98" t="s">
        <v>70</v>
      </c>
    </row>
    <row r="26805" spans="17:63" ht="29.25" customHeight="1" x14ac:dyDescent="0.2">
      <c r="Q26805" s="92" t="s">
        <v>50</v>
      </c>
      <c r="BF26805" s="101" t="s">
        <v>58</v>
      </c>
      <c r="BK26805" s="98" t="s">
        <v>70</v>
      </c>
    </row>
    <row r="26806" spans="17:63" ht="29.25" customHeight="1" x14ac:dyDescent="0.2">
      <c r="Q26806" s="92" t="s">
        <v>50</v>
      </c>
      <c r="BF26806" s="101" t="s">
        <v>58</v>
      </c>
      <c r="BK26806" s="98" t="s">
        <v>70</v>
      </c>
    </row>
    <row r="26807" spans="17:63" ht="29.25" customHeight="1" x14ac:dyDescent="0.2">
      <c r="Q26807" s="92" t="s">
        <v>50</v>
      </c>
      <c r="BF26807" s="101" t="s">
        <v>58</v>
      </c>
      <c r="BK26807" s="98" t="s">
        <v>70</v>
      </c>
    </row>
    <row r="26808" spans="17:63" ht="29.25" customHeight="1" x14ac:dyDescent="0.2">
      <c r="Q26808" s="92" t="s">
        <v>50</v>
      </c>
      <c r="BF26808" s="101" t="s">
        <v>58</v>
      </c>
      <c r="BK26808" s="98" t="s">
        <v>70</v>
      </c>
    </row>
    <row r="26809" spans="17:63" ht="29.25" customHeight="1" x14ac:dyDescent="0.2">
      <c r="Q26809" s="92" t="s">
        <v>50</v>
      </c>
      <c r="BF26809" s="101" t="s">
        <v>58</v>
      </c>
      <c r="BK26809" s="98" t="s">
        <v>70</v>
      </c>
    </row>
    <row r="26810" spans="17:63" ht="29.25" customHeight="1" x14ac:dyDescent="0.2">
      <c r="Q26810" s="92" t="s">
        <v>50</v>
      </c>
      <c r="BF26810" s="101" t="s">
        <v>58</v>
      </c>
      <c r="BK26810" s="98" t="s">
        <v>70</v>
      </c>
    </row>
    <row r="26811" spans="17:63" ht="29.25" customHeight="1" x14ac:dyDescent="0.2">
      <c r="Q26811" s="92" t="s">
        <v>50</v>
      </c>
      <c r="BF26811" s="101" t="s">
        <v>58</v>
      </c>
      <c r="BK26811" s="98" t="s">
        <v>70</v>
      </c>
    </row>
    <row r="26812" spans="17:63" ht="29.25" customHeight="1" x14ac:dyDescent="0.2">
      <c r="Q26812" s="92" t="s">
        <v>50</v>
      </c>
      <c r="BF26812" s="101" t="s">
        <v>58</v>
      </c>
      <c r="BK26812" s="98" t="s">
        <v>70</v>
      </c>
    </row>
    <row r="26813" spans="17:63" ht="29.25" customHeight="1" x14ac:dyDescent="0.2">
      <c r="Q26813" s="92" t="s">
        <v>50</v>
      </c>
      <c r="BF26813" s="101" t="s">
        <v>58</v>
      </c>
      <c r="BK26813" s="98" t="s">
        <v>70</v>
      </c>
    </row>
    <row r="26814" spans="17:63" ht="29.25" customHeight="1" x14ac:dyDescent="0.2">
      <c r="Q26814" s="92" t="s">
        <v>50</v>
      </c>
      <c r="BF26814" s="101" t="s">
        <v>58</v>
      </c>
      <c r="BK26814" s="98" t="s">
        <v>70</v>
      </c>
    </row>
    <row r="26815" spans="17:63" ht="29.25" customHeight="1" x14ac:dyDescent="0.2">
      <c r="Q26815" s="92" t="s">
        <v>50</v>
      </c>
      <c r="BF26815" s="101" t="s">
        <v>58</v>
      </c>
      <c r="BK26815" s="98" t="s">
        <v>70</v>
      </c>
    </row>
    <row r="26816" spans="17:63" ht="29.25" customHeight="1" x14ac:dyDescent="0.2">
      <c r="Q26816" s="92" t="s">
        <v>50</v>
      </c>
      <c r="BF26816" s="101" t="s">
        <v>58</v>
      </c>
      <c r="BK26816" s="98" t="s">
        <v>70</v>
      </c>
    </row>
    <row r="26817" spans="17:63" ht="29.25" customHeight="1" x14ac:dyDescent="0.2">
      <c r="Q26817" s="92" t="s">
        <v>50</v>
      </c>
      <c r="BF26817" s="101" t="s">
        <v>58</v>
      </c>
      <c r="BK26817" s="98" t="s">
        <v>70</v>
      </c>
    </row>
    <row r="26818" spans="17:63" ht="29.25" customHeight="1" x14ac:dyDescent="0.2">
      <c r="Q26818" s="92" t="s">
        <v>50</v>
      </c>
      <c r="BF26818" s="101" t="s">
        <v>58</v>
      </c>
      <c r="BK26818" s="98" t="s">
        <v>70</v>
      </c>
    </row>
    <row r="26819" spans="17:63" ht="29.25" customHeight="1" x14ac:dyDescent="0.2">
      <c r="Q26819" s="92" t="s">
        <v>50</v>
      </c>
      <c r="BF26819" s="101" t="s">
        <v>58</v>
      </c>
      <c r="BK26819" s="98" t="s">
        <v>70</v>
      </c>
    </row>
    <row r="26820" spans="17:63" ht="29.25" customHeight="1" x14ac:dyDescent="0.2">
      <c r="Q26820" s="92" t="s">
        <v>50</v>
      </c>
      <c r="BF26820" s="101" t="s">
        <v>58</v>
      </c>
      <c r="BK26820" s="98" t="s">
        <v>70</v>
      </c>
    </row>
    <row r="26821" spans="17:63" ht="29.25" customHeight="1" x14ac:dyDescent="0.2">
      <c r="Q26821" s="92" t="s">
        <v>50</v>
      </c>
      <c r="BF26821" s="101" t="s">
        <v>58</v>
      </c>
      <c r="BK26821" s="98" t="s">
        <v>70</v>
      </c>
    </row>
    <row r="26822" spans="17:63" ht="29.25" customHeight="1" x14ac:dyDescent="0.2">
      <c r="Q26822" s="92" t="s">
        <v>50</v>
      </c>
      <c r="BF26822" s="101" t="s">
        <v>58</v>
      </c>
      <c r="BK26822" s="98" t="s">
        <v>70</v>
      </c>
    </row>
    <row r="26823" spans="17:63" ht="29.25" customHeight="1" x14ac:dyDescent="0.2">
      <c r="Q26823" s="92" t="s">
        <v>50</v>
      </c>
      <c r="BF26823" s="101" t="s">
        <v>58</v>
      </c>
      <c r="BK26823" s="98" t="s">
        <v>70</v>
      </c>
    </row>
    <row r="26824" spans="17:63" ht="29.25" customHeight="1" x14ac:dyDescent="0.2">
      <c r="Q26824" s="92" t="s">
        <v>50</v>
      </c>
      <c r="BF26824" s="101" t="s">
        <v>58</v>
      </c>
      <c r="BK26824" s="98" t="s">
        <v>70</v>
      </c>
    </row>
    <row r="26825" spans="17:63" ht="29.25" customHeight="1" x14ac:dyDescent="0.2">
      <c r="Q26825" s="92" t="s">
        <v>50</v>
      </c>
      <c r="BF26825" s="101" t="s">
        <v>58</v>
      </c>
      <c r="BK26825" s="98" t="s">
        <v>70</v>
      </c>
    </row>
    <row r="26826" spans="17:63" ht="29.25" customHeight="1" x14ac:dyDescent="0.2">
      <c r="Q26826" s="92" t="s">
        <v>50</v>
      </c>
      <c r="BF26826" s="101" t="s">
        <v>58</v>
      </c>
      <c r="BK26826" s="98" t="s">
        <v>70</v>
      </c>
    </row>
    <row r="26827" spans="17:63" ht="29.25" customHeight="1" x14ac:dyDescent="0.2">
      <c r="Q26827" s="92" t="s">
        <v>50</v>
      </c>
      <c r="BF26827" s="101" t="s">
        <v>58</v>
      </c>
      <c r="BK26827" s="98" t="s">
        <v>70</v>
      </c>
    </row>
    <row r="26828" spans="17:63" ht="29.25" customHeight="1" x14ac:dyDescent="0.2">
      <c r="Q26828" s="92" t="s">
        <v>50</v>
      </c>
      <c r="BF26828" s="101" t="s">
        <v>58</v>
      </c>
      <c r="BK26828" s="98" t="s">
        <v>70</v>
      </c>
    </row>
    <row r="26829" spans="17:63" ht="29.25" customHeight="1" x14ac:dyDescent="0.2">
      <c r="Q26829" s="92" t="s">
        <v>50</v>
      </c>
      <c r="BF26829" s="101" t="s">
        <v>58</v>
      </c>
      <c r="BK26829" s="98" t="s">
        <v>70</v>
      </c>
    </row>
    <row r="26830" spans="17:63" ht="29.25" customHeight="1" x14ac:dyDescent="0.2">
      <c r="Q26830" s="92" t="s">
        <v>50</v>
      </c>
      <c r="BF26830" s="101" t="s">
        <v>58</v>
      </c>
      <c r="BK26830" s="98" t="s">
        <v>70</v>
      </c>
    </row>
    <row r="26831" spans="17:63" ht="29.25" customHeight="1" x14ac:dyDescent="0.2">
      <c r="Q26831" s="92" t="s">
        <v>50</v>
      </c>
      <c r="BF26831" s="101" t="s">
        <v>58</v>
      </c>
      <c r="BK26831" s="98" t="s">
        <v>70</v>
      </c>
    </row>
    <row r="26832" spans="17:63" ht="29.25" customHeight="1" x14ac:dyDescent="0.2">
      <c r="Q26832" s="92" t="s">
        <v>50</v>
      </c>
      <c r="BF26832" s="101" t="s">
        <v>58</v>
      </c>
      <c r="BK26832" s="98" t="s">
        <v>70</v>
      </c>
    </row>
    <row r="26833" spans="17:63" ht="29.25" customHeight="1" x14ac:dyDescent="0.2">
      <c r="Q26833" s="92" t="s">
        <v>50</v>
      </c>
      <c r="BF26833" s="101" t="s">
        <v>58</v>
      </c>
      <c r="BK26833" s="98" t="s">
        <v>70</v>
      </c>
    </row>
    <row r="26834" spans="17:63" ht="29.25" customHeight="1" x14ac:dyDescent="0.2">
      <c r="Q26834" s="92" t="s">
        <v>50</v>
      </c>
      <c r="BF26834" s="101" t="s">
        <v>58</v>
      </c>
      <c r="BK26834" s="98" t="s">
        <v>70</v>
      </c>
    </row>
    <row r="26835" spans="17:63" ht="29.25" customHeight="1" x14ac:dyDescent="0.2">
      <c r="Q26835" s="92" t="s">
        <v>50</v>
      </c>
      <c r="BF26835" s="101" t="s">
        <v>58</v>
      </c>
      <c r="BK26835" s="98" t="s">
        <v>70</v>
      </c>
    </row>
    <row r="26836" spans="17:63" ht="29.25" customHeight="1" x14ac:dyDescent="0.2">
      <c r="Q26836" s="92" t="s">
        <v>50</v>
      </c>
      <c r="BF26836" s="101" t="s">
        <v>58</v>
      </c>
      <c r="BK26836" s="98" t="s">
        <v>70</v>
      </c>
    </row>
    <row r="26837" spans="17:63" ht="29.25" customHeight="1" x14ac:dyDescent="0.2">
      <c r="Q26837" s="92" t="s">
        <v>50</v>
      </c>
      <c r="BF26837" s="101" t="s">
        <v>58</v>
      </c>
      <c r="BK26837" s="98" t="s">
        <v>70</v>
      </c>
    </row>
    <row r="26838" spans="17:63" ht="29.25" customHeight="1" x14ac:dyDescent="0.2">
      <c r="Q26838" s="92" t="s">
        <v>50</v>
      </c>
      <c r="BF26838" s="101" t="s">
        <v>58</v>
      </c>
      <c r="BK26838" s="98" t="s">
        <v>70</v>
      </c>
    </row>
    <row r="26839" spans="17:63" ht="29.25" customHeight="1" x14ac:dyDescent="0.2">
      <c r="Q26839" s="92" t="s">
        <v>50</v>
      </c>
      <c r="BF26839" s="101" t="s">
        <v>58</v>
      </c>
      <c r="BK26839" s="98" t="s">
        <v>70</v>
      </c>
    </row>
    <row r="26840" spans="17:63" ht="29.25" customHeight="1" x14ac:dyDescent="0.2">
      <c r="Q26840" s="92" t="s">
        <v>50</v>
      </c>
      <c r="BF26840" s="101" t="s">
        <v>58</v>
      </c>
      <c r="BK26840" s="98" t="s">
        <v>70</v>
      </c>
    </row>
    <row r="26841" spans="17:63" ht="29.25" customHeight="1" x14ac:dyDescent="0.2">
      <c r="Q26841" s="92" t="s">
        <v>50</v>
      </c>
      <c r="BF26841" s="101" t="s">
        <v>58</v>
      </c>
      <c r="BK26841" s="98" t="s">
        <v>70</v>
      </c>
    </row>
    <row r="26842" spans="17:63" ht="29.25" customHeight="1" x14ac:dyDescent="0.2">
      <c r="Q26842" s="92" t="s">
        <v>50</v>
      </c>
      <c r="BF26842" s="101" t="s">
        <v>58</v>
      </c>
      <c r="BK26842" s="98" t="s">
        <v>70</v>
      </c>
    </row>
    <row r="26843" spans="17:63" ht="29.25" customHeight="1" x14ac:dyDescent="0.2">
      <c r="Q26843" s="92" t="s">
        <v>50</v>
      </c>
      <c r="BF26843" s="101" t="s">
        <v>58</v>
      </c>
      <c r="BK26843" s="98" t="s">
        <v>70</v>
      </c>
    </row>
    <row r="26844" spans="17:63" ht="29.25" customHeight="1" x14ac:dyDescent="0.2">
      <c r="Q26844" s="92" t="s">
        <v>50</v>
      </c>
      <c r="BF26844" s="101" t="s">
        <v>58</v>
      </c>
      <c r="BK26844" s="98" t="s">
        <v>70</v>
      </c>
    </row>
    <row r="26845" spans="17:63" ht="29.25" customHeight="1" x14ac:dyDescent="0.2">
      <c r="Q26845" s="92" t="s">
        <v>50</v>
      </c>
      <c r="BF26845" s="101" t="s">
        <v>58</v>
      </c>
      <c r="BK26845" s="98" t="s">
        <v>70</v>
      </c>
    </row>
    <row r="26846" spans="17:63" ht="29.25" customHeight="1" x14ac:dyDescent="0.2">
      <c r="Q26846" s="92" t="s">
        <v>50</v>
      </c>
      <c r="BF26846" s="101" t="s">
        <v>58</v>
      </c>
      <c r="BK26846" s="98" t="s">
        <v>70</v>
      </c>
    </row>
    <row r="26847" spans="17:63" ht="29.25" customHeight="1" x14ac:dyDescent="0.2">
      <c r="Q26847" s="92" t="s">
        <v>50</v>
      </c>
      <c r="BF26847" s="101" t="s">
        <v>58</v>
      </c>
      <c r="BK26847" s="98" t="s">
        <v>70</v>
      </c>
    </row>
    <row r="26848" spans="17:63" ht="29.25" customHeight="1" x14ac:dyDescent="0.2">
      <c r="Q26848" s="92" t="s">
        <v>50</v>
      </c>
      <c r="BF26848" s="101" t="s">
        <v>58</v>
      </c>
      <c r="BK26848" s="98" t="s">
        <v>70</v>
      </c>
    </row>
    <row r="26849" spans="17:63" ht="29.25" customHeight="1" x14ac:dyDescent="0.2">
      <c r="Q26849" s="92" t="s">
        <v>50</v>
      </c>
      <c r="BF26849" s="101" t="s">
        <v>58</v>
      </c>
      <c r="BK26849" s="98" t="s">
        <v>70</v>
      </c>
    </row>
    <row r="26850" spans="17:63" ht="29.25" customHeight="1" x14ac:dyDescent="0.2">
      <c r="Q26850" s="92" t="s">
        <v>50</v>
      </c>
      <c r="BF26850" s="101" t="s">
        <v>58</v>
      </c>
      <c r="BK26850" s="98" t="s">
        <v>70</v>
      </c>
    </row>
    <row r="26851" spans="17:63" ht="29.25" customHeight="1" x14ac:dyDescent="0.2">
      <c r="Q26851" s="92" t="s">
        <v>50</v>
      </c>
      <c r="BF26851" s="101" t="s">
        <v>58</v>
      </c>
      <c r="BK26851" s="98" t="s">
        <v>70</v>
      </c>
    </row>
    <row r="26852" spans="17:63" ht="29.25" customHeight="1" x14ac:dyDescent="0.2">
      <c r="Q26852" s="92" t="s">
        <v>50</v>
      </c>
      <c r="BF26852" s="101" t="s">
        <v>58</v>
      </c>
      <c r="BK26852" s="98" t="s">
        <v>70</v>
      </c>
    </row>
    <row r="26853" spans="17:63" ht="29.25" customHeight="1" x14ac:dyDescent="0.2">
      <c r="Q26853" s="92" t="s">
        <v>50</v>
      </c>
      <c r="BF26853" s="101" t="s">
        <v>58</v>
      </c>
      <c r="BK26853" s="98" t="s">
        <v>70</v>
      </c>
    </row>
    <row r="26854" spans="17:63" ht="29.25" customHeight="1" x14ac:dyDescent="0.2">
      <c r="Q26854" s="92" t="s">
        <v>50</v>
      </c>
      <c r="BF26854" s="101" t="s">
        <v>58</v>
      </c>
      <c r="BK26854" s="98" t="s">
        <v>70</v>
      </c>
    </row>
    <row r="26855" spans="17:63" ht="29.25" customHeight="1" x14ac:dyDescent="0.2">
      <c r="Q26855" s="92" t="s">
        <v>50</v>
      </c>
      <c r="BF26855" s="101" t="s">
        <v>58</v>
      </c>
      <c r="BK26855" s="98" t="s">
        <v>70</v>
      </c>
    </row>
    <row r="26856" spans="17:63" ht="29.25" customHeight="1" x14ac:dyDescent="0.2">
      <c r="Q26856" s="92" t="s">
        <v>50</v>
      </c>
      <c r="BF26856" s="101" t="s">
        <v>58</v>
      </c>
      <c r="BK26856" s="98" t="s">
        <v>70</v>
      </c>
    </row>
    <row r="26857" spans="17:63" ht="29.25" customHeight="1" x14ac:dyDescent="0.2">
      <c r="Q26857" s="92" t="s">
        <v>50</v>
      </c>
      <c r="BF26857" s="101" t="s">
        <v>58</v>
      </c>
      <c r="BK26857" s="98" t="s">
        <v>70</v>
      </c>
    </row>
    <row r="26858" spans="17:63" ht="29.25" customHeight="1" x14ac:dyDescent="0.2">
      <c r="Q26858" s="92" t="s">
        <v>50</v>
      </c>
      <c r="BF26858" s="101" t="s">
        <v>58</v>
      </c>
      <c r="BK26858" s="98" t="s">
        <v>70</v>
      </c>
    </row>
    <row r="26859" spans="17:63" ht="29.25" customHeight="1" x14ac:dyDescent="0.2">
      <c r="Q26859" s="92" t="s">
        <v>50</v>
      </c>
      <c r="BF26859" s="101" t="s">
        <v>58</v>
      </c>
      <c r="BK26859" s="98" t="s">
        <v>70</v>
      </c>
    </row>
    <row r="26860" spans="17:63" ht="29.25" customHeight="1" x14ac:dyDescent="0.2">
      <c r="Q26860" s="92" t="s">
        <v>50</v>
      </c>
      <c r="BF26860" s="101" t="s">
        <v>58</v>
      </c>
      <c r="BK26860" s="98" t="s">
        <v>70</v>
      </c>
    </row>
    <row r="26861" spans="17:63" ht="29.25" customHeight="1" x14ac:dyDescent="0.2">
      <c r="Q26861" s="92" t="s">
        <v>50</v>
      </c>
      <c r="BF26861" s="101" t="s">
        <v>58</v>
      </c>
      <c r="BK26861" s="98" t="s">
        <v>70</v>
      </c>
    </row>
    <row r="26862" spans="17:63" ht="29.25" customHeight="1" x14ac:dyDescent="0.2">
      <c r="Q26862" s="92" t="s">
        <v>50</v>
      </c>
      <c r="BF26862" s="101" t="s">
        <v>58</v>
      </c>
      <c r="BK26862" s="98" t="s">
        <v>70</v>
      </c>
    </row>
    <row r="26863" spans="17:63" ht="29.25" customHeight="1" x14ac:dyDescent="0.2">
      <c r="Q26863" s="92" t="s">
        <v>50</v>
      </c>
      <c r="BF26863" s="101" t="s">
        <v>58</v>
      </c>
      <c r="BK26863" s="98" t="s">
        <v>70</v>
      </c>
    </row>
    <row r="26864" spans="17:63" ht="29.25" customHeight="1" x14ac:dyDescent="0.2">
      <c r="Q26864" s="92" t="s">
        <v>50</v>
      </c>
      <c r="BF26864" s="101" t="s">
        <v>58</v>
      </c>
      <c r="BK26864" s="98" t="s">
        <v>70</v>
      </c>
    </row>
    <row r="26865" spans="17:63" ht="29.25" customHeight="1" x14ac:dyDescent="0.2">
      <c r="Q26865" s="92" t="s">
        <v>50</v>
      </c>
      <c r="BF26865" s="101" t="s">
        <v>58</v>
      </c>
      <c r="BK26865" s="98" t="s">
        <v>70</v>
      </c>
    </row>
    <row r="26866" spans="17:63" ht="29.25" customHeight="1" x14ac:dyDescent="0.2">
      <c r="Q26866" s="92" t="s">
        <v>50</v>
      </c>
      <c r="BF26866" s="101" t="s">
        <v>58</v>
      </c>
      <c r="BK26866" s="98" t="s">
        <v>70</v>
      </c>
    </row>
    <row r="26867" spans="17:63" ht="29.25" customHeight="1" x14ac:dyDescent="0.2">
      <c r="Q26867" s="92" t="s">
        <v>50</v>
      </c>
      <c r="BF26867" s="101" t="s">
        <v>58</v>
      </c>
      <c r="BK26867" s="98" t="s">
        <v>70</v>
      </c>
    </row>
    <row r="26868" spans="17:63" ht="29.25" customHeight="1" x14ac:dyDescent="0.2">
      <c r="Q26868" s="92" t="s">
        <v>50</v>
      </c>
      <c r="BF26868" s="101" t="s">
        <v>58</v>
      </c>
      <c r="BK26868" s="98" t="s">
        <v>70</v>
      </c>
    </row>
    <row r="26869" spans="17:63" ht="29.25" customHeight="1" x14ac:dyDescent="0.2">
      <c r="Q26869" s="92" t="s">
        <v>50</v>
      </c>
      <c r="BF26869" s="101" t="s">
        <v>58</v>
      </c>
      <c r="BK26869" s="98" t="s">
        <v>70</v>
      </c>
    </row>
    <row r="26870" spans="17:63" ht="29.25" customHeight="1" x14ac:dyDescent="0.2">
      <c r="Q26870" s="92" t="s">
        <v>50</v>
      </c>
      <c r="BF26870" s="101" t="s">
        <v>58</v>
      </c>
      <c r="BK26870" s="98" t="s">
        <v>70</v>
      </c>
    </row>
    <row r="26871" spans="17:63" ht="29.25" customHeight="1" x14ac:dyDescent="0.2">
      <c r="Q26871" s="92" t="s">
        <v>50</v>
      </c>
      <c r="BF26871" s="101" t="s">
        <v>58</v>
      </c>
      <c r="BK26871" s="98" t="s">
        <v>70</v>
      </c>
    </row>
    <row r="26872" spans="17:63" ht="29.25" customHeight="1" x14ac:dyDescent="0.2">
      <c r="Q26872" s="92" t="s">
        <v>50</v>
      </c>
      <c r="BF26872" s="101" t="s">
        <v>58</v>
      </c>
      <c r="BK26872" s="98" t="s">
        <v>70</v>
      </c>
    </row>
    <row r="26873" spans="17:63" ht="29.25" customHeight="1" x14ac:dyDescent="0.2">
      <c r="Q26873" s="92" t="s">
        <v>50</v>
      </c>
      <c r="BF26873" s="101" t="s">
        <v>58</v>
      </c>
      <c r="BK26873" s="98" t="s">
        <v>70</v>
      </c>
    </row>
    <row r="26874" spans="17:63" ht="29.25" customHeight="1" x14ac:dyDescent="0.2">
      <c r="Q26874" s="92" t="s">
        <v>50</v>
      </c>
      <c r="BF26874" s="101" t="s">
        <v>58</v>
      </c>
      <c r="BK26874" s="98" t="s">
        <v>70</v>
      </c>
    </row>
    <row r="26875" spans="17:63" ht="29.25" customHeight="1" x14ac:dyDescent="0.2">
      <c r="Q26875" s="92" t="s">
        <v>50</v>
      </c>
      <c r="BF26875" s="101" t="s">
        <v>58</v>
      </c>
      <c r="BK26875" s="98" t="s">
        <v>70</v>
      </c>
    </row>
    <row r="26876" spans="17:63" ht="29.25" customHeight="1" x14ac:dyDescent="0.2">
      <c r="Q26876" s="92" t="s">
        <v>50</v>
      </c>
      <c r="BF26876" s="101" t="s">
        <v>58</v>
      </c>
      <c r="BK26876" s="98" t="s">
        <v>70</v>
      </c>
    </row>
    <row r="26877" spans="17:63" ht="29.25" customHeight="1" x14ac:dyDescent="0.2">
      <c r="Q26877" s="92" t="s">
        <v>50</v>
      </c>
      <c r="BF26877" s="101" t="s">
        <v>58</v>
      </c>
      <c r="BK26877" s="98" t="s">
        <v>70</v>
      </c>
    </row>
    <row r="26878" spans="17:63" ht="29.25" customHeight="1" x14ac:dyDescent="0.2">
      <c r="Q26878" s="92" t="s">
        <v>50</v>
      </c>
      <c r="BF26878" s="101" t="s">
        <v>58</v>
      </c>
      <c r="BK26878" s="98" t="s">
        <v>70</v>
      </c>
    </row>
    <row r="26879" spans="17:63" ht="29.25" customHeight="1" x14ac:dyDescent="0.2">
      <c r="Q26879" s="92" t="s">
        <v>50</v>
      </c>
      <c r="BF26879" s="101" t="s">
        <v>58</v>
      </c>
      <c r="BK26879" s="98" t="s">
        <v>70</v>
      </c>
    </row>
    <row r="26880" spans="17:63" ht="29.25" customHeight="1" x14ac:dyDescent="0.2">
      <c r="Q26880" s="92" t="s">
        <v>50</v>
      </c>
      <c r="BF26880" s="101" t="s">
        <v>58</v>
      </c>
      <c r="BK26880" s="98" t="s">
        <v>70</v>
      </c>
    </row>
    <row r="26881" spans="17:63" ht="29.25" customHeight="1" x14ac:dyDescent="0.2">
      <c r="Q26881" s="92" t="s">
        <v>50</v>
      </c>
      <c r="BF26881" s="101" t="s">
        <v>58</v>
      </c>
      <c r="BK26881" s="98" t="s">
        <v>70</v>
      </c>
    </row>
    <row r="26882" spans="17:63" ht="29.25" customHeight="1" x14ac:dyDescent="0.2">
      <c r="Q26882" s="92" t="s">
        <v>50</v>
      </c>
      <c r="BF26882" s="101" t="s">
        <v>58</v>
      </c>
      <c r="BK26882" s="98" t="s">
        <v>70</v>
      </c>
    </row>
    <row r="26883" spans="17:63" ht="29.25" customHeight="1" x14ac:dyDescent="0.2">
      <c r="Q26883" s="92" t="s">
        <v>50</v>
      </c>
      <c r="BF26883" s="101" t="s">
        <v>58</v>
      </c>
      <c r="BK26883" s="98" t="s">
        <v>70</v>
      </c>
    </row>
    <row r="26884" spans="17:63" ht="29.25" customHeight="1" x14ac:dyDescent="0.2">
      <c r="Q26884" s="92" t="s">
        <v>50</v>
      </c>
      <c r="BF26884" s="101" t="s">
        <v>58</v>
      </c>
      <c r="BK26884" s="98" t="s">
        <v>70</v>
      </c>
    </row>
    <row r="26885" spans="17:63" ht="29.25" customHeight="1" x14ac:dyDescent="0.2">
      <c r="Q26885" s="92" t="s">
        <v>50</v>
      </c>
      <c r="BF26885" s="101" t="s">
        <v>58</v>
      </c>
      <c r="BK26885" s="98" t="s">
        <v>70</v>
      </c>
    </row>
    <row r="26886" spans="17:63" ht="29.25" customHeight="1" x14ac:dyDescent="0.2">
      <c r="Q26886" s="92" t="s">
        <v>50</v>
      </c>
      <c r="BF26886" s="101" t="s">
        <v>58</v>
      </c>
      <c r="BK26886" s="98" t="s">
        <v>70</v>
      </c>
    </row>
    <row r="26887" spans="17:63" ht="29.25" customHeight="1" x14ac:dyDescent="0.2">
      <c r="Q26887" s="92" t="s">
        <v>50</v>
      </c>
      <c r="BF26887" s="101" t="s">
        <v>58</v>
      </c>
      <c r="BK26887" s="98" t="s">
        <v>70</v>
      </c>
    </row>
    <row r="26888" spans="17:63" ht="29.25" customHeight="1" x14ac:dyDescent="0.2">
      <c r="Q26888" s="92" t="s">
        <v>50</v>
      </c>
      <c r="BF26888" s="101" t="s">
        <v>58</v>
      </c>
      <c r="BK26888" s="98" t="s">
        <v>70</v>
      </c>
    </row>
    <row r="26889" spans="17:63" ht="29.25" customHeight="1" x14ac:dyDescent="0.2">
      <c r="Q26889" s="92" t="s">
        <v>50</v>
      </c>
      <c r="BF26889" s="101" t="s">
        <v>58</v>
      </c>
      <c r="BK26889" s="98" t="s">
        <v>70</v>
      </c>
    </row>
    <row r="26890" spans="17:63" ht="29.25" customHeight="1" x14ac:dyDescent="0.2">
      <c r="Q26890" s="92" t="s">
        <v>50</v>
      </c>
      <c r="BF26890" s="101" t="s">
        <v>58</v>
      </c>
      <c r="BK26890" s="98" t="s">
        <v>70</v>
      </c>
    </row>
    <row r="26891" spans="17:63" ht="29.25" customHeight="1" x14ac:dyDescent="0.2">
      <c r="Q26891" s="92" t="s">
        <v>50</v>
      </c>
      <c r="BF26891" s="101" t="s">
        <v>58</v>
      </c>
      <c r="BK26891" s="98" t="s">
        <v>70</v>
      </c>
    </row>
    <row r="26892" spans="17:63" ht="29.25" customHeight="1" x14ac:dyDescent="0.2">
      <c r="Q26892" s="92" t="s">
        <v>50</v>
      </c>
      <c r="BF26892" s="101" t="s">
        <v>58</v>
      </c>
      <c r="BK26892" s="98" t="s">
        <v>70</v>
      </c>
    </row>
    <row r="26893" spans="17:63" ht="29.25" customHeight="1" x14ac:dyDescent="0.2">
      <c r="Q26893" s="92" t="s">
        <v>50</v>
      </c>
      <c r="BF26893" s="101" t="s">
        <v>58</v>
      </c>
      <c r="BK26893" s="98" t="s">
        <v>70</v>
      </c>
    </row>
    <row r="26894" spans="17:63" ht="29.25" customHeight="1" x14ac:dyDescent="0.2">
      <c r="Q26894" s="92" t="s">
        <v>50</v>
      </c>
      <c r="BF26894" s="101" t="s">
        <v>58</v>
      </c>
      <c r="BK26894" s="98" t="s">
        <v>70</v>
      </c>
    </row>
    <row r="26895" spans="17:63" ht="29.25" customHeight="1" x14ac:dyDescent="0.2">
      <c r="Q26895" s="92" t="s">
        <v>50</v>
      </c>
      <c r="BF26895" s="101" t="s">
        <v>58</v>
      </c>
      <c r="BK26895" s="98" t="s">
        <v>70</v>
      </c>
    </row>
    <row r="26896" spans="17:63" ht="29.25" customHeight="1" x14ac:dyDescent="0.2">
      <c r="Q26896" s="92" t="s">
        <v>50</v>
      </c>
      <c r="BF26896" s="101" t="s">
        <v>58</v>
      </c>
      <c r="BK26896" s="98" t="s">
        <v>70</v>
      </c>
    </row>
    <row r="26897" spans="17:63" ht="29.25" customHeight="1" x14ac:dyDescent="0.2">
      <c r="Q26897" s="92" t="s">
        <v>50</v>
      </c>
      <c r="BF26897" s="101" t="s">
        <v>58</v>
      </c>
      <c r="BK26897" s="98" t="s">
        <v>70</v>
      </c>
    </row>
    <row r="26898" spans="17:63" ht="29.25" customHeight="1" x14ac:dyDescent="0.2">
      <c r="Q26898" s="92" t="s">
        <v>50</v>
      </c>
      <c r="BF26898" s="101" t="s">
        <v>58</v>
      </c>
      <c r="BK26898" s="98" t="s">
        <v>70</v>
      </c>
    </row>
    <row r="26899" spans="17:63" ht="29.25" customHeight="1" x14ac:dyDescent="0.2">
      <c r="Q26899" s="92" t="s">
        <v>50</v>
      </c>
      <c r="BF26899" s="101" t="s">
        <v>58</v>
      </c>
      <c r="BK26899" s="98" t="s">
        <v>70</v>
      </c>
    </row>
    <row r="26900" spans="17:63" ht="29.25" customHeight="1" x14ac:dyDescent="0.2">
      <c r="Q26900" s="92" t="s">
        <v>50</v>
      </c>
      <c r="BF26900" s="101" t="s">
        <v>58</v>
      </c>
      <c r="BK26900" s="98" t="s">
        <v>70</v>
      </c>
    </row>
    <row r="26901" spans="17:63" ht="29.25" customHeight="1" x14ac:dyDescent="0.2">
      <c r="Q26901" s="92" t="s">
        <v>50</v>
      </c>
      <c r="BF26901" s="101" t="s">
        <v>58</v>
      </c>
      <c r="BK26901" s="98" t="s">
        <v>70</v>
      </c>
    </row>
    <row r="26902" spans="17:63" ht="29.25" customHeight="1" x14ac:dyDescent="0.2">
      <c r="Q26902" s="92" t="s">
        <v>50</v>
      </c>
      <c r="BF26902" s="101" t="s">
        <v>58</v>
      </c>
      <c r="BK26902" s="98" t="s">
        <v>70</v>
      </c>
    </row>
    <row r="26903" spans="17:63" ht="29.25" customHeight="1" x14ac:dyDescent="0.2">
      <c r="Q26903" s="92" t="s">
        <v>50</v>
      </c>
      <c r="BF26903" s="101" t="s">
        <v>58</v>
      </c>
      <c r="BK26903" s="98" t="s">
        <v>70</v>
      </c>
    </row>
    <row r="26904" spans="17:63" ht="29.25" customHeight="1" x14ac:dyDescent="0.2">
      <c r="Q26904" s="92" t="s">
        <v>50</v>
      </c>
      <c r="BF26904" s="101" t="s">
        <v>58</v>
      </c>
      <c r="BK26904" s="98" t="s">
        <v>70</v>
      </c>
    </row>
    <row r="26905" spans="17:63" ht="29.25" customHeight="1" x14ac:dyDescent="0.2">
      <c r="Q26905" s="92" t="s">
        <v>50</v>
      </c>
      <c r="BF26905" s="101" t="s">
        <v>58</v>
      </c>
      <c r="BK26905" s="98" t="s">
        <v>70</v>
      </c>
    </row>
    <row r="26906" spans="17:63" ht="29.25" customHeight="1" x14ac:dyDescent="0.2">
      <c r="Q26906" s="92" t="s">
        <v>50</v>
      </c>
      <c r="BF26906" s="101" t="s">
        <v>58</v>
      </c>
      <c r="BK26906" s="98" t="s">
        <v>70</v>
      </c>
    </row>
    <row r="26907" spans="17:63" ht="29.25" customHeight="1" x14ac:dyDescent="0.2">
      <c r="Q26907" s="92" t="s">
        <v>50</v>
      </c>
      <c r="BF26907" s="101" t="s">
        <v>58</v>
      </c>
      <c r="BK26907" s="98" t="s">
        <v>70</v>
      </c>
    </row>
    <row r="26908" spans="17:63" ht="29.25" customHeight="1" x14ac:dyDescent="0.2">
      <c r="Q26908" s="92" t="s">
        <v>50</v>
      </c>
      <c r="BF26908" s="101" t="s">
        <v>58</v>
      </c>
      <c r="BK26908" s="98" t="s">
        <v>70</v>
      </c>
    </row>
    <row r="26909" spans="17:63" ht="29.25" customHeight="1" x14ac:dyDescent="0.2">
      <c r="Q26909" s="92" t="s">
        <v>50</v>
      </c>
      <c r="BF26909" s="101" t="s">
        <v>58</v>
      </c>
      <c r="BK26909" s="98" t="s">
        <v>70</v>
      </c>
    </row>
    <row r="26910" spans="17:63" ht="29.25" customHeight="1" x14ac:dyDescent="0.2">
      <c r="Q26910" s="92" t="s">
        <v>50</v>
      </c>
      <c r="BF26910" s="101" t="s">
        <v>58</v>
      </c>
      <c r="BK26910" s="98" t="s">
        <v>70</v>
      </c>
    </row>
    <row r="26911" spans="17:63" ht="29.25" customHeight="1" x14ac:dyDescent="0.2">
      <c r="Q26911" s="92" t="s">
        <v>50</v>
      </c>
      <c r="BF26911" s="101" t="s">
        <v>58</v>
      </c>
      <c r="BK26911" s="98" t="s">
        <v>70</v>
      </c>
    </row>
    <row r="26912" spans="17:63" ht="29.25" customHeight="1" x14ac:dyDescent="0.2">
      <c r="Q26912" s="92" t="s">
        <v>50</v>
      </c>
      <c r="BF26912" s="101" t="s">
        <v>58</v>
      </c>
      <c r="BK26912" s="98" t="s">
        <v>70</v>
      </c>
    </row>
    <row r="26913" spans="17:63" ht="29.25" customHeight="1" x14ac:dyDescent="0.2">
      <c r="Q26913" s="92" t="s">
        <v>50</v>
      </c>
      <c r="BF26913" s="101" t="s">
        <v>58</v>
      </c>
      <c r="BK26913" s="98" t="s">
        <v>70</v>
      </c>
    </row>
    <row r="26914" spans="17:63" ht="29.25" customHeight="1" x14ac:dyDescent="0.2">
      <c r="Q26914" s="92" t="s">
        <v>50</v>
      </c>
      <c r="BF26914" s="101" t="s">
        <v>58</v>
      </c>
      <c r="BK26914" s="98" t="s">
        <v>70</v>
      </c>
    </row>
    <row r="26915" spans="17:63" ht="29.25" customHeight="1" x14ac:dyDescent="0.2">
      <c r="Q26915" s="92" t="s">
        <v>50</v>
      </c>
      <c r="BF26915" s="101" t="s">
        <v>58</v>
      </c>
      <c r="BK26915" s="98" t="s">
        <v>70</v>
      </c>
    </row>
    <row r="26916" spans="17:63" ht="29.25" customHeight="1" x14ac:dyDescent="0.2">
      <c r="Q26916" s="92" t="s">
        <v>50</v>
      </c>
      <c r="BF26916" s="101" t="s">
        <v>58</v>
      </c>
      <c r="BK26916" s="98" t="s">
        <v>70</v>
      </c>
    </row>
    <row r="26917" spans="17:63" ht="29.25" customHeight="1" x14ac:dyDescent="0.2">
      <c r="Q26917" s="92" t="s">
        <v>50</v>
      </c>
      <c r="BF26917" s="101" t="s">
        <v>58</v>
      </c>
      <c r="BK26917" s="98" t="s">
        <v>70</v>
      </c>
    </row>
    <row r="26918" spans="17:63" ht="29.25" customHeight="1" x14ac:dyDescent="0.2">
      <c r="Q26918" s="92" t="s">
        <v>50</v>
      </c>
      <c r="BF26918" s="101" t="s">
        <v>58</v>
      </c>
      <c r="BK26918" s="98" t="s">
        <v>70</v>
      </c>
    </row>
    <row r="26919" spans="17:63" ht="29.25" customHeight="1" x14ac:dyDescent="0.2">
      <c r="Q26919" s="92" t="s">
        <v>50</v>
      </c>
      <c r="BF26919" s="101" t="s">
        <v>58</v>
      </c>
      <c r="BK26919" s="98" t="s">
        <v>70</v>
      </c>
    </row>
    <row r="26920" spans="17:63" ht="29.25" customHeight="1" x14ac:dyDescent="0.2">
      <c r="Q26920" s="92" t="s">
        <v>50</v>
      </c>
      <c r="BF26920" s="101" t="s">
        <v>58</v>
      </c>
      <c r="BK26920" s="98" t="s">
        <v>70</v>
      </c>
    </row>
    <row r="26921" spans="17:63" ht="29.25" customHeight="1" x14ac:dyDescent="0.2">
      <c r="Q26921" s="92" t="s">
        <v>50</v>
      </c>
      <c r="BF26921" s="101" t="s">
        <v>58</v>
      </c>
      <c r="BK26921" s="98" t="s">
        <v>70</v>
      </c>
    </row>
    <row r="26922" spans="17:63" ht="29.25" customHeight="1" x14ac:dyDescent="0.2">
      <c r="Q26922" s="92" t="s">
        <v>50</v>
      </c>
      <c r="BF26922" s="101" t="s">
        <v>58</v>
      </c>
      <c r="BK26922" s="98" t="s">
        <v>70</v>
      </c>
    </row>
    <row r="26923" spans="17:63" ht="29.25" customHeight="1" x14ac:dyDescent="0.2">
      <c r="Q26923" s="92" t="s">
        <v>50</v>
      </c>
      <c r="BF26923" s="101" t="s">
        <v>58</v>
      </c>
      <c r="BK26923" s="98" t="s">
        <v>70</v>
      </c>
    </row>
    <row r="26924" spans="17:63" ht="29.25" customHeight="1" x14ac:dyDescent="0.2">
      <c r="Q26924" s="92" t="s">
        <v>50</v>
      </c>
      <c r="BF26924" s="101" t="s">
        <v>58</v>
      </c>
      <c r="BK26924" s="98" t="s">
        <v>70</v>
      </c>
    </row>
    <row r="26925" spans="17:63" ht="29.25" customHeight="1" x14ac:dyDescent="0.2">
      <c r="Q26925" s="92" t="s">
        <v>50</v>
      </c>
      <c r="BF26925" s="101" t="s">
        <v>58</v>
      </c>
      <c r="BK26925" s="98" t="s">
        <v>70</v>
      </c>
    </row>
    <row r="26926" spans="17:63" ht="29.25" customHeight="1" x14ac:dyDescent="0.2">
      <c r="Q26926" s="92" t="s">
        <v>50</v>
      </c>
      <c r="BF26926" s="101" t="s">
        <v>58</v>
      </c>
      <c r="BK26926" s="98" t="s">
        <v>70</v>
      </c>
    </row>
    <row r="26927" spans="17:63" ht="29.25" customHeight="1" x14ac:dyDescent="0.2">
      <c r="Q26927" s="92" t="s">
        <v>50</v>
      </c>
      <c r="BF26927" s="101" t="s">
        <v>58</v>
      </c>
      <c r="BK26927" s="98" t="s">
        <v>70</v>
      </c>
    </row>
    <row r="26928" spans="17:63" ht="29.25" customHeight="1" x14ac:dyDescent="0.2">
      <c r="Q26928" s="92" t="s">
        <v>50</v>
      </c>
      <c r="BF26928" s="101" t="s">
        <v>58</v>
      </c>
      <c r="BK26928" s="98" t="s">
        <v>70</v>
      </c>
    </row>
    <row r="26929" spans="17:63" ht="29.25" customHeight="1" x14ac:dyDescent="0.2">
      <c r="Q26929" s="92" t="s">
        <v>50</v>
      </c>
      <c r="BF26929" s="101" t="s">
        <v>58</v>
      </c>
      <c r="BK26929" s="98" t="s">
        <v>70</v>
      </c>
    </row>
    <row r="26930" spans="17:63" ht="29.25" customHeight="1" x14ac:dyDescent="0.2">
      <c r="Q26930" s="92" t="s">
        <v>50</v>
      </c>
      <c r="BF26930" s="101" t="s">
        <v>58</v>
      </c>
      <c r="BK26930" s="98" t="s">
        <v>70</v>
      </c>
    </row>
    <row r="26931" spans="17:63" ht="29.25" customHeight="1" x14ac:dyDescent="0.2">
      <c r="Q26931" s="92" t="s">
        <v>50</v>
      </c>
      <c r="BF26931" s="101" t="s">
        <v>58</v>
      </c>
      <c r="BK26931" s="98" t="s">
        <v>70</v>
      </c>
    </row>
    <row r="26932" spans="17:63" ht="29.25" customHeight="1" x14ac:dyDescent="0.2">
      <c r="Q26932" s="92" t="s">
        <v>50</v>
      </c>
      <c r="BF26932" s="101" t="s">
        <v>58</v>
      </c>
      <c r="BK26932" s="98" t="s">
        <v>70</v>
      </c>
    </row>
    <row r="26933" spans="17:63" ht="29.25" customHeight="1" x14ac:dyDescent="0.2">
      <c r="Q26933" s="92" t="s">
        <v>50</v>
      </c>
      <c r="BF26933" s="101" t="s">
        <v>58</v>
      </c>
      <c r="BK26933" s="98" t="s">
        <v>70</v>
      </c>
    </row>
    <row r="26934" spans="17:63" ht="29.25" customHeight="1" x14ac:dyDescent="0.2">
      <c r="Q26934" s="92" t="s">
        <v>50</v>
      </c>
      <c r="BF26934" s="101" t="s">
        <v>58</v>
      </c>
      <c r="BK26934" s="98" t="s">
        <v>70</v>
      </c>
    </row>
    <row r="26935" spans="17:63" ht="29.25" customHeight="1" x14ac:dyDescent="0.2">
      <c r="Q26935" s="92" t="s">
        <v>50</v>
      </c>
      <c r="BF26935" s="101" t="s">
        <v>58</v>
      </c>
      <c r="BK26935" s="98" t="s">
        <v>70</v>
      </c>
    </row>
    <row r="26936" spans="17:63" ht="29.25" customHeight="1" x14ac:dyDescent="0.2">
      <c r="Q26936" s="92" t="s">
        <v>50</v>
      </c>
      <c r="BF26936" s="101" t="s">
        <v>58</v>
      </c>
      <c r="BK26936" s="98" t="s">
        <v>70</v>
      </c>
    </row>
    <row r="26937" spans="17:63" ht="29.25" customHeight="1" x14ac:dyDescent="0.2">
      <c r="Q26937" s="92" t="s">
        <v>50</v>
      </c>
      <c r="BF26937" s="101" t="s">
        <v>58</v>
      </c>
      <c r="BK26937" s="98" t="s">
        <v>70</v>
      </c>
    </row>
    <row r="26938" spans="17:63" ht="29.25" customHeight="1" x14ac:dyDescent="0.2">
      <c r="Q26938" s="92" t="s">
        <v>50</v>
      </c>
      <c r="BF26938" s="101" t="s">
        <v>58</v>
      </c>
      <c r="BK26938" s="98" t="s">
        <v>70</v>
      </c>
    </row>
    <row r="26939" spans="17:63" ht="29.25" customHeight="1" x14ac:dyDescent="0.2">
      <c r="Q26939" s="92" t="s">
        <v>50</v>
      </c>
      <c r="BF26939" s="101" t="s">
        <v>58</v>
      </c>
      <c r="BK26939" s="98" t="s">
        <v>70</v>
      </c>
    </row>
    <row r="26940" spans="17:63" ht="29.25" customHeight="1" x14ac:dyDescent="0.2">
      <c r="Q26940" s="92" t="s">
        <v>50</v>
      </c>
      <c r="BF26940" s="101" t="s">
        <v>58</v>
      </c>
      <c r="BK26940" s="98" t="s">
        <v>70</v>
      </c>
    </row>
    <row r="26941" spans="17:63" ht="29.25" customHeight="1" x14ac:dyDescent="0.2">
      <c r="Q26941" s="92" t="s">
        <v>50</v>
      </c>
      <c r="BF26941" s="101" t="s">
        <v>58</v>
      </c>
      <c r="BK26941" s="98" t="s">
        <v>70</v>
      </c>
    </row>
    <row r="26942" spans="17:63" ht="29.25" customHeight="1" x14ac:dyDescent="0.2">
      <c r="Q26942" s="92" t="s">
        <v>50</v>
      </c>
      <c r="BF26942" s="101" t="s">
        <v>58</v>
      </c>
      <c r="BK26942" s="98" t="s">
        <v>70</v>
      </c>
    </row>
    <row r="26943" spans="17:63" ht="29.25" customHeight="1" x14ac:dyDescent="0.2">
      <c r="Q26943" s="92" t="s">
        <v>50</v>
      </c>
      <c r="BF26943" s="101" t="s">
        <v>58</v>
      </c>
      <c r="BK26943" s="98" t="s">
        <v>70</v>
      </c>
    </row>
    <row r="26944" spans="17:63" ht="29.25" customHeight="1" x14ac:dyDescent="0.2">
      <c r="Q26944" s="92" t="s">
        <v>50</v>
      </c>
      <c r="BF26944" s="101" t="s">
        <v>58</v>
      </c>
      <c r="BK26944" s="98" t="s">
        <v>70</v>
      </c>
    </row>
    <row r="26945" spans="17:63" ht="29.25" customHeight="1" x14ac:dyDescent="0.2">
      <c r="Q26945" s="92" t="s">
        <v>50</v>
      </c>
      <c r="BF26945" s="101" t="s">
        <v>58</v>
      </c>
      <c r="BK26945" s="98" t="s">
        <v>70</v>
      </c>
    </row>
    <row r="26946" spans="17:63" ht="29.25" customHeight="1" x14ac:dyDescent="0.2">
      <c r="Q26946" s="92" t="s">
        <v>50</v>
      </c>
      <c r="BF26946" s="101" t="s">
        <v>58</v>
      </c>
      <c r="BK26946" s="98" t="s">
        <v>70</v>
      </c>
    </row>
    <row r="26947" spans="17:63" ht="29.25" customHeight="1" x14ac:dyDescent="0.2">
      <c r="Q26947" s="92" t="s">
        <v>50</v>
      </c>
      <c r="BF26947" s="101" t="s">
        <v>58</v>
      </c>
      <c r="BK26947" s="98" t="s">
        <v>70</v>
      </c>
    </row>
    <row r="26948" spans="17:63" ht="29.25" customHeight="1" x14ac:dyDescent="0.2">
      <c r="Q26948" s="92" t="s">
        <v>50</v>
      </c>
      <c r="BF26948" s="101" t="s">
        <v>58</v>
      </c>
      <c r="BK26948" s="98" t="s">
        <v>70</v>
      </c>
    </row>
    <row r="26949" spans="17:63" ht="29.25" customHeight="1" x14ac:dyDescent="0.2">
      <c r="Q26949" s="92" t="s">
        <v>50</v>
      </c>
      <c r="BF26949" s="101" t="s">
        <v>58</v>
      </c>
      <c r="BK26949" s="98" t="s">
        <v>70</v>
      </c>
    </row>
    <row r="26950" spans="17:63" ht="29.25" customHeight="1" x14ac:dyDescent="0.2">
      <c r="Q26950" s="92" t="s">
        <v>50</v>
      </c>
      <c r="BF26950" s="101" t="s">
        <v>58</v>
      </c>
      <c r="BK26950" s="98" t="s">
        <v>70</v>
      </c>
    </row>
    <row r="26951" spans="17:63" ht="29.25" customHeight="1" x14ac:dyDescent="0.2">
      <c r="Q26951" s="92" t="s">
        <v>50</v>
      </c>
      <c r="BF26951" s="101" t="s">
        <v>58</v>
      </c>
      <c r="BK26951" s="98" t="s">
        <v>70</v>
      </c>
    </row>
    <row r="26952" spans="17:63" ht="29.25" customHeight="1" x14ac:dyDescent="0.2">
      <c r="Q26952" s="92" t="s">
        <v>50</v>
      </c>
      <c r="BF26952" s="101" t="s">
        <v>58</v>
      </c>
      <c r="BK26952" s="98" t="s">
        <v>70</v>
      </c>
    </row>
    <row r="26953" spans="17:63" ht="29.25" customHeight="1" x14ac:dyDescent="0.2">
      <c r="Q26953" s="92" t="s">
        <v>50</v>
      </c>
      <c r="BF26953" s="101" t="s">
        <v>58</v>
      </c>
      <c r="BK26953" s="98" t="s">
        <v>70</v>
      </c>
    </row>
    <row r="26954" spans="17:63" ht="29.25" customHeight="1" x14ac:dyDescent="0.2">
      <c r="Q26954" s="92" t="s">
        <v>50</v>
      </c>
      <c r="BF26954" s="101" t="s">
        <v>58</v>
      </c>
      <c r="BK26954" s="98" t="s">
        <v>70</v>
      </c>
    </row>
    <row r="26955" spans="17:63" ht="29.25" customHeight="1" x14ac:dyDescent="0.2">
      <c r="Q26955" s="92" t="s">
        <v>50</v>
      </c>
      <c r="BF26955" s="101" t="s">
        <v>58</v>
      </c>
      <c r="BK26955" s="98" t="s">
        <v>70</v>
      </c>
    </row>
    <row r="26956" spans="17:63" ht="29.25" customHeight="1" x14ac:dyDescent="0.2">
      <c r="Q26956" s="92" t="s">
        <v>50</v>
      </c>
      <c r="BF26956" s="101" t="s">
        <v>58</v>
      </c>
      <c r="BK26956" s="98" t="s">
        <v>70</v>
      </c>
    </row>
    <row r="26957" spans="17:63" ht="29.25" customHeight="1" x14ac:dyDescent="0.2">
      <c r="Q26957" s="92" t="s">
        <v>50</v>
      </c>
      <c r="BF26957" s="101" t="s">
        <v>58</v>
      </c>
      <c r="BK26957" s="98" t="s">
        <v>70</v>
      </c>
    </row>
    <row r="26958" spans="17:63" ht="29.25" customHeight="1" x14ac:dyDescent="0.2">
      <c r="Q26958" s="92" t="s">
        <v>50</v>
      </c>
      <c r="BF26958" s="101" t="s">
        <v>58</v>
      </c>
      <c r="BK26958" s="98" t="s">
        <v>70</v>
      </c>
    </row>
    <row r="26959" spans="17:63" ht="29.25" customHeight="1" x14ac:dyDescent="0.2">
      <c r="Q26959" s="92" t="s">
        <v>50</v>
      </c>
      <c r="BF26959" s="101" t="s">
        <v>58</v>
      </c>
      <c r="BK26959" s="98" t="s">
        <v>70</v>
      </c>
    </row>
    <row r="26960" spans="17:63" ht="29.25" customHeight="1" x14ac:dyDescent="0.2">
      <c r="Q26960" s="92" t="s">
        <v>50</v>
      </c>
      <c r="BF26960" s="101" t="s">
        <v>58</v>
      </c>
      <c r="BK26960" s="98" t="s">
        <v>70</v>
      </c>
    </row>
    <row r="26961" spans="17:63" ht="29.25" customHeight="1" x14ac:dyDescent="0.2">
      <c r="Q26961" s="92" t="s">
        <v>50</v>
      </c>
      <c r="BF26961" s="101" t="s">
        <v>58</v>
      </c>
      <c r="BK26961" s="98" t="s">
        <v>70</v>
      </c>
    </row>
    <row r="26962" spans="17:63" ht="29.25" customHeight="1" x14ac:dyDescent="0.2">
      <c r="Q26962" s="92" t="s">
        <v>50</v>
      </c>
      <c r="BF26962" s="101" t="s">
        <v>58</v>
      </c>
      <c r="BK26962" s="98" t="s">
        <v>70</v>
      </c>
    </row>
    <row r="26963" spans="17:63" ht="29.25" customHeight="1" x14ac:dyDescent="0.2">
      <c r="Q26963" s="92" t="s">
        <v>50</v>
      </c>
      <c r="BF26963" s="101" t="s">
        <v>58</v>
      </c>
      <c r="BK26963" s="98" t="s">
        <v>70</v>
      </c>
    </row>
    <row r="26964" spans="17:63" ht="29.25" customHeight="1" x14ac:dyDescent="0.2">
      <c r="Q26964" s="92" t="s">
        <v>50</v>
      </c>
      <c r="BF26964" s="101" t="s">
        <v>58</v>
      </c>
      <c r="BK26964" s="98" t="s">
        <v>70</v>
      </c>
    </row>
    <row r="26965" spans="17:63" ht="29.25" customHeight="1" x14ac:dyDescent="0.2">
      <c r="Q26965" s="92" t="s">
        <v>50</v>
      </c>
      <c r="BF26965" s="101" t="s">
        <v>58</v>
      </c>
      <c r="BK26965" s="98" t="s">
        <v>70</v>
      </c>
    </row>
    <row r="26966" spans="17:63" ht="29.25" customHeight="1" x14ac:dyDescent="0.2">
      <c r="Q26966" s="92" t="s">
        <v>50</v>
      </c>
      <c r="BF26966" s="101" t="s">
        <v>58</v>
      </c>
      <c r="BK26966" s="98" t="s">
        <v>70</v>
      </c>
    </row>
    <row r="26967" spans="17:63" ht="29.25" customHeight="1" x14ac:dyDescent="0.2">
      <c r="Q26967" s="92" t="s">
        <v>50</v>
      </c>
      <c r="BF26967" s="101" t="s">
        <v>58</v>
      </c>
      <c r="BK26967" s="98" t="s">
        <v>70</v>
      </c>
    </row>
    <row r="26968" spans="17:63" ht="29.25" customHeight="1" x14ac:dyDescent="0.2">
      <c r="Q26968" s="92" t="s">
        <v>50</v>
      </c>
      <c r="BF26968" s="101" t="s">
        <v>58</v>
      </c>
      <c r="BK26968" s="98" t="s">
        <v>70</v>
      </c>
    </row>
    <row r="26969" spans="17:63" ht="29.25" customHeight="1" x14ac:dyDescent="0.2">
      <c r="Q26969" s="92" t="s">
        <v>50</v>
      </c>
      <c r="BF26969" s="101" t="s">
        <v>58</v>
      </c>
      <c r="BK26969" s="98" t="s">
        <v>70</v>
      </c>
    </row>
    <row r="26970" spans="17:63" ht="29.25" customHeight="1" x14ac:dyDescent="0.2">
      <c r="Q26970" s="92" t="s">
        <v>50</v>
      </c>
      <c r="BF26970" s="101" t="s">
        <v>58</v>
      </c>
      <c r="BK26970" s="98" t="s">
        <v>70</v>
      </c>
    </row>
    <row r="26971" spans="17:63" ht="29.25" customHeight="1" x14ac:dyDescent="0.2">
      <c r="Q26971" s="92" t="s">
        <v>50</v>
      </c>
      <c r="BF26971" s="101" t="s">
        <v>58</v>
      </c>
      <c r="BK26971" s="98" t="s">
        <v>70</v>
      </c>
    </row>
    <row r="26972" spans="17:63" ht="29.25" customHeight="1" x14ac:dyDescent="0.2">
      <c r="Q26972" s="92" t="s">
        <v>50</v>
      </c>
      <c r="BF26972" s="101" t="s">
        <v>58</v>
      </c>
      <c r="BK26972" s="98" t="s">
        <v>70</v>
      </c>
    </row>
    <row r="26973" spans="17:63" ht="29.25" customHeight="1" x14ac:dyDescent="0.2">
      <c r="Q26973" s="92" t="s">
        <v>50</v>
      </c>
      <c r="BF26973" s="101" t="s">
        <v>58</v>
      </c>
      <c r="BK26973" s="98" t="s">
        <v>70</v>
      </c>
    </row>
    <row r="26974" spans="17:63" ht="29.25" customHeight="1" x14ac:dyDescent="0.2">
      <c r="Q26974" s="92" t="s">
        <v>50</v>
      </c>
      <c r="BF26974" s="101" t="s">
        <v>58</v>
      </c>
      <c r="BK26974" s="98" t="s">
        <v>70</v>
      </c>
    </row>
    <row r="26975" spans="17:63" ht="29.25" customHeight="1" x14ac:dyDescent="0.2">
      <c r="Q26975" s="92" t="s">
        <v>50</v>
      </c>
      <c r="BF26975" s="101" t="s">
        <v>58</v>
      </c>
      <c r="BK26975" s="98" t="s">
        <v>70</v>
      </c>
    </row>
    <row r="26976" spans="17:63" ht="29.25" customHeight="1" x14ac:dyDescent="0.2">
      <c r="Q26976" s="92" t="s">
        <v>50</v>
      </c>
      <c r="BF26976" s="101" t="s">
        <v>58</v>
      </c>
      <c r="BK26976" s="98" t="s">
        <v>70</v>
      </c>
    </row>
    <row r="26977" spans="17:63" ht="29.25" customHeight="1" x14ac:dyDescent="0.2">
      <c r="Q26977" s="92" t="s">
        <v>50</v>
      </c>
      <c r="BF26977" s="101" t="s">
        <v>58</v>
      </c>
      <c r="BK26977" s="98" t="s">
        <v>70</v>
      </c>
    </row>
    <row r="26978" spans="17:63" ht="29.25" customHeight="1" x14ac:dyDescent="0.2">
      <c r="Q26978" s="92" t="s">
        <v>50</v>
      </c>
      <c r="BF26978" s="101" t="s">
        <v>58</v>
      </c>
      <c r="BK26978" s="98" t="s">
        <v>70</v>
      </c>
    </row>
    <row r="26979" spans="17:63" ht="29.25" customHeight="1" x14ac:dyDescent="0.2">
      <c r="Q26979" s="92" t="s">
        <v>50</v>
      </c>
      <c r="BF26979" s="101" t="s">
        <v>58</v>
      </c>
      <c r="BK26979" s="98" t="s">
        <v>70</v>
      </c>
    </row>
    <row r="26980" spans="17:63" ht="29.25" customHeight="1" x14ac:dyDescent="0.2">
      <c r="Q26980" s="92" t="s">
        <v>50</v>
      </c>
      <c r="BF26980" s="101" t="s">
        <v>58</v>
      </c>
      <c r="BK26980" s="98" t="s">
        <v>70</v>
      </c>
    </row>
    <row r="26981" spans="17:63" ht="29.25" customHeight="1" x14ac:dyDescent="0.2">
      <c r="Q26981" s="92" t="s">
        <v>50</v>
      </c>
      <c r="BF26981" s="101" t="s">
        <v>58</v>
      </c>
      <c r="BK26981" s="98" t="s">
        <v>70</v>
      </c>
    </row>
    <row r="26982" spans="17:63" ht="29.25" customHeight="1" x14ac:dyDescent="0.2">
      <c r="Q26982" s="92" t="s">
        <v>50</v>
      </c>
      <c r="BF26982" s="101" t="s">
        <v>58</v>
      </c>
      <c r="BK26982" s="98" t="s">
        <v>70</v>
      </c>
    </row>
    <row r="26983" spans="17:63" ht="29.25" customHeight="1" x14ac:dyDescent="0.2">
      <c r="Q26983" s="92" t="s">
        <v>50</v>
      </c>
      <c r="BF26983" s="101" t="s">
        <v>58</v>
      </c>
      <c r="BK26983" s="98" t="s">
        <v>70</v>
      </c>
    </row>
    <row r="26984" spans="17:63" ht="29.25" customHeight="1" x14ac:dyDescent="0.2">
      <c r="Q26984" s="92" t="s">
        <v>50</v>
      </c>
      <c r="BF26984" s="101" t="s">
        <v>58</v>
      </c>
      <c r="BK26984" s="98" t="s">
        <v>70</v>
      </c>
    </row>
    <row r="26985" spans="17:63" ht="29.25" customHeight="1" x14ac:dyDescent="0.2">
      <c r="Q26985" s="92" t="s">
        <v>50</v>
      </c>
      <c r="BF26985" s="101" t="s">
        <v>58</v>
      </c>
      <c r="BK26985" s="98" t="s">
        <v>70</v>
      </c>
    </row>
    <row r="26986" spans="17:63" ht="29.25" customHeight="1" x14ac:dyDescent="0.2">
      <c r="Q26986" s="92" t="s">
        <v>50</v>
      </c>
      <c r="BF26986" s="101" t="s">
        <v>58</v>
      </c>
      <c r="BK26986" s="98" t="s">
        <v>70</v>
      </c>
    </row>
    <row r="26987" spans="17:63" ht="29.25" customHeight="1" x14ac:dyDescent="0.2">
      <c r="Q26987" s="92" t="s">
        <v>50</v>
      </c>
      <c r="BF26987" s="101" t="s">
        <v>58</v>
      </c>
      <c r="BK26987" s="98" t="s">
        <v>70</v>
      </c>
    </row>
    <row r="26988" spans="17:63" ht="29.25" customHeight="1" x14ac:dyDescent="0.2">
      <c r="Q26988" s="92" t="s">
        <v>50</v>
      </c>
      <c r="BF26988" s="101" t="s">
        <v>58</v>
      </c>
      <c r="BK26988" s="98" t="s">
        <v>70</v>
      </c>
    </row>
    <row r="26989" spans="17:63" ht="29.25" customHeight="1" x14ac:dyDescent="0.2">
      <c r="Q26989" s="92" t="s">
        <v>50</v>
      </c>
      <c r="BF26989" s="101" t="s">
        <v>58</v>
      </c>
      <c r="BK26989" s="98" t="s">
        <v>70</v>
      </c>
    </row>
    <row r="26990" spans="17:63" ht="29.25" customHeight="1" x14ac:dyDescent="0.2">
      <c r="Q26990" s="92" t="s">
        <v>50</v>
      </c>
      <c r="BF26990" s="101" t="s">
        <v>58</v>
      </c>
      <c r="BK26990" s="98" t="s">
        <v>70</v>
      </c>
    </row>
    <row r="26991" spans="17:63" ht="29.25" customHeight="1" x14ac:dyDescent="0.2">
      <c r="Q26991" s="92" t="s">
        <v>50</v>
      </c>
      <c r="BF26991" s="101" t="s">
        <v>58</v>
      </c>
      <c r="BK26991" s="98" t="s">
        <v>70</v>
      </c>
    </row>
    <row r="26992" spans="17:63" ht="29.25" customHeight="1" x14ac:dyDescent="0.2">
      <c r="Q26992" s="92" t="s">
        <v>50</v>
      </c>
      <c r="BF26992" s="101" t="s">
        <v>58</v>
      </c>
      <c r="BK26992" s="98" t="s">
        <v>70</v>
      </c>
    </row>
    <row r="26993" spans="17:63" ht="29.25" customHeight="1" x14ac:dyDescent="0.2">
      <c r="Q26993" s="92" t="s">
        <v>50</v>
      </c>
      <c r="BF26993" s="101" t="s">
        <v>58</v>
      </c>
      <c r="BK26993" s="98" t="s">
        <v>70</v>
      </c>
    </row>
    <row r="26994" spans="17:63" ht="29.25" customHeight="1" x14ac:dyDescent="0.2">
      <c r="Q26994" s="92" t="s">
        <v>50</v>
      </c>
      <c r="BF26994" s="101" t="s">
        <v>58</v>
      </c>
      <c r="BK26994" s="98" t="s">
        <v>70</v>
      </c>
    </row>
    <row r="26995" spans="17:63" ht="29.25" customHeight="1" x14ac:dyDescent="0.2">
      <c r="Q26995" s="92" t="s">
        <v>50</v>
      </c>
      <c r="BF26995" s="101" t="s">
        <v>58</v>
      </c>
      <c r="BK26995" s="98" t="s">
        <v>70</v>
      </c>
    </row>
    <row r="26996" spans="17:63" ht="29.25" customHeight="1" x14ac:dyDescent="0.2">
      <c r="Q26996" s="92" t="s">
        <v>50</v>
      </c>
      <c r="BF26996" s="101" t="s">
        <v>58</v>
      </c>
      <c r="BK26996" s="98" t="s">
        <v>70</v>
      </c>
    </row>
    <row r="26997" spans="17:63" ht="29.25" customHeight="1" x14ac:dyDescent="0.2">
      <c r="Q26997" s="92" t="s">
        <v>50</v>
      </c>
      <c r="BF26997" s="101" t="s">
        <v>58</v>
      </c>
      <c r="BK26997" s="98" t="s">
        <v>70</v>
      </c>
    </row>
    <row r="26998" spans="17:63" ht="29.25" customHeight="1" x14ac:dyDescent="0.2">
      <c r="Q26998" s="92" t="s">
        <v>50</v>
      </c>
      <c r="BF26998" s="101" t="s">
        <v>58</v>
      </c>
      <c r="BK26998" s="98" t="s">
        <v>70</v>
      </c>
    </row>
    <row r="26999" spans="17:63" ht="29.25" customHeight="1" x14ac:dyDescent="0.2">
      <c r="Q26999" s="92" t="s">
        <v>50</v>
      </c>
      <c r="BF26999" s="101" t="s">
        <v>58</v>
      </c>
      <c r="BK26999" s="98" t="s">
        <v>70</v>
      </c>
    </row>
    <row r="27000" spans="17:63" ht="29.25" customHeight="1" x14ac:dyDescent="0.2">
      <c r="Q27000" s="92" t="s">
        <v>50</v>
      </c>
      <c r="BF27000" s="101" t="s">
        <v>58</v>
      </c>
      <c r="BK27000" s="98" t="s">
        <v>70</v>
      </c>
    </row>
    <row r="27001" spans="17:63" ht="29.25" customHeight="1" x14ac:dyDescent="0.2">
      <c r="Q27001" s="92" t="s">
        <v>50</v>
      </c>
      <c r="BF27001" s="101" t="s">
        <v>58</v>
      </c>
      <c r="BK27001" s="98" t="s">
        <v>70</v>
      </c>
    </row>
    <row r="27002" spans="17:63" ht="29.25" customHeight="1" x14ac:dyDescent="0.2">
      <c r="Q27002" s="92" t="s">
        <v>50</v>
      </c>
      <c r="BF27002" s="101" t="s">
        <v>58</v>
      </c>
      <c r="BK27002" s="98" t="s">
        <v>70</v>
      </c>
    </row>
    <row r="27003" spans="17:63" ht="29.25" customHeight="1" x14ac:dyDescent="0.2">
      <c r="Q27003" s="92" t="s">
        <v>50</v>
      </c>
      <c r="BF27003" s="101" t="s">
        <v>58</v>
      </c>
      <c r="BK27003" s="98" t="s">
        <v>70</v>
      </c>
    </row>
    <row r="27004" spans="17:63" ht="29.25" customHeight="1" x14ac:dyDescent="0.2">
      <c r="Q27004" s="92" t="s">
        <v>50</v>
      </c>
      <c r="BF27004" s="101" t="s">
        <v>58</v>
      </c>
      <c r="BK27004" s="98" t="s">
        <v>70</v>
      </c>
    </row>
    <row r="27005" spans="17:63" ht="29.25" customHeight="1" x14ac:dyDescent="0.2">
      <c r="Q27005" s="92" t="s">
        <v>50</v>
      </c>
      <c r="BF27005" s="101" t="s">
        <v>58</v>
      </c>
      <c r="BK27005" s="98" t="s">
        <v>70</v>
      </c>
    </row>
    <row r="27006" spans="17:63" ht="29.25" customHeight="1" x14ac:dyDescent="0.2">
      <c r="Q27006" s="92" t="s">
        <v>50</v>
      </c>
      <c r="BF27006" s="101" t="s">
        <v>58</v>
      </c>
      <c r="BK27006" s="98" t="s">
        <v>70</v>
      </c>
    </row>
    <row r="27007" spans="17:63" ht="29.25" customHeight="1" x14ac:dyDescent="0.2">
      <c r="Q27007" s="92" t="s">
        <v>50</v>
      </c>
      <c r="BF27007" s="101" t="s">
        <v>58</v>
      </c>
      <c r="BK27007" s="98" t="s">
        <v>70</v>
      </c>
    </row>
    <row r="27008" spans="17:63" ht="29.25" customHeight="1" x14ac:dyDescent="0.2">
      <c r="Q27008" s="92" t="s">
        <v>50</v>
      </c>
      <c r="BF27008" s="101" t="s">
        <v>58</v>
      </c>
      <c r="BK27008" s="98" t="s">
        <v>70</v>
      </c>
    </row>
    <row r="27009" spans="17:63" ht="29.25" customHeight="1" x14ac:dyDescent="0.2">
      <c r="Q27009" s="92" t="s">
        <v>50</v>
      </c>
      <c r="BF27009" s="101" t="s">
        <v>58</v>
      </c>
      <c r="BK27009" s="98" t="s">
        <v>70</v>
      </c>
    </row>
    <row r="27010" spans="17:63" ht="29.25" customHeight="1" x14ac:dyDescent="0.2">
      <c r="Q27010" s="92" t="s">
        <v>50</v>
      </c>
      <c r="BF27010" s="101" t="s">
        <v>58</v>
      </c>
      <c r="BK27010" s="98" t="s">
        <v>70</v>
      </c>
    </row>
    <row r="27011" spans="17:63" ht="29.25" customHeight="1" x14ac:dyDescent="0.2">
      <c r="Q27011" s="92" t="s">
        <v>50</v>
      </c>
      <c r="BF27011" s="101" t="s">
        <v>58</v>
      </c>
      <c r="BK27011" s="98" t="s">
        <v>70</v>
      </c>
    </row>
    <row r="27012" spans="17:63" ht="29.25" customHeight="1" x14ac:dyDescent="0.2">
      <c r="Q27012" s="92" t="s">
        <v>50</v>
      </c>
      <c r="BF27012" s="101" t="s">
        <v>58</v>
      </c>
      <c r="BK27012" s="98" t="s">
        <v>70</v>
      </c>
    </row>
    <row r="27013" spans="17:63" ht="29.25" customHeight="1" x14ac:dyDescent="0.2">
      <c r="Q27013" s="92" t="s">
        <v>50</v>
      </c>
      <c r="BF27013" s="101" t="s">
        <v>58</v>
      </c>
      <c r="BK27013" s="98" t="s">
        <v>70</v>
      </c>
    </row>
    <row r="27014" spans="17:63" ht="29.25" customHeight="1" x14ac:dyDescent="0.2">
      <c r="Q27014" s="92" t="s">
        <v>50</v>
      </c>
      <c r="BF27014" s="101" t="s">
        <v>58</v>
      </c>
      <c r="BK27014" s="98" t="s">
        <v>70</v>
      </c>
    </row>
    <row r="27015" spans="17:63" ht="29.25" customHeight="1" x14ac:dyDescent="0.2">
      <c r="Q27015" s="92" t="s">
        <v>50</v>
      </c>
      <c r="BF27015" s="101" t="s">
        <v>58</v>
      </c>
      <c r="BK27015" s="98" t="s">
        <v>70</v>
      </c>
    </row>
    <row r="27016" spans="17:63" ht="29.25" customHeight="1" x14ac:dyDescent="0.2">
      <c r="Q27016" s="92" t="s">
        <v>50</v>
      </c>
      <c r="BF27016" s="101" t="s">
        <v>58</v>
      </c>
      <c r="BK27016" s="98" t="s">
        <v>70</v>
      </c>
    </row>
    <row r="27017" spans="17:63" ht="29.25" customHeight="1" x14ac:dyDescent="0.2">
      <c r="Q27017" s="92" t="s">
        <v>50</v>
      </c>
      <c r="BF27017" s="101" t="s">
        <v>58</v>
      </c>
      <c r="BK27017" s="98" t="s">
        <v>70</v>
      </c>
    </row>
    <row r="27018" spans="17:63" ht="29.25" customHeight="1" x14ac:dyDescent="0.2">
      <c r="Q27018" s="92" t="s">
        <v>50</v>
      </c>
      <c r="BF27018" s="101" t="s">
        <v>58</v>
      </c>
      <c r="BK27018" s="98" t="s">
        <v>70</v>
      </c>
    </row>
    <row r="27019" spans="17:63" ht="29.25" customHeight="1" x14ac:dyDescent="0.2">
      <c r="Q27019" s="92" t="s">
        <v>50</v>
      </c>
      <c r="BF27019" s="101" t="s">
        <v>58</v>
      </c>
      <c r="BK27019" s="98" t="s">
        <v>70</v>
      </c>
    </row>
    <row r="27020" spans="17:63" ht="29.25" customHeight="1" x14ac:dyDescent="0.2">
      <c r="Q27020" s="92" t="s">
        <v>50</v>
      </c>
      <c r="BF27020" s="101" t="s">
        <v>58</v>
      </c>
      <c r="BK27020" s="98" t="s">
        <v>70</v>
      </c>
    </row>
    <row r="27021" spans="17:63" ht="29.25" customHeight="1" x14ac:dyDescent="0.2">
      <c r="Q27021" s="92" t="s">
        <v>50</v>
      </c>
      <c r="BF27021" s="101" t="s">
        <v>58</v>
      </c>
      <c r="BK27021" s="98" t="s">
        <v>70</v>
      </c>
    </row>
    <row r="27022" spans="17:63" ht="29.25" customHeight="1" x14ac:dyDescent="0.2">
      <c r="Q27022" s="92" t="s">
        <v>50</v>
      </c>
      <c r="BF27022" s="101" t="s">
        <v>58</v>
      </c>
      <c r="BK27022" s="98" t="s">
        <v>70</v>
      </c>
    </row>
    <row r="27023" spans="17:63" ht="29.25" customHeight="1" x14ac:dyDescent="0.2">
      <c r="Q27023" s="92" t="s">
        <v>50</v>
      </c>
      <c r="BF27023" s="101" t="s">
        <v>58</v>
      </c>
      <c r="BK27023" s="98" t="s">
        <v>70</v>
      </c>
    </row>
    <row r="27024" spans="17:63" ht="29.25" customHeight="1" x14ac:dyDescent="0.2">
      <c r="Q27024" s="92" t="s">
        <v>50</v>
      </c>
      <c r="BF27024" s="101" t="s">
        <v>58</v>
      </c>
      <c r="BK27024" s="98" t="s">
        <v>70</v>
      </c>
    </row>
    <row r="27025" spans="17:63" ht="29.25" customHeight="1" x14ac:dyDescent="0.2">
      <c r="Q27025" s="92" t="s">
        <v>50</v>
      </c>
      <c r="BF27025" s="101" t="s">
        <v>58</v>
      </c>
      <c r="BK27025" s="98" t="s">
        <v>70</v>
      </c>
    </row>
    <row r="27026" spans="17:63" ht="29.25" customHeight="1" x14ac:dyDescent="0.2">
      <c r="Q27026" s="92" t="s">
        <v>50</v>
      </c>
      <c r="BF27026" s="101" t="s">
        <v>58</v>
      </c>
      <c r="BK27026" s="98" t="s">
        <v>70</v>
      </c>
    </row>
    <row r="27027" spans="17:63" ht="29.25" customHeight="1" x14ac:dyDescent="0.2">
      <c r="Q27027" s="92" t="s">
        <v>50</v>
      </c>
      <c r="BF27027" s="101" t="s">
        <v>58</v>
      </c>
      <c r="BK27027" s="98" t="s">
        <v>70</v>
      </c>
    </row>
    <row r="27028" spans="17:63" ht="29.25" customHeight="1" x14ac:dyDescent="0.2">
      <c r="Q27028" s="92" t="s">
        <v>50</v>
      </c>
      <c r="BF27028" s="101" t="s">
        <v>58</v>
      </c>
      <c r="BK27028" s="98" t="s">
        <v>70</v>
      </c>
    </row>
    <row r="27029" spans="17:63" ht="29.25" customHeight="1" x14ac:dyDescent="0.2">
      <c r="Q27029" s="92" t="s">
        <v>50</v>
      </c>
      <c r="BF27029" s="101" t="s">
        <v>58</v>
      </c>
      <c r="BK27029" s="98" t="s">
        <v>70</v>
      </c>
    </row>
    <row r="27030" spans="17:63" ht="29.25" customHeight="1" x14ac:dyDescent="0.2">
      <c r="Q27030" s="92" t="s">
        <v>50</v>
      </c>
      <c r="BF27030" s="101" t="s">
        <v>58</v>
      </c>
      <c r="BK27030" s="98" t="s">
        <v>70</v>
      </c>
    </row>
    <row r="27031" spans="17:63" ht="29.25" customHeight="1" x14ac:dyDescent="0.2">
      <c r="Q27031" s="92" t="s">
        <v>50</v>
      </c>
      <c r="BF27031" s="101" t="s">
        <v>58</v>
      </c>
      <c r="BK27031" s="98" t="s">
        <v>70</v>
      </c>
    </row>
    <row r="27032" spans="17:63" ht="29.25" customHeight="1" x14ac:dyDescent="0.2">
      <c r="Q27032" s="92" t="s">
        <v>50</v>
      </c>
      <c r="BF27032" s="101" t="s">
        <v>58</v>
      </c>
      <c r="BK27032" s="98" t="s">
        <v>70</v>
      </c>
    </row>
    <row r="27033" spans="17:63" ht="29.25" customHeight="1" x14ac:dyDescent="0.2">
      <c r="Q27033" s="92" t="s">
        <v>50</v>
      </c>
      <c r="BF27033" s="101" t="s">
        <v>58</v>
      </c>
      <c r="BK27033" s="98" t="s">
        <v>70</v>
      </c>
    </row>
    <row r="27034" spans="17:63" ht="29.25" customHeight="1" x14ac:dyDescent="0.2">
      <c r="Q27034" s="92" t="s">
        <v>50</v>
      </c>
      <c r="BF27034" s="101" t="s">
        <v>58</v>
      </c>
      <c r="BK27034" s="98" t="s">
        <v>70</v>
      </c>
    </row>
    <row r="27035" spans="17:63" ht="29.25" customHeight="1" x14ac:dyDescent="0.2">
      <c r="Q27035" s="92" t="s">
        <v>50</v>
      </c>
      <c r="BF27035" s="101" t="s">
        <v>58</v>
      </c>
      <c r="BK27035" s="98" t="s">
        <v>70</v>
      </c>
    </row>
    <row r="27036" spans="17:63" ht="29.25" customHeight="1" x14ac:dyDescent="0.2">
      <c r="Q27036" s="92" t="s">
        <v>50</v>
      </c>
      <c r="BF27036" s="101" t="s">
        <v>58</v>
      </c>
      <c r="BK27036" s="98" t="s">
        <v>70</v>
      </c>
    </row>
    <row r="27037" spans="17:63" ht="29.25" customHeight="1" x14ac:dyDescent="0.2">
      <c r="Q27037" s="92" t="s">
        <v>50</v>
      </c>
      <c r="BF27037" s="101" t="s">
        <v>58</v>
      </c>
      <c r="BK27037" s="98" t="s">
        <v>70</v>
      </c>
    </row>
    <row r="27038" spans="17:63" ht="29.25" customHeight="1" x14ac:dyDescent="0.2">
      <c r="Q27038" s="92" t="s">
        <v>50</v>
      </c>
      <c r="BF27038" s="101" t="s">
        <v>58</v>
      </c>
      <c r="BK27038" s="98" t="s">
        <v>70</v>
      </c>
    </row>
    <row r="27039" spans="17:63" ht="29.25" customHeight="1" x14ac:dyDescent="0.2">
      <c r="Q27039" s="92" t="s">
        <v>50</v>
      </c>
      <c r="BF27039" s="101" t="s">
        <v>58</v>
      </c>
      <c r="BK27039" s="98" t="s">
        <v>70</v>
      </c>
    </row>
    <row r="27040" spans="17:63" ht="29.25" customHeight="1" x14ac:dyDescent="0.2">
      <c r="Q27040" s="92" t="s">
        <v>50</v>
      </c>
      <c r="BF27040" s="101" t="s">
        <v>58</v>
      </c>
      <c r="BK27040" s="98" t="s">
        <v>70</v>
      </c>
    </row>
    <row r="27041" spans="17:63" ht="29.25" customHeight="1" x14ac:dyDescent="0.2">
      <c r="Q27041" s="92" t="s">
        <v>50</v>
      </c>
      <c r="BF27041" s="101" t="s">
        <v>58</v>
      </c>
      <c r="BK27041" s="98" t="s">
        <v>70</v>
      </c>
    </row>
    <row r="27042" spans="17:63" ht="29.25" customHeight="1" x14ac:dyDescent="0.2">
      <c r="Q27042" s="92" t="s">
        <v>50</v>
      </c>
      <c r="BF27042" s="101" t="s">
        <v>58</v>
      </c>
      <c r="BK27042" s="98" t="s">
        <v>70</v>
      </c>
    </row>
    <row r="27043" spans="17:63" ht="29.25" customHeight="1" x14ac:dyDescent="0.2">
      <c r="Q27043" s="92" t="s">
        <v>50</v>
      </c>
      <c r="BF27043" s="101" t="s">
        <v>58</v>
      </c>
      <c r="BK27043" s="98" t="s">
        <v>70</v>
      </c>
    </row>
    <row r="27044" spans="17:63" ht="29.25" customHeight="1" x14ac:dyDescent="0.2">
      <c r="Q27044" s="92" t="s">
        <v>50</v>
      </c>
      <c r="BF27044" s="101" t="s">
        <v>58</v>
      </c>
      <c r="BK27044" s="98" t="s">
        <v>70</v>
      </c>
    </row>
    <row r="27045" spans="17:63" ht="29.25" customHeight="1" x14ac:dyDescent="0.2">
      <c r="Q27045" s="92" t="s">
        <v>50</v>
      </c>
      <c r="BF27045" s="101" t="s">
        <v>58</v>
      </c>
      <c r="BK27045" s="98" t="s">
        <v>70</v>
      </c>
    </row>
    <row r="27046" spans="17:63" ht="29.25" customHeight="1" x14ac:dyDescent="0.2">
      <c r="Q27046" s="92" t="s">
        <v>50</v>
      </c>
      <c r="BF27046" s="101" t="s">
        <v>58</v>
      </c>
      <c r="BK27046" s="98" t="s">
        <v>70</v>
      </c>
    </row>
    <row r="27047" spans="17:63" ht="29.25" customHeight="1" x14ac:dyDescent="0.2">
      <c r="Q27047" s="92" t="s">
        <v>50</v>
      </c>
      <c r="BF27047" s="101" t="s">
        <v>58</v>
      </c>
      <c r="BK27047" s="98" t="s">
        <v>70</v>
      </c>
    </row>
    <row r="27048" spans="17:63" ht="29.25" customHeight="1" x14ac:dyDescent="0.2">
      <c r="Q27048" s="92" t="s">
        <v>50</v>
      </c>
      <c r="BF27048" s="101" t="s">
        <v>58</v>
      </c>
      <c r="BK27048" s="98" t="s">
        <v>70</v>
      </c>
    </row>
    <row r="27049" spans="17:63" ht="29.25" customHeight="1" x14ac:dyDescent="0.2">
      <c r="Q27049" s="92" t="s">
        <v>50</v>
      </c>
      <c r="BF27049" s="101" t="s">
        <v>58</v>
      </c>
      <c r="BK27049" s="98" t="s">
        <v>70</v>
      </c>
    </row>
    <row r="27050" spans="17:63" ht="29.25" customHeight="1" x14ac:dyDescent="0.2">
      <c r="Q27050" s="92" t="s">
        <v>50</v>
      </c>
      <c r="BF27050" s="101" t="s">
        <v>58</v>
      </c>
      <c r="BK27050" s="98" t="s">
        <v>70</v>
      </c>
    </row>
    <row r="27051" spans="17:63" ht="29.25" customHeight="1" x14ac:dyDescent="0.2">
      <c r="Q27051" s="92" t="s">
        <v>50</v>
      </c>
      <c r="BF27051" s="101" t="s">
        <v>58</v>
      </c>
      <c r="BK27051" s="98" t="s">
        <v>70</v>
      </c>
    </row>
    <row r="27052" spans="17:63" ht="29.25" customHeight="1" x14ac:dyDescent="0.2">
      <c r="Q27052" s="92" t="s">
        <v>50</v>
      </c>
      <c r="BF27052" s="101" t="s">
        <v>58</v>
      </c>
      <c r="BK27052" s="98" t="s">
        <v>70</v>
      </c>
    </row>
    <row r="27053" spans="17:63" ht="29.25" customHeight="1" x14ac:dyDescent="0.2">
      <c r="Q27053" s="92" t="s">
        <v>50</v>
      </c>
      <c r="BF27053" s="101" t="s">
        <v>58</v>
      </c>
      <c r="BK27053" s="98" t="s">
        <v>70</v>
      </c>
    </row>
    <row r="27054" spans="17:63" ht="29.25" customHeight="1" x14ac:dyDescent="0.2">
      <c r="Q27054" s="92" t="s">
        <v>50</v>
      </c>
      <c r="BF27054" s="101" t="s">
        <v>58</v>
      </c>
      <c r="BK27054" s="98" t="s">
        <v>70</v>
      </c>
    </row>
    <row r="27055" spans="17:63" ht="29.25" customHeight="1" x14ac:dyDescent="0.2">
      <c r="Q27055" s="92" t="s">
        <v>50</v>
      </c>
      <c r="BF27055" s="101" t="s">
        <v>58</v>
      </c>
      <c r="BK27055" s="98" t="s">
        <v>70</v>
      </c>
    </row>
    <row r="27056" spans="17:63" ht="29.25" customHeight="1" x14ac:dyDescent="0.2">
      <c r="Q27056" s="92" t="s">
        <v>50</v>
      </c>
      <c r="BF27056" s="101" t="s">
        <v>58</v>
      </c>
      <c r="BK27056" s="98" t="s">
        <v>70</v>
      </c>
    </row>
    <row r="27057" spans="17:63" ht="29.25" customHeight="1" x14ac:dyDescent="0.2">
      <c r="Q27057" s="92" t="s">
        <v>50</v>
      </c>
      <c r="BF27057" s="101" t="s">
        <v>58</v>
      </c>
      <c r="BK27057" s="98" t="s">
        <v>70</v>
      </c>
    </row>
    <row r="27058" spans="17:63" ht="29.25" customHeight="1" x14ac:dyDescent="0.2">
      <c r="Q27058" s="92" t="s">
        <v>50</v>
      </c>
      <c r="BF27058" s="101" t="s">
        <v>58</v>
      </c>
      <c r="BK27058" s="98" t="s">
        <v>70</v>
      </c>
    </row>
    <row r="27059" spans="17:63" ht="29.25" customHeight="1" x14ac:dyDescent="0.2">
      <c r="Q27059" s="92" t="s">
        <v>50</v>
      </c>
      <c r="BF27059" s="101" t="s">
        <v>58</v>
      </c>
      <c r="BK27059" s="98" t="s">
        <v>70</v>
      </c>
    </row>
    <row r="27060" spans="17:63" ht="29.25" customHeight="1" x14ac:dyDescent="0.2">
      <c r="Q27060" s="92" t="s">
        <v>50</v>
      </c>
      <c r="BF27060" s="101" t="s">
        <v>58</v>
      </c>
      <c r="BK27060" s="98" t="s">
        <v>70</v>
      </c>
    </row>
    <row r="27061" spans="17:63" ht="29.25" customHeight="1" x14ac:dyDescent="0.2">
      <c r="Q27061" s="92" t="s">
        <v>50</v>
      </c>
      <c r="BF27061" s="101" t="s">
        <v>58</v>
      </c>
      <c r="BK27061" s="98" t="s">
        <v>70</v>
      </c>
    </row>
    <row r="27062" spans="17:63" ht="29.25" customHeight="1" x14ac:dyDescent="0.2">
      <c r="Q27062" s="92" t="s">
        <v>50</v>
      </c>
      <c r="BF27062" s="101" t="s">
        <v>58</v>
      </c>
      <c r="BK27062" s="98" t="s">
        <v>70</v>
      </c>
    </row>
    <row r="27063" spans="17:63" ht="29.25" customHeight="1" x14ac:dyDescent="0.2">
      <c r="Q27063" s="92" t="s">
        <v>50</v>
      </c>
      <c r="BF27063" s="101" t="s">
        <v>58</v>
      </c>
      <c r="BK27063" s="98" t="s">
        <v>70</v>
      </c>
    </row>
    <row r="27064" spans="17:63" ht="29.25" customHeight="1" x14ac:dyDescent="0.2">
      <c r="Q27064" s="92" t="s">
        <v>50</v>
      </c>
      <c r="BF27064" s="101" t="s">
        <v>58</v>
      </c>
      <c r="BK27064" s="98" t="s">
        <v>70</v>
      </c>
    </row>
    <row r="27065" spans="17:63" ht="29.25" customHeight="1" x14ac:dyDescent="0.2">
      <c r="Q27065" s="92" t="s">
        <v>50</v>
      </c>
      <c r="BF27065" s="101" t="s">
        <v>58</v>
      </c>
      <c r="BK27065" s="98" t="s">
        <v>70</v>
      </c>
    </row>
    <row r="27066" spans="17:63" ht="29.25" customHeight="1" x14ac:dyDescent="0.2">
      <c r="Q27066" s="92" t="s">
        <v>50</v>
      </c>
      <c r="BF27066" s="101" t="s">
        <v>58</v>
      </c>
      <c r="BK27066" s="98" t="s">
        <v>70</v>
      </c>
    </row>
    <row r="27067" spans="17:63" ht="29.25" customHeight="1" x14ac:dyDescent="0.2">
      <c r="Q27067" s="92" t="s">
        <v>50</v>
      </c>
      <c r="BF27067" s="101" t="s">
        <v>58</v>
      </c>
      <c r="BK27067" s="98" t="s">
        <v>70</v>
      </c>
    </row>
    <row r="27068" spans="17:63" ht="29.25" customHeight="1" x14ac:dyDescent="0.2">
      <c r="Q27068" s="92" t="s">
        <v>50</v>
      </c>
      <c r="BF27068" s="101" t="s">
        <v>58</v>
      </c>
      <c r="BK27068" s="98" t="s">
        <v>70</v>
      </c>
    </row>
    <row r="27069" spans="17:63" ht="29.25" customHeight="1" x14ac:dyDescent="0.2">
      <c r="Q27069" s="92" t="s">
        <v>50</v>
      </c>
      <c r="BF27069" s="101" t="s">
        <v>58</v>
      </c>
      <c r="BK27069" s="98" t="s">
        <v>70</v>
      </c>
    </row>
    <row r="27070" spans="17:63" ht="29.25" customHeight="1" x14ac:dyDescent="0.2">
      <c r="Q27070" s="92" t="s">
        <v>50</v>
      </c>
      <c r="BF27070" s="101" t="s">
        <v>58</v>
      </c>
      <c r="BK27070" s="98" t="s">
        <v>70</v>
      </c>
    </row>
    <row r="27071" spans="17:63" ht="29.25" customHeight="1" x14ac:dyDescent="0.2">
      <c r="Q27071" s="92" t="s">
        <v>50</v>
      </c>
      <c r="BF27071" s="101" t="s">
        <v>58</v>
      </c>
      <c r="BK27071" s="98" t="s">
        <v>70</v>
      </c>
    </row>
    <row r="27072" spans="17:63" ht="29.25" customHeight="1" x14ac:dyDescent="0.2">
      <c r="Q27072" s="92" t="s">
        <v>50</v>
      </c>
      <c r="BF27072" s="101" t="s">
        <v>58</v>
      </c>
      <c r="BK27072" s="98" t="s">
        <v>70</v>
      </c>
    </row>
    <row r="27073" spans="17:63" ht="29.25" customHeight="1" x14ac:dyDescent="0.2">
      <c r="Q27073" s="92" t="s">
        <v>50</v>
      </c>
      <c r="BF27073" s="101" t="s">
        <v>58</v>
      </c>
      <c r="BK27073" s="98" t="s">
        <v>70</v>
      </c>
    </row>
    <row r="27074" spans="17:63" ht="29.25" customHeight="1" x14ac:dyDescent="0.2">
      <c r="Q27074" s="92" t="s">
        <v>50</v>
      </c>
      <c r="BF27074" s="101" t="s">
        <v>58</v>
      </c>
      <c r="BK27074" s="98" t="s">
        <v>70</v>
      </c>
    </row>
    <row r="27075" spans="17:63" ht="29.25" customHeight="1" x14ac:dyDescent="0.2">
      <c r="Q27075" s="92" t="s">
        <v>50</v>
      </c>
      <c r="BF27075" s="101" t="s">
        <v>58</v>
      </c>
      <c r="BK27075" s="98" t="s">
        <v>70</v>
      </c>
    </row>
    <row r="27076" spans="17:63" ht="29.25" customHeight="1" x14ac:dyDescent="0.2">
      <c r="Q27076" s="92" t="s">
        <v>50</v>
      </c>
      <c r="BF27076" s="101" t="s">
        <v>58</v>
      </c>
      <c r="BK27076" s="98" t="s">
        <v>70</v>
      </c>
    </row>
    <row r="27077" spans="17:63" ht="29.25" customHeight="1" x14ac:dyDescent="0.2">
      <c r="Q27077" s="92" t="s">
        <v>50</v>
      </c>
      <c r="BF27077" s="101" t="s">
        <v>58</v>
      </c>
      <c r="BK27077" s="98" t="s">
        <v>70</v>
      </c>
    </row>
    <row r="27078" spans="17:63" ht="29.25" customHeight="1" x14ac:dyDescent="0.2">
      <c r="Q27078" s="92" t="s">
        <v>50</v>
      </c>
      <c r="BF27078" s="101" t="s">
        <v>58</v>
      </c>
      <c r="BK27078" s="98" t="s">
        <v>70</v>
      </c>
    </row>
    <row r="27079" spans="17:63" ht="29.25" customHeight="1" x14ac:dyDescent="0.2">
      <c r="Q27079" s="92" t="s">
        <v>50</v>
      </c>
      <c r="BF27079" s="101" t="s">
        <v>58</v>
      </c>
      <c r="BK27079" s="98" t="s">
        <v>70</v>
      </c>
    </row>
    <row r="27080" spans="17:63" ht="29.25" customHeight="1" x14ac:dyDescent="0.2">
      <c r="Q27080" s="92" t="s">
        <v>50</v>
      </c>
      <c r="BF27080" s="101" t="s">
        <v>58</v>
      </c>
      <c r="BK27080" s="98" t="s">
        <v>70</v>
      </c>
    </row>
    <row r="27081" spans="17:63" ht="29.25" customHeight="1" x14ac:dyDescent="0.2">
      <c r="Q27081" s="92" t="s">
        <v>50</v>
      </c>
      <c r="BF27081" s="101" t="s">
        <v>58</v>
      </c>
      <c r="BK27081" s="98" t="s">
        <v>70</v>
      </c>
    </row>
    <row r="27082" spans="17:63" ht="29.25" customHeight="1" x14ac:dyDescent="0.2">
      <c r="Q27082" s="92" t="s">
        <v>50</v>
      </c>
      <c r="BF27082" s="101" t="s">
        <v>58</v>
      </c>
      <c r="BK27082" s="98" t="s">
        <v>70</v>
      </c>
    </row>
    <row r="27083" spans="17:63" ht="29.25" customHeight="1" x14ac:dyDescent="0.2">
      <c r="Q27083" s="92" t="s">
        <v>50</v>
      </c>
      <c r="BF27083" s="101" t="s">
        <v>58</v>
      </c>
      <c r="BK27083" s="98" t="s">
        <v>70</v>
      </c>
    </row>
    <row r="27084" spans="17:63" ht="29.25" customHeight="1" x14ac:dyDescent="0.2">
      <c r="Q27084" s="92" t="s">
        <v>50</v>
      </c>
      <c r="BF27084" s="101" t="s">
        <v>58</v>
      </c>
      <c r="BK27084" s="98" t="s">
        <v>70</v>
      </c>
    </row>
    <row r="27085" spans="17:63" ht="29.25" customHeight="1" x14ac:dyDescent="0.2">
      <c r="Q27085" s="92" t="s">
        <v>50</v>
      </c>
      <c r="BF27085" s="101" t="s">
        <v>58</v>
      </c>
      <c r="BK27085" s="98" t="s">
        <v>70</v>
      </c>
    </row>
    <row r="27086" spans="17:63" ht="29.25" customHeight="1" x14ac:dyDescent="0.2">
      <c r="Q27086" s="92" t="s">
        <v>50</v>
      </c>
      <c r="BF27086" s="101" t="s">
        <v>58</v>
      </c>
      <c r="BK27086" s="98" t="s">
        <v>70</v>
      </c>
    </row>
    <row r="27087" spans="17:63" ht="29.25" customHeight="1" x14ac:dyDescent="0.2">
      <c r="Q27087" s="92" t="s">
        <v>50</v>
      </c>
      <c r="BF27087" s="101" t="s">
        <v>58</v>
      </c>
      <c r="BK27087" s="98" t="s">
        <v>70</v>
      </c>
    </row>
    <row r="27088" spans="17:63" ht="29.25" customHeight="1" x14ac:dyDescent="0.2">
      <c r="Q27088" s="92" t="s">
        <v>50</v>
      </c>
      <c r="BF27088" s="101" t="s">
        <v>58</v>
      </c>
      <c r="BK27088" s="98" t="s">
        <v>70</v>
      </c>
    </row>
    <row r="27089" spans="17:63" ht="29.25" customHeight="1" x14ac:dyDescent="0.2">
      <c r="Q27089" s="92" t="s">
        <v>50</v>
      </c>
      <c r="BF27089" s="101" t="s">
        <v>58</v>
      </c>
      <c r="BK27089" s="98" t="s">
        <v>70</v>
      </c>
    </row>
    <row r="27090" spans="17:63" ht="29.25" customHeight="1" x14ac:dyDescent="0.2">
      <c r="Q27090" s="92" t="s">
        <v>50</v>
      </c>
      <c r="BF27090" s="101" t="s">
        <v>58</v>
      </c>
      <c r="BK27090" s="98" t="s">
        <v>70</v>
      </c>
    </row>
    <row r="27091" spans="17:63" ht="29.25" customHeight="1" x14ac:dyDescent="0.2">
      <c r="Q27091" s="92" t="s">
        <v>50</v>
      </c>
      <c r="BF27091" s="101" t="s">
        <v>58</v>
      </c>
      <c r="BK27091" s="98" t="s">
        <v>70</v>
      </c>
    </row>
    <row r="27092" spans="17:63" ht="29.25" customHeight="1" x14ac:dyDescent="0.2">
      <c r="Q27092" s="92" t="s">
        <v>50</v>
      </c>
      <c r="BF27092" s="101" t="s">
        <v>58</v>
      </c>
      <c r="BK27092" s="98" t="s">
        <v>70</v>
      </c>
    </row>
    <row r="27093" spans="17:63" ht="29.25" customHeight="1" x14ac:dyDescent="0.2">
      <c r="Q27093" s="92" t="s">
        <v>50</v>
      </c>
      <c r="BF27093" s="101" t="s">
        <v>58</v>
      </c>
      <c r="BK27093" s="98" t="s">
        <v>70</v>
      </c>
    </row>
    <row r="27094" spans="17:63" ht="29.25" customHeight="1" x14ac:dyDescent="0.2">
      <c r="Q27094" s="92" t="s">
        <v>50</v>
      </c>
      <c r="BF27094" s="101" t="s">
        <v>58</v>
      </c>
      <c r="BK27094" s="98" t="s">
        <v>70</v>
      </c>
    </row>
    <row r="27095" spans="17:63" ht="29.25" customHeight="1" x14ac:dyDescent="0.2">
      <c r="Q27095" s="92" t="s">
        <v>50</v>
      </c>
      <c r="BF27095" s="101" t="s">
        <v>58</v>
      </c>
      <c r="BK27095" s="98" t="s">
        <v>70</v>
      </c>
    </row>
    <row r="27096" spans="17:63" ht="29.25" customHeight="1" x14ac:dyDescent="0.2">
      <c r="Q27096" s="92" t="s">
        <v>50</v>
      </c>
      <c r="BF27096" s="101" t="s">
        <v>58</v>
      </c>
      <c r="BK27096" s="98" t="s">
        <v>70</v>
      </c>
    </row>
    <row r="27097" spans="17:63" ht="29.25" customHeight="1" x14ac:dyDescent="0.2">
      <c r="Q27097" s="92" t="s">
        <v>50</v>
      </c>
      <c r="BF27097" s="101" t="s">
        <v>58</v>
      </c>
      <c r="BK27097" s="98" t="s">
        <v>70</v>
      </c>
    </row>
    <row r="27098" spans="17:63" ht="29.25" customHeight="1" x14ac:dyDescent="0.2">
      <c r="Q27098" s="92" t="s">
        <v>50</v>
      </c>
      <c r="BF27098" s="101" t="s">
        <v>58</v>
      </c>
      <c r="BK27098" s="98" t="s">
        <v>70</v>
      </c>
    </row>
    <row r="27099" spans="17:63" ht="29.25" customHeight="1" x14ac:dyDescent="0.2">
      <c r="Q27099" s="92" t="s">
        <v>50</v>
      </c>
      <c r="BF27099" s="101" t="s">
        <v>58</v>
      </c>
      <c r="BK27099" s="98" t="s">
        <v>70</v>
      </c>
    </row>
    <row r="27100" spans="17:63" ht="29.25" customHeight="1" x14ac:dyDescent="0.2">
      <c r="Q27100" s="92" t="s">
        <v>50</v>
      </c>
      <c r="BF27100" s="101" t="s">
        <v>58</v>
      </c>
      <c r="BK27100" s="98" t="s">
        <v>70</v>
      </c>
    </row>
    <row r="27101" spans="17:63" ht="29.25" customHeight="1" x14ac:dyDescent="0.2">
      <c r="Q27101" s="92" t="s">
        <v>50</v>
      </c>
      <c r="BF27101" s="101" t="s">
        <v>58</v>
      </c>
      <c r="BK27101" s="98" t="s">
        <v>70</v>
      </c>
    </row>
    <row r="27102" spans="17:63" ht="29.25" customHeight="1" x14ac:dyDescent="0.2">
      <c r="Q27102" s="92" t="s">
        <v>50</v>
      </c>
      <c r="BF27102" s="101" t="s">
        <v>58</v>
      </c>
      <c r="BK27102" s="98" t="s">
        <v>70</v>
      </c>
    </row>
    <row r="27103" spans="17:63" ht="29.25" customHeight="1" x14ac:dyDescent="0.2">
      <c r="Q27103" s="92" t="s">
        <v>50</v>
      </c>
      <c r="BF27103" s="101" t="s">
        <v>58</v>
      </c>
      <c r="BK27103" s="98" t="s">
        <v>70</v>
      </c>
    </row>
    <row r="27104" spans="17:63" ht="29.25" customHeight="1" x14ac:dyDescent="0.2">
      <c r="Q27104" s="92" t="s">
        <v>50</v>
      </c>
      <c r="BF27104" s="101" t="s">
        <v>58</v>
      </c>
      <c r="BK27104" s="98" t="s">
        <v>70</v>
      </c>
    </row>
    <row r="27105" spans="17:63" ht="29.25" customHeight="1" x14ac:dyDescent="0.2">
      <c r="Q27105" s="92" t="s">
        <v>50</v>
      </c>
      <c r="BF27105" s="101" t="s">
        <v>58</v>
      </c>
      <c r="BK27105" s="98" t="s">
        <v>70</v>
      </c>
    </row>
    <row r="27106" spans="17:63" ht="29.25" customHeight="1" x14ac:dyDescent="0.2">
      <c r="Q27106" s="92" t="s">
        <v>50</v>
      </c>
      <c r="BF27106" s="101" t="s">
        <v>58</v>
      </c>
      <c r="BK27106" s="98" t="s">
        <v>70</v>
      </c>
    </row>
    <row r="27107" spans="17:63" ht="29.25" customHeight="1" x14ac:dyDescent="0.2">
      <c r="Q27107" s="92" t="s">
        <v>50</v>
      </c>
      <c r="BF27107" s="101" t="s">
        <v>58</v>
      </c>
      <c r="BK27107" s="98" t="s">
        <v>70</v>
      </c>
    </row>
    <row r="27108" spans="17:63" ht="29.25" customHeight="1" x14ac:dyDescent="0.2">
      <c r="Q27108" s="92" t="s">
        <v>50</v>
      </c>
      <c r="BF27108" s="101" t="s">
        <v>58</v>
      </c>
      <c r="BK27108" s="98" t="s">
        <v>70</v>
      </c>
    </row>
    <row r="27109" spans="17:63" ht="29.25" customHeight="1" x14ac:dyDescent="0.2">
      <c r="Q27109" s="92" t="s">
        <v>50</v>
      </c>
      <c r="BF27109" s="101" t="s">
        <v>58</v>
      </c>
      <c r="BK27109" s="98" t="s">
        <v>70</v>
      </c>
    </row>
    <row r="27110" spans="17:63" ht="29.25" customHeight="1" x14ac:dyDescent="0.2">
      <c r="Q27110" s="92" t="s">
        <v>50</v>
      </c>
      <c r="BF27110" s="101" t="s">
        <v>58</v>
      </c>
      <c r="BK27110" s="98" t="s">
        <v>70</v>
      </c>
    </row>
    <row r="27111" spans="17:63" ht="29.25" customHeight="1" x14ac:dyDescent="0.2">
      <c r="Q27111" s="92" t="s">
        <v>50</v>
      </c>
      <c r="BF27111" s="101" t="s">
        <v>58</v>
      </c>
      <c r="BK27111" s="98" t="s">
        <v>70</v>
      </c>
    </row>
    <row r="27112" spans="17:63" ht="29.25" customHeight="1" x14ac:dyDescent="0.2">
      <c r="Q27112" s="92" t="s">
        <v>50</v>
      </c>
      <c r="BF27112" s="101" t="s">
        <v>58</v>
      </c>
      <c r="BK27112" s="98" t="s">
        <v>70</v>
      </c>
    </row>
    <row r="27113" spans="17:63" ht="29.25" customHeight="1" x14ac:dyDescent="0.2">
      <c r="Q27113" s="92" t="s">
        <v>50</v>
      </c>
      <c r="BF27113" s="101" t="s">
        <v>58</v>
      </c>
      <c r="BK27113" s="98" t="s">
        <v>70</v>
      </c>
    </row>
    <row r="27114" spans="17:63" ht="29.25" customHeight="1" x14ac:dyDescent="0.2">
      <c r="Q27114" s="92" t="s">
        <v>50</v>
      </c>
      <c r="BF27114" s="101" t="s">
        <v>58</v>
      </c>
      <c r="BK27114" s="98" t="s">
        <v>70</v>
      </c>
    </row>
    <row r="27115" spans="17:63" ht="29.25" customHeight="1" x14ac:dyDescent="0.2">
      <c r="Q27115" s="92" t="s">
        <v>50</v>
      </c>
      <c r="BF27115" s="101" t="s">
        <v>58</v>
      </c>
      <c r="BK27115" s="98" t="s">
        <v>70</v>
      </c>
    </row>
    <row r="27116" spans="17:63" ht="29.25" customHeight="1" x14ac:dyDescent="0.2">
      <c r="Q27116" s="92" t="s">
        <v>50</v>
      </c>
      <c r="BF27116" s="101" t="s">
        <v>58</v>
      </c>
      <c r="BK27116" s="98" t="s">
        <v>70</v>
      </c>
    </row>
    <row r="27117" spans="17:63" ht="29.25" customHeight="1" x14ac:dyDescent="0.2">
      <c r="Q27117" s="92" t="s">
        <v>50</v>
      </c>
      <c r="BF27117" s="101" t="s">
        <v>58</v>
      </c>
      <c r="BK27117" s="98" t="s">
        <v>70</v>
      </c>
    </row>
    <row r="27118" spans="17:63" ht="29.25" customHeight="1" x14ac:dyDescent="0.2">
      <c r="Q27118" s="92" t="s">
        <v>50</v>
      </c>
      <c r="BF27118" s="101" t="s">
        <v>58</v>
      </c>
      <c r="BK27118" s="98" t="s">
        <v>70</v>
      </c>
    </row>
    <row r="27119" spans="17:63" ht="29.25" customHeight="1" x14ac:dyDescent="0.2">
      <c r="Q27119" s="92" t="s">
        <v>50</v>
      </c>
      <c r="BF27119" s="101" t="s">
        <v>58</v>
      </c>
      <c r="BK27119" s="98" t="s">
        <v>70</v>
      </c>
    </row>
    <row r="27120" spans="17:63" ht="29.25" customHeight="1" x14ac:dyDescent="0.2">
      <c r="Q27120" s="92" t="s">
        <v>50</v>
      </c>
      <c r="BF27120" s="101" t="s">
        <v>58</v>
      </c>
      <c r="BK27120" s="98" t="s">
        <v>70</v>
      </c>
    </row>
    <row r="27121" spans="17:63" ht="29.25" customHeight="1" x14ac:dyDescent="0.2">
      <c r="Q27121" s="92" t="s">
        <v>50</v>
      </c>
      <c r="BF27121" s="101" t="s">
        <v>58</v>
      </c>
      <c r="BK27121" s="98" t="s">
        <v>70</v>
      </c>
    </row>
    <row r="27122" spans="17:63" ht="29.25" customHeight="1" x14ac:dyDescent="0.2">
      <c r="Q27122" s="92" t="s">
        <v>50</v>
      </c>
      <c r="BF27122" s="101" t="s">
        <v>58</v>
      </c>
      <c r="BK27122" s="98" t="s">
        <v>70</v>
      </c>
    </row>
    <row r="27123" spans="17:63" ht="29.25" customHeight="1" x14ac:dyDescent="0.2">
      <c r="Q27123" s="92" t="s">
        <v>50</v>
      </c>
      <c r="BF27123" s="101" t="s">
        <v>58</v>
      </c>
      <c r="BK27123" s="98" t="s">
        <v>70</v>
      </c>
    </row>
    <row r="27124" spans="17:63" ht="29.25" customHeight="1" x14ac:dyDescent="0.2">
      <c r="Q27124" s="92" t="s">
        <v>50</v>
      </c>
      <c r="BF27124" s="101" t="s">
        <v>58</v>
      </c>
      <c r="BK27124" s="98" t="s">
        <v>70</v>
      </c>
    </row>
    <row r="27125" spans="17:63" ht="29.25" customHeight="1" x14ac:dyDescent="0.2">
      <c r="Q27125" s="92" t="s">
        <v>50</v>
      </c>
      <c r="BF27125" s="101" t="s">
        <v>58</v>
      </c>
      <c r="BK27125" s="98" t="s">
        <v>70</v>
      </c>
    </row>
    <row r="27126" spans="17:63" ht="29.25" customHeight="1" x14ac:dyDescent="0.2">
      <c r="Q27126" s="92" t="s">
        <v>50</v>
      </c>
      <c r="BF27126" s="101" t="s">
        <v>58</v>
      </c>
      <c r="BK27126" s="98" t="s">
        <v>70</v>
      </c>
    </row>
    <row r="27127" spans="17:63" ht="29.25" customHeight="1" x14ac:dyDescent="0.2">
      <c r="Q27127" s="92" t="s">
        <v>50</v>
      </c>
      <c r="BF27127" s="101" t="s">
        <v>58</v>
      </c>
      <c r="BK27127" s="98" t="s">
        <v>70</v>
      </c>
    </row>
    <row r="27128" spans="17:63" ht="29.25" customHeight="1" x14ac:dyDescent="0.2">
      <c r="Q27128" s="92" t="s">
        <v>50</v>
      </c>
      <c r="BF27128" s="101" t="s">
        <v>58</v>
      </c>
      <c r="BK27128" s="98" t="s">
        <v>70</v>
      </c>
    </row>
    <row r="27129" spans="17:63" ht="29.25" customHeight="1" x14ac:dyDescent="0.2">
      <c r="Q27129" s="92" t="s">
        <v>50</v>
      </c>
      <c r="BF27129" s="101" t="s">
        <v>58</v>
      </c>
      <c r="BK27129" s="98" t="s">
        <v>70</v>
      </c>
    </row>
    <row r="27130" spans="17:63" ht="29.25" customHeight="1" x14ac:dyDescent="0.2">
      <c r="Q27130" s="92" t="s">
        <v>50</v>
      </c>
      <c r="BF27130" s="101" t="s">
        <v>58</v>
      </c>
      <c r="BK27130" s="98" t="s">
        <v>70</v>
      </c>
    </row>
    <row r="27131" spans="17:63" ht="29.25" customHeight="1" x14ac:dyDescent="0.2">
      <c r="Q27131" s="92" t="s">
        <v>50</v>
      </c>
      <c r="BF27131" s="101" t="s">
        <v>58</v>
      </c>
      <c r="BK27131" s="98" t="s">
        <v>70</v>
      </c>
    </row>
    <row r="27132" spans="17:63" ht="29.25" customHeight="1" x14ac:dyDescent="0.2">
      <c r="Q27132" s="92" t="s">
        <v>50</v>
      </c>
      <c r="BF27132" s="101" t="s">
        <v>58</v>
      </c>
      <c r="BK27132" s="98" t="s">
        <v>70</v>
      </c>
    </row>
    <row r="27133" spans="17:63" ht="29.25" customHeight="1" x14ac:dyDescent="0.2">
      <c r="Q27133" s="92" t="s">
        <v>50</v>
      </c>
      <c r="BF27133" s="101" t="s">
        <v>58</v>
      </c>
      <c r="BK27133" s="98" t="s">
        <v>70</v>
      </c>
    </row>
    <row r="27134" spans="17:63" ht="29.25" customHeight="1" x14ac:dyDescent="0.2">
      <c r="Q27134" s="92" t="s">
        <v>50</v>
      </c>
      <c r="BF27134" s="101" t="s">
        <v>58</v>
      </c>
      <c r="BK27134" s="98" t="s">
        <v>70</v>
      </c>
    </row>
    <row r="27135" spans="17:63" ht="29.25" customHeight="1" x14ac:dyDescent="0.2">
      <c r="Q27135" s="92" t="s">
        <v>50</v>
      </c>
      <c r="BF27135" s="101" t="s">
        <v>58</v>
      </c>
      <c r="BK27135" s="98" t="s">
        <v>70</v>
      </c>
    </row>
    <row r="27136" spans="17:63" ht="29.25" customHeight="1" x14ac:dyDescent="0.2">
      <c r="Q27136" s="92" t="s">
        <v>50</v>
      </c>
      <c r="BF27136" s="101" t="s">
        <v>58</v>
      </c>
      <c r="BK27136" s="98" t="s">
        <v>70</v>
      </c>
    </row>
    <row r="27137" spans="17:63" ht="29.25" customHeight="1" x14ac:dyDescent="0.2">
      <c r="Q27137" s="92" t="s">
        <v>50</v>
      </c>
      <c r="BF27137" s="101" t="s">
        <v>58</v>
      </c>
      <c r="BK27137" s="98" t="s">
        <v>70</v>
      </c>
    </row>
    <row r="27138" spans="17:63" ht="29.25" customHeight="1" x14ac:dyDescent="0.2">
      <c r="Q27138" s="92" t="s">
        <v>50</v>
      </c>
      <c r="BF27138" s="101" t="s">
        <v>58</v>
      </c>
      <c r="BK27138" s="98" t="s">
        <v>70</v>
      </c>
    </row>
    <row r="27139" spans="17:63" ht="29.25" customHeight="1" x14ac:dyDescent="0.2">
      <c r="Q27139" s="92" t="s">
        <v>50</v>
      </c>
      <c r="BF27139" s="101" t="s">
        <v>58</v>
      </c>
      <c r="BK27139" s="98" t="s">
        <v>70</v>
      </c>
    </row>
    <row r="27140" spans="17:63" ht="29.25" customHeight="1" x14ac:dyDescent="0.2">
      <c r="Q27140" s="92" t="s">
        <v>50</v>
      </c>
      <c r="BF27140" s="101" t="s">
        <v>58</v>
      </c>
      <c r="BK27140" s="98" t="s">
        <v>70</v>
      </c>
    </row>
    <row r="27141" spans="17:63" ht="29.25" customHeight="1" x14ac:dyDescent="0.2">
      <c r="Q27141" s="92" t="s">
        <v>50</v>
      </c>
      <c r="BF27141" s="101" t="s">
        <v>58</v>
      </c>
      <c r="BK27141" s="98" t="s">
        <v>70</v>
      </c>
    </row>
    <row r="27142" spans="17:63" ht="29.25" customHeight="1" x14ac:dyDescent="0.2">
      <c r="Q27142" s="92" t="s">
        <v>50</v>
      </c>
      <c r="BF27142" s="101" t="s">
        <v>58</v>
      </c>
      <c r="BK27142" s="98" t="s">
        <v>70</v>
      </c>
    </row>
    <row r="27143" spans="17:63" ht="29.25" customHeight="1" x14ac:dyDescent="0.2">
      <c r="Q27143" s="92" t="s">
        <v>50</v>
      </c>
      <c r="BF27143" s="101" t="s">
        <v>58</v>
      </c>
      <c r="BK27143" s="98" t="s">
        <v>70</v>
      </c>
    </row>
    <row r="27144" spans="17:63" ht="29.25" customHeight="1" x14ac:dyDescent="0.2">
      <c r="Q27144" s="92" t="s">
        <v>50</v>
      </c>
      <c r="BF27144" s="101" t="s">
        <v>58</v>
      </c>
      <c r="BK27144" s="98" t="s">
        <v>70</v>
      </c>
    </row>
    <row r="27145" spans="17:63" ht="29.25" customHeight="1" x14ac:dyDescent="0.2">
      <c r="Q27145" s="92" t="s">
        <v>50</v>
      </c>
      <c r="BF27145" s="101" t="s">
        <v>58</v>
      </c>
      <c r="BK27145" s="98" t="s">
        <v>70</v>
      </c>
    </row>
    <row r="27146" spans="17:63" ht="29.25" customHeight="1" x14ac:dyDescent="0.2">
      <c r="Q27146" s="92" t="s">
        <v>50</v>
      </c>
      <c r="BF27146" s="101" t="s">
        <v>58</v>
      </c>
      <c r="BK27146" s="98" t="s">
        <v>70</v>
      </c>
    </row>
    <row r="27147" spans="17:63" ht="29.25" customHeight="1" x14ac:dyDescent="0.2">
      <c r="Q27147" s="92" t="s">
        <v>50</v>
      </c>
      <c r="BF27147" s="101" t="s">
        <v>58</v>
      </c>
      <c r="BK27147" s="98" t="s">
        <v>70</v>
      </c>
    </row>
    <row r="27148" spans="17:63" ht="29.25" customHeight="1" x14ac:dyDescent="0.2">
      <c r="Q27148" s="92" t="s">
        <v>50</v>
      </c>
      <c r="BF27148" s="101" t="s">
        <v>58</v>
      </c>
      <c r="BK27148" s="98" t="s">
        <v>70</v>
      </c>
    </row>
    <row r="27149" spans="17:63" ht="29.25" customHeight="1" x14ac:dyDescent="0.2">
      <c r="Q27149" s="92" t="s">
        <v>50</v>
      </c>
      <c r="BF27149" s="101" t="s">
        <v>58</v>
      </c>
      <c r="BK27149" s="98" t="s">
        <v>70</v>
      </c>
    </row>
    <row r="27150" spans="17:63" ht="29.25" customHeight="1" x14ac:dyDescent="0.2">
      <c r="Q27150" s="92" t="s">
        <v>50</v>
      </c>
      <c r="BF27150" s="101" t="s">
        <v>58</v>
      </c>
      <c r="BK27150" s="98" t="s">
        <v>70</v>
      </c>
    </row>
    <row r="27151" spans="17:63" ht="29.25" customHeight="1" x14ac:dyDescent="0.2">
      <c r="Q27151" s="92" t="s">
        <v>50</v>
      </c>
      <c r="BF27151" s="101" t="s">
        <v>58</v>
      </c>
      <c r="BK27151" s="98" t="s">
        <v>70</v>
      </c>
    </row>
    <row r="27152" spans="17:63" ht="29.25" customHeight="1" x14ac:dyDescent="0.2">
      <c r="Q27152" s="92" t="s">
        <v>50</v>
      </c>
      <c r="BF27152" s="101" t="s">
        <v>58</v>
      </c>
      <c r="BK27152" s="98" t="s">
        <v>70</v>
      </c>
    </row>
    <row r="27153" spans="17:63" ht="29.25" customHeight="1" x14ac:dyDescent="0.2">
      <c r="Q27153" s="92" t="s">
        <v>50</v>
      </c>
      <c r="BF27153" s="101" t="s">
        <v>58</v>
      </c>
      <c r="BK27153" s="98" t="s">
        <v>70</v>
      </c>
    </row>
    <row r="27154" spans="17:63" ht="29.25" customHeight="1" x14ac:dyDescent="0.2">
      <c r="Q27154" s="92" t="s">
        <v>50</v>
      </c>
      <c r="BF27154" s="101" t="s">
        <v>58</v>
      </c>
      <c r="BK27154" s="98" t="s">
        <v>70</v>
      </c>
    </row>
    <row r="27155" spans="17:63" ht="29.25" customHeight="1" x14ac:dyDescent="0.2">
      <c r="Q27155" s="92" t="s">
        <v>50</v>
      </c>
      <c r="BF27155" s="101" t="s">
        <v>58</v>
      </c>
      <c r="BK27155" s="98" t="s">
        <v>70</v>
      </c>
    </row>
    <row r="27156" spans="17:63" ht="29.25" customHeight="1" x14ac:dyDescent="0.2">
      <c r="Q27156" s="92" t="s">
        <v>50</v>
      </c>
      <c r="BF27156" s="101" t="s">
        <v>58</v>
      </c>
      <c r="BK27156" s="98" t="s">
        <v>70</v>
      </c>
    </row>
    <row r="27157" spans="17:63" ht="29.25" customHeight="1" x14ac:dyDescent="0.2">
      <c r="Q27157" s="92" t="s">
        <v>50</v>
      </c>
      <c r="BF27157" s="101" t="s">
        <v>58</v>
      </c>
      <c r="BK27157" s="98" t="s">
        <v>70</v>
      </c>
    </row>
    <row r="27158" spans="17:63" ht="29.25" customHeight="1" x14ac:dyDescent="0.2">
      <c r="Q27158" s="92" t="s">
        <v>50</v>
      </c>
      <c r="BF27158" s="101" t="s">
        <v>58</v>
      </c>
      <c r="BK27158" s="98" t="s">
        <v>70</v>
      </c>
    </row>
    <row r="27159" spans="17:63" ht="29.25" customHeight="1" x14ac:dyDescent="0.2">
      <c r="Q27159" s="92" t="s">
        <v>50</v>
      </c>
      <c r="BF27159" s="101" t="s">
        <v>58</v>
      </c>
      <c r="BK27159" s="98" t="s">
        <v>70</v>
      </c>
    </row>
    <row r="27160" spans="17:63" ht="29.25" customHeight="1" x14ac:dyDescent="0.2">
      <c r="Q27160" s="92" t="s">
        <v>50</v>
      </c>
      <c r="BF27160" s="101" t="s">
        <v>58</v>
      </c>
      <c r="BK27160" s="98" t="s">
        <v>70</v>
      </c>
    </row>
    <row r="27161" spans="17:63" ht="29.25" customHeight="1" x14ac:dyDescent="0.2">
      <c r="Q27161" s="92" t="s">
        <v>50</v>
      </c>
      <c r="BF27161" s="101" t="s">
        <v>58</v>
      </c>
      <c r="BK27161" s="98" t="s">
        <v>70</v>
      </c>
    </row>
    <row r="27162" spans="17:63" ht="29.25" customHeight="1" x14ac:dyDescent="0.2">
      <c r="Q27162" s="92" t="s">
        <v>50</v>
      </c>
      <c r="BF27162" s="101" t="s">
        <v>58</v>
      </c>
      <c r="BK27162" s="98" t="s">
        <v>70</v>
      </c>
    </row>
    <row r="27163" spans="17:63" ht="29.25" customHeight="1" x14ac:dyDescent="0.2">
      <c r="Q27163" s="92" t="s">
        <v>50</v>
      </c>
      <c r="BF27163" s="101" t="s">
        <v>58</v>
      </c>
      <c r="BK27163" s="98" t="s">
        <v>70</v>
      </c>
    </row>
    <row r="27164" spans="17:63" ht="29.25" customHeight="1" x14ac:dyDescent="0.2">
      <c r="Q27164" s="92" t="s">
        <v>50</v>
      </c>
      <c r="BF27164" s="101" t="s">
        <v>58</v>
      </c>
      <c r="BK27164" s="98" t="s">
        <v>70</v>
      </c>
    </row>
    <row r="27165" spans="17:63" ht="29.25" customHeight="1" x14ac:dyDescent="0.2">
      <c r="Q27165" s="92" t="s">
        <v>50</v>
      </c>
      <c r="BF27165" s="101" t="s">
        <v>58</v>
      </c>
      <c r="BK27165" s="98" t="s">
        <v>70</v>
      </c>
    </row>
    <row r="27166" spans="17:63" ht="29.25" customHeight="1" x14ac:dyDescent="0.2">
      <c r="Q27166" s="92" t="s">
        <v>50</v>
      </c>
      <c r="BF27166" s="101" t="s">
        <v>58</v>
      </c>
      <c r="BK27166" s="98" t="s">
        <v>70</v>
      </c>
    </row>
    <row r="27167" spans="17:63" ht="29.25" customHeight="1" x14ac:dyDescent="0.2">
      <c r="Q27167" s="92" t="s">
        <v>50</v>
      </c>
      <c r="BF27167" s="101" t="s">
        <v>58</v>
      </c>
      <c r="BK27167" s="98" t="s">
        <v>70</v>
      </c>
    </row>
    <row r="27168" spans="17:63" ht="29.25" customHeight="1" x14ac:dyDescent="0.2">
      <c r="Q27168" s="92" t="s">
        <v>50</v>
      </c>
      <c r="BF27168" s="101" t="s">
        <v>58</v>
      </c>
      <c r="BK27168" s="98" t="s">
        <v>70</v>
      </c>
    </row>
    <row r="27169" spans="17:63" ht="29.25" customHeight="1" x14ac:dyDescent="0.2">
      <c r="Q27169" s="92" t="s">
        <v>50</v>
      </c>
      <c r="BF27169" s="101" t="s">
        <v>58</v>
      </c>
      <c r="BK27169" s="98" t="s">
        <v>70</v>
      </c>
    </row>
    <row r="27170" spans="17:63" ht="29.25" customHeight="1" x14ac:dyDescent="0.2">
      <c r="Q27170" s="92" t="s">
        <v>50</v>
      </c>
      <c r="BF27170" s="101" t="s">
        <v>58</v>
      </c>
      <c r="BK27170" s="98" t="s">
        <v>70</v>
      </c>
    </row>
    <row r="27171" spans="17:63" ht="29.25" customHeight="1" x14ac:dyDescent="0.2">
      <c r="Q27171" s="92" t="s">
        <v>50</v>
      </c>
      <c r="BF27171" s="101" t="s">
        <v>58</v>
      </c>
      <c r="BK27171" s="98" t="s">
        <v>70</v>
      </c>
    </row>
    <row r="27172" spans="17:63" ht="29.25" customHeight="1" x14ac:dyDescent="0.2">
      <c r="Q27172" s="92" t="s">
        <v>50</v>
      </c>
      <c r="BF27172" s="101" t="s">
        <v>58</v>
      </c>
      <c r="BK27172" s="98" t="s">
        <v>70</v>
      </c>
    </row>
    <row r="27173" spans="17:63" ht="29.25" customHeight="1" x14ac:dyDescent="0.2">
      <c r="Q27173" s="92" t="s">
        <v>50</v>
      </c>
      <c r="BF27173" s="101" t="s">
        <v>58</v>
      </c>
      <c r="BK27173" s="98" t="s">
        <v>70</v>
      </c>
    </row>
    <row r="27174" spans="17:63" ht="29.25" customHeight="1" x14ac:dyDescent="0.2">
      <c r="Q27174" s="92" t="s">
        <v>50</v>
      </c>
      <c r="BF27174" s="101" t="s">
        <v>58</v>
      </c>
      <c r="BK27174" s="98" t="s">
        <v>70</v>
      </c>
    </row>
    <row r="27175" spans="17:63" ht="29.25" customHeight="1" x14ac:dyDescent="0.2">
      <c r="Q27175" s="92" t="s">
        <v>50</v>
      </c>
      <c r="BF27175" s="101" t="s">
        <v>58</v>
      </c>
      <c r="BK27175" s="98" t="s">
        <v>70</v>
      </c>
    </row>
    <row r="27176" spans="17:63" ht="29.25" customHeight="1" x14ac:dyDescent="0.2">
      <c r="Q27176" s="92" t="s">
        <v>50</v>
      </c>
      <c r="BF27176" s="101" t="s">
        <v>58</v>
      </c>
      <c r="BK27176" s="98" t="s">
        <v>70</v>
      </c>
    </row>
    <row r="27177" spans="17:63" ht="29.25" customHeight="1" x14ac:dyDescent="0.2">
      <c r="Q27177" s="92" t="s">
        <v>50</v>
      </c>
      <c r="BF27177" s="101" t="s">
        <v>58</v>
      </c>
      <c r="BK27177" s="98" t="s">
        <v>70</v>
      </c>
    </row>
    <row r="27178" spans="17:63" ht="29.25" customHeight="1" x14ac:dyDescent="0.2">
      <c r="Q27178" s="92" t="s">
        <v>50</v>
      </c>
      <c r="BF27178" s="101" t="s">
        <v>58</v>
      </c>
      <c r="BK27178" s="98" t="s">
        <v>70</v>
      </c>
    </row>
    <row r="27179" spans="17:63" ht="29.25" customHeight="1" x14ac:dyDescent="0.2">
      <c r="Q27179" s="92" t="s">
        <v>50</v>
      </c>
      <c r="BF27179" s="101" t="s">
        <v>58</v>
      </c>
      <c r="BK27179" s="98" t="s">
        <v>70</v>
      </c>
    </row>
    <row r="27180" spans="17:63" ht="29.25" customHeight="1" x14ac:dyDescent="0.2">
      <c r="Q27180" s="92" t="s">
        <v>50</v>
      </c>
      <c r="BF27180" s="101" t="s">
        <v>58</v>
      </c>
      <c r="BK27180" s="98" t="s">
        <v>70</v>
      </c>
    </row>
    <row r="27181" spans="17:63" ht="29.25" customHeight="1" x14ac:dyDescent="0.2">
      <c r="Q27181" s="92" t="s">
        <v>50</v>
      </c>
      <c r="BF27181" s="101" t="s">
        <v>58</v>
      </c>
      <c r="BK27181" s="98" t="s">
        <v>70</v>
      </c>
    </row>
    <row r="27182" spans="17:63" ht="29.25" customHeight="1" x14ac:dyDescent="0.2">
      <c r="Q27182" s="92" t="s">
        <v>50</v>
      </c>
      <c r="BF27182" s="101" t="s">
        <v>58</v>
      </c>
      <c r="BK27182" s="98" t="s">
        <v>70</v>
      </c>
    </row>
    <row r="27183" spans="17:63" ht="29.25" customHeight="1" x14ac:dyDescent="0.2">
      <c r="Q27183" s="92" t="s">
        <v>50</v>
      </c>
      <c r="BF27183" s="101" t="s">
        <v>58</v>
      </c>
      <c r="BK27183" s="98" t="s">
        <v>70</v>
      </c>
    </row>
    <row r="27184" spans="17:63" ht="29.25" customHeight="1" x14ac:dyDescent="0.2">
      <c r="Q27184" s="92" t="s">
        <v>50</v>
      </c>
      <c r="BF27184" s="101" t="s">
        <v>58</v>
      </c>
      <c r="BK27184" s="98" t="s">
        <v>70</v>
      </c>
    </row>
    <row r="27185" spans="17:63" ht="29.25" customHeight="1" x14ac:dyDescent="0.2">
      <c r="Q27185" s="92" t="s">
        <v>50</v>
      </c>
      <c r="BF27185" s="101" t="s">
        <v>58</v>
      </c>
      <c r="BK27185" s="98" t="s">
        <v>70</v>
      </c>
    </row>
    <row r="27186" spans="17:63" ht="29.25" customHeight="1" x14ac:dyDescent="0.2">
      <c r="Q27186" s="92" t="s">
        <v>50</v>
      </c>
      <c r="BF27186" s="101" t="s">
        <v>58</v>
      </c>
      <c r="BK27186" s="98" t="s">
        <v>70</v>
      </c>
    </row>
    <row r="27187" spans="17:63" ht="29.25" customHeight="1" x14ac:dyDescent="0.2">
      <c r="Q27187" s="92" t="s">
        <v>50</v>
      </c>
      <c r="BF27187" s="101" t="s">
        <v>58</v>
      </c>
      <c r="BK27187" s="98" t="s">
        <v>70</v>
      </c>
    </row>
    <row r="27188" spans="17:63" ht="29.25" customHeight="1" x14ac:dyDescent="0.2">
      <c r="Q27188" s="92" t="s">
        <v>50</v>
      </c>
      <c r="BF27188" s="101" t="s">
        <v>58</v>
      </c>
      <c r="BK27188" s="98" t="s">
        <v>70</v>
      </c>
    </row>
    <row r="27189" spans="17:63" ht="29.25" customHeight="1" x14ac:dyDescent="0.2">
      <c r="Q27189" s="92" t="s">
        <v>50</v>
      </c>
      <c r="BF27189" s="101" t="s">
        <v>58</v>
      </c>
      <c r="BK27189" s="98" t="s">
        <v>70</v>
      </c>
    </row>
    <row r="27190" spans="17:63" ht="29.25" customHeight="1" x14ac:dyDescent="0.2">
      <c r="Q27190" s="92" t="s">
        <v>50</v>
      </c>
      <c r="BF27190" s="101" t="s">
        <v>58</v>
      </c>
      <c r="BK27190" s="98" t="s">
        <v>70</v>
      </c>
    </row>
    <row r="27191" spans="17:63" ht="29.25" customHeight="1" x14ac:dyDescent="0.2">
      <c r="Q27191" s="92" t="s">
        <v>50</v>
      </c>
      <c r="BF27191" s="101" t="s">
        <v>58</v>
      </c>
      <c r="BK27191" s="98" t="s">
        <v>70</v>
      </c>
    </row>
    <row r="27192" spans="17:63" ht="29.25" customHeight="1" x14ac:dyDescent="0.2">
      <c r="Q27192" s="92" t="s">
        <v>50</v>
      </c>
      <c r="BF27192" s="101" t="s">
        <v>58</v>
      </c>
      <c r="BK27192" s="98" t="s">
        <v>70</v>
      </c>
    </row>
    <row r="27193" spans="17:63" ht="29.25" customHeight="1" x14ac:dyDescent="0.2">
      <c r="Q27193" s="92" t="s">
        <v>50</v>
      </c>
      <c r="BF27193" s="101" t="s">
        <v>58</v>
      </c>
      <c r="BK27193" s="98" t="s">
        <v>70</v>
      </c>
    </row>
    <row r="27194" spans="17:63" ht="29.25" customHeight="1" x14ac:dyDescent="0.2">
      <c r="Q27194" s="92" t="s">
        <v>50</v>
      </c>
      <c r="BF27194" s="101" t="s">
        <v>58</v>
      </c>
      <c r="BK27194" s="98" t="s">
        <v>70</v>
      </c>
    </row>
    <row r="27195" spans="17:63" ht="29.25" customHeight="1" x14ac:dyDescent="0.2">
      <c r="Q27195" s="92" t="s">
        <v>50</v>
      </c>
      <c r="BF27195" s="101" t="s">
        <v>58</v>
      </c>
      <c r="BK27195" s="98" t="s">
        <v>70</v>
      </c>
    </row>
    <row r="27196" spans="17:63" ht="29.25" customHeight="1" x14ac:dyDescent="0.2">
      <c r="Q27196" s="92" t="s">
        <v>50</v>
      </c>
      <c r="BF27196" s="101" t="s">
        <v>58</v>
      </c>
      <c r="BK27196" s="98" t="s">
        <v>70</v>
      </c>
    </row>
    <row r="27197" spans="17:63" ht="29.25" customHeight="1" x14ac:dyDescent="0.2">
      <c r="Q27197" s="92" t="s">
        <v>50</v>
      </c>
      <c r="BF27197" s="101" t="s">
        <v>58</v>
      </c>
      <c r="BK27197" s="98" t="s">
        <v>70</v>
      </c>
    </row>
    <row r="27198" spans="17:63" ht="29.25" customHeight="1" x14ac:dyDescent="0.2">
      <c r="Q27198" s="92" t="s">
        <v>50</v>
      </c>
      <c r="BF27198" s="101" t="s">
        <v>58</v>
      </c>
      <c r="BK27198" s="98" t="s">
        <v>70</v>
      </c>
    </row>
    <row r="27199" spans="17:63" ht="29.25" customHeight="1" x14ac:dyDescent="0.2">
      <c r="Q27199" s="92" t="s">
        <v>50</v>
      </c>
      <c r="BF27199" s="101" t="s">
        <v>58</v>
      </c>
      <c r="BK27199" s="98" t="s">
        <v>70</v>
      </c>
    </row>
    <row r="27200" spans="17:63" ht="29.25" customHeight="1" x14ac:dyDescent="0.2">
      <c r="Q27200" s="92" t="s">
        <v>50</v>
      </c>
      <c r="BF27200" s="101" t="s">
        <v>58</v>
      </c>
      <c r="BK27200" s="98" t="s">
        <v>70</v>
      </c>
    </row>
    <row r="27201" spans="17:63" ht="29.25" customHeight="1" x14ac:dyDescent="0.2">
      <c r="Q27201" s="92" t="s">
        <v>50</v>
      </c>
      <c r="BF27201" s="101" t="s">
        <v>58</v>
      </c>
      <c r="BK27201" s="98" t="s">
        <v>70</v>
      </c>
    </row>
    <row r="27202" spans="17:63" ht="29.25" customHeight="1" x14ac:dyDescent="0.2">
      <c r="Q27202" s="92" t="s">
        <v>50</v>
      </c>
      <c r="BF27202" s="101" t="s">
        <v>58</v>
      </c>
      <c r="BK27202" s="98" t="s">
        <v>70</v>
      </c>
    </row>
    <row r="27203" spans="17:63" ht="29.25" customHeight="1" x14ac:dyDescent="0.2">
      <c r="Q27203" s="92" t="s">
        <v>50</v>
      </c>
      <c r="BF27203" s="101" t="s">
        <v>58</v>
      </c>
      <c r="BK27203" s="98" t="s">
        <v>70</v>
      </c>
    </row>
    <row r="27204" spans="17:63" ht="29.25" customHeight="1" x14ac:dyDescent="0.2">
      <c r="Q27204" s="92" t="s">
        <v>50</v>
      </c>
      <c r="BF27204" s="101" t="s">
        <v>58</v>
      </c>
      <c r="BK27204" s="98" t="s">
        <v>70</v>
      </c>
    </row>
    <row r="27205" spans="17:63" ht="29.25" customHeight="1" x14ac:dyDescent="0.2">
      <c r="Q27205" s="92" t="s">
        <v>50</v>
      </c>
      <c r="BF27205" s="101" t="s">
        <v>58</v>
      </c>
      <c r="BK27205" s="98" t="s">
        <v>70</v>
      </c>
    </row>
    <row r="27206" spans="17:63" ht="29.25" customHeight="1" x14ac:dyDescent="0.2">
      <c r="Q27206" s="92" t="s">
        <v>50</v>
      </c>
      <c r="BF27206" s="101" t="s">
        <v>58</v>
      </c>
      <c r="BK27206" s="98" t="s">
        <v>70</v>
      </c>
    </row>
    <row r="27207" spans="17:63" ht="29.25" customHeight="1" x14ac:dyDescent="0.2">
      <c r="Q27207" s="92" t="s">
        <v>50</v>
      </c>
      <c r="BF27207" s="101" t="s">
        <v>58</v>
      </c>
      <c r="BK27207" s="98" t="s">
        <v>70</v>
      </c>
    </row>
    <row r="27208" spans="17:63" ht="29.25" customHeight="1" x14ac:dyDescent="0.2">
      <c r="Q27208" s="92" t="s">
        <v>50</v>
      </c>
      <c r="BF27208" s="101" t="s">
        <v>58</v>
      </c>
      <c r="BK27208" s="98" t="s">
        <v>70</v>
      </c>
    </row>
    <row r="27209" spans="17:63" ht="29.25" customHeight="1" x14ac:dyDescent="0.2">
      <c r="Q27209" s="92" t="s">
        <v>50</v>
      </c>
      <c r="BF27209" s="101" t="s">
        <v>58</v>
      </c>
      <c r="BK27209" s="98" t="s">
        <v>70</v>
      </c>
    </row>
    <row r="27210" spans="17:63" ht="29.25" customHeight="1" x14ac:dyDescent="0.2">
      <c r="Q27210" s="92" t="s">
        <v>50</v>
      </c>
      <c r="BF27210" s="101" t="s">
        <v>58</v>
      </c>
      <c r="BK27210" s="98" t="s">
        <v>70</v>
      </c>
    </row>
    <row r="27211" spans="17:63" ht="29.25" customHeight="1" x14ac:dyDescent="0.2">
      <c r="Q27211" s="92" t="s">
        <v>50</v>
      </c>
      <c r="BF27211" s="101" t="s">
        <v>58</v>
      </c>
      <c r="BK27211" s="98" t="s">
        <v>70</v>
      </c>
    </row>
    <row r="27212" spans="17:63" ht="29.25" customHeight="1" x14ac:dyDescent="0.2">
      <c r="Q27212" s="92" t="s">
        <v>50</v>
      </c>
      <c r="BF27212" s="101" t="s">
        <v>58</v>
      </c>
      <c r="BK27212" s="98" t="s">
        <v>70</v>
      </c>
    </row>
    <row r="27213" spans="17:63" ht="29.25" customHeight="1" x14ac:dyDescent="0.2">
      <c r="Q27213" s="92" t="s">
        <v>50</v>
      </c>
      <c r="BF27213" s="101" t="s">
        <v>58</v>
      </c>
      <c r="BK27213" s="98" t="s">
        <v>70</v>
      </c>
    </row>
    <row r="27214" spans="17:63" ht="29.25" customHeight="1" x14ac:dyDescent="0.2">
      <c r="Q27214" s="92" t="s">
        <v>50</v>
      </c>
      <c r="BF27214" s="101" t="s">
        <v>58</v>
      </c>
      <c r="BK27214" s="98" t="s">
        <v>70</v>
      </c>
    </row>
    <row r="27215" spans="17:63" ht="29.25" customHeight="1" x14ac:dyDescent="0.2">
      <c r="Q27215" s="92" t="s">
        <v>50</v>
      </c>
      <c r="BF27215" s="101" t="s">
        <v>58</v>
      </c>
      <c r="BK27215" s="98" t="s">
        <v>70</v>
      </c>
    </row>
    <row r="27216" spans="17:63" ht="29.25" customHeight="1" x14ac:dyDescent="0.2">
      <c r="Q27216" s="92" t="s">
        <v>50</v>
      </c>
      <c r="BF27216" s="101" t="s">
        <v>58</v>
      </c>
      <c r="BK27216" s="98" t="s">
        <v>70</v>
      </c>
    </row>
    <row r="27217" spans="17:63" ht="29.25" customHeight="1" x14ac:dyDescent="0.2">
      <c r="Q27217" s="92" t="s">
        <v>50</v>
      </c>
      <c r="BF27217" s="101" t="s">
        <v>58</v>
      </c>
      <c r="BK27217" s="98" t="s">
        <v>70</v>
      </c>
    </row>
    <row r="27218" spans="17:63" ht="29.25" customHeight="1" x14ac:dyDescent="0.2">
      <c r="Q27218" s="92" t="s">
        <v>50</v>
      </c>
      <c r="BF27218" s="101" t="s">
        <v>58</v>
      </c>
      <c r="BK27218" s="98" t="s">
        <v>70</v>
      </c>
    </row>
    <row r="27219" spans="17:63" ht="29.25" customHeight="1" x14ac:dyDescent="0.2">
      <c r="Q27219" s="92" t="s">
        <v>50</v>
      </c>
      <c r="BF27219" s="101" t="s">
        <v>58</v>
      </c>
      <c r="BK27219" s="98" t="s">
        <v>70</v>
      </c>
    </row>
    <row r="27220" spans="17:63" ht="29.25" customHeight="1" x14ac:dyDescent="0.2">
      <c r="Q27220" s="92" t="s">
        <v>50</v>
      </c>
      <c r="BF27220" s="101" t="s">
        <v>58</v>
      </c>
      <c r="BK27220" s="98" t="s">
        <v>70</v>
      </c>
    </row>
    <row r="27221" spans="17:63" ht="29.25" customHeight="1" x14ac:dyDescent="0.2">
      <c r="Q27221" s="92" t="s">
        <v>50</v>
      </c>
      <c r="BF27221" s="101" t="s">
        <v>58</v>
      </c>
      <c r="BK27221" s="98" t="s">
        <v>70</v>
      </c>
    </row>
    <row r="27222" spans="17:63" ht="29.25" customHeight="1" x14ac:dyDescent="0.2">
      <c r="Q27222" s="92" t="s">
        <v>50</v>
      </c>
      <c r="BF27222" s="101" t="s">
        <v>58</v>
      </c>
      <c r="BK27222" s="98" t="s">
        <v>70</v>
      </c>
    </row>
    <row r="27223" spans="17:63" ht="29.25" customHeight="1" x14ac:dyDescent="0.2">
      <c r="Q27223" s="92" t="s">
        <v>50</v>
      </c>
      <c r="BF27223" s="101" t="s">
        <v>58</v>
      </c>
      <c r="BK27223" s="98" t="s">
        <v>70</v>
      </c>
    </row>
    <row r="27224" spans="17:63" ht="29.25" customHeight="1" x14ac:dyDescent="0.2">
      <c r="Q27224" s="92" t="s">
        <v>50</v>
      </c>
      <c r="BF27224" s="101" t="s">
        <v>58</v>
      </c>
      <c r="BK27224" s="98" t="s">
        <v>70</v>
      </c>
    </row>
    <row r="27225" spans="17:63" ht="29.25" customHeight="1" x14ac:dyDescent="0.2">
      <c r="Q27225" s="92" t="s">
        <v>50</v>
      </c>
      <c r="BF27225" s="101" t="s">
        <v>58</v>
      </c>
      <c r="BK27225" s="98" t="s">
        <v>70</v>
      </c>
    </row>
    <row r="27226" spans="17:63" ht="29.25" customHeight="1" x14ac:dyDescent="0.2">
      <c r="Q27226" s="92" t="s">
        <v>50</v>
      </c>
      <c r="BF27226" s="101" t="s">
        <v>58</v>
      </c>
      <c r="BK27226" s="98" t="s">
        <v>70</v>
      </c>
    </row>
    <row r="27227" spans="17:63" ht="29.25" customHeight="1" x14ac:dyDescent="0.2">
      <c r="Q27227" s="92" t="s">
        <v>50</v>
      </c>
      <c r="BF27227" s="101" t="s">
        <v>58</v>
      </c>
      <c r="BK27227" s="98" t="s">
        <v>70</v>
      </c>
    </row>
    <row r="27228" spans="17:63" ht="29.25" customHeight="1" x14ac:dyDescent="0.2">
      <c r="Q27228" s="92" t="s">
        <v>50</v>
      </c>
      <c r="BF27228" s="101" t="s">
        <v>58</v>
      </c>
      <c r="BK27228" s="98" t="s">
        <v>70</v>
      </c>
    </row>
    <row r="27229" spans="17:63" ht="29.25" customHeight="1" x14ac:dyDescent="0.2">
      <c r="Q27229" s="92" t="s">
        <v>50</v>
      </c>
      <c r="BF27229" s="101" t="s">
        <v>58</v>
      </c>
      <c r="BK27229" s="98" t="s">
        <v>70</v>
      </c>
    </row>
    <row r="27230" spans="17:63" ht="29.25" customHeight="1" x14ac:dyDescent="0.2">
      <c r="Q27230" s="92" t="s">
        <v>50</v>
      </c>
      <c r="BF27230" s="101" t="s">
        <v>58</v>
      </c>
      <c r="BK27230" s="98" t="s">
        <v>70</v>
      </c>
    </row>
    <row r="27231" spans="17:63" ht="29.25" customHeight="1" x14ac:dyDescent="0.2">
      <c r="Q27231" s="92" t="s">
        <v>50</v>
      </c>
      <c r="BF27231" s="101" t="s">
        <v>58</v>
      </c>
      <c r="BK27231" s="98" t="s">
        <v>70</v>
      </c>
    </row>
    <row r="27232" spans="17:63" ht="29.25" customHeight="1" x14ac:dyDescent="0.2">
      <c r="Q27232" s="92" t="s">
        <v>50</v>
      </c>
      <c r="BF27232" s="101" t="s">
        <v>58</v>
      </c>
      <c r="BK27232" s="98" t="s">
        <v>70</v>
      </c>
    </row>
    <row r="27233" spans="17:63" ht="29.25" customHeight="1" x14ac:dyDescent="0.2">
      <c r="Q27233" s="92" t="s">
        <v>50</v>
      </c>
      <c r="BF27233" s="101" t="s">
        <v>58</v>
      </c>
      <c r="BK27233" s="98" t="s">
        <v>70</v>
      </c>
    </row>
    <row r="27234" spans="17:63" ht="29.25" customHeight="1" x14ac:dyDescent="0.2">
      <c r="Q27234" s="92" t="s">
        <v>50</v>
      </c>
      <c r="BF27234" s="101" t="s">
        <v>58</v>
      </c>
      <c r="BK27234" s="98" t="s">
        <v>70</v>
      </c>
    </row>
    <row r="27235" spans="17:63" ht="29.25" customHeight="1" x14ac:dyDescent="0.2">
      <c r="Q27235" s="92" t="s">
        <v>50</v>
      </c>
      <c r="BF27235" s="101" t="s">
        <v>58</v>
      </c>
      <c r="BK27235" s="98" t="s">
        <v>70</v>
      </c>
    </row>
    <row r="27236" spans="17:63" ht="29.25" customHeight="1" x14ac:dyDescent="0.2">
      <c r="Q27236" s="92" t="s">
        <v>50</v>
      </c>
      <c r="BF27236" s="101" t="s">
        <v>58</v>
      </c>
      <c r="BK27236" s="98" t="s">
        <v>70</v>
      </c>
    </row>
    <row r="27237" spans="17:63" ht="29.25" customHeight="1" x14ac:dyDescent="0.2">
      <c r="Q27237" s="92" t="s">
        <v>50</v>
      </c>
      <c r="BF27237" s="101" t="s">
        <v>58</v>
      </c>
      <c r="BK27237" s="98" t="s">
        <v>70</v>
      </c>
    </row>
    <row r="27238" spans="17:63" ht="29.25" customHeight="1" x14ac:dyDescent="0.2">
      <c r="Q27238" s="92" t="s">
        <v>50</v>
      </c>
      <c r="BF27238" s="101" t="s">
        <v>58</v>
      </c>
      <c r="BK27238" s="98" t="s">
        <v>70</v>
      </c>
    </row>
    <row r="27239" spans="17:63" ht="29.25" customHeight="1" x14ac:dyDescent="0.2">
      <c r="Q27239" s="92" t="s">
        <v>50</v>
      </c>
      <c r="BF27239" s="101" t="s">
        <v>58</v>
      </c>
      <c r="BK27239" s="98" t="s">
        <v>70</v>
      </c>
    </row>
    <row r="27240" spans="17:63" ht="29.25" customHeight="1" x14ac:dyDescent="0.2">
      <c r="Q27240" s="92" t="s">
        <v>50</v>
      </c>
      <c r="BF27240" s="101" t="s">
        <v>58</v>
      </c>
      <c r="BK27240" s="98" t="s">
        <v>70</v>
      </c>
    </row>
    <row r="27241" spans="17:63" ht="29.25" customHeight="1" x14ac:dyDescent="0.2">
      <c r="Q27241" s="92" t="s">
        <v>50</v>
      </c>
      <c r="BF27241" s="101" t="s">
        <v>58</v>
      </c>
      <c r="BK27241" s="98" t="s">
        <v>70</v>
      </c>
    </row>
    <row r="27242" spans="17:63" ht="29.25" customHeight="1" x14ac:dyDescent="0.2">
      <c r="Q27242" s="92" t="s">
        <v>50</v>
      </c>
      <c r="BF27242" s="101" t="s">
        <v>58</v>
      </c>
      <c r="BK27242" s="98" t="s">
        <v>70</v>
      </c>
    </row>
    <row r="27243" spans="17:63" ht="29.25" customHeight="1" x14ac:dyDescent="0.2">
      <c r="Q27243" s="92" t="s">
        <v>50</v>
      </c>
      <c r="BF27243" s="101" t="s">
        <v>58</v>
      </c>
      <c r="BK27243" s="98" t="s">
        <v>70</v>
      </c>
    </row>
    <row r="27244" spans="17:63" ht="29.25" customHeight="1" x14ac:dyDescent="0.2">
      <c r="Q27244" s="92" t="s">
        <v>50</v>
      </c>
      <c r="BF27244" s="101" t="s">
        <v>58</v>
      </c>
      <c r="BK27244" s="98" t="s">
        <v>70</v>
      </c>
    </row>
    <row r="27245" spans="17:63" ht="29.25" customHeight="1" x14ac:dyDescent="0.2">
      <c r="Q27245" s="92" t="s">
        <v>50</v>
      </c>
      <c r="BF27245" s="101" t="s">
        <v>58</v>
      </c>
      <c r="BK27245" s="98" t="s">
        <v>70</v>
      </c>
    </row>
    <row r="27246" spans="17:63" ht="29.25" customHeight="1" x14ac:dyDescent="0.2">
      <c r="Q27246" s="92" t="s">
        <v>50</v>
      </c>
      <c r="BF27246" s="101" t="s">
        <v>58</v>
      </c>
      <c r="BK27246" s="98" t="s">
        <v>70</v>
      </c>
    </row>
    <row r="27247" spans="17:63" ht="29.25" customHeight="1" x14ac:dyDescent="0.2">
      <c r="Q27247" s="92" t="s">
        <v>50</v>
      </c>
      <c r="BF27247" s="101" t="s">
        <v>58</v>
      </c>
      <c r="BK27247" s="98" t="s">
        <v>70</v>
      </c>
    </row>
    <row r="27248" spans="17:63" ht="29.25" customHeight="1" x14ac:dyDescent="0.2">
      <c r="Q27248" s="92" t="s">
        <v>50</v>
      </c>
      <c r="BF27248" s="101" t="s">
        <v>58</v>
      </c>
      <c r="BK27248" s="98" t="s">
        <v>70</v>
      </c>
    </row>
    <row r="27249" spans="17:63" ht="29.25" customHeight="1" x14ac:dyDescent="0.2">
      <c r="Q27249" s="92" t="s">
        <v>50</v>
      </c>
      <c r="BF27249" s="101" t="s">
        <v>58</v>
      </c>
      <c r="BK27249" s="98" t="s">
        <v>70</v>
      </c>
    </row>
    <row r="27250" spans="17:63" ht="29.25" customHeight="1" x14ac:dyDescent="0.2">
      <c r="Q27250" s="92" t="s">
        <v>50</v>
      </c>
      <c r="BF27250" s="101" t="s">
        <v>58</v>
      </c>
      <c r="BK27250" s="98" t="s">
        <v>70</v>
      </c>
    </row>
    <row r="27251" spans="17:63" ht="29.25" customHeight="1" x14ac:dyDescent="0.2">
      <c r="Q27251" s="92" t="s">
        <v>50</v>
      </c>
      <c r="BF27251" s="101" t="s">
        <v>58</v>
      </c>
      <c r="BK27251" s="98" t="s">
        <v>70</v>
      </c>
    </row>
    <row r="27252" spans="17:63" ht="29.25" customHeight="1" x14ac:dyDescent="0.2">
      <c r="Q27252" s="92" t="s">
        <v>50</v>
      </c>
      <c r="BF27252" s="101" t="s">
        <v>58</v>
      </c>
      <c r="BK27252" s="98" t="s">
        <v>70</v>
      </c>
    </row>
    <row r="27253" spans="17:63" ht="29.25" customHeight="1" x14ac:dyDescent="0.2">
      <c r="Q27253" s="92" t="s">
        <v>50</v>
      </c>
      <c r="BF27253" s="101" t="s">
        <v>58</v>
      </c>
      <c r="BK27253" s="98" t="s">
        <v>70</v>
      </c>
    </row>
    <row r="27254" spans="17:63" ht="29.25" customHeight="1" x14ac:dyDescent="0.2">
      <c r="Q27254" s="92" t="s">
        <v>50</v>
      </c>
      <c r="BF27254" s="101" t="s">
        <v>58</v>
      </c>
      <c r="BK27254" s="98" t="s">
        <v>70</v>
      </c>
    </row>
    <row r="27255" spans="17:63" ht="29.25" customHeight="1" x14ac:dyDescent="0.2">
      <c r="Q27255" s="92" t="s">
        <v>50</v>
      </c>
      <c r="BF27255" s="101" t="s">
        <v>58</v>
      </c>
      <c r="BK27255" s="98" t="s">
        <v>70</v>
      </c>
    </row>
    <row r="27256" spans="17:63" ht="29.25" customHeight="1" x14ac:dyDescent="0.2">
      <c r="Q27256" s="92" t="s">
        <v>50</v>
      </c>
      <c r="BF27256" s="101" t="s">
        <v>58</v>
      </c>
      <c r="BK27256" s="98" t="s">
        <v>70</v>
      </c>
    </row>
    <row r="27257" spans="17:63" ht="29.25" customHeight="1" x14ac:dyDescent="0.2">
      <c r="Q27257" s="92" t="s">
        <v>50</v>
      </c>
      <c r="BF27257" s="101" t="s">
        <v>58</v>
      </c>
      <c r="BK27257" s="98" t="s">
        <v>70</v>
      </c>
    </row>
    <row r="27258" spans="17:63" ht="29.25" customHeight="1" x14ac:dyDescent="0.2">
      <c r="Q27258" s="92" t="s">
        <v>50</v>
      </c>
      <c r="BF27258" s="101" t="s">
        <v>58</v>
      </c>
      <c r="BK27258" s="98" t="s">
        <v>70</v>
      </c>
    </row>
    <row r="27259" spans="17:63" ht="29.25" customHeight="1" x14ac:dyDescent="0.2">
      <c r="Q27259" s="92" t="s">
        <v>50</v>
      </c>
      <c r="BF27259" s="101" t="s">
        <v>58</v>
      </c>
      <c r="BK27259" s="98" t="s">
        <v>70</v>
      </c>
    </row>
    <row r="27260" spans="17:63" ht="29.25" customHeight="1" x14ac:dyDescent="0.2">
      <c r="Q27260" s="92" t="s">
        <v>50</v>
      </c>
      <c r="BF27260" s="101" t="s">
        <v>58</v>
      </c>
      <c r="BK27260" s="98" t="s">
        <v>70</v>
      </c>
    </row>
    <row r="27261" spans="17:63" ht="29.25" customHeight="1" x14ac:dyDescent="0.2">
      <c r="Q27261" s="92" t="s">
        <v>50</v>
      </c>
      <c r="BF27261" s="101" t="s">
        <v>58</v>
      </c>
      <c r="BK27261" s="98" t="s">
        <v>70</v>
      </c>
    </row>
    <row r="27262" spans="17:63" ht="29.25" customHeight="1" x14ac:dyDescent="0.2">
      <c r="Q27262" s="92" t="s">
        <v>50</v>
      </c>
      <c r="BF27262" s="101" t="s">
        <v>58</v>
      </c>
      <c r="BK27262" s="98" t="s">
        <v>70</v>
      </c>
    </row>
    <row r="27263" spans="17:63" ht="29.25" customHeight="1" x14ac:dyDescent="0.2">
      <c r="Q27263" s="92" t="s">
        <v>50</v>
      </c>
      <c r="BF27263" s="101" t="s">
        <v>58</v>
      </c>
      <c r="BK27263" s="98" t="s">
        <v>70</v>
      </c>
    </row>
    <row r="27264" spans="17:63" ht="29.25" customHeight="1" x14ac:dyDescent="0.2">
      <c r="Q27264" s="92" t="s">
        <v>50</v>
      </c>
      <c r="BF27264" s="101" t="s">
        <v>58</v>
      </c>
      <c r="BK27264" s="98" t="s">
        <v>70</v>
      </c>
    </row>
    <row r="27265" spans="17:63" ht="29.25" customHeight="1" x14ac:dyDescent="0.2">
      <c r="Q27265" s="92" t="s">
        <v>50</v>
      </c>
      <c r="BF27265" s="101" t="s">
        <v>58</v>
      </c>
      <c r="BK27265" s="98" t="s">
        <v>70</v>
      </c>
    </row>
    <row r="27266" spans="17:63" ht="29.25" customHeight="1" x14ac:dyDescent="0.2">
      <c r="Q27266" s="92" t="s">
        <v>50</v>
      </c>
      <c r="BF27266" s="101" t="s">
        <v>58</v>
      </c>
      <c r="BK27266" s="98" t="s">
        <v>70</v>
      </c>
    </row>
    <row r="27267" spans="17:63" ht="29.25" customHeight="1" x14ac:dyDescent="0.2">
      <c r="Q27267" s="92" t="s">
        <v>50</v>
      </c>
      <c r="BF27267" s="101" t="s">
        <v>58</v>
      </c>
      <c r="BK27267" s="98" t="s">
        <v>70</v>
      </c>
    </row>
    <row r="27268" spans="17:63" ht="29.25" customHeight="1" x14ac:dyDescent="0.2">
      <c r="Q27268" s="92" t="s">
        <v>50</v>
      </c>
      <c r="BF27268" s="101" t="s">
        <v>58</v>
      </c>
      <c r="BK27268" s="98" t="s">
        <v>70</v>
      </c>
    </row>
    <row r="27269" spans="17:63" ht="29.25" customHeight="1" x14ac:dyDescent="0.2">
      <c r="Q27269" s="92" t="s">
        <v>50</v>
      </c>
      <c r="BF27269" s="101" t="s">
        <v>58</v>
      </c>
      <c r="BK27269" s="98" t="s">
        <v>70</v>
      </c>
    </row>
    <row r="27270" spans="17:63" ht="29.25" customHeight="1" x14ac:dyDescent="0.2">
      <c r="Q27270" s="92" t="s">
        <v>50</v>
      </c>
      <c r="BF27270" s="101" t="s">
        <v>58</v>
      </c>
      <c r="BK27270" s="98" t="s">
        <v>70</v>
      </c>
    </row>
    <row r="27271" spans="17:63" ht="29.25" customHeight="1" x14ac:dyDescent="0.2">
      <c r="Q27271" s="92" t="s">
        <v>50</v>
      </c>
      <c r="BF27271" s="101" t="s">
        <v>58</v>
      </c>
      <c r="BK27271" s="98" t="s">
        <v>70</v>
      </c>
    </row>
    <row r="27272" spans="17:63" ht="29.25" customHeight="1" x14ac:dyDescent="0.2">
      <c r="Q27272" s="92" t="s">
        <v>50</v>
      </c>
      <c r="BF27272" s="101" t="s">
        <v>58</v>
      </c>
      <c r="BK27272" s="98" t="s">
        <v>70</v>
      </c>
    </row>
    <row r="27273" spans="17:63" ht="29.25" customHeight="1" x14ac:dyDescent="0.2">
      <c r="Q27273" s="92" t="s">
        <v>50</v>
      </c>
      <c r="BF27273" s="101" t="s">
        <v>58</v>
      </c>
      <c r="BK27273" s="98" t="s">
        <v>70</v>
      </c>
    </row>
    <row r="27274" spans="17:63" ht="29.25" customHeight="1" x14ac:dyDescent="0.2">
      <c r="Q27274" s="92" t="s">
        <v>50</v>
      </c>
      <c r="BF27274" s="101" t="s">
        <v>58</v>
      </c>
      <c r="BK27274" s="98" t="s">
        <v>70</v>
      </c>
    </row>
    <row r="27275" spans="17:63" ht="29.25" customHeight="1" x14ac:dyDescent="0.2">
      <c r="Q27275" s="92" t="s">
        <v>50</v>
      </c>
      <c r="BF27275" s="101" t="s">
        <v>58</v>
      </c>
      <c r="BK27275" s="98" t="s">
        <v>70</v>
      </c>
    </row>
    <row r="27276" spans="17:63" ht="29.25" customHeight="1" x14ac:dyDescent="0.2">
      <c r="Q27276" s="92" t="s">
        <v>50</v>
      </c>
      <c r="BF27276" s="101" t="s">
        <v>58</v>
      </c>
      <c r="BK27276" s="98" t="s">
        <v>70</v>
      </c>
    </row>
    <row r="27277" spans="17:63" ht="29.25" customHeight="1" x14ac:dyDescent="0.2">
      <c r="Q27277" s="92" t="s">
        <v>50</v>
      </c>
      <c r="BF27277" s="101" t="s">
        <v>58</v>
      </c>
      <c r="BK27277" s="98" t="s">
        <v>70</v>
      </c>
    </row>
    <row r="27278" spans="17:63" ht="29.25" customHeight="1" x14ac:dyDescent="0.2">
      <c r="Q27278" s="92" t="s">
        <v>50</v>
      </c>
      <c r="BF27278" s="101" t="s">
        <v>58</v>
      </c>
      <c r="BK27278" s="98" t="s">
        <v>70</v>
      </c>
    </row>
    <row r="27279" spans="17:63" ht="29.25" customHeight="1" x14ac:dyDescent="0.2">
      <c r="Q27279" s="92" t="s">
        <v>50</v>
      </c>
      <c r="BF27279" s="101" t="s">
        <v>58</v>
      </c>
      <c r="BK27279" s="98" t="s">
        <v>70</v>
      </c>
    </row>
    <row r="27280" spans="17:63" ht="29.25" customHeight="1" x14ac:dyDescent="0.2">
      <c r="Q27280" s="92" t="s">
        <v>50</v>
      </c>
      <c r="BF27280" s="101" t="s">
        <v>58</v>
      </c>
      <c r="BK27280" s="98" t="s">
        <v>70</v>
      </c>
    </row>
    <row r="27281" spans="17:63" ht="29.25" customHeight="1" x14ac:dyDescent="0.2">
      <c r="Q27281" s="92" t="s">
        <v>50</v>
      </c>
      <c r="BF27281" s="101" t="s">
        <v>58</v>
      </c>
      <c r="BK27281" s="98" t="s">
        <v>70</v>
      </c>
    </row>
    <row r="27282" spans="17:63" ht="29.25" customHeight="1" x14ac:dyDescent="0.2">
      <c r="Q27282" s="92" t="s">
        <v>50</v>
      </c>
      <c r="BF27282" s="101" t="s">
        <v>58</v>
      </c>
      <c r="BK27282" s="98" t="s">
        <v>70</v>
      </c>
    </row>
    <row r="27283" spans="17:63" ht="29.25" customHeight="1" x14ac:dyDescent="0.2">
      <c r="Q27283" s="92" t="s">
        <v>50</v>
      </c>
      <c r="BF27283" s="101" t="s">
        <v>58</v>
      </c>
      <c r="BK27283" s="98" t="s">
        <v>70</v>
      </c>
    </row>
    <row r="27284" spans="17:63" ht="29.25" customHeight="1" x14ac:dyDescent="0.2">
      <c r="Q27284" s="92" t="s">
        <v>50</v>
      </c>
      <c r="BF27284" s="101" t="s">
        <v>58</v>
      </c>
      <c r="BK27284" s="98" t="s">
        <v>70</v>
      </c>
    </row>
    <row r="27285" spans="17:63" ht="29.25" customHeight="1" x14ac:dyDescent="0.2">
      <c r="Q27285" s="92" t="s">
        <v>50</v>
      </c>
      <c r="BF27285" s="101" t="s">
        <v>58</v>
      </c>
      <c r="BK27285" s="98" t="s">
        <v>70</v>
      </c>
    </row>
    <row r="27286" spans="17:63" ht="29.25" customHeight="1" x14ac:dyDescent="0.2">
      <c r="Q27286" s="92" t="s">
        <v>50</v>
      </c>
      <c r="BF27286" s="101" t="s">
        <v>58</v>
      </c>
      <c r="BK27286" s="98" t="s">
        <v>70</v>
      </c>
    </row>
    <row r="27287" spans="17:63" ht="29.25" customHeight="1" x14ac:dyDescent="0.2">
      <c r="Q27287" s="92" t="s">
        <v>50</v>
      </c>
      <c r="BF27287" s="101" t="s">
        <v>58</v>
      </c>
      <c r="BK27287" s="98" t="s">
        <v>70</v>
      </c>
    </row>
    <row r="27288" spans="17:63" ht="29.25" customHeight="1" x14ac:dyDescent="0.2">
      <c r="Q27288" s="92" t="s">
        <v>50</v>
      </c>
      <c r="BF27288" s="101" t="s">
        <v>58</v>
      </c>
      <c r="BK27288" s="98" t="s">
        <v>70</v>
      </c>
    </row>
    <row r="27289" spans="17:63" ht="29.25" customHeight="1" x14ac:dyDescent="0.2">
      <c r="Q27289" s="92" t="s">
        <v>50</v>
      </c>
      <c r="BF27289" s="101" t="s">
        <v>58</v>
      </c>
      <c r="BK27289" s="98" t="s">
        <v>70</v>
      </c>
    </row>
    <row r="27290" spans="17:63" ht="29.25" customHeight="1" x14ac:dyDescent="0.2">
      <c r="Q27290" s="92" t="s">
        <v>50</v>
      </c>
      <c r="BF27290" s="101" t="s">
        <v>58</v>
      </c>
      <c r="BK27290" s="98" t="s">
        <v>70</v>
      </c>
    </row>
    <row r="27291" spans="17:63" ht="29.25" customHeight="1" x14ac:dyDescent="0.2">
      <c r="Q27291" s="92" t="s">
        <v>50</v>
      </c>
      <c r="BF27291" s="101" t="s">
        <v>58</v>
      </c>
      <c r="BK27291" s="98" t="s">
        <v>70</v>
      </c>
    </row>
    <row r="27292" spans="17:63" ht="29.25" customHeight="1" x14ac:dyDescent="0.2">
      <c r="Q27292" s="92" t="s">
        <v>50</v>
      </c>
      <c r="BF27292" s="101" t="s">
        <v>58</v>
      </c>
      <c r="BK27292" s="98" t="s">
        <v>70</v>
      </c>
    </row>
    <row r="27293" spans="17:63" ht="29.25" customHeight="1" x14ac:dyDescent="0.2">
      <c r="Q27293" s="92" t="s">
        <v>50</v>
      </c>
      <c r="BF27293" s="101" t="s">
        <v>58</v>
      </c>
      <c r="BK27293" s="98" t="s">
        <v>70</v>
      </c>
    </row>
    <row r="27294" spans="17:63" ht="29.25" customHeight="1" x14ac:dyDescent="0.2">
      <c r="Q27294" s="92" t="s">
        <v>50</v>
      </c>
      <c r="BF27294" s="101" t="s">
        <v>58</v>
      </c>
      <c r="BK27294" s="98" t="s">
        <v>70</v>
      </c>
    </row>
    <row r="27295" spans="17:63" ht="29.25" customHeight="1" x14ac:dyDescent="0.2">
      <c r="Q27295" s="92" t="s">
        <v>50</v>
      </c>
      <c r="BF27295" s="101" t="s">
        <v>58</v>
      </c>
      <c r="BK27295" s="98" t="s">
        <v>70</v>
      </c>
    </row>
    <row r="27296" spans="17:63" ht="29.25" customHeight="1" x14ac:dyDescent="0.2">
      <c r="Q27296" s="92" t="s">
        <v>50</v>
      </c>
      <c r="BF27296" s="101" t="s">
        <v>58</v>
      </c>
      <c r="BK27296" s="98" t="s">
        <v>70</v>
      </c>
    </row>
    <row r="27297" spans="17:63" ht="29.25" customHeight="1" x14ac:dyDescent="0.2">
      <c r="Q27297" s="92" t="s">
        <v>50</v>
      </c>
      <c r="BF27297" s="101" t="s">
        <v>58</v>
      </c>
      <c r="BK27297" s="98" t="s">
        <v>70</v>
      </c>
    </row>
    <row r="27298" spans="17:63" ht="29.25" customHeight="1" x14ac:dyDescent="0.2">
      <c r="Q27298" s="92" t="s">
        <v>50</v>
      </c>
      <c r="BF27298" s="101" t="s">
        <v>58</v>
      </c>
      <c r="BK27298" s="98" t="s">
        <v>70</v>
      </c>
    </row>
    <row r="27299" spans="17:63" ht="29.25" customHeight="1" x14ac:dyDescent="0.2">
      <c r="Q27299" s="92" t="s">
        <v>50</v>
      </c>
      <c r="BF27299" s="101" t="s">
        <v>58</v>
      </c>
      <c r="BK27299" s="98" t="s">
        <v>70</v>
      </c>
    </row>
    <row r="27300" spans="17:63" ht="29.25" customHeight="1" x14ac:dyDescent="0.2">
      <c r="Q27300" s="92" t="s">
        <v>50</v>
      </c>
      <c r="BF27300" s="101" t="s">
        <v>58</v>
      </c>
      <c r="BK27300" s="98" t="s">
        <v>70</v>
      </c>
    </row>
    <row r="27301" spans="17:63" ht="29.25" customHeight="1" x14ac:dyDescent="0.2">
      <c r="Q27301" s="92" t="s">
        <v>50</v>
      </c>
      <c r="BF27301" s="101" t="s">
        <v>58</v>
      </c>
      <c r="BK27301" s="98" t="s">
        <v>70</v>
      </c>
    </row>
    <row r="27302" spans="17:63" ht="29.25" customHeight="1" x14ac:dyDescent="0.2">
      <c r="Q27302" s="92" t="s">
        <v>50</v>
      </c>
      <c r="BF27302" s="101" t="s">
        <v>58</v>
      </c>
      <c r="BK27302" s="98" t="s">
        <v>70</v>
      </c>
    </row>
    <row r="27303" spans="17:63" ht="29.25" customHeight="1" x14ac:dyDescent="0.2">
      <c r="Q27303" s="92" t="s">
        <v>50</v>
      </c>
      <c r="BF27303" s="101" t="s">
        <v>58</v>
      </c>
      <c r="BK27303" s="98" t="s">
        <v>70</v>
      </c>
    </row>
    <row r="27304" spans="17:63" ht="29.25" customHeight="1" x14ac:dyDescent="0.2">
      <c r="Q27304" s="92" t="s">
        <v>50</v>
      </c>
      <c r="BF27304" s="101" t="s">
        <v>58</v>
      </c>
      <c r="BK27304" s="98" t="s">
        <v>70</v>
      </c>
    </row>
    <row r="27305" spans="17:63" ht="29.25" customHeight="1" x14ac:dyDescent="0.2">
      <c r="Q27305" s="92" t="s">
        <v>50</v>
      </c>
      <c r="BF27305" s="101" t="s">
        <v>58</v>
      </c>
      <c r="BK27305" s="98" t="s">
        <v>70</v>
      </c>
    </row>
    <row r="27306" spans="17:63" ht="29.25" customHeight="1" x14ac:dyDescent="0.2">
      <c r="Q27306" s="92" t="s">
        <v>50</v>
      </c>
      <c r="BF27306" s="101" t="s">
        <v>58</v>
      </c>
      <c r="BK27306" s="98" t="s">
        <v>70</v>
      </c>
    </row>
    <row r="27307" spans="17:63" ht="29.25" customHeight="1" x14ac:dyDescent="0.2">
      <c r="Q27307" s="92" t="s">
        <v>50</v>
      </c>
      <c r="BF27307" s="101" t="s">
        <v>58</v>
      </c>
      <c r="BK27307" s="98" t="s">
        <v>70</v>
      </c>
    </row>
    <row r="27308" spans="17:63" ht="29.25" customHeight="1" x14ac:dyDescent="0.2">
      <c r="Q27308" s="92" t="s">
        <v>50</v>
      </c>
      <c r="BF27308" s="101" t="s">
        <v>58</v>
      </c>
      <c r="BK27308" s="98" t="s">
        <v>70</v>
      </c>
    </row>
    <row r="27309" spans="17:63" ht="29.25" customHeight="1" x14ac:dyDescent="0.2">
      <c r="Q27309" s="92" t="s">
        <v>50</v>
      </c>
      <c r="BF27309" s="101" t="s">
        <v>58</v>
      </c>
      <c r="BK27309" s="98" t="s">
        <v>70</v>
      </c>
    </row>
    <row r="27310" spans="17:63" ht="29.25" customHeight="1" x14ac:dyDescent="0.2">
      <c r="Q27310" s="92" t="s">
        <v>50</v>
      </c>
      <c r="BF27310" s="101" t="s">
        <v>58</v>
      </c>
      <c r="BK27310" s="98" t="s">
        <v>70</v>
      </c>
    </row>
    <row r="27311" spans="17:63" ht="29.25" customHeight="1" x14ac:dyDescent="0.2">
      <c r="Q27311" s="92" t="s">
        <v>50</v>
      </c>
      <c r="BF27311" s="101" t="s">
        <v>58</v>
      </c>
      <c r="BK27311" s="98" t="s">
        <v>70</v>
      </c>
    </row>
    <row r="27312" spans="17:63" ht="29.25" customHeight="1" x14ac:dyDescent="0.2">
      <c r="Q27312" s="92" t="s">
        <v>50</v>
      </c>
      <c r="BF27312" s="101" t="s">
        <v>58</v>
      </c>
      <c r="BK27312" s="98" t="s">
        <v>70</v>
      </c>
    </row>
    <row r="27313" spans="17:63" ht="29.25" customHeight="1" x14ac:dyDescent="0.2">
      <c r="Q27313" s="92" t="s">
        <v>50</v>
      </c>
      <c r="BF27313" s="101" t="s">
        <v>58</v>
      </c>
      <c r="BK27313" s="98" t="s">
        <v>70</v>
      </c>
    </row>
    <row r="27314" spans="17:63" ht="29.25" customHeight="1" x14ac:dyDescent="0.2">
      <c r="Q27314" s="92" t="s">
        <v>50</v>
      </c>
      <c r="BF27314" s="101" t="s">
        <v>58</v>
      </c>
      <c r="BK27314" s="98" t="s">
        <v>70</v>
      </c>
    </row>
    <row r="27315" spans="17:63" ht="29.25" customHeight="1" x14ac:dyDescent="0.2">
      <c r="Q27315" s="92" t="s">
        <v>50</v>
      </c>
      <c r="BF27315" s="101" t="s">
        <v>58</v>
      </c>
      <c r="BK27315" s="98" t="s">
        <v>70</v>
      </c>
    </row>
    <row r="27316" spans="17:63" ht="29.25" customHeight="1" x14ac:dyDescent="0.2">
      <c r="Q27316" s="92" t="s">
        <v>50</v>
      </c>
      <c r="BF27316" s="101" t="s">
        <v>58</v>
      </c>
      <c r="BK27316" s="98" t="s">
        <v>70</v>
      </c>
    </row>
    <row r="27317" spans="17:63" ht="29.25" customHeight="1" x14ac:dyDescent="0.2">
      <c r="Q27317" s="92" t="s">
        <v>50</v>
      </c>
      <c r="BF27317" s="101" t="s">
        <v>58</v>
      </c>
      <c r="BK27317" s="98" t="s">
        <v>70</v>
      </c>
    </row>
    <row r="27318" spans="17:63" ht="29.25" customHeight="1" x14ac:dyDescent="0.2">
      <c r="Q27318" s="92" t="s">
        <v>50</v>
      </c>
      <c r="BF27318" s="101" t="s">
        <v>58</v>
      </c>
      <c r="BK27318" s="98" t="s">
        <v>70</v>
      </c>
    </row>
    <row r="27319" spans="17:63" ht="29.25" customHeight="1" x14ac:dyDescent="0.2">
      <c r="Q27319" s="92" t="s">
        <v>50</v>
      </c>
      <c r="BF27319" s="101" t="s">
        <v>58</v>
      </c>
      <c r="BK27319" s="98" t="s">
        <v>70</v>
      </c>
    </row>
    <row r="27320" spans="17:63" ht="29.25" customHeight="1" x14ac:dyDescent="0.2">
      <c r="Q27320" s="92" t="s">
        <v>50</v>
      </c>
      <c r="BF27320" s="101" t="s">
        <v>58</v>
      </c>
      <c r="BK27320" s="98" t="s">
        <v>70</v>
      </c>
    </row>
    <row r="27321" spans="17:63" ht="29.25" customHeight="1" x14ac:dyDescent="0.2">
      <c r="Q27321" s="92" t="s">
        <v>50</v>
      </c>
      <c r="BF27321" s="101" t="s">
        <v>58</v>
      </c>
      <c r="BK27321" s="98" t="s">
        <v>70</v>
      </c>
    </row>
    <row r="27322" spans="17:63" ht="29.25" customHeight="1" x14ac:dyDescent="0.2">
      <c r="Q27322" s="92" t="s">
        <v>50</v>
      </c>
      <c r="BF27322" s="101" t="s">
        <v>58</v>
      </c>
      <c r="BK27322" s="98" t="s">
        <v>70</v>
      </c>
    </row>
    <row r="27323" spans="17:63" ht="29.25" customHeight="1" x14ac:dyDescent="0.2">
      <c r="Q27323" s="92" t="s">
        <v>50</v>
      </c>
      <c r="BF27323" s="101" t="s">
        <v>58</v>
      </c>
      <c r="BK27323" s="98" t="s">
        <v>70</v>
      </c>
    </row>
    <row r="27324" spans="17:63" ht="29.25" customHeight="1" x14ac:dyDescent="0.2">
      <c r="Q27324" s="92" t="s">
        <v>50</v>
      </c>
      <c r="BF27324" s="101" t="s">
        <v>58</v>
      </c>
      <c r="BK27324" s="98" t="s">
        <v>70</v>
      </c>
    </row>
    <row r="27325" spans="17:63" ht="29.25" customHeight="1" x14ac:dyDescent="0.2">
      <c r="Q27325" s="92" t="s">
        <v>50</v>
      </c>
      <c r="BF27325" s="101" t="s">
        <v>58</v>
      </c>
      <c r="BK27325" s="98" t="s">
        <v>70</v>
      </c>
    </row>
    <row r="27326" spans="17:63" ht="29.25" customHeight="1" x14ac:dyDescent="0.2">
      <c r="Q27326" s="92" t="s">
        <v>50</v>
      </c>
      <c r="BF27326" s="101" t="s">
        <v>58</v>
      </c>
      <c r="BK27326" s="98" t="s">
        <v>70</v>
      </c>
    </row>
    <row r="27327" spans="17:63" ht="29.25" customHeight="1" x14ac:dyDescent="0.2">
      <c r="Q27327" s="92" t="s">
        <v>50</v>
      </c>
      <c r="BF27327" s="101" t="s">
        <v>58</v>
      </c>
      <c r="BK27327" s="98" t="s">
        <v>70</v>
      </c>
    </row>
    <row r="27328" spans="17:63" ht="29.25" customHeight="1" x14ac:dyDescent="0.2">
      <c r="Q27328" s="92" t="s">
        <v>50</v>
      </c>
      <c r="BF27328" s="101" t="s">
        <v>58</v>
      </c>
      <c r="BK27328" s="98" t="s">
        <v>70</v>
      </c>
    </row>
    <row r="27329" spans="17:63" ht="29.25" customHeight="1" x14ac:dyDescent="0.2">
      <c r="Q27329" s="92" t="s">
        <v>50</v>
      </c>
      <c r="BF27329" s="101" t="s">
        <v>58</v>
      </c>
      <c r="BK27329" s="98" t="s">
        <v>70</v>
      </c>
    </row>
    <row r="27330" spans="17:63" ht="29.25" customHeight="1" x14ac:dyDescent="0.2">
      <c r="Q27330" s="92" t="s">
        <v>50</v>
      </c>
      <c r="BF27330" s="101" t="s">
        <v>58</v>
      </c>
      <c r="BK27330" s="98" t="s">
        <v>70</v>
      </c>
    </row>
    <row r="27331" spans="17:63" ht="29.25" customHeight="1" x14ac:dyDescent="0.2">
      <c r="Q27331" s="92" t="s">
        <v>50</v>
      </c>
      <c r="BF27331" s="101" t="s">
        <v>58</v>
      </c>
      <c r="BK27331" s="98" t="s">
        <v>70</v>
      </c>
    </row>
    <row r="27332" spans="17:63" ht="29.25" customHeight="1" x14ac:dyDescent="0.2">
      <c r="Q27332" s="92" t="s">
        <v>50</v>
      </c>
      <c r="BF27332" s="101" t="s">
        <v>58</v>
      </c>
      <c r="BK27332" s="98" t="s">
        <v>70</v>
      </c>
    </row>
    <row r="27333" spans="17:63" ht="29.25" customHeight="1" x14ac:dyDescent="0.2">
      <c r="Q27333" s="92" t="s">
        <v>50</v>
      </c>
      <c r="BF27333" s="101" t="s">
        <v>58</v>
      </c>
      <c r="BK27333" s="98" t="s">
        <v>70</v>
      </c>
    </row>
    <row r="27334" spans="17:63" ht="29.25" customHeight="1" x14ac:dyDescent="0.2">
      <c r="Q27334" s="92" t="s">
        <v>50</v>
      </c>
      <c r="BF27334" s="101" t="s">
        <v>58</v>
      </c>
      <c r="BK27334" s="98" t="s">
        <v>70</v>
      </c>
    </row>
    <row r="27335" spans="17:63" ht="29.25" customHeight="1" x14ac:dyDescent="0.2">
      <c r="Q27335" s="92" t="s">
        <v>50</v>
      </c>
      <c r="BF27335" s="101" t="s">
        <v>58</v>
      </c>
      <c r="BK27335" s="98" t="s">
        <v>70</v>
      </c>
    </row>
    <row r="27336" spans="17:63" ht="29.25" customHeight="1" x14ac:dyDescent="0.2">
      <c r="Q27336" s="92" t="s">
        <v>50</v>
      </c>
      <c r="BF27336" s="101" t="s">
        <v>58</v>
      </c>
      <c r="BK27336" s="98" t="s">
        <v>70</v>
      </c>
    </row>
    <row r="27337" spans="17:63" ht="29.25" customHeight="1" x14ac:dyDescent="0.2">
      <c r="Q27337" s="92" t="s">
        <v>50</v>
      </c>
      <c r="BF27337" s="101" t="s">
        <v>58</v>
      </c>
      <c r="BK27337" s="98" t="s">
        <v>70</v>
      </c>
    </row>
    <row r="27338" spans="17:63" ht="29.25" customHeight="1" x14ac:dyDescent="0.2">
      <c r="Q27338" s="92" t="s">
        <v>50</v>
      </c>
      <c r="BF27338" s="101" t="s">
        <v>58</v>
      </c>
      <c r="BK27338" s="98" t="s">
        <v>70</v>
      </c>
    </row>
    <row r="27339" spans="17:63" ht="29.25" customHeight="1" x14ac:dyDescent="0.2">
      <c r="Q27339" s="92" t="s">
        <v>50</v>
      </c>
      <c r="BF27339" s="101" t="s">
        <v>58</v>
      </c>
      <c r="BK27339" s="98" t="s">
        <v>70</v>
      </c>
    </row>
    <row r="27340" spans="17:63" ht="29.25" customHeight="1" x14ac:dyDescent="0.2">
      <c r="Q27340" s="92" t="s">
        <v>50</v>
      </c>
      <c r="BF27340" s="101" t="s">
        <v>58</v>
      </c>
      <c r="BK27340" s="98" t="s">
        <v>70</v>
      </c>
    </row>
    <row r="27341" spans="17:63" ht="29.25" customHeight="1" x14ac:dyDescent="0.2">
      <c r="Q27341" s="92" t="s">
        <v>50</v>
      </c>
      <c r="BF27341" s="101" t="s">
        <v>58</v>
      </c>
      <c r="BK27341" s="98" t="s">
        <v>70</v>
      </c>
    </row>
    <row r="27342" spans="17:63" ht="29.25" customHeight="1" x14ac:dyDescent="0.2">
      <c r="Q27342" s="92" t="s">
        <v>50</v>
      </c>
      <c r="BF27342" s="101" t="s">
        <v>58</v>
      </c>
      <c r="BK27342" s="98" t="s">
        <v>70</v>
      </c>
    </row>
    <row r="27343" spans="17:63" ht="29.25" customHeight="1" x14ac:dyDescent="0.2">
      <c r="Q27343" s="92" t="s">
        <v>50</v>
      </c>
      <c r="BF27343" s="101" t="s">
        <v>58</v>
      </c>
      <c r="BK27343" s="98" t="s">
        <v>70</v>
      </c>
    </row>
    <row r="27344" spans="17:63" ht="29.25" customHeight="1" x14ac:dyDescent="0.2">
      <c r="Q27344" s="92" t="s">
        <v>50</v>
      </c>
      <c r="BF27344" s="101" t="s">
        <v>58</v>
      </c>
      <c r="BK27344" s="98" t="s">
        <v>70</v>
      </c>
    </row>
    <row r="27345" spans="17:63" ht="29.25" customHeight="1" x14ac:dyDescent="0.2">
      <c r="Q27345" s="92" t="s">
        <v>50</v>
      </c>
      <c r="BF27345" s="101" t="s">
        <v>58</v>
      </c>
      <c r="BK27345" s="98" t="s">
        <v>70</v>
      </c>
    </row>
    <row r="27346" spans="17:63" ht="29.25" customHeight="1" x14ac:dyDescent="0.2">
      <c r="Q27346" s="92" t="s">
        <v>50</v>
      </c>
      <c r="BF27346" s="101" t="s">
        <v>58</v>
      </c>
      <c r="BK27346" s="98" t="s">
        <v>70</v>
      </c>
    </row>
    <row r="27347" spans="17:63" ht="29.25" customHeight="1" x14ac:dyDescent="0.2">
      <c r="Q27347" s="92" t="s">
        <v>50</v>
      </c>
      <c r="BF27347" s="101" t="s">
        <v>58</v>
      </c>
      <c r="BK27347" s="98" t="s">
        <v>70</v>
      </c>
    </row>
    <row r="27348" spans="17:63" ht="29.25" customHeight="1" x14ac:dyDescent="0.2">
      <c r="Q27348" s="92" t="s">
        <v>50</v>
      </c>
      <c r="BF27348" s="101" t="s">
        <v>58</v>
      </c>
      <c r="BK27348" s="98" t="s">
        <v>70</v>
      </c>
    </row>
    <row r="27349" spans="17:63" ht="29.25" customHeight="1" x14ac:dyDescent="0.2">
      <c r="Q27349" s="92" t="s">
        <v>50</v>
      </c>
      <c r="BF27349" s="101" t="s">
        <v>58</v>
      </c>
      <c r="BK27349" s="98" t="s">
        <v>70</v>
      </c>
    </row>
    <row r="27350" spans="17:63" ht="29.25" customHeight="1" x14ac:dyDescent="0.2">
      <c r="Q27350" s="92" t="s">
        <v>50</v>
      </c>
      <c r="BF27350" s="101" t="s">
        <v>58</v>
      </c>
      <c r="BK27350" s="98" t="s">
        <v>70</v>
      </c>
    </row>
    <row r="27351" spans="17:63" ht="29.25" customHeight="1" x14ac:dyDescent="0.2">
      <c r="Q27351" s="92" t="s">
        <v>50</v>
      </c>
      <c r="BF27351" s="101" t="s">
        <v>58</v>
      </c>
      <c r="BK27351" s="98" t="s">
        <v>70</v>
      </c>
    </row>
    <row r="27352" spans="17:63" ht="29.25" customHeight="1" x14ac:dyDescent="0.2">
      <c r="Q27352" s="92" t="s">
        <v>50</v>
      </c>
      <c r="BF27352" s="101" t="s">
        <v>58</v>
      </c>
      <c r="BK27352" s="98" t="s">
        <v>70</v>
      </c>
    </row>
    <row r="27353" spans="17:63" ht="29.25" customHeight="1" x14ac:dyDescent="0.2">
      <c r="Q27353" s="92" t="s">
        <v>50</v>
      </c>
      <c r="BF27353" s="101" t="s">
        <v>58</v>
      </c>
      <c r="BK27353" s="98" t="s">
        <v>70</v>
      </c>
    </row>
    <row r="27354" spans="17:63" ht="29.25" customHeight="1" x14ac:dyDescent="0.2">
      <c r="Q27354" s="92" t="s">
        <v>50</v>
      </c>
      <c r="BF27354" s="101" t="s">
        <v>58</v>
      </c>
      <c r="BK27354" s="98" t="s">
        <v>70</v>
      </c>
    </row>
    <row r="27355" spans="17:63" ht="29.25" customHeight="1" x14ac:dyDescent="0.2">
      <c r="Q27355" s="92" t="s">
        <v>50</v>
      </c>
      <c r="BF27355" s="101" t="s">
        <v>58</v>
      </c>
      <c r="BK27355" s="98" t="s">
        <v>70</v>
      </c>
    </row>
    <row r="27356" spans="17:63" ht="29.25" customHeight="1" x14ac:dyDescent="0.2">
      <c r="Q27356" s="92" t="s">
        <v>50</v>
      </c>
      <c r="BF27356" s="101" t="s">
        <v>58</v>
      </c>
      <c r="BK27356" s="98" t="s">
        <v>70</v>
      </c>
    </row>
    <row r="27357" spans="17:63" ht="29.25" customHeight="1" x14ac:dyDescent="0.2">
      <c r="Q27357" s="92" t="s">
        <v>50</v>
      </c>
      <c r="BF27357" s="101" t="s">
        <v>58</v>
      </c>
      <c r="BK27357" s="98" t="s">
        <v>70</v>
      </c>
    </row>
    <row r="27358" spans="17:63" ht="29.25" customHeight="1" x14ac:dyDescent="0.2">
      <c r="Q27358" s="92" t="s">
        <v>50</v>
      </c>
      <c r="BF27358" s="101" t="s">
        <v>58</v>
      </c>
      <c r="BK27358" s="98" t="s">
        <v>70</v>
      </c>
    </row>
    <row r="27359" spans="17:63" ht="29.25" customHeight="1" x14ac:dyDescent="0.2">
      <c r="Q27359" s="92" t="s">
        <v>50</v>
      </c>
      <c r="BF27359" s="101" t="s">
        <v>58</v>
      </c>
      <c r="BK27359" s="98" t="s">
        <v>70</v>
      </c>
    </row>
    <row r="27360" spans="17:63" ht="29.25" customHeight="1" x14ac:dyDescent="0.2">
      <c r="Q27360" s="92" t="s">
        <v>50</v>
      </c>
      <c r="BF27360" s="101" t="s">
        <v>58</v>
      </c>
      <c r="BK27360" s="98" t="s">
        <v>70</v>
      </c>
    </row>
    <row r="27361" spans="17:63" ht="29.25" customHeight="1" x14ac:dyDescent="0.2">
      <c r="Q27361" s="92" t="s">
        <v>50</v>
      </c>
      <c r="BF27361" s="101" t="s">
        <v>58</v>
      </c>
      <c r="BK27361" s="98" t="s">
        <v>70</v>
      </c>
    </row>
    <row r="27362" spans="17:63" ht="29.25" customHeight="1" x14ac:dyDescent="0.2">
      <c r="Q27362" s="92" t="s">
        <v>50</v>
      </c>
      <c r="BF27362" s="101" t="s">
        <v>58</v>
      </c>
      <c r="BK27362" s="98" t="s">
        <v>70</v>
      </c>
    </row>
    <row r="27363" spans="17:63" ht="29.25" customHeight="1" x14ac:dyDescent="0.2">
      <c r="Q27363" s="92" t="s">
        <v>50</v>
      </c>
      <c r="BF27363" s="101" t="s">
        <v>58</v>
      </c>
      <c r="BK27363" s="98" t="s">
        <v>70</v>
      </c>
    </row>
    <row r="27364" spans="17:63" ht="29.25" customHeight="1" x14ac:dyDescent="0.2">
      <c r="Q27364" s="92" t="s">
        <v>50</v>
      </c>
      <c r="BF27364" s="101" t="s">
        <v>58</v>
      </c>
      <c r="BK27364" s="98" t="s">
        <v>70</v>
      </c>
    </row>
    <row r="27365" spans="17:63" ht="29.25" customHeight="1" x14ac:dyDescent="0.2">
      <c r="Q27365" s="92" t="s">
        <v>50</v>
      </c>
      <c r="BF27365" s="101" t="s">
        <v>58</v>
      </c>
      <c r="BK27365" s="98" t="s">
        <v>70</v>
      </c>
    </row>
    <row r="27366" spans="17:63" ht="29.25" customHeight="1" x14ac:dyDescent="0.2">
      <c r="Q27366" s="92" t="s">
        <v>50</v>
      </c>
      <c r="BF27366" s="101" t="s">
        <v>58</v>
      </c>
      <c r="BK27366" s="98" t="s">
        <v>70</v>
      </c>
    </row>
    <row r="27367" spans="17:63" ht="29.25" customHeight="1" x14ac:dyDescent="0.2">
      <c r="Q27367" s="92" t="s">
        <v>50</v>
      </c>
      <c r="BF27367" s="101" t="s">
        <v>58</v>
      </c>
      <c r="BK27367" s="98" t="s">
        <v>70</v>
      </c>
    </row>
    <row r="27368" spans="17:63" ht="29.25" customHeight="1" x14ac:dyDescent="0.2">
      <c r="Q27368" s="92" t="s">
        <v>50</v>
      </c>
      <c r="BF27368" s="101" t="s">
        <v>58</v>
      </c>
      <c r="BK27368" s="98" t="s">
        <v>70</v>
      </c>
    </row>
    <row r="27369" spans="17:63" ht="29.25" customHeight="1" x14ac:dyDescent="0.2">
      <c r="Q27369" s="92" t="s">
        <v>50</v>
      </c>
      <c r="BF27369" s="101" t="s">
        <v>58</v>
      </c>
      <c r="BK27369" s="98" t="s">
        <v>70</v>
      </c>
    </row>
    <row r="27370" spans="17:63" ht="29.25" customHeight="1" x14ac:dyDescent="0.2">
      <c r="Q27370" s="92" t="s">
        <v>50</v>
      </c>
      <c r="BF27370" s="101" t="s">
        <v>58</v>
      </c>
      <c r="BK27370" s="98" t="s">
        <v>70</v>
      </c>
    </row>
    <row r="27371" spans="17:63" ht="29.25" customHeight="1" x14ac:dyDescent="0.2">
      <c r="Q27371" s="92" t="s">
        <v>50</v>
      </c>
      <c r="BF27371" s="101" t="s">
        <v>58</v>
      </c>
      <c r="BK27371" s="98" t="s">
        <v>70</v>
      </c>
    </row>
    <row r="27372" spans="17:63" ht="29.25" customHeight="1" x14ac:dyDescent="0.2">
      <c r="Q27372" s="92" t="s">
        <v>50</v>
      </c>
      <c r="BF27372" s="101" t="s">
        <v>58</v>
      </c>
      <c r="BK27372" s="98" t="s">
        <v>70</v>
      </c>
    </row>
    <row r="27373" spans="17:63" ht="29.25" customHeight="1" x14ac:dyDescent="0.2">
      <c r="Q27373" s="92" t="s">
        <v>50</v>
      </c>
      <c r="BF27373" s="101" t="s">
        <v>58</v>
      </c>
      <c r="BK27373" s="98" t="s">
        <v>70</v>
      </c>
    </row>
    <row r="27374" spans="17:63" ht="29.25" customHeight="1" x14ac:dyDescent="0.2">
      <c r="Q27374" s="92" t="s">
        <v>50</v>
      </c>
      <c r="BF27374" s="101" t="s">
        <v>58</v>
      </c>
      <c r="BK27374" s="98" t="s">
        <v>70</v>
      </c>
    </row>
    <row r="27375" spans="17:63" ht="29.25" customHeight="1" x14ac:dyDescent="0.2">
      <c r="Q27375" s="92" t="s">
        <v>50</v>
      </c>
      <c r="BF27375" s="101" t="s">
        <v>58</v>
      </c>
      <c r="BK27375" s="98" t="s">
        <v>70</v>
      </c>
    </row>
    <row r="27376" spans="17:63" ht="29.25" customHeight="1" x14ac:dyDescent="0.2">
      <c r="Q27376" s="92" t="s">
        <v>50</v>
      </c>
      <c r="BF27376" s="101" t="s">
        <v>58</v>
      </c>
      <c r="BK27376" s="98" t="s">
        <v>70</v>
      </c>
    </row>
    <row r="27377" spans="17:63" ht="29.25" customHeight="1" x14ac:dyDescent="0.2">
      <c r="Q27377" s="92" t="s">
        <v>50</v>
      </c>
      <c r="BF27377" s="101" t="s">
        <v>58</v>
      </c>
      <c r="BK27377" s="98" t="s">
        <v>70</v>
      </c>
    </row>
    <row r="27378" spans="17:63" ht="29.25" customHeight="1" x14ac:dyDescent="0.2">
      <c r="Q27378" s="92" t="s">
        <v>50</v>
      </c>
      <c r="BF27378" s="101" t="s">
        <v>58</v>
      </c>
      <c r="BK27378" s="98" t="s">
        <v>70</v>
      </c>
    </row>
    <row r="27379" spans="17:63" ht="29.25" customHeight="1" x14ac:dyDescent="0.2">
      <c r="Q27379" s="92" t="s">
        <v>50</v>
      </c>
      <c r="BF27379" s="101" t="s">
        <v>58</v>
      </c>
      <c r="BK27379" s="98" t="s">
        <v>70</v>
      </c>
    </row>
    <row r="27380" spans="17:63" ht="29.25" customHeight="1" x14ac:dyDescent="0.2">
      <c r="Q27380" s="92" t="s">
        <v>50</v>
      </c>
      <c r="BF27380" s="101" t="s">
        <v>58</v>
      </c>
      <c r="BK27380" s="98" t="s">
        <v>70</v>
      </c>
    </row>
    <row r="27381" spans="17:63" ht="29.25" customHeight="1" x14ac:dyDescent="0.2">
      <c r="Q27381" s="92" t="s">
        <v>50</v>
      </c>
      <c r="BF27381" s="101" t="s">
        <v>58</v>
      </c>
      <c r="BK27381" s="98" t="s">
        <v>70</v>
      </c>
    </row>
    <row r="27382" spans="17:63" ht="29.25" customHeight="1" x14ac:dyDescent="0.2">
      <c r="Q27382" s="92" t="s">
        <v>50</v>
      </c>
      <c r="BF27382" s="101" t="s">
        <v>58</v>
      </c>
      <c r="BK27382" s="98" t="s">
        <v>70</v>
      </c>
    </row>
    <row r="27383" spans="17:63" ht="29.25" customHeight="1" x14ac:dyDescent="0.2">
      <c r="Q27383" s="92" t="s">
        <v>50</v>
      </c>
      <c r="BF27383" s="101" t="s">
        <v>58</v>
      </c>
      <c r="BK27383" s="98" t="s">
        <v>70</v>
      </c>
    </row>
    <row r="27384" spans="17:63" ht="29.25" customHeight="1" x14ac:dyDescent="0.2">
      <c r="Q27384" s="92" t="s">
        <v>50</v>
      </c>
      <c r="BF27384" s="101" t="s">
        <v>58</v>
      </c>
      <c r="BK27384" s="98" t="s">
        <v>70</v>
      </c>
    </row>
    <row r="27385" spans="17:63" ht="29.25" customHeight="1" x14ac:dyDescent="0.2">
      <c r="Q27385" s="92" t="s">
        <v>50</v>
      </c>
      <c r="BF27385" s="101" t="s">
        <v>58</v>
      </c>
      <c r="BK27385" s="98" t="s">
        <v>70</v>
      </c>
    </row>
    <row r="27386" spans="17:63" ht="29.25" customHeight="1" x14ac:dyDescent="0.2">
      <c r="Q27386" s="92" t="s">
        <v>50</v>
      </c>
      <c r="BF27386" s="101" t="s">
        <v>58</v>
      </c>
      <c r="BK27386" s="98" t="s">
        <v>70</v>
      </c>
    </row>
    <row r="27387" spans="17:63" ht="29.25" customHeight="1" x14ac:dyDescent="0.2">
      <c r="Q27387" s="92" t="s">
        <v>50</v>
      </c>
      <c r="BF27387" s="101" t="s">
        <v>58</v>
      </c>
      <c r="BK27387" s="98" t="s">
        <v>70</v>
      </c>
    </row>
    <row r="27388" spans="17:63" ht="29.25" customHeight="1" x14ac:dyDescent="0.2">
      <c r="Q27388" s="92" t="s">
        <v>50</v>
      </c>
      <c r="BF27388" s="101" t="s">
        <v>58</v>
      </c>
      <c r="BK27388" s="98" t="s">
        <v>70</v>
      </c>
    </row>
    <row r="27389" spans="17:63" ht="29.25" customHeight="1" x14ac:dyDescent="0.2">
      <c r="Q27389" s="92" t="s">
        <v>50</v>
      </c>
      <c r="BF27389" s="101" t="s">
        <v>58</v>
      </c>
      <c r="BK27389" s="98" t="s">
        <v>70</v>
      </c>
    </row>
    <row r="27390" spans="17:63" ht="29.25" customHeight="1" x14ac:dyDescent="0.2">
      <c r="Q27390" s="92" t="s">
        <v>50</v>
      </c>
      <c r="BF27390" s="101" t="s">
        <v>58</v>
      </c>
      <c r="BK27390" s="98" t="s">
        <v>70</v>
      </c>
    </row>
    <row r="27391" spans="17:63" ht="29.25" customHeight="1" x14ac:dyDescent="0.2">
      <c r="Q27391" s="92" t="s">
        <v>50</v>
      </c>
      <c r="BF27391" s="101" t="s">
        <v>58</v>
      </c>
      <c r="BK27391" s="98" t="s">
        <v>70</v>
      </c>
    </row>
    <row r="27392" spans="17:63" ht="29.25" customHeight="1" x14ac:dyDescent="0.2">
      <c r="Q27392" s="92" t="s">
        <v>50</v>
      </c>
      <c r="BF27392" s="101" t="s">
        <v>58</v>
      </c>
      <c r="BK27392" s="98" t="s">
        <v>70</v>
      </c>
    </row>
    <row r="27393" spans="17:63" ht="29.25" customHeight="1" x14ac:dyDescent="0.2">
      <c r="Q27393" s="92" t="s">
        <v>50</v>
      </c>
      <c r="BF27393" s="101" t="s">
        <v>58</v>
      </c>
      <c r="BK27393" s="98" t="s">
        <v>70</v>
      </c>
    </row>
    <row r="27394" spans="17:63" ht="29.25" customHeight="1" x14ac:dyDescent="0.2">
      <c r="Q27394" s="92" t="s">
        <v>50</v>
      </c>
      <c r="BF27394" s="101" t="s">
        <v>58</v>
      </c>
      <c r="BK27394" s="98" t="s">
        <v>70</v>
      </c>
    </row>
    <row r="27395" spans="17:63" ht="29.25" customHeight="1" x14ac:dyDescent="0.2">
      <c r="Q27395" s="92" t="s">
        <v>50</v>
      </c>
      <c r="BF27395" s="101" t="s">
        <v>58</v>
      </c>
      <c r="BK27395" s="98" t="s">
        <v>70</v>
      </c>
    </row>
    <row r="27396" spans="17:63" ht="29.25" customHeight="1" x14ac:dyDescent="0.2">
      <c r="Q27396" s="92" t="s">
        <v>50</v>
      </c>
      <c r="BF27396" s="101" t="s">
        <v>58</v>
      </c>
      <c r="BK27396" s="98" t="s">
        <v>70</v>
      </c>
    </row>
    <row r="27397" spans="17:63" ht="29.25" customHeight="1" x14ac:dyDescent="0.2">
      <c r="Q27397" s="92" t="s">
        <v>50</v>
      </c>
      <c r="BF27397" s="101" t="s">
        <v>58</v>
      </c>
      <c r="BK27397" s="98" t="s">
        <v>70</v>
      </c>
    </row>
    <row r="27398" spans="17:63" ht="29.25" customHeight="1" x14ac:dyDescent="0.2">
      <c r="Q27398" s="92" t="s">
        <v>50</v>
      </c>
      <c r="BF27398" s="101" t="s">
        <v>58</v>
      </c>
      <c r="BK27398" s="98" t="s">
        <v>70</v>
      </c>
    </row>
    <row r="27399" spans="17:63" ht="29.25" customHeight="1" x14ac:dyDescent="0.2">
      <c r="Q27399" s="92" t="s">
        <v>50</v>
      </c>
      <c r="BF27399" s="101" t="s">
        <v>58</v>
      </c>
      <c r="BK27399" s="98" t="s">
        <v>70</v>
      </c>
    </row>
    <row r="27400" spans="17:63" ht="29.25" customHeight="1" x14ac:dyDescent="0.2">
      <c r="Q27400" s="92" t="s">
        <v>50</v>
      </c>
      <c r="BF27400" s="101" t="s">
        <v>58</v>
      </c>
      <c r="BK27400" s="98" t="s">
        <v>70</v>
      </c>
    </row>
    <row r="27401" spans="17:63" ht="29.25" customHeight="1" x14ac:dyDescent="0.2">
      <c r="Q27401" s="92" t="s">
        <v>50</v>
      </c>
      <c r="BF27401" s="101" t="s">
        <v>58</v>
      </c>
      <c r="BK27401" s="98" t="s">
        <v>70</v>
      </c>
    </row>
    <row r="27402" spans="17:63" ht="29.25" customHeight="1" x14ac:dyDescent="0.2">
      <c r="Q27402" s="92" t="s">
        <v>50</v>
      </c>
      <c r="BF27402" s="101" t="s">
        <v>58</v>
      </c>
      <c r="BK27402" s="98" t="s">
        <v>70</v>
      </c>
    </row>
    <row r="27403" spans="17:63" ht="29.25" customHeight="1" x14ac:dyDescent="0.2">
      <c r="Q27403" s="92" t="s">
        <v>50</v>
      </c>
      <c r="BF27403" s="101" t="s">
        <v>58</v>
      </c>
      <c r="BK27403" s="98" t="s">
        <v>70</v>
      </c>
    </row>
    <row r="27404" spans="17:63" ht="29.25" customHeight="1" x14ac:dyDescent="0.2">
      <c r="Q27404" s="92" t="s">
        <v>50</v>
      </c>
      <c r="BF27404" s="101" t="s">
        <v>58</v>
      </c>
      <c r="BK27404" s="98" t="s">
        <v>70</v>
      </c>
    </row>
    <row r="27405" spans="17:63" ht="29.25" customHeight="1" x14ac:dyDescent="0.2">
      <c r="Q27405" s="92" t="s">
        <v>50</v>
      </c>
      <c r="BF27405" s="101" t="s">
        <v>58</v>
      </c>
      <c r="BK27405" s="98" t="s">
        <v>70</v>
      </c>
    </row>
    <row r="27406" spans="17:63" ht="29.25" customHeight="1" x14ac:dyDescent="0.2">
      <c r="Q27406" s="92" t="s">
        <v>50</v>
      </c>
      <c r="BF27406" s="101" t="s">
        <v>58</v>
      </c>
      <c r="BK27406" s="98" t="s">
        <v>70</v>
      </c>
    </row>
    <row r="27407" spans="17:63" ht="29.25" customHeight="1" x14ac:dyDescent="0.2">
      <c r="Q27407" s="92" t="s">
        <v>50</v>
      </c>
      <c r="BF27407" s="101" t="s">
        <v>58</v>
      </c>
      <c r="BK27407" s="98" t="s">
        <v>70</v>
      </c>
    </row>
    <row r="27408" spans="17:63" ht="29.25" customHeight="1" x14ac:dyDescent="0.2">
      <c r="Q27408" s="92" t="s">
        <v>50</v>
      </c>
      <c r="BF27408" s="101" t="s">
        <v>58</v>
      </c>
      <c r="BK27408" s="98" t="s">
        <v>70</v>
      </c>
    </row>
    <row r="27409" spans="17:63" ht="29.25" customHeight="1" x14ac:dyDescent="0.2">
      <c r="Q27409" s="92" t="s">
        <v>50</v>
      </c>
      <c r="BF27409" s="101" t="s">
        <v>58</v>
      </c>
      <c r="BK27409" s="98" t="s">
        <v>70</v>
      </c>
    </row>
    <row r="27410" spans="17:63" ht="29.25" customHeight="1" x14ac:dyDescent="0.2">
      <c r="Q27410" s="92" t="s">
        <v>50</v>
      </c>
      <c r="BF27410" s="101" t="s">
        <v>58</v>
      </c>
      <c r="BK27410" s="98" t="s">
        <v>70</v>
      </c>
    </row>
    <row r="27411" spans="17:63" ht="29.25" customHeight="1" x14ac:dyDescent="0.2">
      <c r="Q27411" s="92" t="s">
        <v>50</v>
      </c>
      <c r="BF27411" s="101" t="s">
        <v>58</v>
      </c>
      <c r="BK27411" s="98" t="s">
        <v>70</v>
      </c>
    </row>
    <row r="27412" spans="17:63" ht="29.25" customHeight="1" x14ac:dyDescent="0.2">
      <c r="Q27412" s="92" t="s">
        <v>50</v>
      </c>
      <c r="BF27412" s="101" t="s">
        <v>58</v>
      </c>
      <c r="BK27412" s="98" t="s">
        <v>70</v>
      </c>
    </row>
    <row r="27413" spans="17:63" ht="29.25" customHeight="1" x14ac:dyDescent="0.2">
      <c r="Q27413" s="92" t="s">
        <v>50</v>
      </c>
      <c r="BF27413" s="101" t="s">
        <v>58</v>
      </c>
      <c r="BK27413" s="98" t="s">
        <v>70</v>
      </c>
    </row>
    <row r="27414" spans="17:63" ht="29.25" customHeight="1" x14ac:dyDescent="0.2">
      <c r="Q27414" s="92" t="s">
        <v>50</v>
      </c>
      <c r="BF27414" s="101" t="s">
        <v>58</v>
      </c>
      <c r="BK27414" s="98" t="s">
        <v>70</v>
      </c>
    </row>
    <row r="27415" spans="17:63" ht="29.25" customHeight="1" x14ac:dyDescent="0.2">
      <c r="Q27415" s="92" t="s">
        <v>50</v>
      </c>
      <c r="BF27415" s="101" t="s">
        <v>58</v>
      </c>
      <c r="BK27415" s="98" t="s">
        <v>70</v>
      </c>
    </row>
    <row r="27416" spans="17:63" ht="29.25" customHeight="1" x14ac:dyDescent="0.2">
      <c r="Q27416" s="92" t="s">
        <v>50</v>
      </c>
      <c r="BF27416" s="101" t="s">
        <v>58</v>
      </c>
      <c r="BK27416" s="98" t="s">
        <v>70</v>
      </c>
    </row>
    <row r="27417" spans="17:63" ht="29.25" customHeight="1" x14ac:dyDescent="0.2">
      <c r="Q27417" s="92" t="s">
        <v>50</v>
      </c>
      <c r="BF27417" s="101" t="s">
        <v>58</v>
      </c>
      <c r="BK27417" s="98" t="s">
        <v>70</v>
      </c>
    </row>
    <row r="27418" spans="17:63" ht="29.25" customHeight="1" x14ac:dyDescent="0.2">
      <c r="Q27418" s="92" t="s">
        <v>50</v>
      </c>
      <c r="BF27418" s="101" t="s">
        <v>58</v>
      </c>
      <c r="BK27418" s="98" t="s">
        <v>70</v>
      </c>
    </row>
    <row r="27419" spans="17:63" ht="29.25" customHeight="1" x14ac:dyDescent="0.2">
      <c r="Q27419" s="92" t="s">
        <v>50</v>
      </c>
      <c r="BF27419" s="101" t="s">
        <v>58</v>
      </c>
      <c r="BK27419" s="98" t="s">
        <v>70</v>
      </c>
    </row>
    <row r="27420" spans="17:63" ht="29.25" customHeight="1" x14ac:dyDescent="0.2">
      <c r="Q27420" s="92" t="s">
        <v>50</v>
      </c>
      <c r="BF27420" s="101" t="s">
        <v>58</v>
      </c>
      <c r="BK27420" s="98" t="s">
        <v>70</v>
      </c>
    </row>
    <row r="27421" spans="17:63" ht="29.25" customHeight="1" x14ac:dyDescent="0.2">
      <c r="Q27421" s="92" t="s">
        <v>50</v>
      </c>
      <c r="BF27421" s="101" t="s">
        <v>58</v>
      </c>
      <c r="BK27421" s="98" t="s">
        <v>70</v>
      </c>
    </row>
    <row r="27422" spans="17:63" ht="29.25" customHeight="1" x14ac:dyDescent="0.2">
      <c r="Q27422" s="92" t="s">
        <v>50</v>
      </c>
      <c r="BF27422" s="101" t="s">
        <v>58</v>
      </c>
      <c r="BK27422" s="98" t="s">
        <v>70</v>
      </c>
    </row>
    <row r="27423" spans="17:63" ht="29.25" customHeight="1" x14ac:dyDescent="0.2">
      <c r="Q27423" s="92" t="s">
        <v>50</v>
      </c>
      <c r="BF27423" s="101" t="s">
        <v>58</v>
      </c>
      <c r="BK27423" s="98" t="s">
        <v>70</v>
      </c>
    </row>
    <row r="27424" spans="17:63" ht="29.25" customHeight="1" x14ac:dyDescent="0.2">
      <c r="Q27424" s="92" t="s">
        <v>50</v>
      </c>
      <c r="BF27424" s="101" t="s">
        <v>58</v>
      </c>
      <c r="BK27424" s="98" t="s">
        <v>70</v>
      </c>
    </row>
    <row r="27425" spans="17:63" ht="29.25" customHeight="1" x14ac:dyDescent="0.2">
      <c r="Q27425" s="92" t="s">
        <v>50</v>
      </c>
      <c r="BF27425" s="101" t="s">
        <v>58</v>
      </c>
      <c r="BK27425" s="98" t="s">
        <v>70</v>
      </c>
    </row>
    <row r="27426" spans="17:63" ht="29.25" customHeight="1" x14ac:dyDescent="0.2">
      <c r="Q27426" s="92" t="s">
        <v>50</v>
      </c>
      <c r="BF27426" s="101" t="s">
        <v>58</v>
      </c>
      <c r="BK27426" s="98" t="s">
        <v>70</v>
      </c>
    </row>
    <row r="27427" spans="17:63" ht="29.25" customHeight="1" x14ac:dyDescent="0.2">
      <c r="Q27427" s="92" t="s">
        <v>50</v>
      </c>
      <c r="BF27427" s="101" t="s">
        <v>58</v>
      </c>
      <c r="BK27427" s="98" t="s">
        <v>70</v>
      </c>
    </row>
    <row r="27428" spans="17:63" ht="29.25" customHeight="1" x14ac:dyDescent="0.2">
      <c r="Q27428" s="92" t="s">
        <v>50</v>
      </c>
      <c r="BF27428" s="101" t="s">
        <v>58</v>
      </c>
      <c r="BK27428" s="98" t="s">
        <v>70</v>
      </c>
    </row>
    <row r="27429" spans="17:63" ht="29.25" customHeight="1" x14ac:dyDescent="0.2">
      <c r="Q27429" s="92" t="s">
        <v>50</v>
      </c>
      <c r="BF27429" s="101" t="s">
        <v>58</v>
      </c>
      <c r="BK27429" s="98" t="s">
        <v>70</v>
      </c>
    </row>
    <row r="27430" spans="17:63" ht="29.25" customHeight="1" x14ac:dyDescent="0.2">
      <c r="Q27430" s="92" t="s">
        <v>50</v>
      </c>
      <c r="BF27430" s="101" t="s">
        <v>58</v>
      </c>
      <c r="BK27430" s="98" t="s">
        <v>70</v>
      </c>
    </row>
    <row r="27431" spans="17:63" ht="29.25" customHeight="1" x14ac:dyDescent="0.2">
      <c r="Q27431" s="92" t="s">
        <v>50</v>
      </c>
      <c r="BF27431" s="101" t="s">
        <v>58</v>
      </c>
      <c r="BK27431" s="98" t="s">
        <v>70</v>
      </c>
    </row>
    <row r="27432" spans="17:63" ht="29.25" customHeight="1" x14ac:dyDescent="0.2">
      <c r="Q27432" s="92" t="s">
        <v>50</v>
      </c>
      <c r="BF27432" s="101" t="s">
        <v>58</v>
      </c>
      <c r="BK27432" s="98" t="s">
        <v>70</v>
      </c>
    </row>
    <row r="27433" spans="17:63" ht="29.25" customHeight="1" x14ac:dyDescent="0.2">
      <c r="Q27433" s="92" t="s">
        <v>50</v>
      </c>
      <c r="BF27433" s="101" t="s">
        <v>58</v>
      </c>
      <c r="BK27433" s="98" t="s">
        <v>70</v>
      </c>
    </row>
    <row r="27434" spans="17:63" ht="29.25" customHeight="1" x14ac:dyDescent="0.2">
      <c r="Q27434" s="92" t="s">
        <v>50</v>
      </c>
      <c r="BF27434" s="101" t="s">
        <v>58</v>
      </c>
      <c r="BK27434" s="98" t="s">
        <v>70</v>
      </c>
    </row>
    <row r="27435" spans="17:63" ht="29.25" customHeight="1" x14ac:dyDescent="0.2">
      <c r="Q27435" s="92" t="s">
        <v>50</v>
      </c>
      <c r="BF27435" s="101" t="s">
        <v>58</v>
      </c>
      <c r="BK27435" s="98" t="s">
        <v>70</v>
      </c>
    </row>
    <row r="27436" spans="17:63" ht="29.25" customHeight="1" x14ac:dyDescent="0.2">
      <c r="Q27436" s="92" t="s">
        <v>50</v>
      </c>
      <c r="BF27436" s="101" t="s">
        <v>58</v>
      </c>
      <c r="BK27436" s="98" t="s">
        <v>70</v>
      </c>
    </row>
    <row r="27437" spans="17:63" ht="29.25" customHeight="1" x14ac:dyDescent="0.2">
      <c r="Q27437" s="92" t="s">
        <v>50</v>
      </c>
      <c r="BF27437" s="101" t="s">
        <v>58</v>
      </c>
      <c r="BK27437" s="98" t="s">
        <v>70</v>
      </c>
    </row>
    <row r="27438" spans="17:63" ht="29.25" customHeight="1" x14ac:dyDescent="0.2">
      <c r="Q27438" s="92" t="s">
        <v>50</v>
      </c>
      <c r="BF27438" s="101" t="s">
        <v>58</v>
      </c>
      <c r="BK27438" s="98" t="s">
        <v>70</v>
      </c>
    </row>
    <row r="27439" spans="17:63" ht="29.25" customHeight="1" x14ac:dyDescent="0.2">
      <c r="Q27439" s="92" t="s">
        <v>50</v>
      </c>
      <c r="BF27439" s="101" t="s">
        <v>58</v>
      </c>
      <c r="BK27439" s="98" t="s">
        <v>70</v>
      </c>
    </row>
    <row r="27440" spans="17:63" ht="29.25" customHeight="1" x14ac:dyDescent="0.2">
      <c r="Q27440" s="92" t="s">
        <v>50</v>
      </c>
      <c r="BF27440" s="101" t="s">
        <v>58</v>
      </c>
      <c r="BK27440" s="98" t="s">
        <v>70</v>
      </c>
    </row>
    <row r="27441" spans="17:63" ht="29.25" customHeight="1" x14ac:dyDescent="0.2">
      <c r="Q27441" s="92" t="s">
        <v>50</v>
      </c>
      <c r="BF27441" s="101" t="s">
        <v>58</v>
      </c>
      <c r="BK27441" s="98" t="s">
        <v>70</v>
      </c>
    </row>
    <row r="27442" spans="17:63" ht="29.25" customHeight="1" x14ac:dyDescent="0.2">
      <c r="Q27442" s="92" t="s">
        <v>50</v>
      </c>
      <c r="BF27442" s="101" t="s">
        <v>58</v>
      </c>
      <c r="BK27442" s="98" t="s">
        <v>70</v>
      </c>
    </row>
    <row r="27443" spans="17:63" ht="29.25" customHeight="1" x14ac:dyDescent="0.2">
      <c r="Q27443" s="92" t="s">
        <v>50</v>
      </c>
      <c r="BF27443" s="101" t="s">
        <v>58</v>
      </c>
      <c r="BK27443" s="98" t="s">
        <v>70</v>
      </c>
    </row>
    <row r="27444" spans="17:63" ht="29.25" customHeight="1" x14ac:dyDescent="0.2">
      <c r="Q27444" s="92" t="s">
        <v>50</v>
      </c>
      <c r="BF27444" s="101" t="s">
        <v>58</v>
      </c>
      <c r="BK27444" s="98" t="s">
        <v>70</v>
      </c>
    </row>
    <row r="27445" spans="17:63" ht="29.25" customHeight="1" x14ac:dyDescent="0.2">
      <c r="Q27445" s="92" t="s">
        <v>50</v>
      </c>
      <c r="BF27445" s="101" t="s">
        <v>58</v>
      </c>
      <c r="BK27445" s="98" t="s">
        <v>70</v>
      </c>
    </row>
    <row r="27446" spans="17:63" ht="29.25" customHeight="1" x14ac:dyDescent="0.2">
      <c r="Q27446" s="92" t="s">
        <v>50</v>
      </c>
      <c r="BF27446" s="101" t="s">
        <v>58</v>
      </c>
      <c r="BK27446" s="98" t="s">
        <v>70</v>
      </c>
    </row>
    <row r="27447" spans="17:63" ht="29.25" customHeight="1" x14ac:dyDescent="0.2">
      <c r="Q27447" s="92" t="s">
        <v>50</v>
      </c>
      <c r="BF27447" s="101" t="s">
        <v>58</v>
      </c>
      <c r="BK27447" s="98" t="s">
        <v>70</v>
      </c>
    </row>
    <row r="27448" spans="17:63" ht="29.25" customHeight="1" x14ac:dyDescent="0.2">
      <c r="Q27448" s="92" t="s">
        <v>50</v>
      </c>
      <c r="BF27448" s="101" t="s">
        <v>58</v>
      </c>
      <c r="BK27448" s="98" t="s">
        <v>70</v>
      </c>
    </row>
    <row r="27449" spans="17:63" ht="29.25" customHeight="1" x14ac:dyDescent="0.2">
      <c r="Q27449" s="92" t="s">
        <v>50</v>
      </c>
      <c r="BF27449" s="101" t="s">
        <v>58</v>
      </c>
      <c r="BK27449" s="98" t="s">
        <v>70</v>
      </c>
    </row>
    <row r="27450" spans="17:63" ht="29.25" customHeight="1" x14ac:dyDescent="0.2">
      <c r="Q27450" s="92" t="s">
        <v>50</v>
      </c>
      <c r="BF27450" s="101" t="s">
        <v>58</v>
      </c>
      <c r="BK27450" s="98" t="s">
        <v>70</v>
      </c>
    </row>
    <row r="27451" spans="17:63" ht="29.25" customHeight="1" x14ac:dyDescent="0.2">
      <c r="Q27451" s="92" t="s">
        <v>50</v>
      </c>
      <c r="BF27451" s="101" t="s">
        <v>58</v>
      </c>
      <c r="BK27451" s="98" t="s">
        <v>70</v>
      </c>
    </row>
    <row r="27452" spans="17:63" ht="29.25" customHeight="1" x14ac:dyDescent="0.2">
      <c r="Q27452" s="92" t="s">
        <v>50</v>
      </c>
      <c r="BF27452" s="101" t="s">
        <v>58</v>
      </c>
      <c r="BK27452" s="98" t="s">
        <v>70</v>
      </c>
    </row>
    <row r="27453" spans="17:63" ht="29.25" customHeight="1" x14ac:dyDescent="0.2">
      <c r="Q27453" s="92" t="s">
        <v>50</v>
      </c>
      <c r="BF27453" s="101" t="s">
        <v>58</v>
      </c>
      <c r="BK27453" s="98" t="s">
        <v>70</v>
      </c>
    </row>
    <row r="27454" spans="17:63" ht="29.25" customHeight="1" x14ac:dyDescent="0.2">
      <c r="Q27454" s="92" t="s">
        <v>50</v>
      </c>
      <c r="BF27454" s="101" t="s">
        <v>58</v>
      </c>
      <c r="BK27454" s="98" t="s">
        <v>70</v>
      </c>
    </row>
    <row r="27455" spans="17:63" ht="29.25" customHeight="1" x14ac:dyDescent="0.2">
      <c r="Q27455" s="92" t="s">
        <v>50</v>
      </c>
      <c r="BF27455" s="101" t="s">
        <v>58</v>
      </c>
      <c r="BK27455" s="98" t="s">
        <v>70</v>
      </c>
    </row>
    <row r="27456" spans="17:63" ht="29.25" customHeight="1" x14ac:dyDescent="0.2">
      <c r="Q27456" s="92" t="s">
        <v>50</v>
      </c>
      <c r="BF27456" s="101" t="s">
        <v>58</v>
      </c>
      <c r="BK27456" s="98" t="s">
        <v>70</v>
      </c>
    </row>
    <row r="27457" spans="17:63" ht="29.25" customHeight="1" x14ac:dyDescent="0.2">
      <c r="Q27457" s="92" t="s">
        <v>50</v>
      </c>
      <c r="BF27457" s="101" t="s">
        <v>58</v>
      </c>
      <c r="BK27457" s="98" t="s">
        <v>70</v>
      </c>
    </row>
    <row r="27458" spans="17:63" ht="29.25" customHeight="1" x14ac:dyDescent="0.2">
      <c r="Q27458" s="92" t="s">
        <v>50</v>
      </c>
      <c r="BF27458" s="101" t="s">
        <v>58</v>
      </c>
      <c r="BK27458" s="98" t="s">
        <v>70</v>
      </c>
    </row>
    <row r="27459" spans="17:63" ht="29.25" customHeight="1" x14ac:dyDescent="0.2">
      <c r="Q27459" s="92" t="s">
        <v>50</v>
      </c>
      <c r="BF27459" s="101" t="s">
        <v>58</v>
      </c>
      <c r="BK27459" s="98" t="s">
        <v>70</v>
      </c>
    </row>
    <row r="27460" spans="17:63" ht="29.25" customHeight="1" x14ac:dyDescent="0.2">
      <c r="Q27460" s="92" t="s">
        <v>50</v>
      </c>
      <c r="BF27460" s="101" t="s">
        <v>58</v>
      </c>
      <c r="BK27460" s="98" t="s">
        <v>70</v>
      </c>
    </row>
    <row r="27461" spans="17:63" ht="29.25" customHeight="1" x14ac:dyDescent="0.2">
      <c r="Q27461" s="92" t="s">
        <v>50</v>
      </c>
      <c r="BF27461" s="101" t="s">
        <v>58</v>
      </c>
      <c r="BK27461" s="98" t="s">
        <v>70</v>
      </c>
    </row>
    <row r="27462" spans="17:63" ht="29.25" customHeight="1" x14ac:dyDescent="0.2">
      <c r="Q27462" s="92" t="s">
        <v>50</v>
      </c>
      <c r="BF27462" s="101" t="s">
        <v>58</v>
      </c>
      <c r="BK27462" s="98" t="s">
        <v>70</v>
      </c>
    </row>
    <row r="27463" spans="17:63" ht="29.25" customHeight="1" x14ac:dyDescent="0.2">
      <c r="Q27463" s="92" t="s">
        <v>50</v>
      </c>
      <c r="BF27463" s="101" t="s">
        <v>58</v>
      </c>
      <c r="BK27463" s="98" t="s">
        <v>70</v>
      </c>
    </row>
    <row r="27464" spans="17:63" ht="29.25" customHeight="1" x14ac:dyDescent="0.2">
      <c r="Q27464" s="92" t="s">
        <v>50</v>
      </c>
      <c r="BF27464" s="101" t="s">
        <v>58</v>
      </c>
      <c r="BK27464" s="98" t="s">
        <v>70</v>
      </c>
    </row>
    <row r="27465" spans="17:63" ht="29.25" customHeight="1" x14ac:dyDescent="0.2">
      <c r="Q27465" s="92" t="s">
        <v>50</v>
      </c>
      <c r="BF27465" s="101" t="s">
        <v>58</v>
      </c>
      <c r="BK27465" s="98" t="s">
        <v>70</v>
      </c>
    </row>
    <row r="27466" spans="17:63" ht="29.25" customHeight="1" x14ac:dyDescent="0.2">
      <c r="Q27466" s="92" t="s">
        <v>50</v>
      </c>
      <c r="BF27466" s="101" t="s">
        <v>58</v>
      </c>
      <c r="BK27466" s="98" t="s">
        <v>70</v>
      </c>
    </row>
    <row r="27467" spans="17:63" ht="29.25" customHeight="1" x14ac:dyDescent="0.2">
      <c r="Q27467" s="92" t="s">
        <v>50</v>
      </c>
      <c r="BF27467" s="101" t="s">
        <v>58</v>
      </c>
      <c r="BK27467" s="98" t="s">
        <v>70</v>
      </c>
    </row>
    <row r="27468" spans="17:63" ht="29.25" customHeight="1" x14ac:dyDescent="0.2">
      <c r="Q27468" s="92" t="s">
        <v>50</v>
      </c>
      <c r="BF27468" s="101" t="s">
        <v>58</v>
      </c>
      <c r="BK27468" s="98" t="s">
        <v>70</v>
      </c>
    </row>
    <row r="27469" spans="17:63" ht="29.25" customHeight="1" x14ac:dyDescent="0.2">
      <c r="Q27469" s="92" t="s">
        <v>50</v>
      </c>
      <c r="BF27469" s="101" t="s">
        <v>58</v>
      </c>
      <c r="BK27469" s="98" t="s">
        <v>70</v>
      </c>
    </row>
    <row r="27470" spans="17:63" ht="29.25" customHeight="1" x14ac:dyDescent="0.2">
      <c r="Q27470" s="92" t="s">
        <v>50</v>
      </c>
      <c r="BF27470" s="101" t="s">
        <v>58</v>
      </c>
      <c r="BK27470" s="98" t="s">
        <v>70</v>
      </c>
    </row>
    <row r="27471" spans="17:63" ht="29.25" customHeight="1" x14ac:dyDescent="0.2">
      <c r="Q27471" s="92" t="s">
        <v>50</v>
      </c>
      <c r="BF27471" s="101" t="s">
        <v>58</v>
      </c>
      <c r="BK27471" s="98" t="s">
        <v>70</v>
      </c>
    </row>
    <row r="27472" spans="17:63" ht="29.25" customHeight="1" x14ac:dyDescent="0.2">
      <c r="Q27472" s="92" t="s">
        <v>50</v>
      </c>
      <c r="BF27472" s="101" t="s">
        <v>58</v>
      </c>
      <c r="BK27472" s="98" t="s">
        <v>70</v>
      </c>
    </row>
    <row r="27473" spans="17:63" ht="29.25" customHeight="1" x14ac:dyDescent="0.2">
      <c r="Q27473" s="92" t="s">
        <v>50</v>
      </c>
      <c r="BF27473" s="101" t="s">
        <v>58</v>
      </c>
      <c r="BK27473" s="98" t="s">
        <v>70</v>
      </c>
    </row>
    <row r="27474" spans="17:63" ht="29.25" customHeight="1" x14ac:dyDescent="0.2">
      <c r="Q27474" s="92" t="s">
        <v>50</v>
      </c>
      <c r="BF27474" s="101" t="s">
        <v>58</v>
      </c>
      <c r="BK27474" s="98" t="s">
        <v>70</v>
      </c>
    </row>
    <row r="27475" spans="17:63" ht="29.25" customHeight="1" x14ac:dyDescent="0.2">
      <c r="Q27475" s="92" t="s">
        <v>50</v>
      </c>
      <c r="BF27475" s="101" t="s">
        <v>58</v>
      </c>
      <c r="BK27475" s="98" t="s">
        <v>70</v>
      </c>
    </row>
    <row r="27476" spans="17:63" ht="29.25" customHeight="1" x14ac:dyDescent="0.2">
      <c r="Q27476" s="92" t="s">
        <v>50</v>
      </c>
      <c r="BF27476" s="101" t="s">
        <v>58</v>
      </c>
      <c r="BK27476" s="98" t="s">
        <v>70</v>
      </c>
    </row>
    <row r="27477" spans="17:63" ht="29.25" customHeight="1" x14ac:dyDescent="0.2">
      <c r="Q27477" s="92" t="s">
        <v>50</v>
      </c>
      <c r="BF27477" s="101" t="s">
        <v>58</v>
      </c>
      <c r="BK27477" s="98" t="s">
        <v>70</v>
      </c>
    </row>
    <row r="27478" spans="17:63" ht="29.25" customHeight="1" x14ac:dyDescent="0.2">
      <c r="Q27478" s="92" t="s">
        <v>50</v>
      </c>
      <c r="BF27478" s="101" t="s">
        <v>58</v>
      </c>
      <c r="BK27478" s="98" t="s">
        <v>70</v>
      </c>
    </row>
    <row r="27479" spans="17:63" ht="29.25" customHeight="1" x14ac:dyDescent="0.2">
      <c r="Q27479" s="92" t="s">
        <v>50</v>
      </c>
      <c r="BF27479" s="101" t="s">
        <v>58</v>
      </c>
      <c r="BK27479" s="98" t="s">
        <v>70</v>
      </c>
    </row>
    <row r="27480" spans="17:63" ht="29.25" customHeight="1" x14ac:dyDescent="0.2">
      <c r="Q27480" s="92" t="s">
        <v>50</v>
      </c>
      <c r="BF27480" s="101" t="s">
        <v>58</v>
      </c>
      <c r="BK27480" s="98" t="s">
        <v>70</v>
      </c>
    </row>
    <row r="27481" spans="17:63" ht="29.25" customHeight="1" x14ac:dyDescent="0.2">
      <c r="Q27481" s="92" t="s">
        <v>50</v>
      </c>
      <c r="BF27481" s="101" t="s">
        <v>58</v>
      </c>
      <c r="BK27481" s="98" t="s">
        <v>70</v>
      </c>
    </row>
    <row r="27482" spans="17:63" ht="29.25" customHeight="1" x14ac:dyDescent="0.2">
      <c r="Q27482" s="92" t="s">
        <v>50</v>
      </c>
      <c r="BF27482" s="101" t="s">
        <v>58</v>
      </c>
      <c r="BK27482" s="98" t="s">
        <v>70</v>
      </c>
    </row>
    <row r="27483" spans="17:63" ht="29.25" customHeight="1" x14ac:dyDescent="0.2">
      <c r="Q27483" s="92" t="s">
        <v>50</v>
      </c>
      <c r="BF27483" s="101" t="s">
        <v>58</v>
      </c>
      <c r="BK27483" s="98" t="s">
        <v>70</v>
      </c>
    </row>
    <row r="27484" spans="17:63" ht="29.25" customHeight="1" x14ac:dyDescent="0.2">
      <c r="Q27484" s="92" t="s">
        <v>50</v>
      </c>
      <c r="BF27484" s="101" t="s">
        <v>58</v>
      </c>
      <c r="BK27484" s="98" t="s">
        <v>70</v>
      </c>
    </row>
    <row r="27485" spans="17:63" ht="29.25" customHeight="1" x14ac:dyDescent="0.2">
      <c r="Q27485" s="92" t="s">
        <v>50</v>
      </c>
      <c r="BF27485" s="101" t="s">
        <v>58</v>
      </c>
      <c r="BK27485" s="98" t="s">
        <v>70</v>
      </c>
    </row>
    <row r="27486" spans="17:63" ht="29.25" customHeight="1" x14ac:dyDescent="0.2">
      <c r="Q27486" s="92" t="s">
        <v>50</v>
      </c>
      <c r="BF27486" s="101" t="s">
        <v>58</v>
      </c>
      <c r="BK27486" s="98" t="s">
        <v>70</v>
      </c>
    </row>
    <row r="27487" spans="17:63" ht="29.25" customHeight="1" x14ac:dyDescent="0.2">
      <c r="Q27487" s="92" t="s">
        <v>50</v>
      </c>
      <c r="BF27487" s="101" t="s">
        <v>58</v>
      </c>
      <c r="BK27487" s="98" t="s">
        <v>70</v>
      </c>
    </row>
    <row r="27488" spans="17:63" ht="29.25" customHeight="1" x14ac:dyDescent="0.2">
      <c r="Q27488" s="92" t="s">
        <v>50</v>
      </c>
      <c r="BF27488" s="101" t="s">
        <v>58</v>
      </c>
      <c r="BK27488" s="98" t="s">
        <v>70</v>
      </c>
    </row>
    <row r="27489" spans="17:63" ht="29.25" customHeight="1" x14ac:dyDescent="0.2">
      <c r="Q27489" s="92" t="s">
        <v>50</v>
      </c>
      <c r="BF27489" s="101" t="s">
        <v>58</v>
      </c>
      <c r="BK27489" s="98" t="s">
        <v>70</v>
      </c>
    </row>
    <row r="27490" spans="17:63" ht="29.25" customHeight="1" x14ac:dyDescent="0.2">
      <c r="Q27490" s="92" t="s">
        <v>50</v>
      </c>
      <c r="BF27490" s="101" t="s">
        <v>58</v>
      </c>
      <c r="BK27490" s="98" t="s">
        <v>70</v>
      </c>
    </row>
    <row r="27491" spans="17:63" ht="29.25" customHeight="1" x14ac:dyDescent="0.2">
      <c r="Q27491" s="92" t="s">
        <v>50</v>
      </c>
      <c r="BF27491" s="101" t="s">
        <v>58</v>
      </c>
      <c r="BK27491" s="98" t="s">
        <v>70</v>
      </c>
    </row>
    <row r="27492" spans="17:63" ht="29.25" customHeight="1" x14ac:dyDescent="0.2">
      <c r="Q27492" s="92" t="s">
        <v>50</v>
      </c>
      <c r="BF27492" s="101" t="s">
        <v>58</v>
      </c>
      <c r="BK27492" s="98" t="s">
        <v>70</v>
      </c>
    </row>
    <row r="27493" spans="17:63" ht="29.25" customHeight="1" x14ac:dyDescent="0.2">
      <c r="Q27493" s="92" t="s">
        <v>50</v>
      </c>
      <c r="BF27493" s="101" t="s">
        <v>58</v>
      </c>
      <c r="BK27493" s="98" t="s">
        <v>70</v>
      </c>
    </row>
    <row r="27494" spans="17:63" ht="29.25" customHeight="1" x14ac:dyDescent="0.2">
      <c r="Q27494" s="92" t="s">
        <v>50</v>
      </c>
      <c r="BF27494" s="101" t="s">
        <v>58</v>
      </c>
      <c r="BK27494" s="98" t="s">
        <v>70</v>
      </c>
    </row>
    <row r="27495" spans="17:63" ht="29.25" customHeight="1" x14ac:dyDescent="0.2">
      <c r="Q27495" s="92" t="s">
        <v>50</v>
      </c>
      <c r="BF27495" s="101" t="s">
        <v>58</v>
      </c>
      <c r="BK27495" s="98" t="s">
        <v>70</v>
      </c>
    </row>
    <row r="27496" spans="17:63" ht="29.25" customHeight="1" x14ac:dyDescent="0.2">
      <c r="Q27496" s="92" t="s">
        <v>50</v>
      </c>
      <c r="BF27496" s="101" t="s">
        <v>58</v>
      </c>
      <c r="BK27496" s="98" t="s">
        <v>70</v>
      </c>
    </row>
    <row r="27497" spans="17:63" ht="29.25" customHeight="1" x14ac:dyDescent="0.2">
      <c r="Q27497" s="92" t="s">
        <v>50</v>
      </c>
      <c r="BF27497" s="101" t="s">
        <v>58</v>
      </c>
      <c r="BK27497" s="98" t="s">
        <v>70</v>
      </c>
    </row>
    <row r="27498" spans="17:63" ht="29.25" customHeight="1" x14ac:dyDescent="0.2">
      <c r="Q27498" s="92" t="s">
        <v>50</v>
      </c>
      <c r="BF27498" s="101" t="s">
        <v>58</v>
      </c>
      <c r="BK27498" s="98" t="s">
        <v>70</v>
      </c>
    </row>
    <row r="27499" spans="17:63" ht="29.25" customHeight="1" x14ac:dyDescent="0.2">
      <c r="Q27499" s="92" t="s">
        <v>50</v>
      </c>
      <c r="BF27499" s="101" t="s">
        <v>58</v>
      </c>
      <c r="BK27499" s="98" t="s">
        <v>70</v>
      </c>
    </row>
    <row r="27500" spans="17:63" ht="29.25" customHeight="1" x14ac:dyDescent="0.2">
      <c r="Q27500" s="92" t="s">
        <v>50</v>
      </c>
      <c r="BF27500" s="101" t="s">
        <v>58</v>
      </c>
      <c r="BK27500" s="98" t="s">
        <v>70</v>
      </c>
    </row>
    <row r="27501" spans="17:63" ht="29.25" customHeight="1" x14ac:dyDescent="0.2">
      <c r="Q27501" s="92" t="s">
        <v>50</v>
      </c>
      <c r="BF27501" s="101" t="s">
        <v>58</v>
      </c>
      <c r="BK27501" s="98" t="s">
        <v>70</v>
      </c>
    </row>
    <row r="27502" spans="17:63" ht="29.25" customHeight="1" x14ac:dyDescent="0.2">
      <c r="Q27502" s="92" t="s">
        <v>50</v>
      </c>
      <c r="BF27502" s="101" t="s">
        <v>58</v>
      </c>
      <c r="BK27502" s="98" t="s">
        <v>70</v>
      </c>
    </row>
    <row r="27503" spans="17:63" ht="29.25" customHeight="1" x14ac:dyDescent="0.2">
      <c r="Q27503" s="92" t="s">
        <v>50</v>
      </c>
      <c r="BF27503" s="101" t="s">
        <v>58</v>
      </c>
      <c r="BK27503" s="98" t="s">
        <v>70</v>
      </c>
    </row>
    <row r="27504" spans="17:63" ht="29.25" customHeight="1" x14ac:dyDescent="0.2">
      <c r="Q27504" s="92" t="s">
        <v>50</v>
      </c>
      <c r="BF27504" s="101" t="s">
        <v>58</v>
      </c>
      <c r="BK27504" s="98" t="s">
        <v>70</v>
      </c>
    </row>
    <row r="27505" spans="17:63" ht="29.25" customHeight="1" x14ac:dyDescent="0.2">
      <c r="Q27505" s="92" t="s">
        <v>50</v>
      </c>
      <c r="BF27505" s="101" t="s">
        <v>58</v>
      </c>
      <c r="BK27505" s="98" t="s">
        <v>70</v>
      </c>
    </row>
    <row r="27506" spans="17:63" ht="29.25" customHeight="1" x14ac:dyDescent="0.2">
      <c r="Q27506" s="92" t="s">
        <v>50</v>
      </c>
      <c r="BF27506" s="101" t="s">
        <v>58</v>
      </c>
      <c r="BK27506" s="98" t="s">
        <v>70</v>
      </c>
    </row>
    <row r="27507" spans="17:63" ht="29.25" customHeight="1" x14ac:dyDescent="0.2">
      <c r="Q27507" s="92" t="s">
        <v>50</v>
      </c>
      <c r="BF27507" s="101" t="s">
        <v>58</v>
      </c>
      <c r="BK27507" s="98" t="s">
        <v>70</v>
      </c>
    </row>
    <row r="27508" spans="17:63" ht="29.25" customHeight="1" x14ac:dyDescent="0.2">
      <c r="Q27508" s="92" t="s">
        <v>50</v>
      </c>
      <c r="BF27508" s="101" t="s">
        <v>58</v>
      </c>
      <c r="BK27508" s="98" t="s">
        <v>70</v>
      </c>
    </row>
    <row r="27509" spans="17:63" ht="29.25" customHeight="1" x14ac:dyDescent="0.2">
      <c r="Q27509" s="92" t="s">
        <v>50</v>
      </c>
      <c r="BF27509" s="101" t="s">
        <v>58</v>
      </c>
      <c r="BK27509" s="98" t="s">
        <v>70</v>
      </c>
    </row>
    <row r="27510" spans="17:63" ht="29.25" customHeight="1" x14ac:dyDescent="0.2">
      <c r="Q27510" s="92" t="s">
        <v>50</v>
      </c>
      <c r="BF27510" s="101" t="s">
        <v>58</v>
      </c>
      <c r="BK27510" s="98" t="s">
        <v>70</v>
      </c>
    </row>
    <row r="27511" spans="17:63" ht="29.25" customHeight="1" x14ac:dyDescent="0.2">
      <c r="Q27511" s="92" t="s">
        <v>50</v>
      </c>
      <c r="BF27511" s="101" t="s">
        <v>58</v>
      </c>
      <c r="BK27511" s="98" t="s">
        <v>70</v>
      </c>
    </row>
    <row r="27512" spans="17:63" ht="29.25" customHeight="1" x14ac:dyDescent="0.2">
      <c r="Q27512" s="92" t="s">
        <v>50</v>
      </c>
      <c r="BF27512" s="101" t="s">
        <v>58</v>
      </c>
      <c r="BK27512" s="98" t="s">
        <v>70</v>
      </c>
    </row>
    <row r="27513" spans="17:63" ht="29.25" customHeight="1" x14ac:dyDescent="0.2">
      <c r="Q27513" s="92" t="s">
        <v>50</v>
      </c>
      <c r="BF27513" s="101" t="s">
        <v>58</v>
      </c>
      <c r="BK27513" s="98" t="s">
        <v>70</v>
      </c>
    </row>
    <row r="27514" spans="17:63" ht="29.25" customHeight="1" x14ac:dyDescent="0.2">
      <c r="Q27514" s="92" t="s">
        <v>50</v>
      </c>
      <c r="BF27514" s="101" t="s">
        <v>58</v>
      </c>
      <c r="BK27514" s="98" t="s">
        <v>70</v>
      </c>
    </row>
    <row r="27515" spans="17:63" ht="29.25" customHeight="1" x14ac:dyDescent="0.2">
      <c r="Q27515" s="92" t="s">
        <v>50</v>
      </c>
      <c r="BF27515" s="101" t="s">
        <v>58</v>
      </c>
      <c r="BK27515" s="98" t="s">
        <v>70</v>
      </c>
    </row>
    <row r="27516" spans="17:63" ht="29.25" customHeight="1" x14ac:dyDescent="0.2">
      <c r="Q27516" s="92" t="s">
        <v>50</v>
      </c>
      <c r="BF27516" s="101" t="s">
        <v>58</v>
      </c>
      <c r="BK27516" s="98" t="s">
        <v>70</v>
      </c>
    </row>
    <row r="27517" spans="17:63" ht="29.25" customHeight="1" x14ac:dyDescent="0.2">
      <c r="Q27517" s="92" t="s">
        <v>50</v>
      </c>
      <c r="BF27517" s="101" t="s">
        <v>58</v>
      </c>
      <c r="BK27517" s="98" t="s">
        <v>70</v>
      </c>
    </row>
    <row r="27518" spans="17:63" ht="29.25" customHeight="1" x14ac:dyDescent="0.2">
      <c r="Q27518" s="92" t="s">
        <v>50</v>
      </c>
      <c r="BF27518" s="101" t="s">
        <v>58</v>
      </c>
      <c r="BK27518" s="98" t="s">
        <v>70</v>
      </c>
    </row>
    <row r="27519" spans="17:63" ht="29.25" customHeight="1" x14ac:dyDescent="0.2">
      <c r="Q27519" s="92" t="s">
        <v>50</v>
      </c>
      <c r="BF27519" s="101" t="s">
        <v>58</v>
      </c>
      <c r="BK27519" s="98" t="s">
        <v>70</v>
      </c>
    </row>
    <row r="27520" spans="17:63" ht="29.25" customHeight="1" x14ac:dyDescent="0.2">
      <c r="Q27520" s="92" t="s">
        <v>50</v>
      </c>
      <c r="BF27520" s="101" t="s">
        <v>58</v>
      </c>
      <c r="BK27520" s="98" t="s">
        <v>70</v>
      </c>
    </row>
    <row r="27521" spans="17:63" ht="29.25" customHeight="1" x14ac:dyDescent="0.2">
      <c r="Q27521" s="92" t="s">
        <v>50</v>
      </c>
      <c r="BF27521" s="101" t="s">
        <v>58</v>
      </c>
      <c r="BK27521" s="98" t="s">
        <v>70</v>
      </c>
    </row>
    <row r="27522" spans="17:63" ht="29.25" customHeight="1" x14ac:dyDescent="0.2">
      <c r="Q27522" s="92" t="s">
        <v>50</v>
      </c>
      <c r="BF27522" s="101" t="s">
        <v>58</v>
      </c>
      <c r="BK27522" s="98" t="s">
        <v>70</v>
      </c>
    </row>
    <row r="27523" spans="17:63" ht="29.25" customHeight="1" x14ac:dyDescent="0.2">
      <c r="Q27523" s="92" t="s">
        <v>50</v>
      </c>
      <c r="BF27523" s="101" t="s">
        <v>58</v>
      </c>
      <c r="BK27523" s="98" t="s">
        <v>70</v>
      </c>
    </row>
    <row r="27524" spans="17:63" ht="29.25" customHeight="1" x14ac:dyDescent="0.2">
      <c r="Q27524" s="92" t="s">
        <v>50</v>
      </c>
      <c r="BF27524" s="101" t="s">
        <v>58</v>
      </c>
      <c r="BK27524" s="98" t="s">
        <v>70</v>
      </c>
    </row>
    <row r="27525" spans="17:63" ht="29.25" customHeight="1" x14ac:dyDescent="0.2">
      <c r="Q27525" s="92" t="s">
        <v>50</v>
      </c>
      <c r="BF27525" s="101" t="s">
        <v>58</v>
      </c>
      <c r="BK27525" s="98" t="s">
        <v>70</v>
      </c>
    </row>
    <row r="27526" spans="17:63" ht="29.25" customHeight="1" x14ac:dyDescent="0.2">
      <c r="Q27526" s="92" t="s">
        <v>50</v>
      </c>
      <c r="BF27526" s="101" t="s">
        <v>58</v>
      </c>
      <c r="BK27526" s="98" t="s">
        <v>70</v>
      </c>
    </row>
    <row r="27527" spans="17:63" ht="29.25" customHeight="1" x14ac:dyDescent="0.2">
      <c r="Q27527" s="92" t="s">
        <v>50</v>
      </c>
      <c r="BF27527" s="101" t="s">
        <v>58</v>
      </c>
      <c r="BK27527" s="98" t="s">
        <v>70</v>
      </c>
    </row>
    <row r="27528" spans="17:63" ht="29.25" customHeight="1" x14ac:dyDescent="0.2">
      <c r="Q27528" s="92" t="s">
        <v>50</v>
      </c>
      <c r="BF27528" s="101" t="s">
        <v>58</v>
      </c>
      <c r="BK27528" s="98" t="s">
        <v>70</v>
      </c>
    </row>
    <row r="27529" spans="17:63" ht="29.25" customHeight="1" x14ac:dyDescent="0.2">
      <c r="Q27529" s="92" t="s">
        <v>50</v>
      </c>
      <c r="BF27529" s="101" t="s">
        <v>58</v>
      </c>
      <c r="BK27529" s="98" t="s">
        <v>70</v>
      </c>
    </row>
    <row r="27530" spans="17:63" ht="29.25" customHeight="1" x14ac:dyDescent="0.2">
      <c r="Q27530" s="92" t="s">
        <v>50</v>
      </c>
      <c r="BF27530" s="101" t="s">
        <v>58</v>
      </c>
      <c r="BK27530" s="98" t="s">
        <v>70</v>
      </c>
    </row>
    <row r="27531" spans="17:63" ht="29.25" customHeight="1" x14ac:dyDescent="0.2">
      <c r="Q27531" s="92" t="s">
        <v>50</v>
      </c>
      <c r="BF27531" s="101" t="s">
        <v>58</v>
      </c>
      <c r="BK27531" s="98" t="s">
        <v>70</v>
      </c>
    </row>
    <row r="27532" spans="17:63" ht="29.25" customHeight="1" x14ac:dyDescent="0.2">
      <c r="Q27532" s="92" t="s">
        <v>50</v>
      </c>
      <c r="BF27532" s="101" t="s">
        <v>58</v>
      </c>
      <c r="BK27532" s="98" t="s">
        <v>70</v>
      </c>
    </row>
    <row r="27533" spans="17:63" ht="29.25" customHeight="1" x14ac:dyDescent="0.2">
      <c r="Q27533" s="92" t="s">
        <v>50</v>
      </c>
      <c r="BF27533" s="101" t="s">
        <v>58</v>
      </c>
      <c r="BK27533" s="98" t="s">
        <v>70</v>
      </c>
    </row>
    <row r="27534" spans="17:63" ht="29.25" customHeight="1" x14ac:dyDescent="0.2">
      <c r="Q27534" s="92" t="s">
        <v>50</v>
      </c>
      <c r="BF27534" s="101" t="s">
        <v>58</v>
      </c>
      <c r="BK27534" s="98" t="s">
        <v>70</v>
      </c>
    </row>
    <row r="27535" spans="17:63" ht="29.25" customHeight="1" x14ac:dyDescent="0.2">
      <c r="Q27535" s="92" t="s">
        <v>50</v>
      </c>
      <c r="BF27535" s="101" t="s">
        <v>58</v>
      </c>
      <c r="BK27535" s="98" t="s">
        <v>70</v>
      </c>
    </row>
    <row r="27536" spans="17:63" ht="29.25" customHeight="1" x14ac:dyDescent="0.2">
      <c r="Q27536" s="92" t="s">
        <v>50</v>
      </c>
      <c r="BF27536" s="101" t="s">
        <v>58</v>
      </c>
      <c r="BK27536" s="98" t="s">
        <v>70</v>
      </c>
    </row>
    <row r="27537" spans="17:63" ht="29.25" customHeight="1" x14ac:dyDescent="0.2">
      <c r="Q27537" s="92" t="s">
        <v>50</v>
      </c>
      <c r="BF27537" s="101" t="s">
        <v>58</v>
      </c>
      <c r="BK27537" s="98" t="s">
        <v>70</v>
      </c>
    </row>
    <row r="27538" spans="17:63" ht="29.25" customHeight="1" x14ac:dyDescent="0.2">
      <c r="Q27538" s="92" t="s">
        <v>50</v>
      </c>
      <c r="BF27538" s="101" t="s">
        <v>58</v>
      </c>
      <c r="BK27538" s="98" t="s">
        <v>70</v>
      </c>
    </row>
    <row r="27539" spans="17:63" ht="29.25" customHeight="1" x14ac:dyDescent="0.2">
      <c r="Q27539" s="92" t="s">
        <v>50</v>
      </c>
      <c r="BF27539" s="101" t="s">
        <v>58</v>
      </c>
      <c r="BK27539" s="98" t="s">
        <v>70</v>
      </c>
    </row>
    <row r="27540" spans="17:63" ht="29.25" customHeight="1" x14ac:dyDescent="0.2">
      <c r="Q27540" s="92" t="s">
        <v>50</v>
      </c>
      <c r="BF27540" s="101" t="s">
        <v>58</v>
      </c>
      <c r="BK27540" s="98" t="s">
        <v>70</v>
      </c>
    </row>
    <row r="27541" spans="17:63" ht="29.25" customHeight="1" x14ac:dyDescent="0.2">
      <c r="Q27541" s="92" t="s">
        <v>50</v>
      </c>
      <c r="BF27541" s="101" t="s">
        <v>58</v>
      </c>
      <c r="BK27541" s="98" t="s">
        <v>70</v>
      </c>
    </row>
    <row r="27542" spans="17:63" ht="29.25" customHeight="1" x14ac:dyDescent="0.2">
      <c r="Q27542" s="92" t="s">
        <v>50</v>
      </c>
      <c r="BF27542" s="101" t="s">
        <v>58</v>
      </c>
      <c r="BK27542" s="98" t="s">
        <v>70</v>
      </c>
    </row>
    <row r="27543" spans="17:63" ht="29.25" customHeight="1" x14ac:dyDescent="0.2">
      <c r="Q27543" s="92" t="s">
        <v>50</v>
      </c>
      <c r="BF27543" s="101" t="s">
        <v>58</v>
      </c>
      <c r="BK27543" s="98" t="s">
        <v>70</v>
      </c>
    </row>
    <row r="27544" spans="17:63" ht="29.25" customHeight="1" x14ac:dyDescent="0.2">
      <c r="Q27544" s="92" t="s">
        <v>50</v>
      </c>
      <c r="BF27544" s="101" t="s">
        <v>58</v>
      </c>
      <c r="BK27544" s="98" t="s">
        <v>70</v>
      </c>
    </row>
    <row r="27545" spans="17:63" ht="29.25" customHeight="1" x14ac:dyDescent="0.2">
      <c r="Q27545" s="92" t="s">
        <v>50</v>
      </c>
      <c r="BF27545" s="101" t="s">
        <v>58</v>
      </c>
      <c r="BK27545" s="98" t="s">
        <v>70</v>
      </c>
    </row>
    <row r="27546" spans="17:63" ht="29.25" customHeight="1" x14ac:dyDescent="0.2">
      <c r="Q27546" s="92" t="s">
        <v>50</v>
      </c>
      <c r="BF27546" s="101" t="s">
        <v>58</v>
      </c>
      <c r="BK27546" s="98" t="s">
        <v>70</v>
      </c>
    </row>
    <row r="27547" spans="17:63" ht="29.25" customHeight="1" x14ac:dyDescent="0.2">
      <c r="Q27547" s="92" t="s">
        <v>50</v>
      </c>
      <c r="BF27547" s="101" t="s">
        <v>58</v>
      </c>
      <c r="BK27547" s="98" t="s">
        <v>70</v>
      </c>
    </row>
    <row r="27548" spans="17:63" ht="29.25" customHeight="1" x14ac:dyDescent="0.2">
      <c r="Q27548" s="92" t="s">
        <v>50</v>
      </c>
      <c r="BF27548" s="101" t="s">
        <v>58</v>
      </c>
      <c r="BK27548" s="98" t="s">
        <v>70</v>
      </c>
    </row>
    <row r="27549" spans="17:63" ht="29.25" customHeight="1" x14ac:dyDescent="0.2">
      <c r="Q27549" s="92" t="s">
        <v>50</v>
      </c>
      <c r="BF27549" s="101" t="s">
        <v>58</v>
      </c>
      <c r="BK27549" s="98" t="s">
        <v>70</v>
      </c>
    </row>
    <row r="27550" spans="17:63" ht="29.25" customHeight="1" x14ac:dyDescent="0.2">
      <c r="Q27550" s="92" t="s">
        <v>50</v>
      </c>
      <c r="BF27550" s="101" t="s">
        <v>58</v>
      </c>
      <c r="BK27550" s="98" t="s">
        <v>70</v>
      </c>
    </row>
    <row r="27551" spans="17:63" ht="29.25" customHeight="1" x14ac:dyDescent="0.2">
      <c r="Q27551" s="92" t="s">
        <v>50</v>
      </c>
      <c r="BF27551" s="101" t="s">
        <v>58</v>
      </c>
      <c r="BK27551" s="98" t="s">
        <v>70</v>
      </c>
    </row>
    <row r="27552" spans="17:63" ht="29.25" customHeight="1" x14ac:dyDescent="0.2">
      <c r="Q27552" s="92" t="s">
        <v>50</v>
      </c>
      <c r="BF27552" s="101" t="s">
        <v>58</v>
      </c>
      <c r="BK27552" s="98" t="s">
        <v>70</v>
      </c>
    </row>
    <row r="27553" spans="17:63" ht="29.25" customHeight="1" x14ac:dyDescent="0.2">
      <c r="Q27553" s="92" t="s">
        <v>50</v>
      </c>
      <c r="BF27553" s="101" t="s">
        <v>58</v>
      </c>
      <c r="BK27553" s="98" t="s">
        <v>70</v>
      </c>
    </row>
    <row r="27554" spans="17:63" ht="29.25" customHeight="1" x14ac:dyDescent="0.2">
      <c r="Q27554" s="92" t="s">
        <v>50</v>
      </c>
      <c r="BF27554" s="101" t="s">
        <v>58</v>
      </c>
      <c r="BK27554" s="98" t="s">
        <v>70</v>
      </c>
    </row>
    <row r="27555" spans="17:63" ht="29.25" customHeight="1" x14ac:dyDescent="0.2">
      <c r="Q27555" s="92" t="s">
        <v>50</v>
      </c>
      <c r="BF27555" s="101" t="s">
        <v>58</v>
      </c>
      <c r="BK27555" s="98" t="s">
        <v>70</v>
      </c>
    </row>
    <row r="27556" spans="17:63" ht="29.25" customHeight="1" x14ac:dyDescent="0.2">
      <c r="Q27556" s="92" t="s">
        <v>50</v>
      </c>
      <c r="BF27556" s="101" t="s">
        <v>58</v>
      </c>
      <c r="BK27556" s="98" t="s">
        <v>70</v>
      </c>
    </row>
    <row r="27557" spans="17:63" ht="29.25" customHeight="1" x14ac:dyDescent="0.2">
      <c r="Q27557" s="92" t="s">
        <v>50</v>
      </c>
      <c r="BF27557" s="101" t="s">
        <v>58</v>
      </c>
      <c r="BK27557" s="98" t="s">
        <v>70</v>
      </c>
    </row>
    <row r="27558" spans="17:63" ht="29.25" customHeight="1" x14ac:dyDescent="0.2">
      <c r="Q27558" s="92" t="s">
        <v>50</v>
      </c>
      <c r="BF27558" s="101" t="s">
        <v>58</v>
      </c>
      <c r="BK27558" s="98" t="s">
        <v>70</v>
      </c>
    </row>
    <row r="27559" spans="17:63" ht="29.25" customHeight="1" x14ac:dyDescent="0.2">
      <c r="Q27559" s="92" t="s">
        <v>50</v>
      </c>
      <c r="BF27559" s="101" t="s">
        <v>58</v>
      </c>
      <c r="BK27559" s="98" t="s">
        <v>70</v>
      </c>
    </row>
    <row r="27560" spans="17:63" ht="29.25" customHeight="1" x14ac:dyDescent="0.2">
      <c r="Q27560" s="92" t="s">
        <v>50</v>
      </c>
      <c r="BF27560" s="101" t="s">
        <v>58</v>
      </c>
      <c r="BK27560" s="98" t="s">
        <v>70</v>
      </c>
    </row>
    <row r="27561" spans="17:63" ht="29.25" customHeight="1" x14ac:dyDescent="0.2">
      <c r="Q27561" s="92" t="s">
        <v>50</v>
      </c>
      <c r="BF27561" s="101" t="s">
        <v>58</v>
      </c>
      <c r="BK27561" s="98" t="s">
        <v>70</v>
      </c>
    </row>
    <row r="27562" spans="17:63" ht="29.25" customHeight="1" x14ac:dyDescent="0.2">
      <c r="Q27562" s="92" t="s">
        <v>50</v>
      </c>
      <c r="BF27562" s="101" t="s">
        <v>58</v>
      </c>
      <c r="BK27562" s="98" t="s">
        <v>70</v>
      </c>
    </row>
    <row r="27563" spans="17:63" ht="29.25" customHeight="1" x14ac:dyDescent="0.2">
      <c r="Q27563" s="92" t="s">
        <v>50</v>
      </c>
      <c r="BF27563" s="101" t="s">
        <v>58</v>
      </c>
      <c r="BK27563" s="98" t="s">
        <v>70</v>
      </c>
    </row>
    <row r="27564" spans="17:63" ht="29.25" customHeight="1" x14ac:dyDescent="0.2">
      <c r="Q27564" s="92" t="s">
        <v>50</v>
      </c>
      <c r="BF27564" s="101" t="s">
        <v>58</v>
      </c>
      <c r="BK27564" s="98" t="s">
        <v>70</v>
      </c>
    </row>
    <row r="27565" spans="17:63" ht="29.25" customHeight="1" x14ac:dyDescent="0.2">
      <c r="Q27565" s="92" t="s">
        <v>50</v>
      </c>
      <c r="BF27565" s="101" t="s">
        <v>58</v>
      </c>
      <c r="BK27565" s="98" t="s">
        <v>70</v>
      </c>
    </row>
    <row r="27566" spans="17:63" ht="29.25" customHeight="1" x14ac:dyDescent="0.2">
      <c r="Q27566" s="92" t="s">
        <v>50</v>
      </c>
      <c r="BF27566" s="101" t="s">
        <v>58</v>
      </c>
      <c r="BK27566" s="98" t="s">
        <v>70</v>
      </c>
    </row>
    <row r="27567" spans="17:63" ht="29.25" customHeight="1" x14ac:dyDescent="0.2">
      <c r="Q27567" s="92" t="s">
        <v>50</v>
      </c>
      <c r="BF27567" s="101" t="s">
        <v>58</v>
      </c>
      <c r="BK27567" s="98" t="s">
        <v>70</v>
      </c>
    </row>
    <row r="27568" spans="17:63" ht="29.25" customHeight="1" x14ac:dyDescent="0.2">
      <c r="Q27568" s="92" t="s">
        <v>50</v>
      </c>
      <c r="BF27568" s="101" t="s">
        <v>58</v>
      </c>
      <c r="BK27568" s="98" t="s">
        <v>70</v>
      </c>
    </row>
    <row r="27569" spans="17:63" ht="29.25" customHeight="1" x14ac:dyDescent="0.2">
      <c r="Q27569" s="92" t="s">
        <v>50</v>
      </c>
      <c r="BF27569" s="101" t="s">
        <v>58</v>
      </c>
      <c r="BK27569" s="98" t="s">
        <v>70</v>
      </c>
    </row>
    <row r="27570" spans="17:63" ht="29.25" customHeight="1" x14ac:dyDescent="0.2">
      <c r="Q27570" s="92" t="s">
        <v>50</v>
      </c>
      <c r="BF27570" s="101" t="s">
        <v>58</v>
      </c>
      <c r="BK27570" s="98" t="s">
        <v>70</v>
      </c>
    </row>
    <row r="27571" spans="17:63" ht="29.25" customHeight="1" x14ac:dyDescent="0.2">
      <c r="Q27571" s="92" t="s">
        <v>50</v>
      </c>
      <c r="BF27571" s="101" t="s">
        <v>58</v>
      </c>
      <c r="BK27571" s="98" t="s">
        <v>70</v>
      </c>
    </row>
    <row r="27572" spans="17:63" ht="29.25" customHeight="1" x14ac:dyDescent="0.2">
      <c r="Q27572" s="92" t="s">
        <v>50</v>
      </c>
      <c r="BF27572" s="101" t="s">
        <v>58</v>
      </c>
      <c r="BK27572" s="98" t="s">
        <v>70</v>
      </c>
    </row>
    <row r="27573" spans="17:63" ht="29.25" customHeight="1" x14ac:dyDescent="0.2">
      <c r="Q27573" s="92" t="s">
        <v>50</v>
      </c>
      <c r="BF27573" s="101" t="s">
        <v>58</v>
      </c>
      <c r="BK27573" s="98" t="s">
        <v>70</v>
      </c>
    </row>
    <row r="27574" spans="17:63" ht="29.25" customHeight="1" x14ac:dyDescent="0.2">
      <c r="Q27574" s="92" t="s">
        <v>50</v>
      </c>
      <c r="BF27574" s="101" t="s">
        <v>58</v>
      </c>
      <c r="BK27574" s="98" t="s">
        <v>70</v>
      </c>
    </row>
    <row r="27575" spans="17:63" ht="29.25" customHeight="1" x14ac:dyDescent="0.2">
      <c r="Q27575" s="92" t="s">
        <v>50</v>
      </c>
      <c r="BF27575" s="101" t="s">
        <v>58</v>
      </c>
      <c r="BK27575" s="98" t="s">
        <v>70</v>
      </c>
    </row>
    <row r="27576" spans="17:63" ht="29.25" customHeight="1" x14ac:dyDescent="0.2">
      <c r="Q27576" s="92" t="s">
        <v>50</v>
      </c>
      <c r="BF27576" s="101" t="s">
        <v>58</v>
      </c>
      <c r="BK27576" s="98" t="s">
        <v>70</v>
      </c>
    </row>
    <row r="27577" spans="17:63" ht="29.25" customHeight="1" x14ac:dyDescent="0.2">
      <c r="Q27577" s="92" t="s">
        <v>50</v>
      </c>
      <c r="BF27577" s="101" t="s">
        <v>58</v>
      </c>
      <c r="BK27577" s="98" t="s">
        <v>70</v>
      </c>
    </row>
    <row r="27578" spans="17:63" ht="29.25" customHeight="1" x14ac:dyDescent="0.2">
      <c r="Q27578" s="92" t="s">
        <v>50</v>
      </c>
      <c r="BF27578" s="101" t="s">
        <v>58</v>
      </c>
      <c r="BK27578" s="98" t="s">
        <v>70</v>
      </c>
    </row>
    <row r="27579" spans="17:63" ht="29.25" customHeight="1" x14ac:dyDescent="0.2">
      <c r="Q27579" s="92" t="s">
        <v>50</v>
      </c>
      <c r="BF27579" s="101" t="s">
        <v>58</v>
      </c>
      <c r="BK27579" s="98" t="s">
        <v>70</v>
      </c>
    </row>
    <row r="27580" spans="17:63" ht="29.25" customHeight="1" x14ac:dyDescent="0.2">
      <c r="Q27580" s="92" t="s">
        <v>50</v>
      </c>
      <c r="BF27580" s="101" t="s">
        <v>58</v>
      </c>
      <c r="BK27580" s="98" t="s">
        <v>70</v>
      </c>
    </row>
    <row r="27581" spans="17:63" ht="29.25" customHeight="1" x14ac:dyDescent="0.2">
      <c r="Q27581" s="92" t="s">
        <v>50</v>
      </c>
      <c r="BF27581" s="101" t="s">
        <v>58</v>
      </c>
      <c r="BK27581" s="98" t="s">
        <v>70</v>
      </c>
    </row>
    <row r="27582" spans="17:63" ht="29.25" customHeight="1" x14ac:dyDescent="0.2">
      <c r="Q27582" s="92" t="s">
        <v>50</v>
      </c>
      <c r="BF27582" s="101" t="s">
        <v>58</v>
      </c>
      <c r="BK27582" s="98" t="s">
        <v>70</v>
      </c>
    </row>
    <row r="27583" spans="17:63" ht="29.25" customHeight="1" x14ac:dyDescent="0.2">
      <c r="Q27583" s="92" t="s">
        <v>50</v>
      </c>
      <c r="BF27583" s="101" t="s">
        <v>58</v>
      </c>
      <c r="BK27583" s="98" t="s">
        <v>70</v>
      </c>
    </row>
    <row r="27584" spans="17:63" ht="29.25" customHeight="1" x14ac:dyDescent="0.2">
      <c r="Q27584" s="92" t="s">
        <v>50</v>
      </c>
      <c r="BF27584" s="101" t="s">
        <v>58</v>
      </c>
      <c r="BK27584" s="98" t="s">
        <v>70</v>
      </c>
    </row>
    <row r="27585" spans="17:63" ht="29.25" customHeight="1" x14ac:dyDescent="0.2">
      <c r="Q27585" s="92" t="s">
        <v>50</v>
      </c>
      <c r="BF27585" s="101" t="s">
        <v>58</v>
      </c>
      <c r="BK27585" s="98" t="s">
        <v>70</v>
      </c>
    </row>
    <row r="27586" spans="17:63" ht="29.25" customHeight="1" x14ac:dyDescent="0.2">
      <c r="Q27586" s="92" t="s">
        <v>50</v>
      </c>
      <c r="BF27586" s="101" t="s">
        <v>58</v>
      </c>
      <c r="BK27586" s="98" t="s">
        <v>70</v>
      </c>
    </row>
    <row r="27587" spans="17:63" ht="29.25" customHeight="1" x14ac:dyDescent="0.2">
      <c r="Q27587" s="92" t="s">
        <v>50</v>
      </c>
      <c r="BF27587" s="101" t="s">
        <v>58</v>
      </c>
      <c r="BK27587" s="98" t="s">
        <v>70</v>
      </c>
    </row>
    <row r="27588" spans="17:63" ht="29.25" customHeight="1" x14ac:dyDescent="0.2">
      <c r="Q27588" s="92" t="s">
        <v>50</v>
      </c>
      <c r="BF27588" s="101" t="s">
        <v>58</v>
      </c>
      <c r="BK27588" s="98" t="s">
        <v>70</v>
      </c>
    </row>
    <row r="27589" spans="17:63" ht="29.25" customHeight="1" x14ac:dyDescent="0.2">
      <c r="Q27589" s="92" t="s">
        <v>50</v>
      </c>
      <c r="BF27589" s="101" t="s">
        <v>58</v>
      </c>
      <c r="BK27589" s="98" t="s">
        <v>70</v>
      </c>
    </row>
    <row r="27590" spans="17:63" ht="29.25" customHeight="1" x14ac:dyDescent="0.2">
      <c r="Q27590" s="92" t="s">
        <v>50</v>
      </c>
      <c r="BF27590" s="101" t="s">
        <v>58</v>
      </c>
      <c r="BK27590" s="98" t="s">
        <v>70</v>
      </c>
    </row>
    <row r="27591" spans="17:63" ht="29.25" customHeight="1" x14ac:dyDescent="0.2">
      <c r="Q27591" s="92" t="s">
        <v>50</v>
      </c>
      <c r="BF27591" s="101" t="s">
        <v>58</v>
      </c>
      <c r="BK27591" s="98" t="s">
        <v>70</v>
      </c>
    </row>
    <row r="27592" spans="17:63" ht="29.25" customHeight="1" x14ac:dyDescent="0.2">
      <c r="Q27592" s="92" t="s">
        <v>50</v>
      </c>
      <c r="BF27592" s="101" t="s">
        <v>58</v>
      </c>
      <c r="BK27592" s="98" t="s">
        <v>70</v>
      </c>
    </row>
    <row r="27593" spans="17:63" ht="29.25" customHeight="1" x14ac:dyDescent="0.2">
      <c r="Q27593" s="92" t="s">
        <v>50</v>
      </c>
      <c r="BF27593" s="101" t="s">
        <v>58</v>
      </c>
      <c r="BK27593" s="98" t="s">
        <v>70</v>
      </c>
    </row>
    <row r="27594" spans="17:63" ht="29.25" customHeight="1" x14ac:dyDescent="0.2">
      <c r="Q27594" s="92" t="s">
        <v>50</v>
      </c>
      <c r="BF27594" s="101" t="s">
        <v>58</v>
      </c>
      <c r="BK27594" s="98" t="s">
        <v>70</v>
      </c>
    </row>
    <row r="27595" spans="17:63" ht="29.25" customHeight="1" x14ac:dyDescent="0.2">
      <c r="Q27595" s="92" t="s">
        <v>50</v>
      </c>
      <c r="BF27595" s="101" t="s">
        <v>58</v>
      </c>
      <c r="BK27595" s="98" t="s">
        <v>70</v>
      </c>
    </row>
    <row r="27596" spans="17:63" ht="29.25" customHeight="1" x14ac:dyDescent="0.2">
      <c r="Q27596" s="92" t="s">
        <v>50</v>
      </c>
      <c r="BF27596" s="101" t="s">
        <v>58</v>
      </c>
      <c r="BK27596" s="98" t="s">
        <v>70</v>
      </c>
    </row>
    <row r="27597" spans="17:63" ht="29.25" customHeight="1" x14ac:dyDescent="0.2">
      <c r="Q27597" s="92" t="s">
        <v>50</v>
      </c>
      <c r="BF27597" s="101" t="s">
        <v>58</v>
      </c>
      <c r="BK27597" s="98" t="s">
        <v>70</v>
      </c>
    </row>
    <row r="27598" spans="17:63" ht="29.25" customHeight="1" x14ac:dyDescent="0.2">
      <c r="Q27598" s="92" t="s">
        <v>50</v>
      </c>
      <c r="BF27598" s="101" t="s">
        <v>58</v>
      </c>
      <c r="BK27598" s="98" t="s">
        <v>70</v>
      </c>
    </row>
    <row r="27599" spans="17:63" ht="29.25" customHeight="1" x14ac:dyDescent="0.2">
      <c r="Q27599" s="92" t="s">
        <v>50</v>
      </c>
      <c r="BF27599" s="101" t="s">
        <v>58</v>
      </c>
      <c r="BK27599" s="98" t="s">
        <v>70</v>
      </c>
    </row>
    <row r="27600" spans="17:63" ht="29.25" customHeight="1" x14ac:dyDescent="0.2">
      <c r="Q27600" s="92" t="s">
        <v>50</v>
      </c>
      <c r="BF27600" s="101" t="s">
        <v>58</v>
      </c>
      <c r="BK27600" s="98" t="s">
        <v>70</v>
      </c>
    </row>
    <row r="27601" spans="17:63" ht="29.25" customHeight="1" x14ac:dyDescent="0.2">
      <c r="Q27601" s="92" t="s">
        <v>50</v>
      </c>
      <c r="BF27601" s="101" t="s">
        <v>58</v>
      </c>
      <c r="BK27601" s="98" t="s">
        <v>70</v>
      </c>
    </row>
    <row r="27602" spans="17:63" ht="29.25" customHeight="1" x14ac:dyDescent="0.2">
      <c r="Q27602" s="92" t="s">
        <v>50</v>
      </c>
      <c r="BF27602" s="101" t="s">
        <v>58</v>
      </c>
      <c r="BK27602" s="98" t="s">
        <v>70</v>
      </c>
    </row>
    <row r="27603" spans="17:63" ht="29.25" customHeight="1" x14ac:dyDescent="0.2">
      <c r="Q27603" s="92" t="s">
        <v>50</v>
      </c>
      <c r="BF27603" s="101" t="s">
        <v>58</v>
      </c>
      <c r="BK27603" s="98" t="s">
        <v>70</v>
      </c>
    </row>
    <row r="27604" spans="17:63" ht="29.25" customHeight="1" x14ac:dyDescent="0.2">
      <c r="Q27604" s="92" t="s">
        <v>50</v>
      </c>
      <c r="BF27604" s="101" t="s">
        <v>58</v>
      </c>
      <c r="BK27604" s="98" t="s">
        <v>70</v>
      </c>
    </row>
    <row r="27605" spans="17:63" ht="29.25" customHeight="1" x14ac:dyDescent="0.2">
      <c r="Q27605" s="92" t="s">
        <v>50</v>
      </c>
      <c r="BF27605" s="101" t="s">
        <v>58</v>
      </c>
      <c r="BK27605" s="98" t="s">
        <v>70</v>
      </c>
    </row>
    <row r="27606" spans="17:63" ht="29.25" customHeight="1" x14ac:dyDescent="0.2">
      <c r="Q27606" s="92" t="s">
        <v>50</v>
      </c>
      <c r="BF27606" s="101" t="s">
        <v>58</v>
      </c>
      <c r="BK27606" s="98" t="s">
        <v>70</v>
      </c>
    </row>
    <row r="27607" spans="17:63" ht="29.25" customHeight="1" x14ac:dyDescent="0.2">
      <c r="Q27607" s="92" t="s">
        <v>50</v>
      </c>
      <c r="BF27607" s="101" t="s">
        <v>58</v>
      </c>
      <c r="BK27607" s="98" t="s">
        <v>70</v>
      </c>
    </row>
    <row r="27608" spans="17:63" ht="29.25" customHeight="1" x14ac:dyDescent="0.2">
      <c r="Q27608" s="92" t="s">
        <v>50</v>
      </c>
      <c r="BF27608" s="101" t="s">
        <v>58</v>
      </c>
      <c r="BK27608" s="98" t="s">
        <v>70</v>
      </c>
    </row>
    <row r="27609" spans="17:63" ht="29.25" customHeight="1" x14ac:dyDescent="0.2">
      <c r="Q27609" s="92" t="s">
        <v>50</v>
      </c>
      <c r="BF27609" s="101" t="s">
        <v>58</v>
      </c>
      <c r="BK27609" s="98" t="s">
        <v>70</v>
      </c>
    </row>
    <row r="27610" spans="17:63" ht="29.25" customHeight="1" x14ac:dyDescent="0.2">
      <c r="Q27610" s="92" t="s">
        <v>50</v>
      </c>
      <c r="BF27610" s="101" t="s">
        <v>58</v>
      </c>
      <c r="BK27610" s="98" t="s">
        <v>70</v>
      </c>
    </row>
    <row r="27611" spans="17:63" ht="29.25" customHeight="1" x14ac:dyDescent="0.2">
      <c r="Q27611" s="92" t="s">
        <v>50</v>
      </c>
      <c r="BF27611" s="101" t="s">
        <v>58</v>
      </c>
      <c r="BK27611" s="98" t="s">
        <v>70</v>
      </c>
    </row>
    <row r="27612" spans="17:63" ht="29.25" customHeight="1" x14ac:dyDescent="0.2">
      <c r="Q27612" s="92" t="s">
        <v>50</v>
      </c>
      <c r="BF27612" s="101" t="s">
        <v>58</v>
      </c>
      <c r="BK27612" s="98" t="s">
        <v>70</v>
      </c>
    </row>
    <row r="27613" spans="17:63" ht="29.25" customHeight="1" x14ac:dyDescent="0.2">
      <c r="Q27613" s="92" t="s">
        <v>50</v>
      </c>
      <c r="BF27613" s="101" t="s">
        <v>58</v>
      </c>
      <c r="BK27613" s="98" t="s">
        <v>70</v>
      </c>
    </row>
    <row r="27614" spans="17:63" ht="29.25" customHeight="1" x14ac:dyDescent="0.2">
      <c r="Q27614" s="92" t="s">
        <v>50</v>
      </c>
      <c r="BF27614" s="101" t="s">
        <v>58</v>
      </c>
      <c r="BK27614" s="98" t="s">
        <v>70</v>
      </c>
    </row>
    <row r="27615" spans="17:63" ht="29.25" customHeight="1" x14ac:dyDescent="0.2">
      <c r="Q27615" s="92" t="s">
        <v>50</v>
      </c>
      <c r="BF27615" s="101" t="s">
        <v>58</v>
      </c>
      <c r="BK27615" s="98" t="s">
        <v>70</v>
      </c>
    </row>
    <row r="27616" spans="17:63" ht="29.25" customHeight="1" x14ac:dyDescent="0.2">
      <c r="Q27616" s="92" t="s">
        <v>50</v>
      </c>
      <c r="BF27616" s="101" t="s">
        <v>58</v>
      </c>
      <c r="BK27616" s="98" t="s">
        <v>70</v>
      </c>
    </row>
    <row r="27617" spans="17:63" ht="29.25" customHeight="1" x14ac:dyDescent="0.2">
      <c r="Q27617" s="92" t="s">
        <v>50</v>
      </c>
      <c r="BF27617" s="101" t="s">
        <v>58</v>
      </c>
      <c r="BK27617" s="98" t="s">
        <v>70</v>
      </c>
    </row>
    <row r="27618" spans="17:63" ht="29.25" customHeight="1" x14ac:dyDescent="0.2">
      <c r="Q27618" s="92" t="s">
        <v>50</v>
      </c>
      <c r="BF27618" s="101" t="s">
        <v>58</v>
      </c>
      <c r="BK27618" s="98" t="s">
        <v>70</v>
      </c>
    </row>
    <row r="27619" spans="17:63" ht="29.25" customHeight="1" x14ac:dyDescent="0.2">
      <c r="Q27619" s="92" t="s">
        <v>50</v>
      </c>
      <c r="BF27619" s="101" t="s">
        <v>58</v>
      </c>
      <c r="BK27619" s="98" t="s">
        <v>70</v>
      </c>
    </row>
    <row r="27620" spans="17:63" ht="29.25" customHeight="1" x14ac:dyDescent="0.2">
      <c r="Q27620" s="92" t="s">
        <v>50</v>
      </c>
      <c r="BF27620" s="101" t="s">
        <v>58</v>
      </c>
      <c r="BK27620" s="98" t="s">
        <v>70</v>
      </c>
    </row>
    <row r="27621" spans="17:63" ht="29.25" customHeight="1" x14ac:dyDescent="0.2">
      <c r="Q27621" s="92" t="s">
        <v>50</v>
      </c>
      <c r="BF27621" s="101" t="s">
        <v>58</v>
      </c>
      <c r="BK27621" s="98" t="s">
        <v>70</v>
      </c>
    </row>
    <row r="27622" spans="17:63" ht="29.25" customHeight="1" x14ac:dyDescent="0.2">
      <c r="Q27622" s="92" t="s">
        <v>50</v>
      </c>
      <c r="BF27622" s="101" t="s">
        <v>58</v>
      </c>
      <c r="BK27622" s="98" t="s">
        <v>70</v>
      </c>
    </row>
    <row r="27623" spans="17:63" ht="29.25" customHeight="1" x14ac:dyDescent="0.2">
      <c r="Q27623" s="92" t="s">
        <v>50</v>
      </c>
      <c r="BF27623" s="101" t="s">
        <v>58</v>
      </c>
      <c r="BK27623" s="98" t="s">
        <v>70</v>
      </c>
    </row>
    <row r="27624" spans="17:63" ht="29.25" customHeight="1" x14ac:dyDescent="0.2">
      <c r="Q27624" s="92" t="s">
        <v>50</v>
      </c>
      <c r="BF27624" s="101" t="s">
        <v>58</v>
      </c>
      <c r="BK27624" s="98" t="s">
        <v>70</v>
      </c>
    </row>
    <row r="27625" spans="17:63" ht="29.25" customHeight="1" x14ac:dyDescent="0.2">
      <c r="Q27625" s="92" t="s">
        <v>50</v>
      </c>
      <c r="BF27625" s="101" t="s">
        <v>58</v>
      </c>
      <c r="BK27625" s="98" t="s">
        <v>70</v>
      </c>
    </row>
    <row r="27626" spans="17:63" ht="29.25" customHeight="1" x14ac:dyDescent="0.2">
      <c r="Q27626" s="92" t="s">
        <v>50</v>
      </c>
      <c r="BF27626" s="101" t="s">
        <v>58</v>
      </c>
      <c r="BK27626" s="98" t="s">
        <v>70</v>
      </c>
    </row>
    <row r="27627" spans="17:63" ht="29.25" customHeight="1" x14ac:dyDescent="0.2">
      <c r="Q27627" s="92" t="s">
        <v>50</v>
      </c>
      <c r="BF27627" s="101" t="s">
        <v>58</v>
      </c>
      <c r="BK27627" s="98" t="s">
        <v>70</v>
      </c>
    </row>
    <row r="27628" spans="17:63" ht="29.25" customHeight="1" x14ac:dyDescent="0.2">
      <c r="Q27628" s="92" t="s">
        <v>50</v>
      </c>
      <c r="BF27628" s="101" t="s">
        <v>58</v>
      </c>
      <c r="BK27628" s="98" t="s">
        <v>70</v>
      </c>
    </row>
    <row r="27629" spans="17:63" ht="29.25" customHeight="1" x14ac:dyDescent="0.2">
      <c r="Q27629" s="92" t="s">
        <v>50</v>
      </c>
      <c r="BF27629" s="101" t="s">
        <v>58</v>
      </c>
      <c r="BK27629" s="98" t="s">
        <v>70</v>
      </c>
    </row>
    <row r="27630" spans="17:63" ht="29.25" customHeight="1" x14ac:dyDescent="0.2">
      <c r="Q27630" s="92" t="s">
        <v>50</v>
      </c>
      <c r="BF27630" s="101" t="s">
        <v>58</v>
      </c>
      <c r="BK27630" s="98" t="s">
        <v>70</v>
      </c>
    </row>
    <row r="27631" spans="17:63" ht="29.25" customHeight="1" x14ac:dyDescent="0.2">
      <c r="Q27631" s="92" t="s">
        <v>50</v>
      </c>
      <c r="BF27631" s="101" t="s">
        <v>58</v>
      </c>
      <c r="BK27631" s="98" t="s">
        <v>70</v>
      </c>
    </row>
    <row r="27632" spans="17:63" ht="29.25" customHeight="1" x14ac:dyDescent="0.2">
      <c r="Q27632" s="92" t="s">
        <v>50</v>
      </c>
      <c r="BF27632" s="101" t="s">
        <v>58</v>
      </c>
      <c r="BK27632" s="98" t="s">
        <v>70</v>
      </c>
    </row>
    <row r="27633" spans="17:63" ht="29.25" customHeight="1" x14ac:dyDescent="0.2">
      <c r="Q27633" s="92" t="s">
        <v>50</v>
      </c>
      <c r="BF27633" s="101" t="s">
        <v>58</v>
      </c>
      <c r="BK27633" s="98" t="s">
        <v>70</v>
      </c>
    </row>
    <row r="27634" spans="17:63" ht="29.25" customHeight="1" x14ac:dyDescent="0.2">
      <c r="Q27634" s="92" t="s">
        <v>50</v>
      </c>
      <c r="BF27634" s="101" t="s">
        <v>58</v>
      </c>
      <c r="BK27634" s="98" t="s">
        <v>70</v>
      </c>
    </row>
    <row r="27635" spans="17:63" ht="29.25" customHeight="1" x14ac:dyDescent="0.2">
      <c r="Q27635" s="92" t="s">
        <v>50</v>
      </c>
      <c r="BF27635" s="101" t="s">
        <v>58</v>
      </c>
      <c r="BK27635" s="98" t="s">
        <v>70</v>
      </c>
    </row>
    <row r="27636" spans="17:63" ht="29.25" customHeight="1" x14ac:dyDescent="0.2">
      <c r="Q27636" s="92" t="s">
        <v>50</v>
      </c>
      <c r="BF27636" s="101" t="s">
        <v>58</v>
      </c>
      <c r="BK27636" s="98" t="s">
        <v>70</v>
      </c>
    </row>
    <row r="27637" spans="17:63" ht="29.25" customHeight="1" x14ac:dyDescent="0.2">
      <c r="Q27637" s="92" t="s">
        <v>50</v>
      </c>
      <c r="BF27637" s="101" t="s">
        <v>58</v>
      </c>
      <c r="BK27637" s="98" t="s">
        <v>70</v>
      </c>
    </row>
    <row r="27638" spans="17:63" ht="29.25" customHeight="1" x14ac:dyDescent="0.2">
      <c r="Q27638" s="92" t="s">
        <v>50</v>
      </c>
      <c r="BF27638" s="101" t="s">
        <v>58</v>
      </c>
      <c r="BK27638" s="98" t="s">
        <v>70</v>
      </c>
    </row>
    <row r="27639" spans="17:63" ht="29.25" customHeight="1" x14ac:dyDescent="0.2">
      <c r="Q27639" s="92" t="s">
        <v>50</v>
      </c>
      <c r="BF27639" s="101" t="s">
        <v>58</v>
      </c>
      <c r="BK27639" s="98" t="s">
        <v>70</v>
      </c>
    </row>
    <row r="27640" spans="17:63" ht="29.25" customHeight="1" x14ac:dyDescent="0.2">
      <c r="Q27640" s="92" t="s">
        <v>50</v>
      </c>
      <c r="BF27640" s="101" t="s">
        <v>58</v>
      </c>
      <c r="BK27640" s="98" t="s">
        <v>70</v>
      </c>
    </row>
    <row r="27641" spans="17:63" ht="29.25" customHeight="1" x14ac:dyDescent="0.2">
      <c r="Q27641" s="92" t="s">
        <v>50</v>
      </c>
      <c r="BF27641" s="101" t="s">
        <v>58</v>
      </c>
      <c r="BK27641" s="98" t="s">
        <v>70</v>
      </c>
    </row>
    <row r="27642" spans="17:63" ht="29.25" customHeight="1" x14ac:dyDescent="0.2">
      <c r="Q27642" s="92" t="s">
        <v>50</v>
      </c>
      <c r="BF27642" s="101" t="s">
        <v>58</v>
      </c>
      <c r="BK27642" s="98" t="s">
        <v>70</v>
      </c>
    </row>
    <row r="27643" spans="17:63" ht="29.25" customHeight="1" x14ac:dyDescent="0.2">
      <c r="Q27643" s="92" t="s">
        <v>50</v>
      </c>
      <c r="BF27643" s="101" t="s">
        <v>58</v>
      </c>
      <c r="BK27643" s="98" t="s">
        <v>70</v>
      </c>
    </row>
    <row r="27644" spans="17:63" ht="29.25" customHeight="1" x14ac:dyDescent="0.2">
      <c r="Q27644" s="92" t="s">
        <v>50</v>
      </c>
      <c r="BF27644" s="101" t="s">
        <v>58</v>
      </c>
      <c r="BK27644" s="98" t="s">
        <v>70</v>
      </c>
    </row>
    <row r="27645" spans="17:63" ht="29.25" customHeight="1" x14ac:dyDescent="0.2">
      <c r="Q27645" s="92" t="s">
        <v>50</v>
      </c>
      <c r="BF27645" s="101" t="s">
        <v>58</v>
      </c>
      <c r="BK27645" s="98" t="s">
        <v>70</v>
      </c>
    </row>
    <row r="27646" spans="17:63" ht="29.25" customHeight="1" x14ac:dyDescent="0.2">
      <c r="Q27646" s="92" t="s">
        <v>50</v>
      </c>
      <c r="BF27646" s="101" t="s">
        <v>58</v>
      </c>
      <c r="BK27646" s="98" t="s">
        <v>70</v>
      </c>
    </row>
    <row r="27647" spans="17:63" ht="29.25" customHeight="1" x14ac:dyDescent="0.2">
      <c r="Q27647" s="92" t="s">
        <v>50</v>
      </c>
      <c r="BF27647" s="101" t="s">
        <v>58</v>
      </c>
      <c r="BK27647" s="98" t="s">
        <v>70</v>
      </c>
    </row>
    <row r="27648" spans="17:63" ht="29.25" customHeight="1" x14ac:dyDescent="0.2">
      <c r="Q27648" s="92" t="s">
        <v>50</v>
      </c>
      <c r="BF27648" s="101" t="s">
        <v>58</v>
      </c>
      <c r="BK27648" s="98" t="s">
        <v>70</v>
      </c>
    </row>
    <row r="27649" spans="17:63" ht="29.25" customHeight="1" x14ac:dyDescent="0.2">
      <c r="Q27649" s="92" t="s">
        <v>50</v>
      </c>
      <c r="BF27649" s="101" t="s">
        <v>58</v>
      </c>
      <c r="BK27649" s="98" t="s">
        <v>70</v>
      </c>
    </row>
    <row r="27650" spans="17:63" ht="29.25" customHeight="1" x14ac:dyDescent="0.2">
      <c r="Q27650" s="92" t="s">
        <v>50</v>
      </c>
      <c r="BF27650" s="101" t="s">
        <v>58</v>
      </c>
      <c r="BK27650" s="98" t="s">
        <v>70</v>
      </c>
    </row>
    <row r="27651" spans="17:63" ht="29.25" customHeight="1" x14ac:dyDescent="0.2">
      <c r="Q27651" s="92" t="s">
        <v>50</v>
      </c>
      <c r="BF27651" s="101" t="s">
        <v>58</v>
      </c>
      <c r="BK27651" s="98" t="s">
        <v>70</v>
      </c>
    </row>
    <row r="27652" spans="17:63" ht="29.25" customHeight="1" x14ac:dyDescent="0.2">
      <c r="Q27652" s="92" t="s">
        <v>50</v>
      </c>
      <c r="BF27652" s="101" t="s">
        <v>58</v>
      </c>
      <c r="BK27652" s="98" t="s">
        <v>70</v>
      </c>
    </row>
    <row r="27653" spans="17:63" ht="29.25" customHeight="1" x14ac:dyDescent="0.2">
      <c r="Q27653" s="92" t="s">
        <v>50</v>
      </c>
      <c r="BF27653" s="101" t="s">
        <v>58</v>
      </c>
      <c r="BK27653" s="98" t="s">
        <v>70</v>
      </c>
    </row>
    <row r="27654" spans="17:63" ht="29.25" customHeight="1" x14ac:dyDescent="0.2">
      <c r="Q27654" s="92" t="s">
        <v>50</v>
      </c>
      <c r="BF27654" s="101" t="s">
        <v>58</v>
      </c>
      <c r="BK27654" s="98" t="s">
        <v>70</v>
      </c>
    </row>
    <row r="27655" spans="17:63" ht="29.25" customHeight="1" x14ac:dyDescent="0.2">
      <c r="Q27655" s="92" t="s">
        <v>50</v>
      </c>
      <c r="BF27655" s="101" t="s">
        <v>58</v>
      </c>
      <c r="BK27655" s="98" t="s">
        <v>70</v>
      </c>
    </row>
    <row r="27656" spans="17:63" ht="29.25" customHeight="1" x14ac:dyDescent="0.2">
      <c r="Q27656" s="92" t="s">
        <v>50</v>
      </c>
      <c r="BF27656" s="101" t="s">
        <v>58</v>
      </c>
      <c r="BK27656" s="98" t="s">
        <v>70</v>
      </c>
    </row>
    <row r="27657" spans="17:63" ht="29.25" customHeight="1" x14ac:dyDescent="0.2">
      <c r="Q27657" s="92" t="s">
        <v>50</v>
      </c>
      <c r="BF27657" s="101" t="s">
        <v>58</v>
      </c>
      <c r="BK27657" s="98" t="s">
        <v>70</v>
      </c>
    </row>
    <row r="27658" spans="17:63" ht="29.25" customHeight="1" x14ac:dyDescent="0.2">
      <c r="Q27658" s="92" t="s">
        <v>50</v>
      </c>
      <c r="BF27658" s="101" t="s">
        <v>58</v>
      </c>
      <c r="BK27658" s="98" t="s">
        <v>70</v>
      </c>
    </row>
    <row r="27659" spans="17:63" ht="29.25" customHeight="1" x14ac:dyDescent="0.2">
      <c r="Q27659" s="92" t="s">
        <v>50</v>
      </c>
      <c r="BF27659" s="101" t="s">
        <v>58</v>
      </c>
      <c r="BK27659" s="98" t="s">
        <v>70</v>
      </c>
    </row>
    <row r="27660" spans="17:63" ht="29.25" customHeight="1" x14ac:dyDescent="0.2">
      <c r="Q27660" s="92" t="s">
        <v>50</v>
      </c>
      <c r="BF27660" s="101" t="s">
        <v>58</v>
      </c>
      <c r="BK27660" s="98" t="s">
        <v>70</v>
      </c>
    </row>
    <row r="27661" spans="17:63" ht="29.25" customHeight="1" x14ac:dyDescent="0.2">
      <c r="Q27661" s="92" t="s">
        <v>50</v>
      </c>
      <c r="BF27661" s="101" t="s">
        <v>58</v>
      </c>
      <c r="BK27661" s="98" t="s">
        <v>70</v>
      </c>
    </row>
    <row r="27662" spans="17:63" ht="29.25" customHeight="1" x14ac:dyDescent="0.2">
      <c r="Q27662" s="92" t="s">
        <v>50</v>
      </c>
      <c r="BF27662" s="101" t="s">
        <v>58</v>
      </c>
      <c r="BK27662" s="98" t="s">
        <v>70</v>
      </c>
    </row>
    <row r="27663" spans="17:63" ht="29.25" customHeight="1" x14ac:dyDescent="0.2">
      <c r="Q27663" s="92" t="s">
        <v>50</v>
      </c>
      <c r="BF27663" s="101" t="s">
        <v>58</v>
      </c>
      <c r="BK27663" s="98" t="s">
        <v>70</v>
      </c>
    </row>
    <row r="27664" spans="17:63" ht="29.25" customHeight="1" x14ac:dyDescent="0.2">
      <c r="Q27664" s="92" t="s">
        <v>50</v>
      </c>
      <c r="BF27664" s="101" t="s">
        <v>58</v>
      </c>
      <c r="BK27664" s="98" t="s">
        <v>70</v>
      </c>
    </row>
    <row r="27665" spans="17:63" ht="29.25" customHeight="1" x14ac:dyDescent="0.2">
      <c r="Q27665" s="92" t="s">
        <v>50</v>
      </c>
      <c r="BF27665" s="101" t="s">
        <v>58</v>
      </c>
      <c r="BK27665" s="98" t="s">
        <v>70</v>
      </c>
    </row>
    <row r="27666" spans="17:63" ht="29.25" customHeight="1" x14ac:dyDescent="0.2">
      <c r="Q27666" s="92" t="s">
        <v>50</v>
      </c>
      <c r="BF27666" s="101" t="s">
        <v>58</v>
      </c>
      <c r="BK27666" s="98" t="s">
        <v>70</v>
      </c>
    </row>
    <row r="27667" spans="17:63" ht="29.25" customHeight="1" x14ac:dyDescent="0.2">
      <c r="Q27667" s="92" t="s">
        <v>50</v>
      </c>
      <c r="BF27667" s="101" t="s">
        <v>58</v>
      </c>
      <c r="BK27667" s="98" t="s">
        <v>70</v>
      </c>
    </row>
    <row r="27668" spans="17:63" ht="29.25" customHeight="1" x14ac:dyDescent="0.2">
      <c r="Q27668" s="92" t="s">
        <v>50</v>
      </c>
      <c r="BF27668" s="101" t="s">
        <v>58</v>
      </c>
      <c r="BK27668" s="98" t="s">
        <v>70</v>
      </c>
    </row>
    <row r="27669" spans="17:63" ht="29.25" customHeight="1" x14ac:dyDescent="0.2">
      <c r="Q27669" s="92" t="s">
        <v>50</v>
      </c>
      <c r="BF27669" s="101" t="s">
        <v>58</v>
      </c>
      <c r="BK27669" s="98" t="s">
        <v>70</v>
      </c>
    </row>
    <row r="27670" spans="17:63" ht="29.25" customHeight="1" x14ac:dyDescent="0.2">
      <c r="Q27670" s="92" t="s">
        <v>50</v>
      </c>
      <c r="BF27670" s="101" t="s">
        <v>58</v>
      </c>
      <c r="BK27670" s="98" t="s">
        <v>70</v>
      </c>
    </row>
    <row r="27671" spans="17:63" ht="29.25" customHeight="1" x14ac:dyDescent="0.2">
      <c r="Q27671" s="92" t="s">
        <v>50</v>
      </c>
      <c r="BF27671" s="101" t="s">
        <v>58</v>
      </c>
      <c r="BK27671" s="98" t="s">
        <v>70</v>
      </c>
    </row>
    <row r="27672" spans="17:63" ht="29.25" customHeight="1" x14ac:dyDescent="0.2">
      <c r="Q27672" s="92" t="s">
        <v>50</v>
      </c>
      <c r="BF27672" s="101" t="s">
        <v>58</v>
      </c>
      <c r="BK27672" s="98" t="s">
        <v>70</v>
      </c>
    </row>
    <row r="27673" spans="17:63" ht="29.25" customHeight="1" x14ac:dyDescent="0.2">
      <c r="Q27673" s="92" t="s">
        <v>50</v>
      </c>
      <c r="BF27673" s="101" t="s">
        <v>58</v>
      </c>
      <c r="BK27673" s="98" t="s">
        <v>70</v>
      </c>
    </row>
    <row r="27674" spans="17:63" ht="29.25" customHeight="1" x14ac:dyDescent="0.2">
      <c r="Q27674" s="92" t="s">
        <v>50</v>
      </c>
      <c r="BF27674" s="101" t="s">
        <v>58</v>
      </c>
      <c r="BK27674" s="98" t="s">
        <v>70</v>
      </c>
    </row>
    <row r="27675" spans="17:63" ht="29.25" customHeight="1" x14ac:dyDescent="0.2">
      <c r="Q27675" s="92" t="s">
        <v>50</v>
      </c>
      <c r="BF27675" s="101" t="s">
        <v>58</v>
      </c>
      <c r="BK27675" s="98" t="s">
        <v>70</v>
      </c>
    </row>
    <row r="27676" spans="17:63" ht="29.25" customHeight="1" x14ac:dyDescent="0.2">
      <c r="Q27676" s="92" t="s">
        <v>50</v>
      </c>
      <c r="BF27676" s="101" t="s">
        <v>58</v>
      </c>
      <c r="BK27676" s="98" t="s">
        <v>70</v>
      </c>
    </row>
    <row r="27677" spans="17:63" ht="29.25" customHeight="1" x14ac:dyDescent="0.2">
      <c r="Q27677" s="92" t="s">
        <v>50</v>
      </c>
      <c r="BF27677" s="101" t="s">
        <v>58</v>
      </c>
      <c r="BK27677" s="98" t="s">
        <v>70</v>
      </c>
    </row>
    <row r="27678" spans="17:63" ht="29.25" customHeight="1" x14ac:dyDescent="0.2">
      <c r="Q27678" s="92" t="s">
        <v>50</v>
      </c>
      <c r="BF27678" s="101" t="s">
        <v>58</v>
      </c>
      <c r="BK27678" s="98" t="s">
        <v>70</v>
      </c>
    </row>
    <row r="27679" spans="17:63" ht="29.25" customHeight="1" x14ac:dyDescent="0.2">
      <c r="Q27679" s="92" t="s">
        <v>50</v>
      </c>
      <c r="BF27679" s="101" t="s">
        <v>58</v>
      </c>
      <c r="BK27679" s="98" t="s">
        <v>70</v>
      </c>
    </row>
    <row r="27680" spans="17:63" ht="29.25" customHeight="1" x14ac:dyDescent="0.2">
      <c r="Q27680" s="92" t="s">
        <v>50</v>
      </c>
      <c r="BF27680" s="101" t="s">
        <v>58</v>
      </c>
      <c r="BK27680" s="98" t="s">
        <v>70</v>
      </c>
    </row>
    <row r="27681" spans="17:63" ht="29.25" customHeight="1" x14ac:dyDescent="0.2">
      <c r="Q27681" s="92" t="s">
        <v>50</v>
      </c>
      <c r="BF27681" s="101" t="s">
        <v>58</v>
      </c>
      <c r="BK27681" s="98" t="s">
        <v>70</v>
      </c>
    </row>
    <row r="27682" spans="17:63" ht="29.25" customHeight="1" x14ac:dyDescent="0.2">
      <c r="Q27682" s="92" t="s">
        <v>50</v>
      </c>
      <c r="BF27682" s="101" t="s">
        <v>58</v>
      </c>
      <c r="BK27682" s="98" t="s">
        <v>70</v>
      </c>
    </row>
    <row r="27683" spans="17:63" ht="29.25" customHeight="1" x14ac:dyDescent="0.2">
      <c r="Q27683" s="92" t="s">
        <v>50</v>
      </c>
      <c r="BF27683" s="101" t="s">
        <v>58</v>
      </c>
      <c r="BK27683" s="98" t="s">
        <v>70</v>
      </c>
    </row>
    <row r="27684" spans="17:63" ht="29.25" customHeight="1" x14ac:dyDescent="0.2">
      <c r="Q27684" s="92" t="s">
        <v>50</v>
      </c>
      <c r="BF27684" s="101" t="s">
        <v>58</v>
      </c>
      <c r="BK27684" s="98" t="s">
        <v>70</v>
      </c>
    </row>
    <row r="27685" spans="17:63" ht="29.25" customHeight="1" x14ac:dyDescent="0.2">
      <c r="Q27685" s="92" t="s">
        <v>50</v>
      </c>
      <c r="BF27685" s="101" t="s">
        <v>58</v>
      </c>
      <c r="BK27685" s="98" t="s">
        <v>70</v>
      </c>
    </row>
    <row r="27686" spans="17:63" ht="29.25" customHeight="1" x14ac:dyDescent="0.2">
      <c r="Q27686" s="92" t="s">
        <v>50</v>
      </c>
      <c r="BF27686" s="101" t="s">
        <v>58</v>
      </c>
      <c r="BK27686" s="98" t="s">
        <v>70</v>
      </c>
    </row>
    <row r="27687" spans="17:63" ht="29.25" customHeight="1" x14ac:dyDescent="0.2">
      <c r="Q27687" s="92" t="s">
        <v>50</v>
      </c>
      <c r="BF27687" s="101" t="s">
        <v>58</v>
      </c>
      <c r="BK27687" s="98" t="s">
        <v>70</v>
      </c>
    </row>
    <row r="27688" spans="17:63" ht="29.25" customHeight="1" x14ac:dyDescent="0.2">
      <c r="Q27688" s="92" t="s">
        <v>50</v>
      </c>
      <c r="BF27688" s="101" t="s">
        <v>58</v>
      </c>
      <c r="BK27688" s="98" t="s">
        <v>70</v>
      </c>
    </row>
    <row r="27689" spans="17:63" ht="29.25" customHeight="1" x14ac:dyDescent="0.2">
      <c r="Q27689" s="92" t="s">
        <v>50</v>
      </c>
      <c r="BF27689" s="101" t="s">
        <v>58</v>
      </c>
      <c r="BK27689" s="98" t="s">
        <v>70</v>
      </c>
    </row>
    <row r="27690" spans="17:63" ht="29.25" customHeight="1" x14ac:dyDescent="0.2">
      <c r="Q27690" s="92" t="s">
        <v>50</v>
      </c>
      <c r="BF27690" s="101" t="s">
        <v>58</v>
      </c>
      <c r="BK27690" s="98" t="s">
        <v>70</v>
      </c>
    </row>
    <row r="27691" spans="17:63" ht="29.25" customHeight="1" x14ac:dyDescent="0.2">
      <c r="Q27691" s="92" t="s">
        <v>50</v>
      </c>
      <c r="BF27691" s="101" t="s">
        <v>58</v>
      </c>
      <c r="BK27691" s="98" t="s">
        <v>70</v>
      </c>
    </row>
    <row r="27692" spans="17:63" ht="29.25" customHeight="1" x14ac:dyDescent="0.2">
      <c r="Q27692" s="92" t="s">
        <v>50</v>
      </c>
      <c r="BF27692" s="101" t="s">
        <v>58</v>
      </c>
      <c r="BK27692" s="98" t="s">
        <v>70</v>
      </c>
    </row>
    <row r="27693" spans="17:63" ht="29.25" customHeight="1" x14ac:dyDescent="0.2">
      <c r="Q27693" s="92" t="s">
        <v>50</v>
      </c>
      <c r="BF27693" s="101" t="s">
        <v>58</v>
      </c>
      <c r="BK27693" s="98" t="s">
        <v>70</v>
      </c>
    </row>
    <row r="27694" spans="17:63" ht="29.25" customHeight="1" x14ac:dyDescent="0.2">
      <c r="Q27694" s="92" t="s">
        <v>50</v>
      </c>
      <c r="BF27694" s="101" t="s">
        <v>58</v>
      </c>
      <c r="BK27694" s="98" t="s">
        <v>70</v>
      </c>
    </row>
    <row r="27695" spans="17:63" ht="29.25" customHeight="1" x14ac:dyDescent="0.2">
      <c r="Q27695" s="92" t="s">
        <v>50</v>
      </c>
      <c r="BF27695" s="101" t="s">
        <v>58</v>
      </c>
      <c r="BK27695" s="98" t="s">
        <v>70</v>
      </c>
    </row>
    <row r="27696" spans="17:63" ht="29.25" customHeight="1" x14ac:dyDescent="0.2">
      <c r="Q27696" s="92" t="s">
        <v>50</v>
      </c>
      <c r="BF27696" s="101" t="s">
        <v>58</v>
      </c>
      <c r="BK27696" s="98" t="s">
        <v>70</v>
      </c>
    </row>
    <row r="27697" spans="17:63" ht="29.25" customHeight="1" x14ac:dyDescent="0.2">
      <c r="Q27697" s="92" t="s">
        <v>50</v>
      </c>
      <c r="BF27697" s="101" t="s">
        <v>58</v>
      </c>
      <c r="BK27697" s="98" t="s">
        <v>70</v>
      </c>
    </row>
    <row r="27698" spans="17:63" ht="29.25" customHeight="1" x14ac:dyDescent="0.2">
      <c r="Q27698" s="92" t="s">
        <v>50</v>
      </c>
      <c r="BF27698" s="101" t="s">
        <v>58</v>
      </c>
      <c r="BK27698" s="98" t="s">
        <v>70</v>
      </c>
    </row>
    <row r="27699" spans="17:63" ht="29.25" customHeight="1" x14ac:dyDescent="0.2">
      <c r="Q27699" s="92" t="s">
        <v>50</v>
      </c>
      <c r="BF27699" s="101" t="s">
        <v>58</v>
      </c>
      <c r="BK27699" s="98" t="s">
        <v>70</v>
      </c>
    </row>
    <row r="27700" spans="17:63" ht="29.25" customHeight="1" x14ac:dyDescent="0.2">
      <c r="Q27700" s="92" t="s">
        <v>50</v>
      </c>
      <c r="BF27700" s="101" t="s">
        <v>58</v>
      </c>
      <c r="BK27700" s="98" t="s">
        <v>70</v>
      </c>
    </row>
    <row r="27701" spans="17:63" ht="29.25" customHeight="1" x14ac:dyDescent="0.2">
      <c r="Q27701" s="92" t="s">
        <v>50</v>
      </c>
      <c r="BF27701" s="101" t="s">
        <v>58</v>
      </c>
      <c r="BK27701" s="98" t="s">
        <v>70</v>
      </c>
    </row>
    <row r="27702" spans="17:63" ht="29.25" customHeight="1" x14ac:dyDescent="0.2">
      <c r="Q27702" s="92" t="s">
        <v>50</v>
      </c>
      <c r="BF27702" s="101" t="s">
        <v>58</v>
      </c>
      <c r="BK27702" s="98" t="s">
        <v>70</v>
      </c>
    </row>
    <row r="27703" spans="17:63" ht="29.25" customHeight="1" x14ac:dyDescent="0.2">
      <c r="Q27703" s="92" t="s">
        <v>50</v>
      </c>
      <c r="BF27703" s="101" t="s">
        <v>58</v>
      </c>
      <c r="BK27703" s="98" t="s">
        <v>70</v>
      </c>
    </row>
    <row r="27704" spans="17:63" ht="29.25" customHeight="1" x14ac:dyDescent="0.2">
      <c r="Q27704" s="92" t="s">
        <v>50</v>
      </c>
      <c r="BF27704" s="101" t="s">
        <v>58</v>
      </c>
      <c r="BK27704" s="98" t="s">
        <v>70</v>
      </c>
    </row>
    <row r="27705" spans="17:63" ht="29.25" customHeight="1" x14ac:dyDescent="0.2">
      <c r="Q27705" s="92" t="s">
        <v>50</v>
      </c>
      <c r="BF27705" s="101" t="s">
        <v>58</v>
      </c>
      <c r="BK27705" s="98" t="s">
        <v>70</v>
      </c>
    </row>
    <row r="27706" spans="17:63" ht="29.25" customHeight="1" x14ac:dyDescent="0.2">
      <c r="Q27706" s="92" t="s">
        <v>50</v>
      </c>
      <c r="BF27706" s="101" t="s">
        <v>58</v>
      </c>
      <c r="BK27706" s="98" t="s">
        <v>70</v>
      </c>
    </row>
    <row r="27707" spans="17:63" ht="29.25" customHeight="1" x14ac:dyDescent="0.2">
      <c r="Q27707" s="92" t="s">
        <v>50</v>
      </c>
      <c r="BF27707" s="101" t="s">
        <v>58</v>
      </c>
      <c r="BK27707" s="98" t="s">
        <v>70</v>
      </c>
    </row>
    <row r="27708" spans="17:63" ht="29.25" customHeight="1" x14ac:dyDescent="0.2">
      <c r="Q27708" s="92" t="s">
        <v>50</v>
      </c>
      <c r="BF27708" s="101" t="s">
        <v>58</v>
      </c>
      <c r="BK27708" s="98" t="s">
        <v>70</v>
      </c>
    </row>
    <row r="27709" spans="17:63" ht="29.25" customHeight="1" x14ac:dyDescent="0.2">
      <c r="Q27709" s="92" t="s">
        <v>50</v>
      </c>
      <c r="BF27709" s="101" t="s">
        <v>58</v>
      </c>
      <c r="BK27709" s="98" t="s">
        <v>70</v>
      </c>
    </row>
    <row r="27710" spans="17:63" ht="29.25" customHeight="1" x14ac:dyDescent="0.2">
      <c r="Q27710" s="92" t="s">
        <v>50</v>
      </c>
      <c r="BF27710" s="101" t="s">
        <v>58</v>
      </c>
      <c r="BK27710" s="98" t="s">
        <v>70</v>
      </c>
    </row>
    <row r="27711" spans="17:63" ht="29.25" customHeight="1" x14ac:dyDescent="0.2">
      <c r="Q27711" s="92" t="s">
        <v>50</v>
      </c>
      <c r="BF27711" s="101" t="s">
        <v>58</v>
      </c>
      <c r="BK27711" s="98" t="s">
        <v>70</v>
      </c>
    </row>
    <row r="27712" spans="17:63" ht="29.25" customHeight="1" x14ac:dyDescent="0.2">
      <c r="Q27712" s="92" t="s">
        <v>50</v>
      </c>
      <c r="BF27712" s="101" t="s">
        <v>58</v>
      </c>
      <c r="BK27712" s="98" t="s">
        <v>70</v>
      </c>
    </row>
    <row r="27713" spans="17:63" ht="29.25" customHeight="1" x14ac:dyDescent="0.2">
      <c r="Q27713" s="92" t="s">
        <v>50</v>
      </c>
      <c r="BF27713" s="101" t="s">
        <v>58</v>
      </c>
      <c r="BK27713" s="98" t="s">
        <v>70</v>
      </c>
    </row>
    <row r="27714" spans="17:63" ht="29.25" customHeight="1" x14ac:dyDescent="0.2">
      <c r="Q27714" s="92" t="s">
        <v>50</v>
      </c>
      <c r="BF27714" s="101" t="s">
        <v>58</v>
      </c>
      <c r="BK27714" s="98" t="s">
        <v>70</v>
      </c>
    </row>
    <row r="27715" spans="17:63" ht="29.25" customHeight="1" x14ac:dyDescent="0.2">
      <c r="Q27715" s="92" t="s">
        <v>50</v>
      </c>
      <c r="BF27715" s="101" t="s">
        <v>58</v>
      </c>
      <c r="BK27715" s="98" t="s">
        <v>70</v>
      </c>
    </row>
    <row r="27716" spans="17:63" ht="29.25" customHeight="1" x14ac:dyDescent="0.2">
      <c r="Q27716" s="92" t="s">
        <v>50</v>
      </c>
      <c r="BF27716" s="101" t="s">
        <v>58</v>
      </c>
      <c r="BK27716" s="98" t="s">
        <v>70</v>
      </c>
    </row>
    <row r="27717" spans="17:63" ht="29.25" customHeight="1" x14ac:dyDescent="0.2">
      <c r="Q27717" s="92" t="s">
        <v>50</v>
      </c>
      <c r="BF27717" s="101" t="s">
        <v>58</v>
      </c>
      <c r="BK27717" s="98" t="s">
        <v>70</v>
      </c>
    </row>
    <row r="27718" spans="17:63" ht="29.25" customHeight="1" x14ac:dyDescent="0.2">
      <c r="Q27718" s="92" t="s">
        <v>50</v>
      </c>
      <c r="BF27718" s="101" t="s">
        <v>58</v>
      </c>
      <c r="BK27718" s="98" t="s">
        <v>70</v>
      </c>
    </row>
    <row r="27719" spans="17:63" ht="29.25" customHeight="1" x14ac:dyDescent="0.2">
      <c r="Q27719" s="92" t="s">
        <v>50</v>
      </c>
      <c r="BF27719" s="101" t="s">
        <v>58</v>
      </c>
      <c r="BK27719" s="98" t="s">
        <v>70</v>
      </c>
    </row>
    <row r="27720" spans="17:63" ht="29.25" customHeight="1" x14ac:dyDescent="0.2">
      <c r="Q27720" s="92" t="s">
        <v>50</v>
      </c>
      <c r="BF27720" s="101" t="s">
        <v>58</v>
      </c>
      <c r="BK27720" s="98" t="s">
        <v>70</v>
      </c>
    </row>
    <row r="27721" spans="17:63" ht="29.25" customHeight="1" x14ac:dyDescent="0.2">
      <c r="Q27721" s="92" t="s">
        <v>50</v>
      </c>
      <c r="BF27721" s="101" t="s">
        <v>58</v>
      </c>
      <c r="BK27721" s="98" t="s">
        <v>70</v>
      </c>
    </row>
    <row r="27722" spans="17:63" ht="29.25" customHeight="1" x14ac:dyDescent="0.2">
      <c r="Q27722" s="92" t="s">
        <v>50</v>
      </c>
      <c r="BF27722" s="101" t="s">
        <v>58</v>
      </c>
      <c r="BK27722" s="98" t="s">
        <v>70</v>
      </c>
    </row>
    <row r="27723" spans="17:63" ht="29.25" customHeight="1" x14ac:dyDescent="0.2">
      <c r="Q27723" s="92" t="s">
        <v>50</v>
      </c>
      <c r="BF27723" s="101" t="s">
        <v>58</v>
      </c>
      <c r="BK27723" s="98" t="s">
        <v>70</v>
      </c>
    </row>
    <row r="27724" spans="17:63" ht="29.25" customHeight="1" x14ac:dyDescent="0.2">
      <c r="Q27724" s="92" t="s">
        <v>50</v>
      </c>
      <c r="BF27724" s="101" t="s">
        <v>58</v>
      </c>
      <c r="BK27724" s="98" t="s">
        <v>70</v>
      </c>
    </row>
    <row r="27725" spans="17:63" ht="29.25" customHeight="1" x14ac:dyDescent="0.2">
      <c r="Q27725" s="92" t="s">
        <v>50</v>
      </c>
      <c r="BF27725" s="101" t="s">
        <v>58</v>
      </c>
      <c r="BK27725" s="98" t="s">
        <v>70</v>
      </c>
    </row>
    <row r="27726" spans="17:63" ht="29.25" customHeight="1" x14ac:dyDescent="0.2">
      <c r="Q27726" s="92" t="s">
        <v>50</v>
      </c>
      <c r="BF27726" s="101" t="s">
        <v>58</v>
      </c>
      <c r="BK27726" s="98" t="s">
        <v>70</v>
      </c>
    </row>
    <row r="27727" spans="17:63" ht="29.25" customHeight="1" x14ac:dyDescent="0.2">
      <c r="Q27727" s="92" t="s">
        <v>50</v>
      </c>
      <c r="BF27727" s="101" t="s">
        <v>58</v>
      </c>
      <c r="BK27727" s="98" t="s">
        <v>70</v>
      </c>
    </row>
    <row r="27728" spans="17:63" ht="29.25" customHeight="1" x14ac:dyDescent="0.2">
      <c r="Q27728" s="92" t="s">
        <v>50</v>
      </c>
      <c r="BF27728" s="101" t="s">
        <v>58</v>
      </c>
      <c r="BK27728" s="98" t="s">
        <v>70</v>
      </c>
    </row>
    <row r="27729" spans="17:63" ht="29.25" customHeight="1" x14ac:dyDescent="0.2">
      <c r="Q27729" s="92" t="s">
        <v>50</v>
      </c>
      <c r="BF27729" s="101" t="s">
        <v>58</v>
      </c>
      <c r="BK27729" s="98" t="s">
        <v>70</v>
      </c>
    </row>
    <row r="27730" spans="17:63" ht="29.25" customHeight="1" x14ac:dyDescent="0.2">
      <c r="Q27730" s="92" t="s">
        <v>50</v>
      </c>
      <c r="BF27730" s="101" t="s">
        <v>58</v>
      </c>
      <c r="BK27730" s="98" t="s">
        <v>70</v>
      </c>
    </row>
    <row r="27731" spans="17:63" ht="29.25" customHeight="1" x14ac:dyDescent="0.2">
      <c r="Q27731" s="92" t="s">
        <v>50</v>
      </c>
      <c r="BF27731" s="101" t="s">
        <v>58</v>
      </c>
      <c r="BK27731" s="98" t="s">
        <v>70</v>
      </c>
    </row>
    <row r="27732" spans="17:63" ht="29.25" customHeight="1" x14ac:dyDescent="0.2">
      <c r="Q27732" s="92" t="s">
        <v>50</v>
      </c>
      <c r="BF27732" s="101" t="s">
        <v>58</v>
      </c>
      <c r="BK27732" s="98" t="s">
        <v>70</v>
      </c>
    </row>
    <row r="27733" spans="17:63" ht="29.25" customHeight="1" x14ac:dyDescent="0.2">
      <c r="Q27733" s="92" t="s">
        <v>50</v>
      </c>
      <c r="BF27733" s="101" t="s">
        <v>58</v>
      </c>
      <c r="BK27733" s="98" t="s">
        <v>70</v>
      </c>
    </row>
    <row r="27734" spans="17:63" ht="29.25" customHeight="1" x14ac:dyDescent="0.2">
      <c r="Q27734" s="92" t="s">
        <v>50</v>
      </c>
      <c r="BF27734" s="101" t="s">
        <v>58</v>
      </c>
      <c r="BK27734" s="98" t="s">
        <v>70</v>
      </c>
    </row>
    <row r="27735" spans="17:63" ht="29.25" customHeight="1" x14ac:dyDescent="0.2">
      <c r="Q27735" s="92" t="s">
        <v>50</v>
      </c>
      <c r="BF27735" s="101" t="s">
        <v>58</v>
      </c>
      <c r="BK27735" s="98" t="s">
        <v>70</v>
      </c>
    </row>
    <row r="27736" spans="17:63" ht="29.25" customHeight="1" x14ac:dyDescent="0.2">
      <c r="Q27736" s="92" t="s">
        <v>50</v>
      </c>
      <c r="BF27736" s="101" t="s">
        <v>58</v>
      </c>
      <c r="BK27736" s="98" t="s">
        <v>70</v>
      </c>
    </row>
    <row r="27737" spans="17:63" ht="29.25" customHeight="1" x14ac:dyDescent="0.2">
      <c r="Q27737" s="92" t="s">
        <v>50</v>
      </c>
      <c r="BF27737" s="101" t="s">
        <v>58</v>
      </c>
      <c r="BK27737" s="98" t="s">
        <v>70</v>
      </c>
    </row>
    <row r="27738" spans="17:63" ht="29.25" customHeight="1" x14ac:dyDescent="0.2">
      <c r="Q27738" s="92" t="s">
        <v>50</v>
      </c>
      <c r="BF27738" s="101" t="s">
        <v>58</v>
      </c>
      <c r="BK27738" s="98" t="s">
        <v>70</v>
      </c>
    </row>
    <row r="27739" spans="17:63" ht="29.25" customHeight="1" x14ac:dyDescent="0.2">
      <c r="Q27739" s="92" t="s">
        <v>50</v>
      </c>
      <c r="BF27739" s="101" t="s">
        <v>58</v>
      </c>
      <c r="BK27739" s="98" t="s">
        <v>70</v>
      </c>
    </row>
    <row r="27740" spans="17:63" ht="29.25" customHeight="1" x14ac:dyDescent="0.2">
      <c r="Q27740" s="92" t="s">
        <v>50</v>
      </c>
      <c r="BF27740" s="101" t="s">
        <v>58</v>
      </c>
      <c r="BK27740" s="98" t="s">
        <v>70</v>
      </c>
    </row>
    <row r="27741" spans="17:63" ht="29.25" customHeight="1" x14ac:dyDescent="0.2">
      <c r="Q27741" s="92" t="s">
        <v>50</v>
      </c>
      <c r="BF27741" s="101" t="s">
        <v>58</v>
      </c>
      <c r="BK27741" s="98" t="s">
        <v>70</v>
      </c>
    </row>
    <row r="27742" spans="17:63" ht="29.25" customHeight="1" x14ac:dyDescent="0.2">
      <c r="Q27742" s="92" t="s">
        <v>50</v>
      </c>
      <c r="BF27742" s="101" t="s">
        <v>58</v>
      </c>
      <c r="BK27742" s="98" t="s">
        <v>70</v>
      </c>
    </row>
    <row r="27743" spans="17:63" ht="29.25" customHeight="1" x14ac:dyDescent="0.2">
      <c r="Q27743" s="92" t="s">
        <v>50</v>
      </c>
      <c r="BF27743" s="101" t="s">
        <v>58</v>
      </c>
      <c r="BK27743" s="98" t="s">
        <v>70</v>
      </c>
    </row>
    <row r="27744" spans="17:63" ht="29.25" customHeight="1" x14ac:dyDescent="0.2">
      <c r="Q27744" s="92" t="s">
        <v>50</v>
      </c>
      <c r="BF27744" s="101" t="s">
        <v>58</v>
      </c>
      <c r="BK27744" s="98" t="s">
        <v>70</v>
      </c>
    </row>
    <row r="27745" spans="17:63" ht="29.25" customHeight="1" x14ac:dyDescent="0.2">
      <c r="Q27745" s="92" t="s">
        <v>50</v>
      </c>
      <c r="BF27745" s="101" t="s">
        <v>58</v>
      </c>
      <c r="BK27745" s="98" t="s">
        <v>70</v>
      </c>
    </row>
    <row r="27746" spans="17:63" ht="29.25" customHeight="1" x14ac:dyDescent="0.2">
      <c r="Q27746" s="92" t="s">
        <v>50</v>
      </c>
      <c r="BF27746" s="101" t="s">
        <v>58</v>
      </c>
      <c r="BK27746" s="98" t="s">
        <v>70</v>
      </c>
    </row>
    <row r="27747" spans="17:63" ht="29.25" customHeight="1" x14ac:dyDescent="0.2">
      <c r="Q27747" s="92" t="s">
        <v>50</v>
      </c>
      <c r="BF27747" s="101" t="s">
        <v>58</v>
      </c>
      <c r="BK27747" s="98" t="s">
        <v>70</v>
      </c>
    </row>
    <row r="27748" spans="17:63" ht="29.25" customHeight="1" x14ac:dyDescent="0.2">
      <c r="Q27748" s="92" t="s">
        <v>50</v>
      </c>
      <c r="BF27748" s="101" t="s">
        <v>58</v>
      </c>
      <c r="BK27748" s="98" t="s">
        <v>70</v>
      </c>
    </row>
    <row r="27749" spans="17:63" ht="29.25" customHeight="1" x14ac:dyDescent="0.2">
      <c r="Q27749" s="92" t="s">
        <v>50</v>
      </c>
      <c r="BF27749" s="101" t="s">
        <v>58</v>
      </c>
      <c r="BK27749" s="98" t="s">
        <v>70</v>
      </c>
    </row>
    <row r="27750" spans="17:63" ht="29.25" customHeight="1" x14ac:dyDescent="0.2">
      <c r="Q27750" s="92" t="s">
        <v>50</v>
      </c>
      <c r="BF27750" s="101" t="s">
        <v>58</v>
      </c>
      <c r="BK27750" s="98" t="s">
        <v>70</v>
      </c>
    </row>
    <row r="27751" spans="17:63" ht="29.25" customHeight="1" x14ac:dyDescent="0.2">
      <c r="Q27751" s="92" t="s">
        <v>50</v>
      </c>
      <c r="BF27751" s="101" t="s">
        <v>58</v>
      </c>
      <c r="BK27751" s="98" t="s">
        <v>70</v>
      </c>
    </row>
    <row r="27752" spans="17:63" ht="29.25" customHeight="1" x14ac:dyDescent="0.2">
      <c r="Q27752" s="92" t="s">
        <v>50</v>
      </c>
      <c r="BF27752" s="101" t="s">
        <v>58</v>
      </c>
      <c r="BK27752" s="98" t="s">
        <v>70</v>
      </c>
    </row>
    <row r="27753" spans="17:63" ht="29.25" customHeight="1" x14ac:dyDescent="0.2">
      <c r="Q27753" s="92" t="s">
        <v>50</v>
      </c>
      <c r="BF27753" s="101" t="s">
        <v>58</v>
      </c>
      <c r="BK27753" s="98" t="s">
        <v>70</v>
      </c>
    </row>
    <row r="27754" spans="17:63" ht="29.25" customHeight="1" x14ac:dyDescent="0.2">
      <c r="Q27754" s="92" t="s">
        <v>50</v>
      </c>
      <c r="BF27754" s="101" t="s">
        <v>58</v>
      </c>
      <c r="BK27754" s="98" t="s">
        <v>70</v>
      </c>
    </row>
    <row r="27755" spans="17:63" ht="29.25" customHeight="1" x14ac:dyDescent="0.2">
      <c r="Q27755" s="92" t="s">
        <v>50</v>
      </c>
      <c r="BF27755" s="101" t="s">
        <v>58</v>
      </c>
      <c r="BK27755" s="98" t="s">
        <v>70</v>
      </c>
    </row>
    <row r="27756" spans="17:63" ht="29.25" customHeight="1" x14ac:dyDescent="0.2">
      <c r="Q27756" s="92" t="s">
        <v>50</v>
      </c>
      <c r="BF27756" s="101" t="s">
        <v>58</v>
      </c>
      <c r="BK27756" s="98" t="s">
        <v>70</v>
      </c>
    </row>
    <row r="27757" spans="17:63" ht="29.25" customHeight="1" x14ac:dyDescent="0.2">
      <c r="Q27757" s="92" t="s">
        <v>50</v>
      </c>
      <c r="BF27757" s="101" t="s">
        <v>58</v>
      </c>
      <c r="BK27757" s="98" t="s">
        <v>70</v>
      </c>
    </row>
    <row r="27758" spans="17:63" ht="29.25" customHeight="1" x14ac:dyDescent="0.2">
      <c r="Q27758" s="92" t="s">
        <v>50</v>
      </c>
      <c r="BF27758" s="101" t="s">
        <v>58</v>
      </c>
      <c r="BK27758" s="98" t="s">
        <v>70</v>
      </c>
    </row>
    <row r="27759" spans="17:63" ht="29.25" customHeight="1" x14ac:dyDescent="0.2">
      <c r="Q27759" s="92" t="s">
        <v>50</v>
      </c>
      <c r="BF27759" s="101" t="s">
        <v>58</v>
      </c>
      <c r="BK27759" s="98" t="s">
        <v>70</v>
      </c>
    </row>
    <row r="27760" spans="17:63" ht="29.25" customHeight="1" x14ac:dyDescent="0.2">
      <c r="Q27760" s="92" t="s">
        <v>50</v>
      </c>
      <c r="BF27760" s="101" t="s">
        <v>58</v>
      </c>
      <c r="BK27760" s="98" t="s">
        <v>70</v>
      </c>
    </row>
    <row r="27761" spans="17:63" ht="29.25" customHeight="1" x14ac:dyDescent="0.2">
      <c r="Q27761" s="92" t="s">
        <v>50</v>
      </c>
      <c r="BF27761" s="101" t="s">
        <v>58</v>
      </c>
      <c r="BK27761" s="98" t="s">
        <v>70</v>
      </c>
    </row>
    <row r="27762" spans="17:63" ht="29.25" customHeight="1" x14ac:dyDescent="0.2">
      <c r="Q27762" s="92" t="s">
        <v>50</v>
      </c>
      <c r="BF27762" s="101" t="s">
        <v>58</v>
      </c>
      <c r="BK27762" s="98" t="s">
        <v>70</v>
      </c>
    </row>
    <row r="27763" spans="17:63" ht="29.25" customHeight="1" x14ac:dyDescent="0.2">
      <c r="Q27763" s="92" t="s">
        <v>50</v>
      </c>
      <c r="BF27763" s="101" t="s">
        <v>58</v>
      </c>
      <c r="BK27763" s="98" t="s">
        <v>70</v>
      </c>
    </row>
    <row r="27764" spans="17:63" ht="29.25" customHeight="1" x14ac:dyDescent="0.2">
      <c r="Q27764" s="92" t="s">
        <v>50</v>
      </c>
      <c r="BF27764" s="101" t="s">
        <v>58</v>
      </c>
      <c r="BK27764" s="98" t="s">
        <v>70</v>
      </c>
    </row>
    <row r="27765" spans="17:63" ht="29.25" customHeight="1" x14ac:dyDescent="0.2">
      <c r="Q27765" s="92" t="s">
        <v>50</v>
      </c>
      <c r="BF27765" s="101" t="s">
        <v>58</v>
      </c>
      <c r="BK27765" s="98" t="s">
        <v>70</v>
      </c>
    </row>
    <row r="27766" spans="17:63" ht="29.25" customHeight="1" x14ac:dyDescent="0.2">
      <c r="Q27766" s="92" t="s">
        <v>50</v>
      </c>
      <c r="BF27766" s="101" t="s">
        <v>58</v>
      </c>
      <c r="BK27766" s="98" t="s">
        <v>70</v>
      </c>
    </row>
    <row r="27767" spans="17:63" ht="29.25" customHeight="1" x14ac:dyDescent="0.2">
      <c r="Q27767" s="92" t="s">
        <v>50</v>
      </c>
      <c r="BF27767" s="101" t="s">
        <v>58</v>
      </c>
      <c r="BK27767" s="98" t="s">
        <v>70</v>
      </c>
    </row>
    <row r="27768" spans="17:63" ht="29.25" customHeight="1" x14ac:dyDescent="0.2">
      <c r="Q27768" s="92" t="s">
        <v>50</v>
      </c>
      <c r="BF27768" s="101" t="s">
        <v>58</v>
      </c>
      <c r="BK27768" s="98" t="s">
        <v>70</v>
      </c>
    </row>
    <row r="27769" spans="17:63" ht="29.25" customHeight="1" x14ac:dyDescent="0.2">
      <c r="Q27769" s="92" t="s">
        <v>50</v>
      </c>
      <c r="BF27769" s="101" t="s">
        <v>58</v>
      </c>
      <c r="BK27769" s="98" t="s">
        <v>70</v>
      </c>
    </row>
    <row r="27770" spans="17:63" ht="29.25" customHeight="1" x14ac:dyDescent="0.2">
      <c r="Q27770" s="92" t="s">
        <v>50</v>
      </c>
      <c r="BF27770" s="101" t="s">
        <v>58</v>
      </c>
      <c r="BK27770" s="98" t="s">
        <v>70</v>
      </c>
    </row>
    <row r="27771" spans="17:63" ht="29.25" customHeight="1" x14ac:dyDescent="0.2">
      <c r="Q27771" s="92" t="s">
        <v>50</v>
      </c>
      <c r="BF27771" s="101" t="s">
        <v>58</v>
      </c>
      <c r="BK27771" s="98" t="s">
        <v>70</v>
      </c>
    </row>
    <row r="27772" spans="17:63" ht="29.25" customHeight="1" x14ac:dyDescent="0.2">
      <c r="Q27772" s="92" t="s">
        <v>50</v>
      </c>
      <c r="BF27772" s="101" t="s">
        <v>58</v>
      </c>
      <c r="BK27772" s="98" t="s">
        <v>70</v>
      </c>
    </row>
    <row r="27773" spans="17:63" ht="29.25" customHeight="1" x14ac:dyDescent="0.2">
      <c r="Q27773" s="92" t="s">
        <v>50</v>
      </c>
      <c r="BF27773" s="101" t="s">
        <v>58</v>
      </c>
      <c r="BK27773" s="98" t="s">
        <v>70</v>
      </c>
    </row>
    <row r="27774" spans="17:63" ht="29.25" customHeight="1" x14ac:dyDescent="0.2">
      <c r="Q27774" s="92" t="s">
        <v>50</v>
      </c>
      <c r="BF27774" s="101" t="s">
        <v>58</v>
      </c>
      <c r="BK27774" s="98" t="s">
        <v>70</v>
      </c>
    </row>
    <row r="27775" spans="17:63" ht="29.25" customHeight="1" x14ac:dyDescent="0.2">
      <c r="Q27775" s="92" t="s">
        <v>50</v>
      </c>
      <c r="BF27775" s="101" t="s">
        <v>58</v>
      </c>
      <c r="BK27775" s="98" t="s">
        <v>70</v>
      </c>
    </row>
    <row r="27776" spans="17:63" ht="29.25" customHeight="1" x14ac:dyDescent="0.2">
      <c r="Q27776" s="92" t="s">
        <v>50</v>
      </c>
      <c r="BF27776" s="101" t="s">
        <v>58</v>
      </c>
      <c r="BK27776" s="98" t="s">
        <v>70</v>
      </c>
    </row>
    <row r="27777" spans="17:63" ht="29.25" customHeight="1" x14ac:dyDescent="0.2">
      <c r="Q27777" s="92" t="s">
        <v>50</v>
      </c>
      <c r="BF27777" s="101" t="s">
        <v>58</v>
      </c>
      <c r="BK27777" s="98" t="s">
        <v>70</v>
      </c>
    </row>
    <row r="27778" spans="17:63" ht="29.25" customHeight="1" x14ac:dyDescent="0.2">
      <c r="Q27778" s="92" t="s">
        <v>50</v>
      </c>
      <c r="BF27778" s="101" t="s">
        <v>58</v>
      </c>
      <c r="BK27778" s="98" t="s">
        <v>70</v>
      </c>
    </row>
    <row r="27779" spans="17:63" ht="29.25" customHeight="1" x14ac:dyDescent="0.2">
      <c r="Q27779" s="92" t="s">
        <v>50</v>
      </c>
      <c r="BF27779" s="101" t="s">
        <v>58</v>
      </c>
      <c r="BK27779" s="98" t="s">
        <v>70</v>
      </c>
    </row>
    <row r="27780" spans="17:63" ht="29.25" customHeight="1" x14ac:dyDescent="0.2">
      <c r="Q27780" s="92" t="s">
        <v>50</v>
      </c>
      <c r="BF27780" s="101" t="s">
        <v>58</v>
      </c>
      <c r="BK27780" s="98" t="s">
        <v>70</v>
      </c>
    </row>
    <row r="27781" spans="17:63" ht="29.25" customHeight="1" x14ac:dyDescent="0.2">
      <c r="Q27781" s="92" t="s">
        <v>50</v>
      </c>
      <c r="BF27781" s="101" t="s">
        <v>58</v>
      </c>
      <c r="BK27781" s="98" t="s">
        <v>70</v>
      </c>
    </row>
    <row r="27782" spans="17:63" ht="29.25" customHeight="1" x14ac:dyDescent="0.2">
      <c r="Q27782" s="92" t="s">
        <v>50</v>
      </c>
      <c r="BF27782" s="101" t="s">
        <v>58</v>
      </c>
      <c r="BK27782" s="98" t="s">
        <v>70</v>
      </c>
    </row>
    <row r="27783" spans="17:63" ht="29.25" customHeight="1" x14ac:dyDescent="0.2">
      <c r="Q27783" s="92" t="s">
        <v>50</v>
      </c>
      <c r="BF27783" s="101" t="s">
        <v>58</v>
      </c>
      <c r="BK27783" s="98" t="s">
        <v>70</v>
      </c>
    </row>
    <row r="27784" spans="17:63" ht="29.25" customHeight="1" x14ac:dyDescent="0.2">
      <c r="Q27784" s="92" t="s">
        <v>50</v>
      </c>
      <c r="BF27784" s="101" t="s">
        <v>58</v>
      </c>
      <c r="BK27784" s="98" t="s">
        <v>70</v>
      </c>
    </row>
    <row r="27785" spans="17:63" ht="29.25" customHeight="1" x14ac:dyDescent="0.2">
      <c r="Q27785" s="92" t="s">
        <v>50</v>
      </c>
      <c r="BF27785" s="101" t="s">
        <v>58</v>
      </c>
      <c r="BK27785" s="98" t="s">
        <v>70</v>
      </c>
    </row>
    <row r="27786" spans="17:63" ht="29.25" customHeight="1" x14ac:dyDescent="0.2">
      <c r="Q27786" s="92" t="s">
        <v>50</v>
      </c>
      <c r="BF27786" s="101" t="s">
        <v>58</v>
      </c>
      <c r="BK27786" s="98" t="s">
        <v>70</v>
      </c>
    </row>
    <row r="27787" spans="17:63" ht="29.25" customHeight="1" x14ac:dyDescent="0.2">
      <c r="Q27787" s="92" t="s">
        <v>50</v>
      </c>
      <c r="BF27787" s="101" t="s">
        <v>58</v>
      </c>
      <c r="BK27787" s="98" t="s">
        <v>70</v>
      </c>
    </row>
    <row r="27788" spans="17:63" ht="29.25" customHeight="1" x14ac:dyDescent="0.2">
      <c r="Q27788" s="92" t="s">
        <v>50</v>
      </c>
      <c r="BF27788" s="101" t="s">
        <v>58</v>
      </c>
      <c r="BK27788" s="98" t="s">
        <v>70</v>
      </c>
    </row>
    <row r="27789" spans="17:63" ht="29.25" customHeight="1" x14ac:dyDescent="0.2">
      <c r="Q27789" s="92" t="s">
        <v>50</v>
      </c>
      <c r="BF27789" s="101" t="s">
        <v>58</v>
      </c>
      <c r="BK27789" s="98" t="s">
        <v>70</v>
      </c>
    </row>
    <row r="27790" spans="17:63" ht="29.25" customHeight="1" x14ac:dyDescent="0.2">
      <c r="Q27790" s="92" t="s">
        <v>50</v>
      </c>
      <c r="BF27790" s="101" t="s">
        <v>58</v>
      </c>
      <c r="BK27790" s="98" t="s">
        <v>70</v>
      </c>
    </row>
    <row r="27791" spans="17:63" ht="29.25" customHeight="1" x14ac:dyDescent="0.2">
      <c r="Q27791" s="92" t="s">
        <v>50</v>
      </c>
      <c r="BF27791" s="101" t="s">
        <v>58</v>
      </c>
      <c r="BK27791" s="98" t="s">
        <v>70</v>
      </c>
    </row>
    <row r="27792" spans="17:63" ht="29.25" customHeight="1" x14ac:dyDescent="0.2">
      <c r="Q27792" s="92" t="s">
        <v>50</v>
      </c>
      <c r="BF27792" s="101" t="s">
        <v>58</v>
      </c>
      <c r="BK27792" s="98" t="s">
        <v>70</v>
      </c>
    </row>
    <row r="27793" spans="17:63" ht="29.25" customHeight="1" x14ac:dyDescent="0.2">
      <c r="Q27793" s="92" t="s">
        <v>50</v>
      </c>
      <c r="BF27793" s="101" t="s">
        <v>58</v>
      </c>
      <c r="BK27793" s="98" t="s">
        <v>70</v>
      </c>
    </row>
    <row r="27794" spans="17:63" ht="29.25" customHeight="1" x14ac:dyDescent="0.2">
      <c r="Q27794" s="92" t="s">
        <v>50</v>
      </c>
      <c r="BF27794" s="101" t="s">
        <v>58</v>
      </c>
      <c r="BK27794" s="98" t="s">
        <v>70</v>
      </c>
    </row>
    <row r="27795" spans="17:63" ht="29.25" customHeight="1" x14ac:dyDescent="0.2">
      <c r="Q27795" s="92" t="s">
        <v>50</v>
      </c>
      <c r="BF27795" s="101" t="s">
        <v>58</v>
      </c>
      <c r="BK27795" s="98" t="s">
        <v>70</v>
      </c>
    </row>
    <row r="27796" spans="17:63" ht="29.25" customHeight="1" x14ac:dyDescent="0.2">
      <c r="Q27796" s="92" t="s">
        <v>50</v>
      </c>
      <c r="BF27796" s="101" t="s">
        <v>58</v>
      </c>
      <c r="BK27796" s="98" t="s">
        <v>70</v>
      </c>
    </row>
    <row r="27797" spans="17:63" ht="29.25" customHeight="1" x14ac:dyDescent="0.2">
      <c r="Q27797" s="92" t="s">
        <v>50</v>
      </c>
      <c r="BF27797" s="101" t="s">
        <v>58</v>
      </c>
      <c r="BK27797" s="98" t="s">
        <v>70</v>
      </c>
    </row>
    <row r="27798" spans="17:63" ht="29.25" customHeight="1" x14ac:dyDescent="0.2">
      <c r="Q27798" s="92" t="s">
        <v>50</v>
      </c>
      <c r="BF27798" s="101" t="s">
        <v>58</v>
      </c>
      <c r="BK27798" s="98" t="s">
        <v>70</v>
      </c>
    </row>
    <row r="27799" spans="17:63" ht="29.25" customHeight="1" x14ac:dyDescent="0.2">
      <c r="Q27799" s="92" t="s">
        <v>50</v>
      </c>
      <c r="BF27799" s="101" t="s">
        <v>58</v>
      </c>
      <c r="BK27799" s="98" t="s">
        <v>70</v>
      </c>
    </row>
    <row r="27800" spans="17:63" ht="29.25" customHeight="1" x14ac:dyDescent="0.2">
      <c r="Q27800" s="92" t="s">
        <v>50</v>
      </c>
      <c r="BF27800" s="101" t="s">
        <v>58</v>
      </c>
      <c r="BK27800" s="98" t="s">
        <v>70</v>
      </c>
    </row>
    <row r="27801" spans="17:63" ht="29.25" customHeight="1" x14ac:dyDescent="0.2">
      <c r="Q27801" s="92" t="s">
        <v>50</v>
      </c>
      <c r="BF27801" s="101" t="s">
        <v>58</v>
      </c>
      <c r="BK27801" s="98" t="s">
        <v>70</v>
      </c>
    </row>
    <row r="27802" spans="17:63" ht="29.25" customHeight="1" x14ac:dyDescent="0.2">
      <c r="Q27802" s="92" t="s">
        <v>50</v>
      </c>
      <c r="BF27802" s="101" t="s">
        <v>58</v>
      </c>
      <c r="BK27802" s="98" t="s">
        <v>70</v>
      </c>
    </row>
    <row r="27803" spans="17:63" ht="29.25" customHeight="1" x14ac:dyDescent="0.2">
      <c r="Q27803" s="92" t="s">
        <v>50</v>
      </c>
      <c r="BF27803" s="101" t="s">
        <v>58</v>
      </c>
      <c r="BK27803" s="98" t="s">
        <v>70</v>
      </c>
    </row>
    <row r="27804" spans="17:63" ht="29.25" customHeight="1" x14ac:dyDescent="0.2">
      <c r="Q27804" s="92" t="s">
        <v>50</v>
      </c>
      <c r="BF27804" s="101" t="s">
        <v>58</v>
      </c>
      <c r="BK27804" s="98" t="s">
        <v>70</v>
      </c>
    </row>
    <row r="27805" spans="17:63" ht="29.25" customHeight="1" x14ac:dyDescent="0.2">
      <c r="Q27805" s="92" t="s">
        <v>50</v>
      </c>
      <c r="BF27805" s="101" t="s">
        <v>58</v>
      </c>
      <c r="BK27805" s="98" t="s">
        <v>70</v>
      </c>
    </row>
    <row r="27806" spans="17:63" ht="29.25" customHeight="1" x14ac:dyDescent="0.2">
      <c r="Q27806" s="92" t="s">
        <v>50</v>
      </c>
      <c r="BF27806" s="101" t="s">
        <v>58</v>
      </c>
      <c r="BK27806" s="98" t="s">
        <v>70</v>
      </c>
    </row>
    <row r="27807" spans="17:63" ht="29.25" customHeight="1" x14ac:dyDescent="0.2">
      <c r="Q27807" s="92" t="s">
        <v>50</v>
      </c>
      <c r="BF27807" s="101" t="s">
        <v>58</v>
      </c>
      <c r="BK27807" s="98" t="s">
        <v>70</v>
      </c>
    </row>
    <row r="27808" spans="17:63" ht="29.25" customHeight="1" x14ac:dyDescent="0.2">
      <c r="Q27808" s="92" t="s">
        <v>50</v>
      </c>
      <c r="BF27808" s="101" t="s">
        <v>58</v>
      </c>
      <c r="BK27808" s="98" t="s">
        <v>70</v>
      </c>
    </row>
    <row r="27809" spans="17:63" ht="29.25" customHeight="1" x14ac:dyDescent="0.2">
      <c r="Q27809" s="92" t="s">
        <v>50</v>
      </c>
      <c r="BF27809" s="101" t="s">
        <v>58</v>
      </c>
      <c r="BK27809" s="98" t="s">
        <v>70</v>
      </c>
    </row>
    <row r="27810" spans="17:63" ht="29.25" customHeight="1" x14ac:dyDescent="0.2">
      <c r="Q27810" s="92" t="s">
        <v>50</v>
      </c>
      <c r="BF27810" s="101" t="s">
        <v>58</v>
      </c>
      <c r="BK27810" s="98" t="s">
        <v>70</v>
      </c>
    </row>
    <row r="27811" spans="17:63" ht="29.25" customHeight="1" x14ac:dyDescent="0.2">
      <c r="Q27811" s="92" t="s">
        <v>50</v>
      </c>
      <c r="BF27811" s="101" t="s">
        <v>58</v>
      </c>
      <c r="BK27811" s="98" t="s">
        <v>70</v>
      </c>
    </row>
    <row r="27812" spans="17:63" ht="29.25" customHeight="1" x14ac:dyDescent="0.2">
      <c r="Q27812" s="92" t="s">
        <v>50</v>
      </c>
      <c r="BF27812" s="101" t="s">
        <v>58</v>
      </c>
      <c r="BK27812" s="98" t="s">
        <v>70</v>
      </c>
    </row>
    <row r="27813" spans="17:63" ht="29.25" customHeight="1" x14ac:dyDescent="0.2">
      <c r="Q27813" s="92" t="s">
        <v>50</v>
      </c>
      <c r="BF27813" s="101" t="s">
        <v>58</v>
      </c>
      <c r="BK27813" s="98" t="s">
        <v>70</v>
      </c>
    </row>
    <row r="27814" spans="17:63" ht="29.25" customHeight="1" x14ac:dyDescent="0.2">
      <c r="Q27814" s="92" t="s">
        <v>50</v>
      </c>
      <c r="BF27814" s="101" t="s">
        <v>58</v>
      </c>
      <c r="BK27814" s="98" t="s">
        <v>70</v>
      </c>
    </row>
    <row r="27815" spans="17:63" ht="29.25" customHeight="1" x14ac:dyDescent="0.2">
      <c r="Q27815" s="92" t="s">
        <v>50</v>
      </c>
      <c r="BF27815" s="101" t="s">
        <v>58</v>
      </c>
      <c r="BK27815" s="98" t="s">
        <v>70</v>
      </c>
    </row>
    <row r="27816" spans="17:63" ht="29.25" customHeight="1" x14ac:dyDescent="0.2">
      <c r="Q27816" s="92" t="s">
        <v>50</v>
      </c>
      <c r="BF27816" s="101" t="s">
        <v>58</v>
      </c>
      <c r="BK27816" s="98" t="s">
        <v>70</v>
      </c>
    </row>
    <row r="27817" spans="17:63" ht="29.25" customHeight="1" x14ac:dyDescent="0.2">
      <c r="Q27817" s="92" t="s">
        <v>50</v>
      </c>
      <c r="BF27817" s="101" t="s">
        <v>58</v>
      </c>
      <c r="BK27817" s="98" t="s">
        <v>70</v>
      </c>
    </row>
    <row r="27818" spans="17:63" ht="29.25" customHeight="1" x14ac:dyDescent="0.2">
      <c r="Q27818" s="92" t="s">
        <v>50</v>
      </c>
      <c r="BF27818" s="101" t="s">
        <v>58</v>
      </c>
      <c r="BK27818" s="98" t="s">
        <v>70</v>
      </c>
    </row>
    <row r="27819" spans="17:63" ht="29.25" customHeight="1" x14ac:dyDescent="0.2">
      <c r="Q27819" s="92" t="s">
        <v>50</v>
      </c>
      <c r="BF27819" s="101" t="s">
        <v>58</v>
      </c>
      <c r="BK27819" s="98" t="s">
        <v>70</v>
      </c>
    </row>
    <row r="27820" spans="17:63" ht="29.25" customHeight="1" x14ac:dyDescent="0.2">
      <c r="Q27820" s="92" t="s">
        <v>50</v>
      </c>
      <c r="BF27820" s="101" t="s">
        <v>58</v>
      </c>
      <c r="BK27820" s="98" t="s">
        <v>70</v>
      </c>
    </row>
    <row r="27821" spans="17:63" ht="29.25" customHeight="1" x14ac:dyDescent="0.2">
      <c r="Q27821" s="92" t="s">
        <v>50</v>
      </c>
      <c r="BF27821" s="101" t="s">
        <v>58</v>
      </c>
      <c r="BK27821" s="98" t="s">
        <v>70</v>
      </c>
    </row>
    <row r="27822" spans="17:63" ht="29.25" customHeight="1" x14ac:dyDescent="0.2">
      <c r="Q27822" s="92" t="s">
        <v>50</v>
      </c>
      <c r="BF27822" s="101" t="s">
        <v>58</v>
      </c>
      <c r="BK27822" s="98" t="s">
        <v>70</v>
      </c>
    </row>
    <row r="27823" spans="17:63" ht="29.25" customHeight="1" x14ac:dyDescent="0.2">
      <c r="Q27823" s="92" t="s">
        <v>50</v>
      </c>
      <c r="BF27823" s="101" t="s">
        <v>58</v>
      </c>
      <c r="BK27823" s="98" t="s">
        <v>70</v>
      </c>
    </row>
    <row r="27824" spans="17:63" ht="29.25" customHeight="1" x14ac:dyDescent="0.2">
      <c r="Q27824" s="92" t="s">
        <v>50</v>
      </c>
      <c r="BF27824" s="101" t="s">
        <v>58</v>
      </c>
      <c r="BK27824" s="98" t="s">
        <v>70</v>
      </c>
    </row>
    <row r="27825" spans="17:63" ht="29.25" customHeight="1" x14ac:dyDescent="0.2">
      <c r="Q27825" s="92" t="s">
        <v>50</v>
      </c>
      <c r="BF27825" s="101" t="s">
        <v>58</v>
      </c>
      <c r="BK27825" s="98" t="s">
        <v>70</v>
      </c>
    </row>
    <row r="27826" spans="17:63" ht="29.25" customHeight="1" x14ac:dyDescent="0.2">
      <c r="Q27826" s="92" t="s">
        <v>50</v>
      </c>
      <c r="BF27826" s="101" t="s">
        <v>58</v>
      </c>
      <c r="BK27826" s="98" t="s">
        <v>70</v>
      </c>
    </row>
    <row r="27827" spans="17:63" ht="29.25" customHeight="1" x14ac:dyDescent="0.2">
      <c r="Q27827" s="92" t="s">
        <v>50</v>
      </c>
      <c r="BF27827" s="101" t="s">
        <v>58</v>
      </c>
      <c r="BK27827" s="98" t="s">
        <v>70</v>
      </c>
    </row>
    <row r="27828" spans="17:63" ht="29.25" customHeight="1" x14ac:dyDescent="0.2">
      <c r="Q27828" s="92" t="s">
        <v>50</v>
      </c>
      <c r="BF27828" s="101" t="s">
        <v>58</v>
      </c>
      <c r="BK27828" s="98" t="s">
        <v>70</v>
      </c>
    </row>
    <row r="27829" spans="17:63" ht="29.25" customHeight="1" x14ac:dyDescent="0.2">
      <c r="Q27829" s="92" t="s">
        <v>50</v>
      </c>
      <c r="BF27829" s="101" t="s">
        <v>58</v>
      </c>
      <c r="BK27829" s="98" t="s">
        <v>70</v>
      </c>
    </row>
    <row r="27830" spans="17:63" ht="29.25" customHeight="1" x14ac:dyDescent="0.2">
      <c r="Q27830" s="92" t="s">
        <v>50</v>
      </c>
      <c r="BF27830" s="101" t="s">
        <v>58</v>
      </c>
      <c r="BK27830" s="98" t="s">
        <v>70</v>
      </c>
    </row>
    <row r="27831" spans="17:63" ht="29.25" customHeight="1" x14ac:dyDescent="0.2">
      <c r="Q27831" s="92" t="s">
        <v>50</v>
      </c>
      <c r="BF27831" s="101" t="s">
        <v>58</v>
      </c>
      <c r="BK27831" s="98" t="s">
        <v>70</v>
      </c>
    </row>
    <row r="27832" spans="17:63" ht="29.25" customHeight="1" x14ac:dyDescent="0.2">
      <c r="Q27832" s="92" t="s">
        <v>50</v>
      </c>
      <c r="BF27832" s="101" t="s">
        <v>58</v>
      </c>
      <c r="BK27832" s="98" t="s">
        <v>70</v>
      </c>
    </row>
    <row r="27833" spans="17:63" ht="29.25" customHeight="1" x14ac:dyDescent="0.2">
      <c r="Q27833" s="92" t="s">
        <v>50</v>
      </c>
      <c r="BF27833" s="101" t="s">
        <v>58</v>
      </c>
      <c r="BK27833" s="98" t="s">
        <v>70</v>
      </c>
    </row>
    <row r="27834" spans="17:63" ht="29.25" customHeight="1" x14ac:dyDescent="0.2">
      <c r="Q27834" s="92" t="s">
        <v>50</v>
      </c>
      <c r="BF27834" s="101" t="s">
        <v>58</v>
      </c>
      <c r="BK27834" s="98" t="s">
        <v>70</v>
      </c>
    </row>
    <row r="27835" spans="17:63" ht="29.25" customHeight="1" x14ac:dyDescent="0.2">
      <c r="Q27835" s="92" t="s">
        <v>50</v>
      </c>
      <c r="BF27835" s="101" t="s">
        <v>58</v>
      </c>
      <c r="BK27835" s="98" t="s">
        <v>70</v>
      </c>
    </row>
    <row r="27836" spans="17:63" ht="29.25" customHeight="1" x14ac:dyDescent="0.2">
      <c r="Q27836" s="92" t="s">
        <v>50</v>
      </c>
      <c r="BF27836" s="101" t="s">
        <v>58</v>
      </c>
      <c r="BK27836" s="98" t="s">
        <v>70</v>
      </c>
    </row>
    <row r="27837" spans="17:63" ht="29.25" customHeight="1" x14ac:dyDescent="0.2">
      <c r="Q27837" s="92" t="s">
        <v>50</v>
      </c>
      <c r="BF27837" s="101" t="s">
        <v>58</v>
      </c>
      <c r="BK27837" s="98" t="s">
        <v>70</v>
      </c>
    </row>
    <row r="27838" spans="17:63" ht="29.25" customHeight="1" x14ac:dyDescent="0.2">
      <c r="Q27838" s="92" t="s">
        <v>50</v>
      </c>
      <c r="BF27838" s="101" t="s">
        <v>58</v>
      </c>
      <c r="BK27838" s="98" t="s">
        <v>70</v>
      </c>
    </row>
    <row r="27839" spans="17:63" ht="29.25" customHeight="1" x14ac:dyDescent="0.2">
      <c r="Q27839" s="92" t="s">
        <v>50</v>
      </c>
      <c r="BF27839" s="101" t="s">
        <v>58</v>
      </c>
      <c r="BK27839" s="98" t="s">
        <v>70</v>
      </c>
    </row>
    <row r="27840" spans="17:63" ht="29.25" customHeight="1" x14ac:dyDescent="0.2">
      <c r="Q27840" s="92" t="s">
        <v>50</v>
      </c>
      <c r="BF27840" s="101" t="s">
        <v>58</v>
      </c>
      <c r="BK27840" s="98" t="s">
        <v>70</v>
      </c>
    </row>
    <row r="27841" spans="17:63" ht="29.25" customHeight="1" x14ac:dyDescent="0.2">
      <c r="Q27841" s="92" t="s">
        <v>50</v>
      </c>
      <c r="BF27841" s="101" t="s">
        <v>58</v>
      </c>
      <c r="BK27841" s="98" t="s">
        <v>70</v>
      </c>
    </row>
    <row r="27842" spans="17:63" ht="29.25" customHeight="1" x14ac:dyDescent="0.2">
      <c r="Q27842" s="92" t="s">
        <v>50</v>
      </c>
      <c r="BF27842" s="101" t="s">
        <v>58</v>
      </c>
      <c r="BK27842" s="98" t="s">
        <v>70</v>
      </c>
    </row>
    <row r="27843" spans="17:63" ht="29.25" customHeight="1" x14ac:dyDescent="0.2">
      <c r="Q27843" s="92" t="s">
        <v>50</v>
      </c>
      <c r="BF27843" s="101" t="s">
        <v>58</v>
      </c>
      <c r="BK27843" s="98" t="s">
        <v>70</v>
      </c>
    </row>
    <row r="27844" spans="17:63" ht="29.25" customHeight="1" x14ac:dyDescent="0.2">
      <c r="Q27844" s="92" t="s">
        <v>50</v>
      </c>
      <c r="BF27844" s="101" t="s">
        <v>58</v>
      </c>
      <c r="BK27844" s="98" t="s">
        <v>70</v>
      </c>
    </row>
    <row r="27845" spans="17:63" ht="29.25" customHeight="1" x14ac:dyDescent="0.2">
      <c r="Q27845" s="92" t="s">
        <v>50</v>
      </c>
      <c r="BF27845" s="101" t="s">
        <v>58</v>
      </c>
      <c r="BK27845" s="98" t="s">
        <v>70</v>
      </c>
    </row>
    <row r="27846" spans="17:63" ht="29.25" customHeight="1" x14ac:dyDescent="0.2">
      <c r="Q27846" s="92" t="s">
        <v>50</v>
      </c>
      <c r="BF27846" s="101" t="s">
        <v>58</v>
      </c>
      <c r="BK27846" s="98" t="s">
        <v>70</v>
      </c>
    </row>
    <row r="27847" spans="17:63" ht="29.25" customHeight="1" x14ac:dyDescent="0.2">
      <c r="Q27847" s="92" t="s">
        <v>50</v>
      </c>
      <c r="BF27847" s="101" t="s">
        <v>58</v>
      </c>
      <c r="BK27847" s="98" t="s">
        <v>70</v>
      </c>
    </row>
    <row r="27848" spans="17:63" ht="29.25" customHeight="1" x14ac:dyDescent="0.2">
      <c r="Q27848" s="92" t="s">
        <v>50</v>
      </c>
      <c r="BF27848" s="101" t="s">
        <v>58</v>
      </c>
      <c r="BK27848" s="98" t="s">
        <v>70</v>
      </c>
    </row>
    <row r="27849" spans="17:63" ht="29.25" customHeight="1" x14ac:dyDescent="0.2">
      <c r="Q27849" s="92" t="s">
        <v>50</v>
      </c>
      <c r="BF27849" s="101" t="s">
        <v>58</v>
      </c>
      <c r="BK27849" s="98" t="s">
        <v>70</v>
      </c>
    </row>
    <row r="27850" spans="17:63" ht="29.25" customHeight="1" x14ac:dyDescent="0.2">
      <c r="Q27850" s="92" t="s">
        <v>50</v>
      </c>
      <c r="BF27850" s="101" t="s">
        <v>58</v>
      </c>
      <c r="BK27850" s="98" t="s">
        <v>70</v>
      </c>
    </row>
    <row r="27851" spans="17:63" ht="29.25" customHeight="1" x14ac:dyDescent="0.2">
      <c r="Q27851" s="92" t="s">
        <v>50</v>
      </c>
      <c r="BF27851" s="101" t="s">
        <v>58</v>
      </c>
      <c r="BK27851" s="98" t="s">
        <v>70</v>
      </c>
    </row>
    <row r="27852" spans="17:63" ht="29.25" customHeight="1" x14ac:dyDescent="0.2">
      <c r="Q27852" s="92" t="s">
        <v>50</v>
      </c>
      <c r="BF27852" s="101" t="s">
        <v>58</v>
      </c>
      <c r="BK27852" s="98" t="s">
        <v>70</v>
      </c>
    </row>
    <row r="27853" spans="17:63" ht="29.25" customHeight="1" x14ac:dyDescent="0.2">
      <c r="Q27853" s="92" t="s">
        <v>50</v>
      </c>
      <c r="BF27853" s="101" t="s">
        <v>58</v>
      </c>
      <c r="BK27853" s="98" t="s">
        <v>70</v>
      </c>
    </row>
    <row r="27854" spans="17:63" ht="29.25" customHeight="1" x14ac:dyDescent="0.2">
      <c r="Q27854" s="92" t="s">
        <v>50</v>
      </c>
      <c r="BF27854" s="101" t="s">
        <v>58</v>
      </c>
      <c r="BK27854" s="98" t="s">
        <v>70</v>
      </c>
    </row>
    <row r="27855" spans="17:63" ht="29.25" customHeight="1" x14ac:dyDescent="0.2">
      <c r="Q27855" s="92" t="s">
        <v>50</v>
      </c>
      <c r="BF27855" s="101" t="s">
        <v>58</v>
      </c>
      <c r="BK27855" s="98" t="s">
        <v>70</v>
      </c>
    </row>
    <row r="27856" spans="17:63" ht="29.25" customHeight="1" x14ac:dyDescent="0.2">
      <c r="Q27856" s="92" t="s">
        <v>50</v>
      </c>
      <c r="BF27856" s="101" t="s">
        <v>58</v>
      </c>
      <c r="BK27856" s="98" t="s">
        <v>70</v>
      </c>
    </row>
    <row r="27857" spans="17:63" ht="29.25" customHeight="1" x14ac:dyDescent="0.2">
      <c r="Q27857" s="92" t="s">
        <v>50</v>
      </c>
      <c r="BF27857" s="101" t="s">
        <v>58</v>
      </c>
      <c r="BK27857" s="98" t="s">
        <v>70</v>
      </c>
    </row>
    <row r="27858" spans="17:63" ht="29.25" customHeight="1" x14ac:dyDescent="0.2">
      <c r="Q27858" s="92" t="s">
        <v>50</v>
      </c>
      <c r="BF27858" s="101" t="s">
        <v>58</v>
      </c>
      <c r="BK27858" s="98" t="s">
        <v>70</v>
      </c>
    </row>
    <row r="27859" spans="17:63" ht="29.25" customHeight="1" x14ac:dyDescent="0.2">
      <c r="Q27859" s="92" t="s">
        <v>50</v>
      </c>
      <c r="BF27859" s="101" t="s">
        <v>58</v>
      </c>
      <c r="BK27859" s="98" t="s">
        <v>70</v>
      </c>
    </row>
    <row r="27860" spans="17:63" ht="29.25" customHeight="1" x14ac:dyDescent="0.2">
      <c r="Q27860" s="92" t="s">
        <v>50</v>
      </c>
      <c r="BF27860" s="101" t="s">
        <v>58</v>
      </c>
      <c r="BK27860" s="98" t="s">
        <v>70</v>
      </c>
    </row>
    <row r="27861" spans="17:63" ht="29.25" customHeight="1" x14ac:dyDescent="0.2">
      <c r="Q27861" s="92" t="s">
        <v>50</v>
      </c>
      <c r="BF27861" s="101" t="s">
        <v>58</v>
      </c>
      <c r="BK27861" s="98" t="s">
        <v>70</v>
      </c>
    </row>
    <row r="27862" spans="17:63" ht="29.25" customHeight="1" x14ac:dyDescent="0.2">
      <c r="Q27862" s="92" t="s">
        <v>50</v>
      </c>
      <c r="BF27862" s="101" t="s">
        <v>58</v>
      </c>
      <c r="BK27862" s="98" t="s">
        <v>70</v>
      </c>
    </row>
    <row r="27863" spans="17:63" ht="29.25" customHeight="1" x14ac:dyDescent="0.2">
      <c r="Q27863" s="92" t="s">
        <v>50</v>
      </c>
      <c r="BF27863" s="101" t="s">
        <v>58</v>
      </c>
      <c r="BK27863" s="98" t="s">
        <v>70</v>
      </c>
    </row>
    <row r="27864" spans="17:63" ht="29.25" customHeight="1" x14ac:dyDescent="0.2">
      <c r="Q27864" s="92" t="s">
        <v>50</v>
      </c>
      <c r="BF27864" s="101" t="s">
        <v>58</v>
      </c>
      <c r="BK27864" s="98" t="s">
        <v>70</v>
      </c>
    </row>
    <row r="27865" spans="17:63" ht="29.25" customHeight="1" x14ac:dyDescent="0.2">
      <c r="Q27865" s="92" t="s">
        <v>50</v>
      </c>
      <c r="BF27865" s="101" t="s">
        <v>58</v>
      </c>
      <c r="BK27865" s="98" t="s">
        <v>70</v>
      </c>
    </row>
    <row r="27866" spans="17:63" ht="29.25" customHeight="1" x14ac:dyDescent="0.2">
      <c r="Q27866" s="92" t="s">
        <v>50</v>
      </c>
      <c r="BF27866" s="101" t="s">
        <v>58</v>
      </c>
      <c r="BK27866" s="98" t="s">
        <v>70</v>
      </c>
    </row>
    <row r="27867" spans="17:63" ht="29.25" customHeight="1" x14ac:dyDescent="0.2">
      <c r="Q27867" s="92" t="s">
        <v>50</v>
      </c>
      <c r="BF27867" s="101" t="s">
        <v>58</v>
      </c>
      <c r="BK27867" s="98" t="s">
        <v>70</v>
      </c>
    </row>
    <row r="27868" spans="17:63" ht="29.25" customHeight="1" x14ac:dyDescent="0.2">
      <c r="Q27868" s="92" t="s">
        <v>50</v>
      </c>
      <c r="BF27868" s="101" t="s">
        <v>58</v>
      </c>
      <c r="BK27868" s="98" t="s">
        <v>70</v>
      </c>
    </row>
    <row r="27869" spans="17:63" ht="29.25" customHeight="1" x14ac:dyDescent="0.2">
      <c r="Q27869" s="92" t="s">
        <v>50</v>
      </c>
      <c r="BF27869" s="101" t="s">
        <v>58</v>
      </c>
      <c r="BK27869" s="98" t="s">
        <v>70</v>
      </c>
    </row>
    <row r="27870" spans="17:63" ht="29.25" customHeight="1" x14ac:dyDescent="0.2">
      <c r="Q27870" s="92" t="s">
        <v>50</v>
      </c>
      <c r="BF27870" s="101" t="s">
        <v>58</v>
      </c>
      <c r="BK27870" s="98" t="s">
        <v>70</v>
      </c>
    </row>
    <row r="27871" spans="17:63" ht="29.25" customHeight="1" x14ac:dyDescent="0.2">
      <c r="Q27871" s="92" t="s">
        <v>50</v>
      </c>
      <c r="BF27871" s="101" t="s">
        <v>58</v>
      </c>
      <c r="BK27871" s="98" t="s">
        <v>70</v>
      </c>
    </row>
    <row r="27872" spans="17:63" ht="29.25" customHeight="1" x14ac:dyDescent="0.2">
      <c r="Q27872" s="92" t="s">
        <v>50</v>
      </c>
      <c r="BF27872" s="101" t="s">
        <v>58</v>
      </c>
      <c r="BK27872" s="98" t="s">
        <v>70</v>
      </c>
    </row>
    <row r="27873" spans="17:63" ht="29.25" customHeight="1" x14ac:dyDescent="0.2">
      <c r="Q27873" s="92" t="s">
        <v>50</v>
      </c>
      <c r="BF27873" s="101" t="s">
        <v>58</v>
      </c>
      <c r="BK27873" s="98" t="s">
        <v>70</v>
      </c>
    </row>
    <row r="27874" spans="17:63" ht="29.25" customHeight="1" x14ac:dyDescent="0.2">
      <c r="Q27874" s="92" t="s">
        <v>50</v>
      </c>
      <c r="BF27874" s="101" t="s">
        <v>58</v>
      </c>
      <c r="BK27874" s="98" t="s">
        <v>70</v>
      </c>
    </row>
    <row r="27875" spans="17:63" ht="29.25" customHeight="1" x14ac:dyDescent="0.2">
      <c r="Q27875" s="92" t="s">
        <v>50</v>
      </c>
      <c r="BF27875" s="101" t="s">
        <v>58</v>
      </c>
      <c r="BK27875" s="98" t="s">
        <v>70</v>
      </c>
    </row>
    <row r="27876" spans="17:63" ht="29.25" customHeight="1" x14ac:dyDescent="0.2">
      <c r="Q27876" s="92" t="s">
        <v>50</v>
      </c>
      <c r="BF27876" s="101" t="s">
        <v>58</v>
      </c>
      <c r="BK27876" s="98" t="s">
        <v>70</v>
      </c>
    </row>
    <row r="27877" spans="17:63" ht="29.25" customHeight="1" x14ac:dyDescent="0.2">
      <c r="Q27877" s="92" t="s">
        <v>50</v>
      </c>
      <c r="BF27877" s="101" t="s">
        <v>58</v>
      </c>
      <c r="BK27877" s="98" t="s">
        <v>70</v>
      </c>
    </row>
    <row r="27878" spans="17:63" ht="29.25" customHeight="1" x14ac:dyDescent="0.2">
      <c r="Q27878" s="92" t="s">
        <v>50</v>
      </c>
      <c r="BF27878" s="101" t="s">
        <v>58</v>
      </c>
      <c r="BK27878" s="98" t="s">
        <v>70</v>
      </c>
    </row>
    <row r="27879" spans="17:63" ht="29.25" customHeight="1" x14ac:dyDescent="0.2">
      <c r="Q27879" s="92" t="s">
        <v>50</v>
      </c>
      <c r="BF27879" s="101" t="s">
        <v>58</v>
      </c>
      <c r="BK27879" s="98" t="s">
        <v>70</v>
      </c>
    </row>
    <row r="27880" spans="17:63" ht="29.25" customHeight="1" x14ac:dyDescent="0.2">
      <c r="Q27880" s="92" t="s">
        <v>50</v>
      </c>
      <c r="BF27880" s="101" t="s">
        <v>58</v>
      </c>
      <c r="BK27880" s="98" t="s">
        <v>70</v>
      </c>
    </row>
    <row r="27881" spans="17:63" ht="29.25" customHeight="1" x14ac:dyDescent="0.2">
      <c r="Q27881" s="92" t="s">
        <v>50</v>
      </c>
      <c r="BF27881" s="101" t="s">
        <v>58</v>
      </c>
      <c r="BK27881" s="98" t="s">
        <v>70</v>
      </c>
    </row>
    <row r="27882" spans="17:63" ht="29.25" customHeight="1" x14ac:dyDescent="0.2">
      <c r="Q27882" s="92" t="s">
        <v>50</v>
      </c>
      <c r="BF27882" s="101" t="s">
        <v>58</v>
      </c>
      <c r="BK27882" s="98" t="s">
        <v>70</v>
      </c>
    </row>
    <row r="27883" spans="17:63" ht="29.25" customHeight="1" x14ac:dyDescent="0.2">
      <c r="Q27883" s="92" t="s">
        <v>50</v>
      </c>
      <c r="BF27883" s="101" t="s">
        <v>58</v>
      </c>
      <c r="BK27883" s="98" t="s">
        <v>70</v>
      </c>
    </row>
    <row r="27884" spans="17:63" ht="29.25" customHeight="1" x14ac:dyDescent="0.2">
      <c r="Q27884" s="92" t="s">
        <v>50</v>
      </c>
      <c r="BF27884" s="101" t="s">
        <v>58</v>
      </c>
      <c r="BK27884" s="98" t="s">
        <v>70</v>
      </c>
    </row>
    <row r="27885" spans="17:63" ht="29.25" customHeight="1" x14ac:dyDescent="0.2">
      <c r="Q27885" s="92" t="s">
        <v>50</v>
      </c>
      <c r="BF27885" s="101" t="s">
        <v>58</v>
      </c>
      <c r="BK27885" s="98" t="s">
        <v>70</v>
      </c>
    </row>
    <row r="27886" spans="17:63" ht="29.25" customHeight="1" x14ac:dyDescent="0.2">
      <c r="Q27886" s="92" t="s">
        <v>50</v>
      </c>
      <c r="BF27886" s="101" t="s">
        <v>58</v>
      </c>
      <c r="BK27886" s="98" t="s">
        <v>70</v>
      </c>
    </row>
    <row r="27887" spans="17:63" ht="29.25" customHeight="1" x14ac:dyDescent="0.2">
      <c r="Q27887" s="92" t="s">
        <v>50</v>
      </c>
      <c r="BF27887" s="101" t="s">
        <v>58</v>
      </c>
      <c r="BK27887" s="98" t="s">
        <v>70</v>
      </c>
    </row>
    <row r="27888" spans="17:63" ht="29.25" customHeight="1" x14ac:dyDescent="0.2">
      <c r="Q27888" s="92" t="s">
        <v>50</v>
      </c>
      <c r="BF27888" s="101" t="s">
        <v>58</v>
      </c>
      <c r="BK27888" s="98" t="s">
        <v>70</v>
      </c>
    </row>
    <row r="27889" spans="17:63" ht="29.25" customHeight="1" x14ac:dyDescent="0.2">
      <c r="Q27889" s="92" t="s">
        <v>50</v>
      </c>
      <c r="BF27889" s="101" t="s">
        <v>58</v>
      </c>
      <c r="BK27889" s="98" t="s">
        <v>70</v>
      </c>
    </row>
    <row r="27890" spans="17:63" ht="29.25" customHeight="1" x14ac:dyDescent="0.2">
      <c r="Q27890" s="92" t="s">
        <v>50</v>
      </c>
      <c r="BF27890" s="101" t="s">
        <v>58</v>
      </c>
      <c r="BK27890" s="98" t="s">
        <v>70</v>
      </c>
    </row>
    <row r="27891" spans="17:63" ht="29.25" customHeight="1" x14ac:dyDescent="0.2">
      <c r="Q27891" s="92" t="s">
        <v>50</v>
      </c>
      <c r="BF27891" s="101" t="s">
        <v>58</v>
      </c>
      <c r="BK27891" s="98" t="s">
        <v>70</v>
      </c>
    </row>
    <row r="27892" spans="17:63" ht="29.25" customHeight="1" x14ac:dyDescent="0.2">
      <c r="Q27892" s="92" t="s">
        <v>50</v>
      </c>
      <c r="BF27892" s="101" t="s">
        <v>58</v>
      </c>
      <c r="BK27892" s="98" t="s">
        <v>70</v>
      </c>
    </row>
    <row r="27893" spans="17:63" ht="29.25" customHeight="1" x14ac:dyDescent="0.2">
      <c r="Q27893" s="92" t="s">
        <v>50</v>
      </c>
      <c r="BF27893" s="101" t="s">
        <v>58</v>
      </c>
      <c r="BK27893" s="98" t="s">
        <v>70</v>
      </c>
    </row>
    <row r="27894" spans="17:63" ht="29.25" customHeight="1" x14ac:dyDescent="0.2">
      <c r="Q27894" s="92" t="s">
        <v>50</v>
      </c>
      <c r="BF27894" s="101" t="s">
        <v>58</v>
      </c>
      <c r="BK27894" s="98" t="s">
        <v>70</v>
      </c>
    </row>
    <row r="27895" spans="17:63" ht="29.25" customHeight="1" x14ac:dyDescent="0.2">
      <c r="Q27895" s="92" t="s">
        <v>50</v>
      </c>
      <c r="BF27895" s="101" t="s">
        <v>58</v>
      </c>
      <c r="BK27895" s="98" t="s">
        <v>70</v>
      </c>
    </row>
    <row r="27896" spans="17:63" ht="29.25" customHeight="1" x14ac:dyDescent="0.2">
      <c r="Q27896" s="92" t="s">
        <v>50</v>
      </c>
      <c r="BF27896" s="101" t="s">
        <v>58</v>
      </c>
      <c r="BK27896" s="98" t="s">
        <v>70</v>
      </c>
    </row>
    <row r="27897" spans="17:63" ht="29.25" customHeight="1" x14ac:dyDescent="0.2">
      <c r="Q27897" s="92" t="s">
        <v>50</v>
      </c>
      <c r="BF27897" s="101" t="s">
        <v>58</v>
      </c>
      <c r="BK27897" s="98" t="s">
        <v>70</v>
      </c>
    </row>
    <row r="27898" spans="17:63" ht="29.25" customHeight="1" x14ac:dyDescent="0.2">
      <c r="Q27898" s="92" t="s">
        <v>50</v>
      </c>
      <c r="BF27898" s="101" t="s">
        <v>58</v>
      </c>
      <c r="BK27898" s="98" t="s">
        <v>70</v>
      </c>
    </row>
    <row r="27899" spans="17:63" ht="29.25" customHeight="1" x14ac:dyDescent="0.2">
      <c r="Q27899" s="92" t="s">
        <v>50</v>
      </c>
      <c r="BF27899" s="101" t="s">
        <v>58</v>
      </c>
      <c r="BK27899" s="98" t="s">
        <v>70</v>
      </c>
    </row>
    <row r="27900" spans="17:63" ht="29.25" customHeight="1" x14ac:dyDescent="0.2">
      <c r="Q27900" s="92" t="s">
        <v>50</v>
      </c>
      <c r="BF27900" s="101" t="s">
        <v>58</v>
      </c>
      <c r="BK27900" s="98" t="s">
        <v>70</v>
      </c>
    </row>
    <row r="27901" spans="17:63" ht="29.25" customHeight="1" x14ac:dyDescent="0.2">
      <c r="Q27901" s="92" t="s">
        <v>50</v>
      </c>
      <c r="BF27901" s="101" t="s">
        <v>58</v>
      </c>
      <c r="BK27901" s="98" t="s">
        <v>70</v>
      </c>
    </row>
    <row r="27902" spans="17:63" ht="29.25" customHeight="1" x14ac:dyDescent="0.2">
      <c r="Q27902" s="92" t="s">
        <v>50</v>
      </c>
      <c r="BF27902" s="101" t="s">
        <v>58</v>
      </c>
      <c r="BK27902" s="98" t="s">
        <v>70</v>
      </c>
    </row>
    <row r="27903" spans="17:63" ht="29.25" customHeight="1" x14ac:dyDescent="0.2">
      <c r="Q27903" s="92" t="s">
        <v>50</v>
      </c>
      <c r="BF27903" s="101" t="s">
        <v>58</v>
      </c>
      <c r="BK27903" s="98" t="s">
        <v>70</v>
      </c>
    </row>
    <row r="27904" spans="17:63" ht="29.25" customHeight="1" x14ac:dyDescent="0.2">
      <c r="Q27904" s="92" t="s">
        <v>50</v>
      </c>
      <c r="BF27904" s="101" t="s">
        <v>58</v>
      </c>
      <c r="BK27904" s="98" t="s">
        <v>70</v>
      </c>
    </row>
    <row r="27905" spans="17:63" ht="29.25" customHeight="1" x14ac:dyDescent="0.2">
      <c r="Q27905" s="92" t="s">
        <v>50</v>
      </c>
      <c r="BF27905" s="101" t="s">
        <v>58</v>
      </c>
      <c r="BK27905" s="98" t="s">
        <v>70</v>
      </c>
    </row>
    <row r="27906" spans="17:63" ht="29.25" customHeight="1" x14ac:dyDescent="0.2">
      <c r="Q27906" s="92" t="s">
        <v>50</v>
      </c>
      <c r="BF27906" s="101" t="s">
        <v>58</v>
      </c>
      <c r="BK27906" s="98" t="s">
        <v>70</v>
      </c>
    </row>
    <row r="27907" spans="17:63" ht="29.25" customHeight="1" x14ac:dyDescent="0.2">
      <c r="Q27907" s="92" t="s">
        <v>50</v>
      </c>
      <c r="BF27907" s="101" t="s">
        <v>58</v>
      </c>
      <c r="BK27907" s="98" t="s">
        <v>70</v>
      </c>
    </row>
    <row r="27908" spans="17:63" ht="29.25" customHeight="1" x14ac:dyDescent="0.2">
      <c r="Q27908" s="92" t="s">
        <v>50</v>
      </c>
      <c r="BF27908" s="101" t="s">
        <v>58</v>
      </c>
      <c r="BK27908" s="98" t="s">
        <v>70</v>
      </c>
    </row>
    <row r="27909" spans="17:63" ht="29.25" customHeight="1" x14ac:dyDescent="0.2">
      <c r="Q27909" s="92" t="s">
        <v>50</v>
      </c>
      <c r="BF27909" s="101" t="s">
        <v>58</v>
      </c>
      <c r="BK27909" s="98" t="s">
        <v>70</v>
      </c>
    </row>
    <row r="27910" spans="17:63" ht="29.25" customHeight="1" x14ac:dyDescent="0.2">
      <c r="Q27910" s="92" t="s">
        <v>50</v>
      </c>
      <c r="BF27910" s="101" t="s">
        <v>58</v>
      </c>
      <c r="BK27910" s="98" t="s">
        <v>70</v>
      </c>
    </row>
    <row r="27911" spans="17:63" ht="29.25" customHeight="1" x14ac:dyDescent="0.2">
      <c r="Q27911" s="92" t="s">
        <v>50</v>
      </c>
      <c r="BF27911" s="101" t="s">
        <v>58</v>
      </c>
      <c r="BK27911" s="98" t="s">
        <v>70</v>
      </c>
    </row>
    <row r="27912" spans="17:63" ht="29.25" customHeight="1" x14ac:dyDescent="0.2">
      <c r="Q27912" s="92" t="s">
        <v>50</v>
      </c>
      <c r="BF27912" s="101" t="s">
        <v>58</v>
      </c>
      <c r="BK27912" s="98" t="s">
        <v>70</v>
      </c>
    </row>
    <row r="27913" spans="17:63" ht="29.25" customHeight="1" x14ac:dyDescent="0.2">
      <c r="Q27913" s="92" t="s">
        <v>50</v>
      </c>
      <c r="BF27913" s="101" t="s">
        <v>58</v>
      </c>
      <c r="BK27913" s="98" t="s">
        <v>70</v>
      </c>
    </row>
    <row r="27914" spans="17:63" ht="29.25" customHeight="1" x14ac:dyDescent="0.2">
      <c r="Q27914" s="92" t="s">
        <v>50</v>
      </c>
      <c r="BF27914" s="101" t="s">
        <v>58</v>
      </c>
      <c r="BK27914" s="98" t="s">
        <v>70</v>
      </c>
    </row>
    <row r="27915" spans="17:63" ht="29.25" customHeight="1" x14ac:dyDescent="0.2">
      <c r="Q27915" s="92" t="s">
        <v>50</v>
      </c>
      <c r="BF27915" s="101" t="s">
        <v>58</v>
      </c>
      <c r="BK27915" s="98" t="s">
        <v>70</v>
      </c>
    </row>
    <row r="27916" spans="17:63" ht="29.25" customHeight="1" x14ac:dyDescent="0.2">
      <c r="Q27916" s="92" t="s">
        <v>50</v>
      </c>
      <c r="BF27916" s="101" t="s">
        <v>58</v>
      </c>
      <c r="BK27916" s="98" t="s">
        <v>70</v>
      </c>
    </row>
    <row r="27917" spans="17:63" ht="29.25" customHeight="1" x14ac:dyDescent="0.2">
      <c r="Q27917" s="92" t="s">
        <v>50</v>
      </c>
      <c r="BF27917" s="101" t="s">
        <v>58</v>
      </c>
      <c r="BK27917" s="98" t="s">
        <v>70</v>
      </c>
    </row>
    <row r="27918" spans="17:63" ht="29.25" customHeight="1" x14ac:dyDescent="0.2">
      <c r="Q27918" s="92" t="s">
        <v>50</v>
      </c>
      <c r="BF27918" s="101" t="s">
        <v>58</v>
      </c>
      <c r="BK27918" s="98" t="s">
        <v>70</v>
      </c>
    </row>
    <row r="27919" spans="17:63" ht="29.25" customHeight="1" x14ac:dyDescent="0.2">
      <c r="Q27919" s="92" t="s">
        <v>50</v>
      </c>
      <c r="BF27919" s="101" t="s">
        <v>58</v>
      </c>
      <c r="BK27919" s="98" t="s">
        <v>70</v>
      </c>
    </row>
    <row r="27920" spans="17:63" ht="29.25" customHeight="1" x14ac:dyDescent="0.2">
      <c r="Q27920" s="92" t="s">
        <v>50</v>
      </c>
      <c r="BF27920" s="101" t="s">
        <v>58</v>
      </c>
      <c r="BK27920" s="98" t="s">
        <v>70</v>
      </c>
    </row>
    <row r="27921" spans="17:63" ht="29.25" customHeight="1" x14ac:dyDescent="0.2">
      <c r="Q27921" s="92" t="s">
        <v>50</v>
      </c>
      <c r="BF27921" s="101" t="s">
        <v>58</v>
      </c>
      <c r="BK27921" s="98" t="s">
        <v>70</v>
      </c>
    </row>
    <row r="27922" spans="17:63" ht="29.25" customHeight="1" x14ac:dyDescent="0.2">
      <c r="Q27922" s="92" t="s">
        <v>50</v>
      </c>
      <c r="BF27922" s="101" t="s">
        <v>58</v>
      </c>
      <c r="BK27922" s="98" t="s">
        <v>70</v>
      </c>
    </row>
    <row r="27923" spans="17:63" ht="29.25" customHeight="1" x14ac:dyDescent="0.2">
      <c r="Q27923" s="92" t="s">
        <v>50</v>
      </c>
      <c r="BF27923" s="101" t="s">
        <v>58</v>
      </c>
      <c r="BK27923" s="98" t="s">
        <v>70</v>
      </c>
    </row>
    <row r="27924" spans="17:63" ht="29.25" customHeight="1" x14ac:dyDescent="0.2">
      <c r="Q27924" s="92" t="s">
        <v>50</v>
      </c>
      <c r="BF27924" s="101" t="s">
        <v>58</v>
      </c>
      <c r="BK27924" s="98" t="s">
        <v>70</v>
      </c>
    </row>
    <row r="27925" spans="17:63" ht="29.25" customHeight="1" x14ac:dyDescent="0.2">
      <c r="Q27925" s="92" t="s">
        <v>50</v>
      </c>
      <c r="BF27925" s="101" t="s">
        <v>58</v>
      </c>
      <c r="BK27925" s="98" t="s">
        <v>70</v>
      </c>
    </row>
    <row r="27926" spans="17:63" ht="29.25" customHeight="1" x14ac:dyDescent="0.2">
      <c r="Q27926" s="92" t="s">
        <v>50</v>
      </c>
      <c r="BF27926" s="101" t="s">
        <v>58</v>
      </c>
      <c r="BK27926" s="98" t="s">
        <v>70</v>
      </c>
    </row>
    <row r="27927" spans="17:63" ht="29.25" customHeight="1" x14ac:dyDescent="0.2">
      <c r="Q27927" s="92" t="s">
        <v>50</v>
      </c>
      <c r="BF27927" s="101" t="s">
        <v>58</v>
      </c>
      <c r="BK27927" s="98" t="s">
        <v>70</v>
      </c>
    </row>
    <row r="27928" spans="17:63" ht="29.25" customHeight="1" x14ac:dyDescent="0.2">
      <c r="Q27928" s="92" t="s">
        <v>50</v>
      </c>
      <c r="BF27928" s="101" t="s">
        <v>58</v>
      </c>
      <c r="BK27928" s="98" t="s">
        <v>70</v>
      </c>
    </row>
    <row r="27929" spans="17:63" ht="29.25" customHeight="1" x14ac:dyDescent="0.2">
      <c r="Q27929" s="92" t="s">
        <v>50</v>
      </c>
      <c r="BF27929" s="101" t="s">
        <v>58</v>
      </c>
      <c r="BK27929" s="98" t="s">
        <v>70</v>
      </c>
    </row>
    <row r="27930" spans="17:63" ht="29.25" customHeight="1" x14ac:dyDescent="0.2">
      <c r="Q27930" s="92" t="s">
        <v>50</v>
      </c>
      <c r="BF27930" s="101" t="s">
        <v>58</v>
      </c>
      <c r="BK27930" s="98" t="s">
        <v>70</v>
      </c>
    </row>
    <row r="27931" spans="17:63" ht="29.25" customHeight="1" x14ac:dyDescent="0.2">
      <c r="Q27931" s="92" t="s">
        <v>50</v>
      </c>
      <c r="BF27931" s="101" t="s">
        <v>58</v>
      </c>
      <c r="BK27931" s="98" t="s">
        <v>70</v>
      </c>
    </row>
    <row r="27932" spans="17:63" ht="29.25" customHeight="1" x14ac:dyDescent="0.2">
      <c r="Q27932" s="92" t="s">
        <v>50</v>
      </c>
      <c r="BF27932" s="101" t="s">
        <v>58</v>
      </c>
      <c r="BK27932" s="98" t="s">
        <v>70</v>
      </c>
    </row>
    <row r="27933" spans="17:63" ht="29.25" customHeight="1" x14ac:dyDescent="0.2">
      <c r="Q27933" s="92" t="s">
        <v>50</v>
      </c>
      <c r="BF27933" s="101" t="s">
        <v>58</v>
      </c>
      <c r="BK27933" s="98" t="s">
        <v>70</v>
      </c>
    </row>
    <row r="27934" spans="17:63" ht="29.25" customHeight="1" x14ac:dyDescent="0.2">
      <c r="Q27934" s="92" t="s">
        <v>50</v>
      </c>
      <c r="BF27934" s="101" t="s">
        <v>58</v>
      </c>
      <c r="BK27934" s="98" t="s">
        <v>70</v>
      </c>
    </row>
    <row r="27935" spans="17:63" ht="29.25" customHeight="1" x14ac:dyDescent="0.2">
      <c r="Q27935" s="92" t="s">
        <v>50</v>
      </c>
      <c r="BF27935" s="101" t="s">
        <v>58</v>
      </c>
      <c r="BK27935" s="98" t="s">
        <v>70</v>
      </c>
    </row>
    <row r="27936" spans="17:63" ht="29.25" customHeight="1" x14ac:dyDescent="0.2">
      <c r="Q27936" s="92" t="s">
        <v>50</v>
      </c>
      <c r="BF27936" s="101" t="s">
        <v>58</v>
      </c>
      <c r="BK27936" s="98" t="s">
        <v>70</v>
      </c>
    </row>
    <row r="27937" spans="17:63" ht="29.25" customHeight="1" x14ac:dyDescent="0.2">
      <c r="Q27937" s="92" t="s">
        <v>50</v>
      </c>
      <c r="BF27937" s="101" t="s">
        <v>58</v>
      </c>
      <c r="BK27937" s="98" t="s">
        <v>70</v>
      </c>
    </row>
    <row r="27938" spans="17:63" ht="29.25" customHeight="1" x14ac:dyDescent="0.2">
      <c r="Q27938" s="92" t="s">
        <v>50</v>
      </c>
      <c r="BF27938" s="101" t="s">
        <v>58</v>
      </c>
      <c r="BK27938" s="98" t="s">
        <v>70</v>
      </c>
    </row>
    <row r="27939" spans="17:63" ht="29.25" customHeight="1" x14ac:dyDescent="0.2">
      <c r="Q27939" s="92" t="s">
        <v>50</v>
      </c>
      <c r="BF27939" s="101" t="s">
        <v>58</v>
      </c>
      <c r="BK27939" s="98" t="s">
        <v>70</v>
      </c>
    </row>
    <row r="27940" spans="17:63" ht="29.25" customHeight="1" x14ac:dyDescent="0.2">
      <c r="Q27940" s="92" t="s">
        <v>50</v>
      </c>
      <c r="BF27940" s="101" t="s">
        <v>58</v>
      </c>
      <c r="BK27940" s="98" t="s">
        <v>70</v>
      </c>
    </row>
    <row r="27941" spans="17:63" ht="29.25" customHeight="1" x14ac:dyDescent="0.2">
      <c r="Q27941" s="92" t="s">
        <v>50</v>
      </c>
      <c r="BF27941" s="101" t="s">
        <v>58</v>
      </c>
      <c r="BK27941" s="98" t="s">
        <v>70</v>
      </c>
    </row>
    <row r="27942" spans="17:63" ht="29.25" customHeight="1" x14ac:dyDescent="0.2">
      <c r="Q27942" s="92" t="s">
        <v>50</v>
      </c>
      <c r="BF27942" s="101" t="s">
        <v>58</v>
      </c>
      <c r="BK27942" s="98" t="s">
        <v>70</v>
      </c>
    </row>
    <row r="27943" spans="17:63" ht="29.25" customHeight="1" x14ac:dyDescent="0.2">
      <c r="Q27943" s="92" t="s">
        <v>50</v>
      </c>
      <c r="BF27943" s="101" t="s">
        <v>58</v>
      </c>
      <c r="BK27943" s="98" t="s">
        <v>70</v>
      </c>
    </row>
    <row r="27944" spans="17:63" ht="29.25" customHeight="1" x14ac:dyDescent="0.2">
      <c r="Q27944" s="92" t="s">
        <v>50</v>
      </c>
      <c r="BF27944" s="101" t="s">
        <v>58</v>
      </c>
      <c r="BK27944" s="98" t="s">
        <v>70</v>
      </c>
    </row>
    <row r="27945" spans="17:63" ht="29.25" customHeight="1" x14ac:dyDescent="0.2">
      <c r="Q27945" s="92" t="s">
        <v>50</v>
      </c>
      <c r="BF27945" s="101" t="s">
        <v>58</v>
      </c>
      <c r="BK27945" s="98" t="s">
        <v>70</v>
      </c>
    </row>
    <row r="27946" spans="17:63" ht="29.25" customHeight="1" x14ac:dyDescent="0.2">
      <c r="Q27946" s="92" t="s">
        <v>50</v>
      </c>
      <c r="BF27946" s="101" t="s">
        <v>58</v>
      </c>
      <c r="BK27946" s="98" t="s">
        <v>70</v>
      </c>
    </row>
    <row r="27947" spans="17:63" ht="29.25" customHeight="1" x14ac:dyDescent="0.2">
      <c r="Q27947" s="92" t="s">
        <v>50</v>
      </c>
      <c r="BF27947" s="101" t="s">
        <v>58</v>
      </c>
      <c r="BK27947" s="98" t="s">
        <v>70</v>
      </c>
    </row>
    <row r="27948" spans="17:63" ht="29.25" customHeight="1" x14ac:dyDescent="0.2">
      <c r="Q27948" s="92" t="s">
        <v>50</v>
      </c>
      <c r="BF27948" s="101" t="s">
        <v>58</v>
      </c>
      <c r="BK27948" s="98" t="s">
        <v>70</v>
      </c>
    </row>
    <row r="27949" spans="17:63" ht="29.25" customHeight="1" x14ac:dyDescent="0.2">
      <c r="Q27949" s="92" t="s">
        <v>50</v>
      </c>
      <c r="BF27949" s="101" t="s">
        <v>58</v>
      </c>
      <c r="BK27949" s="98" t="s">
        <v>70</v>
      </c>
    </row>
    <row r="27950" spans="17:63" ht="29.25" customHeight="1" x14ac:dyDescent="0.2">
      <c r="Q27950" s="92" t="s">
        <v>50</v>
      </c>
      <c r="BF27950" s="101" t="s">
        <v>58</v>
      </c>
      <c r="BK27950" s="98" t="s">
        <v>70</v>
      </c>
    </row>
    <row r="27951" spans="17:63" ht="29.25" customHeight="1" x14ac:dyDescent="0.2">
      <c r="Q27951" s="92" t="s">
        <v>50</v>
      </c>
      <c r="BF27951" s="101" t="s">
        <v>58</v>
      </c>
      <c r="BK27951" s="98" t="s">
        <v>70</v>
      </c>
    </row>
    <row r="27952" spans="17:63" ht="29.25" customHeight="1" x14ac:dyDescent="0.2">
      <c r="Q27952" s="92" t="s">
        <v>50</v>
      </c>
      <c r="BF27952" s="101" t="s">
        <v>58</v>
      </c>
      <c r="BK27952" s="98" t="s">
        <v>70</v>
      </c>
    </row>
    <row r="27953" spans="17:63" ht="29.25" customHeight="1" x14ac:dyDescent="0.2">
      <c r="Q27953" s="92" t="s">
        <v>50</v>
      </c>
      <c r="BF27953" s="101" t="s">
        <v>58</v>
      </c>
      <c r="BK27953" s="98" t="s">
        <v>70</v>
      </c>
    </row>
    <row r="27954" spans="17:63" ht="29.25" customHeight="1" x14ac:dyDescent="0.2">
      <c r="Q27954" s="92" t="s">
        <v>50</v>
      </c>
      <c r="BF27954" s="101" t="s">
        <v>58</v>
      </c>
      <c r="BK27954" s="98" t="s">
        <v>70</v>
      </c>
    </row>
    <row r="27955" spans="17:63" ht="29.25" customHeight="1" x14ac:dyDescent="0.2">
      <c r="Q27955" s="92" t="s">
        <v>50</v>
      </c>
      <c r="BF27955" s="101" t="s">
        <v>58</v>
      </c>
      <c r="BK27955" s="98" t="s">
        <v>70</v>
      </c>
    </row>
    <row r="27956" spans="17:63" ht="29.25" customHeight="1" x14ac:dyDescent="0.2">
      <c r="Q27956" s="92" t="s">
        <v>50</v>
      </c>
      <c r="BF27956" s="101" t="s">
        <v>58</v>
      </c>
      <c r="BK27956" s="98" t="s">
        <v>70</v>
      </c>
    </row>
    <row r="27957" spans="17:63" ht="29.25" customHeight="1" x14ac:dyDescent="0.2">
      <c r="Q27957" s="92" t="s">
        <v>50</v>
      </c>
      <c r="BF27957" s="101" t="s">
        <v>58</v>
      </c>
      <c r="BK27957" s="98" t="s">
        <v>70</v>
      </c>
    </row>
    <row r="27958" spans="17:63" ht="29.25" customHeight="1" x14ac:dyDescent="0.2">
      <c r="Q27958" s="92" t="s">
        <v>50</v>
      </c>
      <c r="BF27958" s="101" t="s">
        <v>58</v>
      </c>
      <c r="BK27958" s="98" t="s">
        <v>70</v>
      </c>
    </row>
    <row r="27959" spans="17:63" ht="29.25" customHeight="1" x14ac:dyDescent="0.2">
      <c r="Q27959" s="92" t="s">
        <v>50</v>
      </c>
      <c r="BF27959" s="101" t="s">
        <v>58</v>
      </c>
      <c r="BK27959" s="98" t="s">
        <v>70</v>
      </c>
    </row>
    <row r="27960" spans="17:63" ht="29.25" customHeight="1" x14ac:dyDescent="0.2">
      <c r="Q27960" s="92" t="s">
        <v>50</v>
      </c>
      <c r="BF27960" s="101" t="s">
        <v>58</v>
      </c>
      <c r="BK27960" s="98" t="s">
        <v>70</v>
      </c>
    </row>
    <row r="27961" spans="17:63" ht="29.25" customHeight="1" x14ac:dyDescent="0.2">
      <c r="Q27961" s="92" t="s">
        <v>50</v>
      </c>
      <c r="BF27961" s="101" t="s">
        <v>58</v>
      </c>
      <c r="BK27961" s="98" t="s">
        <v>70</v>
      </c>
    </row>
    <row r="27962" spans="17:63" ht="29.25" customHeight="1" x14ac:dyDescent="0.2">
      <c r="Q27962" s="92" t="s">
        <v>50</v>
      </c>
      <c r="BF27962" s="101" t="s">
        <v>58</v>
      </c>
      <c r="BK27962" s="98" t="s">
        <v>70</v>
      </c>
    </row>
    <row r="27963" spans="17:63" ht="29.25" customHeight="1" x14ac:dyDescent="0.2">
      <c r="Q27963" s="92" t="s">
        <v>50</v>
      </c>
      <c r="BF27963" s="101" t="s">
        <v>58</v>
      </c>
      <c r="BK27963" s="98" t="s">
        <v>70</v>
      </c>
    </row>
    <row r="27964" spans="17:63" ht="29.25" customHeight="1" x14ac:dyDescent="0.2">
      <c r="Q27964" s="92" t="s">
        <v>50</v>
      </c>
      <c r="BF27964" s="101" t="s">
        <v>58</v>
      </c>
      <c r="BK27964" s="98" t="s">
        <v>70</v>
      </c>
    </row>
    <row r="27965" spans="17:63" ht="29.25" customHeight="1" x14ac:dyDescent="0.2">
      <c r="Q27965" s="92" t="s">
        <v>50</v>
      </c>
      <c r="BF27965" s="101" t="s">
        <v>58</v>
      </c>
      <c r="BK27965" s="98" t="s">
        <v>70</v>
      </c>
    </row>
    <row r="27966" spans="17:63" ht="29.25" customHeight="1" x14ac:dyDescent="0.2">
      <c r="Q27966" s="92" t="s">
        <v>50</v>
      </c>
      <c r="BF27966" s="101" t="s">
        <v>58</v>
      </c>
      <c r="BK27966" s="98" t="s">
        <v>70</v>
      </c>
    </row>
    <row r="27967" spans="17:63" ht="29.25" customHeight="1" x14ac:dyDescent="0.2">
      <c r="Q27967" s="92" t="s">
        <v>50</v>
      </c>
      <c r="BF27967" s="101" t="s">
        <v>58</v>
      </c>
      <c r="BK27967" s="98" t="s">
        <v>70</v>
      </c>
    </row>
    <row r="27968" spans="17:63" ht="29.25" customHeight="1" x14ac:dyDescent="0.2">
      <c r="Q27968" s="92" t="s">
        <v>50</v>
      </c>
      <c r="BF27968" s="101" t="s">
        <v>58</v>
      </c>
      <c r="BK27968" s="98" t="s">
        <v>70</v>
      </c>
    </row>
    <row r="27969" spans="17:63" ht="29.25" customHeight="1" x14ac:dyDescent="0.2">
      <c r="Q27969" s="92" t="s">
        <v>50</v>
      </c>
      <c r="BF27969" s="101" t="s">
        <v>58</v>
      </c>
      <c r="BK27969" s="98" t="s">
        <v>70</v>
      </c>
    </row>
    <row r="27970" spans="17:63" ht="29.25" customHeight="1" x14ac:dyDescent="0.2">
      <c r="Q27970" s="92" t="s">
        <v>50</v>
      </c>
      <c r="BF27970" s="101" t="s">
        <v>58</v>
      </c>
      <c r="BK27970" s="98" t="s">
        <v>70</v>
      </c>
    </row>
    <row r="27971" spans="17:63" ht="29.25" customHeight="1" x14ac:dyDescent="0.2">
      <c r="Q27971" s="92" t="s">
        <v>50</v>
      </c>
      <c r="BF27971" s="101" t="s">
        <v>58</v>
      </c>
      <c r="BK27971" s="98" t="s">
        <v>70</v>
      </c>
    </row>
    <row r="27972" spans="17:63" ht="29.25" customHeight="1" x14ac:dyDescent="0.2">
      <c r="Q27972" s="92" t="s">
        <v>50</v>
      </c>
      <c r="BF27972" s="101" t="s">
        <v>58</v>
      </c>
      <c r="BK27972" s="98" t="s">
        <v>70</v>
      </c>
    </row>
    <row r="27973" spans="17:63" ht="29.25" customHeight="1" x14ac:dyDescent="0.2">
      <c r="Q27973" s="92" t="s">
        <v>50</v>
      </c>
      <c r="BF27973" s="101" t="s">
        <v>58</v>
      </c>
      <c r="BK27973" s="98" t="s">
        <v>70</v>
      </c>
    </row>
    <row r="27974" spans="17:63" ht="29.25" customHeight="1" x14ac:dyDescent="0.2">
      <c r="Q27974" s="92" t="s">
        <v>50</v>
      </c>
      <c r="BF27974" s="101" t="s">
        <v>58</v>
      </c>
      <c r="BK27974" s="98" t="s">
        <v>70</v>
      </c>
    </row>
    <row r="27975" spans="17:63" ht="29.25" customHeight="1" x14ac:dyDescent="0.2">
      <c r="Q27975" s="92" t="s">
        <v>50</v>
      </c>
      <c r="BF27975" s="101" t="s">
        <v>58</v>
      </c>
      <c r="BK27975" s="98" t="s">
        <v>70</v>
      </c>
    </row>
    <row r="27976" spans="17:63" ht="29.25" customHeight="1" x14ac:dyDescent="0.2">
      <c r="Q27976" s="92" t="s">
        <v>50</v>
      </c>
      <c r="BF27976" s="101" t="s">
        <v>58</v>
      </c>
      <c r="BK27976" s="98" t="s">
        <v>70</v>
      </c>
    </row>
    <row r="27977" spans="17:63" ht="29.25" customHeight="1" x14ac:dyDescent="0.2">
      <c r="Q27977" s="92" t="s">
        <v>50</v>
      </c>
      <c r="BF27977" s="101" t="s">
        <v>58</v>
      </c>
      <c r="BK27977" s="98" t="s">
        <v>70</v>
      </c>
    </row>
    <row r="27978" spans="17:63" ht="29.25" customHeight="1" x14ac:dyDescent="0.2">
      <c r="Q27978" s="92" t="s">
        <v>50</v>
      </c>
      <c r="BF27978" s="101" t="s">
        <v>58</v>
      </c>
      <c r="BK27978" s="98" t="s">
        <v>70</v>
      </c>
    </row>
    <row r="27979" spans="17:63" ht="29.25" customHeight="1" x14ac:dyDescent="0.2">
      <c r="Q27979" s="92" t="s">
        <v>50</v>
      </c>
      <c r="BF27979" s="101" t="s">
        <v>58</v>
      </c>
      <c r="BK27979" s="98" t="s">
        <v>70</v>
      </c>
    </row>
    <row r="27980" spans="17:63" ht="29.25" customHeight="1" x14ac:dyDescent="0.2">
      <c r="Q27980" s="92" t="s">
        <v>50</v>
      </c>
      <c r="BF27980" s="101" t="s">
        <v>58</v>
      </c>
      <c r="BK27980" s="98" t="s">
        <v>70</v>
      </c>
    </row>
    <row r="27981" spans="17:63" ht="29.25" customHeight="1" x14ac:dyDescent="0.2">
      <c r="Q27981" s="92" t="s">
        <v>50</v>
      </c>
      <c r="BF27981" s="101" t="s">
        <v>58</v>
      </c>
      <c r="BK27981" s="98" t="s">
        <v>70</v>
      </c>
    </row>
    <row r="27982" spans="17:63" ht="29.25" customHeight="1" x14ac:dyDescent="0.2">
      <c r="Q27982" s="92" t="s">
        <v>50</v>
      </c>
      <c r="BF27982" s="101" t="s">
        <v>58</v>
      </c>
      <c r="BK27982" s="98" t="s">
        <v>70</v>
      </c>
    </row>
    <row r="27983" spans="17:63" ht="29.25" customHeight="1" x14ac:dyDescent="0.2">
      <c r="Q27983" s="92" t="s">
        <v>50</v>
      </c>
      <c r="BF27983" s="101" t="s">
        <v>58</v>
      </c>
      <c r="BK27983" s="98" t="s">
        <v>70</v>
      </c>
    </row>
    <row r="27984" spans="17:63" ht="29.25" customHeight="1" x14ac:dyDescent="0.2">
      <c r="Q27984" s="92" t="s">
        <v>50</v>
      </c>
      <c r="BF27984" s="101" t="s">
        <v>58</v>
      </c>
      <c r="BK27984" s="98" t="s">
        <v>70</v>
      </c>
    </row>
    <row r="27985" spans="17:63" ht="29.25" customHeight="1" x14ac:dyDescent="0.2">
      <c r="Q27985" s="92" t="s">
        <v>50</v>
      </c>
      <c r="BF27985" s="101" t="s">
        <v>58</v>
      </c>
      <c r="BK27985" s="98" t="s">
        <v>70</v>
      </c>
    </row>
    <row r="27986" spans="17:63" ht="29.25" customHeight="1" x14ac:dyDescent="0.2">
      <c r="Q27986" s="92" t="s">
        <v>50</v>
      </c>
      <c r="BF27986" s="101" t="s">
        <v>58</v>
      </c>
      <c r="BK27986" s="98" t="s">
        <v>70</v>
      </c>
    </row>
    <row r="27987" spans="17:63" ht="29.25" customHeight="1" x14ac:dyDescent="0.2">
      <c r="Q27987" s="92" t="s">
        <v>50</v>
      </c>
      <c r="BF27987" s="101" t="s">
        <v>58</v>
      </c>
      <c r="BK27987" s="98" t="s">
        <v>70</v>
      </c>
    </row>
    <row r="27988" spans="17:63" ht="29.25" customHeight="1" x14ac:dyDescent="0.2">
      <c r="Q27988" s="92" t="s">
        <v>50</v>
      </c>
      <c r="BF27988" s="101" t="s">
        <v>58</v>
      </c>
      <c r="BK27988" s="98" t="s">
        <v>70</v>
      </c>
    </row>
    <row r="27989" spans="17:63" ht="29.25" customHeight="1" x14ac:dyDescent="0.2">
      <c r="Q27989" s="92" t="s">
        <v>50</v>
      </c>
      <c r="BF27989" s="101" t="s">
        <v>58</v>
      </c>
      <c r="BK27989" s="98" t="s">
        <v>70</v>
      </c>
    </row>
    <row r="27990" spans="17:63" ht="29.25" customHeight="1" x14ac:dyDescent="0.2">
      <c r="Q27990" s="92" t="s">
        <v>50</v>
      </c>
      <c r="BF27990" s="101" t="s">
        <v>58</v>
      </c>
      <c r="BK27990" s="98" t="s">
        <v>70</v>
      </c>
    </row>
    <row r="27991" spans="17:63" ht="29.25" customHeight="1" x14ac:dyDescent="0.2">
      <c r="Q27991" s="92" t="s">
        <v>50</v>
      </c>
      <c r="BF27991" s="101" t="s">
        <v>58</v>
      </c>
      <c r="BK27991" s="98" t="s">
        <v>70</v>
      </c>
    </row>
    <row r="27992" spans="17:63" ht="29.25" customHeight="1" x14ac:dyDescent="0.2">
      <c r="Q27992" s="92" t="s">
        <v>50</v>
      </c>
      <c r="BF27992" s="101" t="s">
        <v>58</v>
      </c>
      <c r="BK27992" s="98" t="s">
        <v>70</v>
      </c>
    </row>
    <row r="27993" spans="17:63" ht="29.25" customHeight="1" x14ac:dyDescent="0.2">
      <c r="Q27993" s="92" t="s">
        <v>50</v>
      </c>
      <c r="BF27993" s="101" t="s">
        <v>58</v>
      </c>
      <c r="BK27993" s="98" t="s">
        <v>70</v>
      </c>
    </row>
    <row r="27994" spans="17:63" ht="29.25" customHeight="1" x14ac:dyDescent="0.2">
      <c r="Q27994" s="92" t="s">
        <v>50</v>
      </c>
      <c r="BF27994" s="101" t="s">
        <v>58</v>
      </c>
      <c r="BK27994" s="98" t="s">
        <v>70</v>
      </c>
    </row>
    <row r="27995" spans="17:63" ht="29.25" customHeight="1" x14ac:dyDescent="0.2">
      <c r="Q27995" s="92" t="s">
        <v>50</v>
      </c>
      <c r="BF27995" s="101" t="s">
        <v>58</v>
      </c>
      <c r="BK27995" s="98" t="s">
        <v>70</v>
      </c>
    </row>
    <row r="27996" spans="17:63" ht="29.25" customHeight="1" x14ac:dyDescent="0.2">
      <c r="Q27996" s="92" t="s">
        <v>50</v>
      </c>
      <c r="BF27996" s="101" t="s">
        <v>58</v>
      </c>
      <c r="BK27996" s="98" t="s">
        <v>70</v>
      </c>
    </row>
    <row r="27997" spans="17:63" ht="29.25" customHeight="1" x14ac:dyDescent="0.2">
      <c r="Q27997" s="92" t="s">
        <v>50</v>
      </c>
      <c r="BF27997" s="101" t="s">
        <v>58</v>
      </c>
      <c r="BK27997" s="98" t="s">
        <v>70</v>
      </c>
    </row>
    <row r="27998" spans="17:63" ht="29.25" customHeight="1" x14ac:dyDescent="0.2">
      <c r="Q27998" s="92" t="s">
        <v>50</v>
      </c>
      <c r="BF27998" s="101" t="s">
        <v>58</v>
      </c>
      <c r="BK27998" s="98" t="s">
        <v>70</v>
      </c>
    </row>
    <row r="27999" spans="17:63" ht="29.25" customHeight="1" x14ac:dyDescent="0.2">
      <c r="Q27999" s="92" t="s">
        <v>50</v>
      </c>
      <c r="BF27999" s="101" t="s">
        <v>58</v>
      </c>
      <c r="BK27999" s="98" t="s">
        <v>70</v>
      </c>
    </row>
    <row r="28000" spans="17:63" ht="29.25" customHeight="1" x14ac:dyDescent="0.2">
      <c r="Q28000" s="92" t="s">
        <v>50</v>
      </c>
      <c r="BF28000" s="101" t="s">
        <v>58</v>
      </c>
      <c r="BK28000" s="98" t="s">
        <v>70</v>
      </c>
    </row>
    <row r="28001" spans="17:63" ht="29.25" customHeight="1" x14ac:dyDescent="0.2">
      <c r="Q28001" s="92" t="s">
        <v>50</v>
      </c>
      <c r="BF28001" s="101" t="s">
        <v>58</v>
      </c>
      <c r="BK28001" s="98" t="s">
        <v>70</v>
      </c>
    </row>
    <row r="28002" spans="17:63" ht="29.25" customHeight="1" x14ac:dyDescent="0.2">
      <c r="Q28002" s="92" t="s">
        <v>50</v>
      </c>
      <c r="BF28002" s="101" t="s">
        <v>58</v>
      </c>
      <c r="BK28002" s="98" t="s">
        <v>70</v>
      </c>
    </row>
    <row r="28003" spans="17:63" ht="29.25" customHeight="1" x14ac:dyDescent="0.2">
      <c r="Q28003" s="92" t="s">
        <v>50</v>
      </c>
      <c r="BF28003" s="101" t="s">
        <v>58</v>
      </c>
      <c r="BK28003" s="98" t="s">
        <v>70</v>
      </c>
    </row>
    <row r="28004" spans="17:63" ht="29.25" customHeight="1" x14ac:dyDescent="0.2">
      <c r="Q28004" s="92" t="s">
        <v>50</v>
      </c>
      <c r="BF28004" s="101" t="s">
        <v>58</v>
      </c>
      <c r="BK28004" s="98" t="s">
        <v>70</v>
      </c>
    </row>
    <row r="28005" spans="17:63" ht="29.25" customHeight="1" x14ac:dyDescent="0.2">
      <c r="Q28005" s="92" t="s">
        <v>50</v>
      </c>
      <c r="BF28005" s="101" t="s">
        <v>58</v>
      </c>
      <c r="BK28005" s="98" t="s">
        <v>70</v>
      </c>
    </row>
    <row r="28006" spans="17:63" ht="29.25" customHeight="1" x14ac:dyDescent="0.2">
      <c r="Q28006" s="92" t="s">
        <v>50</v>
      </c>
      <c r="BF28006" s="101" t="s">
        <v>58</v>
      </c>
      <c r="BK28006" s="98" t="s">
        <v>70</v>
      </c>
    </row>
    <row r="28007" spans="17:63" ht="29.25" customHeight="1" x14ac:dyDescent="0.2">
      <c r="Q28007" s="92" t="s">
        <v>50</v>
      </c>
      <c r="BF28007" s="101" t="s">
        <v>58</v>
      </c>
      <c r="BK28007" s="98" t="s">
        <v>70</v>
      </c>
    </row>
    <row r="28008" spans="17:63" ht="29.25" customHeight="1" x14ac:dyDescent="0.2">
      <c r="Q28008" s="92" t="s">
        <v>50</v>
      </c>
      <c r="BF28008" s="101" t="s">
        <v>58</v>
      </c>
      <c r="BK28008" s="98" t="s">
        <v>70</v>
      </c>
    </row>
    <row r="28009" spans="17:63" ht="29.25" customHeight="1" x14ac:dyDescent="0.2">
      <c r="Q28009" s="92" t="s">
        <v>50</v>
      </c>
      <c r="BF28009" s="101" t="s">
        <v>58</v>
      </c>
      <c r="BK28009" s="98" t="s">
        <v>70</v>
      </c>
    </row>
    <row r="28010" spans="17:63" ht="29.25" customHeight="1" x14ac:dyDescent="0.2">
      <c r="Q28010" s="92" t="s">
        <v>50</v>
      </c>
      <c r="BF28010" s="101" t="s">
        <v>58</v>
      </c>
      <c r="BK28010" s="98" t="s">
        <v>70</v>
      </c>
    </row>
    <row r="28011" spans="17:63" ht="29.25" customHeight="1" x14ac:dyDescent="0.2">
      <c r="Q28011" s="92" t="s">
        <v>50</v>
      </c>
      <c r="BF28011" s="101" t="s">
        <v>58</v>
      </c>
      <c r="BK28011" s="98" t="s">
        <v>70</v>
      </c>
    </row>
    <row r="28012" spans="17:63" ht="29.25" customHeight="1" x14ac:dyDescent="0.2">
      <c r="Q28012" s="92" t="s">
        <v>50</v>
      </c>
      <c r="BF28012" s="101" t="s">
        <v>58</v>
      </c>
      <c r="BK28012" s="98" t="s">
        <v>70</v>
      </c>
    </row>
    <row r="28013" spans="17:63" ht="29.25" customHeight="1" x14ac:dyDescent="0.2">
      <c r="Q28013" s="92" t="s">
        <v>50</v>
      </c>
      <c r="BF28013" s="101" t="s">
        <v>58</v>
      </c>
      <c r="BK28013" s="98" t="s">
        <v>70</v>
      </c>
    </row>
    <row r="28014" spans="17:63" ht="29.25" customHeight="1" x14ac:dyDescent="0.2">
      <c r="Q28014" s="92" t="s">
        <v>50</v>
      </c>
      <c r="BF28014" s="101" t="s">
        <v>58</v>
      </c>
      <c r="BK28014" s="98" t="s">
        <v>70</v>
      </c>
    </row>
    <row r="28015" spans="17:63" ht="29.25" customHeight="1" x14ac:dyDescent="0.2">
      <c r="Q28015" s="92" t="s">
        <v>50</v>
      </c>
      <c r="BF28015" s="101" t="s">
        <v>58</v>
      </c>
      <c r="BK28015" s="98" t="s">
        <v>70</v>
      </c>
    </row>
    <row r="28016" spans="17:63" ht="29.25" customHeight="1" x14ac:dyDescent="0.2">
      <c r="Q28016" s="92" t="s">
        <v>50</v>
      </c>
      <c r="BF28016" s="101" t="s">
        <v>58</v>
      </c>
      <c r="BK28016" s="98" t="s">
        <v>70</v>
      </c>
    </row>
    <row r="28017" spans="17:63" ht="29.25" customHeight="1" x14ac:dyDescent="0.2">
      <c r="Q28017" s="92" t="s">
        <v>50</v>
      </c>
      <c r="BF28017" s="101" t="s">
        <v>58</v>
      </c>
      <c r="BK28017" s="98" t="s">
        <v>70</v>
      </c>
    </row>
    <row r="28018" spans="17:63" ht="29.25" customHeight="1" x14ac:dyDescent="0.2">
      <c r="Q28018" s="92" t="s">
        <v>50</v>
      </c>
      <c r="BF28018" s="101" t="s">
        <v>58</v>
      </c>
      <c r="BK28018" s="98" t="s">
        <v>70</v>
      </c>
    </row>
    <row r="28019" spans="17:63" ht="29.25" customHeight="1" x14ac:dyDescent="0.2">
      <c r="Q28019" s="92" t="s">
        <v>50</v>
      </c>
      <c r="BF28019" s="101" t="s">
        <v>58</v>
      </c>
      <c r="BK28019" s="98" t="s">
        <v>70</v>
      </c>
    </row>
    <row r="28020" spans="17:63" ht="29.25" customHeight="1" x14ac:dyDescent="0.2">
      <c r="Q28020" s="92" t="s">
        <v>50</v>
      </c>
      <c r="BF28020" s="101" t="s">
        <v>58</v>
      </c>
      <c r="BK28020" s="98" t="s">
        <v>70</v>
      </c>
    </row>
    <row r="28021" spans="17:63" ht="29.25" customHeight="1" x14ac:dyDescent="0.2">
      <c r="Q28021" s="92" t="s">
        <v>50</v>
      </c>
      <c r="BF28021" s="101" t="s">
        <v>58</v>
      </c>
      <c r="BK28021" s="98" t="s">
        <v>70</v>
      </c>
    </row>
    <row r="28022" spans="17:63" ht="29.25" customHeight="1" x14ac:dyDescent="0.2">
      <c r="Q28022" s="92" t="s">
        <v>50</v>
      </c>
      <c r="BF28022" s="101" t="s">
        <v>58</v>
      </c>
      <c r="BK28022" s="98" t="s">
        <v>70</v>
      </c>
    </row>
    <row r="28023" spans="17:63" ht="29.25" customHeight="1" x14ac:dyDescent="0.2">
      <c r="Q28023" s="92" t="s">
        <v>50</v>
      </c>
      <c r="BF28023" s="101" t="s">
        <v>58</v>
      </c>
      <c r="BK28023" s="98" t="s">
        <v>70</v>
      </c>
    </row>
    <row r="28024" spans="17:63" ht="29.25" customHeight="1" x14ac:dyDescent="0.2">
      <c r="Q28024" s="92" t="s">
        <v>50</v>
      </c>
      <c r="BF28024" s="101" t="s">
        <v>58</v>
      </c>
      <c r="BK28024" s="98" t="s">
        <v>70</v>
      </c>
    </row>
    <row r="28025" spans="17:63" ht="29.25" customHeight="1" x14ac:dyDescent="0.2">
      <c r="Q28025" s="92" t="s">
        <v>50</v>
      </c>
      <c r="BF28025" s="101" t="s">
        <v>58</v>
      </c>
      <c r="BK28025" s="98" t="s">
        <v>70</v>
      </c>
    </row>
    <row r="28026" spans="17:63" ht="29.25" customHeight="1" x14ac:dyDescent="0.2">
      <c r="Q28026" s="92" t="s">
        <v>50</v>
      </c>
      <c r="BF28026" s="101" t="s">
        <v>58</v>
      </c>
      <c r="BK28026" s="98" t="s">
        <v>70</v>
      </c>
    </row>
    <row r="28027" spans="17:63" ht="29.25" customHeight="1" x14ac:dyDescent="0.2">
      <c r="Q28027" s="92" t="s">
        <v>50</v>
      </c>
      <c r="BF28027" s="101" t="s">
        <v>58</v>
      </c>
      <c r="BK28027" s="98" t="s">
        <v>70</v>
      </c>
    </row>
    <row r="28028" spans="17:63" ht="29.25" customHeight="1" x14ac:dyDescent="0.2">
      <c r="Q28028" s="92" t="s">
        <v>50</v>
      </c>
      <c r="BF28028" s="101" t="s">
        <v>58</v>
      </c>
      <c r="BK28028" s="98" t="s">
        <v>70</v>
      </c>
    </row>
    <row r="28029" spans="17:63" ht="29.25" customHeight="1" x14ac:dyDescent="0.2">
      <c r="Q28029" s="92" t="s">
        <v>50</v>
      </c>
      <c r="BF28029" s="101" t="s">
        <v>58</v>
      </c>
      <c r="BK28029" s="98" t="s">
        <v>70</v>
      </c>
    </row>
    <row r="28030" spans="17:63" ht="29.25" customHeight="1" x14ac:dyDescent="0.2">
      <c r="Q28030" s="92" t="s">
        <v>50</v>
      </c>
      <c r="BF28030" s="101" t="s">
        <v>58</v>
      </c>
      <c r="BK28030" s="98" t="s">
        <v>70</v>
      </c>
    </row>
    <row r="28031" spans="17:63" ht="29.25" customHeight="1" x14ac:dyDescent="0.2">
      <c r="Q28031" s="92" t="s">
        <v>50</v>
      </c>
      <c r="BF28031" s="101" t="s">
        <v>58</v>
      </c>
      <c r="BK28031" s="98" t="s">
        <v>70</v>
      </c>
    </row>
    <row r="28032" spans="17:63" ht="29.25" customHeight="1" x14ac:dyDescent="0.2">
      <c r="Q28032" s="92" t="s">
        <v>50</v>
      </c>
      <c r="BF28032" s="101" t="s">
        <v>58</v>
      </c>
      <c r="BK28032" s="98" t="s">
        <v>70</v>
      </c>
    </row>
    <row r="28033" spans="17:63" ht="29.25" customHeight="1" x14ac:dyDescent="0.2">
      <c r="Q28033" s="92" t="s">
        <v>50</v>
      </c>
      <c r="BF28033" s="101" t="s">
        <v>58</v>
      </c>
      <c r="BK28033" s="98" t="s">
        <v>70</v>
      </c>
    </row>
    <row r="28034" spans="17:63" ht="29.25" customHeight="1" x14ac:dyDescent="0.2">
      <c r="Q28034" s="92" t="s">
        <v>50</v>
      </c>
      <c r="BF28034" s="101" t="s">
        <v>58</v>
      </c>
      <c r="BK28034" s="98" t="s">
        <v>70</v>
      </c>
    </row>
    <row r="28035" spans="17:63" ht="29.25" customHeight="1" x14ac:dyDescent="0.2">
      <c r="Q28035" s="92" t="s">
        <v>50</v>
      </c>
      <c r="BF28035" s="101" t="s">
        <v>58</v>
      </c>
      <c r="BK28035" s="98" t="s">
        <v>70</v>
      </c>
    </row>
    <row r="28036" spans="17:63" ht="29.25" customHeight="1" x14ac:dyDescent="0.2">
      <c r="Q28036" s="92" t="s">
        <v>50</v>
      </c>
      <c r="BF28036" s="101" t="s">
        <v>58</v>
      </c>
      <c r="BK28036" s="98" t="s">
        <v>70</v>
      </c>
    </row>
    <row r="28037" spans="17:63" ht="29.25" customHeight="1" x14ac:dyDescent="0.2">
      <c r="Q28037" s="92" t="s">
        <v>50</v>
      </c>
      <c r="BF28037" s="101" t="s">
        <v>58</v>
      </c>
      <c r="BK28037" s="98" t="s">
        <v>70</v>
      </c>
    </row>
    <row r="28038" spans="17:63" ht="29.25" customHeight="1" x14ac:dyDescent="0.2">
      <c r="Q28038" s="92" t="s">
        <v>50</v>
      </c>
      <c r="BF28038" s="101" t="s">
        <v>58</v>
      </c>
      <c r="BK28038" s="98" t="s">
        <v>70</v>
      </c>
    </row>
    <row r="28039" spans="17:63" ht="29.25" customHeight="1" x14ac:dyDescent="0.2">
      <c r="Q28039" s="92" t="s">
        <v>50</v>
      </c>
      <c r="BF28039" s="101" t="s">
        <v>58</v>
      </c>
      <c r="BK28039" s="98" t="s">
        <v>70</v>
      </c>
    </row>
    <row r="28040" spans="17:63" ht="29.25" customHeight="1" x14ac:dyDescent="0.2">
      <c r="Q28040" s="92" t="s">
        <v>50</v>
      </c>
      <c r="BF28040" s="101" t="s">
        <v>58</v>
      </c>
      <c r="BK28040" s="98" t="s">
        <v>70</v>
      </c>
    </row>
    <row r="28041" spans="17:63" ht="29.25" customHeight="1" x14ac:dyDescent="0.2">
      <c r="Q28041" s="92" t="s">
        <v>50</v>
      </c>
      <c r="BF28041" s="101" t="s">
        <v>58</v>
      </c>
      <c r="BK28041" s="98" t="s">
        <v>70</v>
      </c>
    </row>
    <row r="28042" spans="17:63" ht="29.25" customHeight="1" x14ac:dyDescent="0.2">
      <c r="Q28042" s="92" t="s">
        <v>50</v>
      </c>
      <c r="BF28042" s="101" t="s">
        <v>58</v>
      </c>
      <c r="BK28042" s="98" t="s">
        <v>70</v>
      </c>
    </row>
    <row r="28043" spans="17:63" ht="29.25" customHeight="1" x14ac:dyDescent="0.2">
      <c r="Q28043" s="92" t="s">
        <v>50</v>
      </c>
      <c r="BF28043" s="101" t="s">
        <v>58</v>
      </c>
      <c r="BK28043" s="98" t="s">
        <v>70</v>
      </c>
    </row>
    <row r="28044" spans="17:63" ht="29.25" customHeight="1" x14ac:dyDescent="0.2">
      <c r="Q28044" s="92" t="s">
        <v>50</v>
      </c>
      <c r="BF28044" s="101" t="s">
        <v>58</v>
      </c>
      <c r="BK28044" s="98" t="s">
        <v>70</v>
      </c>
    </row>
    <row r="28045" spans="17:63" ht="29.25" customHeight="1" x14ac:dyDescent="0.2">
      <c r="Q28045" s="92" t="s">
        <v>50</v>
      </c>
      <c r="BF28045" s="101" t="s">
        <v>58</v>
      </c>
      <c r="BK28045" s="98" t="s">
        <v>70</v>
      </c>
    </row>
    <row r="28046" spans="17:63" ht="29.25" customHeight="1" x14ac:dyDescent="0.2">
      <c r="Q28046" s="92" t="s">
        <v>50</v>
      </c>
      <c r="BF28046" s="101" t="s">
        <v>58</v>
      </c>
      <c r="BK28046" s="98" t="s">
        <v>70</v>
      </c>
    </row>
    <row r="28047" spans="17:63" ht="29.25" customHeight="1" x14ac:dyDescent="0.2">
      <c r="Q28047" s="92" t="s">
        <v>50</v>
      </c>
      <c r="BF28047" s="101" t="s">
        <v>58</v>
      </c>
      <c r="BK28047" s="98" t="s">
        <v>70</v>
      </c>
    </row>
    <row r="28048" spans="17:63" ht="29.25" customHeight="1" x14ac:dyDescent="0.2">
      <c r="Q28048" s="92" t="s">
        <v>50</v>
      </c>
      <c r="BF28048" s="101" t="s">
        <v>58</v>
      </c>
      <c r="BK28048" s="98" t="s">
        <v>70</v>
      </c>
    </row>
    <row r="28049" spans="17:63" ht="29.25" customHeight="1" x14ac:dyDescent="0.2">
      <c r="Q28049" s="92" t="s">
        <v>50</v>
      </c>
      <c r="BF28049" s="101" t="s">
        <v>58</v>
      </c>
      <c r="BK28049" s="98" t="s">
        <v>70</v>
      </c>
    </row>
    <row r="28050" spans="17:63" ht="29.25" customHeight="1" x14ac:dyDescent="0.2">
      <c r="Q28050" s="92" t="s">
        <v>50</v>
      </c>
      <c r="BF28050" s="101" t="s">
        <v>58</v>
      </c>
      <c r="BK28050" s="98" t="s">
        <v>70</v>
      </c>
    </row>
    <row r="28051" spans="17:63" ht="29.25" customHeight="1" x14ac:dyDescent="0.2">
      <c r="Q28051" s="92" t="s">
        <v>50</v>
      </c>
      <c r="BF28051" s="101" t="s">
        <v>58</v>
      </c>
      <c r="BK28051" s="98" t="s">
        <v>70</v>
      </c>
    </row>
    <row r="28052" spans="17:63" ht="29.25" customHeight="1" x14ac:dyDescent="0.2">
      <c r="Q28052" s="92" t="s">
        <v>50</v>
      </c>
      <c r="BF28052" s="101" t="s">
        <v>58</v>
      </c>
      <c r="BK28052" s="98" t="s">
        <v>70</v>
      </c>
    </row>
    <row r="28053" spans="17:63" ht="29.25" customHeight="1" x14ac:dyDescent="0.2">
      <c r="Q28053" s="92" t="s">
        <v>50</v>
      </c>
      <c r="BF28053" s="101" t="s">
        <v>58</v>
      </c>
      <c r="BK28053" s="98" t="s">
        <v>70</v>
      </c>
    </row>
    <row r="28054" spans="17:63" ht="29.25" customHeight="1" x14ac:dyDescent="0.2">
      <c r="Q28054" s="92" t="s">
        <v>50</v>
      </c>
      <c r="BF28054" s="101" t="s">
        <v>58</v>
      </c>
      <c r="BK28054" s="98" t="s">
        <v>70</v>
      </c>
    </row>
    <row r="28055" spans="17:63" ht="29.25" customHeight="1" x14ac:dyDescent="0.2">
      <c r="Q28055" s="92" t="s">
        <v>50</v>
      </c>
      <c r="BF28055" s="101" t="s">
        <v>58</v>
      </c>
      <c r="BK28055" s="98" t="s">
        <v>70</v>
      </c>
    </row>
    <row r="28056" spans="17:63" ht="29.25" customHeight="1" x14ac:dyDescent="0.2">
      <c r="Q28056" s="92" t="s">
        <v>50</v>
      </c>
      <c r="BF28056" s="101" t="s">
        <v>58</v>
      </c>
      <c r="BK28056" s="98" t="s">
        <v>70</v>
      </c>
    </row>
    <row r="28057" spans="17:63" ht="29.25" customHeight="1" x14ac:dyDescent="0.2">
      <c r="Q28057" s="92" t="s">
        <v>50</v>
      </c>
      <c r="BF28057" s="101" t="s">
        <v>58</v>
      </c>
      <c r="BK28057" s="98" t="s">
        <v>70</v>
      </c>
    </row>
    <row r="28058" spans="17:63" ht="29.25" customHeight="1" x14ac:dyDescent="0.2">
      <c r="Q28058" s="92" t="s">
        <v>50</v>
      </c>
      <c r="BF28058" s="101" t="s">
        <v>58</v>
      </c>
      <c r="BK28058" s="98" t="s">
        <v>70</v>
      </c>
    </row>
    <row r="28059" spans="17:63" ht="29.25" customHeight="1" x14ac:dyDescent="0.2">
      <c r="Q28059" s="92" t="s">
        <v>50</v>
      </c>
      <c r="BF28059" s="101" t="s">
        <v>58</v>
      </c>
      <c r="BK28059" s="98" t="s">
        <v>70</v>
      </c>
    </row>
    <row r="28060" spans="17:63" ht="29.25" customHeight="1" x14ac:dyDescent="0.2">
      <c r="Q28060" s="92" t="s">
        <v>50</v>
      </c>
      <c r="BF28060" s="101" t="s">
        <v>58</v>
      </c>
      <c r="BK28060" s="98" t="s">
        <v>70</v>
      </c>
    </row>
    <row r="28061" spans="17:63" ht="29.25" customHeight="1" x14ac:dyDescent="0.2">
      <c r="Q28061" s="92" t="s">
        <v>50</v>
      </c>
      <c r="BF28061" s="101" t="s">
        <v>58</v>
      </c>
      <c r="BK28061" s="98" t="s">
        <v>70</v>
      </c>
    </row>
    <row r="28062" spans="17:63" ht="29.25" customHeight="1" x14ac:dyDescent="0.2">
      <c r="Q28062" s="92" t="s">
        <v>50</v>
      </c>
      <c r="BF28062" s="101" t="s">
        <v>58</v>
      </c>
      <c r="BK28062" s="98" t="s">
        <v>70</v>
      </c>
    </row>
    <row r="28063" spans="17:63" ht="29.25" customHeight="1" x14ac:dyDescent="0.2">
      <c r="Q28063" s="92" t="s">
        <v>50</v>
      </c>
      <c r="BF28063" s="101" t="s">
        <v>58</v>
      </c>
      <c r="BK28063" s="98" t="s">
        <v>70</v>
      </c>
    </row>
    <row r="28064" spans="17:63" ht="29.25" customHeight="1" x14ac:dyDescent="0.2">
      <c r="Q28064" s="92" t="s">
        <v>50</v>
      </c>
      <c r="BF28064" s="101" t="s">
        <v>58</v>
      </c>
      <c r="BK28064" s="98" t="s">
        <v>70</v>
      </c>
    </row>
    <row r="28065" spans="17:63" ht="29.25" customHeight="1" x14ac:dyDescent="0.2">
      <c r="Q28065" s="92" t="s">
        <v>50</v>
      </c>
      <c r="BF28065" s="101" t="s">
        <v>58</v>
      </c>
      <c r="BK28065" s="98" t="s">
        <v>70</v>
      </c>
    </row>
    <row r="28066" spans="17:63" ht="29.25" customHeight="1" x14ac:dyDescent="0.2">
      <c r="Q28066" s="92" t="s">
        <v>50</v>
      </c>
      <c r="BF28066" s="101" t="s">
        <v>58</v>
      </c>
      <c r="BK28066" s="98" t="s">
        <v>70</v>
      </c>
    </row>
    <row r="28067" spans="17:63" ht="29.25" customHeight="1" x14ac:dyDescent="0.2">
      <c r="Q28067" s="92" t="s">
        <v>50</v>
      </c>
      <c r="BF28067" s="101" t="s">
        <v>58</v>
      </c>
      <c r="BK28067" s="98" t="s">
        <v>70</v>
      </c>
    </row>
    <row r="28068" spans="17:63" ht="29.25" customHeight="1" x14ac:dyDescent="0.2">
      <c r="Q28068" s="92" t="s">
        <v>50</v>
      </c>
      <c r="BF28068" s="101" t="s">
        <v>58</v>
      </c>
      <c r="BK28068" s="98" t="s">
        <v>70</v>
      </c>
    </row>
    <row r="28069" spans="17:63" ht="29.25" customHeight="1" x14ac:dyDescent="0.2">
      <c r="Q28069" s="92" t="s">
        <v>50</v>
      </c>
      <c r="BF28069" s="101" t="s">
        <v>58</v>
      </c>
      <c r="BK28069" s="98" t="s">
        <v>70</v>
      </c>
    </row>
    <row r="28070" spans="17:63" ht="29.25" customHeight="1" x14ac:dyDescent="0.2">
      <c r="Q28070" s="92" t="s">
        <v>50</v>
      </c>
      <c r="BF28070" s="101" t="s">
        <v>58</v>
      </c>
      <c r="BK28070" s="98" t="s">
        <v>70</v>
      </c>
    </row>
    <row r="28071" spans="17:63" ht="29.25" customHeight="1" x14ac:dyDescent="0.2">
      <c r="Q28071" s="92" t="s">
        <v>50</v>
      </c>
      <c r="BF28071" s="101" t="s">
        <v>58</v>
      </c>
      <c r="BK28071" s="98" t="s">
        <v>70</v>
      </c>
    </row>
    <row r="28072" spans="17:63" ht="29.25" customHeight="1" x14ac:dyDescent="0.2">
      <c r="Q28072" s="92" t="s">
        <v>50</v>
      </c>
      <c r="BF28072" s="101" t="s">
        <v>58</v>
      </c>
      <c r="BK28072" s="98" t="s">
        <v>70</v>
      </c>
    </row>
    <row r="28073" spans="17:63" ht="29.25" customHeight="1" x14ac:dyDescent="0.2">
      <c r="Q28073" s="92" t="s">
        <v>50</v>
      </c>
      <c r="BF28073" s="101" t="s">
        <v>58</v>
      </c>
      <c r="BK28073" s="98" t="s">
        <v>70</v>
      </c>
    </row>
    <row r="28074" spans="17:63" ht="29.25" customHeight="1" x14ac:dyDescent="0.2">
      <c r="Q28074" s="92" t="s">
        <v>50</v>
      </c>
      <c r="BF28074" s="101" t="s">
        <v>58</v>
      </c>
      <c r="BK28074" s="98" t="s">
        <v>70</v>
      </c>
    </row>
    <row r="28075" spans="17:63" ht="29.25" customHeight="1" x14ac:dyDescent="0.2">
      <c r="Q28075" s="92" t="s">
        <v>50</v>
      </c>
      <c r="BF28075" s="101" t="s">
        <v>58</v>
      </c>
      <c r="BK28075" s="98" t="s">
        <v>70</v>
      </c>
    </row>
    <row r="28076" spans="17:63" ht="29.25" customHeight="1" x14ac:dyDescent="0.2">
      <c r="Q28076" s="92" t="s">
        <v>50</v>
      </c>
      <c r="BF28076" s="101" t="s">
        <v>58</v>
      </c>
      <c r="BK28076" s="98" t="s">
        <v>70</v>
      </c>
    </row>
    <row r="28077" spans="17:63" ht="29.25" customHeight="1" x14ac:dyDescent="0.2">
      <c r="Q28077" s="92" t="s">
        <v>50</v>
      </c>
      <c r="BF28077" s="101" t="s">
        <v>58</v>
      </c>
      <c r="BK28077" s="98" t="s">
        <v>70</v>
      </c>
    </row>
    <row r="28078" spans="17:63" ht="29.25" customHeight="1" x14ac:dyDescent="0.2">
      <c r="Q28078" s="92" t="s">
        <v>50</v>
      </c>
      <c r="BF28078" s="101" t="s">
        <v>58</v>
      </c>
      <c r="BK28078" s="98" t="s">
        <v>70</v>
      </c>
    </row>
    <row r="28079" spans="17:63" ht="29.25" customHeight="1" x14ac:dyDescent="0.2">
      <c r="Q28079" s="92" t="s">
        <v>50</v>
      </c>
      <c r="BF28079" s="101" t="s">
        <v>58</v>
      </c>
      <c r="BK28079" s="98" t="s">
        <v>70</v>
      </c>
    </row>
    <row r="28080" spans="17:63" ht="29.25" customHeight="1" x14ac:dyDescent="0.2">
      <c r="Q28080" s="92" t="s">
        <v>50</v>
      </c>
      <c r="BF28080" s="101" t="s">
        <v>58</v>
      </c>
      <c r="BK28080" s="98" t="s">
        <v>70</v>
      </c>
    </row>
    <row r="28081" spans="17:63" ht="29.25" customHeight="1" x14ac:dyDescent="0.2">
      <c r="Q28081" s="92" t="s">
        <v>50</v>
      </c>
      <c r="BF28081" s="101" t="s">
        <v>58</v>
      </c>
      <c r="BK28081" s="98" t="s">
        <v>70</v>
      </c>
    </row>
    <row r="28082" spans="17:63" ht="29.25" customHeight="1" x14ac:dyDescent="0.2">
      <c r="Q28082" s="92" t="s">
        <v>50</v>
      </c>
      <c r="BF28082" s="101" t="s">
        <v>58</v>
      </c>
      <c r="BK28082" s="98" t="s">
        <v>70</v>
      </c>
    </row>
    <row r="28083" spans="17:63" ht="29.25" customHeight="1" x14ac:dyDescent="0.2">
      <c r="Q28083" s="92" t="s">
        <v>50</v>
      </c>
      <c r="BF28083" s="101" t="s">
        <v>58</v>
      </c>
      <c r="BK28083" s="98" t="s">
        <v>70</v>
      </c>
    </row>
    <row r="28084" spans="17:63" ht="29.25" customHeight="1" x14ac:dyDescent="0.2">
      <c r="Q28084" s="92" t="s">
        <v>50</v>
      </c>
      <c r="BF28084" s="101" t="s">
        <v>58</v>
      </c>
      <c r="BK28084" s="98" t="s">
        <v>70</v>
      </c>
    </row>
    <row r="28085" spans="17:63" ht="29.25" customHeight="1" x14ac:dyDescent="0.2">
      <c r="Q28085" s="92" t="s">
        <v>50</v>
      </c>
      <c r="BF28085" s="101" t="s">
        <v>58</v>
      </c>
      <c r="BK28085" s="98" t="s">
        <v>70</v>
      </c>
    </row>
    <row r="28086" spans="17:63" ht="29.25" customHeight="1" x14ac:dyDescent="0.2">
      <c r="Q28086" s="92" t="s">
        <v>50</v>
      </c>
      <c r="BF28086" s="101" t="s">
        <v>58</v>
      </c>
      <c r="BK28086" s="98" t="s">
        <v>70</v>
      </c>
    </row>
    <row r="28087" spans="17:63" ht="29.25" customHeight="1" x14ac:dyDescent="0.2">
      <c r="Q28087" s="92" t="s">
        <v>50</v>
      </c>
      <c r="BF28087" s="101" t="s">
        <v>58</v>
      </c>
      <c r="BK28087" s="98" t="s">
        <v>70</v>
      </c>
    </row>
    <row r="28088" spans="17:63" ht="29.25" customHeight="1" x14ac:dyDescent="0.2">
      <c r="Q28088" s="92" t="s">
        <v>50</v>
      </c>
      <c r="BF28088" s="101" t="s">
        <v>58</v>
      </c>
      <c r="BK28088" s="98" t="s">
        <v>70</v>
      </c>
    </row>
    <row r="28089" spans="17:63" ht="29.25" customHeight="1" x14ac:dyDescent="0.2">
      <c r="Q28089" s="92" t="s">
        <v>50</v>
      </c>
      <c r="BF28089" s="101" t="s">
        <v>58</v>
      </c>
      <c r="BK28089" s="98" t="s">
        <v>70</v>
      </c>
    </row>
    <row r="28090" spans="17:63" ht="29.25" customHeight="1" x14ac:dyDescent="0.2">
      <c r="Q28090" s="92" t="s">
        <v>50</v>
      </c>
      <c r="BF28090" s="101" t="s">
        <v>58</v>
      </c>
      <c r="BK28090" s="98" t="s">
        <v>70</v>
      </c>
    </row>
    <row r="28091" spans="17:63" ht="29.25" customHeight="1" x14ac:dyDescent="0.2">
      <c r="Q28091" s="92" t="s">
        <v>50</v>
      </c>
      <c r="BF28091" s="101" t="s">
        <v>58</v>
      </c>
      <c r="BK28091" s="98" t="s">
        <v>70</v>
      </c>
    </row>
    <row r="28092" spans="17:63" ht="29.25" customHeight="1" x14ac:dyDescent="0.2">
      <c r="Q28092" s="92" t="s">
        <v>50</v>
      </c>
      <c r="BF28092" s="101" t="s">
        <v>58</v>
      </c>
      <c r="BK28092" s="98" t="s">
        <v>70</v>
      </c>
    </row>
    <row r="28093" spans="17:63" ht="29.25" customHeight="1" x14ac:dyDescent="0.2">
      <c r="Q28093" s="92" t="s">
        <v>50</v>
      </c>
      <c r="BF28093" s="101" t="s">
        <v>58</v>
      </c>
      <c r="BK28093" s="98" t="s">
        <v>70</v>
      </c>
    </row>
    <row r="28094" spans="17:63" ht="29.25" customHeight="1" x14ac:dyDescent="0.2">
      <c r="Q28094" s="92" t="s">
        <v>50</v>
      </c>
      <c r="BF28094" s="101" t="s">
        <v>58</v>
      </c>
      <c r="BK28094" s="98" t="s">
        <v>70</v>
      </c>
    </row>
    <row r="28095" spans="17:63" ht="29.25" customHeight="1" x14ac:dyDescent="0.2">
      <c r="Q28095" s="92" t="s">
        <v>50</v>
      </c>
      <c r="BF28095" s="101" t="s">
        <v>58</v>
      </c>
      <c r="BK28095" s="98" t="s">
        <v>70</v>
      </c>
    </row>
    <row r="28096" spans="17:63" ht="29.25" customHeight="1" x14ac:dyDescent="0.2">
      <c r="Q28096" s="92" t="s">
        <v>50</v>
      </c>
      <c r="BF28096" s="101" t="s">
        <v>58</v>
      </c>
      <c r="BK28096" s="98" t="s">
        <v>70</v>
      </c>
    </row>
    <row r="28097" spans="17:63" ht="29.25" customHeight="1" x14ac:dyDescent="0.2">
      <c r="Q28097" s="92" t="s">
        <v>50</v>
      </c>
      <c r="BF28097" s="101" t="s">
        <v>58</v>
      </c>
      <c r="BK28097" s="98" t="s">
        <v>70</v>
      </c>
    </row>
    <row r="28098" spans="17:63" ht="29.25" customHeight="1" x14ac:dyDescent="0.2">
      <c r="Q28098" s="92" t="s">
        <v>50</v>
      </c>
      <c r="BF28098" s="101" t="s">
        <v>58</v>
      </c>
      <c r="BK28098" s="98" t="s">
        <v>70</v>
      </c>
    </row>
    <row r="28099" spans="17:63" ht="29.25" customHeight="1" x14ac:dyDescent="0.2">
      <c r="Q28099" s="92" t="s">
        <v>50</v>
      </c>
      <c r="BF28099" s="101" t="s">
        <v>58</v>
      </c>
      <c r="BK28099" s="98" t="s">
        <v>70</v>
      </c>
    </row>
    <row r="28100" spans="17:63" ht="29.25" customHeight="1" x14ac:dyDescent="0.2">
      <c r="Q28100" s="92" t="s">
        <v>50</v>
      </c>
      <c r="BF28100" s="101" t="s">
        <v>58</v>
      </c>
      <c r="BK28100" s="98" t="s">
        <v>70</v>
      </c>
    </row>
    <row r="28101" spans="17:63" ht="29.25" customHeight="1" x14ac:dyDescent="0.2">
      <c r="Q28101" s="92" t="s">
        <v>50</v>
      </c>
      <c r="BF28101" s="101" t="s">
        <v>58</v>
      </c>
      <c r="BK28101" s="98" t="s">
        <v>70</v>
      </c>
    </row>
    <row r="28102" spans="17:63" ht="29.25" customHeight="1" x14ac:dyDescent="0.2">
      <c r="Q28102" s="92" t="s">
        <v>50</v>
      </c>
      <c r="BF28102" s="101" t="s">
        <v>58</v>
      </c>
      <c r="BK28102" s="98" t="s">
        <v>70</v>
      </c>
    </row>
    <row r="28103" spans="17:63" ht="29.25" customHeight="1" x14ac:dyDescent="0.2">
      <c r="Q28103" s="92" t="s">
        <v>50</v>
      </c>
      <c r="BF28103" s="101" t="s">
        <v>58</v>
      </c>
      <c r="BK28103" s="98" t="s">
        <v>70</v>
      </c>
    </row>
    <row r="28104" spans="17:63" ht="29.25" customHeight="1" x14ac:dyDescent="0.2">
      <c r="Q28104" s="92" t="s">
        <v>50</v>
      </c>
      <c r="BF28104" s="101" t="s">
        <v>58</v>
      </c>
      <c r="BK28104" s="98" t="s">
        <v>70</v>
      </c>
    </row>
    <row r="28105" spans="17:63" ht="29.25" customHeight="1" x14ac:dyDescent="0.2">
      <c r="Q28105" s="92" t="s">
        <v>50</v>
      </c>
      <c r="BF28105" s="101" t="s">
        <v>58</v>
      </c>
      <c r="BK28105" s="98" t="s">
        <v>70</v>
      </c>
    </row>
    <row r="28106" spans="17:63" ht="29.25" customHeight="1" x14ac:dyDescent="0.2">
      <c r="Q28106" s="92" t="s">
        <v>50</v>
      </c>
      <c r="BF28106" s="101" t="s">
        <v>58</v>
      </c>
      <c r="BK28106" s="98" t="s">
        <v>70</v>
      </c>
    </row>
    <row r="28107" spans="17:63" ht="29.25" customHeight="1" x14ac:dyDescent="0.2">
      <c r="Q28107" s="92" t="s">
        <v>50</v>
      </c>
      <c r="BF28107" s="101" t="s">
        <v>58</v>
      </c>
      <c r="BK28107" s="98" t="s">
        <v>70</v>
      </c>
    </row>
    <row r="28108" spans="17:63" ht="29.25" customHeight="1" x14ac:dyDescent="0.2">
      <c r="Q28108" s="92" t="s">
        <v>50</v>
      </c>
      <c r="BF28108" s="101" t="s">
        <v>58</v>
      </c>
      <c r="BK28108" s="98" t="s">
        <v>70</v>
      </c>
    </row>
    <row r="28109" spans="17:63" ht="29.25" customHeight="1" x14ac:dyDescent="0.2">
      <c r="Q28109" s="92" t="s">
        <v>50</v>
      </c>
      <c r="BF28109" s="101" t="s">
        <v>58</v>
      </c>
      <c r="BK28109" s="98" t="s">
        <v>70</v>
      </c>
    </row>
    <row r="28110" spans="17:63" ht="29.25" customHeight="1" x14ac:dyDescent="0.2">
      <c r="Q28110" s="92" t="s">
        <v>50</v>
      </c>
      <c r="BF28110" s="101" t="s">
        <v>58</v>
      </c>
      <c r="BK28110" s="98" t="s">
        <v>70</v>
      </c>
    </row>
    <row r="28111" spans="17:63" ht="29.25" customHeight="1" x14ac:dyDescent="0.2">
      <c r="Q28111" s="92" t="s">
        <v>50</v>
      </c>
      <c r="BF28111" s="101" t="s">
        <v>58</v>
      </c>
      <c r="BK28111" s="98" t="s">
        <v>70</v>
      </c>
    </row>
    <row r="28112" spans="17:63" ht="29.25" customHeight="1" x14ac:dyDescent="0.2">
      <c r="Q28112" s="92" t="s">
        <v>50</v>
      </c>
      <c r="BF28112" s="101" t="s">
        <v>58</v>
      </c>
      <c r="BK28112" s="98" t="s">
        <v>70</v>
      </c>
    </row>
    <row r="28113" spans="17:63" ht="29.25" customHeight="1" x14ac:dyDescent="0.2">
      <c r="Q28113" s="92" t="s">
        <v>50</v>
      </c>
      <c r="BF28113" s="101" t="s">
        <v>58</v>
      </c>
      <c r="BK28113" s="98" t="s">
        <v>70</v>
      </c>
    </row>
    <row r="28114" spans="17:63" ht="29.25" customHeight="1" x14ac:dyDescent="0.2">
      <c r="Q28114" s="92" t="s">
        <v>50</v>
      </c>
      <c r="BF28114" s="101" t="s">
        <v>58</v>
      </c>
      <c r="BK28114" s="98" t="s">
        <v>70</v>
      </c>
    </row>
    <row r="28115" spans="17:63" ht="29.25" customHeight="1" x14ac:dyDescent="0.2">
      <c r="Q28115" s="92" t="s">
        <v>50</v>
      </c>
      <c r="BF28115" s="101" t="s">
        <v>58</v>
      </c>
      <c r="BK28115" s="98" t="s">
        <v>70</v>
      </c>
    </row>
    <row r="28116" spans="17:63" ht="29.25" customHeight="1" x14ac:dyDescent="0.2">
      <c r="Q28116" s="92" t="s">
        <v>50</v>
      </c>
      <c r="BF28116" s="101" t="s">
        <v>58</v>
      </c>
      <c r="BK28116" s="98" t="s">
        <v>70</v>
      </c>
    </row>
    <row r="28117" spans="17:63" ht="29.25" customHeight="1" x14ac:dyDescent="0.2">
      <c r="Q28117" s="92" t="s">
        <v>50</v>
      </c>
      <c r="BF28117" s="101" t="s">
        <v>58</v>
      </c>
      <c r="BK28117" s="98" t="s">
        <v>70</v>
      </c>
    </row>
    <row r="28118" spans="17:63" ht="29.25" customHeight="1" x14ac:dyDescent="0.2">
      <c r="Q28118" s="92" t="s">
        <v>50</v>
      </c>
      <c r="BF28118" s="101" t="s">
        <v>58</v>
      </c>
      <c r="BK28118" s="98" t="s">
        <v>70</v>
      </c>
    </row>
    <row r="28119" spans="17:63" ht="29.25" customHeight="1" x14ac:dyDescent="0.2">
      <c r="Q28119" s="92" t="s">
        <v>50</v>
      </c>
      <c r="BF28119" s="101" t="s">
        <v>58</v>
      </c>
      <c r="BK28119" s="98" t="s">
        <v>70</v>
      </c>
    </row>
    <row r="28120" spans="17:63" ht="29.25" customHeight="1" x14ac:dyDescent="0.2">
      <c r="Q28120" s="92" t="s">
        <v>50</v>
      </c>
      <c r="BF28120" s="101" t="s">
        <v>58</v>
      </c>
      <c r="BK28120" s="98" t="s">
        <v>70</v>
      </c>
    </row>
    <row r="28121" spans="17:63" ht="29.25" customHeight="1" x14ac:dyDescent="0.2">
      <c r="Q28121" s="92" t="s">
        <v>50</v>
      </c>
      <c r="BF28121" s="101" t="s">
        <v>58</v>
      </c>
      <c r="BK28121" s="98" t="s">
        <v>70</v>
      </c>
    </row>
    <row r="28122" spans="17:63" ht="29.25" customHeight="1" x14ac:dyDescent="0.2">
      <c r="Q28122" s="92" t="s">
        <v>50</v>
      </c>
      <c r="BF28122" s="101" t="s">
        <v>58</v>
      </c>
      <c r="BK28122" s="98" t="s">
        <v>70</v>
      </c>
    </row>
    <row r="28123" spans="17:63" ht="29.25" customHeight="1" x14ac:dyDescent="0.2">
      <c r="Q28123" s="92" t="s">
        <v>50</v>
      </c>
      <c r="BF28123" s="101" t="s">
        <v>58</v>
      </c>
      <c r="BK28123" s="98" t="s">
        <v>70</v>
      </c>
    </row>
    <row r="28124" spans="17:63" ht="29.25" customHeight="1" x14ac:dyDescent="0.2">
      <c r="Q28124" s="92" t="s">
        <v>50</v>
      </c>
      <c r="BF28124" s="101" t="s">
        <v>58</v>
      </c>
      <c r="BK28124" s="98" t="s">
        <v>70</v>
      </c>
    </row>
    <row r="28125" spans="17:63" ht="29.25" customHeight="1" x14ac:dyDescent="0.2">
      <c r="Q28125" s="92" t="s">
        <v>50</v>
      </c>
      <c r="BF28125" s="101" t="s">
        <v>58</v>
      </c>
      <c r="BK28125" s="98" t="s">
        <v>70</v>
      </c>
    </row>
    <row r="28126" spans="17:63" ht="29.25" customHeight="1" x14ac:dyDescent="0.2">
      <c r="Q28126" s="92" t="s">
        <v>50</v>
      </c>
      <c r="BF28126" s="101" t="s">
        <v>58</v>
      </c>
      <c r="BK28126" s="98" t="s">
        <v>70</v>
      </c>
    </row>
    <row r="28127" spans="17:63" ht="29.25" customHeight="1" x14ac:dyDescent="0.2">
      <c r="Q28127" s="92" t="s">
        <v>50</v>
      </c>
      <c r="BF28127" s="101" t="s">
        <v>58</v>
      </c>
      <c r="BK28127" s="98" t="s">
        <v>70</v>
      </c>
    </row>
    <row r="28128" spans="17:63" ht="29.25" customHeight="1" x14ac:dyDescent="0.2">
      <c r="Q28128" s="92" t="s">
        <v>50</v>
      </c>
      <c r="BF28128" s="101" t="s">
        <v>58</v>
      </c>
      <c r="BK28128" s="98" t="s">
        <v>70</v>
      </c>
    </row>
    <row r="28129" spans="17:63" ht="29.25" customHeight="1" x14ac:dyDescent="0.2">
      <c r="Q28129" s="92" t="s">
        <v>50</v>
      </c>
      <c r="BF28129" s="101" t="s">
        <v>58</v>
      </c>
      <c r="BK28129" s="98" t="s">
        <v>70</v>
      </c>
    </row>
    <row r="28130" spans="17:63" ht="29.25" customHeight="1" x14ac:dyDescent="0.2">
      <c r="Q28130" s="92" t="s">
        <v>50</v>
      </c>
      <c r="BF28130" s="101" t="s">
        <v>58</v>
      </c>
      <c r="BK28130" s="98" t="s">
        <v>70</v>
      </c>
    </row>
    <row r="28131" spans="17:63" ht="29.25" customHeight="1" x14ac:dyDescent="0.2">
      <c r="Q28131" s="92" t="s">
        <v>50</v>
      </c>
      <c r="BF28131" s="101" t="s">
        <v>58</v>
      </c>
      <c r="BK28131" s="98" t="s">
        <v>70</v>
      </c>
    </row>
    <row r="28132" spans="17:63" ht="29.25" customHeight="1" x14ac:dyDescent="0.2">
      <c r="Q28132" s="92" t="s">
        <v>50</v>
      </c>
      <c r="BF28132" s="101" t="s">
        <v>58</v>
      </c>
      <c r="BK28132" s="98" t="s">
        <v>70</v>
      </c>
    </row>
    <row r="28133" spans="17:63" ht="29.25" customHeight="1" x14ac:dyDescent="0.2">
      <c r="Q28133" s="92" t="s">
        <v>50</v>
      </c>
      <c r="BF28133" s="101" t="s">
        <v>58</v>
      </c>
      <c r="BK28133" s="98" t="s">
        <v>70</v>
      </c>
    </row>
    <row r="28134" spans="17:63" ht="29.25" customHeight="1" x14ac:dyDescent="0.2">
      <c r="Q28134" s="92" t="s">
        <v>50</v>
      </c>
      <c r="BF28134" s="101" t="s">
        <v>58</v>
      </c>
      <c r="BK28134" s="98" t="s">
        <v>70</v>
      </c>
    </row>
    <row r="28135" spans="17:63" ht="29.25" customHeight="1" x14ac:dyDescent="0.2">
      <c r="Q28135" s="92" t="s">
        <v>50</v>
      </c>
      <c r="BF28135" s="101" t="s">
        <v>58</v>
      </c>
      <c r="BK28135" s="98" t="s">
        <v>70</v>
      </c>
    </row>
    <row r="28136" spans="17:63" ht="29.25" customHeight="1" x14ac:dyDescent="0.2">
      <c r="Q28136" s="92" t="s">
        <v>50</v>
      </c>
      <c r="BF28136" s="101" t="s">
        <v>58</v>
      </c>
      <c r="BK28136" s="98" t="s">
        <v>70</v>
      </c>
    </row>
    <row r="28137" spans="17:63" ht="29.25" customHeight="1" x14ac:dyDescent="0.2">
      <c r="Q28137" s="92" t="s">
        <v>50</v>
      </c>
      <c r="BF28137" s="101" t="s">
        <v>58</v>
      </c>
      <c r="BK28137" s="98" t="s">
        <v>70</v>
      </c>
    </row>
    <row r="28138" spans="17:63" ht="29.25" customHeight="1" x14ac:dyDescent="0.2">
      <c r="Q28138" s="92" t="s">
        <v>50</v>
      </c>
      <c r="BF28138" s="101" t="s">
        <v>58</v>
      </c>
      <c r="BK28138" s="98" t="s">
        <v>70</v>
      </c>
    </row>
    <row r="28139" spans="17:63" ht="29.25" customHeight="1" x14ac:dyDescent="0.2">
      <c r="Q28139" s="92" t="s">
        <v>50</v>
      </c>
      <c r="BF28139" s="101" t="s">
        <v>58</v>
      </c>
      <c r="BK28139" s="98" t="s">
        <v>70</v>
      </c>
    </row>
    <row r="28140" spans="17:63" ht="29.25" customHeight="1" x14ac:dyDescent="0.2">
      <c r="Q28140" s="92" t="s">
        <v>50</v>
      </c>
      <c r="BF28140" s="101" t="s">
        <v>58</v>
      </c>
      <c r="BK28140" s="98" t="s">
        <v>70</v>
      </c>
    </row>
    <row r="28141" spans="17:63" ht="29.25" customHeight="1" x14ac:dyDescent="0.2">
      <c r="Q28141" s="92" t="s">
        <v>50</v>
      </c>
      <c r="BF28141" s="101" t="s">
        <v>58</v>
      </c>
      <c r="BK28141" s="98" t="s">
        <v>70</v>
      </c>
    </row>
    <row r="28142" spans="17:63" ht="29.25" customHeight="1" x14ac:dyDescent="0.2">
      <c r="Q28142" s="92" t="s">
        <v>50</v>
      </c>
      <c r="BF28142" s="101" t="s">
        <v>58</v>
      </c>
      <c r="BK28142" s="98" t="s">
        <v>70</v>
      </c>
    </row>
    <row r="28143" spans="17:63" ht="29.25" customHeight="1" x14ac:dyDescent="0.2">
      <c r="Q28143" s="92" t="s">
        <v>50</v>
      </c>
      <c r="BF28143" s="101" t="s">
        <v>58</v>
      </c>
      <c r="BK28143" s="98" t="s">
        <v>70</v>
      </c>
    </row>
    <row r="28144" spans="17:63" ht="29.25" customHeight="1" x14ac:dyDescent="0.2">
      <c r="Q28144" s="92" t="s">
        <v>50</v>
      </c>
      <c r="BF28144" s="101" t="s">
        <v>58</v>
      </c>
      <c r="BK28144" s="98" t="s">
        <v>70</v>
      </c>
    </row>
    <row r="28145" spans="17:63" ht="29.25" customHeight="1" x14ac:dyDescent="0.2">
      <c r="Q28145" s="92" t="s">
        <v>50</v>
      </c>
      <c r="BF28145" s="101" t="s">
        <v>58</v>
      </c>
      <c r="BK28145" s="98" t="s">
        <v>70</v>
      </c>
    </row>
    <row r="28146" spans="17:63" ht="29.25" customHeight="1" x14ac:dyDescent="0.2">
      <c r="Q28146" s="92" t="s">
        <v>50</v>
      </c>
      <c r="BF28146" s="101" t="s">
        <v>58</v>
      </c>
      <c r="BK28146" s="98" t="s">
        <v>70</v>
      </c>
    </row>
    <row r="28147" spans="17:63" ht="29.25" customHeight="1" x14ac:dyDescent="0.2">
      <c r="Q28147" s="92" t="s">
        <v>50</v>
      </c>
      <c r="BF28147" s="101" t="s">
        <v>58</v>
      </c>
      <c r="BK28147" s="98" t="s">
        <v>70</v>
      </c>
    </row>
    <row r="28148" spans="17:63" ht="29.25" customHeight="1" x14ac:dyDescent="0.2">
      <c r="Q28148" s="92" t="s">
        <v>50</v>
      </c>
      <c r="BF28148" s="101" t="s">
        <v>58</v>
      </c>
      <c r="BK28148" s="98" t="s">
        <v>70</v>
      </c>
    </row>
    <row r="28149" spans="17:63" ht="29.25" customHeight="1" x14ac:dyDescent="0.2">
      <c r="Q28149" s="92" t="s">
        <v>50</v>
      </c>
      <c r="BF28149" s="101" t="s">
        <v>58</v>
      </c>
      <c r="BK28149" s="98" t="s">
        <v>70</v>
      </c>
    </row>
    <row r="28150" spans="17:63" ht="29.25" customHeight="1" x14ac:dyDescent="0.2">
      <c r="Q28150" s="92" t="s">
        <v>50</v>
      </c>
      <c r="BF28150" s="101" t="s">
        <v>58</v>
      </c>
      <c r="BK28150" s="98" t="s">
        <v>70</v>
      </c>
    </row>
    <row r="28151" spans="17:63" ht="29.25" customHeight="1" x14ac:dyDescent="0.2">
      <c r="Q28151" s="92" t="s">
        <v>50</v>
      </c>
      <c r="BF28151" s="101" t="s">
        <v>58</v>
      </c>
      <c r="BK28151" s="98" t="s">
        <v>70</v>
      </c>
    </row>
    <row r="28152" spans="17:63" ht="29.25" customHeight="1" x14ac:dyDescent="0.2">
      <c r="Q28152" s="92" t="s">
        <v>50</v>
      </c>
      <c r="BF28152" s="101" t="s">
        <v>58</v>
      </c>
      <c r="BK28152" s="98" t="s">
        <v>70</v>
      </c>
    </row>
    <row r="28153" spans="17:63" ht="29.25" customHeight="1" x14ac:dyDescent="0.2">
      <c r="Q28153" s="92" t="s">
        <v>50</v>
      </c>
      <c r="BF28153" s="101" t="s">
        <v>58</v>
      </c>
      <c r="BK28153" s="98" t="s">
        <v>70</v>
      </c>
    </row>
    <row r="28154" spans="17:63" ht="29.25" customHeight="1" x14ac:dyDescent="0.2">
      <c r="Q28154" s="92" t="s">
        <v>50</v>
      </c>
      <c r="BF28154" s="101" t="s">
        <v>58</v>
      </c>
      <c r="BK28154" s="98" t="s">
        <v>70</v>
      </c>
    </row>
    <row r="28155" spans="17:63" ht="29.25" customHeight="1" x14ac:dyDescent="0.2">
      <c r="Q28155" s="92" t="s">
        <v>50</v>
      </c>
      <c r="BF28155" s="101" t="s">
        <v>58</v>
      </c>
      <c r="BK28155" s="98" t="s">
        <v>70</v>
      </c>
    </row>
    <row r="28156" spans="17:63" ht="29.25" customHeight="1" x14ac:dyDescent="0.2">
      <c r="Q28156" s="92" t="s">
        <v>50</v>
      </c>
      <c r="BF28156" s="101" t="s">
        <v>58</v>
      </c>
      <c r="BK28156" s="98" t="s">
        <v>70</v>
      </c>
    </row>
    <row r="28157" spans="17:63" ht="29.25" customHeight="1" x14ac:dyDescent="0.2">
      <c r="Q28157" s="92" t="s">
        <v>50</v>
      </c>
      <c r="BF28157" s="101" t="s">
        <v>58</v>
      </c>
      <c r="BK28157" s="98" t="s">
        <v>70</v>
      </c>
    </row>
    <row r="28158" spans="17:63" ht="29.25" customHeight="1" x14ac:dyDescent="0.2">
      <c r="Q28158" s="92" t="s">
        <v>50</v>
      </c>
      <c r="BF28158" s="101" t="s">
        <v>58</v>
      </c>
      <c r="BK28158" s="98" t="s">
        <v>70</v>
      </c>
    </row>
    <row r="28159" spans="17:63" ht="29.25" customHeight="1" x14ac:dyDescent="0.2">
      <c r="Q28159" s="92" t="s">
        <v>50</v>
      </c>
      <c r="BF28159" s="101" t="s">
        <v>58</v>
      </c>
      <c r="BK28159" s="98" t="s">
        <v>70</v>
      </c>
    </row>
    <row r="28160" spans="17:63" ht="29.25" customHeight="1" x14ac:dyDescent="0.2">
      <c r="Q28160" s="92" t="s">
        <v>50</v>
      </c>
      <c r="BF28160" s="101" t="s">
        <v>58</v>
      </c>
      <c r="BK28160" s="98" t="s">
        <v>70</v>
      </c>
    </row>
    <row r="28161" spans="17:63" ht="29.25" customHeight="1" x14ac:dyDescent="0.2">
      <c r="Q28161" s="92" t="s">
        <v>50</v>
      </c>
      <c r="BF28161" s="101" t="s">
        <v>58</v>
      </c>
      <c r="BK28161" s="98" t="s">
        <v>70</v>
      </c>
    </row>
    <row r="28162" spans="17:63" ht="29.25" customHeight="1" x14ac:dyDescent="0.2">
      <c r="Q28162" s="92" t="s">
        <v>50</v>
      </c>
      <c r="BF28162" s="101" t="s">
        <v>58</v>
      </c>
      <c r="BK28162" s="98" t="s">
        <v>70</v>
      </c>
    </row>
    <row r="28163" spans="17:63" ht="29.25" customHeight="1" x14ac:dyDescent="0.2">
      <c r="Q28163" s="92" t="s">
        <v>50</v>
      </c>
      <c r="BF28163" s="101" t="s">
        <v>58</v>
      </c>
      <c r="BK28163" s="98" t="s">
        <v>70</v>
      </c>
    </row>
    <row r="28164" spans="17:63" ht="29.25" customHeight="1" x14ac:dyDescent="0.2">
      <c r="Q28164" s="92" t="s">
        <v>50</v>
      </c>
      <c r="BF28164" s="101" t="s">
        <v>58</v>
      </c>
      <c r="BK28164" s="98" t="s">
        <v>70</v>
      </c>
    </row>
    <row r="28165" spans="17:63" ht="29.25" customHeight="1" x14ac:dyDescent="0.2">
      <c r="Q28165" s="92" t="s">
        <v>50</v>
      </c>
      <c r="BF28165" s="101" t="s">
        <v>58</v>
      </c>
      <c r="BK28165" s="98" t="s">
        <v>70</v>
      </c>
    </row>
    <row r="28166" spans="17:63" ht="29.25" customHeight="1" x14ac:dyDescent="0.2">
      <c r="Q28166" s="92" t="s">
        <v>50</v>
      </c>
      <c r="BF28166" s="101" t="s">
        <v>58</v>
      </c>
      <c r="BK28166" s="98" t="s">
        <v>70</v>
      </c>
    </row>
    <row r="28167" spans="17:63" ht="29.25" customHeight="1" x14ac:dyDescent="0.2">
      <c r="Q28167" s="92" t="s">
        <v>50</v>
      </c>
      <c r="BF28167" s="101" t="s">
        <v>58</v>
      </c>
      <c r="BK28167" s="98" t="s">
        <v>70</v>
      </c>
    </row>
    <row r="28168" spans="17:63" ht="29.25" customHeight="1" x14ac:dyDescent="0.2">
      <c r="Q28168" s="92" t="s">
        <v>50</v>
      </c>
      <c r="BF28168" s="101" t="s">
        <v>58</v>
      </c>
      <c r="BK28168" s="98" t="s">
        <v>70</v>
      </c>
    </row>
    <row r="28169" spans="17:63" ht="29.25" customHeight="1" x14ac:dyDescent="0.2">
      <c r="Q28169" s="92" t="s">
        <v>50</v>
      </c>
      <c r="BF28169" s="101" t="s">
        <v>58</v>
      </c>
      <c r="BK28169" s="98" t="s">
        <v>70</v>
      </c>
    </row>
    <row r="28170" spans="17:63" ht="29.25" customHeight="1" x14ac:dyDescent="0.2">
      <c r="Q28170" s="92" t="s">
        <v>50</v>
      </c>
      <c r="BF28170" s="101" t="s">
        <v>58</v>
      </c>
      <c r="BK28170" s="98" t="s">
        <v>70</v>
      </c>
    </row>
    <row r="28171" spans="17:63" ht="29.25" customHeight="1" x14ac:dyDescent="0.2">
      <c r="Q28171" s="92" t="s">
        <v>50</v>
      </c>
      <c r="BF28171" s="101" t="s">
        <v>58</v>
      </c>
      <c r="BK28171" s="98" t="s">
        <v>70</v>
      </c>
    </row>
    <row r="28172" spans="17:63" ht="29.25" customHeight="1" x14ac:dyDescent="0.2">
      <c r="Q28172" s="92" t="s">
        <v>50</v>
      </c>
      <c r="BF28172" s="101" t="s">
        <v>58</v>
      </c>
      <c r="BK28172" s="98" t="s">
        <v>70</v>
      </c>
    </row>
    <row r="28173" spans="17:63" ht="29.25" customHeight="1" x14ac:dyDescent="0.2">
      <c r="Q28173" s="92" t="s">
        <v>50</v>
      </c>
      <c r="BF28173" s="101" t="s">
        <v>58</v>
      </c>
      <c r="BK28173" s="98" t="s">
        <v>70</v>
      </c>
    </row>
    <row r="28174" spans="17:63" ht="29.25" customHeight="1" x14ac:dyDescent="0.2">
      <c r="Q28174" s="92" t="s">
        <v>50</v>
      </c>
      <c r="BF28174" s="101" t="s">
        <v>58</v>
      </c>
      <c r="BK28174" s="98" t="s">
        <v>70</v>
      </c>
    </row>
    <row r="28175" spans="17:63" ht="29.25" customHeight="1" x14ac:dyDescent="0.2">
      <c r="Q28175" s="92" t="s">
        <v>50</v>
      </c>
      <c r="BF28175" s="101" t="s">
        <v>58</v>
      </c>
      <c r="BK28175" s="98" t="s">
        <v>70</v>
      </c>
    </row>
    <row r="28176" spans="17:63" ht="29.25" customHeight="1" x14ac:dyDescent="0.2">
      <c r="Q28176" s="92" t="s">
        <v>50</v>
      </c>
      <c r="BF28176" s="101" t="s">
        <v>58</v>
      </c>
      <c r="BK28176" s="98" t="s">
        <v>70</v>
      </c>
    </row>
    <row r="28177" spans="17:63" ht="29.25" customHeight="1" x14ac:dyDescent="0.2">
      <c r="Q28177" s="92" t="s">
        <v>50</v>
      </c>
      <c r="BF28177" s="101" t="s">
        <v>58</v>
      </c>
      <c r="BK28177" s="98" t="s">
        <v>70</v>
      </c>
    </row>
    <row r="28178" spans="17:63" ht="29.25" customHeight="1" x14ac:dyDescent="0.2">
      <c r="Q28178" s="92" t="s">
        <v>50</v>
      </c>
      <c r="BF28178" s="101" t="s">
        <v>58</v>
      </c>
      <c r="BK28178" s="98" t="s">
        <v>70</v>
      </c>
    </row>
    <row r="28179" spans="17:63" ht="29.25" customHeight="1" x14ac:dyDescent="0.2">
      <c r="Q28179" s="92" t="s">
        <v>50</v>
      </c>
      <c r="BF28179" s="101" t="s">
        <v>58</v>
      </c>
      <c r="BK28179" s="98" t="s">
        <v>70</v>
      </c>
    </row>
    <row r="28180" spans="17:63" ht="29.25" customHeight="1" x14ac:dyDescent="0.2">
      <c r="Q28180" s="92" t="s">
        <v>50</v>
      </c>
      <c r="BF28180" s="101" t="s">
        <v>58</v>
      </c>
      <c r="BK28180" s="98" t="s">
        <v>70</v>
      </c>
    </row>
    <row r="28181" spans="17:63" ht="29.25" customHeight="1" x14ac:dyDescent="0.2">
      <c r="Q28181" s="92" t="s">
        <v>50</v>
      </c>
      <c r="BF28181" s="101" t="s">
        <v>58</v>
      </c>
      <c r="BK28181" s="98" t="s">
        <v>70</v>
      </c>
    </row>
    <row r="28182" spans="17:63" ht="29.25" customHeight="1" x14ac:dyDescent="0.2">
      <c r="Q28182" s="92" t="s">
        <v>50</v>
      </c>
      <c r="BF28182" s="101" t="s">
        <v>58</v>
      </c>
      <c r="BK28182" s="98" t="s">
        <v>70</v>
      </c>
    </row>
    <row r="28183" spans="17:63" ht="29.25" customHeight="1" x14ac:dyDescent="0.2">
      <c r="Q28183" s="92" t="s">
        <v>50</v>
      </c>
      <c r="BF28183" s="101" t="s">
        <v>58</v>
      </c>
      <c r="BK28183" s="98" t="s">
        <v>70</v>
      </c>
    </row>
    <row r="28184" spans="17:63" ht="29.25" customHeight="1" x14ac:dyDescent="0.2">
      <c r="Q28184" s="92" t="s">
        <v>50</v>
      </c>
      <c r="BF28184" s="101" t="s">
        <v>58</v>
      </c>
      <c r="BK28184" s="98" t="s">
        <v>70</v>
      </c>
    </row>
    <row r="28185" spans="17:63" ht="29.25" customHeight="1" x14ac:dyDescent="0.2">
      <c r="Q28185" s="92" t="s">
        <v>50</v>
      </c>
      <c r="BF28185" s="101" t="s">
        <v>58</v>
      </c>
      <c r="BK28185" s="98" t="s">
        <v>70</v>
      </c>
    </row>
    <row r="28186" spans="17:63" ht="29.25" customHeight="1" x14ac:dyDescent="0.2">
      <c r="Q28186" s="92" t="s">
        <v>50</v>
      </c>
      <c r="BF28186" s="101" t="s">
        <v>58</v>
      </c>
      <c r="BK28186" s="98" t="s">
        <v>70</v>
      </c>
    </row>
    <row r="28187" spans="17:63" ht="29.25" customHeight="1" x14ac:dyDescent="0.2">
      <c r="Q28187" s="92" t="s">
        <v>50</v>
      </c>
      <c r="BF28187" s="101" t="s">
        <v>58</v>
      </c>
      <c r="BK28187" s="98" t="s">
        <v>70</v>
      </c>
    </row>
    <row r="28188" spans="17:63" ht="29.25" customHeight="1" x14ac:dyDescent="0.2">
      <c r="Q28188" s="92" t="s">
        <v>50</v>
      </c>
      <c r="BF28188" s="101" t="s">
        <v>58</v>
      </c>
      <c r="BK28188" s="98" t="s">
        <v>70</v>
      </c>
    </row>
    <row r="28189" spans="17:63" ht="29.25" customHeight="1" x14ac:dyDescent="0.2">
      <c r="Q28189" s="92" t="s">
        <v>50</v>
      </c>
      <c r="BF28189" s="101" t="s">
        <v>58</v>
      </c>
      <c r="BK28189" s="98" t="s">
        <v>70</v>
      </c>
    </row>
    <row r="28190" spans="17:63" ht="29.25" customHeight="1" x14ac:dyDescent="0.2">
      <c r="Q28190" s="92" t="s">
        <v>50</v>
      </c>
      <c r="BF28190" s="101" t="s">
        <v>58</v>
      </c>
      <c r="BK28190" s="98" t="s">
        <v>70</v>
      </c>
    </row>
    <row r="28191" spans="17:63" ht="29.25" customHeight="1" x14ac:dyDescent="0.2">
      <c r="Q28191" s="92" t="s">
        <v>50</v>
      </c>
      <c r="BF28191" s="101" t="s">
        <v>58</v>
      </c>
      <c r="BK28191" s="98" t="s">
        <v>70</v>
      </c>
    </row>
    <row r="28192" spans="17:63" ht="29.25" customHeight="1" x14ac:dyDescent="0.2">
      <c r="Q28192" s="92" t="s">
        <v>50</v>
      </c>
      <c r="BF28192" s="101" t="s">
        <v>58</v>
      </c>
      <c r="BK28192" s="98" t="s">
        <v>70</v>
      </c>
    </row>
    <row r="28193" spans="17:63" ht="29.25" customHeight="1" x14ac:dyDescent="0.2">
      <c r="Q28193" s="92" t="s">
        <v>50</v>
      </c>
      <c r="BF28193" s="101" t="s">
        <v>58</v>
      </c>
      <c r="BK28193" s="98" t="s">
        <v>70</v>
      </c>
    </row>
    <row r="28194" spans="17:63" ht="29.25" customHeight="1" x14ac:dyDescent="0.2">
      <c r="Q28194" s="92" t="s">
        <v>50</v>
      </c>
      <c r="BF28194" s="101" t="s">
        <v>58</v>
      </c>
      <c r="BK28194" s="98" t="s">
        <v>70</v>
      </c>
    </row>
    <row r="28195" spans="17:63" ht="29.25" customHeight="1" x14ac:dyDescent="0.2">
      <c r="Q28195" s="92" t="s">
        <v>50</v>
      </c>
      <c r="BF28195" s="101" t="s">
        <v>58</v>
      </c>
      <c r="BK28195" s="98" t="s">
        <v>70</v>
      </c>
    </row>
    <row r="28196" spans="17:63" ht="29.25" customHeight="1" x14ac:dyDescent="0.2">
      <c r="Q28196" s="92" t="s">
        <v>50</v>
      </c>
      <c r="BF28196" s="101" t="s">
        <v>58</v>
      </c>
      <c r="BK28196" s="98" t="s">
        <v>70</v>
      </c>
    </row>
    <row r="28197" spans="17:63" ht="29.25" customHeight="1" x14ac:dyDescent="0.2">
      <c r="Q28197" s="92" t="s">
        <v>50</v>
      </c>
      <c r="BF28197" s="101" t="s">
        <v>58</v>
      </c>
      <c r="BK28197" s="98" t="s">
        <v>70</v>
      </c>
    </row>
    <row r="28198" spans="17:63" ht="29.25" customHeight="1" x14ac:dyDescent="0.2">
      <c r="Q28198" s="92" t="s">
        <v>50</v>
      </c>
      <c r="BF28198" s="101" t="s">
        <v>58</v>
      </c>
      <c r="BK28198" s="98" t="s">
        <v>70</v>
      </c>
    </row>
    <row r="28199" spans="17:63" ht="29.25" customHeight="1" x14ac:dyDescent="0.2">
      <c r="Q28199" s="92" t="s">
        <v>50</v>
      </c>
      <c r="BF28199" s="101" t="s">
        <v>58</v>
      </c>
      <c r="BK28199" s="98" t="s">
        <v>70</v>
      </c>
    </row>
    <row r="28200" spans="17:63" ht="29.25" customHeight="1" x14ac:dyDescent="0.2">
      <c r="Q28200" s="92" t="s">
        <v>50</v>
      </c>
      <c r="BF28200" s="101" t="s">
        <v>58</v>
      </c>
      <c r="BK28200" s="98" t="s">
        <v>70</v>
      </c>
    </row>
    <row r="28201" spans="17:63" ht="29.25" customHeight="1" x14ac:dyDescent="0.2">
      <c r="Q28201" s="92" t="s">
        <v>50</v>
      </c>
      <c r="BF28201" s="101" t="s">
        <v>58</v>
      </c>
      <c r="BK28201" s="98" t="s">
        <v>70</v>
      </c>
    </row>
    <row r="28202" spans="17:63" ht="29.25" customHeight="1" x14ac:dyDescent="0.2">
      <c r="Q28202" s="92" t="s">
        <v>50</v>
      </c>
      <c r="BF28202" s="101" t="s">
        <v>58</v>
      </c>
      <c r="BK28202" s="98" t="s">
        <v>70</v>
      </c>
    </row>
    <row r="28203" spans="17:63" ht="29.25" customHeight="1" x14ac:dyDescent="0.2">
      <c r="Q28203" s="92" t="s">
        <v>50</v>
      </c>
      <c r="BF28203" s="101" t="s">
        <v>58</v>
      </c>
      <c r="BK28203" s="98" t="s">
        <v>70</v>
      </c>
    </row>
    <row r="28204" spans="17:63" ht="29.25" customHeight="1" x14ac:dyDescent="0.2">
      <c r="Q28204" s="92" t="s">
        <v>50</v>
      </c>
      <c r="BF28204" s="101" t="s">
        <v>58</v>
      </c>
      <c r="BK28204" s="98" t="s">
        <v>70</v>
      </c>
    </row>
    <row r="28205" spans="17:63" ht="29.25" customHeight="1" x14ac:dyDescent="0.2">
      <c r="Q28205" s="92" t="s">
        <v>50</v>
      </c>
      <c r="BF28205" s="101" t="s">
        <v>58</v>
      </c>
      <c r="BK28205" s="98" t="s">
        <v>70</v>
      </c>
    </row>
    <row r="28206" spans="17:63" ht="29.25" customHeight="1" x14ac:dyDescent="0.2">
      <c r="Q28206" s="92" t="s">
        <v>50</v>
      </c>
      <c r="BF28206" s="101" t="s">
        <v>58</v>
      </c>
      <c r="BK28206" s="98" t="s">
        <v>70</v>
      </c>
    </row>
    <row r="28207" spans="17:63" ht="29.25" customHeight="1" x14ac:dyDescent="0.2">
      <c r="Q28207" s="92" t="s">
        <v>50</v>
      </c>
      <c r="BF28207" s="101" t="s">
        <v>58</v>
      </c>
      <c r="BK28207" s="98" t="s">
        <v>70</v>
      </c>
    </row>
    <row r="28208" spans="17:63" ht="29.25" customHeight="1" x14ac:dyDescent="0.2">
      <c r="Q28208" s="92" t="s">
        <v>50</v>
      </c>
      <c r="BF28208" s="101" t="s">
        <v>58</v>
      </c>
      <c r="BK28208" s="98" t="s">
        <v>70</v>
      </c>
    </row>
    <row r="28209" spans="17:63" ht="29.25" customHeight="1" x14ac:dyDescent="0.2">
      <c r="Q28209" s="92" t="s">
        <v>50</v>
      </c>
      <c r="BF28209" s="101" t="s">
        <v>58</v>
      </c>
      <c r="BK28209" s="98" t="s">
        <v>70</v>
      </c>
    </row>
    <row r="28210" spans="17:63" ht="29.25" customHeight="1" x14ac:dyDescent="0.2">
      <c r="Q28210" s="92" t="s">
        <v>50</v>
      </c>
      <c r="BF28210" s="101" t="s">
        <v>58</v>
      </c>
      <c r="BK28210" s="98" t="s">
        <v>70</v>
      </c>
    </row>
    <row r="28211" spans="17:63" ht="29.25" customHeight="1" x14ac:dyDescent="0.2">
      <c r="Q28211" s="92" t="s">
        <v>50</v>
      </c>
      <c r="BF28211" s="101" t="s">
        <v>58</v>
      </c>
      <c r="BK28211" s="98" t="s">
        <v>70</v>
      </c>
    </row>
    <row r="28212" spans="17:63" ht="29.25" customHeight="1" x14ac:dyDescent="0.2">
      <c r="Q28212" s="92" t="s">
        <v>50</v>
      </c>
      <c r="BF28212" s="101" t="s">
        <v>58</v>
      </c>
      <c r="BK28212" s="98" t="s">
        <v>70</v>
      </c>
    </row>
    <row r="28213" spans="17:63" ht="29.25" customHeight="1" x14ac:dyDescent="0.2">
      <c r="Q28213" s="92" t="s">
        <v>50</v>
      </c>
      <c r="BF28213" s="101" t="s">
        <v>58</v>
      </c>
      <c r="BK28213" s="98" t="s">
        <v>70</v>
      </c>
    </row>
    <row r="28214" spans="17:63" ht="29.25" customHeight="1" x14ac:dyDescent="0.2">
      <c r="Q28214" s="92" t="s">
        <v>50</v>
      </c>
      <c r="BF28214" s="101" t="s">
        <v>58</v>
      </c>
      <c r="BK28214" s="98" t="s">
        <v>70</v>
      </c>
    </row>
    <row r="28215" spans="17:63" ht="29.25" customHeight="1" x14ac:dyDescent="0.2">
      <c r="Q28215" s="92" t="s">
        <v>50</v>
      </c>
      <c r="BF28215" s="101" t="s">
        <v>58</v>
      </c>
      <c r="BK28215" s="98" t="s">
        <v>70</v>
      </c>
    </row>
    <row r="28216" spans="17:63" ht="29.25" customHeight="1" x14ac:dyDescent="0.2">
      <c r="Q28216" s="92" t="s">
        <v>50</v>
      </c>
      <c r="BF28216" s="101" t="s">
        <v>58</v>
      </c>
      <c r="BK28216" s="98" t="s">
        <v>70</v>
      </c>
    </row>
    <row r="28217" spans="17:63" ht="29.25" customHeight="1" x14ac:dyDescent="0.2">
      <c r="Q28217" s="92" t="s">
        <v>50</v>
      </c>
      <c r="BF28217" s="101" t="s">
        <v>58</v>
      </c>
      <c r="BK28217" s="98" t="s">
        <v>70</v>
      </c>
    </row>
    <row r="28218" spans="17:63" ht="29.25" customHeight="1" x14ac:dyDescent="0.2">
      <c r="Q28218" s="92" t="s">
        <v>50</v>
      </c>
      <c r="BF28218" s="101" t="s">
        <v>58</v>
      </c>
      <c r="BK28218" s="98" t="s">
        <v>70</v>
      </c>
    </row>
    <row r="28219" spans="17:63" ht="29.25" customHeight="1" x14ac:dyDescent="0.2">
      <c r="Q28219" s="92" t="s">
        <v>50</v>
      </c>
      <c r="BF28219" s="101" t="s">
        <v>58</v>
      </c>
      <c r="BK28219" s="98" t="s">
        <v>70</v>
      </c>
    </row>
    <row r="28220" spans="17:63" ht="29.25" customHeight="1" x14ac:dyDescent="0.2">
      <c r="Q28220" s="92" t="s">
        <v>50</v>
      </c>
      <c r="BF28220" s="101" t="s">
        <v>58</v>
      </c>
      <c r="BK28220" s="98" t="s">
        <v>70</v>
      </c>
    </row>
    <row r="28221" spans="17:63" ht="29.25" customHeight="1" x14ac:dyDescent="0.2">
      <c r="Q28221" s="92" t="s">
        <v>50</v>
      </c>
      <c r="BF28221" s="101" t="s">
        <v>58</v>
      </c>
      <c r="BK28221" s="98" t="s">
        <v>70</v>
      </c>
    </row>
    <row r="28222" spans="17:63" ht="29.25" customHeight="1" x14ac:dyDescent="0.2">
      <c r="Q28222" s="92" t="s">
        <v>50</v>
      </c>
      <c r="BF28222" s="101" t="s">
        <v>58</v>
      </c>
      <c r="BK28222" s="98" t="s">
        <v>70</v>
      </c>
    </row>
    <row r="28223" spans="17:63" ht="29.25" customHeight="1" x14ac:dyDescent="0.2">
      <c r="Q28223" s="92" t="s">
        <v>50</v>
      </c>
      <c r="BF28223" s="101" t="s">
        <v>58</v>
      </c>
      <c r="BK28223" s="98" t="s">
        <v>70</v>
      </c>
    </row>
    <row r="28224" spans="17:63" ht="29.25" customHeight="1" x14ac:dyDescent="0.2">
      <c r="Q28224" s="92" t="s">
        <v>50</v>
      </c>
      <c r="BF28224" s="101" t="s">
        <v>58</v>
      </c>
      <c r="BK28224" s="98" t="s">
        <v>70</v>
      </c>
    </row>
    <row r="28225" spans="17:63" ht="29.25" customHeight="1" x14ac:dyDescent="0.2">
      <c r="Q28225" s="92" t="s">
        <v>50</v>
      </c>
      <c r="BF28225" s="101" t="s">
        <v>58</v>
      </c>
      <c r="BK28225" s="98" t="s">
        <v>70</v>
      </c>
    </row>
    <row r="28226" spans="17:63" ht="29.25" customHeight="1" x14ac:dyDescent="0.2">
      <c r="Q28226" s="92" t="s">
        <v>50</v>
      </c>
      <c r="BF28226" s="101" t="s">
        <v>58</v>
      </c>
      <c r="BK28226" s="98" t="s">
        <v>70</v>
      </c>
    </row>
    <row r="28227" spans="17:63" ht="29.25" customHeight="1" x14ac:dyDescent="0.2">
      <c r="Q28227" s="92" t="s">
        <v>50</v>
      </c>
      <c r="BF28227" s="101" t="s">
        <v>58</v>
      </c>
      <c r="BK28227" s="98" t="s">
        <v>70</v>
      </c>
    </row>
    <row r="28228" spans="17:63" ht="29.25" customHeight="1" x14ac:dyDescent="0.2">
      <c r="Q28228" s="92" t="s">
        <v>50</v>
      </c>
      <c r="BF28228" s="101" t="s">
        <v>58</v>
      </c>
      <c r="BK28228" s="98" t="s">
        <v>70</v>
      </c>
    </row>
    <row r="28229" spans="17:63" ht="29.25" customHeight="1" x14ac:dyDescent="0.2">
      <c r="Q28229" s="92" t="s">
        <v>50</v>
      </c>
      <c r="BF28229" s="101" t="s">
        <v>58</v>
      </c>
      <c r="BK28229" s="98" t="s">
        <v>70</v>
      </c>
    </row>
    <row r="28230" spans="17:63" ht="29.25" customHeight="1" x14ac:dyDescent="0.2">
      <c r="Q28230" s="92" t="s">
        <v>50</v>
      </c>
      <c r="BF28230" s="101" t="s">
        <v>58</v>
      </c>
      <c r="BK28230" s="98" t="s">
        <v>70</v>
      </c>
    </row>
    <row r="28231" spans="17:63" ht="29.25" customHeight="1" x14ac:dyDescent="0.2">
      <c r="Q28231" s="92" t="s">
        <v>50</v>
      </c>
      <c r="BF28231" s="101" t="s">
        <v>58</v>
      </c>
      <c r="BK28231" s="98" t="s">
        <v>70</v>
      </c>
    </row>
    <row r="28232" spans="17:63" ht="29.25" customHeight="1" x14ac:dyDescent="0.2">
      <c r="Q28232" s="92" t="s">
        <v>50</v>
      </c>
      <c r="BF28232" s="101" t="s">
        <v>58</v>
      </c>
      <c r="BK28232" s="98" t="s">
        <v>70</v>
      </c>
    </row>
    <row r="28233" spans="17:63" ht="29.25" customHeight="1" x14ac:dyDescent="0.2">
      <c r="Q28233" s="92" t="s">
        <v>50</v>
      </c>
      <c r="BF28233" s="101" t="s">
        <v>58</v>
      </c>
      <c r="BK28233" s="98" t="s">
        <v>70</v>
      </c>
    </row>
    <row r="28234" spans="17:63" ht="29.25" customHeight="1" x14ac:dyDescent="0.2">
      <c r="Q28234" s="92" t="s">
        <v>50</v>
      </c>
      <c r="BF28234" s="101" t="s">
        <v>58</v>
      </c>
      <c r="BK28234" s="98" t="s">
        <v>70</v>
      </c>
    </row>
    <row r="28235" spans="17:63" ht="29.25" customHeight="1" x14ac:dyDescent="0.2">
      <c r="Q28235" s="92" t="s">
        <v>50</v>
      </c>
      <c r="BF28235" s="101" t="s">
        <v>58</v>
      </c>
      <c r="BK28235" s="98" t="s">
        <v>70</v>
      </c>
    </row>
    <row r="28236" spans="17:63" ht="29.25" customHeight="1" x14ac:dyDescent="0.2">
      <c r="Q28236" s="92" t="s">
        <v>50</v>
      </c>
      <c r="BF28236" s="101" t="s">
        <v>58</v>
      </c>
      <c r="BK28236" s="98" t="s">
        <v>70</v>
      </c>
    </row>
    <row r="28237" spans="17:63" ht="29.25" customHeight="1" x14ac:dyDescent="0.2">
      <c r="Q28237" s="92" t="s">
        <v>50</v>
      </c>
      <c r="BF28237" s="101" t="s">
        <v>58</v>
      </c>
      <c r="BK28237" s="98" t="s">
        <v>70</v>
      </c>
    </row>
    <row r="28238" spans="17:63" ht="29.25" customHeight="1" x14ac:dyDescent="0.2">
      <c r="Q28238" s="92" t="s">
        <v>50</v>
      </c>
      <c r="BF28238" s="101" t="s">
        <v>58</v>
      </c>
      <c r="BK28238" s="98" t="s">
        <v>70</v>
      </c>
    </row>
    <row r="28239" spans="17:63" ht="29.25" customHeight="1" x14ac:dyDescent="0.2">
      <c r="Q28239" s="92" t="s">
        <v>50</v>
      </c>
      <c r="BF28239" s="101" t="s">
        <v>58</v>
      </c>
      <c r="BK28239" s="98" t="s">
        <v>70</v>
      </c>
    </row>
    <row r="28240" spans="17:63" ht="29.25" customHeight="1" x14ac:dyDescent="0.2">
      <c r="Q28240" s="92" t="s">
        <v>50</v>
      </c>
      <c r="BF28240" s="101" t="s">
        <v>58</v>
      </c>
      <c r="BK28240" s="98" t="s">
        <v>70</v>
      </c>
    </row>
    <row r="28241" spans="17:63" ht="29.25" customHeight="1" x14ac:dyDescent="0.2">
      <c r="Q28241" s="92" t="s">
        <v>50</v>
      </c>
      <c r="BF28241" s="101" t="s">
        <v>58</v>
      </c>
      <c r="BK28241" s="98" t="s">
        <v>70</v>
      </c>
    </row>
    <row r="28242" spans="17:63" ht="29.25" customHeight="1" x14ac:dyDescent="0.2">
      <c r="Q28242" s="92" t="s">
        <v>50</v>
      </c>
      <c r="BF28242" s="101" t="s">
        <v>58</v>
      </c>
      <c r="BK28242" s="98" t="s">
        <v>70</v>
      </c>
    </row>
    <row r="28243" spans="17:63" ht="29.25" customHeight="1" x14ac:dyDescent="0.2">
      <c r="Q28243" s="92" t="s">
        <v>50</v>
      </c>
      <c r="BF28243" s="101" t="s">
        <v>58</v>
      </c>
      <c r="BK28243" s="98" t="s">
        <v>70</v>
      </c>
    </row>
    <row r="28244" spans="17:63" ht="29.25" customHeight="1" x14ac:dyDescent="0.2">
      <c r="Q28244" s="92" t="s">
        <v>50</v>
      </c>
      <c r="BF28244" s="101" t="s">
        <v>58</v>
      </c>
      <c r="BK28244" s="98" t="s">
        <v>70</v>
      </c>
    </row>
    <row r="28245" spans="17:63" ht="29.25" customHeight="1" x14ac:dyDescent="0.2">
      <c r="Q28245" s="92" t="s">
        <v>50</v>
      </c>
      <c r="BF28245" s="101" t="s">
        <v>58</v>
      </c>
      <c r="BK28245" s="98" t="s">
        <v>70</v>
      </c>
    </row>
    <row r="28246" spans="17:63" ht="29.25" customHeight="1" x14ac:dyDescent="0.2">
      <c r="Q28246" s="92" t="s">
        <v>50</v>
      </c>
      <c r="BF28246" s="101" t="s">
        <v>58</v>
      </c>
      <c r="BK28246" s="98" t="s">
        <v>70</v>
      </c>
    </row>
    <row r="28247" spans="17:63" ht="29.25" customHeight="1" x14ac:dyDescent="0.2">
      <c r="Q28247" s="92" t="s">
        <v>50</v>
      </c>
      <c r="BF28247" s="101" t="s">
        <v>58</v>
      </c>
      <c r="BK28247" s="98" t="s">
        <v>70</v>
      </c>
    </row>
    <row r="28248" spans="17:63" ht="29.25" customHeight="1" x14ac:dyDescent="0.2">
      <c r="Q28248" s="92" t="s">
        <v>50</v>
      </c>
      <c r="BF28248" s="101" t="s">
        <v>58</v>
      </c>
      <c r="BK28248" s="98" t="s">
        <v>70</v>
      </c>
    </row>
    <row r="28249" spans="17:63" ht="29.25" customHeight="1" x14ac:dyDescent="0.2">
      <c r="Q28249" s="92" t="s">
        <v>50</v>
      </c>
      <c r="BF28249" s="101" t="s">
        <v>58</v>
      </c>
      <c r="BK28249" s="98" t="s">
        <v>70</v>
      </c>
    </row>
    <row r="28250" spans="17:63" ht="29.25" customHeight="1" x14ac:dyDescent="0.2">
      <c r="Q28250" s="92" t="s">
        <v>50</v>
      </c>
      <c r="BF28250" s="101" t="s">
        <v>58</v>
      </c>
      <c r="BK28250" s="98" t="s">
        <v>70</v>
      </c>
    </row>
    <row r="28251" spans="17:63" ht="29.25" customHeight="1" x14ac:dyDescent="0.2">
      <c r="Q28251" s="92" t="s">
        <v>50</v>
      </c>
      <c r="BF28251" s="101" t="s">
        <v>58</v>
      </c>
      <c r="BK28251" s="98" t="s">
        <v>70</v>
      </c>
    </row>
    <row r="28252" spans="17:63" ht="29.25" customHeight="1" x14ac:dyDescent="0.2">
      <c r="Q28252" s="92" t="s">
        <v>50</v>
      </c>
      <c r="BF28252" s="101" t="s">
        <v>58</v>
      </c>
      <c r="BK28252" s="98" t="s">
        <v>70</v>
      </c>
    </row>
    <row r="28253" spans="17:63" ht="29.25" customHeight="1" x14ac:dyDescent="0.2">
      <c r="Q28253" s="92" t="s">
        <v>50</v>
      </c>
      <c r="BF28253" s="101" t="s">
        <v>58</v>
      </c>
      <c r="BK28253" s="98" t="s">
        <v>70</v>
      </c>
    </row>
    <row r="28254" spans="17:63" ht="29.25" customHeight="1" x14ac:dyDescent="0.2">
      <c r="Q28254" s="92" t="s">
        <v>50</v>
      </c>
      <c r="BF28254" s="101" t="s">
        <v>58</v>
      </c>
      <c r="BK28254" s="98" t="s">
        <v>70</v>
      </c>
    </row>
    <row r="28255" spans="17:63" ht="29.25" customHeight="1" x14ac:dyDescent="0.2">
      <c r="Q28255" s="92" t="s">
        <v>50</v>
      </c>
      <c r="BF28255" s="101" t="s">
        <v>58</v>
      </c>
      <c r="BK28255" s="98" t="s">
        <v>70</v>
      </c>
    </row>
    <row r="28256" spans="17:63" ht="29.25" customHeight="1" x14ac:dyDescent="0.2">
      <c r="Q28256" s="92" t="s">
        <v>50</v>
      </c>
      <c r="BF28256" s="101" t="s">
        <v>58</v>
      </c>
      <c r="BK28256" s="98" t="s">
        <v>70</v>
      </c>
    </row>
    <row r="28257" spans="17:63" ht="29.25" customHeight="1" x14ac:dyDescent="0.2">
      <c r="Q28257" s="92" t="s">
        <v>50</v>
      </c>
      <c r="BF28257" s="101" t="s">
        <v>58</v>
      </c>
      <c r="BK28257" s="98" t="s">
        <v>70</v>
      </c>
    </row>
    <row r="28258" spans="17:63" ht="29.25" customHeight="1" x14ac:dyDescent="0.2">
      <c r="Q28258" s="92" t="s">
        <v>50</v>
      </c>
      <c r="BF28258" s="101" t="s">
        <v>58</v>
      </c>
      <c r="BK28258" s="98" t="s">
        <v>70</v>
      </c>
    </row>
    <row r="28259" spans="17:63" ht="29.25" customHeight="1" x14ac:dyDescent="0.2">
      <c r="Q28259" s="92" t="s">
        <v>50</v>
      </c>
      <c r="BF28259" s="101" t="s">
        <v>58</v>
      </c>
      <c r="BK28259" s="98" t="s">
        <v>70</v>
      </c>
    </row>
    <row r="28260" spans="17:63" ht="29.25" customHeight="1" x14ac:dyDescent="0.2">
      <c r="Q28260" s="92" t="s">
        <v>50</v>
      </c>
      <c r="BF28260" s="101" t="s">
        <v>58</v>
      </c>
      <c r="BK28260" s="98" t="s">
        <v>70</v>
      </c>
    </row>
    <row r="28261" spans="17:63" ht="29.25" customHeight="1" x14ac:dyDescent="0.2">
      <c r="Q28261" s="92" t="s">
        <v>50</v>
      </c>
      <c r="BF28261" s="101" t="s">
        <v>58</v>
      </c>
      <c r="BK28261" s="98" t="s">
        <v>70</v>
      </c>
    </row>
    <row r="28262" spans="17:63" ht="29.25" customHeight="1" x14ac:dyDescent="0.2">
      <c r="Q28262" s="92" t="s">
        <v>50</v>
      </c>
      <c r="BF28262" s="101" t="s">
        <v>58</v>
      </c>
      <c r="BK28262" s="98" t="s">
        <v>70</v>
      </c>
    </row>
    <row r="28263" spans="17:63" ht="29.25" customHeight="1" x14ac:dyDescent="0.2">
      <c r="Q28263" s="92" t="s">
        <v>50</v>
      </c>
      <c r="BF28263" s="101" t="s">
        <v>58</v>
      </c>
      <c r="BK28263" s="98" t="s">
        <v>70</v>
      </c>
    </row>
    <row r="28264" spans="17:63" ht="29.25" customHeight="1" x14ac:dyDescent="0.2">
      <c r="Q28264" s="92" t="s">
        <v>50</v>
      </c>
      <c r="BF28264" s="101" t="s">
        <v>58</v>
      </c>
      <c r="BK28264" s="98" t="s">
        <v>70</v>
      </c>
    </row>
    <row r="28265" spans="17:63" ht="29.25" customHeight="1" x14ac:dyDescent="0.2">
      <c r="Q28265" s="92" t="s">
        <v>50</v>
      </c>
      <c r="BF28265" s="101" t="s">
        <v>58</v>
      </c>
      <c r="BK28265" s="98" t="s">
        <v>70</v>
      </c>
    </row>
    <row r="28266" spans="17:63" ht="29.25" customHeight="1" x14ac:dyDescent="0.2">
      <c r="Q28266" s="92" t="s">
        <v>50</v>
      </c>
      <c r="BF28266" s="101" t="s">
        <v>58</v>
      </c>
      <c r="BK28266" s="98" t="s">
        <v>70</v>
      </c>
    </row>
    <row r="28267" spans="17:63" ht="29.25" customHeight="1" x14ac:dyDescent="0.2">
      <c r="Q28267" s="92" t="s">
        <v>50</v>
      </c>
      <c r="BF28267" s="101" t="s">
        <v>58</v>
      </c>
      <c r="BK28267" s="98" t="s">
        <v>70</v>
      </c>
    </row>
    <row r="28268" spans="17:63" ht="29.25" customHeight="1" x14ac:dyDescent="0.2">
      <c r="Q28268" s="92" t="s">
        <v>50</v>
      </c>
      <c r="BF28268" s="101" t="s">
        <v>58</v>
      </c>
      <c r="BK28268" s="98" t="s">
        <v>70</v>
      </c>
    </row>
    <row r="28269" spans="17:63" ht="29.25" customHeight="1" x14ac:dyDescent="0.2">
      <c r="Q28269" s="92" t="s">
        <v>50</v>
      </c>
      <c r="BF28269" s="101" t="s">
        <v>58</v>
      </c>
      <c r="BK28269" s="98" t="s">
        <v>70</v>
      </c>
    </row>
    <row r="28270" spans="17:63" ht="29.25" customHeight="1" x14ac:dyDescent="0.2">
      <c r="Q28270" s="92" t="s">
        <v>50</v>
      </c>
      <c r="BF28270" s="101" t="s">
        <v>58</v>
      </c>
      <c r="BK28270" s="98" t="s">
        <v>70</v>
      </c>
    </row>
    <row r="28271" spans="17:63" ht="29.25" customHeight="1" x14ac:dyDescent="0.2">
      <c r="Q28271" s="92" t="s">
        <v>50</v>
      </c>
      <c r="BF28271" s="101" t="s">
        <v>58</v>
      </c>
      <c r="BK28271" s="98" t="s">
        <v>70</v>
      </c>
    </row>
    <row r="28272" spans="17:63" ht="29.25" customHeight="1" x14ac:dyDescent="0.2">
      <c r="Q28272" s="92" t="s">
        <v>50</v>
      </c>
      <c r="BF28272" s="101" t="s">
        <v>58</v>
      </c>
      <c r="BK28272" s="98" t="s">
        <v>70</v>
      </c>
    </row>
    <row r="28273" spans="17:63" ht="29.25" customHeight="1" x14ac:dyDescent="0.2">
      <c r="Q28273" s="92" t="s">
        <v>50</v>
      </c>
      <c r="BF28273" s="101" t="s">
        <v>58</v>
      </c>
      <c r="BK28273" s="98" t="s">
        <v>70</v>
      </c>
    </row>
    <row r="28274" spans="17:63" ht="29.25" customHeight="1" x14ac:dyDescent="0.2">
      <c r="Q28274" s="92" t="s">
        <v>50</v>
      </c>
      <c r="BF28274" s="101" t="s">
        <v>58</v>
      </c>
      <c r="BK28274" s="98" t="s">
        <v>70</v>
      </c>
    </row>
    <row r="28275" spans="17:63" ht="29.25" customHeight="1" x14ac:dyDescent="0.2">
      <c r="Q28275" s="92" t="s">
        <v>50</v>
      </c>
      <c r="BF28275" s="101" t="s">
        <v>58</v>
      </c>
      <c r="BK28275" s="98" t="s">
        <v>70</v>
      </c>
    </row>
    <row r="28276" spans="17:63" ht="29.25" customHeight="1" x14ac:dyDescent="0.2">
      <c r="Q28276" s="92" t="s">
        <v>50</v>
      </c>
      <c r="BF28276" s="101" t="s">
        <v>58</v>
      </c>
      <c r="BK28276" s="98" t="s">
        <v>70</v>
      </c>
    </row>
    <row r="28277" spans="17:63" ht="29.25" customHeight="1" x14ac:dyDescent="0.2">
      <c r="Q28277" s="92" t="s">
        <v>50</v>
      </c>
      <c r="BF28277" s="101" t="s">
        <v>58</v>
      </c>
      <c r="BK28277" s="98" t="s">
        <v>70</v>
      </c>
    </row>
    <row r="28278" spans="17:63" ht="29.25" customHeight="1" x14ac:dyDescent="0.2">
      <c r="Q28278" s="92" t="s">
        <v>50</v>
      </c>
      <c r="BF28278" s="101" t="s">
        <v>58</v>
      </c>
      <c r="BK28278" s="98" t="s">
        <v>70</v>
      </c>
    </row>
    <row r="28279" spans="17:63" ht="29.25" customHeight="1" x14ac:dyDescent="0.2">
      <c r="Q28279" s="92" t="s">
        <v>50</v>
      </c>
      <c r="BF28279" s="101" t="s">
        <v>58</v>
      </c>
      <c r="BK28279" s="98" t="s">
        <v>70</v>
      </c>
    </row>
    <row r="28280" spans="17:63" ht="29.25" customHeight="1" x14ac:dyDescent="0.2">
      <c r="Q28280" s="92" t="s">
        <v>50</v>
      </c>
      <c r="BF28280" s="101" t="s">
        <v>58</v>
      </c>
      <c r="BK28280" s="98" t="s">
        <v>70</v>
      </c>
    </row>
    <row r="28281" spans="17:63" ht="29.25" customHeight="1" x14ac:dyDescent="0.2">
      <c r="Q28281" s="92" t="s">
        <v>50</v>
      </c>
      <c r="BF28281" s="101" t="s">
        <v>58</v>
      </c>
      <c r="BK28281" s="98" t="s">
        <v>70</v>
      </c>
    </row>
    <row r="28282" spans="17:63" ht="29.25" customHeight="1" x14ac:dyDescent="0.2">
      <c r="Q28282" s="92" t="s">
        <v>50</v>
      </c>
      <c r="BF28282" s="101" t="s">
        <v>58</v>
      </c>
      <c r="BK28282" s="98" t="s">
        <v>70</v>
      </c>
    </row>
    <row r="28283" spans="17:63" ht="29.25" customHeight="1" x14ac:dyDescent="0.2">
      <c r="Q28283" s="92" t="s">
        <v>50</v>
      </c>
      <c r="BF28283" s="101" t="s">
        <v>58</v>
      </c>
      <c r="BK28283" s="98" t="s">
        <v>70</v>
      </c>
    </row>
    <row r="28284" spans="17:63" ht="29.25" customHeight="1" x14ac:dyDescent="0.2">
      <c r="Q28284" s="92" t="s">
        <v>50</v>
      </c>
      <c r="BF28284" s="101" t="s">
        <v>58</v>
      </c>
      <c r="BK28284" s="98" t="s">
        <v>70</v>
      </c>
    </row>
    <row r="28285" spans="17:63" ht="29.25" customHeight="1" x14ac:dyDescent="0.2">
      <c r="Q28285" s="92" t="s">
        <v>50</v>
      </c>
      <c r="BF28285" s="101" t="s">
        <v>58</v>
      </c>
      <c r="BK28285" s="98" t="s">
        <v>70</v>
      </c>
    </row>
    <row r="28286" spans="17:63" ht="29.25" customHeight="1" x14ac:dyDescent="0.2">
      <c r="Q28286" s="92" t="s">
        <v>50</v>
      </c>
      <c r="BF28286" s="101" t="s">
        <v>58</v>
      </c>
      <c r="BK28286" s="98" t="s">
        <v>70</v>
      </c>
    </row>
    <row r="28287" spans="17:63" ht="29.25" customHeight="1" x14ac:dyDescent="0.2">
      <c r="Q28287" s="92" t="s">
        <v>50</v>
      </c>
      <c r="BF28287" s="101" t="s">
        <v>58</v>
      </c>
      <c r="BK28287" s="98" t="s">
        <v>70</v>
      </c>
    </row>
    <row r="28288" spans="17:63" ht="29.25" customHeight="1" x14ac:dyDescent="0.2">
      <c r="Q28288" s="92" t="s">
        <v>50</v>
      </c>
      <c r="BF28288" s="101" t="s">
        <v>58</v>
      </c>
      <c r="BK28288" s="98" t="s">
        <v>70</v>
      </c>
    </row>
    <row r="28289" spans="17:63" ht="29.25" customHeight="1" x14ac:dyDescent="0.2">
      <c r="Q28289" s="92" t="s">
        <v>50</v>
      </c>
      <c r="BF28289" s="101" t="s">
        <v>58</v>
      </c>
      <c r="BK28289" s="98" t="s">
        <v>70</v>
      </c>
    </row>
    <row r="28290" spans="17:63" ht="29.25" customHeight="1" x14ac:dyDescent="0.2">
      <c r="Q28290" s="92" t="s">
        <v>50</v>
      </c>
      <c r="BF28290" s="101" t="s">
        <v>58</v>
      </c>
      <c r="BK28290" s="98" t="s">
        <v>70</v>
      </c>
    </row>
    <row r="28291" spans="17:63" ht="29.25" customHeight="1" x14ac:dyDescent="0.2">
      <c r="Q28291" s="92" t="s">
        <v>50</v>
      </c>
      <c r="BF28291" s="101" t="s">
        <v>58</v>
      </c>
      <c r="BK28291" s="98" t="s">
        <v>70</v>
      </c>
    </row>
    <row r="28292" spans="17:63" ht="29.25" customHeight="1" x14ac:dyDescent="0.2">
      <c r="Q28292" s="92" t="s">
        <v>50</v>
      </c>
      <c r="BF28292" s="101" t="s">
        <v>58</v>
      </c>
      <c r="BK28292" s="98" t="s">
        <v>70</v>
      </c>
    </row>
    <row r="28293" spans="17:63" ht="29.25" customHeight="1" x14ac:dyDescent="0.2">
      <c r="Q28293" s="92" t="s">
        <v>50</v>
      </c>
      <c r="BF28293" s="101" t="s">
        <v>58</v>
      </c>
      <c r="BK28293" s="98" t="s">
        <v>70</v>
      </c>
    </row>
    <row r="28294" spans="17:63" ht="29.25" customHeight="1" x14ac:dyDescent="0.2">
      <c r="Q28294" s="92" t="s">
        <v>50</v>
      </c>
      <c r="BF28294" s="101" t="s">
        <v>58</v>
      </c>
      <c r="BK28294" s="98" t="s">
        <v>70</v>
      </c>
    </row>
    <row r="28295" spans="17:63" ht="29.25" customHeight="1" x14ac:dyDescent="0.2">
      <c r="Q28295" s="92" t="s">
        <v>50</v>
      </c>
      <c r="BF28295" s="101" t="s">
        <v>58</v>
      </c>
      <c r="BK28295" s="98" t="s">
        <v>70</v>
      </c>
    </row>
    <row r="28296" spans="17:63" ht="29.25" customHeight="1" x14ac:dyDescent="0.2">
      <c r="Q28296" s="92" t="s">
        <v>50</v>
      </c>
      <c r="BF28296" s="101" t="s">
        <v>58</v>
      </c>
      <c r="BK28296" s="98" t="s">
        <v>70</v>
      </c>
    </row>
    <row r="28297" spans="17:63" ht="29.25" customHeight="1" x14ac:dyDescent="0.2">
      <c r="Q28297" s="92" t="s">
        <v>50</v>
      </c>
      <c r="BF28297" s="101" t="s">
        <v>58</v>
      </c>
      <c r="BK28297" s="98" t="s">
        <v>70</v>
      </c>
    </row>
    <row r="28298" spans="17:63" ht="29.25" customHeight="1" x14ac:dyDescent="0.2">
      <c r="Q28298" s="92" t="s">
        <v>50</v>
      </c>
      <c r="BF28298" s="101" t="s">
        <v>58</v>
      </c>
      <c r="BK28298" s="98" t="s">
        <v>70</v>
      </c>
    </row>
    <row r="28299" spans="17:63" ht="29.25" customHeight="1" x14ac:dyDescent="0.2">
      <c r="Q28299" s="92" t="s">
        <v>50</v>
      </c>
      <c r="BF28299" s="101" t="s">
        <v>58</v>
      </c>
      <c r="BK28299" s="98" t="s">
        <v>70</v>
      </c>
    </row>
    <row r="28300" spans="17:63" ht="29.25" customHeight="1" x14ac:dyDescent="0.2">
      <c r="Q28300" s="92" t="s">
        <v>50</v>
      </c>
      <c r="BF28300" s="101" t="s">
        <v>58</v>
      </c>
      <c r="BK28300" s="98" t="s">
        <v>70</v>
      </c>
    </row>
    <row r="28301" spans="17:63" ht="29.25" customHeight="1" x14ac:dyDescent="0.2">
      <c r="Q28301" s="92" t="s">
        <v>50</v>
      </c>
      <c r="BF28301" s="101" t="s">
        <v>58</v>
      </c>
      <c r="BK28301" s="98" t="s">
        <v>70</v>
      </c>
    </row>
    <row r="28302" spans="17:63" ht="29.25" customHeight="1" x14ac:dyDescent="0.2">
      <c r="Q28302" s="92" t="s">
        <v>50</v>
      </c>
      <c r="BF28302" s="101" t="s">
        <v>58</v>
      </c>
      <c r="BK28302" s="98" t="s">
        <v>70</v>
      </c>
    </row>
    <row r="28303" spans="17:63" ht="29.25" customHeight="1" x14ac:dyDescent="0.2">
      <c r="Q28303" s="92" t="s">
        <v>50</v>
      </c>
      <c r="BF28303" s="101" t="s">
        <v>58</v>
      </c>
      <c r="BK28303" s="98" t="s">
        <v>70</v>
      </c>
    </row>
    <row r="28304" spans="17:63" ht="29.25" customHeight="1" x14ac:dyDescent="0.2">
      <c r="Q28304" s="92" t="s">
        <v>50</v>
      </c>
      <c r="BF28304" s="101" t="s">
        <v>58</v>
      </c>
      <c r="BK28304" s="98" t="s">
        <v>70</v>
      </c>
    </row>
    <row r="28305" spans="17:63" ht="29.25" customHeight="1" x14ac:dyDescent="0.2">
      <c r="Q28305" s="92" t="s">
        <v>50</v>
      </c>
      <c r="BF28305" s="101" t="s">
        <v>58</v>
      </c>
      <c r="BK28305" s="98" t="s">
        <v>70</v>
      </c>
    </row>
    <row r="28306" spans="17:63" ht="29.25" customHeight="1" x14ac:dyDescent="0.2">
      <c r="Q28306" s="92" t="s">
        <v>50</v>
      </c>
      <c r="BF28306" s="101" t="s">
        <v>58</v>
      </c>
      <c r="BK28306" s="98" t="s">
        <v>70</v>
      </c>
    </row>
    <row r="28307" spans="17:63" ht="29.25" customHeight="1" x14ac:dyDescent="0.2">
      <c r="Q28307" s="92" t="s">
        <v>50</v>
      </c>
      <c r="BF28307" s="101" t="s">
        <v>58</v>
      </c>
      <c r="BK28307" s="98" t="s">
        <v>70</v>
      </c>
    </row>
    <row r="28308" spans="17:63" ht="29.25" customHeight="1" x14ac:dyDescent="0.2">
      <c r="Q28308" s="92" t="s">
        <v>50</v>
      </c>
      <c r="BF28308" s="101" t="s">
        <v>58</v>
      </c>
      <c r="BK28308" s="98" t="s">
        <v>70</v>
      </c>
    </row>
    <row r="28309" spans="17:63" ht="29.25" customHeight="1" x14ac:dyDescent="0.2">
      <c r="Q28309" s="92" t="s">
        <v>50</v>
      </c>
      <c r="BF28309" s="101" t="s">
        <v>58</v>
      </c>
      <c r="BK28309" s="98" t="s">
        <v>70</v>
      </c>
    </row>
    <row r="28310" spans="17:63" ht="29.25" customHeight="1" x14ac:dyDescent="0.2">
      <c r="Q28310" s="92" t="s">
        <v>50</v>
      </c>
      <c r="BF28310" s="101" t="s">
        <v>58</v>
      </c>
      <c r="BK28310" s="98" t="s">
        <v>70</v>
      </c>
    </row>
    <row r="28311" spans="17:63" ht="29.25" customHeight="1" x14ac:dyDescent="0.2">
      <c r="Q28311" s="92" t="s">
        <v>50</v>
      </c>
      <c r="BF28311" s="101" t="s">
        <v>58</v>
      </c>
      <c r="BK28311" s="98" t="s">
        <v>70</v>
      </c>
    </row>
    <row r="28312" spans="17:63" ht="29.25" customHeight="1" x14ac:dyDescent="0.2">
      <c r="Q28312" s="92" t="s">
        <v>50</v>
      </c>
      <c r="BF28312" s="101" t="s">
        <v>58</v>
      </c>
      <c r="BK28312" s="98" t="s">
        <v>70</v>
      </c>
    </row>
    <row r="28313" spans="17:63" ht="29.25" customHeight="1" x14ac:dyDescent="0.2">
      <c r="Q28313" s="92" t="s">
        <v>50</v>
      </c>
      <c r="BF28313" s="101" t="s">
        <v>58</v>
      </c>
      <c r="BK28313" s="98" t="s">
        <v>70</v>
      </c>
    </row>
    <row r="28314" spans="17:63" ht="29.25" customHeight="1" x14ac:dyDescent="0.2">
      <c r="Q28314" s="92" t="s">
        <v>50</v>
      </c>
      <c r="BF28314" s="101" t="s">
        <v>58</v>
      </c>
      <c r="BK28314" s="98" t="s">
        <v>70</v>
      </c>
    </row>
    <row r="28315" spans="17:63" ht="29.25" customHeight="1" x14ac:dyDescent="0.2">
      <c r="Q28315" s="92" t="s">
        <v>50</v>
      </c>
      <c r="BF28315" s="101" t="s">
        <v>58</v>
      </c>
      <c r="BK28315" s="98" t="s">
        <v>70</v>
      </c>
    </row>
    <row r="28316" spans="17:63" ht="29.25" customHeight="1" x14ac:dyDescent="0.2">
      <c r="Q28316" s="92" t="s">
        <v>50</v>
      </c>
      <c r="BF28316" s="101" t="s">
        <v>58</v>
      </c>
      <c r="BK28316" s="98" t="s">
        <v>70</v>
      </c>
    </row>
    <row r="28317" spans="17:63" ht="29.25" customHeight="1" x14ac:dyDescent="0.2">
      <c r="Q28317" s="92" t="s">
        <v>50</v>
      </c>
      <c r="BF28317" s="101" t="s">
        <v>58</v>
      </c>
      <c r="BK28317" s="98" t="s">
        <v>70</v>
      </c>
    </row>
    <row r="28318" spans="17:63" ht="29.25" customHeight="1" x14ac:dyDescent="0.2">
      <c r="Q28318" s="92" t="s">
        <v>50</v>
      </c>
      <c r="BF28318" s="101" t="s">
        <v>58</v>
      </c>
      <c r="BK28318" s="98" t="s">
        <v>70</v>
      </c>
    </row>
    <row r="28319" spans="17:63" ht="29.25" customHeight="1" x14ac:dyDescent="0.2">
      <c r="Q28319" s="92" t="s">
        <v>50</v>
      </c>
      <c r="BF28319" s="101" t="s">
        <v>58</v>
      </c>
      <c r="BK28319" s="98" t="s">
        <v>70</v>
      </c>
    </row>
    <row r="28320" spans="17:63" ht="29.25" customHeight="1" x14ac:dyDescent="0.2">
      <c r="Q28320" s="92" t="s">
        <v>50</v>
      </c>
      <c r="BF28320" s="101" t="s">
        <v>58</v>
      </c>
      <c r="BK28320" s="98" t="s">
        <v>70</v>
      </c>
    </row>
    <row r="28321" spans="17:63" ht="29.25" customHeight="1" x14ac:dyDescent="0.2">
      <c r="Q28321" s="92" t="s">
        <v>50</v>
      </c>
      <c r="BF28321" s="101" t="s">
        <v>58</v>
      </c>
      <c r="BK28321" s="98" t="s">
        <v>70</v>
      </c>
    </row>
    <row r="28322" spans="17:63" ht="29.25" customHeight="1" x14ac:dyDescent="0.2">
      <c r="Q28322" s="92" t="s">
        <v>50</v>
      </c>
      <c r="BF28322" s="101" t="s">
        <v>58</v>
      </c>
      <c r="BK28322" s="98" t="s">
        <v>70</v>
      </c>
    </row>
    <row r="28323" spans="17:63" ht="29.25" customHeight="1" x14ac:dyDescent="0.2">
      <c r="Q28323" s="92" t="s">
        <v>50</v>
      </c>
      <c r="BF28323" s="101" t="s">
        <v>58</v>
      </c>
      <c r="BK28323" s="98" t="s">
        <v>70</v>
      </c>
    </row>
    <row r="28324" spans="17:63" ht="29.25" customHeight="1" x14ac:dyDescent="0.2">
      <c r="Q28324" s="92" t="s">
        <v>50</v>
      </c>
      <c r="BF28324" s="101" t="s">
        <v>58</v>
      </c>
      <c r="BK28324" s="98" t="s">
        <v>70</v>
      </c>
    </row>
    <row r="28325" spans="17:63" ht="29.25" customHeight="1" x14ac:dyDescent="0.2">
      <c r="Q28325" s="92" t="s">
        <v>50</v>
      </c>
      <c r="BF28325" s="101" t="s">
        <v>58</v>
      </c>
      <c r="BK28325" s="98" t="s">
        <v>70</v>
      </c>
    </row>
    <row r="28326" spans="17:63" ht="29.25" customHeight="1" x14ac:dyDescent="0.2">
      <c r="Q28326" s="92" t="s">
        <v>50</v>
      </c>
      <c r="BF28326" s="101" t="s">
        <v>58</v>
      </c>
      <c r="BK28326" s="98" t="s">
        <v>70</v>
      </c>
    </row>
    <row r="28327" spans="17:63" ht="29.25" customHeight="1" x14ac:dyDescent="0.2">
      <c r="Q28327" s="92" t="s">
        <v>50</v>
      </c>
      <c r="BF28327" s="101" t="s">
        <v>58</v>
      </c>
      <c r="BK28327" s="98" t="s">
        <v>70</v>
      </c>
    </row>
    <row r="28328" spans="17:63" ht="29.25" customHeight="1" x14ac:dyDescent="0.2">
      <c r="Q28328" s="92" t="s">
        <v>50</v>
      </c>
      <c r="BF28328" s="101" t="s">
        <v>58</v>
      </c>
      <c r="BK28328" s="98" t="s">
        <v>70</v>
      </c>
    </row>
    <row r="28329" spans="17:63" ht="29.25" customHeight="1" x14ac:dyDescent="0.2">
      <c r="Q28329" s="92" t="s">
        <v>50</v>
      </c>
      <c r="BF28329" s="101" t="s">
        <v>58</v>
      </c>
      <c r="BK28329" s="98" t="s">
        <v>70</v>
      </c>
    </row>
    <row r="28330" spans="17:63" ht="29.25" customHeight="1" x14ac:dyDescent="0.2">
      <c r="Q28330" s="92" t="s">
        <v>50</v>
      </c>
      <c r="BF28330" s="101" t="s">
        <v>58</v>
      </c>
      <c r="BK28330" s="98" t="s">
        <v>70</v>
      </c>
    </row>
    <row r="28331" spans="17:63" ht="29.25" customHeight="1" x14ac:dyDescent="0.2">
      <c r="Q28331" s="92" t="s">
        <v>50</v>
      </c>
      <c r="BF28331" s="101" t="s">
        <v>58</v>
      </c>
      <c r="BK28331" s="98" t="s">
        <v>70</v>
      </c>
    </row>
    <row r="28332" spans="17:63" ht="29.25" customHeight="1" x14ac:dyDescent="0.2">
      <c r="Q28332" s="92" t="s">
        <v>50</v>
      </c>
      <c r="BF28332" s="101" t="s">
        <v>58</v>
      </c>
      <c r="BK28332" s="98" t="s">
        <v>70</v>
      </c>
    </row>
    <row r="28333" spans="17:63" ht="29.25" customHeight="1" x14ac:dyDescent="0.2">
      <c r="Q28333" s="92" t="s">
        <v>50</v>
      </c>
      <c r="BF28333" s="101" t="s">
        <v>58</v>
      </c>
      <c r="BK28333" s="98" t="s">
        <v>70</v>
      </c>
    </row>
    <row r="28334" spans="17:63" ht="29.25" customHeight="1" x14ac:dyDescent="0.2">
      <c r="Q28334" s="92" t="s">
        <v>50</v>
      </c>
      <c r="BF28334" s="101" t="s">
        <v>58</v>
      </c>
      <c r="BK28334" s="98" t="s">
        <v>70</v>
      </c>
    </row>
    <row r="28335" spans="17:63" ht="29.25" customHeight="1" x14ac:dyDescent="0.2">
      <c r="Q28335" s="92" t="s">
        <v>50</v>
      </c>
      <c r="BF28335" s="101" t="s">
        <v>58</v>
      </c>
      <c r="BK28335" s="98" t="s">
        <v>70</v>
      </c>
    </row>
    <row r="28336" spans="17:63" ht="29.25" customHeight="1" x14ac:dyDescent="0.2">
      <c r="Q28336" s="92" t="s">
        <v>50</v>
      </c>
      <c r="BF28336" s="101" t="s">
        <v>58</v>
      </c>
      <c r="BK28336" s="98" t="s">
        <v>70</v>
      </c>
    </row>
    <row r="28337" spans="17:63" ht="29.25" customHeight="1" x14ac:dyDescent="0.2">
      <c r="Q28337" s="92" t="s">
        <v>50</v>
      </c>
      <c r="BF28337" s="101" t="s">
        <v>58</v>
      </c>
      <c r="BK28337" s="98" t="s">
        <v>70</v>
      </c>
    </row>
    <row r="28338" spans="17:63" ht="29.25" customHeight="1" x14ac:dyDescent="0.2">
      <c r="Q28338" s="92" t="s">
        <v>50</v>
      </c>
      <c r="BF28338" s="101" t="s">
        <v>58</v>
      </c>
      <c r="BK28338" s="98" t="s">
        <v>70</v>
      </c>
    </row>
    <row r="28339" spans="17:63" ht="29.25" customHeight="1" x14ac:dyDescent="0.2">
      <c r="Q28339" s="92" t="s">
        <v>50</v>
      </c>
      <c r="BF28339" s="101" t="s">
        <v>58</v>
      </c>
      <c r="BK28339" s="98" t="s">
        <v>70</v>
      </c>
    </row>
    <row r="28340" spans="17:63" ht="29.25" customHeight="1" x14ac:dyDescent="0.2">
      <c r="Q28340" s="92" t="s">
        <v>50</v>
      </c>
      <c r="BF28340" s="101" t="s">
        <v>58</v>
      </c>
      <c r="BK28340" s="98" t="s">
        <v>70</v>
      </c>
    </row>
    <row r="28341" spans="17:63" ht="29.25" customHeight="1" x14ac:dyDescent="0.2">
      <c r="Q28341" s="92" t="s">
        <v>50</v>
      </c>
      <c r="BF28341" s="101" t="s">
        <v>58</v>
      </c>
      <c r="BK28341" s="98" t="s">
        <v>70</v>
      </c>
    </row>
    <row r="28342" spans="17:63" ht="29.25" customHeight="1" x14ac:dyDescent="0.2">
      <c r="Q28342" s="92" t="s">
        <v>50</v>
      </c>
      <c r="BF28342" s="101" t="s">
        <v>58</v>
      </c>
      <c r="BK28342" s="98" t="s">
        <v>70</v>
      </c>
    </row>
    <row r="28343" spans="17:63" ht="29.25" customHeight="1" x14ac:dyDescent="0.2">
      <c r="Q28343" s="92" t="s">
        <v>50</v>
      </c>
      <c r="BF28343" s="101" t="s">
        <v>58</v>
      </c>
      <c r="BK28343" s="98" t="s">
        <v>70</v>
      </c>
    </row>
    <row r="28344" spans="17:63" ht="29.25" customHeight="1" x14ac:dyDescent="0.2">
      <c r="Q28344" s="92" t="s">
        <v>50</v>
      </c>
      <c r="BF28344" s="101" t="s">
        <v>58</v>
      </c>
      <c r="BK28344" s="98" t="s">
        <v>70</v>
      </c>
    </row>
    <row r="28345" spans="17:63" ht="29.25" customHeight="1" x14ac:dyDescent="0.2">
      <c r="Q28345" s="92" t="s">
        <v>50</v>
      </c>
      <c r="BF28345" s="101" t="s">
        <v>58</v>
      </c>
      <c r="BK28345" s="98" t="s">
        <v>70</v>
      </c>
    </row>
    <row r="28346" spans="17:63" ht="29.25" customHeight="1" x14ac:dyDescent="0.2">
      <c r="Q28346" s="92" t="s">
        <v>50</v>
      </c>
      <c r="BF28346" s="101" t="s">
        <v>58</v>
      </c>
      <c r="BK28346" s="98" t="s">
        <v>70</v>
      </c>
    </row>
    <row r="28347" spans="17:63" ht="29.25" customHeight="1" x14ac:dyDescent="0.2">
      <c r="Q28347" s="92" t="s">
        <v>50</v>
      </c>
      <c r="BF28347" s="101" t="s">
        <v>58</v>
      </c>
      <c r="BK28347" s="98" t="s">
        <v>70</v>
      </c>
    </row>
    <row r="28348" spans="17:63" ht="29.25" customHeight="1" x14ac:dyDescent="0.2">
      <c r="Q28348" s="92" t="s">
        <v>50</v>
      </c>
      <c r="BF28348" s="101" t="s">
        <v>58</v>
      </c>
      <c r="BK28348" s="98" t="s">
        <v>70</v>
      </c>
    </row>
    <row r="28349" spans="17:63" ht="29.25" customHeight="1" x14ac:dyDescent="0.2">
      <c r="Q28349" s="92" t="s">
        <v>50</v>
      </c>
      <c r="BF28349" s="101" t="s">
        <v>58</v>
      </c>
      <c r="BK28349" s="98" t="s">
        <v>70</v>
      </c>
    </row>
    <row r="28350" spans="17:63" ht="29.25" customHeight="1" x14ac:dyDescent="0.2">
      <c r="Q28350" s="92" t="s">
        <v>50</v>
      </c>
      <c r="BF28350" s="101" t="s">
        <v>58</v>
      </c>
      <c r="BK28350" s="98" t="s">
        <v>70</v>
      </c>
    </row>
    <row r="28351" spans="17:63" ht="29.25" customHeight="1" x14ac:dyDescent="0.2">
      <c r="Q28351" s="92" t="s">
        <v>50</v>
      </c>
      <c r="BF28351" s="101" t="s">
        <v>58</v>
      </c>
      <c r="BK28351" s="98" t="s">
        <v>70</v>
      </c>
    </row>
    <row r="28352" spans="17:63" ht="29.25" customHeight="1" x14ac:dyDescent="0.2">
      <c r="Q28352" s="92" t="s">
        <v>50</v>
      </c>
      <c r="BF28352" s="101" t="s">
        <v>58</v>
      </c>
      <c r="BK28352" s="98" t="s">
        <v>70</v>
      </c>
    </row>
    <row r="28353" spans="17:63" ht="29.25" customHeight="1" x14ac:dyDescent="0.2">
      <c r="Q28353" s="92" t="s">
        <v>50</v>
      </c>
      <c r="BF28353" s="101" t="s">
        <v>58</v>
      </c>
      <c r="BK28353" s="98" t="s">
        <v>70</v>
      </c>
    </row>
    <row r="28354" spans="17:63" ht="29.25" customHeight="1" x14ac:dyDescent="0.2">
      <c r="Q28354" s="92" t="s">
        <v>50</v>
      </c>
      <c r="BF28354" s="101" t="s">
        <v>58</v>
      </c>
      <c r="BK28354" s="98" t="s">
        <v>70</v>
      </c>
    </row>
    <row r="28355" spans="17:63" ht="29.25" customHeight="1" x14ac:dyDescent="0.2">
      <c r="Q28355" s="92" t="s">
        <v>50</v>
      </c>
      <c r="BF28355" s="101" t="s">
        <v>58</v>
      </c>
      <c r="BK28355" s="98" t="s">
        <v>70</v>
      </c>
    </row>
    <row r="28356" spans="17:63" ht="29.25" customHeight="1" x14ac:dyDescent="0.2">
      <c r="Q28356" s="92" t="s">
        <v>50</v>
      </c>
      <c r="BF28356" s="101" t="s">
        <v>58</v>
      </c>
      <c r="BK28356" s="98" t="s">
        <v>70</v>
      </c>
    </row>
    <row r="28357" spans="17:63" ht="29.25" customHeight="1" x14ac:dyDescent="0.2">
      <c r="Q28357" s="92" t="s">
        <v>50</v>
      </c>
      <c r="BF28357" s="101" t="s">
        <v>58</v>
      </c>
      <c r="BK28357" s="98" t="s">
        <v>70</v>
      </c>
    </row>
    <row r="28358" spans="17:63" ht="29.25" customHeight="1" x14ac:dyDescent="0.2">
      <c r="Q28358" s="92" t="s">
        <v>50</v>
      </c>
      <c r="BF28358" s="101" t="s">
        <v>58</v>
      </c>
      <c r="BK28358" s="98" t="s">
        <v>70</v>
      </c>
    </row>
    <row r="28359" spans="17:63" ht="29.25" customHeight="1" x14ac:dyDescent="0.2">
      <c r="Q28359" s="92" t="s">
        <v>50</v>
      </c>
      <c r="BF28359" s="101" t="s">
        <v>58</v>
      </c>
      <c r="BK28359" s="98" t="s">
        <v>70</v>
      </c>
    </row>
    <row r="28360" spans="17:63" ht="29.25" customHeight="1" x14ac:dyDescent="0.2">
      <c r="Q28360" s="92" t="s">
        <v>50</v>
      </c>
      <c r="BF28360" s="101" t="s">
        <v>58</v>
      </c>
      <c r="BK28360" s="98" t="s">
        <v>70</v>
      </c>
    </row>
    <row r="28361" spans="17:63" ht="29.25" customHeight="1" x14ac:dyDescent="0.2">
      <c r="Q28361" s="92" t="s">
        <v>50</v>
      </c>
      <c r="BF28361" s="101" t="s">
        <v>58</v>
      </c>
      <c r="BK28361" s="98" t="s">
        <v>70</v>
      </c>
    </row>
    <row r="28362" spans="17:63" ht="29.25" customHeight="1" x14ac:dyDescent="0.2">
      <c r="Q28362" s="92" t="s">
        <v>50</v>
      </c>
      <c r="BF28362" s="101" t="s">
        <v>58</v>
      </c>
      <c r="BK28362" s="98" t="s">
        <v>70</v>
      </c>
    </row>
    <row r="28363" spans="17:63" ht="29.25" customHeight="1" x14ac:dyDescent="0.2">
      <c r="Q28363" s="92" t="s">
        <v>50</v>
      </c>
      <c r="BF28363" s="101" t="s">
        <v>58</v>
      </c>
      <c r="BK28363" s="98" t="s">
        <v>70</v>
      </c>
    </row>
    <row r="28364" spans="17:63" ht="29.25" customHeight="1" x14ac:dyDescent="0.2">
      <c r="Q28364" s="92" t="s">
        <v>50</v>
      </c>
      <c r="BF28364" s="101" t="s">
        <v>58</v>
      </c>
      <c r="BK28364" s="98" t="s">
        <v>70</v>
      </c>
    </row>
    <row r="28365" spans="17:63" ht="29.25" customHeight="1" x14ac:dyDescent="0.2">
      <c r="Q28365" s="92" t="s">
        <v>50</v>
      </c>
      <c r="BF28365" s="101" t="s">
        <v>58</v>
      </c>
      <c r="BK28365" s="98" t="s">
        <v>70</v>
      </c>
    </row>
    <row r="28366" spans="17:63" ht="29.25" customHeight="1" x14ac:dyDescent="0.2">
      <c r="Q28366" s="92" t="s">
        <v>50</v>
      </c>
      <c r="BF28366" s="101" t="s">
        <v>58</v>
      </c>
      <c r="BK28366" s="98" t="s">
        <v>70</v>
      </c>
    </row>
    <row r="28367" spans="17:63" ht="29.25" customHeight="1" x14ac:dyDescent="0.2">
      <c r="Q28367" s="92" t="s">
        <v>50</v>
      </c>
      <c r="BF28367" s="101" t="s">
        <v>58</v>
      </c>
      <c r="BK28367" s="98" t="s">
        <v>70</v>
      </c>
    </row>
    <row r="28368" spans="17:63" ht="29.25" customHeight="1" x14ac:dyDescent="0.2">
      <c r="Q28368" s="92" t="s">
        <v>50</v>
      </c>
      <c r="BF28368" s="101" t="s">
        <v>58</v>
      </c>
      <c r="BK28368" s="98" t="s">
        <v>70</v>
      </c>
    </row>
    <row r="28369" spans="17:63" ht="29.25" customHeight="1" x14ac:dyDescent="0.2">
      <c r="Q28369" s="92" t="s">
        <v>50</v>
      </c>
      <c r="BF28369" s="101" t="s">
        <v>58</v>
      </c>
      <c r="BK28369" s="98" t="s">
        <v>70</v>
      </c>
    </row>
    <row r="28370" spans="17:63" ht="29.25" customHeight="1" x14ac:dyDescent="0.2">
      <c r="Q28370" s="92" t="s">
        <v>50</v>
      </c>
      <c r="BF28370" s="101" t="s">
        <v>58</v>
      </c>
      <c r="BK28370" s="98" t="s">
        <v>70</v>
      </c>
    </row>
    <row r="28371" spans="17:63" ht="29.25" customHeight="1" x14ac:dyDescent="0.2">
      <c r="Q28371" s="92" t="s">
        <v>50</v>
      </c>
      <c r="BF28371" s="101" t="s">
        <v>58</v>
      </c>
      <c r="BK28371" s="98" t="s">
        <v>70</v>
      </c>
    </row>
    <row r="28372" spans="17:63" ht="29.25" customHeight="1" x14ac:dyDescent="0.2">
      <c r="Q28372" s="92" t="s">
        <v>50</v>
      </c>
      <c r="BF28372" s="101" t="s">
        <v>58</v>
      </c>
      <c r="BK28372" s="98" t="s">
        <v>70</v>
      </c>
    </row>
    <row r="28373" spans="17:63" ht="29.25" customHeight="1" x14ac:dyDescent="0.2">
      <c r="Q28373" s="92" t="s">
        <v>50</v>
      </c>
      <c r="BF28373" s="101" t="s">
        <v>58</v>
      </c>
      <c r="BK28373" s="98" t="s">
        <v>70</v>
      </c>
    </row>
    <row r="28374" spans="17:63" ht="29.25" customHeight="1" x14ac:dyDescent="0.2">
      <c r="Q28374" s="92" t="s">
        <v>50</v>
      </c>
      <c r="BF28374" s="101" t="s">
        <v>58</v>
      </c>
      <c r="BK28374" s="98" t="s">
        <v>70</v>
      </c>
    </row>
    <row r="28375" spans="17:63" ht="29.25" customHeight="1" x14ac:dyDescent="0.2">
      <c r="Q28375" s="92" t="s">
        <v>50</v>
      </c>
      <c r="BF28375" s="101" t="s">
        <v>58</v>
      </c>
      <c r="BK28375" s="98" t="s">
        <v>70</v>
      </c>
    </row>
    <row r="28376" spans="17:63" ht="29.25" customHeight="1" x14ac:dyDescent="0.2">
      <c r="Q28376" s="92" t="s">
        <v>50</v>
      </c>
      <c r="BF28376" s="101" t="s">
        <v>58</v>
      </c>
      <c r="BK28376" s="98" t="s">
        <v>70</v>
      </c>
    </row>
    <row r="28377" spans="17:63" ht="29.25" customHeight="1" x14ac:dyDescent="0.2">
      <c r="Q28377" s="92" t="s">
        <v>50</v>
      </c>
      <c r="BF28377" s="101" t="s">
        <v>58</v>
      </c>
      <c r="BK28377" s="98" t="s">
        <v>70</v>
      </c>
    </row>
    <row r="28378" spans="17:63" ht="29.25" customHeight="1" x14ac:dyDescent="0.2">
      <c r="Q28378" s="92" t="s">
        <v>50</v>
      </c>
      <c r="BF28378" s="101" t="s">
        <v>58</v>
      </c>
      <c r="BK28378" s="98" t="s">
        <v>70</v>
      </c>
    </row>
    <row r="28379" spans="17:63" ht="29.25" customHeight="1" x14ac:dyDescent="0.2">
      <c r="Q28379" s="92" t="s">
        <v>50</v>
      </c>
      <c r="BF28379" s="101" t="s">
        <v>58</v>
      </c>
      <c r="BK28379" s="98" t="s">
        <v>70</v>
      </c>
    </row>
    <row r="28380" spans="17:63" ht="29.25" customHeight="1" x14ac:dyDescent="0.2">
      <c r="Q28380" s="92" t="s">
        <v>50</v>
      </c>
      <c r="BF28380" s="101" t="s">
        <v>58</v>
      </c>
      <c r="BK28380" s="98" t="s">
        <v>70</v>
      </c>
    </row>
    <row r="28381" spans="17:63" ht="29.25" customHeight="1" x14ac:dyDescent="0.2">
      <c r="Q28381" s="92" t="s">
        <v>50</v>
      </c>
      <c r="BF28381" s="101" t="s">
        <v>58</v>
      </c>
      <c r="BK28381" s="98" t="s">
        <v>70</v>
      </c>
    </row>
    <row r="28382" spans="17:63" ht="29.25" customHeight="1" x14ac:dyDescent="0.2">
      <c r="Q28382" s="92" t="s">
        <v>50</v>
      </c>
      <c r="BF28382" s="101" t="s">
        <v>58</v>
      </c>
      <c r="BK28382" s="98" t="s">
        <v>70</v>
      </c>
    </row>
    <row r="28383" spans="17:63" ht="29.25" customHeight="1" x14ac:dyDescent="0.2">
      <c r="Q28383" s="92" t="s">
        <v>50</v>
      </c>
      <c r="BF28383" s="101" t="s">
        <v>58</v>
      </c>
      <c r="BK28383" s="98" t="s">
        <v>70</v>
      </c>
    </row>
    <row r="28384" spans="17:63" ht="29.25" customHeight="1" x14ac:dyDescent="0.2">
      <c r="Q28384" s="92" t="s">
        <v>50</v>
      </c>
      <c r="BF28384" s="101" t="s">
        <v>58</v>
      </c>
      <c r="BK28384" s="98" t="s">
        <v>70</v>
      </c>
    </row>
    <row r="28385" spans="17:63" ht="29.25" customHeight="1" x14ac:dyDescent="0.2">
      <c r="Q28385" s="92" t="s">
        <v>50</v>
      </c>
      <c r="BF28385" s="101" t="s">
        <v>58</v>
      </c>
      <c r="BK28385" s="98" t="s">
        <v>70</v>
      </c>
    </row>
    <row r="28386" spans="17:63" ht="29.25" customHeight="1" x14ac:dyDescent="0.2">
      <c r="Q28386" s="92" t="s">
        <v>50</v>
      </c>
      <c r="BF28386" s="101" t="s">
        <v>58</v>
      </c>
      <c r="BK28386" s="98" t="s">
        <v>70</v>
      </c>
    </row>
    <row r="28387" spans="17:63" ht="29.25" customHeight="1" x14ac:dyDescent="0.2">
      <c r="Q28387" s="92" t="s">
        <v>50</v>
      </c>
      <c r="BF28387" s="101" t="s">
        <v>58</v>
      </c>
      <c r="BK28387" s="98" t="s">
        <v>70</v>
      </c>
    </row>
    <row r="28388" spans="17:63" ht="29.25" customHeight="1" x14ac:dyDescent="0.2">
      <c r="Q28388" s="92" t="s">
        <v>50</v>
      </c>
      <c r="BF28388" s="101" t="s">
        <v>58</v>
      </c>
      <c r="BK28388" s="98" t="s">
        <v>70</v>
      </c>
    </row>
    <row r="28389" spans="17:63" ht="29.25" customHeight="1" x14ac:dyDescent="0.2">
      <c r="Q28389" s="92" t="s">
        <v>50</v>
      </c>
      <c r="BF28389" s="101" t="s">
        <v>58</v>
      </c>
      <c r="BK28389" s="98" t="s">
        <v>70</v>
      </c>
    </row>
    <row r="28390" spans="17:63" ht="29.25" customHeight="1" x14ac:dyDescent="0.2">
      <c r="Q28390" s="92" t="s">
        <v>50</v>
      </c>
      <c r="BF28390" s="101" t="s">
        <v>58</v>
      </c>
      <c r="BK28390" s="98" t="s">
        <v>70</v>
      </c>
    </row>
    <row r="28391" spans="17:63" ht="29.25" customHeight="1" x14ac:dyDescent="0.2">
      <c r="Q28391" s="92" t="s">
        <v>50</v>
      </c>
      <c r="BF28391" s="101" t="s">
        <v>58</v>
      </c>
      <c r="BK28391" s="98" t="s">
        <v>70</v>
      </c>
    </row>
    <row r="28392" spans="17:63" ht="29.25" customHeight="1" x14ac:dyDescent="0.2">
      <c r="Q28392" s="92" t="s">
        <v>50</v>
      </c>
      <c r="BF28392" s="101" t="s">
        <v>58</v>
      </c>
      <c r="BK28392" s="98" t="s">
        <v>70</v>
      </c>
    </row>
    <row r="28393" spans="17:63" ht="29.25" customHeight="1" x14ac:dyDescent="0.2">
      <c r="Q28393" s="92" t="s">
        <v>50</v>
      </c>
      <c r="BF28393" s="101" t="s">
        <v>58</v>
      </c>
      <c r="BK28393" s="98" t="s">
        <v>70</v>
      </c>
    </row>
    <row r="28394" spans="17:63" ht="29.25" customHeight="1" x14ac:dyDescent="0.2">
      <c r="Q28394" s="92" t="s">
        <v>50</v>
      </c>
      <c r="BF28394" s="101" t="s">
        <v>58</v>
      </c>
      <c r="BK28394" s="98" t="s">
        <v>70</v>
      </c>
    </row>
    <row r="28395" spans="17:63" ht="29.25" customHeight="1" x14ac:dyDescent="0.2">
      <c r="Q28395" s="92" t="s">
        <v>50</v>
      </c>
      <c r="BF28395" s="101" t="s">
        <v>58</v>
      </c>
      <c r="BK28395" s="98" t="s">
        <v>70</v>
      </c>
    </row>
    <row r="28396" spans="17:63" ht="29.25" customHeight="1" x14ac:dyDescent="0.2">
      <c r="Q28396" s="92" t="s">
        <v>50</v>
      </c>
      <c r="BF28396" s="101" t="s">
        <v>58</v>
      </c>
      <c r="BK28396" s="98" t="s">
        <v>70</v>
      </c>
    </row>
    <row r="28397" spans="17:63" ht="29.25" customHeight="1" x14ac:dyDescent="0.2">
      <c r="Q28397" s="92" t="s">
        <v>50</v>
      </c>
      <c r="BF28397" s="101" t="s">
        <v>58</v>
      </c>
      <c r="BK28397" s="98" t="s">
        <v>70</v>
      </c>
    </row>
    <row r="28398" spans="17:63" ht="29.25" customHeight="1" x14ac:dyDescent="0.2">
      <c r="Q28398" s="92" t="s">
        <v>50</v>
      </c>
      <c r="BF28398" s="101" t="s">
        <v>58</v>
      </c>
      <c r="BK28398" s="98" t="s">
        <v>70</v>
      </c>
    </row>
    <row r="28399" spans="17:63" ht="29.25" customHeight="1" x14ac:dyDescent="0.2">
      <c r="Q28399" s="92" t="s">
        <v>50</v>
      </c>
      <c r="BF28399" s="101" t="s">
        <v>58</v>
      </c>
      <c r="BK28399" s="98" t="s">
        <v>70</v>
      </c>
    </row>
    <row r="28400" spans="17:63" ht="29.25" customHeight="1" x14ac:dyDescent="0.2">
      <c r="Q28400" s="92" t="s">
        <v>50</v>
      </c>
      <c r="BF28400" s="101" t="s">
        <v>58</v>
      </c>
      <c r="BK28400" s="98" t="s">
        <v>70</v>
      </c>
    </row>
    <row r="28401" spans="17:63" ht="29.25" customHeight="1" x14ac:dyDescent="0.2">
      <c r="Q28401" s="92" t="s">
        <v>50</v>
      </c>
      <c r="BF28401" s="101" t="s">
        <v>58</v>
      </c>
      <c r="BK28401" s="98" t="s">
        <v>70</v>
      </c>
    </row>
    <row r="28402" spans="17:63" ht="29.25" customHeight="1" x14ac:dyDescent="0.2">
      <c r="Q28402" s="92" t="s">
        <v>50</v>
      </c>
      <c r="BF28402" s="101" t="s">
        <v>58</v>
      </c>
      <c r="BK28402" s="98" t="s">
        <v>70</v>
      </c>
    </row>
    <row r="28403" spans="17:63" ht="29.25" customHeight="1" x14ac:dyDescent="0.2">
      <c r="Q28403" s="92" t="s">
        <v>50</v>
      </c>
      <c r="BF28403" s="101" t="s">
        <v>58</v>
      </c>
      <c r="BK28403" s="98" t="s">
        <v>70</v>
      </c>
    </row>
    <row r="28404" spans="17:63" ht="29.25" customHeight="1" x14ac:dyDescent="0.2">
      <c r="Q28404" s="92" t="s">
        <v>50</v>
      </c>
      <c r="BF28404" s="101" t="s">
        <v>58</v>
      </c>
      <c r="BK28404" s="98" t="s">
        <v>70</v>
      </c>
    </row>
    <row r="28405" spans="17:63" ht="29.25" customHeight="1" x14ac:dyDescent="0.2">
      <c r="Q28405" s="92" t="s">
        <v>50</v>
      </c>
      <c r="BF28405" s="101" t="s">
        <v>58</v>
      </c>
      <c r="BK28405" s="98" t="s">
        <v>70</v>
      </c>
    </row>
    <row r="28406" spans="17:63" ht="29.25" customHeight="1" x14ac:dyDescent="0.2">
      <c r="Q28406" s="92" t="s">
        <v>50</v>
      </c>
      <c r="BF28406" s="101" t="s">
        <v>58</v>
      </c>
      <c r="BK28406" s="98" t="s">
        <v>70</v>
      </c>
    </row>
    <row r="28407" spans="17:63" ht="29.25" customHeight="1" x14ac:dyDescent="0.2">
      <c r="Q28407" s="92" t="s">
        <v>50</v>
      </c>
      <c r="BF28407" s="101" t="s">
        <v>58</v>
      </c>
      <c r="BK28407" s="98" t="s">
        <v>70</v>
      </c>
    </row>
    <row r="28408" spans="17:63" ht="29.25" customHeight="1" x14ac:dyDescent="0.2">
      <c r="Q28408" s="92" t="s">
        <v>50</v>
      </c>
      <c r="BF28408" s="101" t="s">
        <v>58</v>
      </c>
      <c r="BK28408" s="98" t="s">
        <v>70</v>
      </c>
    </row>
    <row r="28409" spans="17:63" ht="29.25" customHeight="1" x14ac:dyDescent="0.2">
      <c r="Q28409" s="92" t="s">
        <v>50</v>
      </c>
      <c r="BF28409" s="101" t="s">
        <v>58</v>
      </c>
      <c r="BK28409" s="98" t="s">
        <v>70</v>
      </c>
    </row>
    <row r="28410" spans="17:63" ht="29.25" customHeight="1" x14ac:dyDescent="0.2">
      <c r="Q28410" s="92" t="s">
        <v>50</v>
      </c>
      <c r="BF28410" s="101" t="s">
        <v>58</v>
      </c>
      <c r="BK28410" s="98" t="s">
        <v>70</v>
      </c>
    </row>
    <row r="28411" spans="17:63" ht="29.25" customHeight="1" x14ac:dyDescent="0.2">
      <c r="Q28411" s="92" t="s">
        <v>50</v>
      </c>
      <c r="BF28411" s="101" t="s">
        <v>58</v>
      </c>
      <c r="BK28411" s="98" t="s">
        <v>70</v>
      </c>
    </row>
    <row r="28412" spans="17:63" ht="29.25" customHeight="1" x14ac:dyDescent="0.2">
      <c r="Q28412" s="92" t="s">
        <v>50</v>
      </c>
      <c r="BF28412" s="101" t="s">
        <v>58</v>
      </c>
      <c r="BK28412" s="98" t="s">
        <v>70</v>
      </c>
    </row>
    <row r="28413" spans="17:63" ht="29.25" customHeight="1" x14ac:dyDescent="0.2">
      <c r="Q28413" s="92" t="s">
        <v>50</v>
      </c>
      <c r="BF28413" s="101" t="s">
        <v>58</v>
      </c>
      <c r="BK28413" s="98" t="s">
        <v>70</v>
      </c>
    </row>
    <row r="28414" spans="17:63" ht="29.25" customHeight="1" x14ac:dyDescent="0.2">
      <c r="Q28414" s="92" t="s">
        <v>50</v>
      </c>
      <c r="BF28414" s="101" t="s">
        <v>58</v>
      </c>
      <c r="BK28414" s="98" t="s">
        <v>70</v>
      </c>
    </row>
    <row r="28415" spans="17:63" ht="29.25" customHeight="1" x14ac:dyDescent="0.2">
      <c r="Q28415" s="92" t="s">
        <v>50</v>
      </c>
      <c r="BF28415" s="101" t="s">
        <v>58</v>
      </c>
      <c r="BK28415" s="98" t="s">
        <v>70</v>
      </c>
    </row>
    <row r="28416" spans="17:63" ht="29.25" customHeight="1" x14ac:dyDescent="0.2">
      <c r="Q28416" s="92" t="s">
        <v>50</v>
      </c>
      <c r="BF28416" s="101" t="s">
        <v>58</v>
      </c>
      <c r="BK28416" s="98" t="s">
        <v>70</v>
      </c>
    </row>
    <row r="28417" spans="17:63" ht="29.25" customHeight="1" x14ac:dyDescent="0.2">
      <c r="Q28417" s="92" t="s">
        <v>50</v>
      </c>
      <c r="BF28417" s="101" t="s">
        <v>58</v>
      </c>
      <c r="BK28417" s="98" t="s">
        <v>70</v>
      </c>
    </row>
    <row r="28418" spans="17:63" ht="29.25" customHeight="1" x14ac:dyDescent="0.2">
      <c r="Q28418" s="92" t="s">
        <v>50</v>
      </c>
      <c r="BF28418" s="101" t="s">
        <v>58</v>
      </c>
      <c r="BK28418" s="98" t="s">
        <v>70</v>
      </c>
    </row>
    <row r="28419" spans="17:63" ht="29.25" customHeight="1" x14ac:dyDescent="0.2">
      <c r="Q28419" s="92" t="s">
        <v>50</v>
      </c>
      <c r="BF28419" s="101" t="s">
        <v>58</v>
      </c>
      <c r="BK28419" s="98" t="s">
        <v>70</v>
      </c>
    </row>
    <row r="28420" spans="17:63" ht="29.25" customHeight="1" x14ac:dyDescent="0.2">
      <c r="Q28420" s="92" t="s">
        <v>50</v>
      </c>
      <c r="BF28420" s="101" t="s">
        <v>58</v>
      </c>
      <c r="BK28420" s="98" t="s">
        <v>70</v>
      </c>
    </row>
    <row r="28421" spans="17:63" ht="29.25" customHeight="1" x14ac:dyDescent="0.2">
      <c r="Q28421" s="92" t="s">
        <v>50</v>
      </c>
      <c r="BF28421" s="101" t="s">
        <v>58</v>
      </c>
      <c r="BK28421" s="98" t="s">
        <v>70</v>
      </c>
    </row>
    <row r="28422" spans="17:63" ht="29.25" customHeight="1" x14ac:dyDescent="0.2">
      <c r="Q28422" s="92" t="s">
        <v>50</v>
      </c>
      <c r="BF28422" s="101" t="s">
        <v>58</v>
      </c>
      <c r="BK28422" s="98" t="s">
        <v>70</v>
      </c>
    </row>
    <row r="28423" spans="17:63" ht="29.25" customHeight="1" x14ac:dyDescent="0.2">
      <c r="Q28423" s="92" t="s">
        <v>50</v>
      </c>
      <c r="BF28423" s="101" t="s">
        <v>58</v>
      </c>
      <c r="BK28423" s="98" t="s">
        <v>70</v>
      </c>
    </row>
    <row r="28424" spans="17:63" ht="29.25" customHeight="1" x14ac:dyDescent="0.2">
      <c r="Q28424" s="92" t="s">
        <v>50</v>
      </c>
      <c r="BF28424" s="101" t="s">
        <v>58</v>
      </c>
      <c r="BK28424" s="98" t="s">
        <v>70</v>
      </c>
    </row>
    <row r="28425" spans="17:63" ht="29.25" customHeight="1" x14ac:dyDescent="0.2">
      <c r="Q28425" s="92" t="s">
        <v>50</v>
      </c>
      <c r="BF28425" s="101" t="s">
        <v>58</v>
      </c>
      <c r="BK28425" s="98" t="s">
        <v>70</v>
      </c>
    </row>
    <row r="28426" spans="17:63" ht="29.25" customHeight="1" x14ac:dyDescent="0.2">
      <c r="Q28426" s="92" t="s">
        <v>50</v>
      </c>
      <c r="BF28426" s="101" t="s">
        <v>58</v>
      </c>
      <c r="BK28426" s="98" t="s">
        <v>70</v>
      </c>
    </row>
    <row r="28427" spans="17:63" ht="29.25" customHeight="1" x14ac:dyDescent="0.2">
      <c r="Q28427" s="92" t="s">
        <v>50</v>
      </c>
      <c r="BF28427" s="101" t="s">
        <v>58</v>
      </c>
      <c r="BK28427" s="98" t="s">
        <v>70</v>
      </c>
    </row>
    <row r="28428" spans="17:63" ht="29.25" customHeight="1" x14ac:dyDescent="0.2">
      <c r="Q28428" s="92" t="s">
        <v>50</v>
      </c>
      <c r="BF28428" s="101" t="s">
        <v>58</v>
      </c>
      <c r="BK28428" s="98" t="s">
        <v>70</v>
      </c>
    </row>
    <row r="28429" spans="17:63" ht="29.25" customHeight="1" x14ac:dyDescent="0.2">
      <c r="Q28429" s="92" t="s">
        <v>50</v>
      </c>
      <c r="BF28429" s="101" t="s">
        <v>58</v>
      </c>
      <c r="BK28429" s="98" t="s">
        <v>70</v>
      </c>
    </row>
    <row r="28430" spans="17:63" ht="29.25" customHeight="1" x14ac:dyDescent="0.2">
      <c r="Q28430" s="92" t="s">
        <v>50</v>
      </c>
      <c r="BF28430" s="101" t="s">
        <v>58</v>
      </c>
      <c r="BK28430" s="98" t="s">
        <v>70</v>
      </c>
    </row>
    <row r="28431" spans="17:63" ht="29.25" customHeight="1" x14ac:dyDescent="0.2">
      <c r="Q28431" s="92" t="s">
        <v>50</v>
      </c>
      <c r="BF28431" s="101" t="s">
        <v>58</v>
      </c>
      <c r="BK28431" s="98" t="s">
        <v>70</v>
      </c>
    </row>
    <row r="28432" spans="17:63" ht="29.25" customHeight="1" x14ac:dyDescent="0.2">
      <c r="Q28432" s="92" t="s">
        <v>50</v>
      </c>
      <c r="BF28432" s="101" t="s">
        <v>58</v>
      </c>
      <c r="BK28432" s="98" t="s">
        <v>70</v>
      </c>
    </row>
    <row r="28433" spans="17:63" ht="29.25" customHeight="1" x14ac:dyDescent="0.2">
      <c r="Q28433" s="92" t="s">
        <v>50</v>
      </c>
      <c r="BF28433" s="101" t="s">
        <v>58</v>
      </c>
      <c r="BK28433" s="98" t="s">
        <v>70</v>
      </c>
    </row>
    <row r="28434" spans="17:63" ht="29.25" customHeight="1" x14ac:dyDescent="0.2">
      <c r="Q28434" s="92" t="s">
        <v>50</v>
      </c>
      <c r="BF28434" s="101" t="s">
        <v>58</v>
      </c>
      <c r="BK28434" s="98" t="s">
        <v>70</v>
      </c>
    </row>
    <row r="28435" spans="17:63" ht="29.25" customHeight="1" x14ac:dyDescent="0.2">
      <c r="Q28435" s="92" t="s">
        <v>50</v>
      </c>
      <c r="BF28435" s="101" t="s">
        <v>58</v>
      </c>
      <c r="BK28435" s="98" t="s">
        <v>70</v>
      </c>
    </row>
    <row r="28436" spans="17:63" ht="29.25" customHeight="1" x14ac:dyDescent="0.2">
      <c r="Q28436" s="92" t="s">
        <v>50</v>
      </c>
      <c r="BF28436" s="101" t="s">
        <v>58</v>
      </c>
      <c r="BK28436" s="98" t="s">
        <v>70</v>
      </c>
    </row>
    <row r="28437" spans="17:63" ht="29.25" customHeight="1" x14ac:dyDescent="0.2">
      <c r="Q28437" s="92" t="s">
        <v>50</v>
      </c>
      <c r="BF28437" s="101" t="s">
        <v>58</v>
      </c>
      <c r="BK28437" s="98" t="s">
        <v>70</v>
      </c>
    </row>
    <row r="28438" spans="17:63" ht="29.25" customHeight="1" x14ac:dyDescent="0.2">
      <c r="Q28438" s="92" t="s">
        <v>50</v>
      </c>
      <c r="BF28438" s="101" t="s">
        <v>58</v>
      </c>
      <c r="BK28438" s="98" t="s">
        <v>70</v>
      </c>
    </row>
    <row r="28439" spans="17:63" ht="29.25" customHeight="1" x14ac:dyDescent="0.2">
      <c r="Q28439" s="92" t="s">
        <v>50</v>
      </c>
      <c r="BF28439" s="101" t="s">
        <v>58</v>
      </c>
      <c r="BK28439" s="98" t="s">
        <v>70</v>
      </c>
    </row>
    <row r="28440" spans="17:63" ht="29.25" customHeight="1" x14ac:dyDescent="0.2">
      <c r="Q28440" s="92" t="s">
        <v>50</v>
      </c>
      <c r="BF28440" s="101" t="s">
        <v>58</v>
      </c>
      <c r="BK28440" s="98" t="s">
        <v>70</v>
      </c>
    </row>
    <row r="28441" spans="17:63" ht="29.25" customHeight="1" x14ac:dyDescent="0.2">
      <c r="Q28441" s="92" t="s">
        <v>50</v>
      </c>
      <c r="BF28441" s="101" t="s">
        <v>58</v>
      </c>
      <c r="BK28441" s="98" t="s">
        <v>70</v>
      </c>
    </row>
    <row r="28442" spans="17:63" ht="29.25" customHeight="1" x14ac:dyDescent="0.2">
      <c r="Q28442" s="92" t="s">
        <v>50</v>
      </c>
      <c r="BF28442" s="101" t="s">
        <v>58</v>
      </c>
      <c r="BK28442" s="98" t="s">
        <v>70</v>
      </c>
    </row>
    <row r="28443" spans="17:63" ht="29.25" customHeight="1" x14ac:dyDescent="0.2">
      <c r="Q28443" s="92" t="s">
        <v>50</v>
      </c>
      <c r="BF28443" s="101" t="s">
        <v>58</v>
      </c>
      <c r="BK28443" s="98" t="s">
        <v>70</v>
      </c>
    </row>
    <row r="28444" spans="17:63" ht="29.25" customHeight="1" x14ac:dyDescent="0.2">
      <c r="Q28444" s="92" t="s">
        <v>50</v>
      </c>
      <c r="BF28444" s="101" t="s">
        <v>58</v>
      </c>
      <c r="BK28444" s="98" t="s">
        <v>70</v>
      </c>
    </row>
    <row r="28445" spans="17:63" ht="29.25" customHeight="1" x14ac:dyDescent="0.2">
      <c r="Q28445" s="92" t="s">
        <v>50</v>
      </c>
      <c r="BF28445" s="101" t="s">
        <v>58</v>
      </c>
      <c r="BK28445" s="98" t="s">
        <v>70</v>
      </c>
    </row>
    <row r="28446" spans="17:63" ht="29.25" customHeight="1" x14ac:dyDescent="0.2">
      <c r="Q28446" s="92" t="s">
        <v>50</v>
      </c>
      <c r="BF28446" s="101" t="s">
        <v>58</v>
      </c>
      <c r="BK28446" s="98" t="s">
        <v>70</v>
      </c>
    </row>
    <row r="28447" spans="17:63" ht="29.25" customHeight="1" x14ac:dyDescent="0.2">
      <c r="Q28447" s="92" t="s">
        <v>50</v>
      </c>
      <c r="BF28447" s="101" t="s">
        <v>58</v>
      </c>
      <c r="BK28447" s="98" t="s">
        <v>70</v>
      </c>
    </row>
    <row r="28448" spans="17:63" ht="29.25" customHeight="1" x14ac:dyDescent="0.2">
      <c r="Q28448" s="92" t="s">
        <v>50</v>
      </c>
      <c r="BF28448" s="101" t="s">
        <v>58</v>
      </c>
      <c r="BK28448" s="98" t="s">
        <v>70</v>
      </c>
    </row>
    <row r="28449" spans="17:63" ht="29.25" customHeight="1" x14ac:dyDescent="0.2">
      <c r="Q28449" s="92" t="s">
        <v>50</v>
      </c>
      <c r="BF28449" s="101" t="s">
        <v>58</v>
      </c>
      <c r="BK28449" s="98" t="s">
        <v>70</v>
      </c>
    </row>
    <row r="28450" spans="17:63" ht="29.25" customHeight="1" x14ac:dyDescent="0.2">
      <c r="Q28450" s="92" t="s">
        <v>50</v>
      </c>
      <c r="BF28450" s="101" t="s">
        <v>58</v>
      </c>
      <c r="BK28450" s="98" t="s">
        <v>70</v>
      </c>
    </row>
    <row r="28451" spans="17:63" ht="29.25" customHeight="1" x14ac:dyDescent="0.2">
      <c r="Q28451" s="92" t="s">
        <v>50</v>
      </c>
      <c r="BF28451" s="101" t="s">
        <v>58</v>
      </c>
      <c r="BK28451" s="98" t="s">
        <v>70</v>
      </c>
    </row>
    <row r="28452" spans="17:63" ht="29.25" customHeight="1" x14ac:dyDescent="0.2">
      <c r="Q28452" s="92" t="s">
        <v>50</v>
      </c>
      <c r="BF28452" s="101" t="s">
        <v>58</v>
      </c>
      <c r="BK28452" s="98" t="s">
        <v>70</v>
      </c>
    </row>
    <row r="28453" spans="17:63" ht="29.25" customHeight="1" x14ac:dyDescent="0.2">
      <c r="Q28453" s="92" t="s">
        <v>50</v>
      </c>
      <c r="BF28453" s="101" t="s">
        <v>58</v>
      </c>
      <c r="BK28453" s="98" t="s">
        <v>70</v>
      </c>
    </row>
    <row r="28454" spans="17:63" ht="29.25" customHeight="1" x14ac:dyDescent="0.2">
      <c r="Q28454" s="92" t="s">
        <v>50</v>
      </c>
      <c r="BF28454" s="101" t="s">
        <v>58</v>
      </c>
      <c r="BK28454" s="98" t="s">
        <v>70</v>
      </c>
    </row>
    <row r="28455" spans="17:63" ht="29.25" customHeight="1" x14ac:dyDescent="0.2">
      <c r="Q28455" s="92" t="s">
        <v>50</v>
      </c>
      <c r="BF28455" s="101" t="s">
        <v>58</v>
      </c>
      <c r="BK28455" s="98" t="s">
        <v>70</v>
      </c>
    </row>
    <row r="28456" spans="17:63" ht="29.25" customHeight="1" x14ac:dyDescent="0.2">
      <c r="Q28456" s="92" t="s">
        <v>50</v>
      </c>
      <c r="BF28456" s="101" t="s">
        <v>58</v>
      </c>
      <c r="BK28456" s="98" t="s">
        <v>70</v>
      </c>
    </row>
    <row r="28457" spans="17:63" ht="29.25" customHeight="1" x14ac:dyDescent="0.2">
      <c r="Q28457" s="92" t="s">
        <v>50</v>
      </c>
      <c r="BF28457" s="101" t="s">
        <v>58</v>
      </c>
      <c r="BK28457" s="98" t="s">
        <v>70</v>
      </c>
    </row>
    <row r="28458" spans="17:63" ht="29.25" customHeight="1" x14ac:dyDescent="0.2">
      <c r="Q28458" s="92" t="s">
        <v>50</v>
      </c>
      <c r="BF28458" s="101" t="s">
        <v>58</v>
      </c>
      <c r="BK28458" s="98" t="s">
        <v>70</v>
      </c>
    </row>
    <row r="28459" spans="17:63" ht="29.25" customHeight="1" x14ac:dyDescent="0.2">
      <c r="Q28459" s="92" t="s">
        <v>50</v>
      </c>
      <c r="BF28459" s="101" t="s">
        <v>58</v>
      </c>
      <c r="BK28459" s="98" t="s">
        <v>70</v>
      </c>
    </row>
    <row r="28460" spans="17:63" ht="29.25" customHeight="1" x14ac:dyDescent="0.2">
      <c r="Q28460" s="92" t="s">
        <v>50</v>
      </c>
      <c r="BF28460" s="101" t="s">
        <v>58</v>
      </c>
      <c r="BK28460" s="98" t="s">
        <v>70</v>
      </c>
    </row>
    <row r="28461" spans="17:63" ht="29.25" customHeight="1" x14ac:dyDescent="0.2">
      <c r="Q28461" s="92" t="s">
        <v>50</v>
      </c>
      <c r="BF28461" s="101" t="s">
        <v>58</v>
      </c>
      <c r="BK28461" s="98" t="s">
        <v>70</v>
      </c>
    </row>
    <row r="28462" spans="17:63" ht="29.25" customHeight="1" x14ac:dyDescent="0.2">
      <c r="Q28462" s="92" t="s">
        <v>50</v>
      </c>
      <c r="BF28462" s="101" t="s">
        <v>58</v>
      </c>
      <c r="BK28462" s="98" t="s">
        <v>70</v>
      </c>
    </row>
    <row r="28463" spans="17:63" ht="29.25" customHeight="1" x14ac:dyDescent="0.2">
      <c r="Q28463" s="92" t="s">
        <v>50</v>
      </c>
      <c r="BF28463" s="101" t="s">
        <v>58</v>
      </c>
      <c r="BK28463" s="98" t="s">
        <v>70</v>
      </c>
    </row>
    <row r="28464" spans="17:63" ht="29.25" customHeight="1" x14ac:dyDescent="0.2">
      <c r="Q28464" s="92" t="s">
        <v>50</v>
      </c>
      <c r="BF28464" s="101" t="s">
        <v>58</v>
      </c>
      <c r="BK28464" s="98" t="s">
        <v>70</v>
      </c>
    </row>
    <row r="28465" spans="17:63" ht="29.25" customHeight="1" x14ac:dyDescent="0.2">
      <c r="Q28465" s="92" t="s">
        <v>50</v>
      </c>
      <c r="BF28465" s="101" t="s">
        <v>58</v>
      </c>
      <c r="BK28465" s="98" t="s">
        <v>70</v>
      </c>
    </row>
    <row r="28466" spans="17:63" ht="29.25" customHeight="1" x14ac:dyDescent="0.2">
      <c r="Q28466" s="92" t="s">
        <v>50</v>
      </c>
      <c r="BF28466" s="101" t="s">
        <v>58</v>
      </c>
      <c r="BK28466" s="98" t="s">
        <v>70</v>
      </c>
    </row>
    <row r="28467" spans="17:63" ht="29.25" customHeight="1" x14ac:dyDescent="0.2">
      <c r="Q28467" s="92" t="s">
        <v>50</v>
      </c>
      <c r="BF28467" s="101" t="s">
        <v>58</v>
      </c>
      <c r="BK28467" s="98" t="s">
        <v>70</v>
      </c>
    </row>
    <row r="28468" spans="17:63" ht="29.25" customHeight="1" x14ac:dyDescent="0.2">
      <c r="Q28468" s="92" t="s">
        <v>50</v>
      </c>
      <c r="BF28468" s="101" t="s">
        <v>58</v>
      </c>
      <c r="BK28468" s="98" t="s">
        <v>70</v>
      </c>
    </row>
    <row r="28469" spans="17:63" ht="29.25" customHeight="1" x14ac:dyDescent="0.2">
      <c r="Q28469" s="92" t="s">
        <v>50</v>
      </c>
      <c r="BF28469" s="101" t="s">
        <v>58</v>
      </c>
      <c r="BK28469" s="98" t="s">
        <v>70</v>
      </c>
    </row>
    <row r="28470" spans="17:63" ht="29.25" customHeight="1" x14ac:dyDescent="0.2">
      <c r="Q28470" s="92" t="s">
        <v>50</v>
      </c>
      <c r="BF28470" s="101" t="s">
        <v>58</v>
      </c>
      <c r="BK28470" s="98" t="s">
        <v>70</v>
      </c>
    </row>
    <row r="28471" spans="17:63" ht="29.25" customHeight="1" x14ac:dyDescent="0.2">
      <c r="Q28471" s="92" t="s">
        <v>50</v>
      </c>
      <c r="BF28471" s="101" t="s">
        <v>58</v>
      </c>
      <c r="BK28471" s="98" t="s">
        <v>70</v>
      </c>
    </row>
    <row r="28472" spans="17:63" ht="29.25" customHeight="1" x14ac:dyDescent="0.2">
      <c r="Q28472" s="92" t="s">
        <v>50</v>
      </c>
      <c r="BF28472" s="101" t="s">
        <v>58</v>
      </c>
      <c r="BK28472" s="98" t="s">
        <v>70</v>
      </c>
    </row>
    <row r="28473" spans="17:63" ht="29.25" customHeight="1" x14ac:dyDescent="0.2">
      <c r="Q28473" s="92" t="s">
        <v>50</v>
      </c>
      <c r="BF28473" s="101" t="s">
        <v>58</v>
      </c>
      <c r="BK28473" s="98" t="s">
        <v>70</v>
      </c>
    </row>
    <row r="28474" spans="17:63" ht="29.25" customHeight="1" x14ac:dyDescent="0.2">
      <c r="Q28474" s="92" t="s">
        <v>50</v>
      </c>
      <c r="BF28474" s="101" t="s">
        <v>58</v>
      </c>
      <c r="BK28474" s="98" t="s">
        <v>70</v>
      </c>
    </row>
    <row r="28475" spans="17:63" ht="29.25" customHeight="1" x14ac:dyDescent="0.2">
      <c r="Q28475" s="92" t="s">
        <v>50</v>
      </c>
      <c r="BF28475" s="101" t="s">
        <v>58</v>
      </c>
      <c r="BK28475" s="98" t="s">
        <v>70</v>
      </c>
    </row>
    <row r="28476" spans="17:63" ht="29.25" customHeight="1" x14ac:dyDescent="0.2">
      <c r="Q28476" s="92" t="s">
        <v>50</v>
      </c>
      <c r="BF28476" s="101" t="s">
        <v>58</v>
      </c>
      <c r="BK28476" s="98" t="s">
        <v>70</v>
      </c>
    </row>
    <row r="28477" spans="17:63" ht="29.25" customHeight="1" x14ac:dyDescent="0.2">
      <c r="Q28477" s="92" t="s">
        <v>50</v>
      </c>
      <c r="BF28477" s="101" t="s">
        <v>58</v>
      </c>
      <c r="BK28477" s="98" t="s">
        <v>70</v>
      </c>
    </row>
    <row r="28478" spans="17:63" ht="29.25" customHeight="1" x14ac:dyDescent="0.2">
      <c r="Q28478" s="92" t="s">
        <v>50</v>
      </c>
      <c r="BF28478" s="101" t="s">
        <v>58</v>
      </c>
      <c r="BK28478" s="98" t="s">
        <v>70</v>
      </c>
    </row>
    <row r="28479" spans="17:63" ht="29.25" customHeight="1" x14ac:dyDescent="0.2">
      <c r="Q28479" s="92" t="s">
        <v>50</v>
      </c>
      <c r="BF28479" s="101" t="s">
        <v>58</v>
      </c>
      <c r="BK28479" s="98" t="s">
        <v>70</v>
      </c>
    </row>
    <row r="28480" spans="17:63" ht="29.25" customHeight="1" x14ac:dyDescent="0.2">
      <c r="Q28480" s="92" t="s">
        <v>50</v>
      </c>
      <c r="BF28480" s="101" t="s">
        <v>58</v>
      </c>
      <c r="BK28480" s="98" t="s">
        <v>70</v>
      </c>
    </row>
    <row r="28481" spans="17:63" ht="29.25" customHeight="1" x14ac:dyDescent="0.2">
      <c r="Q28481" s="92" t="s">
        <v>50</v>
      </c>
      <c r="BF28481" s="101" t="s">
        <v>58</v>
      </c>
      <c r="BK28481" s="98" t="s">
        <v>70</v>
      </c>
    </row>
    <row r="28482" spans="17:63" ht="29.25" customHeight="1" x14ac:dyDescent="0.2">
      <c r="Q28482" s="92" t="s">
        <v>50</v>
      </c>
      <c r="BF28482" s="101" t="s">
        <v>58</v>
      </c>
      <c r="BK28482" s="98" t="s">
        <v>70</v>
      </c>
    </row>
    <row r="28483" spans="17:63" ht="29.25" customHeight="1" x14ac:dyDescent="0.2">
      <c r="Q28483" s="92" t="s">
        <v>50</v>
      </c>
      <c r="BF28483" s="101" t="s">
        <v>58</v>
      </c>
      <c r="BK28483" s="98" t="s">
        <v>70</v>
      </c>
    </row>
    <row r="28484" spans="17:63" ht="29.25" customHeight="1" x14ac:dyDescent="0.2">
      <c r="Q28484" s="92" t="s">
        <v>50</v>
      </c>
      <c r="BF28484" s="101" t="s">
        <v>58</v>
      </c>
      <c r="BK28484" s="98" t="s">
        <v>70</v>
      </c>
    </row>
    <row r="28485" spans="17:63" ht="29.25" customHeight="1" x14ac:dyDescent="0.2">
      <c r="Q28485" s="92" t="s">
        <v>50</v>
      </c>
      <c r="BF28485" s="101" t="s">
        <v>58</v>
      </c>
      <c r="BK28485" s="98" t="s">
        <v>70</v>
      </c>
    </row>
    <row r="28486" spans="17:63" ht="29.25" customHeight="1" x14ac:dyDescent="0.2">
      <c r="Q28486" s="92" t="s">
        <v>50</v>
      </c>
      <c r="BF28486" s="101" t="s">
        <v>58</v>
      </c>
      <c r="BK28486" s="98" t="s">
        <v>70</v>
      </c>
    </row>
    <row r="28487" spans="17:63" ht="29.25" customHeight="1" x14ac:dyDescent="0.2">
      <c r="Q28487" s="92" t="s">
        <v>50</v>
      </c>
      <c r="BF28487" s="101" t="s">
        <v>58</v>
      </c>
      <c r="BK28487" s="98" t="s">
        <v>70</v>
      </c>
    </row>
    <row r="28488" spans="17:63" ht="29.25" customHeight="1" x14ac:dyDescent="0.2">
      <c r="Q28488" s="92" t="s">
        <v>50</v>
      </c>
      <c r="BF28488" s="101" t="s">
        <v>58</v>
      </c>
      <c r="BK28488" s="98" t="s">
        <v>70</v>
      </c>
    </row>
    <row r="28489" spans="17:63" ht="29.25" customHeight="1" x14ac:dyDescent="0.2">
      <c r="Q28489" s="92" t="s">
        <v>50</v>
      </c>
      <c r="BF28489" s="101" t="s">
        <v>58</v>
      </c>
      <c r="BK28489" s="98" t="s">
        <v>70</v>
      </c>
    </row>
    <row r="28490" spans="17:63" ht="29.25" customHeight="1" x14ac:dyDescent="0.2">
      <c r="Q28490" s="92" t="s">
        <v>50</v>
      </c>
      <c r="BF28490" s="101" t="s">
        <v>58</v>
      </c>
      <c r="BK28490" s="98" t="s">
        <v>70</v>
      </c>
    </row>
    <row r="28491" spans="17:63" ht="29.25" customHeight="1" x14ac:dyDescent="0.2">
      <c r="Q28491" s="92" t="s">
        <v>50</v>
      </c>
      <c r="BF28491" s="101" t="s">
        <v>58</v>
      </c>
      <c r="BK28491" s="98" t="s">
        <v>70</v>
      </c>
    </row>
    <row r="28492" spans="17:63" ht="29.25" customHeight="1" x14ac:dyDescent="0.2">
      <c r="Q28492" s="92" t="s">
        <v>50</v>
      </c>
      <c r="BF28492" s="101" t="s">
        <v>58</v>
      </c>
      <c r="BK28492" s="98" t="s">
        <v>70</v>
      </c>
    </row>
    <row r="28493" spans="17:63" ht="29.25" customHeight="1" x14ac:dyDescent="0.2">
      <c r="Q28493" s="92" t="s">
        <v>50</v>
      </c>
      <c r="BF28493" s="101" t="s">
        <v>58</v>
      </c>
      <c r="BK28493" s="98" t="s">
        <v>70</v>
      </c>
    </row>
    <row r="28494" spans="17:63" ht="29.25" customHeight="1" x14ac:dyDescent="0.2">
      <c r="Q28494" s="92" t="s">
        <v>50</v>
      </c>
      <c r="BF28494" s="101" t="s">
        <v>58</v>
      </c>
      <c r="BK28494" s="98" t="s">
        <v>70</v>
      </c>
    </row>
    <row r="28495" spans="17:63" ht="29.25" customHeight="1" x14ac:dyDescent="0.2">
      <c r="Q28495" s="92" t="s">
        <v>50</v>
      </c>
      <c r="BF28495" s="101" t="s">
        <v>58</v>
      </c>
      <c r="BK28495" s="98" t="s">
        <v>70</v>
      </c>
    </row>
    <row r="28496" spans="17:63" ht="29.25" customHeight="1" x14ac:dyDescent="0.2">
      <c r="Q28496" s="92" t="s">
        <v>50</v>
      </c>
      <c r="BF28496" s="101" t="s">
        <v>58</v>
      </c>
      <c r="BK28496" s="98" t="s">
        <v>70</v>
      </c>
    </row>
    <row r="28497" spans="17:63" ht="29.25" customHeight="1" x14ac:dyDescent="0.2">
      <c r="Q28497" s="92" t="s">
        <v>50</v>
      </c>
      <c r="BF28497" s="101" t="s">
        <v>58</v>
      </c>
      <c r="BK28497" s="98" t="s">
        <v>70</v>
      </c>
    </row>
    <row r="28498" spans="17:63" ht="29.25" customHeight="1" x14ac:dyDescent="0.2">
      <c r="Q28498" s="92" t="s">
        <v>50</v>
      </c>
      <c r="BF28498" s="101" t="s">
        <v>58</v>
      </c>
      <c r="BK28498" s="98" t="s">
        <v>70</v>
      </c>
    </row>
    <row r="28499" spans="17:63" ht="29.25" customHeight="1" x14ac:dyDescent="0.2">
      <c r="Q28499" s="92" t="s">
        <v>50</v>
      </c>
      <c r="BF28499" s="101" t="s">
        <v>58</v>
      </c>
      <c r="BK28499" s="98" t="s">
        <v>70</v>
      </c>
    </row>
    <row r="28500" spans="17:63" ht="29.25" customHeight="1" x14ac:dyDescent="0.2">
      <c r="Q28500" s="92" t="s">
        <v>50</v>
      </c>
      <c r="BF28500" s="101" t="s">
        <v>58</v>
      </c>
      <c r="BK28500" s="98" t="s">
        <v>70</v>
      </c>
    </row>
    <row r="28501" spans="17:63" ht="29.25" customHeight="1" x14ac:dyDescent="0.2">
      <c r="Q28501" s="92" t="s">
        <v>50</v>
      </c>
      <c r="BF28501" s="101" t="s">
        <v>58</v>
      </c>
      <c r="BK28501" s="98" t="s">
        <v>70</v>
      </c>
    </row>
    <row r="28502" spans="17:63" ht="29.25" customHeight="1" x14ac:dyDescent="0.2">
      <c r="Q28502" s="92" t="s">
        <v>50</v>
      </c>
      <c r="BF28502" s="101" t="s">
        <v>58</v>
      </c>
      <c r="BK28502" s="98" t="s">
        <v>70</v>
      </c>
    </row>
    <row r="28503" spans="17:63" ht="29.25" customHeight="1" x14ac:dyDescent="0.2">
      <c r="Q28503" s="92" t="s">
        <v>50</v>
      </c>
      <c r="BF28503" s="101" t="s">
        <v>58</v>
      </c>
      <c r="BK28503" s="98" t="s">
        <v>70</v>
      </c>
    </row>
    <row r="28504" spans="17:63" ht="29.25" customHeight="1" x14ac:dyDescent="0.2">
      <c r="Q28504" s="92" t="s">
        <v>50</v>
      </c>
      <c r="BF28504" s="101" t="s">
        <v>58</v>
      </c>
      <c r="BK28504" s="98" t="s">
        <v>70</v>
      </c>
    </row>
    <row r="28505" spans="17:63" ht="29.25" customHeight="1" x14ac:dyDescent="0.2">
      <c r="Q28505" s="92" t="s">
        <v>50</v>
      </c>
      <c r="BF28505" s="101" t="s">
        <v>58</v>
      </c>
      <c r="BK28505" s="98" t="s">
        <v>70</v>
      </c>
    </row>
    <row r="28506" spans="17:63" ht="29.25" customHeight="1" x14ac:dyDescent="0.2">
      <c r="Q28506" s="92" t="s">
        <v>50</v>
      </c>
      <c r="BF28506" s="101" t="s">
        <v>58</v>
      </c>
      <c r="BK28506" s="98" t="s">
        <v>70</v>
      </c>
    </row>
    <row r="28507" spans="17:63" ht="29.25" customHeight="1" x14ac:dyDescent="0.2">
      <c r="Q28507" s="92" t="s">
        <v>50</v>
      </c>
      <c r="BF28507" s="101" t="s">
        <v>58</v>
      </c>
      <c r="BK28507" s="98" t="s">
        <v>70</v>
      </c>
    </row>
    <row r="28508" spans="17:63" ht="29.25" customHeight="1" x14ac:dyDescent="0.2">
      <c r="Q28508" s="92" t="s">
        <v>50</v>
      </c>
      <c r="BF28508" s="101" t="s">
        <v>58</v>
      </c>
      <c r="BK28508" s="98" t="s">
        <v>70</v>
      </c>
    </row>
    <row r="28509" spans="17:63" ht="29.25" customHeight="1" x14ac:dyDescent="0.2">
      <c r="Q28509" s="92" t="s">
        <v>50</v>
      </c>
      <c r="BF28509" s="101" t="s">
        <v>58</v>
      </c>
      <c r="BK28509" s="98" t="s">
        <v>70</v>
      </c>
    </row>
    <row r="28510" spans="17:63" ht="29.25" customHeight="1" x14ac:dyDescent="0.2">
      <c r="Q28510" s="92" t="s">
        <v>50</v>
      </c>
      <c r="BF28510" s="101" t="s">
        <v>58</v>
      </c>
      <c r="BK28510" s="98" t="s">
        <v>70</v>
      </c>
    </row>
    <row r="28511" spans="17:63" ht="29.25" customHeight="1" x14ac:dyDescent="0.2">
      <c r="Q28511" s="92" t="s">
        <v>50</v>
      </c>
      <c r="BF28511" s="101" t="s">
        <v>58</v>
      </c>
      <c r="BK28511" s="98" t="s">
        <v>70</v>
      </c>
    </row>
    <row r="28512" spans="17:63" ht="29.25" customHeight="1" x14ac:dyDescent="0.2">
      <c r="Q28512" s="92" t="s">
        <v>50</v>
      </c>
      <c r="BF28512" s="101" t="s">
        <v>58</v>
      </c>
      <c r="BK28512" s="98" t="s">
        <v>70</v>
      </c>
    </row>
    <row r="28513" spans="17:63" ht="29.25" customHeight="1" x14ac:dyDescent="0.2">
      <c r="Q28513" s="92" t="s">
        <v>50</v>
      </c>
      <c r="BF28513" s="101" t="s">
        <v>58</v>
      </c>
      <c r="BK28513" s="98" t="s">
        <v>70</v>
      </c>
    </row>
    <row r="28514" spans="17:63" ht="29.25" customHeight="1" x14ac:dyDescent="0.2">
      <c r="Q28514" s="92" t="s">
        <v>50</v>
      </c>
      <c r="BF28514" s="101" t="s">
        <v>58</v>
      </c>
      <c r="BK28514" s="98" t="s">
        <v>70</v>
      </c>
    </row>
    <row r="28515" spans="17:63" ht="29.25" customHeight="1" x14ac:dyDescent="0.2">
      <c r="Q28515" s="92" t="s">
        <v>50</v>
      </c>
      <c r="BF28515" s="101" t="s">
        <v>58</v>
      </c>
      <c r="BK28515" s="98" t="s">
        <v>70</v>
      </c>
    </row>
    <row r="28516" spans="17:63" ht="29.25" customHeight="1" x14ac:dyDescent="0.2">
      <c r="Q28516" s="92" t="s">
        <v>50</v>
      </c>
      <c r="BF28516" s="101" t="s">
        <v>58</v>
      </c>
      <c r="BK28516" s="98" t="s">
        <v>70</v>
      </c>
    </row>
    <row r="28517" spans="17:63" ht="29.25" customHeight="1" x14ac:dyDescent="0.2">
      <c r="Q28517" s="92" t="s">
        <v>50</v>
      </c>
      <c r="BF28517" s="101" t="s">
        <v>58</v>
      </c>
      <c r="BK28517" s="98" t="s">
        <v>70</v>
      </c>
    </row>
    <row r="28518" spans="17:63" ht="29.25" customHeight="1" x14ac:dyDescent="0.2">
      <c r="Q28518" s="92" t="s">
        <v>50</v>
      </c>
      <c r="BF28518" s="101" t="s">
        <v>58</v>
      </c>
      <c r="BK28518" s="98" t="s">
        <v>70</v>
      </c>
    </row>
    <row r="28519" spans="17:63" ht="29.25" customHeight="1" x14ac:dyDescent="0.2">
      <c r="Q28519" s="92" t="s">
        <v>50</v>
      </c>
      <c r="BF28519" s="101" t="s">
        <v>58</v>
      </c>
      <c r="BK28519" s="98" t="s">
        <v>70</v>
      </c>
    </row>
    <row r="28520" spans="17:63" ht="29.25" customHeight="1" x14ac:dyDescent="0.2">
      <c r="Q28520" s="92" t="s">
        <v>50</v>
      </c>
      <c r="BF28520" s="101" t="s">
        <v>58</v>
      </c>
      <c r="BK28520" s="98" t="s">
        <v>70</v>
      </c>
    </row>
    <row r="28521" spans="17:63" ht="29.25" customHeight="1" x14ac:dyDescent="0.2">
      <c r="Q28521" s="92" t="s">
        <v>50</v>
      </c>
      <c r="BF28521" s="101" t="s">
        <v>58</v>
      </c>
      <c r="BK28521" s="98" t="s">
        <v>70</v>
      </c>
    </row>
    <row r="28522" spans="17:63" ht="29.25" customHeight="1" x14ac:dyDescent="0.2">
      <c r="Q28522" s="92" t="s">
        <v>50</v>
      </c>
      <c r="BF28522" s="101" t="s">
        <v>58</v>
      </c>
      <c r="BK28522" s="98" t="s">
        <v>70</v>
      </c>
    </row>
    <row r="28523" spans="17:63" ht="29.25" customHeight="1" x14ac:dyDescent="0.2">
      <c r="Q28523" s="92" t="s">
        <v>50</v>
      </c>
      <c r="BF28523" s="101" t="s">
        <v>58</v>
      </c>
      <c r="BK28523" s="98" t="s">
        <v>70</v>
      </c>
    </row>
    <row r="28524" spans="17:63" ht="29.25" customHeight="1" x14ac:dyDescent="0.2">
      <c r="Q28524" s="92" t="s">
        <v>50</v>
      </c>
      <c r="BF28524" s="101" t="s">
        <v>58</v>
      </c>
      <c r="BK28524" s="98" t="s">
        <v>70</v>
      </c>
    </row>
    <row r="28525" spans="17:63" ht="29.25" customHeight="1" x14ac:dyDescent="0.2">
      <c r="Q28525" s="92" t="s">
        <v>50</v>
      </c>
      <c r="BF28525" s="101" t="s">
        <v>58</v>
      </c>
      <c r="BK28525" s="98" t="s">
        <v>70</v>
      </c>
    </row>
    <row r="28526" spans="17:63" ht="29.25" customHeight="1" x14ac:dyDescent="0.2">
      <c r="Q28526" s="92" t="s">
        <v>50</v>
      </c>
      <c r="BF28526" s="101" t="s">
        <v>58</v>
      </c>
      <c r="BK28526" s="98" t="s">
        <v>70</v>
      </c>
    </row>
    <row r="28527" spans="17:63" ht="29.25" customHeight="1" x14ac:dyDescent="0.2">
      <c r="Q28527" s="92" t="s">
        <v>50</v>
      </c>
      <c r="BF28527" s="101" t="s">
        <v>58</v>
      </c>
      <c r="BK28527" s="98" t="s">
        <v>70</v>
      </c>
    </row>
    <row r="28528" spans="17:63" ht="29.25" customHeight="1" x14ac:dyDescent="0.2">
      <c r="Q28528" s="92" t="s">
        <v>50</v>
      </c>
      <c r="BF28528" s="101" t="s">
        <v>58</v>
      </c>
      <c r="BK28528" s="98" t="s">
        <v>70</v>
      </c>
    </row>
    <row r="28529" spans="17:63" ht="29.25" customHeight="1" x14ac:dyDescent="0.2">
      <c r="Q28529" s="92" t="s">
        <v>50</v>
      </c>
      <c r="BF28529" s="101" t="s">
        <v>58</v>
      </c>
      <c r="BK28529" s="98" t="s">
        <v>70</v>
      </c>
    </row>
    <row r="28530" spans="17:63" ht="29.25" customHeight="1" x14ac:dyDescent="0.2">
      <c r="Q28530" s="92" t="s">
        <v>50</v>
      </c>
      <c r="BF28530" s="101" t="s">
        <v>58</v>
      </c>
      <c r="BK28530" s="98" t="s">
        <v>70</v>
      </c>
    </row>
    <row r="28531" spans="17:63" ht="29.25" customHeight="1" x14ac:dyDescent="0.2">
      <c r="Q28531" s="92" t="s">
        <v>50</v>
      </c>
      <c r="BF28531" s="101" t="s">
        <v>58</v>
      </c>
      <c r="BK28531" s="98" t="s">
        <v>70</v>
      </c>
    </row>
    <row r="28532" spans="17:63" ht="29.25" customHeight="1" x14ac:dyDescent="0.2">
      <c r="Q28532" s="92" t="s">
        <v>50</v>
      </c>
      <c r="BF28532" s="101" t="s">
        <v>58</v>
      </c>
      <c r="BK28532" s="98" t="s">
        <v>70</v>
      </c>
    </row>
    <row r="28533" spans="17:63" ht="29.25" customHeight="1" x14ac:dyDescent="0.2">
      <c r="Q28533" s="92" t="s">
        <v>50</v>
      </c>
      <c r="BF28533" s="101" t="s">
        <v>58</v>
      </c>
      <c r="BK28533" s="98" t="s">
        <v>70</v>
      </c>
    </row>
    <row r="28534" spans="17:63" ht="29.25" customHeight="1" x14ac:dyDescent="0.2">
      <c r="Q28534" s="92" t="s">
        <v>50</v>
      </c>
      <c r="BF28534" s="101" t="s">
        <v>58</v>
      </c>
      <c r="BK28534" s="98" t="s">
        <v>70</v>
      </c>
    </row>
    <row r="28535" spans="17:63" ht="29.25" customHeight="1" x14ac:dyDescent="0.2">
      <c r="Q28535" s="92" t="s">
        <v>50</v>
      </c>
      <c r="BF28535" s="101" t="s">
        <v>58</v>
      </c>
      <c r="BK28535" s="98" t="s">
        <v>70</v>
      </c>
    </row>
    <row r="28536" spans="17:63" ht="29.25" customHeight="1" x14ac:dyDescent="0.2">
      <c r="Q28536" s="92" t="s">
        <v>50</v>
      </c>
      <c r="BF28536" s="101" t="s">
        <v>58</v>
      </c>
      <c r="BK28536" s="98" t="s">
        <v>70</v>
      </c>
    </row>
    <row r="28537" spans="17:63" ht="29.25" customHeight="1" x14ac:dyDescent="0.2">
      <c r="Q28537" s="92" t="s">
        <v>50</v>
      </c>
      <c r="BF28537" s="101" t="s">
        <v>58</v>
      </c>
      <c r="BK28537" s="98" t="s">
        <v>70</v>
      </c>
    </row>
    <row r="28538" spans="17:63" ht="29.25" customHeight="1" x14ac:dyDescent="0.2">
      <c r="Q28538" s="92" t="s">
        <v>50</v>
      </c>
      <c r="BF28538" s="101" t="s">
        <v>58</v>
      </c>
      <c r="BK28538" s="98" t="s">
        <v>70</v>
      </c>
    </row>
    <row r="28539" spans="17:63" ht="29.25" customHeight="1" x14ac:dyDescent="0.2">
      <c r="Q28539" s="92" t="s">
        <v>50</v>
      </c>
      <c r="BF28539" s="101" t="s">
        <v>58</v>
      </c>
      <c r="BK28539" s="98" t="s">
        <v>70</v>
      </c>
    </row>
    <row r="28540" spans="17:63" ht="29.25" customHeight="1" x14ac:dyDescent="0.2">
      <c r="Q28540" s="92" t="s">
        <v>50</v>
      </c>
      <c r="BF28540" s="101" t="s">
        <v>58</v>
      </c>
      <c r="BK28540" s="98" t="s">
        <v>70</v>
      </c>
    </row>
    <row r="28541" spans="17:63" ht="29.25" customHeight="1" x14ac:dyDescent="0.2">
      <c r="Q28541" s="92" t="s">
        <v>50</v>
      </c>
      <c r="BF28541" s="101" t="s">
        <v>58</v>
      </c>
      <c r="BK28541" s="98" t="s">
        <v>70</v>
      </c>
    </row>
    <row r="28542" spans="17:63" ht="29.25" customHeight="1" x14ac:dyDescent="0.2">
      <c r="Q28542" s="92" t="s">
        <v>50</v>
      </c>
      <c r="BF28542" s="101" t="s">
        <v>58</v>
      </c>
      <c r="BK28542" s="98" t="s">
        <v>70</v>
      </c>
    </row>
    <row r="28543" spans="17:63" ht="29.25" customHeight="1" x14ac:dyDescent="0.2">
      <c r="Q28543" s="92" t="s">
        <v>50</v>
      </c>
      <c r="BF28543" s="101" t="s">
        <v>58</v>
      </c>
      <c r="BK28543" s="98" t="s">
        <v>70</v>
      </c>
    </row>
    <row r="28544" spans="17:63" ht="29.25" customHeight="1" x14ac:dyDescent="0.2">
      <c r="Q28544" s="92" t="s">
        <v>50</v>
      </c>
      <c r="BF28544" s="101" t="s">
        <v>58</v>
      </c>
      <c r="BK28544" s="98" t="s">
        <v>70</v>
      </c>
    </row>
    <row r="28545" spans="17:63" ht="29.25" customHeight="1" x14ac:dyDescent="0.2">
      <c r="Q28545" s="92" t="s">
        <v>50</v>
      </c>
      <c r="BF28545" s="101" t="s">
        <v>58</v>
      </c>
      <c r="BK28545" s="98" t="s">
        <v>70</v>
      </c>
    </row>
    <row r="28546" spans="17:63" ht="29.25" customHeight="1" x14ac:dyDescent="0.2">
      <c r="Q28546" s="92" t="s">
        <v>50</v>
      </c>
      <c r="BF28546" s="101" t="s">
        <v>58</v>
      </c>
      <c r="BK28546" s="98" t="s">
        <v>70</v>
      </c>
    </row>
    <row r="28547" spans="17:63" ht="29.25" customHeight="1" x14ac:dyDescent="0.2">
      <c r="Q28547" s="92" t="s">
        <v>50</v>
      </c>
      <c r="BF28547" s="101" t="s">
        <v>58</v>
      </c>
      <c r="BK28547" s="98" t="s">
        <v>70</v>
      </c>
    </row>
    <row r="28548" spans="17:63" ht="29.25" customHeight="1" x14ac:dyDescent="0.2">
      <c r="Q28548" s="92" t="s">
        <v>50</v>
      </c>
      <c r="BF28548" s="101" t="s">
        <v>58</v>
      </c>
      <c r="BK28548" s="98" t="s">
        <v>70</v>
      </c>
    </row>
    <row r="28549" spans="17:63" ht="29.25" customHeight="1" x14ac:dyDescent="0.2">
      <c r="Q28549" s="92" t="s">
        <v>50</v>
      </c>
      <c r="BF28549" s="101" t="s">
        <v>58</v>
      </c>
      <c r="BK28549" s="98" t="s">
        <v>70</v>
      </c>
    </row>
    <row r="28550" spans="17:63" ht="29.25" customHeight="1" x14ac:dyDescent="0.2">
      <c r="Q28550" s="92" t="s">
        <v>50</v>
      </c>
      <c r="BF28550" s="101" t="s">
        <v>58</v>
      </c>
      <c r="BK28550" s="98" t="s">
        <v>70</v>
      </c>
    </row>
    <row r="28551" spans="17:63" ht="29.25" customHeight="1" x14ac:dyDescent="0.2">
      <c r="Q28551" s="92" t="s">
        <v>50</v>
      </c>
      <c r="BF28551" s="101" t="s">
        <v>58</v>
      </c>
      <c r="BK28551" s="98" t="s">
        <v>70</v>
      </c>
    </row>
    <row r="28552" spans="17:63" ht="29.25" customHeight="1" x14ac:dyDescent="0.2">
      <c r="Q28552" s="92" t="s">
        <v>50</v>
      </c>
      <c r="BF28552" s="101" t="s">
        <v>58</v>
      </c>
      <c r="BK28552" s="98" t="s">
        <v>70</v>
      </c>
    </row>
    <row r="28553" spans="17:63" ht="29.25" customHeight="1" x14ac:dyDescent="0.2">
      <c r="Q28553" s="92" t="s">
        <v>50</v>
      </c>
      <c r="BF28553" s="101" t="s">
        <v>58</v>
      </c>
      <c r="BK28553" s="98" t="s">
        <v>70</v>
      </c>
    </row>
    <row r="28554" spans="17:63" ht="29.25" customHeight="1" x14ac:dyDescent="0.2">
      <c r="Q28554" s="92" t="s">
        <v>50</v>
      </c>
      <c r="BF28554" s="101" t="s">
        <v>58</v>
      </c>
      <c r="BK28554" s="98" t="s">
        <v>70</v>
      </c>
    </row>
    <row r="28555" spans="17:63" ht="29.25" customHeight="1" x14ac:dyDescent="0.2">
      <c r="Q28555" s="92" t="s">
        <v>50</v>
      </c>
      <c r="BF28555" s="101" t="s">
        <v>58</v>
      </c>
      <c r="BK28555" s="98" t="s">
        <v>70</v>
      </c>
    </row>
    <row r="28556" spans="17:63" ht="29.25" customHeight="1" x14ac:dyDescent="0.2">
      <c r="Q28556" s="92" t="s">
        <v>50</v>
      </c>
      <c r="BF28556" s="101" t="s">
        <v>58</v>
      </c>
      <c r="BK28556" s="98" t="s">
        <v>70</v>
      </c>
    </row>
    <row r="28557" spans="17:63" ht="29.25" customHeight="1" x14ac:dyDescent="0.2">
      <c r="Q28557" s="92" t="s">
        <v>50</v>
      </c>
      <c r="BF28557" s="101" t="s">
        <v>58</v>
      </c>
      <c r="BK28557" s="98" t="s">
        <v>70</v>
      </c>
    </row>
    <row r="28558" spans="17:63" ht="29.25" customHeight="1" x14ac:dyDescent="0.2">
      <c r="Q28558" s="92" t="s">
        <v>50</v>
      </c>
      <c r="BF28558" s="101" t="s">
        <v>58</v>
      </c>
      <c r="BK28558" s="98" t="s">
        <v>70</v>
      </c>
    </row>
    <row r="28559" spans="17:63" ht="29.25" customHeight="1" x14ac:dyDescent="0.2">
      <c r="Q28559" s="92" t="s">
        <v>50</v>
      </c>
      <c r="BF28559" s="101" t="s">
        <v>58</v>
      </c>
      <c r="BK28559" s="98" t="s">
        <v>70</v>
      </c>
    </row>
    <row r="28560" spans="17:63" ht="29.25" customHeight="1" x14ac:dyDescent="0.2">
      <c r="Q28560" s="92" t="s">
        <v>50</v>
      </c>
      <c r="BF28560" s="101" t="s">
        <v>58</v>
      </c>
      <c r="BK28560" s="98" t="s">
        <v>70</v>
      </c>
    </row>
    <row r="28561" spans="17:63" ht="29.25" customHeight="1" x14ac:dyDescent="0.2">
      <c r="Q28561" s="92" t="s">
        <v>50</v>
      </c>
      <c r="BF28561" s="101" t="s">
        <v>58</v>
      </c>
      <c r="BK28561" s="98" t="s">
        <v>70</v>
      </c>
    </row>
    <row r="28562" spans="17:63" ht="29.25" customHeight="1" x14ac:dyDescent="0.2">
      <c r="Q28562" s="92" t="s">
        <v>50</v>
      </c>
      <c r="BF28562" s="101" t="s">
        <v>58</v>
      </c>
      <c r="BK28562" s="98" t="s">
        <v>70</v>
      </c>
    </row>
    <row r="28563" spans="17:63" ht="29.25" customHeight="1" x14ac:dyDescent="0.2">
      <c r="Q28563" s="92" t="s">
        <v>50</v>
      </c>
      <c r="BF28563" s="101" t="s">
        <v>58</v>
      </c>
      <c r="BK28563" s="98" t="s">
        <v>70</v>
      </c>
    </row>
    <row r="28564" spans="17:63" ht="29.25" customHeight="1" x14ac:dyDescent="0.2">
      <c r="Q28564" s="92" t="s">
        <v>50</v>
      </c>
      <c r="BF28564" s="101" t="s">
        <v>58</v>
      </c>
      <c r="BK28564" s="98" t="s">
        <v>70</v>
      </c>
    </row>
    <row r="28565" spans="17:63" ht="29.25" customHeight="1" x14ac:dyDescent="0.2">
      <c r="Q28565" s="92" t="s">
        <v>50</v>
      </c>
      <c r="BF28565" s="101" t="s">
        <v>58</v>
      </c>
      <c r="BK28565" s="98" t="s">
        <v>70</v>
      </c>
    </row>
    <row r="28566" spans="17:63" ht="29.25" customHeight="1" x14ac:dyDescent="0.2">
      <c r="Q28566" s="92" t="s">
        <v>50</v>
      </c>
      <c r="BF28566" s="101" t="s">
        <v>58</v>
      </c>
      <c r="BK28566" s="98" t="s">
        <v>70</v>
      </c>
    </row>
    <row r="28567" spans="17:63" ht="29.25" customHeight="1" x14ac:dyDescent="0.2">
      <c r="Q28567" s="92" t="s">
        <v>50</v>
      </c>
      <c r="BF28567" s="101" t="s">
        <v>58</v>
      </c>
      <c r="BK28567" s="98" t="s">
        <v>70</v>
      </c>
    </row>
    <row r="28568" spans="17:63" ht="29.25" customHeight="1" x14ac:dyDescent="0.2">
      <c r="Q28568" s="92" t="s">
        <v>50</v>
      </c>
      <c r="BF28568" s="101" t="s">
        <v>58</v>
      </c>
      <c r="BK28568" s="98" t="s">
        <v>70</v>
      </c>
    </row>
    <row r="28569" spans="17:63" ht="29.25" customHeight="1" x14ac:dyDescent="0.2">
      <c r="Q28569" s="92" t="s">
        <v>50</v>
      </c>
      <c r="BF28569" s="101" t="s">
        <v>58</v>
      </c>
      <c r="BK28569" s="98" t="s">
        <v>70</v>
      </c>
    </row>
    <row r="28570" spans="17:63" ht="29.25" customHeight="1" x14ac:dyDescent="0.2">
      <c r="Q28570" s="92" t="s">
        <v>50</v>
      </c>
      <c r="BF28570" s="101" t="s">
        <v>58</v>
      </c>
      <c r="BK28570" s="98" t="s">
        <v>70</v>
      </c>
    </row>
    <row r="28571" spans="17:63" ht="29.25" customHeight="1" x14ac:dyDescent="0.2">
      <c r="Q28571" s="92" t="s">
        <v>50</v>
      </c>
      <c r="BF28571" s="101" t="s">
        <v>58</v>
      </c>
      <c r="BK28571" s="98" t="s">
        <v>70</v>
      </c>
    </row>
    <row r="28572" spans="17:63" ht="29.25" customHeight="1" x14ac:dyDescent="0.2">
      <c r="Q28572" s="92" t="s">
        <v>50</v>
      </c>
      <c r="BF28572" s="101" t="s">
        <v>58</v>
      </c>
      <c r="BK28572" s="98" t="s">
        <v>70</v>
      </c>
    </row>
    <row r="28573" spans="17:63" ht="29.25" customHeight="1" x14ac:dyDescent="0.2">
      <c r="Q28573" s="92" t="s">
        <v>50</v>
      </c>
      <c r="BF28573" s="101" t="s">
        <v>58</v>
      </c>
      <c r="BK28573" s="98" t="s">
        <v>70</v>
      </c>
    </row>
    <row r="28574" spans="17:63" ht="29.25" customHeight="1" x14ac:dyDescent="0.2">
      <c r="Q28574" s="92" t="s">
        <v>50</v>
      </c>
      <c r="BF28574" s="101" t="s">
        <v>58</v>
      </c>
      <c r="BK28574" s="98" t="s">
        <v>70</v>
      </c>
    </row>
    <row r="28575" spans="17:63" ht="29.25" customHeight="1" x14ac:dyDescent="0.2">
      <c r="Q28575" s="92" t="s">
        <v>50</v>
      </c>
      <c r="BF28575" s="101" t="s">
        <v>58</v>
      </c>
      <c r="BK28575" s="98" t="s">
        <v>70</v>
      </c>
    </row>
    <row r="28576" spans="17:63" ht="29.25" customHeight="1" x14ac:dyDescent="0.2">
      <c r="Q28576" s="92" t="s">
        <v>50</v>
      </c>
      <c r="BF28576" s="101" t="s">
        <v>58</v>
      </c>
      <c r="BK28576" s="98" t="s">
        <v>70</v>
      </c>
    </row>
    <row r="28577" spans="17:63" ht="29.25" customHeight="1" x14ac:dyDescent="0.2">
      <c r="Q28577" s="92" t="s">
        <v>50</v>
      </c>
      <c r="BF28577" s="101" t="s">
        <v>58</v>
      </c>
      <c r="BK28577" s="98" t="s">
        <v>70</v>
      </c>
    </row>
    <row r="28578" spans="17:63" ht="29.25" customHeight="1" x14ac:dyDescent="0.2">
      <c r="Q28578" s="92" t="s">
        <v>50</v>
      </c>
      <c r="BF28578" s="101" t="s">
        <v>58</v>
      </c>
      <c r="BK28578" s="98" t="s">
        <v>70</v>
      </c>
    </row>
    <row r="28579" spans="17:63" ht="29.25" customHeight="1" x14ac:dyDescent="0.2">
      <c r="Q28579" s="92" t="s">
        <v>50</v>
      </c>
      <c r="BF28579" s="101" t="s">
        <v>58</v>
      </c>
      <c r="BK28579" s="98" t="s">
        <v>70</v>
      </c>
    </row>
    <row r="28580" spans="17:63" ht="29.25" customHeight="1" x14ac:dyDescent="0.2">
      <c r="Q28580" s="92" t="s">
        <v>50</v>
      </c>
      <c r="BF28580" s="101" t="s">
        <v>58</v>
      </c>
      <c r="BK28580" s="98" t="s">
        <v>70</v>
      </c>
    </row>
    <row r="28581" spans="17:63" ht="29.25" customHeight="1" x14ac:dyDescent="0.2">
      <c r="Q28581" s="92" t="s">
        <v>50</v>
      </c>
      <c r="BF28581" s="101" t="s">
        <v>58</v>
      </c>
      <c r="BK28581" s="98" t="s">
        <v>70</v>
      </c>
    </row>
    <row r="28582" spans="17:63" ht="29.25" customHeight="1" x14ac:dyDescent="0.2">
      <c r="Q28582" s="92" t="s">
        <v>50</v>
      </c>
      <c r="BF28582" s="101" t="s">
        <v>58</v>
      </c>
      <c r="BK28582" s="98" t="s">
        <v>70</v>
      </c>
    </row>
    <row r="28583" spans="17:63" ht="29.25" customHeight="1" x14ac:dyDescent="0.2">
      <c r="Q28583" s="92" t="s">
        <v>50</v>
      </c>
      <c r="BF28583" s="101" t="s">
        <v>58</v>
      </c>
      <c r="BK28583" s="98" t="s">
        <v>70</v>
      </c>
    </row>
    <row r="28584" spans="17:63" ht="29.25" customHeight="1" x14ac:dyDescent="0.2">
      <c r="Q28584" s="92" t="s">
        <v>50</v>
      </c>
      <c r="BF28584" s="101" t="s">
        <v>58</v>
      </c>
      <c r="BK28584" s="98" t="s">
        <v>70</v>
      </c>
    </row>
    <row r="28585" spans="17:63" ht="29.25" customHeight="1" x14ac:dyDescent="0.2">
      <c r="Q28585" s="92" t="s">
        <v>50</v>
      </c>
      <c r="BF28585" s="101" t="s">
        <v>58</v>
      </c>
      <c r="BK28585" s="98" t="s">
        <v>70</v>
      </c>
    </row>
    <row r="28586" spans="17:63" ht="29.25" customHeight="1" x14ac:dyDescent="0.2">
      <c r="Q28586" s="92" t="s">
        <v>50</v>
      </c>
      <c r="BF28586" s="101" t="s">
        <v>58</v>
      </c>
      <c r="BK28586" s="98" t="s">
        <v>70</v>
      </c>
    </row>
    <row r="28587" spans="17:63" ht="29.25" customHeight="1" x14ac:dyDescent="0.2">
      <c r="Q28587" s="92" t="s">
        <v>50</v>
      </c>
      <c r="BF28587" s="101" t="s">
        <v>58</v>
      </c>
      <c r="BK28587" s="98" t="s">
        <v>70</v>
      </c>
    </row>
    <row r="28588" spans="17:63" ht="29.25" customHeight="1" x14ac:dyDescent="0.2">
      <c r="Q28588" s="92" t="s">
        <v>50</v>
      </c>
      <c r="BF28588" s="101" t="s">
        <v>58</v>
      </c>
      <c r="BK28588" s="98" t="s">
        <v>70</v>
      </c>
    </row>
    <row r="28589" spans="17:63" ht="29.25" customHeight="1" x14ac:dyDescent="0.2">
      <c r="Q28589" s="92" t="s">
        <v>50</v>
      </c>
      <c r="BF28589" s="101" t="s">
        <v>58</v>
      </c>
      <c r="BK28589" s="98" t="s">
        <v>70</v>
      </c>
    </row>
    <row r="28590" spans="17:63" ht="29.25" customHeight="1" x14ac:dyDescent="0.2">
      <c r="Q28590" s="92" t="s">
        <v>50</v>
      </c>
      <c r="BF28590" s="101" t="s">
        <v>58</v>
      </c>
      <c r="BK28590" s="98" t="s">
        <v>70</v>
      </c>
    </row>
    <row r="28591" spans="17:63" ht="29.25" customHeight="1" x14ac:dyDescent="0.2">
      <c r="Q28591" s="92" t="s">
        <v>50</v>
      </c>
      <c r="BF28591" s="101" t="s">
        <v>58</v>
      </c>
      <c r="BK28591" s="98" t="s">
        <v>70</v>
      </c>
    </row>
    <row r="28592" spans="17:63" ht="29.25" customHeight="1" x14ac:dyDescent="0.2">
      <c r="Q28592" s="92" t="s">
        <v>50</v>
      </c>
      <c r="BF28592" s="101" t="s">
        <v>58</v>
      </c>
      <c r="BK28592" s="98" t="s">
        <v>70</v>
      </c>
    </row>
    <row r="28593" spans="17:63" ht="29.25" customHeight="1" x14ac:dyDescent="0.2">
      <c r="Q28593" s="92" t="s">
        <v>50</v>
      </c>
      <c r="BF28593" s="101" t="s">
        <v>58</v>
      </c>
      <c r="BK28593" s="98" t="s">
        <v>70</v>
      </c>
    </row>
    <row r="28594" spans="17:63" ht="29.25" customHeight="1" x14ac:dyDescent="0.2">
      <c r="Q28594" s="92" t="s">
        <v>50</v>
      </c>
      <c r="BF28594" s="101" t="s">
        <v>58</v>
      </c>
      <c r="BK28594" s="98" t="s">
        <v>70</v>
      </c>
    </row>
    <row r="28595" spans="17:63" ht="29.25" customHeight="1" x14ac:dyDescent="0.2">
      <c r="Q28595" s="92" t="s">
        <v>50</v>
      </c>
      <c r="BF28595" s="101" t="s">
        <v>58</v>
      </c>
      <c r="BK28595" s="98" t="s">
        <v>70</v>
      </c>
    </row>
    <row r="28596" spans="17:63" ht="29.25" customHeight="1" x14ac:dyDescent="0.2">
      <c r="Q28596" s="92" t="s">
        <v>50</v>
      </c>
      <c r="BF28596" s="101" t="s">
        <v>58</v>
      </c>
      <c r="BK28596" s="98" t="s">
        <v>70</v>
      </c>
    </row>
    <row r="28597" spans="17:63" ht="29.25" customHeight="1" x14ac:dyDescent="0.2">
      <c r="Q28597" s="92" t="s">
        <v>50</v>
      </c>
      <c r="BF28597" s="101" t="s">
        <v>58</v>
      </c>
      <c r="BK28597" s="98" t="s">
        <v>70</v>
      </c>
    </row>
    <row r="28598" spans="17:63" ht="29.25" customHeight="1" x14ac:dyDescent="0.2">
      <c r="Q28598" s="92" t="s">
        <v>50</v>
      </c>
      <c r="BF28598" s="101" t="s">
        <v>58</v>
      </c>
      <c r="BK28598" s="98" t="s">
        <v>70</v>
      </c>
    </row>
    <row r="28599" spans="17:63" ht="29.25" customHeight="1" x14ac:dyDescent="0.2">
      <c r="Q28599" s="92" t="s">
        <v>50</v>
      </c>
      <c r="BF28599" s="101" t="s">
        <v>58</v>
      </c>
      <c r="BK28599" s="98" t="s">
        <v>70</v>
      </c>
    </row>
    <row r="28600" spans="17:63" ht="29.25" customHeight="1" x14ac:dyDescent="0.2">
      <c r="Q28600" s="92" t="s">
        <v>50</v>
      </c>
      <c r="BF28600" s="101" t="s">
        <v>58</v>
      </c>
      <c r="BK28600" s="98" t="s">
        <v>70</v>
      </c>
    </row>
    <row r="28601" spans="17:63" ht="29.25" customHeight="1" x14ac:dyDescent="0.2">
      <c r="Q28601" s="92" t="s">
        <v>50</v>
      </c>
      <c r="BF28601" s="101" t="s">
        <v>58</v>
      </c>
      <c r="BK28601" s="98" t="s">
        <v>70</v>
      </c>
    </row>
    <row r="28602" spans="17:63" ht="29.25" customHeight="1" x14ac:dyDescent="0.2">
      <c r="Q28602" s="92" t="s">
        <v>50</v>
      </c>
      <c r="BF28602" s="101" t="s">
        <v>58</v>
      </c>
      <c r="BK28602" s="98" t="s">
        <v>70</v>
      </c>
    </row>
    <row r="28603" spans="17:63" ht="29.25" customHeight="1" x14ac:dyDescent="0.2">
      <c r="Q28603" s="92" t="s">
        <v>50</v>
      </c>
      <c r="BF28603" s="101" t="s">
        <v>58</v>
      </c>
      <c r="BK28603" s="98" t="s">
        <v>70</v>
      </c>
    </row>
    <row r="28604" spans="17:63" ht="29.25" customHeight="1" x14ac:dyDescent="0.2">
      <c r="Q28604" s="92" t="s">
        <v>50</v>
      </c>
      <c r="BF28604" s="101" t="s">
        <v>58</v>
      </c>
      <c r="BK28604" s="98" t="s">
        <v>70</v>
      </c>
    </row>
    <row r="28605" spans="17:63" ht="29.25" customHeight="1" x14ac:dyDescent="0.2">
      <c r="Q28605" s="92" t="s">
        <v>50</v>
      </c>
      <c r="BF28605" s="101" t="s">
        <v>58</v>
      </c>
      <c r="BK28605" s="98" t="s">
        <v>70</v>
      </c>
    </row>
    <row r="28606" spans="17:63" ht="29.25" customHeight="1" x14ac:dyDescent="0.2">
      <c r="Q28606" s="92" t="s">
        <v>50</v>
      </c>
      <c r="BF28606" s="101" t="s">
        <v>58</v>
      </c>
      <c r="BK28606" s="98" t="s">
        <v>70</v>
      </c>
    </row>
    <row r="28607" spans="17:63" ht="29.25" customHeight="1" x14ac:dyDescent="0.2">
      <c r="Q28607" s="92" t="s">
        <v>50</v>
      </c>
      <c r="BF28607" s="101" t="s">
        <v>58</v>
      </c>
      <c r="BK28607" s="98" t="s">
        <v>70</v>
      </c>
    </row>
    <row r="28608" spans="17:63" ht="29.25" customHeight="1" x14ac:dyDescent="0.2">
      <c r="Q28608" s="92" t="s">
        <v>50</v>
      </c>
      <c r="BF28608" s="101" t="s">
        <v>58</v>
      </c>
      <c r="BK28608" s="98" t="s">
        <v>70</v>
      </c>
    </row>
    <row r="28609" spans="17:63" ht="29.25" customHeight="1" x14ac:dyDescent="0.2">
      <c r="Q28609" s="92" t="s">
        <v>50</v>
      </c>
      <c r="BF28609" s="101" t="s">
        <v>58</v>
      </c>
      <c r="BK28609" s="98" t="s">
        <v>70</v>
      </c>
    </row>
    <row r="28610" spans="17:63" ht="29.25" customHeight="1" x14ac:dyDescent="0.2">
      <c r="Q28610" s="92" t="s">
        <v>50</v>
      </c>
      <c r="BF28610" s="101" t="s">
        <v>58</v>
      </c>
      <c r="BK28610" s="98" t="s">
        <v>70</v>
      </c>
    </row>
    <row r="28611" spans="17:63" ht="29.25" customHeight="1" x14ac:dyDescent="0.2">
      <c r="Q28611" s="92" t="s">
        <v>50</v>
      </c>
      <c r="BF28611" s="101" t="s">
        <v>58</v>
      </c>
      <c r="BK28611" s="98" t="s">
        <v>70</v>
      </c>
    </row>
    <row r="28612" spans="17:63" ht="29.25" customHeight="1" x14ac:dyDescent="0.2">
      <c r="Q28612" s="92" t="s">
        <v>50</v>
      </c>
      <c r="BF28612" s="101" t="s">
        <v>58</v>
      </c>
      <c r="BK28612" s="98" t="s">
        <v>70</v>
      </c>
    </row>
    <row r="28613" spans="17:63" ht="29.25" customHeight="1" x14ac:dyDescent="0.2">
      <c r="Q28613" s="92" t="s">
        <v>50</v>
      </c>
      <c r="BF28613" s="101" t="s">
        <v>58</v>
      </c>
      <c r="BK28613" s="98" t="s">
        <v>70</v>
      </c>
    </row>
    <row r="28614" spans="17:63" ht="29.25" customHeight="1" x14ac:dyDescent="0.2">
      <c r="Q28614" s="92" t="s">
        <v>50</v>
      </c>
      <c r="BF28614" s="101" t="s">
        <v>58</v>
      </c>
      <c r="BK28614" s="98" t="s">
        <v>70</v>
      </c>
    </row>
    <row r="28615" spans="17:63" ht="29.25" customHeight="1" x14ac:dyDescent="0.2">
      <c r="Q28615" s="92" t="s">
        <v>50</v>
      </c>
      <c r="BF28615" s="101" t="s">
        <v>58</v>
      </c>
      <c r="BK28615" s="98" t="s">
        <v>70</v>
      </c>
    </row>
    <row r="28616" spans="17:63" ht="29.25" customHeight="1" x14ac:dyDescent="0.2">
      <c r="Q28616" s="92" t="s">
        <v>50</v>
      </c>
      <c r="BF28616" s="101" t="s">
        <v>58</v>
      </c>
      <c r="BK28616" s="98" t="s">
        <v>70</v>
      </c>
    </row>
    <row r="28617" spans="17:63" ht="29.25" customHeight="1" x14ac:dyDescent="0.2">
      <c r="Q28617" s="92" t="s">
        <v>50</v>
      </c>
      <c r="BF28617" s="101" t="s">
        <v>58</v>
      </c>
      <c r="BK28617" s="98" t="s">
        <v>70</v>
      </c>
    </row>
    <row r="28618" spans="17:63" ht="29.25" customHeight="1" x14ac:dyDescent="0.2">
      <c r="Q28618" s="92" t="s">
        <v>50</v>
      </c>
      <c r="BF28618" s="101" t="s">
        <v>58</v>
      </c>
      <c r="BK28618" s="98" t="s">
        <v>70</v>
      </c>
    </row>
    <row r="28619" spans="17:63" ht="29.25" customHeight="1" x14ac:dyDescent="0.2">
      <c r="Q28619" s="92" t="s">
        <v>50</v>
      </c>
      <c r="BF28619" s="101" t="s">
        <v>58</v>
      </c>
      <c r="BK28619" s="98" t="s">
        <v>70</v>
      </c>
    </row>
    <row r="28620" spans="17:63" ht="29.25" customHeight="1" x14ac:dyDescent="0.2">
      <c r="Q28620" s="92" t="s">
        <v>50</v>
      </c>
      <c r="BF28620" s="101" t="s">
        <v>58</v>
      </c>
      <c r="BK28620" s="98" t="s">
        <v>70</v>
      </c>
    </row>
    <row r="28621" spans="17:63" ht="29.25" customHeight="1" x14ac:dyDescent="0.2">
      <c r="Q28621" s="92" t="s">
        <v>50</v>
      </c>
      <c r="BF28621" s="101" t="s">
        <v>58</v>
      </c>
      <c r="BK28621" s="98" t="s">
        <v>70</v>
      </c>
    </row>
    <row r="28622" spans="17:63" ht="29.25" customHeight="1" x14ac:dyDescent="0.2">
      <c r="Q28622" s="92" t="s">
        <v>50</v>
      </c>
      <c r="BF28622" s="101" t="s">
        <v>58</v>
      </c>
      <c r="BK28622" s="98" t="s">
        <v>70</v>
      </c>
    </row>
    <row r="28623" spans="17:63" ht="29.25" customHeight="1" x14ac:dyDescent="0.2">
      <c r="Q28623" s="92" t="s">
        <v>50</v>
      </c>
      <c r="BF28623" s="101" t="s">
        <v>58</v>
      </c>
      <c r="BK28623" s="98" t="s">
        <v>70</v>
      </c>
    </row>
    <row r="28624" spans="17:63" ht="29.25" customHeight="1" x14ac:dyDescent="0.2">
      <c r="Q28624" s="92" t="s">
        <v>50</v>
      </c>
      <c r="BF28624" s="101" t="s">
        <v>58</v>
      </c>
      <c r="BK28624" s="98" t="s">
        <v>70</v>
      </c>
    </row>
    <row r="28625" spans="17:63" ht="29.25" customHeight="1" x14ac:dyDescent="0.2">
      <c r="Q28625" s="92" t="s">
        <v>50</v>
      </c>
      <c r="BF28625" s="101" t="s">
        <v>58</v>
      </c>
      <c r="BK28625" s="98" t="s">
        <v>70</v>
      </c>
    </row>
    <row r="28626" spans="17:63" ht="29.25" customHeight="1" x14ac:dyDescent="0.2">
      <c r="Q28626" s="92" t="s">
        <v>50</v>
      </c>
      <c r="BF28626" s="101" t="s">
        <v>58</v>
      </c>
      <c r="BK28626" s="98" t="s">
        <v>70</v>
      </c>
    </row>
    <row r="28627" spans="17:63" ht="29.25" customHeight="1" x14ac:dyDescent="0.2">
      <c r="Q28627" s="92" t="s">
        <v>50</v>
      </c>
      <c r="BF28627" s="101" t="s">
        <v>58</v>
      </c>
      <c r="BK28627" s="98" t="s">
        <v>70</v>
      </c>
    </row>
    <row r="28628" spans="17:63" ht="29.25" customHeight="1" x14ac:dyDescent="0.2">
      <c r="Q28628" s="92" t="s">
        <v>50</v>
      </c>
      <c r="BF28628" s="101" t="s">
        <v>58</v>
      </c>
      <c r="BK28628" s="98" t="s">
        <v>70</v>
      </c>
    </row>
    <row r="28629" spans="17:63" ht="29.25" customHeight="1" x14ac:dyDescent="0.2">
      <c r="Q28629" s="92" t="s">
        <v>50</v>
      </c>
      <c r="BF28629" s="101" t="s">
        <v>58</v>
      </c>
      <c r="BK28629" s="98" t="s">
        <v>70</v>
      </c>
    </row>
    <row r="28630" spans="17:63" ht="29.25" customHeight="1" x14ac:dyDescent="0.2">
      <c r="Q28630" s="92" t="s">
        <v>50</v>
      </c>
      <c r="BF28630" s="101" t="s">
        <v>58</v>
      </c>
      <c r="BK28630" s="98" t="s">
        <v>70</v>
      </c>
    </row>
    <row r="28631" spans="17:63" ht="29.25" customHeight="1" x14ac:dyDescent="0.2">
      <c r="Q28631" s="92" t="s">
        <v>50</v>
      </c>
      <c r="BF28631" s="101" t="s">
        <v>58</v>
      </c>
      <c r="BK28631" s="98" t="s">
        <v>70</v>
      </c>
    </row>
    <row r="28632" spans="17:63" ht="29.25" customHeight="1" x14ac:dyDescent="0.2">
      <c r="Q28632" s="92" t="s">
        <v>50</v>
      </c>
      <c r="BF28632" s="101" t="s">
        <v>58</v>
      </c>
      <c r="BK28632" s="98" t="s">
        <v>70</v>
      </c>
    </row>
    <row r="28633" spans="17:63" ht="29.25" customHeight="1" x14ac:dyDescent="0.2">
      <c r="Q28633" s="92" t="s">
        <v>50</v>
      </c>
      <c r="BF28633" s="101" t="s">
        <v>58</v>
      </c>
      <c r="BK28633" s="98" t="s">
        <v>70</v>
      </c>
    </row>
    <row r="28634" spans="17:63" ht="29.25" customHeight="1" x14ac:dyDescent="0.2">
      <c r="Q28634" s="92" t="s">
        <v>50</v>
      </c>
      <c r="BF28634" s="101" t="s">
        <v>58</v>
      </c>
      <c r="BK28634" s="98" t="s">
        <v>70</v>
      </c>
    </row>
    <row r="28635" spans="17:63" ht="29.25" customHeight="1" x14ac:dyDescent="0.2">
      <c r="Q28635" s="92" t="s">
        <v>50</v>
      </c>
      <c r="BF28635" s="101" t="s">
        <v>58</v>
      </c>
      <c r="BK28635" s="98" t="s">
        <v>70</v>
      </c>
    </row>
    <row r="28636" spans="17:63" ht="29.25" customHeight="1" x14ac:dyDescent="0.2">
      <c r="Q28636" s="92" t="s">
        <v>50</v>
      </c>
      <c r="BF28636" s="101" t="s">
        <v>58</v>
      </c>
      <c r="BK28636" s="98" t="s">
        <v>70</v>
      </c>
    </row>
    <row r="28637" spans="17:63" ht="29.25" customHeight="1" x14ac:dyDescent="0.2">
      <c r="Q28637" s="92" t="s">
        <v>50</v>
      </c>
      <c r="BF28637" s="101" t="s">
        <v>58</v>
      </c>
      <c r="BK28637" s="98" t="s">
        <v>70</v>
      </c>
    </row>
    <row r="28638" spans="17:63" ht="29.25" customHeight="1" x14ac:dyDescent="0.2">
      <c r="Q28638" s="92" t="s">
        <v>50</v>
      </c>
      <c r="BF28638" s="101" t="s">
        <v>58</v>
      </c>
      <c r="BK28638" s="98" t="s">
        <v>70</v>
      </c>
    </row>
    <row r="28639" spans="17:63" ht="29.25" customHeight="1" x14ac:dyDescent="0.2">
      <c r="Q28639" s="92" t="s">
        <v>50</v>
      </c>
      <c r="BF28639" s="101" t="s">
        <v>58</v>
      </c>
      <c r="BK28639" s="98" t="s">
        <v>70</v>
      </c>
    </row>
    <row r="28640" spans="17:63" ht="29.25" customHeight="1" x14ac:dyDescent="0.2">
      <c r="Q28640" s="92" t="s">
        <v>50</v>
      </c>
      <c r="BF28640" s="101" t="s">
        <v>58</v>
      </c>
      <c r="BK28640" s="98" t="s">
        <v>70</v>
      </c>
    </row>
    <row r="28641" spans="17:63" ht="29.25" customHeight="1" x14ac:dyDescent="0.2">
      <c r="Q28641" s="92" t="s">
        <v>50</v>
      </c>
      <c r="BF28641" s="101" t="s">
        <v>58</v>
      </c>
      <c r="BK28641" s="98" t="s">
        <v>70</v>
      </c>
    </row>
    <row r="28642" spans="17:63" ht="29.25" customHeight="1" x14ac:dyDescent="0.2">
      <c r="Q28642" s="92" t="s">
        <v>50</v>
      </c>
      <c r="BF28642" s="101" t="s">
        <v>58</v>
      </c>
      <c r="BK28642" s="98" t="s">
        <v>70</v>
      </c>
    </row>
    <row r="28643" spans="17:63" ht="29.25" customHeight="1" x14ac:dyDescent="0.2">
      <c r="Q28643" s="92" t="s">
        <v>50</v>
      </c>
      <c r="BF28643" s="101" t="s">
        <v>58</v>
      </c>
      <c r="BK28643" s="98" t="s">
        <v>70</v>
      </c>
    </row>
    <row r="28644" spans="17:63" ht="29.25" customHeight="1" x14ac:dyDescent="0.2">
      <c r="Q28644" s="92" t="s">
        <v>50</v>
      </c>
      <c r="BF28644" s="101" t="s">
        <v>58</v>
      </c>
      <c r="BK28644" s="98" t="s">
        <v>70</v>
      </c>
    </row>
    <row r="28645" spans="17:63" ht="29.25" customHeight="1" x14ac:dyDescent="0.2">
      <c r="Q28645" s="92" t="s">
        <v>50</v>
      </c>
      <c r="BF28645" s="101" t="s">
        <v>58</v>
      </c>
      <c r="BK28645" s="98" t="s">
        <v>70</v>
      </c>
    </row>
    <row r="28646" spans="17:63" ht="29.25" customHeight="1" x14ac:dyDescent="0.2">
      <c r="Q28646" s="92" t="s">
        <v>50</v>
      </c>
      <c r="BF28646" s="101" t="s">
        <v>58</v>
      </c>
      <c r="BK28646" s="98" t="s">
        <v>70</v>
      </c>
    </row>
    <row r="28647" spans="17:63" ht="29.25" customHeight="1" x14ac:dyDescent="0.2">
      <c r="Q28647" s="92" t="s">
        <v>50</v>
      </c>
      <c r="BF28647" s="101" t="s">
        <v>58</v>
      </c>
      <c r="BK28647" s="98" t="s">
        <v>70</v>
      </c>
    </row>
    <row r="28648" spans="17:63" ht="29.25" customHeight="1" x14ac:dyDescent="0.2">
      <c r="Q28648" s="92" t="s">
        <v>50</v>
      </c>
      <c r="BF28648" s="101" t="s">
        <v>58</v>
      </c>
      <c r="BK28648" s="98" t="s">
        <v>70</v>
      </c>
    </row>
    <row r="28649" spans="17:63" ht="29.25" customHeight="1" x14ac:dyDescent="0.2">
      <c r="Q28649" s="92" t="s">
        <v>50</v>
      </c>
      <c r="BF28649" s="101" t="s">
        <v>58</v>
      </c>
      <c r="BK28649" s="98" t="s">
        <v>70</v>
      </c>
    </row>
    <row r="28650" spans="17:63" ht="29.25" customHeight="1" x14ac:dyDescent="0.2">
      <c r="Q28650" s="92" t="s">
        <v>50</v>
      </c>
      <c r="BF28650" s="101" t="s">
        <v>58</v>
      </c>
      <c r="BK28650" s="98" t="s">
        <v>70</v>
      </c>
    </row>
    <row r="28651" spans="17:63" ht="29.25" customHeight="1" x14ac:dyDescent="0.2">
      <c r="Q28651" s="92" t="s">
        <v>50</v>
      </c>
      <c r="BF28651" s="101" t="s">
        <v>58</v>
      </c>
      <c r="BK28651" s="98" t="s">
        <v>70</v>
      </c>
    </row>
    <row r="28652" spans="17:63" ht="29.25" customHeight="1" x14ac:dyDescent="0.2">
      <c r="Q28652" s="92" t="s">
        <v>50</v>
      </c>
      <c r="BF28652" s="101" t="s">
        <v>58</v>
      </c>
      <c r="BK28652" s="98" t="s">
        <v>70</v>
      </c>
    </row>
    <row r="28653" spans="17:63" ht="29.25" customHeight="1" x14ac:dyDescent="0.2">
      <c r="Q28653" s="92" t="s">
        <v>50</v>
      </c>
      <c r="BF28653" s="101" t="s">
        <v>58</v>
      </c>
      <c r="BK28653" s="98" t="s">
        <v>70</v>
      </c>
    </row>
    <row r="28654" spans="17:63" ht="29.25" customHeight="1" x14ac:dyDescent="0.2">
      <c r="Q28654" s="92" t="s">
        <v>50</v>
      </c>
      <c r="BF28654" s="101" t="s">
        <v>58</v>
      </c>
      <c r="BK28654" s="98" t="s">
        <v>70</v>
      </c>
    </row>
    <row r="28655" spans="17:63" ht="29.25" customHeight="1" x14ac:dyDescent="0.2">
      <c r="Q28655" s="92" t="s">
        <v>50</v>
      </c>
      <c r="BF28655" s="101" t="s">
        <v>58</v>
      </c>
      <c r="BK28655" s="98" t="s">
        <v>70</v>
      </c>
    </row>
    <row r="28656" spans="17:63" ht="29.25" customHeight="1" x14ac:dyDescent="0.2">
      <c r="Q28656" s="92" t="s">
        <v>50</v>
      </c>
      <c r="BF28656" s="101" t="s">
        <v>58</v>
      </c>
      <c r="BK28656" s="98" t="s">
        <v>70</v>
      </c>
    </row>
    <row r="28657" spans="17:63" ht="29.25" customHeight="1" x14ac:dyDescent="0.2">
      <c r="Q28657" s="92" t="s">
        <v>50</v>
      </c>
      <c r="BF28657" s="101" t="s">
        <v>58</v>
      </c>
      <c r="BK28657" s="98" t="s">
        <v>70</v>
      </c>
    </row>
    <row r="28658" spans="17:63" ht="29.25" customHeight="1" x14ac:dyDescent="0.2">
      <c r="Q28658" s="92" t="s">
        <v>50</v>
      </c>
      <c r="BF28658" s="101" t="s">
        <v>58</v>
      </c>
      <c r="BK28658" s="98" t="s">
        <v>70</v>
      </c>
    </row>
    <row r="28659" spans="17:63" ht="29.25" customHeight="1" x14ac:dyDescent="0.2">
      <c r="Q28659" s="92" t="s">
        <v>50</v>
      </c>
      <c r="BF28659" s="101" t="s">
        <v>58</v>
      </c>
      <c r="BK28659" s="98" t="s">
        <v>70</v>
      </c>
    </row>
    <row r="28660" spans="17:63" ht="29.25" customHeight="1" x14ac:dyDescent="0.2">
      <c r="Q28660" s="92" t="s">
        <v>50</v>
      </c>
      <c r="BF28660" s="101" t="s">
        <v>58</v>
      </c>
      <c r="BK28660" s="98" t="s">
        <v>70</v>
      </c>
    </row>
    <row r="28661" spans="17:63" ht="29.25" customHeight="1" x14ac:dyDescent="0.2">
      <c r="Q28661" s="92" t="s">
        <v>50</v>
      </c>
      <c r="BF28661" s="101" t="s">
        <v>58</v>
      </c>
      <c r="BK28661" s="98" t="s">
        <v>70</v>
      </c>
    </row>
    <row r="28662" spans="17:63" ht="29.25" customHeight="1" x14ac:dyDescent="0.2">
      <c r="Q28662" s="92" t="s">
        <v>50</v>
      </c>
      <c r="BF28662" s="101" t="s">
        <v>58</v>
      </c>
      <c r="BK28662" s="98" t="s">
        <v>70</v>
      </c>
    </row>
    <row r="28663" spans="17:63" ht="29.25" customHeight="1" x14ac:dyDescent="0.2">
      <c r="Q28663" s="92" t="s">
        <v>50</v>
      </c>
      <c r="BF28663" s="101" t="s">
        <v>58</v>
      </c>
      <c r="BK28663" s="98" t="s">
        <v>70</v>
      </c>
    </row>
    <row r="28664" spans="17:63" ht="29.25" customHeight="1" x14ac:dyDescent="0.2">
      <c r="Q28664" s="92" t="s">
        <v>50</v>
      </c>
      <c r="BF28664" s="101" t="s">
        <v>58</v>
      </c>
      <c r="BK28664" s="98" t="s">
        <v>70</v>
      </c>
    </row>
    <row r="28665" spans="17:63" ht="29.25" customHeight="1" x14ac:dyDescent="0.2">
      <c r="Q28665" s="92" t="s">
        <v>50</v>
      </c>
      <c r="BF28665" s="101" t="s">
        <v>58</v>
      </c>
      <c r="BK28665" s="98" t="s">
        <v>70</v>
      </c>
    </row>
    <row r="28666" spans="17:63" ht="29.25" customHeight="1" x14ac:dyDescent="0.2">
      <c r="Q28666" s="92" t="s">
        <v>50</v>
      </c>
      <c r="BF28666" s="101" t="s">
        <v>58</v>
      </c>
      <c r="BK28666" s="98" t="s">
        <v>70</v>
      </c>
    </row>
    <row r="28667" spans="17:63" ht="29.25" customHeight="1" x14ac:dyDescent="0.2">
      <c r="Q28667" s="92" t="s">
        <v>50</v>
      </c>
      <c r="BF28667" s="101" t="s">
        <v>58</v>
      </c>
      <c r="BK28667" s="98" t="s">
        <v>70</v>
      </c>
    </row>
    <row r="28668" spans="17:63" ht="29.25" customHeight="1" x14ac:dyDescent="0.2">
      <c r="Q28668" s="92" t="s">
        <v>50</v>
      </c>
      <c r="BF28668" s="101" t="s">
        <v>58</v>
      </c>
      <c r="BK28668" s="98" t="s">
        <v>70</v>
      </c>
    </row>
    <row r="28669" spans="17:63" ht="29.25" customHeight="1" x14ac:dyDescent="0.2">
      <c r="Q28669" s="92" t="s">
        <v>50</v>
      </c>
      <c r="BF28669" s="101" t="s">
        <v>58</v>
      </c>
      <c r="BK28669" s="98" t="s">
        <v>70</v>
      </c>
    </row>
    <row r="28670" spans="17:63" ht="29.25" customHeight="1" x14ac:dyDescent="0.2">
      <c r="Q28670" s="92" t="s">
        <v>50</v>
      </c>
      <c r="BF28670" s="101" t="s">
        <v>58</v>
      </c>
      <c r="BK28670" s="98" t="s">
        <v>70</v>
      </c>
    </row>
    <row r="28671" spans="17:63" ht="29.25" customHeight="1" x14ac:dyDescent="0.2">
      <c r="Q28671" s="92" t="s">
        <v>50</v>
      </c>
      <c r="BF28671" s="101" t="s">
        <v>58</v>
      </c>
      <c r="BK28671" s="98" t="s">
        <v>70</v>
      </c>
    </row>
    <row r="28672" spans="17:63" ht="29.25" customHeight="1" x14ac:dyDescent="0.2">
      <c r="Q28672" s="92" t="s">
        <v>50</v>
      </c>
      <c r="BF28672" s="101" t="s">
        <v>58</v>
      </c>
      <c r="BK28672" s="98" t="s">
        <v>70</v>
      </c>
    </row>
    <row r="28673" spans="17:63" ht="29.25" customHeight="1" x14ac:dyDescent="0.2">
      <c r="Q28673" s="92" t="s">
        <v>50</v>
      </c>
      <c r="BF28673" s="101" t="s">
        <v>58</v>
      </c>
      <c r="BK28673" s="98" t="s">
        <v>70</v>
      </c>
    </row>
    <row r="28674" spans="17:63" ht="29.25" customHeight="1" x14ac:dyDescent="0.2">
      <c r="Q28674" s="92" t="s">
        <v>50</v>
      </c>
      <c r="BF28674" s="101" t="s">
        <v>58</v>
      </c>
      <c r="BK28674" s="98" t="s">
        <v>70</v>
      </c>
    </row>
    <row r="28675" spans="17:63" ht="29.25" customHeight="1" x14ac:dyDescent="0.2">
      <c r="Q28675" s="92" t="s">
        <v>50</v>
      </c>
      <c r="BF28675" s="101" t="s">
        <v>58</v>
      </c>
      <c r="BK28675" s="98" t="s">
        <v>70</v>
      </c>
    </row>
    <row r="28676" spans="17:63" ht="29.25" customHeight="1" x14ac:dyDescent="0.2">
      <c r="Q28676" s="92" t="s">
        <v>50</v>
      </c>
      <c r="BF28676" s="101" t="s">
        <v>58</v>
      </c>
      <c r="BK28676" s="98" t="s">
        <v>70</v>
      </c>
    </row>
    <row r="28677" spans="17:63" ht="29.25" customHeight="1" x14ac:dyDescent="0.2">
      <c r="Q28677" s="92" t="s">
        <v>50</v>
      </c>
      <c r="BF28677" s="101" t="s">
        <v>58</v>
      </c>
      <c r="BK28677" s="98" t="s">
        <v>70</v>
      </c>
    </row>
    <row r="28678" spans="17:63" ht="29.25" customHeight="1" x14ac:dyDescent="0.2">
      <c r="Q28678" s="92" t="s">
        <v>50</v>
      </c>
      <c r="BF28678" s="101" t="s">
        <v>58</v>
      </c>
      <c r="BK28678" s="98" t="s">
        <v>70</v>
      </c>
    </row>
    <row r="28679" spans="17:63" ht="29.25" customHeight="1" x14ac:dyDescent="0.2">
      <c r="Q28679" s="92" t="s">
        <v>50</v>
      </c>
      <c r="BF28679" s="101" t="s">
        <v>58</v>
      </c>
      <c r="BK28679" s="98" t="s">
        <v>70</v>
      </c>
    </row>
    <row r="28680" spans="17:63" ht="29.25" customHeight="1" x14ac:dyDescent="0.2">
      <c r="Q28680" s="92" t="s">
        <v>50</v>
      </c>
      <c r="BF28680" s="101" t="s">
        <v>58</v>
      </c>
      <c r="BK28680" s="98" t="s">
        <v>70</v>
      </c>
    </row>
    <row r="28681" spans="17:63" ht="29.25" customHeight="1" x14ac:dyDescent="0.2">
      <c r="Q28681" s="92" t="s">
        <v>50</v>
      </c>
      <c r="BF28681" s="101" t="s">
        <v>58</v>
      </c>
      <c r="BK28681" s="98" t="s">
        <v>70</v>
      </c>
    </row>
    <row r="28682" spans="17:63" ht="29.25" customHeight="1" x14ac:dyDescent="0.2">
      <c r="Q28682" s="92" t="s">
        <v>50</v>
      </c>
      <c r="BF28682" s="101" t="s">
        <v>58</v>
      </c>
      <c r="BK28682" s="98" t="s">
        <v>70</v>
      </c>
    </row>
    <row r="28683" spans="17:63" ht="29.25" customHeight="1" x14ac:dyDescent="0.2">
      <c r="Q28683" s="92" t="s">
        <v>50</v>
      </c>
      <c r="BF28683" s="101" t="s">
        <v>58</v>
      </c>
      <c r="BK28683" s="98" t="s">
        <v>70</v>
      </c>
    </row>
    <row r="28684" spans="17:63" ht="29.25" customHeight="1" x14ac:dyDescent="0.2">
      <c r="Q28684" s="92" t="s">
        <v>50</v>
      </c>
      <c r="BF28684" s="101" t="s">
        <v>58</v>
      </c>
      <c r="BK28684" s="98" t="s">
        <v>70</v>
      </c>
    </row>
    <row r="28685" spans="17:63" ht="29.25" customHeight="1" x14ac:dyDescent="0.2">
      <c r="Q28685" s="92" t="s">
        <v>50</v>
      </c>
      <c r="BF28685" s="101" t="s">
        <v>58</v>
      </c>
      <c r="BK28685" s="98" t="s">
        <v>70</v>
      </c>
    </row>
    <row r="28686" spans="17:63" ht="29.25" customHeight="1" x14ac:dyDescent="0.2">
      <c r="Q28686" s="92" t="s">
        <v>50</v>
      </c>
      <c r="BF28686" s="101" t="s">
        <v>58</v>
      </c>
      <c r="BK28686" s="98" t="s">
        <v>70</v>
      </c>
    </row>
    <row r="28687" spans="17:63" ht="29.25" customHeight="1" x14ac:dyDescent="0.2">
      <c r="Q28687" s="92" t="s">
        <v>50</v>
      </c>
      <c r="BF28687" s="101" t="s">
        <v>58</v>
      </c>
      <c r="BK28687" s="98" t="s">
        <v>70</v>
      </c>
    </row>
    <row r="28688" spans="17:63" ht="29.25" customHeight="1" x14ac:dyDescent="0.2">
      <c r="Q28688" s="92" t="s">
        <v>50</v>
      </c>
      <c r="BF28688" s="101" t="s">
        <v>58</v>
      </c>
      <c r="BK28688" s="98" t="s">
        <v>70</v>
      </c>
    </row>
    <row r="28689" spans="17:63" ht="29.25" customHeight="1" x14ac:dyDescent="0.2">
      <c r="Q28689" s="92" t="s">
        <v>50</v>
      </c>
      <c r="BF28689" s="101" t="s">
        <v>58</v>
      </c>
      <c r="BK28689" s="98" t="s">
        <v>70</v>
      </c>
    </row>
    <row r="28690" spans="17:63" ht="29.25" customHeight="1" x14ac:dyDescent="0.2">
      <c r="Q28690" s="92" t="s">
        <v>50</v>
      </c>
      <c r="BF28690" s="101" t="s">
        <v>58</v>
      </c>
      <c r="BK28690" s="98" t="s">
        <v>70</v>
      </c>
    </row>
    <row r="28691" spans="17:63" ht="29.25" customHeight="1" x14ac:dyDescent="0.2">
      <c r="Q28691" s="92" t="s">
        <v>50</v>
      </c>
      <c r="BF28691" s="101" t="s">
        <v>58</v>
      </c>
      <c r="BK28691" s="98" t="s">
        <v>70</v>
      </c>
    </row>
    <row r="28692" spans="17:63" ht="29.25" customHeight="1" x14ac:dyDescent="0.2">
      <c r="Q28692" s="92" t="s">
        <v>50</v>
      </c>
      <c r="BF28692" s="101" t="s">
        <v>58</v>
      </c>
      <c r="BK28692" s="98" t="s">
        <v>70</v>
      </c>
    </row>
    <row r="28693" spans="17:63" ht="29.25" customHeight="1" x14ac:dyDescent="0.2">
      <c r="Q28693" s="92" t="s">
        <v>50</v>
      </c>
      <c r="BF28693" s="101" t="s">
        <v>58</v>
      </c>
      <c r="BK28693" s="98" t="s">
        <v>70</v>
      </c>
    </row>
    <row r="28694" spans="17:63" ht="29.25" customHeight="1" x14ac:dyDescent="0.2">
      <c r="Q28694" s="92" t="s">
        <v>50</v>
      </c>
      <c r="BF28694" s="101" t="s">
        <v>58</v>
      </c>
      <c r="BK28694" s="98" t="s">
        <v>70</v>
      </c>
    </row>
    <row r="28695" spans="17:63" ht="29.25" customHeight="1" x14ac:dyDescent="0.2">
      <c r="Q28695" s="92" t="s">
        <v>50</v>
      </c>
      <c r="BF28695" s="101" t="s">
        <v>58</v>
      </c>
      <c r="BK28695" s="98" t="s">
        <v>70</v>
      </c>
    </row>
    <row r="28696" spans="17:63" ht="29.25" customHeight="1" x14ac:dyDescent="0.2">
      <c r="Q28696" s="92" t="s">
        <v>50</v>
      </c>
      <c r="BF28696" s="101" t="s">
        <v>58</v>
      </c>
      <c r="BK28696" s="98" t="s">
        <v>70</v>
      </c>
    </row>
    <row r="28697" spans="17:63" ht="29.25" customHeight="1" x14ac:dyDescent="0.2">
      <c r="Q28697" s="92" t="s">
        <v>50</v>
      </c>
      <c r="BF28697" s="101" t="s">
        <v>58</v>
      </c>
      <c r="BK28697" s="98" t="s">
        <v>70</v>
      </c>
    </row>
    <row r="28698" spans="17:63" ht="29.25" customHeight="1" x14ac:dyDescent="0.2">
      <c r="Q28698" s="92" t="s">
        <v>50</v>
      </c>
      <c r="BF28698" s="101" t="s">
        <v>58</v>
      </c>
      <c r="BK28698" s="98" t="s">
        <v>70</v>
      </c>
    </row>
    <row r="28699" spans="17:63" ht="29.25" customHeight="1" x14ac:dyDescent="0.2">
      <c r="Q28699" s="92" t="s">
        <v>50</v>
      </c>
      <c r="BF28699" s="101" t="s">
        <v>58</v>
      </c>
      <c r="BK28699" s="98" t="s">
        <v>70</v>
      </c>
    </row>
    <row r="28700" spans="17:63" ht="29.25" customHeight="1" x14ac:dyDescent="0.2">
      <c r="Q28700" s="92" t="s">
        <v>50</v>
      </c>
      <c r="BF28700" s="101" t="s">
        <v>58</v>
      </c>
      <c r="BK28700" s="98" t="s">
        <v>70</v>
      </c>
    </row>
    <row r="28701" spans="17:63" ht="29.25" customHeight="1" x14ac:dyDescent="0.2">
      <c r="Q28701" s="92" t="s">
        <v>50</v>
      </c>
      <c r="BF28701" s="101" t="s">
        <v>58</v>
      </c>
      <c r="BK28701" s="98" t="s">
        <v>70</v>
      </c>
    </row>
    <row r="28702" spans="17:63" ht="29.25" customHeight="1" x14ac:dyDescent="0.2">
      <c r="Q28702" s="92" t="s">
        <v>50</v>
      </c>
      <c r="BF28702" s="101" t="s">
        <v>58</v>
      </c>
      <c r="BK28702" s="98" t="s">
        <v>70</v>
      </c>
    </row>
    <row r="28703" spans="17:63" ht="29.25" customHeight="1" x14ac:dyDescent="0.2">
      <c r="Q28703" s="92" t="s">
        <v>50</v>
      </c>
      <c r="BF28703" s="101" t="s">
        <v>58</v>
      </c>
      <c r="BK28703" s="98" t="s">
        <v>70</v>
      </c>
    </row>
    <row r="28704" spans="17:63" ht="29.25" customHeight="1" x14ac:dyDescent="0.2">
      <c r="Q28704" s="92" t="s">
        <v>50</v>
      </c>
      <c r="BF28704" s="101" t="s">
        <v>58</v>
      </c>
      <c r="BK28704" s="98" t="s">
        <v>70</v>
      </c>
    </row>
    <row r="28705" spans="17:63" ht="29.25" customHeight="1" x14ac:dyDescent="0.2">
      <c r="Q28705" s="92" t="s">
        <v>50</v>
      </c>
      <c r="BF28705" s="101" t="s">
        <v>58</v>
      </c>
      <c r="BK28705" s="98" t="s">
        <v>70</v>
      </c>
    </row>
    <row r="28706" spans="17:63" ht="29.25" customHeight="1" x14ac:dyDescent="0.2">
      <c r="Q28706" s="92" t="s">
        <v>50</v>
      </c>
      <c r="BF28706" s="101" t="s">
        <v>58</v>
      </c>
      <c r="BK28706" s="98" t="s">
        <v>70</v>
      </c>
    </row>
    <row r="28707" spans="17:63" ht="29.25" customHeight="1" x14ac:dyDescent="0.2">
      <c r="Q28707" s="92" t="s">
        <v>50</v>
      </c>
      <c r="BF28707" s="101" t="s">
        <v>58</v>
      </c>
      <c r="BK28707" s="98" t="s">
        <v>70</v>
      </c>
    </row>
    <row r="28708" spans="17:63" ht="29.25" customHeight="1" x14ac:dyDescent="0.2">
      <c r="Q28708" s="92" t="s">
        <v>50</v>
      </c>
      <c r="BF28708" s="101" t="s">
        <v>58</v>
      </c>
      <c r="BK28708" s="98" t="s">
        <v>70</v>
      </c>
    </row>
    <row r="28709" spans="17:63" ht="29.25" customHeight="1" x14ac:dyDescent="0.2">
      <c r="Q28709" s="92" t="s">
        <v>50</v>
      </c>
      <c r="BF28709" s="101" t="s">
        <v>58</v>
      </c>
      <c r="BK28709" s="98" t="s">
        <v>70</v>
      </c>
    </row>
    <row r="28710" spans="17:63" ht="29.25" customHeight="1" x14ac:dyDescent="0.2">
      <c r="Q28710" s="92" t="s">
        <v>50</v>
      </c>
      <c r="BF28710" s="101" t="s">
        <v>58</v>
      </c>
      <c r="BK28710" s="98" t="s">
        <v>70</v>
      </c>
    </row>
    <row r="28711" spans="17:63" ht="29.25" customHeight="1" x14ac:dyDescent="0.2">
      <c r="Q28711" s="92" t="s">
        <v>50</v>
      </c>
      <c r="BF28711" s="101" t="s">
        <v>58</v>
      </c>
      <c r="BK28711" s="98" t="s">
        <v>70</v>
      </c>
    </row>
    <row r="28712" spans="17:63" ht="29.25" customHeight="1" x14ac:dyDescent="0.2">
      <c r="Q28712" s="92" t="s">
        <v>50</v>
      </c>
      <c r="BF28712" s="101" t="s">
        <v>58</v>
      </c>
      <c r="BK28712" s="98" t="s">
        <v>70</v>
      </c>
    </row>
    <row r="28713" spans="17:63" ht="29.25" customHeight="1" x14ac:dyDescent="0.2">
      <c r="Q28713" s="92" t="s">
        <v>50</v>
      </c>
      <c r="BF28713" s="101" t="s">
        <v>58</v>
      </c>
      <c r="BK28713" s="98" t="s">
        <v>70</v>
      </c>
    </row>
    <row r="28714" spans="17:63" ht="29.25" customHeight="1" x14ac:dyDescent="0.2">
      <c r="Q28714" s="92" t="s">
        <v>50</v>
      </c>
      <c r="BF28714" s="101" t="s">
        <v>58</v>
      </c>
      <c r="BK28714" s="98" t="s">
        <v>70</v>
      </c>
    </row>
    <row r="28715" spans="17:63" ht="29.25" customHeight="1" x14ac:dyDescent="0.2">
      <c r="Q28715" s="92" t="s">
        <v>50</v>
      </c>
      <c r="BF28715" s="101" t="s">
        <v>58</v>
      </c>
      <c r="BK28715" s="98" t="s">
        <v>70</v>
      </c>
    </row>
    <row r="28716" spans="17:63" ht="29.25" customHeight="1" x14ac:dyDescent="0.2">
      <c r="Q28716" s="92" t="s">
        <v>50</v>
      </c>
      <c r="BF28716" s="101" t="s">
        <v>58</v>
      </c>
      <c r="BK28716" s="98" t="s">
        <v>70</v>
      </c>
    </row>
    <row r="28717" spans="17:63" ht="29.25" customHeight="1" x14ac:dyDescent="0.2">
      <c r="Q28717" s="92" t="s">
        <v>50</v>
      </c>
      <c r="BF28717" s="101" t="s">
        <v>58</v>
      </c>
      <c r="BK28717" s="98" t="s">
        <v>70</v>
      </c>
    </row>
    <row r="28718" spans="17:63" ht="29.25" customHeight="1" x14ac:dyDescent="0.2">
      <c r="Q28718" s="92" t="s">
        <v>50</v>
      </c>
      <c r="BF28718" s="101" t="s">
        <v>58</v>
      </c>
      <c r="BK28718" s="98" t="s">
        <v>70</v>
      </c>
    </row>
    <row r="28719" spans="17:63" ht="29.25" customHeight="1" x14ac:dyDescent="0.2">
      <c r="Q28719" s="92" t="s">
        <v>50</v>
      </c>
      <c r="BF28719" s="101" t="s">
        <v>58</v>
      </c>
      <c r="BK28719" s="98" t="s">
        <v>70</v>
      </c>
    </row>
    <row r="28720" spans="17:63" ht="29.25" customHeight="1" x14ac:dyDescent="0.2">
      <c r="Q28720" s="92" t="s">
        <v>50</v>
      </c>
      <c r="BF28720" s="101" t="s">
        <v>58</v>
      </c>
      <c r="BK28720" s="98" t="s">
        <v>70</v>
      </c>
    </row>
    <row r="28721" spans="17:63" ht="29.25" customHeight="1" x14ac:dyDescent="0.2">
      <c r="Q28721" s="92" t="s">
        <v>50</v>
      </c>
      <c r="BF28721" s="101" t="s">
        <v>58</v>
      </c>
      <c r="BK28721" s="98" t="s">
        <v>70</v>
      </c>
    </row>
    <row r="28722" spans="17:63" ht="29.25" customHeight="1" x14ac:dyDescent="0.2">
      <c r="Q28722" s="92" t="s">
        <v>50</v>
      </c>
      <c r="BF28722" s="101" t="s">
        <v>58</v>
      </c>
      <c r="BK28722" s="98" t="s">
        <v>70</v>
      </c>
    </row>
    <row r="28723" spans="17:63" ht="29.25" customHeight="1" x14ac:dyDescent="0.2">
      <c r="Q28723" s="92" t="s">
        <v>50</v>
      </c>
      <c r="BF28723" s="101" t="s">
        <v>58</v>
      </c>
      <c r="BK28723" s="98" t="s">
        <v>70</v>
      </c>
    </row>
    <row r="28724" spans="17:63" ht="29.25" customHeight="1" x14ac:dyDescent="0.2">
      <c r="Q28724" s="92" t="s">
        <v>50</v>
      </c>
      <c r="BF28724" s="101" t="s">
        <v>58</v>
      </c>
      <c r="BK28724" s="98" t="s">
        <v>70</v>
      </c>
    </row>
    <row r="28725" spans="17:63" ht="29.25" customHeight="1" x14ac:dyDescent="0.2">
      <c r="Q28725" s="92" t="s">
        <v>50</v>
      </c>
      <c r="BF28725" s="101" t="s">
        <v>58</v>
      </c>
      <c r="BK28725" s="98" t="s">
        <v>70</v>
      </c>
    </row>
    <row r="28726" spans="17:63" ht="29.25" customHeight="1" x14ac:dyDescent="0.2">
      <c r="Q28726" s="92" t="s">
        <v>50</v>
      </c>
      <c r="BF28726" s="101" t="s">
        <v>58</v>
      </c>
      <c r="BK28726" s="98" t="s">
        <v>70</v>
      </c>
    </row>
    <row r="28727" spans="17:63" ht="29.25" customHeight="1" x14ac:dyDescent="0.2">
      <c r="Q28727" s="92" t="s">
        <v>50</v>
      </c>
      <c r="BF28727" s="101" t="s">
        <v>58</v>
      </c>
      <c r="BK28727" s="98" t="s">
        <v>70</v>
      </c>
    </row>
    <row r="28728" spans="17:63" ht="29.25" customHeight="1" x14ac:dyDescent="0.2">
      <c r="Q28728" s="92" t="s">
        <v>50</v>
      </c>
      <c r="BF28728" s="101" t="s">
        <v>58</v>
      </c>
      <c r="BK28728" s="98" t="s">
        <v>70</v>
      </c>
    </row>
    <row r="28729" spans="17:63" ht="29.25" customHeight="1" x14ac:dyDescent="0.2">
      <c r="Q28729" s="92" t="s">
        <v>50</v>
      </c>
      <c r="BF28729" s="101" t="s">
        <v>58</v>
      </c>
      <c r="BK28729" s="98" t="s">
        <v>70</v>
      </c>
    </row>
    <row r="28730" spans="17:63" ht="29.25" customHeight="1" x14ac:dyDescent="0.2">
      <c r="Q28730" s="92" t="s">
        <v>50</v>
      </c>
      <c r="BF28730" s="101" t="s">
        <v>58</v>
      </c>
      <c r="BK28730" s="98" t="s">
        <v>70</v>
      </c>
    </row>
    <row r="28731" spans="17:63" ht="29.25" customHeight="1" x14ac:dyDescent="0.2">
      <c r="Q28731" s="92" t="s">
        <v>50</v>
      </c>
      <c r="BF28731" s="101" t="s">
        <v>58</v>
      </c>
      <c r="BK28731" s="98" t="s">
        <v>70</v>
      </c>
    </row>
    <row r="28732" spans="17:63" ht="29.25" customHeight="1" x14ac:dyDescent="0.2">
      <c r="Q28732" s="92" t="s">
        <v>50</v>
      </c>
      <c r="BF28732" s="101" t="s">
        <v>58</v>
      </c>
      <c r="BK28732" s="98" t="s">
        <v>70</v>
      </c>
    </row>
    <row r="28733" spans="17:63" ht="29.25" customHeight="1" x14ac:dyDescent="0.2">
      <c r="Q28733" s="92" t="s">
        <v>50</v>
      </c>
      <c r="BF28733" s="101" t="s">
        <v>58</v>
      </c>
      <c r="BK28733" s="98" t="s">
        <v>70</v>
      </c>
    </row>
    <row r="28734" spans="17:63" ht="29.25" customHeight="1" x14ac:dyDescent="0.2">
      <c r="Q28734" s="92" t="s">
        <v>50</v>
      </c>
      <c r="BF28734" s="101" t="s">
        <v>58</v>
      </c>
      <c r="BK28734" s="98" t="s">
        <v>70</v>
      </c>
    </row>
    <row r="28735" spans="17:63" ht="29.25" customHeight="1" x14ac:dyDescent="0.2">
      <c r="Q28735" s="92" t="s">
        <v>50</v>
      </c>
      <c r="BF28735" s="101" t="s">
        <v>58</v>
      </c>
      <c r="BK28735" s="98" t="s">
        <v>70</v>
      </c>
    </row>
    <row r="28736" spans="17:63" ht="29.25" customHeight="1" x14ac:dyDescent="0.2">
      <c r="Q28736" s="92" t="s">
        <v>50</v>
      </c>
      <c r="BF28736" s="101" t="s">
        <v>58</v>
      </c>
      <c r="BK28736" s="98" t="s">
        <v>70</v>
      </c>
    </row>
    <row r="28737" spans="17:63" ht="29.25" customHeight="1" x14ac:dyDescent="0.2">
      <c r="Q28737" s="92" t="s">
        <v>50</v>
      </c>
      <c r="BF28737" s="101" t="s">
        <v>58</v>
      </c>
      <c r="BK28737" s="98" t="s">
        <v>70</v>
      </c>
    </row>
    <row r="28738" spans="17:63" ht="29.25" customHeight="1" x14ac:dyDescent="0.2">
      <c r="Q28738" s="92" t="s">
        <v>50</v>
      </c>
      <c r="BF28738" s="101" t="s">
        <v>58</v>
      </c>
      <c r="BK28738" s="98" t="s">
        <v>70</v>
      </c>
    </row>
    <row r="28739" spans="17:63" ht="29.25" customHeight="1" x14ac:dyDescent="0.2">
      <c r="Q28739" s="92" t="s">
        <v>50</v>
      </c>
      <c r="BF28739" s="101" t="s">
        <v>58</v>
      </c>
      <c r="BK28739" s="98" t="s">
        <v>70</v>
      </c>
    </row>
    <row r="28740" spans="17:63" ht="29.25" customHeight="1" x14ac:dyDescent="0.2">
      <c r="Q28740" s="92" t="s">
        <v>50</v>
      </c>
      <c r="BF28740" s="101" t="s">
        <v>58</v>
      </c>
      <c r="BK28740" s="98" t="s">
        <v>70</v>
      </c>
    </row>
    <row r="28741" spans="17:63" ht="29.25" customHeight="1" x14ac:dyDescent="0.2">
      <c r="Q28741" s="92" t="s">
        <v>50</v>
      </c>
      <c r="BF28741" s="101" t="s">
        <v>58</v>
      </c>
      <c r="BK28741" s="98" t="s">
        <v>70</v>
      </c>
    </row>
    <row r="28742" spans="17:63" ht="29.25" customHeight="1" x14ac:dyDescent="0.2">
      <c r="Q28742" s="92" t="s">
        <v>50</v>
      </c>
      <c r="BF28742" s="101" t="s">
        <v>58</v>
      </c>
      <c r="BK28742" s="98" t="s">
        <v>70</v>
      </c>
    </row>
    <row r="28743" spans="17:63" ht="29.25" customHeight="1" x14ac:dyDescent="0.2">
      <c r="Q28743" s="92" t="s">
        <v>50</v>
      </c>
      <c r="BF28743" s="101" t="s">
        <v>58</v>
      </c>
      <c r="BK28743" s="98" t="s">
        <v>70</v>
      </c>
    </row>
    <row r="28744" spans="17:63" ht="29.25" customHeight="1" x14ac:dyDescent="0.2">
      <c r="Q28744" s="92" t="s">
        <v>50</v>
      </c>
      <c r="BF28744" s="101" t="s">
        <v>58</v>
      </c>
      <c r="BK28744" s="98" t="s">
        <v>70</v>
      </c>
    </row>
    <row r="28745" spans="17:63" ht="29.25" customHeight="1" x14ac:dyDescent="0.2">
      <c r="Q28745" s="92" t="s">
        <v>50</v>
      </c>
      <c r="BF28745" s="101" t="s">
        <v>58</v>
      </c>
      <c r="BK28745" s="98" t="s">
        <v>70</v>
      </c>
    </row>
    <row r="28746" spans="17:63" ht="29.25" customHeight="1" x14ac:dyDescent="0.2">
      <c r="Q28746" s="92" t="s">
        <v>50</v>
      </c>
      <c r="BF28746" s="101" t="s">
        <v>58</v>
      </c>
      <c r="BK28746" s="98" t="s">
        <v>70</v>
      </c>
    </row>
    <row r="28747" spans="17:63" ht="29.25" customHeight="1" x14ac:dyDescent="0.2">
      <c r="Q28747" s="92" t="s">
        <v>50</v>
      </c>
      <c r="BF28747" s="101" t="s">
        <v>58</v>
      </c>
      <c r="BK28747" s="98" t="s">
        <v>70</v>
      </c>
    </row>
    <row r="28748" spans="17:63" ht="29.25" customHeight="1" x14ac:dyDescent="0.2">
      <c r="Q28748" s="92" t="s">
        <v>50</v>
      </c>
      <c r="BF28748" s="101" t="s">
        <v>58</v>
      </c>
      <c r="BK28748" s="98" t="s">
        <v>70</v>
      </c>
    </row>
    <row r="28749" spans="17:63" ht="29.25" customHeight="1" x14ac:dyDescent="0.2">
      <c r="Q28749" s="92" t="s">
        <v>50</v>
      </c>
      <c r="BF28749" s="101" t="s">
        <v>58</v>
      </c>
      <c r="BK28749" s="98" t="s">
        <v>70</v>
      </c>
    </row>
    <row r="28750" spans="17:63" ht="29.25" customHeight="1" x14ac:dyDescent="0.2">
      <c r="Q28750" s="92" t="s">
        <v>50</v>
      </c>
      <c r="BF28750" s="101" t="s">
        <v>58</v>
      </c>
      <c r="BK28750" s="98" t="s">
        <v>70</v>
      </c>
    </row>
    <row r="28751" spans="17:63" ht="29.25" customHeight="1" x14ac:dyDescent="0.2">
      <c r="Q28751" s="92" t="s">
        <v>50</v>
      </c>
      <c r="BF28751" s="101" t="s">
        <v>58</v>
      </c>
      <c r="BK28751" s="98" t="s">
        <v>70</v>
      </c>
    </row>
    <row r="28752" spans="17:63" ht="29.25" customHeight="1" x14ac:dyDescent="0.2">
      <c r="Q28752" s="92" t="s">
        <v>50</v>
      </c>
      <c r="BF28752" s="101" t="s">
        <v>58</v>
      </c>
      <c r="BK28752" s="98" t="s">
        <v>70</v>
      </c>
    </row>
    <row r="28753" spans="17:63" ht="29.25" customHeight="1" x14ac:dyDescent="0.2">
      <c r="Q28753" s="92" t="s">
        <v>50</v>
      </c>
      <c r="BF28753" s="101" t="s">
        <v>58</v>
      </c>
      <c r="BK28753" s="98" t="s">
        <v>70</v>
      </c>
    </row>
    <row r="28754" spans="17:63" ht="29.25" customHeight="1" x14ac:dyDescent="0.2">
      <c r="Q28754" s="92" t="s">
        <v>50</v>
      </c>
      <c r="BF28754" s="101" t="s">
        <v>58</v>
      </c>
      <c r="BK28754" s="98" t="s">
        <v>70</v>
      </c>
    </row>
    <row r="28755" spans="17:63" ht="29.25" customHeight="1" x14ac:dyDescent="0.2">
      <c r="Q28755" s="92" t="s">
        <v>50</v>
      </c>
      <c r="BF28755" s="101" t="s">
        <v>58</v>
      </c>
      <c r="BK28755" s="98" t="s">
        <v>70</v>
      </c>
    </row>
    <row r="28756" spans="17:63" ht="29.25" customHeight="1" x14ac:dyDescent="0.2">
      <c r="Q28756" s="92" t="s">
        <v>50</v>
      </c>
      <c r="BF28756" s="101" t="s">
        <v>58</v>
      </c>
      <c r="BK28756" s="98" t="s">
        <v>70</v>
      </c>
    </row>
    <row r="28757" spans="17:63" ht="29.25" customHeight="1" x14ac:dyDescent="0.2">
      <c r="Q28757" s="92" t="s">
        <v>50</v>
      </c>
      <c r="BF28757" s="101" t="s">
        <v>58</v>
      </c>
      <c r="BK28757" s="98" t="s">
        <v>70</v>
      </c>
    </row>
    <row r="28758" spans="17:63" ht="29.25" customHeight="1" x14ac:dyDescent="0.2">
      <c r="Q28758" s="92" t="s">
        <v>50</v>
      </c>
      <c r="BF28758" s="101" t="s">
        <v>58</v>
      </c>
      <c r="BK28758" s="98" t="s">
        <v>70</v>
      </c>
    </row>
    <row r="28759" spans="17:63" ht="29.25" customHeight="1" x14ac:dyDescent="0.2">
      <c r="Q28759" s="92" t="s">
        <v>50</v>
      </c>
      <c r="BF28759" s="101" t="s">
        <v>58</v>
      </c>
      <c r="BK28759" s="98" t="s">
        <v>70</v>
      </c>
    </row>
    <row r="28760" spans="17:63" ht="29.25" customHeight="1" x14ac:dyDescent="0.2">
      <c r="Q28760" s="92" t="s">
        <v>50</v>
      </c>
      <c r="BF28760" s="101" t="s">
        <v>58</v>
      </c>
      <c r="BK28760" s="98" t="s">
        <v>70</v>
      </c>
    </row>
    <row r="28761" spans="17:63" ht="29.25" customHeight="1" x14ac:dyDescent="0.2">
      <c r="Q28761" s="92" t="s">
        <v>50</v>
      </c>
      <c r="BF28761" s="101" t="s">
        <v>58</v>
      </c>
      <c r="BK28761" s="98" t="s">
        <v>70</v>
      </c>
    </row>
    <row r="28762" spans="17:63" ht="29.25" customHeight="1" x14ac:dyDescent="0.2">
      <c r="Q28762" s="92" t="s">
        <v>50</v>
      </c>
      <c r="BF28762" s="101" t="s">
        <v>58</v>
      </c>
      <c r="BK28762" s="98" t="s">
        <v>70</v>
      </c>
    </row>
    <row r="28763" spans="17:63" ht="29.25" customHeight="1" x14ac:dyDescent="0.2">
      <c r="Q28763" s="92" t="s">
        <v>50</v>
      </c>
      <c r="BF28763" s="101" t="s">
        <v>58</v>
      </c>
      <c r="BK28763" s="98" t="s">
        <v>70</v>
      </c>
    </row>
    <row r="28764" spans="17:63" ht="29.25" customHeight="1" x14ac:dyDescent="0.2">
      <c r="Q28764" s="92" t="s">
        <v>50</v>
      </c>
      <c r="BF28764" s="101" t="s">
        <v>58</v>
      </c>
      <c r="BK28764" s="98" t="s">
        <v>70</v>
      </c>
    </row>
    <row r="28765" spans="17:63" ht="29.25" customHeight="1" x14ac:dyDescent="0.2">
      <c r="Q28765" s="92" t="s">
        <v>50</v>
      </c>
      <c r="BF28765" s="101" t="s">
        <v>58</v>
      </c>
      <c r="BK28765" s="98" t="s">
        <v>70</v>
      </c>
    </row>
    <row r="28766" spans="17:63" ht="29.25" customHeight="1" x14ac:dyDescent="0.2">
      <c r="Q28766" s="92" t="s">
        <v>50</v>
      </c>
      <c r="BF28766" s="101" t="s">
        <v>58</v>
      </c>
      <c r="BK28766" s="98" t="s">
        <v>70</v>
      </c>
    </row>
    <row r="28767" spans="17:63" ht="29.25" customHeight="1" x14ac:dyDescent="0.2">
      <c r="Q28767" s="92" t="s">
        <v>50</v>
      </c>
      <c r="BF28767" s="101" t="s">
        <v>58</v>
      </c>
      <c r="BK28767" s="98" t="s">
        <v>70</v>
      </c>
    </row>
    <row r="28768" spans="17:63" ht="29.25" customHeight="1" x14ac:dyDescent="0.2">
      <c r="Q28768" s="92" t="s">
        <v>50</v>
      </c>
      <c r="BF28768" s="101" t="s">
        <v>58</v>
      </c>
      <c r="BK28768" s="98" t="s">
        <v>70</v>
      </c>
    </row>
    <row r="28769" spans="17:63" ht="29.25" customHeight="1" x14ac:dyDescent="0.2">
      <c r="Q28769" s="92" t="s">
        <v>50</v>
      </c>
      <c r="BF28769" s="101" t="s">
        <v>58</v>
      </c>
      <c r="BK28769" s="98" t="s">
        <v>70</v>
      </c>
    </row>
    <row r="28770" spans="17:63" ht="29.25" customHeight="1" x14ac:dyDescent="0.2">
      <c r="Q28770" s="92" t="s">
        <v>50</v>
      </c>
      <c r="BF28770" s="101" t="s">
        <v>58</v>
      </c>
      <c r="BK28770" s="98" t="s">
        <v>70</v>
      </c>
    </row>
    <row r="28771" spans="17:63" ht="29.25" customHeight="1" x14ac:dyDescent="0.2">
      <c r="Q28771" s="92" t="s">
        <v>50</v>
      </c>
      <c r="BF28771" s="101" t="s">
        <v>58</v>
      </c>
      <c r="BK28771" s="98" t="s">
        <v>70</v>
      </c>
    </row>
    <row r="28772" spans="17:63" ht="29.25" customHeight="1" x14ac:dyDescent="0.2">
      <c r="Q28772" s="92" t="s">
        <v>50</v>
      </c>
      <c r="BF28772" s="101" t="s">
        <v>58</v>
      </c>
      <c r="BK28772" s="98" t="s">
        <v>70</v>
      </c>
    </row>
    <row r="28773" spans="17:63" ht="29.25" customHeight="1" x14ac:dyDescent="0.2">
      <c r="Q28773" s="92" t="s">
        <v>50</v>
      </c>
      <c r="BF28773" s="101" t="s">
        <v>58</v>
      </c>
      <c r="BK28773" s="98" t="s">
        <v>70</v>
      </c>
    </row>
    <row r="28774" spans="17:63" ht="29.25" customHeight="1" x14ac:dyDescent="0.2">
      <c r="Q28774" s="92" t="s">
        <v>50</v>
      </c>
      <c r="BF28774" s="101" t="s">
        <v>58</v>
      </c>
      <c r="BK28774" s="98" t="s">
        <v>70</v>
      </c>
    </row>
    <row r="28775" spans="17:63" ht="29.25" customHeight="1" x14ac:dyDescent="0.2">
      <c r="Q28775" s="92" t="s">
        <v>50</v>
      </c>
      <c r="BF28775" s="101" t="s">
        <v>58</v>
      </c>
      <c r="BK28775" s="98" t="s">
        <v>70</v>
      </c>
    </row>
    <row r="28776" spans="17:63" ht="29.25" customHeight="1" x14ac:dyDescent="0.2">
      <c r="Q28776" s="92" t="s">
        <v>50</v>
      </c>
      <c r="BF28776" s="101" t="s">
        <v>58</v>
      </c>
      <c r="BK28776" s="98" t="s">
        <v>70</v>
      </c>
    </row>
    <row r="28777" spans="17:63" ht="29.25" customHeight="1" x14ac:dyDescent="0.2">
      <c r="Q28777" s="92" t="s">
        <v>50</v>
      </c>
      <c r="BF28777" s="101" t="s">
        <v>58</v>
      </c>
      <c r="BK28777" s="98" t="s">
        <v>70</v>
      </c>
    </row>
    <row r="28778" spans="17:63" ht="29.25" customHeight="1" x14ac:dyDescent="0.2">
      <c r="Q28778" s="92" t="s">
        <v>50</v>
      </c>
      <c r="BF28778" s="101" t="s">
        <v>58</v>
      </c>
      <c r="BK28778" s="98" t="s">
        <v>70</v>
      </c>
    </row>
    <row r="28779" spans="17:63" ht="29.25" customHeight="1" x14ac:dyDescent="0.2">
      <c r="Q28779" s="92" t="s">
        <v>50</v>
      </c>
      <c r="BF28779" s="101" t="s">
        <v>58</v>
      </c>
      <c r="BK28779" s="98" t="s">
        <v>70</v>
      </c>
    </row>
    <row r="28780" spans="17:63" ht="29.25" customHeight="1" x14ac:dyDescent="0.2">
      <c r="Q28780" s="92" t="s">
        <v>50</v>
      </c>
      <c r="BF28780" s="101" t="s">
        <v>58</v>
      </c>
      <c r="BK28780" s="98" t="s">
        <v>70</v>
      </c>
    </row>
    <row r="28781" spans="17:63" ht="29.25" customHeight="1" x14ac:dyDescent="0.2">
      <c r="Q28781" s="92" t="s">
        <v>50</v>
      </c>
      <c r="BF28781" s="101" t="s">
        <v>58</v>
      </c>
      <c r="BK28781" s="98" t="s">
        <v>70</v>
      </c>
    </row>
    <row r="28782" spans="17:63" ht="29.25" customHeight="1" x14ac:dyDescent="0.2">
      <c r="Q28782" s="92" t="s">
        <v>50</v>
      </c>
      <c r="BF28782" s="101" t="s">
        <v>58</v>
      </c>
      <c r="BK28782" s="98" t="s">
        <v>70</v>
      </c>
    </row>
    <row r="28783" spans="17:63" ht="29.25" customHeight="1" x14ac:dyDescent="0.2">
      <c r="Q28783" s="92" t="s">
        <v>50</v>
      </c>
      <c r="BF28783" s="101" t="s">
        <v>58</v>
      </c>
      <c r="BK28783" s="98" t="s">
        <v>70</v>
      </c>
    </row>
    <row r="28784" spans="17:63" ht="29.25" customHeight="1" x14ac:dyDescent="0.2">
      <c r="Q28784" s="92" t="s">
        <v>50</v>
      </c>
      <c r="BF28784" s="101" t="s">
        <v>58</v>
      </c>
      <c r="BK28784" s="98" t="s">
        <v>70</v>
      </c>
    </row>
    <row r="28785" spans="17:63" ht="29.25" customHeight="1" x14ac:dyDescent="0.2">
      <c r="Q28785" s="92" t="s">
        <v>50</v>
      </c>
      <c r="BF28785" s="101" t="s">
        <v>58</v>
      </c>
      <c r="BK28785" s="98" t="s">
        <v>70</v>
      </c>
    </row>
    <row r="28786" spans="17:63" ht="29.25" customHeight="1" x14ac:dyDescent="0.2">
      <c r="Q28786" s="92" t="s">
        <v>50</v>
      </c>
      <c r="BF28786" s="101" t="s">
        <v>58</v>
      </c>
      <c r="BK28786" s="98" t="s">
        <v>70</v>
      </c>
    </row>
    <row r="28787" spans="17:63" ht="29.25" customHeight="1" x14ac:dyDescent="0.2">
      <c r="Q28787" s="92" t="s">
        <v>50</v>
      </c>
      <c r="BF28787" s="101" t="s">
        <v>58</v>
      </c>
      <c r="BK28787" s="98" t="s">
        <v>70</v>
      </c>
    </row>
    <row r="28788" spans="17:63" ht="29.25" customHeight="1" x14ac:dyDescent="0.2">
      <c r="Q28788" s="92" t="s">
        <v>50</v>
      </c>
      <c r="BF28788" s="101" t="s">
        <v>58</v>
      </c>
      <c r="BK28788" s="98" t="s">
        <v>70</v>
      </c>
    </row>
    <row r="28789" spans="17:63" ht="29.25" customHeight="1" x14ac:dyDescent="0.2">
      <c r="Q28789" s="92" t="s">
        <v>50</v>
      </c>
      <c r="BF28789" s="101" t="s">
        <v>58</v>
      </c>
      <c r="BK28789" s="98" t="s">
        <v>70</v>
      </c>
    </row>
    <row r="28790" spans="17:63" ht="29.25" customHeight="1" x14ac:dyDescent="0.2">
      <c r="Q28790" s="92" t="s">
        <v>50</v>
      </c>
      <c r="BF28790" s="101" t="s">
        <v>58</v>
      </c>
      <c r="BK28790" s="98" t="s">
        <v>70</v>
      </c>
    </row>
    <row r="28791" spans="17:63" ht="29.25" customHeight="1" x14ac:dyDescent="0.2">
      <c r="Q28791" s="92" t="s">
        <v>50</v>
      </c>
      <c r="BF28791" s="101" t="s">
        <v>58</v>
      </c>
      <c r="BK28791" s="98" t="s">
        <v>70</v>
      </c>
    </row>
    <row r="28792" spans="17:63" ht="29.25" customHeight="1" x14ac:dyDescent="0.2">
      <c r="Q28792" s="92" t="s">
        <v>50</v>
      </c>
      <c r="BF28792" s="101" t="s">
        <v>58</v>
      </c>
      <c r="BK28792" s="98" t="s">
        <v>70</v>
      </c>
    </row>
    <row r="28793" spans="17:63" ht="29.25" customHeight="1" x14ac:dyDescent="0.2">
      <c r="Q28793" s="92" t="s">
        <v>50</v>
      </c>
      <c r="BF28793" s="101" t="s">
        <v>58</v>
      </c>
      <c r="BK28793" s="98" t="s">
        <v>70</v>
      </c>
    </row>
    <row r="28794" spans="17:63" ht="29.25" customHeight="1" x14ac:dyDescent="0.2">
      <c r="Q28794" s="92" t="s">
        <v>50</v>
      </c>
      <c r="BF28794" s="101" t="s">
        <v>58</v>
      </c>
      <c r="BK28794" s="98" t="s">
        <v>70</v>
      </c>
    </row>
    <row r="28795" spans="17:63" ht="29.25" customHeight="1" x14ac:dyDescent="0.2">
      <c r="Q28795" s="92" t="s">
        <v>50</v>
      </c>
      <c r="BF28795" s="101" t="s">
        <v>58</v>
      </c>
      <c r="BK28795" s="98" t="s">
        <v>70</v>
      </c>
    </row>
    <row r="28796" spans="17:63" ht="29.25" customHeight="1" x14ac:dyDescent="0.2">
      <c r="Q28796" s="92" t="s">
        <v>50</v>
      </c>
      <c r="BF28796" s="101" t="s">
        <v>58</v>
      </c>
      <c r="BK28796" s="98" t="s">
        <v>70</v>
      </c>
    </row>
    <row r="28797" spans="17:63" ht="29.25" customHeight="1" x14ac:dyDescent="0.2">
      <c r="Q28797" s="92" t="s">
        <v>50</v>
      </c>
      <c r="BF28797" s="101" t="s">
        <v>58</v>
      </c>
      <c r="BK28797" s="98" t="s">
        <v>70</v>
      </c>
    </row>
    <row r="28798" spans="17:63" ht="29.25" customHeight="1" x14ac:dyDescent="0.2">
      <c r="Q28798" s="92" t="s">
        <v>50</v>
      </c>
      <c r="BF28798" s="101" t="s">
        <v>58</v>
      </c>
      <c r="BK28798" s="98" t="s">
        <v>70</v>
      </c>
    </row>
    <row r="28799" spans="17:63" ht="29.25" customHeight="1" x14ac:dyDescent="0.2">
      <c r="Q28799" s="92" t="s">
        <v>50</v>
      </c>
      <c r="BF28799" s="101" t="s">
        <v>58</v>
      </c>
      <c r="BK28799" s="98" t="s">
        <v>70</v>
      </c>
    </row>
    <row r="28800" spans="17:63" ht="29.25" customHeight="1" x14ac:dyDescent="0.2">
      <c r="Q28800" s="92" t="s">
        <v>50</v>
      </c>
      <c r="BF28800" s="101" t="s">
        <v>58</v>
      </c>
      <c r="BK28800" s="98" t="s">
        <v>70</v>
      </c>
    </row>
    <row r="28801" spans="17:63" ht="29.25" customHeight="1" x14ac:dyDescent="0.2">
      <c r="Q28801" s="92" t="s">
        <v>50</v>
      </c>
      <c r="BF28801" s="101" t="s">
        <v>58</v>
      </c>
      <c r="BK28801" s="98" t="s">
        <v>70</v>
      </c>
    </row>
    <row r="28802" spans="17:63" ht="29.25" customHeight="1" x14ac:dyDescent="0.2">
      <c r="Q28802" s="92" t="s">
        <v>50</v>
      </c>
      <c r="BF28802" s="101" t="s">
        <v>58</v>
      </c>
      <c r="BK28802" s="98" t="s">
        <v>70</v>
      </c>
    </row>
    <row r="28803" spans="17:63" ht="29.25" customHeight="1" x14ac:dyDescent="0.2">
      <c r="Q28803" s="92" t="s">
        <v>50</v>
      </c>
      <c r="BF28803" s="101" t="s">
        <v>58</v>
      </c>
      <c r="BK28803" s="98" t="s">
        <v>70</v>
      </c>
    </row>
    <row r="28804" spans="17:63" ht="29.25" customHeight="1" x14ac:dyDescent="0.2">
      <c r="Q28804" s="92" t="s">
        <v>50</v>
      </c>
      <c r="BF28804" s="101" t="s">
        <v>58</v>
      </c>
      <c r="BK28804" s="98" t="s">
        <v>70</v>
      </c>
    </row>
    <row r="28805" spans="17:63" ht="29.25" customHeight="1" x14ac:dyDescent="0.2">
      <c r="Q28805" s="92" t="s">
        <v>50</v>
      </c>
      <c r="BF28805" s="101" t="s">
        <v>58</v>
      </c>
      <c r="BK28805" s="98" t="s">
        <v>70</v>
      </c>
    </row>
    <row r="28806" spans="17:63" ht="29.25" customHeight="1" x14ac:dyDescent="0.2">
      <c r="Q28806" s="92" t="s">
        <v>50</v>
      </c>
      <c r="BF28806" s="101" t="s">
        <v>58</v>
      </c>
      <c r="BK28806" s="98" t="s">
        <v>70</v>
      </c>
    </row>
    <row r="28807" spans="17:63" ht="29.25" customHeight="1" x14ac:dyDescent="0.2">
      <c r="Q28807" s="92" t="s">
        <v>50</v>
      </c>
      <c r="BF28807" s="101" t="s">
        <v>58</v>
      </c>
      <c r="BK28807" s="98" t="s">
        <v>70</v>
      </c>
    </row>
    <row r="28808" spans="17:63" ht="29.25" customHeight="1" x14ac:dyDescent="0.2">
      <c r="Q28808" s="92" t="s">
        <v>50</v>
      </c>
      <c r="BF28808" s="101" t="s">
        <v>58</v>
      </c>
      <c r="BK28808" s="98" t="s">
        <v>70</v>
      </c>
    </row>
    <row r="28809" spans="17:63" ht="29.25" customHeight="1" x14ac:dyDescent="0.2">
      <c r="Q28809" s="92" t="s">
        <v>50</v>
      </c>
      <c r="BF28809" s="101" t="s">
        <v>58</v>
      </c>
      <c r="BK28809" s="98" t="s">
        <v>70</v>
      </c>
    </row>
    <row r="28810" spans="17:63" ht="29.25" customHeight="1" x14ac:dyDescent="0.2">
      <c r="Q28810" s="92" t="s">
        <v>50</v>
      </c>
      <c r="BF28810" s="101" t="s">
        <v>58</v>
      </c>
      <c r="BK28810" s="98" t="s">
        <v>70</v>
      </c>
    </row>
    <row r="28811" spans="17:63" ht="29.25" customHeight="1" x14ac:dyDescent="0.2">
      <c r="Q28811" s="92" t="s">
        <v>50</v>
      </c>
      <c r="BF28811" s="101" t="s">
        <v>58</v>
      </c>
      <c r="BK28811" s="98" t="s">
        <v>70</v>
      </c>
    </row>
    <row r="28812" spans="17:63" ht="29.25" customHeight="1" x14ac:dyDescent="0.2">
      <c r="Q28812" s="92" t="s">
        <v>50</v>
      </c>
      <c r="BF28812" s="101" t="s">
        <v>58</v>
      </c>
      <c r="BK28812" s="98" t="s">
        <v>70</v>
      </c>
    </row>
    <row r="28813" spans="17:63" ht="29.25" customHeight="1" x14ac:dyDescent="0.2">
      <c r="Q28813" s="92" t="s">
        <v>50</v>
      </c>
      <c r="BF28813" s="101" t="s">
        <v>58</v>
      </c>
      <c r="BK28813" s="98" t="s">
        <v>70</v>
      </c>
    </row>
    <row r="28814" spans="17:63" ht="29.25" customHeight="1" x14ac:dyDescent="0.2">
      <c r="Q28814" s="92" t="s">
        <v>50</v>
      </c>
      <c r="BF28814" s="101" t="s">
        <v>58</v>
      </c>
      <c r="BK28814" s="98" t="s">
        <v>70</v>
      </c>
    </row>
    <row r="28815" spans="17:63" ht="29.25" customHeight="1" x14ac:dyDescent="0.2">
      <c r="Q28815" s="92" t="s">
        <v>50</v>
      </c>
      <c r="BF28815" s="101" t="s">
        <v>58</v>
      </c>
      <c r="BK28815" s="98" t="s">
        <v>70</v>
      </c>
    </row>
    <row r="28816" spans="17:63" ht="29.25" customHeight="1" x14ac:dyDescent="0.2">
      <c r="Q28816" s="92" t="s">
        <v>50</v>
      </c>
      <c r="BF28816" s="101" t="s">
        <v>58</v>
      </c>
      <c r="BK28816" s="98" t="s">
        <v>70</v>
      </c>
    </row>
    <row r="28817" spans="17:63" ht="29.25" customHeight="1" x14ac:dyDescent="0.2">
      <c r="Q28817" s="92" t="s">
        <v>50</v>
      </c>
      <c r="BF28817" s="101" t="s">
        <v>58</v>
      </c>
      <c r="BK28817" s="98" t="s">
        <v>70</v>
      </c>
    </row>
    <row r="28818" spans="17:63" ht="29.25" customHeight="1" x14ac:dyDescent="0.2">
      <c r="Q28818" s="92" t="s">
        <v>50</v>
      </c>
      <c r="BF28818" s="101" t="s">
        <v>58</v>
      </c>
      <c r="BK28818" s="98" t="s">
        <v>70</v>
      </c>
    </row>
    <row r="28819" spans="17:63" ht="29.25" customHeight="1" x14ac:dyDescent="0.2">
      <c r="Q28819" s="92" t="s">
        <v>50</v>
      </c>
      <c r="BF28819" s="101" t="s">
        <v>58</v>
      </c>
      <c r="BK28819" s="98" t="s">
        <v>70</v>
      </c>
    </row>
    <row r="28820" spans="17:63" ht="29.25" customHeight="1" x14ac:dyDescent="0.2">
      <c r="Q28820" s="92" t="s">
        <v>50</v>
      </c>
      <c r="BF28820" s="101" t="s">
        <v>58</v>
      </c>
      <c r="BK28820" s="98" t="s">
        <v>70</v>
      </c>
    </row>
    <row r="28821" spans="17:63" ht="29.25" customHeight="1" x14ac:dyDescent="0.2">
      <c r="Q28821" s="92" t="s">
        <v>50</v>
      </c>
      <c r="BF28821" s="101" t="s">
        <v>58</v>
      </c>
      <c r="BK28821" s="98" t="s">
        <v>70</v>
      </c>
    </row>
    <row r="28822" spans="17:63" ht="29.25" customHeight="1" x14ac:dyDescent="0.2">
      <c r="Q28822" s="92" t="s">
        <v>50</v>
      </c>
      <c r="BF28822" s="101" t="s">
        <v>58</v>
      </c>
      <c r="BK28822" s="98" t="s">
        <v>70</v>
      </c>
    </row>
    <row r="28823" spans="17:63" ht="29.25" customHeight="1" x14ac:dyDescent="0.2">
      <c r="Q28823" s="92" t="s">
        <v>50</v>
      </c>
      <c r="BF28823" s="101" t="s">
        <v>58</v>
      </c>
      <c r="BK28823" s="98" t="s">
        <v>70</v>
      </c>
    </row>
    <row r="28824" spans="17:63" ht="29.25" customHeight="1" x14ac:dyDescent="0.2">
      <c r="Q28824" s="92" t="s">
        <v>50</v>
      </c>
      <c r="BF28824" s="101" t="s">
        <v>58</v>
      </c>
      <c r="BK28824" s="98" t="s">
        <v>70</v>
      </c>
    </row>
    <row r="28825" spans="17:63" ht="29.25" customHeight="1" x14ac:dyDescent="0.2">
      <c r="Q28825" s="92" t="s">
        <v>50</v>
      </c>
      <c r="BF28825" s="101" t="s">
        <v>58</v>
      </c>
      <c r="BK28825" s="98" t="s">
        <v>70</v>
      </c>
    </row>
    <row r="28826" spans="17:63" ht="29.25" customHeight="1" x14ac:dyDescent="0.2">
      <c r="Q28826" s="92" t="s">
        <v>50</v>
      </c>
      <c r="BF28826" s="101" t="s">
        <v>58</v>
      </c>
      <c r="BK28826" s="98" t="s">
        <v>70</v>
      </c>
    </row>
    <row r="28827" spans="17:63" ht="29.25" customHeight="1" x14ac:dyDescent="0.2">
      <c r="Q28827" s="92" t="s">
        <v>50</v>
      </c>
      <c r="BF28827" s="101" t="s">
        <v>58</v>
      </c>
      <c r="BK28827" s="98" t="s">
        <v>70</v>
      </c>
    </row>
    <row r="28828" spans="17:63" ht="29.25" customHeight="1" x14ac:dyDescent="0.2">
      <c r="Q28828" s="92" t="s">
        <v>50</v>
      </c>
      <c r="BF28828" s="101" t="s">
        <v>58</v>
      </c>
      <c r="BK28828" s="98" t="s">
        <v>70</v>
      </c>
    </row>
    <row r="28829" spans="17:63" ht="29.25" customHeight="1" x14ac:dyDescent="0.2">
      <c r="Q28829" s="92" t="s">
        <v>50</v>
      </c>
      <c r="BF28829" s="101" t="s">
        <v>58</v>
      </c>
      <c r="BK28829" s="98" t="s">
        <v>70</v>
      </c>
    </row>
    <row r="28830" spans="17:63" ht="29.25" customHeight="1" x14ac:dyDescent="0.2">
      <c r="Q28830" s="92" t="s">
        <v>50</v>
      </c>
      <c r="BF28830" s="101" t="s">
        <v>58</v>
      </c>
      <c r="BK28830" s="98" t="s">
        <v>70</v>
      </c>
    </row>
    <row r="28831" spans="17:63" ht="29.25" customHeight="1" x14ac:dyDescent="0.2">
      <c r="Q28831" s="92" t="s">
        <v>50</v>
      </c>
      <c r="BF28831" s="101" t="s">
        <v>58</v>
      </c>
      <c r="BK28831" s="98" t="s">
        <v>70</v>
      </c>
    </row>
    <row r="28832" spans="17:63" ht="29.25" customHeight="1" x14ac:dyDescent="0.2">
      <c r="Q28832" s="92" t="s">
        <v>50</v>
      </c>
      <c r="BF28832" s="101" t="s">
        <v>58</v>
      </c>
      <c r="BK28832" s="98" t="s">
        <v>70</v>
      </c>
    </row>
    <row r="28833" spans="17:63" ht="29.25" customHeight="1" x14ac:dyDescent="0.2">
      <c r="Q28833" s="92" t="s">
        <v>50</v>
      </c>
      <c r="BF28833" s="101" t="s">
        <v>58</v>
      </c>
      <c r="BK28833" s="98" t="s">
        <v>70</v>
      </c>
    </row>
    <row r="28834" spans="17:63" ht="29.25" customHeight="1" x14ac:dyDescent="0.2">
      <c r="Q28834" s="92" t="s">
        <v>50</v>
      </c>
      <c r="BF28834" s="101" t="s">
        <v>58</v>
      </c>
      <c r="BK28834" s="98" t="s">
        <v>70</v>
      </c>
    </row>
    <row r="28835" spans="17:63" ht="29.25" customHeight="1" x14ac:dyDescent="0.2">
      <c r="Q28835" s="92" t="s">
        <v>50</v>
      </c>
      <c r="BF28835" s="101" t="s">
        <v>58</v>
      </c>
      <c r="BK28835" s="98" t="s">
        <v>70</v>
      </c>
    </row>
    <row r="28836" spans="17:63" ht="29.25" customHeight="1" x14ac:dyDescent="0.2">
      <c r="Q28836" s="92" t="s">
        <v>50</v>
      </c>
      <c r="BF28836" s="101" t="s">
        <v>58</v>
      </c>
      <c r="BK28836" s="98" t="s">
        <v>70</v>
      </c>
    </row>
    <row r="28837" spans="17:63" ht="29.25" customHeight="1" x14ac:dyDescent="0.2">
      <c r="Q28837" s="92" t="s">
        <v>50</v>
      </c>
      <c r="BF28837" s="101" t="s">
        <v>58</v>
      </c>
      <c r="BK28837" s="98" t="s">
        <v>70</v>
      </c>
    </row>
    <row r="28838" spans="17:63" ht="29.25" customHeight="1" x14ac:dyDescent="0.2">
      <c r="Q28838" s="92" t="s">
        <v>50</v>
      </c>
      <c r="BF28838" s="101" t="s">
        <v>58</v>
      </c>
      <c r="BK28838" s="98" t="s">
        <v>70</v>
      </c>
    </row>
    <row r="28839" spans="17:63" ht="29.25" customHeight="1" x14ac:dyDescent="0.2">
      <c r="Q28839" s="92" t="s">
        <v>50</v>
      </c>
      <c r="BF28839" s="101" t="s">
        <v>58</v>
      </c>
      <c r="BK28839" s="98" t="s">
        <v>70</v>
      </c>
    </row>
    <row r="28840" spans="17:63" ht="29.25" customHeight="1" x14ac:dyDescent="0.2">
      <c r="Q28840" s="92" t="s">
        <v>50</v>
      </c>
      <c r="BF28840" s="101" t="s">
        <v>58</v>
      </c>
      <c r="BK28840" s="98" t="s">
        <v>70</v>
      </c>
    </row>
    <row r="28841" spans="17:63" ht="29.25" customHeight="1" x14ac:dyDescent="0.2">
      <c r="Q28841" s="92" t="s">
        <v>50</v>
      </c>
      <c r="BF28841" s="101" t="s">
        <v>58</v>
      </c>
      <c r="BK28841" s="98" t="s">
        <v>70</v>
      </c>
    </row>
    <row r="28842" spans="17:63" ht="29.25" customHeight="1" x14ac:dyDescent="0.2">
      <c r="Q28842" s="92" t="s">
        <v>50</v>
      </c>
      <c r="BF28842" s="101" t="s">
        <v>58</v>
      </c>
      <c r="BK28842" s="98" t="s">
        <v>70</v>
      </c>
    </row>
    <row r="28843" spans="17:63" ht="29.25" customHeight="1" x14ac:dyDescent="0.2">
      <c r="Q28843" s="92" t="s">
        <v>50</v>
      </c>
      <c r="BF28843" s="101" t="s">
        <v>58</v>
      </c>
      <c r="BK28843" s="98" t="s">
        <v>70</v>
      </c>
    </row>
    <row r="28844" spans="17:63" ht="29.25" customHeight="1" x14ac:dyDescent="0.2">
      <c r="Q28844" s="92" t="s">
        <v>50</v>
      </c>
      <c r="BF28844" s="101" t="s">
        <v>58</v>
      </c>
      <c r="BK28844" s="98" t="s">
        <v>70</v>
      </c>
    </row>
    <row r="28845" spans="17:63" ht="29.25" customHeight="1" x14ac:dyDescent="0.2">
      <c r="Q28845" s="92" t="s">
        <v>50</v>
      </c>
      <c r="BF28845" s="101" t="s">
        <v>58</v>
      </c>
      <c r="BK28845" s="98" t="s">
        <v>70</v>
      </c>
    </row>
    <row r="28846" spans="17:63" ht="29.25" customHeight="1" x14ac:dyDescent="0.2">
      <c r="Q28846" s="92" t="s">
        <v>50</v>
      </c>
      <c r="BF28846" s="101" t="s">
        <v>58</v>
      </c>
      <c r="BK28846" s="98" t="s">
        <v>70</v>
      </c>
    </row>
    <row r="28847" spans="17:63" ht="29.25" customHeight="1" x14ac:dyDescent="0.2">
      <c r="Q28847" s="92" t="s">
        <v>50</v>
      </c>
      <c r="BF28847" s="101" t="s">
        <v>58</v>
      </c>
      <c r="BK28847" s="98" t="s">
        <v>70</v>
      </c>
    </row>
    <row r="28848" spans="17:63" ht="29.25" customHeight="1" x14ac:dyDescent="0.2">
      <c r="Q28848" s="92" t="s">
        <v>50</v>
      </c>
      <c r="BF28848" s="101" t="s">
        <v>58</v>
      </c>
      <c r="BK28848" s="98" t="s">
        <v>70</v>
      </c>
    </row>
    <row r="28849" spans="17:63" ht="29.25" customHeight="1" x14ac:dyDescent="0.2">
      <c r="Q28849" s="92" t="s">
        <v>50</v>
      </c>
      <c r="BF28849" s="101" t="s">
        <v>58</v>
      </c>
      <c r="BK28849" s="98" t="s">
        <v>70</v>
      </c>
    </row>
    <row r="28850" spans="17:63" ht="29.25" customHeight="1" x14ac:dyDescent="0.2">
      <c r="Q28850" s="92" t="s">
        <v>50</v>
      </c>
      <c r="BF28850" s="101" t="s">
        <v>58</v>
      </c>
      <c r="BK28850" s="98" t="s">
        <v>70</v>
      </c>
    </row>
    <row r="28851" spans="17:63" ht="29.25" customHeight="1" x14ac:dyDescent="0.2">
      <c r="Q28851" s="92" t="s">
        <v>50</v>
      </c>
      <c r="BF28851" s="101" t="s">
        <v>58</v>
      </c>
      <c r="BK28851" s="98" t="s">
        <v>70</v>
      </c>
    </row>
    <row r="28852" spans="17:63" ht="29.25" customHeight="1" x14ac:dyDescent="0.2">
      <c r="Q28852" s="92" t="s">
        <v>50</v>
      </c>
      <c r="BF28852" s="101" t="s">
        <v>58</v>
      </c>
      <c r="BK28852" s="98" t="s">
        <v>70</v>
      </c>
    </row>
    <row r="28853" spans="17:63" ht="29.25" customHeight="1" x14ac:dyDescent="0.2">
      <c r="Q28853" s="92" t="s">
        <v>50</v>
      </c>
      <c r="BF28853" s="101" t="s">
        <v>58</v>
      </c>
      <c r="BK28853" s="98" t="s">
        <v>70</v>
      </c>
    </row>
    <row r="28854" spans="17:63" ht="29.25" customHeight="1" x14ac:dyDescent="0.2">
      <c r="Q28854" s="92" t="s">
        <v>50</v>
      </c>
      <c r="BF28854" s="101" t="s">
        <v>58</v>
      </c>
      <c r="BK28854" s="98" t="s">
        <v>70</v>
      </c>
    </row>
    <row r="28855" spans="17:63" ht="29.25" customHeight="1" x14ac:dyDescent="0.2">
      <c r="Q28855" s="92" t="s">
        <v>50</v>
      </c>
      <c r="BF28855" s="101" t="s">
        <v>58</v>
      </c>
      <c r="BK28855" s="98" t="s">
        <v>70</v>
      </c>
    </row>
    <row r="28856" spans="17:63" ht="29.25" customHeight="1" x14ac:dyDescent="0.2">
      <c r="Q28856" s="92" t="s">
        <v>50</v>
      </c>
      <c r="BF28856" s="101" t="s">
        <v>58</v>
      </c>
      <c r="BK28856" s="98" t="s">
        <v>70</v>
      </c>
    </row>
    <row r="28857" spans="17:63" ht="29.25" customHeight="1" x14ac:dyDescent="0.2">
      <c r="Q28857" s="92" t="s">
        <v>50</v>
      </c>
      <c r="BF28857" s="101" t="s">
        <v>58</v>
      </c>
      <c r="BK28857" s="98" t="s">
        <v>70</v>
      </c>
    </row>
    <row r="28858" spans="17:63" ht="29.25" customHeight="1" x14ac:dyDescent="0.2">
      <c r="Q28858" s="92" t="s">
        <v>50</v>
      </c>
      <c r="BF28858" s="101" t="s">
        <v>58</v>
      </c>
      <c r="BK28858" s="98" t="s">
        <v>70</v>
      </c>
    </row>
    <row r="28859" spans="17:63" ht="29.25" customHeight="1" x14ac:dyDescent="0.2">
      <c r="Q28859" s="92" t="s">
        <v>50</v>
      </c>
      <c r="BF28859" s="101" t="s">
        <v>58</v>
      </c>
      <c r="BK28859" s="98" t="s">
        <v>70</v>
      </c>
    </row>
    <row r="28860" spans="17:63" ht="29.25" customHeight="1" x14ac:dyDescent="0.2">
      <c r="Q28860" s="92" t="s">
        <v>50</v>
      </c>
      <c r="BF28860" s="101" t="s">
        <v>58</v>
      </c>
      <c r="BK28860" s="98" t="s">
        <v>70</v>
      </c>
    </row>
    <row r="28861" spans="17:63" ht="29.25" customHeight="1" x14ac:dyDescent="0.2">
      <c r="Q28861" s="92" t="s">
        <v>50</v>
      </c>
      <c r="BF28861" s="101" t="s">
        <v>58</v>
      </c>
      <c r="BK28861" s="98" t="s">
        <v>70</v>
      </c>
    </row>
    <row r="28862" spans="17:63" ht="29.25" customHeight="1" x14ac:dyDescent="0.2">
      <c r="Q28862" s="92" t="s">
        <v>50</v>
      </c>
      <c r="BF28862" s="101" t="s">
        <v>58</v>
      </c>
      <c r="BK28862" s="98" t="s">
        <v>70</v>
      </c>
    </row>
    <row r="28863" spans="17:63" ht="29.25" customHeight="1" x14ac:dyDescent="0.2">
      <c r="Q28863" s="92" t="s">
        <v>50</v>
      </c>
      <c r="BF28863" s="101" t="s">
        <v>58</v>
      </c>
      <c r="BK28863" s="98" t="s">
        <v>70</v>
      </c>
    </row>
    <row r="28864" spans="17:63" ht="29.25" customHeight="1" x14ac:dyDescent="0.2">
      <c r="Q28864" s="92" t="s">
        <v>50</v>
      </c>
      <c r="BF28864" s="101" t="s">
        <v>58</v>
      </c>
      <c r="BK28864" s="98" t="s">
        <v>70</v>
      </c>
    </row>
    <row r="28865" spans="17:63" ht="29.25" customHeight="1" x14ac:dyDescent="0.2">
      <c r="Q28865" s="92" t="s">
        <v>50</v>
      </c>
      <c r="BF28865" s="101" t="s">
        <v>58</v>
      </c>
      <c r="BK28865" s="98" t="s">
        <v>70</v>
      </c>
    </row>
    <row r="28866" spans="17:63" ht="29.25" customHeight="1" x14ac:dyDescent="0.2">
      <c r="Q28866" s="92" t="s">
        <v>50</v>
      </c>
      <c r="BF28866" s="101" t="s">
        <v>58</v>
      </c>
      <c r="BK28866" s="98" t="s">
        <v>70</v>
      </c>
    </row>
    <row r="28867" spans="17:63" ht="29.25" customHeight="1" x14ac:dyDescent="0.2">
      <c r="Q28867" s="92" t="s">
        <v>50</v>
      </c>
      <c r="BF28867" s="101" t="s">
        <v>58</v>
      </c>
      <c r="BK28867" s="98" t="s">
        <v>70</v>
      </c>
    </row>
    <row r="28868" spans="17:63" ht="29.25" customHeight="1" x14ac:dyDescent="0.2">
      <c r="Q28868" s="92" t="s">
        <v>50</v>
      </c>
      <c r="BF28868" s="101" t="s">
        <v>58</v>
      </c>
      <c r="BK28868" s="98" t="s">
        <v>70</v>
      </c>
    </row>
    <row r="28869" spans="17:63" ht="29.25" customHeight="1" x14ac:dyDescent="0.2">
      <c r="Q28869" s="92" t="s">
        <v>50</v>
      </c>
      <c r="BF28869" s="101" t="s">
        <v>58</v>
      </c>
      <c r="BK28869" s="98" t="s">
        <v>70</v>
      </c>
    </row>
    <row r="28870" spans="17:63" ht="29.25" customHeight="1" x14ac:dyDescent="0.2">
      <c r="Q28870" s="92" t="s">
        <v>50</v>
      </c>
      <c r="BF28870" s="101" t="s">
        <v>58</v>
      </c>
      <c r="BK28870" s="98" t="s">
        <v>70</v>
      </c>
    </row>
    <row r="28871" spans="17:63" ht="29.25" customHeight="1" x14ac:dyDescent="0.2">
      <c r="Q28871" s="92" t="s">
        <v>50</v>
      </c>
      <c r="BF28871" s="101" t="s">
        <v>58</v>
      </c>
      <c r="BK28871" s="98" t="s">
        <v>70</v>
      </c>
    </row>
    <row r="28872" spans="17:63" ht="29.25" customHeight="1" x14ac:dyDescent="0.2">
      <c r="Q28872" s="92" t="s">
        <v>50</v>
      </c>
      <c r="BF28872" s="101" t="s">
        <v>58</v>
      </c>
      <c r="BK28872" s="98" t="s">
        <v>70</v>
      </c>
    </row>
    <row r="28873" spans="17:63" ht="29.25" customHeight="1" x14ac:dyDescent="0.2">
      <c r="Q28873" s="92" t="s">
        <v>50</v>
      </c>
      <c r="BF28873" s="101" t="s">
        <v>58</v>
      </c>
      <c r="BK28873" s="98" t="s">
        <v>70</v>
      </c>
    </row>
    <row r="28874" spans="17:63" ht="29.25" customHeight="1" x14ac:dyDescent="0.2">
      <c r="Q28874" s="92" t="s">
        <v>50</v>
      </c>
      <c r="BF28874" s="101" t="s">
        <v>58</v>
      </c>
      <c r="BK28874" s="98" t="s">
        <v>70</v>
      </c>
    </row>
    <row r="28875" spans="17:63" ht="29.25" customHeight="1" x14ac:dyDescent="0.2">
      <c r="Q28875" s="92" t="s">
        <v>50</v>
      </c>
      <c r="BF28875" s="101" t="s">
        <v>58</v>
      </c>
      <c r="BK28875" s="98" t="s">
        <v>70</v>
      </c>
    </row>
    <row r="28876" spans="17:63" ht="29.25" customHeight="1" x14ac:dyDescent="0.2">
      <c r="Q28876" s="92" t="s">
        <v>50</v>
      </c>
      <c r="BF28876" s="101" t="s">
        <v>58</v>
      </c>
      <c r="BK28876" s="98" t="s">
        <v>70</v>
      </c>
    </row>
    <row r="28877" spans="17:63" ht="29.25" customHeight="1" x14ac:dyDescent="0.2">
      <c r="Q28877" s="92" t="s">
        <v>50</v>
      </c>
      <c r="BF28877" s="101" t="s">
        <v>58</v>
      </c>
      <c r="BK28877" s="98" t="s">
        <v>70</v>
      </c>
    </row>
    <row r="28878" spans="17:63" ht="29.25" customHeight="1" x14ac:dyDescent="0.2">
      <c r="Q28878" s="92" t="s">
        <v>50</v>
      </c>
      <c r="BF28878" s="101" t="s">
        <v>58</v>
      </c>
      <c r="BK28878" s="98" t="s">
        <v>70</v>
      </c>
    </row>
    <row r="28879" spans="17:63" ht="29.25" customHeight="1" x14ac:dyDescent="0.2">
      <c r="Q28879" s="92" t="s">
        <v>50</v>
      </c>
      <c r="BF28879" s="101" t="s">
        <v>58</v>
      </c>
      <c r="BK28879" s="98" t="s">
        <v>70</v>
      </c>
    </row>
    <row r="28880" spans="17:63" ht="29.25" customHeight="1" x14ac:dyDescent="0.2">
      <c r="Q28880" s="92" t="s">
        <v>50</v>
      </c>
      <c r="BF28880" s="101" t="s">
        <v>58</v>
      </c>
      <c r="BK28880" s="98" t="s">
        <v>70</v>
      </c>
    </row>
    <row r="28881" spans="17:63" ht="29.25" customHeight="1" x14ac:dyDescent="0.2">
      <c r="Q28881" s="92" t="s">
        <v>50</v>
      </c>
      <c r="BF28881" s="101" t="s">
        <v>58</v>
      </c>
      <c r="BK28881" s="98" t="s">
        <v>70</v>
      </c>
    </row>
    <row r="28882" spans="17:63" ht="29.25" customHeight="1" x14ac:dyDescent="0.2">
      <c r="Q28882" s="92" t="s">
        <v>50</v>
      </c>
      <c r="BF28882" s="101" t="s">
        <v>58</v>
      </c>
      <c r="BK28882" s="98" t="s">
        <v>70</v>
      </c>
    </row>
    <row r="28883" spans="17:63" ht="29.25" customHeight="1" x14ac:dyDescent="0.2">
      <c r="Q28883" s="92" t="s">
        <v>50</v>
      </c>
      <c r="BF28883" s="101" t="s">
        <v>58</v>
      </c>
      <c r="BK28883" s="98" t="s">
        <v>70</v>
      </c>
    </row>
    <row r="28884" spans="17:63" ht="29.25" customHeight="1" x14ac:dyDescent="0.2">
      <c r="Q28884" s="92" t="s">
        <v>50</v>
      </c>
      <c r="BF28884" s="101" t="s">
        <v>58</v>
      </c>
      <c r="BK28884" s="98" t="s">
        <v>70</v>
      </c>
    </row>
    <row r="28885" spans="17:63" ht="29.25" customHeight="1" x14ac:dyDescent="0.2">
      <c r="Q28885" s="92" t="s">
        <v>50</v>
      </c>
      <c r="BF28885" s="101" t="s">
        <v>58</v>
      </c>
      <c r="BK28885" s="98" t="s">
        <v>70</v>
      </c>
    </row>
    <row r="28886" spans="17:63" ht="29.25" customHeight="1" x14ac:dyDescent="0.2">
      <c r="Q28886" s="92" t="s">
        <v>50</v>
      </c>
      <c r="BF28886" s="101" t="s">
        <v>58</v>
      </c>
      <c r="BK28886" s="98" t="s">
        <v>70</v>
      </c>
    </row>
    <row r="28887" spans="17:63" ht="29.25" customHeight="1" x14ac:dyDescent="0.2">
      <c r="Q28887" s="92" t="s">
        <v>50</v>
      </c>
      <c r="BF28887" s="101" t="s">
        <v>58</v>
      </c>
      <c r="BK28887" s="98" t="s">
        <v>70</v>
      </c>
    </row>
    <row r="28888" spans="17:63" ht="29.25" customHeight="1" x14ac:dyDescent="0.2">
      <c r="Q28888" s="92" t="s">
        <v>50</v>
      </c>
      <c r="BF28888" s="101" t="s">
        <v>58</v>
      </c>
      <c r="BK28888" s="98" t="s">
        <v>70</v>
      </c>
    </row>
    <row r="28889" spans="17:63" ht="29.25" customHeight="1" x14ac:dyDescent="0.2">
      <c r="Q28889" s="92" t="s">
        <v>50</v>
      </c>
      <c r="BF28889" s="101" t="s">
        <v>58</v>
      </c>
      <c r="BK28889" s="98" t="s">
        <v>70</v>
      </c>
    </row>
    <row r="28890" spans="17:63" ht="29.25" customHeight="1" x14ac:dyDescent="0.2">
      <c r="Q28890" s="92" t="s">
        <v>50</v>
      </c>
      <c r="BF28890" s="101" t="s">
        <v>58</v>
      </c>
      <c r="BK28890" s="98" t="s">
        <v>70</v>
      </c>
    </row>
    <row r="28891" spans="17:63" ht="29.25" customHeight="1" x14ac:dyDescent="0.2">
      <c r="Q28891" s="92" t="s">
        <v>50</v>
      </c>
      <c r="BF28891" s="101" t="s">
        <v>58</v>
      </c>
      <c r="BK28891" s="98" t="s">
        <v>70</v>
      </c>
    </row>
    <row r="28892" spans="17:63" ht="29.25" customHeight="1" x14ac:dyDescent="0.2">
      <c r="Q28892" s="92" t="s">
        <v>50</v>
      </c>
      <c r="BF28892" s="101" t="s">
        <v>58</v>
      </c>
      <c r="BK28892" s="98" t="s">
        <v>70</v>
      </c>
    </row>
    <row r="28893" spans="17:63" ht="29.25" customHeight="1" x14ac:dyDescent="0.2">
      <c r="Q28893" s="92" t="s">
        <v>50</v>
      </c>
      <c r="BF28893" s="101" t="s">
        <v>58</v>
      </c>
      <c r="BK28893" s="98" t="s">
        <v>70</v>
      </c>
    </row>
    <row r="28894" spans="17:63" ht="29.25" customHeight="1" x14ac:dyDescent="0.2">
      <c r="Q28894" s="92" t="s">
        <v>50</v>
      </c>
      <c r="BF28894" s="101" t="s">
        <v>58</v>
      </c>
      <c r="BK28894" s="98" t="s">
        <v>70</v>
      </c>
    </row>
    <row r="28895" spans="17:63" ht="29.25" customHeight="1" x14ac:dyDescent="0.2">
      <c r="Q28895" s="92" t="s">
        <v>50</v>
      </c>
      <c r="BF28895" s="101" t="s">
        <v>58</v>
      </c>
      <c r="BK28895" s="98" t="s">
        <v>70</v>
      </c>
    </row>
    <row r="28896" spans="17:63" ht="29.25" customHeight="1" x14ac:dyDescent="0.2">
      <c r="Q28896" s="92" t="s">
        <v>50</v>
      </c>
      <c r="BF28896" s="101" t="s">
        <v>58</v>
      </c>
      <c r="BK28896" s="98" t="s">
        <v>70</v>
      </c>
    </row>
    <row r="28897" spans="17:63" ht="29.25" customHeight="1" x14ac:dyDescent="0.2">
      <c r="Q28897" s="92" t="s">
        <v>50</v>
      </c>
      <c r="BF28897" s="101" t="s">
        <v>58</v>
      </c>
      <c r="BK28897" s="98" t="s">
        <v>70</v>
      </c>
    </row>
    <row r="28898" spans="17:63" ht="29.25" customHeight="1" x14ac:dyDescent="0.2">
      <c r="Q28898" s="92" t="s">
        <v>50</v>
      </c>
      <c r="BF28898" s="101" t="s">
        <v>58</v>
      </c>
      <c r="BK28898" s="98" t="s">
        <v>70</v>
      </c>
    </row>
    <row r="28899" spans="17:63" ht="29.25" customHeight="1" x14ac:dyDescent="0.2">
      <c r="Q28899" s="92" t="s">
        <v>50</v>
      </c>
      <c r="BF28899" s="101" t="s">
        <v>58</v>
      </c>
      <c r="BK28899" s="98" t="s">
        <v>70</v>
      </c>
    </row>
    <row r="28900" spans="17:63" ht="29.25" customHeight="1" x14ac:dyDescent="0.2">
      <c r="Q28900" s="92" t="s">
        <v>50</v>
      </c>
      <c r="BF28900" s="101" t="s">
        <v>58</v>
      </c>
      <c r="BK28900" s="98" t="s">
        <v>70</v>
      </c>
    </row>
    <row r="28901" spans="17:63" ht="29.25" customHeight="1" x14ac:dyDescent="0.2">
      <c r="Q28901" s="92" t="s">
        <v>50</v>
      </c>
      <c r="BF28901" s="101" t="s">
        <v>58</v>
      </c>
      <c r="BK28901" s="98" t="s">
        <v>70</v>
      </c>
    </row>
    <row r="28902" spans="17:63" ht="29.25" customHeight="1" x14ac:dyDescent="0.2">
      <c r="Q28902" s="92" t="s">
        <v>50</v>
      </c>
      <c r="BF28902" s="101" t="s">
        <v>58</v>
      </c>
      <c r="BK28902" s="98" t="s">
        <v>70</v>
      </c>
    </row>
    <row r="28903" spans="17:63" ht="29.25" customHeight="1" x14ac:dyDescent="0.2">
      <c r="Q28903" s="92" t="s">
        <v>50</v>
      </c>
      <c r="BF28903" s="101" t="s">
        <v>58</v>
      </c>
      <c r="BK28903" s="98" t="s">
        <v>70</v>
      </c>
    </row>
    <row r="28904" spans="17:63" ht="29.25" customHeight="1" x14ac:dyDescent="0.2">
      <c r="Q28904" s="92" t="s">
        <v>50</v>
      </c>
      <c r="BF28904" s="101" t="s">
        <v>58</v>
      </c>
      <c r="BK28904" s="98" t="s">
        <v>70</v>
      </c>
    </row>
    <row r="28905" spans="17:63" ht="29.25" customHeight="1" x14ac:dyDescent="0.2">
      <c r="Q28905" s="92" t="s">
        <v>50</v>
      </c>
      <c r="BF28905" s="101" t="s">
        <v>58</v>
      </c>
      <c r="BK28905" s="98" t="s">
        <v>70</v>
      </c>
    </row>
    <row r="28906" spans="17:63" ht="29.25" customHeight="1" x14ac:dyDescent="0.2">
      <c r="Q28906" s="92" t="s">
        <v>50</v>
      </c>
      <c r="BF28906" s="101" t="s">
        <v>58</v>
      </c>
      <c r="BK28906" s="98" t="s">
        <v>70</v>
      </c>
    </row>
    <row r="28907" spans="17:63" ht="29.25" customHeight="1" x14ac:dyDescent="0.2">
      <c r="Q28907" s="92" t="s">
        <v>50</v>
      </c>
      <c r="BF28907" s="101" t="s">
        <v>58</v>
      </c>
      <c r="BK28907" s="98" t="s">
        <v>70</v>
      </c>
    </row>
    <row r="28908" spans="17:63" ht="29.25" customHeight="1" x14ac:dyDescent="0.2">
      <c r="Q28908" s="92" t="s">
        <v>50</v>
      </c>
      <c r="BF28908" s="101" t="s">
        <v>58</v>
      </c>
      <c r="BK28908" s="98" t="s">
        <v>70</v>
      </c>
    </row>
    <row r="28909" spans="17:63" ht="29.25" customHeight="1" x14ac:dyDescent="0.2">
      <c r="Q28909" s="92" t="s">
        <v>50</v>
      </c>
      <c r="BF28909" s="101" t="s">
        <v>58</v>
      </c>
      <c r="BK28909" s="98" t="s">
        <v>70</v>
      </c>
    </row>
    <row r="28910" spans="17:63" ht="29.25" customHeight="1" x14ac:dyDescent="0.2">
      <c r="Q28910" s="92" t="s">
        <v>50</v>
      </c>
      <c r="BF28910" s="101" t="s">
        <v>58</v>
      </c>
      <c r="BK28910" s="98" t="s">
        <v>70</v>
      </c>
    </row>
    <row r="28911" spans="17:63" ht="29.25" customHeight="1" x14ac:dyDescent="0.2">
      <c r="Q28911" s="92" t="s">
        <v>50</v>
      </c>
      <c r="BF28911" s="101" t="s">
        <v>58</v>
      </c>
      <c r="BK28911" s="98" t="s">
        <v>70</v>
      </c>
    </row>
    <row r="28912" spans="17:63" ht="29.25" customHeight="1" x14ac:dyDescent="0.2">
      <c r="Q28912" s="92" t="s">
        <v>50</v>
      </c>
      <c r="BF28912" s="101" t="s">
        <v>58</v>
      </c>
      <c r="BK28912" s="98" t="s">
        <v>70</v>
      </c>
    </row>
    <row r="28913" spans="17:63" ht="29.25" customHeight="1" x14ac:dyDescent="0.2">
      <c r="Q28913" s="92" t="s">
        <v>50</v>
      </c>
      <c r="BF28913" s="101" t="s">
        <v>58</v>
      </c>
      <c r="BK28913" s="98" t="s">
        <v>70</v>
      </c>
    </row>
    <row r="28914" spans="17:63" ht="29.25" customHeight="1" x14ac:dyDescent="0.2">
      <c r="Q28914" s="92" t="s">
        <v>50</v>
      </c>
      <c r="BF28914" s="101" t="s">
        <v>58</v>
      </c>
      <c r="BK28914" s="98" t="s">
        <v>70</v>
      </c>
    </row>
    <row r="28915" spans="17:63" ht="29.25" customHeight="1" x14ac:dyDescent="0.2">
      <c r="Q28915" s="92" t="s">
        <v>50</v>
      </c>
      <c r="BF28915" s="101" t="s">
        <v>58</v>
      </c>
      <c r="BK28915" s="98" t="s">
        <v>70</v>
      </c>
    </row>
    <row r="28916" spans="17:63" ht="29.25" customHeight="1" x14ac:dyDescent="0.2">
      <c r="Q28916" s="92" t="s">
        <v>50</v>
      </c>
      <c r="BF28916" s="101" t="s">
        <v>58</v>
      </c>
      <c r="BK28916" s="98" t="s">
        <v>70</v>
      </c>
    </row>
    <row r="28917" spans="17:63" ht="29.25" customHeight="1" x14ac:dyDescent="0.2">
      <c r="Q28917" s="92" t="s">
        <v>50</v>
      </c>
      <c r="BF28917" s="101" t="s">
        <v>58</v>
      </c>
      <c r="BK28917" s="98" t="s">
        <v>70</v>
      </c>
    </row>
    <row r="28918" spans="17:63" ht="29.25" customHeight="1" x14ac:dyDescent="0.2">
      <c r="Q28918" s="92" t="s">
        <v>50</v>
      </c>
      <c r="BF28918" s="101" t="s">
        <v>58</v>
      </c>
      <c r="BK28918" s="98" t="s">
        <v>70</v>
      </c>
    </row>
    <row r="28919" spans="17:63" ht="29.25" customHeight="1" x14ac:dyDescent="0.2">
      <c r="Q28919" s="92" t="s">
        <v>50</v>
      </c>
      <c r="BF28919" s="101" t="s">
        <v>58</v>
      </c>
      <c r="BK28919" s="98" t="s">
        <v>70</v>
      </c>
    </row>
    <row r="28920" spans="17:63" ht="29.25" customHeight="1" x14ac:dyDescent="0.2">
      <c r="Q28920" s="92" t="s">
        <v>50</v>
      </c>
      <c r="BF28920" s="101" t="s">
        <v>58</v>
      </c>
      <c r="BK28920" s="98" t="s">
        <v>70</v>
      </c>
    </row>
    <row r="28921" spans="17:63" ht="29.25" customHeight="1" x14ac:dyDescent="0.2">
      <c r="Q28921" s="92" t="s">
        <v>50</v>
      </c>
      <c r="BF28921" s="101" t="s">
        <v>58</v>
      </c>
      <c r="BK28921" s="98" t="s">
        <v>70</v>
      </c>
    </row>
    <row r="28922" spans="17:63" ht="29.25" customHeight="1" x14ac:dyDescent="0.2">
      <c r="Q28922" s="92" t="s">
        <v>50</v>
      </c>
      <c r="BF28922" s="101" t="s">
        <v>58</v>
      </c>
      <c r="BK28922" s="98" t="s">
        <v>70</v>
      </c>
    </row>
    <row r="28923" spans="17:63" ht="29.25" customHeight="1" x14ac:dyDescent="0.2">
      <c r="Q28923" s="92" t="s">
        <v>50</v>
      </c>
      <c r="BF28923" s="101" t="s">
        <v>58</v>
      </c>
      <c r="BK28923" s="98" t="s">
        <v>70</v>
      </c>
    </row>
    <row r="28924" spans="17:63" ht="29.25" customHeight="1" x14ac:dyDescent="0.2">
      <c r="Q28924" s="92" t="s">
        <v>50</v>
      </c>
      <c r="BF28924" s="101" t="s">
        <v>58</v>
      </c>
      <c r="BK28924" s="98" t="s">
        <v>70</v>
      </c>
    </row>
    <row r="28925" spans="17:63" ht="29.25" customHeight="1" x14ac:dyDescent="0.2">
      <c r="Q28925" s="92" t="s">
        <v>50</v>
      </c>
      <c r="BF28925" s="101" t="s">
        <v>58</v>
      </c>
      <c r="BK28925" s="98" t="s">
        <v>70</v>
      </c>
    </row>
    <row r="28926" spans="17:63" ht="29.25" customHeight="1" x14ac:dyDescent="0.2">
      <c r="Q28926" s="92" t="s">
        <v>50</v>
      </c>
      <c r="BF28926" s="101" t="s">
        <v>58</v>
      </c>
      <c r="BK28926" s="98" t="s">
        <v>70</v>
      </c>
    </row>
    <row r="28927" spans="17:63" ht="29.25" customHeight="1" x14ac:dyDescent="0.2">
      <c r="Q28927" s="92" t="s">
        <v>50</v>
      </c>
      <c r="BF28927" s="101" t="s">
        <v>58</v>
      </c>
      <c r="BK28927" s="98" t="s">
        <v>70</v>
      </c>
    </row>
    <row r="28928" spans="17:63" ht="29.25" customHeight="1" x14ac:dyDescent="0.2">
      <c r="Q28928" s="92" t="s">
        <v>50</v>
      </c>
      <c r="BF28928" s="101" t="s">
        <v>58</v>
      </c>
      <c r="BK28928" s="98" t="s">
        <v>70</v>
      </c>
    </row>
    <row r="28929" spans="17:63" ht="29.25" customHeight="1" x14ac:dyDescent="0.2">
      <c r="Q28929" s="92" t="s">
        <v>50</v>
      </c>
      <c r="BF28929" s="101" t="s">
        <v>58</v>
      </c>
      <c r="BK28929" s="98" t="s">
        <v>70</v>
      </c>
    </row>
    <row r="28930" spans="17:63" ht="29.25" customHeight="1" x14ac:dyDescent="0.2">
      <c r="Q28930" s="92" t="s">
        <v>50</v>
      </c>
      <c r="BF28930" s="101" t="s">
        <v>58</v>
      </c>
      <c r="BK28930" s="98" t="s">
        <v>70</v>
      </c>
    </row>
    <row r="28931" spans="17:63" ht="29.25" customHeight="1" x14ac:dyDescent="0.2">
      <c r="Q28931" s="92" t="s">
        <v>50</v>
      </c>
      <c r="BF28931" s="101" t="s">
        <v>58</v>
      </c>
      <c r="BK28931" s="98" t="s">
        <v>70</v>
      </c>
    </row>
    <row r="28932" spans="17:63" ht="29.25" customHeight="1" x14ac:dyDescent="0.2">
      <c r="Q28932" s="92" t="s">
        <v>50</v>
      </c>
      <c r="BF28932" s="101" t="s">
        <v>58</v>
      </c>
      <c r="BK28932" s="98" t="s">
        <v>70</v>
      </c>
    </row>
    <row r="28933" spans="17:63" ht="29.25" customHeight="1" x14ac:dyDescent="0.2">
      <c r="Q28933" s="92" t="s">
        <v>50</v>
      </c>
      <c r="BF28933" s="101" t="s">
        <v>58</v>
      </c>
      <c r="BK28933" s="98" t="s">
        <v>70</v>
      </c>
    </row>
    <row r="28934" spans="17:63" ht="29.25" customHeight="1" x14ac:dyDescent="0.2">
      <c r="Q28934" s="92" t="s">
        <v>50</v>
      </c>
      <c r="BF28934" s="101" t="s">
        <v>58</v>
      </c>
      <c r="BK28934" s="98" t="s">
        <v>70</v>
      </c>
    </row>
    <row r="28935" spans="17:63" ht="29.25" customHeight="1" x14ac:dyDescent="0.2">
      <c r="Q28935" s="92" t="s">
        <v>50</v>
      </c>
      <c r="BF28935" s="101" t="s">
        <v>58</v>
      </c>
      <c r="BK28935" s="98" t="s">
        <v>70</v>
      </c>
    </row>
    <row r="28936" spans="17:63" ht="29.25" customHeight="1" x14ac:dyDescent="0.2">
      <c r="Q28936" s="92" t="s">
        <v>50</v>
      </c>
      <c r="BF28936" s="101" t="s">
        <v>58</v>
      </c>
      <c r="BK28936" s="98" t="s">
        <v>70</v>
      </c>
    </row>
    <row r="28937" spans="17:63" ht="29.25" customHeight="1" x14ac:dyDescent="0.2">
      <c r="Q28937" s="92" t="s">
        <v>50</v>
      </c>
      <c r="BF28937" s="101" t="s">
        <v>58</v>
      </c>
      <c r="BK28937" s="98" t="s">
        <v>70</v>
      </c>
    </row>
    <row r="28938" spans="17:63" ht="29.25" customHeight="1" x14ac:dyDescent="0.2">
      <c r="Q28938" s="92" t="s">
        <v>50</v>
      </c>
      <c r="BF28938" s="101" t="s">
        <v>58</v>
      </c>
      <c r="BK28938" s="98" t="s">
        <v>70</v>
      </c>
    </row>
    <row r="28939" spans="17:63" ht="29.25" customHeight="1" x14ac:dyDescent="0.2">
      <c r="Q28939" s="92" t="s">
        <v>50</v>
      </c>
      <c r="BF28939" s="101" t="s">
        <v>58</v>
      </c>
      <c r="BK28939" s="98" t="s">
        <v>70</v>
      </c>
    </row>
    <row r="28940" spans="17:63" ht="29.25" customHeight="1" x14ac:dyDescent="0.2">
      <c r="Q28940" s="92" t="s">
        <v>50</v>
      </c>
      <c r="BF28940" s="101" t="s">
        <v>58</v>
      </c>
      <c r="BK28940" s="98" t="s">
        <v>70</v>
      </c>
    </row>
    <row r="28941" spans="17:63" ht="29.25" customHeight="1" x14ac:dyDescent="0.2">
      <c r="Q28941" s="92" t="s">
        <v>50</v>
      </c>
      <c r="BF28941" s="101" t="s">
        <v>58</v>
      </c>
      <c r="BK28941" s="98" t="s">
        <v>70</v>
      </c>
    </row>
    <row r="28942" spans="17:63" ht="29.25" customHeight="1" x14ac:dyDescent="0.2">
      <c r="Q28942" s="92" t="s">
        <v>50</v>
      </c>
      <c r="BF28942" s="101" t="s">
        <v>58</v>
      </c>
      <c r="BK28942" s="98" t="s">
        <v>70</v>
      </c>
    </row>
    <row r="28943" spans="17:63" ht="29.25" customHeight="1" x14ac:dyDescent="0.2">
      <c r="Q28943" s="92" t="s">
        <v>50</v>
      </c>
      <c r="BF28943" s="101" t="s">
        <v>58</v>
      </c>
      <c r="BK28943" s="98" t="s">
        <v>70</v>
      </c>
    </row>
    <row r="28944" spans="17:63" ht="29.25" customHeight="1" x14ac:dyDescent="0.2">
      <c r="Q28944" s="92" t="s">
        <v>50</v>
      </c>
      <c r="BF28944" s="101" t="s">
        <v>58</v>
      </c>
      <c r="BK28944" s="98" t="s">
        <v>70</v>
      </c>
    </row>
    <row r="28945" spans="17:63" ht="29.25" customHeight="1" x14ac:dyDescent="0.2">
      <c r="Q28945" s="92" t="s">
        <v>50</v>
      </c>
      <c r="BF28945" s="101" t="s">
        <v>58</v>
      </c>
      <c r="BK28945" s="98" t="s">
        <v>70</v>
      </c>
    </row>
    <row r="28946" spans="17:63" ht="29.25" customHeight="1" x14ac:dyDescent="0.2">
      <c r="Q28946" s="92" t="s">
        <v>50</v>
      </c>
      <c r="BF28946" s="101" t="s">
        <v>58</v>
      </c>
      <c r="BK28946" s="98" t="s">
        <v>70</v>
      </c>
    </row>
    <row r="28947" spans="17:63" ht="29.25" customHeight="1" x14ac:dyDescent="0.2">
      <c r="Q28947" s="92" t="s">
        <v>50</v>
      </c>
      <c r="BF28947" s="101" t="s">
        <v>58</v>
      </c>
      <c r="BK28947" s="98" t="s">
        <v>70</v>
      </c>
    </row>
    <row r="28948" spans="17:63" ht="29.25" customHeight="1" x14ac:dyDescent="0.2">
      <c r="Q28948" s="92" t="s">
        <v>50</v>
      </c>
      <c r="BF28948" s="101" t="s">
        <v>58</v>
      </c>
      <c r="BK28948" s="98" t="s">
        <v>70</v>
      </c>
    </row>
    <row r="28949" spans="17:63" ht="29.25" customHeight="1" x14ac:dyDescent="0.2">
      <c r="Q28949" s="92" t="s">
        <v>50</v>
      </c>
      <c r="BF28949" s="101" t="s">
        <v>58</v>
      </c>
      <c r="BK28949" s="98" t="s">
        <v>70</v>
      </c>
    </row>
    <row r="28950" spans="17:63" ht="29.25" customHeight="1" x14ac:dyDescent="0.2">
      <c r="Q28950" s="92" t="s">
        <v>50</v>
      </c>
      <c r="BF28950" s="101" t="s">
        <v>58</v>
      </c>
      <c r="BK28950" s="98" t="s">
        <v>70</v>
      </c>
    </row>
    <row r="28951" spans="17:63" ht="29.25" customHeight="1" x14ac:dyDescent="0.2">
      <c r="Q28951" s="92" t="s">
        <v>50</v>
      </c>
      <c r="BF28951" s="101" t="s">
        <v>58</v>
      </c>
      <c r="BK28951" s="98" t="s">
        <v>70</v>
      </c>
    </row>
    <row r="28952" spans="17:63" ht="29.25" customHeight="1" x14ac:dyDescent="0.2">
      <c r="Q28952" s="92" t="s">
        <v>50</v>
      </c>
      <c r="BF28952" s="101" t="s">
        <v>58</v>
      </c>
      <c r="BK28952" s="98" t="s">
        <v>70</v>
      </c>
    </row>
    <row r="28953" spans="17:63" ht="29.25" customHeight="1" x14ac:dyDescent="0.2">
      <c r="Q28953" s="92" t="s">
        <v>50</v>
      </c>
      <c r="BF28953" s="101" t="s">
        <v>58</v>
      </c>
      <c r="BK28953" s="98" t="s">
        <v>70</v>
      </c>
    </row>
    <row r="28954" spans="17:63" ht="29.25" customHeight="1" x14ac:dyDescent="0.2">
      <c r="Q28954" s="92" t="s">
        <v>50</v>
      </c>
      <c r="BF28954" s="101" t="s">
        <v>58</v>
      </c>
      <c r="BK28954" s="98" t="s">
        <v>70</v>
      </c>
    </row>
    <row r="28955" spans="17:63" ht="29.25" customHeight="1" x14ac:dyDescent="0.2">
      <c r="Q28955" s="92" t="s">
        <v>50</v>
      </c>
      <c r="BF28955" s="101" t="s">
        <v>58</v>
      </c>
      <c r="BK28955" s="98" t="s">
        <v>70</v>
      </c>
    </row>
    <row r="28956" spans="17:63" ht="29.25" customHeight="1" x14ac:dyDescent="0.2">
      <c r="Q28956" s="92" t="s">
        <v>50</v>
      </c>
      <c r="BF28956" s="101" t="s">
        <v>58</v>
      </c>
      <c r="BK28956" s="98" t="s">
        <v>70</v>
      </c>
    </row>
    <row r="28957" spans="17:63" ht="29.25" customHeight="1" x14ac:dyDescent="0.2">
      <c r="Q28957" s="92" t="s">
        <v>50</v>
      </c>
      <c r="BF28957" s="101" t="s">
        <v>58</v>
      </c>
      <c r="BK28957" s="98" t="s">
        <v>70</v>
      </c>
    </row>
    <row r="28958" spans="17:63" ht="29.25" customHeight="1" x14ac:dyDescent="0.2">
      <c r="Q28958" s="92" t="s">
        <v>50</v>
      </c>
      <c r="BF28958" s="101" t="s">
        <v>58</v>
      </c>
      <c r="BK28958" s="98" t="s">
        <v>70</v>
      </c>
    </row>
    <row r="28959" spans="17:63" ht="29.25" customHeight="1" x14ac:dyDescent="0.2">
      <c r="Q28959" s="92" t="s">
        <v>50</v>
      </c>
      <c r="BF28959" s="101" t="s">
        <v>58</v>
      </c>
      <c r="BK28959" s="98" t="s">
        <v>70</v>
      </c>
    </row>
    <row r="28960" spans="17:63" ht="29.25" customHeight="1" x14ac:dyDescent="0.2">
      <c r="Q28960" s="92" t="s">
        <v>50</v>
      </c>
      <c r="BF28960" s="101" t="s">
        <v>58</v>
      </c>
      <c r="BK28960" s="98" t="s">
        <v>70</v>
      </c>
    </row>
    <row r="28961" spans="17:63" ht="29.25" customHeight="1" x14ac:dyDescent="0.2">
      <c r="Q28961" s="92" t="s">
        <v>50</v>
      </c>
      <c r="BF28961" s="101" t="s">
        <v>58</v>
      </c>
      <c r="BK28961" s="98" t="s">
        <v>70</v>
      </c>
    </row>
    <row r="28962" spans="17:63" ht="29.25" customHeight="1" x14ac:dyDescent="0.2">
      <c r="Q28962" s="92" t="s">
        <v>50</v>
      </c>
      <c r="BF28962" s="101" t="s">
        <v>58</v>
      </c>
      <c r="BK28962" s="98" t="s">
        <v>70</v>
      </c>
    </row>
    <row r="28963" spans="17:63" ht="29.25" customHeight="1" x14ac:dyDescent="0.2">
      <c r="Q28963" s="92" t="s">
        <v>50</v>
      </c>
      <c r="BF28963" s="101" t="s">
        <v>58</v>
      </c>
      <c r="BK28963" s="98" t="s">
        <v>70</v>
      </c>
    </row>
    <row r="28964" spans="17:63" ht="29.25" customHeight="1" x14ac:dyDescent="0.2">
      <c r="Q28964" s="92" t="s">
        <v>50</v>
      </c>
      <c r="BF28964" s="101" t="s">
        <v>58</v>
      </c>
      <c r="BK28964" s="98" t="s">
        <v>70</v>
      </c>
    </row>
    <row r="28965" spans="17:63" ht="29.25" customHeight="1" x14ac:dyDescent="0.2">
      <c r="Q28965" s="92" t="s">
        <v>50</v>
      </c>
      <c r="BF28965" s="101" t="s">
        <v>58</v>
      </c>
      <c r="BK28965" s="98" t="s">
        <v>70</v>
      </c>
    </row>
    <row r="28966" spans="17:63" ht="29.25" customHeight="1" x14ac:dyDescent="0.2">
      <c r="Q28966" s="92" t="s">
        <v>50</v>
      </c>
      <c r="BF28966" s="101" t="s">
        <v>58</v>
      </c>
      <c r="BK28966" s="98" t="s">
        <v>70</v>
      </c>
    </row>
    <row r="28967" spans="17:63" ht="29.25" customHeight="1" x14ac:dyDescent="0.2">
      <c r="Q28967" s="92" t="s">
        <v>50</v>
      </c>
      <c r="BF28967" s="101" t="s">
        <v>58</v>
      </c>
      <c r="BK28967" s="98" t="s">
        <v>70</v>
      </c>
    </row>
    <row r="28968" spans="17:63" ht="29.25" customHeight="1" x14ac:dyDescent="0.2">
      <c r="Q28968" s="92" t="s">
        <v>50</v>
      </c>
      <c r="BF28968" s="101" t="s">
        <v>58</v>
      </c>
      <c r="BK28968" s="98" t="s">
        <v>70</v>
      </c>
    </row>
    <row r="28969" spans="17:63" ht="29.25" customHeight="1" x14ac:dyDescent="0.2">
      <c r="Q28969" s="92" t="s">
        <v>50</v>
      </c>
      <c r="BF28969" s="101" t="s">
        <v>58</v>
      </c>
      <c r="BK28969" s="98" t="s">
        <v>70</v>
      </c>
    </row>
    <row r="28970" spans="17:63" ht="29.25" customHeight="1" x14ac:dyDescent="0.2">
      <c r="Q28970" s="92" t="s">
        <v>50</v>
      </c>
      <c r="BF28970" s="101" t="s">
        <v>58</v>
      </c>
      <c r="BK28970" s="98" t="s">
        <v>70</v>
      </c>
    </row>
    <row r="28971" spans="17:63" ht="29.25" customHeight="1" x14ac:dyDescent="0.2">
      <c r="Q28971" s="92" t="s">
        <v>50</v>
      </c>
      <c r="BF28971" s="101" t="s">
        <v>58</v>
      </c>
      <c r="BK28971" s="98" t="s">
        <v>70</v>
      </c>
    </row>
    <row r="28972" spans="17:63" ht="29.25" customHeight="1" x14ac:dyDescent="0.2">
      <c r="Q28972" s="92" t="s">
        <v>50</v>
      </c>
      <c r="BF28972" s="101" t="s">
        <v>58</v>
      </c>
      <c r="BK28972" s="98" t="s">
        <v>70</v>
      </c>
    </row>
    <row r="28973" spans="17:63" ht="29.25" customHeight="1" x14ac:dyDescent="0.2">
      <c r="Q28973" s="92" t="s">
        <v>50</v>
      </c>
      <c r="BF28973" s="101" t="s">
        <v>58</v>
      </c>
      <c r="BK28973" s="98" t="s">
        <v>70</v>
      </c>
    </row>
    <row r="28974" spans="17:63" ht="29.25" customHeight="1" x14ac:dyDescent="0.2">
      <c r="Q28974" s="92" t="s">
        <v>50</v>
      </c>
      <c r="BF28974" s="101" t="s">
        <v>58</v>
      </c>
      <c r="BK28974" s="98" t="s">
        <v>70</v>
      </c>
    </row>
    <row r="28975" spans="17:63" ht="29.25" customHeight="1" x14ac:dyDescent="0.2">
      <c r="Q28975" s="92" t="s">
        <v>50</v>
      </c>
      <c r="BF28975" s="101" t="s">
        <v>58</v>
      </c>
      <c r="BK28975" s="98" t="s">
        <v>70</v>
      </c>
    </row>
    <row r="28976" spans="17:63" ht="29.25" customHeight="1" x14ac:dyDescent="0.2">
      <c r="Q28976" s="92" t="s">
        <v>50</v>
      </c>
      <c r="BF28976" s="101" t="s">
        <v>58</v>
      </c>
      <c r="BK28976" s="98" t="s">
        <v>70</v>
      </c>
    </row>
    <row r="28977" spans="17:63" ht="29.25" customHeight="1" x14ac:dyDescent="0.2">
      <c r="Q28977" s="92" t="s">
        <v>50</v>
      </c>
      <c r="BF28977" s="101" t="s">
        <v>58</v>
      </c>
      <c r="BK28977" s="98" t="s">
        <v>70</v>
      </c>
    </row>
    <row r="28978" spans="17:63" ht="29.25" customHeight="1" x14ac:dyDescent="0.2">
      <c r="Q28978" s="92" t="s">
        <v>50</v>
      </c>
      <c r="BF28978" s="101" t="s">
        <v>58</v>
      </c>
      <c r="BK28978" s="98" t="s">
        <v>70</v>
      </c>
    </row>
    <row r="28979" spans="17:63" ht="29.25" customHeight="1" x14ac:dyDescent="0.2">
      <c r="Q28979" s="92" t="s">
        <v>50</v>
      </c>
      <c r="BF28979" s="101" t="s">
        <v>58</v>
      </c>
      <c r="BK28979" s="98" t="s">
        <v>70</v>
      </c>
    </row>
    <row r="28980" spans="17:63" ht="29.25" customHeight="1" x14ac:dyDescent="0.2">
      <c r="Q28980" s="92" t="s">
        <v>50</v>
      </c>
      <c r="BF28980" s="101" t="s">
        <v>58</v>
      </c>
      <c r="BK28980" s="98" t="s">
        <v>70</v>
      </c>
    </row>
    <row r="28981" spans="17:63" ht="29.25" customHeight="1" x14ac:dyDescent="0.2">
      <c r="Q28981" s="92" t="s">
        <v>50</v>
      </c>
      <c r="BF28981" s="101" t="s">
        <v>58</v>
      </c>
      <c r="BK28981" s="98" t="s">
        <v>70</v>
      </c>
    </row>
    <row r="28982" spans="17:63" ht="29.25" customHeight="1" x14ac:dyDescent="0.2">
      <c r="Q28982" s="92" t="s">
        <v>50</v>
      </c>
      <c r="BF28982" s="101" t="s">
        <v>58</v>
      </c>
      <c r="BK28982" s="98" t="s">
        <v>70</v>
      </c>
    </row>
    <row r="28983" spans="17:63" ht="29.25" customHeight="1" x14ac:dyDescent="0.2">
      <c r="Q28983" s="92" t="s">
        <v>50</v>
      </c>
      <c r="BF28983" s="101" t="s">
        <v>58</v>
      </c>
      <c r="BK28983" s="98" t="s">
        <v>70</v>
      </c>
    </row>
    <row r="28984" spans="17:63" ht="29.25" customHeight="1" x14ac:dyDescent="0.2">
      <c r="Q28984" s="92" t="s">
        <v>50</v>
      </c>
      <c r="BF28984" s="101" t="s">
        <v>58</v>
      </c>
      <c r="BK28984" s="98" t="s">
        <v>70</v>
      </c>
    </row>
    <row r="28985" spans="17:63" ht="29.25" customHeight="1" x14ac:dyDescent="0.2">
      <c r="Q28985" s="92" t="s">
        <v>50</v>
      </c>
      <c r="BF28985" s="101" t="s">
        <v>58</v>
      </c>
      <c r="BK28985" s="98" t="s">
        <v>70</v>
      </c>
    </row>
    <row r="28986" spans="17:63" ht="29.25" customHeight="1" x14ac:dyDescent="0.2">
      <c r="Q28986" s="92" t="s">
        <v>50</v>
      </c>
      <c r="BF28986" s="101" t="s">
        <v>58</v>
      </c>
      <c r="BK28986" s="98" t="s">
        <v>70</v>
      </c>
    </row>
    <row r="28987" spans="17:63" ht="29.25" customHeight="1" x14ac:dyDescent="0.2">
      <c r="Q28987" s="92" t="s">
        <v>50</v>
      </c>
      <c r="BF28987" s="101" t="s">
        <v>58</v>
      </c>
      <c r="BK28987" s="98" t="s">
        <v>70</v>
      </c>
    </row>
    <row r="28988" spans="17:63" ht="29.25" customHeight="1" x14ac:dyDescent="0.2">
      <c r="Q28988" s="92" t="s">
        <v>50</v>
      </c>
      <c r="BF28988" s="101" t="s">
        <v>58</v>
      </c>
      <c r="BK28988" s="98" t="s">
        <v>70</v>
      </c>
    </row>
    <row r="28989" spans="17:63" ht="29.25" customHeight="1" x14ac:dyDescent="0.2">
      <c r="Q28989" s="92" t="s">
        <v>50</v>
      </c>
      <c r="BF28989" s="101" t="s">
        <v>58</v>
      </c>
      <c r="BK28989" s="98" t="s">
        <v>70</v>
      </c>
    </row>
    <row r="28990" spans="17:63" ht="29.25" customHeight="1" x14ac:dyDescent="0.2">
      <c r="Q28990" s="92" t="s">
        <v>50</v>
      </c>
      <c r="BF28990" s="101" t="s">
        <v>58</v>
      </c>
      <c r="BK28990" s="98" t="s">
        <v>70</v>
      </c>
    </row>
    <row r="28991" spans="17:63" ht="29.25" customHeight="1" x14ac:dyDescent="0.2">
      <c r="Q28991" s="92" t="s">
        <v>50</v>
      </c>
      <c r="BF28991" s="101" t="s">
        <v>58</v>
      </c>
      <c r="BK28991" s="98" t="s">
        <v>70</v>
      </c>
    </row>
    <row r="28992" spans="17:63" ht="29.25" customHeight="1" x14ac:dyDescent="0.2">
      <c r="Q28992" s="92" t="s">
        <v>50</v>
      </c>
      <c r="BF28992" s="101" t="s">
        <v>58</v>
      </c>
      <c r="BK28992" s="98" t="s">
        <v>70</v>
      </c>
    </row>
    <row r="28993" spans="17:63" ht="29.25" customHeight="1" x14ac:dyDescent="0.2">
      <c r="Q28993" s="92" t="s">
        <v>50</v>
      </c>
      <c r="BF28993" s="101" t="s">
        <v>58</v>
      </c>
      <c r="BK28993" s="98" t="s">
        <v>70</v>
      </c>
    </row>
    <row r="28994" spans="17:63" ht="29.25" customHeight="1" x14ac:dyDescent="0.2">
      <c r="Q28994" s="92" t="s">
        <v>50</v>
      </c>
      <c r="BF28994" s="101" t="s">
        <v>58</v>
      </c>
      <c r="BK28994" s="98" t="s">
        <v>70</v>
      </c>
    </row>
    <row r="28995" spans="17:63" ht="29.25" customHeight="1" x14ac:dyDescent="0.2">
      <c r="Q28995" s="92" t="s">
        <v>50</v>
      </c>
      <c r="BF28995" s="101" t="s">
        <v>58</v>
      </c>
      <c r="BK28995" s="98" t="s">
        <v>70</v>
      </c>
    </row>
    <row r="28996" spans="17:63" ht="29.25" customHeight="1" x14ac:dyDescent="0.2">
      <c r="Q28996" s="92" t="s">
        <v>50</v>
      </c>
      <c r="BF28996" s="101" t="s">
        <v>58</v>
      </c>
      <c r="BK28996" s="98" t="s">
        <v>70</v>
      </c>
    </row>
    <row r="28997" spans="17:63" ht="29.25" customHeight="1" x14ac:dyDescent="0.2">
      <c r="Q28997" s="92" t="s">
        <v>50</v>
      </c>
      <c r="BF28997" s="101" t="s">
        <v>58</v>
      </c>
      <c r="BK28997" s="98" t="s">
        <v>70</v>
      </c>
    </row>
    <row r="28998" spans="17:63" ht="29.25" customHeight="1" x14ac:dyDescent="0.2">
      <c r="Q28998" s="92" t="s">
        <v>50</v>
      </c>
      <c r="BF28998" s="101" t="s">
        <v>58</v>
      </c>
      <c r="BK28998" s="98" t="s">
        <v>70</v>
      </c>
    </row>
    <row r="28999" spans="17:63" ht="29.25" customHeight="1" x14ac:dyDescent="0.2">
      <c r="Q28999" s="92" t="s">
        <v>50</v>
      </c>
      <c r="BF28999" s="101" t="s">
        <v>58</v>
      </c>
      <c r="BK28999" s="98" t="s">
        <v>70</v>
      </c>
    </row>
    <row r="29000" spans="17:63" ht="29.25" customHeight="1" x14ac:dyDescent="0.2">
      <c r="Q29000" s="92" t="s">
        <v>50</v>
      </c>
      <c r="BF29000" s="101" t="s">
        <v>58</v>
      </c>
      <c r="BK29000" s="98" t="s">
        <v>70</v>
      </c>
    </row>
    <row r="29001" spans="17:63" ht="29.25" customHeight="1" x14ac:dyDescent="0.2">
      <c r="Q29001" s="92" t="s">
        <v>50</v>
      </c>
      <c r="BF29001" s="101" t="s">
        <v>58</v>
      </c>
      <c r="BK29001" s="98" t="s">
        <v>70</v>
      </c>
    </row>
    <row r="29002" spans="17:63" ht="29.25" customHeight="1" x14ac:dyDescent="0.2">
      <c r="Q29002" s="92" t="s">
        <v>50</v>
      </c>
      <c r="BF29002" s="101" t="s">
        <v>58</v>
      </c>
      <c r="BK29002" s="98" t="s">
        <v>70</v>
      </c>
    </row>
    <row r="29003" spans="17:63" ht="29.25" customHeight="1" x14ac:dyDescent="0.2">
      <c r="Q29003" s="92" t="s">
        <v>50</v>
      </c>
      <c r="BF29003" s="101" t="s">
        <v>58</v>
      </c>
      <c r="BK29003" s="98" t="s">
        <v>70</v>
      </c>
    </row>
    <row r="29004" spans="17:63" ht="29.25" customHeight="1" x14ac:dyDescent="0.2">
      <c r="Q29004" s="92" t="s">
        <v>50</v>
      </c>
      <c r="BF29004" s="101" t="s">
        <v>58</v>
      </c>
      <c r="BK29004" s="98" t="s">
        <v>70</v>
      </c>
    </row>
    <row r="29005" spans="17:63" ht="29.25" customHeight="1" x14ac:dyDescent="0.2">
      <c r="Q29005" s="92" t="s">
        <v>50</v>
      </c>
      <c r="BF29005" s="101" t="s">
        <v>58</v>
      </c>
      <c r="BK29005" s="98" t="s">
        <v>70</v>
      </c>
    </row>
    <row r="29006" spans="17:63" ht="29.25" customHeight="1" x14ac:dyDescent="0.2">
      <c r="Q29006" s="92" t="s">
        <v>50</v>
      </c>
      <c r="BF29006" s="101" t="s">
        <v>58</v>
      </c>
      <c r="BK29006" s="98" t="s">
        <v>70</v>
      </c>
    </row>
    <row r="29007" spans="17:63" ht="29.25" customHeight="1" x14ac:dyDescent="0.2">
      <c r="Q29007" s="92" t="s">
        <v>50</v>
      </c>
      <c r="BF29007" s="101" t="s">
        <v>58</v>
      </c>
      <c r="BK29007" s="98" t="s">
        <v>70</v>
      </c>
    </row>
    <row r="29008" spans="17:63" ht="29.25" customHeight="1" x14ac:dyDescent="0.2">
      <c r="Q29008" s="92" t="s">
        <v>50</v>
      </c>
      <c r="BF29008" s="101" t="s">
        <v>58</v>
      </c>
      <c r="BK29008" s="98" t="s">
        <v>70</v>
      </c>
    </row>
    <row r="29009" spans="17:63" ht="29.25" customHeight="1" x14ac:dyDescent="0.2">
      <c r="Q29009" s="92" t="s">
        <v>50</v>
      </c>
      <c r="BF29009" s="101" t="s">
        <v>58</v>
      </c>
      <c r="BK29009" s="98" t="s">
        <v>70</v>
      </c>
    </row>
    <row r="29010" spans="17:63" ht="29.25" customHeight="1" x14ac:dyDescent="0.2">
      <c r="Q29010" s="92" t="s">
        <v>50</v>
      </c>
      <c r="BF29010" s="101" t="s">
        <v>58</v>
      </c>
      <c r="BK29010" s="98" t="s">
        <v>70</v>
      </c>
    </row>
    <row r="29011" spans="17:63" ht="29.25" customHeight="1" x14ac:dyDescent="0.2">
      <c r="Q29011" s="92" t="s">
        <v>50</v>
      </c>
      <c r="BF29011" s="101" t="s">
        <v>58</v>
      </c>
      <c r="BK29011" s="98" t="s">
        <v>70</v>
      </c>
    </row>
    <row r="29012" spans="17:63" ht="29.25" customHeight="1" x14ac:dyDescent="0.2">
      <c r="Q29012" s="92" t="s">
        <v>50</v>
      </c>
      <c r="BF29012" s="101" t="s">
        <v>58</v>
      </c>
      <c r="BK29012" s="98" t="s">
        <v>70</v>
      </c>
    </row>
    <row r="29013" spans="17:63" ht="29.25" customHeight="1" x14ac:dyDescent="0.2">
      <c r="Q29013" s="92" t="s">
        <v>50</v>
      </c>
      <c r="BF29013" s="101" t="s">
        <v>58</v>
      </c>
      <c r="BK29013" s="98" t="s">
        <v>70</v>
      </c>
    </row>
    <row r="29014" spans="17:63" ht="29.25" customHeight="1" x14ac:dyDescent="0.2">
      <c r="Q29014" s="92" t="s">
        <v>50</v>
      </c>
      <c r="BF29014" s="101" t="s">
        <v>58</v>
      </c>
      <c r="BK29014" s="98" t="s">
        <v>70</v>
      </c>
    </row>
    <row r="29015" spans="17:63" ht="29.25" customHeight="1" x14ac:dyDescent="0.2">
      <c r="Q29015" s="92" t="s">
        <v>50</v>
      </c>
      <c r="BF29015" s="101" t="s">
        <v>58</v>
      </c>
      <c r="BK29015" s="98" t="s">
        <v>70</v>
      </c>
    </row>
    <row r="29016" spans="17:63" ht="29.25" customHeight="1" x14ac:dyDescent="0.2">
      <c r="Q29016" s="92" t="s">
        <v>50</v>
      </c>
      <c r="BF29016" s="101" t="s">
        <v>58</v>
      </c>
      <c r="BK29016" s="98" t="s">
        <v>70</v>
      </c>
    </row>
    <row r="29017" spans="17:63" ht="29.25" customHeight="1" x14ac:dyDescent="0.2">
      <c r="Q29017" s="92" t="s">
        <v>50</v>
      </c>
      <c r="BF29017" s="101" t="s">
        <v>58</v>
      </c>
      <c r="BK29017" s="98" t="s">
        <v>70</v>
      </c>
    </row>
    <row r="29018" spans="17:63" ht="29.25" customHeight="1" x14ac:dyDescent="0.2">
      <c r="Q29018" s="92" t="s">
        <v>50</v>
      </c>
      <c r="BF29018" s="101" t="s">
        <v>58</v>
      </c>
      <c r="BK29018" s="98" t="s">
        <v>70</v>
      </c>
    </row>
    <row r="29019" spans="17:63" ht="29.25" customHeight="1" x14ac:dyDescent="0.2">
      <c r="Q29019" s="92" t="s">
        <v>50</v>
      </c>
      <c r="BF29019" s="101" t="s">
        <v>58</v>
      </c>
      <c r="BK29019" s="98" t="s">
        <v>70</v>
      </c>
    </row>
    <row r="29020" spans="17:63" ht="29.25" customHeight="1" x14ac:dyDescent="0.2">
      <c r="Q29020" s="92" t="s">
        <v>50</v>
      </c>
      <c r="BF29020" s="101" t="s">
        <v>58</v>
      </c>
      <c r="BK29020" s="98" t="s">
        <v>70</v>
      </c>
    </row>
    <row r="29021" spans="17:63" ht="29.25" customHeight="1" x14ac:dyDescent="0.2">
      <c r="Q29021" s="92" t="s">
        <v>50</v>
      </c>
      <c r="BF29021" s="101" t="s">
        <v>58</v>
      </c>
      <c r="BK29021" s="98" t="s">
        <v>70</v>
      </c>
    </row>
    <row r="29022" spans="17:63" ht="29.25" customHeight="1" x14ac:dyDescent="0.2">
      <c r="Q29022" s="92" t="s">
        <v>50</v>
      </c>
      <c r="BF29022" s="101" t="s">
        <v>58</v>
      </c>
      <c r="BK29022" s="98" t="s">
        <v>70</v>
      </c>
    </row>
    <row r="29023" spans="17:63" ht="29.25" customHeight="1" x14ac:dyDescent="0.2">
      <c r="Q29023" s="92" t="s">
        <v>50</v>
      </c>
      <c r="BF29023" s="101" t="s">
        <v>58</v>
      </c>
      <c r="BK29023" s="98" t="s">
        <v>70</v>
      </c>
    </row>
    <row r="29024" spans="17:63" ht="29.25" customHeight="1" x14ac:dyDescent="0.2">
      <c r="Q29024" s="92" t="s">
        <v>50</v>
      </c>
      <c r="BF29024" s="101" t="s">
        <v>58</v>
      </c>
      <c r="BK29024" s="98" t="s">
        <v>70</v>
      </c>
    </row>
    <row r="29025" spans="17:63" ht="29.25" customHeight="1" x14ac:dyDescent="0.2">
      <c r="Q29025" s="92" t="s">
        <v>50</v>
      </c>
      <c r="BF29025" s="101" t="s">
        <v>58</v>
      </c>
      <c r="BK29025" s="98" t="s">
        <v>70</v>
      </c>
    </row>
    <row r="29026" spans="17:63" ht="29.25" customHeight="1" x14ac:dyDescent="0.2">
      <c r="Q29026" s="92" t="s">
        <v>50</v>
      </c>
      <c r="BF29026" s="101" t="s">
        <v>58</v>
      </c>
      <c r="BK29026" s="98" t="s">
        <v>70</v>
      </c>
    </row>
    <row r="29027" spans="17:63" ht="29.25" customHeight="1" x14ac:dyDescent="0.2">
      <c r="Q29027" s="92" t="s">
        <v>50</v>
      </c>
      <c r="BF29027" s="101" t="s">
        <v>58</v>
      </c>
      <c r="BK29027" s="98" t="s">
        <v>70</v>
      </c>
    </row>
    <row r="29028" spans="17:63" ht="29.25" customHeight="1" x14ac:dyDescent="0.2">
      <c r="Q29028" s="92" t="s">
        <v>50</v>
      </c>
      <c r="BF29028" s="101" t="s">
        <v>58</v>
      </c>
      <c r="BK29028" s="98" t="s">
        <v>70</v>
      </c>
    </row>
    <row r="29029" spans="17:63" ht="29.25" customHeight="1" x14ac:dyDescent="0.2">
      <c r="Q29029" s="92" t="s">
        <v>50</v>
      </c>
      <c r="BF29029" s="101" t="s">
        <v>58</v>
      </c>
      <c r="BK29029" s="98" t="s">
        <v>70</v>
      </c>
    </row>
    <row r="29030" spans="17:63" ht="29.25" customHeight="1" x14ac:dyDescent="0.2">
      <c r="Q29030" s="92" t="s">
        <v>50</v>
      </c>
      <c r="BF29030" s="101" t="s">
        <v>58</v>
      </c>
      <c r="BK29030" s="98" t="s">
        <v>70</v>
      </c>
    </row>
    <row r="29031" spans="17:63" ht="29.25" customHeight="1" x14ac:dyDescent="0.2">
      <c r="Q29031" s="92" t="s">
        <v>50</v>
      </c>
      <c r="BF29031" s="101" t="s">
        <v>58</v>
      </c>
      <c r="BK29031" s="98" t="s">
        <v>70</v>
      </c>
    </row>
    <row r="29032" spans="17:63" ht="29.25" customHeight="1" x14ac:dyDescent="0.2">
      <c r="Q29032" s="92" t="s">
        <v>50</v>
      </c>
      <c r="BF29032" s="101" t="s">
        <v>58</v>
      </c>
      <c r="BK29032" s="98" t="s">
        <v>70</v>
      </c>
    </row>
    <row r="29033" spans="17:63" ht="29.25" customHeight="1" x14ac:dyDescent="0.2">
      <c r="Q29033" s="92" t="s">
        <v>50</v>
      </c>
      <c r="BF29033" s="101" t="s">
        <v>58</v>
      </c>
      <c r="BK29033" s="98" t="s">
        <v>70</v>
      </c>
    </row>
    <row r="29034" spans="17:63" ht="29.25" customHeight="1" x14ac:dyDescent="0.2">
      <c r="Q29034" s="92" t="s">
        <v>50</v>
      </c>
      <c r="BF29034" s="101" t="s">
        <v>58</v>
      </c>
      <c r="BK29034" s="98" t="s">
        <v>70</v>
      </c>
    </row>
    <row r="29035" spans="17:63" ht="29.25" customHeight="1" x14ac:dyDescent="0.2">
      <c r="Q29035" s="92" t="s">
        <v>50</v>
      </c>
      <c r="BF29035" s="101" t="s">
        <v>58</v>
      </c>
      <c r="BK29035" s="98" t="s">
        <v>70</v>
      </c>
    </row>
    <row r="29036" spans="17:63" ht="29.25" customHeight="1" x14ac:dyDescent="0.2">
      <c r="Q29036" s="92" t="s">
        <v>50</v>
      </c>
      <c r="BF29036" s="101" t="s">
        <v>58</v>
      </c>
      <c r="BK29036" s="98" t="s">
        <v>70</v>
      </c>
    </row>
    <row r="29037" spans="17:63" ht="29.25" customHeight="1" x14ac:dyDescent="0.2">
      <c r="Q29037" s="92" t="s">
        <v>50</v>
      </c>
      <c r="BF29037" s="101" t="s">
        <v>58</v>
      </c>
      <c r="BK29037" s="98" t="s">
        <v>70</v>
      </c>
    </row>
    <row r="29038" spans="17:63" ht="29.25" customHeight="1" x14ac:dyDescent="0.2">
      <c r="Q29038" s="92" t="s">
        <v>50</v>
      </c>
      <c r="BF29038" s="101" t="s">
        <v>58</v>
      </c>
      <c r="BK29038" s="98" t="s">
        <v>70</v>
      </c>
    </row>
    <row r="29039" spans="17:63" ht="29.25" customHeight="1" x14ac:dyDescent="0.2">
      <c r="Q29039" s="92" t="s">
        <v>50</v>
      </c>
      <c r="BF29039" s="101" t="s">
        <v>58</v>
      </c>
      <c r="BK29039" s="98" t="s">
        <v>70</v>
      </c>
    </row>
    <row r="29040" spans="17:63" ht="29.25" customHeight="1" x14ac:dyDescent="0.2">
      <c r="Q29040" s="92" t="s">
        <v>50</v>
      </c>
      <c r="BF29040" s="101" t="s">
        <v>58</v>
      </c>
      <c r="BK29040" s="98" t="s">
        <v>70</v>
      </c>
    </row>
    <row r="29041" spans="17:63" ht="29.25" customHeight="1" x14ac:dyDescent="0.2">
      <c r="Q29041" s="92" t="s">
        <v>50</v>
      </c>
      <c r="BF29041" s="101" t="s">
        <v>58</v>
      </c>
      <c r="BK29041" s="98" t="s">
        <v>70</v>
      </c>
    </row>
    <row r="29042" spans="17:63" ht="29.25" customHeight="1" x14ac:dyDescent="0.2">
      <c r="Q29042" s="92" t="s">
        <v>50</v>
      </c>
      <c r="BF29042" s="101" t="s">
        <v>58</v>
      </c>
      <c r="BK29042" s="98" t="s">
        <v>70</v>
      </c>
    </row>
    <row r="29043" spans="17:63" ht="29.25" customHeight="1" x14ac:dyDescent="0.2">
      <c r="Q29043" s="92" t="s">
        <v>50</v>
      </c>
      <c r="BF29043" s="101" t="s">
        <v>58</v>
      </c>
      <c r="BK29043" s="98" t="s">
        <v>70</v>
      </c>
    </row>
    <row r="29044" spans="17:63" ht="29.25" customHeight="1" x14ac:dyDescent="0.2">
      <c r="Q29044" s="92" t="s">
        <v>50</v>
      </c>
      <c r="BF29044" s="101" t="s">
        <v>58</v>
      </c>
      <c r="BK29044" s="98" t="s">
        <v>70</v>
      </c>
    </row>
    <row r="29045" spans="17:63" ht="29.25" customHeight="1" x14ac:dyDescent="0.2">
      <c r="Q29045" s="92" t="s">
        <v>50</v>
      </c>
      <c r="BF29045" s="101" t="s">
        <v>58</v>
      </c>
      <c r="BK29045" s="98" t="s">
        <v>70</v>
      </c>
    </row>
    <row r="29046" spans="17:63" ht="29.25" customHeight="1" x14ac:dyDescent="0.2">
      <c r="Q29046" s="92" t="s">
        <v>50</v>
      </c>
      <c r="BF29046" s="101" t="s">
        <v>58</v>
      </c>
      <c r="BK29046" s="98" t="s">
        <v>70</v>
      </c>
    </row>
    <row r="29047" spans="17:63" ht="29.25" customHeight="1" x14ac:dyDescent="0.2">
      <c r="Q29047" s="92" t="s">
        <v>50</v>
      </c>
      <c r="BF29047" s="101" t="s">
        <v>58</v>
      </c>
      <c r="BK29047" s="98" t="s">
        <v>70</v>
      </c>
    </row>
    <row r="29048" spans="17:63" ht="29.25" customHeight="1" x14ac:dyDescent="0.2">
      <c r="Q29048" s="92" t="s">
        <v>50</v>
      </c>
      <c r="BF29048" s="101" t="s">
        <v>58</v>
      </c>
      <c r="BK29048" s="98" t="s">
        <v>70</v>
      </c>
    </row>
    <row r="29049" spans="17:63" ht="29.25" customHeight="1" x14ac:dyDescent="0.2">
      <c r="Q29049" s="92" t="s">
        <v>50</v>
      </c>
      <c r="BF29049" s="101" t="s">
        <v>58</v>
      </c>
      <c r="BK29049" s="98" t="s">
        <v>70</v>
      </c>
    </row>
    <row r="29050" spans="17:63" ht="29.25" customHeight="1" x14ac:dyDescent="0.2">
      <c r="Q29050" s="92" t="s">
        <v>50</v>
      </c>
      <c r="BF29050" s="101" t="s">
        <v>58</v>
      </c>
      <c r="BK29050" s="98" t="s">
        <v>70</v>
      </c>
    </row>
    <row r="29051" spans="17:63" ht="29.25" customHeight="1" x14ac:dyDescent="0.2">
      <c r="Q29051" s="92" t="s">
        <v>50</v>
      </c>
      <c r="BF29051" s="101" t="s">
        <v>58</v>
      </c>
      <c r="BK29051" s="98" t="s">
        <v>70</v>
      </c>
    </row>
    <row r="29052" spans="17:63" ht="29.25" customHeight="1" x14ac:dyDescent="0.2">
      <c r="Q29052" s="92" t="s">
        <v>50</v>
      </c>
      <c r="BF29052" s="101" t="s">
        <v>58</v>
      </c>
      <c r="BK29052" s="98" t="s">
        <v>70</v>
      </c>
    </row>
    <row r="29053" spans="17:63" ht="29.25" customHeight="1" x14ac:dyDescent="0.2">
      <c r="Q29053" s="92" t="s">
        <v>50</v>
      </c>
      <c r="BF29053" s="101" t="s">
        <v>58</v>
      </c>
      <c r="BK29053" s="98" t="s">
        <v>70</v>
      </c>
    </row>
    <row r="29054" spans="17:63" ht="29.25" customHeight="1" x14ac:dyDescent="0.2">
      <c r="Q29054" s="92" t="s">
        <v>50</v>
      </c>
      <c r="BF29054" s="101" t="s">
        <v>58</v>
      </c>
      <c r="BK29054" s="98" t="s">
        <v>70</v>
      </c>
    </row>
    <row r="29055" spans="17:63" ht="29.25" customHeight="1" x14ac:dyDescent="0.2">
      <c r="Q29055" s="92" t="s">
        <v>50</v>
      </c>
      <c r="BF29055" s="101" t="s">
        <v>58</v>
      </c>
      <c r="BK29055" s="98" t="s">
        <v>70</v>
      </c>
    </row>
    <row r="29056" spans="17:63" ht="29.25" customHeight="1" x14ac:dyDescent="0.2">
      <c r="Q29056" s="92" t="s">
        <v>50</v>
      </c>
      <c r="BF29056" s="101" t="s">
        <v>58</v>
      </c>
      <c r="BK29056" s="98" t="s">
        <v>70</v>
      </c>
    </row>
    <row r="29057" spans="17:63" ht="29.25" customHeight="1" x14ac:dyDescent="0.2">
      <c r="Q29057" s="92" t="s">
        <v>50</v>
      </c>
      <c r="BF29057" s="101" t="s">
        <v>58</v>
      </c>
      <c r="BK29057" s="98" t="s">
        <v>70</v>
      </c>
    </row>
    <row r="29058" spans="17:63" ht="29.25" customHeight="1" x14ac:dyDescent="0.2">
      <c r="Q29058" s="92" t="s">
        <v>50</v>
      </c>
      <c r="BF29058" s="101" t="s">
        <v>58</v>
      </c>
      <c r="BK29058" s="98" t="s">
        <v>70</v>
      </c>
    </row>
    <row r="29059" spans="17:63" ht="29.25" customHeight="1" x14ac:dyDescent="0.2">
      <c r="Q29059" s="92" t="s">
        <v>50</v>
      </c>
      <c r="BF29059" s="101" t="s">
        <v>58</v>
      </c>
      <c r="BK29059" s="98" t="s">
        <v>70</v>
      </c>
    </row>
    <row r="29060" spans="17:63" ht="29.25" customHeight="1" x14ac:dyDescent="0.2">
      <c r="Q29060" s="92" t="s">
        <v>50</v>
      </c>
      <c r="BF29060" s="101" t="s">
        <v>58</v>
      </c>
      <c r="BK29060" s="98" t="s">
        <v>70</v>
      </c>
    </row>
    <row r="29061" spans="17:63" ht="29.25" customHeight="1" x14ac:dyDescent="0.2">
      <c r="Q29061" s="92" t="s">
        <v>50</v>
      </c>
      <c r="BF29061" s="101" t="s">
        <v>58</v>
      </c>
      <c r="BK29061" s="98" t="s">
        <v>70</v>
      </c>
    </row>
    <row r="29062" spans="17:63" ht="29.25" customHeight="1" x14ac:dyDescent="0.2">
      <c r="Q29062" s="92" t="s">
        <v>50</v>
      </c>
      <c r="BF29062" s="101" t="s">
        <v>58</v>
      </c>
      <c r="BK29062" s="98" t="s">
        <v>70</v>
      </c>
    </row>
    <row r="29063" spans="17:63" ht="29.25" customHeight="1" x14ac:dyDescent="0.2">
      <c r="Q29063" s="92" t="s">
        <v>50</v>
      </c>
      <c r="BF29063" s="101" t="s">
        <v>58</v>
      </c>
      <c r="BK29063" s="98" t="s">
        <v>70</v>
      </c>
    </row>
    <row r="29064" spans="17:63" ht="29.25" customHeight="1" x14ac:dyDescent="0.2">
      <c r="Q29064" s="92" t="s">
        <v>50</v>
      </c>
      <c r="BF29064" s="101" t="s">
        <v>58</v>
      </c>
      <c r="BK29064" s="98" t="s">
        <v>70</v>
      </c>
    </row>
    <row r="29065" spans="17:63" ht="29.25" customHeight="1" x14ac:dyDescent="0.2">
      <c r="Q29065" s="92" t="s">
        <v>50</v>
      </c>
      <c r="BF29065" s="101" t="s">
        <v>58</v>
      </c>
      <c r="BK29065" s="98" t="s">
        <v>70</v>
      </c>
    </row>
    <row r="29066" spans="17:63" ht="29.25" customHeight="1" x14ac:dyDescent="0.2">
      <c r="Q29066" s="92" t="s">
        <v>50</v>
      </c>
      <c r="BF29066" s="101" t="s">
        <v>58</v>
      </c>
      <c r="BK29066" s="98" t="s">
        <v>70</v>
      </c>
    </row>
    <row r="29067" spans="17:63" ht="29.25" customHeight="1" x14ac:dyDescent="0.2">
      <c r="Q29067" s="92" t="s">
        <v>50</v>
      </c>
      <c r="BF29067" s="101" t="s">
        <v>58</v>
      </c>
      <c r="BK29067" s="98" t="s">
        <v>70</v>
      </c>
    </row>
    <row r="29068" spans="17:63" ht="29.25" customHeight="1" x14ac:dyDescent="0.2">
      <c r="Q29068" s="92" t="s">
        <v>50</v>
      </c>
      <c r="BF29068" s="101" t="s">
        <v>58</v>
      </c>
      <c r="BK29068" s="98" t="s">
        <v>70</v>
      </c>
    </row>
    <row r="29069" spans="17:63" ht="29.25" customHeight="1" x14ac:dyDescent="0.2">
      <c r="Q29069" s="92" t="s">
        <v>50</v>
      </c>
      <c r="BF29069" s="101" t="s">
        <v>58</v>
      </c>
      <c r="BK29069" s="98" t="s">
        <v>70</v>
      </c>
    </row>
    <row r="29070" spans="17:63" ht="29.25" customHeight="1" x14ac:dyDescent="0.2">
      <c r="Q29070" s="92" t="s">
        <v>50</v>
      </c>
      <c r="BF29070" s="101" t="s">
        <v>58</v>
      </c>
      <c r="BK29070" s="98" t="s">
        <v>70</v>
      </c>
    </row>
    <row r="29071" spans="17:63" ht="29.25" customHeight="1" x14ac:dyDescent="0.2">
      <c r="Q29071" s="92" t="s">
        <v>50</v>
      </c>
      <c r="BF29071" s="101" t="s">
        <v>58</v>
      </c>
      <c r="BK29071" s="98" t="s">
        <v>70</v>
      </c>
    </row>
    <row r="29072" spans="17:63" ht="29.25" customHeight="1" x14ac:dyDescent="0.2">
      <c r="Q29072" s="92" t="s">
        <v>50</v>
      </c>
      <c r="BF29072" s="101" t="s">
        <v>58</v>
      </c>
      <c r="BK29072" s="98" t="s">
        <v>70</v>
      </c>
    </row>
    <row r="29073" spans="17:63" ht="29.25" customHeight="1" x14ac:dyDescent="0.2">
      <c r="Q29073" s="92" t="s">
        <v>50</v>
      </c>
      <c r="BF29073" s="101" t="s">
        <v>58</v>
      </c>
      <c r="BK29073" s="98" t="s">
        <v>70</v>
      </c>
    </row>
    <row r="29074" spans="17:63" ht="29.25" customHeight="1" x14ac:dyDescent="0.2">
      <c r="Q29074" s="92" t="s">
        <v>50</v>
      </c>
      <c r="BF29074" s="101" t="s">
        <v>58</v>
      </c>
      <c r="BK29074" s="98" t="s">
        <v>70</v>
      </c>
    </row>
    <row r="29075" spans="17:63" ht="29.25" customHeight="1" x14ac:dyDescent="0.2">
      <c r="Q29075" s="92" t="s">
        <v>50</v>
      </c>
      <c r="BF29075" s="101" t="s">
        <v>58</v>
      </c>
      <c r="BK29075" s="98" t="s">
        <v>70</v>
      </c>
    </row>
    <row r="29076" spans="17:63" ht="29.25" customHeight="1" x14ac:dyDescent="0.2">
      <c r="Q29076" s="92" t="s">
        <v>50</v>
      </c>
      <c r="BF29076" s="101" t="s">
        <v>58</v>
      </c>
      <c r="BK29076" s="98" t="s">
        <v>70</v>
      </c>
    </row>
    <row r="29077" spans="17:63" ht="29.25" customHeight="1" x14ac:dyDescent="0.2">
      <c r="Q29077" s="92" t="s">
        <v>50</v>
      </c>
      <c r="BF29077" s="101" t="s">
        <v>58</v>
      </c>
      <c r="BK29077" s="98" t="s">
        <v>70</v>
      </c>
    </row>
    <row r="29078" spans="17:63" ht="29.25" customHeight="1" x14ac:dyDescent="0.2">
      <c r="Q29078" s="92" t="s">
        <v>50</v>
      </c>
      <c r="BF29078" s="101" t="s">
        <v>58</v>
      </c>
      <c r="BK29078" s="98" t="s">
        <v>70</v>
      </c>
    </row>
    <row r="29079" spans="17:63" ht="29.25" customHeight="1" x14ac:dyDescent="0.2">
      <c r="Q29079" s="92" t="s">
        <v>50</v>
      </c>
      <c r="BF29079" s="101" t="s">
        <v>58</v>
      </c>
      <c r="BK29079" s="98" t="s">
        <v>70</v>
      </c>
    </row>
    <row r="29080" spans="17:63" ht="29.25" customHeight="1" x14ac:dyDescent="0.2">
      <c r="Q29080" s="92" t="s">
        <v>50</v>
      </c>
      <c r="BF29080" s="101" t="s">
        <v>58</v>
      </c>
      <c r="BK29080" s="98" t="s">
        <v>70</v>
      </c>
    </row>
    <row r="29081" spans="17:63" ht="29.25" customHeight="1" x14ac:dyDescent="0.2">
      <c r="Q29081" s="92" t="s">
        <v>50</v>
      </c>
      <c r="BF29081" s="101" t="s">
        <v>58</v>
      </c>
      <c r="BK29081" s="98" t="s">
        <v>70</v>
      </c>
    </row>
    <row r="29082" spans="17:63" ht="29.25" customHeight="1" x14ac:dyDescent="0.2">
      <c r="Q29082" s="92" t="s">
        <v>50</v>
      </c>
      <c r="BF29082" s="101" t="s">
        <v>58</v>
      </c>
      <c r="BK29082" s="98" t="s">
        <v>70</v>
      </c>
    </row>
    <row r="29083" spans="17:63" ht="29.25" customHeight="1" x14ac:dyDescent="0.2">
      <c r="Q29083" s="92" t="s">
        <v>50</v>
      </c>
      <c r="BF29083" s="101" t="s">
        <v>58</v>
      </c>
      <c r="BK29083" s="98" t="s">
        <v>70</v>
      </c>
    </row>
    <row r="29084" spans="17:63" ht="29.25" customHeight="1" x14ac:dyDescent="0.2">
      <c r="Q29084" s="92" t="s">
        <v>50</v>
      </c>
      <c r="BF29084" s="101" t="s">
        <v>58</v>
      </c>
      <c r="BK29084" s="98" t="s">
        <v>70</v>
      </c>
    </row>
    <row r="29085" spans="17:63" ht="29.25" customHeight="1" x14ac:dyDescent="0.2">
      <c r="Q29085" s="92" t="s">
        <v>50</v>
      </c>
      <c r="BF29085" s="101" t="s">
        <v>58</v>
      </c>
      <c r="BK29085" s="98" t="s">
        <v>70</v>
      </c>
    </row>
    <row r="29086" spans="17:63" ht="29.25" customHeight="1" x14ac:dyDescent="0.2">
      <c r="Q29086" s="92" t="s">
        <v>50</v>
      </c>
      <c r="BF29086" s="101" t="s">
        <v>58</v>
      </c>
      <c r="BK29086" s="98" t="s">
        <v>70</v>
      </c>
    </row>
    <row r="29087" spans="17:63" ht="29.25" customHeight="1" x14ac:dyDescent="0.2">
      <c r="Q29087" s="92" t="s">
        <v>50</v>
      </c>
      <c r="BF29087" s="101" t="s">
        <v>58</v>
      </c>
      <c r="BK29087" s="98" t="s">
        <v>70</v>
      </c>
    </row>
    <row r="29088" spans="17:63" ht="29.25" customHeight="1" x14ac:dyDescent="0.2">
      <c r="Q29088" s="92" t="s">
        <v>50</v>
      </c>
      <c r="BF29088" s="101" t="s">
        <v>58</v>
      </c>
      <c r="BK29088" s="98" t="s">
        <v>70</v>
      </c>
    </row>
    <row r="29089" spans="17:63" ht="29.25" customHeight="1" x14ac:dyDescent="0.2">
      <c r="Q29089" s="92" t="s">
        <v>50</v>
      </c>
      <c r="BF29089" s="101" t="s">
        <v>58</v>
      </c>
      <c r="BK29089" s="98" t="s">
        <v>70</v>
      </c>
    </row>
    <row r="29090" spans="17:63" ht="29.25" customHeight="1" x14ac:dyDescent="0.2">
      <c r="Q29090" s="92" t="s">
        <v>50</v>
      </c>
      <c r="BF29090" s="101" t="s">
        <v>58</v>
      </c>
      <c r="BK29090" s="98" t="s">
        <v>70</v>
      </c>
    </row>
    <row r="29091" spans="17:63" ht="29.25" customHeight="1" x14ac:dyDescent="0.2">
      <c r="Q29091" s="92" t="s">
        <v>50</v>
      </c>
      <c r="BF29091" s="101" t="s">
        <v>58</v>
      </c>
      <c r="BK29091" s="98" t="s">
        <v>70</v>
      </c>
    </row>
    <row r="29092" spans="17:63" ht="29.25" customHeight="1" x14ac:dyDescent="0.2">
      <c r="Q29092" s="92" t="s">
        <v>50</v>
      </c>
      <c r="BF29092" s="101" t="s">
        <v>58</v>
      </c>
      <c r="BK29092" s="98" t="s">
        <v>70</v>
      </c>
    </row>
    <row r="29093" spans="17:63" ht="29.25" customHeight="1" x14ac:dyDescent="0.2">
      <c r="Q29093" s="92" t="s">
        <v>50</v>
      </c>
      <c r="BF29093" s="101" t="s">
        <v>58</v>
      </c>
      <c r="BK29093" s="98" t="s">
        <v>70</v>
      </c>
    </row>
    <row r="29094" spans="17:63" ht="29.25" customHeight="1" x14ac:dyDescent="0.2">
      <c r="Q29094" s="92" t="s">
        <v>50</v>
      </c>
      <c r="BF29094" s="101" t="s">
        <v>58</v>
      </c>
      <c r="BK29094" s="98" t="s">
        <v>70</v>
      </c>
    </row>
    <row r="29095" spans="17:63" ht="29.25" customHeight="1" x14ac:dyDescent="0.2">
      <c r="Q29095" s="92" t="s">
        <v>50</v>
      </c>
      <c r="BF29095" s="101" t="s">
        <v>58</v>
      </c>
      <c r="BK29095" s="98" t="s">
        <v>70</v>
      </c>
    </row>
    <row r="29096" spans="17:63" ht="29.25" customHeight="1" x14ac:dyDescent="0.2">
      <c r="Q29096" s="92" t="s">
        <v>50</v>
      </c>
      <c r="BF29096" s="101" t="s">
        <v>58</v>
      </c>
      <c r="BK29096" s="98" t="s">
        <v>70</v>
      </c>
    </row>
    <row r="29097" spans="17:63" ht="29.25" customHeight="1" x14ac:dyDescent="0.2">
      <c r="Q29097" s="92" t="s">
        <v>50</v>
      </c>
      <c r="BF29097" s="101" t="s">
        <v>58</v>
      </c>
      <c r="BK29097" s="98" t="s">
        <v>70</v>
      </c>
    </row>
    <row r="29098" spans="17:63" ht="29.25" customHeight="1" x14ac:dyDescent="0.2">
      <c r="Q29098" s="92" t="s">
        <v>50</v>
      </c>
      <c r="BF29098" s="101" t="s">
        <v>58</v>
      </c>
      <c r="BK29098" s="98" t="s">
        <v>70</v>
      </c>
    </row>
    <row r="29099" spans="17:63" ht="29.25" customHeight="1" x14ac:dyDescent="0.2">
      <c r="Q29099" s="92" t="s">
        <v>50</v>
      </c>
      <c r="BF29099" s="101" t="s">
        <v>58</v>
      </c>
      <c r="BK29099" s="98" t="s">
        <v>70</v>
      </c>
    </row>
    <row r="29100" spans="17:63" ht="29.25" customHeight="1" x14ac:dyDescent="0.2">
      <c r="Q29100" s="92" t="s">
        <v>50</v>
      </c>
      <c r="BF29100" s="101" t="s">
        <v>58</v>
      </c>
      <c r="BK29100" s="98" t="s">
        <v>70</v>
      </c>
    </row>
    <row r="29101" spans="17:63" ht="29.25" customHeight="1" x14ac:dyDescent="0.2">
      <c r="Q29101" s="92" t="s">
        <v>50</v>
      </c>
      <c r="BF29101" s="101" t="s">
        <v>58</v>
      </c>
      <c r="BK29101" s="98" t="s">
        <v>70</v>
      </c>
    </row>
    <row r="29102" spans="17:63" ht="29.25" customHeight="1" x14ac:dyDescent="0.2">
      <c r="Q29102" s="92" t="s">
        <v>50</v>
      </c>
      <c r="BF29102" s="101" t="s">
        <v>58</v>
      </c>
      <c r="BK29102" s="98" t="s">
        <v>70</v>
      </c>
    </row>
    <row r="29103" spans="17:63" ht="29.25" customHeight="1" x14ac:dyDescent="0.2">
      <c r="Q29103" s="92" t="s">
        <v>50</v>
      </c>
      <c r="BF29103" s="101" t="s">
        <v>58</v>
      </c>
      <c r="BK29103" s="98" t="s">
        <v>70</v>
      </c>
    </row>
    <row r="29104" spans="17:63" ht="29.25" customHeight="1" x14ac:dyDescent="0.2">
      <c r="Q29104" s="92" t="s">
        <v>50</v>
      </c>
      <c r="BF29104" s="101" t="s">
        <v>58</v>
      </c>
      <c r="BK29104" s="98" t="s">
        <v>70</v>
      </c>
    </row>
    <row r="29105" spans="17:63" ht="29.25" customHeight="1" x14ac:dyDescent="0.2">
      <c r="Q29105" s="92" t="s">
        <v>50</v>
      </c>
      <c r="BF29105" s="101" t="s">
        <v>58</v>
      </c>
      <c r="BK29105" s="98" t="s">
        <v>70</v>
      </c>
    </row>
    <row r="29106" spans="17:63" ht="29.25" customHeight="1" x14ac:dyDescent="0.2">
      <c r="Q29106" s="92" t="s">
        <v>50</v>
      </c>
      <c r="BF29106" s="101" t="s">
        <v>58</v>
      </c>
      <c r="BK29106" s="98" t="s">
        <v>70</v>
      </c>
    </row>
    <row r="29107" spans="17:63" ht="29.25" customHeight="1" x14ac:dyDescent="0.2">
      <c r="Q29107" s="92" t="s">
        <v>50</v>
      </c>
      <c r="BF29107" s="101" t="s">
        <v>58</v>
      </c>
      <c r="BK29107" s="98" t="s">
        <v>70</v>
      </c>
    </row>
    <row r="29108" spans="17:63" ht="29.25" customHeight="1" x14ac:dyDescent="0.2">
      <c r="Q29108" s="92" t="s">
        <v>50</v>
      </c>
      <c r="BF29108" s="101" t="s">
        <v>58</v>
      </c>
      <c r="BK29108" s="98" t="s">
        <v>70</v>
      </c>
    </row>
    <row r="29109" spans="17:63" ht="29.25" customHeight="1" x14ac:dyDescent="0.2">
      <c r="Q29109" s="92" t="s">
        <v>50</v>
      </c>
      <c r="BF29109" s="101" t="s">
        <v>58</v>
      </c>
      <c r="BK29109" s="98" t="s">
        <v>70</v>
      </c>
    </row>
    <row r="29110" spans="17:63" ht="29.25" customHeight="1" x14ac:dyDescent="0.2">
      <c r="Q29110" s="92" t="s">
        <v>50</v>
      </c>
      <c r="BF29110" s="101" t="s">
        <v>58</v>
      </c>
      <c r="BK29110" s="98" t="s">
        <v>70</v>
      </c>
    </row>
    <row r="29111" spans="17:63" ht="29.25" customHeight="1" x14ac:dyDescent="0.2">
      <c r="Q29111" s="92" t="s">
        <v>50</v>
      </c>
      <c r="BF29111" s="101" t="s">
        <v>58</v>
      </c>
      <c r="BK29111" s="98" t="s">
        <v>70</v>
      </c>
    </row>
    <row r="29112" spans="17:63" ht="29.25" customHeight="1" x14ac:dyDescent="0.2">
      <c r="Q29112" s="92" t="s">
        <v>50</v>
      </c>
      <c r="BF29112" s="101" t="s">
        <v>58</v>
      </c>
      <c r="BK29112" s="98" t="s">
        <v>70</v>
      </c>
    </row>
    <row r="29113" spans="17:63" ht="29.25" customHeight="1" x14ac:dyDescent="0.2">
      <c r="Q29113" s="92" t="s">
        <v>50</v>
      </c>
      <c r="BF29113" s="101" t="s">
        <v>58</v>
      </c>
      <c r="BK29113" s="98" t="s">
        <v>70</v>
      </c>
    </row>
    <row r="29114" spans="17:63" ht="29.25" customHeight="1" x14ac:dyDescent="0.2">
      <c r="Q29114" s="92" t="s">
        <v>50</v>
      </c>
      <c r="BF29114" s="101" t="s">
        <v>58</v>
      </c>
      <c r="BK29114" s="98" t="s">
        <v>70</v>
      </c>
    </row>
    <row r="29115" spans="17:63" ht="29.25" customHeight="1" x14ac:dyDescent="0.2">
      <c r="Q29115" s="92" t="s">
        <v>50</v>
      </c>
      <c r="BF29115" s="101" t="s">
        <v>58</v>
      </c>
      <c r="BK29115" s="98" t="s">
        <v>70</v>
      </c>
    </row>
    <row r="29116" spans="17:63" ht="29.25" customHeight="1" x14ac:dyDescent="0.2">
      <c r="Q29116" s="92" t="s">
        <v>50</v>
      </c>
      <c r="BF29116" s="101" t="s">
        <v>58</v>
      </c>
      <c r="BK29116" s="98" t="s">
        <v>70</v>
      </c>
    </row>
    <row r="29117" spans="17:63" ht="29.25" customHeight="1" x14ac:dyDescent="0.2">
      <c r="Q29117" s="92" t="s">
        <v>50</v>
      </c>
      <c r="BF29117" s="101" t="s">
        <v>58</v>
      </c>
      <c r="BK29117" s="98" t="s">
        <v>70</v>
      </c>
    </row>
    <row r="29118" spans="17:63" ht="29.25" customHeight="1" x14ac:dyDescent="0.2">
      <c r="Q29118" s="92" t="s">
        <v>50</v>
      </c>
      <c r="BF29118" s="101" t="s">
        <v>58</v>
      </c>
      <c r="BK29118" s="98" t="s">
        <v>70</v>
      </c>
    </row>
    <row r="29119" spans="17:63" ht="29.25" customHeight="1" x14ac:dyDescent="0.2">
      <c r="Q29119" s="92" t="s">
        <v>50</v>
      </c>
      <c r="BF29119" s="101" t="s">
        <v>58</v>
      </c>
      <c r="BK29119" s="98" t="s">
        <v>70</v>
      </c>
    </row>
    <row r="29120" spans="17:63" ht="29.25" customHeight="1" x14ac:dyDescent="0.2">
      <c r="Q29120" s="92" t="s">
        <v>50</v>
      </c>
      <c r="BF29120" s="101" t="s">
        <v>58</v>
      </c>
      <c r="BK29120" s="98" t="s">
        <v>70</v>
      </c>
    </row>
    <row r="29121" spans="17:63" ht="29.25" customHeight="1" x14ac:dyDescent="0.2">
      <c r="Q29121" s="92" t="s">
        <v>50</v>
      </c>
      <c r="BF29121" s="101" t="s">
        <v>58</v>
      </c>
      <c r="BK29121" s="98" t="s">
        <v>70</v>
      </c>
    </row>
    <row r="29122" spans="17:63" ht="29.25" customHeight="1" x14ac:dyDescent="0.2">
      <c r="Q29122" s="92" t="s">
        <v>50</v>
      </c>
      <c r="BF29122" s="101" t="s">
        <v>58</v>
      </c>
      <c r="BK29122" s="98" t="s">
        <v>70</v>
      </c>
    </row>
    <row r="29123" spans="17:63" ht="29.25" customHeight="1" x14ac:dyDescent="0.2">
      <c r="Q29123" s="92" t="s">
        <v>50</v>
      </c>
      <c r="BF29123" s="101" t="s">
        <v>58</v>
      </c>
      <c r="BK29123" s="98" t="s">
        <v>70</v>
      </c>
    </row>
    <row r="29124" spans="17:63" ht="29.25" customHeight="1" x14ac:dyDescent="0.2">
      <c r="Q29124" s="92" t="s">
        <v>50</v>
      </c>
      <c r="BF29124" s="101" t="s">
        <v>58</v>
      </c>
      <c r="BK29124" s="98" t="s">
        <v>70</v>
      </c>
    </row>
    <row r="29125" spans="17:63" ht="29.25" customHeight="1" x14ac:dyDescent="0.2">
      <c r="Q29125" s="92" t="s">
        <v>50</v>
      </c>
      <c r="BF29125" s="101" t="s">
        <v>58</v>
      </c>
      <c r="BK29125" s="98" t="s">
        <v>70</v>
      </c>
    </row>
    <row r="29126" spans="17:63" ht="29.25" customHeight="1" x14ac:dyDescent="0.2">
      <c r="Q29126" s="92" t="s">
        <v>50</v>
      </c>
      <c r="BF29126" s="101" t="s">
        <v>58</v>
      </c>
      <c r="BK29126" s="98" t="s">
        <v>70</v>
      </c>
    </row>
    <row r="29127" spans="17:63" ht="29.25" customHeight="1" x14ac:dyDescent="0.2">
      <c r="Q29127" s="92" t="s">
        <v>50</v>
      </c>
      <c r="BF29127" s="101" t="s">
        <v>58</v>
      </c>
      <c r="BK29127" s="98" t="s">
        <v>70</v>
      </c>
    </row>
    <row r="29128" spans="17:63" ht="29.25" customHeight="1" x14ac:dyDescent="0.2">
      <c r="Q29128" s="92" t="s">
        <v>50</v>
      </c>
      <c r="BF29128" s="101" t="s">
        <v>58</v>
      </c>
      <c r="BK29128" s="98" t="s">
        <v>70</v>
      </c>
    </row>
    <row r="29129" spans="17:63" ht="29.25" customHeight="1" x14ac:dyDescent="0.2">
      <c r="Q29129" s="92" t="s">
        <v>50</v>
      </c>
      <c r="BF29129" s="101" t="s">
        <v>58</v>
      </c>
      <c r="BK29129" s="98" t="s">
        <v>70</v>
      </c>
    </row>
    <row r="29130" spans="17:63" ht="29.25" customHeight="1" x14ac:dyDescent="0.2">
      <c r="Q29130" s="92" t="s">
        <v>50</v>
      </c>
      <c r="BF29130" s="101" t="s">
        <v>58</v>
      </c>
      <c r="BK29130" s="98" t="s">
        <v>70</v>
      </c>
    </row>
    <row r="29131" spans="17:63" ht="29.25" customHeight="1" x14ac:dyDescent="0.2">
      <c r="Q29131" s="92" t="s">
        <v>50</v>
      </c>
      <c r="BF29131" s="101" t="s">
        <v>58</v>
      </c>
      <c r="BK29131" s="98" t="s">
        <v>70</v>
      </c>
    </row>
    <row r="29132" spans="17:63" ht="29.25" customHeight="1" x14ac:dyDescent="0.2">
      <c r="Q29132" s="92" t="s">
        <v>50</v>
      </c>
      <c r="BF29132" s="101" t="s">
        <v>58</v>
      </c>
      <c r="BK29132" s="98" t="s">
        <v>70</v>
      </c>
    </row>
    <row r="29133" spans="17:63" ht="29.25" customHeight="1" x14ac:dyDescent="0.2">
      <c r="Q29133" s="92" t="s">
        <v>50</v>
      </c>
      <c r="BF29133" s="101" t="s">
        <v>58</v>
      </c>
      <c r="BK29133" s="98" t="s">
        <v>70</v>
      </c>
    </row>
    <row r="29134" spans="17:63" ht="29.25" customHeight="1" x14ac:dyDescent="0.2">
      <c r="Q29134" s="92" t="s">
        <v>50</v>
      </c>
      <c r="BF29134" s="101" t="s">
        <v>58</v>
      </c>
      <c r="BK29134" s="98" t="s">
        <v>70</v>
      </c>
    </row>
    <row r="29135" spans="17:63" ht="29.25" customHeight="1" x14ac:dyDescent="0.2">
      <c r="Q29135" s="92" t="s">
        <v>50</v>
      </c>
      <c r="BF29135" s="101" t="s">
        <v>58</v>
      </c>
      <c r="BK29135" s="98" t="s">
        <v>70</v>
      </c>
    </row>
    <row r="29136" spans="17:63" ht="29.25" customHeight="1" x14ac:dyDescent="0.2">
      <c r="Q29136" s="92" t="s">
        <v>50</v>
      </c>
      <c r="BF29136" s="101" t="s">
        <v>58</v>
      </c>
      <c r="BK29136" s="98" t="s">
        <v>70</v>
      </c>
    </row>
    <row r="29137" spans="17:63" ht="29.25" customHeight="1" x14ac:dyDescent="0.2">
      <c r="Q29137" s="92" t="s">
        <v>50</v>
      </c>
      <c r="BF29137" s="101" t="s">
        <v>58</v>
      </c>
      <c r="BK29137" s="98" t="s">
        <v>70</v>
      </c>
    </row>
    <row r="29138" spans="17:63" ht="29.25" customHeight="1" x14ac:dyDescent="0.2">
      <c r="Q29138" s="92" t="s">
        <v>50</v>
      </c>
      <c r="BF29138" s="101" t="s">
        <v>58</v>
      </c>
      <c r="BK29138" s="98" t="s">
        <v>70</v>
      </c>
    </row>
    <row r="29139" spans="17:63" ht="29.25" customHeight="1" x14ac:dyDescent="0.2">
      <c r="Q29139" s="92" t="s">
        <v>50</v>
      </c>
      <c r="BF29139" s="101" t="s">
        <v>58</v>
      </c>
      <c r="BK29139" s="98" t="s">
        <v>70</v>
      </c>
    </row>
    <row r="29140" spans="17:63" ht="29.25" customHeight="1" x14ac:dyDescent="0.2">
      <c r="Q29140" s="92" t="s">
        <v>50</v>
      </c>
      <c r="BF29140" s="101" t="s">
        <v>58</v>
      </c>
      <c r="BK29140" s="98" t="s">
        <v>70</v>
      </c>
    </row>
    <row r="29141" spans="17:63" ht="29.25" customHeight="1" x14ac:dyDescent="0.2">
      <c r="Q29141" s="92" t="s">
        <v>50</v>
      </c>
      <c r="BF29141" s="101" t="s">
        <v>58</v>
      </c>
      <c r="BK29141" s="98" t="s">
        <v>70</v>
      </c>
    </row>
    <row r="29142" spans="17:63" ht="29.25" customHeight="1" x14ac:dyDescent="0.2">
      <c r="Q29142" s="92" t="s">
        <v>50</v>
      </c>
      <c r="BF29142" s="101" t="s">
        <v>58</v>
      </c>
      <c r="BK29142" s="98" t="s">
        <v>70</v>
      </c>
    </row>
    <row r="29143" spans="17:63" ht="29.25" customHeight="1" x14ac:dyDescent="0.2">
      <c r="Q29143" s="92" t="s">
        <v>50</v>
      </c>
      <c r="BF29143" s="101" t="s">
        <v>58</v>
      </c>
      <c r="BK29143" s="98" t="s">
        <v>70</v>
      </c>
    </row>
    <row r="29144" spans="17:63" ht="29.25" customHeight="1" x14ac:dyDescent="0.2">
      <c r="Q29144" s="92" t="s">
        <v>50</v>
      </c>
      <c r="BF29144" s="101" t="s">
        <v>58</v>
      </c>
      <c r="BK29144" s="98" t="s">
        <v>70</v>
      </c>
    </row>
    <row r="29145" spans="17:63" ht="29.25" customHeight="1" x14ac:dyDescent="0.2">
      <c r="Q29145" s="92" t="s">
        <v>50</v>
      </c>
      <c r="BF29145" s="101" t="s">
        <v>58</v>
      </c>
      <c r="BK29145" s="98" t="s">
        <v>70</v>
      </c>
    </row>
    <row r="29146" spans="17:63" ht="29.25" customHeight="1" x14ac:dyDescent="0.2">
      <c r="Q29146" s="92" t="s">
        <v>50</v>
      </c>
      <c r="BF29146" s="101" t="s">
        <v>58</v>
      </c>
      <c r="BK29146" s="98" t="s">
        <v>70</v>
      </c>
    </row>
    <row r="29147" spans="17:63" ht="29.25" customHeight="1" x14ac:dyDescent="0.2">
      <c r="Q29147" s="92" t="s">
        <v>50</v>
      </c>
      <c r="BF29147" s="101" t="s">
        <v>58</v>
      </c>
      <c r="BK29147" s="98" t="s">
        <v>70</v>
      </c>
    </row>
    <row r="29148" spans="17:63" ht="29.25" customHeight="1" x14ac:dyDescent="0.2">
      <c r="Q29148" s="92" t="s">
        <v>50</v>
      </c>
      <c r="BF29148" s="101" t="s">
        <v>58</v>
      </c>
      <c r="BK29148" s="98" t="s">
        <v>70</v>
      </c>
    </row>
    <row r="29149" spans="17:63" ht="29.25" customHeight="1" x14ac:dyDescent="0.2">
      <c r="Q29149" s="92" t="s">
        <v>50</v>
      </c>
      <c r="BF29149" s="101" t="s">
        <v>58</v>
      </c>
      <c r="BK29149" s="98" t="s">
        <v>70</v>
      </c>
    </row>
    <row r="29150" spans="17:63" ht="29.25" customHeight="1" x14ac:dyDescent="0.2">
      <c r="Q29150" s="92" t="s">
        <v>50</v>
      </c>
      <c r="BF29150" s="101" t="s">
        <v>58</v>
      </c>
      <c r="BK29150" s="98" t="s">
        <v>70</v>
      </c>
    </row>
    <row r="29151" spans="17:63" ht="29.25" customHeight="1" x14ac:dyDescent="0.2">
      <c r="Q29151" s="92" t="s">
        <v>50</v>
      </c>
      <c r="BF29151" s="101" t="s">
        <v>58</v>
      </c>
      <c r="BK29151" s="98" t="s">
        <v>70</v>
      </c>
    </row>
    <row r="29152" spans="17:63" ht="29.25" customHeight="1" x14ac:dyDescent="0.2">
      <c r="Q29152" s="92" t="s">
        <v>50</v>
      </c>
      <c r="BF29152" s="101" t="s">
        <v>58</v>
      </c>
      <c r="BK29152" s="98" t="s">
        <v>70</v>
      </c>
    </row>
    <row r="29153" spans="17:63" ht="29.25" customHeight="1" x14ac:dyDescent="0.2">
      <c r="Q29153" s="92" t="s">
        <v>50</v>
      </c>
      <c r="BF29153" s="101" t="s">
        <v>58</v>
      </c>
      <c r="BK29153" s="98" t="s">
        <v>70</v>
      </c>
    </row>
    <row r="29154" spans="17:63" ht="29.25" customHeight="1" x14ac:dyDescent="0.2">
      <c r="Q29154" s="92" t="s">
        <v>50</v>
      </c>
      <c r="BF29154" s="101" t="s">
        <v>58</v>
      </c>
      <c r="BK29154" s="98" t="s">
        <v>70</v>
      </c>
    </row>
    <row r="29155" spans="17:63" ht="29.25" customHeight="1" x14ac:dyDescent="0.2">
      <c r="Q29155" s="92" t="s">
        <v>50</v>
      </c>
      <c r="BF29155" s="101" t="s">
        <v>58</v>
      </c>
      <c r="BK29155" s="98" t="s">
        <v>70</v>
      </c>
    </row>
    <row r="29156" spans="17:63" ht="29.25" customHeight="1" x14ac:dyDescent="0.2">
      <c r="Q29156" s="92" t="s">
        <v>50</v>
      </c>
      <c r="BF29156" s="101" t="s">
        <v>58</v>
      </c>
      <c r="BK29156" s="98" t="s">
        <v>70</v>
      </c>
    </row>
    <row r="29157" spans="17:63" ht="29.25" customHeight="1" x14ac:dyDescent="0.2">
      <c r="Q29157" s="92" t="s">
        <v>50</v>
      </c>
      <c r="BF29157" s="101" t="s">
        <v>58</v>
      </c>
      <c r="BK29157" s="98" t="s">
        <v>70</v>
      </c>
    </row>
    <row r="29158" spans="17:63" ht="29.25" customHeight="1" x14ac:dyDescent="0.2">
      <c r="Q29158" s="92" t="s">
        <v>50</v>
      </c>
      <c r="BF29158" s="101" t="s">
        <v>58</v>
      </c>
      <c r="BK29158" s="98" t="s">
        <v>70</v>
      </c>
    </row>
    <row r="29159" spans="17:63" ht="29.25" customHeight="1" x14ac:dyDescent="0.2">
      <c r="Q29159" s="92" t="s">
        <v>50</v>
      </c>
      <c r="BF29159" s="101" t="s">
        <v>58</v>
      </c>
      <c r="BK29159" s="98" t="s">
        <v>70</v>
      </c>
    </row>
    <row r="29160" spans="17:63" ht="29.25" customHeight="1" x14ac:dyDescent="0.2">
      <c r="Q29160" s="92" t="s">
        <v>50</v>
      </c>
      <c r="BF29160" s="101" t="s">
        <v>58</v>
      </c>
      <c r="BK29160" s="98" t="s">
        <v>70</v>
      </c>
    </row>
    <row r="29161" spans="17:63" ht="29.25" customHeight="1" x14ac:dyDescent="0.2">
      <c r="Q29161" s="92" t="s">
        <v>50</v>
      </c>
      <c r="BF29161" s="101" t="s">
        <v>58</v>
      </c>
      <c r="BK29161" s="98" t="s">
        <v>70</v>
      </c>
    </row>
    <row r="29162" spans="17:63" ht="29.25" customHeight="1" x14ac:dyDescent="0.2">
      <c r="Q29162" s="92" t="s">
        <v>50</v>
      </c>
      <c r="BF29162" s="101" t="s">
        <v>58</v>
      </c>
      <c r="BK29162" s="98" t="s">
        <v>70</v>
      </c>
    </row>
    <row r="29163" spans="17:63" ht="29.25" customHeight="1" x14ac:dyDescent="0.2">
      <c r="Q29163" s="92" t="s">
        <v>50</v>
      </c>
      <c r="BF29163" s="101" t="s">
        <v>58</v>
      </c>
      <c r="BK29163" s="98" t="s">
        <v>70</v>
      </c>
    </row>
    <row r="29164" spans="17:63" ht="29.25" customHeight="1" x14ac:dyDescent="0.2">
      <c r="Q29164" s="92" t="s">
        <v>50</v>
      </c>
      <c r="BF29164" s="101" t="s">
        <v>58</v>
      </c>
      <c r="BK29164" s="98" t="s">
        <v>70</v>
      </c>
    </row>
    <row r="29165" spans="17:63" ht="29.25" customHeight="1" x14ac:dyDescent="0.2">
      <c r="Q29165" s="92" t="s">
        <v>50</v>
      </c>
      <c r="BF29165" s="101" t="s">
        <v>58</v>
      </c>
      <c r="BK29165" s="98" t="s">
        <v>70</v>
      </c>
    </row>
    <row r="29166" spans="17:63" ht="29.25" customHeight="1" x14ac:dyDescent="0.2">
      <c r="Q29166" s="92" t="s">
        <v>50</v>
      </c>
      <c r="BF29166" s="101" t="s">
        <v>58</v>
      </c>
      <c r="BK29166" s="98" t="s">
        <v>70</v>
      </c>
    </row>
    <row r="29167" spans="17:63" ht="29.25" customHeight="1" x14ac:dyDescent="0.2">
      <c r="Q29167" s="92" t="s">
        <v>50</v>
      </c>
      <c r="BF29167" s="101" t="s">
        <v>58</v>
      </c>
      <c r="BK29167" s="98" t="s">
        <v>70</v>
      </c>
    </row>
    <row r="29168" spans="17:63" ht="29.25" customHeight="1" x14ac:dyDescent="0.2">
      <c r="Q29168" s="92" t="s">
        <v>50</v>
      </c>
      <c r="BF29168" s="101" t="s">
        <v>58</v>
      </c>
      <c r="BK29168" s="98" t="s">
        <v>70</v>
      </c>
    </row>
    <row r="29169" spans="17:63" ht="29.25" customHeight="1" x14ac:dyDescent="0.2">
      <c r="Q29169" s="92" t="s">
        <v>50</v>
      </c>
      <c r="BF29169" s="101" t="s">
        <v>58</v>
      </c>
      <c r="BK29169" s="98" t="s">
        <v>70</v>
      </c>
    </row>
    <row r="29170" spans="17:63" ht="29.25" customHeight="1" x14ac:dyDescent="0.2">
      <c r="Q29170" s="92" t="s">
        <v>50</v>
      </c>
      <c r="BF29170" s="101" t="s">
        <v>58</v>
      </c>
      <c r="BK29170" s="98" t="s">
        <v>70</v>
      </c>
    </row>
    <row r="29171" spans="17:63" ht="29.25" customHeight="1" x14ac:dyDescent="0.2">
      <c r="Q29171" s="92" t="s">
        <v>50</v>
      </c>
      <c r="BF29171" s="101" t="s">
        <v>58</v>
      </c>
      <c r="BK29171" s="98" t="s">
        <v>70</v>
      </c>
    </row>
    <row r="29172" spans="17:63" ht="29.25" customHeight="1" x14ac:dyDescent="0.2">
      <c r="Q29172" s="92" t="s">
        <v>50</v>
      </c>
      <c r="BF29172" s="101" t="s">
        <v>58</v>
      </c>
      <c r="BK29172" s="98" t="s">
        <v>70</v>
      </c>
    </row>
    <row r="29173" spans="17:63" ht="29.25" customHeight="1" x14ac:dyDescent="0.2">
      <c r="Q29173" s="92" t="s">
        <v>50</v>
      </c>
      <c r="BF29173" s="101" t="s">
        <v>58</v>
      </c>
      <c r="BK29173" s="98" t="s">
        <v>70</v>
      </c>
    </row>
    <row r="29174" spans="17:63" ht="29.25" customHeight="1" x14ac:dyDescent="0.2">
      <c r="Q29174" s="92" t="s">
        <v>50</v>
      </c>
      <c r="BF29174" s="101" t="s">
        <v>58</v>
      </c>
      <c r="BK29174" s="98" t="s">
        <v>70</v>
      </c>
    </row>
    <row r="29175" spans="17:63" ht="29.25" customHeight="1" x14ac:dyDescent="0.2">
      <c r="Q29175" s="92" t="s">
        <v>50</v>
      </c>
      <c r="BF29175" s="101" t="s">
        <v>58</v>
      </c>
      <c r="BK29175" s="98" t="s">
        <v>70</v>
      </c>
    </row>
    <row r="29176" spans="17:63" ht="29.25" customHeight="1" x14ac:dyDescent="0.2">
      <c r="Q29176" s="92" t="s">
        <v>50</v>
      </c>
      <c r="BF29176" s="101" t="s">
        <v>58</v>
      </c>
      <c r="BK29176" s="98" t="s">
        <v>70</v>
      </c>
    </row>
    <row r="29177" spans="17:63" ht="29.25" customHeight="1" x14ac:dyDescent="0.2">
      <c r="Q29177" s="92" t="s">
        <v>50</v>
      </c>
      <c r="BF29177" s="101" t="s">
        <v>58</v>
      </c>
      <c r="BK29177" s="98" t="s">
        <v>70</v>
      </c>
    </row>
    <row r="29178" spans="17:63" ht="29.25" customHeight="1" x14ac:dyDescent="0.2">
      <c r="Q29178" s="92" t="s">
        <v>50</v>
      </c>
      <c r="BF29178" s="101" t="s">
        <v>58</v>
      </c>
      <c r="BK29178" s="98" t="s">
        <v>70</v>
      </c>
    </row>
    <row r="29179" spans="17:63" ht="29.25" customHeight="1" x14ac:dyDescent="0.2">
      <c r="Q29179" s="92" t="s">
        <v>50</v>
      </c>
      <c r="BF29179" s="101" t="s">
        <v>58</v>
      </c>
      <c r="BK29179" s="98" t="s">
        <v>70</v>
      </c>
    </row>
    <row r="29180" spans="17:63" ht="29.25" customHeight="1" x14ac:dyDescent="0.2">
      <c r="Q29180" s="92" t="s">
        <v>50</v>
      </c>
      <c r="BF29180" s="101" t="s">
        <v>58</v>
      </c>
      <c r="BK29180" s="98" t="s">
        <v>70</v>
      </c>
    </row>
    <row r="29181" spans="17:63" ht="29.25" customHeight="1" x14ac:dyDescent="0.2">
      <c r="Q29181" s="92" t="s">
        <v>50</v>
      </c>
      <c r="BF29181" s="101" t="s">
        <v>58</v>
      </c>
      <c r="BK29181" s="98" t="s">
        <v>70</v>
      </c>
    </row>
    <row r="29182" spans="17:63" ht="29.25" customHeight="1" x14ac:dyDescent="0.2">
      <c r="Q29182" s="92" t="s">
        <v>50</v>
      </c>
      <c r="BF29182" s="101" t="s">
        <v>58</v>
      </c>
      <c r="BK29182" s="98" t="s">
        <v>70</v>
      </c>
    </row>
    <row r="29183" spans="17:63" ht="29.25" customHeight="1" x14ac:dyDescent="0.2">
      <c r="Q29183" s="92" t="s">
        <v>50</v>
      </c>
      <c r="BF29183" s="101" t="s">
        <v>58</v>
      </c>
      <c r="BK29183" s="98" t="s">
        <v>70</v>
      </c>
    </row>
    <row r="29184" spans="17:63" ht="29.25" customHeight="1" x14ac:dyDescent="0.2">
      <c r="Q29184" s="92" t="s">
        <v>50</v>
      </c>
      <c r="BF29184" s="101" t="s">
        <v>58</v>
      </c>
      <c r="BK29184" s="98" t="s">
        <v>70</v>
      </c>
    </row>
    <row r="29185" spans="17:63" ht="29.25" customHeight="1" x14ac:dyDescent="0.2">
      <c r="Q29185" s="92" t="s">
        <v>50</v>
      </c>
      <c r="BF29185" s="101" t="s">
        <v>58</v>
      </c>
      <c r="BK29185" s="98" t="s">
        <v>70</v>
      </c>
    </row>
    <row r="29186" spans="17:63" ht="29.25" customHeight="1" x14ac:dyDescent="0.2">
      <c r="Q29186" s="92" t="s">
        <v>50</v>
      </c>
      <c r="BF29186" s="101" t="s">
        <v>58</v>
      </c>
      <c r="BK29186" s="98" t="s">
        <v>70</v>
      </c>
    </row>
    <row r="29187" spans="17:63" ht="29.25" customHeight="1" x14ac:dyDescent="0.2">
      <c r="Q29187" s="92" t="s">
        <v>50</v>
      </c>
      <c r="BF29187" s="101" t="s">
        <v>58</v>
      </c>
      <c r="BK29187" s="98" t="s">
        <v>70</v>
      </c>
    </row>
    <row r="29188" spans="17:63" ht="29.25" customHeight="1" x14ac:dyDescent="0.2">
      <c r="Q29188" s="92" t="s">
        <v>50</v>
      </c>
      <c r="BF29188" s="101" t="s">
        <v>58</v>
      </c>
      <c r="BK29188" s="98" t="s">
        <v>70</v>
      </c>
    </row>
    <row r="29189" spans="17:63" ht="29.25" customHeight="1" x14ac:dyDescent="0.2">
      <c r="Q29189" s="92" t="s">
        <v>50</v>
      </c>
      <c r="BF29189" s="101" t="s">
        <v>58</v>
      </c>
      <c r="BK29189" s="98" t="s">
        <v>70</v>
      </c>
    </row>
    <row r="29190" spans="17:63" ht="29.25" customHeight="1" x14ac:dyDescent="0.2">
      <c r="Q29190" s="92" t="s">
        <v>50</v>
      </c>
      <c r="BF29190" s="101" t="s">
        <v>58</v>
      </c>
      <c r="BK29190" s="98" t="s">
        <v>70</v>
      </c>
    </row>
    <row r="29191" spans="17:63" ht="29.25" customHeight="1" x14ac:dyDescent="0.2">
      <c r="Q29191" s="92" t="s">
        <v>50</v>
      </c>
      <c r="BF29191" s="101" t="s">
        <v>58</v>
      </c>
      <c r="BK29191" s="98" t="s">
        <v>70</v>
      </c>
    </row>
    <row r="29192" spans="17:63" ht="29.25" customHeight="1" x14ac:dyDescent="0.2">
      <c r="Q29192" s="92" t="s">
        <v>50</v>
      </c>
      <c r="BF29192" s="101" t="s">
        <v>58</v>
      </c>
      <c r="BK29192" s="98" t="s">
        <v>70</v>
      </c>
    </row>
    <row r="29193" spans="17:63" ht="29.25" customHeight="1" x14ac:dyDescent="0.2">
      <c r="Q29193" s="92" t="s">
        <v>50</v>
      </c>
      <c r="BF29193" s="101" t="s">
        <v>58</v>
      </c>
      <c r="BK29193" s="98" t="s">
        <v>70</v>
      </c>
    </row>
    <row r="29194" spans="17:63" ht="29.25" customHeight="1" x14ac:dyDescent="0.2">
      <c r="Q29194" s="92" t="s">
        <v>50</v>
      </c>
      <c r="BF29194" s="101" t="s">
        <v>58</v>
      </c>
      <c r="BK29194" s="98" t="s">
        <v>70</v>
      </c>
    </row>
    <row r="29195" spans="17:63" ht="29.25" customHeight="1" x14ac:dyDescent="0.2">
      <c r="Q29195" s="92" t="s">
        <v>50</v>
      </c>
      <c r="BF29195" s="101" t="s">
        <v>58</v>
      </c>
      <c r="BK29195" s="98" t="s">
        <v>70</v>
      </c>
    </row>
    <row r="29196" spans="17:63" ht="29.25" customHeight="1" x14ac:dyDescent="0.2">
      <c r="Q29196" s="92" t="s">
        <v>50</v>
      </c>
      <c r="BF29196" s="101" t="s">
        <v>58</v>
      </c>
      <c r="BK29196" s="98" t="s">
        <v>70</v>
      </c>
    </row>
    <row r="29197" spans="17:63" ht="29.25" customHeight="1" x14ac:dyDescent="0.2">
      <c r="Q29197" s="92" t="s">
        <v>50</v>
      </c>
      <c r="BF29197" s="101" t="s">
        <v>58</v>
      </c>
      <c r="BK29197" s="98" t="s">
        <v>70</v>
      </c>
    </row>
    <row r="29198" spans="17:63" ht="29.25" customHeight="1" x14ac:dyDescent="0.2">
      <c r="Q29198" s="92" t="s">
        <v>50</v>
      </c>
      <c r="BF29198" s="101" t="s">
        <v>58</v>
      </c>
      <c r="BK29198" s="98" t="s">
        <v>70</v>
      </c>
    </row>
    <row r="29199" spans="17:63" ht="29.25" customHeight="1" x14ac:dyDescent="0.2">
      <c r="Q29199" s="92" t="s">
        <v>50</v>
      </c>
      <c r="BF29199" s="101" t="s">
        <v>58</v>
      </c>
      <c r="BK29199" s="98" t="s">
        <v>70</v>
      </c>
    </row>
    <row r="29200" spans="17:63" ht="29.25" customHeight="1" x14ac:dyDescent="0.2">
      <c r="Q29200" s="92" t="s">
        <v>50</v>
      </c>
      <c r="BF29200" s="101" t="s">
        <v>58</v>
      </c>
      <c r="BK29200" s="98" t="s">
        <v>70</v>
      </c>
    </row>
    <row r="29201" spans="17:63" ht="29.25" customHeight="1" x14ac:dyDescent="0.2">
      <c r="Q29201" s="92" t="s">
        <v>50</v>
      </c>
      <c r="BF29201" s="101" t="s">
        <v>58</v>
      </c>
      <c r="BK29201" s="98" t="s">
        <v>70</v>
      </c>
    </row>
    <row r="29202" spans="17:63" ht="29.25" customHeight="1" x14ac:dyDescent="0.2">
      <c r="Q29202" s="92" t="s">
        <v>50</v>
      </c>
      <c r="BF29202" s="101" t="s">
        <v>58</v>
      </c>
      <c r="BK29202" s="98" t="s">
        <v>70</v>
      </c>
    </row>
    <row r="29203" spans="17:63" ht="29.25" customHeight="1" x14ac:dyDescent="0.2">
      <c r="Q29203" s="92" t="s">
        <v>50</v>
      </c>
      <c r="BF29203" s="101" t="s">
        <v>58</v>
      </c>
      <c r="BK29203" s="98" t="s">
        <v>70</v>
      </c>
    </row>
    <row r="29204" spans="17:63" ht="29.25" customHeight="1" x14ac:dyDescent="0.2">
      <c r="Q29204" s="92" t="s">
        <v>50</v>
      </c>
      <c r="BF29204" s="101" t="s">
        <v>58</v>
      </c>
      <c r="BK29204" s="98" t="s">
        <v>70</v>
      </c>
    </row>
    <row r="29205" spans="17:63" ht="29.25" customHeight="1" x14ac:dyDescent="0.2">
      <c r="Q29205" s="92" t="s">
        <v>50</v>
      </c>
      <c r="BF29205" s="101" t="s">
        <v>58</v>
      </c>
      <c r="BK29205" s="98" t="s">
        <v>70</v>
      </c>
    </row>
    <row r="29206" spans="17:63" ht="29.25" customHeight="1" x14ac:dyDescent="0.2">
      <c r="Q29206" s="92" t="s">
        <v>50</v>
      </c>
      <c r="BF29206" s="101" t="s">
        <v>58</v>
      </c>
      <c r="BK29206" s="98" t="s">
        <v>70</v>
      </c>
    </row>
    <row r="29207" spans="17:63" ht="29.25" customHeight="1" x14ac:dyDescent="0.2">
      <c r="Q29207" s="92" t="s">
        <v>50</v>
      </c>
      <c r="BF29207" s="101" t="s">
        <v>58</v>
      </c>
      <c r="BK29207" s="98" t="s">
        <v>70</v>
      </c>
    </row>
    <row r="29208" spans="17:63" ht="29.25" customHeight="1" x14ac:dyDescent="0.2">
      <c r="Q29208" s="92" t="s">
        <v>50</v>
      </c>
      <c r="BF29208" s="101" t="s">
        <v>58</v>
      </c>
      <c r="BK29208" s="98" t="s">
        <v>70</v>
      </c>
    </row>
    <row r="29209" spans="17:63" ht="29.25" customHeight="1" x14ac:dyDescent="0.2">
      <c r="Q29209" s="92" t="s">
        <v>50</v>
      </c>
      <c r="BF29209" s="101" t="s">
        <v>58</v>
      </c>
      <c r="BK29209" s="98" t="s">
        <v>70</v>
      </c>
    </row>
    <row r="29210" spans="17:63" ht="29.25" customHeight="1" x14ac:dyDescent="0.2">
      <c r="Q29210" s="92" t="s">
        <v>50</v>
      </c>
      <c r="BF29210" s="101" t="s">
        <v>58</v>
      </c>
      <c r="BK29210" s="98" t="s">
        <v>70</v>
      </c>
    </row>
    <row r="29211" spans="17:63" ht="29.25" customHeight="1" x14ac:dyDescent="0.2">
      <c r="Q29211" s="92" t="s">
        <v>50</v>
      </c>
      <c r="BF29211" s="101" t="s">
        <v>58</v>
      </c>
      <c r="BK29211" s="98" t="s">
        <v>70</v>
      </c>
    </row>
    <row r="29212" spans="17:63" ht="29.25" customHeight="1" x14ac:dyDescent="0.2">
      <c r="Q29212" s="92" t="s">
        <v>50</v>
      </c>
      <c r="BF29212" s="101" t="s">
        <v>58</v>
      </c>
      <c r="BK29212" s="98" t="s">
        <v>70</v>
      </c>
    </row>
    <row r="29213" spans="17:63" ht="29.25" customHeight="1" x14ac:dyDescent="0.2">
      <c r="Q29213" s="92" t="s">
        <v>50</v>
      </c>
      <c r="BF29213" s="101" t="s">
        <v>58</v>
      </c>
      <c r="BK29213" s="98" t="s">
        <v>70</v>
      </c>
    </row>
    <row r="29214" spans="17:63" ht="29.25" customHeight="1" x14ac:dyDescent="0.2">
      <c r="Q29214" s="92" t="s">
        <v>50</v>
      </c>
      <c r="BF29214" s="101" t="s">
        <v>58</v>
      </c>
      <c r="BK29214" s="98" t="s">
        <v>70</v>
      </c>
    </row>
    <row r="29215" spans="17:63" ht="29.25" customHeight="1" x14ac:dyDescent="0.2">
      <c r="Q29215" s="92" t="s">
        <v>50</v>
      </c>
      <c r="BF29215" s="101" t="s">
        <v>58</v>
      </c>
      <c r="BK29215" s="98" t="s">
        <v>70</v>
      </c>
    </row>
    <row r="29216" spans="17:63" ht="29.25" customHeight="1" x14ac:dyDescent="0.2">
      <c r="Q29216" s="92" t="s">
        <v>50</v>
      </c>
      <c r="BF29216" s="101" t="s">
        <v>58</v>
      </c>
      <c r="BK29216" s="98" t="s">
        <v>70</v>
      </c>
    </row>
    <row r="29217" spans="17:63" ht="29.25" customHeight="1" x14ac:dyDescent="0.2">
      <c r="Q29217" s="92" t="s">
        <v>50</v>
      </c>
      <c r="BF29217" s="101" t="s">
        <v>58</v>
      </c>
      <c r="BK29217" s="98" t="s">
        <v>70</v>
      </c>
    </row>
    <row r="29218" spans="17:63" ht="29.25" customHeight="1" x14ac:dyDescent="0.2">
      <c r="Q29218" s="92" t="s">
        <v>50</v>
      </c>
      <c r="BF29218" s="101" t="s">
        <v>58</v>
      </c>
      <c r="BK29218" s="98" t="s">
        <v>70</v>
      </c>
    </row>
    <row r="29219" spans="17:63" ht="29.25" customHeight="1" x14ac:dyDescent="0.2">
      <c r="Q29219" s="92" t="s">
        <v>50</v>
      </c>
      <c r="BF29219" s="101" t="s">
        <v>58</v>
      </c>
      <c r="BK29219" s="98" t="s">
        <v>70</v>
      </c>
    </row>
    <row r="29220" spans="17:63" ht="29.25" customHeight="1" x14ac:dyDescent="0.2">
      <c r="Q29220" s="92" t="s">
        <v>50</v>
      </c>
      <c r="BF29220" s="101" t="s">
        <v>58</v>
      </c>
      <c r="BK29220" s="98" t="s">
        <v>70</v>
      </c>
    </row>
    <row r="29221" spans="17:63" ht="29.25" customHeight="1" x14ac:dyDescent="0.2">
      <c r="Q29221" s="92" t="s">
        <v>50</v>
      </c>
      <c r="BF29221" s="101" t="s">
        <v>58</v>
      </c>
      <c r="BK29221" s="98" t="s">
        <v>70</v>
      </c>
    </row>
    <row r="29222" spans="17:63" ht="29.25" customHeight="1" x14ac:dyDescent="0.2">
      <c r="Q29222" s="92" t="s">
        <v>50</v>
      </c>
      <c r="BF29222" s="101" t="s">
        <v>58</v>
      </c>
      <c r="BK29222" s="98" t="s">
        <v>70</v>
      </c>
    </row>
    <row r="29223" spans="17:63" ht="29.25" customHeight="1" x14ac:dyDescent="0.2">
      <c r="Q29223" s="92" t="s">
        <v>50</v>
      </c>
      <c r="BF29223" s="101" t="s">
        <v>58</v>
      </c>
      <c r="BK29223" s="98" t="s">
        <v>70</v>
      </c>
    </row>
    <row r="29224" spans="17:63" ht="29.25" customHeight="1" x14ac:dyDescent="0.2">
      <c r="Q29224" s="92" t="s">
        <v>50</v>
      </c>
      <c r="BF29224" s="101" t="s">
        <v>58</v>
      </c>
      <c r="BK29224" s="98" t="s">
        <v>70</v>
      </c>
    </row>
    <row r="29225" spans="17:63" ht="29.25" customHeight="1" x14ac:dyDescent="0.2">
      <c r="Q29225" s="92" t="s">
        <v>50</v>
      </c>
      <c r="BF29225" s="101" t="s">
        <v>58</v>
      </c>
      <c r="BK29225" s="98" t="s">
        <v>70</v>
      </c>
    </row>
    <row r="29226" spans="17:63" ht="29.25" customHeight="1" x14ac:dyDescent="0.2">
      <c r="Q29226" s="92" t="s">
        <v>50</v>
      </c>
      <c r="BF29226" s="101" t="s">
        <v>58</v>
      </c>
      <c r="BK29226" s="98" t="s">
        <v>70</v>
      </c>
    </row>
    <row r="29227" spans="17:63" ht="29.25" customHeight="1" x14ac:dyDescent="0.2">
      <c r="Q29227" s="92" t="s">
        <v>50</v>
      </c>
      <c r="BF29227" s="101" t="s">
        <v>58</v>
      </c>
      <c r="BK29227" s="98" t="s">
        <v>70</v>
      </c>
    </row>
    <row r="29228" spans="17:63" ht="29.25" customHeight="1" x14ac:dyDescent="0.2">
      <c r="Q29228" s="92" t="s">
        <v>50</v>
      </c>
      <c r="BF29228" s="101" t="s">
        <v>58</v>
      </c>
      <c r="BK29228" s="98" t="s">
        <v>70</v>
      </c>
    </row>
    <row r="29229" spans="17:63" ht="29.25" customHeight="1" x14ac:dyDescent="0.2">
      <c r="Q29229" s="92" t="s">
        <v>50</v>
      </c>
      <c r="BF29229" s="101" t="s">
        <v>58</v>
      </c>
      <c r="BK29229" s="98" t="s">
        <v>70</v>
      </c>
    </row>
    <row r="29230" spans="17:63" ht="29.25" customHeight="1" x14ac:dyDescent="0.2">
      <c r="Q29230" s="92" t="s">
        <v>50</v>
      </c>
      <c r="BF29230" s="101" t="s">
        <v>58</v>
      </c>
      <c r="BK29230" s="98" t="s">
        <v>70</v>
      </c>
    </row>
    <row r="29231" spans="17:63" ht="29.25" customHeight="1" x14ac:dyDescent="0.2">
      <c r="Q29231" s="92" t="s">
        <v>50</v>
      </c>
      <c r="BF29231" s="101" t="s">
        <v>58</v>
      </c>
      <c r="BK29231" s="98" t="s">
        <v>70</v>
      </c>
    </row>
    <row r="29232" spans="17:63" ht="29.25" customHeight="1" x14ac:dyDescent="0.2">
      <c r="Q29232" s="92" t="s">
        <v>50</v>
      </c>
      <c r="BF29232" s="101" t="s">
        <v>58</v>
      </c>
      <c r="BK29232" s="98" t="s">
        <v>70</v>
      </c>
    </row>
    <row r="29233" spans="17:63" ht="29.25" customHeight="1" x14ac:dyDescent="0.2">
      <c r="Q29233" s="92" t="s">
        <v>50</v>
      </c>
      <c r="BF29233" s="101" t="s">
        <v>58</v>
      </c>
      <c r="BK29233" s="98" t="s">
        <v>70</v>
      </c>
    </row>
    <row r="29234" spans="17:63" ht="29.25" customHeight="1" x14ac:dyDescent="0.2">
      <c r="Q29234" s="92" t="s">
        <v>50</v>
      </c>
      <c r="BF29234" s="101" t="s">
        <v>58</v>
      </c>
      <c r="BK29234" s="98" t="s">
        <v>70</v>
      </c>
    </row>
    <row r="29235" spans="17:63" ht="29.25" customHeight="1" x14ac:dyDescent="0.2">
      <c r="Q29235" s="92" t="s">
        <v>50</v>
      </c>
      <c r="BF29235" s="101" t="s">
        <v>58</v>
      </c>
      <c r="BK29235" s="98" t="s">
        <v>70</v>
      </c>
    </row>
    <row r="29236" spans="17:63" ht="29.25" customHeight="1" x14ac:dyDescent="0.2">
      <c r="Q29236" s="92" t="s">
        <v>50</v>
      </c>
      <c r="BF29236" s="101" t="s">
        <v>58</v>
      </c>
      <c r="BK29236" s="98" t="s">
        <v>70</v>
      </c>
    </row>
    <row r="29237" spans="17:63" ht="29.25" customHeight="1" x14ac:dyDescent="0.2">
      <c r="Q29237" s="92" t="s">
        <v>50</v>
      </c>
      <c r="BF29237" s="101" t="s">
        <v>58</v>
      </c>
      <c r="BK29237" s="98" t="s">
        <v>70</v>
      </c>
    </row>
    <row r="29238" spans="17:63" ht="29.25" customHeight="1" x14ac:dyDescent="0.2">
      <c r="Q29238" s="92" t="s">
        <v>50</v>
      </c>
      <c r="BF29238" s="101" t="s">
        <v>58</v>
      </c>
      <c r="BK29238" s="98" t="s">
        <v>70</v>
      </c>
    </row>
    <row r="29239" spans="17:63" ht="29.25" customHeight="1" x14ac:dyDescent="0.2">
      <c r="Q29239" s="92" t="s">
        <v>50</v>
      </c>
      <c r="BF29239" s="101" t="s">
        <v>58</v>
      </c>
      <c r="BK29239" s="98" t="s">
        <v>70</v>
      </c>
    </row>
    <row r="29240" spans="17:63" ht="29.25" customHeight="1" x14ac:dyDescent="0.2">
      <c r="Q29240" s="92" t="s">
        <v>50</v>
      </c>
      <c r="BF29240" s="101" t="s">
        <v>58</v>
      </c>
      <c r="BK29240" s="98" t="s">
        <v>70</v>
      </c>
    </row>
    <row r="29241" spans="17:63" ht="29.25" customHeight="1" x14ac:dyDescent="0.2">
      <c r="Q29241" s="92" t="s">
        <v>50</v>
      </c>
      <c r="BF29241" s="101" t="s">
        <v>58</v>
      </c>
      <c r="BK29241" s="98" t="s">
        <v>70</v>
      </c>
    </row>
    <row r="29242" spans="17:63" ht="29.25" customHeight="1" x14ac:dyDescent="0.2">
      <c r="Q29242" s="92" t="s">
        <v>50</v>
      </c>
      <c r="BF29242" s="101" t="s">
        <v>58</v>
      </c>
      <c r="BK29242" s="98" t="s">
        <v>70</v>
      </c>
    </row>
    <row r="29243" spans="17:63" ht="29.25" customHeight="1" x14ac:dyDescent="0.2">
      <c r="Q29243" s="92" t="s">
        <v>50</v>
      </c>
      <c r="BF29243" s="101" t="s">
        <v>58</v>
      </c>
      <c r="BK29243" s="98" t="s">
        <v>70</v>
      </c>
    </row>
    <row r="29244" spans="17:63" ht="29.25" customHeight="1" x14ac:dyDescent="0.2">
      <c r="Q29244" s="92" t="s">
        <v>50</v>
      </c>
      <c r="BF29244" s="101" t="s">
        <v>58</v>
      </c>
      <c r="BK29244" s="98" t="s">
        <v>70</v>
      </c>
    </row>
    <row r="29245" spans="17:63" ht="29.25" customHeight="1" x14ac:dyDescent="0.2">
      <c r="Q29245" s="92" t="s">
        <v>50</v>
      </c>
      <c r="BF29245" s="101" t="s">
        <v>58</v>
      </c>
      <c r="BK29245" s="98" t="s">
        <v>70</v>
      </c>
    </row>
    <row r="29246" spans="17:63" ht="29.25" customHeight="1" x14ac:dyDescent="0.2">
      <c r="Q29246" s="92" t="s">
        <v>50</v>
      </c>
      <c r="BF29246" s="101" t="s">
        <v>58</v>
      </c>
      <c r="BK29246" s="98" t="s">
        <v>70</v>
      </c>
    </row>
    <row r="29247" spans="17:63" ht="29.25" customHeight="1" x14ac:dyDescent="0.2">
      <c r="Q29247" s="92" t="s">
        <v>50</v>
      </c>
      <c r="BF29247" s="101" t="s">
        <v>58</v>
      </c>
      <c r="BK29247" s="98" t="s">
        <v>70</v>
      </c>
    </row>
    <row r="29248" spans="17:63" ht="29.25" customHeight="1" x14ac:dyDescent="0.2">
      <c r="Q29248" s="92" t="s">
        <v>50</v>
      </c>
      <c r="BF29248" s="101" t="s">
        <v>58</v>
      </c>
      <c r="BK29248" s="98" t="s">
        <v>70</v>
      </c>
    </row>
    <row r="29249" spans="17:63" ht="29.25" customHeight="1" x14ac:dyDescent="0.2">
      <c r="Q29249" s="92" t="s">
        <v>50</v>
      </c>
      <c r="BF29249" s="101" t="s">
        <v>58</v>
      </c>
      <c r="BK29249" s="98" t="s">
        <v>70</v>
      </c>
    </row>
    <row r="29250" spans="17:63" ht="29.25" customHeight="1" x14ac:dyDescent="0.2">
      <c r="Q29250" s="92" t="s">
        <v>50</v>
      </c>
      <c r="BF29250" s="101" t="s">
        <v>58</v>
      </c>
      <c r="BK29250" s="98" t="s">
        <v>70</v>
      </c>
    </row>
    <row r="29251" spans="17:63" ht="29.25" customHeight="1" x14ac:dyDescent="0.2">
      <c r="Q29251" s="92" t="s">
        <v>50</v>
      </c>
      <c r="BF29251" s="101" t="s">
        <v>58</v>
      </c>
      <c r="BK29251" s="98" t="s">
        <v>70</v>
      </c>
    </row>
    <row r="29252" spans="17:63" ht="29.25" customHeight="1" x14ac:dyDescent="0.2">
      <c r="Q29252" s="92" t="s">
        <v>50</v>
      </c>
      <c r="BF29252" s="101" t="s">
        <v>58</v>
      </c>
      <c r="BK29252" s="98" t="s">
        <v>70</v>
      </c>
    </row>
    <row r="29253" spans="17:63" ht="29.25" customHeight="1" x14ac:dyDescent="0.2">
      <c r="Q29253" s="92" t="s">
        <v>50</v>
      </c>
      <c r="BF29253" s="101" t="s">
        <v>58</v>
      </c>
      <c r="BK29253" s="98" t="s">
        <v>70</v>
      </c>
    </row>
    <row r="29254" spans="17:63" ht="29.25" customHeight="1" x14ac:dyDescent="0.2">
      <c r="Q29254" s="92" t="s">
        <v>50</v>
      </c>
      <c r="BF29254" s="101" t="s">
        <v>58</v>
      </c>
      <c r="BK29254" s="98" t="s">
        <v>70</v>
      </c>
    </row>
    <row r="29255" spans="17:63" ht="29.25" customHeight="1" x14ac:dyDescent="0.2">
      <c r="Q29255" s="92" t="s">
        <v>50</v>
      </c>
      <c r="BF29255" s="101" t="s">
        <v>58</v>
      </c>
      <c r="BK29255" s="98" t="s">
        <v>70</v>
      </c>
    </row>
    <row r="29256" spans="17:63" ht="29.25" customHeight="1" x14ac:dyDescent="0.2">
      <c r="Q29256" s="92" t="s">
        <v>50</v>
      </c>
      <c r="BF29256" s="101" t="s">
        <v>58</v>
      </c>
      <c r="BK29256" s="98" t="s">
        <v>70</v>
      </c>
    </row>
    <row r="29257" spans="17:63" ht="29.25" customHeight="1" x14ac:dyDescent="0.2">
      <c r="Q29257" s="92" t="s">
        <v>50</v>
      </c>
      <c r="BF29257" s="101" t="s">
        <v>58</v>
      </c>
      <c r="BK29257" s="98" t="s">
        <v>70</v>
      </c>
    </row>
    <row r="29258" spans="17:63" ht="29.25" customHeight="1" x14ac:dyDescent="0.2">
      <c r="Q29258" s="92" t="s">
        <v>50</v>
      </c>
      <c r="BF29258" s="101" t="s">
        <v>58</v>
      </c>
      <c r="BK29258" s="98" t="s">
        <v>70</v>
      </c>
    </row>
    <row r="29259" spans="17:63" ht="29.25" customHeight="1" x14ac:dyDescent="0.2">
      <c r="Q29259" s="92" t="s">
        <v>50</v>
      </c>
      <c r="BF29259" s="101" t="s">
        <v>58</v>
      </c>
      <c r="BK29259" s="98" t="s">
        <v>70</v>
      </c>
    </row>
    <row r="29260" spans="17:63" ht="29.25" customHeight="1" x14ac:dyDescent="0.2">
      <c r="Q29260" s="92" t="s">
        <v>50</v>
      </c>
      <c r="BF29260" s="101" t="s">
        <v>58</v>
      </c>
      <c r="BK29260" s="98" t="s">
        <v>70</v>
      </c>
    </row>
    <row r="29261" spans="17:63" ht="29.25" customHeight="1" x14ac:dyDescent="0.2">
      <c r="Q29261" s="92" t="s">
        <v>50</v>
      </c>
      <c r="BF29261" s="101" t="s">
        <v>58</v>
      </c>
      <c r="BK29261" s="98" t="s">
        <v>70</v>
      </c>
    </row>
    <row r="29262" spans="17:63" ht="29.25" customHeight="1" x14ac:dyDescent="0.2">
      <c r="Q29262" s="92" t="s">
        <v>50</v>
      </c>
      <c r="BF29262" s="101" t="s">
        <v>58</v>
      </c>
      <c r="BK29262" s="98" t="s">
        <v>70</v>
      </c>
    </row>
    <row r="29263" spans="17:63" ht="29.25" customHeight="1" x14ac:dyDescent="0.2">
      <c r="Q29263" s="92" t="s">
        <v>50</v>
      </c>
      <c r="BF29263" s="101" t="s">
        <v>58</v>
      </c>
      <c r="BK29263" s="98" t="s">
        <v>70</v>
      </c>
    </row>
    <row r="29264" spans="17:63" ht="29.25" customHeight="1" x14ac:dyDescent="0.2">
      <c r="Q29264" s="92" t="s">
        <v>50</v>
      </c>
      <c r="BF29264" s="101" t="s">
        <v>58</v>
      </c>
      <c r="BK29264" s="98" t="s">
        <v>70</v>
      </c>
    </row>
    <row r="29265" spans="17:63" ht="29.25" customHeight="1" x14ac:dyDescent="0.2">
      <c r="Q29265" s="92" t="s">
        <v>50</v>
      </c>
      <c r="BF29265" s="101" t="s">
        <v>58</v>
      </c>
      <c r="BK29265" s="98" t="s">
        <v>70</v>
      </c>
    </row>
    <row r="29266" spans="17:63" ht="29.25" customHeight="1" x14ac:dyDescent="0.2">
      <c r="Q29266" s="92" t="s">
        <v>50</v>
      </c>
      <c r="BF29266" s="101" t="s">
        <v>58</v>
      </c>
      <c r="BK29266" s="98" t="s">
        <v>70</v>
      </c>
    </row>
    <row r="29267" spans="17:63" ht="29.25" customHeight="1" x14ac:dyDescent="0.2">
      <c r="Q29267" s="92" t="s">
        <v>50</v>
      </c>
      <c r="BF29267" s="101" t="s">
        <v>58</v>
      </c>
      <c r="BK29267" s="98" t="s">
        <v>70</v>
      </c>
    </row>
    <row r="29268" spans="17:63" ht="29.25" customHeight="1" x14ac:dyDescent="0.2">
      <c r="Q29268" s="92" t="s">
        <v>50</v>
      </c>
      <c r="BF29268" s="101" t="s">
        <v>58</v>
      </c>
      <c r="BK29268" s="98" t="s">
        <v>70</v>
      </c>
    </row>
    <row r="29269" spans="17:63" ht="29.25" customHeight="1" x14ac:dyDescent="0.2">
      <c r="Q29269" s="92" t="s">
        <v>50</v>
      </c>
      <c r="BF29269" s="101" t="s">
        <v>58</v>
      </c>
      <c r="BK29269" s="98" t="s">
        <v>70</v>
      </c>
    </row>
    <row r="29270" spans="17:63" ht="29.25" customHeight="1" x14ac:dyDescent="0.2">
      <c r="Q29270" s="92" t="s">
        <v>50</v>
      </c>
      <c r="BF29270" s="101" t="s">
        <v>58</v>
      </c>
      <c r="BK29270" s="98" t="s">
        <v>70</v>
      </c>
    </row>
    <row r="29271" spans="17:63" ht="29.25" customHeight="1" x14ac:dyDescent="0.2">
      <c r="Q29271" s="92" t="s">
        <v>50</v>
      </c>
      <c r="BF29271" s="101" t="s">
        <v>58</v>
      </c>
      <c r="BK29271" s="98" t="s">
        <v>70</v>
      </c>
    </row>
    <row r="29272" spans="17:63" ht="29.25" customHeight="1" x14ac:dyDescent="0.2">
      <c r="Q29272" s="92" t="s">
        <v>50</v>
      </c>
      <c r="BF29272" s="101" t="s">
        <v>58</v>
      </c>
      <c r="BK29272" s="98" t="s">
        <v>70</v>
      </c>
    </row>
    <row r="29273" spans="17:63" ht="29.25" customHeight="1" x14ac:dyDescent="0.2">
      <c r="Q29273" s="92" t="s">
        <v>50</v>
      </c>
      <c r="BF29273" s="101" t="s">
        <v>58</v>
      </c>
      <c r="BK29273" s="98" t="s">
        <v>70</v>
      </c>
    </row>
    <row r="29274" spans="17:63" ht="29.25" customHeight="1" x14ac:dyDescent="0.2">
      <c r="Q29274" s="92" t="s">
        <v>50</v>
      </c>
      <c r="BF29274" s="101" t="s">
        <v>58</v>
      </c>
      <c r="BK29274" s="98" t="s">
        <v>70</v>
      </c>
    </row>
    <row r="29275" spans="17:63" ht="29.25" customHeight="1" x14ac:dyDescent="0.2">
      <c r="Q29275" s="92" t="s">
        <v>50</v>
      </c>
      <c r="BF29275" s="101" t="s">
        <v>58</v>
      </c>
      <c r="BK29275" s="98" t="s">
        <v>70</v>
      </c>
    </row>
    <row r="29276" spans="17:63" ht="29.25" customHeight="1" x14ac:dyDescent="0.2">
      <c r="Q29276" s="92" t="s">
        <v>50</v>
      </c>
      <c r="BF29276" s="101" t="s">
        <v>58</v>
      </c>
      <c r="BK29276" s="98" t="s">
        <v>70</v>
      </c>
    </row>
    <row r="29277" spans="17:63" ht="29.25" customHeight="1" x14ac:dyDescent="0.2">
      <c r="Q29277" s="92" t="s">
        <v>50</v>
      </c>
      <c r="BF29277" s="101" t="s">
        <v>58</v>
      </c>
      <c r="BK29277" s="98" t="s">
        <v>70</v>
      </c>
    </row>
    <row r="29278" spans="17:63" ht="29.25" customHeight="1" x14ac:dyDescent="0.2">
      <c r="Q29278" s="92" t="s">
        <v>50</v>
      </c>
      <c r="BF29278" s="101" t="s">
        <v>58</v>
      </c>
      <c r="BK29278" s="98" t="s">
        <v>70</v>
      </c>
    </row>
    <row r="29279" spans="17:63" ht="29.25" customHeight="1" x14ac:dyDescent="0.2">
      <c r="Q29279" s="92" t="s">
        <v>50</v>
      </c>
      <c r="BF29279" s="101" t="s">
        <v>58</v>
      </c>
      <c r="BK29279" s="98" t="s">
        <v>70</v>
      </c>
    </row>
    <row r="29280" spans="17:63" ht="29.25" customHeight="1" x14ac:dyDescent="0.2">
      <c r="Q29280" s="92" t="s">
        <v>50</v>
      </c>
      <c r="BF29280" s="101" t="s">
        <v>58</v>
      </c>
      <c r="BK29280" s="98" t="s">
        <v>70</v>
      </c>
    </row>
    <row r="29281" spans="17:63" ht="29.25" customHeight="1" x14ac:dyDescent="0.2">
      <c r="Q29281" s="92" t="s">
        <v>50</v>
      </c>
      <c r="BF29281" s="101" t="s">
        <v>58</v>
      </c>
      <c r="BK29281" s="98" t="s">
        <v>70</v>
      </c>
    </row>
    <row r="29282" spans="17:63" ht="29.25" customHeight="1" x14ac:dyDescent="0.2">
      <c r="Q29282" s="92" t="s">
        <v>50</v>
      </c>
      <c r="BF29282" s="101" t="s">
        <v>58</v>
      </c>
      <c r="BK29282" s="98" t="s">
        <v>70</v>
      </c>
    </row>
    <row r="29283" spans="17:63" ht="29.25" customHeight="1" x14ac:dyDescent="0.2">
      <c r="Q29283" s="92" t="s">
        <v>50</v>
      </c>
      <c r="BF29283" s="101" t="s">
        <v>58</v>
      </c>
      <c r="BK29283" s="98" t="s">
        <v>70</v>
      </c>
    </row>
    <row r="29284" spans="17:63" ht="29.25" customHeight="1" x14ac:dyDescent="0.2">
      <c r="Q29284" s="92" t="s">
        <v>50</v>
      </c>
      <c r="BF29284" s="101" t="s">
        <v>58</v>
      </c>
      <c r="BK29284" s="98" t="s">
        <v>70</v>
      </c>
    </row>
    <row r="29285" spans="17:63" ht="29.25" customHeight="1" x14ac:dyDescent="0.2">
      <c r="Q29285" s="92" t="s">
        <v>50</v>
      </c>
      <c r="BF29285" s="101" t="s">
        <v>58</v>
      </c>
      <c r="BK29285" s="98" t="s">
        <v>70</v>
      </c>
    </row>
    <row r="29286" spans="17:63" ht="29.25" customHeight="1" x14ac:dyDescent="0.2">
      <c r="Q29286" s="92" t="s">
        <v>50</v>
      </c>
      <c r="BF29286" s="101" t="s">
        <v>58</v>
      </c>
      <c r="BK29286" s="98" t="s">
        <v>70</v>
      </c>
    </row>
    <row r="29287" spans="17:63" ht="29.25" customHeight="1" x14ac:dyDescent="0.2">
      <c r="Q29287" s="92" t="s">
        <v>50</v>
      </c>
      <c r="BF29287" s="101" t="s">
        <v>58</v>
      </c>
      <c r="BK29287" s="98" t="s">
        <v>70</v>
      </c>
    </row>
    <row r="29288" spans="17:63" ht="29.25" customHeight="1" x14ac:dyDescent="0.2">
      <c r="Q29288" s="92" t="s">
        <v>50</v>
      </c>
      <c r="BF29288" s="101" t="s">
        <v>58</v>
      </c>
      <c r="BK29288" s="98" t="s">
        <v>70</v>
      </c>
    </row>
    <row r="29289" spans="17:63" ht="29.25" customHeight="1" x14ac:dyDescent="0.2">
      <c r="Q29289" s="92" t="s">
        <v>50</v>
      </c>
      <c r="BF29289" s="101" t="s">
        <v>58</v>
      </c>
      <c r="BK29289" s="98" t="s">
        <v>70</v>
      </c>
    </row>
    <row r="29290" spans="17:63" ht="29.25" customHeight="1" x14ac:dyDescent="0.2">
      <c r="Q29290" s="92" t="s">
        <v>50</v>
      </c>
      <c r="BF29290" s="101" t="s">
        <v>58</v>
      </c>
      <c r="BK29290" s="98" t="s">
        <v>70</v>
      </c>
    </row>
    <row r="29291" spans="17:63" ht="29.25" customHeight="1" x14ac:dyDescent="0.2">
      <c r="Q29291" s="92" t="s">
        <v>50</v>
      </c>
      <c r="BF29291" s="101" t="s">
        <v>58</v>
      </c>
      <c r="BK29291" s="98" t="s">
        <v>70</v>
      </c>
    </row>
    <row r="29292" spans="17:63" ht="29.25" customHeight="1" x14ac:dyDescent="0.2">
      <c r="Q29292" s="92" t="s">
        <v>50</v>
      </c>
      <c r="BF29292" s="101" t="s">
        <v>58</v>
      </c>
      <c r="BK29292" s="98" t="s">
        <v>70</v>
      </c>
    </row>
    <row r="29293" spans="17:63" ht="29.25" customHeight="1" x14ac:dyDescent="0.2">
      <c r="Q29293" s="92" t="s">
        <v>50</v>
      </c>
      <c r="BF29293" s="101" t="s">
        <v>58</v>
      </c>
      <c r="BK29293" s="98" t="s">
        <v>70</v>
      </c>
    </row>
    <row r="29294" spans="17:63" ht="29.25" customHeight="1" x14ac:dyDescent="0.2">
      <c r="Q29294" s="92" t="s">
        <v>50</v>
      </c>
      <c r="BF29294" s="101" t="s">
        <v>58</v>
      </c>
      <c r="BK29294" s="98" t="s">
        <v>70</v>
      </c>
    </row>
    <row r="29295" spans="17:63" ht="29.25" customHeight="1" x14ac:dyDescent="0.2">
      <c r="Q29295" s="92" t="s">
        <v>50</v>
      </c>
      <c r="BF29295" s="101" t="s">
        <v>58</v>
      </c>
      <c r="BK29295" s="98" t="s">
        <v>70</v>
      </c>
    </row>
    <row r="29296" spans="17:63" ht="29.25" customHeight="1" x14ac:dyDescent="0.2">
      <c r="Q29296" s="92" t="s">
        <v>50</v>
      </c>
      <c r="BF29296" s="101" t="s">
        <v>58</v>
      </c>
      <c r="BK29296" s="98" t="s">
        <v>70</v>
      </c>
    </row>
    <row r="29297" spans="17:63" ht="29.25" customHeight="1" x14ac:dyDescent="0.2">
      <c r="Q29297" s="92" t="s">
        <v>50</v>
      </c>
      <c r="BF29297" s="101" t="s">
        <v>58</v>
      </c>
      <c r="BK29297" s="98" t="s">
        <v>70</v>
      </c>
    </row>
    <row r="29298" spans="17:63" ht="29.25" customHeight="1" x14ac:dyDescent="0.2">
      <c r="Q29298" s="92" t="s">
        <v>50</v>
      </c>
      <c r="BF29298" s="101" t="s">
        <v>58</v>
      </c>
      <c r="BK29298" s="98" t="s">
        <v>70</v>
      </c>
    </row>
    <row r="29299" spans="17:63" ht="29.25" customHeight="1" x14ac:dyDescent="0.2">
      <c r="Q29299" s="92" t="s">
        <v>50</v>
      </c>
      <c r="BF29299" s="101" t="s">
        <v>58</v>
      </c>
      <c r="BK29299" s="98" t="s">
        <v>70</v>
      </c>
    </row>
    <row r="29300" spans="17:63" ht="29.25" customHeight="1" x14ac:dyDescent="0.2">
      <c r="Q29300" s="92" t="s">
        <v>50</v>
      </c>
      <c r="BF29300" s="101" t="s">
        <v>58</v>
      </c>
      <c r="BK29300" s="98" t="s">
        <v>70</v>
      </c>
    </row>
    <row r="29301" spans="17:63" ht="29.25" customHeight="1" x14ac:dyDescent="0.2">
      <c r="Q29301" s="92" t="s">
        <v>50</v>
      </c>
      <c r="BF29301" s="101" t="s">
        <v>58</v>
      </c>
      <c r="BK29301" s="98" t="s">
        <v>70</v>
      </c>
    </row>
    <row r="29302" spans="17:63" ht="29.25" customHeight="1" x14ac:dyDescent="0.2">
      <c r="Q29302" s="92" t="s">
        <v>50</v>
      </c>
      <c r="BF29302" s="101" t="s">
        <v>58</v>
      </c>
      <c r="BK29302" s="98" t="s">
        <v>70</v>
      </c>
    </row>
    <row r="29303" spans="17:63" ht="29.25" customHeight="1" x14ac:dyDescent="0.2">
      <c r="Q29303" s="92" t="s">
        <v>50</v>
      </c>
      <c r="BF29303" s="101" t="s">
        <v>58</v>
      </c>
      <c r="BK29303" s="98" t="s">
        <v>70</v>
      </c>
    </row>
    <row r="29304" spans="17:63" ht="29.25" customHeight="1" x14ac:dyDescent="0.2">
      <c r="Q29304" s="92" t="s">
        <v>50</v>
      </c>
      <c r="BF29304" s="101" t="s">
        <v>58</v>
      </c>
      <c r="BK29304" s="98" t="s">
        <v>70</v>
      </c>
    </row>
    <row r="29305" spans="17:63" ht="29.25" customHeight="1" x14ac:dyDescent="0.2">
      <c r="Q29305" s="92" t="s">
        <v>50</v>
      </c>
      <c r="BF29305" s="101" t="s">
        <v>58</v>
      </c>
      <c r="BK29305" s="98" t="s">
        <v>70</v>
      </c>
    </row>
    <row r="29306" spans="17:63" ht="29.25" customHeight="1" x14ac:dyDescent="0.2">
      <c r="Q29306" s="92" t="s">
        <v>50</v>
      </c>
      <c r="BF29306" s="101" t="s">
        <v>58</v>
      </c>
      <c r="BK29306" s="98" t="s">
        <v>70</v>
      </c>
    </row>
    <row r="29307" spans="17:63" ht="29.25" customHeight="1" x14ac:dyDescent="0.2">
      <c r="Q29307" s="92" t="s">
        <v>50</v>
      </c>
      <c r="BF29307" s="101" t="s">
        <v>58</v>
      </c>
      <c r="BK29307" s="98" t="s">
        <v>70</v>
      </c>
    </row>
    <row r="29308" spans="17:63" ht="29.25" customHeight="1" x14ac:dyDescent="0.2">
      <c r="Q29308" s="92" t="s">
        <v>50</v>
      </c>
      <c r="BF29308" s="101" t="s">
        <v>58</v>
      </c>
      <c r="BK29308" s="98" t="s">
        <v>70</v>
      </c>
    </row>
    <row r="29309" spans="17:63" ht="29.25" customHeight="1" x14ac:dyDescent="0.2">
      <c r="Q29309" s="92" t="s">
        <v>50</v>
      </c>
      <c r="BF29309" s="101" t="s">
        <v>58</v>
      </c>
      <c r="BK29309" s="98" t="s">
        <v>70</v>
      </c>
    </row>
    <row r="29310" spans="17:63" ht="29.25" customHeight="1" x14ac:dyDescent="0.2">
      <c r="Q29310" s="92" t="s">
        <v>50</v>
      </c>
      <c r="BF29310" s="101" t="s">
        <v>58</v>
      </c>
      <c r="BK29310" s="98" t="s">
        <v>70</v>
      </c>
    </row>
    <row r="29311" spans="17:63" ht="29.25" customHeight="1" x14ac:dyDescent="0.2">
      <c r="Q29311" s="92" t="s">
        <v>50</v>
      </c>
      <c r="BF29311" s="101" t="s">
        <v>58</v>
      </c>
      <c r="BK29311" s="98" t="s">
        <v>70</v>
      </c>
    </row>
    <row r="29312" spans="17:63" ht="29.25" customHeight="1" x14ac:dyDescent="0.2">
      <c r="Q29312" s="92" t="s">
        <v>50</v>
      </c>
      <c r="BF29312" s="101" t="s">
        <v>58</v>
      </c>
      <c r="BK29312" s="98" t="s">
        <v>70</v>
      </c>
    </row>
    <row r="29313" spans="17:63" ht="29.25" customHeight="1" x14ac:dyDescent="0.2">
      <c r="Q29313" s="92" t="s">
        <v>50</v>
      </c>
      <c r="BF29313" s="101" t="s">
        <v>58</v>
      </c>
      <c r="BK29313" s="98" t="s">
        <v>70</v>
      </c>
    </row>
    <row r="29314" spans="17:63" ht="29.25" customHeight="1" x14ac:dyDescent="0.2">
      <c r="Q29314" s="92" t="s">
        <v>50</v>
      </c>
      <c r="BF29314" s="101" t="s">
        <v>58</v>
      </c>
      <c r="BK29314" s="98" t="s">
        <v>70</v>
      </c>
    </row>
    <row r="29315" spans="17:63" ht="29.25" customHeight="1" x14ac:dyDescent="0.2">
      <c r="Q29315" s="92" t="s">
        <v>50</v>
      </c>
      <c r="BF29315" s="101" t="s">
        <v>58</v>
      </c>
      <c r="BK29315" s="98" t="s">
        <v>70</v>
      </c>
    </row>
    <row r="29316" spans="17:63" ht="29.25" customHeight="1" x14ac:dyDescent="0.2">
      <c r="Q29316" s="92" t="s">
        <v>50</v>
      </c>
      <c r="BF29316" s="101" t="s">
        <v>58</v>
      </c>
      <c r="BK29316" s="98" t="s">
        <v>70</v>
      </c>
    </row>
    <row r="29317" spans="17:63" ht="29.25" customHeight="1" x14ac:dyDescent="0.2">
      <c r="Q29317" s="92" t="s">
        <v>50</v>
      </c>
      <c r="BF29317" s="101" t="s">
        <v>58</v>
      </c>
      <c r="BK29317" s="98" t="s">
        <v>70</v>
      </c>
    </row>
    <row r="29318" spans="17:63" ht="29.25" customHeight="1" x14ac:dyDescent="0.2">
      <c r="Q29318" s="92" t="s">
        <v>50</v>
      </c>
      <c r="BF29318" s="101" t="s">
        <v>58</v>
      </c>
      <c r="BK29318" s="98" t="s">
        <v>70</v>
      </c>
    </row>
    <row r="29319" spans="17:63" ht="29.25" customHeight="1" x14ac:dyDescent="0.2">
      <c r="Q29319" s="92" t="s">
        <v>50</v>
      </c>
      <c r="BF29319" s="101" t="s">
        <v>58</v>
      </c>
      <c r="BK29319" s="98" t="s">
        <v>70</v>
      </c>
    </row>
    <row r="29320" spans="17:63" ht="29.25" customHeight="1" x14ac:dyDescent="0.2">
      <c r="Q29320" s="92" t="s">
        <v>50</v>
      </c>
      <c r="BF29320" s="101" t="s">
        <v>58</v>
      </c>
      <c r="BK29320" s="98" t="s">
        <v>70</v>
      </c>
    </row>
    <row r="29321" spans="17:63" ht="29.25" customHeight="1" x14ac:dyDescent="0.2">
      <c r="Q29321" s="92" t="s">
        <v>50</v>
      </c>
      <c r="BF29321" s="101" t="s">
        <v>58</v>
      </c>
      <c r="BK29321" s="98" t="s">
        <v>70</v>
      </c>
    </row>
    <row r="29322" spans="17:63" ht="29.25" customHeight="1" x14ac:dyDescent="0.2">
      <c r="Q29322" s="92" t="s">
        <v>50</v>
      </c>
      <c r="BF29322" s="101" t="s">
        <v>58</v>
      </c>
      <c r="BK29322" s="98" t="s">
        <v>70</v>
      </c>
    </row>
    <row r="29323" spans="17:63" ht="29.25" customHeight="1" x14ac:dyDescent="0.2">
      <c r="Q29323" s="92" t="s">
        <v>50</v>
      </c>
      <c r="BF29323" s="101" t="s">
        <v>58</v>
      </c>
      <c r="BK29323" s="98" t="s">
        <v>70</v>
      </c>
    </row>
    <row r="29324" spans="17:63" ht="29.25" customHeight="1" x14ac:dyDescent="0.2">
      <c r="Q29324" s="92" t="s">
        <v>50</v>
      </c>
      <c r="BF29324" s="101" t="s">
        <v>58</v>
      </c>
      <c r="BK29324" s="98" t="s">
        <v>70</v>
      </c>
    </row>
    <row r="29325" spans="17:63" ht="29.25" customHeight="1" x14ac:dyDescent="0.2">
      <c r="Q29325" s="92" t="s">
        <v>50</v>
      </c>
      <c r="BF29325" s="101" t="s">
        <v>58</v>
      </c>
      <c r="BK29325" s="98" t="s">
        <v>70</v>
      </c>
    </row>
    <row r="29326" spans="17:63" ht="29.25" customHeight="1" x14ac:dyDescent="0.2">
      <c r="Q29326" s="92" t="s">
        <v>50</v>
      </c>
      <c r="BF29326" s="101" t="s">
        <v>58</v>
      </c>
      <c r="BK29326" s="98" t="s">
        <v>70</v>
      </c>
    </row>
    <row r="29327" spans="17:63" ht="29.25" customHeight="1" x14ac:dyDescent="0.2">
      <c r="Q29327" s="92" t="s">
        <v>50</v>
      </c>
      <c r="BF29327" s="101" t="s">
        <v>58</v>
      </c>
      <c r="BK29327" s="98" t="s">
        <v>70</v>
      </c>
    </row>
    <row r="29328" spans="17:63" ht="29.25" customHeight="1" x14ac:dyDescent="0.2">
      <c r="Q29328" s="92" t="s">
        <v>50</v>
      </c>
      <c r="BF29328" s="101" t="s">
        <v>58</v>
      </c>
      <c r="BK29328" s="98" t="s">
        <v>70</v>
      </c>
    </row>
    <row r="29329" spans="17:63" ht="29.25" customHeight="1" x14ac:dyDescent="0.2">
      <c r="Q29329" s="92" t="s">
        <v>50</v>
      </c>
      <c r="BF29329" s="101" t="s">
        <v>58</v>
      </c>
      <c r="BK29329" s="98" t="s">
        <v>70</v>
      </c>
    </row>
    <row r="29330" spans="17:63" ht="29.25" customHeight="1" x14ac:dyDescent="0.2">
      <c r="Q29330" s="92" t="s">
        <v>50</v>
      </c>
      <c r="BF29330" s="101" t="s">
        <v>58</v>
      </c>
      <c r="BK29330" s="98" t="s">
        <v>70</v>
      </c>
    </row>
    <row r="29331" spans="17:63" ht="29.25" customHeight="1" x14ac:dyDescent="0.2">
      <c r="Q29331" s="92" t="s">
        <v>50</v>
      </c>
      <c r="BF29331" s="101" t="s">
        <v>58</v>
      </c>
      <c r="BK29331" s="98" t="s">
        <v>70</v>
      </c>
    </row>
    <row r="29332" spans="17:63" ht="29.25" customHeight="1" x14ac:dyDescent="0.2">
      <c r="Q29332" s="92" t="s">
        <v>50</v>
      </c>
      <c r="BF29332" s="101" t="s">
        <v>58</v>
      </c>
      <c r="BK29332" s="98" t="s">
        <v>70</v>
      </c>
    </row>
    <row r="29333" spans="17:63" ht="29.25" customHeight="1" x14ac:dyDescent="0.2">
      <c r="Q29333" s="92" t="s">
        <v>50</v>
      </c>
      <c r="BF29333" s="101" t="s">
        <v>58</v>
      </c>
      <c r="BK29333" s="98" t="s">
        <v>70</v>
      </c>
    </row>
    <row r="29334" spans="17:63" ht="29.25" customHeight="1" x14ac:dyDescent="0.2">
      <c r="Q29334" s="92" t="s">
        <v>50</v>
      </c>
      <c r="BF29334" s="101" t="s">
        <v>58</v>
      </c>
      <c r="BK29334" s="98" t="s">
        <v>70</v>
      </c>
    </row>
    <row r="29335" spans="17:63" ht="29.25" customHeight="1" x14ac:dyDescent="0.2">
      <c r="Q29335" s="92" t="s">
        <v>50</v>
      </c>
      <c r="BF29335" s="101" t="s">
        <v>58</v>
      </c>
      <c r="BK29335" s="98" t="s">
        <v>70</v>
      </c>
    </row>
    <row r="29336" spans="17:63" ht="29.25" customHeight="1" x14ac:dyDescent="0.2">
      <c r="Q29336" s="92" t="s">
        <v>50</v>
      </c>
      <c r="BF29336" s="101" t="s">
        <v>58</v>
      </c>
      <c r="BK29336" s="98" t="s">
        <v>70</v>
      </c>
    </row>
    <row r="29337" spans="17:63" ht="29.25" customHeight="1" x14ac:dyDescent="0.2">
      <c r="Q29337" s="92" t="s">
        <v>50</v>
      </c>
      <c r="BF29337" s="101" t="s">
        <v>58</v>
      </c>
      <c r="BK29337" s="98" t="s">
        <v>70</v>
      </c>
    </row>
    <row r="29338" spans="17:63" ht="29.25" customHeight="1" x14ac:dyDescent="0.2">
      <c r="Q29338" s="92" t="s">
        <v>50</v>
      </c>
      <c r="BF29338" s="101" t="s">
        <v>58</v>
      </c>
      <c r="BK29338" s="98" t="s">
        <v>70</v>
      </c>
    </row>
    <row r="29339" spans="17:63" ht="29.25" customHeight="1" x14ac:dyDescent="0.2">
      <c r="Q29339" s="92" t="s">
        <v>50</v>
      </c>
      <c r="BF29339" s="101" t="s">
        <v>58</v>
      </c>
      <c r="BK29339" s="98" t="s">
        <v>70</v>
      </c>
    </row>
    <row r="29340" spans="17:63" ht="29.25" customHeight="1" x14ac:dyDescent="0.2">
      <c r="Q29340" s="92" t="s">
        <v>50</v>
      </c>
      <c r="BF29340" s="101" t="s">
        <v>58</v>
      </c>
      <c r="BK29340" s="98" t="s">
        <v>70</v>
      </c>
    </row>
    <row r="29341" spans="17:63" ht="29.25" customHeight="1" x14ac:dyDescent="0.2">
      <c r="Q29341" s="92" t="s">
        <v>50</v>
      </c>
      <c r="BF29341" s="101" t="s">
        <v>58</v>
      </c>
      <c r="BK29341" s="98" t="s">
        <v>70</v>
      </c>
    </row>
    <row r="29342" spans="17:63" ht="29.25" customHeight="1" x14ac:dyDescent="0.2">
      <c r="Q29342" s="92" t="s">
        <v>50</v>
      </c>
      <c r="BF29342" s="101" t="s">
        <v>58</v>
      </c>
      <c r="BK29342" s="98" t="s">
        <v>70</v>
      </c>
    </row>
    <row r="29343" spans="17:63" ht="29.25" customHeight="1" x14ac:dyDescent="0.2">
      <c r="Q29343" s="92" t="s">
        <v>50</v>
      </c>
      <c r="BF29343" s="101" t="s">
        <v>58</v>
      </c>
      <c r="BK29343" s="98" t="s">
        <v>70</v>
      </c>
    </row>
    <row r="29344" spans="17:63" ht="29.25" customHeight="1" x14ac:dyDescent="0.2">
      <c r="Q29344" s="92" t="s">
        <v>50</v>
      </c>
      <c r="BF29344" s="101" t="s">
        <v>58</v>
      </c>
      <c r="BK29344" s="98" t="s">
        <v>70</v>
      </c>
    </row>
    <row r="29345" spans="17:63" ht="29.25" customHeight="1" x14ac:dyDescent="0.2">
      <c r="Q29345" s="92" t="s">
        <v>50</v>
      </c>
      <c r="BF29345" s="101" t="s">
        <v>58</v>
      </c>
      <c r="BK29345" s="98" t="s">
        <v>70</v>
      </c>
    </row>
    <row r="29346" spans="17:63" ht="29.25" customHeight="1" x14ac:dyDescent="0.2">
      <c r="Q29346" s="92" t="s">
        <v>50</v>
      </c>
      <c r="BF29346" s="101" t="s">
        <v>58</v>
      </c>
      <c r="BK29346" s="98" t="s">
        <v>70</v>
      </c>
    </row>
    <row r="29347" spans="17:63" ht="29.25" customHeight="1" x14ac:dyDescent="0.2">
      <c r="Q29347" s="92" t="s">
        <v>50</v>
      </c>
      <c r="BF29347" s="101" t="s">
        <v>58</v>
      </c>
      <c r="BK29347" s="98" t="s">
        <v>70</v>
      </c>
    </row>
    <row r="29348" spans="17:63" ht="29.25" customHeight="1" x14ac:dyDescent="0.2">
      <c r="Q29348" s="92" t="s">
        <v>50</v>
      </c>
      <c r="BF29348" s="101" t="s">
        <v>58</v>
      </c>
      <c r="BK29348" s="98" t="s">
        <v>70</v>
      </c>
    </row>
    <row r="29349" spans="17:63" ht="29.25" customHeight="1" x14ac:dyDescent="0.2">
      <c r="Q29349" s="92" t="s">
        <v>50</v>
      </c>
      <c r="BF29349" s="101" t="s">
        <v>58</v>
      </c>
      <c r="BK29349" s="98" t="s">
        <v>70</v>
      </c>
    </row>
    <row r="29350" spans="17:63" ht="29.25" customHeight="1" x14ac:dyDescent="0.2">
      <c r="Q29350" s="92" t="s">
        <v>50</v>
      </c>
      <c r="BF29350" s="101" t="s">
        <v>58</v>
      </c>
      <c r="BK29350" s="98" t="s">
        <v>70</v>
      </c>
    </row>
    <row r="29351" spans="17:63" ht="29.25" customHeight="1" x14ac:dyDescent="0.2">
      <c r="Q29351" s="92" t="s">
        <v>50</v>
      </c>
      <c r="BF29351" s="101" t="s">
        <v>58</v>
      </c>
      <c r="BK29351" s="98" t="s">
        <v>70</v>
      </c>
    </row>
    <row r="29352" spans="17:63" ht="29.25" customHeight="1" x14ac:dyDescent="0.2">
      <c r="Q29352" s="92" t="s">
        <v>50</v>
      </c>
      <c r="BF29352" s="101" t="s">
        <v>58</v>
      </c>
      <c r="BK29352" s="98" t="s">
        <v>70</v>
      </c>
    </row>
    <row r="29353" spans="17:63" ht="29.25" customHeight="1" x14ac:dyDescent="0.2">
      <c r="Q29353" s="92" t="s">
        <v>50</v>
      </c>
      <c r="BF29353" s="101" t="s">
        <v>58</v>
      </c>
      <c r="BK29353" s="98" t="s">
        <v>70</v>
      </c>
    </row>
    <row r="29354" spans="17:63" ht="29.25" customHeight="1" x14ac:dyDescent="0.2">
      <c r="Q29354" s="92" t="s">
        <v>50</v>
      </c>
      <c r="BF29354" s="101" t="s">
        <v>58</v>
      </c>
      <c r="BK29354" s="98" t="s">
        <v>70</v>
      </c>
    </row>
    <row r="29355" spans="17:63" ht="29.25" customHeight="1" x14ac:dyDescent="0.2">
      <c r="Q29355" s="92" t="s">
        <v>50</v>
      </c>
      <c r="BF29355" s="101" t="s">
        <v>58</v>
      </c>
      <c r="BK29355" s="98" t="s">
        <v>70</v>
      </c>
    </row>
    <row r="29356" spans="17:63" ht="29.25" customHeight="1" x14ac:dyDescent="0.2">
      <c r="Q29356" s="92" t="s">
        <v>50</v>
      </c>
      <c r="BF29356" s="101" t="s">
        <v>58</v>
      </c>
      <c r="BK29356" s="98" t="s">
        <v>70</v>
      </c>
    </row>
    <row r="29357" spans="17:63" ht="29.25" customHeight="1" x14ac:dyDescent="0.2">
      <c r="Q29357" s="92" t="s">
        <v>50</v>
      </c>
      <c r="BF29357" s="101" t="s">
        <v>58</v>
      </c>
      <c r="BK29357" s="98" t="s">
        <v>70</v>
      </c>
    </row>
    <row r="29358" spans="17:63" ht="29.25" customHeight="1" x14ac:dyDescent="0.2">
      <c r="Q29358" s="92" t="s">
        <v>50</v>
      </c>
      <c r="BF29358" s="101" t="s">
        <v>58</v>
      </c>
      <c r="BK29358" s="98" t="s">
        <v>70</v>
      </c>
    </row>
    <row r="29359" spans="17:63" ht="29.25" customHeight="1" x14ac:dyDescent="0.2">
      <c r="Q29359" s="92" t="s">
        <v>50</v>
      </c>
      <c r="BF29359" s="101" t="s">
        <v>58</v>
      </c>
      <c r="BK29359" s="98" t="s">
        <v>70</v>
      </c>
    </row>
    <row r="29360" spans="17:63" ht="29.25" customHeight="1" x14ac:dyDescent="0.2">
      <c r="Q29360" s="92" t="s">
        <v>50</v>
      </c>
      <c r="BF29360" s="101" t="s">
        <v>58</v>
      </c>
      <c r="BK29360" s="98" t="s">
        <v>70</v>
      </c>
    </row>
    <row r="29361" spans="17:63" ht="29.25" customHeight="1" x14ac:dyDescent="0.2">
      <c r="Q29361" s="92" t="s">
        <v>50</v>
      </c>
      <c r="BF29361" s="101" t="s">
        <v>58</v>
      </c>
      <c r="BK29361" s="98" t="s">
        <v>70</v>
      </c>
    </row>
    <row r="29362" spans="17:63" ht="29.25" customHeight="1" x14ac:dyDescent="0.2">
      <c r="Q29362" s="92" t="s">
        <v>50</v>
      </c>
      <c r="BF29362" s="101" t="s">
        <v>58</v>
      </c>
      <c r="BK29362" s="98" t="s">
        <v>70</v>
      </c>
    </row>
    <row r="29363" spans="17:63" ht="29.25" customHeight="1" x14ac:dyDescent="0.2">
      <c r="Q29363" s="92" t="s">
        <v>50</v>
      </c>
      <c r="BF29363" s="101" t="s">
        <v>58</v>
      </c>
      <c r="BK29363" s="98" t="s">
        <v>70</v>
      </c>
    </row>
    <row r="29364" spans="17:63" ht="29.25" customHeight="1" x14ac:dyDescent="0.2">
      <c r="Q29364" s="92" t="s">
        <v>50</v>
      </c>
      <c r="BF29364" s="101" t="s">
        <v>58</v>
      </c>
      <c r="BK29364" s="98" t="s">
        <v>70</v>
      </c>
    </row>
    <row r="29365" spans="17:63" ht="29.25" customHeight="1" x14ac:dyDescent="0.2">
      <c r="Q29365" s="92" t="s">
        <v>50</v>
      </c>
      <c r="BF29365" s="101" t="s">
        <v>58</v>
      </c>
      <c r="BK29365" s="98" t="s">
        <v>70</v>
      </c>
    </row>
    <row r="29366" spans="17:63" ht="29.25" customHeight="1" x14ac:dyDescent="0.2">
      <c r="Q29366" s="92" t="s">
        <v>50</v>
      </c>
      <c r="BF29366" s="101" t="s">
        <v>58</v>
      </c>
      <c r="BK29366" s="98" t="s">
        <v>70</v>
      </c>
    </row>
    <row r="29367" spans="17:63" ht="29.25" customHeight="1" x14ac:dyDescent="0.2">
      <c r="Q29367" s="92" t="s">
        <v>50</v>
      </c>
      <c r="BF29367" s="101" t="s">
        <v>58</v>
      </c>
      <c r="BK29367" s="98" t="s">
        <v>70</v>
      </c>
    </row>
    <row r="29368" spans="17:63" ht="29.25" customHeight="1" x14ac:dyDescent="0.2">
      <c r="Q29368" s="92" t="s">
        <v>50</v>
      </c>
      <c r="BF29368" s="101" t="s">
        <v>58</v>
      </c>
      <c r="BK29368" s="98" t="s">
        <v>70</v>
      </c>
    </row>
    <row r="29369" spans="17:63" ht="29.25" customHeight="1" x14ac:dyDescent="0.2">
      <c r="Q29369" s="92" t="s">
        <v>50</v>
      </c>
      <c r="BF29369" s="101" t="s">
        <v>58</v>
      </c>
      <c r="BK29369" s="98" t="s">
        <v>70</v>
      </c>
    </row>
    <row r="29370" spans="17:63" ht="29.25" customHeight="1" x14ac:dyDescent="0.2">
      <c r="Q29370" s="92" t="s">
        <v>50</v>
      </c>
      <c r="BF29370" s="101" t="s">
        <v>58</v>
      </c>
      <c r="BK29370" s="98" t="s">
        <v>70</v>
      </c>
    </row>
    <row r="29371" spans="17:63" ht="29.25" customHeight="1" x14ac:dyDescent="0.2">
      <c r="Q29371" s="92" t="s">
        <v>50</v>
      </c>
      <c r="BF29371" s="101" t="s">
        <v>58</v>
      </c>
      <c r="BK29371" s="98" t="s">
        <v>70</v>
      </c>
    </row>
    <row r="29372" spans="17:63" ht="29.25" customHeight="1" x14ac:dyDescent="0.2">
      <c r="Q29372" s="92" t="s">
        <v>50</v>
      </c>
      <c r="BF29372" s="101" t="s">
        <v>58</v>
      </c>
      <c r="BK29372" s="98" t="s">
        <v>70</v>
      </c>
    </row>
    <row r="29373" spans="17:63" ht="29.25" customHeight="1" x14ac:dyDescent="0.2">
      <c r="Q29373" s="92" t="s">
        <v>50</v>
      </c>
      <c r="BF29373" s="101" t="s">
        <v>58</v>
      </c>
      <c r="BK29373" s="98" t="s">
        <v>70</v>
      </c>
    </row>
    <row r="29374" spans="17:63" ht="29.25" customHeight="1" x14ac:dyDescent="0.2">
      <c r="Q29374" s="92" t="s">
        <v>50</v>
      </c>
      <c r="BF29374" s="101" t="s">
        <v>58</v>
      </c>
      <c r="BK29374" s="98" t="s">
        <v>70</v>
      </c>
    </row>
    <row r="29375" spans="17:63" ht="29.25" customHeight="1" x14ac:dyDescent="0.2">
      <c r="Q29375" s="92" t="s">
        <v>50</v>
      </c>
      <c r="BF29375" s="101" t="s">
        <v>58</v>
      </c>
      <c r="BK29375" s="98" t="s">
        <v>70</v>
      </c>
    </row>
    <row r="29376" spans="17:63" ht="29.25" customHeight="1" x14ac:dyDescent="0.2">
      <c r="Q29376" s="92" t="s">
        <v>50</v>
      </c>
      <c r="BF29376" s="101" t="s">
        <v>58</v>
      </c>
      <c r="BK29376" s="98" t="s">
        <v>70</v>
      </c>
    </row>
    <row r="29377" spans="17:63" ht="29.25" customHeight="1" x14ac:dyDescent="0.2">
      <c r="Q29377" s="92" t="s">
        <v>50</v>
      </c>
      <c r="BF29377" s="101" t="s">
        <v>58</v>
      </c>
      <c r="BK29377" s="98" t="s">
        <v>70</v>
      </c>
    </row>
    <row r="29378" spans="17:63" ht="29.25" customHeight="1" x14ac:dyDescent="0.2">
      <c r="Q29378" s="92" t="s">
        <v>50</v>
      </c>
      <c r="BF29378" s="101" t="s">
        <v>58</v>
      </c>
      <c r="BK29378" s="98" t="s">
        <v>70</v>
      </c>
    </row>
    <row r="29379" spans="17:63" ht="29.25" customHeight="1" x14ac:dyDescent="0.2">
      <c r="Q29379" s="92" t="s">
        <v>50</v>
      </c>
      <c r="BF29379" s="101" t="s">
        <v>58</v>
      </c>
      <c r="BK29379" s="98" t="s">
        <v>70</v>
      </c>
    </row>
    <row r="29380" spans="17:63" ht="29.25" customHeight="1" x14ac:dyDescent="0.2">
      <c r="Q29380" s="92" t="s">
        <v>50</v>
      </c>
      <c r="BF29380" s="101" t="s">
        <v>58</v>
      </c>
      <c r="BK29380" s="98" t="s">
        <v>70</v>
      </c>
    </row>
    <row r="29381" spans="17:63" ht="29.25" customHeight="1" x14ac:dyDescent="0.2">
      <c r="Q29381" s="92" t="s">
        <v>50</v>
      </c>
      <c r="BF29381" s="101" t="s">
        <v>58</v>
      </c>
      <c r="BK29381" s="98" t="s">
        <v>70</v>
      </c>
    </row>
    <row r="29382" spans="17:63" ht="29.25" customHeight="1" x14ac:dyDescent="0.2">
      <c r="Q29382" s="92" t="s">
        <v>50</v>
      </c>
      <c r="BF29382" s="101" t="s">
        <v>58</v>
      </c>
      <c r="BK29382" s="98" t="s">
        <v>70</v>
      </c>
    </row>
    <row r="29383" spans="17:63" ht="29.25" customHeight="1" x14ac:dyDescent="0.2">
      <c r="Q29383" s="92" t="s">
        <v>50</v>
      </c>
      <c r="BF29383" s="101" t="s">
        <v>58</v>
      </c>
      <c r="BK29383" s="98" t="s">
        <v>70</v>
      </c>
    </row>
    <row r="29384" spans="17:63" ht="29.25" customHeight="1" x14ac:dyDescent="0.2">
      <c r="Q29384" s="92" t="s">
        <v>50</v>
      </c>
      <c r="BF29384" s="101" t="s">
        <v>58</v>
      </c>
      <c r="BK29384" s="98" t="s">
        <v>70</v>
      </c>
    </row>
    <row r="29385" spans="17:63" ht="29.25" customHeight="1" x14ac:dyDescent="0.2">
      <c r="Q29385" s="92" t="s">
        <v>50</v>
      </c>
      <c r="BF29385" s="101" t="s">
        <v>58</v>
      </c>
      <c r="BK29385" s="98" t="s">
        <v>70</v>
      </c>
    </row>
    <row r="29386" spans="17:63" ht="29.25" customHeight="1" x14ac:dyDescent="0.2">
      <c r="Q29386" s="92" t="s">
        <v>50</v>
      </c>
      <c r="BF29386" s="101" t="s">
        <v>58</v>
      </c>
      <c r="BK29386" s="98" t="s">
        <v>70</v>
      </c>
    </row>
    <row r="29387" spans="17:63" ht="29.25" customHeight="1" x14ac:dyDescent="0.2">
      <c r="Q29387" s="92" t="s">
        <v>50</v>
      </c>
      <c r="BF29387" s="101" t="s">
        <v>58</v>
      </c>
      <c r="BK29387" s="98" t="s">
        <v>70</v>
      </c>
    </row>
    <row r="29388" spans="17:63" ht="29.25" customHeight="1" x14ac:dyDescent="0.2">
      <c r="Q29388" s="92" t="s">
        <v>50</v>
      </c>
      <c r="BF29388" s="101" t="s">
        <v>58</v>
      </c>
      <c r="BK29388" s="98" t="s">
        <v>70</v>
      </c>
    </row>
    <row r="29389" spans="17:63" ht="29.25" customHeight="1" x14ac:dyDescent="0.2">
      <c r="Q29389" s="92" t="s">
        <v>50</v>
      </c>
      <c r="BF29389" s="101" t="s">
        <v>58</v>
      </c>
      <c r="BK29389" s="98" t="s">
        <v>70</v>
      </c>
    </row>
    <row r="29390" spans="17:63" ht="29.25" customHeight="1" x14ac:dyDescent="0.2">
      <c r="Q29390" s="92" t="s">
        <v>50</v>
      </c>
      <c r="BF29390" s="101" t="s">
        <v>58</v>
      </c>
      <c r="BK29390" s="98" t="s">
        <v>70</v>
      </c>
    </row>
    <row r="29391" spans="17:63" ht="29.25" customHeight="1" x14ac:dyDescent="0.2">
      <c r="Q29391" s="92" t="s">
        <v>50</v>
      </c>
      <c r="BF29391" s="101" t="s">
        <v>58</v>
      </c>
      <c r="BK29391" s="98" t="s">
        <v>70</v>
      </c>
    </row>
    <row r="29392" spans="17:63" ht="29.25" customHeight="1" x14ac:dyDescent="0.2">
      <c r="Q29392" s="92" t="s">
        <v>50</v>
      </c>
      <c r="BF29392" s="101" t="s">
        <v>58</v>
      </c>
      <c r="BK29392" s="98" t="s">
        <v>70</v>
      </c>
    </row>
    <row r="29393" spans="17:63" ht="29.25" customHeight="1" x14ac:dyDescent="0.2">
      <c r="Q29393" s="92" t="s">
        <v>50</v>
      </c>
      <c r="BF29393" s="101" t="s">
        <v>58</v>
      </c>
      <c r="BK29393" s="98" t="s">
        <v>70</v>
      </c>
    </row>
    <row r="29394" spans="17:63" ht="29.25" customHeight="1" x14ac:dyDescent="0.2">
      <c r="Q29394" s="92" t="s">
        <v>50</v>
      </c>
      <c r="BF29394" s="101" t="s">
        <v>58</v>
      </c>
      <c r="BK29394" s="98" t="s">
        <v>70</v>
      </c>
    </row>
    <row r="29395" spans="17:63" ht="29.25" customHeight="1" x14ac:dyDescent="0.2">
      <c r="Q29395" s="92" t="s">
        <v>50</v>
      </c>
      <c r="BF29395" s="101" t="s">
        <v>58</v>
      </c>
      <c r="BK29395" s="98" t="s">
        <v>70</v>
      </c>
    </row>
    <row r="29396" spans="17:63" ht="29.25" customHeight="1" x14ac:dyDescent="0.2">
      <c r="Q29396" s="92" t="s">
        <v>50</v>
      </c>
      <c r="BF29396" s="101" t="s">
        <v>58</v>
      </c>
      <c r="BK29396" s="98" t="s">
        <v>70</v>
      </c>
    </row>
    <row r="29397" spans="17:63" ht="29.25" customHeight="1" x14ac:dyDescent="0.2">
      <c r="Q29397" s="92" t="s">
        <v>50</v>
      </c>
      <c r="BF29397" s="101" t="s">
        <v>58</v>
      </c>
      <c r="BK29397" s="98" t="s">
        <v>70</v>
      </c>
    </row>
    <row r="29398" spans="17:63" ht="29.25" customHeight="1" x14ac:dyDescent="0.2">
      <c r="Q29398" s="92" t="s">
        <v>50</v>
      </c>
      <c r="BF29398" s="101" t="s">
        <v>58</v>
      </c>
      <c r="BK29398" s="98" t="s">
        <v>70</v>
      </c>
    </row>
    <row r="29399" spans="17:63" ht="29.25" customHeight="1" x14ac:dyDescent="0.2">
      <c r="Q29399" s="92" t="s">
        <v>50</v>
      </c>
      <c r="BF29399" s="101" t="s">
        <v>58</v>
      </c>
      <c r="BK29399" s="98" t="s">
        <v>70</v>
      </c>
    </row>
    <row r="29400" spans="17:63" ht="29.25" customHeight="1" x14ac:dyDescent="0.2">
      <c r="Q29400" s="92" t="s">
        <v>50</v>
      </c>
      <c r="BF29400" s="101" t="s">
        <v>58</v>
      </c>
      <c r="BK29400" s="98" t="s">
        <v>70</v>
      </c>
    </row>
    <row r="29401" spans="17:63" ht="29.25" customHeight="1" x14ac:dyDescent="0.2">
      <c r="Q29401" s="92" t="s">
        <v>50</v>
      </c>
      <c r="BF29401" s="101" t="s">
        <v>58</v>
      </c>
      <c r="BK29401" s="98" t="s">
        <v>70</v>
      </c>
    </row>
    <row r="29402" spans="17:63" ht="29.25" customHeight="1" x14ac:dyDescent="0.2">
      <c r="Q29402" s="92" t="s">
        <v>50</v>
      </c>
      <c r="BF29402" s="101" t="s">
        <v>58</v>
      </c>
      <c r="BK29402" s="98" t="s">
        <v>70</v>
      </c>
    </row>
    <row r="29403" spans="17:63" ht="29.25" customHeight="1" x14ac:dyDescent="0.2">
      <c r="Q29403" s="92" t="s">
        <v>50</v>
      </c>
      <c r="BF29403" s="101" t="s">
        <v>58</v>
      </c>
      <c r="BK29403" s="98" t="s">
        <v>70</v>
      </c>
    </row>
    <row r="29404" spans="17:63" ht="29.25" customHeight="1" x14ac:dyDescent="0.2">
      <c r="Q29404" s="92" t="s">
        <v>50</v>
      </c>
      <c r="BF29404" s="101" t="s">
        <v>58</v>
      </c>
      <c r="BK29404" s="98" t="s">
        <v>70</v>
      </c>
    </row>
    <row r="29405" spans="17:63" ht="29.25" customHeight="1" x14ac:dyDescent="0.2">
      <c r="Q29405" s="92" t="s">
        <v>50</v>
      </c>
      <c r="BF29405" s="101" t="s">
        <v>58</v>
      </c>
      <c r="BK29405" s="98" t="s">
        <v>70</v>
      </c>
    </row>
    <row r="29406" spans="17:63" ht="29.25" customHeight="1" x14ac:dyDescent="0.2">
      <c r="Q29406" s="92" t="s">
        <v>50</v>
      </c>
      <c r="BF29406" s="101" t="s">
        <v>58</v>
      </c>
      <c r="BK29406" s="98" t="s">
        <v>70</v>
      </c>
    </row>
    <row r="29407" spans="17:63" ht="29.25" customHeight="1" x14ac:dyDescent="0.2">
      <c r="Q29407" s="92" t="s">
        <v>50</v>
      </c>
      <c r="BF29407" s="101" t="s">
        <v>58</v>
      </c>
      <c r="BK29407" s="98" t="s">
        <v>70</v>
      </c>
    </row>
    <row r="29408" spans="17:63" ht="29.25" customHeight="1" x14ac:dyDescent="0.2">
      <c r="Q29408" s="92" t="s">
        <v>50</v>
      </c>
      <c r="BF29408" s="101" t="s">
        <v>58</v>
      </c>
      <c r="BK29408" s="98" t="s">
        <v>70</v>
      </c>
    </row>
    <row r="29409" spans="17:63" ht="29.25" customHeight="1" x14ac:dyDescent="0.2">
      <c r="Q29409" s="92" t="s">
        <v>50</v>
      </c>
      <c r="BF29409" s="101" t="s">
        <v>58</v>
      </c>
      <c r="BK29409" s="98" t="s">
        <v>70</v>
      </c>
    </row>
    <row r="29410" spans="17:63" ht="29.25" customHeight="1" x14ac:dyDescent="0.2">
      <c r="Q29410" s="92" t="s">
        <v>50</v>
      </c>
      <c r="BF29410" s="101" t="s">
        <v>58</v>
      </c>
      <c r="BK29410" s="98" t="s">
        <v>70</v>
      </c>
    </row>
    <row r="29411" spans="17:63" ht="29.25" customHeight="1" x14ac:dyDescent="0.2">
      <c r="Q29411" s="92" t="s">
        <v>50</v>
      </c>
      <c r="BF29411" s="101" t="s">
        <v>58</v>
      </c>
      <c r="BK29411" s="98" t="s">
        <v>70</v>
      </c>
    </row>
    <row r="29412" spans="17:63" ht="29.25" customHeight="1" x14ac:dyDescent="0.2">
      <c r="Q29412" s="92" t="s">
        <v>50</v>
      </c>
      <c r="BF29412" s="101" t="s">
        <v>58</v>
      </c>
      <c r="BK29412" s="98" t="s">
        <v>70</v>
      </c>
    </row>
    <row r="29413" spans="17:63" ht="29.25" customHeight="1" x14ac:dyDescent="0.2">
      <c r="Q29413" s="92" t="s">
        <v>50</v>
      </c>
      <c r="BF29413" s="101" t="s">
        <v>58</v>
      </c>
      <c r="BK29413" s="98" t="s">
        <v>70</v>
      </c>
    </row>
    <row r="29414" spans="17:63" ht="29.25" customHeight="1" x14ac:dyDescent="0.2">
      <c r="Q29414" s="92" t="s">
        <v>50</v>
      </c>
      <c r="BF29414" s="101" t="s">
        <v>58</v>
      </c>
      <c r="BK29414" s="98" t="s">
        <v>70</v>
      </c>
    </row>
    <row r="29415" spans="17:63" ht="29.25" customHeight="1" x14ac:dyDescent="0.2">
      <c r="Q29415" s="92" t="s">
        <v>50</v>
      </c>
      <c r="BF29415" s="101" t="s">
        <v>58</v>
      </c>
      <c r="BK29415" s="98" t="s">
        <v>70</v>
      </c>
    </row>
    <row r="29416" spans="17:63" ht="29.25" customHeight="1" x14ac:dyDescent="0.2">
      <c r="Q29416" s="92" t="s">
        <v>50</v>
      </c>
      <c r="BF29416" s="101" t="s">
        <v>58</v>
      </c>
      <c r="BK29416" s="98" t="s">
        <v>70</v>
      </c>
    </row>
    <row r="29417" spans="17:63" ht="29.25" customHeight="1" x14ac:dyDescent="0.2">
      <c r="Q29417" s="92" t="s">
        <v>50</v>
      </c>
      <c r="BF29417" s="101" t="s">
        <v>58</v>
      </c>
      <c r="BK29417" s="98" t="s">
        <v>70</v>
      </c>
    </row>
    <row r="29418" spans="17:63" ht="29.25" customHeight="1" x14ac:dyDescent="0.2">
      <c r="Q29418" s="92" t="s">
        <v>50</v>
      </c>
      <c r="BF29418" s="101" t="s">
        <v>58</v>
      </c>
      <c r="BK29418" s="98" t="s">
        <v>70</v>
      </c>
    </row>
    <row r="29419" spans="17:63" ht="29.25" customHeight="1" x14ac:dyDescent="0.2">
      <c r="Q29419" s="92" t="s">
        <v>50</v>
      </c>
      <c r="BF29419" s="101" t="s">
        <v>58</v>
      </c>
      <c r="BK29419" s="98" t="s">
        <v>70</v>
      </c>
    </row>
    <row r="29420" spans="17:63" ht="29.25" customHeight="1" x14ac:dyDescent="0.2">
      <c r="Q29420" s="92" t="s">
        <v>50</v>
      </c>
      <c r="BF29420" s="101" t="s">
        <v>58</v>
      </c>
      <c r="BK29420" s="98" t="s">
        <v>70</v>
      </c>
    </row>
    <row r="29421" spans="17:63" ht="29.25" customHeight="1" x14ac:dyDescent="0.2">
      <c r="Q29421" s="92" t="s">
        <v>50</v>
      </c>
      <c r="BF29421" s="101" t="s">
        <v>58</v>
      </c>
      <c r="BK29421" s="98" t="s">
        <v>70</v>
      </c>
    </row>
    <row r="29422" spans="17:63" ht="29.25" customHeight="1" x14ac:dyDescent="0.2">
      <c r="Q29422" s="92" t="s">
        <v>50</v>
      </c>
      <c r="BF29422" s="101" t="s">
        <v>58</v>
      </c>
      <c r="BK29422" s="98" t="s">
        <v>70</v>
      </c>
    </row>
    <row r="29423" spans="17:63" ht="29.25" customHeight="1" x14ac:dyDescent="0.2">
      <c r="Q29423" s="92" t="s">
        <v>50</v>
      </c>
      <c r="BF29423" s="101" t="s">
        <v>58</v>
      </c>
      <c r="BK29423" s="98" t="s">
        <v>70</v>
      </c>
    </row>
    <row r="29424" spans="17:63" ht="29.25" customHeight="1" x14ac:dyDescent="0.2">
      <c r="Q29424" s="92" t="s">
        <v>50</v>
      </c>
      <c r="BF29424" s="101" t="s">
        <v>58</v>
      </c>
      <c r="BK29424" s="98" t="s">
        <v>70</v>
      </c>
    </row>
    <row r="29425" spans="17:63" ht="29.25" customHeight="1" x14ac:dyDescent="0.2">
      <c r="Q29425" s="92" t="s">
        <v>50</v>
      </c>
      <c r="BF29425" s="101" t="s">
        <v>58</v>
      </c>
      <c r="BK29425" s="98" t="s">
        <v>70</v>
      </c>
    </row>
    <row r="29426" spans="17:63" ht="29.25" customHeight="1" x14ac:dyDescent="0.2">
      <c r="Q29426" s="92" t="s">
        <v>50</v>
      </c>
      <c r="BF29426" s="101" t="s">
        <v>58</v>
      </c>
      <c r="BK29426" s="98" t="s">
        <v>70</v>
      </c>
    </row>
    <row r="29427" spans="17:63" ht="29.25" customHeight="1" x14ac:dyDescent="0.2">
      <c r="Q29427" s="92" t="s">
        <v>50</v>
      </c>
      <c r="BF29427" s="101" t="s">
        <v>58</v>
      </c>
      <c r="BK29427" s="98" t="s">
        <v>70</v>
      </c>
    </row>
    <row r="29428" spans="17:63" ht="29.25" customHeight="1" x14ac:dyDescent="0.2">
      <c r="Q29428" s="92" t="s">
        <v>50</v>
      </c>
      <c r="BF29428" s="101" t="s">
        <v>58</v>
      </c>
      <c r="BK29428" s="98" t="s">
        <v>70</v>
      </c>
    </row>
    <row r="29429" spans="17:63" ht="29.25" customHeight="1" x14ac:dyDescent="0.2">
      <c r="Q29429" s="92" t="s">
        <v>50</v>
      </c>
      <c r="BF29429" s="101" t="s">
        <v>58</v>
      </c>
      <c r="BK29429" s="98" t="s">
        <v>70</v>
      </c>
    </row>
    <row r="29430" spans="17:63" ht="29.25" customHeight="1" x14ac:dyDescent="0.2">
      <c r="Q29430" s="92" t="s">
        <v>50</v>
      </c>
      <c r="BF29430" s="101" t="s">
        <v>58</v>
      </c>
      <c r="BK29430" s="98" t="s">
        <v>70</v>
      </c>
    </row>
    <row r="29431" spans="17:63" ht="29.25" customHeight="1" x14ac:dyDescent="0.2">
      <c r="Q29431" s="92" t="s">
        <v>50</v>
      </c>
      <c r="BF29431" s="101" t="s">
        <v>58</v>
      </c>
      <c r="BK29431" s="98" t="s">
        <v>70</v>
      </c>
    </row>
    <row r="29432" spans="17:63" ht="29.25" customHeight="1" x14ac:dyDescent="0.2">
      <c r="Q29432" s="92" t="s">
        <v>50</v>
      </c>
      <c r="BF29432" s="101" t="s">
        <v>58</v>
      </c>
      <c r="BK29432" s="98" t="s">
        <v>70</v>
      </c>
    </row>
    <row r="29433" spans="17:63" ht="29.25" customHeight="1" x14ac:dyDescent="0.2">
      <c r="Q29433" s="92" t="s">
        <v>50</v>
      </c>
      <c r="BF29433" s="101" t="s">
        <v>58</v>
      </c>
      <c r="BK29433" s="98" t="s">
        <v>70</v>
      </c>
    </row>
    <row r="29434" spans="17:63" ht="29.25" customHeight="1" x14ac:dyDescent="0.2">
      <c r="Q29434" s="92" t="s">
        <v>50</v>
      </c>
      <c r="BF29434" s="101" t="s">
        <v>58</v>
      </c>
      <c r="BK29434" s="98" t="s">
        <v>70</v>
      </c>
    </row>
    <row r="29435" spans="17:63" ht="29.25" customHeight="1" x14ac:dyDescent="0.2">
      <c r="Q29435" s="92" t="s">
        <v>50</v>
      </c>
      <c r="BF29435" s="101" t="s">
        <v>58</v>
      </c>
      <c r="BK29435" s="98" t="s">
        <v>70</v>
      </c>
    </row>
    <row r="29436" spans="17:63" ht="29.25" customHeight="1" x14ac:dyDescent="0.2">
      <c r="Q29436" s="92" t="s">
        <v>50</v>
      </c>
      <c r="BF29436" s="101" t="s">
        <v>58</v>
      </c>
      <c r="BK29436" s="98" t="s">
        <v>70</v>
      </c>
    </row>
    <row r="29437" spans="17:63" ht="29.25" customHeight="1" x14ac:dyDescent="0.2">
      <c r="Q29437" s="92" t="s">
        <v>50</v>
      </c>
      <c r="BF29437" s="101" t="s">
        <v>58</v>
      </c>
      <c r="BK29437" s="98" t="s">
        <v>70</v>
      </c>
    </row>
    <row r="29438" spans="17:63" ht="29.25" customHeight="1" x14ac:dyDescent="0.2">
      <c r="Q29438" s="92" t="s">
        <v>50</v>
      </c>
      <c r="BF29438" s="101" t="s">
        <v>58</v>
      </c>
      <c r="BK29438" s="98" t="s">
        <v>70</v>
      </c>
    </row>
    <row r="29439" spans="17:63" ht="29.25" customHeight="1" x14ac:dyDescent="0.2">
      <c r="Q29439" s="92" t="s">
        <v>50</v>
      </c>
      <c r="BF29439" s="101" t="s">
        <v>58</v>
      </c>
      <c r="BK29439" s="98" t="s">
        <v>70</v>
      </c>
    </row>
    <row r="29440" spans="17:63" ht="29.25" customHeight="1" x14ac:dyDescent="0.2">
      <c r="Q29440" s="92" t="s">
        <v>50</v>
      </c>
      <c r="BF29440" s="101" t="s">
        <v>58</v>
      </c>
      <c r="BK29440" s="98" t="s">
        <v>70</v>
      </c>
    </row>
    <row r="29441" spans="17:63" ht="29.25" customHeight="1" x14ac:dyDescent="0.2">
      <c r="Q29441" s="92" t="s">
        <v>50</v>
      </c>
      <c r="BF29441" s="101" t="s">
        <v>58</v>
      </c>
      <c r="BK29441" s="98" t="s">
        <v>70</v>
      </c>
    </row>
    <row r="29442" spans="17:63" ht="29.25" customHeight="1" x14ac:dyDescent="0.2">
      <c r="Q29442" s="92" t="s">
        <v>50</v>
      </c>
      <c r="BF29442" s="101" t="s">
        <v>58</v>
      </c>
      <c r="BK29442" s="98" t="s">
        <v>70</v>
      </c>
    </row>
    <row r="29443" spans="17:63" ht="29.25" customHeight="1" x14ac:dyDescent="0.2">
      <c r="Q29443" s="92" t="s">
        <v>50</v>
      </c>
      <c r="BF29443" s="101" t="s">
        <v>58</v>
      </c>
      <c r="BK29443" s="98" t="s">
        <v>70</v>
      </c>
    </row>
    <row r="29444" spans="17:63" ht="29.25" customHeight="1" x14ac:dyDescent="0.2">
      <c r="Q29444" s="92" t="s">
        <v>50</v>
      </c>
      <c r="BF29444" s="101" t="s">
        <v>58</v>
      </c>
      <c r="BK29444" s="98" t="s">
        <v>70</v>
      </c>
    </row>
    <row r="29445" spans="17:63" ht="29.25" customHeight="1" x14ac:dyDescent="0.2">
      <c r="Q29445" s="92" t="s">
        <v>50</v>
      </c>
      <c r="BF29445" s="101" t="s">
        <v>58</v>
      </c>
      <c r="BK29445" s="98" t="s">
        <v>70</v>
      </c>
    </row>
    <row r="29446" spans="17:63" ht="29.25" customHeight="1" x14ac:dyDescent="0.2">
      <c r="Q29446" s="92" t="s">
        <v>50</v>
      </c>
      <c r="BF29446" s="101" t="s">
        <v>58</v>
      </c>
      <c r="BK29446" s="98" t="s">
        <v>70</v>
      </c>
    </row>
    <row r="29447" spans="17:63" ht="29.25" customHeight="1" x14ac:dyDescent="0.2">
      <c r="Q29447" s="92" t="s">
        <v>50</v>
      </c>
      <c r="BF29447" s="101" t="s">
        <v>58</v>
      </c>
      <c r="BK29447" s="98" t="s">
        <v>70</v>
      </c>
    </row>
    <row r="29448" spans="17:63" ht="29.25" customHeight="1" x14ac:dyDescent="0.2">
      <c r="Q29448" s="92" t="s">
        <v>50</v>
      </c>
      <c r="BF29448" s="101" t="s">
        <v>58</v>
      </c>
      <c r="BK29448" s="98" t="s">
        <v>70</v>
      </c>
    </row>
    <row r="29449" spans="17:63" ht="29.25" customHeight="1" x14ac:dyDescent="0.2">
      <c r="Q29449" s="92" t="s">
        <v>50</v>
      </c>
      <c r="BF29449" s="101" t="s">
        <v>58</v>
      </c>
      <c r="BK29449" s="98" t="s">
        <v>70</v>
      </c>
    </row>
    <row r="29450" spans="17:63" ht="29.25" customHeight="1" x14ac:dyDescent="0.2">
      <c r="Q29450" s="92" t="s">
        <v>50</v>
      </c>
      <c r="BF29450" s="101" t="s">
        <v>58</v>
      </c>
      <c r="BK29450" s="98" t="s">
        <v>70</v>
      </c>
    </row>
    <row r="29451" spans="17:63" ht="29.25" customHeight="1" x14ac:dyDescent="0.2">
      <c r="Q29451" s="92" t="s">
        <v>50</v>
      </c>
      <c r="BF29451" s="101" t="s">
        <v>58</v>
      </c>
      <c r="BK29451" s="98" t="s">
        <v>70</v>
      </c>
    </row>
    <row r="29452" spans="17:63" ht="29.25" customHeight="1" x14ac:dyDescent="0.2">
      <c r="Q29452" s="92" t="s">
        <v>50</v>
      </c>
      <c r="BF29452" s="101" t="s">
        <v>58</v>
      </c>
      <c r="BK29452" s="98" t="s">
        <v>70</v>
      </c>
    </row>
    <row r="29453" spans="17:63" ht="29.25" customHeight="1" x14ac:dyDescent="0.2">
      <c r="Q29453" s="92" t="s">
        <v>50</v>
      </c>
      <c r="BF29453" s="101" t="s">
        <v>58</v>
      </c>
      <c r="BK29453" s="98" t="s">
        <v>70</v>
      </c>
    </row>
    <row r="29454" spans="17:63" ht="29.25" customHeight="1" x14ac:dyDescent="0.2">
      <c r="Q29454" s="92" t="s">
        <v>50</v>
      </c>
      <c r="BF29454" s="101" t="s">
        <v>58</v>
      </c>
      <c r="BK29454" s="98" t="s">
        <v>70</v>
      </c>
    </row>
    <row r="29455" spans="17:63" ht="29.25" customHeight="1" x14ac:dyDescent="0.2">
      <c r="Q29455" s="92" t="s">
        <v>50</v>
      </c>
      <c r="BF29455" s="101" t="s">
        <v>58</v>
      </c>
      <c r="BK29455" s="98" t="s">
        <v>70</v>
      </c>
    </row>
    <row r="29456" spans="17:63" ht="29.25" customHeight="1" x14ac:dyDescent="0.2">
      <c r="Q29456" s="92" t="s">
        <v>50</v>
      </c>
      <c r="BF29456" s="101" t="s">
        <v>58</v>
      </c>
      <c r="BK29456" s="98" t="s">
        <v>70</v>
      </c>
    </row>
    <row r="29457" spans="17:63" ht="29.25" customHeight="1" x14ac:dyDescent="0.2">
      <c r="Q29457" s="92" t="s">
        <v>50</v>
      </c>
      <c r="BF29457" s="101" t="s">
        <v>58</v>
      </c>
      <c r="BK29457" s="98" t="s">
        <v>70</v>
      </c>
    </row>
    <row r="29458" spans="17:63" ht="29.25" customHeight="1" x14ac:dyDescent="0.2">
      <c r="Q29458" s="92" t="s">
        <v>50</v>
      </c>
      <c r="BF29458" s="101" t="s">
        <v>58</v>
      </c>
      <c r="BK29458" s="98" t="s">
        <v>70</v>
      </c>
    </row>
    <row r="29459" spans="17:63" ht="29.25" customHeight="1" x14ac:dyDescent="0.2">
      <c r="Q29459" s="92" t="s">
        <v>50</v>
      </c>
      <c r="BF29459" s="101" t="s">
        <v>58</v>
      </c>
      <c r="BK29459" s="98" t="s">
        <v>70</v>
      </c>
    </row>
    <row r="29460" spans="17:63" ht="29.25" customHeight="1" x14ac:dyDescent="0.2">
      <c r="Q29460" s="92" t="s">
        <v>50</v>
      </c>
      <c r="BF29460" s="101" t="s">
        <v>58</v>
      </c>
      <c r="BK29460" s="98" t="s">
        <v>70</v>
      </c>
    </row>
    <row r="29461" spans="17:63" ht="29.25" customHeight="1" x14ac:dyDescent="0.2">
      <c r="Q29461" s="92" t="s">
        <v>50</v>
      </c>
      <c r="BF29461" s="101" t="s">
        <v>58</v>
      </c>
      <c r="BK29461" s="98" t="s">
        <v>70</v>
      </c>
    </row>
    <row r="29462" spans="17:63" ht="29.25" customHeight="1" x14ac:dyDescent="0.2">
      <c r="Q29462" s="92" t="s">
        <v>50</v>
      </c>
      <c r="BF29462" s="101" t="s">
        <v>58</v>
      </c>
      <c r="BK29462" s="98" t="s">
        <v>70</v>
      </c>
    </row>
    <row r="29463" spans="17:63" ht="29.25" customHeight="1" x14ac:dyDescent="0.2">
      <c r="Q29463" s="92" t="s">
        <v>50</v>
      </c>
      <c r="BF29463" s="101" t="s">
        <v>58</v>
      </c>
      <c r="BK29463" s="98" t="s">
        <v>70</v>
      </c>
    </row>
    <row r="29464" spans="17:63" ht="29.25" customHeight="1" x14ac:dyDescent="0.2">
      <c r="Q29464" s="92" t="s">
        <v>50</v>
      </c>
      <c r="BF29464" s="101" t="s">
        <v>58</v>
      </c>
      <c r="BK29464" s="98" t="s">
        <v>70</v>
      </c>
    </row>
    <row r="29465" spans="17:63" ht="29.25" customHeight="1" x14ac:dyDescent="0.2">
      <c r="Q29465" s="92" t="s">
        <v>50</v>
      </c>
      <c r="BF29465" s="101" t="s">
        <v>58</v>
      </c>
      <c r="BK29465" s="98" t="s">
        <v>70</v>
      </c>
    </row>
    <row r="29466" spans="17:63" ht="29.25" customHeight="1" x14ac:dyDescent="0.2">
      <c r="Q29466" s="92" t="s">
        <v>50</v>
      </c>
      <c r="BF29466" s="101" t="s">
        <v>58</v>
      </c>
      <c r="BK29466" s="98" t="s">
        <v>70</v>
      </c>
    </row>
    <row r="29467" spans="17:63" ht="29.25" customHeight="1" x14ac:dyDescent="0.2">
      <c r="Q29467" s="92" t="s">
        <v>50</v>
      </c>
      <c r="BF29467" s="101" t="s">
        <v>58</v>
      </c>
      <c r="BK29467" s="98" t="s">
        <v>70</v>
      </c>
    </row>
    <row r="29468" spans="17:63" ht="29.25" customHeight="1" x14ac:dyDescent="0.2">
      <c r="Q29468" s="92" t="s">
        <v>50</v>
      </c>
      <c r="BF29468" s="101" t="s">
        <v>58</v>
      </c>
      <c r="BK29468" s="98" t="s">
        <v>70</v>
      </c>
    </row>
    <row r="29469" spans="17:63" ht="29.25" customHeight="1" x14ac:dyDescent="0.2">
      <c r="Q29469" s="92" t="s">
        <v>50</v>
      </c>
      <c r="BF29469" s="101" t="s">
        <v>58</v>
      </c>
      <c r="BK29469" s="98" t="s">
        <v>70</v>
      </c>
    </row>
    <row r="29470" spans="17:63" ht="29.25" customHeight="1" x14ac:dyDescent="0.2">
      <c r="Q29470" s="92" t="s">
        <v>50</v>
      </c>
      <c r="BF29470" s="101" t="s">
        <v>58</v>
      </c>
      <c r="BK29470" s="98" t="s">
        <v>70</v>
      </c>
    </row>
    <row r="29471" spans="17:63" ht="29.25" customHeight="1" x14ac:dyDescent="0.2">
      <c r="Q29471" s="92" t="s">
        <v>50</v>
      </c>
      <c r="BF29471" s="101" t="s">
        <v>58</v>
      </c>
      <c r="BK29471" s="98" t="s">
        <v>70</v>
      </c>
    </row>
    <row r="29472" spans="17:63" ht="29.25" customHeight="1" x14ac:dyDescent="0.2">
      <c r="Q29472" s="92" t="s">
        <v>50</v>
      </c>
      <c r="BF29472" s="101" t="s">
        <v>58</v>
      </c>
      <c r="BK29472" s="98" t="s">
        <v>70</v>
      </c>
    </row>
    <row r="29473" spans="17:63" ht="29.25" customHeight="1" x14ac:dyDescent="0.2">
      <c r="Q29473" s="92" t="s">
        <v>50</v>
      </c>
      <c r="BF29473" s="101" t="s">
        <v>58</v>
      </c>
      <c r="BK29473" s="98" t="s">
        <v>70</v>
      </c>
    </row>
    <row r="29474" spans="17:63" ht="29.25" customHeight="1" x14ac:dyDescent="0.2">
      <c r="Q29474" s="92" t="s">
        <v>50</v>
      </c>
      <c r="BF29474" s="101" t="s">
        <v>58</v>
      </c>
      <c r="BK29474" s="98" t="s">
        <v>70</v>
      </c>
    </row>
    <row r="29475" spans="17:63" ht="29.25" customHeight="1" x14ac:dyDescent="0.2">
      <c r="Q29475" s="92" t="s">
        <v>50</v>
      </c>
      <c r="BF29475" s="101" t="s">
        <v>58</v>
      </c>
      <c r="BK29475" s="98" t="s">
        <v>70</v>
      </c>
    </row>
    <row r="29476" spans="17:63" ht="29.25" customHeight="1" x14ac:dyDescent="0.2">
      <c r="Q29476" s="92" t="s">
        <v>50</v>
      </c>
      <c r="BF29476" s="101" t="s">
        <v>58</v>
      </c>
      <c r="BK29476" s="98" t="s">
        <v>70</v>
      </c>
    </row>
    <row r="29477" spans="17:63" ht="29.25" customHeight="1" x14ac:dyDescent="0.2">
      <c r="Q29477" s="92" t="s">
        <v>50</v>
      </c>
      <c r="BF29477" s="101" t="s">
        <v>58</v>
      </c>
      <c r="BK29477" s="98" t="s">
        <v>70</v>
      </c>
    </row>
    <row r="29478" spans="17:63" ht="29.25" customHeight="1" x14ac:dyDescent="0.2">
      <c r="Q29478" s="92" t="s">
        <v>50</v>
      </c>
      <c r="BF29478" s="101" t="s">
        <v>58</v>
      </c>
      <c r="BK29478" s="98" t="s">
        <v>70</v>
      </c>
    </row>
    <row r="29479" spans="17:63" ht="29.25" customHeight="1" x14ac:dyDescent="0.2">
      <c r="Q29479" s="92" t="s">
        <v>50</v>
      </c>
      <c r="BF29479" s="101" t="s">
        <v>58</v>
      </c>
      <c r="BK29479" s="98" t="s">
        <v>70</v>
      </c>
    </row>
    <row r="29480" spans="17:63" ht="29.25" customHeight="1" x14ac:dyDescent="0.2">
      <c r="Q29480" s="92" t="s">
        <v>50</v>
      </c>
      <c r="BF29480" s="101" t="s">
        <v>58</v>
      </c>
      <c r="BK29480" s="98" t="s">
        <v>70</v>
      </c>
    </row>
    <row r="29481" spans="17:63" ht="29.25" customHeight="1" x14ac:dyDescent="0.2">
      <c r="Q29481" s="92" t="s">
        <v>50</v>
      </c>
      <c r="BF29481" s="101" t="s">
        <v>58</v>
      </c>
      <c r="BK29481" s="98" t="s">
        <v>70</v>
      </c>
    </row>
    <row r="29482" spans="17:63" ht="29.25" customHeight="1" x14ac:dyDescent="0.2">
      <c r="Q29482" s="92" t="s">
        <v>50</v>
      </c>
      <c r="BF29482" s="101" t="s">
        <v>58</v>
      </c>
      <c r="BK29482" s="98" t="s">
        <v>70</v>
      </c>
    </row>
    <row r="29483" spans="17:63" ht="29.25" customHeight="1" x14ac:dyDescent="0.2">
      <c r="Q29483" s="92" t="s">
        <v>50</v>
      </c>
      <c r="BF29483" s="101" t="s">
        <v>58</v>
      </c>
      <c r="BK29483" s="98" t="s">
        <v>70</v>
      </c>
    </row>
    <row r="29484" spans="17:63" ht="29.25" customHeight="1" x14ac:dyDescent="0.2">
      <c r="Q29484" s="92" t="s">
        <v>50</v>
      </c>
      <c r="BF29484" s="101" t="s">
        <v>58</v>
      </c>
      <c r="BK29484" s="98" t="s">
        <v>70</v>
      </c>
    </row>
    <row r="29485" spans="17:63" ht="29.25" customHeight="1" x14ac:dyDescent="0.2">
      <c r="Q29485" s="92" t="s">
        <v>50</v>
      </c>
      <c r="BF29485" s="101" t="s">
        <v>58</v>
      </c>
      <c r="BK29485" s="98" t="s">
        <v>70</v>
      </c>
    </row>
    <row r="29486" spans="17:63" ht="29.25" customHeight="1" x14ac:dyDescent="0.2">
      <c r="Q29486" s="92" t="s">
        <v>50</v>
      </c>
      <c r="BF29486" s="101" t="s">
        <v>58</v>
      </c>
      <c r="BK29486" s="98" t="s">
        <v>70</v>
      </c>
    </row>
    <row r="29487" spans="17:63" ht="29.25" customHeight="1" x14ac:dyDescent="0.2">
      <c r="Q29487" s="92" t="s">
        <v>50</v>
      </c>
      <c r="BF29487" s="101" t="s">
        <v>58</v>
      </c>
      <c r="BK29487" s="98" t="s">
        <v>70</v>
      </c>
    </row>
    <row r="29488" spans="17:63" ht="29.25" customHeight="1" x14ac:dyDescent="0.2">
      <c r="Q29488" s="92" t="s">
        <v>50</v>
      </c>
      <c r="BF29488" s="101" t="s">
        <v>58</v>
      </c>
      <c r="BK29488" s="98" t="s">
        <v>70</v>
      </c>
    </row>
    <row r="29489" spans="17:63" ht="29.25" customHeight="1" x14ac:dyDescent="0.2">
      <c r="Q29489" s="92" t="s">
        <v>50</v>
      </c>
      <c r="BF29489" s="101" t="s">
        <v>58</v>
      </c>
      <c r="BK29489" s="98" t="s">
        <v>70</v>
      </c>
    </row>
    <row r="29490" spans="17:63" ht="29.25" customHeight="1" x14ac:dyDescent="0.2">
      <c r="Q29490" s="92" t="s">
        <v>50</v>
      </c>
      <c r="BF29490" s="101" t="s">
        <v>58</v>
      </c>
      <c r="BK29490" s="98" t="s">
        <v>70</v>
      </c>
    </row>
    <row r="29491" spans="17:63" ht="29.25" customHeight="1" x14ac:dyDescent="0.2">
      <c r="Q29491" s="92" t="s">
        <v>50</v>
      </c>
      <c r="BF29491" s="101" t="s">
        <v>58</v>
      </c>
      <c r="BK29491" s="98" t="s">
        <v>70</v>
      </c>
    </row>
    <row r="29492" spans="17:63" ht="29.25" customHeight="1" x14ac:dyDescent="0.2">
      <c r="Q29492" s="92" t="s">
        <v>50</v>
      </c>
      <c r="BF29492" s="101" t="s">
        <v>58</v>
      </c>
      <c r="BK29492" s="98" t="s">
        <v>70</v>
      </c>
    </row>
    <row r="29493" spans="17:63" ht="29.25" customHeight="1" x14ac:dyDescent="0.2">
      <c r="Q29493" s="92" t="s">
        <v>50</v>
      </c>
      <c r="BF29493" s="101" t="s">
        <v>58</v>
      </c>
      <c r="BK29493" s="98" t="s">
        <v>70</v>
      </c>
    </row>
    <row r="29494" spans="17:63" ht="29.25" customHeight="1" x14ac:dyDescent="0.2">
      <c r="Q29494" s="92" t="s">
        <v>50</v>
      </c>
      <c r="BF29494" s="101" t="s">
        <v>58</v>
      </c>
      <c r="BK29494" s="98" t="s">
        <v>70</v>
      </c>
    </row>
    <row r="29495" spans="17:63" ht="29.25" customHeight="1" x14ac:dyDescent="0.2">
      <c r="Q29495" s="92" t="s">
        <v>50</v>
      </c>
      <c r="BF29495" s="101" t="s">
        <v>58</v>
      </c>
      <c r="BK29495" s="98" t="s">
        <v>70</v>
      </c>
    </row>
    <row r="29496" spans="17:63" ht="29.25" customHeight="1" x14ac:dyDescent="0.2">
      <c r="Q29496" s="92" t="s">
        <v>50</v>
      </c>
      <c r="BF29496" s="101" t="s">
        <v>58</v>
      </c>
      <c r="BK29496" s="98" t="s">
        <v>70</v>
      </c>
    </row>
    <row r="29497" spans="17:63" ht="29.25" customHeight="1" x14ac:dyDescent="0.2">
      <c r="Q29497" s="92" t="s">
        <v>50</v>
      </c>
      <c r="BF29497" s="101" t="s">
        <v>58</v>
      </c>
      <c r="BK29497" s="98" t="s">
        <v>70</v>
      </c>
    </row>
    <row r="29498" spans="17:63" ht="29.25" customHeight="1" x14ac:dyDescent="0.2">
      <c r="Q29498" s="92" t="s">
        <v>50</v>
      </c>
      <c r="BF29498" s="101" t="s">
        <v>58</v>
      </c>
      <c r="BK29498" s="98" t="s">
        <v>70</v>
      </c>
    </row>
    <row r="29499" spans="17:63" ht="29.25" customHeight="1" x14ac:dyDescent="0.2">
      <c r="Q29499" s="92" t="s">
        <v>50</v>
      </c>
      <c r="BF29499" s="101" t="s">
        <v>58</v>
      </c>
      <c r="BK29499" s="98" t="s">
        <v>70</v>
      </c>
    </row>
    <row r="29500" spans="17:63" ht="29.25" customHeight="1" x14ac:dyDescent="0.2">
      <c r="Q29500" s="92" t="s">
        <v>50</v>
      </c>
      <c r="BF29500" s="101" t="s">
        <v>58</v>
      </c>
      <c r="BK29500" s="98" t="s">
        <v>70</v>
      </c>
    </row>
    <row r="29501" spans="17:63" ht="29.25" customHeight="1" x14ac:dyDescent="0.2">
      <c r="Q29501" s="92" t="s">
        <v>50</v>
      </c>
      <c r="BF29501" s="101" t="s">
        <v>58</v>
      </c>
      <c r="BK29501" s="98" t="s">
        <v>70</v>
      </c>
    </row>
    <row r="29502" spans="17:63" ht="29.25" customHeight="1" x14ac:dyDescent="0.2">
      <c r="Q29502" s="92" t="s">
        <v>50</v>
      </c>
      <c r="BF29502" s="101" t="s">
        <v>58</v>
      </c>
      <c r="BK29502" s="98" t="s">
        <v>70</v>
      </c>
    </row>
    <row r="29503" spans="17:63" ht="29.25" customHeight="1" x14ac:dyDescent="0.2">
      <c r="Q29503" s="92" t="s">
        <v>50</v>
      </c>
      <c r="BF29503" s="101" t="s">
        <v>58</v>
      </c>
      <c r="BK29503" s="98" t="s">
        <v>70</v>
      </c>
    </row>
    <row r="29504" spans="17:63" ht="29.25" customHeight="1" x14ac:dyDescent="0.2">
      <c r="Q29504" s="92" t="s">
        <v>50</v>
      </c>
      <c r="BF29504" s="101" t="s">
        <v>58</v>
      </c>
      <c r="BK29504" s="98" t="s">
        <v>70</v>
      </c>
    </row>
    <row r="29505" spans="17:63" ht="29.25" customHeight="1" x14ac:dyDescent="0.2">
      <c r="Q29505" s="92" t="s">
        <v>50</v>
      </c>
      <c r="BF29505" s="101" t="s">
        <v>58</v>
      </c>
      <c r="BK29505" s="98" t="s">
        <v>70</v>
      </c>
    </row>
    <row r="29506" spans="17:63" ht="29.25" customHeight="1" x14ac:dyDescent="0.2">
      <c r="Q29506" s="92" t="s">
        <v>50</v>
      </c>
      <c r="BF29506" s="101" t="s">
        <v>58</v>
      </c>
      <c r="BK29506" s="98" t="s">
        <v>70</v>
      </c>
    </row>
    <row r="29507" spans="17:63" ht="29.25" customHeight="1" x14ac:dyDescent="0.2">
      <c r="Q29507" s="92" t="s">
        <v>50</v>
      </c>
      <c r="BF29507" s="101" t="s">
        <v>58</v>
      </c>
      <c r="BK29507" s="98" t="s">
        <v>70</v>
      </c>
    </row>
    <row r="29508" spans="17:63" ht="29.25" customHeight="1" x14ac:dyDescent="0.2">
      <c r="Q29508" s="92" t="s">
        <v>50</v>
      </c>
      <c r="BF29508" s="101" t="s">
        <v>58</v>
      </c>
      <c r="BK29508" s="98" t="s">
        <v>70</v>
      </c>
    </row>
    <row r="29509" spans="17:63" ht="29.25" customHeight="1" x14ac:dyDescent="0.2">
      <c r="Q29509" s="92" t="s">
        <v>50</v>
      </c>
      <c r="BF29509" s="101" t="s">
        <v>58</v>
      </c>
      <c r="BK29509" s="98" t="s">
        <v>70</v>
      </c>
    </row>
    <row r="29510" spans="17:63" ht="29.25" customHeight="1" x14ac:dyDescent="0.2">
      <c r="Q29510" s="92" t="s">
        <v>50</v>
      </c>
      <c r="BF29510" s="101" t="s">
        <v>58</v>
      </c>
      <c r="BK29510" s="98" t="s">
        <v>70</v>
      </c>
    </row>
    <row r="29511" spans="17:63" ht="29.25" customHeight="1" x14ac:dyDescent="0.2">
      <c r="Q29511" s="92" t="s">
        <v>50</v>
      </c>
      <c r="BF29511" s="101" t="s">
        <v>58</v>
      </c>
      <c r="BK29511" s="98" t="s">
        <v>70</v>
      </c>
    </row>
    <row r="29512" spans="17:63" ht="29.25" customHeight="1" x14ac:dyDescent="0.2">
      <c r="Q29512" s="92" t="s">
        <v>50</v>
      </c>
      <c r="BF29512" s="101" t="s">
        <v>58</v>
      </c>
      <c r="BK29512" s="98" t="s">
        <v>70</v>
      </c>
    </row>
    <row r="29513" spans="17:63" ht="29.25" customHeight="1" x14ac:dyDescent="0.2">
      <c r="Q29513" s="92" t="s">
        <v>50</v>
      </c>
      <c r="BF29513" s="101" t="s">
        <v>58</v>
      </c>
      <c r="BK29513" s="98" t="s">
        <v>70</v>
      </c>
    </row>
    <row r="29514" spans="17:63" ht="29.25" customHeight="1" x14ac:dyDescent="0.2">
      <c r="Q29514" s="92" t="s">
        <v>50</v>
      </c>
      <c r="BF29514" s="101" t="s">
        <v>58</v>
      </c>
      <c r="BK29514" s="98" t="s">
        <v>70</v>
      </c>
    </row>
    <row r="29515" spans="17:63" ht="29.25" customHeight="1" x14ac:dyDescent="0.2">
      <c r="Q29515" s="92" t="s">
        <v>50</v>
      </c>
      <c r="BF29515" s="101" t="s">
        <v>58</v>
      </c>
      <c r="BK29515" s="98" t="s">
        <v>70</v>
      </c>
    </row>
    <row r="29516" spans="17:63" ht="29.25" customHeight="1" x14ac:dyDescent="0.2">
      <c r="Q29516" s="92" t="s">
        <v>50</v>
      </c>
      <c r="BF29516" s="101" t="s">
        <v>58</v>
      </c>
      <c r="BK29516" s="98" t="s">
        <v>70</v>
      </c>
    </row>
    <row r="29517" spans="17:63" ht="29.25" customHeight="1" x14ac:dyDescent="0.2">
      <c r="Q29517" s="92" t="s">
        <v>50</v>
      </c>
      <c r="BF29517" s="101" t="s">
        <v>58</v>
      </c>
      <c r="BK29517" s="98" t="s">
        <v>70</v>
      </c>
    </row>
    <row r="29518" spans="17:63" ht="29.25" customHeight="1" x14ac:dyDescent="0.2">
      <c r="Q29518" s="92" t="s">
        <v>50</v>
      </c>
      <c r="BF29518" s="101" t="s">
        <v>58</v>
      </c>
      <c r="BK29518" s="98" t="s">
        <v>70</v>
      </c>
    </row>
    <row r="29519" spans="17:63" ht="29.25" customHeight="1" x14ac:dyDescent="0.2">
      <c r="Q29519" s="92" t="s">
        <v>50</v>
      </c>
      <c r="BF29519" s="101" t="s">
        <v>58</v>
      </c>
      <c r="BK29519" s="98" t="s">
        <v>70</v>
      </c>
    </row>
    <row r="29520" spans="17:63" ht="29.25" customHeight="1" x14ac:dyDescent="0.2">
      <c r="Q29520" s="92" t="s">
        <v>50</v>
      </c>
      <c r="BF29520" s="101" t="s">
        <v>58</v>
      </c>
      <c r="BK29520" s="98" t="s">
        <v>70</v>
      </c>
    </row>
    <row r="29521" spans="17:63" ht="29.25" customHeight="1" x14ac:dyDescent="0.2">
      <c r="Q29521" s="92" t="s">
        <v>50</v>
      </c>
      <c r="BF29521" s="101" t="s">
        <v>58</v>
      </c>
      <c r="BK29521" s="98" t="s">
        <v>70</v>
      </c>
    </row>
    <row r="29522" spans="17:63" ht="29.25" customHeight="1" x14ac:dyDescent="0.2">
      <c r="Q29522" s="92" t="s">
        <v>50</v>
      </c>
      <c r="BF29522" s="101" t="s">
        <v>58</v>
      </c>
      <c r="BK29522" s="98" t="s">
        <v>70</v>
      </c>
    </row>
    <row r="29523" spans="17:63" ht="29.25" customHeight="1" x14ac:dyDescent="0.2">
      <c r="Q29523" s="92" t="s">
        <v>50</v>
      </c>
      <c r="BF29523" s="101" t="s">
        <v>58</v>
      </c>
      <c r="BK29523" s="98" t="s">
        <v>70</v>
      </c>
    </row>
    <row r="29524" spans="17:63" ht="29.25" customHeight="1" x14ac:dyDescent="0.2">
      <c r="Q29524" s="92" t="s">
        <v>50</v>
      </c>
      <c r="BF29524" s="101" t="s">
        <v>58</v>
      </c>
      <c r="BK29524" s="98" t="s">
        <v>70</v>
      </c>
    </row>
    <row r="29525" spans="17:63" ht="29.25" customHeight="1" x14ac:dyDescent="0.2">
      <c r="Q29525" s="92" t="s">
        <v>50</v>
      </c>
      <c r="BF29525" s="101" t="s">
        <v>58</v>
      </c>
      <c r="BK29525" s="98" t="s">
        <v>70</v>
      </c>
    </row>
    <row r="29526" spans="17:63" ht="29.25" customHeight="1" x14ac:dyDescent="0.2">
      <c r="Q29526" s="92" t="s">
        <v>50</v>
      </c>
      <c r="BF29526" s="101" t="s">
        <v>58</v>
      </c>
      <c r="BK29526" s="98" t="s">
        <v>70</v>
      </c>
    </row>
    <row r="29527" spans="17:63" ht="29.25" customHeight="1" x14ac:dyDescent="0.2">
      <c r="Q29527" s="92" t="s">
        <v>50</v>
      </c>
      <c r="BF29527" s="101" t="s">
        <v>58</v>
      </c>
      <c r="BK29527" s="98" t="s">
        <v>70</v>
      </c>
    </row>
    <row r="29528" spans="17:63" ht="29.25" customHeight="1" x14ac:dyDescent="0.2">
      <c r="Q29528" s="92" t="s">
        <v>50</v>
      </c>
      <c r="BF29528" s="101" t="s">
        <v>58</v>
      </c>
      <c r="BK29528" s="98" t="s">
        <v>70</v>
      </c>
    </row>
    <row r="29529" spans="17:63" ht="29.25" customHeight="1" x14ac:dyDescent="0.2">
      <c r="Q29529" s="92" t="s">
        <v>50</v>
      </c>
      <c r="BF29529" s="101" t="s">
        <v>58</v>
      </c>
      <c r="BK29529" s="98" t="s">
        <v>70</v>
      </c>
    </row>
    <row r="29530" spans="17:63" ht="29.25" customHeight="1" x14ac:dyDescent="0.2">
      <c r="Q29530" s="92" t="s">
        <v>50</v>
      </c>
      <c r="BF29530" s="101" t="s">
        <v>58</v>
      </c>
      <c r="BK29530" s="98" t="s">
        <v>70</v>
      </c>
    </row>
    <row r="29531" spans="17:63" ht="29.25" customHeight="1" x14ac:dyDescent="0.2">
      <c r="Q29531" s="92" t="s">
        <v>50</v>
      </c>
      <c r="BF29531" s="101" t="s">
        <v>58</v>
      </c>
      <c r="BK29531" s="98" t="s">
        <v>70</v>
      </c>
    </row>
    <row r="29532" spans="17:63" ht="29.25" customHeight="1" x14ac:dyDescent="0.2">
      <c r="Q29532" s="92" t="s">
        <v>50</v>
      </c>
      <c r="BF29532" s="101" t="s">
        <v>58</v>
      </c>
      <c r="BK29532" s="98" t="s">
        <v>70</v>
      </c>
    </row>
    <row r="29533" spans="17:63" ht="29.25" customHeight="1" x14ac:dyDescent="0.2">
      <c r="Q29533" s="92" t="s">
        <v>50</v>
      </c>
      <c r="BF29533" s="101" t="s">
        <v>58</v>
      </c>
      <c r="BK29533" s="98" t="s">
        <v>70</v>
      </c>
    </row>
    <row r="29534" spans="17:63" ht="29.25" customHeight="1" x14ac:dyDescent="0.2">
      <c r="Q29534" s="92" t="s">
        <v>50</v>
      </c>
      <c r="BF29534" s="101" t="s">
        <v>58</v>
      </c>
      <c r="BK29534" s="98" t="s">
        <v>70</v>
      </c>
    </row>
    <row r="29535" spans="17:63" ht="29.25" customHeight="1" x14ac:dyDescent="0.2">
      <c r="Q29535" s="92" t="s">
        <v>50</v>
      </c>
      <c r="BF29535" s="101" t="s">
        <v>58</v>
      </c>
      <c r="BK29535" s="98" t="s">
        <v>70</v>
      </c>
    </row>
    <row r="29536" spans="17:63" ht="29.25" customHeight="1" x14ac:dyDescent="0.2">
      <c r="Q29536" s="92" t="s">
        <v>50</v>
      </c>
      <c r="BF29536" s="101" t="s">
        <v>58</v>
      </c>
      <c r="BK29536" s="98" t="s">
        <v>70</v>
      </c>
    </row>
    <row r="29537" spans="17:63" ht="29.25" customHeight="1" x14ac:dyDescent="0.2">
      <c r="Q29537" s="92" t="s">
        <v>50</v>
      </c>
      <c r="BF29537" s="101" t="s">
        <v>58</v>
      </c>
      <c r="BK29537" s="98" t="s">
        <v>70</v>
      </c>
    </row>
    <row r="29538" spans="17:63" ht="29.25" customHeight="1" x14ac:dyDescent="0.2">
      <c r="Q29538" s="92" t="s">
        <v>50</v>
      </c>
      <c r="BF29538" s="101" t="s">
        <v>58</v>
      </c>
      <c r="BK29538" s="98" t="s">
        <v>70</v>
      </c>
    </row>
    <row r="29539" spans="17:63" ht="29.25" customHeight="1" x14ac:dyDescent="0.2">
      <c r="Q29539" s="92" t="s">
        <v>50</v>
      </c>
      <c r="BF29539" s="101" t="s">
        <v>58</v>
      </c>
      <c r="BK29539" s="98" t="s">
        <v>70</v>
      </c>
    </row>
    <row r="29540" spans="17:63" ht="29.25" customHeight="1" x14ac:dyDescent="0.2">
      <c r="Q29540" s="92" t="s">
        <v>50</v>
      </c>
      <c r="BF29540" s="101" t="s">
        <v>58</v>
      </c>
      <c r="BK29540" s="98" t="s">
        <v>70</v>
      </c>
    </row>
    <row r="29541" spans="17:63" ht="29.25" customHeight="1" x14ac:dyDescent="0.2">
      <c r="Q29541" s="92" t="s">
        <v>50</v>
      </c>
      <c r="BF29541" s="101" t="s">
        <v>58</v>
      </c>
      <c r="BK29541" s="98" t="s">
        <v>70</v>
      </c>
    </row>
    <row r="29542" spans="17:63" ht="29.25" customHeight="1" x14ac:dyDescent="0.2">
      <c r="Q29542" s="92" t="s">
        <v>50</v>
      </c>
      <c r="BF29542" s="101" t="s">
        <v>58</v>
      </c>
      <c r="BK29542" s="98" t="s">
        <v>70</v>
      </c>
    </row>
    <row r="29543" spans="17:63" ht="29.25" customHeight="1" x14ac:dyDescent="0.2">
      <c r="Q29543" s="92" t="s">
        <v>50</v>
      </c>
      <c r="BF29543" s="101" t="s">
        <v>58</v>
      </c>
      <c r="BK29543" s="98" t="s">
        <v>70</v>
      </c>
    </row>
    <row r="29544" spans="17:63" ht="29.25" customHeight="1" x14ac:dyDescent="0.2">
      <c r="Q29544" s="92" t="s">
        <v>50</v>
      </c>
      <c r="BF29544" s="101" t="s">
        <v>58</v>
      </c>
      <c r="BK29544" s="98" t="s">
        <v>70</v>
      </c>
    </row>
    <row r="29545" spans="17:63" ht="29.25" customHeight="1" x14ac:dyDescent="0.2">
      <c r="Q29545" s="92" t="s">
        <v>50</v>
      </c>
      <c r="BF29545" s="101" t="s">
        <v>58</v>
      </c>
      <c r="BK29545" s="98" t="s">
        <v>70</v>
      </c>
    </row>
    <row r="29546" spans="17:63" ht="29.25" customHeight="1" x14ac:dyDescent="0.2">
      <c r="Q29546" s="92" t="s">
        <v>50</v>
      </c>
      <c r="BF29546" s="101" t="s">
        <v>58</v>
      </c>
      <c r="BK29546" s="98" t="s">
        <v>70</v>
      </c>
    </row>
    <row r="29547" spans="17:63" ht="29.25" customHeight="1" x14ac:dyDescent="0.2">
      <c r="Q29547" s="92" t="s">
        <v>50</v>
      </c>
      <c r="BF29547" s="101" t="s">
        <v>58</v>
      </c>
      <c r="BK29547" s="98" t="s">
        <v>70</v>
      </c>
    </row>
    <row r="29548" spans="17:63" ht="29.25" customHeight="1" x14ac:dyDescent="0.2">
      <c r="Q29548" s="92" t="s">
        <v>50</v>
      </c>
      <c r="BF29548" s="101" t="s">
        <v>58</v>
      </c>
      <c r="BK29548" s="98" t="s">
        <v>70</v>
      </c>
    </row>
    <row r="29549" spans="17:63" ht="29.25" customHeight="1" x14ac:dyDescent="0.2">
      <c r="Q29549" s="92" t="s">
        <v>50</v>
      </c>
      <c r="BF29549" s="101" t="s">
        <v>58</v>
      </c>
      <c r="BK29549" s="98" t="s">
        <v>70</v>
      </c>
    </row>
    <row r="29550" spans="17:63" ht="29.25" customHeight="1" x14ac:dyDescent="0.2">
      <c r="Q29550" s="92" t="s">
        <v>50</v>
      </c>
      <c r="BF29550" s="101" t="s">
        <v>58</v>
      </c>
      <c r="BK29550" s="98" t="s">
        <v>70</v>
      </c>
    </row>
    <row r="29551" spans="17:63" ht="29.25" customHeight="1" x14ac:dyDescent="0.2">
      <c r="Q29551" s="92" t="s">
        <v>50</v>
      </c>
      <c r="BF29551" s="101" t="s">
        <v>58</v>
      </c>
      <c r="BK29551" s="98" t="s">
        <v>70</v>
      </c>
    </row>
    <row r="29552" spans="17:63" ht="29.25" customHeight="1" x14ac:dyDescent="0.2">
      <c r="Q29552" s="92" t="s">
        <v>50</v>
      </c>
      <c r="BF29552" s="101" t="s">
        <v>58</v>
      </c>
      <c r="BK29552" s="98" t="s">
        <v>70</v>
      </c>
    </row>
    <row r="29553" spans="17:63" ht="29.25" customHeight="1" x14ac:dyDescent="0.2">
      <c r="Q29553" s="92" t="s">
        <v>50</v>
      </c>
      <c r="BF29553" s="101" t="s">
        <v>58</v>
      </c>
      <c r="BK29553" s="98" t="s">
        <v>70</v>
      </c>
    </row>
    <row r="29554" spans="17:63" ht="29.25" customHeight="1" x14ac:dyDescent="0.2">
      <c r="Q29554" s="92" t="s">
        <v>50</v>
      </c>
      <c r="BF29554" s="101" t="s">
        <v>58</v>
      </c>
      <c r="BK29554" s="98" t="s">
        <v>70</v>
      </c>
    </row>
    <row r="29555" spans="17:63" ht="29.25" customHeight="1" x14ac:dyDescent="0.2">
      <c r="Q29555" s="92" t="s">
        <v>50</v>
      </c>
      <c r="BF29555" s="101" t="s">
        <v>58</v>
      </c>
      <c r="BK29555" s="98" t="s">
        <v>70</v>
      </c>
    </row>
    <row r="29556" spans="17:63" ht="29.25" customHeight="1" x14ac:dyDescent="0.2">
      <c r="Q29556" s="92" t="s">
        <v>50</v>
      </c>
      <c r="BF29556" s="101" t="s">
        <v>58</v>
      </c>
      <c r="BK29556" s="98" t="s">
        <v>70</v>
      </c>
    </row>
    <row r="29557" spans="17:63" ht="29.25" customHeight="1" x14ac:dyDescent="0.2">
      <c r="Q29557" s="92" t="s">
        <v>50</v>
      </c>
      <c r="BF29557" s="101" t="s">
        <v>58</v>
      </c>
      <c r="BK29557" s="98" t="s">
        <v>70</v>
      </c>
    </row>
    <row r="29558" spans="17:63" ht="29.25" customHeight="1" x14ac:dyDescent="0.2">
      <c r="Q29558" s="92" t="s">
        <v>50</v>
      </c>
      <c r="BF29558" s="101" t="s">
        <v>58</v>
      </c>
      <c r="BK29558" s="98" t="s">
        <v>70</v>
      </c>
    </row>
    <row r="29559" spans="17:63" ht="29.25" customHeight="1" x14ac:dyDescent="0.2">
      <c r="Q29559" s="92" t="s">
        <v>50</v>
      </c>
      <c r="BF29559" s="101" t="s">
        <v>58</v>
      </c>
      <c r="BK29559" s="98" t="s">
        <v>70</v>
      </c>
    </row>
    <row r="29560" spans="17:63" ht="29.25" customHeight="1" x14ac:dyDescent="0.2">
      <c r="Q29560" s="92" t="s">
        <v>50</v>
      </c>
      <c r="BF29560" s="101" t="s">
        <v>58</v>
      </c>
      <c r="BK29560" s="98" t="s">
        <v>70</v>
      </c>
    </row>
    <row r="29561" spans="17:63" ht="29.25" customHeight="1" x14ac:dyDescent="0.2">
      <c r="Q29561" s="92" t="s">
        <v>50</v>
      </c>
      <c r="BF29561" s="101" t="s">
        <v>58</v>
      </c>
      <c r="BK29561" s="98" t="s">
        <v>70</v>
      </c>
    </row>
    <row r="29562" spans="17:63" ht="29.25" customHeight="1" x14ac:dyDescent="0.2">
      <c r="Q29562" s="92" t="s">
        <v>50</v>
      </c>
      <c r="BF29562" s="101" t="s">
        <v>58</v>
      </c>
      <c r="BK29562" s="98" t="s">
        <v>70</v>
      </c>
    </row>
    <row r="29563" spans="17:63" ht="29.25" customHeight="1" x14ac:dyDescent="0.2">
      <c r="Q29563" s="92" t="s">
        <v>50</v>
      </c>
      <c r="BF29563" s="101" t="s">
        <v>58</v>
      </c>
      <c r="BK29563" s="98" t="s">
        <v>70</v>
      </c>
    </row>
    <row r="29564" spans="17:63" ht="29.25" customHeight="1" x14ac:dyDescent="0.2">
      <c r="Q29564" s="92" t="s">
        <v>50</v>
      </c>
      <c r="BF29564" s="101" t="s">
        <v>58</v>
      </c>
      <c r="BK29564" s="98" t="s">
        <v>70</v>
      </c>
    </row>
    <row r="29565" spans="17:63" ht="29.25" customHeight="1" x14ac:dyDescent="0.2">
      <c r="Q29565" s="92" t="s">
        <v>50</v>
      </c>
      <c r="BF29565" s="101" t="s">
        <v>58</v>
      </c>
      <c r="BK29565" s="98" t="s">
        <v>70</v>
      </c>
    </row>
    <row r="29566" spans="17:63" ht="29.25" customHeight="1" x14ac:dyDescent="0.2">
      <c r="Q29566" s="92" t="s">
        <v>50</v>
      </c>
      <c r="BF29566" s="101" t="s">
        <v>58</v>
      </c>
      <c r="BK29566" s="98" t="s">
        <v>70</v>
      </c>
    </row>
    <row r="29567" spans="17:63" ht="29.25" customHeight="1" x14ac:dyDescent="0.2">
      <c r="Q29567" s="92" t="s">
        <v>50</v>
      </c>
      <c r="BF29567" s="101" t="s">
        <v>58</v>
      </c>
      <c r="BK29567" s="98" t="s">
        <v>70</v>
      </c>
    </row>
    <row r="29568" spans="17:63" ht="29.25" customHeight="1" x14ac:dyDescent="0.2">
      <c r="Q29568" s="92" t="s">
        <v>50</v>
      </c>
      <c r="BF29568" s="101" t="s">
        <v>58</v>
      </c>
      <c r="BK29568" s="98" t="s">
        <v>70</v>
      </c>
    </row>
    <row r="29569" spans="17:63" ht="29.25" customHeight="1" x14ac:dyDescent="0.2">
      <c r="Q29569" s="92" t="s">
        <v>50</v>
      </c>
      <c r="BF29569" s="101" t="s">
        <v>58</v>
      </c>
      <c r="BK29569" s="98" t="s">
        <v>70</v>
      </c>
    </row>
    <row r="29570" spans="17:63" ht="29.25" customHeight="1" x14ac:dyDescent="0.2">
      <c r="Q29570" s="92" t="s">
        <v>50</v>
      </c>
      <c r="BF29570" s="101" t="s">
        <v>58</v>
      </c>
      <c r="BK29570" s="98" t="s">
        <v>70</v>
      </c>
    </row>
    <row r="29571" spans="17:63" ht="29.25" customHeight="1" x14ac:dyDescent="0.2">
      <c r="Q29571" s="92" t="s">
        <v>50</v>
      </c>
      <c r="BF29571" s="101" t="s">
        <v>58</v>
      </c>
      <c r="BK29571" s="98" t="s">
        <v>70</v>
      </c>
    </row>
    <row r="29572" spans="17:63" ht="29.25" customHeight="1" x14ac:dyDescent="0.2">
      <c r="Q29572" s="92" t="s">
        <v>50</v>
      </c>
      <c r="BF29572" s="101" t="s">
        <v>58</v>
      </c>
      <c r="BK29572" s="98" t="s">
        <v>70</v>
      </c>
    </row>
    <row r="29573" spans="17:63" ht="29.25" customHeight="1" x14ac:dyDescent="0.2">
      <c r="Q29573" s="92" t="s">
        <v>50</v>
      </c>
      <c r="BF29573" s="101" t="s">
        <v>58</v>
      </c>
      <c r="BK29573" s="98" t="s">
        <v>70</v>
      </c>
    </row>
    <row r="29574" spans="17:63" ht="29.25" customHeight="1" x14ac:dyDescent="0.2">
      <c r="Q29574" s="92" t="s">
        <v>50</v>
      </c>
      <c r="BF29574" s="101" t="s">
        <v>58</v>
      </c>
      <c r="BK29574" s="98" t="s">
        <v>70</v>
      </c>
    </row>
    <row r="29575" spans="17:63" ht="29.25" customHeight="1" x14ac:dyDescent="0.2">
      <c r="Q29575" s="92" t="s">
        <v>50</v>
      </c>
      <c r="BF29575" s="101" t="s">
        <v>58</v>
      </c>
      <c r="BK29575" s="98" t="s">
        <v>70</v>
      </c>
    </row>
    <row r="29576" spans="17:63" ht="29.25" customHeight="1" x14ac:dyDescent="0.2">
      <c r="Q29576" s="92" t="s">
        <v>50</v>
      </c>
      <c r="BF29576" s="101" t="s">
        <v>58</v>
      </c>
      <c r="BK29576" s="98" t="s">
        <v>70</v>
      </c>
    </row>
    <row r="29577" spans="17:63" ht="29.25" customHeight="1" x14ac:dyDescent="0.2">
      <c r="Q29577" s="92" t="s">
        <v>50</v>
      </c>
      <c r="BF29577" s="101" t="s">
        <v>58</v>
      </c>
      <c r="BK29577" s="98" t="s">
        <v>70</v>
      </c>
    </row>
    <row r="29578" spans="17:63" ht="29.25" customHeight="1" x14ac:dyDescent="0.2">
      <c r="Q29578" s="92" t="s">
        <v>50</v>
      </c>
      <c r="BF29578" s="101" t="s">
        <v>58</v>
      </c>
      <c r="BK29578" s="98" t="s">
        <v>70</v>
      </c>
    </row>
    <row r="29579" spans="17:63" ht="29.25" customHeight="1" x14ac:dyDescent="0.2">
      <c r="Q29579" s="92" t="s">
        <v>50</v>
      </c>
      <c r="BF29579" s="101" t="s">
        <v>58</v>
      </c>
      <c r="BK29579" s="98" t="s">
        <v>70</v>
      </c>
    </row>
    <row r="29580" spans="17:63" ht="29.25" customHeight="1" x14ac:dyDescent="0.2">
      <c r="Q29580" s="92" t="s">
        <v>50</v>
      </c>
      <c r="BF29580" s="101" t="s">
        <v>58</v>
      </c>
      <c r="BK29580" s="98" t="s">
        <v>70</v>
      </c>
    </row>
    <row r="29581" spans="17:63" ht="29.25" customHeight="1" x14ac:dyDescent="0.2">
      <c r="Q29581" s="92" t="s">
        <v>50</v>
      </c>
      <c r="BF29581" s="101" t="s">
        <v>58</v>
      </c>
      <c r="BK29581" s="98" t="s">
        <v>70</v>
      </c>
    </row>
    <row r="29582" spans="17:63" ht="29.25" customHeight="1" x14ac:dyDescent="0.2">
      <c r="Q29582" s="92" t="s">
        <v>50</v>
      </c>
      <c r="BF29582" s="101" t="s">
        <v>58</v>
      </c>
      <c r="BK29582" s="98" t="s">
        <v>70</v>
      </c>
    </row>
    <row r="29583" spans="17:63" ht="29.25" customHeight="1" x14ac:dyDescent="0.2">
      <c r="Q29583" s="92" t="s">
        <v>50</v>
      </c>
      <c r="BF29583" s="101" t="s">
        <v>58</v>
      </c>
      <c r="BK29583" s="98" t="s">
        <v>70</v>
      </c>
    </row>
    <row r="29584" spans="17:63" ht="29.25" customHeight="1" x14ac:dyDescent="0.2">
      <c r="Q29584" s="92" t="s">
        <v>50</v>
      </c>
      <c r="BF29584" s="101" t="s">
        <v>58</v>
      </c>
      <c r="BK29584" s="98" t="s">
        <v>70</v>
      </c>
    </row>
    <row r="29585" spans="17:63" ht="29.25" customHeight="1" x14ac:dyDescent="0.2">
      <c r="Q29585" s="92" t="s">
        <v>50</v>
      </c>
      <c r="BF29585" s="101" t="s">
        <v>58</v>
      </c>
      <c r="BK29585" s="98" t="s">
        <v>70</v>
      </c>
    </row>
    <row r="29586" spans="17:63" ht="29.25" customHeight="1" x14ac:dyDescent="0.2">
      <c r="Q29586" s="92" t="s">
        <v>50</v>
      </c>
      <c r="BF29586" s="101" t="s">
        <v>58</v>
      </c>
      <c r="BK29586" s="98" t="s">
        <v>70</v>
      </c>
    </row>
    <row r="29587" spans="17:63" ht="29.25" customHeight="1" x14ac:dyDescent="0.2">
      <c r="Q29587" s="92" t="s">
        <v>50</v>
      </c>
      <c r="BF29587" s="101" t="s">
        <v>58</v>
      </c>
      <c r="BK29587" s="98" t="s">
        <v>70</v>
      </c>
    </row>
    <row r="29588" spans="17:63" ht="29.25" customHeight="1" x14ac:dyDescent="0.2">
      <c r="Q29588" s="92" t="s">
        <v>50</v>
      </c>
      <c r="BF29588" s="101" t="s">
        <v>58</v>
      </c>
      <c r="BK29588" s="98" t="s">
        <v>70</v>
      </c>
    </row>
    <row r="29589" spans="17:63" ht="29.25" customHeight="1" x14ac:dyDescent="0.2">
      <c r="Q29589" s="92" t="s">
        <v>50</v>
      </c>
      <c r="BF29589" s="101" t="s">
        <v>58</v>
      </c>
      <c r="BK29589" s="98" t="s">
        <v>70</v>
      </c>
    </row>
    <row r="29590" spans="17:63" ht="29.25" customHeight="1" x14ac:dyDescent="0.2">
      <c r="Q29590" s="92" t="s">
        <v>50</v>
      </c>
      <c r="BF29590" s="101" t="s">
        <v>58</v>
      </c>
      <c r="BK29590" s="98" t="s">
        <v>70</v>
      </c>
    </row>
    <row r="29591" spans="17:63" ht="29.25" customHeight="1" x14ac:dyDescent="0.2">
      <c r="Q29591" s="92" t="s">
        <v>50</v>
      </c>
      <c r="BF29591" s="101" t="s">
        <v>58</v>
      </c>
      <c r="BK29591" s="98" t="s">
        <v>70</v>
      </c>
    </row>
    <row r="29592" spans="17:63" ht="29.25" customHeight="1" x14ac:dyDescent="0.2">
      <c r="Q29592" s="92" t="s">
        <v>50</v>
      </c>
      <c r="BF29592" s="101" t="s">
        <v>58</v>
      </c>
      <c r="BK29592" s="98" t="s">
        <v>70</v>
      </c>
    </row>
    <row r="29593" spans="17:63" ht="29.25" customHeight="1" x14ac:dyDescent="0.2">
      <c r="Q29593" s="92" t="s">
        <v>50</v>
      </c>
      <c r="BF29593" s="101" t="s">
        <v>58</v>
      </c>
      <c r="BK29593" s="98" t="s">
        <v>70</v>
      </c>
    </row>
    <row r="29594" spans="17:63" ht="29.25" customHeight="1" x14ac:dyDescent="0.2">
      <c r="Q29594" s="92" t="s">
        <v>50</v>
      </c>
      <c r="BF29594" s="101" t="s">
        <v>58</v>
      </c>
      <c r="BK29594" s="98" t="s">
        <v>70</v>
      </c>
    </row>
    <row r="29595" spans="17:63" ht="29.25" customHeight="1" x14ac:dyDescent="0.2">
      <c r="Q29595" s="92" t="s">
        <v>50</v>
      </c>
      <c r="BF29595" s="101" t="s">
        <v>58</v>
      </c>
      <c r="BK29595" s="98" t="s">
        <v>70</v>
      </c>
    </row>
    <row r="29596" spans="17:63" ht="29.25" customHeight="1" x14ac:dyDescent="0.2">
      <c r="Q29596" s="92" t="s">
        <v>50</v>
      </c>
      <c r="BF29596" s="101" t="s">
        <v>58</v>
      </c>
      <c r="BK29596" s="98" t="s">
        <v>70</v>
      </c>
    </row>
    <row r="29597" spans="17:63" ht="29.25" customHeight="1" x14ac:dyDescent="0.2">
      <c r="Q29597" s="92" t="s">
        <v>50</v>
      </c>
      <c r="BF29597" s="101" t="s">
        <v>58</v>
      </c>
      <c r="BK29597" s="98" t="s">
        <v>70</v>
      </c>
    </row>
    <row r="29598" spans="17:63" ht="29.25" customHeight="1" x14ac:dyDescent="0.2">
      <c r="Q29598" s="92" t="s">
        <v>50</v>
      </c>
      <c r="BF29598" s="101" t="s">
        <v>58</v>
      </c>
      <c r="BK29598" s="98" t="s">
        <v>70</v>
      </c>
    </row>
    <row r="29599" spans="17:63" ht="29.25" customHeight="1" x14ac:dyDescent="0.2">
      <c r="Q29599" s="92" t="s">
        <v>50</v>
      </c>
      <c r="BF29599" s="101" t="s">
        <v>58</v>
      </c>
      <c r="BK29599" s="98" t="s">
        <v>70</v>
      </c>
    </row>
    <row r="29600" spans="17:63" ht="29.25" customHeight="1" x14ac:dyDescent="0.2">
      <c r="Q29600" s="92" t="s">
        <v>50</v>
      </c>
      <c r="BF29600" s="101" t="s">
        <v>58</v>
      </c>
      <c r="BK29600" s="98" t="s">
        <v>70</v>
      </c>
    </row>
    <row r="29601" spans="17:63" ht="29.25" customHeight="1" x14ac:dyDescent="0.2">
      <c r="Q29601" s="92" t="s">
        <v>50</v>
      </c>
      <c r="BF29601" s="101" t="s">
        <v>58</v>
      </c>
      <c r="BK29601" s="98" t="s">
        <v>70</v>
      </c>
    </row>
    <row r="29602" spans="17:63" ht="29.25" customHeight="1" x14ac:dyDescent="0.2">
      <c r="Q29602" s="92" t="s">
        <v>50</v>
      </c>
      <c r="BF29602" s="101" t="s">
        <v>58</v>
      </c>
      <c r="BK29602" s="98" t="s">
        <v>70</v>
      </c>
    </row>
    <row r="29603" spans="17:63" ht="29.25" customHeight="1" x14ac:dyDescent="0.2">
      <c r="Q29603" s="92" t="s">
        <v>50</v>
      </c>
      <c r="BF29603" s="101" t="s">
        <v>58</v>
      </c>
      <c r="BK29603" s="98" t="s">
        <v>70</v>
      </c>
    </row>
    <row r="29604" spans="17:63" ht="29.25" customHeight="1" x14ac:dyDescent="0.2">
      <c r="Q29604" s="92" t="s">
        <v>50</v>
      </c>
      <c r="BF29604" s="101" t="s">
        <v>58</v>
      </c>
      <c r="BK29604" s="98" t="s">
        <v>70</v>
      </c>
    </row>
    <row r="29605" spans="17:63" ht="29.25" customHeight="1" x14ac:dyDescent="0.2">
      <c r="Q29605" s="92" t="s">
        <v>50</v>
      </c>
      <c r="BF29605" s="101" t="s">
        <v>58</v>
      </c>
      <c r="BK29605" s="98" t="s">
        <v>70</v>
      </c>
    </row>
    <row r="29606" spans="17:63" ht="29.25" customHeight="1" x14ac:dyDescent="0.2">
      <c r="Q29606" s="92" t="s">
        <v>50</v>
      </c>
      <c r="BF29606" s="101" t="s">
        <v>58</v>
      </c>
      <c r="BK29606" s="98" t="s">
        <v>70</v>
      </c>
    </row>
    <row r="29607" spans="17:63" ht="29.25" customHeight="1" x14ac:dyDescent="0.2">
      <c r="Q29607" s="92" t="s">
        <v>50</v>
      </c>
      <c r="BF29607" s="101" t="s">
        <v>58</v>
      </c>
      <c r="BK29607" s="98" t="s">
        <v>70</v>
      </c>
    </row>
    <row r="29608" spans="17:63" ht="29.25" customHeight="1" x14ac:dyDescent="0.2">
      <c r="Q29608" s="92" t="s">
        <v>50</v>
      </c>
      <c r="BF29608" s="101" t="s">
        <v>58</v>
      </c>
      <c r="BK29608" s="98" t="s">
        <v>70</v>
      </c>
    </row>
    <row r="29609" spans="17:63" ht="29.25" customHeight="1" x14ac:dyDescent="0.2">
      <c r="Q29609" s="92" t="s">
        <v>50</v>
      </c>
      <c r="BF29609" s="101" t="s">
        <v>58</v>
      </c>
      <c r="BK29609" s="98" t="s">
        <v>70</v>
      </c>
    </row>
    <row r="29610" spans="17:63" ht="29.25" customHeight="1" x14ac:dyDescent="0.2">
      <c r="Q29610" s="92" t="s">
        <v>50</v>
      </c>
      <c r="BF29610" s="101" t="s">
        <v>58</v>
      </c>
      <c r="BK29610" s="98" t="s">
        <v>70</v>
      </c>
    </row>
    <row r="29611" spans="17:63" ht="29.25" customHeight="1" x14ac:dyDescent="0.2">
      <c r="Q29611" s="92" t="s">
        <v>50</v>
      </c>
      <c r="BF29611" s="101" t="s">
        <v>58</v>
      </c>
      <c r="BK29611" s="98" t="s">
        <v>70</v>
      </c>
    </row>
    <row r="29612" spans="17:63" ht="29.25" customHeight="1" x14ac:dyDescent="0.2">
      <c r="Q29612" s="92" t="s">
        <v>50</v>
      </c>
      <c r="BF29612" s="101" t="s">
        <v>58</v>
      </c>
      <c r="BK29612" s="98" t="s">
        <v>70</v>
      </c>
    </row>
    <row r="29613" spans="17:63" ht="29.25" customHeight="1" x14ac:dyDescent="0.2">
      <c r="Q29613" s="92" t="s">
        <v>50</v>
      </c>
      <c r="BF29613" s="101" t="s">
        <v>58</v>
      </c>
      <c r="BK29613" s="98" t="s">
        <v>70</v>
      </c>
    </row>
    <row r="29614" spans="17:63" ht="29.25" customHeight="1" x14ac:dyDescent="0.2">
      <c r="Q29614" s="92" t="s">
        <v>50</v>
      </c>
      <c r="BF29614" s="101" t="s">
        <v>58</v>
      </c>
      <c r="BK29614" s="98" t="s">
        <v>70</v>
      </c>
    </row>
    <row r="29615" spans="17:63" ht="29.25" customHeight="1" x14ac:dyDescent="0.2">
      <c r="Q29615" s="92" t="s">
        <v>50</v>
      </c>
      <c r="BF29615" s="101" t="s">
        <v>58</v>
      </c>
      <c r="BK29615" s="98" t="s">
        <v>70</v>
      </c>
    </row>
    <row r="29616" spans="17:63" ht="29.25" customHeight="1" x14ac:dyDescent="0.2">
      <c r="Q29616" s="92" t="s">
        <v>50</v>
      </c>
      <c r="BF29616" s="101" t="s">
        <v>58</v>
      </c>
      <c r="BK29616" s="98" t="s">
        <v>70</v>
      </c>
    </row>
    <row r="29617" spans="17:63" ht="29.25" customHeight="1" x14ac:dyDescent="0.2">
      <c r="Q29617" s="92" t="s">
        <v>50</v>
      </c>
      <c r="BF29617" s="101" t="s">
        <v>58</v>
      </c>
      <c r="BK29617" s="98" t="s">
        <v>70</v>
      </c>
    </row>
    <row r="29618" spans="17:63" ht="29.25" customHeight="1" x14ac:dyDescent="0.2">
      <c r="Q29618" s="92" t="s">
        <v>50</v>
      </c>
      <c r="BF29618" s="101" t="s">
        <v>58</v>
      </c>
      <c r="BK29618" s="98" t="s">
        <v>70</v>
      </c>
    </row>
    <row r="29619" spans="17:63" ht="29.25" customHeight="1" x14ac:dyDescent="0.2">
      <c r="Q29619" s="92" t="s">
        <v>50</v>
      </c>
      <c r="BF29619" s="101" t="s">
        <v>58</v>
      </c>
      <c r="BK29619" s="98" t="s">
        <v>70</v>
      </c>
    </row>
    <row r="29620" spans="17:63" ht="29.25" customHeight="1" x14ac:dyDescent="0.2">
      <c r="Q29620" s="92" t="s">
        <v>50</v>
      </c>
      <c r="BF29620" s="101" t="s">
        <v>58</v>
      </c>
      <c r="BK29620" s="98" t="s">
        <v>70</v>
      </c>
    </row>
    <row r="29621" spans="17:63" ht="29.25" customHeight="1" x14ac:dyDescent="0.2">
      <c r="Q29621" s="92" t="s">
        <v>50</v>
      </c>
      <c r="BF29621" s="101" t="s">
        <v>58</v>
      </c>
      <c r="BK29621" s="98" t="s">
        <v>70</v>
      </c>
    </row>
    <row r="29622" spans="17:63" ht="29.25" customHeight="1" x14ac:dyDescent="0.2">
      <c r="Q29622" s="92" t="s">
        <v>50</v>
      </c>
      <c r="BF29622" s="101" t="s">
        <v>58</v>
      </c>
      <c r="BK29622" s="98" t="s">
        <v>70</v>
      </c>
    </row>
    <row r="29623" spans="17:63" ht="29.25" customHeight="1" x14ac:dyDescent="0.2">
      <c r="Q29623" s="92" t="s">
        <v>50</v>
      </c>
      <c r="BF29623" s="101" t="s">
        <v>58</v>
      </c>
      <c r="BK29623" s="98" t="s">
        <v>70</v>
      </c>
    </row>
    <row r="29624" spans="17:63" ht="29.25" customHeight="1" x14ac:dyDescent="0.2">
      <c r="Q29624" s="92" t="s">
        <v>50</v>
      </c>
      <c r="BF29624" s="101" t="s">
        <v>58</v>
      </c>
      <c r="BK29624" s="98" t="s">
        <v>70</v>
      </c>
    </row>
    <row r="29625" spans="17:63" ht="29.25" customHeight="1" x14ac:dyDescent="0.2">
      <c r="Q29625" s="92" t="s">
        <v>50</v>
      </c>
      <c r="BF29625" s="101" t="s">
        <v>58</v>
      </c>
      <c r="BK29625" s="98" t="s">
        <v>70</v>
      </c>
    </row>
    <row r="29626" spans="17:63" ht="29.25" customHeight="1" x14ac:dyDescent="0.2">
      <c r="Q29626" s="92" t="s">
        <v>50</v>
      </c>
      <c r="BF29626" s="101" t="s">
        <v>58</v>
      </c>
      <c r="BK29626" s="98" t="s">
        <v>70</v>
      </c>
    </row>
    <row r="29627" spans="17:63" ht="29.25" customHeight="1" x14ac:dyDescent="0.2">
      <c r="Q29627" s="92" t="s">
        <v>50</v>
      </c>
      <c r="BF29627" s="101" t="s">
        <v>58</v>
      </c>
      <c r="BK29627" s="98" t="s">
        <v>70</v>
      </c>
    </row>
    <row r="29628" spans="17:63" ht="29.25" customHeight="1" x14ac:dyDescent="0.2">
      <c r="Q29628" s="92" t="s">
        <v>50</v>
      </c>
      <c r="BF29628" s="101" t="s">
        <v>58</v>
      </c>
      <c r="BK29628" s="98" t="s">
        <v>70</v>
      </c>
    </row>
    <row r="29629" spans="17:63" ht="29.25" customHeight="1" x14ac:dyDescent="0.2">
      <c r="Q29629" s="92" t="s">
        <v>50</v>
      </c>
      <c r="BF29629" s="101" t="s">
        <v>58</v>
      </c>
      <c r="BK29629" s="98" t="s">
        <v>70</v>
      </c>
    </row>
    <row r="29630" spans="17:63" ht="29.25" customHeight="1" x14ac:dyDescent="0.2">
      <c r="Q29630" s="92" t="s">
        <v>50</v>
      </c>
      <c r="BF29630" s="101" t="s">
        <v>58</v>
      </c>
      <c r="BK29630" s="98" t="s">
        <v>70</v>
      </c>
    </row>
    <row r="29631" spans="17:63" ht="29.25" customHeight="1" x14ac:dyDescent="0.2">
      <c r="Q29631" s="92" t="s">
        <v>50</v>
      </c>
      <c r="BF29631" s="101" t="s">
        <v>58</v>
      </c>
      <c r="BK29631" s="98" t="s">
        <v>70</v>
      </c>
    </row>
    <row r="29632" spans="17:63" ht="29.25" customHeight="1" x14ac:dyDescent="0.2">
      <c r="Q29632" s="92" t="s">
        <v>50</v>
      </c>
      <c r="BF29632" s="101" t="s">
        <v>58</v>
      </c>
      <c r="BK29632" s="98" t="s">
        <v>70</v>
      </c>
    </row>
    <row r="29633" spans="17:63" ht="29.25" customHeight="1" x14ac:dyDescent="0.2">
      <c r="Q29633" s="92" t="s">
        <v>50</v>
      </c>
      <c r="BF29633" s="101" t="s">
        <v>58</v>
      </c>
      <c r="BK29633" s="98" t="s">
        <v>70</v>
      </c>
    </row>
    <row r="29634" spans="17:63" ht="29.25" customHeight="1" x14ac:dyDescent="0.2">
      <c r="Q29634" s="92" t="s">
        <v>50</v>
      </c>
      <c r="BF29634" s="101" t="s">
        <v>58</v>
      </c>
      <c r="BK29634" s="98" t="s">
        <v>70</v>
      </c>
    </row>
    <row r="29635" spans="17:63" ht="29.25" customHeight="1" x14ac:dyDescent="0.2">
      <c r="Q29635" s="92" t="s">
        <v>50</v>
      </c>
      <c r="BF29635" s="101" t="s">
        <v>58</v>
      </c>
      <c r="BK29635" s="98" t="s">
        <v>70</v>
      </c>
    </row>
    <row r="29636" spans="17:63" ht="29.25" customHeight="1" x14ac:dyDescent="0.2">
      <c r="Q29636" s="92" t="s">
        <v>50</v>
      </c>
      <c r="BF29636" s="101" t="s">
        <v>58</v>
      </c>
      <c r="BK29636" s="98" t="s">
        <v>70</v>
      </c>
    </row>
    <row r="29637" spans="17:63" ht="29.25" customHeight="1" x14ac:dyDescent="0.2">
      <c r="Q29637" s="92" t="s">
        <v>50</v>
      </c>
      <c r="BF29637" s="101" t="s">
        <v>58</v>
      </c>
      <c r="BK29637" s="98" t="s">
        <v>70</v>
      </c>
    </row>
    <row r="29638" spans="17:63" ht="29.25" customHeight="1" x14ac:dyDescent="0.2">
      <c r="Q29638" s="92" t="s">
        <v>50</v>
      </c>
      <c r="BF29638" s="101" t="s">
        <v>58</v>
      </c>
      <c r="BK29638" s="98" t="s">
        <v>70</v>
      </c>
    </row>
    <row r="29639" spans="17:63" ht="29.25" customHeight="1" x14ac:dyDescent="0.2">
      <c r="Q29639" s="92" t="s">
        <v>50</v>
      </c>
      <c r="BF29639" s="101" t="s">
        <v>58</v>
      </c>
      <c r="BK29639" s="98" t="s">
        <v>70</v>
      </c>
    </row>
    <row r="29640" spans="17:63" ht="29.25" customHeight="1" x14ac:dyDescent="0.2">
      <c r="Q29640" s="92" t="s">
        <v>50</v>
      </c>
      <c r="BF29640" s="101" t="s">
        <v>58</v>
      </c>
      <c r="BK29640" s="98" t="s">
        <v>70</v>
      </c>
    </row>
    <row r="29641" spans="17:63" ht="29.25" customHeight="1" x14ac:dyDescent="0.2">
      <c r="Q29641" s="92" t="s">
        <v>50</v>
      </c>
      <c r="BF29641" s="101" t="s">
        <v>58</v>
      </c>
      <c r="BK29641" s="98" t="s">
        <v>70</v>
      </c>
    </row>
    <row r="29642" spans="17:63" ht="29.25" customHeight="1" x14ac:dyDescent="0.2">
      <c r="Q29642" s="92" t="s">
        <v>50</v>
      </c>
      <c r="BF29642" s="101" t="s">
        <v>58</v>
      </c>
      <c r="BK29642" s="98" t="s">
        <v>70</v>
      </c>
    </row>
    <row r="29643" spans="17:63" ht="29.25" customHeight="1" x14ac:dyDescent="0.2">
      <c r="Q29643" s="92" t="s">
        <v>50</v>
      </c>
      <c r="BF29643" s="101" t="s">
        <v>58</v>
      </c>
      <c r="BK29643" s="98" t="s">
        <v>70</v>
      </c>
    </row>
    <row r="29644" spans="17:63" ht="29.25" customHeight="1" x14ac:dyDescent="0.2">
      <c r="Q29644" s="92" t="s">
        <v>50</v>
      </c>
      <c r="BF29644" s="101" t="s">
        <v>58</v>
      </c>
      <c r="BK29644" s="98" t="s">
        <v>70</v>
      </c>
    </row>
    <row r="29645" spans="17:63" ht="29.25" customHeight="1" x14ac:dyDescent="0.2">
      <c r="Q29645" s="92" t="s">
        <v>50</v>
      </c>
      <c r="BF29645" s="101" t="s">
        <v>58</v>
      </c>
      <c r="BK29645" s="98" t="s">
        <v>70</v>
      </c>
    </row>
    <row r="29646" spans="17:63" ht="29.25" customHeight="1" x14ac:dyDescent="0.2">
      <c r="Q29646" s="92" t="s">
        <v>50</v>
      </c>
      <c r="BF29646" s="101" t="s">
        <v>58</v>
      </c>
      <c r="BK29646" s="98" t="s">
        <v>70</v>
      </c>
    </row>
    <row r="29647" spans="17:63" ht="29.25" customHeight="1" x14ac:dyDescent="0.2">
      <c r="Q29647" s="92" t="s">
        <v>50</v>
      </c>
      <c r="BF29647" s="101" t="s">
        <v>58</v>
      </c>
      <c r="BK29647" s="98" t="s">
        <v>70</v>
      </c>
    </row>
    <row r="29648" spans="17:63" ht="29.25" customHeight="1" x14ac:dyDescent="0.2">
      <c r="Q29648" s="92" t="s">
        <v>50</v>
      </c>
      <c r="BF29648" s="101" t="s">
        <v>58</v>
      </c>
      <c r="BK29648" s="98" t="s">
        <v>70</v>
      </c>
    </row>
    <row r="29649" spans="17:63" ht="29.25" customHeight="1" x14ac:dyDescent="0.2">
      <c r="Q29649" s="92" t="s">
        <v>50</v>
      </c>
      <c r="BF29649" s="101" t="s">
        <v>58</v>
      </c>
      <c r="BK29649" s="98" t="s">
        <v>70</v>
      </c>
    </row>
    <row r="29650" spans="17:63" ht="29.25" customHeight="1" x14ac:dyDescent="0.2">
      <c r="Q29650" s="92" t="s">
        <v>50</v>
      </c>
      <c r="BF29650" s="101" t="s">
        <v>58</v>
      </c>
      <c r="BK29650" s="98" t="s">
        <v>70</v>
      </c>
    </row>
    <row r="29651" spans="17:63" ht="29.25" customHeight="1" x14ac:dyDescent="0.2">
      <c r="Q29651" s="92" t="s">
        <v>50</v>
      </c>
      <c r="BF29651" s="101" t="s">
        <v>58</v>
      </c>
      <c r="BK29651" s="98" t="s">
        <v>70</v>
      </c>
    </row>
    <row r="29652" spans="17:63" ht="29.25" customHeight="1" x14ac:dyDescent="0.2">
      <c r="Q29652" s="92" t="s">
        <v>50</v>
      </c>
      <c r="BF29652" s="101" t="s">
        <v>58</v>
      </c>
      <c r="BK29652" s="98" t="s">
        <v>70</v>
      </c>
    </row>
    <row r="29653" spans="17:63" ht="29.25" customHeight="1" x14ac:dyDescent="0.2">
      <c r="Q29653" s="92" t="s">
        <v>50</v>
      </c>
      <c r="BF29653" s="101" t="s">
        <v>58</v>
      </c>
      <c r="BK29653" s="98" t="s">
        <v>70</v>
      </c>
    </row>
    <row r="29654" spans="17:63" ht="29.25" customHeight="1" x14ac:dyDescent="0.2">
      <c r="Q29654" s="92" t="s">
        <v>50</v>
      </c>
      <c r="BF29654" s="101" t="s">
        <v>58</v>
      </c>
      <c r="BK29654" s="98" t="s">
        <v>70</v>
      </c>
    </row>
    <row r="29655" spans="17:63" ht="29.25" customHeight="1" x14ac:dyDescent="0.2">
      <c r="Q29655" s="92" t="s">
        <v>50</v>
      </c>
      <c r="BF29655" s="101" t="s">
        <v>58</v>
      </c>
      <c r="BK29655" s="98" t="s">
        <v>70</v>
      </c>
    </row>
    <row r="29656" spans="17:63" ht="29.25" customHeight="1" x14ac:dyDescent="0.2">
      <c r="Q29656" s="92" t="s">
        <v>50</v>
      </c>
      <c r="BF29656" s="101" t="s">
        <v>58</v>
      </c>
      <c r="BK29656" s="98" t="s">
        <v>70</v>
      </c>
    </row>
    <row r="29657" spans="17:63" ht="29.25" customHeight="1" x14ac:dyDescent="0.2">
      <c r="Q29657" s="92" t="s">
        <v>50</v>
      </c>
      <c r="BF29657" s="101" t="s">
        <v>58</v>
      </c>
      <c r="BK29657" s="98" t="s">
        <v>70</v>
      </c>
    </row>
    <row r="29658" spans="17:63" ht="29.25" customHeight="1" x14ac:dyDescent="0.2">
      <c r="Q29658" s="92" t="s">
        <v>50</v>
      </c>
      <c r="BF29658" s="101" t="s">
        <v>58</v>
      </c>
      <c r="BK29658" s="98" t="s">
        <v>70</v>
      </c>
    </row>
    <row r="29659" spans="17:63" ht="29.25" customHeight="1" x14ac:dyDescent="0.2">
      <c r="Q29659" s="92" t="s">
        <v>50</v>
      </c>
      <c r="BF29659" s="101" t="s">
        <v>58</v>
      </c>
      <c r="BK29659" s="98" t="s">
        <v>70</v>
      </c>
    </row>
    <row r="29660" spans="17:63" ht="29.25" customHeight="1" x14ac:dyDescent="0.2">
      <c r="Q29660" s="92" t="s">
        <v>50</v>
      </c>
      <c r="BF29660" s="101" t="s">
        <v>58</v>
      </c>
      <c r="BK29660" s="98" t="s">
        <v>70</v>
      </c>
    </row>
    <row r="29661" spans="17:63" ht="29.25" customHeight="1" x14ac:dyDescent="0.2">
      <c r="Q29661" s="92" t="s">
        <v>50</v>
      </c>
      <c r="BF29661" s="101" t="s">
        <v>58</v>
      </c>
      <c r="BK29661" s="98" t="s">
        <v>70</v>
      </c>
    </row>
    <row r="29662" spans="17:63" ht="29.25" customHeight="1" x14ac:dyDescent="0.2">
      <c r="Q29662" s="92" t="s">
        <v>50</v>
      </c>
      <c r="BF29662" s="101" t="s">
        <v>58</v>
      </c>
      <c r="BK29662" s="98" t="s">
        <v>70</v>
      </c>
    </row>
    <row r="29663" spans="17:63" ht="29.25" customHeight="1" x14ac:dyDescent="0.2">
      <c r="Q29663" s="92" t="s">
        <v>50</v>
      </c>
      <c r="BF29663" s="101" t="s">
        <v>58</v>
      </c>
      <c r="BK29663" s="98" t="s">
        <v>70</v>
      </c>
    </row>
    <row r="29664" spans="17:63" ht="29.25" customHeight="1" x14ac:dyDescent="0.2">
      <c r="Q29664" s="92" t="s">
        <v>50</v>
      </c>
      <c r="BF29664" s="101" t="s">
        <v>58</v>
      </c>
      <c r="BK29664" s="98" t="s">
        <v>70</v>
      </c>
    </row>
    <row r="29665" spans="17:63" ht="29.25" customHeight="1" x14ac:dyDescent="0.2">
      <c r="Q29665" s="92" t="s">
        <v>50</v>
      </c>
      <c r="BF29665" s="101" t="s">
        <v>58</v>
      </c>
      <c r="BK29665" s="98" t="s">
        <v>70</v>
      </c>
    </row>
    <row r="29666" spans="17:63" ht="29.25" customHeight="1" x14ac:dyDescent="0.2">
      <c r="Q29666" s="92" t="s">
        <v>50</v>
      </c>
      <c r="BF29666" s="101" t="s">
        <v>58</v>
      </c>
      <c r="BK29666" s="98" t="s">
        <v>70</v>
      </c>
    </row>
    <row r="29667" spans="17:63" ht="29.25" customHeight="1" x14ac:dyDescent="0.2">
      <c r="Q29667" s="92" t="s">
        <v>50</v>
      </c>
      <c r="BF29667" s="101" t="s">
        <v>58</v>
      </c>
      <c r="BK29667" s="98" t="s">
        <v>70</v>
      </c>
    </row>
    <row r="29668" spans="17:63" ht="29.25" customHeight="1" x14ac:dyDescent="0.2">
      <c r="Q29668" s="92" t="s">
        <v>50</v>
      </c>
      <c r="BF29668" s="101" t="s">
        <v>58</v>
      </c>
      <c r="BK29668" s="98" t="s">
        <v>70</v>
      </c>
    </row>
    <row r="29669" spans="17:63" ht="29.25" customHeight="1" x14ac:dyDescent="0.2">
      <c r="Q29669" s="92" t="s">
        <v>50</v>
      </c>
      <c r="BF29669" s="101" t="s">
        <v>58</v>
      </c>
      <c r="BK29669" s="98" t="s">
        <v>70</v>
      </c>
    </row>
    <row r="29670" spans="17:63" ht="29.25" customHeight="1" x14ac:dyDescent="0.2">
      <c r="Q29670" s="92" t="s">
        <v>50</v>
      </c>
      <c r="BF29670" s="101" t="s">
        <v>58</v>
      </c>
      <c r="BK29670" s="98" t="s">
        <v>70</v>
      </c>
    </row>
    <row r="29671" spans="17:63" ht="29.25" customHeight="1" x14ac:dyDescent="0.2">
      <c r="Q29671" s="92" t="s">
        <v>50</v>
      </c>
      <c r="BF29671" s="101" t="s">
        <v>58</v>
      </c>
      <c r="BK29671" s="98" t="s">
        <v>70</v>
      </c>
    </row>
    <row r="29672" spans="17:63" ht="29.25" customHeight="1" x14ac:dyDescent="0.2">
      <c r="Q29672" s="92" t="s">
        <v>50</v>
      </c>
      <c r="BF29672" s="101" t="s">
        <v>58</v>
      </c>
      <c r="BK29672" s="98" t="s">
        <v>70</v>
      </c>
    </row>
    <row r="29673" spans="17:63" ht="29.25" customHeight="1" x14ac:dyDescent="0.2">
      <c r="Q29673" s="92" t="s">
        <v>50</v>
      </c>
      <c r="BF29673" s="101" t="s">
        <v>58</v>
      </c>
      <c r="BK29673" s="98" t="s">
        <v>70</v>
      </c>
    </row>
    <row r="29674" spans="17:63" ht="29.25" customHeight="1" x14ac:dyDescent="0.2">
      <c r="Q29674" s="92" t="s">
        <v>50</v>
      </c>
      <c r="BF29674" s="101" t="s">
        <v>58</v>
      </c>
      <c r="BK29674" s="98" t="s">
        <v>70</v>
      </c>
    </row>
    <row r="29675" spans="17:63" ht="29.25" customHeight="1" x14ac:dyDescent="0.2">
      <c r="Q29675" s="92" t="s">
        <v>50</v>
      </c>
      <c r="BF29675" s="101" t="s">
        <v>58</v>
      </c>
      <c r="BK29675" s="98" t="s">
        <v>70</v>
      </c>
    </row>
    <row r="29676" spans="17:63" ht="29.25" customHeight="1" x14ac:dyDescent="0.2">
      <c r="Q29676" s="92" t="s">
        <v>50</v>
      </c>
      <c r="BF29676" s="101" t="s">
        <v>58</v>
      </c>
      <c r="BK29676" s="98" t="s">
        <v>70</v>
      </c>
    </row>
    <row r="29677" spans="17:63" ht="29.25" customHeight="1" x14ac:dyDescent="0.2">
      <c r="Q29677" s="92" t="s">
        <v>50</v>
      </c>
      <c r="BF29677" s="101" t="s">
        <v>58</v>
      </c>
      <c r="BK29677" s="98" t="s">
        <v>70</v>
      </c>
    </row>
    <row r="29678" spans="17:63" ht="29.25" customHeight="1" x14ac:dyDescent="0.2">
      <c r="Q29678" s="92" t="s">
        <v>50</v>
      </c>
      <c r="BF29678" s="101" t="s">
        <v>58</v>
      </c>
      <c r="BK29678" s="98" t="s">
        <v>70</v>
      </c>
    </row>
    <row r="29679" spans="17:63" ht="29.25" customHeight="1" x14ac:dyDescent="0.2">
      <c r="Q29679" s="92" t="s">
        <v>50</v>
      </c>
      <c r="BF29679" s="101" t="s">
        <v>58</v>
      </c>
      <c r="BK29679" s="98" t="s">
        <v>70</v>
      </c>
    </row>
    <row r="29680" spans="17:63" ht="29.25" customHeight="1" x14ac:dyDescent="0.2">
      <c r="Q29680" s="92" t="s">
        <v>50</v>
      </c>
      <c r="BF29680" s="101" t="s">
        <v>58</v>
      </c>
      <c r="BK29680" s="98" t="s">
        <v>70</v>
      </c>
    </row>
    <row r="29681" spans="17:63" ht="29.25" customHeight="1" x14ac:dyDescent="0.2">
      <c r="Q29681" s="92" t="s">
        <v>50</v>
      </c>
      <c r="BF29681" s="101" t="s">
        <v>58</v>
      </c>
      <c r="BK29681" s="98" t="s">
        <v>70</v>
      </c>
    </row>
    <row r="29682" spans="17:63" ht="29.25" customHeight="1" x14ac:dyDescent="0.2">
      <c r="Q29682" s="92" t="s">
        <v>50</v>
      </c>
      <c r="BF29682" s="101" t="s">
        <v>58</v>
      </c>
      <c r="BK29682" s="98" t="s">
        <v>70</v>
      </c>
    </row>
    <row r="29683" spans="17:63" ht="29.25" customHeight="1" x14ac:dyDescent="0.2">
      <c r="Q29683" s="92" t="s">
        <v>50</v>
      </c>
      <c r="BF29683" s="101" t="s">
        <v>58</v>
      </c>
      <c r="BK29683" s="98" t="s">
        <v>70</v>
      </c>
    </row>
    <row r="29684" spans="17:63" ht="29.25" customHeight="1" x14ac:dyDescent="0.2">
      <c r="Q29684" s="92" t="s">
        <v>50</v>
      </c>
      <c r="BF29684" s="101" t="s">
        <v>58</v>
      </c>
      <c r="BK29684" s="98" t="s">
        <v>70</v>
      </c>
    </row>
    <row r="29685" spans="17:63" ht="29.25" customHeight="1" x14ac:dyDescent="0.2">
      <c r="Q29685" s="92" t="s">
        <v>50</v>
      </c>
      <c r="BF29685" s="101" t="s">
        <v>58</v>
      </c>
      <c r="BK29685" s="98" t="s">
        <v>70</v>
      </c>
    </row>
    <row r="29686" spans="17:63" ht="29.25" customHeight="1" x14ac:dyDescent="0.2">
      <c r="Q29686" s="92" t="s">
        <v>50</v>
      </c>
      <c r="BF29686" s="101" t="s">
        <v>58</v>
      </c>
      <c r="BK29686" s="98" t="s">
        <v>70</v>
      </c>
    </row>
    <row r="29687" spans="17:63" ht="29.25" customHeight="1" x14ac:dyDescent="0.2">
      <c r="Q29687" s="92" t="s">
        <v>50</v>
      </c>
      <c r="BF29687" s="101" t="s">
        <v>58</v>
      </c>
      <c r="BK29687" s="98" t="s">
        <v>70</v>
      </c>
    </row>
    <row r="29688" spans="17:63" ht="29.25" customHeight="1" x14ac:dyDescent="0.2">
      <c r="Q29688" s="92" t="s">
        <v>50</v>
      </c>
      <c r="BF29688" s="101" t="s">
        <v>58</v>
      </c>
      <c r="BK29688" s="98" t="s">
        <v>70</v>
      </c>
    </row>
    <row r="29689" spans="17:63" ht="29.25" customHeight="1" x14ac:dyDescent="0.2">
      <c r="Q29689" s="92" t="s">
        <v>50</v>
      </c>
      <c r="BF29689" s="101" t="s">
        <v>58</v>
      </c>
      <c r="BK29689" s="98" t="s">
        <v>70</v>
      </c>
    </row>
    <row r="29690" spans="17:63" ht="29.25" customHeight="1" x14ac:dyDescent="0.2">
      <c r="Q29690" s="92" t="s">
        <v>50</v>
      </c>
      <c r="BF29690" s="101" t="s">
        <v>58</v>
      </c>
      <c r="BK29690" s="98" t="s">
        <v>70</v>
      </c>
    </row>
    <row r="29691" spans="17:63" ht="29.25" customHeight="1" x14ac:dyDescent="0.2">
      <c r="Q29691" s="92" t="s">
        <v>50</v>
      </c>
      <c r="BF29691" s="101" t="s">
        <v>58</v>
      </c>
      <c r="BK29691" s="98" t="s">
        <v>70</v>
      </c>
    </row>
    <row r="29692" spans="17:63" ht="29.25" customHeight="1" x14ac:dyDescent="0.2">
      <c r="Q29692" s="92" t="s">
        <v>50</v>
      </c>
      <c r="BF29692" s="101" t="s">
        <v>58</v>
      </c>
      <c r="BK29692" s="98" t="s">
        <v>70</v>
      </c>
    </row>
    <row r="29693" spans="17:63" ht="29.25" customHeight="1" x14ac:dyDescent="0.2">
      <c r="Q29693" s="92" t="s">
        <v>50</v>
      </c>
      <c r="BF29693" s="101" t="s">
        <v>58</v>
      </c>
      <c r="BK29693" s="98" t="s">
        <v>70</v>
      </c>
    </row>
    <row r="29694" spans="17:63" ht="29.25" customHeight="1" x14ac:dyDescent="0.2">
      <c r="Q29694" s="92" t="s">
        <v>50</v>
      </c>
      <c r="BF29694" s="101" t="s">
        <v>58</v>
      </c>
      <c r="BK29694" s="98" t="s">
        <v>70</v>
      </c>
    </row>
    <row r="29695" spans="17:63" ht="29.25" customHeight="1" x14ac:dyDescent="0.2">
      <c r="Q29695" s="92" t="s">
        <v>50</v>
      </c>
      <c r="BF29695" s="101" t="s">
        <v>58</v>
      </c>
      <c r="BK29695" s="98" t="s">
        <v>70</v>
      </c>
    </row>
    <row r="29696" spans="17:63" ht="29.25" customHeight="1" x14ac:dyDescent="0.2">
      <c r="Q29696" s="92" t="s">
        <v>50</v>
      </c>
      <c r="BF29696" s="101" t="s">
        <v>58</v>
      </c>
      <c r="BK29696" s="98" t="s">
        <v>70</v>
      </c>
    </row>
    <row r="29697" spans="17:63" ht="29.25" customHeight="1" x14ac:dyDescent="0.2">
      <c r="Q29697" s="92" t="s">
        <v>50</v>
      </c>
      <c r="BF29697" s="101" t="s">
        <v>58</v>
      </c>
      <c r="BK29697" s="98" t="s">
        <v>70</v>
      </c>
    </row>
    <row r="29698" spans="17:63" ht="29.25" customHeight="1" x14ac:dyDescent="0.2">
      <c r="Q29698" s="92" t="s">
        <v>50</v>
      </c>
      <c r="BF29698" s="101" t="s">
        <v>58</v>
      </c>
      <c r="BK29698" s="98" t="s">
        <v>70</v>
      </c>
    </row>
    <row r="29699" spans="17:63" ht="29.25" customHeight="1" x14ac:dyDescent="0.2">
      <c r="Q29699" s="92" t="s">
        <v>50</v>
      </c>
      <c r="BF29699" s="101" t="s">
        <v>58</v>
      </c>
      <c r="BK29699" s="98" t="s">
        <v>70</v>
      </c>
    </row>
    <row r="29700" spans="17:63" ht="29.25" customHeight="1" x14ac:dyDescent="0.2">
      <c r="Q29700" s="92" t="s">
        <v>50</v>
      </c>
      <c r="BF29700" s="101" t="s">
        <v>58</v>
      </c>
      <c r="BK29700" s="98" t="s">
        <v>70</v>
      </c>
    </row>
    <row r="29701" spans="17:63" ht="29.25" customHeight="1" x14ac:dyDescent="0.2">
      <c r="Q29701" s="92" t="s">
        <v>50</v>
      </c>
      <c r="BF29701" s="101" t="s">
        <v>58</v>
      </c>
      <c r="BK29701" s="98" t="s">
        <v>70</v>
      </c>
    </row>
    <row r="29702" spans="17:63" ht="29.25" customHeight="1" x14ac:dyDescent="0.2">
      <c r="Q29702" s="92" t="s">
        <v>50</v>
      </c>
      <c r="BF29702" s="101" t="s">
        <v>58</v>
      </c>
      <c r="BK29702" s="98" t="s">
        <v>70</v>
      </c>
    </row>
    <row r="29703" spans="17:63" ht="29.25" customHeight="1" x14ac:dyDescent="0.2">
      <c r="Q29703" s="92" t="s">
        <v>50</v>
      </c>
      <c r="BF29703" s="101" t="s">
        <v>58</v>
      </c>
      <c r="BK29703" s="98" t="s">
        <v>70</v>
      </c>
    </row>
    <row r="29704" spans="17:63" ht="29.25" customHeight="1" x14ac:dyDescent="0.2">
      <c r="Q29704" s="92" t="s">
        <v>50</v>
      </c>
      <c r="BF29704" s="101" t="s">
        <v>58</v>
      </c>
      <c r="BK29704" s="98" t="s">
        <v>70</v>
      </c>
    </row>
    <row r="29705" spans="17:63" ht="29.25" customHeight="1" x14ac:dyDescent="0.2">
      <c r="Q29705" s="92" t="s">
        <v>50</v>
      </c>
      <c r="BF29705" s="101" t="s">
        <v>58</v>
      </c>
      <c r="BK29705" s="98" t="s">
        <v>70</v>
      </c>
    </row>
    <row r="29706" spans="17:63" ht="29.25" customHeight="1" x14ac:dyDescent="0.2">
      <c r="Q29706" s="92" t="s">
        <v>50</v>
      </c>
      <c r="BF29706" s="101" t="s">
        <v>58</v>
      </c>
      <c r="BK29706" s="98" t="s">
        <v>70</v>
      </c>
    </row>
    <row r="29707" spans="17:63" ht="29.25" customHeight="1" x14ac:dyDescent="0.2">
      <c r="Q29707" s="92" t="s">
        <v>50</v>
      </c>
      <c r="BF29707" s="101" t="s">
        <v>58</v>
      </c>
      <c r="BK29707" s="98" t="s">
        <v>70</v>
      </c>
    </row>
    <row r="29708" spans="17:63" ht="29.25" customHeight="1" x14ac:dyDescent="0.2">
      <c r="Q29708" s="92" t="s">
        <v>50</v>
      </c>
      <c r="BF29708" s="101" t="s">
        <v>58</v>
      </c>
      <c r="BK29708" s="98" t="s">
        <v>70</v>
      </c>
    </row>
    <row r="29709" spans="17:63" ht="29.25" customHeight="1" x14ac:dyDescent="0.2">
      <c r="Q29709" s="92" t="s">
        <v>50</v>
      </c>
      <c r="BF29709" s="101" t="s">
        <v>58</v>
      </c>
      <c r="BK29709" s="98" t="s">
        <v>70</v>
      </c>
    </row>
    <row r="29710" spans="17:63" ht="29.25" customHeight="1" x14ac:dyDescent="0.2">
      <c r="Q29710" s="92" t="s">
        <v>50</v>
      </c>
      <c r="BF29710" s="101" t="s">
        <v>58</v>
      </c>
      <c r="BK29710" s="98" t="s">
        <v>70</v>
      </c>
    </row>
    <row r="29711" spans="17:63" ht="29.25" customHeight="1" x14ac:dyDescent="0.2">
      <c r="Q29711" s="92" t="s">
        <v>50</v>
      </c>
      <c r="BF29711" s="101" t="s">
        <v>58</v>
      </c>
      <c r="BK29711" s="98" t="s">
        <v>70</v>
      </c>
    </row>
    <row r="29712" spans="17:63" ht="29.25" customHeight="1" x14ac:dyDescent="0.2">
      <c r="Q29712" s="92" t="s">
        <v>50</v>
      </c>
      <c r="BF29712" s="101" t="s">
        <v>58</v>
      </c>
      <c r="BK29712" s="98" t="s">
        <v>70</v>
      </c>
    </row>
    <row r="29713" spans="17:63" ht="29.25" customHeight="1" x14ac:dyDescent="0.2">
      <c r="Q29713" s="92" t="s">
        <v>50</v>
      </c>
      <c r="BF29713" s="101" t="s">
        <v>58</v>
      </c>
      <c r="BK29713" s="98" t="s">
        <v>70</v>
      </c>
    </row>
    <row r="29714" spans="17:63" ht="29.25" customHeight="1" x14ac:dyDescent="0.2">
      <c r="Q29714" s="92" t="s">
        <v>50</v>
      </c>
      <c r="BF29714" s="101" t="s">
        <v>58</v>
      </c>
      <c r="BK29714" s="98" t="s">
        <v>70</v>
      </c>
    </row>
    <row r="29715" spans="17:63" ht="29.25" customHeight="1" x14ac:dyDescent="0.2">
      <c r="Q29715" s="92" t="s">
        <v>50</v>
      </c>
      <c r="BF29715" s="101" t="s">
        <v>58</v>
      </c>
      <c r="BK29715" s="98" t="s">
        <v>70</v>
      </c>
    </row>
    <row r="29716" spans="17:63" ht="29.25" customHeight="1" x14ac:dyDescent="0.2">
      <c r="Q29716" s="92" t="s">
        <v>50</v>
      </c>
      <c r="BF29716" s="101" t="s">
        <v>58</v>
      </c>
      <c r="BK29716" s="98" t="s">
        <v>70</v>
      </c>
    </row>
    <row r="29717" spans="17:63" ht="29.25" customHeight="1" x14ac:dyDescent="0.2">
      <c r="Q29717" s="92" t="s">
        <v>50</v>
      </c>
      <c r="BF29717" s="101" t="s">
        <v>58</v>
      </c>
      <c r="BK29717" s="98" t="s">
        <v>70</v>
      </c>
    </row>
    <row r="29718" spans="17:63" ht="29.25" customHeight="1" x14ac:dyDescent="0.2">
      <c r="Q29718" s="92" t="s">
        <v>50</v>
      </c>
      <c r="BF29718" s="101" t="s">
        <v>58</v>
      </c>
      <c r="BK29718" s="98" t="s">
        <v>70</v>
      </c>
    </row>
    <row r="29719" spans="17:63" ht="29.25" customHeight="1" x14ac:dyDescent="0.2">
      <c r="Q29719" s="92" t="s">
        <v>50</v>
      </c>
      <c r="BF29719" s="101" t="s">
        <v>58</v>
      </c>
      <c r="BK29719" s="98" t="s">
        <v>70</v>
      </c>
    </row>
    <row r="29720" spans="17:63" ht="29.25" customHeight="1" x14ac:dyDescent="0.2">
      <c r="Q29720" s="92" t="s">
        <v>50</v>
      </c>
      <c r="BF29720" s="101" t="s">
        <v>58</v>
      </c>
      <c r="BK29720" s="98" t="s">
        <v>70</v>
      </c>
    </row>
    <row r="29721" spans="17:63" ht="29.25" customHeight="1" x14ac:dyDescent="0.2">
      <c r="Q29721" s="92" t="s">
        <v>50</v>
      </c>
      <c r="BF29721" s="101" t="s">
        <v>58</v>
      </c>
      <c r="BK29721" s="98" t="s">
        <v>70</v>
      </c>
    </row>
    <row r="29722" spans="17:63" ht="29.25" customHeight="1" x14ac:dyDescent="0.2">
      <c r="Q29722" s="92" t="s">
        <v>50</v>
      </c>
      <c r="BF29722" s="101" t="s">
        <v>58</v>
      </c>
      <c r="BK29722" s="98" t="s">
        <v>70</v>
      </c>
    </row>
    <row r="29723" spans="17:63" ht="29.25" customHeight="1" x14ac:dyDescent="0.2">
      <c r="Q29723" s="92" t="s">
        <v>50</v>
      </c>
      <c r="BF29723" s="101" t="s">
        <v>58</v>
      </c>
      <c r="BK29723" s="98" t="s">
        <v>70</v>
      </c>
    </row>
    <row r="29724" spans="17:63" ht="29.25" customHeight="1" x14ac:dyDescent="0.2">
      <c r="Q29724" s="92" t="s">
        <v>50</v>
      </c>
      <c r="BF29724" s="101" t="s">
        <v>58</v>
      </c>
      <c r="BK29724" s="98" t="s">
        <v>70</v>
      </c>
    </row>
    <row r="29725" spans="17:63" ht="29.25" customHeight="1" x14ac:dyDescent="0.2">
      <c r="Q29725" s="92" t="s">
        <v>50</v>
      </c>
      <c r="BF29725" s="101" t="s">
        <v>58</v>
      </c>
      <c r="BK29725" s="98" t="s">
        <v>70</v>
      </c>
    </row>
    <row r="29726" spans="17:63" ht="29.25" customHeight="1" x14ac:dyDescent="0.2">
      <c r="Q29726" s="92" t="s">
        <v>50</v>
      </c>
      <c r="BF29726" s="101" t="s">
        <v>58</v>
      </c>
      <c r="BK29726" s="98" t="s">
        <v>70</v>
      </c>
    </row>
    <row r="29727" spans="17:63" ht="29.25" customHeight="1" x14ac:dyDescent="0.2">
      <c r="Q29727" s="92" t="s">
        <v>50</v>
      </c>
      <c r="BF29727" s="101" t="s">
        <v>58</v>
      </c>
      <c r="BK29727" s="98" t="s">
        <v>70</v>
      </c>
    </row>
    <row r="29728" spans="17:63" ht="29.25" customHeight="1" x14ac:dyDescent="0.2">
      <c r="Q29728" s="92" t="s">
        <v>50</v>
      </c>
      <c r="BF29728" s="101" t="s">
        <v>58</v>
      </c>
      <c r="BK29728" s="98" t="s">
        <v>70</v>
      </c>
    </row>
    <row r="29729" spans="17:63" ht="29.25" customHeight="1" x14ac:dyDescent="0.2">
      <c r="Q29729" s="92" t="s">
        <v>50</v>
      </c>
      <c r="BF29729" s="101" t="s">
        <v>58</v>
      </c>
      <c r="BK29729" s="98" t="s">
        <v>70</v>
      </c>
    </row>
    <row r="29730" spans="17:63" ht="29.25" customHeight="1" x14ac:dyDescent="0.2">
      <c r="Q29730" s="92" t="s">
        <v>50</v>
      </c>
      <c r="BF29730" s="101" t="s">
        <v>58</v>
      </c>
      <c r="BK29730" s="98" t="s">
        <v>70</v>
      </c>
    </row>
    <row r="29731" spans="17:63" ht="29.25" customHeight="1" x14ac:dyDescent="0.2">
      <c r="Q29731" s="92" t="s">
        <v>50</v>
      </c>
      <c r="BF29731" s="101" t="s">
        <v>58</v>
      </c>
      <c r="BK29731" s="98" t="s">
        <v>70</v>
      </c>
    </row>
    <row r="29732" spans="17:63" ht="29.25" customHeight="1" x14ac:dyDescent="0.2">
      <c r="Q29732" s="92" t="s">
        <v>50</v>
      </c>
      <c r="BF29732" s="101" t="s">
        <v>58</v>
      </c>
      <c r="BK29732" s="98" t="s">
        <v>70</v>
      </c>
    </row>
    <row r="29733" spans="17:63" ht="29.25" customHeight="1" x14ac:dyDescent="0.2">
      <c r="Q29733" s="92" t="s">
        <v>50</v>
      </c>
      <c r="BF29733" s="101" t="s">
        <v>58</v>
      </c>
      <c r="BK29733" s="98" t="s">
        <v>70</v>
      </c>
    </row>
    <row r="29734" spans="17:63" ht="29.25" customHeight="1" x14ac:dyDescent="0.2">
      <c r="Q29734" s="92" t="s">
        <v>50</v>
      </c>
      <c r="BF29734" s="101" t="s">
        <v>58</v>
      </c>
      <c r="BK29734" s="98" t="s">
        <v>70</v>
      </c>
    </row>
    <row r="29735" spans="17:63" ht="29.25" customHeight="1" x14ac:dyDescent="0.2">
      <c r="Q29735" s="92" t="s">
        <v>50</v>
      </c>
      <c r="BF29735" s="101" t="s">
        <v>58</v>
      </c>
      <c r="BK29735" s="98" t="s">
        <v>70</v>
      </c>
    </row>
    <row r="29736" spans="17:63" ht="29.25" customHeight="1" x14ac:dyDescent="0.2">
      <c r="Q29736" s="92" t="s">
        <v>50</v>
      </c>
      <c r="BF29736" s="101" t="s">
        <v>58</v>
      </c>
      <c r="BK29736" s="98" t="s">
        <v>70</v>
      </c>
    </row>
    <row r="29737" spans="17:63" ht="29.25" customHeight="1" x14ac:dyDescent="0.2">
      <c r="Q29737" s="92" t="s">
        <v>50</v>
      </c>
      <c r="BF29737" s="101" t="s">
        <v>58</v>
      </c>
      <c r="BK29737" s="98" t="s">
        <v>70</v>
      </c>
    </row>
    <row r="29738" spans="17:63" ht="29.25" customHeight="1" x14ac:dyDescent="0.2">
      <c r="Q29738" s="92" t="s">
        <v>50</v>
      </c>
      <c r="BF29738" s="101" t="s">
        <v>58</v>
      </c>
      <c r="BK29738" s="98" t="s">
        <v>70</v>
      </c>
    </row>
    <row r="29739" spans="17:63" ht="29.25" customHeight="1" x14ac:dyDescent="0.2">
      <c r="Q29739" s="92" t="s">
        <v>50</v>
      </c>
      <c r="BF29739" s="101" t="s">
        <v>58</v>
      </c>
      <c r="BK29739" s="98" t="s">
        <v>70</v>
      </c>
    </row>
    <row r="29740" spans="17:63" ht="29.25" customHeight="1" x14ac:dyDescent="0.2">
      <c r="Q29740" s="92" t="s">
        <v>50</v>
      </c>
      <c r="BF29740" s="101" t="s">
        <v>58</v>
      </c>
      <c r="BK29740" s="98" t="s">
        <v>70</v>
      </c>
    </row>
    <row r="29741" spans="17:63" ht="29.25" customHeight="1" x14ac:dyDescent="0.2">
      <c r="Q29741" s="92" t="s">
        <v>50</v>
      </c>
      <c r="BF29741" s="101" t="s">
        <v>58</v>
      </c>
      <c r="BK29741" s="98" t="s">
        <v>70</v>
      </c>
    </row>
    <row r="29742" spans="17:63" ht="29.25" customHeight="1" x14ac:dyDescent="0.2">
      <c r="Q29742" s="92" t="s">
        <v>50</v>
      </c>
      <c r="BF29742" s="101" t="s">
        <v>58</v>
      </c>
      <c r="BK29742" s="98" t="s">
        <v>70</v>
      </c>
    </row>
    <row r="29743" spans="17:63" ht="29.25" customHeight="1" x14ac:dyDescent="0.2">
      <c r="Q29743" s="92" t="s">
        <v>50</v>
      </c>
      <c r="BF29743" s="101" t="s">
        <v>58</v>
      </c>
      <c r="BK29743" s="98" t="s">
        <v>70</v>
      </c>
    </row>
    <row r="29744" spans="17:63" ht="29.25" customHeight="1" x14ac:dyDescent="0.2">
      <c r="Q29744" s="92" t="s">
        <v>50</v>
      </c>
      <c r="BF29744" s="101" t="s">
        <v>58</v>
      </c>
      <c r="BK29744" s="98" t="s">
        <v>70</v>
      </c>
    </row>
    <row r="29745" spans="17:63" ht="29.25" customHeight="1" x14ac:dyDescent="0.2">
      <c r="Q29745" s="92" t="s">
        <v>50</v>
      </c>
      <c r="BF29745" s="101" t="s">
        <v>58</v>
      </c>
      <c r="BK29745" s="98" t="s">
        <v>70</v>
      </c>
    </row>
    <row r="29746" spans="17:63" ht="29.25" customHeight="1" x14ac:dyDescent="0.2">
      <c r="Q29746" s="92" t="s">
        <v>50</v>
      </c>
      <c r="BF29746" s="101" t="s">
        <v>58</v>
      </c>
      <c r="BK29746" s="98" t="s">
        <v>70</v>
      </c>
    </row>
    <row r="29747" spans="17:63" ht="29.25" customHeight="1" x14ac:dyDescent="0.2">
      <c r="Q29747" s="92" t="s">
        <v>50</v>
      </c>
      <c r="BF29747" s="101" t="s">
        <v>58</v>
      </c>
      <c r="BK29747" s="98" t="s">
        <v>70</v>
      </c>
    </row>
    <row r="29748" spans="17:63" ht="29.25" customHeight="1" x14ac:dyDescent="0.2">
      <c r="Q29748" s="92" t="s">
        <v>50</v>
      </c>
      <c r="BF29748" s="101" t="s">
        <v>58</v>
      </c>
      <c r="BK29748" s="98" t="s">
        <v>70</v>
      </c>
    </row>
    <row r="29749" spans="17:63" ht="29.25" customHeight="1" x14ac:dyDescent="0.2">
      <c r="Q29749" s="92" t="s">
        <v>50</v>
      </c>
      <c r="BF29749" s="101" t="s">
        <v>58</v>
      </c>
      <c r="BK29749" s="98" t="s">
        <v>70</v>
      </c>
    </row>
    <row r="29750" spans="17:63" ht="29.25" customHeight="1" x14ac:dyDescent="0.2">
      <c r="Q29750" s="92" t="s">
        <v>50</v>
      </c>
      <c r="BF29750" s="101" t="s">
        <v>58</v>
      </c>
      <c r="BK29750" s="98" t="s">
        <v>70</v>
      </c>
    </row>
    <row r="29751" spans="17:63" ht="29.25" customHeight="1" x14ac:dyDescent="0.2">
      <c r="Q29751" s="92" t="s">
        <v>50</v>
      </c>
      <c r="BF29751" s="101" t="s">
        <v>58</v>
      </c>
      <c r="BK29751" s="98" t="s">
        <v>70</v>
      </c>
    </row>
    <row r="29752" spans="17:63" ht="29.25" customHeight="1" x14ac:dyDescent="0.2">
      <c r="Q29752" s="92" t="s">
        <v>50</v>
      </c>
      <c r="BF29752" s="101" t="s">
        <v>58</v>
      </c>
      <c r="BK29752" s="98" t="s">
        <v>70</v>
      </c>
    </row>
    <row r="29753" spans="17:63" ht="29.25" customHeight="1" x14ac:dyDescent="0.2">
      <c r="Q29753" s="92" t="s">
        <v>50</v>
      </c>
      <c r="BF29753" s="101" t="s">
        <v>58</v>
      </c>
      <c r="BK29753" s="98" t="s">
        <v>70</v>
      </c>
    </row>
    <row r="29754" spans="17:63" ht="29.25" customHeight="1" x14ac:dyDescent="0.2">
      <c r="Q29754" s="92" t="s">
        <v>50</v>
      </c>
      <c r="BF29754" s="101" t="s">
        <v>58</v>
      </c>
      <c r="BK29754" s="98" t="s">
        <v>70</v>
      </c>
    </row>
    <row r="29755" spans="17:63" ht="29.25" customHeight="1" x14ac:dyDescent="0.2">
      <c r="Q29755" s="92" t="s">
        <v>50</v>
      </c>
      <c r="BF29755" s="101" t="s">
        <v>58</v>
      </c>
      <c r="BK29755" s="98" t="s">
        <v>70</v>
      </c>
    </row>
    <row r="29756" spans="17:63" ht="29.25" customHeight="1" x14ac:dyDescent="0.2">
      <c r="Q29756" s="92" t="s">
        <v>50</v>
      </c>
      <c r="BF29756" s="101" t="s">
        <v>58</v>
      </c>
      <c r="BK29756" s="98" t="s">
        <v>70</v>
      </c>
    </row>
    <row r="29757" spans="17:63" ht="29.25" customHeight="1" x14ac:dyDescent="0.2">
      <c r="Q29757" s="92" t="s">
        <v>50</v>
      </c>
      <c r="BF29757" s="101" t="s">
        <v>58</v>
      </c>
      <c r="BK29757" s="98" t="s">
        <v>70</v>
      </c>
    </row>
    <row r="29758" spans="17:63" ht="29.25" customHeight="1" x14ac:dyDescent="0.2">
      <c r="Q29758" s="92" t="s">
        <v>50</v>
      </c>
      <c r="BF29758" s="101" t="s">
        <v>58</v>
      </c>
      <c r="BK29758" s="98" t="s">
        <v>70</v>
      </c>
    </row>
    <row r="29759" spans="17:63" ht="29.25" customHeight="1" x14ac:dyDescent="0.2">
      <c r="Q29759" s="92" t="s">
        <v>50</v>
      </c>
      <c r="BF29759" s="101" t="s">
        <v>58</v>
      </c>
      <c r="BK29759" s="98" t="s">
        <v>70</v>
      </c>
    </row>
    <row r="29760" spans="17:63" ht="29.25" customHeight="1" x14ac:dyDescent="0.2">
      <c r="Q29760" s="92" t="s">
        <v>50</v>
      </c>
      <c r="BF29760" s="101" t="s">
        <v>58</v>
      </c>
      <c r="BK29760" s="98" t="s">
        <v>70</v>
      </c>
    </row>
    <row r="29761" spans="17:63" ht="29.25" customHeight="1" x14ac:dyDescent="0.2">
      <c r="Q29761" s="92" t="s">
        <v>50</v>
      </c>
      <c r="BF29761" s="101" t="s">
        <v>58</v>
      </c>
      <c r="BK29761" s="98" t="s">
        <v>70</v>
      </c>
    </row>
    <row r="29762" spans="17:63" ht="29.25" customHeight="1" x14ac:dyDescent="0.2">
      <c r="Q29762" s="92" t="s">
        <v>50</v>
      </c>
      <c r="BF29762" s="101" t="s">
        <v>58</v>
      </c>
      <c r="BK29762" s="98" t="s">
        <v>70</v>
      </c>
    </row>
    <row r="29763" spans="17:63" ht="29.25" customHeight="1" x14ac:dyDescent="0.2">
      <c r="Q29763" s="92" t="s">
        <v>50</v>
      </c>
      <c r="BF29763" s="101" t="s">
        <v>58</v>
      </c>
      <c r="BK29763" s="98" t="s">
        <v>70</v>
      </c>
    </row>
    <row r="29764" spans="17:63" ht="29.25" customHeight="1" x14ac:dyDescent="0.2">
      <c r="Q29764" s="92" t="s">
        <v>50</v>
      </c>
      <c r="BF29764" s="101" t="s">
        <v>58</v>
      </c>
      <c r="BK29764" s="98" t="s">
        <v>70</v>
      </c>
    </row>
    <row r="29765" spans="17:63" ht="29.25" customHeight="1" x14ac:dyDescent="0.2">
      <c r="Q29765" s="92" t="s">
        <v>50</v>
      </c>
      <c r="BF29765" s="101" t="s">
        <v>58</v>
      </c>
      <c r="BK29765" s="98" t="s">
        <v>70</v>
      </c>
    </row>
    <row r="29766" spans="17:63" ht="29.25" customHeight="1" x14ac:dyDescent="0.2">
      <c r="Q29766" s="92" t="s">
        <v>50</v>
      </c>
      <c r="BF29766" s="101" t="s">
        <v>58</v>
      </c>
      <c r="BK29766" s="98" t="s">
        <v>70</v>
      </c>
    </row>
    <row r="29767" spans="17:63" ht="29.25" customHeight="1" x14ac:dyDescent="0.2">
      <c r="Q29767" s="92" t="s">
        <v>50</v>
      </c>
      <c r="BF29767" s="101" t="s">
        <v>58</v>
      </c>
      <c r="BK29767" s="98" t="s">
        <v>70</v>
      </c>
    </row>
    <row r="29768" spans="17:63" ht="29.25" customHeight="1" x14ac:dyDescent="0.2">
      <c r="Q29768" s="92" t="s">
        <v>50</v>
      </c>
      <c r="BF29768" s="101" t="s">
        <v>58</v>
      </c>
      <c r="BK29768" s="98" t="s">
        <v>70</v>
      </c>
    </row>
    <row r="29769" spans="17:63" ht="29.25" customHeight="1" x14ac:dyDescent="0.2">
      <c r="Q29769" s="92" t="s">
        <v>50</v>
      </c>
      <c r="BF29769" s="101" t="s">
        <v>58</v>
      </c>
      <c r="BK29769" s="98" t="s">
        <v>70</v>
      </c>
    </row>
    <row r="29770" spans="17:63" ht="29.25" customHeight="1" x14ac:dyDescent="0.2">
      <c r="Q29770" s="92" t="s">
        <v>50</v>
      </c>
      <c r="BF29770" s="101" t="s">
        <v>58</v>
      </c>
      <c r="BK29770" s="98" t="s">
        <v>70</v>
      </c>
    </row>
    <row r="29771" spans="17:63" ht="29.25" customHeight="1" x14ac:dyDescent="0.2">
      <c r="Q29771" s="92" t="s">
        <v>50</v>
      </c>
      <c r="BF29771" s="101" t="s">
        <v>58</v>
      </c>
      <c r="BK29771" s="98" t="s">
        <v>70</v>
      </c>
    </row>
    <row r="29772" spans="17:63" ht="29.25" customHeight="1" x14ac:dyDescent="0.2">
      <c r="Q29772" s="92" t="s">
        <v>50</v>
      </c>
      <c r="BF29772" s="101" t="s">
        <v>58</v>
      </c>
      <c r="BK29772" s="98" t="s">
        <v>70</v>
      </c>
    </row>
    <row r="29773" spans="17:63" ht="29.25" customHeight="1" x14ac:dyDescent="0.2">
      <c r="Q29773" s="92" t="s">
        <v>50</v>
      </c>
      <c r="BF29773" s="101" t="s">
        <v>58</v>
      </c>
      <c r="BK29773" s="98" t="s">
        <v>70</v>
      </c>
    </row>
    <row r="29774" spans="17:63" ht="29.25" customHeight="1" x14ac:dyDescent="0.2">
      <c r="Q29774" s="92" t="s">
        <v>50</v>
      </c>
      <c r="BF29774" s="101" t="s">
        <v>58</v>
      </c>
      <c r="BK29774" s="98" t="s">
        <v>70</v>
      </c>
    </row>
    <row r="29775" spans="17:63" ht="29.25" customHeight="1" x14ac:dyDescent="0.2">
      <c r="Q29775" s="92" t="s">
        <v>50</v>
      </c>
      <c r="BF29775" s="101" t="s">
        <v>58</v>
      </c>
      <c r="BK29775" s="98" t="s">
        <v>70</v>
      </c>
    </row>
    <row r="29776" spans="17:63" ht="29.25" customHeight="1" x14ac:dyDescent="0.2">
      <c r="Q29776" s="92" t="s">
        <v>50</v>
      </c>
      <c r="BF29776" s="101" t="s">
        <v>58</v>
      </c>
      <c r="BK29776" s="98" t="s">
        <v>70</v>
      </c>
    </row>
    <row r="29777" spans="17:63" ht="29.25" customHeight="1" x14ac:dyDescent="0.2">
      <c r="Q29777" s="92" t="s">
        <v>50</v>
      </c>
      <c r="BF29777" s="101" t="s">
        <v>58</v>
      </c>
      <c r="BK29777" s="98" t="s">
        <v>70</v>
      </c>
    </row>
    <row r="29778" spans="17:63" ht="29.25" customHeight="1" x14ac:dyDescent="0.2">
      <c r="Q29778" s="92" t="s">
        <v>50</v>
      </c>
      <c r="BF29778" s="101" t="s">
        <v>58</v>
      </c>
      <c r="BK29778" s="98" t="s">
        <v>70</v>
      </c>
    </row>
    <row r="29779" spans="17:63" ht="29.25" customHeight="1" x14ac:dyDescent="0.2">
      <c r="Q29779" s="92" t="s">
        <v>50</v>
      </c>
      <c r="BF29779" s="101" t="s">
        <v>58</v>
      </c>
      <c r="BK29779" s="98" t="s">
        <v>70</v>
      </c>
    </row>
    <row r="29780" spans="17:63" ht="29.25" customHeight="1" x14ac:dyDescent="0.2">
      <c r="Q29780" s="92" t="s">
        <v>50</v>
      </c>
      <c r="BF29780" s="101" t="s">
        <v>58</v>
      </c>
      <c r="BK29780" s="98" t="s">
        <v>70</v>
      </c>
    </row>
    <row r="29781" spans="17:63" ht="29.25" customHeight="1" x14ac:dyDescent="0.2">
      <c r="Q29781" s="92" t="s">
        <v>50</v>
      </c>
      <c r="BF29781" s="101" t="s">
        <v>58</v>
      </c>
      <c r="BK29781" s="98" t="s">
        <v>70</v>
      </c>
    </row>
    <row r="29782" spans="17:63" ht="29.25" customHeight="1" x14ac:dyDescent="0.2">
      <c r="Q29782" s="92" t="s">
        <v>50</v>
      </c>
      <c r="BF29782" s="101" t="s">
        <v>58</v>
      </c>
      <c r="BK29782" s="98" t="s">
        <v>70</v>
      </c>
    </row>
    <row r="29783" spans="17:63" ht="29.25" customHeight="1" x14ac:dyDescent="0.2">
      <c r="Q29783" s="92" t="s">
        <v>50</v>
      </c>
      <c r="BF29783" s="101" t="s">
        <v>58</v>
      </c>
      <c r="BK29783" s="98" t="s">
        <v>70</v>
      </c>
    </row>
    <row r="29784" spans="17:63" ht="29.25" customHeight="1" x14ac:dyDescent="0.2">
      <c r="Q29784" s="92" t="s">
        <v>50</v>
      </c>
      <c r="BF29784" s="101" t="s">
        <v>58</v>
      </c>
      <c r="BK29784" s="98" t="s">
        <v>70</v>
      </c>
    </row>
    <row r="29785" spans="17:63" ht="29.25" customHeight="1" x14ac:dyDescent="0.2">
      <c r="Q29785" s="92" t="s">
        <v>50</v>
      </c>
      <c r="BF29785" s="101" t="s">
        <v>58</v>
      </c>
      <c r="BK29785" s="98" t="s">
        <v>70</v>
      </c>
    </row>
    <row r="29786" spans="17:63" ht="29.25" customHeight="1" x14ac:dyDescent="0.2">
      <c r="Q29786" s="92" t="s">
        <v>50</v>
      </c>
      <c r="BF29786" s="101" t="s">
        <v>58</v>
      </c>
      <c r="BK29786" s="98" t="s">
        <v>70</v>
      </c>
    </row>
    <row r="29787" spans="17:63" ht="29.25" customHeight="1" x14ac:dyDescent="0.2">
      <c r="Q29787" s="92" t="s">
        <v>50</v>
      </c>
      <c r="BF29787" s="101" t="s">
        <v>58</v>
      </c>
      <c r="BK29787" s="98" t="s">
        <v>70</v>
      </c>
    </row>
    <row r="29788" spans="17:63" ht="29.25" customHeight="1" x14ac:dyDescent="0.2">
      <c r="Q29788" s="92" t="s">
        <v>50</v>
      </c>
      <c r="BF29788" s="101" t="s">
        <v>58</v>
      </c>
      <c r="BK29788" s="98" t="s">
        <v>70</v>
      </c>
    </row>
    <row r="29789" spans="17:63" ht="29.25" customHeight="1" x14ac:dyDescent="0.2">
      <c r="Q29789" s="92" t="s">
        <v>50</v>
      </c>
      <c r="BF29789" s="101" t="s">
        <v>58</v>
      </c>
      <c r="BK29789" s="98" t="s">
        <v>70</v>
      </c>
    </row>
    <row r="29790" spans="17:63" ht="29.25" customHeight="1" x14ac:dyDescent="0.2">
      <c r="Q29790" s="92" t="s">
        <v>50</v>
      </c>
      <c r="BF29790" s="101" t="s">
        <v>58</v>
      </c>
      <c r="BK29790" s="98" t="s">
        <v>70</v>
      </c>
    </row>
    <row r="29791" spans="17:63" ht="29.25" customHeight="1" x14ac:dyDescent="0.2">
      <c r="Q29791" s="92" t="s">
        <v>50</v>
      </c>
      <c r="BF29791" s="101" t="s">
        <v>58</v>
      </c>
      <c r="BK29791" s="98" t="s">
        <v>70</v>
      </c>
    </row>
    <row r="29792" spans="17:63" ht="29.25" customHeight="1" x14ac:dyDescent="0.2">
      <c r="Q29792" s="92" t="s">
        <v>50</v>
      </c>
      <c r="BF29792" s="101" t="s">
        <v>58</v>
      </c>
      <c r="BK29792" s="98" t="s">
        <v>70</v>
      </c>
    </row>
    <row r="29793" spans="17:63" ht="29.25" customHeight="1" x14ac:dyDescent="0.2">
      <c r="Q29793" s="92" t="s">
        <v>50</v>
      </c>
      <c r="BF29793" s="101" t="s">
        <v>58</v>
      </c>
      <c r="BK29793" s="98" t="s">
        <v>70</v>
      </c>
    </row>
    <row r="29794" spans="17:63" ht="29.25" customHeight="1" x14ac:dyDescent="0.2">
      <c r="Q29794" s="92" t="s">
        <v>50</v>
      </c>
      <c r="BF29794" s="101" t="s">
        <v>58</v>
      </c>
      <c r="BK29794" s="98" t="s">
        <v>70</v>
      </c>
    </row>
    <row r="29795" spans="17:63" ht="29.25" customHeight="1" x14ac:dyDescent="0.2">
      <c r="Q29795" s="92" t="s">
        <v>50</v>
      </c>
      <c r="BF29795" s="101" t="s">
        <v>58</v>
      </c>
      <c r="BK29795" s="98" t="s">
        <v>70</v>
      </c>
    </row>
    <row r="29796" spans="17:63" ht="29.25" customHeight="1" x14ac:dyDescent="0.2">
      <c r="Q29796" s="92" t="s">
        <v>50</v>
      </c>
      <c r="BF29796" s="101" t="s">
        <v>58</v>
      </c>
      <c r="BK29796" s="98" t="s">
        <v>70</v>
      </c>
    </row>
    <row r="29797" spans="17:63" ht="29.25" customHeight="1" x14ac:dyDescent="0.2">
      <c r="Q29797" s="92" t="s">
        <v>50</v>
      </c>
      <c r="BF29797" s="101" t="s">
        <v>58</v>
      </c>
      <c r="BK29797" s="98" t="s">
        <v>70</v>
      </c>
    </row>
    <row r="29798" spans="17:63" ht="29.25" customHeight="1" x14ac:dyDescent="0.2">
      <c r="Q29798" s="92" t="s">
        <v>50</v>
      </c>
      <c r="BF29798" s="101" t="s">
        <v>58</v>
      </c>
      <c r="BK29798" s="98" t="s">
        <v>70</v>
      </c>
    </row>
    <row r="29799" spans="17:63" ht="29.25" customHeight="1" x14ac:dyDescent="0.2">
      <c r="Q29799" s="92" t="s">
        <v>50</v>
      </c>
      <c r="BF29799" s="101" t="s">
        <v>58</v>
      </c>
      <c r="BK29799" s="98" t="s">
        <v>70</v>
      </c>
    </row>
    <row r="29800" spans="17:63" ht="29.25" customHeight="1" x14ac:dyDescent="0.2">
      <c r="Q29800" s="92" t="s">
        <v>50</v>
      </c>
      <c r="BF29800" s="101" t="s">
        <v>58</v>
      </c>
      <c r="BK29800" s="98" t="s">
        <v>70</v>
      </c>
    </row>
    <row r="29801" spans="17:63" ht="29.25" customHeight="1" x14ac:dyDescent="0.2">
      <c r="Q29801" s="92" t="s">
        <v>50</v>
      </c>
      <c r="BF29801" s="101" t="s">
        <v>58</v>
      </c>
      <c r="BK29801" s="98" t="s">
        <v>70</v>
      </c>
    </row>
    <row r="29802" spans="17:63" ht="29.25" customHeight="1" x14ac:dyDescent="0.2">
      <c r="Q29802" s="92" t="s">
        <v>50</v>
      </c>
      <c r="BF29802" s="101" t="s">
        <v>58</v>
      </c>
      <c r="BK29802" s="98" t="s">
        <v>70</v>
      </c>
    </row>
    <row r="29803" spans="17:63" ht="29.25" customHeight="1" x14ac:dyDescent="0.2">
      <c r="Q29803" s="92" t="s">
        <v>50</v>
      </c>
      <c r="BF29803" s="101" t="s">
        <v>58</v>
      </c>
      <c r="BK29803" s="98" t="s">
        <v>70</v>
      </c>
    </row>
    <row r="29804" spans="17:63" ht="29.25" customHeight="1" x14ac:dyDescent="0.2">
      <c r="Q29804" s="92" t="s">
        <v>50</v>
      </c>
      <c r="BF29804" s="101" t="s">
        <v>58</v>
      </c>
      <c r="BK29804" s="98" t="s">
        <v>70</v>
      </c>
    </row>
    <row r="29805" spans="17:63" ht="29.25" customHeight="1" x14ac:dyDescent="0.2">
      <c r="Q29805" s="92" t="s">
        <v>50</v>
      </c>
      <c r="BF29805" s="101" t="s">
        <v>58</v>
      </c>
      <c r="BK29805" s="98" t="s">
        <v>70</v>
      </c>
    </row>
    <row r="29806" spans="17:63" ht="29.25" customHeight="1" x14ac:dyDescent="0.2">
      <c r="Q29806" s="92" t="s">
        <v>50</v>
      </c>
      <c r="BF29806" s="101" t="s">
        <v>58</v>
      </c>
      <c r="BK29806" s="98" t="s">
        <v>70</v>
      </c>
    </row>
    <row r="29807" spans="17:63" ht="29.25" customHeight="1" x14ac:dyDescent="0.2">
      <c r="Q29807" s="92" t="s">
        <v>50</v>
      </c>
      <c r="BF29807" s="101" t="s">
        <v>58</v>
      </c>
      <c r="BK29807" s="98" t="s">
        <v>70</v>
      </c>
    </row>
    <row r="29808" spans="17:63" ht="29.25" customHeight="1" x14ac:dyDescent="0.2">
      <c r="Q29808" s="92" t="s">
        <v>50</v>
      </c>
      <c r="BF29808" s="101" t="s">
        <v>58</v>
      </c>
      <c r="BK29808" s="98" t="s">
        <v>70</v>
      </c>
    </row>
    <row r="29809" spans="17:63" ht="29.25" customHeight="1" x14ac:dyDescent="0.2">
      <c r="Q29809" s="92" t="s">
        <v>50</v>
      </c>
      <c r="BF29809" s="101" t="s">
        <v>58</v>
      </c>
      <c r="BK29809" s="98" t="s">
        <v>70</v>
      </c>
    </row>
    <row r="29810" spans="17:63" ht="29.25" customHeight="1" x14ac:dyDescent="0.2">
      <c r="Q29810" s="92" t="s">
        <v>50</v>
      </c>
      <c r="BF29810" s="101" t="s">
        <v>58</v>
      </c>
      <c r="BK29810" s="98" t="s">
        <v>70</v>
      </c>
    </row>
    <row r="29811" spans="17:63" ht="29.25" customHeight="1" x14ac:dyDescent="0.2">
      <c r="Q29811" s="92" t="s">
        <v>50</v>
      </c>
      <c r="BF29811" s="101" t="s">
        <v>58</v>
      </c>
      <c r="BK29811" s="98" t="s">
        <v>70</v>
      </c>
    </row>
    <row r="29812" spans="17:63" ht="29.25" customHeight="1" x14ac:dyDescent="0.2">
      <c r="Q29812" s="92" t="s">
        <v>50</v>
      </c>
      <c r="BF29812" s="101" t="s">
        <v>58</v>
      </c>
      <c r="BK29812" s="98" t="s">
        <v>70</v>
      </c>
    </row>
    <row r="29813" spans="17:63" ht="29.25" customHeight="1" x14ac:dyDescent="0.2">
      <c r="Q29813" s="92" t="s">
        <v>50</v>
      </c>
      <c r="BF29813" s="101" t="s">
        <v>58</v>
      </c>
      <c r="BK29813" s="98" t="s">
        <v>70</v>
      </c>
    </row>
    <row r="29814" spans="17:63" ht="29.25" customHeight="1" x14ac:dyDescent="0.2">
      <c r="Q29814" s="92" t="s">
        <v>50</v>
      </c>
      <c r="BF29814" s="101" t="s">
        <v>58</v>
      </c>
      <c r="BK29814" s="98" t="s">
        <v>70</v>
      </c>
    </row>
    <row r="29815" spans="17:63" ht="29.25" customHeight="1" x14ac:dyDescent="0.2">
      <c r="Q29815" s="92" t="s">
        <v>50</v>
      </c>
      <c r="BF29815" s="101" t="s">
        <v>58</v>
      </c>
      <c r="BK29815" s="98" t="s">
        <v>70</v>
      </c>
    </row>
    <row r="29816" spans="17:63" ht="29.25" customHeight="1" x14ac:dyDescent="0.2">
      <c r="Q29816" s="92" t="s">
        <v>50</v>
      </c>
      <c r="BF29816" s="101" t="s">
        <v>58</v>
      </c>
      <c r="BK29816" s="98" t="s">
        <v>70</v>
      </c>
    </row>
    <row r="29817" spans="17:63" ht="29.25" customHeight="1" x14ac:dyDescent="0.2">
      <c r="Q29817" s="92" t="s">
        <v>50</v>
      </c>
      <c r="BF29817" s="101" t="s">
        <v>58</v>
      </c>
      <c r="BK29817" s="98" t="s">
        <v>70</v>
      </c>
    </row>
    <row r="29818" spans="17:63" ht="29.25" customHeight="1" x14ac:dyDescent="0.2">
      <c r="Q29818" s="92" t="s">
        <v>50</v>
      </c>
      <c r="BF29818" s="101" t="s">
        <v>58</v>
      </c>
      <c r="BK29818" s="98" t="s">
        <v>70</v>
      </c>
    </row>
    <row r="29819" spans="17:63" ht="29.25" customHeight="1" x14ac:dyDescent="0.2">
      <c r="Q29819" s="92" t="s">
        <v>50</v>
      </c>
      <c r="BF29819" s="101" t="s">
        <v>58</v>
      </c>
      <c r="BK29819" s="98" t="s">
        <v>70</v>
      </c>
    </row>
    <row r="29820" spans="17:63" ht="29.25" customHeight="1" x14ac:dyDescent="0.2">
      <c r="Q29820" s="92" t="s">
        <v>50</v>
      </c>
      <c r="BF29820" s="101" t="s">
        <v>58</v>
      </c>
      <c r="BK29820" s="98" t="s">
        <v>70</v>
      </c>
    </row>
    <row r="29821" spans="17:63" ht="29.25" customHeight="1" x14ac:dyDescent="0.2">
      <c r="Q29821" s="92" t="s">
        <v>50</v>
      </c>
      <c r="BF29821" s="101" t="s">
        <v>58</v>
      </c>
      <c r="BK29821" s="98" t="s">
        <v>70</v>
      </c>
    </row>
    <row r="29822" spans="17:63" ht="29.25" customHeight="1" x14ac:dyDescent="0.2">
      <c r="Q29822" s="92" t="s">
        <v>50</v>
      </c>
      <c r="BF29822" s="101" t="s">
        <v>58</v>
      </c>
      <c r="BK29822" s="98" t="s">
        <v>70</v>
      </c>
    </row>
    <row r="29823" spans="17:63" ht="29.25" customHeight="1" x14ac:dyDescent="0.2">
      <c r="Q29823" s="92" t="s">
        <v>50</v>
      </c>
      <c r="BF29823" s="101" t="s">
        <v>58</v>
      </c>
      <c r="BK29823" s="98" t="s">
        <v>70</v>
      </c>
    </row>
    <row r="29824" spans="17:63" ht="29.25" customHeight="1" x14ac:dyDescent="0.2">
      <c r="Q29824" s="92" t="s">
        <v>50</v>
      </c>
      <c r="BF29824" s="101" t="s">
        <v>58</v>
      </c>
      <c r="BK29824" s="98" t="s">
        <v>70</v>
      </c>
    </row>
    <row r="29825" spans="17:63" ht="29.25" customHeight="1" x14ac:dyDescent="0.2">
      <c r="Q29825" s="92" t="s">
        <v>50</v>
      </c>
      <c r="BF29825" s="101" t="s">
        <v>58</v>
      </c>
      <c r="BK29825" s="98" t="s">
        <v>70</v>
      </c>
    </row>
    <row r="29826" spans="17:63" ht="29.25" customHeight="1" x14ac:dyDescent="0.2">
      <c r="Q29826" s="92" t="s">
        <v>50</v>
      </c>
      <c r="BF29826" s="101" t="s">
        <v>58</v>
      </c>
      <c r="BK29826" s="98" t="s">
        <v>70</v>
      </c>
    </row>
    <row r="29827" spans="17:63" ht="29.25" customHeight="1" x14ac:dyDescent="0.2">
      <c r="Q29827" s="92" t="s">
        <v>50</v>
      </c>
      <c r="BF29827" s="101" t="s">
        <v>58</v>
      </c>
      <c r="BK29827" s="98" t="s">
        <v>70</v>
      </c>
    </row>
    <row r="29828" spans="17:63" ht="29.25" customHeight="1" x14ac:dyDescent="0.2">
      <c r="Q29828" s="92" t="s">
        <v>50</v>
      </c>
      <c r="BF29828" s="101" t="s">
        <v>58</v>
      </c>
      <c r="BK29828" s="98" t="s">
        <v>70</v>
      </c>
    </row>
    <row r="29829" spans="17:63" ht="29.25" customHeight="1" x14ac:dyDescent="0.2">
      <c r="Q29829" s="92" t="s">
        <v>50</v>
      </c>
      <c r="BF29829" s="101" t="s">
        <v>58</v>
      </c>
      <c r="BK29829" s="98" t="s">
        <v>70</v>
      </c>
    </row>
    <row r="29830" spans="17:63" ht="29.25" customHeight="1" x14ac:dyDescent="0.2">
      <c r="Q29830" s="92" t="s">
        <v>50</v>
      </c>
      <c r="BF29830" s="101" t="s">
        <v>58</v>
      </c>
      <c r="BK29830" s="98" t="s">
        <v>70</v>
      </c>
    </row>
    <row r="29831" spans="17:63" ht="29.25" customHeight="1" x14ac:dyDescent="0.2">
      <c r="Q29831" s="92" t="s">
        <v>50</v>
      </c>
      <c r="BF29831" s="101" t="s">
        <v>58</v>
      </c>
      <c r="BK29831" s="98" t="s">
        <v>70</v>
      </c>
    </row>
    <row r="29832" spans="17:63" ht="29.25" customHeight="1" x14ac:dyDescent="0.2">
      <c r="Q29832" s="92" t="s">
        <v>50</v>
      </c>
      <c r="BF29832" s="101" t="s">
        <v>58</v>
      </c>
      <c r="BK29832" s="98" t="s">
        <v>70</v>
      </c>
    </row>
    <row r="29833" spans="17:63" ht="29.25" customHeight="1" x14ac:dyDescent="0.2">
      <c r="Q29833" s="92" t="s">
        <v>50</v>
      </c>
      <c r="BF29833" s="101" t="s">
        <v>58</v>
      </c>
      <c r="BK29833" s="98" t="s">
        <v>70</v>
      </c>
    </row>
    <row r="29834" spans="17:63" ht="29.25" customHeight="1" x14ac:dyDescent="0.2">
      <c r="Q29834" s="92" t="s">
        <v>50</v>
      </c>
      <c r="BF29834" s="101" t="s">
        <v>58</v>
      </c>
      <c r="BK29834" s="98" t="s">
        <v>70</v>
      </c>
    </row>
    <row r="29835" spans="17:63" ht="29.25" customHeight="1" x14ac:dyDescent="0.2">
      <c r="Q29835" s="92" t="s">
        <v>50</v>
      </c>
      <c r="BF29835" s="101" t="s">
        <v>58</v>
      </c>
      <c r="BK29835" s="98" t="s">
        <v>70</v>
      </c>
    </row>
    <row r="29836" spans="17:63" ht="29.25" customHeight="1" x14ac:dyDescent="0.2">
      <c r="Q29836" s="92" t="s">
        <v>50</v>
      </c>
      <c r="BF29836" s="101" t="s">
        <v>58</v>
      </c>
      <c r="BK29836" s="98" t="s">
        <v>70</v>
      </c>
    </row>
    <row r="29837" spans="17:63" ht="29.25" customHeight="1" x14ac:dyDescent="0.2">
      <c r="Q29837" s="92" t="s">
        <v>50</v>
      </c>
      <c r="BF29837" s="101" t="s">
        <v>58</v>
      </c>
      <c r="BK29837" s="98" t="s">
        <v>70</v>
      </c>
    </row>
    <row r="29838" spans="17:63" ht="29.25" customHeight="1" x14ac:dyDescent="0.2">
      <c r="Q29838" s="92" t="s">
        <v>50</v>
      </c>
      <c r="BF29838" s="101" t="s">
        <v>58</v>
      </c>
      <c r="BK29838" s="98" t="s">
        <v>70</v>
      </c>
    </row>
    <row r="29839" spans="17:63" ht="29.25" customHeight="1" x14ac:dyDescent="0.2">
      <c r="Q29839" s="92" t="s">
        <v>50</v>
      </c>
      <c r="BF29839" s="101" t="s">
        <v>58</v>
      </c>
      <c r="BK29839" s="98" t="s">
        <v>70</v>
      </c>
    </row>
    <row r="29840" spans="17:63" ht="29.25" customHeight="1" x14ac:dyDescent="0.2">
      <c r="Q29840" s="92" t="s">
        <v>50</v>
      </c>
      <c r="BF29840" s="101" t="s">
        <v>58</v>
      </c>
      <c r="BK29840" s="98" t="s">
        <v>70</v>
      </c>
    </row>
    <row r="29841" spans="17:63" ht="29.25" customHeight="1" x14ac:dyDescent="0.2">
      <c r="Q29841" s="92" t="s">
        <v>50</v>
      </c>
      <c r="BF29841" s="101" t="s">
        <v>58</v>
      </c>
      <c r="BK29841" s="98" t="s">
        <v>70</v>
      </c>
    </row>
    <row r="29842" spans="17:63" ht="29.25" customHeight="1" x14ac:dyDescent="0.2">
      <c r="Q29842" s="92" t="s">
        <v>50</v>
      </c>
      <c r="BF29842" s="101" t="s">
        <v>58</v>
      </c>
      <c r="BK29842" s="98" t="s">
        <v>70</v>
      </c>
    </row>
    <row r="29843" spans="17:63" ht="29.25" customHeight="1" x14ac:dyDescent="0.2">
      <c r="Q29843" s="92" t="s">
        <v>50</v>
      </c>
      <c r="BF29843" s="101" t="s">
        <v>58</v>
      </c>
      <c r="BK29843" s="98" t="s">
        <v>70</v>
      </c>
    </row>
    <row r="29844" spans="17:63" ht="29.25" customHeight="1" x14ac:dyDescent="0.2">
      <c r="Q29844" s="92" t="s">
        <v>50</v>
      </c>
      <c r="BF29844" s="101" t="s">
        <v>58</v>
      </c>
      <c r="BK29844" s="98" t="s">
        <v>70</v>
      </c>
    </row>
    <row r="29845" spans="17:63" ht="29.25" customHeight="1" x14ac:dyDescent="0.2">
      <c r="Q29845" s="92" t="s">
        <v>50</v>
      </c>
      <c r="BF29845" s="101" t="s">
        <v>58</v>
      </c>
      <c r="BK29845" s="98" t="s">
        <v>70</v>
      </c>
    </row>
    <row r="29846" spans="17:63" ht="29.25" customHeight="1" x14ac:dyDescent="0.2">
      <c r="Q29846" s="92" t="s">
        <v>50</v>
      </c>
      <c r="BF29846" s="101" t="s">
        <v>58</v>
      </c>
      <c r="BK29846" s="98" t="s">
        <v>70</v>
      </c>
    </row>
    <row r="29847" spans="17:63" ht="29.25" customHeight="1" x14ac:dyDescent="0.2">
      <c r="Q29847" s="92" t="s">
        <v>50</v>
      </c>
      <c r="BF29847" s="101" t="s">
        <v>58</v>
      </c>
      <c r="BK29847" s="98" t="s">
        <v>70</v>
      </c>
    </row>
    <row r="29848" spans="17:63" ht="29.25" customHeight="1" x14ac:dyDescent="0.2">
      <c r="Q29848" s="92" t="s">
        <v>50</v>
      </c>
      <c r="BF29848" s="101" t="s">
        <v>58</v>
      </c>
      <c r="BK29848" s="98" t="s">
        <v>70</v>
      </c>
    </row>
    <row r="29849" spans="17:63" ht="29.25" customHeight="1" x14ac:dyDescent="0.2">
      <c r="Q29849" s="92" t="s">
        <v>50</v>
      </c>
      <c r="BF29849" s="101" t="s">
        <v>58</v>
      </c>
      <c r="BK29849" s="98" t="s">
        <v>70</v>
      </c>
    </row>
    <row r="29850" spans="17:63" ht="29.25" customHeight="1" x14ac:dyDescent="0.2">
      <c r="Q29850" s="92" t="s">
        <v>50</v>
      </c>
      <c r="BF29850" s="101" t="s">
        <v>58</v>
      </c>
      <c r="BK29850" s="98" t="s">
        <v>70</v>
      </c>
    </row>
    <row r="29851" spans="17:63" ht="29.25" customHeight="1" x14ac:dyDescent="0.2">
      <c r="Q29851" s="92" t="s">
        <v>50</v>
      </c>
      <c r="BF29851" s="101" t="s">
        <v>58</v>
      </c>
      <c r="BK29851" s="98" t="s">
        <v>70</v>
      </c>
    </row>
    <row r="29852" spans="17:63" ht="29.25" customHeight="1" x14ac:dyDescent="0.2">
      <c r="Q29852" s="92" t="s">
        <v>50</v>
      </c>
      <c r="BF29852" s="101" t="s">
        <v>58</v>
      </c>
      <c r="BK29852" s="98" t="s">
        <v>70</v>
      </c>
    </row>
    <row r="29853" spans="17:63" ht="29.25" customHeight="1" x14ac:dyDescent="0.2">
      <c r="Q29853" s="92" t="s">
        <v>50</v>
      </c>
      <c r="BF29853" s="101" t="s">
        <v>58</v>
      </c>
      <c r="BK29853" s="98" t="s">
        <v>70</v>
      </c>
    </row>
    <row r="29854" spans="17:63" ht="29.25" customHeight="1" x14ac:dyDescent="0.2">
      <c r="Q29854" s="92" t="s">
        <v>50</v>
      </c>
      <c r="BF29854" s="101" t="s">
        <v>58</v>
      </c>
      <c r="BK29854" s="98" t="s">
        <v>70</v>
      </c>
    </row>
    <row r="29855" spans="17:63" ht="29.25" customHeight="1" x14ac:dyDescent="0.2">
      <c r="Q29855" s="92" t="s">
        <v>50</v>
      </c>
      <c r="BF29855" s="101" t="s">
        <v>58</v>
      </c>
      <c r="BK29855" s="98" t="s">
        <v>70</v>
      </c>
    </row>
    <row r="29856" spans="17:63" ht="29.25" customHeight="1" x14ac:dyDescent="0.2">
      <c r="Q29856" s="92" t="s">
        <v>50</v>
      </c>
      <c r="BF29856" s="101" t="s">
        <v>58</v>
      </c>
      <c r="BK29856" s="98" t="s">
        <v>70</v>
      </c>
    </row>
    <row r="29857" spans="17:63" ht="29.25" customHeight="1" x14ac:dyDescent="0.2">
      <c r="Q29857" s="92" t="s">
        <v>50</v>
      </c>
      <c r="BF29857" s="101" t="s">
        <v>58</v>
      </c>
      <c r="BK29857" s="98" t="s">
        <v>70</v>
      </c>
    </row>
    <row r="29858" spans="17:63" ht="29.25" customHeight="1" x14ac:dyDescent="0.2">
      <c r="Q29858" s="92" t="s">
        <v>50</v>
      </c>
      <c r="BF29858" s="101" t="s">
        <v>58</v>
      </c>
      <c r="BK29858" s="98" t="s">
        <v>70</v>
      </c>
    </row>
    <row r="29859" spans="17:63" ht="29.25" customHeight="1" x14ac:dyDescent="0.2">
      <c r="Q29859" s="92" t="s">
        <v>50</v>
      </c>
      <c r="BF29859" s="101" t="s">
        <v>58</v>
      </c>
      <c r="BK29859" s="98" t="s">
        <v>70</v>
      </c>
    </row>
    <row r="29860" spans="17:63" ht="29.25" customHeight="1" x14ac:dyDescent="0.2">
      <c r="Q29860" s="92" t="s">
        <v>50</v>
      </c>
      <c r="BF29860" s="101" t="s">
        <v>58</v>
      </c>
      <c r="BK29860" s="98" t="s">
        <v>70</v>
      </c>
    </row>
    <row r="29861" spans="17:63" ht="29.25" customHeight="1" x14ac:dyDescent="0.2">
      <c r="Q29861" s="92" t="s">
        <v>50</v>
      </c>
      <c r="BF29861" s="101" t="s">
        <v>58</v>
      </c>
      <c r="BK29861" s="98" t="s">
        <v>70</v>
      </c>
    </row>
    <row r="29862" spans="17:63" ht="29.25" customHeight="1" x14ac:dyDescent="0.2">
      <c r="Q29862" s="92" t="s">
        <v>50</v>
      </c>
      <c r="BF29862" s="101" t="s">
        <v>58</v>
      </c>
      <c r="BK29862" s="98" t="s">
        <v>70</v>
      </c>
    </row>
    <row r="29863" spans="17:63" ht="29.25" customHeight="1" x14ac:dyDescent="0.2">
      <c r="Q29863" s="92" t="s">
        <v>50</v>
      </c>
      <c r="BF29863" s="101" t="s">
        <v>58</v>
      </c>
      <c r="BK29863" s="98" t="s">
        <v>70</v>
      </c>
    </row>
    <row r="29864" spans="17:63" ht="29.25" customHeight="1" x14ac:dyDescent="0.2">
      <c r="Q29864" s="92" t="s">
        <v>50</v>
      </c>
      <c r="BF29864" s="101" t="s">
        <v>58</v>
      </c>
      <c r="BK29864" s="98" t="s">
        <v>70</v>
      </c>
    </row>
    <row r="29865" spans="17:63" ht="29.25" customHeight="1" x14ac:dyDescent="0.2">
      <c r="Q29865" s="92" t="s">
        <v>50</v>
      </c>
      <c r="BF29865" s="101" t="s">
        <v>58</v>
      </c>
      <c r="BK29865" s="98" t="s">
        <v>70</v>
      </c>
    </row>
    <row r="29866" spans="17:63" ht="29.25" customHeight="1" x14ac:dyDescent="0.2">
      <c r="Q29866" s="92" t="s">
        <v>50</v>
      </c>
      <c r="BF29866" s="101" t="s">
        <v>58</v>
      </c>
      <c r="BK29866" s="98" t="s">
        <v>70</v>
      </c>
    </row>
    <row r="29867" spans="17:63" ht="29.25" customHeight="1" x14ac:dyDescent="0.2">
      <c r="Q29867" s="92" t="s">
        <v>50</v>
      </c>
      <c r="BF29867" s="101" t="s">
        <v>58</v>
      </c>
      <c r="BK29867" s="98" t="s">
        <v>70</v>
      </c>
    </row>
    <row r="29868" spans="17:63" ht="29.25" customHeight="1" x14ac:dyDescent="0.2">
      <c r="Q29868" s="92" t="s">
        <v>50</v>
      </c>
      <c r="BF29868" s="101" t="s">
        <v>58</v>
      </c>
      <c r="BK29868" s="98" t="s">
        <v>70</v>
      </c>
    </row>
    <row r="29869" spans="17:63" ht="29.25" customHeight="1" x14ac:dyDescent="0.2">
      <c r="Q29869" s="92" t="s">
        <v>50</v>
      </c>
      <c r="BF29869" s="101" t="s">
        <v>58</v>
      </c>
      <c r="BK29869" s="98" t="s">
        <v>70</v>
      </c>
    </row>
    <row r="29870" spans="17:63" ht="29.25" customHeight="1" x14ac:dyDescent="0.2">
      <c r="Q29870" s="92" t="s">
        <v>50</v>
      </c>
      <c r="BF29870" s="101" t="s">
        <v>58</v>
      </c>
      <c r="BK29870" s="98" t="s">
        <v>70</v>
      </c>
    </row>
    <row r="29871" spans="17:63" ht="29.25" customHeight="1" x14ac:dyDescent="0.2">
      <c r="Q29871" s="92" t="s">
        <v>50</v>
      </c>
      <c r="BF29871" s="101" t="s">
        <v>58</v>
      </c>
      <c r="BK29871" s="98" t="s">
        <v>70</v>
      </c>
    </row>
    <row r="29872" spans="17:63" ht="29.25" customHeight="1" x14ac:dyDescent="0.2">
      <c r="Q29872" s="92" t="s">
        <v>50</v>
      </c>
      <c r="BF29872" s="101" t="s">
        <v>58</v>
      </c>
      <c r="BK29872" s="98" t="s">
        <v>70</v>
      </c>
    </row>
    <row r="29873" spans="17:63" ht="29.25" customHeight="1" x14ac:dyDescent="0.2">
      <c r="Q29873" s="92" t="s">
        <v>50</v>
      </c>
      <c r="BF29873" s="101" t="s">
        <v>58</v>
      </c>
      <c r="BK29873" s="98" t="s">
        <v>70</v>
      </c>
    </row>
    <row r="29874" spans="17:63" ht="29.25" customHeight="1" x14ac:dyDescent="0.2">
      <c r="Q29874" s="92" t="s">
        <v>50</v>
      </c>
      <c r="BF29874" s="101" t="s">
        <v>58</v>
      </c>
      <c r="BK29874" s="98" t="s">
        <v>70</v>
      </c>
    </row>
    <row r="29875" spans="17:63" ht="29.25" customHeight="1" x14ac:dyDescent="0.2">
      <c r="Q29875" s="92" t="s">
        <v>50</v>
      </c>
      <c r="BF29875" s="101" t="s">
        <v>58</v>
      </c>
      <c r="BK29875" s="98" t="s">
        <v>70</v>
      </c>
    </row>
    <row r="29876" spans="17:63" ht="29.25" customHeight="1" x14ac:dyDescent="0.2">
      <c r="Q29876" s="92" t="s">
        <v>50</v>
      </c>
      <c r="BF29876" s="101" t="s">
        <v>58</v>
      </c>
      <c r="BK29876" s="98" t="s">
        <v>70</v>
      </c>
    </row>
    <row r="29877" spans="17:63" ht="29.25" customHeight="1" x14ac:dyDescent="0.2">
      <c r="Q29877" s="92" t="s">
        <v>50</v>
      </c>
      <c r="BF29877" s="101" t="s">
        <v>58</v>
      </c>
      <c r="BK29877" s="98" t="s">
        <v>70</v>
      </c>
    </row>
    <row r="29878" spans="17:63" ht="29.25" customHeight="1" x14ac:dyDescent="0.2">
      <c r="Q29878" s="92" t="s">
        <v>50</v>
      </c>
      <c r="BF29878" s="101" t="s">
        <v>58</v>
      </c>
      <c r="BK29878" s="98" t="s">
        <v>70</v>
      </c>
    </row>
    <row r="29879" spans="17:63" ht="29.25" customHeight="1" x14ac:dyDescent="0.2">
      <c r="Q29879" s="92" t="s">
        <v>50</v>
      </c>
      <c r="BF29879" s="101" t="s">
        <v>58</v>
      </c>
      <c r="BK29879" s="98" t="s">
        <v>70</v>
      </c>
    </row>
    <row r="29880" spans="17:63" ht="29.25" customHeight="1" x14ac:dyDescent="0.2">
      <c r="Q29880" s="92" t="s">
        <v>50</v>
      </c>
      <c r="BF29880" s="101" t="s">
        <v>58</v>
      </c>
      <c r="BK29880" s="98" t="s">
        <v>70</v>
      </c>
    </row>
    <row r="29881" spans="17:63" ht="29.25" customHeight="1" x14ac:dyDescent="0.2">
      <c r="Q29881" s="92" t="s">
        <v>50</v>
      </c>
      <c r="BF29881" s="101" t="s">
        <v>58</v>
      </c>
      <c r="BK29881" s="98" t="s">
        <v>70</v>
      </c>
    </row>
    <row r="29882" spans="17:63" ht="29.25" customHeight="1" x14ac:dyDescent="0.2">
      <c r="Q29882" s="92" t="s">
        <v>50</v>
      </c>
      <c r="BF29882" s="101" t="s">
        <v>58</v>
      </c>
      <c r="BK29882" s="98" t="s">
        <v>70</v>
      </c>
    </row>
    <row r="29883" spans="17:63" ht="29.25" customHeight="1" x14ac:dyDescent="0.2">
      <c r="Q29883" s="92" t="s">
        <v>50</v>
      </c>
      <c r="BF29883" s="101" t="s">
        <v>58</v>
      </c>
      <c r="BK29883" s="98" t="s">
        <v>70</v>
      </c>
    </row>
    <row r="29884" spans="17:63" ht="29.25" customHeight="1" x14ac:dyDescent="0.2">
      <c r="Q29884" s="92" t="s">
        <v>50</v>
      </c>
      <c r="BF29884" s="101" t="s">
        <v>58</v>
      </c>
      <c r="BK29884" s="98" t="s">
        <v>70</v>
      </c>
    </row>
    <row r="29885" spans="17:63" ht="29.25" customHeight="1" x14ac:dyDescent="0.2">
      <c r="Q29885" s="92" t="s">
        <v>50</v>
      </c>
      <c r="BF29885" s="101" t="s">
        <v>58</v>
      </c>
      <c r="BK29885" s="98" t="s">
        <v>70</v>
      </c>
    </row>
    <row r="29886" spans="17:63" ht="29.25" customHeight="1" x14ac:dyDescent="0.2">
      <c r="Q29886" s="92" t="s">
        <v>50</v>
      </c>
      <c r="BF29886" s="101" t="s">
        <v>58</v>
      </c>
      <c r="BK29886" s="98" t="s">
        <v>70</v>
      </c>
    </row>
    <row r="29887" spans="17:63" ht="29.25" customHeight="1" x14ac:dyDescent="0.2">
      <c r="Q29887" s="92" t="s">
        <v>50</v>
      </c>
      <c r="BF29887" s="101" t="s">
        <v>58</v>
      </c>
      <c r="BK29887" s="98" t="s">
        <v>70</v>
      </c>
    </row>
    <row r="29888" spans="17:63" ht="29.25" customHeight="1" x14ac:dyDescent="0.2">
      <c r="Q29888" s="92" t="s">
        <v>50</v>
      </c>
      <c r="BF29888" s="101" t="s">
        <v>58</v>
      </c>
      <c r="BK29888" s="98" t="s">
        <v>70</v>
      </c>
    </row>
    <row r="29889" spans="17:63" ht="29.25" customHeight="1" x14ac:dyDescent="0.2">
      <c r="Q29889" s="92" t="s">
        <v>50</v>
      </c>
      <c r="BF29889" s="101" t="s">
        <v>58</v>
      </c>
      <c r="BK29889" s="98" t="s">
        <v>70</v>
      </c>
    </row>
    <row r="29890" spans="17:63" ht="29.25" customHeight="1" x14ac:dyDescent="0.2">
      <c r="Q29890" s="92" t="s">
        <v>50</v>
      </c>
      <c r="BF29890" s="101" t="s">
        <v>58</v>
      </c>
      <c r="BK29890" s="98" t="s">
        <v>70</v>
      </c>
    </row>
    <row r="29891" spans="17:63" ht="29.25" customHeight="1" x14ac:dyDescent="0.2">
      <c r="Q29891" s="92" t="s">
        <v>50</v>
      </c>
      <c r="BF29891" s="101" t="s">
        <v>58</v>
      </c>
      <c r="BK29891" s="98" t="s">
        <v>70</v>
      </c>
    </row>
    <row r="29892" spans="17:63" ht="29.25" customHeight="1" x14ac:dyDescent="0.2">
      <c r="Q29892" s="92" t="s">
        <v>50</v>
      </c>
      <c r="BF29892" s="101" t="s">
        <v>58</v>
      </c>
      <c r="BK29892" s="98" t="s">
        <v>70</v>
      </c>
    </row>
    <row r="29893" spans="17:63" ht="29.25" customHeight="1" x14ac:dyDescent="0.2">
      <c r="Q29893" s="92" t="s">
        <v>50</v>
      </c>
      <c r="BF29893" s="101" t="s">
        <v>58</v>
      </c>
      <c r="BK29893" s="98" t="s">
        <v>70</v>
      </c>
    </row>
    <row r="29894" spans="17:63" ht="29.25" customHeight="1" x14ac:dyDescent="0.2">
      <c r="Q29894" s="92" t="s">
        <v>50</v>
      </c>
      <c r="BF29894" s="101" t="s">
        <v>58</v>
      </c>
      <c r="BK29894" s="98" t="s">
        <v>70</v>
      </c>
    </row>
    <row r="29895" spans="17:63" ht="29.25" customHeight="1" x14ac:dyDescent="0.2">
      <c r="Q29895" s="92" t="s">
        <v>50</v>
      </c>
      <c r="BF29895" s="101" t="s">
        <v>58</v>
      </c>
      <c r="BK29895" s="98" t="s">
        <v>70</v>
      </c>
    </row>
    <row r="29896" spans="17:63" ht="29.25" customHeight="1" x14ac:dyDescent="0.2">
      <c r="Q29896" s="92" t="s">
        <v>50</v>
      </c>
      <c r="BF29896" s="101" t="s">
        <v>58</v>
      </c>
      <c r="BK29896" s="98" t="s">
        <v>70</v>
      </c>
    </row>
    <row r="29897" spans="17:63" ht="29.25" customHeight="1" x14ac:dyDescent="0.2">
      <c r="Q29897" s="92" t="s">
        <v>50</v>
      </c>
      <c r="BF29897" s="101" t="s">
        <v>58</v>
      </c>
      <c r="BK29897" s="98" t="s">
        <v>70</v>
      </c>
    </row>
    <row r="29898" spans="17:63" ht="29.25" customHeight="1" x14ac:dyDescent="0.2">
      <c r="Q29898" s="92" t="s">
        <v>50</v>
      </c>
      <c r="BF29898" s="101" t="s">
        <v>58</v>
      </c>
      <c r="BK29898" s="98" t="s">
        <v>70</v>
      </c>
    </row>
    <row r="29899" spans="17:63" ht="29.25" customHeight="1" x14ac:dyDescent="0.2">
      <c r="Q29899" s="92" t="s">
        <v>50</v>
      </c>
      <c r="BF29899" s="101" t="s">
        <v>58</v>
      </c>
      <c r="BK29899" s="98" t="s">
        <v>70</v>
      </c>
    </row>
    <row r="29900" spans="17:63" ht="29.25" customHeight="1" x14ac:dyDescent="0.2">
      <c r="Q29900" s="92" t="s">
        <v>50</v>
      </c>
      <c r="BF29900" s="101" t="s">
        <v>58</v>
      </c>
      <c r="BK29900" s="98" t="s">
        <v>70</v>
      </c>
    </row>
    <row r="29901" spans="17:63" ht="29.25" customHeight="1" x14ac:dyDescent="0.2">
      <c r="Q29901" s="92" t="s">
        <v>50</v>
      </c>
      <c r="BF29901" s="101" t="s">
        <v>58</v>
      </c>
      <c r="BK29901" s="98" t="s">
        <v>70</v>
      </c>
    </row>
    <row r="29902" spans="17:63" ht="29.25" customHeight="1" x14ac:dyDescent="0.2">
      <c r="Q29902" s="92" t="s">
        <v>50</v>
      </c>
      <c r="BF29902" s="101" t="s">
        <v>58</v>
      </c>
      <c r="BK29902" s="98" t="s">
        <v>70</v>
      </c>
    </row>
    <row r="29903" spans="17:63" ht="29.25" customHeight="1" x14ac:dyDescent="0.2">
      <c r="Q29903" s="92" t="s">
        <v>50</v>
      </c>
      <c r="BF29903" s="101" t="s">
        <v>58</v>
      </c>
      <c r="BK29903" s="98" t="s">
        <v>70</v>
      </c>
    </row>
    <row r="29904" spans="17:63" ht="29.25" customHeight="1" x14ac:dyDescent="0.2">
      <c r="Q29904" s="92" t="s">
        <v>50</v>
      </c>
      <c r="BF29904" s="101" t="s">
        <v>58</v>
      </c>
      <c r="BK29904" s="98" t="s">
        <v>70</v>
      </c>
    </row>
    <row r="29905" spans="17:63" ht="29.25" customHeight="1" x14ac:dyDescent="0.2">
      <c r="Q29905" s="92" t="s">
        <v>50</v>
      </c>
      <c r="BF29905" s="101" t="s">
        <v>58</v>
      </c>
      <c r="BK29905" s="98" t="s">
        <v>70</v>
      </c>
    </row>
    <row r="29906" spans="17:63" ht="29.25" customHeight="1" x14ac:dyDescent="0.2">
      <c r="Q29906" s="92" t="s">
        <v>50</v>
      </c>
      <c r="BF29906" s="101" t="s">
        <v>58</v>
      </c>
      <c r="BK29906" s="98" t="s">
        <v>70</v>
      </c>
    </row>
    <row r="29907" spans="17:63" ht="29.25" customHeight="1" x14ac:dyDescent="0.2">
      <c r="Q29907" s="92" t="s">
        <v>50</v>
      </c>
      <c r="BF29907" s="101" t="s">
        <v>58</v>
      </c>
      <c r="BK29907" s="98" t="s">
        <v>70</v>
      </c>
    </row>
    <row r="29908" spans="17:63" ht="29.25" customHeight="1" x14ac:dyDescent="0.2">
      <c r="Q29908" s="92" t="s">
        <v>50</v>
      </c>
      <c r="BF29908" s="101" t="s">
        <v>58</v>
      </c>
      <c r="BK29908" s="98" t="s">
        <v>70</v>
      </c>
    </row>
    <row r="29909" spans="17:63" ht="29.25" customHeight="1" x14ac:dyDescent="0.2">
      <c r="Q29909" s="92" t="s">
        <v>50</v>
      </c>
      <c r="BF29909" s="101" t="s">
        <v>58</v>
      </c>
      <c r="BK29909" s="98" t="s">
        <v>70</v>
      </c>
    </row>
    <row r="29910" spans="17:63" ht="29.25" customHeight="1" x14ac:dyDescent="0.2">
      <c r="Q29910" s="92" t="s">
        <v>50</v>
      </c>
      <c r="BF29910" s="101" t="s">
        <v>58</v>
      </c>
      <c r="BK29910" s="98" t="s">
        <v>70</v>
      </c>
    </row>
    <row r="29911" spans="17:63" ht="29.25" customHeight="1" x14ac:dyDescent="0.2">
      <c r="Q29911" s="92" t="s">
        <v>50</v>
      </c>
      <c r="BF29911" s="101" t="s">
        <v>58</v>
      </c>
      <c r="BK29911" s="98" t="s">
        <v>70</v>
      </c>
    </row>
    <row r="29912" spans="17:63" ht="29.25" customHeight="1" x14ac:dyDescent="0.2">
      <c r="Q29912" s="92" t="s">
        <v>50</v>
      </c>
      <c r="BF29912" s="101" t="s">
        <v>58</v>
      </c>
      <c r="BK29912" s="98" t="s">
        <v>70</v>
      </c>
    </row>
    <row r="29913" spans="17:63" ht="29.25" customHeight="1" x14ac:dyDescent="0.2">
      <c r="Q29913" s="92" t="s">
        <v>50</v>
      </c>
      <c r="BF29913" s="101" t="s">
        <v>58</v>
      </c>
      <c r="BK29913" s="98" t="s">
        <v>70</v>
      </c>
    </row>
    <row r="29914" spans="17:63" ht="29.25" customHeight="1" x14ac:dyDescent="0.2">
      <c r="Q29914" s="92" t="s">
        <v>50</v>
      </c>
      <c r="BF29914" s="101" t="s">
        <v>58</v>
      </c>
      <c r="BK29914" s="98" t="s">
        <v>70</v>
      </c>
    </row>
    <row r="29915" spans="17:63" ht="29.25" customHeight="1" x14ac:dyDescent="0.2">
      <c r="Q29915" s="92" t="s">
        <v>50</v>
      </c>
      <c r="BF29915" s="101" t="s">
        <v>58</v>
      </c>
      <c r="BK29915" s="98" t="s">
        <v>70</v>
      </c>
    </row>
    <row r="29916" spans="17:63" ht="29.25" customHeight="1" x14ac:dyDescent="0.2">
      <c r="Q29916" s="92" t="s">
        <v>50</v>
      </c>
      <c r="BF29916" s="101" t="s">
        <v>58</v>
      </c>
      <c r="BK29916" s="98" t="s">
        <v>70</v>
      </c>
    </row>
    <row r="29917" spans="17:63" ht="29.25" customHeight="1" x14ac:dyDescent="0.2">
      <c r="Q29917" s="92" t="s">
        <v>50</v>
      </c>
      <c r="BF29917" s="101" t="s">
        <v>58</v>
      </c>
      <c r="BK29917" s="98" t="s">
        <v>70</v>
      </c>
    </row>
    <row r="29918" spans="17:63" ht="29.25" customHeight="1" x14ac:dyDescent="0.2">
      <c r="Q29918" s="92" t="s">
        <v>50</v>
      </c>
      <c r="BF29918" s="101" t="s">
        <v>58</v>
      </c>
      <c r="BK29918" s="98" t="s">
        <v>70</v>
      </c>
    </row>
    <row r="29919" spans="17:63" ht="29.25" customHeight="1" x14ac:dyDescent="0.2">
      <c r="Q29919" s="92" t="s">
        <v>50</v>
      </c>
      <c r="BF29919" s="101" t="s">
        <v>58</v>
      </c>
      <c r="BK29919" s="98" t="s">
        <v>70</v>
      </c>
    </row>
    <row r="29920" spans="17:63" ht="29.25" customHeight="1" x14ac:dyDescent="0.2">
      <c r="Q29920" s="92" t="s">
        <v>50</v>
      </c>
      <c r="BF29920" s="101" t="s">
        <v>58</v>
      </c>
      <c r="BK29920" s="98" t="s">
        <v>70</v>
      </c>
    </row>
    <row r="29921" spans="17:63" ht="29.25" customHeight="1" x14ac:dyDescent="0.2">
      <c r="Q29921" s="92" t="s">
        <v>50</v>
      </c>
      <c r="BF29921" s="101" t="s">
        <v>58</v>
      </c>
      <c r="BK29921" s="98" t="s">
        <v>70</v>
      </c>
    </row>
    <row r="29922" spans="17:63" ht="29.25" customHeight="1" x14ac:dyDescent="0.2">
      <c r="Q29922" s="92" t="s">
        <v>50</v>
      </c>
      <c r="BF29922" s="101" t="s">
        <v>58</v>
      </c>
      <c r="BK29922" s="98" t="s">
        <v>70</v>
      </c>
    </row>
    <row r="29923" spans="17:63" ht="29.25" customHeight="1" x14ac:dyDescent="0.2">
      <c r="Q29923" s="92" t="s">
        <v>50</v>
      </c>
      <c r="BF29923" s="101" t="s">
        <v>58</v>
      </c>
      <c r="BK29923" s="98" t="s">
        <v>70</v>
      </c>
    </row>
    <row r="29924" spans="17:63" ht="29.25" customHeight="1" x14ac:dyDescent="0.2">
      <c r="Q29924" s="92" t="s">
        <v>50</v>
      </c>
      <c r="BF29924" s="101" t="s">
        <v>58</v>
      </c>
      <c r="BK29924" s="98" t="s">
        <v>70</v>
      </c>
    </row>
    <row r="29925" spans="17:63" ht="29.25" customHeight="1" x14ac:dyDescent="0.2">
      <c r="Q29925" s="92" t="s">
        <v>50</v>
      </c>
      <c r="BF29925" s="101" t="s">
        <v>58</v>
      </c>
      <c r="BK29925" s="98" t="s">
        <v>70</v>
      </c>
    </row>
    <row r="29926" spans="17:63" ht="29.25" customHeight="1" x14ac:dyDescent="0.2">
      <c r="Q29926" s="92" t="s">
        <v>50</v>
      </c>
      <c r="BF29926" s="101" t="s">
        <v>58</v>
      </c>
      <c r="BK29926" s="98" t="s">
        <v>70</v>
      </c>
    </row>
    <row r="29927" spans="17:63" ht="29.25" customHeight="1" x14ac:dyDescent="0.2">
      <c r="Q29927" s="92" t="s">
        <v>50</v>
      </c>
      <c r="BF29927" s="101" t="s">
        <v>58</v>
      </c>
      <c r="BK29927" s="98" t="s">
        <v>70</v>
      </c>
    </row>
    <row r="29928" spans="17:63" ht="29.25" customHeight="1" x14ac:dyDescent="0.2">
      <c r="Q29928" s="92" t="s">
        <v>50</v>
      </c>
      <c r="BF29928" s="101" t="s">
        <v>58</v>
      </c>
      <c r="BK29928" s="98" t="s">
        <v>70</v>
      </c>
    </row>
    <row r="29929" spans="17:63" ht="29.25" customHeight="1" x14ac:dyDescent="0.2">
      <c r="Q29929" s="92" t="s">
        <v>50</v>
      </c>
      <c r="BF29929" s="101" t="s">
        <v>58</v>
      </c>
      <c r="BK29929" s="98" t="s">
        <v>70</v>
      </c>
    </row>
    <row r="29930" spans="17:63" ht="29.25" customHeight="1" x14ac:dyDescent="0.2">
      <c r="Q29930" s="92" t="s">
        <v>50</v>
      </c>
      <c r="BF29930" s="101" t="s">
        <v>58</v>
      </c>
      <c r="BK29930" s="98" t="s">
        <v>70</v>
      </c>
    </row>
    <row r="29931" spans="17:63" ht="29.25" customHeight="1" x14ac:dyDescent="0.2">
      <c r="Q29931" s="92" t="s">
        <v>50</v>
      </c>
      <c r="BF29931" s="101" t="s">
        <v>58</v>
      </c>
      <c r="BK29931" s="98" t="s">
        <v>70</v>
      </c>
    </row>
    <row r="29932" spans="17:63" ht="29.25" customHeight="1" x14ac:dyDescent="0.2">
      <c r="Q29932" s="92" t="s">
        <v>50</v>
      </c>
      <c r="BF29932" s="101" t="s">
        <v>58</v>
      </c>
      <c r="BK29932" s="98" t="s">
        <v>70</v>
      </c>
    </row>
    <row r="29933" spans="17:63" ht="29.25" customHeight="1" x14ac:dyDescent="0.2">
      <c r="Q29933" s="92" t="s">
        <v>50</v>
      </c>
      <c r="BF29933" s="101" t="s">
        <v>58</v>
      </c>
      <c r="BK29933" s="98" t="s">
        <v>70</v>
      </c>
    </row>
    <row r="29934" spans="17:63" ht="29.25" customHeight="1" x14ac:dyDescent="0.2">
      <c r="Q29934" s="92" t="s">
        <v>50</v>
      </c>
      <c r="BF29934" s="101" t="s">
        <v>58</v>
      </c>
      <c r="BK29934" s="98" t="s">
        <v>70</v>
      </c>
    </row>
    <row r="29935" spans="17:63" ht="29.25" customHeight="1" x14ac:dyDescent="0.2">
      <c r="Q29935" s="92" t="s">
        <v>50</v>
      </c>
      <c r="BF29935" s="101" t="s">
        <v>58</v>
      </c>
      <c r="BK29935" s="98" t="s">
        <v>70</v>
      </c>
    </row>
    <row r="29936" spans="17:63" ht="29.25" customHeight="1" x14ac:dyDescent="0.2">
      <c r="Q29936" s="92" t="s">
        <v>50</v>
      </c>
      <c r="BF29936" s="101" t="s">
        <v>58</v>
      </c>
      <c r="BK29936" s="98" t="s">
        <v>70</v>
      </c>
    </row>
    <row r="29937" spans="17:63" ht="29.25" customHeight="1" x14ac:dyDescent="0.2">
      <c r="Q29937" s="92" t="s">
        <v>50</v>
      </c>
      <c r="BF29937" s="101" t="s">
        <v>58</v>
      </c>
      <c r="BK29937" s="98" t="s">
        <v>70</v>
      </c>
    </row>
    <row r="29938" spans="17:63" ht="29.25" customHeight="1" x14ac:dyDescent="0.2">
      <c r="Q29938" s="92" t="s">
        <v>50</v>
      </c>
      <c r="BF29938" s="101" t="s">
        <v>58</v>
      </c>
      <c r="BK29938" s="98" t="s">
        <v>70</v>
      </c>
    </row>
    <row r="29939" spans="17:63" ht="29.25" customHeight="1" x14ac:dyDescent="0.2">
      <c r="Q29939" s="92" t="s">
        <v>50</v>
      </c>
      <c r="BF29939" s="101" t="s">
        <v>58</v>
      </c>
      <c r="BK29939" s="98" t="s">
        <v>70</v>
      </c>
    </row>
    <row r="29940" spans="17:63" ht="29.25" customHeight="1" x14ac:dyDescent="0.2">
      <c r="Q29940" s="92" t="s">
        <v>50</v>
      </c>
      <c r="BF29940" s="101" t="s">
        <v>58</v>
      </c>
      <c r="BK29940" s="98" t="s">
        <v>70</v>
      </c>
    </row>
    <row r="29941" spans="17:63" ht="29.25" customHeight="1" x14ac:dyDescent="0.2">
      <c r="Q29941" s="92" t="s">
        <v>50</v>
      </c>
      <c r="BF29941" s="101" t="s">
        <v>58</v>
      </c>
      <c r="BK29941" s="98" t="s">
        <v>70</v>
      </c>
    </row>
    <row r="29942" spans="17:63" ht="29.25" customHeight="1" x14ac:dyDescent="0.2">
      <c r="Q29942" s="92" t="s">
        <v>50</v>
      </c>
      <c r="BF29942" s="101" t="s">
        <v>58</v>
      </c>
      <c r="BK29942" s="98" t="s">
        <v>70</v>
      </c>
    </row>
    <row r="29943" spans="17:63" ht="29.25" customHeight="1" x14ac:dyDescent="0.2">
      <c r="Q29943" s="92" t="s">
        <v>50</v>
      </c>
      <c r="BF29943" s="101" t="s">
        <v>58</v>
      </c>
      <c r="BK29943" s="98" t="s">
        <v>70</v>
      </c>
    </row>
    <row r="29944" spans="17:63" ht="29.25" customHeight="1" x14ac:dyDescent="0.2">
      <c r="Q29944" s="92" t="s">
        <v>50</v>
      </c>
      <c r="BF29944" s="101" t="s">
        <v>58</v>
      </c>
      <c r="BK29944" s="98" t="s">
        <v>70</v>
      </c>
    </row>
    <row r="29945" spans="17:63" ht="29.25" customHeight="1" x14ac:dyDescent="0.2">
      <c r="Q29945" s="92" t="s">
        <v>50</v>
      </c>
      <c r="BF29945" s="101" t="s">
        <v>58</v>
      </c>
      <c r="BK29945" s="98" t="s">
        <v>70</v>
      </c>
    </row>
    <row r="29946" spans="17:63" ht="29.25" customHeight="1" x14ac:dyDescent="0.2">
      <c r="Q29946" s="92" t="s">
        <v>50</v>
      </c>
      <c r="BF29946" s="101" t="s">
        <v>58</v>
      </c>
      <c r="BK29946" s="98" t="s">
        <v>70</v>
      </c>
    </row>
    <row r="29947" spans="17:63" ht="29.25" customHeight="1" x14ac:dyDescent="0.2">
      <c r="Q29947" s="92" t="s">
        <v>50</v>
      </c>
      <c r="BF29947" s="101" t="s">
        <v>58</v>
      </c>
      <c r="BK29947" s="98" t="s">
        <v>70</v>
      </c>
    </row>
    <row r="29948" spans="17:63" ht="29.25" customHeight="1" x14ac:dyDescent="0.2">
      <c r="Q29948" s="92" t="s">
        <v>50</v>
      </c>
      <c r="BF29948" s="101" t="s">
        <v>58</v>
      </c>
      <c r="BK29948" s="98" t="s">
        <v>70</v>
      </c>
    </row>
    <row r="29949" spans="17:63" ht="29.25" customHeight="1" x14ac:dyDescent="0.2">
      <c r="Q29949" s="92" t="s">
        <v>50</v>
      </c>
      <c r="BF29949" s="101" t="s">
        <v>58</v>
      </c>
      <c r="BK29949" s="98" t="s">
        <v>70</v>
      </c>
    </row>
    <row r="29950" spans="17:63" ht="29.25" customHeight="1" x14ac:dyDescent="0.2">
      <c r="Q29950" s="92" t="s">
        <v>50</v>
      </c>
      <c r="BF29950" s="101" t="s">
        <v>58</v>
      </c>
      <c r="BK29950" s="98" t="s">
        <v>70</v>
      </c>
    </row>
    <row r="29951" spans="17:63" ht="29.25" customHeight="1" x14ac:dyDescent="0.2">
      <c r="Q29951" s="92" t="s">
        <v>50</v>
      </c>
      <c r="BF29951" s="101" t="s">
        <v>58</v>
      </c>
      <c r="BK29951" s="98" t="s">
        <v>70</v>
      </c>
    </row>
    <row r="29952" spans="17:63" ht="29.25" customHeight="1" x14ac:dyDescent="0.2">
      <c r="Q29952" s="92" t="s">
        <v>50</v>
      </c>
      <c r="BF29952" s="101" t="s">
        <v>58</v>
      </c>
      <c r="BK29952" s="98" t="s">
        <v>70</v>
      </c>
    </row>
    <row r="29953" spans="17:63" ht="29.25" customHeight="1" x14ac:dyDescent="0.2">
      <c r="Q29953" s="92" t="s">
        <v>50</v>
      </c>
      <c r="BF29953" s="101" t="s">
        <v>58</v>
      </c>
      <c r="BK29953" s="98" t="s">
        <v>70</v>
      </c>
    </row>
    <row r="29954" spans="17:63" ht="29.25" customHeight="1" x14ac:dyDescent="0.2">
      <c r="Q29954" s="92" t="s">
        <v>50</v>
      </c>
      <c r="BF29954" s="101" t="s">
        <v>58</v>
      </c>
      <c r="BK29954" s="98" t="s">
        <v>70</v>
      </c>
    </row>
    <row r="29955" spans="17:63" ht="29.25" customHeight="1" x14ac:dyDescent="0.2">
      <c r="Q29955" s="92" t="s">
        <v>50</v>
      </c>
      <c r="BF29955" s="101" t="s">
        <v>58</v>
      </c>
      <c r="BK29955" s="98" t="s">
        <v>70</v>
      </c>
    </row>
    <row r="29956" spans="17:63" ht="29.25" customHeight="1" x14ac:dyDescent="0.2">
      <c r="Q29956" s="92" t="s">
        <v>50</v>
      </c>
      <c r="BF29956" s="101" t="s">
        <v>58</v>
      </c>
      <c r="BK29956" s="98" t="s">
        <v>70</v>
      </c>
    </row>
    <row r="29957" spans="17:63" ht="29.25" customHeight="1" x14ac:dyDescent="0.2">
      <c r="Q29957" s="92" t="s">
        <v>50</v>
      </c>
      <c r="BF29957" s="101" t="s">
        <v>58</v>
      </c>
      <c r="BK29957" s="98" t="s">
        <v>70</v>
      </c>
    </row>
    <row r="29958" spans="17:63" ht="29.25" customHeight="1" x14ac:dyDescent="0.2">
      <c r="Q29958" s="92" t="s">
        <v>50</v>
      </c>
      <c r="BF29958" s="101" t="s">
        <v>58</v>
      </c>
      <c r="BK29958" s="98" t="s">
        <v>70</v>
      </c>
    </row>
    <row r="29959" spans="17:63" ht="29.25" customHeight="1" x14ac:dyDescent="0.2">
      <c r="Q29959" s="92" t="s">
        <v>50</v>
      </c>
      <c r="BF29959" s="101" t="s">
        <v>58</v>
      </c>
      <c r="BK29959" s="98" t="s">
        <v>70</v>
      </c>
    </row>
    <row r="29960" spans="17:63" ht="29.25" customHeight="1" x14ac:dyDescent="0.2">
      <c r="Q29960" s="92" t="s">
        <v>50</v>
      </c>
      <c r="BF29960" s="101" t="s">
        <v>58</v>
      </c>
      <c r="BK29960" s="98" t="s">
        <v>70</v>
      </c>
    </row>
    <row r="29961" spans="17:63" ht="29.25" customHeight="1" x14ac:dyDescent="0.2">
      <c r="Q29961" s="92" t="s">
        <v>50</v>
      </c>
      <c r="BF29961" s="101" t="s">
        <v>58</v>
      </c>
      <c r="BK29961" s="98" t="s">
        <v>70</v>
      </c>
    </row>
    <row r="29962" spans="17:63" ht="29.25" customHeight="1" x14ac:dyDescent="0.2">
      <c r="Q29962" s="92" t="s">
        <v>50</v>
      </c>
      <c r="BF29962" s="101" t="s">
        <v>58</v>
      </c>
      <c r="BK29962" s="98" t="s">
        <v>70</v>
      </c>
    </row>
    <row r="29963" spans="17:63" ht="29.25" customHeight="1" x14ac:dyDescent="0.2">
      <c r="Q29963" s="92" t="s">
        <v>50</v>
      </c>
      <c r="BF29963" s="101" t="s">
        <v>58</v>
      </c>
      <c r="BK29963" s="98" t="s">
        <v>70</v>
      </c>
    </row>
    <row r="29964" spans="17:63" ht="29.25" customHeight="1" x14ac:dyDescent="0.2">
      <c r="Q29964" s="92" t="s">
        <v>50</v>
      </c>
      <c r="BF29964" s="101" t="s">
        <v>58</v>
      </c>
      <c r="BK29964" s="98" t="s">
        <v>70</v>
      </c>
    </row>
    <row r="29965" spans="17:63" ht="29.25" customHeight="1" x14ac:dyDescent="0.2">
      <c r="Q29965" s="92" t="s">
        <v>50</v>
      </c>
      <c r="BF29965" s="101" t="s">
        <v>58</v>
      </c>
      <c r="BK29965" s="98" t="s">
        <v>70</v>
      </c>
    </row>
    <row r="29966" spans="17:63" ht="29.25" customHeight="1" x14ac:dyDescent="0.2">
      <c r="Q29966" s="92" t="s">
        <v>50</v>
      </c>
      <c r="BF29966" s="101" t="s">
        <v>58</v>
      </c>
      <c r="BK29966" s="98" t="s">
        <v>70</v>
      </c>
    </row>
    <row r="29967" spans="17:63" ht="29.25" customHeight="1" x14ac:dyDescent="0.2">
      <c r="Q29967" s="92" t="s">
        <v>50</v>
      </c>
      <c r="BF29967" s="101" t="s">
        <v>58</v>
      </c>
      <c r="BK29967" s="98" t="s">
        <v>70</v>
      </c>
    </row>
    <row r="29968" spans="17:63" ht="29.25" customHeight="1" x14ac:dyDescent="0.2">
      <c r="Q29968" s="92" t="s">
        <v>50</v>
      </c>
      <c r="BF29968" s="101" t="s">
        <v>58</v>
      </c>
      <c r="BK29968" s="98" t="s">
        <v>70</v>
      </c>
    </row>
    <row r="29969" spans="17:63" ht="29.25" customHeight="1" x14ac:dyDescent="0.2">
      <c r="Q29969" s="92" t="s">
        <v>50</v>
      </c>
      <c r="BF29969" s="101" t="s">
        <v>58</v>
      </c>
      <c r="BK29969" s="98" t="s">
        <v>70</v>
      </c>
    </row>
    <row r="29970" spans="17:63" ht="29.25" customHeight="1" x14ac:dyDescent="0.2">
      <c r="Q29970" s="92" t="s">
        <v>50</v>
      </c>
      <c r="BF29970" s="101" t="s">
        <v>58</v>
      </c>
      <c r="BK29970" s="98" t="s">
        <v>70</v>
      </c>
    </row>
    <row r="29971" spans="17:63" ht="29.25" customHeight="1" x14ac:dyDescent="0.2">
      <c r="Q29971" s="92" t="s">
        <v>50</v>
      </c>
      <c r="BF29971" s="101" t="s">
        <v>58</v>
      </c>
      <c r="BK29971" s="98" t="s">
        <v>70</v>
      </c>
    </row>
    <row r="29972" spans="17:63" ht="29.25" customHeight="1" x14ac:dyDescent="0.2">
      <c r="Q29972" s="92" t="s">
        <v>50</v>
      </c>
      <c r="BF29972" s="101" t="s">
        <v>58</v>
      </c>
      <c r="BK29972" s="98" t="s">
        <v>70</v>
      </c>
    </row>
    <row r="29973" spans="17:63" ht="29.25" customHeight="1" x14ac:dyDescent="0.2">
      <c r="Q29973" s="92" t="s">
        <v>50</v>
      </c>
      <c r="BF29973" s="101" t="s">
        <v>58</v>
      </c>
      <c r="BK29973" s="98" t="s">
        <v>70</v>
      </c>
    </row>
    <row r="29974" spans="17:63" ht="29.25" customHeight="1" x14ac:dyDescent="0.2">
      <c r="Q29974" s="92" t="s">
        <v>50</v>
      </c>
      <c r="BF29974" s="101" t="s">
        <v>58</v>
      </c>
      <c r="BK29974" s="98" t="s">
        <v>70</v>
      </c>
    </row>
    <row r="29975" spans="17:63" ht="29.25" customHeight="1" x14ac:dyDescent="0.2">
      <c r="Q29975" s="92" t="s">
        <v>50</v>
      </c>
      <c r="BF29975" s="101" t="s">
        <v>58</v>
      </c>
      <c r="BK29975" s="98" t="s">
        <v>70</v>
      </c>
    </row>
    <row r="29976" spans="17:63" ht="29.25" customHeight="1" x14ac:dyDescent="0.2">
      <c r="Q29976" s="92" t="s">
        <v>50</v>
      </c>
      <c r="BF29976" s="101" t="s">
        <v>58</v>
      </c>
      <c r="BK29976" s="98" t="s">
        <v>70</v>
      </c>
    </row>
    <row r="29977" spans="17:63" ht="29.25" customHeight="1" x14ac:dyDescent="0.2">
      <c r="Q29977" s="92" t="s">
        <v>50</v>
      </c>
      <c r="BF29977" s="101" t="s">
        <v>58</v>
      </c>
      <c r="BK29977" s="98" t="s">
        <v>70</v>
      </c>
    </row>
    <row r="29978" spans="17:63" ht="29.25" customHeight="1" x14ac:dyDescent="0.2">
      <c r="Q29978" s="92" t="s">
        <v>50</v>
      </c>
      <c r="BF29978" s="101" t="s">
        <v>58</v>
      </c>
      <c r="BK29978" s="98" t="s">
        <v>70</v>
      </c>
    </row>
    <row r="29979" spans="17:63" ht="29.25" customHeight="1" x14ac:dyDescent="0.2">
      <c r="Q29979" s="92" t="s">
        <v>50</v>
      </c>
      <c r="BF29979" s="101" t="s">
        <v>58</v>
      </c>
      <c r="BK29979" s="98" t="s">
        <v>70</v>
      </c>
    </row>
    <row r="29980" spans="17:63" ht="29.25" customHeight="1" x14ac:dyDescent="0.2">
      <c r="Q29980" s="92" t="s">
        <v>50</v>
      </c>
      <c r="BF29980" s="101" t="s">
        <v>58</v>
      </c>
      <c r="BK29980" s="98" t="s">
        <v>70</v>
      </c>
    </row>
    <row r="29981" spans="17:63" ht="29.25" customHeight="1" x14ac:dyDescent="0.2">
      <c r="Q29981" s="92" t="s">
        <v>50</v>
      </c>
      <c r="BF29981" s="101" t="s">
        <v>58</v>
      </c>
      <c r="BK29981" s="98" t="s">
        <v>70</v>
      </c>
    </row>
    <row r="29982" spans="17:63" ht="29.25" customHeight="1" x14ac:dyDescent="0.2">
      <c r="Q29982" s="92" t="s">
        <v>50</v>
      </c>
      <c r="BF29982" s="101" t="s">
        <v>58</v>
      </c>
      <c r="BK29982" s="98" t="s">
        <v>70</v>
      </c>
    </row>
    <row r="29983" spans="17:63" ht="29.25" customHeight="1" x14ac:dyDescent="0.2">
      <c r="Q29983" s="92" t="s">
        <v>50</v>
      </c>
      <c r="BF29983" s="101" t="s">
        <v>58</v>
      </c>
      <c r="BK29983" s="98" t="s">
        <v>70</v>
      </c>
    </row>
    <row r="29984" spans="17:63" ht="29.25" customHeight="1" x14ac:dyDescent="0.2">
      <c r="Q29984" s="92" t="s">
        <v>50</v>
      </c>
      <c r="BF29984" s="101" t="s">
        <v>58</v>
      </c>
      <c r="BK29984" s="98" t="s">
        <v>70</v>
      </c>
    </row>
    <row r="29985" spans="17:63" ht="29.25" customHeight="1" x14ac:dyDescent="0.2">
      <c r="Q29985" s="92" t="s">
        <v>50</v>
      </c>
      <c r="BF29985" s="101" t="s">
        <v>58</v>
      </c>
      <c r="BK29985" s="98" t="s">
        <v>70</v>
      </c>
    </row>
    <row r="29986" spans="17:63" ht="29.25" customHeight="1" x14ac:dyDescent="0.2">
      <c r="Q29986" s="92" t="s">
        <v>50</v>
      </c>
      <c r="BF29986" s="101" t="s">
        <v>58</v>
      </c>
      <c r="BK29986" s="98" t="s">
        <v>70</v>
      </c>
    </row>
    <row r="29987" spans="17:63" ht="29.25" customHeight="1" x14ac:dyDescent="0.2">
      <c r="Q29987" s="92" t="s">
        <v>50</v>
      </c>
      <c r="BF29987" s="101" t="s">
        <v>58</v>
      </c>
      <c r="BK29987" s="98" t="s">
        <v>70</v>
      </c>
    </row>
    <row r="29988" spans="17:63" ht="29.25" customHeight="1" x14ac:dyDescent="0.2">
      <c r="Q29988" s="92" t="s">
        <v>50</v>
      </c>
      <c r="BF29988" s="101" t="s">
        <v>58</v>
      </c>
      <c r="BK29988" s="98" t="s">
        <v>70</v>
      </c>
    </row>
    <row r="29989" spans="17:63" ht="29.25" customHeight="1" x14ac:dyDescent="0.2">
      <c r="Q29989" s="92" t="s">
        <v>50</v>
      </c>
      <c r="BF29989" s="101" t="s">
        <v>58</v>
      </c>
      <c r="BK29989" s="98" t="s">
        <v>70</v>
      </c>
    </row>
    <row r="29990" spans="17:63" ht="29.25" customHeight="1" x14ac:dyDescent="0.2">
      <c r="Q29990" s="92" t="s">
        <v>50</v>
      </c>
      <c r="BF29990" s="101" t="s">
        <v>58</v>
      </c>
      <c r="BK29990" s="98" t="s">
        <v>70</v>
      </c>
    </row>
    <row r="29991" spans="17:63" ht="29.25" customHeight="1" x14ac:dyDescent="0.2">
      <c r="Q29991" s="92" t="s">
        <v>50</v>
      </c>
      <c r="BF29991" s="101" t="s">
        <v>58</v>
      </c>
      <c r="BK29991" s="98" t="s">
        <v>70</v>
      </c>
    </row>
    <row r="29992" spans="17:63" ht="29.25" customHeight="1" x14ac:dyDescent="0.2">
      <c r="Q29992" s="92" t="s">
        <v>50</v>
      </c>
      <c r="BF29992" s="101" t="s">
        <v>58</v>
      </c>
      <c r="BK29992" s="98" t="s">
        <v>70</v>
      </c>
    </row>
    <row r="29993" spans="17:63" ht="29.25" customHeight="1" x14ac:dyDescent="0.2">
      <c r="Q29993" s="92" t="s">
        <v>50</v>
      </c>
      <c r="BF29993" s="101" t="s">
        <v>58</v>
      </c>
      <c r="BK29993" s="98" t="s">
        <v>70</v>
      </c>
    </row>
    <row r="29994" spans="17:63" ht="29.25" customHeight="1" x14ac:dyDescent="0.2">
      <c r="Q29994" s="92" t="s">
        <v>50</v>
      </c>
      <c r="BF29994" s="101" t="s">
        <v>58</v>
      </c>
      <c r="BK29994" s="98" t="s">
        <v>70</v>
      </c>
    </row>
    <row r="29995" spans="17:63" ht="29.25" customHeight="1" x14ac:dyDescent="0.2">
      <c r="Q29995" s="92" t="s">
        <v>50</v>
      </c>
      <c r="BF29995" s="101" t="s">
        <v>58</v>
      </c>
      <c r="BK29995" s="98" t="s">
        <v>70</v>
      </c>
    </row>
    <row r="29996" spans="17:63" ht="29.25" customHeight="1" x14ac:dyDescent="0.2">
      <c r="Q29996" s="92" t="s">
        <v>50</v>
      </c>
      <c r="BF29996" s="101" t="s">
        <v>58</v>
      </c>
      <c r="BK29996" s="98" t="s">
        <v>70</v>
      </c>
    </row>
    <row r="29997" spans="17:63" ht="29.25" customHeight="1" x14ac:dyDescent="0.2">
      <c r="Q29997" s="92" t="s">
        <v>50</v>
      </c>
      <c r="BF29997" s="101" t="s">
        <v>58</v>
      </c>
      <c r="BK29997" s="98" t="s">
        <v>70</v>
      </c>
    </row>
    <row r="29998" spans="17:63" ht="29.25" customHeight="1" x14ac:dyDescent="0.2">
      <c r="Q29998" s="92" t="s">
        <v>50</v>
      </c>
      <c r="BF29998" s="101" t="s">
        <v>58</v>
      </c>
      <c r="BK29998" s="98" t="s">
        <v>70</v>
      </c>
    </row>
    <row r="29999" spans="17:63" ht="29.25" customHeight="1" x14ac:dyDescent="0.2">
      <c r="Q29999" s="92" t="s">
        <v>50</v>
      </c>
      <c r="BF29999" s="101" t="s">
        <v>58</v>
      </c>
      <c r="BK29999" s="98" t="s">
        <v>70</v>
      </c>
    </row>
    <row r="30000" spans="17:63" ht="29.25" customHeight="1" x14ac:dyDescent="0.2">
      <c r="Q30000" s="92" t="s">
        <v>50</v>
      </c>
      <c r="BF30000" s="101" t="s">
        <v>58</v>
      </c>
      <c r="BK30000" s="98" t="s">
        <v>70</v>
      </c>
    </row>
    <row r="30001" spans="17:63" ht="29.25" customHeight="1" x14ac:dyDescent="0.2">
      <c r="Q30001" s="92" t="s">
        <v>50</v>
      </c>
      <c r="BF30001" s="101" t="s">
        <v>58</v>
      </c>
      <c r="BK30001" s="98" t="s">
        <v>70</v>
      </c>
    </row>
    <row r="30002" spans="17:63" ht="29.25" customHeight="1" x14ac:dyDescent="0.2">
      <c r="Q30002" s="92" t="s">
        <v>50</v>
      </c>
      <c r="BF30002" s="101" t="s">
        <v>58</v>
      </c>
      <c r="BK30002" s="98" t="s">
        <v>70</v>
      </c>
    </row>
    <row r="30003" spans="17:63" ht="29.25" customHeight="1" x14ac:dyDescent="0.2">
      <c r="Q30003" s="92" t="s">
        <v>50</v>
      </c>
      <c r="BF30003" s="101" t="s">
        <v>58</v>
      </c>
      <c r="BK30003" s="98" t="s">
        <v>70</v>
      </c>
    </row>
    <row r="30004" spans="17:63" ht="29.25" customHeight="1" x14ac:dyDescent="0.2">
      <c r="Q30004" s="92" t="s">
        <v>50</v>
      </c>
      <c r="BF30004" s="101" t="s">
        <v>58</v>
      </c>
      <c r="BK30004" s="98" t="s">
        <v>70</v>
      </c>
    </row>
    <row r="30005" spans="17:63" ht="29.25" customHeight="1" x14ac:dyDescent="0.2">
      <c r="Q30005" s="92" t="s">
        <v>50</v>
      </c>
      <c r="BF30005" s="101" t="s">
        <v>58</v>
      </c>
      <c r="BK30005" s="98" t="s">
        <v>70</v>
      </c>
    </row>
    <row r="30006" spans="17:63" ht="29.25" customHeight="1" x14ac:dyDescent="0.2">
      <c r="Q30006" s="92" t="s">
        <v>50</v>
      </c>
      <c r="BF30006" s="101" t="s">
        <v>58</v>
      </c>
      <c r="BK30006" s="98" t="s">
        <v>70</v>
      </c>
    </row>
    <row r="30007" spans="17:63" ht="29.25" customHeight="1" x14ac:dyDescent="0.2">
      <c r="Q30007" s="92" t="s">
        <v>50</v>
      </c>
      <c r="BF30007" s="101" t="s">
        <v>58</v>
      </c>
      <c r="BK30007" s="98" t="s">
        <v>70</v>
      </c>
    </row>
    <row r="30008" spans="17:63" ht="29.25" customHeight="1" x14ac:dyDescent="0.2">
      <c r="Q30008" s="92" t="s">
        <v>50</v>
      </c>
      <c r="BF30008" s="101" t="s">
        <v>58</v>
      </c>
      <c r="BK30008" s="98" t="s">
        <v>70</v>
      </c>
    </row>
    <row r="30009" spans="17:63" ht="29.25" customHeight="1" x14ac:dyDescent="0.2">
      <c r="Q30009" s="92" t="s">
        <v>50</v>
      </c>
      <c r="BF30009" s="101" t="s">
        <v>58</v>
      </c>
      <c r="BK30009" s="98" t="s">
        <v>70</v>
      </c>
    </row>
    <row r="30010" spans="17:63" ht="29.25" customHeight="1" x14ac:dyDescent="0.2">
      <c r="Q30010" s="92" t="s">
        <v>50</v>
      </c>
      <c r="BF30010" s="101" t="s">
        <v>58</v>
      </c>
      <c r="BK30010" s="98" t="s">
        <v>70</v>
      </c>
    </row>
    <row r="30011" spans="17:63" ht="29.25" customHeight="1" x14ac:dyDescent="0.2">
      <c r="Q30011" s="92" t="s">
        <v>50</v>
      </c>
      <c r="BF30011" s="101" t="s">
        <v>58</v>
      </c>
      <c r="BK30011" s="98" t="s">
        <v>70</v>
      </c>
    </row>
    <row r="30012" spans="17:63" ht="29.25" customHeight="1" x14ac:dyDescent="0.2">
      <c r="Q30012" s="92" t="s">
        <v>50</v>
      </c>
      <c r="BF30012" s="101" t="s">
        <v>58</v>
      </c>
      <c r="BK30012" s="98" t="s">
        <v>70</v>
      </c>
    </row>
    <row r="30013" spans="17:63" ht="29.25" customHeight="1" x14ac:dyDescent="0.2">
      <c r="Q30013" s="92" t="s">
        <v>50</v>
      </c>
      <c r="BF30013" s="101" t="s">
        <v>58</v>
      </c>
      <c r="BK30013" s="98" t="s">
        <v>70</v>
      </c>
    </row>
    <row r="30014" spans="17:63" ht="29.25" customHeight="1" x14ac:dyDescent="0.2">
      <c r="Q30014" s="92" t="s">
        <v>50</v>
      </c>
      <c r="BF30014" s="101" t="s">
        <v>58</v>
      </c>
      <c r="BK30014" s="98" t="s">
        <v>70</v>
      </c>
    </row>
    <row r="30015" spans="17:63" ht="29.25" customHeight="1" x14ac:dyDescent="0.2">
      <c r="Q30015" s="92" t="s">
        <v>50</v>
      </c>
      <c r="BF30015" s="101" t="s">
        <v>58</v>
      </c>
      <c r="BK30015" s="98" t="s">
        <v>70</v>
      </c>
    </row>
    <row r="30016" spans="17:63" ht="29.25" customHeight="1" x14ac:dyDescent="0.2">
      <c r="Q30016" s="92" t="s">
        <v>50</v>
      </c>
      <c r="BF30016" s="101" t="s">
        <v>58</v>
      </c>
      <c r="BK30016" s="98" t="s">
        <v>70</v>
      </c>
    </row>
    <row r="30017" spans="17:63" ht="29.25" customHeight="1" x14ac:dyDescent="0.2">
      <c r="Q30017" s="92" t="s">
        <v>50</v>
      </c>
      <c r="BF30017" s="101" t="s">
        <v>58</v>
      </c>
      <c r="BK30017" s="98" t="s">
        <v>70</v>
      </c>
    </row>
    <row r="30018" spans="17:63" ht="29.25" customHeight="1" x14ac:dyDescent="0.2">
      <c r="Q30018" s="92" t="s">
        <v>50</v>
      </c>
      <c r="BF30018" s="101" t="s">
        <v>58</v>
      </c>
      <c r="BK30018" s="98" t="s">
        <v>70</v>
      </c>
    </row>
    <row r="30019" spans="17:63" ht="29.25" customHeight="1" x14ac:dyDescent="0.2">
      <c r="Q30019" s="92" t="s">
        <v>50</v>
      </c>
      <c r="BF30019" s="101" t="s">
        <v>58</v>
      </c>
      <c r="BK30019" s="98" t="s">
        <v>70</v>
      </c>
    </row>
    <row r="30020" spans="17:63" ht="29.25" customHeight="1" x14ac:dyDescent="0.2">
      <c r="Q30020" s="92" t="s">
        <v>50</v>
      </c>
      <c r="BF30020" s="101" t="s">
        <v>58</v>
      </c>
      <c r="BK30020" s="98" t="s">
        <v>70</v>
      </c>
    </row>
    <row r="30021" spans="17:63" ht="29.25" customHeight="1" x14ac:dyDescent="0.2">
      <c r="Q30021" s="92" t="s">
        <v>50</v>
      </c>
      <c r="BF30021" s="101" t="s">
        <v>58</v>
      </c>
      <c r="BK30021" s="98" t="s">
        <v>70</v>
      </c>
    </row>
    <row r="30022" spans="17:63" ht="29.25" customHeight="1" x14ac:dyDescent="0.2">
      <c r="Q30022" s="92" t="s">
        <v>50</v>
      </c>
      <c r="BF30022" s="101" t="s">
        <v>58</v>
      </c>
      <c r="BK30022" s="98" t="s">
        <v>70</v>
      </c>
    </row>
    <row r="30023" spans="17:63" ht="29.25" customHeight="1" x14ac:dyDescent="0.2">
      <c r="Q30023" s="92" t="s">
        <v>50</v>
      </c>
      <c r="BF30023" s="101" t="s">
        <v>58</v>
      </c>
      <c r="BK30023" s="98" t="s">
        <v>70</v>
      </c>
    </row>
    <row r="30024" spans="17:63" ht="29.25" customHeight="1" x14ac:dyDescent="0.2">
      <c r="Q30024" s="92" t="s">
        <v>50</v>
      </c>
      <c r="BF30024" s="101" t="s">
        <v>58</v>
      </c>
      <c r="BK30024" s="98" t="s">
        <v>70</v>
      </c>
    </row>
    <row r="30025" spans="17:63" ht="29.25" customHeight="1" x14ac:dyDescent="0.2">
      <c r="Q30025" s="92" t="s">
        <v>50</v>
      </c>
      <c r="BF30025" s="101" t="s">
        <v>58</v>
      </c>
      <c r="BK30025" s="98" t="s">
        <v>70</v>
      </c>
    </row>
    <row r="30026" spans="17:63" ht="29.25" customHeight="1" x14ac:dyDescent="0.2">
      <c r="Q30026" s="92" t="s">
        <v>50</v>
      </c>
      <c r="BF30026" s="101" t="s">
        <v>58</v>
      </c>
      <c r="BK30026" s="98" t="s">
        <v>70</v>
      </c>
    </row>
    <row r="30027" spans="17:63" ht="29.25" customHeight="1" x14ac:dyDescent="0.2">
      <c r="Q30027" s="92" t="s">
        <v>50</v>
      </c>
      <c r="BF30027" s="101" t="s">
        <v>58</v>
      </c>
      <c r="BK30027" s="98" t="s">
        <v>70</v>
      </c>
    </row>
    <row r="30028" spans="17:63" ht="29.25" customHeight="1" x14ac:dyDescent="0.2">
      <c r="Q30028" s="92" t="s">
        <v>50</v>
      </c>
      <c r="BF30028" s="101" t="s">
        <v>58</v>
      </c>
      <c r="BK30028" s="98" t="s">
        <v>70</v>
      </c>
    </row>
    <row r="30029" spans="17:63" ht="29.25" customHeight="1" x14ac:dyDescent="0.2">
      <c r="Q30029" s="92" t="s">
        <v>50</v>
      </c>
      <c r="BF30029" s="101" t="s">
        <v>58</v>
      </c>
      <c r="BK30029" s="98" t="s">
        <v>70</v>
      </c>
    </row>
    <row r="30030" spans="17:63" ht="29.25" customHeight="1" x14ac:dyDescent="0.2">
      <c r="Q30030" s="92" t="s">
        <v>50</v>
      </c>
      <c r="BF30030" s="101" t="s">
        <v>58</v>
      </c>
      <c r="BK30030" s="98" t="s">
        <v>70</v>
      </c>
    </row>
    <row r="30031" spans="17:63" ht="29.25" customHeight="1" x14ac:dyDescent="0.2">
      <c r="Q30031" s="92" t="s">
        <v>50</v>
      </c>
      <c r="BF30031" s="101" t="s">
        <v>58</v>
      </c>
      <c r="BK30031" s="98" t="s">
        <v>70</v>
      </c>
    </row>
    <row r="30032" spans="17:63" ht="29.25" customHeight="1" x14ac:dyDescent="0.2">
      <c r="Q30032" s="92" t="s">
        <v>50</v>
      </c>
      <c r="BF30032" s="101" t="s">
        <v>58</v>
      </c>
      <c r="BK30032" s="98" t="s">
        <v>70</v>
      </c>
    </row>
    <row r="30033" spans="17:63" ht="29.25" customHeight="1" x14ac:dyDescent="0.2">
      <c r="Q30033" s="92" t="s">
        <v>50</v>
      </c>
      <c r="BF30033" s="101" t="s">
        <v>58</v>
      </c>
      <c r="BK30033" s="98" t="s">
        <v>70</v>
      </c>
    </row>
    <row r="30034" spans="17:63" ht="29.25" customHeight="1" x14ac:dyDescent="0.2">
      <c r="Q30034" s="92" t="s">
        <v>50</v>
      </c>
      <c r="BF30034" s="101" t="s">
        <v>58</v>
      </c>
      <c r="BK30034" s="98" t="s">
        <v>70</v>
      </c>
    </row>
    <row r="30035" spans="17:63" ht="29.25" customHeight="1" x14ac:dyDescent="0.2">
      <c r="Q30035" s="92" t="s">
        <v>50</v>
      </c>
      <c r="BF30035" s="101" t="s">
        <v>58</v>
      </c>
      <c r="BK30035" s="98" t="s">
        <v>70</v>
      </c>
    </row>
    <row r="30036" spans="17:63" ht="29.25" customHeight="1" x14ac:dyDescent="0.2">
      <c r="Q30036" s="92" t="s">
        <v>50</v>
      </c>
      <c r="BF30036" s="101" t="s">
        <v>58</v>
      </c>
      <c r="BK30036" s="98" t="s">
        <v>70</v>
      </c>
    </row>
    <row r="30037" spans="17:63" ht="29.25" customHeight="1" x14ac:dyDescent="0.2">
      <c r="Q30037" s="92" t="s">
        <v>50</v>
      </c>
      <c r="BF30037" s="101" t="s">
        <v>58</v>
      </c>
      <c r="BK30037" s="98" t="s">
        <v>70</v>
      </c>
    </row>
    <row r="30038" spans="17:63" ht="29.25" customHeight="1" x14ac:dyDescent="0.2">
      <c r="Q30038" s="92" t="s">
        <v>50</v>
      </c>
      <c r="BF30038" s="101" t="s">
        <v>58</v>
      </c>
      <c r="BK30038" s="98" t="s">
        <v>70</v>
      </c>
    </row>
    <row r="30039" spans="17:63" ht="29.25" customHeight="1" x14ac:dyDescent="0.2">
      <c r="Q30039" s="92" t="s">
        <v>50</v>
      </c>
      <c r="BF30039" s="101" t="s">
        <v>58</v>
      </c>
      <c r="BK30039" s="98" t="s">
        <v>70</v>
      </c>
    </row>
    <row r="30040" spans="17:63" ht="29.25" customHeight="1" x14ac:dyDescent="0.2">
      <c r="Q30040" s="92" t="s">
        <v>50</v>
      </c>
      <c r="BF30040" s="101" t="s">
        <v>58</v>
      </c>
      <c r="BK30040" s="98" t="s">
        <v>70</v>
      </c>
    </row>
    <row r="30041" spans="17:63" ht="29.25" customHeight="1" x14ac:dyDescent="0.2">
      <c r="Q30041" s="92" t="s">
        <v>50</v>
      </c>
      <c r="BF30041" s="101" t="s">
        <v>58</v>
      </c>
      <c r="BK30041" s="98" t="s">
        <v>70</v>
      </c>
    </row>
    <row r="30042" spans="17:63" ht="29.25" customHeight="1" x14ac:dyDescent="0.2">
      <c r="Q30042" s="92" t="s">
        <v>50</v>
      </c>
      <c r="BF30042" s="101" t="s">
        <v>58</v>
      </c>
      <c r="BK30042" s="98" t="s">
        <v>70</v>
      </c>
    </row>
    <row r="30043" spans="17:63" ht="29.25" customHeight="1" x14ac:dyDescent="0.2">
      <c r="Q30043" s="92" t="s">
        <v>50</v>
      </c>
      <c r="BF30043" s="101" t="s">
        <v>58</v>
      </c>
      <c r="BK30043" s="98" t="s">
        <v>70</v>
      </c>
    </row>
    <row r="30044" spans="17:63" ht="29.25" customHeight="1" x14ac:dyDescent="0.2">
      <c r="Q30044" s="92" t="s">
        <v>50</v>
      </c>
      <c r="BF30044" s="101" t="s">
        <v>58</v>
      </c>
      <c r="BK30044" s="98" t="s">
        <v>70</v>
      </c>
    </row>
    <row r="30045" spans="17:63" ht="29.25" customHeight="1" x14ac:dyDescent="0.2">
      <c r="Q30045" s="92" t="s">
        <v>50</v>
      </c>
      <c r="BF30045" s="101" t="s">
        <v>58</v>
      </c>
      <c r="BK30045" s="98" t="s">
        <v>70</v>
      </c>
    </row>
    <row r="30046" spans="17:63" ht="29.25" customHeight="1" x14ac:dyDescent="0.2">
      <c r="Q30046" s="92" t="s">
        <v>50</v>
      </c>
      <c r="BF30046" s="101" t="s">
        <v>58</v>
      </c>
      <c r="BK30046" s="98" t="s">
        <v>70</v>
      </c>
    </row>
    <row r="30047" spans="17:63" ht="29.25" customHeight="1" x14ac:dyDescent="0.2">
      <c r="Q30047" s="92" t="s">
        <v>50</v>
      </c>
      <c r="BF30047" s="101" t="s">
        <v>58</v>
      </c>
      <c r="BK30047" s="98" t="s">
        <v>70</v>
      </c>
    </row>
    <row r="30048" spans="17:63" ht="29.25" customHeight="1" x14ac:dyDescent="0.2">
      <c r="Q30048" s="92" t="s">
        <v>50</v>
      </c>
      <c r="BF30048" s="101" t="s">
        <v>58</v>
      </c>
      <c r="BK30048" s="98" t="s">
        <v>70</v>
      </c>
    </row>
    <row r="30049" spans="17:63" ht="29.25" customHeight="1" x14ac:dyDescent="0.2">
      <c r="Q30049" s="92" t="s">
        <v>50</v>
      </c>
      <c r="BF30049" s="101" t="s">
        <v>58</v>
      </c>
      <c r="BK30049" s="98" t="s">
        <v>70</v>
      </c>
    </row>
    <row r="30050" spans="17:63" ht="29.25" customHeight="1" x14ac:dyDescent="0.2">
      <c r="Q30050" s="92" t="s">
        <v>50</v>
      </c>
      <c r="BF30050" s="101" t="s">
        <v>58</v>
      </c>
      <c r="BK30050" s="98" t="s">
        <v>70</v>
      </c>
    </row>
    <row r="30051" spans="17:63" ht="29.25" customHeight="1" x14ac:dyDescent="0.2">
      <c r="Q30051" s="92" t="s">
        <v>50</v>
      </c>
      <c r="BF30051" s="101" t="s">
        <v>58</v>
      </c>
      <c r="BK30051" s="98" t="s">
        <v>70</v>
      </c>
    </row>
    <row r="30052" spans="17:63" ht="29.25" customHeight="1" x14ac:dyDescent="0.2">
      <c r="Q30052" s="92" t="s">
        <v>50</v>
      </c>
      <c r="BF30052" s="101" t="s">
        <v>58</v>
      </c>
      <c r="BK30052" s="98" t="s">
        <v>70</v>
      </c>
    </row>
    <row r="30053" spans="17:63" ht="29.25" customHeight="1" x14ac:dyDescent="0.2">
      <c r="Q30053" s="92" t="s">
        <v>50</v>
      </c>
      <c r="BF30053" s="101" t="s">
        <v>58</v>
      </c>
      <c r="BK30053" s="98" t="s">
        <v>70</v>
      </c>
    </row>
    <row r="30054" spans="17:63" ht="29.25" customHeight="1" x14ac:dyDescent="0.2">
      <c r="Q30054" s="92" t="s">
        <v>50</v>
      </c>
      <c r="BF30054" s="101" t="s">
        <v>58</v>
      </c>
      <c r="BK30054" s="98" t="s">
        <v>70</v>
      </c>
    </row>
    <row r="30055" spans="17:63" ht="29.25" customHeight="1" x14ac:dyDescent="0.2">
      <c r="Q30055" s="92" t="s">
        <v>50</v>
      </c>
      <c r="BF30055" s="101" t="s">
        <v>58</v>
      </c>
      <c r="BK30055" s="98" t="s">
        <v>70</v>
      </c>
    </row>
    <row r="30056" spans="17:63" ht="29.25" customHeight="1" x14ac:dyDescent="0.2">
      <c r="Q30056" s="92" t="s">
        <v>50</v>
      </c>
      <c r="BF30056" s="101" t="s">
        <v>58</v>
      </c>
      <c r="BK30056" s="98" t="s">
        <v>70</v>
      </c>
    </row>
    <row r="30057" spans="17:63" ht="29.25" customHeight="1" x14ac:dyDescent="0.2">
      <c r="Q30057" s="92" t="s">
        <v>50</v>
      </c>
      <c r="BF30057" s="101" t="s">
        <v>58</v>
      </c>
      <c r="BK30057" s="98" t="s">
        <v>70</v>
      </c>
    </row>
    <row r="30058" spans="17:63" ht="29.25" customHeight="1" x14ac:dyDescent="0.2">
      <c r="Q30058" s="92" t="s">
        <v>50</v>
      </c>
      <c r="BF30058" s="101" t="s">
        <v>58</v>
      </c>
      <c r="BK30058" s="98" t="s">
        <v>70</v>
      </c>
    </row>
    <row r="30059" spans="17:63" ht="29.25" customHeight="1" x14ac:dyDescent="0.2">
      <c r="Q30059" s="92" t="s">
        <v>50</v>
      </c>
      <c r="BF30059" s="101" t="s">
        <v>58</v>
      </c>
      <c r="BK30059" s="98" t="s">
        <v>70</v>
      </c>
    </row>
    <row r="30060" spans="17:63" ht="29.25" customHeight="1" x14ac:dyDescent="0.2">
      <c r="Q30060" s="92" t="s">
        <v>50</v>
      </c>
      <c r="BF30060" s="101" t="s">
        <v>58</v>
      </c>
      <c r="BK30060" s="98" t="s">
        <v>70</v>
      </c>
    </row>
    <row r="30061" spans="17:63" ht="29.25" customHeight="1" x14ac:dyDescent="0.2">
      <c r="Q30061" s="92" t="s">
        <v>50</v>
      </c>
      <c r="BF30061" s="101" t="s">
        <v>58</v>
      </c>
      <c r="BK30061" s="98" t="s">
        <v>70</v>
      </c>
    </row>
    <row r="30062" spans="17:63" ht="29.25" customHeight="1" x14ac:dyDescent="0.2">
      <c r="Q30062" s="92" t="s">
        <v>50</v>
      </c>
      <c r="BF30062" s="101" t="s">
        <v>58</v>
      </c>
      <c r="BK30062" s="98" t="s">
        <v>70</v>
      </c>
    </row>
    <row r="30063" spans="17:63" ht="29.25" customHeight="1" x14ac:dyDescent="0.2">
      <c r="Q30063" s="92" t="s">
        <v>50</v>
      </c>
      <c r="BF30063" s="101" t="s">
        <v>58</v>
      </c>
      <c r="BK30063" s="98" t="s">
        <v>70</v>
      </c>
    </row>
    <row r="30064" spans="17:63" ht="29.25" customHeight="1" x14ac:dyDescent="0.2">
      <c r="Q30064" s="92" t="s">
        <v>50</v>
      </c>
      <c r="BF30064" s="101" t="s">
        <v>58</v>
      </c>
      <c r="BK30064" s="98" t="s">
        <v>70</v>
      </c>
    </row>
    <row r="30065" spans="17:63" ht="29.25" customHeight="1" x14ac:dyDescent="0.2">
      <c r="Q30065" s="92" t="s">
        <v>50</v>
      </c>
      <c r="BF30065" s="101" t="s">
        <v>58</v>
      </c>
      <c r="BK30065" s="98" t="s">
        <v>70</v>
      </c>
    </row>
    <row r="30066" spans="17:63" ht="29.25" customHeight="1" x14ac:dyDescent="0.2">
      <c r="Q30066" s="92" t="s">
        <v>50</v>
      </c>
      <c r="BF30066" s="101" t="s">
        <v>58</v>
      </c>
      <c r="BK30066" s="98" t="s">
        <v>70</v>
      </c>
    </row>
    <row r="30067" spans="17:63" ht="29.25" customHeight="1" x14ac:dyDescent="0.2">
      <c r="Q30067" s="92" t="s">
        <v>50</v>
      </c>
      <c r="BF30067" s="101" t="s">
        <v>58</v>
      </c>
      <c r="BK30067" s="98" t="s">
        <v>70</v>
      </c>
    </row>
    <row r="30068" spans="17:63" ht="29.25" customHeight="1" x14ac:dyDescent="0.2">
      <c r="Q30068" s="92" t="s">
        <v>50</v>
      </c>
      <c r="BF30068" s="101" t="s">
        <v>58</v>
      </c>
      <c r="BK30068" s="98" t="s">
        <v>70</v>
      </c>
    </row>
    <row r="30069" spans="17:63" ht="29.25" customHeight="1" x14ac:dyDescent="0.2">
      <c r="Q30069" s="92" t="s">
        <v>50</v>
      </c>
      <c r="BF30069" s="101" t="s">
        <v>58</v>
      </c>
      <c r="BK30069" s="98" t="s">
        <v>70</v>
      </c>
    </row>
    <row r="30070" spans="17:63" ht="29.25" customHeight="1" x14ac:dyDescent="0.2">
      <c r="Q30070" s="92" t="s">
        <v>50</v>
      </c>
      <c r="BF30070" s="101" t="s">
        <v>58</v>
      </c>
      <c r="BK30070" s="98" t="s">
        <v>70</v>
      </c>
    </row>
    <row r="30071" spans="17:63" ht="29.25" customHeight="1" x14ac:dyDescent="0.2">
      <c r="Q30071" s="92" t="s">
        <v>50</v>
      </c>
      <c r="BF30071" s="101" t="s">
        <v>58</v>
      </c>
      <c r="BK30071" s="98" t="s">
        <v>70</v>
      </c>
    </row>
    <row r="30072" spans="17:63" ht="29.25" customHeight="1" x14ac:dyDescent="0.2">
      <c r="Q30072" s="92" t="s">
        <v>50</v>
      </c>
      <c r="BF30072" s="101" t="s">
        <v>58</v>
      </c>
      <c r="BK30072" s="98" t="s">
        <v>70</v>
      </c>
    </row>
    <row r="30073" spans="17:63" ht="29.25" customHeight="1" x14ac:dyDescent="0.2">
      <c r="Q30073" s="92" t="s">
        <v>50</v>
      </c>
      <c r="BF30073" s="101" t="s">
        <v>58</v>
      </c>
      <c r="BK30073" s="98" t="s">
        <v>70</v>
      </c>
    </row>
    <row r="30074" spans="17:63" ht="29.25" customHeight="1" x14ac:dyDescent="0.2">
      <c r="Q30074" s="92" t="s">
        <v>50</v>
      </c>
      <c r="BF30074" s="101" t="s">
        <v>58</v>
      </c>
      <c r="BK30074" s="98" t="s">
        <v>70</v>
      </c>
    </row>
    <row r="30075" spans="17:63" ht="29.25" customHeight="1" x14ac:dyDescent="0.2">
      <c r="Q30075" s="92" t="s">
        <v>50</v>
      </c>
      <c r="BF30075" s="101" t="s">
        <v>58</v>
      </c>
      <c r="BK30075" s="98" t="s">
        <v>70</v>
      </c>
    </row>
    <row r="30076" spans="17:63" ht="29.25" customHeight="1" x14ac:dyDescent="0.2">
      <c r="Q30076" s="92" t="s">
        <v>50</v>
      </c>
      <c r="BF30076" s="101" t="s">
        <v>58</v>
      </c>
      <c r="BK30076" s="98" t="s">
        <v>70</v>
      </c>
    </row>
    <row r="30077" spans="17:63" ht="29.25" customHeight="1" x14ac:dyDescent="0.2">
      <c r="Q30077" s="92" t="s">
        <v>50</v>
      </c>
      <c r="BF30077" s="101" t="s">
        <v>58</v>
      </c>
      <c r="BK30077" s="98" t="s">
        <v>70</v>
      </c>
    </row>
    <row r="30078" spans="17:63" ht="29.25" customHeight="1" x14ac:dyDescent="0.2">
      <c r="Q30078" s="92" t="s">
        <v>50</v>
      </c>
      <c r="BF30078" s="101" t="s">
        <v>58</v>
      </c>
      <c r="BK30078" s="98" t="s">
        <v>70</v>
      </c>
    </row>
    <row r="30079" spans="17:63" ht="29.25" customHeight="1" x14ac:dyDescent="0.2">
      <c r="Q30079" s="92" t="s">
        <v>50</v>
      </c>
      <c r="BF30079" s="101" t="s">
        <v>58</v>
      </c>
      <c r="BK30079" s="98" t="s">
        <v>70</v>
      </c>
    </row>
    <row r="30080" spans="17:63" ht="29.25" customHeight="1" x14ac:dyDescent="0.2">
      <c r="Q30080" s="92" t="s">
        <v>50</v>
      </c>
      <c r="BF30080" s="101" t="s">
        <v>58</v>
      </c>
      <c r="BK30080" s="98" t="s">
        <v>70</v>
      </c>
    </row>
    <row r="30081" spans="17:63" ht="29.25" customHeight="1" x14ac:dyDescent="0.2">
      <c r="Q30081" s="92" t="s">
        <v>50</v>
      </c>
      <c r="BF30081" s="101" t="s">
        <v>58</v>
      </c>
      <c r="BK30081" s="98" t="s">
        <v>70</v>
      </c>
    </row>
    <row r="30082" spans="17:63" ht="29.25" customHeight="1" x14ac:dyDescent="0.2">
      <c r="Q30082" s="92" t="s">
        <v>50</v>
      </c>
      <c r="BF30082" s="101" t="s">
        <v>58</v>
      </c>
      <c r="BK30082" s="98" t="s">
        <v>70</v>
      </c>
    </row>
    <row r="30083" spans="17:63" ht="29.25" customHeight="1" x14ac:dyDescent="0.2">
      <c r="Q30083" s="92" t="s">
        <v>50</v>
      </c>
      <c r="BF30083" s="101" t="s">
        <v>58</v>
      </c>
      <c r="BK30083" s="98" t="s">
        <v>70</v>
      </c>
    </row>
    <row r="30084" spans="17:63" ht="29.25" customHeight="1" x14ac:dyDescent="0.2">
      <c r="Q30084" s="92" t="s">
        <v>50</v>
      </c>
      <c r="BF30084" s="101" t="s">
        <v>58</v>
      </c>
      <c r="BK30084" s="98" t="s">
        <v>70</v>
      </c>
    </row>
    <row r="30085" spans="17:63" ht="29.25" customHeight="1" x14ac:dyDescent="0.2">
      <c r="Q30085" s="92" t="s">
        <v>50</v>
      </c>
      <c r="BF30085" s="101" t="s">
        <v>58</v>
      </c>
      <c r="BK30085" s="98" t="s">
        <v>70</v>
      </c>
    </row>
    <row r="30086" spans="17:63" ht="29.25" customHeight="1" x14ac:dyDescent="0.2">
      <c r="Q30086" s="92" t="s">
        <v>50</v>
      </c>
      <c r="BF30086" s="101" t="s">
        <v>58</v>
      </c>
      <c r="BK30086" s="98" t="s">
        <v>70</v>
      </c>
    </row>
    <row r="30087" spans="17:63" ht="29.25" customHeight="1" x14ac:dyDescent="0.2">
      <c r="Q30087" s="92" t="s">
        <v>50</v>
      </c>
      <c r="BF30087" s="101" t="s">
        <v>58</v>
      </c>
      <c r="BK30087" s="98" t="s">
        <v>70</v>
      </c>
    </row>
    <row r="30088" spans="17:63" ht="29.25" customHeight="1" x14ac:dyDescent="0.2">
      <c r="Q30088" s="92" t="s">
        <v>50</v>
      </c>
      <c r="BF30088" s="101" t="s">
        <v>58</v>
      </c>
      <c r="BK30088" s="98" t="s">
        <v>70</v>
      </c>
    </row>
    <row r="30089" spans="17:63" ht="29.25" customHeight="1" x14ac:dyDescent="0.2">
      <c r="Q30089" s="92" t="s">
        <v>50</v>
      </c>
      <c r="BF30089" s="101" t="s">
        <v>58</v>
      </c>
      <c r="BK30089" s="98" t="s">
        <v>70</v>
      </c>
    </row>
    <row r="30090" spans="17:63" ht="29.25" customHeight="1" x14ac:dyDescent="0.2">
      <c r="Q30090" s="92" t="s">
        <v>50</v>
      </c>
      <c r="BF30090" s="101" t="s">
        <v>58</v>
      </c>
      <c r="BK30090" s="98" t="s">
        <v>70</v>
      </c>
    </row>
    <row r="30091" spans="17:63" ht="29.25" customHeight="1" x14ac:dyDescent="0.2">
      <c r="Q30091" s="92" t="s">
        <v>50</v>
      </c>
      <c r="BF30091" s="101" t="s">
        <v>58</v>
      </c>
      <c r="BK30091" s="98" t="s">
        <v>70</v>
      </c>
    </row>
    <row r="30092" spans="17:63" ht="29.25" customHeight="1" x14ac:dyDescent="0.2">
      <c r="Q30092" s="92" t="s">
        <v>50</v>
      </c>
      <c r="BF30092" s="101" t="s">
        <v>58</v>
      </c>
      <c r="BK30092" s="98" t="s">
        <v>70</v>
      </c>
    </row>
    <row r="30093" spans="17:63" ht="29.25" customHeight="1" x14ac:dyDescent="0.2">
      <c r="Q30093" s="92" t="s">
        <v>50</v>
      </c>
      <c r="BF30093" s="101" t="s">
        <v>58</v>
      </c>
      <c r="BK30093" s="98" t="s">
        <v>70</v>
      </c>
    </row>
    <row r="30094" spans="17:63" ht="29.25" customHeight="1" x14ac:dyDescent="0.2">
      <c r="Q30094" s="92" t="s">
        <v>50</v>
      </c>
      <c r="BF30094" s="101" t="s">
        <v>58</v>
      </c>
      <c r="BK30094" s="98" t="s">
        <v>70</v>
      </c>
    </row>
    <row r="30095" spans="17:63" ht="29.25" customHeight="1" x14ac:dyDescent="0.2">
      <c r="Q30095" s="92" t="s">
        <v>50</v>
      </c>
      <c r="BF30095" s="101" t="s">
        <v>58</v>
      </c>
      <c r="BK30095" s="98" t="s">
        <v>70</v>
      </c>
    </row>
    <row r="30096" spans="17:63" ht="29.25" customHeight="1" x14ac:dyDescent="0.2">
      <c r="Q30096" s="92" t="s">
        <v>50</v>
      </c>
      <c r="BF30096" s="101" t="s">
        <v>58</v>
      </c>
      <c r="BK30096" s="98" t="s">
        <v>70</v>
      </c>
    </row>
    <row r="30097" spans="17:63" ht="29.25" customHeight="1" x14ac:dyDescent="0.2">
      <c r="Q30097" s="92" t="s">
        <v>50</v>
      </c>
      <c r="BF30097" s="101" t="s">
        <v>58</v>
      </c>
      <c r="BK30097" s="98" t="s">
        <v>70</v>
      </c>
    </row>
    <row r="30098" spans="17:63" ht="29.25" customHeight="1" x14ac:dyDescent="0.2">
      <c r="Q30098" s="92" t="s">
        <v>50</v>
      </c>
      <c r="BF30098" s="101" t="s">
        <v>58</v>
      </c>
      <c r="BK30098" s="98" t="s">
        <v>70</v>
      </c>
    </row>
    <row r="30099" spans="17:63" ht="29.25" customHeight="1" x14ac:dyDescent="0.2">
      <c r="Q30099" s="92" t="s">
        <v>50</v>
      </c>
      <c r="BF30099" s="101" t="s">
        <v>58</v>
      </c>
      <c r="BK30099" s="98" t="s">
        <v>70</v>
      </c>
    </row>
    <row r="30100" spans="17:63" ht="29.25" customHeight="1" x14ac:dyDescent="0.2">
      <c r="Q30100" s="92" t="s">
        <v>50</v>
      </c>
      <c r="BF30100" s="101" t="s">
        <v>58</v>
      </c>
      <c r="BK30100" s="98" t="s">
        <v>70</v>
      </c>
    </row>
    <row r="30101" spans="17:63" ht="29.25" customHeight="1" x14ac:dyDescent="0.2">
      <c r="Q30101" s="92" t="s">
        <v>50</v>
      </c>
      <c r="BF30101" s="101" t="s">
        <v>58</v>
      </c>
      <c r="BK30101" s="98" t="s">
        <v>70</v>
      </c>
    </row>
    <row r="30102" spans="17:63" ht="29.25" customHeight="1" x14ac:dyDescent="0.2">
      <c r="Q30102" s="92" t="s">
        <v>50</v>
      </c>
      <c r="BF30102" s="101" t="s">
        <v>58</v>
      </c>
      <c r="BK30102" s="98" t="s">
        <v>70</v>
      </c>
    </row>
    <row r="30103" spans="17:63" ht="29.25" customHeight="1" x14ac:dyDescent="0.2">
      <c r="Q30103" s="92" t="s">
        <v>50</v>
      </c>
      <c r="BF30103" s="101" t="s">
        <v>58</v>
      </c>
      <c r="BK30103" s="98" t="s">
        <v>70</v>
      </c>
    </row>
    <row r="30104" spans="17:63" ht="29.25" customHeight="1" x14ac:dyDescent="0.2">
      <c r="Q30104" s="92" t="s">
        <v>50</v>
      </c>
      <c r="BF30104" s="101" t="s">
        <v>58</v>
      </c>
      <c r="BK30104" s="98" t="s">
        <v>70</v>
      </c>
    </row>
    <row r="30105" spans="17:63" ht="29.25" customHeight="1" x14ac:dyDescent="0.2">
      <c r="Q30105" s="92" t="s">
        <v>50</v>
      </c>
      <c r="BF30105" s="101" t="s">
        <v>58</v>
      </c>
      <c r="BK30105" s="98" t="s">
        <v>70</v>
      </c>
    </row>
    <row r="30106" spans="17:63" ht="29.25" customHeight="1" x14ac:dyDescent="0.2">
      <c r="Q30106" s="92" t="s">
        <v>50</v>
      </c>
      <c r="BF30106" s="101" t="s">
        <v>58</v>
      </c>
      <c r="BK30106" s="98" t="s">
        <v>70</v>
      </c>
    </row>
    <row r="30107" spans="17:63" ht="29.25" customHeight="1" x14ac:dyDescent="0.2">
      <c r="Q30107" s="92" t="s">
        <v>50</v>
      </c>
      <c r="BF30107" s="101" t="s">
        <v>58</v>
      </c>
      <c r="BK30107" s="98" t="s">
        <v>70</v>
      </c>
    </row>
    <row r="30108" spans="17:63" ht="29.25" customHeight="1" x14ac:dyDescent="0.2">
      <c r="Q30108" s="92" t="s">
        <v>50</v>
      </c>
      <c r="BF30108" s="101" t="s">
        <v>58</v>
      </c>
      <c r="BK30108" s="98" t="s">
        <v>70</v>
      </c>
    </row>
    <row r="30109" spans="17:63" ht="29.25" customHeight="1" x14ac:dyDescent="0.2">
      <c r="Q30109" s="92" t="s">
        <v>50</v>
      </c>
      <c r="BF30109" s="101" t="s">
        <v>58</v>
      </c>
      <c r="BK30109" s="98" t="s">
        <v>70</v>
      </c>
    </row>
    <row r="30110" spans="17:63" ht="29.25" customHeight="1" x14ac:dyDescent="0.2">
      <c r="Q30110" s="92" t="s">
        <v>50</v>
      </c>
      <c r="BF30110" s="101" t="s">
        <v>58</v>
      </c>
      <c r="BK30110" s="98" t="s">
        <v>70</v>
      </c>
    </row>
    <row r="30111" spans="17:63" ht="29.25" customHeight="1" x14ac:dyDescent="0.2">
      <c r="Q30111" s="92" t="s">
        <v>50</v>
      </c>
      <c r="BF30111" s="101" t="s">
        <v>58</v>
      </c>
      <c r="BK30111" s="98" t="s">
        <v>70</v>
      </c>
    </row>
    <row r="30112" spans="17:63" ht="29.25" customHeight="1" x14ac:dyDescent="0.2">
      <c r="Q30112" s="92" t="s">
        <v>50</v>
      </c>
      <c r="BF30112" s="101" t="s">
        <v>58</v>
      </c>
      <c r="BK30112" s="98" t="s">
        <v>70</v>
      </c>
    </row>
    <row r="30113" spans="17:63" ht="29.25" customHeight="1" x14ac:dyDescent="0.2">
      <c r="Q30113" s="92" t="s">
        <v>50</v>
      </c>
      <c r="BF30113" s="101" t="s">
        <v>58</v>
      </c>
      <c r="BK30113" s="98" t="s">
        <v>70</v>
      </c>
    </row>
    <row r="30114" spans="17:63" ht="29.25" customHeight="1" x14ac:dyDescent="0.2">
      <c r="Q30114" s="92" t="s">
        <v>50</v>
      </c>
      <c r="BF30114" s="101" t="s">
        <v>58</v>
      </c>
      <c r="BK30114" s="98" t="s">
        <v>70</v>
      </c>
    </row>
    <row r="30115" spans="17:63" ht="29.25" customHeight="1" x14ac:dyDescent="0.2">
      <c r="Q30115" s="92" t="s">
        <v>50</v>
      </c>
      <c r="BF30115" s="101" t="s">
        <v>58</v>
      </c>
      <c r="BK30115" s="98" t="s">
        <v>70</v>
      </c>
    </row>
    <row r="30116" spans="17:63" ht="29.25" customHeight="1" x14ac:dyDescent="0.2">
      <c r="Q30116" s="92" t="s">
        <v>50</v>
      </c>
      <c r="BF30116" s="101" t="s">
        <v>58</v>
      </c>
      <c r="BK30116" s="98" t="s">
        <v>70</v>
      </c>
    </row>
    <row r="30117" spans="17:63" ht="29.25" customHeight="1" x14ac:dyDescent="0.2">
      <c r="Q30117" s="92" t="s">
        <v>50</v>
      </c>
      <c r="BF30117" s="101" t="s">
        <v>58</v>
      </c>
      <c r="BK30117" s="98" t="s">
        <v>70</v>
      </c>
    </row>
    <row r="30118" spans="17:63" ht="29.25" customHeight="1" x14ac:dyDescent="0.2">
      <c r="Q30118" s="92" t="s">
        <v>50</v>
      </c>
      <c r="BF30118" s="101" t="s">
        <v>58</v>
      </c>
      <c r="BK30118" s="98" t="s">
        <v>70</v>
      </c>
    </row>
    <row r="30119" spans="17:63" ht="29.25" customHeight="1" x14ac:dyDescent="0.2">
      <c r="Q30119" s="92" t="s">
        <v>50</v>
      </c>
      <c r="BF30119" s="101" t="s">
        <v>58</v>
      </c>
      <c r="BK30119" s="98" t="s">
        <v>70</v>
      </c>
    </row>
    <row r="30120" spans="17:63" ht="29.25" customHeight="1" x14ac:dyDescent="0.2">
      <c r="Q30120" s="92" t="s">
        <v>50</v>
      </c>
      <c r="BF30120" s="101" t="s">
        <v>58</v>
      </c>
      <c r="BK30120" s="98" t="s">
        <v>70</v>
      </c>
    </row>
    <row r="30121" spans="17:63" ht="29.25" customHeight="1" x14ac:dyDescent="0.2">
      <c r="Q30121" s="92" t="s">
        <v>50</v>
      </c>
      <c r="BF30121" s="101" t="s">
        <v>58</v>
      </c>
      <c r="BK30121" s="98" t="s">
        <v>70</v>
      </c>
    </row>
    <row r="30122" spans="17:63" ht="29.25" customHeight="1" x14ac:dyDescent="0.2">
      <c r="Q30122" s="92" t="s">
        <v>50</v>
      </c>
      <c r="BF30122" s="101" t="s">
        <v>58</v>
      </c>
      <c r="BK30122" s="98" t="s">
        <v>70</v>
      </c>
    </row>
    <row r="30123" spans="17:63" ht="29.25" customHeight="1" x14ac:dyDescent="0.2">
      <c r="Q30123" s="92" t="s">
        <v>50</v>
      </c>
      <c r="BF30123" s="101" t="s">
        <v>58</v>
      </c>
      <c r="BK30123" s="98" t="s">
        <v>70</v>
      </c>
    </row>
    <row r="30124" spans="17:63" ht="29.25" customHeight="1" x14ac:dyDescent="0.2">
      <c r="Q30124" s="92" t="s">
        <v>50</v>
      </c>
      <c r="BF30124" s="101" t="s">
        <v>58</v>
      </c>
      <c r="BK30124" s="98" t="s">
        <v>70</v>
      </c>
    </row>
    <row r="30125" spans="17:63" ht="29.25" customHeight="1" x14ac:dyDescent="0.2">
      <c r="Q30125" s="92" t="s">
        <v>50</v>
      </c>
      <c r="BF30125" s="101" t="s">
        <v>58</v>
      </c>
      <c r="BK30125" s="98" t="s">
        <v>70</v>
      </c>
    </row>
    <row r="30126" spans="17:63" ht="29.25" customHeight="1" x14ac:dyDescent="0.2">
      <c r="Q30126" s="92" t="s">
        <v>50</v>
      </c>
      <c r="BF30126" s="101" t="s">
        <v>58</v>
      </c>
      <c r="BK30126" s="98" t="s">
        <v>70</v>
      </c>
    </row>
    <row r="30127" spans="17:63" ht="29.25" customHeight="1" x14ac:dyDescent="0.2">
      <c r="Q30127" s="92" t="s">
        <v>50</v>
      </c>
      <c r="BF30127" s="101" t="s">
        <v>58</v>
      </c>
      <c r="BK30127" s="98" t="s">
        <v>70</v>
      </c>
    </row>
    <row r="30128" spans="17:63" ht="29.25" customHeight="1" x14ac:dyDescent="0.2">
      <c r="Q30128" s="92" t="s">
        <v>50</v>
      </c>
      <c r="BF30128" s="101" t="s">
        <v>58</v>
      </c>
      <c r="BK30128" s="98" t="s">
        <v>70</v>
      </c>
    </row>
    <row r="30129" spans="17:63" ht="29.25" customHeight="1" x14ac:dyDescent="0.2">
      <c r="Q30129" s="92" t="s">
        <v>50</v>
      </c>
      <c r="BF30129" s="101" t="s">
        <v>58</v>
      </c>
      <c r="BK30129" s="98" t="s">
        <v>70</v>
      </c>
    </row>
    <row r="30130" spans="17:63" ht="29.25" customHeight="1" x14ac:dyDescent="0.2">
      <c r="Q30130" s="92" t="s">
        <v>50</v>
      </c>
      <c r="BF30130" s="101" t="s">
        <v>58</v>
      </c>
      <c r="BK30130" s="98" t="s">
        <v>70</v>
      </c>
    </row>
    <row r="30131" spans="17:63" ht="29.25" customHeight="1" x14ac:dyDescent="0.2">
      <c r="Q30131" s="92" t="s">
        <v>50</v>
      </c>
      <c r="BF30131" s="101" t="s">
        <v>58</v>
      </c>
      <c r="BK30131" s="98" t="s">
        <v>70</v>
      </c>
    </row>
    <row r="30132" spans="17:63" ht="29.25" customHeight="1" x14ac:dyDescent="0.2">
      <c r="Q30132" s="92" t="s">
        <v>50</v>
      </c>
      <c r="BF30132" s="101" t="s">
        <v>58</v>
      </c>
      <c r="BK30132" s="98" t="s">
        <v>70</v>
      </c>
    </row>
    <row r="30133" spans="17:63" ht="29.25" customHeight="1" x14ac:dyDescent="0.2">
      <c r="Q30133" s="92" t="s">
        <v>50</v>
      </c>
      <c r="BF30133" s="101" t="s">
        <v>58</v>
      </c>
      <c r="BK30133" s="98" t="s">
        <v>70</v>
      </c>
    </row>
    <row r="30134" spans="17:63" ht="29.25" customHeight="1" x14ac:dyDescent="0.2">
      <c r="Q30134" s="92" t="s">
        <v>50</v>
      </c>
      <c r="BF30134" s="101" t="s">
        <v>58</v>
      </c>
      <c r="BK30134" s="98" t="s">
        <v>70</v>
      </c>
    </row>
    <row r="30135" spans="17:63" ht="29.25" customHeight="1" x14ac:dyDescent="0.2">
      <c r="Q30135" s="92" t="s">
        <v>50</v>
      </c>
      <c r="BF30135" s="101" t="s">
        <v>58</v>
      </c>
      <c r="BK30135" s="98" t="s">
        <v>70</v>
      </c>
    </row>
    <row r="30136" spans="17:63" ht="29.25" customHeight="1" x14ac:dyDescent="0.2">
      <c r="Q30136" s="92" t="s">
        <v>50</v>
      </c>
      <c r="BF30136" s="101" t="s">
        <v>58</v>
      </c>
      <c r="BK30136" s="98" t="s">
        <v>70</v>
      </c>
    </row>
    <row r="30137" spans="17:63" ht="29.25" customHeight="1" x14ac:dyDescent="0.2">
      <c r="Q30137" s="92" t="s">
        <v>50</v>
      </c>
      <c r="BF30137" s="101" t="s">
        <v>58</v>
      </c>
      <c r="BK30137" s="98" t="s">
        <v>70</v>
      </c>
    </row>
    <row r="30138" spans="17:63" ht="29.25" customHeight="1" x14ac:dyDescent="0.2">
      <c r="Q30138" s="92" t="s">
        <v>50</v>
      </c>
      <c r="BF30138" s="101" t="s">
        <v>58</v>
      </c>
      <c r="BK30138" s="98" t="s">
        <v>70</v>
      </c>
    </row>
    <row r="30139" spans="17:63" ht="29.25" customHeight="1" x14ac:dyDescent="0.2">
      <c r="Q30139" s="92" t="s">
        <v>50</v>
      </c>
      <c r="BF30139" s="101" t="s">
        <v>58</v>
      </c>
      <c r="BK30139" s="98" t="s">
        <v>70</v>
      </c>
    </row>
    <row r="30140" spans="17:63" ht="29.25" customHeight="1" x14ac:dyDescent="0.2">
      <c r="Q30140" s="92" t="s">
        <v>50</v>
      </c>
      <c r="BF30140" s="101" t="s">
        <v>58</v>
      </c>
      <c r="BK30140" s="98" t="s">
        <v>70</v>
      </c>
    </row>
    <row r="30141" spans="17:63" ht="29.25" customHeight="1" x14ac:dyDescent="0.2">
      <c r="Q30141" s="92" t="s">
        <v>50</v>
      </c>
      <c r="BF30141" s="101" t="s">
        <v>58</v>
      </c>
      <c r="BK30141" s="98" t="s">
        <v>70</v>
      </c>
    </row>
    <row r="30142" spans="17:63" ht="29.25" customHeight="1" x14ac:dyDescent="0.2">
      <c r="Q30142" s="92" t="s">
        <v>50</v>
      </c>
      <c r="BF30142" s="101" t="s">
        <v>58</v>
      </c>
      <c r="BK30142" s="98" t="s">
        <v>70</v>
      </c>
    </row>
    <row r="30143" spans="17:63" ht="29.25" customHeight="1" x14ac:dyDescent="0.2">
      <c r="Q30143" s="92" t="s">
        <v>50</v>
      </c>
      <c r="BF30143" s="101" t="s">
        <v>58</v>
      </c>
      <c r="BK30143" s="98" t="s">
        <v>70</v>
      </c>
    </row>
    <row r="30144" spans="17:63" ht="29.25" customHeight="1" x14ac:dyDescent="0.2">
      <c r="Q30144" s="92" t="s">
        <v>50</v>
      </c>
      <c r="BF30144" s="101" t="s">
        <v>58</v>
      </c>
      <c r="BK30144" s="98" t="s">
        <v>70</v>
      </c>
    </row>
    <row r="30145" spans="17:63" ht="29.25" customHeight="1" x14ac:dyDescent="0.2">
      <c r="Q30145" s="92" t="s">
        <v>50</v>
      </c>
      <c r="BF30145" s="101" t="s">
        <v>58</v>
      </c>
      <c r="BK30145" s="98" t="s">
        <v>70</v>
      </c>
    </row>
    <row r="30146" spans="17:63" ht="29.25" customHeight="1" x14ac:dyDescent="0.2">
      <c r="Q30146" s="92" t="s">
        <v>50</v>
      </c>
      <c r="BF30146" s="101" t="s">
        <v>58</v>
      </c>
      <c r="BK30146" s="98" t="s">
        <v>70</v>
      </c>
    </row>
    <row r="30147" spans="17:63" ht="29.25" customHeight="1" x14ac:dyDescent="0.2">
      <c r="Q30147" s="92" t="s">
        <v>50</v>
      </c>
      <c r="BF30147" s="101" t="s">
        <v>58</v>
      </c>
      <c r="BK30147" s="98" t="s">
        <v>70</v>
      </c>
    </row>
    <row r="30148" spans="17:63" ht="29.25" customHeight="1" x14ac:dyDescent="0.2">
      <c r="Q30148" s="92" t="s">
        <v>50</v>
      </c>
      <c r="BF30148" s="101" t="s">
        <v>58</v>
      </c>
      <c r="BK30148" s="98" t="s">
        <v>70</v>
      </c>
    </row>
    <row r="30149" spans="17:63" ht="29.25" customHeight="1" x14ac:dyDescent="0.2">
      <c r="Q30149" s="92" t="s">
        <v>50</v>
      </c>
      <c r="BF30149" s="101" t="s">
        <v>58</v>
      </c>
      <c r="BK30149" s="98" t="s">
        <v>70</v>
      </c>
    </row>
    <row r="30150" spans="17:63" ht="29.25" customHeight="1" x14ac:dyDescent="0.2">
      <c r="Q30150" s="92" t="s">
        <v>50</v>
      </c>
      <c r="BF30150" s="101" t="s">
        <v>58</v>
      </c>
      <c r="BK30150" s="98" t="s">
        <v>70</v>
      </c>
    </row>
    <row r="30151" spans="17:63" ht="29.25" customHeight="1" x14ac:dyDescent="0.2">
      <c r="Q30151" s="92" t="s">
        <v>50</v>
      </c>
      <c r="BF30151" s="101" t="s">
        <v>58</v>
      </c>
      <c r="BK30151" s="98" t="s">
        <v>70</v>
      </c>
    </row>
    <row r="30152" spans="17:63" ht="29.25" customHeight="1" x14ac:dyDescent="0.2">
      <c r="Q30152" s="92" t="s">
        <v>50</v>
      </c>
      <c r="BF30152" s="101" t="s">
        <v>58</v>
      </c>
      <c r="BK30152" s="98" t="s">
        <v>70</v>
      </c>
    </row>
    <row r="30153" spans="17:63" ht="29.25" customHeight="1" x14ac:dyDescent="0.2">
      <c r="Q30153" s="92" t="s">
        <v>50</v>
      </c>
      <c r="BF30153" s="101" t="s">
        <v>58</v>
      </c>
      <c r="BK30153" s="98" t="s">
        <v>70</v>
      </c>
    </row>
    <row r="30154" spans="17:63" ht="29.25" customHeight="1" x14ac:dyDescent="0.2">
      <c r="Q30154" s="92" t="s">
        <v>50</v>
      </c>
      <c r="BF30154" s="101" t="s">
        <v>58</v>
      </c>
      <c r="BK30154" s="98" t="s">
        <v>70</v>
      </c>
    </row>
    <row r="30155" spans="17:63" ht="29.25" customHeight="1" x14ac:dyDescent="0.2">
      <c r="Q30155" s="92" t="s">
        <v>50</v>
      </c>
      <c r="BF30155" s="101" t="s">
        <v>58</v>
      </c>
      <c r="BK30155" s="98" t="s">
        <v>70</v>
      </c>
    </row>
    <row r="30156" spans="17:63" ht="29.25" customHeight="1" x14ac:dyDescent="0.2">
      <c r="Q30156" s="92" t="s">
        <v>50</v>
      </c>
      <c r="BF30156" s="101" t="s">
        <v>58</v>
      </c>
      <c r="BK30156" s="98" t="s">
        <v>70</v>
      </c>
    </row>
    <row r="30157" spans="17:63" ht="29.25" customHeight="1" x14ac:dyDescent="0.2">
      <c r="Q30157" s="92" t="s">
        <v>50</v>
      </c>
      <c r="BF30157" s="101" t="s">
        <v>58</v>
      </c>
      <c r="BK30157" s="98" t="s">
        <v>70</v>
      </c>
    </row>
    <row r="30158" spans="17:63" ht="29.25" customHeight="1" x14ac:dyDescent="0.2">
      <c r="Q30158" s="92" t="s">
        <v>50</v>
      </c>
      <c r="BF30158" s="101" t="s">
        <v>58</v>
      </c>
      <c r="BK30158" s="98" t="s">
        <v>70</v>
      </c>
    </row>
    <row r="30159" spans="17:63" ht="29.25" customHeight="1" x14ac:dyDescent="0.2">
      <c r="Q30159" s="92" t="s">
        <v>50</v>
      </c>
      <c r="BF30159" s="101" t="s">
        <v>58</v>
      </c>
      <c r="BK30159" s="98" t="s">
        <v>70</v>
      </c>
    </row>
    <row r="30160" spans="17:63" ht="29.25" customHeight="1" x14ac:dyDescent="0.2">
      <c r="Q30160" s="92" t="s">
        <v>50</v>
      </c>
      <c r="BF30160" s="101" t="s">
        <v>58</v>
      </c>
      <c r="BK30160" s="98" t="s">
        <v>70</v>
      </c>
    </row>
    <row r="30161" spans="17:63" ht="29.25" customHeight="1" x14ac:dyDescent="0.2">
      <c r="Q30161" s="92" t="s">
        <v>50</v>
      </c>
      <c r="BF30161" s="101" t="s">
        <v>58</v>
      </c>
      <c r="BK30161" s="98" t="s">
        <v>70</v>
      </c>
    </row>
    <row r="30162" spans="17:63" ht="29.25" customHeight="1" x14ac:dyDescent="0.2">
      <c r="Q30162" s="92" t="s">
        <v>50</v>
      </c>
      <c r="BF30162" s="101" t="s">
        <v>58</v>
      </c>
      <c r="BK30162" s="98" t="s">
        <v>70</v>
      </c>
    </row>
    <row r="30163" spans="17:63" ht="29.25" customHeight="1" x14ac:dyDescent="0.2">
      <c r="Q30163" s="92" t="s">
        <v>50</v>
      </c>
      <c r="BF30163" s="101" t="s">
        <v>58</v>
      </c>
      <c r="BK30163" s="98" t="s">
        <v>70</v>
      </c>
    </row>
    <row r="30164" spans="17:63" ht="29.25" customHeight="1" x14ac:dyDescent="0.2">
      <c r="Q30164" s="92" t="s">
        <v>50</v>
      </c>
      <c r="BF30164" s="101" t="s">
        <v>58</v>
      </c>
      <c r="BK30164" s="98" t="s">
        <v>70</v>
      </c>
    </row>
    <row r="30165" spans="17:63" ht="29.25" customHeight="1" x14ac:dyDescent="0.2">
      <c r="Q30165" s="92" t="s">
        <v>50</v>
      </c>
      <c r="BF30165" s="101" t="s">
        <v>58</v>
      </c>
      <c r="BK30165" s="98" t="s">
        <v>70</v>
      </c>
    </row>
    <row r="30166" spans="17:63" ht="29.25" customHeight="1" x14ac:dyDescent="0.2">
      <c r="Q30166" s="92" t="s">
        <v>50</v>
      </c>
      <c r="BF30166" s="101" t="s">
        <v>58</v>
      </c>
      <c r="BK30166" s="98" t="s">
        <v>70</v>
      </c>
    </row>
    <row r="30167" spans="17:63" ht="29.25" customHeight="1" x14ac:dyDescent="0.2">
      <c r="Q30167" s="92" t="s">
        <v>50</v>
      </c>
      <c r="BF30167" s="101" t="s">
        <v>58</v>
      </c>
      <c r="BK30167" s="98" t="s">
        <v>70</v>
      </c>
    </row>
    <row r="30168" spans="17:63" ht="29.25" customHeight="1" x14ac:dyDescent="0.2">
      <c r="Q30168" s="92" t="s">
        <v>50</v>
      </c>
      <c r="BF30168" s="101" t="s">
        <v>58</v>
      </c>
      <c r="BK30168" s="98" t="s">
        <v>70</v>
      </c>
    </row>
    <row r="30169" spans="17:63" ht="29.25" customHeight="1" x14ac:dyDescent="0.2">
      <c r="Q30169" s="92" t="s">
        <v>50</v>
      </c>
      <c r="BF30169" s="101" t="s">
        <v>58</v>
      </c>
      <c r="BK30169" s="98" t="s">
        <v>70</v>
      </c>
    </row>
    <row r="30170" spans="17:63" ht="29.25" customHeight="1" x14ac:dyDescent="0.2">
      <c r="Q30170" s="92" t="s">
        <v>50</v>
      </c>
      <c r="BF30170" s="101" t="s">
        <v>58</v>
      </c>
      <c r="BK30170" s="98" t="s">
        <v>70</v>
      </c>
    </row>
    <row r="30171" spans="17:63" ht="29.25" customHeight="1" x14ac:dyDescent="0.2">
      <c r="Q30171" s="92" t="s">
        <v>50</v>
      </c>
      <c r="BF30171" s="101" t="s">
        <v>58</v>
      </c>
      <c r="BK30171" s="98" t="s">
        <v>70</v>
      </c>
    </row>
    <row r="30172" spans="17:63" ht="29.25" customHeight="1" x14ac:dyDescent="0.2">
      <c r="Q30172" s="92" t="s">
        <v>50</v>
      </c>
      <c r="BF30172" s="101" t="s">
        <v>58</v>
      </c>
      <c r="BK30172" s="98" t="s">
        <v>70</v>
      </c>
    </row>
    <row r="30173" spans="17:63" ht="29.25" customHeight="1" x14ac:dyDescent="0.2">
      <c r="Q30173" s="92" t="s">
        <v>50</v>
      </c>
      <c r="BF30173" s="101" t="s">
        <v>58</v>
      </c>
      <c r="BK30173" s="98" t="s">
        <v>70</v>
      </c>
    </row>
    <row r="30174" spans="17:63" ht="29.25" customHeight="1" x14ac:dyDescent="0.2">
      <c r="Q30174" s="92" t="s">
        <v>50</v>
      </c>
      <c r="BF30174" s="101" t="s">
        <v>58</v>
      </c>
      <c r="BK30174" s="98" t="s">
        <v>70</v>
      </c>
    </row>
    <row r="30175" spans="17:63" ht="29.25" customHeight="1" x14ac:dyDescent="0.2">
      <c r="Q30175" s="92" t="s">
        <v>50</v>
      </c>
      <c r="BF30175" s="101" t="s">
        <v>58</v>
      </c>
      <c r="BK30175" s="98" t="s">
        <v>70</v>
      </c>
    </row>
    <row r="30176" spans="17:63" ht="29.25" customHeight="1" x14ac:dyDescent="0.2">
      <c r="Q30176" s="92" t="s">
        <v>50</v>
      </c>
      <c r="BF30176" s="101" t="s">
        <v>58</v>
      </c>
      <c r="BK30176" s="98" t="s">
        <v>70</v>
      </c>
    </row>
    <row r="30177" spans="17:63" ht="29.25" customHeight="1" x14ac:dyDescent="0.2">
      <c r="Q30177" s="92" t="s">
        <v>50</v>
      </c>
      <c r="BF30177" s="101" t="s">
        <v>58</v>
      </c>
      <c r="BK30177" s="98" t="s">
        <v>70</v>
      </c>
    </row>
    <row r="30178" spans="17:63" ht="29.25" customHeight="1" x14ac:dyDescent="0.2">
      <c r="Q30178" s="92" t="s">
        <v>50</v>
      </c>
      <c r="BF30178" s="101" t="s">
        <v>58</v>
      </c>
      <c r="BK30178" s="98" t="s">
        <v>70</v>
      </c>
    </row>
    <row r="30179" spans="17:63" ht="29.25" customHeight="1" x14ac:dyDescent="0.2">
      <c r="Q30179" s="92" t="s">
        <v>50</v>
      </c>
      <c r="BF30179" s="101" t="s">
        <v>58</v>
      </c>
      <c r="BK30179" s="98" t="s">
        <v>70</v>
      </c>
    </row>
    <row r="30180" spans="17:63" ht="29.25" customHeight="1" x14ac:dyDescent="0.2">
      <c r="Q30180" s="92" t="s">
        <v>50</v>
      </c>
      <c r="BF30180" s="101" t="s">
        <v>58</v>
      </c>
      <c r="BK30180" s="98" t="s">
        <v>70</v>
      </c>
    </row>
    <row r="30181" spans="17:63" ht="29.25" customHeight="1" x14ac:dyDescent="0.2">
      <c r="Q30181" s="92" t="s">
        <v>50</v>
      </c>
      <c r="BF30181" s="101" t="s">
        <v>58</v>
      </c>
      <c r="BK30181" s="98" t="s">
        <v>70</v>
      </c>
    </row>
    <row r="30182" spans="17:63" ht="29.25" customHeight="1" x14ac:dyDescent="0.2">
      <c r="Q30182" s="92" t="s">
        <v>50</v>
      </c>
      <c r="BF30182" s="101" t="s">
        <v>58</v>
      </c>
      <c r="BK30182" s="98" t="s">
        <v>70</v>
      </c>
    </row>
    <row r="30183" spans="17:63" ht="29.25" customHeight="1" x14ac:dyDescent="0.2">
      <c r="Q30183" s="92" t="s">
        <v>50</v>
      </c>
      <c r="BF30183" s="101" t="s">
        <v>58</v>
      </c>
      <c r="BK30183" s="98" t="s">
        <v>70</v>
      </c>
    </row>
    <row r="30184" spans="17:63" ht="29.25" customHeight="1" x14ac:dyDescent="0.2">
      <c r="Q30184" s="92" t="s">
        <v>50</v>
      </c>
      <c r="BF30184" s="101" t="s">
        <v>58</v>
      </c>
      <c r="BK30184" s="98" t="s">
        <v>70</v>
      </c>
    </row>
    <row r="30185" spans="17:63" ht="29.25" customHeight="1" x14ac:dyDescent="0.2">
      <c r="Q30185" s="92" t="s">
        <v>50</v>
      </c>
      <c r="BF30185" s="101" t="s">
        <v>58</v>
      </c>
      <c r="BK30185" s="98" t="s">
        <v>70</v>
      </c>
    </row>
    <row r="30186" spans="17:63" ht="29.25" customHeight="1" x14ac:dyDescent="0.2">
      <c r="Q30186" s="92" t="s">
        <v>50</v>
      </c>
      <c r="BF30186" s="101" t="s">
        <v>58</v>
      </c>
      <c r="BK30186" s="98" t="s">
        <v>70</v>
      </c>
    </row>
    <row r="30187" spans="17:63" ht="29.25" customHeight="1" x14ac:dyDescent="0.2">
      <c r="Q30187" s="92" t="s">
        <v>50</v>
      </c>
      <c r="BF30187" s="101" t="s">
        <v>58</v>
      </c>
      <c r="BK30187" s="98" t="s">
        <v>70</v>
      </c>
    </row>
    <row r="30188" spans="17:63" ht="29.25" customHeight="1" x14ac:dyDescent="0.2">
      <c r="Q30188" s="92" t="s">
        <v>50</v>
      </c>
      <c r="BF30188" s="101" t="s">
        <v>58</v>
      </c>
      <c r="BK30188" s="98" t="s">
        <v>70</v>
      </c>
    </row>
    <row r="30189" spans="17:63" ht="29.25" customHeight="1" x14ac:dyDescent="0.2">
      <c r="Q30189" s="92" t="s">
        <v>50</v>
      </c>
      <c r="BF30189" s="101" t="s">
        <v>58</v>
      </c>
      <c r="BK30189" s="98" t="s">
        <v>70</v>
      </c>
    </row>
    <row r="30190" spans="17:63" ht="29.25" customHeight="1" x14ac:dyDescent="0.2">
      <c r="Q30190" s="92" t="s">
        <v>50</v>
      </c>
      <c r="BF30190" s="101" t="s">
        <v>58</v>
      </c>
      <c r="BK30190" s="98" t="s">
        <v>70</v>
      </c>
    </row>
    <row r="30191" spans="17:63" ht="29.25" customHeight="1" x14ac:dyDescent="0.2">
      <c r="Q30191" s="92" t="s">
        <v>50</v>
      </c>
      <c r="BF30191" s="101" t="s">
        <v>58</v>
      </c>
      <c r="BK30191" s="98" t="s">
        <v>70</v>
      </c>
    </row>
    <row r="30192" spans="17:63" ht="29.25" customHeight="1" x14ac:dyDescent="0.2">
      <c r="Q30192" s="92" t="s">
        <v>50</v>
      </c>
      <c r="BF30192" s="101" t="s">
        <v>58</v>
      </c>
      <c r="BK30192" s="98" t="s">
        <v>70</v>
      </c>
    </row>
    <row r="30193" spans="17:63" ht="29.25" customHeight="1" x14ac:dyDescent="0.2">
      <c r="Q30193" s="92" t="s">
        <v>50</v>
      </c>
      <c r="BF30193" s="101" t="s">
        <v>58</v>
      </c>
      <c r="BK30193" s="98" t="s">
        <v>70</v>
      </c>
    </row>
    <row r="30194" spans="17:63" ht="29.25" customHeight="1" x14ac:dyDescent="0.2">
      <c r="Q30194" s="92" t="s">
        <v>50</v>
      </c>
      <c r="BF30194" s="101" t="s">
        <v>58</v>
      </c>
      <c r="BK30194" s="98" t="s">
        <v>70</v>
      </c>
    </row>
    <row r="30195" spans="17:63" ht="29.25" customHeight="1" x14ac:dyDescent="0.2">
      <c r="Q30195" s="92" t="s">
        <v>50</v>
      </c>
      <c r="BF30195" s="101" t="s">
        <v>58</v>
      </c>
      <c r="BK30195" s="98" t="s">
        <v>70</v>
      </c>
    </row>
    <row r="30196" spans="17:63" ht="29.25" customHeight="1" x14ac:dyDescent="0.2">
      <c r="Q30196" s="92" t="s">
        <v>50</v>
      </c>
      <c r="BF30196" s="101" t="s">
        <v>58</v>
      </c>
      <c r="BK30196" s="98" t="s">
        <v>70</v>
      </c>
    </row>
    <row r="30197" spans="17:63" ht="29.25" customHeight="1" x14ac:dyDescent="0.2">
      <c r="Q30197" s="92" t="s">
        <v>50</v>
      </c>
      <c r="BF30197" s="101" t="s">
        <v>58</v>
      </c>
      <c r="BK30197" s="98" t="s">
        <v>70</v>
      </c>
    </row>
    <row r="30198" spans="17:63" ht="29.25" customHeight="1" x14ac:dyDescent="0.2">
      <c r="Q30198" s="92" t="s">
        <v>50</v>
      </c>
      <c r="BF30198" s="101" t="s">
        <v>58</v>
      </c>
      <c r="BK30198" s="98" t="s">
        <v>70</v>
      </c>
    </row>
    <row r="30199" spans="17:63" ht="29.25" customHeight="1" x14ac:dyDescent="0.2">
      <c r="Q30199" s="92" t="s">
        <v>50</v>
      </c>
      <c r="BF30199" s="101" t="s">
        <v>58</v>
      </c>
      <c r="BK30199" s="98" t="s">
        <v>70</v>
      </c>
    </row>
    <row r="30200" spans="17:63" ht="29.25" customHeight="1" x14ac:dyDescent="0.2">
      <c r="Q30200" s="92" t="s">
        <v>50</v>
      </c>
      <c r="BF30200" s="101" t="s">
        <v>58</v>
      </c>
      <c r="BK30200" s="98" t="s">
        <v>70</v>
      </c>
    </row>
    <row r="30201" spans="17:63" ht="29.25" customHeight="1" x14ac:dyDescent="0.2">
      <c r="Q30201" s="92" t="s">
        <v>50</v>
      </c>
      <c r="BF30201" s="101" t="s">
        <v>58</v>
      </c>
      <c r="BK30201" s="98" t="s">
        <v>70</v>
      </c>
    </row>
    <row r="30202" spans="17:63" ht="29.25" customHeight="1" x14ac:dyDescent="0.2">
      <c r="Q30202" s="92" t="s">
        <v>50</v>
      </c>
      <c r="BF30202" s="101" t="s">
        <v>58</v>
      </c>
      <c r="BK30202" s="98" t="s">
        <v>70</v>
      </c>
    </row>
    <row r="30203" spans="17:63" ht="29.25" customHeight="1" x14ac:dyDescent="0.2">
      <c r="Q30203" s="92" t="s">
        <v>50</v>
      </c>
      <c r="BF30203" s="101" t="s">
        <v>58</v>
      </c>
      <c r="BK30203" s="98" t="s">
        <v>70</v>
      </c>
    </row>
    <row r="30204" spans="17:63" ht="29.25" customHeight="1" x14ac:dyDescent="0.2">
      <c r="Q30204" s="92" t="s">
        <v>50</v>
      </c>
      <c r="BF30204" s="101" t="s">
        <v>58</v>
      </c>
      <c r="BK30204" s="98" t="s">
        <v>70</v>
      </c>
    </row>
    <row r="30205" spans="17:63" ht="29.25" customHeight="1" x14ac:dyDescent="0.2">
      <c r="Q30205" s="92" t="s">
        <v>50</v>
      </c>
      <c r="BF30205" s="101" t="s">
        <v>58</v>
      </c>
      <c r="BK30205" s="98" t="s">
        <v>70</v>
      </c>
    </row>
    <row r="30206" spans="17:63" ht="29.25" customHeight="1" x14ac:dyDescent="0.2">
      <c r="Q30206" s="92" t="s">
        <v>50</v>
      </c>
      <c r="BF30206" s="101" t="s">
        <v>58</v>
      </c>
      <c r="BK30206" s="98" t="s">
        <v>70</v>
      </c>
    </row>
    <row r="30207" spans="17:63" ht="29.25" customHeight="1" x14ac:dyDescent="0.2">
      <c r="Q30207" s="92" t="s">
        <v>50</v>
      </c>
      <c r="BF30207" s="101" t="s">
        <v>58</v>
      </c>
      <c r="BK30207" s="98" t="s">
        <v>70</v>
      </c>
    </row>
    <row r="30208" spans="17:63" ht="29.25" customHeight="1" x14ac:dyDescent="0.2">
      <c r="Q30208" s="92" t="s">
        <v>50</v>
      </c>
      <c r="BF30208" s="101" t="s">
        <v>58</v>
      </c>
      <c r="BK30208" s="98" t="s">
        <v>70</v>
      </c>
    </row>
    <row r="30209" spans="17:63" ht="29.25" customHeight="1" x14ac:dyDescent="0.2">
      <c r="Q30209" s="92" t="s">
        <v>50</v>
      </c>
      <c r="BF30209" s="101" t="s">
        <v>58</v>
      </c>
      <c r="BK30209" s="98" t="s">
        <v>70</v>
      </c>
    </row>
    <row r="30210" spans="17:63" ht="29.25" customHeight="1" x14ac:dyDescent="0.2">
      <c r="Q30210" s="92" t="s">
        <v>50</v>
      </c>
      <c r="BF30210" s="101" t="s">
        <v>58</v>
      </c>
      <c r="BK30210" s="98" t="s">
        <v>70</v>
      </c>
    </row>
    <row r="30211" spans="17:63" ht="29.25" customHeight="1" x14ac:dyDescent="0.2">
      <c r="Q30211" s="92" t="s">
        <v>50</v>
      </c>
      <c r="BF30211" s="101" t="s">
        <v>58</v>
      </c>
      <c r="BK30211" s="98" t="s">
        <v>70</v>
      </c>
    </row>
    <row r="30212" spans="17:63" ht="29.25" customHeight="1" x14ac:dyDescent="0.2">
      <c r="Q30212" s="92" t="s">
        <v>50</v>
      </c>
      <c r="BF30212" s="101" t="s">
        <v>58</v>
      </c>
      <c r="BK30212" s="98" t="s">
        <v>70</v>
      </c>
    </row>
    <row r="30213" spans="17:63" ht="29.25" customHeight="1" x14ac:dyDescent="0.2">
      <c r="Q30213" s="92" t="s">
        <v>50</v>
      </c>
      <c r="BF30213" s="101" t="s">
        <v>58</v>
      </c>
      <c r="BK30213" s="98" t="s">
        <v>70</v>
      </c>
    </row>
    <row r="30214" spans="17:63" ht="29.25" customHeight="1" x14ac:dyDescent="0.2">
      <c r="Q30214" s="92" t="s">
        <v>50</v>
      </c>
      <c r="BF30214" s="101" t="s">
        <v>58</v>
      </c>
      <c r="BK30214" s="98" t="s">
        <v>70</v>
      </c>
    </row>
    <row r="30215" spans="17:63" ht="29.25" customHeight="1" x14ac:dyDescent="0.2">
      <c r="Q30215" s="92" t="s">
        <v>50</v>
      </c>
      <c r="BF30215" s="101" t="s">
        <v>58</v>
      </c>
      <c r="BK30215" s="98" t="s">
        <v>70</v>
      </c>
    </row>
    <row r="30216" spans="17:63" ht="29.25" customHeight="1" x14ac:dyDescent="0.2">
      <c r="Q30216" s="92" t="s">
        <v>50</v>
      </c>
      <c r="BF30216" s="101" t="s">
        <v>58</v>
      </c>
      <c r="BK30216" s="98" t="s">
        <v>70</v>
      </c>
    </row>
    <row r="30217" spans="17:63" ht="29.25" customHeight="1" x14ac:dyDescent="0.2">
      <c r="Q30217" s="92" t="s">
        <v>50</v>
      </c>
      <c r="BF30217" s="101" t="s">
        <v>58</v>
      </c>
      <c r="BK30217" s="98" t="s">
        <v>70</v>
      </c>
    </row>
    <row r="30218" spans="17:63" ht="29.25" customHeight="1" x14ac:dyDescent="0.2">
      <c r="Q30218" s="92" t="s">
        <v>50</v>
      </c>
      <c r="BF30218" s="101" t="s">
        <v>58</v>
      </c>
      <c r="BK30218" s="98" t="s">
        <v>70</v>
      </c>
    </row>
    <row r="30219" spans="17:63" ht="29.25" customHeight="1" x14ac:dyDescent="0.2">
      <c r="Q30219" s="92" t="s">
        <v>50</v>
      </c>
      <c r="BF30219" s="101" t="s">
        <v>58</v>
      </c>
      <c r="BK30219" s="98" t="s">
        <v>70</v>
      </c>
    </row>
    <row r="30220" spans="17:63" ht="29.25" customHeight="1" x14ac:dyDescent="0.2">
      <c r="Q30220" s="92" t="s">
        <v>50</v>
      </c>
      <c r="BF30220" s="101" t="s">
        <v>58</v>
      </c>
      <c r="BK30220" s="98" t="s">
        <v>70</v>
      </c>
    </row>
    <row r="30221" spans="17:63" ht="29.25" customHeight="1" x14ac:dyDescent="0.2">
      <c r="Q30221" s="92" t="s">
        <v>50</v>
      </c>
      <c r="BF30221" s="101" t="s">
        <v>58</v>
      </c>
      <c r="BK30221" s="98" t="s">
        <v>70</v>
      </c>
    </row>
    <row r="30222" spans="17:63" ht="29.25" customHeight="1" x14ac:dyDescent="0.2">
      <c r="Q30222" s="92" t="s">
        <v>50</v>
      </c>
      <c r="BF30222" s="101" t="s">
        <v>58</v>
      </c>
      <c r="BK30222" s="98" t="s">
        <v>70</v>
      </c>
    </row>
    <row r="30223" spans="17:63" ht="29.25" customHeight="1" x14ac:dyDescent="0.2">
      <c r="Q30223" s="92" t="s">
        <v>50</v>
      </c>
      <c r="BF30223" s="101" t="s">
        <v>58</v>
      </c>
      <c r="BK30223" s="98" t="s">
        <v>70</v>
      </c>
    </row>
    <row r="30224" spans="17:63" ht="29.25" customHeight="1" x14ac:dyDescent="0.2">
      <c r="Q30224" s="92" t="s">
        <v>50</v>
      </c>
      <c r="BF30224" s="101" t="s">
        <v>58</v>
      </c>
      <c r="BK30224" s="98" t="s">
        <v>70</v>
      </c>
    </row>
    <row r="30225" spans="17:63" ht="29.25" customHeight="1" x14ac:dyDescent="0.2">
      <c r="Q30225" s="92" t="s">
        <v>50</v>
      </c>
      <c r="BF30225" s="101" t="s">
        <v>58</v>
      </c>
      <c r="BK30225" s="98" t="s">
        <v>70</v>
      </c>
    </row>
    <row r="30226" spans="17:63" ht="29.25" customHeight="1" x14ac:dyDescent="0.2">
      <c r="Q30226" s="92" t="s">
        <v>50</v>
      </c>
      <c r="BF30226" s="101" t="s">
        <v>58</v>
      </c>
      <c r="BK30226" s="98" t="s">
        <v>70</v>
      </c>
    </row>
    <row r="30227" spans="17:63" ht="29.25" customHeight="1" x14ac:dyDescent="0.2">
      <c r="Q30227" s="92" t="s">
        <v>50</v>
      </c>
      <c r="BF30227" s="101" t="s">
        <v>58</v>
      </c>
      <c r="BK30227" s="98" t="s">
        <v>70</v>
      </c>
    </row>
    <row r="30228" spans="17:63" ht="29.25" customHeight="1" x14ac:dyDescent="0.2">
      <c r="Q30228" s="92" t="s">
        <v>50</v>
      </c>
      <c r="BF30228" s="101" t="s">
        <v>58</v>
      </c>
      <c r="BK30228" s="98" t="s">
        <v>70</v>
      </c>
    </row>
    <row r="30229" spans="17:63" ht="29.25" customHeight="1" x14ac:dyDescent="0.2">
      <c r="Q30229" s="92" t="s">
        <v>50</v>
      </c>
      <c r="BF30229" s="101" t="s">
        <v>58</v>
      </c>
      <c r="BK30229" s="98" t="s">
        <v>70</v>
      </c>
    </row>
    <row r="30230" spans="17:63" ht="29.25" customHeight="1" x14ac:dyDescent="0.2">
      <c r="Q30230" s="92" t="s">
        <v>50</v>
      </c>
      <c r="BF30230" s="101" t="s">
        <v>58</v>
      </c>
      <c r="BK30230" s="98" t="s">
        <v>70</v>
      </c>
    </row>
    <row r="30231" spans="17:63" ht="29.25" customHeight="1" x14ac:dyDescent="0.2">
      <c r="Q30231" s="92" t="s">
        <v>50</v>
      </c>
      <c r="BF30231" s="101" t="s">
        <v>58</v>
      </c>
      <c r="BK30231" s="98" t="s">
        <v>70</v>
      </c>
    </row>
    <row r="30232" spans="17:63" ht="29.25" customHeight="1" x14ac:dyDescent="0.2">
      <c r="Q30232" s="92" t="s">
        <v>50</v>
      </c>
      <c r="BF30232" s="101" t="s">
        <v>58</v>
      </c>
      <c r="BK30232" s="98" t="s">
        <v>70</v>
      </c>
    </row>
    <row r="30233" spans="17:63" ht="29.25" customHeight="1" x14ac:dyDescent="0.2">
      <c r="Q30233" s="92" t="s">
        <v>50</v>
      </c>
      <c r="BF30233" s="101" t="s">
        <v>58</v>
      </c>
      <c r="BK30233" s="98" t="s">
        <v>70</v>
      </c>
    </row>
    <row r="30234" spans="17:63" ht="29.25" customHeight="1" x14ac:dyDescent="0.2">
      <c r="Q30234" s="92" t="s">
        <v>50</v>
      </c>
      <c r="BF30234" s="101" t="s">
        <v>58</v>
      </c>
      <c r="BK30234" s="98" t="s">
        <v>70</v>
      </c>
    </row>
    <row r="30235" spans="17:63" ht="29.25" customHeight="1" x14ac:dyDescent="0.2">
      <c r="Q30235" s="92" t="s">
        <v>50</v>
      </c>
      <c r="BF30235" s="101" t="s">
        <v>58</v>
      </c>
      <c r="BK30235" s="98" t="s">
        <v>70</v>
      </c>
    </row>
    <row r="30236" spans="17:63" ht="29.25" customHeight="1" x14ac:dyDescent="0.2">
      <c r="Q30236" s="92" t="s">
        <v>50</v>
      </c>
      <c r="BF30236" s="101" t="s">
        <v>58</v>
      </c>
      <c r="BK30236" s="98" t="s">
        <v>70</v>
      </c>
    </row>
    <row r="30237" spans="17:63" ht="29.25" customHeight="1" x14ac:dyDescent="0.2">
      <c r="Q30237" s="92" t="s">
        <v>50</v>
      </c>
      <c r="BF30237" s="101" t="s">
        <v>58</v>
      </c>
      <c r="BK30237" s="98" t="s">
        <v>70</v>
      </c>
    </row>
    <row r="30238" spans="17:63" ht="29.25" customHeight="1" x14ac:dyDescent="0.2">
      <c r="Q30238" s="92" t="s">
        <v>50</v>
      </c>
      <c r="BF30238" s="101" t="s">
        <v>58</v>
      </c>
      <c r="BK30238" s="98" t="s">
        <v>70</v>
      </c>
    </row>
    <row r="30239" spans="17:63" ht="29.25" customHeight="1" x14ac:dyDescent="0.2">
      <c r="Q30239" s="92" t="s">
        <v>50</v>
      </c>
      <c r="BF30239" s="101" t="s">
        <v>58</v>
      </c>
      <c r="BK30239" s="98" t="s">
        <v>70</v>
      </c>
    </row>
    <row r="30240" spans="17:63" ht="29.25" customHeight="1" x14ac:dyDescent="0.2">
      <c r="Q30240" s="92" t="s">
        <v>50</v>
      </c>
      <c r="BF30240" s="101" t="s">
        <v>58</v>
      </c>
      <c r="BK30240" s="98" t="s">
        <v>70</v>
      </c>
    </row>
    <row r="30241" spans="17:63" ht="29.25" customHeight="1" x14ac:dyDescent="0.2">
      <c r="Q30241" s="92" t="s">
        <v>50</v>
      </c>
      <c r="BF30241" s="101" t="s">
        <v>58</v>
      </c>
      <c r="BK30241" s="98" t="s">
        <v>70</v>
      </c>
    </row>
    <row r="30242" spans="17:63" ht="29.25" customHeight="1" x14ac:dyDescent="0.2">
      <c r="Q30242" s="92" t="s">
        <v>50</v>
      </c>
      <c r="BF30242" s="101" t="s">
        <v>58</v>
      </c>
      <c r="BK30242" s="98" t="s">
        <v>70</v>
      </c>
    </row>
    <row r="30243" spans="17:63" ht="29.25" customHeight="1" x14ac:dyDescent="0.2">
      <c r="Q30243" s="92" t="s">
        <v>50</v>
      </c>
      <c r="BF30243" s="101" t="s">
        <v>58</v>
      </c>
      <c r="BK30243" s="98" t="s">
        <v>70</v>
      </c>
    </row>
    <row r="30244" spans="17:63" ht="29.25" customHeight="1" x14ac:dyDescent="0.2">
      <c r="Q30244" s="92" t="s">
        <v>50</v>
      </c>
      <c r="BF30244" s="101" t="s">
        <v>58</v>
      </c>
      <c r="BK30244" s="98" t="s">
        <v>70</v>
      </c>
    </row>
    <row r="30245" spans="17:63" ht="29.25" customHeight="1" x14ac:dyDescent="0.2">
      <c r="Q30245" s="92" t="s">
        <v>50</v>
      </c>
      <c r="BF30245" s="101" t="s">
        <v>58</v>
      </c>
      <c r="BK30245" s="98" t="s">
        <v>70</v>
      </c>
    </row>
    <row r="30246" spans="17:63" ht="29.25" customHeight="1" x14ac:dyDescent="0.2">
      <c r="Q30246" s="92" t="s">
        <v>50</v>
      </c>
      <c r="BF30246" s="101" t="s">
        <v>58</v>
      </c>
      <c r="BK30246" s="98" t="s">
        <v>70</v>
      </c>
    </row>
    <row r="30247" spans="17:63" ht="29.25" customHeight="1" x14ac:dyDescent="0.2">
      <c r="Q30247" s="92" t="s">
        <v>50</v>
      </c>
      <c r="BF30247" s="101" t="s">
        <v>58</v>
      </c>
      <c r="BK30247" s="98" t="s">
        <v>70</v>
      </c>
    </row>
    <row r="30248" spans="17:63" ht="29.25" customHeight="1" x14ac:dyDescent="0.2">
      <c r="Q30248" s="92" t="s">
        <v>50</v>
      </c>
      <c r="BF30248" s="101" t="s">
        <v>58</v>
      </c>
      <c r="BK30248" s="98" t="s">
        <v>70</v>
      </c>
    </row>
    <row r="30249" spans="17:63" ht="29.25" customHeight="1" x14ac:dyDescent="0.2">
      <c r="Q30249" s="92" t="s">
        <v>50</v>
      </c>
      <c r="BF30249" s="101" t="s">
        <v>58</v>
      </c>
      <c r="BK30249" s="98" t="s">
        <v>70</v>
      </c>
    </row>
    <row r="30250" spans="17:63" ht="29.25" customHeight="1" x14ac:dyDescent="0.2">
      <c r="Q30250" s="92" t="s">
        <v>50</v>
      </c>
      <c r="BF30250" s="101" t="s">
        <v>58</v>
      </c>
      <c r="BK30250" s="98" t="s">
        <v>70</v>
      </c>
    </row>
    <row r="30251" spans="17:63" ht="29.25" customHeight="1" x14ac:dyDescent="0.2">
      <c r="Q30251" s="92" t="s">
        <v>50</v>
      </c>
      <c r="BF30251" s="101" t="s">
        <v>58</v>
      </c>
      <c r="BK30251" s="98" t="s">
        <v>70</v>
      </c>
    </row>
    <row r="30252" spans="17:63" ht="29.25" customHeight="1" x14ac:dyDescent="0.2">
      <c r="Q30252" s="92" t="s">
        <v>50</v>
      </c>
      <c r="BF30252" s="101" t="s">
        <v>58</v>
      </c>
      <c r="BK30252" s="98" t="s">
        <v>70</v>
      </c>
    </row>
    <row r="30253" spans="17:63" ht="29.25" customHeight="1" x14ac:dyDescent="0.2">
      <c r="Q30253" s="92" t="s">
        <v>50</v>
      </c>
      <c r="BF30253" s="101" t="s">
        <v>58</v>
      </c>
      <c r="BK30253" s="98" t="s">
        <v>70</v>
      </c>
    </row>
    <row r="30254" spans="17:63" ht="29.25" customHeight="1" x14ac:dyDescent="0.2">
      <c r="Q30254" s="92" t="s">
        <v>50</v>
      </c>
      <c r="BF30254" s="101" t="s">
        <v>58</v>
      </c>
      <c r="BK30254" s="98" t="s">
        <v>70</v>
      </c>
    </row>
    <row r="30255" spans="17:63" ht="29.25" customHeight="1" x14ac:dyDescent="0.2">
      <c r="Q30255" s="92" t="s">
        <v>50</v>
      </c>
      <c r="BF30255" s="101" t="s">
        <v>58</v>
      </c>
      <c r="BK30255" s="98" t="s">
        <v>70</v>
      </c>
    </row>
    <row r="30256" spans="17:63" ht="29.25" customHeight="1" x14ac:dyDescent="0.2">
      <c r="Q30256" s="92" t="s">
        <v>50</v>
      </c>
      <c r="BF30256" s="101" t="s">
        <v>58</v>
      </c>
      <c r="BK30256" s="98" t="s">
        <v>70</v>
      </c>
    </row>
    <row r="30257" spans="17:63" ht="29.25" customHeight="1" x14ac:dyDescent="0.2">
      <c r="Q30257" s="92" t="s">
        <v>50</v>
      </c>
      <c r="BF30257" s="101" t="s">
        <v>58</v>
      </c>
      <c r="BK30257" s="98" t="s">
        <v>70</v>
      </c>
    </row>
    <row r="30258" spans="17:63" ht="29.25" customHeight="1" x14ac:dyDescent="0.2">
      <c r="Q30258" s="92" t="s">
        <v>50</v>
      </c>
      <c r="BF30258" s="101" t="s">
        <v>58</v>
      </c>
      <c r="BK30258" s="98" t="s">
        <v>70</v>
      </c>
    </row>
    <row r="30259" spans="17:63" ht="29.25" customHeight="1" x14ac:dyDescent="0.2">
      <c r="Q30259" s="92" t="s">
        <v>50</v>
      </c>
      <c r="BF30259" s="101" t="s">
        <v>58</v>
      </c>
      <c r="BK30259" s="98" t="s">
        <v>70</v>
      </c>
    </row>
    <row r="30260" spans="17:63" ht="29.25" customHeight="1" x14ac:dyDescent="0.2">
      <c r="Q30260" s="92" t="s">
        <v>50</v>
      </c>
      <c r="BF30260" s="101" t="s">
        <v>58</v>
      </c>
      <c r="BK30260" s="98" t="s">
        <v>70</v>
      </c>
    </row>
    <row r="30261" spans="17:63" ht="29.25" customHeight="1" x14ac:dyDescent="0.2">
      <c r="Q30261" s="92" t="s">
        <v>50</v>
      </c>
      <c r="BF30261" s="101" t="s">
        <v>58</v>
      </c>
      <c r="BK30261" s="98" t="s">
        <v>70</v>
      </c>
    </row>
    <row r="30262" spans="17:63" ht="29.25" customHeight="1" x14ac:dyDescent="0.2">
      <c r="Q30262" s="92" t="s">
        <v>50</v>
      </c>
      <c r="BF30262" s="101" t="s">
        <v>58</v>
      </c>
      <c r="BK30262" s="98" t="s">
        <v>70</v>
      </c>
    </row>
    <row r="30263" spans="17:63" ht="29.25" customHeight="1" x14ac:dyDescent="0.2">
      <c r="Q30263" s="92" t="s">
        <v>50</v>
      </c>
      <c r="BF30263" s="101" t="s">
        <v>58</v>
      </c>
      <c r="BK30263" s="98" t="s">
        <v>70</v>
      </c>
    </row>
    <row r="30264" spans="17:63" ht="29.25" customHeight="1" x14ac:dyDescent="0.2">
      <c r="Q30264" s="92" t="s">
        <v>50</v>
      </c>
      <c r="BF30264" s="101" t="s">
        <v>58</v>
      </c>
      <c r="BK30264" s="98" t="s">
        <v>70</v>
      </c>
    </row>
    <row r="30265" spans="17:63" ht="29.25" customHeight="1" x14ac:dyDescent="0.2">
      <c r="Q30265" s="92" t="s">
        <v>50</v>
      </c>
      <c r="BF30265" s="101" t="s">
        <v>58</v>
      </c>
      <c r="BK30265" s="98" t="s">
        <v>70</v>
      </c>
    </row>
    <row r="30266" spans="17:63" ht="29.25" customHeight="1" x14ac:dyDescent="0.2">
      <c r="Q30266" s="92" t="s">
        <v>50</v>
      </c>
      <c r="BF30266" s="101" t="s">
        <v>58</v>
      </c>
      <c r="BK30266" s="98" t="s">
        <v>70</v>
      </c>
    </row>
    <row r="30267" spans="17:63" ht="29.25" customHeight="1" x14ac:dyDescent="0.2">
      <c r="Q30267" s="92" t="s">
        <v>50</v>
      </c>
      <c r="BF30267" s="101" t="s">
        <v>58</v>
      </c>
      <c r="BK30267" s="98" t="s">
        <v>70</v>
      </c>
    </row>
    <row r="30268" spans="17:63" ht="29.25" customHeight="1" x14ac:dyDescent="0.2">
      <c r="Q30268" s="92" t="s">
        <v>50</v>
      </c>
      <c r="BF30268" s="101" t="s">
        <v>58</v>
      </c>
      <c r="BK30268" s="98" t="s">
        <v>70</v>
      </c>
    </row>
    <row r="30269" spans="17:63" ht="29.25" customHeight="1" x14ac:dyDescent="0.2">
      <c r="Q30269" s="92" t="s">
        <v>50</v>
      </c>
      <c r="BF30269" s="101" t="s">
        <v>58</v>
      </c>
      <c r="BK30269" s="98" t="s">
        <v>70</v>
      </c>
    </row>
    <row r="30270" spans="17:63" ht="29.25" customHeight="1" x14ac:dyDescent="0.2">
      <c r="Q30270" s="92" t="s">
        <v>50</v>
      </c>
      <c r="BF30270" s="101" t="s">
        <v>58</v>
      </c>
      <c r="BK30270" s="98" t="s">
        <v>70</v>
      </c>
    </row>
    <row r="30271" spans="17:63" ht="29.25" customHeight="1" x14ac:dyDescent="0.2">
      <c r="Q30271" s="92" t="s">
        <v>50</v>
      </c>
      <c r="BF30271" s="101" t="s">
        <v>58</v>
      </c>
      <c r="BK30271" s="98" t="s">
        <v>70</v>
      </c>
    </row>
    <row r="30272" spans="17:63" ht="29.25" customHeight="1" x14ac:dyDescent="0.2">
      <c r="Q30272" s="92" t="s">
        <v>50</v>
      </c>
      <c r="BF30272" s="101" t="s">
        <v>58</v>
      </c>
      <c r="BK30272" s="98" t="s">
        <v>70</v>
      </c>
    </row>
    <row r="30273" spans="17:63" ht="29.25" customHeight="1" x14ac:dyDescent="0.2">
      <c r="Q30273" s="92" t="s">
        <v>50</v>
      </c>
      <c r="BF30273" s="101" t="s">
        <v>58</v>
      </c>
      <c r="BK30273" s="98" t="s">
        <v>70</v>
      </c>
    </row>
    <row r="30274" spans="17:63" ht="29.25" customHeight="1" x14ac:dyDescent="0.2">
      <c r="Q30274" s="92" t="s">
        <v>50</v>
      </c>
      <c r="BF30274" s="101" t="s">
        <v>58</v>
      </c>
      <c r="BK30274" s="98" t="s">
        <v>70</v>
      </c>
    </row>
    <row r="30275" spans="17:63" ht="29.25" customHeight="1" x14ac:dyDescent="0.2">
      <c r="Q30275" s="92" t="s">
        <v>50</v>
      </c>
      <c r="BF30275" s="101" t="s">
        <v>58</v>
      </c>
      <c r="BK30275" s="98" t="s">
        <v>70</v>
      </c>
    </row>
    <row r="30276" spans="17:63" ht="29.25" customHeight="1" x14ac:dyDescent="0.2">
      <c r="Q30276" s="92" t="s">
        <v>50</v>
      </c>
      <c r="BF30276" s="101" t="s">
        <v>58</v>
      </c>
      <c r="BK30276" s="98" t="s">
        <v>70</v>
      </c>
    </row>
    <row r="30277" spans="17:63" ht="29.25" customHeight="1" x14ac:dyDescent="0.2">
      <c r="Q30277" s="92" t="s">
        <v>50</v>
      </c>
      <c r="BF30277" s="101" t="s">
        <v>58</v>
      </c>
      <c r="BK30277" s="98" t="s">
        <v>70</v>
      </c>
    </row>
    <row r="30278" spans="17:63" ht="29.25" customHeight="1" x14ac:dyDescent="0.2">
      <c r="Q30278" s="92" t="s">
        <v>50</v>
      </c>
      <c r="BF30278" s="101" t="s">
        <v>58</v>
      </c>
      <c r="BK30278" s="98" t="s">
        <v>70</v>
      </c>
    </row>
    <row r="30279" spans="17:63" ht="29.25" customHeight="1" x14ac:dyDescent="0.2">
      <c r="Q30279" s="92" t="s">
        <v>50</v>
      </c>
      <c r="BF30279" s="101" t="s">
        <v>58</v>
      </c>
      <c r="BK30279" s="98" t="s">
        <v>70</v>
      </c>
    </row>
    <row r="30280" spans="17:63" ht="29.25" customHeight="1" x14ac:dyDescent="0.2">
      <c r="Q30280" s="92" t="s">
        <v>50</v>
      </c>
      <c r="BF30280" s="101" t="s">
        <v>58</v>
      </c>
      <c r="BK30280" s="98" t="s">
        <v>70</v>
      </c>
    </row>
    <row r="30281" spans="17:63" ht="29.25" customHeight="1" x14ac:dyDescent="0.2">
      <c r="Q30281" s="92" t="s">
        <v>50</v>
      </c>
      <c r="BF30281" s="101" t="s">
        <v>58</v>
      </c>
      <c r="BK30281" s="98" t="s">
        <v>70</v>
      </c>
    </row>
    <row r="30282" spans="17:63" ht="29.25" customHeight="1" x14ac:dyDescent="0.2">
      <c r="Q30282" s="92" t="s">
        <v>50</v>
      </c>
      <c r="BF30282" s="101" t="s">
        <v>58</v>
      </c>
      <c r="BK30282" s="98" t="s">
        <v>70</v>
      </c>
    </row>
    <row r="30283" spans="17:63" ht="29.25" customHeight="1" x14ac:dyDescent="0.2">
      <c r="Q30283" s="92" t="s">
        <v>50</v>
      </c>
      <c r="BF30283" s="101" t="s">
        <v>58</v>
      </c>
      <c r="BK30283" s="98" t="s">
        <v>70</v>
      </c>
    </row>
    <row r="30284" spans="17:63" ht="29.25" customHeight="1" x14ac:dyDescent="0.2">
      <c r="Q30284" s="92" t="s">
        <v>50</v>
      </c>
      <c r="BF30284" s="101" t="s">
        <v>58</v>
      </c>
      <c r="BK30284" s="98" t="s">
        <v>70</v>
      </c>
    </row>
    <row r="30285" spans="17:63" ht="29.25" customHeight="1" x14ac:dyDescent="0.2">
      <c r="Q30285" s="92" t="s">
        <v>50</v>
      </c>
      <c r="BF30285" s="101" t="s">
        <v>58</v>
      </c>
      <c r="BK30285" s="98" t="s">
        <v>70</v>
      </c>
    </row>
    <row r="30286" spans="17:63" ht="29.25" customHeight="1" x14ac:dyDescent="0.2">
      <c r="Q30286" s="92" t="s">
        <v>50</v>
      </c>
      <c r="BF30286" s="101" t="s">
        <v>58</v>
      </c>
      <c r="BK30286" s="98" t="s">
        <v>70</v>
      </c>
    </row>
    <row r="30287" spans="17:63" ht="29.25" customHeight="1" x14ac:dyDescent="0.2">
      <c r="Q30287" s="92" t="s">
        <v>50</v>
      </c>
      <c r="BF30287" s="101" t="s">
        <v>58</v>
      </c>
      <c r="BK30287" s="98" t="s">
        <v>70</v>
      </c>
    </row>
    <row r="30288" spans="17:63" ht="29.25" customHeight="1" x14ac:dyDescent="0.2">
      <c r="Q30288" s="92" t="s">
        <v>50</v>
      </c>
      <c r="BF30288" s="101" t="s">
        <v>58</v>
      </c>
      <c r="BK30288" s="98" t="s">
        <v>70</v>
      </c>
    </row>
    <row r="30289" spans="17:63" ht="29.25" customHeight="1" x14ac:dyDescent="0.2">
      <c r="Q30289" s="92" t="s">
        <v>50</v>
      </c>
      <c r="BF30289" s="101" t="s">
        <v>58</v>
      </c>
      <c r="BK30289" s="98" t="s">
        <v>70</v>
      </c>
    </row>
    <row r="30290" spans="17:63" ht="29.25" customHeight="1" x14ac:dyDescent="0.2">
      <c r="Q30290" s="92" t="s">
        <v>50</v>
      </c>
      <c r="BF30290" s="101" t="s">
        <v>58</v>
      </c>
      <c r="BK30290" s="98" t="s">
        <v>70</v>
      </c>
    </row>
    <row r="30291" spans="17:63" ht="29.25" customHeight="1" x14ac:dyDescent="0.2">
      <c r="Q30291" s="92" t="s">
        <v>50</v>
      </c>
      <c r="BF30291" s="101" t="s">
        <v>58</v>
      </c>
      <c r="BK30291" s="98" t="s">
        <v>70</v>
      </c>
    </row>
    <row r="30292" spans="17:63" ht="29.25" customHeight="1" x14ac:dyDescent="0.2">
      <c r="Q30292" s="92" t="s">
        <v>50</v>
      </c>
      <c r="BF30292" s="101" t="s">
        <v>58</v>
      </c>
      <c r="BK30292" s="98" t="s">
        <v>70</v>
      </c>
    </row>
    <row r="30293" spans="17:63" ht="29.25" customHeight="1" x14ac:dyDescent="0.2">
      <c r="Q30293" s="92" t="s">
        <v>50</v>
      </c>
      <c r="BF30293" s="101" t="s">
        <v>58</v>
      </c>
      <c r="BK30293" s="98" t="s">
        <v>70</v>
      </c>
    </row>
    <row r="30294" spans="17:63" ht="29.25" customHeight="1" x14ac:dyDescent="0.2">
      <c r="Q30294" s="92" t="s">
        <v>50</v>
      </c>
      <c r="BF30294" s="101" t="s">
        <v>58</v>
      </c>
      <c r="BK30294" s="98" t="s">
        <v>70</v>
      </c>
    </row>
    <row r="30295" spans="17:63" ht="29.25" customHeight="1" x14ac:dyDescent="0.2">
      <c r="Q30295" s="92" t="s">
        <v>50</v>
      </c>
      <c r="BF30295" s="101" t="s">
        <v>58</v>
      </c>
      <c r="BK30295" s="98" t="s">
        <v>70</v>
      </c>
    </row>
    <row r="30296" spans="17:63" ht="29.25" customHeight="1" x14ac:dyDescent="0.2">
      <c r="Q30296" s="92" t="s">
        <v>50</v>
      </c>
      <c r="BF30296" s="101" t="s">
        <v>58</v>
      </c>
      <c r="BK30296" s="98" t="s">
        <v>70</v>
      </c>
    </row>
    <row r="30297" spans="17:63" ht="29.25" customHeight="1" x14ac:dyDescent="0.2">
      <c r="Q30297" s="92" t="s">
        <v>50</v>
      </c>
      <c r="BF30297" s="101" t="s">
        <v>58</v>
      </c>
      <c r="BK30297" s="98" t="s">
        <v>70</v>
      </c>
    </row>
    <row r="30298" spans="17:63" ht="29.25" customHeight="1" x14ac:dyDescent="0.2">
      <c r="Q30298" s="92" t="s">
        <v>50</v>
      </c>
      <c r="BF30298" s="101" t="s">
        <v>58</v>
      </c>
      <c r="BK30298" s="98" t="s">
        <v>70</v>
      </c>
    </row>
    <row r="30299" spans="17:63" ht="29.25" customHeight="1" x14ac:dyDescent="0.2">
      <c r="Q30299" s="92" t="s">
        <v>50</v>
      </c>
      <c r="BF30299" s="101" t="s">
        <v>58</v>
      </c>
      <c r="BK30299" s="98" t="s">
        <v>70</v>
      </c>
    </row>
    <row r="30300" spans="17:63" ht="29.25" customHeight="1" x14ac:dyDescent="0.2">
      <c r="Q30300" s="92" t="s">
        <v>50</v>
      </c>
      <c r="BF30300" s="101" t="s">
        <v>58</v>
      </c>
      <c r="BK30300" s="98" t="s">
        <v>70</v>
      </c>
    </row>
    <row r="30301" spans="17:63" ht="29.25" customHeight="1" x14ac:dyDescent="0.2">
      <c r="Q30301" s="92" t="s">
        <v>50</v>
      </c>
      <c r="BF30301" s="101" t="s">
        <v>58</v>
      </c>
      <c r="BK30301" s="98" t="s">
        <v>70</v>
      </c>
    </row>
    <row r="30302" spans="17:63" ht="29.25" customHeight="1" x14ac:dyDescent="0.2">
      <c r="Q30302" s="92" t="s">
        <v>50</v>
      </c>
      <c r="BF30302" s="101" t="s">
        <v>58</v>
      </c>
      <c r="BK30302" s="98" t="s">
        <v>70</v>
      </c>
    </row>
    <row r="30303" spans="17:63" ht="29.25" customHeight="1" x14ac:dyDescent="0.2">
      <c r="Q30303" s="92" t="s">
        <v>50</v>
      </c>
      <c r="BF30303" s="101" t="s">
        <v>58</v>
      </c>
      <c r="BK30303" s="98" t="s">
        <v>70</v>
      </c>
    </row>
    <row r="30304" spans="17:63" ht="29.25" customHeight="1" x14ac:dyDescent="0.2">
      <c r="Q30304" s="92" t="s">
        <v>50</v>
      </c>
      <c r="BF30304" s="101" t="s">
        <v>58</v>
      </c>
      <c r="BK30304" s="98" t="s">
        <v>70</v>
      </c>
    </row>
    <row r="30305" spans="17:63" ht="29.25" customHeight="1" x14ac:dyDescent="0.2">
      <c r="Q30305" s="92" t="s">
        <v>50</v>
      </c>
      <c r="BF30305" s="101" t="s">
        <v>58</v>
      </c>
      <c r="BK30305" s="98" t="s">
        <v>70</v>
      </c>
    </row>
    <row r="30306" spans="17:63" ht="29.25" customHeight="1" x14ac:dyDescent="0.2">
      <c r="Q30306" s="92" t="s">
        <v>50</v>
      </c>
      <c r="BF30306" s="101" t="s">
        <v>58</v>
      </c>
      <c r="BK30306" s="98" t="s">
        <v>70</v>
      </c>
    </row>
    <row r="30307" spans="17:63" ht="29.25" customHeight="1" x14ac:dyDescent="0.2">
      <c r="Q30307" s="92" t="s">
        <v>50</v>
      </c>
      <c r="BF30307" s="101" t="s">
        <v>58</v>
      </c>
      <c r="BK30307" s="98" t="s">
        <v>70</v>
      </c>
    </row>
    <row r="30308" spans="17:63" ht="29.25" customHeight="1" x14ac:dyDescent="0.2">
      <c r="Q30308" s="92" t="s">
        <v>50</v>
      </c>
      <c r="BF30308" s="101" t="s">
        <v>58</v>
      </c>
      <c r="BK30308" s="98" t="s">
        <v>70</v>
      </c>
    </row>
    <row r="30309" spans="17:63" ht="29.25" customHeight="1" x14ac:dyDescent="0.2">
      <c r="Q30309" s="92" t="s">
        <v>50</v>
      </c>
      <c r="BF30309" s="101" t="s">
        <v>58</v>
      </c>
      <c r="BK30309" s="98" t="s">
        <v>70</v>
      </c>
    </row>
    <row r="30310" spans="17:63" ht="29.25" customHeight="1" x14ac:dyDescent="0.2">
      <c r="Q30310" s="92" t="s">
        <v>50</v>
      </c>
      <c r="BF30310" s="101" t="s">
        <v>58</v>
      </c>
      <c r="BK30310" s="98" t="s">
        <v>70</v>
      </c>
    </row>
    <row r="30311" spans="17:63" ht="29.25" customHeight="1" x14ac:dyDescent="0.2">
      <c r="Q30311" s="92" t="s">
        <v>50</v>
      </c>
      <c r="BF30311" s="101" t="s">
        <v>58</v>
      </c>
      <c r="BK30311" s="98" t="s">
        <v>70</v>
      </c>
    </row>
    <row r="30312" spans="17:63" ht="29.25" customHeight="1" x14ac:dyDescent="0.2">
      <c r="Q30312" s="92" t="s">
        <v>50</v>
      </c>
      <c r="BF30312" s="101" t="s">
        <v>58</v>
      </c>
      <c r="BK30312" s="98" t="s">
        <v>70</v>
      </c>
    </row>
    <row r="30313" spans="17:63" ht="29.25" customHeight="1" x14ac:dyDescent="0.2">
      <c r="Q30313" s="92" t="s">
        <v>50</v>
      </c>
      <c r="BF30313" s="101" t="s">
        <v>58</v>
      </c>
      <c r="BK30313" s="98" t="s">
        <v>70</v>
      </c>
    </row>
    <row r="30314" spans="17:63" ht="29.25" customHeight="1" x14ac:dyDescent="0.2">
      <c r="Q30314" s="92" t="s">
        <v>50</v>
      </c>
      <c r="BF30314" s="101" t="s">
        <v>58</v>
      </c>
      <c r="BK30314" s="98" t="s">
        <v>70</v>
      </c>
    </row>
    <row r="30315" spans="17:63" ht="29.25" customHeight="1" x14ac:dyDescent="0.2">
      <c r="Q30315" s="92" t="s">
        <v>50</v>
      </c>
      <c r="BF30315" s="101" t="s">
        <v>58</v>
      </c>
      <c r="BK30315" s="98" t="s">
        <v>70</v>
      </c>
    </row>
    <row r="30316" spans="17:63" ht="29.25" customHeight="1" x14ac:dyDescent="0.2">
      <c r="Q30316" s="92" t="s">
        <v>50</v>
      </c>
      <c r="BF30316" s="101" t="s">
        <v>58</v>
      </c>
      <c r="BK30316" s="98" t="s">
        <v>70</v>
      </c>
    </row>
    <row r="30317" spans="17:63" ht="29.25" customHeight="1" x14ac:dyDescent="0.2">
      <c r="Q30317" s="92" t="s">
        <v>50</v>
      </c>
      <c r="BF30317" s="101" t="s">
        <v>58</v>
      </c>
      <c r="BK30317" s="98" t="s">
        <v>70</v>
      </c>
    </row>
    <row r="30318" spans="17:63" ht="29.25" customHeight="1" x14ac:dyDescent="0.2">
      <c r="Q30318" s="92" t="s">
        <v>50</v>
      </c>
      <c r="BF30318" s="101" t="s">
        <v>58</v>
      </c>
      <c r="BK30318" s="98" t="s">
        <v>70</v>
      </c>
    </row>
    <row r="30319" spans="17:63" ht="29.25" customHeight="1" x14ac:dyDescent="0.2">
      <c r="Q30319" s="92" t="s">
        <v>50</v>
      </c>
      <c r="BF30319" s="101" t="s">
        <v>58</v>
      </c>
      <c r="BK30319" s="98" t="s">
        <v>70</v>
      </c>
    </row>
    <row r="30320" spans="17:63" ht="29.25" customHeight="1" x14ac:dyDescent="0.2">
      <c r="Q30320" s="92" t="s">
        <v>50</v>
      </c>
      <c r="BF30320" s="101" t="s">
        <v>58</v>
      </c>
      <c r="BK30320" s="98" t="s">
        <v>70</v>
      </c>
    </row>
    <row r="30321" spans="17:63" ht="29.25" customHeight="1" x14ac:dyDescent="0.2">
      <c r="Q30321" s="92" t="s">
        <v>50</v>
      </c>
      <c r="BF30321" s="101" t="s">
        <v>58</v>
      </c>
      <c r="BK30321" s="98" t="s">
        <v>70</v>
      </c>
    </row>
    <row r="30322" spans="17:63" ht="29.25" customHeight="1" x14ac:dyDescent="0.2">
      <c r="Q30322" s="92" t="s">
        <v>50</v>
      </c>
      <c r="BF30322" s="101" t="s">
        <v>58</v>
      </c>
      <c r="BK30322" s="98" t="s">
        <v>70</v>
      </c>
    </row>
    <row r="30323" spans="17:63" ht="29.25" customHeight="1" x14ac:dyDescent="0.2">
      <c r="Q30323" s="92" t="s">
        <v>50</v>
      </c>
      <c r="BF30323" s="101" t="s">
        <v>58</v>
      </c>
      <c r="BK30323" s="98" t="s">
        <v>70</v>
      </c>
    </row>
    <row r="30324" spans="17:63" ht="29.25" customHeight="1" x14ac:dyDescent="0.2">
      <c r="Q30324" s="92" t="s">
        <v>50</v>
      </c>
      <c r="BF30324" s="101" t="s">
        <v>58</v>
      </c>
      <c r="BK30324" s="98" t="s">
        <v>70</v>
      </c>
    </row>
    <row r="30325" spans="17:63" ht="29.25" customHeight="1" x14ac:dyDescent="0.2">
      <c r="Q30325" s="92" t="s">
        <v>50</v>
      </c>
      <c r="BF30325" s="101" t="s">
        <v>58</v>
      </c>
      <c r="BK30325" s="98" t="s">
        <v>70</v>
      </c>
    </row>
    <row r="30326" spans="17:63" ht="29.25" customHeight="1" x14ac:dyDescent="0.2">
      <c r="Q30326" s="92" t="s">
        <v>50</v>
      </c>
      <c r="BF30326" s="101" t="s">
        <v>58</v>
      </c>
      <c r="BK30326" s="98" t="s">
        <v>70</v>
      </c>
    </row>
    <row r="30327" spans="17:63" ht="29.25" customHeight="1" x14ac:dyDescent="0.2">
      <c r="Q30327" s="92" t="s">
        <v>50</v>
      </c>
      <c r="BF30327" s="101" t="s">
        <v>58</v>
      </c>
      <c r="BK30327" s="98" t="s">
        <v>70</v>
      </c>
    </row>
    <row r="30328" spans="17:63" ht="29.25" customHeight="1" x14ac:dyDescent="0.2">
      <c r="Q30328" s="92" t="s">
        <v>50</v>
      </c>
      <c r="BF30328" s="101" t="s">
        <v>58</v>
      </c>
      <c r="BK30328" s="98" t="s">
        <v>70</v>
      </c>
    </row>
    <row r="30329" spans="17:63" ht="29.25" customHeight="1" x14ac:dyDescent="0.2">
      <c r="Q30329" s="92" t="s">
        <v>50</v>
      </c>
      <c r="BF30329" s="101" t="s">
        <v>58</v>
      </c>
      <c r="BK30329" s="98" t="s">
        <v>70</v>
      </c>
    </row>
    <row r="30330" spans="17:63" ht="29.25" customHeight="1" x14ac:dyDescent="0.2">
      <c r="Q30330" s="92" t="s">
        <v>50</v>
      </c>
      <c r="BF30330" s="101" t="s">
        <v>58</v>
      </c>
      <c r="BK30330" s="98" t="s">
        <v>70</v>
      </c>
    </row>
    <row r="30331" spans="17:63" ht="29.25" customHeight="1" x14ac:dyDescent="0.2">
      <c r="Q30331" s="92" t="s">
        <v>50</v>
      </c>
      <c r="BF30331" s="101" t="s">
        <v>58</v>
      </c>
      <c r="BK30331" s="98" t="s">
        <v>70</v>
      </c>
    </row>
    <row r="30332" spans="17:63" ht="29.25" customHeight="1" x14ac:dyDescent="0.2">
      <c r="Q30332" s="92" t="s">
        <v>50</v>
      </c>
      <c r="BF30332" s="101" t="s">
        <v>58</v>
      </c>
      <c r="BK30332" s="98" t="s">
        <v>70</v>
      </c>
    </row>
    <row r="30333" spans="17:63" ht="29.25" customHeight="1" x14ac:dyDescent="0.2">
      <c r="Q30333" s="92" t="s">
        <v>50</v>
      </c>
      <c r="BF30333" s="101" t="s">
        <v>58</v>
      </c>
      <c r="BK30333" s="98" t="s">
        <v>70</v>
      </c>
    </row>
    <row r="30334" spans="17:63" ht="29.25" customHeight="1" x14ac:dyDescent="0.2">
      <c r="Q30334" s="92" t="s">
        <v>50</v>
      </c>
      <c r="BF30334" s="101" t="s">
        <v>58</v>
      </c>
      <c r="BK30334" s="98" t="s">
        <v>70</v>
      </c>
    </row>
    <row r="30335" spans="17:63" ht="29.25" customHeight="1" x14ac:dyDescent="0.2">
      <c r="Q30335" s="92" t="s">
        <v>50</v>
      </c>
      <c r="BF30335" s="101" t="s">
        <v>58</v>
      </c>
      <c r="BK30335" s="98" t="s">
        <v>70</v>
      </c>
    </row>
    <row r="30336" spans="17:63" ht="29.25" customHeight="1" x14ac:dyDescent="0.2">
      <c r="Q30336" s="92" t="s">
        <v>50</v>
      </c>
      <c r="BF30336" s="101" t="s">
        <v>58</v>
      </c>
      <c r="BK30336" s="98" t="s">
        <v>70</v>
      </c>
    </row>
    <row r="30337" spans="17:63" ht="29.25" customHeight="1" x14ac:dyDescent="0.2">
      <c r="Q30337" s="92" t="s">
        <v>50</v>
      </c>
      <c r="BF30337" s="101" t="s">
        <v>58</v>
      </c>
      <c r="BK30337" s="98" t="s">
        <v>70</v>
      </c>
    </row>
    <row r="30338" spans="17:63" ht="29.25" customHeight="1" x14ac:dyDescent="0.2">
      <c r="Q30338" s="92" t="s">
        <v>50</v>
      </c>
      <c r="BF30338" s="101" t="s">
        <v>58</v>
      </c>
      <c r="BK30338" s="98" t="s">
        <v>70</v>
      </c>
    </row>
    <row r="30339" spans="17:63" ht="29.25" customHeight="1" x14ac:dyDescent="0.2">
      <c r="Q30339" s="92" t="s">
        <v>50</v>
      </c>
      <c r="BF30339" s="101" t="s">
        <v>58</v>
      </c>
      <c r="BK30339" s="98" t="s">
        <v>70</v>
      </c>
    </row>
    <row r="30340" spans="17:63" ht="29.25" customHeight="1" x14ac:dyDescent="0.2">
      <c r="Q30340" s="92" t="s">
        <v>50</v>
      </c>
      <c r="BF30340" s="101" t="s">
        <v>58</v>
      </c>
      <c r="BK30340" s="98" t="s">
        <v>70</v>
      </c>
    </row>
    <row r="30341" spans="17:63" ht="29.25" customHeight="1" x14ac:dyDescent="0.2">
      <c r="Q30341" s="92" t="s">
        <v>50</v>
      </c>
      <c r="BF30341" s="101" t="s">
        <v>58</v>
      </c>
      <c r="BK30341" s="98" t="s">
        <v>70</v>
      </c>
    </row>
    <row r="30342" spans="17:63" ht="29.25" customHeight="1" x14ac:dyDescent="0.2">
      <c r="Q30342" s="92" t="s">
        <v>50</v>
      </c>
      <c r="BF30342" s="101" t="s">
        <v>58</v>
      </c>
      <c r="BK30342" s="98" t="s">
        <v>70</v>
      </c>
    </row>
    <row r="30343" spans="17:63" ht="29.25" customHeight="1" x14ac:dyDescent="0.2">
      <c r="Q30343" s="92" t="s">
        <v>50</v>
      </c>
      <c r="BF30343" s="101" t="s">
        <v>58</v>
      </c>
      <c r="BK30343" s="98" t="s">
        <v>70</v>
      </c>
    </row>
    <row r="30344" spans="17:63" ht="29.25" customHeight="1" x14ac:dyDescent="0.2">
      <c r="Q30344" s="92" t="s">
        <v>50</v>
      </c>
      <c r="BF30344" s="101" t="s">
        <v>58</v>
      </c>
      <c r="BK30344" s="98" t="s">
        <v>70</v>
      </c>
    </row>
    <row r="30345" spans="17:63" ht="29.25" customHeight="1" x14ac:dyDescent="0.2">
      <c r="Q30345" s="92" t="s">
        <v>50</v>
      </c>
      <c r="BF30345" s="101" t="s">
        <v>58</v>
      </c>
      <c r="BK30345" s="98" t="s">
        <v>70</v>
      </c>
    </row>
    <row r="30346" spans="17:63" ht="29.25" customHeight="1" x14ac:dyDescent="0.2">
      <c r="Q30346" s="92" t="s">
        <v>50</v>
      </c>
      <c r="BF30346" s="101" t="s">
        <v>58</v>
      </c>
      <c r="BK30346" s="98" t="s">
        <v>70</v>
      </c>
    </row>
    <row r="30347" spans="17:63" ht="29.25" customHeight="1" x14ac:dyDescent="0.2">
      <c r="Q30347" s="92" t="s">
        <v>50</v>
      </c>
      <c r="BF30347" s="101" t="s">
        <v>58</v>
      </c>
      <c r="BK30347" s="98" t="s">
        <v>70</v>
      </c>
    </row>
    <row r="30348" spans="17:63" ht="29.25" customHeight="1" x14ac:dyDescent="0.2">
      <c r="Q30348" s="92" t="s">
        <v>50</v>
      </c>
      <c r="BF30348" s="101" t="s">
        <v>58</v>
      </c>
      <c r="BK30348" s="98" t="s">
        <v>70</v>
      </c>
    </row>
    <row r="30349" spans="17:63" ht="29.25" customHeight="1" x14ac:dyDescent="0.2">
      <c r="Q30349" s="92" t="s">
        <v>50</v>
      </c>
      <c r="BF30349" s="101" t="s">
        <v>58</v>
      </c>
      <c r="BK30349" s="98" t="s">
        <v>70</v>
      </c>
    </row>
    <row r="30350" spans="17:63" ht="29.25" customHeight="1" x14ac:dyDescent="0.2">
      <c r="Q30350" s="92" t="s">
        <v>50</v>
      </c>
      <c r="BF30350" s="101" t="s">
        <v>58</v>
      </c>
      <c r="BK30350" s="98" t="s">
        <v>70</v>
      </c>
    </row>
    <row r="30351" spans="17:63" ht="29.25" customHeight="1" x14ac:dyDescent="0.2">
      <c r="Q30351" s="92" t="s">
        <v>50</v>
      </c>
      <c r="BF30351" s="101" t="s">
        <v>58</v>
      </c>
      <c r="BK30351" s="98" t="s">
        <v>70</v>
      </c>
    </row>
    <row r="30352" spans="17:63" ht="29.25" customHeight="1" x14ac:dyDescent="0.2">
      <c r="Q30352" s="92" t="s">
        <v>50</v>
      </c>
      <c r="BF30352" s="101" t="s">
        <v>58</v>
      </c>
      <c r="BK30352" s="98" t="s">
        <v>70</v>
      </c>
    </row>
    <row r="30353" spans="17:63" ht="29.25" customHeight="1" x14ac:dyDescent="0.2">
      <c r="Q30353" s="92" t="s">
        <v>50</v>
      </c>
      <c r="BF30353" s="101" t="s">
        <v>58</v>
      </c>
      <c r="BK30353" s="98" t="s">
        <v>70</v>
      </c>
    </row>
    <row r="30354" spans="17:63" ht="29.25" customHeight="1" x14ac:dyDescent="0.2">
      <c r="Q30354" s="92" t="s">
        <v>50</v>
      </c>
      <c r="BF30354" s="101" t="s">
        <v>58</v>
      </c>
      <c r="BK30354" s="98" t="s">
        <v>70</v>
      </c>
    </row>
    <row r="30355" spans="17:63" ht="29.25" customHeight="1" x14ac:dyDescent="0.2">
      <c r="Q30355" s="92" t="s">
        <v>50</v>
      </c>
      <c r="BF30355" s="101" t="s">
        <v>58</v>
      </c>
      <c r="BK30355" s="98" t="s">
        <v>70</v>
      </c>
    </row>
    <row r="30356" spans="17:63" ht="29.25" customHeight="1" x14ac:dyDescent="0.2">
      <c r="Q30356" s="92" t="s">
        <v>50</v>
      </c>
      <c r="BF30356" s="101" t="s">
        <v>58</v>
      </c>
      <c r="BK30356" s="98" t="s">
        <v>70</v>
      </c>
    </row>
    <row r="30357" spans="17:63" ht="29.25" customHeight="1" x14ac:dyDescent="0.2">
      <c r="Q30357" s="92" t="s">
        <v>50</v>
      </c>
      <c r="BF30357" s="101" t="s">
        <v>58</v>
      </c>
      <c r="BK30357" s="98" t="s">
        <v>70</v>
      </c>
    </row>
    <row r="30358" spans="17:63" ht="29.25" customHeight="1" x14ac:dyDescent="0.2">
      <c r="Q30358" s="92" t="s">
        <v>50</v>
      </c>
      <c r="BF30358" s="101" t="s">
        <v>58</v>
      </c>
      <c r="BK30358" s="98" t="s">
        <v>70</v>
      </c>
    </row>
    <row r="30359" spans="17:63" ht="29.25" customHeight="1" x14ac:dyDescent="0.2">
      <c r="Q30359" s="92" t="s">
        <v>50</v>
      </c>
      <c r="BF30359" s="101" t="s">
        <v>58</v>
      </c>
      <c r="BK30359" s="98" t="s">
        <v>70</v>
      </c>
    </row>
    <row r="30360" spans="17:63" ht="29.25" customHeight="1" x14ac:dyDescent="0.2">
      <c r="Q30360" s="92" t="s">
        <v>50</v>
      </c>
      <c r="BF30360" s="101" t="s">
        <v>58</v>
      </c>
      <c r="BK30360" s="98" t="s">
        <v>70</v>
      </c>
    </row>
    <row r="30361" spans="17:63" ht="29.25" customHeight="1" x14ac:dyDescent="0.2">
      <c r="Q30361" s="92" t="s">
        <v>50</v>
      </c>
      <c r="BF30361" s="101" t="s">
        <v>58</v>
      </c>
      <c r="BK30361" s="98" t="s">
        <v>70</v>
      </c>
    </row>
    <row r="30362" spans="17:63" ht="29.25" customHeight="1" x14ac:dyDescent="0.2">
      <c r="Q30362" s="92" t="s">
        <v>50</v>
      </c>
      <c r="BF30362" s="101" t="s">
        <v>58</v>
      </c>
      <c r="BK30362" s="98" t="s">
        <v>70</v>
      </c>
    </row>
    <row r="30363" spans="17:63" ht="29.25" customHeight="1" x14ac:dyDescent="0.2">
      <c r="Q30363" s="92" t="s">
        <v>50</v>
      </c>
      <c r="BF30363" s="101" t="s">
        <v>58</v>
      </c>
      <c r="BK30363" s="98" t="s">
        <v>70</v>
      </c>
    </row>
    <row r="30364" spans="17:63" ht="29.25" customHeight="1" x14ac:dyDescent="0.2">
      <c r="Q30364" s="92" t="s">
        <v>50</v>
      </c>
      <c r="BF30364" s="101" t="s">
        <v>58</v>
      </c>
      <c r="BK30364" s="98" t="s">
        <v>70</v>
      </c>
    </row>
    <row r="30365" spans="17:63" ht="29.25" customHeight="1" x14ac:dyDescent="0.2">
      <c r="Q30365" s="92" t="s">
        <v>50</v>
      </c>
      <c r="BF30365" s="101" t="s">
        <v>58</v>
      </c>
      <c r="BK30365" s="98" t="s">
        <v>70</v>
      </c>
    </row>
    <row r="30366" spans="17:63" ht="29.25" customHeight="1" x14ac:dyDescent="0.2">
      <c r="Q30366" s="92" t="s">
        <v>50</v>
      </c>
      <c r="BF30366" s="101" t="s">
        <v>58</v>
      </c>
      <c r="BK30366" s="98" t="s">
        <v>70</v>
      </c>
    </row>
    <row r="30367" spans="17:63" ht="29.25" customHeight="1" x14ac:dyDescent="0.2">
      <c r="Q30367" s="92" t="s">
        <v>50</v>
      </c>
      <c r="BF30367" s="101" t="s">
        <v>58</v>
      </c>
      <c r="BK30367" s="98" t="s">
        <v>70</v>
      </c>
    </row>
    <row r="30368" spans="17:63" ht="29.25" customHeight="1" x14ac:dyDescent="0.2">
      <c r="Q30368" s="92" t="s">
        <v>50</v>
      </c>
      <c r="BF30368" s="101" t="s">
        <v>58</v>
      </c>
      <c r="BK30368" s="98" t="s">
        <v>70</v>
      </c>
    </row>
    <row r="30369" spans="17:63" ht="29.25" customHeight="1" x14ac:dyDescent="0.2">
      <c r="Q30369" s="92" t="s">
        <v>50</v>
      </c>
      <c r="BF30369" s="101" t="s">
        <v>58</v>
      </c>
      <c r="BK30369" s="98" t="s">
        <v>70</v>
      </c>
    </row>
    <row r="30370" spans="17:63" ht="29.25" customHeight="1" x14ac:dyDescent="0.2">
      <c r="Q30370" s="92" t="s">
        <v>50</v>
      </c>
      <c r="BF30370" s="101" t="s">
        <v>58</v>
      </c>
      <c r="BK30370" s="98" t="s">
        <v>70</v>
      </c>
    </row>
    <row r="30371" spans="17:63" ht="29.25" customHeight="1" x14ac:dyDescent="0.2">
      <c r="Q30371" s="92" t="s">
        <v>50</v>
      </c>
      <c r="BF30371" s="101" t="s">
        <v>58</v>
      </c>
      <c r="BK30371" s="98" t="s">
        <v>70</v>
      </c>
    </row>
    <row r="30372" spans="17:63" ht="29.25" customHeight="1" x14ac:dyDescent="0.2">
      <c r="Q30372" s="92" t="s">
        <v>50</v>
      </c>
      <c r="BF30372" s="101" t="s">
        <v>58</v>
      </c>
      <c r="BK30372" s="98" t="s">
        <v>70</v>
      </c>
    </row>
    <row r="30373" spans="17:63" ht="29.25" customHeight="1" x14ac:dyDescent="0.2">
      <c r="Q30373" s="92" t="s">
        <v>50</v>
      </c>
      <c r="BF30373" s="101" t="s">
        <v>58</v>
      </c>
      <c r="BK30373" s="98" t="s">
        <v>70</v>
      </c>
    </row>
    <row r="30374" spans="17:63" ht="29.25" customHeight="1" x14ac:dyDescent="0.2">
      <c r="Q30374" s="92" t="s">
        <v>50</v>
      </c>
      <c r="BF30374" s="101" t="s">
        <v>58</v>
      </c>
      <c r="BK30374" s="98" t="s">
        <v>70</v>
      </c>
    </row>
    <row r="30375" spans="17:63" ht="29.25" customHeight="1" x14ac:dyDescent="0.2">
      <c r="Q30375" s="92" t="s">
        <v>50</v>
      </c>
      <c r="BF30375" s="101" t="s">
        <v>58</v>
      </c>
      <c r="BK30375" s="98" t="s">
        <v>70</v>
      </c>
    </row>
    <row r="30376" spans="17:63" ht="29.25" customHeight="1" x14ac:dyDescent="0.2">
      <c r="Q30376" s="92" t="s">
        <v>50</v>
      </c>
      <c r="BF30376" s="101" t="s">
        <v>58</v>
      </c>
      <c r="BK30376" s="98" t="s">
        <v>70</v>
      </c>
    </row>
    <row r="30377" spans="17:63" ht="29.25" customHeight="1" x14ac:dyDescent="0.2">
      <c r="Q30377" s="92" t="s">
        <v>50</v>
      </c>
      <c r="BF30377" s="101" t="s">
        <v>58</v>
      </c>
      <c r="BK30377" s="98" t="s">
        <v>70</v>
      </c>
    </row>
    <row r="30378" spans="17:63" ht="29.25" customHeight="1" x14ac:dyDescent="0.2">
      <c r="Q30378" s="92" t="s">
        <v>50</v>
      </c>
      <c r="BF30378" s="101" t="s">
        <v>58</v>
      </c>
      <c r="BK30378" s="98" t="s">
        <v>70</v>
      </c>
    </row>
    <row r="30379" spans="17:63" ht="29.25" customHeight="1" x14ac:dyDescent="0.2">
      <c r="Q30379" s="92" t="s">
        <v>50</v>
      </c>
      <c r="BF30379" s="101" t="s">
        <v>58</v>
      </c>
      <c r="BK30379" s="98" t="s">
        <v>70</v>
      </c>
    </row>
    <row r="30380" spans="17:63" ht="29.25" customHeight="1" x14ac:dyDescent="0.2">
      <c r="Q30380" s="92" t="s">
        <v>50</v>
      </c>
      <c r="BF30380" s="101" t="s">
        <v>58</v>
      </c>
      <c r="BK30380" s="98" t="s">
        <v>70</v>
      </c>
    </row>
    <row r="30381" spans="17:63" ht="29.25" customHeight="1" x14ac:dyDescent="0.2">
      <c r="Q30381" s="92" t="s">
        <v>50</v>
      </c>
      <c r="BF30381" s="101" t="s">
        <v>58</v>
      </c>
      <c r="BK30381" s="98" t="s">
        <v>70</v>
      </c>
    </row>
    <row r="30382" spans="17:63" ht="29.25" customHeight="1" x14ac:dyDescent="0.2">
      <c r="Q30382" s="92" t="s">
        <v>50</v>
      </c>
      <c r="BF30382" s="101" t="s">
        <v>58</v>
      </c>
      <c r="BK30382" s="98" t="s">
        <v>70</v>
      </c>
    </row>
    <row r="30383" spans="17:63" ht="29.25" customHeight="1" x14ac:dyDescent="0.2">
      <c r="Q30383" s="92" t="s">
        <v>50</v>
      </c>
      <c r="BF30383" s="101" t="s">
        <v>58</v>
      </c>
      <c r="BK30383" s="98" t="s">
        <v>70</v>
      </c>
    </row>
    <row r="30384" spans="17:63" ht="29.25" customHeight="1" x14ac:dyDescent="0.2">
      <c r="Q30384" s="92" t="s">
        <v>50</v>
      </c>
      <c r="BF30384" s="101" t="s">
        <v>58</v>
      </c>
      <c r="BK30384" s="98" t="s">
        <v>70</v>
      </c>
    </row>
    <row r="30385" spans="17:63" ht="29.25" customHeight="1" x14ac:dyDescent="0.2">
      <c r="Q30385" s="92" t="s">
        <v>50</v>
      </c>
      <c r="BF30385" s="101" t="s">
        <v>58</v>
      </c>
      <c r="BK30385" s="98" t="s">
        <v>70</v>
      </c>
    </row>
    <row r="30386" spans="17:63" ht="29.25" customHeight="1" x14ac:dyDescent="0.2">
      <c r="Q30386" s="92" t="s">
        <v>50</v>
      </c>
      <c r="BF30386" s="101" t="s">
        <v>58</v>
      </c>
      <c r="BK30386" s="98" t="s">
        <v>70</v>
      </c>
    </row>
    <row r="30387" spans="17:63" ht="29.25" customHeight="1" x14ac:dyDescent="0.2">
      <c r="Q30387" s="92" t="s">
        <v>50</v>
      </c>
      <c r="BF30387" s="101" t="s">
        <v>58</v>
      </c>
      <c r="BK30387" s="98" t="s">
        <v>70</v>
      </c>
    </row>
    <row r="30388" spans="17:63" ht="29.25" customHeight="1" x14ac:dyDescent="0.2">
      <c r="Q30388" s="92" t="s">
        <v>50</v>
      </c>
      <c r="BF30388" s="101" t="s">
        <v>58</v>
      </c>
      <c r="BK30388" s="98" t="s">
        <v>70</v>
      </c>
    </row>
    <row r="30389" spans="17:63" ht="29.25" customHeight="1" x14ac:dyDescent="0.2">
      <c r="Q30389" s="92" t="s">
        <v>50</v>
      </c>
      <c r="BF30389" s="101" t="s">
        <v>58</v>
      </c>
      <c r="BK30389" s="98" t="s">
        <v>70</v>
      </c>
    </row>
    <row r="30390" spans="17:63" ht="29.25" customHeight="1" x14ac:dyDescent="0.2">
      <c r="Q30390" s="92" t="s">
        <v>50</v>
      </c>
      <c r="BF30390" s="101" t="s">
        <v>58</v>
      </c>
      <c r="BK30390" s="98" t="s">
        <v>70</v>
      </c>
    </row>
    <row r="30391" spans="17:63" ht="29.25" customHeight="1" x14ac:dyDescent="0.2">
      <c r="Q30391" s="92" t="s">
        <v>50</v>
      </c>
      <c r="BF30391" s="101" t="s">
        <v>58</v>
      </c>
      <c r="BK30391" s="98" t="s">
        <v>70</v>
      </c>
    </row>
    <row r="30392" spans="17:63" ht="29.25" customHeight="1" x14ac:dyDescent="0.2">
      <c r="Q30392" s="92" t="s">
        <v>50</v>
      </c>
      <c r="BF30392" s="101" t="s">
        <v>58</v>
      </c>
      <c r="BK30392" s="98" t="s">
        <v>70</v>
      </c>
    </row>
    <row r="30393" spans="17:63" ht="29.25" customHeight="1" x14ac:dyDescent="0.2">
      <c r="Q30393" s="92" t="s">
        <v>50</v>
      </c>
      <c r="BF30393" s="101" t="s">
        <v>58</v>
      </c>
      <c r="BK30393" s="98" t="s">
        <v>70</v>
      </c>
    </row>
    <row r="30394" spans="17:63" ht="29.25" customHeight="1" x14ac:dyDescent="0.2">
      <c r="Q30394" s="92" t="s">
        <v>50</v>
      </c>
      <c r="BF30394" s="101" t="s">
        <v>58</v>
      </c>
      <c r="BK30394" s="98" t="s">
        <v>70</v>
      </c>
    </row>
    <row r="30395" spans="17:63" ht="29.25" customHeight="1" x14ac:dyDescent="0.2">
      <c r="Q30395" s="92" t="s">
        <v>50</v>
      </c>
      <c r="BF30395" s="101" t="s">
        <v>58</v>
      </c>
      <c r="BK30395" s="98" t="s">
        <v>70</v>
      </c>
    </row>
    <row r="30396" spans="17:63" ht="29.25" customHeight="1" x14ac:dyDescent="0.2">
      <c r="Q30396" s="92" t="s">
        <v>50</v>
      </c>
      <c r="BF30396" s="101" t="s">
        <v>58</v>
      </c>
      <c r="BK30396" s="98" t="s">
        <v>70</v>
      </c>
    </row>
    <row r="30397" spans="17:63" ht="29.25" customHeight="1" x14ac:dyDescent="0.2">
      <c r="Q30397" s="92" t="s">
        <v>50</v>
      </c>
      <c r="BF30397" s="101" t="s">
        <v>58</v>
      </c>
      <c r="BK30397" s="98" t="s">
        <v>70</v>
      </c>
    </row>
    <row r="30398" spans="17:63" ht="29.25" customHeight="1" x14ac:dyDescent="0.2">
      <c r="Q30398" s="92" t="s">
        <v>50</v>
      </c>
      <c r="BF30398" s="101" t="s">
        <v>58</v>
      </c>
      <c r="BK30398" s="98" t="s">
        <v>70</v>
      </c>
    </row>
    <row r="30399" spans="17:63" ht="29.25" customHeight="1" x14ac:dyDescent="0.2">
      <c r="Q30399" s="92" t="s">
        <v>50</v>
      </c>
      <c r="BF30399" s="101" t="s">
        <v>58</v>
      </c>
      <c r="BK30399" s="98" t="s">
        <v>70</v>
      </c>
    </row>
    <row r="30400" spans="17:63" ht="29.25" customHeight="1" x14ac:dyDescent="0.2">
      <c r="Q30400" s="92" t="s">
        <v>50</v>
      </c>
      <c r="BF30400" s="101" t="s">
        <v>58</v>
      </c>
      <c r="BK30400" s="98" t="s">
        <v>70</v>
      </c>
    </row>
    <row r="30401" spans="17:63" ht="29.25" customHeight="1" x14ac:dyDescent="0.2">
      <c r="Q30401" s="92" t="s">
        <v>50</v>
      </c>
      <c r="BF30401" s="101" t="s">
        <v>58</v>
      </c>
      <c r="BK30401" s="98" t="s">
        <v>70</v>
      </c>
    </row>
    <row r="30402" spans="17:63" ht="29.25" customHeight="1" x14ac:dyDescent="0.2">
      <c r="Q30402" s="92" t="s">
        <v>50</v>
      </c>
      <c r="BF30402" s="101" t="s">
        <v>58</v>
      </c>
      <c r="BK30402" s="98" t="s">
        <v>70</v>
      </c>
    </row>
    <row r="30403" spans="17:63" ht="29.25" customHeight="1" x14ac:dyDescent="0.2">
      <c r="Q30403" s="92" t="s">
        <v>50</v>
      </c>
      <c r="BF30403" s="101" t="s">
        <v>58</v>
      </c>
      <c r="BK30403" s="98" t="s">
        <v>70</v>
      </c>
    </row>
    <row r="30404" spans="17:63" ht="29.25" customHeight="1" x14ac:dyDescent="0.2">
      <c r="Q30404" s="92" t="s">
        <v>50</v>
      </c>
      <c r="BF30404" s="101" t="s">
        <v>58</v>
      </c>
      <c r="BK30404" s="98" t="s">
        <v>70</v>
      </c>
    </row>
    <row r="30405" spans="17:63" ht="29.25" customHeight="1" x14ac:dyDescent="0.2">
      <c r="Q30405" s="92" t="s">
        <v>50</v>
      </c>
      <c r="BF30405" s="101" t="s">
        <v>58</v>
      </c>
      <c r="BK30405" s="98" t="s">
        <v>70</v>
      </c>
    </row>
    <row r="30406" spans="17:63" ht="29.25" customHeight="1" x14ac:dyDescent="0.2">
      <c r="Q30406" s="92" t="s">
        <v>50</v>
      </c>
      <c r="BF30406" s="101" t="s">
        <v>58</v>
      </c>
      <c r="BK30406" s="98" t="s">
        <v>70</v>
      </c>
    </row>
    <row r="30407" spans="17:63" ht="29.25" customHeight="1" x14ac:dyDescent="0.2">
      <c r="Q30407" s="92" t="s">
        <v>50</v>
      </c>
      <c r="BF30407" s="101" t="s">
        <v>58</v>
      </c>
      <c r="BK30407" s="98" t="s">
        <v>70</v>
      </c>
    </row>
    <row r="30408" spans="17:63" ht="29.25" customHeight="1" x14ac:dyDescent="0.2">
      <c r="Q30408" s="92" t="s">
        <v>50</v>
      </c>
      <c r="BF30408" s="101" t="s">
        <v>58</v>
      </c>
      <c r="BK30408" s="98" t="s">
        <v>70</v>
      </c>
    </row>
    <row r="30409" spans="17:63" ht="29.25" customHeight="1" x14ac:dyDescent="0.2">
      <c r="Q30409" s="92" t="s">
        <v>50</v>
      </c>
      <c r="BF30409" s="101" t="s">
        <v>58</v>
      </c>
      <c r="BK30409" s="98" t="s">
        <v>70</v>
      </c>
    </row>
    <row r="30410" spans="17:63" ht="29.25" customHeight="1" x14ac:dyDescent="0.2">
      <c r="Q30410" s="92" t="s">
        <v>50</v>
      </c>
      <c r="BF30410" s="101" t="s">
        <v>58</v>
      </c>
      <c r="BK30410" s="98" t="s">
        <v>70</v>
      </c>
    </row>
    <row r="30411" spans="17:63" ht="29.25" customHeight="1" x14ac:dyDescent="0.2">
      <c r="Q30411" s="92" t="s">
        <v>50</v>
      </c>
      <c r="BF30411" s="101" t="s">
        <v>58</v>
      </c>
      <c r="BK30411" s="98" t="s">
        <v>70</v>
      </c>
    </row>
    <row r="30412" spans="17:63" ht="29.25" customHeight="1" x14ac:dyDescent="0.2">
      <c r="Q30412" s="92" t="s">
        <v>50</v>
      </c>
      <c r="BF30412" s="101" t="s">
        <v>58</v>
      </c>
      <c r="BK30412" s="98" t="s">
        <v>70</v>
      </c>
    </row>
    <row r="30413" spans="17:63" ht="29.25" customHeight="1" x14ac:dyDescent="0.2">
      <c r="Q30413" s="92" t="s">
        <v>50</v>
      </c>
      <c r="BF30413" s="101" t="s">
        <v>58</v>
      </c>
      <c r="BK30413" s="98" t="s">
        <v>70</v>
      </c>
    </row>
    <row r="30414" spans="17:63" ht="29.25" customHeight="1" x14ac:dyDescent="0.2">
      <c r="Q30414" s="92" t="s">
        <v>50</v>
      </c>
      <c r="BF30414" s="101" t="s">
        <v>58</v>
      </c>
      <c r="BK30414" s="98" t="s">
        <v>70</v>
      </c>
    </row>
    <row r="30415" spans="17:63" ht="29.25" customHeight="1" x14ac:dyDescent="0.2">
      <c r="Q30415" s="92" t="s">
        <v>50</v>
      </c>
      <c r="BF30415" s="101" t="s">
        <v>58</v>
      </c>
      <c r="BK30415" s="98" t="s">
        <v>70</v>
      </c>
    </row>
    <row r="30416" spans="17:63" ht="29.25" customHeight="1" x14ac:dyDescent="0.2">
      <c r="Q30416" s="92" t="s">
        <v>50</v>
      </c>
      <c r="BF30416" s="101" t="s">
        <v>58</v>
      </c>
      <c r="BK30416" s="98" t="s">
        <v>70</v>
      </c>
    </row>
    <row r="30417" spans="17:63" ht="29.25" customHeight="1" x14ac:dyDescent="0.2">
      <c r="Q30417" s="92" t="s">
        <v>50</v>
      </c>
      <c r="BF30417" s="101" t="s">
        <v>58</v>
      </c>
      <c r="BK30417" s="98" t="s">
        <v>70</v>
      </c>
    </row>
    <row r="30418" spans="17:63" ht="29.25" customHeight="1" x14ac:dyDescent="0.2">
      <c r="Q30418" s="92" t="s">
        <v>50</v>
      </c>
      <c r="BF30418" s="101" t="s">
        <v>58</v>
      </c>
      <c r="BK30418" s="98" t="s">
        <v>70</v>
      </c>
    </row>
    <row r="30419" spans="17:63" ht="29.25" customHeight="1" x14ac:dyDescent="0.2">
      <c r="Q30419" s="92" t="s">
        <v>50</v>
      </c>
      <c r="BF30419" s="101" t="s">
        <v>58</v>
      </c>
      <c r="BK30419" s="98" t="s">
        <v>70</v>
      </c>
    </row>
    <row r="30420" spans="17:63" ht="29.25" customHeight="1" x14ac:dyDescent="0.2">
      <c r="Q30420" s="92" t="s">
        <v>50</v>
      </c>
      <c r="BF30420" s="101" t="s">
        <v>58</v>
      </c>
      <c r="BK30420" s="98" t="s">
        <v>70</v>
      </c>
    </row>
    <row r="30421" spans="17:63" ht="29.25" customHeight="1" x14ac:dyDescent="0.2">
      <c r="Q30421" s="92" t="s">
        <v>50</v>
      </c>
      <c r="BF30421" s="101" t="s">
        <v>58</v>
      </c>
      <c r="BK30421" s="98" t="s">
        <v>70</v>
      </c>
    </row>
    <row r="30422" spans="17:63" ht="29.25" customHeight="1" x14ac:dyDescent="0.2">
      <c r="Q30422" s="92" t="s">
        <v>50</v>
      </c>
      <c r="BF30422" s="101" t="s">
        <v>58</v>
      </c>
      <c r="BK30422" s="98" t="s">
        <v>70</v>
      </c>
    </row>
    <row r="30423" spans="17:63" ht="29.25" customHeight="1" x14ac:dyDescent="0.2">
      <c r="Q30423" s="92" t="s">
        <v>50</v>
      </c>
      <c r="BF30423" s="101" t="s">
        <v>58</v>
      </c>
      <c r="BK30423" s="98" t="s">
        <v>70</v>
      </c>
    </row>
    <row r="30424" spans="17:63" ht="29.25" customHeight="1" x14ac:dyDescent="0.2">
      <c r="Q30424" s="92" t="s">
        <v>50</v>
      </c>
      <c r="BF30424" s="101" t="s">
        <v>58</v>
      </c>
      <c r="BK30424" s="98" t="s">
        <v>70</v>
      </c>
    </row>
    <row r="30425" spans="17:63" ht="29.25" customHeight="1" x14ac:dyDescent="0.2">
      <c r="Q30425" s="92" t="s">
        <v>50</v>
      </c>
      <c r="BF30425" s="101" t="s">
        <v>58</v>
      </c>
      <c r="BK30425" s="98" t="s">
        <v>70</v>
      </c>
    </row>
    <row r="30426" spans="17:63" ht="29.25" customHeight="1" x14ac:dyDescent="0.2">
      <c r="Q30426" s="92" t="s">
        <v>50</v>
      </c>
      <c r="BF30426" s="101" t="s">
        <v>58</v>
      </c>
      <c r="BK30426" s="98" t="s">
        <v>70</v>
      </c>
    </row>
    <row r="30427" spans="17:63" ht="29.25" customHeight="1" x14ac:dyDescent="0.2">
      <c r="Q30427" s="92" t="s">
        <v>50</v>
      </c>
      <c r="BF30427" s="101" t="s">
        <v>58</v>
      </c>
      <c r="BK30427" s="98" t="s">
        <v>70</v>
      </c>
    </row>
    <row r="30428" spans="17:63" ht="29.25" customHeight="1" x14ac:dyDescent="0.2">
      <c r="Q30428" s="92" t="s">
        <v>50</v>
      </c>
      <c r="BF30428" s="101" t="s">
        <v>58</v>
      </c>
      <c r="BK30428" s="98" t="s">
        <v>70</v>
      </c>
    </row>
    <row r="30429" spans="17:63" ht="29.25" customHeight="1" x14ac:dyDescent="0.2">
      <c r="Q30429" s="92" t="s">
        <v>50</v>
      </c>
      <c r="BF30429" s="101" t="s">
        <v>58</v>
      </c>
      <c r="BK30429" s="98" t="s">
        <v>70</v>
      </c>
    </row>
    <row r="30430" spans="17:63" ht="29.25" customHeight="1" x14ac:dyDescent="0.2">
      <c r="Q30430" s="92" t="s">
        <v>50</v>
      </c>
      <c r="BF30430" s="101" t="s">
        <v>58</v>
      </c>
      <c r="BK30430" s="98" t="s">
        <v>70</v>
      </c>
    </row>
    <row r="30431" spans="17:63" ht="29.25" customHeight="1" x14ac:dyDescent="0.2">
      <c r="Q30431" s="92" t="s">
        <v>50</v>
      </c>
      <c r="BF30431" s="101" t="s">
        <v>58</v>
      </c>
      <c r="BK30431" s="98" t="s">
        <v>70</v>
      </c>
    </row>
    <row r="30432" spans="17:63" ht="29.25" customHeight="1" x14ac:dyDescent="0.2">
      <c r="Q30432" s="92" t="s">
        <v>50</v>
      </c>
      <c r="BF30432" s="101" t="s">
        <v>58</v>
      </c>
      <c r="BK30432" s="98" t="s">
        <v>70</v>
      </c>
    </row>
    <row r="30433" spans="17:63" ht="29.25" customHeight="1" x14ac:dyDescent="0.2">
      <c r="Q30433" s="92" t="s">
        <v>50</v>
      </c>
      <c r="BF30433" s="101" t="s">
        <v>58</v>
      </c>
      <c r="BK30433" s="98" t="s">
        <v>70</v>
      </c>
    </row>
    <row r="30434" spans="17:63" ht="29.25" customHeight="1" x14ac:dyDescent="0.2">
      <c r="Q30434" s="92" t="s">
        <v>50</v>
      </c>
      <c r="BF30434" s="101" t="s">
        <v>58</v>
      </c>
      <c r="BK30434" s="98" t="s">
        <v>70</v>
      </c>
    </row>
    <row r="30435" spans="17:63" ht="29.25" customHeight="1" x14ac:dyDescent="0.2">
      <c r="Q30435" s="92" t="s">
        <v>50</v>
      </c>
      <c r="BF30435" s="101" t="s">
        <v>58</v>
      </c>
      <c r="BK30435" s="98" t="s">
        <v>70</v>
      </c>
    </row>
    <row r="30436" spans="17:63" ht="29.25" customHeight="1" x14ac:dyDescent="0.2">
      <c r="Q30436" s="92" t="s">
        <v>50</v>
      </c>
      <c r="BF30436" s="101" t="s">
        <v>58</v>
      </c>
      <c r="BK30436" s="98" t="s">
        <v>70</v>
      </c>
    </row>
    <row r="30437" spans="17:63" ht="29.25" customHeight="1" x14ac:dyDescent="0.2">
      <c r="Q30437" s="92" t="s">
        <v>50</v>
      </c>
      <c r="BF30437" s="101" t="s">
        <v>58</v>
      </c>
      <c r="BK30437" s="98" t="s">
        <v>70</v>
      </c>
    </row>
    <row r="30438" spans="17:63" ht="29.25" customHeight="1" x14ac:dyDescent="0.2">
      <c r="Q30438" s="92" t="s">
        <v>50</v>
      </c>
      <c r="BF30438" s="101" t="s">
        <v>58</v>
      </c>
      <c r="BK30438" s="98" t="s">
        <v>70</v>
      </c>
    </row>
    <row r="30439" spans="17:63" ht="29.25" customHeight="1" x14ac:dyDescent="0.2">
      <c r="Q30439" s="92" t="s">
        <v>50</v>
      </c>
      <c r="BF30439" s="101" t="s">
        <v>58</v>
      </c>
      <c r="BK30439" s="98" t="s">
        <v>70</v>
      </c>
    </row>
    <row r="30440" spans="17:63" ht="29.25" customHeight="1" x14ac:dyDescent="0.2">
      <c r="Q30440" s="92" t="s">
        <v>50</v>
      </c>
      <c r="BF30440" s="101" t="s">
        <v>58</v>
      </c>
      <c r="BK30440" s="98" t="s">
        <v>70</v>
      </c>
    </row>
    <row r="30441" spans="17:63" ht="29.25" customHeight="1" x14ac:dyDescent="0.2">
      <c r="Q30441" s="92" t="s">
        <v>50</v>
      </c>
      <c r="BF30441" s="101" t="s">
        <v>58</v>
      </c>
      <c r="BK30441" s="98" t="s">
        <v>70</v>
      </c>
    </row>
    <row r="30442" spans="17:63" ht="29.25" customHeight="1" x14ac:dyDescent="0.2">
      <c r="Q30442" s="92" t="s">
        <v>50</v>
      </c>
      <c r="BF30442" s="101" t="s">
        <v>58</v>
      </c>
      <c r="BK30442" s="98" t="s">
        <v>70</v>
      </c>
    </row>
    <row r="30443" spans="17:63" ht="29.25" customHeight="1" x14ac:dyDescent="0.2">
      <c r="Q30443" s="92" t="s">
        <v>50</v>
      </c>
      <c r="BF30443" s="101" t="s">
        <v>58</v>
      </c>
      <c r="BK30443" s="98" t="s">
        <v>70</v>
      </c>
    </row>
    <row r="30444" spans="17:63" ht="29.25" customHeight="1" x14ac:dyDescent="0.2">
      <c r="Q30444" s="92" t="s">
        <v>50</v>
      </c>
      <c r="BF30444" s="101" t="s">
        <v>58</v>
      </c>
      <c r="BK30444" s="98" t="s">
        <v>70</v>
      </c>
    </row>
    <row r="30445" spans="17:63" ht="29.25" customHeight="1" x14ac:dyDescent="0.2">
      <c r="Q30445" s="92" t="s">
        <v>50</v>
      </c>
      <c r="BF30445" s="101" t="s">
        <v>58</v>
      </c>
      <c r="BK30445" s="98" t="s">
        <v>70</v>
      </c>
    </row>
    <row r="30446" spans="17:63" ht="29.25" customHeight="1" x14ac:dyDescent="0.2">
      <c r="Q30446" s="92" t="s">
        <v>50</v>
      </c>
      <c r="BF30446" s="101" t="s">
        <v>58</v>
      </c>
      <c r="BK30446" s="98" t="s">
        <v>70</v>
      </c>
    </row>
    <row r="30447" spans="17:63" ht="29.25" customHeight="1" x14ac:dyDescent="0.2">
      <c r="Q30447" s="92" t="s">
        <v>50</v>
      </c>
      <c r="BF30447" s="101" t="s">
        <v>58</v>
      </c>
      <c r="BK30447" s="98" t="s">
        <v>70</v>
      </c>
    </row>
    <row r="30448" spans="17:63" ht="29.25" customHeight="1" x14ac:dyDescent="0.2">
      <c r="Q30448" s="92" t="s">
        <v>50</v>
      </c>
      <c r="BF30448" s="101" t="s">
        <v>58</v>
      </c>
      <c r="BK30448" s="98" t="s">
        <v>70</v>
      </c>
    </row>
    <row r="30449" spans="17:63" ht="29.25" customHeight="1" x14ac:dyDescent="0.2">
      <c r="Q30449" s="92" t="s">
        <v>50</v>
      </c>
      <c r="BF30449" s="101" t="s">
        <v>58</v>
      </c>
      <c r="BK30449" s="98" t="s">
        <v>70</v>
      </c>
    </row>
    <row r="30450" spans="17:63" ht="29.25" customHeight="1" x14ac:dyDescent="0.2">
      <c r="Q30450" s="92" t="s">
        <v>50</v>
      </c>
      <c r="BF30450" s="101" t="s">
        <v>58</v>
      </c>
      <c r="BK30450" s="98" t="s">
        <v>70</v>
      </c>
    </row>
    <row r="30451" spans="17:63" ht="29.25" customHeight="1" x14ac:dyDescent="0.2">
      <c r="Q30451" s="92" t="s">
        <v>50</v>
      </c>
      <c r="BF30451" s="101" t="s">
        <v>58</v>
      </c>
      <c r="BK30451" s="98" t="s">
        <v>70</v>
      </c>
    </row>
    <row r="30452" spans="17:63" ht="29.25" customHeight="1" x14ac:dyDescent="0.2">
      <c r="Q30452" s="92" t="s">
        <v>50</v>
      </c>
      <c r="BF30452" s="101" t="s">
        <v>58</v>
      </c>
      <c r="BK30452" s="98" t="s">
        <v>70</v>
      </c>
    </row>
    <row r="30453" spans="17:63" ht="29.25" customHeight="1" x14ac:dyDescent="0.2">
      <c r="Q30453" s="92" t="s">
        <v>50</v>
      </c>
      <c r="BF30453" s="101" t="s">
        <v>58</v>
      </c>
      <c r="BK30453" s="98" t="s">
        <v>70</v>
      </c>
    </row>
    <row r="30454" spans="17:63" ht="29.25" customHeight="1" x14ac:dyDescent="0.2">
      <c r="Q30454" s="92" t="s">
        <v>50</v>
      </c>
      <c r="BF30454" s="101" t="s">
        <v>58</v>
      </c>
      <c r="BK30454" s="98" t="s">
        <v>70</v>
      </c>
    </row>
    <row r="30455" spans="17:63" ht="29.25" customHeight="1" x14ac:dyDescent="0.2">
      <c r="Q30455" s="92" t="s">
        <v>50</v>
      </c>
      <c r="BF30455" s="101" t="s">
        <v>58</v>
      </c>
      <c r="BK30455" s="98" t="s">
        <v>70</v>
      </c>
    </row>
    <row r="30456" spans="17:63" ht="29.25" customHeight="1" x14ac:dyDescent="0.2">
      <c r="Q30456" s="92" t="s">
        <v>50</v>
      </c>
      <c r="BF30456" s="101" t="s">
        <v>58</v>
      </c>
      <c r="BK30456" s="98" t="s">
        <v>70</v>
      </c>
    </row>
    <row r="30457" spans="17:63" ht="29.25" customHeight="1" x14ac:dyDescent="0.2">
      <c r="Q30457" s="92" t="s">
        <v>50</v>
      </c>
      <c r="BF30457" s="101" t="s">
        <v>58</v>
      </c>
      <c r="BK30457" s="98" t="s">
        <v>70</v>
      </c>
    </row>
    <row r="30458" spans="17:63" ht="29.25" customHeight="1" x14ac:dyDescent="0.2">
      <c r="Q30458" s="92" t="s">
        <v>50</v>
      </c>
      <c r="BF30458" s="101" t="s">
        <v>58</v>
      </c>
      <c r="BK30458" s="98" t="s">
        <v>70</v>
      </c>
    </row>
    <row r="30459" spans="17:63" ht="29.25" customHeight="1" x14ac:dyDescent="0.2">
      <c r="Q30459" s="92" t="s">
        <v>50</v>
      </c>
      <c r="BF30459" s="101" t="s">
        <v>58</v>
      </c>
      <c r="BK30459" s="98" t="s">
        <v>70</v>
      </c>
    </row>
    <row r="30460" spans="17:63" ht="29.25" customHeight="1" x14ac:dyDescent="0.2">
      <c r="Q30460" s="92" t="s">
        <v>50</v>
      </c>
      <c r="BF30460" s="101" t="s">
        <v>58</v>
      </c>
      <c r="BK30460" s="98" t="s">
        <v>70</v>
      </c>
    </row>
    <row r="30461" spans="17:63" ht="29.25" customHeight="1" x14ac:dyDescent="0.2">
      <c r="Q30461" s="92" t="s">
        <v>50</v>
      </c>
      <c r="BF30461" s="101" t="s">
        <v>58</v>
      </c>
      <c r="BK30461" s="98" t="s">
        <v>70</v>
      </c>
    </row>
    <row r="30462" spans="17:63" ht="29.25" customHeight="1" x14ac:dyDescent="0.2">
      <c r="Q30462" s="92" t="s">
        <v>50</v>
      </c>
      <c r="BF30462" s="101" t="s">
        <v>58</v>
      </c>
      <c r="BK30462" s="98" t="s">
        <v>70</v>
      </c>
    </row>
    <row r="30463" spans="17:63" ht="29.25" customHeight="1" x14ac:dyDescent="0.2">
      <c r="Q30463" s="92" t="s">
        <v>50</v>
      </c>
      <c r="BF30463" s="101" t="s">
        <v>58</v>
      </c>
      <c r="BK30463" s="98" t="s">
        <v>70</v>
      </c>
    </row>
    <row r="30464" spans="17:63" ht="29.25" customHeight="1" x14ac:dyDescent="0.2">
      <c r="Q30464" s="92" t="s">
        <v>50</v>
      </c>
      <c r="BF30464" s="101" t="s">
        <v>58</v>
      </c>
      <c r="BK30464" s="98" t="s">
        <v>70</v>
      </c>
    </row>
    <row r="30465" spans="17:63" ht="29.25" customHeight="1" x14ac:dyDescent="0.2">
      <c r="Q30465" s="92" t="s">
        <v>50</v>
      </c>
      <c r="BF30465" s="101" t="s">
        <v>58</v>
      </c>
      <c r="BK30465" s="98" t="s">
        <v>70</v>
      </c>
    </row>
    <row r="30466" spans="17:63" ht="29.25" customHeight="1" x14ac:dyDescent="0.2">
      <c r="Q30466" s="92" t="s">
        <v>50</v>
      </c>
      <c r="BF30466" s="101" t="s">
        <v>58</v>
      </c>
      <c r="BK30466" s="98" t="s">
        <v>70</v>
      </c>
    </row>
    <row r="30467" spans="17:63" ht="29.25" customHeight="1" x14ac:dyDescent="0.2">
      <c r="Q30467" s="92" t="s">
        <v>50</v>
      </c>
      <c r="BF30467" s="101" t="s">
        <v>58</v>
      </c>
      <c r="BK30467" s="98" t="s">
        <v>70</v>
      </c>
    </row>
    <row r="30468" spans="17:63" ht="29.25" customHeight="1" x14ac:dyDescent="0.2">
      <c r="Q30468" s="92" t="s">
        <v>50</v>
      </c>
      <c r="BF30468" s="101" t="s">
        <v>58</v>
      </c>
      <c r="BK30468" s="98" t="s">
        <v>70</v>
      </c>
    </row>
    <row r="30469" spans="17:63" ht="29.25" customHeight="1" x14ac:dyDescent="0.2">
      <c r="Q30469" s="92" t="s">
        <v>50</v>
      </c>
      <c r="BF30469" s="101" t="s">
        <v>58</v>
      </c>
      <c r="BK30469" s="98" t="s">
        <v>70</v>
      </c>
    </row>
    <row r="30470" spans="17:63" ht="29.25" customHeight="1" x14ac:dyDescent="0.2">
      <c r="Q30470" s="92" t="s">
        <v>50</v>
      </c>
      <c r="BF30470" s="101" t="s">
        <v>58</v>
      </c>
      <c r="BK30470" s="98" t="s">
        <v>70</v>
      </c>
    </row>
    <row r="30471" spans="17:63" ht="29.25" customHeight="1" x14ac:dyDescent="0.2">
      <c r="Q30471" s="92" t="s">
        <v>50</v>
      </c>
      <c r="BF30471" s="101" t="s">
        <v>58</v>
      </c>
      <c r="BK30471" s="98" t="s">
        <v>70</v>
      </c>
    </row>
    <row r="30472" spans="17:63" ht="29.25" customHeight="1" x14ac:dyDescent="0.2">
      <c r="Q30472" s="92" t="s">
        <v>50</v>
      </c>
      <c r="BF30472" s="101" t="s">
        <v>58</v>
      </c>
      <c r="BK30472" s="98" t="s">
        <v>70</v>
      </c>
    </row>
    <row r="30473" spans="17:63" ht="29.25" customHeight="1" x14ac:dyDescent="0.2">
      <c r="Q30473" s="92" t="s">
        <v>50</v>
      </c>
      <c r="BF30473" s="101" t="s">
        <v>58</v>
      </c>
      <c r="BK30473" s="98" t="s">
        <v>70</v>
      </c>
    </row>
    <row r="30474" spans="17:63" ht="29.25" customHeight="1" x14ac:dyDescent="0.2">
      <c r="Q30474" s="92" t="s">
        <v>50</v>
      </c>
      <c r="BF30474" s="101" t="s">
        <v>58</v>
      </c>
      <c r="BK30474" s="98" t="s">
        <v>70</v>
      </c>
    </row>
    <row r="30475" spans="17:63" ht="29.25" customHeight="1" x14ac:dyDescent="0.2">
      <c r="Q30475" s="92" t="s">
        <v>50</v>
      </c>
      <c r="BF30475" s="101" t="s">
        <v>58</v>
      </c>
      <c r="BK30475" s="98" t="s">
        <v>70</v>
      </c>
    </row>
    <row r="30476" spans="17:63" ht="29.25" customHeight="1" x14ac:dyDescent="0.2">
      <c r="Q30476" s="92" t="s">
        <v>50</v>
      </c>
      <c r="BF30476" s="101" t="s">
        <v>58</v>
      </c>
      <c r="BK30476" s="98" t="s">
        <v>70</v>
      </c>
    </row>
    <row r="30477" spans="17:63" ht="29.25" customHeight="1" x14ac:dyDescent="0.2">
      <c r="Q30477" s="92" t="s">
        <v>50</v>
      </c>
      <c r="BF30477" s="101" t="s">
        <v>58</v>
      </c>
      <c r="BK30477" s="98" t="s">
        <v>70</v>
      </c>
    </row>
    <row r="30478" spans="17:63" ht="29.25" customHeight="1" x14ac:dyDescent="0.2">
      <c r="Q30478" s="92" t="s">
        <v>50</v>
      </c>
      <c r="BF30478" s="101" t="s">
        <v>58</v>
      </c>
      <c r="BK30478" s="98" t="s">
        <v>70</v>
      </c>
    </row>
    <row r="30479" spans="17:63" ht="29.25" customHeight="1" x14ac:dyDescent="0.2">
      <c r="Q30479" s="92" t="s">
        <v>50</v>
      </c>
      <c r="BF30479" s="101" t="s">
        <v>58</v>
      </c>
      <c r="BK30479" s="98" t="s">
        <v>70</v>
      </c>
    </row>
    <row r="30480" spans="17:63" ht="29.25" customHeight="1" x14ac:dyDescent="0.2">
      <c r="Q30480" s="92" t="s">
        <v>50</v>
      </c>
      <c r="BF30480" s="101" t="s">
        <v>58</v>
      </c>
      <c r="BK30480" s="98" t="s">
        <v>70</v>
      </c>
    </row>
    <row r="30481" spans="17:63" ht="29.25" customHeight="1" x14ac:dyDescent="0.2">
      <c r="Q30481" s="92" t="s">
        <v>50</v>
      </c>
      <c r="BF30481" s="101" t="s">
        <v>58</v>
      </c>
      <c r="BK30481" s="98" t="s">
        <v>70</v>
      </c>
    </row>
    <row r="30482" spans="17:63" ht="29.25" customHeight="1" x14ac:dyDescent="0.2">
      <c r="Q30482" s="92" t="s">
        <v>50</v>
      </c>
      <c r="BF30482" s="101" t="s">
        <v>58</v>
      </c>
      <c r="BK30482" s="98" t="s">
        <v>70</v>
      </c>
    </row>
    <row r="30483" spans="17:63" ht="29.25" customHeight="1" x14ac:dyDescent="0.2">
      <c r="Q30483" s="92" t="s">
        <v>50</v>
      </c>
      <c r="BF30483" s="101" t="s">
        <v>58</v>
      </c>
      <c r="BK30483" s="98" t="s">
        <v>70</v>
      </c>
    </row>
    <row r="30484" spans="17:63" ht="29.25" customHeight="1" x14ac:dyDescent="0.2">
      <c r="Q30484" s="92" t="s">
        <v>50</v>
      </c>
      <c r="BF30484" s="101" t="s">
        <v>58</v>
      </c>
      <c r="BK30484" s="98" t="s">
        <v>70</v>
      </c>
    </row>
    <row r="30485" spans="17:63" ht="29.25" customHeight="1" x14ac:dyDescent="0.2">
      <c r="Q30485" s="92" t="s">
        <v>50</v>
      </c>
      <c r="BF30485" s="101" t="s">
        <v>58</v>
      </c>
      <c r="BK30485" s="98" t="s">
        <v>70</v>
      </c>
    </row>
    <row r="30486" spans="17:63" ht="29.25" customHeight="1" x14ac:dyDescent="0.2">
      <c r="Q30486" s="92" t="s">
        <v>50</v>
      </c>
      <c r="BF30486" s="101" t="s">
        <v>58</v>
      </c>
      <c r="BK30486" s="98" t="s">
        <v>70</v>
      </c>
    </row>
    <row r="30487" spans="17:63" ht="29.25" customHeight="1" x14ac:dyDescent="0.2">
      <c r="Q30487" s="92" t="s">
        <v>50</v>
      </c>
      <c r="BF30487" s="101" t="s">
        <v>58</v>
      </c>
      <c r="BK30487" s="98" t="s">
        <v>70</v>
      </c>
    </row>
    <row r="30488" spans="17:63" ht="29.25" customHeight="1" x14ac:dyDescent="0.2">
      <c r="Q30488" s="92" t="s">
        <v>50</v>
      </c>
      <c r="BF30488" s="101" t="s">
        <v>58</v>
      </c>
      <c r="BK30488" s="98" t="s">
        <v>70</v>
      </c>
    </row>
    <row r="30489" spans="17:63" ht="29.25" customHeight="1" x14ac:dyDescent="0.2">
      <c r="Q30489" s="92" t="s">
        <v>50</v>
      </c>
      <c r="BF30489" s="101" t="s">
        <v>58</v>
      </c>
      <c r="BK30489" s="98" t="s">
        <v>70</v>
      </c>
    </row>
    <row r="30490" spans="17:63" ht="29.25" customHeight="1" x14ac:dyDescent="0.2">
      <c r="Q30490" s="92" t="s">
        <v>50</v>
      </c>
      <c r="BF30490" s="101" t="s">
        <v>58</v>
      </c>
      <c r="BK30490" s="98" t="s">
        <v>70</v>
      </c>
    </row>
    <row r="30491" spans="17:63" ht="29.25" customHeight="1" x14ac:dyDescent="0.2">
      <c r="Q30491" s="92" t="s">
        <v>50</v>
      </c>
      <c r="BF30491" s="101" t="s">
        <v>58</v>
      </c>
      <c r="BK30491" s="98" t="s">
        <v>70</v>
      </c>
    </row>
    <row r="30492" spans="17:63" ht="29.25" customHeight="1" x14ac:dyDescent="0.2">
      <c r="Q30492" s="92" t="s">
        <v>50</v>
      </c>
      <c r="BF30492" s="101" t="s">
        <v>58</v>
      </c>
      <c r="BK30492" s="98" t="s">
        <v>70</v>
      </c>
    </row>
    <row r="30493" spans="17:63" ht="29.25" customHeight="1" x14ac:dyDescent="0.2">
      <c r="Q30493" s="92" t="s">
        <v>50</v>
      </c>
      <c r="BF30493" s="101" t="s">
        <v>58</v>
      </c>
      <c r="BK30493" s="98" t="s">
        <v>70</v>
      </c>
    </row>
    <row r="30494" spans="17:63" ht="29.25" customHeight="1" x14ac:dyDescent="0.2">
      <c r="Q30494" s="92" t="s">
        <v>50</v>
      </c>
      <c r="BF30494" s="101" t="s">
        <v>58</v>
      </c>
      <c r="BK30494" s="98" t="s">
        <v>70</v>
      </c>
    </row>
    <row r="30495" spans="17:63" ht="29.25" customHeight="1" x14ac:dyDescent="0.2">
      <c r="Q30495" s="92" t="s">
        <v>50</v>
      </c>
      <c r="BF30495" s="101" t="s">
        <v>58</v>
      </c>
      <c r="BK30495" s="98" t="s">
        <v>70</v>
      </c>
    </row>
    <row r="30496" spans="17:63" ht="29.25" customHeight="1" x14ac:dyDescent="0.2">
      <c r="Q30496" s="92" t="s">
        <v>50</v>
      </c>
      <c r="BF30496" s="101" t="s">
        <v>58</v>
      </c>
      <c r="BK30496" s="98" t="s">
        <v>70</v>
      </c>
    </row>
    <row r="30497" spans="17:63" ht="29.25" customHeight="1" x14ac:dyDescent="0.2">
      <c r="Q30497" s="92" t="s">
        <v>50</v>
      </c>
      <c r="BF30497" s="101" t="s">
        <v>58</v>
      </c>
      <c r="BK30497" s="98" t="s">
        <v>70</v>
      </c>
    </row>
    <row r="30498" spans="17:63" ht="29.25" customHeight="1" x14ac:dyDescent="0.2">
      <c r="Q30498" s="92" t="s">
        <v>50</v>
      </c>
      <c r="BF30498" s="101" t="s">
        <v>58</v>
      </c>
      <c r="BK30498" s="98" t="s">
        <v>70</v>
      </c>
    </row>
    <row r="30499" spans="17:63" ht="29.25" customHeight="1" x14ac:dyDescent="0.2">
      <c r="Q30499" s="92" t="s">
        <v>50</v>
      </c>
      <c r="BF30499" s="101" t="s">
        <v>58</v>
      </c>
      <c r="BK30499" s="98" t="s">
        <v>70</v>
      </c>
    </row>
    <row r="30500" spans="17:63" ht="29.25" customHeight="1" x14ac:dyDescent="0.2">
      <c r="Q30500" s="92" t="s">
        <v>50</v>
      </c>
      <c r="BF30500" s="101" t="s">
        <v>58</v>
      </c>
      <c r="BK30500" s="98" t="s">
        <v>70</v>
      </c>
    </row>
    <row r="30501" spans="17:63" ht="29.25" customHeight="1" x14ac:dyDescent="0.2">
      <c r="Q30501" s="92" t="s">
        <v>50</v>
      </c>
      <c r="BF30501" s="101" t="s">
        <v>58</v>
      </c>
      <c r="BK30501" s="98" t="s">
        <v>70</v>
      </c>
    </row>
    <row r="30502" spans="17:63" ht="29.25" customHeight="1" x14ac:dyDescent="0.2">
      <c r="Q30502" s="92" t="s">
        <v>50</v>
      </c>
      <c r="BF30502" s="101" t="s">
        <v>58</v>
      </c>
      <c r="BK30502" s="98" t="s">
        <v>70</v>
      </c>
    </row>
    <row r="30503" spans="17:63" ht="29.25" customHeight="1" x14ac:dyDescent="0.2">
      <c r="Q30503" s="92" t="s">
        <v>50</v>
      </c>
      <c r="BF30503" s="101" t="s">
        <v>58</v>
      </c>
      <c r="BK30503" s="98" t="s">
        <v>70</v>
      </c>
    </row>
    <row r="30504" spans="17:63" ht="29.25" customHeight="1" x14ac:dyDescent="0.2">
      <c r="Q30504" s="92" t="s">
        <v>50</v>
      </c>
      <c r="BF30504" s="101" t="s">
        <v>58</v>
      </c>
      <c r="BK30504" s="98" t="s">
        <v>70</v>
      </c>
    </row>
    <row r="30505" spans="17:63" ht="29.25" customHeight="1" x14ac:dyDescent="0.2">
      <c r="Q30505" s="92" t="s">
        <v>50</v>
      </c>
      <c r="BF30505" s="101" t="s">
        <v>58</v>
      </c>
      <c r="BK30505" s="98" t="s">
        <v>70</v>
      </c>
    </row>
    <row r="30506" spans="17:63" ht="29.25" customHeight="1" x14ac:dyDescent="0.2">
      <c r="Q30506" s="92" t="s">
        <v>50</v>
      </c>
      <c r="BF30506" s="101" t="s">
        <v>58</v>
      </c>
      <c r="BK30506" s="98" t="s">
        <v>70</v>
      </c>
    </row>
    <row r="30507" spans="17:63" ht="29.25" customHeight="1" x14ac:dyDescent="0.2">
      <c r="Q30507" s="92" t="s">
        <v>50</v>
      </c>
      <c r="BF30507" s="101" t="s">
        <v>58</v>
      </c>
      <c r="BK30507" s="98" t="s">
        <v>70</v>
      </c>
    </row>
    <row r="30508" spans="17:63" ht="29.25" customHeight="1" x14ac:dyDescent="0.2">
      <c r="Q30508" s="92" t="s">
        <v>50</v>
      </c>
      <c r="BF30508" s="101" t="s">
        <v>58</v>
      </c>
      <c r="BK30508" s="98" t="s">
        <v>70</v>
      </c>
    </row>
    <row r="30509" spans="17:63" ht="29.25" customHeight="1" x14ac:dyDescent="0.2">
      <c r="Q30509" s="92" t="s">
        <v>50</v>
      </c>
      <c r="BF30509" s="101" t="s">
        <v>58</v>
      </c>
      <c r="BK30509" s="98" t="s">
        <v>70</v>
      </c>
    </row>
    <row r="30510" spans="17:63" ht="29.25" customHeight="1" x14ac:dyDescent="0.2">
      <c r="Q30510" s="92" t="s">
        <v>50</v>
      </c>
      <c r="BF30510" s="101" t="s">
        <v>58</v>
      </c>
      <c r="BK30510" s="98" t="s">
        <v>70</v>
      </c>
    </row>
    <row r="30511" spans="17:63" ht="29.25" customHeight="1" x14ac:dyDescent="0.2">
      <c r="Q30511" s="92" t="s">
        <v>50</v>
      </c>
      <c r="BF30511" s="101" t="s">
        <v>58</v>
      </c>
      <c r="BK30511" s="98" t="s">
        <v>70</v>
      </c>
    </row>
    <row r="30512" spans="17:63" ht="29.25" customHeight="1" x14ac:dyDescent="0.2">
      <c r="Q30512" s="92" t="s">
        <v>50</v>
      </c>
      <c r="BF30512" s="101" t="s">
        <v>58</v>
      </c>
      <c r="BK30512" s="98" t="s">
        <v>70</v>
      </c>
    </row>
    <row r="30513" spans="17:63" ht="29.25" customHeight="1" x14ac:dyDescent="0.2">
      <c r="Q30513" s="92" t="s">
        <v>50</v>
      </c>
      <c r="BF30513" s="101" t="s">
        <v>58</v>
      </c>
      <c r="BK30513" s="98" t="s">
        <v>70</v>
      </c>
    </row>
    <row r="30514" spans="17:63" ht="29.25" customHeight="1" x14ac:dyDescent="0.2">
      <c r="Q30514" s="92" t="s">
        <v>50</v>
      </c>
      <c r="BF30514" s="101" t="s">
        <v>58</v>
      </c>
      <c r="BK30514" s="98" t="s">
        <v>70</v>
      </c>
    </row>
    <row r="30515" spans="17:63" ht="29.25" customHeight="1" x14ac:dyDescent="0.2">
      <c r="Q30515" s="92" t="s">
        <v>50</v>
      </c>
      <c r="BF30515" s="101" t="s">
        <v>58</v>
      </c>
      <c r="BK30515" s="98" t="s">
        <v>70</v>
      </c>
    </row>
    <row r="30516" spans="17:63" ht="29.25" customHeight="1" x14ac:dyDescent="0.2">
      <c r="Q30516" s="92" t="s">
        <v>50</v>
      </c>
      <c r="BF30516" s="101" t="s">
        <v>58</v>
      </c>
      <c r="BK30516" s="98" t="s">
        <v>70</v>
      </c>
    </row>
    <row r="30517" spans="17:63" ht="29.25" customHeight="1" x14ac:dyDescent="0.2">
      <c r="Q30517" s="92" t="s">
        <v>50</v>
      </c>
      <c r="BF30517" s="101" t="s">
        <v>58</v>
      </c>
      <c r="BK30517" s="98" t="s">
        <v>70</v>
      </c>
    </row>
    <row r="30518" spans="17:63" ht="29.25" customHeight="1" x14ac:dyDescent="0.2">
      <c r="Q30518" s="92" t="s">
        <v>50</v>
      </c>
      <c r="BF30518" s="101" t="s">
        <v>58</v>
      </c>
      <c r="BK30518" s="98" t="s">
        <v>70</v>
      </c>
    </row>
    <row r="30519" spans="17:63" ht="29.25" customHeight="1" x14ac:dyDescent="0.2">
      <c r="Q30519" s="92" t="s">
        <v>50</v>
      </c>
      <c r="BF30519" s="101" t="s">
        <v>58</v>
      </c>
      <c r="BK30519" s="98" t="s">
        <v>70</v>
      </c>
    </row>
    <row r="30520" spans="17:63" ht="29.25" customHeight="1" x14ac:dyDescent="0.2">
      <c r="Q30520" s="92" t="s">
        <v>50</v>
      </c>
      <c r="BF30520" s="101" t="s">
        <v>58</v>
      </c>
      <c r="BK30520" s="98" t="s">
        <v>70</v>
      </c>
    </row>
    <row r="30521" spans="17:63" ht="29.25" customHeight="1" x14ac:dyDescent="0.2">
      <c r="Q30521" s="92" t="s">
        <v>50</v>
      </c>
      <c r="BF30521" s="101" t="s">
        <v>58</v>
      </c>
      <c r="BK30521" s="98" t="s">
        <v>70</v>
      </c>
    </row>
    <row r="30522" spans="17:63" ht="29.25" customHeight="1" x14ac:dyDescent="0.2">
      <c r="Q30522" s="92" t="s">
        <v>50</v>
      </c>
      <c r="BF30522" s="101" t="s">
        <v>58</v>
      </c>
      <c r="BK30522" s="98" t="s">
        <v>70</v>
      </c>
    </row>
    <row r="30523" spans="17:63" ht="29.25" customHeight="1" x14ac:dyDescent="0.2">
      <c r="Q30523" s="92" t="s">
        <v>50</v>
      </c>
      <c r="BF30523" s="101" t="s">
        <v>58</v>
      </c>
      <c r="BK30523" s="98" t="s">
        <v>70</v>
      </c>
    </row>
    <row r="30524" spans="17:63" ht="29.25" customHeight="1" x14ac:dyDescent="0.2">
      <c r="Q30524" s="92" t="s">
        <v>50</v>
      </c>
      <c r="BF30524" s="101" t="s">
        <v>58</v>
      </c>
      <c r="BK30524" s="98" t="s">
        <v>70</v>
      </c>
    </row>
    <row r="30525" spans="17:63" ht="29.25" customHeight="1" x14ac:dyDescent="0.2">
      <c r="Q30525" s="92" t="s">
        <v>50</v>
      </c>
      <c r="BF30525" s="101" t="s">
        <v>58</v>
      </c>
      <c r="BK30525" s="98" t="s">
        <v>70</v>
      </c>
    </row>
    <row r="30526" spans="17:63" ht="29.25" customHeight="1" x14ac:dyDescent="0.2">
      <c r="Q30526" s="92" t="s">
        <v>50</v>
      </c>
      <c r="BF30526" s="101" t="s">
        <v>58</v>
      </c>
      <c r="BK30526" s="98" t="s">
        <v>70</v>
      </c>
    </row>
    <row r="30527" spans="17:63" ht="29.25" customHeight="1" x14ac:dyDescent="0.2">
      <c r="Q30527" s="92" t="s">
        <v>50</v>
      </c>
      <c r="BF30527" s="101" t="s">
        <v>58</v>
      </c>
      <c r="BK30527" s="98" t="s">
        <v>70</v>
      </c>
    </row>
    <row r="30528" spans="17:63" ht="29.25" customHeight="1" x14ac:dyDescent="0.2">
      <c r="Q30528" s="92" t="s">
        <v>50</v>
      </c>
      <c r="BF30528" s="101" t="s">
        <v>58</v>
      </c>
      <c r="BK30528" s="98" t="s">
        <v>70</v>
      </c>
    </row>
    <row r="30529" spans="17:63" ht="29.25" customHeight="1" x14ac:dyDescent="0.2">
      <c r="Q30529" s="92" t="s">
        <v>50</v>
      </c>
      <c r="BF30529" s="101" t="s">
        <v>58</v>
      </c>
      <c r="BK30529" s="98" t="s">
        <v>70</v>
      </c>
    </row>
    <row r="30530" spans="17:63" ht="29.25" customHeight="1" x14ac:dyDescent="0.2">
      <c r="Q30530" s="92" t="s">
        <v>50</v>
      </c>
      <c r="BF30530" s="101" t="s">
        <v>58</v>
      </c>
      <c r="BK30530" s="98" t="s">
        <v>70</v>
      </c>
    </row>
    <row r="30531" spans="17:63" ht="29.25" customHeight="1" x14ac:dyDescent="0.2">
      <c r="Q30531" s="92" t="s">
        <v>50</v>
      </c>
      <c r="BF30531" s="101" t="s">
        <v>58</v>
      </c>
      <c r="BK30531" s="98" t="s">
        <v>70</v>
      </c>
    </row>
    <row r="30532" spans="17:63" ht="29.25" customHeight="1" x14ac:dyDescent="0.2">
      <c r="Q30532" s="92" t="s">
        <v>50</v>
      </c>
      <c r="BF30532" s="101" t="s">
        <v>58</v>
      </c>
      <c r="BK30532" s="98" t="s">
        <v>70</v>
      </c>
    </row>
    <row r="30533" spans="17:63" ht="29.25" customHeight="1" x14ac:dyDescent="0.2">
      <c r="Q30533" s="92" t="s">
        <v>50</v>
      </c>
      <c r="BF30533" s="101" t="s">
        <v>58</v>
      </c>
      <c r="BK30533" s="98" t="s">
        <v>70</v>
      </c>
    </row>
    <row r="30534" spans="17:63" ht="29.25" customHeight="1" x14ac:dyDescent="0.2">
      <c r="Q30534" s="92" t="s">
        <v>50</v>
      </c>
      <c r="BF30534" s="101" t="s">
        <v>58</v>
      </c>
      <c r="BK30534" s="98" t="s">
        <v>70</v>
      </c>
    </row>
    <row r="30535" spans="17:63" ht="29.25" customHeight="1" x14ac:dyDescent="0.2">
      <c r="Q30535" s="92" t="s">
        <v>50</v>
      </c>
      <c r="BF30535" s="101" t="s">
        <v>58</v>
      </c>
      <c r="BK30535" s="98" t="s">
        <v>70</v>
      </c>
    </row>
    <row r="30536" spans="17:63" ht="29.25" customHeight="1" x14ac:dyDescent="0.2">
      <c r="Q30536" s="92" t="s">
        <v>50</v>
      </c>
      <c r="BF30536" s="101" t="s">
        <v>58</v>
      </c>
      <c r="BK30536" s="98" t="s">
        <v>70</v>
      </c>
    </row>
    <row r="30537" spans="17:63" ht="29.25" customHeight="1" x14ac:dyDescent="0.2">
      <c r="Q30537" s="92" t="s">
        <v>50</v>
      </c>
      <c r="BF30537" s="101" t="s">
        <v>58</v>
      </c>
      <c r="BK30537" s="98" t="s">
        <v>70</v>
      </c>
    </row>
    <row r="30538" spans="17:63" ht="29.25" customHeight="1" x14ac:dyDescent="0.2">
      <c r="Q30538" s="92" t="s">
        <v>50</v>
      </c>
      <c r="BF30538" s="101" t="s">
        <v>58</v>
      </c>
      <c r="BK30538" s="98" t="s">
        <v>70</v>
      </c>
    </row>
    <row r="30539" spans="17:63" ht="29.25" customHeight="1" x14ac:dyDescent="0.2">
      <c r="Q30539" s="92" t="s">
        <v>50</v>
      </c>
      <c r="BF30539" s="101" t="s">
        <v>58</v>
      </c>
      <c r="BK30539" s="98" t="s">
        <v>70</v>
      </c>
    </row>
    <row r="30540" spans="17:63" ht="29.25" customHeight="1" x14ac:dyDescent="0.2">
      <c r="Q30540" s="92" t="s">
        <v>50</v>
      </c>
      <c r="BF30540" s="101" t="s">
        <v>58</v>
      </c>
      <c r="BK30540" s="98" t="s">
        <v>70</v>
      </c>
    </row>
    <row r="30541" spans="17:63" ht="29.25" customHeight="1" x14ac:dyDescent="0.2">
      <c r="Q30541" s="92" t="s">
        <v>50</v>
      </c>
      <c r="BF30541" s="101" t="s">
        <v>58</v>
      </c>
      <c r="BK30541" s="98" t="s">
        <v>70</v>
      </c>
    </row>
    <row r="30542" spans="17:63" ht="29.25" customHeight="1" x14ac:dyDescent="0.2">
      <c r="Q30542" s="92" t="s">
        <v>50</v>
      </c>
      <c r="BF30542" s="101" t="s">
        <v>58</v>
      </c>
      <c r="BK30542" s="98" t="s">
        <v>70</v>
      </c>
    </row>
    <row r="30543" spans="17:63" ht="29.25" customHeight="1" x14ac:dyDescent="0.2">
      <c r="Q30543" s="92" t="s">
        <v>50</v>
      </c>
      <c r="BF30543" s="101" t="s">
        <v>58</v>
      </c>
      <c r="BK30543" s="98" t="s">
        <v>70</v>
      </c>
    </row>
    <row r="30544" spans="17:63" ht="29.25" customHeight="1" x14ac:dyDescent="0.2">
      <c r="Q30544" s="92" t="s">
        <v>50</v>
      </c>
      <c r="BF30544" s="101" t="s">
        <v>58</v>
      </c>
      <c r="BK30544" s="98" t="s">
        <v>70</v>
      </c>
    </row>
    <row r="30545" spans="17:63" ht="29.25" customHeight="1" x14ac:dyDescent="0.2">
      <c r="Q30545" s="92" t="s">
        <v>50</v>
      </c>
      <c r="BF30545" s="101" t="s">
        <v>58</v>
      </c>
      <c r="BK30545" s="98" t="s">
        <v>70</v>
      </c>
    </row>
    <row r="30546" spans="17:63" ht="29.25" customHeight="1" x14ac:dyDescent="0.2">
      <c r="Q30546" s="92" t="s">
        <v>50</v>
      </c>
      <c r="BF30546" s="101" t="s">
        <v>58</v>
      </c>
      <c r="BK30546" s="98" t="s">
        <v>70</v>
      </c>
    </row>
    <row r="30547" spans="17:63" ht="29.25" customHeight="1" x14ac:dyDescent="0.2">
      <c r="Q30547" s="92" t="s">
        <v>50</v>
      </c>
      <c r="BF30547" s="101" t="s">
        <v>58</v>
      </c>
      <c r="BK30547" s="98" t="s">
        <v>70</v>
      </c>
    </row>
    <row r="30548" spans="17:63" ht="29.25" customHeight="1" x14ac:dyDescent="0.2">
      <c r="Q30548" s="92" t="s">
        <v>50</v>
      </c>
      <c r="BF30548" s="101" t="s">
        <v>58</v>
      </c>
      <c r="BK30548" s="98" t="s">
        <v>70</v>
      </c>
    </row>
    <row r="30549" spans="17:63" ht="29.25" customHeight="1" x14ac:dyDescent="0.2">
      <c r="Q30549" s="92" t="s">
        <v>50</v>
      </c>
      <c r="BF30549" s="101" t="s">
        <v>58</v>
      </c>
      <c r="BK30549" s="98" t="s">
        <v>70</v>
      </c>
    </row>
    <row r="30550" spans="17:63" ht="29.25" customHeight="1" x14ac:dyDescent="0.2">
      <c r="Q30550" s="92" t="s">
        <v>50</v>
      </c>
      <c r="BF30550" s="101" t="s">
        <v>58</v>
      </c>
      <c r="BK30550" s="98" t="s">
        <v>70</v>
      </c>
    </row>
    <row r="30551" spans="17:63" ht="29.25" customHeight="1" x14ac:dyDescent="0.2">
      <c r="Q30551" s="92" t="s">
        <v>50</v>
      </c>
      <c r="BF30551" s="101" t="s">
        <v>58</v>
      </c>
      <c r="BK30551" s="98" t="s">
        <v>70</v>
      </c>
    </row>
    <row r="30552" spans="17:63" ht="29.25" customHeight="1" x14ac:dyDescent="0.2">
      <c r="Q30552" s="92" t="s">
        <v>50</v>
      </c>
      <c r="BF30552" s="101" t="s">
        <v>58</v>
      </c>
      <c r="BK30552" s="98" t="s">
        <v>70</v>
      </c>
    </row>
    <row r="30553" spans="17:63" ht="29.25" customHeight="1" x14ac:dyDescent="0.2">
      <c r="Q30553" s="92" t="s">
        <v>50</v>
      </c>
      <c r="BF30553" s="101" t="s">
        <v>58</v>
      </c>
      <c r="BK30553" s="98" t="s">
        <v>70</v>
      </c>
    </row>
    <row r="30554" spans="17:63" ht="29.25" customHeight="1" x14ac:dyDescent="0.2">
      <c r="Q30554" s="92" t="s">
        <v>50</v>
      </c>
      <c r="BF30554" s="101" t="s">
        <v>58</v>
      </c>
      <c r="BK30554" s="98" t="s">
        <v>70</v>
      </c>
    </row>
    <row r="30555" spans="17:63" ht="29.25" customHeight="1" x14ac:dyDescent="0.2">
      <c r="Q30555" s="92" t="s">
        <v>50</v>
      </c>
      <c r="BF30555" s="101" t="s">
        <v>58</v>
      </c>
      <c r="BK30555" s="98" t="s">
        <v>70</v>
      </c>
    </row>
    <row r="30556" spans="17:63" ht="29.25" customHeight="1" x14ac:dyDescent="0.2">
      <c r="Q30556" s="92" t="s">
        <v>50</v>
      </c>
      <c r="BF30556" s="101" t="s">
        <v>58</v>
      </c>
      <c r="BK30556" s="98" t="s">
        <v>70</v>
      </c>
    </row>
    <row r="30557" spans="17:63" ht="29.25" customHeight="1" x14ac:dyDescent="0.2">
      <c r="Q30557" s="92" t="s">
        <v>50</v>
      </c>
      <c r="BF30557" s="101" t="s">
        <v>58</v>
      </c>
      <c r="BK30557" s="98" t="s">
        <v>70</v>
      </c>
    </row>
    <row r="30558" spans="17:63" ht="29.25" customHeight="1" x14ac:dyDescent="0.2">
      <c r="Q30558" s="92" t="s">
        <v>50</v>
      </c>
      <c r="BF30558" s="101" t="s">
        <v>58</v>
      </c>
      <c r="BK30558" s="98" t="s">
        <v>70</v>
      </c>
    </row>
    <row r="30559" spans="17:63" ht="29.25" customHeight="1" x14ac:dyDescent="0.2">
      <c r="Q30559" s="92" t="s">
        <v>50</v>
      </c>
      <c r="BF30559" s="101" t="s">
        <v>58</v>
      </c>
      <c r="BK30559" s="98" t="s">
        <v>70</v>
      </c>
    </row>
    <row r="30560" spans="17:63" ht="29.25" customHeight="1" x14ac:dyDescent="0.2">
      <c r="Q30560" s="92" t="s">
        <v>50</v>
      </c>
      <c r="BF30560" s="101" t="s">
        <v>58</v>
      </c>
      <c r="BK30560" s="98" t="s">
        <v>70</v>
      </c>
    </row>
    <row r="30561" spans="17:63" ht="29.25" customHeight="1" x14ac:dyDescent="0.2">
      <c r="Q30561" s="92" t="s">
        <v>50</v>
      </c>
      <c r="BF30561" s="101" t="s">
        <v>58</v>
      </c>
      <c r="BK30561" s="98" t="s">
        <v>70</v>
      </c>
    </row>
    <row r="30562" spans="17:63" ht="29.25" customHeight="1" x14ac:dyDescent="0.2">
      <c r="Q30562" s="92" t="s">
        <v>50</v>
      </c>
      <c r="BF30562" s="101" t="s">
        <v>58</v>
      </c>
      <c r="BK30562" s="98" t="s">
        <v>70</v>
      </c>
    </row>
    <row r="30563" spans="17:63" ht="29.25" customHeight="1" x14ac:dyDescent="0.2">
      <c r="Q30563" s="92" t="s">
        <v>50</v>
      </c>
      <c r="BF30563" s="101" t="s">
        <v>58</v>
      </c>
      <c r="BK30563" s="98" t="s">
        <v>70</v>
      </c>
    </row>
    <row r="30564" spans="17:63" ht="29.25" customHeight="1" x14ac:dyDescent="0.2">
      <c r="Q30564" s="92" t="s">
        <v>50</v>
      </c>
      <c r="BF30564" s="101" t="s">
        <v>58</v>
      </c>
      <c r="BK30564" s="98" t="s">
        <v>70</v>
      </c>
    </row>
    <row r="30565" spans="17:63" ht="29.25" customHeight="1" x14ac:dyDescent="0.2">
      <c r="Q30565" s="92" t="s">
        <v>50</v>
      </c>
      <c r="BF30565" s="101" t="s">
        <v>58</v>
      </c>
      <c r="BK30565" s="98" t="s">
        <v>70</v>
      </c>
    </row>
    <row r="30566" spans="17:63" ht="29.25" customHeight="1" x14ac:dyDescent="0.2">
      <c r="Q30566" s="92" t="s">
        <v>50</v>
      </c>
      <c r="BF30566" s="101" t="s">
        <v>58</v>
      </c>
      <c r="BK30566" s="98" t="s">
        <v>70</v>
      </c>
    </row>
    <row r="30567" spans="17:63" ht="29.25" customHeight="1" x14ac:dyDescent="0.2">
      <c r="Q30567" s="92" t="s">
        <v>50</v>
      </c>
      <c r="BF30567" s="101" t="s">
        <v>58</v>
      </c>
      <c r="BK30567" s="98" t="s">
        <v>70</v>
      </c>
    </row>
    <row r="30568" spans="17:63" ht="29.25" customHeight="1" x14ac:dyDescent="0.2">
      <c r="Q30568" s="92" t="s">
        <v>50</v>
      </c>
      <c r="BF30568" s="101" t="s">
        <v>58</v>
      </c>
      <c r="BK30568" s="98" t="s">
        <v>70</v>
      </c>
    </row>
    <row r="30569" spans="17:63" ht="29.25" customHeight="1" x14ac:dyDescent="0.2">
      <c r="Q30569" s="92" t="s">
        <v>50</v>
      </c>
      <c r="BF30569" s="101" t="s">
        <v>58</v>
      </c>
      <c r="BK30569" s="98" t="s">
        <v>70</v>
      </c>
    </row>
    <row r="30570" spans="17:63" ht="29.25" customHeight="1" x14ac:dyDescent="0.2">
      <c r="Q30570" s="92" t="s">
        <v>50</v>
      </c>
      <c r="BF30570" s="101" t="s">
        <v>58</v>
      </c>
      <c r="BK30570" s="98" t="s">
        <v>70</v>
      </c>
    </row>
    <row r="30571" spans="17:63" ht="29.25" customHeight="1" x14ac:dyDescent="0.2">
      <c r="Q30571" s="92" t="s">
        <v>50</v>
      </c>
      <c r="BF30571" s="101" t="s">
        <v>58</v>
      </c>
      <c r="BK30571" s="98" t="s">
        <v>70</v>
      </c>
    </row>
    <row r="30572" spans="17:63" ht="29.25" customHeight="1" x14ac:dyDescent="0.2">
      <c r="Q30572" s="92" t="s">
        <v>50</v>
      </c>
      <c r="BF30572" s="101" t="s">
        <v>58</v>
      </c>
      <c r="BK30572" s="98" t="s">
        <v>70</v>
      </c>
    </row>
    <row r="30573" spans="17:63" ht="29.25" customHeight="1" x14ac:dyDescent="0.2">
      <c r="Q30573" s="92" t="s">
        <v>50</v>
      </c>
      <c r="BF30573" s="101" t="s">
        <v>58</v>
      </c>
      <c r="BK30573" s="98" t="s">
        <v>70</v>
      </c>
    </row>
    <row r="30574" spans="17:63" ht="29.25" customHeight="1" x14ac:dyDescent="0.2">
      <c r="Q30574" s="92" t="s">
        <v>50</v>
      </c>
      <c r="BF30574" s="101" t="s">
        <v>58</v>
      </c>
      <c r="BK30574" s="98" t="s">
        <v>70</v>
      </c>
    </row>
    <row r="30575" spans="17:63" ht="29.25" customHeight="1" x14ac:dyDescent="0.2">
      <c r="Q30575" s="92" t="s">
        <v>50</v>
      </c>
      <c r="BF30575" s="101" t="s">
        <v>58</v>
      </c>
      <c r="BK30575" s="98" t="s">
        <v>70</v>
      </c>
    </row>
    <row r="30576" spans="17:63" ht="29.25" customHeight="1" x14ac:dyDescent="0.2">
      <c r="Q30576" s="92" t="s">
        <v>50</v>
      </c>
      <c r="BF30576" s="101" t="s">
        <v>58</v>
      </c>
      <c r="BK30576" s="98" t="s">
        <v>70</v>
      </c>
    </row>
    <row r="30577" spans="17:63" ht="29.25" customHeight="1" x14ac:dyDescent="0.2">
      <c r="Q30577" s="92" t="s">
        <v>50</v>
      </c>
      <c r="BF30577" s="101" t="s">
        <v>58</v>
      </c>
      <c r="BK30577" s="98" t="s">
        <v>70</v>
      </c>
    </row>
    <row r="30578" spans="17:63" ht="29.25" customHeight="1" x14ac:dyDescent="0.2">
      <c r="Q30578" s="92" t="s">
        <v>50</v>
      </c>
      <c r="BF30578" s="101" t="s">
        <v>58</v>
      </c>
      <c r="BK30578" s="98" t="s">
        <v>70</v>
      </c>
    </row>
    <row r="30579" spans="17:63" ht="29.25" customHeight="1" x14ac:dyDescent="0.2">
      <c r="Q30579" s="92" t="s">
        <v>50</v>
      </c>
      <c r="BF30579" s="101" t="s">
        <v>58</v>
      </c>
      <c r="BK30579" s="98" t="s">
        <v>70</v>
      </c>
    </row>
    <row r="30580" spans="17:63" ht="29.25" customHeight="1" x14ac:dyDescent="0.2">
      <c r="Q30580" s="92" t="s">
        <v>50</v>
      </c>
      <c r="BF30580" s="101" t="s">
        <v>58</v>
      </c>
      <c r="BK30580" s="98" t="s">
        <v>70</v>
      </c>
    </row>
    <row r="30581" spans="17:63" ht="29.25" customHeight="1" x14ac:dyDescent="0.2">
      <c r="Q30581" s="92" t="s">
        <v>50</v>
      </c>
      <c r="BF30581" s="101" t="s">
        <v>58</v>
      </c>
      <c r="BK30581" s="98" t="s">
        <v>70</v>
      </c>
    </row>
    <row r="30582" spans="17:63" ht="29.25" customHeight="1" x14ac:dyDescent="0.2">
      <c r="Q30582" s="92" t="s">
        <v>50</v>
      </c>
      <c r="BF30582" s="101" t="s">
        <v>58</v>
      </c>
      <c r="BK30582" s="98" t="s">
        <v>70</v>
      </c>
    </row>
    <row r="30583" spans="17:63" ht="29.25" customHeight="1" x14ac:dyDescent="0.2">
      <c r="Q30583" s="92" t="s">
        <v>50</v>
      </c>
      <c r="BF30583" s="101" t="s">
        <v>58</v>
      </c>
      <c r="BK30583" s="98" t="s">
        <v>70</v>
      </c>
    </row>
    <row r="30584" spans="17:63" ht="29.25" customHeight="1" x14ac:dyDescent="0.2">
      <c r="Q30584" s="92" t="s">
        <v>50</v>
      </c>
      <c r="BF30584" s="101" t="s">
        <v>58</v>
      </c>
      <c r="BK30584" s="98" t="s">
        <v>70</v>
      </c>
    </row>
    <row r="30585" spans="17:63" ht="29.25" customHeight="1" x14ac:dyDescent="0.2">
      <c r="Q30585" s="92" t="s">
        <v>50</v>
      </c>
      <c r="BF30585" s="101" t="s">
        <v>58</v>
      </c>
      <c r="BK30585" s="98" t="s">
        <v>70</v>
      </c>
    </row>
    <row r="30586" spans="17:63" ht="29.25" customHeight="1" x14ac:dyDescent="0.2">
      <c r="Q30586" s="92" t="s">
        <v>50</v>
      </c>
      <c r="BF30586" s="101" t="s">
        <v>58</v>
      </c>
      <c r="BK30586" s="98" t="s">
        <v>70</v>
      </c>
    </row>
    <row r="30587" spans="17:63" ht="29.25" customHeight="1" x14ac:dyDescent="0.2">
      <c r="Q30587" s="92" t="s">
        <v>50</v>
      </c>
      <c r="BF30587" s="101" t="s">
        <v>58</v>
      </c>
      <c r="BK30587" s="98" t="s">
        <v>70</v>
      </c>
    </row>
    <row r="30588" spans="17:63" ht="29.25" customHeight="1" x14ac:dyDescent="0.2">
      <c r="Q30588" s="92" t="s">
        <v>50</v>
      </c>
      <c r="BF30588" s="101" t="s">
        <v>58</v>
      </c>
      <c r="BK30588" s="98" t="s">
        <v>70</v>
      </c>
    </row>
    <row r="30589" spans="17:63" ht="29.25" customHeight="1" x14ac:dyDescent="0.2">
      <c r="Q30589" s="92" t="s">
        <v>50</v>
      </c>
      <c r="BF30589" s="101" t="s">
        <v>58</v>
      </c>
      <c r="BK30589" s="98" t="s">
        <v>70</v>
      </c>
    </row>
    <row r="30590" spans="17:63" ht="29.25" customHeight="1" x14ac:dyDescent="0.2">
      <c r="Q30590" s="92" t="s">
        <v>50</v>
      </c>
      <c r="BF30590" s="101" t="s">
        <v>58</v>
      </c>
      <c r="BK30590" s="98" t="s">
        <v>70</v>
      </c>
    </row>
    <row r="30591" spans="17:63" ht="29.25" customHeight="1" x14ac:dyDescent="0.2">
      <c r="Q30591" s="92" t="s">
        <v>50</v>
      </c>
      <c r="BF30591" s="101" t="s">
        <v>58</v>
      </c>
      <c r="BK30591" s="98" t="s">
        <v>70</v>
      </c>
    </row>
    <row r="30592" spans="17:63" ht="29.25" customHeight="1" x14ac:dyDescent="0.2">
      <c r="Q30592" s="92" t="s">
        <v>50</v>
      </c>
      <c r="BF30592" s="101" t="s">
        <v>58</v>
      </c>
      <c r="BK30592" s="98" t="s">
        <v>70</v>
      </c>
    </row>
    <row r="30593" spans="17:63" ht="29.25" customHeight="1" x14ac:dyDescent="0.2">
      <c r="Q30593" s="92" t="s">
        <v>50</v>
      </c>
      <c r="BF30593" s="101" t="s">
        <v>58</v>
      </c>
      <c r="BK30593" s="98" t="s">
        <v>70</v>
      </c>
    </row>
    <row r="30594" spans="17:63" ht="29.25" customHeight="1" x14ac:dyDescent="0.2">
      <c r="Q30594" s="92" t="s">
        <v>50</v>
      </c>
      <c r="BF30594" s="101" t="s">
        <v>58</v>
      </c>
      <c r="BK30594" s="98" t="s">
        <v>70</v>
      </c>
    </row>
    <row r="30595" spans="17:63" ht="29.25" customHeight="1" x14ac:dyDescent="0.2">
      <c r="Q30595" s="92" t="s">
        <v>50</v>
      </c>
      <c r="BF30595" s="101" t="s">
        <v>58</v>
      </c>
      <c r="BK30595" s="98" t="s">
        <v>70</v>
      </c>
    </row>
    <row r="30596" spans="17:63" ht="29.25" customHeight="1" x14ac:dyDescent="0.2">
      <c r="Q30596" s="92" t="s">
        <v>50</v>
      </c>
      <c r="BF30596" s="101" t="s">
        <v>58</v>
      </c>
      <c r="BK30596" s="98" t="s">
        <v>70</v>
      </c>
    </row>
    <row r="30597" spans="17:63" ht="29.25" customHeight="1" x14ac:dyDescent="0.2">
      <c r="Q30597" s="92" t="s">
        <v>50</v>
      </c>
      <c r="BF30597" s="101" t="s">
        <v>58</v>
      </c>
      <c r="BK30597" s="98" t="s">
        <v>70</v>
      </c>
    </row>
    <row r="30598" spans="17:63" ht="29.25" customHeight="1" x14ac:dyDescent="0.2">
      <c r="Q30598" s="92" t="s">
        <v>50</v>
      </c>
      <c r="BF30598" s="101" t="s">
        <v>58</v>
      </c>
      <c r="BK30598" s="98" t="s">
        <v>70</v>
      </c>
    </row>
    <row r="30599" spans="17:63" ht="29.25" customHeight="1" x14ac:dyDescent="0.2">
      <c r="Q30599" s="92" t="s">
        <v>50</v>
      </c>
      <c r="BF30599" s="101" t="s">
        <v>58</v>
      </c>
      <c r="BK30599" s="98" t="s">
        <v>70</v>
      </c>
    </row>
    <row r="30600" spans="17:63" ht="29.25" customHeight="1" x14ac:dyDescent="0.2">
      <c r="Q30600" s="92" t="s">
        <v>50</v>
      </c>
      <c r="BF30600" s="101" t="s">
        <v>58</v>
      </c>
      <c r="BK30600" s="98" t="s">
        <v>70</v>
      </c>
    </row>
    <row r="30601" spans="17:63" ht="29.25" customHeight="1" x14ac:dyDescent="0.2">
      <c r="Q30601" s="92" t="s">
        <v>50</v>
      </c>
      <c r="BF30601" s="101" t="s">
        <v>58</v>
      </c>
      <c r="BK30601" s="98" t="s">
        <v>70</v>
      </c>
    </row>
    <row r="30602" spans="17:63" ht="29.25" customHeight="1" x14ac:dyDescent="0.2">
      <c r="Q30602" s="92" t="s">
        <v>50</v>
      </c>
      <c r="BF30602" s="101" t="s">
        <v>58</v>
      </c>
      <c r="BK30602" s="98" t="s">
        <v>70</v>
      </c>
    </row>
    <row r="30603" spans="17:63" ht="29.25" customHeight="1" x14ac:dyDescent="0.2">
      <c r="Q30603" s="92" t="s">
        <v>50</v>
      </c>
      <c r="BF30603" s="101" t="s">
        <v>58</v>
      </c>
      <c r="BK30603" s="98" t="s">
        <v>70</v>
      </c>
    </row>
    <row r="30604" spans="17:63" ht="29.25" customHeight="1" x14ac:dyDescent="0.2">
      <c r="Q30604" s="92" t="s">
        <v>50</v>
      </c>
      <c r="BF30604" s="101" t="s">
        <v>58</v>
      </c>
      <c r="BK30604" s="98" t="s">
        <v>70</v>
      </c>
    </row>
    <row r="30605" spans="17:63" ht="29.25" customHeight="1" x14ac:dyDescent="0.2">
      <c r="Q30605" s="92" t="s">
        <v>50</v>
      </c>
      <c r="BF30605" s="101" t="s">
        <v>58</v>
      </c>
      <c r="BK30605" s="98" t="s">
        <v>70</v>
      </c>
    </row>
    <row r="30606" spans="17:63" ht="29.25" customHeight="1" x14ac:dyDescent="0.2">
      <c r="Q30606" s="92" t="s">
        <v>50</v>
      </c>
      <c r="BF30606" s="101" t="s">
        <v>58</v>
      </c>
      <c r="BK30606" s="98" t="s">
        <v>70</v>
      </c>
    </row>
    <row r="30607" spans="17:63" ht="29.25" customHeight="1" x14ac:dyDescent="0.2">
      <c r="Q30607" s="92" t="s">
        <v>50</v>
      </c>
      <c r="BF30607" s="101" t="s">
        <v>58</v>
      </c>
      <c r="BK30607" s="98" t="s">
        <v>70</v>
      </c>
    </row>
    <row r="30608" spans="17:63" ht="29.25" customHeight="1" x14ac:dyDescent="0.2">
      <c r="Q30608" s="92" t="s">
        <v>50</v>
      </c>
      <c r="BF30608" s="101" t="s">
        <v>58</v>
      </c>
      <c r="BK30608" s="98" t="s">
        <v>70</v>
      </c>
    </row>
    <row r="30609" spans="17:63" ht="29.25" customHeight="1" x14ac:dyDescent="0.2">
      <c r="Q30609" s="92" t="s">
        <v>50</v>
      </c>
      <c r="BF30609" s="101" t="s">
        <v>58</v>
      </c>
      <c r="BK30609" s="98" t="s">
        <v>70</v>
      </c>
    </row>
    <row r="30610" spans="17:63" ht="29.25" customHeight="1" x14ac:dyDescent="0.2">
      <c r="Q30610" s="92" t="s">
        <v>50</v>
      </c>
      <c r="BF30610" s="101" t="s">
        <v>58</v>
      </c>
      <c r="BK30610" s="98" t="s">
        <v>70</v>
      </c>
    </row>
    <row r="30611" spans="17:63" ht="29.25" customHeight="1" x14ac:dyDescent="0.2">
      <c r="Q30611" s="92" t="s">
        <v>50</v>
      </c>
      <c r="BF30611" s="101" t="s">
        <v>58</v>
      </c>
      <c r="BK30611" s="98" t="s">
        <v>70</v>
      </c>
    </row>
    <row r="30612" spans="17:63" ht="29.25" customHeight="1" x14ac:dyDescent="0.2">
      <c r="Q30612" s="92" t="s">
        <v>50</v>
      </c>
      <c r="BF30612" s="101" t="s">
        <v>58</v>
      </c>
      <c r="BK30612" s="98" t="s">
        <v>70</v>
      </c>
    </row>
    <row r="30613" spans="17:63" ht="29.25" customHeight="1" x14ac:dyDescent="0.2">
      <c r="Q30613" s="92" t="s">
        <v>50</v>
      </c>
      <c r="BF30613" s="101" t="s">
        <v>58</v>
      </c>
      <c r="BK30613" s="98" t="s">
        <v>70</v>
      </c>
    </row>
    <row r="30614" spans="17:63" ht="29.25" customHeight="1" x14ac:dyDescent="0.2">
      <c r="Q30614" s="92" t="s">
        <v>50</v>
      </c>
      <c r="BF30614" s="101" t="s">
        <v>58</v>
      </c>
      <c r="BK30614" s="98" t="s">
        <v>70</v>
      </c>
    </row>
    <row r="30615" spans="17:63" ht="29.25" customHeight="1" x14ac:dyDescent="0.2">
      <c r="Q30615" s="92" t="s">
        <v>50</v>
      </c>
      <c r="BF30615" s="101" t="s">
        <v>58</v>
      </c>
      <c r="BK30615" s="98" t="s">
        <v>70</v>
      </c>
    </row>
    <row r="30616" spans="17:63" ht="29.25" customHeight="1" x14ac:dyDescent="0.2">
      <c r="Q30616" s="92" t="s">
        <v>50</v>
      </c>
      <c r="BF30616" s="101" t="s">
        <v>58</v>
      </c>
      <c r="BK30616" s="98" t="s">
        <v>70</v>
      </c>
    </row>
    <row r="30617" spans="17:63" ht="29.25" customHeight="1" x14ac:dyDescent="0.2">
      <c r="Q30617" s="92" t="s">
        <v>50</v>
      </c>
      <c r="BF30617" s="101" t="s">
        <v>58</v>
      </c>
      <c r="BK30617" s="98" t="s">
        <v>70</v>
      </c>
    </row>
    <row r="30618" spans="17:63" ht="29.25" customHeight="1" x14ac:dyDescent="0.2">
      <c r="Q30618" s="92" t="s">
        <v>50</v>
      </c>
      <c r="BF30618" s="101" t="s">
        <v>58</v>
      </c>
      <c r="BK30618" s="98" t="s">
        <v>70</v>
      </c>
    </row>
    <row r="30619" spans="17:63" ht="29.25" customHeight="1" x14ac:dyDescent="0.2">
      <c r="Q30619" s="92" t="s">
        <v>50</v>
      </c>
      <c r="BF30619" s="101" t="s">
        <v>58</v>
      </c>
      <c r="BK30619" s="98" t="s">
        <v>70</v>
      </c>
    </row>
    <row r="30620" spans="17:63" ht="29.25" customHeight="1" x14ac:dyDescent="0.2">
      <c r="Q30620" s="92" t="s">
        <v>50</v>
      </c>
      <c r="BF30620" s="101" t="s">
        <v>58</v>
      </c>
      <c r="BK30620" s="98" t="s">
        <v>70</v>
      </c>
    </row>
    <row r="30621" spans="17:63" ht="29.25" customHeight="1" x14ac:dyDescent="0.2">
      <c r="Q30621" s="92" t="s">
        <v>50</v>
      </c>
      <c r="BF30621" s="101" t="s">
        <v>58</v>
      </c>
      <c r="BK30621" s="98" t="s">
        <v>70</v>
      </c>
    </row>
    <row r="30622" spans="17:63" ht="29.25" customHeight="1" x14ac:dyDescent="0.2">
      <c r="Q30622" s="92" t="s">
        <v>50</v>
      </c>
      <c r="BF30622" s="101" t="s">
        <v>58</v>
      </c>
      <c r="BK30622" s="98" t="s">
        <v>70</v>
      </c>
    </row>
    <row r="30623" spans="17:63" ht="29.25" customHeight="1" x14ac:dyDescent="0.2">
      <c r="Q30623" s="92" t="s">
        <v>50</v>
      </c>
      <c r="BF30623" s="101" t="s">
        <v>58</v>
      </c>
      <c r="BK30623" s="98" t="s">
        <v>70</v>
      </c>
    </row>
    <row r="30624" spans="17:63" ht="29.25" customHeight="1" x14ac:dyDescent="0.2">
      <c r="Q30624" s="92" t="s">
        <v>50</v>
      </c>
      <c r="BF30624" s="101" t="s">
        <v>58</v>
      </c>
      <c r="BK30624" s="98" t="s">
        <v>70</v>
      </c>
    </row>
    <row r="30625" spans="17:63" ht="29.25" customHeight="1" x14ac:dyDescent="0.2">
      <c r="Q30625" s="92" t="s">
        <v>50</v>
      </c>
      <c r="BF30625" s="101" t="s">
        <v>58</v>
      </c>
      <c r="BK30625" s="98" t="s">
        <v>70</v>
      </c>
    </row>
    <row r="30626" spans="17:63" ht="29.25" customHeight="1" x14ac:dyDescent="0.2">
      <c r="Q30626" s="92" t="s">
        <v>50</v>
      </c>
      <c r="BF30626" s="101" t="s">
        <v>58</v>
      </c>
      <c r="BK30626" s="98" t="s">
        <v>70</v>
      </c>
    </row>
    <row r="30627" spans="17:63" ht="29.25" customHeight="1" x14ac:dyDescent="0.2">
      <c r="Q30627" s="92" t="s">
        <v>50</v>
      </c>
      <c r="BF30627" s="101" t="s">
        <v>58</v>
      </c>
      <c r="BK30627" s="98" t="s">
        <v>70</v>
      </c>
    </row>
    <row r="30628" spans="17:63" ht="29.25" customHeight="1" x14ac:dyDescent="0.2">
      <c r="Q30628" s="92" t="s">
        <v>50</v>
      </c>
      <c r="BF30628" s="101" t="s">
        <v>58</v>
      </c>
      <c r="BK30628" s="98" t="s">
        <v>70</v>
      </c>
    </row>
    <row r="30629" spans="17:63" ht="29.25" customHeight="1" x14ac:dyDescent="0.2">
      <c r="Q30629" s="92" t="s">
        <v>50</v>
      </c>
      <c r="BF30629" s="101" t="s">
        <v>58</v>
      </c>
      <c r="BK30629" s="98" t="s">
        <v>70</v>
      </c>
    </row>
    <row r="30630" spans="17:63" ht="29.25" customHeight="1" x14ac:dyDescent="0.2">
      <c r="Q30630" s="92" t="s">
        <v>50</v>
      </c>
      <c r="BF30630" s="101" t="s">
        <v>58</v>
      </c>
      <c r="BK30630" s="98" t="s">
        <v>70</v>
      </c>
    </row>
    <row r="30631" spans="17:63" ht="29.25" customHeight="1" x14ac:dyDescent="0.2">
      <c r="Q30631" s="92" t="s">
        <v>50</v>
      </c>
      <c r="BF30631" s="101" t="s">
        <v>58</v>
      </c>
      <c r="BK30631" s="98" t="s">
        <v>70</v>
      </c>
    </row>
    <row r="30632" spans="17:63" ht="29.25" customHeight="1" x14ac:dyDescent="0.2">
      <c r="Q30632" s="92" t="s">
        <v>50</v>
      </c>
      <c r="BF30632" s="101" t="s">
        <v>58</v>
      </c>
      <c r="BK30632" s="98" t="s">
        <v>70</v>
      </c>
    </row>
    <row r="30633" spans="17:63" ht="29.25" customHeight="1" x14ac:dyDescent="0.2">
      <c r="Q30633" s="92" t="s">
        <v>50</v>
      </c>
      <c r="BF30633" s="101" t="s">
        <v>58</v>
      </c>
      <c r="BK30633" s="98" t="s">
        <v>70</v>
      </c>
    </row>
    <row r="30634" spans="17:63" ht="29.25" customHeight="1" x14ac:dyDescent="0.2">
      <c r="Q30634" s="92" t="s">
        <v>50</v>
      </c>
      <c r="BF30634" s="101" t="s">
        <v>58</v>
      </c>
      <c r="BK30634" s="98" t="s">
        <v>70</v>
      </c>
    </row>
    <row r="30635" spans="17:63" ht="29.25" customHeight="1" x14ac:dyDescent="0.2">
      <c r="Q30635" s="92" t="s">
        <v>50</v>
      </c>
      <c r="BF30635" s="101" t="s">
        <v>58</v>
      </c>
      <c r="BK30635" s="98" t="s">
        <v>70</v>
      </c>
    </row>
    <row r="30636" spans="17:63" ht="29.25" customHeight="1" x14ac:dyDescent="0.2">
      <c r="Q30636" s="92" t="s">
        <v>50</v>
      </c>
      <c r="BF30636" s="101" t="s">
        <v>58</v>
      </c>
      <c r="BK30636" s="98" t="s">
        <v>70</v>
      </c>
    </row>
    <row r="30637" spans="17:63" ht="29.25" customHeight="1" x14ac:dyDescent="0.2">
      <c r="Q30637" s="92" t="s">
        <v>50</v>
      </c>
      <c r="BF30637" s="101" t="s">
        <v>58</v>
      </c>
      <c r="BK30637" s="98" t="s">
        <v>70</v>
      </c>
    </row>
    <row r="30638" spans="17:63" ht="29.25" customHeight="1" x14ac:dyDescent="0.2">
      <c r="Q30638" s="92" t="s">
        <v>50</v>
      </c>
      <c r="BF30638" s="101" t="s">
        <v>58</v>
      </c>
      <c r="BK30638" s="98" t="s">
        <v>70</v>
      </c>
    </row>
    <row r="30639" spans="17:63" ht="29.25" customHeight="1" x14ac:dyDescent="0.2">
      <c r="Q30639" s="92" t="s">
        <v>50</v>
      </c>
      <c r="BF30639" s="101" t="s">
        <v>58</v>
      </c>
      <c r="BK30639" s="98" t="s">
        <v>70</v>
      </c>
    </row>
    <row r="30640" spans="17:63" ht="29.25" customHeight="1" x14ac:dyDescent="0.2">
      <c r="Q30640" s="92" t="s">
        <v>50</v>
      </c>
      <c r="BF30640" s="101" t="s">
        <v>58</v>
      </c>
      <c r="BK30640" s="98" t="s">
        <v>70</v>
      </c>
    </row>
    <row r="30641" spans="17:63" ht="29.25" customHeight="1" x14ac:dyDescent="0.2">
      <c r="Q30641" s="92" t="s">
        <v>50</v>
      </c>
      <c r="BF30641" s="101" t="s">
        <v>58</v>
      </c>
      <c r="BK30641" s="98" t="s">
        <v>70</v>
      </c>
    </row>
    <row r="30642" spans="17:63" ht="29.25" customHeight="1" x14ac:dyDescent="0.2">
      <c r="Q30642" s="92" t="s">
        <v>50</v>
      </c>
      <c r="BF30642" s="101" t="s">
        <v>58</v>
      </c>
      <c r="BK30642" s="98" t="s">
        <v>70</v>
      </c>
    </row>
    <row r="30643" spans="17:63" ht="29.25" customHeight="1" x14ac:dyDescent="0.2">
      <c r="Q30643" s="92" t="s">
        <v>50</v>
      </c>
      <c r="BF30643" s="101" t="s">
        <v>58</v>
      </c>
      <c r="BK30643" s="98" t="s">
        <v>70</v>
      </c>
    </row>
    <row r="30644" spans="17:63" ht="29.25" customHeight="1" x14ac:dyDescent="0.2">
      <c r="Q30644" s="92" t="s">
        <v>50</v>
      </c>
      <c r="BF30644" s="101" t="s">
        <v>58</v>
      </c>
      <c r="BK30644" s="98" t="s">
        <v>70</v>
      </c>
    </row>
    <row r="30645" spans="17:63" ht="29.25" customHeight="1" x14ac:dyDescent="0.2">
      <c r="Q30645" s="92" t="s">
        <v>50</v>
      </c>
      <c r="BF30645" s="101" t="s">
        <v>58</v>
      </c>
      <c r="BK30645" s="98" t="s">
        <v>70</v>
      </c>
    </row>
    <row r="30646" spans="17:63" ht="29.25" customHeight="1" x14ac:dyDescent="0.2">
      <c r="Q30646" s="92" t="s">
        <v>50</v>
      </c>
      <c r="BF30646" s="101" t="s">
        <v>58</v>
      </c>
      <c r="BK30646" s="98" t="s">
        <v>70</v>
      </c>
    </row>
    <row r="30647" spans="17:63" ht="29.25" customHeight="1" x14ac:dyDescent="0.2">
      <c r="Q30647" s="92" t="s">
        <v>50</v>
      </c>
      <c r="BF30647" s="101" t="s">
        <v>58</v>
      </c>
      <c r="BK30647" s="98" t="s">
        <v>70</v>
      </c>
    </row>
    <row r="30648" spans="17:63" ht="29.25" customHeight="1" x14ac:dyDescent="0.2">
      <c r="Q30648" s="92" t="s">
        <v>50</v>
      </c>
      <c r="BF30648" s="101" t="s">
        <v>58</v>
      </c>
      <c r="BK30648" s="98" t="s">
        <v>70</v>
      </c>
    </row>
    <row r="30649" spans="17:63" ht="29.25" customHeight="1" x14ac:dyDescent="0.2">
      <c r="Q30649" s="92" t="s">
        <v>50</v>
      </c>
      <c r="BF30649" s="101" t="s">
        <v>58</v>
      </c>
      <c r="BK30649" s="98" t="s">
        <v>70</v>
      </c>
    </row>
    <row r="30650" spans="17:63" ht="29.25" customHeight="1" x14ac:dyDescent="0.2">
      <c r="Q30650" s="92" t="s">
        <v>50</v>
      </c>
      <c r="BF30650" s="101" t="s">
        <v>58</v>
      </c>
      <c r="BK30650" s="98" t="s">
        <v>70</v>
      </c>
    </row>
    <row r="30651" spans="17:63" ht="29.25" customHeight="1" x14ac:dyDescent="0.2">
      <c r="Q30651" s="92" t="s">
        <v>50</v>
      </c>
      <c r="BF30651" s="101" t="s">
        <v>58</v>
      </c>
      <c r="BK30651" s="98" t="s">
        <v>70</v>
      </c>
    </row>
    <row r="30652" spans="17:63" ht="29.25" customHeight="1" x14ac:dyDescent="0.2">
      <c r="Q30652" s="92" t="s">
        <v>50</v>
      </c>
      <c r="BF30652" s="101" t="s">
        <v>58</v>
      </c>
      <c r="BK30652" s="98" t="s">
        <v>70</v>
      </c>
    </row>
    <row r="30653" spans="17:63" ht="29.25" customHeight="1" x14ac:dyDescent="0.2">
      <c r="Q30653" s="92" t="s">
        <v>50</v>
      </c>
      <c r="BF30653" s="101" t="s">
        <v>58</v>
      </c>
      <c r="BK30653" s="98" t="s">
        <v>70</v>
      </c>
    </row>
    <row r="30654" spans="17:63" ht="29.25" customHeight="1" x14ac:dyDescent="0.2">
      <c r="Q30654" s="92" t="s">
        <v>50</v>
      </c>
      <c r="BF30654" s="101" t="s">
        <v>58</v>
      </c>
      <c r="BK30654" s="98" t="s">
        <v>70</v>
      </c>
    </row>
    <row r="30655" spans="17:63" ht="29.25" customHeight="1" x14ac:dyDescent="0.2">
      <c r="Q30655" s="92" t="s">
        <v>50</v>
      </c>
      <c r="BF30655" s="101" t="s">
        <v>58</v>
      </c>
      <c r="BK30655" s="98" t="s">
        <v>70</v>
      </c>
    </row>
    <row r="30656" spans="17:63" ht="29.25" customHeight="1" x14ac:dyDescent="0.2">
      <c r="Q30656" s="92" t="s">
        <v>50</v>
      </c>
      <c r="BF30656" s="101" t="s">
        <v>58</v>
      </c>
      <c r="BK30656" s="98" t="s">
        <v>70</v>
      </c>
    </row>
    <row r="30657" spans="17:63" ht="29.25" customHeight="1" x14ac:dyDescent="0.2">
      <c r="Q30657" s="92" t="s">
        <v>50</v>
      </c>
      <c r="BF30657" s="101" t="s">
        <v>58</v>
      </c>
      <c r="BK30657" s="98" t="s">
        <v>70</v>
      </c>
    </row>
    <row r="30658" spans="17:63" ht="29.25" customHeight="1" x14ac:dyDescent="0.2">
      <c r="Q30658" s="92" t="s">
        <v>50</v>
      </c>
      <c r="BF30658" s="101" t="s">
        <v>58</v>
      </c>
      <c r="BK30658" s="98" t="s">
        <v>70</v>
      </c>
    </row>
    <row r="30659" spans="17:63" ht="29.25" customHeight="1" x14ac:dyDescent="0.2">
      <c r="Q30659" s="92" t="s">
        <v>50</v>
      </c>
      <c r="BF30659" s="101" t="s">
        <v>58</v>
      </c>
      <c r="BK30659" s="98" t="s">
        <v>70</v>
      </c>
    </row>
    <row r="30660" spans="17:63" ht="29.25" customHeight="1" x14ac:dyDescent="0.2">
      <c r="Q30660" s="92" t="s">
        <v>50</v>
      </c>
      <c r="BF30660" s="101" t="s">
        <v>58</v>
      </c>
      <c r="BK30660" s="98" t="s">
        <v>70</v>
      </c>
    </row>
    <row r="30661" spans="17:63" ht="29.25" customHeight="1" x14ac:dyDescent="0.2">
      <c r="Q30661" s="92" t="s">
        <v>50</v>
      </c>
      <c r="BF30661" s="101" t="s">
        <v>58</v>
      </c>
      <c r="BK30661" s="98" t="s">
        <v>70</v>
      </c>
    </row>
    <row r="30662" spans="17:63" ht="29.25" customHeight="1" x14ac:dyDescent="0.2">
      <c r="Q30662" s="92" t="s">
        <v>50</v>
      </c>
      <c r="BF30662" s="101" t="s">
        <v>58</v>
      </c>
      <c r="BK30662" s="98" t="s">
        <v>70</v>
      </c>
    </row>
    <row r="30663" spans="17:63" ht="29.25" customHeight="1" x14ac:dyDescent="0.2">
      <c r="Q30663" s="92" t="s">
        <v>50</v>
      </c>
      <c r="BF30663" s="101" t="s">
        <v>58</v>
      </c>
      <c r="BK30663" s="98" t="s">
        <v>70</v>
      </c>
    </row>
    <row r="30664" spans="17:63" ht="29.25" customHeight="1" x14ac:dyDescent="0.2">
      <c r="Q30664" s="92" t="s">
        <v>50</v>
      </c>
      <c r="BF30664" s="101" t="s">
        <v>58</v>
      </c>
      <c r="BK30664" s="98" t="s">
        <v>70</v>
      </c>
    </row>
    <row r="30665" spans="17:63" ht="29.25" customHeight="1" x14ac:dyDescent="0.2">
      <c r="Q30665" s="92" t="s">
        <v>50</v>
      </c>
      <c r="BF30665" s="101" t="s">
        <v>58</v>
      </c>
      <c r="BK30665" s="98" t="s">
        <v>70</v>
      </c>
    </row>
    <row r="30666" spans="17:63" ht="29.25" customHeight="1" x14ac:dyDescent="0.2">
      <c r="Q30666" s="92" t="s">
        <v>50</v>
      </c>
      <c r="BF30666" s="101" t="s">
        <v>58</v>
      </c>
      <c r="BK30666" s="98" t="s">
        <v>70</v>
      </c>
    </row>
    <row r="30667" spans="17:63" ht="29.25" customHeight="1" x14ac:dyDescent="0.2">
      <c r="Q30667" s="92" t="s">
        <v>50</v>
      </c>
      <c r="BF30667" s="101" t="s">
        <v>58</v>
      </c>
      <c r="BK30667" s="98" t="s">
        <v>70</v>
      </c>
    </row>
    <row r="30668" spans="17:63" ht="29.25" customHeight="1" x14ac:dyDescent="0.2">
      <c r="Q30668" s="92" t="s">
        <v>50</v>
      </c>
      <c r="BF30668" s="101" t="s">
        <v>58</v>
      </c>
      <c r="BK30668" s="98" t="s">
        <v>70</v>
      </c>
    </row>
    <row r="30669" spans="17:63" ht="29.25" customHeight="1" x14ac:dyDescent="0.2">
      <c r="Q30669" s="92" t="s">
        <v>50</v>
      </c>
      <c r="BF30669" s="101" t="s">
        <v>58</v>
      </c>
      <c r="BK30669" s="98" t="s">
        <v>70</v>
      </c>
    </row>
    <row r="30670" spans="17:63" ht="29.25" customHeight="1" x14ac:dyDescent="0.2">
      <c r="Q30670" s="92" t="s">
        <v>50</v>
      </c>
      <c r="BF30670" s="101" t="s">
        <v>58</v>
      </c>
      <c r="BK30670" s="98" t="s">
        <v>70</v>
      </c>
    </row>
    <row r="30671" spans="17:63" ht="29.25" customHeight="1" x14ac:dyDescent="0.2">
      <c r="Q30671" s="92" t="s">
        <v>50</v>
      </c>
      <c r="BF30671" s="101" t="s">
        <v>58</v>
      </c>
      <c r="BK30671" s="98" t="s">
        <v>70</v>
      </c>
    </row>
    <row r="30672" spans="17:63" ht="29.25" customHeight="1" x14ac:dyDescent="0.2">
      <c r="Q30672" s="92" t="s">
        <v>50</v>
      </c>
      <c r="BF30672" s="101" t="s">
        <v>58</v>
      </c>
      <c r="BK30672" s="98" t="s">
        <v>70</v>
      </c>
    </row>
    <row r="30673" spans="17:63" ht="29.25" customHeight="1" x14ac:dyDescent="0.2">
      <c r="Q30673" s="92" t="s">
        <v>50</v>
      </c>
      <c r="BF30673" s="101" t="s">
        <v>58</v>
      </c>
      <c r="BK30673" s="98" t="s">
        <v>70</v>
      </c>
    </row>
    <row r="30674" spans="17:63" ht="29.25" customHeight="1" x14ac:dyDescent="0.2">
      <c r="Q30674" s="92" t="s">
        <v>50</v>
      </c>
      <c r="BF30674" s="101" t="s">
        <v>58</v>
      </c>
      <c r="BK30674" s="98" t="s">
        <v>70</v>
      </c>
    </row>
    <row r="30675" spans="17:63" ht="29.25" customHeight="1" x14ac:dyDescent="0.2">
      <c r="Q30675" s="92" t="s">
        <v>50</v>
      </c>
      <c r="BF30675" s="101" t="s">
        <v>58</v>
      </c>
      <c r="BK30675" s="98" t="s">
        <v>70</v>
      </c>
    </row>
    <row r="30676" spans="17:63" ht="29.25" customHeight="1" x14ac:dyDescent="0.2">
      <c r="Q30676" s="92" t="s">
        <v>50</v>
      </c>
      <c r="BF30676" s="101" t="s">
        <v>58</v>
      </c>
      <c r="BK30676" s="98" t="s">
        <v>70</v>
      </c>
    </row>
    <row r="30677" spans="17:63" ht="29.25" customHeight="1" x14ac:dyDescent="0.2">
      <c r="Q30677" s="92" t="s">
        <v>50</v>
      </c>
      <c r="BF30677" s="101" t="s">
        <v>58</v>
      </c>
      <c r="BK30677" s="98" t="s">
        <v>70</v>
      </c>
    </row>
    <row r="30678" spans="17:63" ht="29.25" customHeight="1" x14ac:dyDescent="0.2">
      <c r="Q30678" s="92" t="s">
        <v>50</v>
      </c>
      <c r="BF30678" s="101" t="s">
        <v>58</v>
      </c>
      <c r="BK30678" s="98" t="s">
        <v>70</v>
      </c>
    </row>
    <row r="30679" spans="17:63" ht="29.25" customHeight="1" x14ac:dyDescent="0.2">
      <c r="Q30679" s="92" t="s">
        <v>50</v>
      </c>
      <c r="BF30679" s="101" t="s">
        <v>58</v>
      </c>
      <c r="BK30679" s="98" t="s">
        <v>70</v>
      </c>
    </row>
    <row r="30680" spans="17:63" ht="29.25" customHeight="1" x14ac:dyDescent="0.2">
      <c r="Q30680" s="92" t="s">
        <v>50</v>
      </c>
      <c r="BF30680" s="101" t="s">
        <v>58</v>
      </c>
      <c r="BK30680" s="98" t="s">
        <v>70</v>
      </c>
    </row>
    <row r="30681" spans="17:63" ht="29.25" customHeight="1" x14ac:dyDescent="0.2">
      <c r="Q30681" s="92" t="s">
        <v>50</v>
      </c>
      <c r="BF30681" s="101" t="s">
        <v>58</v>
      </c>
      <c r="BK30681" s="98" t="s">
        <v>70</v>
      </c>
    </row>
    <row r="30682" spans="17:63" ht="29.25" customHeight="1" x14ac:dyDescent="0.2">
      <c r="Q30682" s="92" t="s">
        <v>50</v>
      </c>
      <c r="BF30682" s="101" t="s">
        <v>58</v>
      </c>
      <c r="BK30682" s="98" t="s">
        <v>70</v>
      </c>
    </row>
    <row r="30683" spans="17:63" ht="29.25" customHeight="1" x14ac:dyDescent="0.2">
      <c r="Q30683" s="92" t="s">
        <v>50</v>
      </c>
      <c r="BF30683" s="101" t="s">
        <v>58</v>
      </c>
      <c r="BK30683" s="98" t="s">
        <v>70</v>
      </c>
    </row>
    <row r="30684" spans="17:63" ht="29.25" customHeight="1" x14ac:dyDescent="0.2">
      <c r="Q30684" s="92" t="s">
        <v>50</v>
      </c>
      <c r="BF30684" s="101" t="s">
        <v>58</v>
      </c>
      <c r="BK30684" s="98" t="s">
        <v>70</v>
      </c>
    </row>
    <row r="30685" spans="17:63" ht="29.25" customHeight="1" x14ac:dyDescent="0.2">
      <c r="Q30685" s="92" t="s">
        <v>50</v>
      </c>
      <c r="BF30685" s="101" t="s">
        <v>58</v>
      </c>
      <c r="BK30685" s="98" t="s">
        <v>70</v>
      </c>
    </row>
    <row r="30686" spans="17:63" ht="29.25" customHeight="1" x14ac:dyDescent="0.2">
      <c r="Q30686" s="92" t="s">
        <v>50</v>
      </c>
      <c r="BF30686" s="101" t="s">
        <v>58</v>
      </c>
      <c r="BK30686" s="98" t="s">
        <v>70</v>
      </c>
    </row>
    <row r="30687" spans="17:63" ht="29.25" customHeight="1" x14ac:dyDescent="0.2">
      <c r="Q30687" s="92" t="s">
        <v>50</v>
      </c>
      <c r="BF30687" s="101" t="s">
        <v>58</v>
      </c>
      <c r="BK30687" s="98" t="s">
        <v>70</v>
      </c>
    </row>
    <row r="30688" spans="17:63" ht="29.25" customHeight="1" x14ac:dyDescent="0.2">
      <c r="Q30688" s="92" t="s">
        <v>50</v>
      </c>
      <c r="BF30688" s="101" t="s">
        <v>58</v>
      </c>
      <c r="BK30688" s="98" t="s">
        <v>70</v>
      </c>
    </row>
    <row r="30689" spans="17:63" ht="29.25" customHeight="1" x14ac:dyDescent="0.2">
      <c r="Q30689" s="92" t="s">
        <v>50</v>
      </c>
      <c r="BF30689" s="101" t="s">
        <v>58</v>
      </c>
      <c r="BK30689" s="98" t="s">
        <v>70</v>
      </c>
    </row>
    <row r="30690" spans="17:63" ht="29.25" customHeight="1" x14ac:dyDescent="0.2">
      <c r="Q30690" s="92" t="s">
        <v>50</v>
      </c>
      <c r="BF30690" s="101" t="s">
        <v>58</v>
      </c>
      <c r="BK30690" s="98" t="s">
        <v>70</v>
      </c>
    </row>
    <row r="30691" spans="17:63" ht="29.25" customHeight="1" x14ac:dyDescent="0.2">
      <c r="Q30691" s="92" t="s">
        <v>50</v>
      </c>
      <c r="BF30691" s="101" t="s">
        <v>58</v>
      </c>
      <c r="BK30691" s="98" t="s">
        <v>70</v>
      </c>
    </row>
    <row r="30692" spans="17:63" ht="29.25" customHeight="1" x14ac:dyDescent="0.2">
      <c r="Q30692" s="92" t="s">
        <v>50</v>
      </c>
      <c r="BF30692" s="101" t="s">
        <v>58</v>
      </c>
      <c r="BK30692" s="98" t="s">
        <v>70</v>
      </c>
    </row>
    <row r="30693" spans="17:63" ht="29.25" customHeight="1" x14ac:dyDescent="0.2">
      <c r="Q30693" s="92" t="s">
        <v>50</v>
      </c>
      <c r="BF30693" s="101" t="s">
        <v>58</v>
      </c>
      <c r="BK30693" s="98" t="s">
        <v>70</v>
      </c>
    </row>
    <row r="30694" spans="17:63" ht="29.25" customHeight="1" x14ac:dyDescent="0.2">
      <c r="Q30694" s="92" t="s">
        <v>50</v>
      </c>
      <c r="BF30694" s="101" t="s">
        <v>58</v>
      </c>
      <c r="BK30694" s="98" t="s">
        <v>70</v>
      </c>
    </row>
    <row r="30695" spans="17:63" ht="29.25" customHeight="1" x14ac:dyDescent="0.2">
      <c r="Q30695" s="92" t="s">
        <v>50</v>
      </c>
      <c r="BF30695" s="101" t="s">
        <v>58</v>
      </c>
      <c r="BK30695" s="98" t="s">
        <v>70</v>
      </c>
    </row>
    <row r="30696" spans="17:63" ht="29.25" customHeight="1" x14ac:dyDescent="0.2">
      <c r="Q30696" s="92" t="s">
        <v>50</v>
      </c>
      <c r="BF30696" s="101" t="s">
        <v>58</v>
      </c>
      <c r="BK30696" s="98" t="s">
        <v>70</v>
      </c>
    </row>
    <row r="30697" spans="17:63" ht="29.25" customHeight="1" x14ac:dyDescent="0.2">
      <c r="Q30697" s="92" t="s">
        <v>50</v>
      </c>
      <c r="BF30697" s="101" t="s">
        <v>58</v>
      </c>
      <c r="BK30697" s="98" t="s">
        <v>70</v>
      </c>
    </row>
    <row r="30698" spans="17:63" ht="29.25" customHeight="1" x14ac:dyDescent="0.2">
      <c r="Q30698" s="92" t="s">
        <v>50</v>
      </c>
      <c r="BF30698" s="101" t="s">
        <v>58</v>
      </c>
      <c r="BK30698" s="98" t="s">
        <v>70</v>
      </c>
    </row>
    <row r="30699" spans="17:63" ht="29.25" customHeight="1" x14ac:dyDescent="0.2">
      <c r="Q30699" s="92" t="s">
        <v>50</v>
      </c>
      <c r="BF30699" s="101" t="s">
        <v>58</v>
      </c>
      <c r="BK30699" s="98" t="s">
        <v>70</v>
      </c>
    </row>
    <row r="30700" spans="17:63" ht="29.25" customHeight="1" x14ac:dyDescent="0.2">
      <c r="Q30700" s="92" t="s">
        <v>50</v>
      </c>
      <c r="BF30700" s="101" t="s">
        <v>58</v>
      </c>
      <c r="BK30700" s="98" t="s">
        <v>70</v>
      </c>
    </row>
    <row r="30701" spans="17:63" ht="29.25" customHeight="1" x14ac:dyDescent="0.2">
      <c r="Q30701" s="92" t="s">
        <v>50</v>
      </c>
      <c r="BF30701" s="101" t="s">
        <v>58</v>
      </c>
      <c r="BK30701" s="98" t="s">
        <v>70</v>
      </c>
    </row>
    <row r="30702" spans="17:63" ht="29.25" customHeight="1" x14ac:dyDescent="0.2">
      <c r="Q30702" s="92" t="s">
        <v>50</v>
      </c>
      <c r="BF30702" s="101" t="s">
        <v>58</v>
      </c>
      <c r="BK30702" s="98" t="s">
        <v>70</v>
      </c>
    </row>
    <row r="30703" spans="17:63" ht="29.25" customHeight="1" x14ac:dyDescent="0.2">
      <c r="Q30703" s="92" t="s">
        <v>50</v>
      </c>
      <c r="BF30703" s="101" t="s">
        <v>58</v>
      </c>
      <c r="BK30703" s="98" t="s">
        <v>70</v>
      </c>
    </row>
    <row r="30704" spans="17:63" ht="29.25" customHeight="1" x14ac:dyDescent="0.2">
      <c r="Q30704" s="92" t="s">
        <v>50</v>
      </c>
      <c r="BF30704" s="101" t="s">
        <v>58</v>
      </c>
      <c r="BK30704" s="98" t="s">
        <v>70</v>
      </c>
    </row>
    <row r="30705" spans="17:63" ht="29.25" customHeight="1" x14ac:dyDescent="0.2">
      <c r="Q30705" s="92" t="s">
        <v>50</v>
      </c>
      <c r="BF30705" s="101" t="s">
        <v>58</v>
      </c>
      <c r="BK30705" s="98" t="s">
        <v>70</v>
      </c>
    </row>
    <row r="30706" spans="17:63" ht="29.25" customHeight="1" x14ac:dyDescent="0.2">
      <c r="Q30706" s="92" t="s">
        <v>50</v>
      </c>
      <c r="BF30706" s="101" t="s">
        <v>58</v>
      </c>
      <c r="BK30706" s="98" t="s">
        <v>70</v>
      </c>
    </row>
    <row r="30707" spans="17:63" ht="29.25" customHeight="1" x14ac:dyDescent="0.2">
      <c r="Q30707" s="92" t="s">
        <v>50</v>
      </c>
      <c r="BF30707" s="101" t="s">
        <v>58</v>
      </c>
      <c r="BK30707" s="98" t="s">
        <v>70</v>
      </c>
    </row>
    <row r="30708" spans="17:63" ht="29.25" customHeight="1" x14ac:dyDescent="0.2">
      <c r="Q30708" s="92" t="s">
        <v>50</v>
      </c>
      <c r="BF30708" s="101" t="s">
        <v>58</v>
      </c>
      <c r="BK30708" s="98" t="s">
        <v>70</v>
      </c>
    </row>
    <row r="30709" spans="17:63" ht="29.25" customHeight="1" x14ac:dyDescent="0.2">
      <c r="Q30709" s="92" t="s">
        <v>50</v>
      </c>
      <c r="BF30709" s="101" t="s">
        <v>58</v>
      </c>
      <c r="BK30709" s="98" t="s">
        <v>70</v>
      </c>
    </row>
    <row r="30710" spans="17:63" ht="29.25" customHeight="1" x14ac:dyDescent="0.2">
      <c r="Q30710" s="92" t="s">
        <v>50</v>
      </c>
      <c r="BF30710" s="101" t="s">
        <v>58</v>
      </c>
      <c r="BK30710" s="98" t="s">
        <v>70</v>
      </c>
    </row>
    <row r="30711" spans="17:63" ht="29.25" customHeight="1" x14ac:dyDescent="0.2">
      <c r="Q30711" s="92" t="s">
        <v>50</v>
      </c>
      <c r="BF30711" s="101" t="s">
        <v>58</v>
      </c>
      <c r="BK30711" s="98" t="s">
        <v>70</v>
      </c>
    </row>
    <row r="30712" spans="17:63" ht="29.25" customHeight="1" x14ac:dyDescent="0.2">
      <c r="Q30712" s="92" t="s">
        <v>50</v>
      </c>
      <c r="BF30712" s="101" t="s">
        <v>58</v>
      </c>
      <c r="BK30712" s="98" t="s">
        <v>70</v>
      </c>
    </row>
    <row r="30713" spans="17:63" ht="29.25" customHeight="1" x14ac:dyDescent="0.2">
      <c r="Q30713" s="92" t="s">
        <v>50</v>
      </c>
      <c r="BF30713" s="101" t="s">
        <v>58</v>
      </c>
      <c r="BK30713" s="98" t="s">
        <v>70</v>
      </c>
    </row>
    <row r="30714" spans="17:63" ht="29.25" customHeight="1" x14ac:dyDescent="0.2">
      <c r="Q30714" s="92" t="s">
        <v>50</v>
      </c>
      <c r="BF30714" s="101" t="s">
        <v>58</v>
      </c>
      <c r="BK30714" s="98" t="s">
        <v>70</v>
      </c>
    </row>
    <row r="30715" spans="17:63" ht="29.25" customHeight="1" x14ac:dyDescent="0.2">
      <c r="Q30715" s="92" t="s">
        <v>50</v>
      </c>
      <c r="BF30715" s="101" t="s">
        <v>58</v>
      </c>
      <c r="BK30715" s="98" t="s">
        <v>70</v>
      </c>
    </row>
    <row r="30716" spans="17:63" ht="29.25" customHeight="1" x14ac:dyDescent="0.2">
      <c r="Q30716" s="92" t="s">
        <v>50</v>
      </c>
      <c r="BF30716" s="101" t="s">
        <v>58</v>
      </c>
      <c r="BK30716" s="98" t="s">
        <v>70</v>
      </c>
    </row>
    <row r="30717" spans="17:63" ht="29.25" customHeight="1" x14ac:dyDescent="0.2">
      <c r="Q30717" s="92" t="s">
        <v>50</v>
      </c>
      <c r="BF30717" s="101" t="s">
        <v>58</v>
      </c>
      <c r="BK30717" s="98" t="s">
        <v>70</v>
      </c>
    </row>
    <row r="30718" spans="17:63" ht="29.25" customHeight="1" x14ac:dyDescent="0.2">
      <c r="Q30718" s="92" t="s">
        <v>50</v>
      </c>
      <c r="BF30718" s="101" t="s">
        <v>58</v>
      </c>
      <c r="BK30718" s="98" t="s">
        <v>70</v>
      </c>
    </row>
    <row r="30719" spans="17:63" ht="29.25" customHeight="1" x14ac:dyDescent="0.2">
      <c r="Q30719" s="92" t="s">
        <v>50</v>
      </c>
      <c r="BF30719" s="101" t="s">
        <v>58</v>
      </c>
      <c r="BK30719" s="98" t="s">
        <v>70</v>
      </c>
    </row>
    <row r="30720" spans="17:63" ht="29.25" customHeight="1" x14ac:dyDescent="0.2">
      <c r="Q30720" s="92" t="s">
        <v>50</v>
      </c>
      <c r="BF30720" s="101" t="s">
        <v>58</v>
      </c>
      <c r="BK30720" s="98" t="s">
        <v>70</v>
      </c>
    </row>
    <row r="30721" spans="17:63" ht="29.25" customHeight="1" x14ac:dyDescent="0.2">
      <c r="Q30721" s="92" t="s">
        <v>50</v>
      </c>
      <c r="BF30721" s="101" t="s">
        <v>58</v>
      </c>
      <c r="BK30721" s="98" t="s">
        <v>70</v>
      </c>
    </row>
    <row r="30722" spans="17:63" ht="29.25" customHeight="1" x14ac:dyDescent="0.2">
      <c r="Q30722" s="92" t="s">
        <v>50</v>
      </c>
      <c r="BF30722" s="101" t="s">
        <v>58</v>
      </c>
      <c r="BK30722" s="98" t="s">
        <v>70</v>
      </c>
    </row>
    <row r="30723" spans="17:63" ht="29.25" customHeight="1" x14ac:dyDescent="0.2">
      <c r="Q30723" s="92" t="s">
        <v>50</v>
      </c>
      <c r="BF30723" s="101" t="s">
        <v>58</v>
      </c>
      <c r="BK30723" s="98" t="s">
        <v>70</v>
      </c>
    </row>
    <row r="30724" spans="17:63" ht="29.25" customHeight="1" x14ac:dyDescent="0.2">
      <c r="Q30724" s="92" t="s">
        <v>50</v>
      </c>
      <c r="BF30724" s="101" t="s">
        <v>58</v>
      </c>
      <c r="BK30724" s="98" t="s">
        <v>70</v>
      </c>
    </row>
    <row r="30725" spans="17:63" ht="29.25" customHeight="1" x14ac:dyDescent="0.2">
      <c r="Q30725" s="92" t="s">
        <v>50</v>
      </c>
      <c r="BF30725" s="101" t="s">
        <v>58</v>
      </c>
      <c r="BK30725" s="98" t="s">
        <v>70</v>
      </c>
    </row>
    <row r="30726" spans="17:63" ht="29.25" customHeight="1" x14ac:dyDescent="0.2">
      <c r="Q30726" s="92" t="s">
        <v>50</v>
      </c>
      <c r="BF30726" s="101" t="s">
        <v>58</v>
      </c>
      <c r="BK30726" s="98" t="s">
        <v>70</v>
      </c>
    </row>
    <row r="30727" spans="17:63" ht="29.25" customHeight="1" x14ac:dyDescent="0.2">
      <c r="Q30727" s="92" t="s">
        <v>50</v>
      </c>
      <c r="BF30727" s="101" t="s">
        <v>58</v>
      </c>
      <c r="BK30727" s="98" t="s">
        <v>70</v>
      </c>
    </row>
    <row r="30728" spans="17:63" ht="29.25" customHeight="1" x14ac:dyDescent="0.2">
      <c r="Q30728" s="92" t="s">
        <v>50</v>
      </c>
      <c r="BF30728" s="101" t="s">
        <v>58</v>
      </c>
      <c r="BK30728" s="98" t="s">
        <v>70</v>
      </c>
    </row>
    <row r="30729" spans="17:63" ht="29.25" customHeight="1" x14ac:dyDescent="0.2">
      <c r="Q30729" s="92" t="s">
        <v>50</v>
      </c>
      <c r="BF30729" s="101" t="s">
        <v>58</v>
      </c>
      <c r="BK30729" s="98" t="s">
        <v>70</v>
      </c>
    </row>
    <row r="30730" spans="17:63" ht="29.25" customHeight="1" x14ac:dyDescent="0.2">
      <c r="Q30730" s="92" t="s">
        <v>50</v>
      </c>
      <c r="BF30730" s="101" t="s">
        <v>58</v>
      </c>
      <c r="BK30730" s="98" t="s">
        <v>70</v>
      </c>
    </row>
    <row r="30731" spans="17:63" ht="29.25" customHeight="1" x14ac:dyDescent="0.2">
      <c r="Q30731" s="92" t="s">
        <v>50</v>
      </c>
      <c r="BF30731" s="101" t="s">
        <v>58</v>
      </c>
      <c r="BK30731" s="98" t="s">
        <v>70</v>
      </c>
    </row>
    <row r="30732" spans="17:63" ht="29.25" customHeight="1" x14ac:dyDescent="0.2">
      <c r="Q30732" s="92" t="s">
        <v>50</v>
      </c>
      <c r="BF30732" s="101" t="s">
        <v>58</v>
      </c>
      <c r="BK30732" s="98" t="s">
        <v>70</v>
      </c>
    </row>
    <row r="30733" spans="17:63" ht="29.25" customHeight="1" x14ac:dyDescent="0.2">
      <c r="Q30733" s="92" t="s">
        <v>50</v>
      </c>
      <c r="BF30733" s="101" t="s">
        <v>58</v>
      </c>
      <c r="BK30733" s="98" t="s">
        <v>70</v>
      </c>
    </row>
    <row r="30734" spans="17:63" ht="29.25" customHeight="1" x14ac:dyDescent="0.2">
      <c r="Q30734" s="92" t="s">
        <v>50</v>
      </c>
      <c r="BF30734" s="101" t="s">
        <v>58</v>
      </c>
      <c r="BK30734" s="98" t="s">
        <v>70</v>
      </c>
    </row>
    <row r="30735" spans="17:63" ht="29.25" customHeight="1" x14ac:dyDescent="0.2">
      <c r="Q30735" s="92" t="s">
        <v>50</v>
      </c>
      <c r="BF30735" s="101" t="s">
        <v>58</v>
      </c>
      <c r="BK30735" s="98" t="s">
        <v>70</v>
      </c>
    </row>
    <row r="30736" spans="17:63" ht="29.25" customHeight="1" x14ac:dyDescent="0.2">
      <c r="Q30736" s="92" t="s">
        <v>50</v>
      </c>
      <c r="BF30736" s="101" t="s">
        <v>58</v>
      </c>
      <c r="BK30736" s="98" t="s">
        <v>70</v>
      </c>
    </row>
    <row r="30737" spans="17:63" ht="29.25" customHeight="1" x14ac:dyDescent="0.2">
      <c r="Q30737" s="92" t="s">
        <v>50</v>
      </c>
      <c r="BF30737" s="101" t="s">
        <v>58</v>
      </c>
      <c r="BK30737" s="98" t="s">
        <v>70</v>
      </c>
    </row>
    <row r="30738" spans="17:63" ht="29.25" customHeight="1" x14ac:dyDescent="0.2">
      <c r="Q30738" s="92" t="s">
        <v>50</v>
      </c>
      <c r="BF30738" s="101" t="s">
        <v>58</v>
      </c>
      <c r="BK30738" s="98" t="s">
        <v>70</v>
      </c>
    </row>
    <row r="30739" spans="17:63" ht="29.25" customHeight="1" x14ac:dyDescent="0.2">
      <c r="Q30739" s="92" t="s">
        <v>50</v>
      </c>
      <c r="BF30739" s="101" t="s">
        <v>58</v>
      </c>
      <c r="BK30739" s="98" t="s">
        <v>70</v>
      </c>
    </row>
    <row r="30740" spans="17:63" ht="29.25" customHeight="1" x14ac:dyDescent="0.2">
      <c r="Q30740" s="92" t="s">
        <v>50</v>
      </c>
      <c r="BF30740" s="101" t="s">
        <v>58</v>
      </c>
      <c r="BK30740" s="98" t="s">
        <v>70</v>
      </c>
    </row>
    <row r="30741" spans="17:63" ht="29.25" customHeight="1" x14ac:dyDescent="0.2">
      <c r="Q30741" s="92" t="s">
        <v>50</v>
      </c>
      <c r="BF30741" s="101" t="s">
        <v>58</v>
      </c>
      <c r="BK30741" s="98" t="s">
        <v>70</v>
      </c>
    </row>
    <row r="30742" spans="17:63" ht="29.25" customHeight="1" x14ac:dyDescent="0.2">
      <c r="Q30742" s="92" t="s">
        <v>50</v>
      </c>
      <c r="BF30742" s="101" t="s">
        <v>58</v>
      </c>
      <c r="BK30742" s="98" t="s">
        <v>70</v>
      </c>
    </row>
    <row r="30743" spans="17:63" ht="29.25" customHeight="1" x14ac:dyDescent="0.2">
      <c r="Q30743" s="92" t="s">
        <v>50</v>
      </c>
      <c r="BF30743" s="101" t="s">
        <v>58</v>
      </c>
      <c r="BK30743" s="98" t="s">
        <v>70</v>
      </c>
    </row>
    <row r="30744" spans="17:63" ht="29.25" customHeight="1" x14ac:dyDescent="0.2">
      <c r="Q30744" s="92" t="s">
        <v>50</v>
      </c>
      <c r="BF30744" s="101" t="s">
        <v>58</v>
      </c>
      <c r="BK30744" s="98" t="s">
        <v>70</v>
      </c>
    </row>
    <row r="30745" spans="17:63" ht="29.25" customHeight="1" x14ac:dyDescent="0.2">
      <c r="Q30745" s="92" t="s">
        <v>50</v>
      </c>
      <c r="BF30745" s="101" t="s">
        <v>58</v>
      </c>
      <c r="BK30745" s="98" t="s">
        <v>70</v>
      </c>
    </row>
    <row r="30746" spans="17:63" ht="29.25" customHeight="1" x14ac:dyDescent="0.2">
      <c r="Q30746" s="92" t="s">
        <v>50</v>
      </c>
      <c r="BF30746" s="101" t="s">
        <v>58</v>
      </c>
      <c r="BK30746" s="98" t="s">
        <v>70</v>
      </c>
    </row>
    <row r="30747" spans="17:63" ht="29.25" customHeight="1" x14ac:dyDescent="0.2">
      <c r="Q30747" s="92" t="s">
        <v>50</v>
      </c>
      <c r="BF30747" s="101" t="s">
        <v>58</v>
      </c>
      <c r="BK30747" s="98" t="s">
        <v>70</v>
      </c>
    </row>
    <row r="30748" spans="17:63" ht="29.25" customHeight="1" x14ac:dyDescent="0.2">
      <c r="Q30748" s="92" t="s">
        <v>50</v>
      </c>
      <c r="BF30748" s="101" t="s">
        <v>58</v>
      </c>
      <c r="BK30748" s="98" t="s">
        <v>70</v>
      </c>
    </row>
    <row r="30749" spans="17:63" ht="29.25" customHeight="1" x14ac:dyDescent="0.2">
      <c r="Q30749" s="92" t="s">
        <v>50</v>
      </c>
      <c r="BF30749" s="101" t="s">
        <v>58</v>
      </c>
      <c r="BK30749" s="98" t="s">
        <v>70</v>
      </c>
    </row>
    <row r="30750" spans="17:63" ht="29.25" customHeight="1" x14ac:dyDescent="0.2">
      <c r="Q30750" s="92" t="s">
        <v>50</v>
      </c>
      <c r="BF30750" s="101" t="s">
        <v>58</v>
      </c>
      <c r="BK30750" s="98" t="s">
        <v>70</v>
      </c>
    </row>
    <row r="30751" spans="17:63" ht="29.25" customHeight="1" x14ac:dyDescent="0.2">
      <c r="Q30751" s="92" t="s">
        <v>50</v>
      </c>
      <c r="BF30751" s="101" t="s">
        <v>58</v>
      </c>
      <c r="BK30751" s="98" t="s">
        <v>70</v>
      </c>
    </row>
    <row r="30752" spans="17:63" ht="29.25" customHeight="1" x14ac:dyDescent="0.2">
      <c r="Q30752" s="92" t="s">
        <v>50</v>
      </c>
      <c r="BF30752" s="101" t="s">
        <v>58</v>
      </c>
      <c r="BK30752" s="98" t="s">
        <v>70</v>
      </c>
    </row>
    <row r="30753" spans="17:63" ht="29.25" customHeight="1" x14ac:dyDescent="0.2">
      <c r="Q30753" s="92" t="s">
        <v>50</v>
      </c>
      <c r="BF30753" s="101" t="s">
        <v>58</v>
      </c>
      <c r="BK30753" s="98" t="s">
        <v>70</v>
      </c>
    </row>
    <row r="30754" spans="17:63" ht="29.25" customHeight="1" x14ac:dyDescent="0.2">
      <c r="Q30754" s="92" t="s">
        <v>50</v>
      </c>
      <c r="BF30754" s="101" t="s">
        <v>58</v>
      </c>
      <c r="BK30754" s="98" t="s">
        <v>70</v>
      </c>
    </row>
    <row r="30755" spans="17:63" ht="29.25" customHeight="1" x14ac:dyDescent="0.2">
      <c r="Q30755" s="92" t="s">
        <v>50</v>
      </c>
      <c r="BF30755" s="101" t="s">
        <v>58</v>
      </c>
      <c r="BK30755" s="98" t="s">
        <v>70</v>
      </c>
    </row>
    <row r="30756" spans="17:63" ht="29.25" customHeight="1" x14ac:dyDescent="0.2">
      <c r="Q30756" s="92" t="s">
        <v>50</v>
      </c>
      <c r="BF30756" s="101" t="s">
        <v>58</v>
      </c>
      <c r="BK30756" s="98" t="s">
        <v>70</v>
      </c>
    </row>
    <row r="30757" spans="17:63" ht="29.25" customHeight="1" x14ac:dyDescent="0.2">
      <c r="Q30757" s="92" t="s">
        <v>50</v>
      </c>
      <c r="BF30757" s="101" t="s">
        <v>58</v>
      </c>
      <c r="BK30757" s="98" t="s">
        <v>70</v>
      </c>
    </row>
    <row r="30758" spans="17:63" ht="29.25" customHeight="1" x14ac:dyDescent="0.2">
      <c r="Q30758" s="92" t="s">
        <v>50</v>
      </c>
      <c r="BF30758" s="101" t="s">
        <v>58</v>
      </c>
      <c r="BK30758" s="98" t="s">
        <v>70</v>
      </c>
    </row>
    <row r="30759" spans="17:63" ht="29.25" customHeight="1" x14ac:dyDescent="0.2">
      <c r="Q30759" s="92" t="s">
        <v>50</v>
      </c>
      <c r="BF30759" s="101" t="s">
        <v>58</v>
      </c>
      <c r="BK30759" s="98" t="s">
        <v>70</v>
      </c>
    </row>
    <row r="30760" spans="17:63" ht="29.25" customHeight="1" x14ac:dyDescent="0.2">
      <c r="Q30760" s="92" t="s">
        <v>50</v>
      </c>
      <c r="BF30760" s="101" t="s">
        <v>58</v>
      </c>
      <c r="BK30760" s="98" t="s">
        <v>70</v>
      </c>
    </row>
    <row r="30761" spans="17:63" ht="29.25" customHeight="1" x14ac:dyDescent="0.2">
      <c r="Q30761" s="92" t="s">
        <v>50</v>
      </c>
      <c r="BF30761" s="101" t="s">
        <v>58</v>
      </c>
      <c r="BK30761" s="98" t="s">
        <v>70</v>
      </c>
    </row>
    <row r="30762" spans="17:63" ht="29.25" customHeight="1" x14ac:dyDescent="0.2">
      <c r="Q30762" s="92" t="s">
        <v>50</v>
      </c>
      <c r="BF30762" s="101" t="s">
        <v>58</v>
      </c>
      <c r="BK30762" s="98" t="s">
        <v>70</v>
      </c>
    </row>
    <row r="30763" spans="17:63" ht="29.25" customHeight="1" x14ac:dyDescent="0.2">
      <c r="Q30763" s="92" t="s">
        <v>50</v>
      </c>
      <c r="BF30763" s="101" t="s">
        <v>58</v>
      </c>
      <c r="BK30763" s="98" t="s">
        <v>70</v>
      </c>
    </row>
    <row r="30764" spans="17:63" ht="29.25" customHeight="1" x14ac:dyDescent="0.2">
      <c r="Q30764" s="92" t="s">
        <v>50</v>
      </c>
      <c r="BF30764" s="101" t="s">
        <v>58</v>
      </c>
      <c r="BK30764" s="98" t="s">
        <v>70</v>
      </c>
    </row>
    <row r="30765" spans="17:63" ht="29.25" customHeight="1" x14ac:dyDescent="0.2">
      <c r="Q30765" s="92" t="s">
        <v>50</v>
      </c>
      <c r="BF30765" s="101" t="s">
        <v>58</v>
      </c>
      <c r="BK30765" s="98" t="s">
        <v>70</v>
      </c>
    </row>
    <row r="30766" spans="17:63" ht="29.25" customHeight="1" x14ac:dyDescent="0.2">
      <c r="Q30766" s="92" t="s">
        <v>50</v>
      </c>
      <c r="BF30766" s="101" t="s">
        <v>58</v>
      </c>
      <c r="BK30766" s="98" t="s">
        <v>70</v>
      </c>
    </row>
    <row r="30767" spans="17:63" ht="29.25" customHeight="1" x14ac:dyDescent="0.2">
      <c r="Q30767" s="92" t="s">
        <v>50</v>
      </c>
      <c r="BF30767" s="101" t="s">
        <v>58</v>
      </c>
      <c r="BK30767" s="98" t="s">
        <v>70</v>
      </c>
    </row>
    <row r="30768" spans="17:63" ht="29.25" customHeight="1" x14ac:dyDescent="0.2">
      <c r="Q30768" s="92" t="s">
        <v>50</v>
      </c>
      <c r="BF30768" s="101" t="s">
        <v>58</v>
      </c>
      <c r="BK30768" s="98" t="s">
        <v>70</v>
      </c>
    </row>
    <row r="30769" spans="17:63" ht="29.25" customHeight="1" x14ac:dyDescent="0.2">
      <c r="Q30769" s="92" t="s">
        <v>50</v>
      </c>
      <c r="BF30769" s="101" t="s">
        <v>58</v>
      </c>
      <c r="BK30769" s="98" t="s">
        <v>70</v>
      </c>
    </row>
    <row r="30770" spans="17:63" ht="29.25" customHeight="1" x14ac:dyDescent="0.2">
      <c r="Q30770" s="92" t="s">
        <v>50</v>
      </c>
      <c r="BF30770" s="101" t="s">
        <v>58</v>
      </c>
      <c r="BK30770" s="98" t="s">
        <v>70</v>
      </c>
    </row>
    <row r="30771" spans="17:63" ht="29.25" customHeight="1" x14ac:dyDescent="0.2">
      <c r="Q30771" s="92" t="s">
        <v>50</v>
      </c>
      <c r="BF30771" s="101" t="s">
        <v>58</v>
      </c>
      <c r="BK30771" s="98" t="s">
        <v>70</v>
      </c>
    </row>
    <row r="30772" spans="17:63" ht="29.25" customHeight="1" x14ac:dyDescent="0.2">
      <c r="Q30772" s="92" t="s">
        <v>50</v>
      </c>
      <c r="BF30772" s="101" t="s">
        <v>58</v>
      </c>
      <c r="BK30772" s="98" t="s">
        <v>70</v>
      </c>
    </row>
    <row r="30773" spans="17:63" ht="29.25" customHeight="1" x14ac:dyDescent="0.2">
      <c r="Q30773" s="92" t="s">
        <v>50</v>
      </c>
      <c r="BF30773" s="101" t="s">
        <v>58</v>
      </c>
      <c r="BK30773" s="98" t="s">
        <v>70</v>
      </c>
    </row>
    <row r="30774" spans="17:63" ht="29.25" customHeight="1" x14ac:dyDescent="0.2">
      <c r="Q30774" s="92" t="s">
        <v>50</v>
      </c>
      <c r="BF30774" s="101" t="s">
        <v>58</v>
      </c>
      <c r="BK30774" s="98" t="s">
        <v>70</v>
      </c>
    </row>
    <row r="30775" spans="17:63" ht="29.25" customHeight="1" x14ac:dyDescent="0.2">
      <c r="Q30775" s="92" t="s">
        <v>50</v>
      </c>
      <c r="BF30775" s="101" t="s">
        <v>58</v>
      </c>
      <c r="BK30775" s="98" t="s">
        <v>70</v>
      </c>
    </row>
    <row r="30776" spans="17:63" ht="29.25" customHeight="1" x14ac:dyDescent="0.2">
      <c r="Q30776" s="92" t="s">
        <v>50</v>
      </c>
      <c r="BF30776" s="101" t="s">
        <v>58</v>
      </c>
      <c r="BK30776" s="98" t="s">
        <v>70</v>
      </c>
    </row>
    <row r="30777" spans="17:63" ht="29.25" customHeight="1" x14ac:dyDescent="0.2">
      <c r="Q30777" s="92" t="s">
        <v>50</v>
      </c>
      <c r="BF30777" s="101" t="s">
        <v>58</v>
      </c>
      <c r="BK30777" s="98" t="s">
        <v>70</v>
      </c>
    </row>
    <row r="30778" spans="17:63" ht="29.25" customHeight="1" x14ac:dyDescent="0.2">
      <c r="Q30778" s="92" t="s">
        <v>50</v>
      </c>
      <c r="BF30778" s="101" t="s">
        <v>58</v>
      </c>
      <c r="BK30778" s="98" t="s">
        <v>70</v>
      </c>
    </row>
    <row r="30779" spans="17:63" ht="29.25" customHeight="1" x14ac:dyDescent="0.2">
      <c r="Q30779" s="92" t="s">
        <v>50</v>
      </c>
      <c r="BF30779" s="101" t="s">
        <v>58</v>
      </c>
      <c r="BK30779" s="98" t="s">
        <v>70</v>
      </c>
    </row>
    <row r="30780" spans="17:63" ht="29.25" customHeight="1" x14ac:dyDescent="0.2">
      <c r="Q30780" s="92" t="s">
        <v>50</v>
      </c>
      <c r="BF30780" s="101" t="s">
        <v>58</v>
      </c>
      <c r="BK30780" s="98" t="s">
        <v>70</v>
      </c>
    </row>
    <row r="30781" spans="17:63" ht="29.25" customHeight="1" x14ac:dyDescent="0.2">
      <c r="Q30781" s="92" t="s">
        <v>50</v>
      </c>
      <c r="BF30781" s="101" t="s">
        <v>58</v>
      </c>
      <c r="BK30781" s="98" t="s">
        <v>70</v>
      </c>
    </row>
    <row r="30782" spans="17:63" ht="29.25" customHeight="1" x14ac:dyDescent="0.2">
      <c r="Q30782" s="92" t="s">
        <v>50</v>
      </c>
      <c r="BF30782" s="101" t="s">
        <v>58</v>
      </c>
      <c r="BK30782" s="98" t="s">
        <v>70</v>
      </c>
    </row>
    <row r="30783" spans="17:63" ht="29.25" customHeight="1" x14ac:dyDescent="0.2">
      <c r="Q30783" s="92" t="s">
        <v>50</v>
      </c>
      <c r="BF30783" s="101" t="s">
        <v>58</v>
      </c>
      <c r="BK30783" s="98" t="s">
        <v>70</v>
      </c>
    </row>
    <row r="30784" spans="17:63" ht="29.25" customHeight="1" x14ac:dyDescent="0.2">
      <c r="Q30784" s="92" t="s">
        <v>50</v>
      </c>
      <c r="BF30784" s="101" t="s">
        <v>58</v>
      </c>
      <c r="BK30784" s="98" t="s">
        <v>70</v>
      </c>
    </row>
    <row r="30785" spans="17:63" ht="29.25" customHeight="1" x14ac:dyDescent="0.2">
      <c r="Q30785" s="92" t="s">
        <v>50</v>
      </c>
      <c r="BF30785" s="101" t="s">
        <v>58</v>
      </c>
      <c r="BK30785" s="98" t="s">
        <v>70</v>
      </c>
    </row>
    <row r="30786" spans="17:63" ht="29.25" customHeight="1" x14ac:dyDescent="0.2">
      <c r="Q30786" s="92" t="s">
        <v>50</v>
      </c>
      <c r="BF30786" s="101" t="s">
        <v>58</v>
      </c>
      <c r="BK30786" s="98" t="s">
        <v>70</v>
      </c>
    </row>
    <row r="30787" spans="17:63" ht="29.25" customHeight="1" x14ac:dyDescent="0.2">
      <c r="Q30787" s="92" t="s">
        <v>50</v>
      </c>
      <c r="BF30787" s="101" t="s">
        <v>58</v>
      </c>
      <c r="BK30787" s="98" t="s">
        <v>70</v>
      </c>
    </row>
    <row r="30788" spans="17:63" ht="29.25" customHeight="1" x14ac:dyDescent="0.2">
      <c r="Q30788" s="92" t="s">
        <v>50</v>
      </c>
      <c r="BF30788" s="101" t="s">
        <v>58</v>
      </c>
      <c r="BK30788" s="98" t="s">
        <v>70</v>
      </c>
    </row>
    <row r="30789" spans="17:63" ht="29.25" customHeight="1" x14ac:dyDescent="0.2">
      <c r="Q30789" s="92" t="s">
        <v>50</v>
      </c>
      <c r="BF30789" s="101" t="s">
        <v>58</v>
      </c>
      <c r="BK30789" s="98" t="s">
        <v>70</v>
      </c>
    </row>
    <row r="30790" spans="17:63" ht="29.25" customHeight="1" x14ac:dyDescent="0.2">
      <c r="Q30790" s="92" t="s">
        <v>50</v>
      </c>
      <c r="BF30790" s="101" t="s">
        <v>58</v>
      </c>
      <c r="BK30790" s="98" t="s">
        <v>70</v>
      </c>
    </row>
    <row r="30791" spans="17:63" ht="29.25" customHeight="1" x14ac:dyDescent="0.2">
      <c r="Q30791" s="92" t="s">
        <v>50</v>
      </c>
      <c r="BF30791" s="101" t="s">
        <v>58</v>
      </c>
      <c r="BK30791" s="98" t="s">
        <v>70</v>
      </c>
    </row>
    <row r="30792" spans="17:63" ht="29.25" customHeight="1" x14ac:dyDescent="0.2">
      <c r="Q30792" s="92" t="s">
        <v>50</v>
      </c>
      <c r="BF30792" s="101" t="s">
        <v>58</v>
      </c>
      <c r="BK30792" s="98" t="s">
        <v>70</v>
      </c>
    </row>
    <row r="30793" spans="17:63" ht="29.25" customHeight="1" x14ac:dyDescent="0.2">
      <c r="Q30793" s="92" t="s">
        <v>50</v>
      </c>
      <c r="BF30793" s="101" t="s">
        <v>58</v>
      </c>
      <c r="BK30793" s="98" t="s">
        <v>70</v>
      </c>
    </row>
    <row r="30794" spans="17:63" ht="29.25" customHeight="1" x14ac:dyDescent="0.2">
      <c r="Q30794" s="92" t="s">
        <v>50</v>
      </c>
      <c r="BF30794" s="101" t="s">
        <v>58</v>
      </c>
      <c r="BK30794" s="98" t="s">
        <v>70</v>
      </c>
    </row>
    <row r="30795" spans="17:63" ht="29.25" customHeight="1" x14ac:dyDescent="0.2">
      <c r="Q30795" s="92" t="s">
        <v>50</v>
      </c>
      <c r="BF30795" s="101" t="s">
        <v>58</v>
      </c>
      <c r="BK30795" s="98" t="s">
        <v>70</v>
      </c>
    </row>
    <row r="30796" spans="17:63" ht="29.25" customHeight="1" x14ac:dyDescent="0.2">
      <c r="Q30796" s="92" t="s">
        <v>50</v>
      </c>
      <c r="BF30796" s="101" t="s">
        <v>58</v>
      </c>
      <c r="BK30796" s="98" t="s">
        <v>70</v>
      </c>
    </row>
    <row r="30797" spans="17:63" ht="29.25" customHeight="1" x14ac:dyDescent="0.2">
      <c r="Q30797" s="92" t="s">
        <v>50</v>
      </c>
      <c r="BF30797" s="101" t="s">
        <v>58</v>
      </c>
      <c r="BK30797" s="98" t="s">
        <v>70</v>
      </c>
    </row>
    <row r="30798" spans="17:63" ht="29.25" customHeight="1" x14ac:dyDescent="0.2">
      <c r="Q30798" s="92" t="s">
        <v>50</v>
      </c>
      <c r="BF30798" s="101" t="s">
        <v>58</v>
      </c>
      <c r="BK30798" s="98" t="s">
        <v>70</v>
      </c>
    </row>
    <row r="30799" spans="17:63" ht="29.25" customHeight="1" x14ac:dyDescent="0.2">
      <c r="Q30799" s="92" t="s">
        <v>50</v>
      </c>
      <c r="BF30799" s="101" t="s">
        <v>58</v>
      </c>
      <c r="BK30799" s="98" t="s">
        <v>70</v>
      </c>
    </row>
    <row r="30800" spans="17:63" ht="29.25" customHeight="1" x14ac:dyDescent="0.2">
      <c r="Q30800" s="92" t="s">
        <v>50</v>
      </c>
      <c r="BF30800" s="101" t="s">
        <v>58</v>
      </c>
      <c r="BK30800" s="98" t="s">
        <v>70</v>
      </c>
    </row>
    <row r="30801" spans="17:63" ht="29.25" customHeight="1" x14ac:dyDescent="0.2">
      <c r="Q30801" s="92" t="s">
        <v>50</v>
      </c>
      <c r="BF30801" s="101" t="s">
        <v>58</v>
      </c>
      <c r="BK30801" s="98" t="s">
        <v>70</v>
      </c>
    </row>
    <row r="30802" spans="17:63" ht="29.25" customHeight="1" x14ac:dyDescent="0.2">
      <c r="Q30802" s="92" t="s">
        <v>50</v>
      </c>
      <c r="BF30802" s="101" t="s">
        <v>58</v>
      </c>
      <c r="BK30802" s="98" t="s">
        <v>70</v>
      </c>
    </row>
    <row r="30803" spans="17:63" ht="29.25" customHeight="1" x14ac:dyDescent="0.2">
      <c r="Q30803" s="92" t="s">
        <v>50</v>
      </c>
      <c r="BF30803" s="101" t="s">
        <v>58</v>
      </c>
      <c r="BK30803" s="98" t="s">
        <v>70</v>
      </c>
    </row>
    <row r="30804" spans="17:63" ht="29.25" customHeight="1" x14ac:dyDescent="0.2">
      <c r="Q30804" s="92" t="s">
        <v>50</v>
      </c>
      <c r="BF30804" s="101" t="s">
        <v>58</v>
      </c>
      <c r="BK30804" s="98" t="s">
        <v>70</v>
      </c>
    </row>
    <row r="30805" spans="17:63" ht="29.25" customHeight="1" x14ac:dyDescent="0.2">
      <c r="Q30805" s="92" t="s">
        <v>50</v>
      </c>
      <c r="BF30805" s="101" t="s">
        <v>58</v>
      </c>
      <c r="BK30805" s="98" t="s">
        <v>70</v>
      </c>
    </row>
    <row r="30806" spans="17:63" ht="29.25" customHeight="1" x14ac:dyDescent="0.2">
      <c r="Q30806" s="92" t="s">
        <v>50</v>
      </c>
      <c r="BF30806" s="101" t="s">
        <v>58</v>
      </c>
      <c r="BK30806" s="98" t="s">
        <v>70</v>
      </c>
    </row>
    <row r="30807" spans="17:63" ht="29.25" customHeight="1" x14ac:dyDescent="0.2">
      <c r="Q30807" s="92" t="s">
        <v>50</v>
      </c>
      <c r="BF30807" s="101" t="s">
        <v>58</v>
      </c>
      <c r="BK30807" s="98" t="s">
        <v>70</v>
      </c>
    </row>
    <row r="30808" spans="17:63" ht="29.25" customHeight="1" x14ac:dyDescent="0.2">
      <c r="Q30808" s="92" t="s">
        <v>50</v>
      </c>
      <c r="BF30808" s="101" t="s">
        <v>58</v>
      </c>
      <c r="BK30808" s="98" t="s">
        <v>70</v>
      </c>
    </row>
    <row r="30809" spans="17:63" ht="29.25" customHeight="1" x14ac:dyDescent="0.2">
      <c r="Q30809" s="92" t="s">
        <v>50</v>
      </c>
      <c r="BF30809" s="101" t="s">
        <v>58</v>
      </c>
      <c r="BK30809" s="98" t="s">
        <v>70</v>
      </c>
    </row>
    <row r="30810" spans="17:63" ht="29.25" customHeight="1" x14ac:dyDescent="0.2">
      <c r="Q30810" s="92" t="s">
        <v>50</v>
      </c>
      <c r="BF30810" s="101" t="s">
        <v>58</v>
      </c>
      <c r="BK30810" s="98" t="s">
        <v>70</v>
      </c>
    </row>
    <row r="30811" spans="17:63" ht="29.25" customHeight="1" x14ac:dyDescent="0.2">
      <c r="Q30811" s="92" t="s">
        <v>50</v>
      </c>
      <c r="BF30811" s="101" t="s">
        <v>58</v>
      </c>
      <c r="BK30811" s="98" t="s">
        <v>70</v>
      </c>
    </row>
    <row r="30812" spans="17:63" ht="29.25" customHeight="1" x14ac:dyDescent="0.2">
      <c r="Q30812" s="92" t="s">
        <v>50</v>
      </c>
      <c r="BF30812" s="101" t="s">
        <v>58</v>
      </c>
      <c r="BK30812" s="98" t="s">
        <v>70</v>
      </c>
    </row>
    <row r="30813" spans="17:63" ht="29.25" customHeight="1" x14ac:dyDescent="0.2">
      <c r="Q30813" s="92" t="s">
        <v>50</v>
      </c>
      <c r="BF30813" s="101" t="s">
        <v>58</v>
      </c>
      <c r="BK30813" s="98" t="s">
        <v>70</v>
      </c>
    </row>
    <row r="30814" spans="17:63" ht="29.25" customHeight="1" x14ac:dyDescent="0.2">
      <c r="Q30814" s="92" t="s">
        <v>50</v>
      </c>
      <c r="BF30814" s="101" t="s">
        <v>58</v>
      </c>
      <c r="BK30814" s="98" t="s">
        <v>70</v>
      </c>
    </row>
    <row r="30815" spans="17:63" ht="29.25" customHeight="1" x14ac:dyDescent="0.2">
      <c r="Q30815" s="92" t="s">
        <v>50</v>
      </c>
      <c r="BF30815" s="101" t="s">
        <v>58</v>
      </c>
      <c r="BK30815" s="98" t="s">
        <v>70</v>
      </c>
    </row>
    <row r="30816" spans="17:63" ht="29.25" customHeight="1" x14ac:dyDescent="0.2">
      <c r="Q30816" s="92" t="s">
        <v>50</v>
      </c>
      <c r="BF30816" s="101" t="s">
        <v>58</v>
      </c>
      <c r="BK30816" s="98" t="s">
        <v>70</v>
      </c>
    </row>
    <row r="30817" spans="17:63" ht="29.25" customHeight="1" x14ac:dyDescent="0.2">
      <c r="Q30817" s="92" t="s">
        <v>50</v>
      </c>
      <c r="BF30817" s="101" t="s">
        <v>58</v>
      </c>
      <c r="BK30817" s="98" t="s">
        <v>70</v>
      </c>
    </row>
    <row r="30818" spans="17:63" ht="29.25" customHeight="1" x14ac:dyDescent="0.2">
      <c r="Q30818" s="92" t="s">
        <v>50</v>
      </c>
      <c r="BF30818" s="101" t="s">
        <v>58</v>
      </c>
      <c r="BK30818" s="98" t="s">
        <v>70</v>
      </c>
    </row>
    <row r="30819" spans="17:63" ht="29.25" customHeight="1" x14ac:dyDescent="0.2">
      <c r="Q30819" s="92" t="s">
        <v>50</v>
      </c>
      <c r="BF30819" s="101" t="s">
        <v>58</v>
      </c>
      <c r="BK30819" s="98" t="s">
        <v>70</v>
      </c>
    </row>
    <row r="30820" spans="17:63" ht="29.25" customHeight="1" x14ac:dyDescent="0.2">
      <c r="Q30820" s="92" t="s">
        <v>50</v>
      </c>
      <c r="BF30820" s="101" t="s">
        <v>58</v>
      </c>
      <c r="BK30820" s="98" t="s">
        <v>70</v>
      </c>
    </row>
    <row r="30821" spans="17:63" ht="29.25" customHeight="1" x14ac:dyDescent="0.2">
      <c r="Q30821" s="92" t="s">
        <v>50</v>
      </c>
      <c r="BF30821" s="101" t="s">
        <v>58</v>
      </c>
      <c r="BK30821" s="98" t="s">
        <v>70</v>
      </c>
    </row>
    <row r="30822" spans="17:63" ht="29.25" customHeight="1" x14ac:dyDescent="0.2">
      <c r="Q30822" s="92" t="s">
        <v>50</v>
      </c>
      <c r="BF30822" s="101" t="s">
        <v>58</v>
      </c>
      <c r="BK30822" s="98" t="s">
        <v>70</v>
      </c>
    </row>
    <row r="30823" spans="17:63" ht="29.25" customHeight="1" x14ac:dyDescent="0.2">
      <c r="Q30823" s="92" t="s">
        <v>50</v>
      </c>
      <c r="BF30823" s="101" t="s">
        <v>58</v>
      </c>
      <c r="BK30823" s="98" t="s">
        <v>70</v>
      </c>
    </row>
    <row r="30824" spans="17:63" ht="29.25" customHeight="1" x14ac:dyDescent="0.2">
      <c r="Q30824" s="92" t="s">
        <v>50</v>
      </c>
      <c r="BF30824" s="101" t="s">
        <v>58</v>
      </c>
      <c r="BK30824" s="98" t="s">
        <v>70</v>
      </c>
    </row>
    <row r="30825" spans="17:63" ht="29.25" customHeight="1" x14ac:dyDescent="0.2">
      <c r="Q30825" s="92" t="s">
        <v>50</v>
      </c>
      <c r="BF30825" s="101" t="s">
        <v>58</v>
      </c>
      <c r="BK30825" s="98" t="s">
        <v>70</v>
      </c>
    </row>
    <row r="30826" spans="17:63" ht="29.25" customHeight="1" x14ac:dyDescent="0.2">
      <c r="Q30826" s="92" t="s">
        <v>50</v>
      </c>
      <c r="BF30826" s="101" t="s">
        <v>58</v>
      </c>
      <c r="BK30826" s="98" t="s">
        <v>70</v>
      </c>
    </row>
    <row r="30827" spans="17:63" ht="29.25" customHeight="1" x14ac:dyDescent="0.2">
      <c r="Q30827" s="92" t="s">
        <v>50</v>
      </c>
      <c r="BF30827" s="101" t="s">
        <v>58</v>
      </c>
      <c r="BK30827" s="98" t="s">
        <v>70</v>
      </c>
    </row>
    <row r="30828" spans="17:63" ht="29.25" customHeight="1" x14ac:dyDescent="0.2">
      <c r="Q30828" s="92" t="s">
        <v>50</v>
      </c>
      <c r="BF30828" s="101" t="s">
        <v>58</v>
      </c>
      <c r="BK30828" s="98" t="s">
        <v>70</v>
      </c>
    </row>
    <row r="30829" spans="17:63" ht="29.25" customHeight="1" x14ac:dyDescent="0.2">
      <c r="Q30829" s="92" t="s">
        <v>50</v>
      </c>
      <c r="BF30829" s="101" t="s">
        <v>58</v>
      </c>
      <c r="BK30829" s="98" t="s">
        <v>70</v>
      </c>
    </row>
    <row r="30830" spans="17:63" ht="29.25" customHeight="1" x14ac:dyDescent="0.2">
      <c r="Q30830" s="92" t="s">
        <v>50</v>
      </c>
      <c r="BF30830" s="101" t="s">
        <v>58</v>
      </c>
      <c r="BK30830" s="98" t="s">
        <v>70</v>
      </c>
    </row>
    <row r="30831" spans="17:63" ht="29.25" customHeight="1" x14ac:dyDescent="0.2">
      <c r="Q30831" s="92" t="s">
        <v>50</v>
      </c>
      <c r="BF30831" s="101" t="s">
        <v>58</v>
      </c>
      <c r="BK30831" s="98" t="s">
        <v>70</v>
      </c>
    </row>
    <row r="30832" spans="17:63" ht="29.25" customHeight="1" x14ac:dyDescent="0.2">
      <c r="Q30832" s="92" t="s">
        <v>50</v>
      </c>
      <c r="BF30832" s="101" t="s">
        <v>58</v>
      </c>
      <c r="BK30832" s="98" t="s">
        <v>70</v>
      </c>
    </row>
    <row r="30833" spans="17:63" ht="29.25" customHeight="1" x14ac:dyDescent="0.2">
      <c r="Q30833" s="92" t="s">
        <v>50</v>
      </c>
      <c r="BF30833" s="101" t="s">
        <v>58</v>
      </c>
      <c r="BK30833" s="98" t="s">
        <v>70</v>
      </c>
    </row>
    <row r="30834" spans="17:63" ht="29.25" customHeight="1" x14ac:dyDescent="0.2">
      <c r="Q30834" s="92" t="s">
        <v>50</v>
      </c>
      <c r="BF30834" s="101" t="s">
        <v>58</v>
      </c>
      <c r="BK30834" s="98" t="s">
        <v>70</v>
      </c>
    </row>
    <row r="30835" spans="17:63" ht="29.25" customHeight="1" x14ac:dyDescent="0.2">
      <c r="Q30835" s="92" t="s">
        <v>50</v>
      </c>
      <c r="BF30835" s="101" t="s">
        <v>58</v>
      </c>
      <c r="BK30835" s="98" t="s">
        <v>70</v>
      </c>
    </row>
    <row r="30836" spans="17:63" ht="29.25" customHeight="1" x14ac:dyDescent="0.2">
      <c r="Q30836" s="92" t="s">
        <v>50</v>
      </c>
      <c r="BF30836" s="101" t="s">
        <v>58</v>
      </c>
      <c r="BK30836" s="98" t="s">
        <v>70</v>
      </c>
    </row>
    <row r="30837" spans="17:63" ht="29.25" customHeight="1" x14ac:dyDescent="0.2">
      <c r="Q30837" s="92" t="s">
        <v>50</v>
      </c>
      <c r="BF30837" s="101" t="s">
        <v>58</v>
      </c>
      <c r="BK30837" s="98" t="s">
        <v>70</v>
      </c>
    </row>
    <row r="30838" spans="17:63" ht="29.25" customHeight="1" x14ac:dyDescent="0.2">
      <c r="Q30838" s="92" t="s">
        <v>50</v>
      </c>
      <c r="BF30838" s="101" t="s">
        <v>58</v>
      </c>
      <c r="BK30838" s="98" t="s">
        <v>70</v>
      </c>
    </row>
    <row r="30839" spans="17:63" ht="29.25" customHeight="1" x14ac:dyDescent="0.2">
      <c r="Q30839" s="92" t="s">
        <v>50</v>
      </c>
      <c r="BF30839" s="101" t="s">
        <v>58</v>
      </c>
      <c r="BK30839" s="98" t="s">
        <v>70</v>
      </c>
    </row>
    <row r="30840" spans="17:63" ht="29.25" customHeight="1" x14ac:dyDescent="0.2">
      <c r="Q30840" s="92" t="s">
        <v>50</v>
      </c>
      <c r="BF30840" s="101" t="s">
        <v>58</v>
      </c>
      <c r="BK30840" s="98" t="s">
        <v>70</v>
      </c>
    </row>
    <row r="30841" spans="17:63" ht="29.25" customHeight="1" x14ac:dyDescent="0.2">
      <c r="Q30841" s="92" t="s">
        <v>50</v>
      </c>
      <c r="BF30841" s="101" t="s">
        <v>58</v>
      </c>
      <c r="BK30841" s="98" t="s">
        <v>70</v>
      </c>
    </row>
    <row r="30842" spans="17:63" ht="29.25" customHeight="1" x14ac:dyDescent="0.2">
      <c r="Q30842" s="92" t="s">
        <v>50</v>
      </c>
      <c r="BF30842" s="101" t="s">
        <v>58</v>
      </c>
      <c r="BK30842" s="98" t="s">
        <v>70</v>
      </c>
    </row>
    <row r="30843" spans="17:63" ht="29.25" customHeight="1" x14ac:dyDescent="0.2">
      <c r="Q30843" s="92" t="s">
        <v>50</v>
      </c>
      <c r="BF30843" s="101" t="s">
        <v>58</v>
      </c>
      <c r="BK30843" s="98" t="s">
        <v>70</v>
      </c>
    </row>
    <row r="30844" spans="17:63" ht="29.25" customHeight="1" x14ac:dyDescent="0.2">
      <c r="Q30844" s="92" t="s">
        <v>50</v>
      </c>
      <c r="BF30844" s="101" t="s">
        <v>58</v>
      </c>
      <c r="BK30844" s="98" t="s">
        <v>70</v>
      </c>
    </row>
    <row r="30845" spans="17:63" ht="29.25" customHeight="1" x14ac:dyDescent="0.2">
      <c r="Q30845" s="92" t="s">
        <v>50</v>
      </c>
      <c r="BF30845" s="101" t="s">
        <v>58</v>
      </c>
      <c r="BK30845" s="98" t="s">
        <v>70</v>
      </c>
    </row>
    <row r="30846" spans="17:63" ht="29.25" customHeight="1" x14ac:dyDescent="0.2">
      <c r="Q30846" s="92" t="s">
        <v>50</v>
      </c>
      <c r="BF30846" s="101" t="s">
        <v>58</v>
      </c>
      <c r="BK30846" s="98" t="s">
        <v>70</v>
      </c>
    </row>
    <row r="30847" spans="17:63" ht="29.25" customHeight="1" x14ac:dyDescent="0.2">
      <c r="Q30847" s="92" t="s">
        <v>50</v>
      </c>
      <c r="BF30847" s="101" t="s">
        <v>58</v>
      </c>
      <c r="BK30847" s="98" t="s">
        <v>70</v>
      </c>
    </row>
    <row r="30848" spans="17:63" ht="29.25" customHeight="1" x14ac:dyDescent="0.2">
      <c r="Q30848" s="92" t="s">
        <v>50</v>
      </c>
      <c r="BF30848" s="101" t="s">
        <v>58</v>
      </c>
      <c r="BK30848" s="98" t="s">
        <v>70</v>
      </c>
    </row>
    <row r="30849" spans="17:63" ht="29.25" customHeight="1" x14ac:dyDescent="0.2">
      <c r="Q30849" s="92" t="s">
        <v>50</v>
      </c>
      <c r="BF30849" s="101" t="s">
        <v>58</v>
      </c>
      <c r="BK30849" s="98" t="s">
        <v>70</v>
      </c>
    </row>
    <row r="30850" spans="17:63" ht="29.25" customHeight="1" x14ac:dyDescent="0.2">
      <c r="Q30850" s="92" t="s">
        <v>50</v>
      </c>
      <c r="BF30850" s="101" t="s">
        <v>58</v>
      </c>
      <c r="BK30850" s="98" t="s">
        <v>70</v>
      </c>
    </row>
    <row r="30851" spans="17:63" ht="29.25" customHeight="1" x14ac:dyDescent="0.2">
      <c r="Q30851" s="92" t="s">
        <v>50</v>
      </c>
      <c r="BF30851" s="101" t="s">
        <v>58</v>
      </c>
      <c r="BK30851" s="98" t="s">
        <v>70</v>
      </c>
    </row>
    <row r="30852" spans="17:63" ht="29.25" customHeight="1" x14ac:dyDescent="0.2">
      <c r="Q30852" s="92" t="s">
        <v>50</v>
      </c>
      <c r="BF30852" s="101" t="s">
        <v>58</v>
      </c>
      <c r="BK30852" s="98" t="s">
        <v>70</v>
      </c>
    </row>
    <row r="30853" spans="17:63" ht="29.25" customHeight="1" x14ac:dyDescent="0.2">
      <c r="Q30853" s="92" t="s">
        <v>50</v>
      </c>
      <c r="BF30853" s="101" t="s">
        <v>58</v>
      </c>
      <c r="BK30853" s="98" t="s">
        <v>70</v>
      </c>
    </row>
    <row r="30854" spans="17:63" ht="29.25" customHeight="1" x14ac:dyDescent="0.2">
      <c r="Q30854" s="92" t="s">
        <v>50</v>
      </c>
      <c r="BF30854" s="101" t="s">
        <v>58</v>
      </c>
      <c r="BK30854" s="98" t="s">
        <v>70</v>
      </c>
    </row>
    <row r="30855" spans="17:63" ht="29.25" customHeight="1" x14ac:dyDescent="0.2">
      <c r="Q30855" s="92" t="s">
        <v>50</v>
      </c>
      <c r="BF30855" s="101" t="s">
        <v>58</v>
      </c>
      <c r="BK30855" s="98" t="s">
        <v>70</v>
      </c>
    </row>
    <row r="30856" spans="17:63" ht="29.25" customHeight="1" x14ac:dyDescent="0.2">
      <c r="Q30856" s="92" t="s">
        <v>50</v>
      </c>
      <c r="BF30856" s="101" t="s">
        <v>58</v>
      </c>
      <c r="BK30856" s="98" t="s">
        <v>70</v>
      </c>
    </row>
    <row r="30857" spans="17:63" ht="29.25" customHeight="1" x14ac:dyDescent="0.2">
      <c r="Q30857" s="92" t="s">
        <v>50</v>
      </c>
      <c r="BF30857" s="101" t="s">
        <v>58</v>
      </c>
      <c r="BK30857" s="98" t="s">
        <v>70</v>
      </c>
    </row>
    <row r="30858" spans="17:63" ht="29.25" customHeight="1" x14ac:dyDescent="0.2">
      <c r="Q30858" s="92" t="s">
        <v>50</v>
      </c>
      <c r="BF30858" s="101" t="s">
        <v>58</v>
      </c>
      <c r="BK30858" s="98" t="s">
        <v>70</v>
      </c>
    </row>
    <row r="30859" spans="17:63" ht="29.25" customHeight="1" x14ac:dyDescent="0.2">
      <c r="Q30859" s="92" t="s">
        <v>50</v>
      </c>
      <c r="BF30859" s="101" t="s">
        <v>58</v>
      </c>
      <c r="BK30859" s="98" t="s">
        <v>70</v>
      </c>
    </row>
    <row r="30860" spans="17:63" ht="29.25" customHeight="1" x14ac:dyDescent="0.2">
      <c r="Q30860" s="92" t="s">
        <v>50</v>
      </c>
      <c r="BF30860" s="101" t="s">
        <v>58</v>
      </c>
      <c r="BK30860" s="98" t="s">
        <v>70</v>
      </c>
    </row>
    <row r="30861" spans="17:63" ht="29.25" customHeight="1" x14ac:dyDescent="0.2">
      <c r="Q30861" s="92" t="s">
        <v>50</v>
      </c>
      <c r="BF30861" s="101" t="s">
        <v>58</v>
      </c>
      <c r="BK30861" s="98" t="s">
        <v>70</v>
      </c>
    </row>
    <row r="30862" spans="17:63" ht="29.25" customHeight="1" x14ac:dyDescent="0.2">
      <c r="Q30862" s="92" t="s">
        <v>50</v>
      </c>
      <c r="BF30862" s="101" t="s">
        <v>58</v>
      </c>
      <c r="BK30862" s="98" t="s">
        <v>70</v>
      </c>
    </row>
    <row r="30863" spans="17:63" ht="29.25" customHeight="1" x14ac:dyDescent="0.2">
      <c r="Q30863" s="92" t="s">
        <v>50</v>
      </c>
      <c r="BF30863" s="101" t="s">
        <v>58</v>
      </c>
      <c r="BK30863" s="98" t="s">
        <v>70</v>
      </c>
    </row>
    <row r="30864" spans="17:63" ht="29.25" customHeight="1" x14ac:dyDescent="0.2">
      <c r="Q30864" s="92" t="s">
        <v>50</v>
      </c>
      <c r="BF30864" s="101" t="s">
        <v>58</v>
      </c>
      <c r="BK30864" s="98" t="s">
        <v>70</v>
      </c>
    </row>
    <row r="30865" spans="17:63" ht="29.25" customHeight="1" x14ac:dyDescent="0.2">
      <c r="Q30865" s="92" t="s">
        <v>50</v>
      </c>
      <c r="BF30865" s="101" t="s">
        <v>58</v>
      </c>
      <c r="BK30865" s="98" t="s">
        <v>70</v>
      </c>
    </row>
    <row r="30866" spans="17:63" ht="29.25" customHeight="1" x14ac:dyDescent="0.2">
      <c r="Q30866" s="92" t="s">
        <v>50</v>
      </c>
      <c r="BF30866" s="101" t="s">
        <v>58</v>
      </c>
      <c r="BK30866" s="98" t="s">
        <v>70</v>
      </c>
    </row>
    <row r="30867" spans="17:63" ht="29.25" customHeight="1" x14ac:dyDescent="0.2">
      <c r="Q30867" s="92" t="s">
        <v>50</v>
      </c>
      <c r="BF30867" s="101" t="s">
        <v>58</v>
      </c>
      <c r="BK30867" s="98" t="s">
        <v>70</v>
      </c>
    </row>
    <row r="30868" spans="17:63" ht="29.25" customHeight="1" x14ac:dyDescent="0.2">
      <c r="Q30868" s="92" t="s">
        <v>50</v>
      </c>
      <c r="BF30868" s="101" t="s">
        <v>58</v>
      </c>
      <c r="BK30868" s="98" t="s">
        <v>70</v>
      </c>
    </row>
    <row r="30869" spans="17:63" ht="29.25" customHeight="1" x14ac:dyDescent="0.2">
      <c r="Q30869" s="92" t="s">
        <v>50</v>
      </c>
      <c r="BF30869" s="101" t="s">
        <v>58</v>
      </c>
      <c r="BK30869" s="98" t="s">
        <v>70</v>
      </c>
    </row>
    <row r="30870" spans="17:63" ht="29.25" customHeight="1" x14ac:dyDescent="0.2">
      <c r="Q30870" s="92" t="s">
        <v>50</v>
      </c>
      <c r="BF30870" s="101" t="s">
        <v>58</v>
      </c>
      <c r="BK30870" s="98" t="s">
        <v>70</v>
      </c>
    </row>
    <row r="30871" spans="17:63" ht="29.25" customHeight="1" x14ac:dyDescent="0.2">
      <c r="Q30871" s="92" t="s">
        <v>50</v>
      </c>
      <c r="BF30871" s="101" t="s">
        <v>58</v>
      </c>
      <c r="BK30871" s="98" t="s">
        <v>70</v>
      </c>
    </row>
    <row r="30872" spans="17:63" ht="29.25" customHeight="1" x14ac:dyDescent="0.2">
      <c r="Q30872" s="92" t="s">
        <v>50</v>
      </c>
      <c r="BF30872" s="101" t="s">
        <v>58</v>
      </c>
      <c r="BK30872" s="98" t="s">
        <v>70</v>
      </c>
    </row>
    <row r="30873" spans="17:63" ht="29.25" customHeight="1" x14ac:dyDescent="0.2">
      <c r="Q30873" s="92" t="s">
        <v>50</v>
      </c>
      <c r="BF30873" s="101" t="s">
        <v>58</v>
      </c>
      <c r="BK30873" s="98" t="s">
        <v>70</v>
      </c>
    </row>
    <row r="30874" spans="17:63" ht="29.25" customHeight="1" x14ac:dyDescent="0.2">
      <c r="Q30874" s="92" t="s">
        <v>50</v>
      </c>
      <c r="BF30874" s="101" t="s">
        <v>58</v>
      </c>
      <c r="BK30874" s="98" t="s">
        <v>70</v>
      </c>
    </row>
    <row r="30875" spans="17:63" ht="29.25" customHeight="1" x14ac:dyDescent="0.2">
      <c r="Q30875" s="92" t="s">
        <v>50</v>
      </c>
      <c r="BF30875" s="101" t="s">
        <v>58</v>
      </c>
      <c r="BK30875" s="98" t="s">
        <v>70</v>
      </c>
    </row>
    <row r="30876" spans="17:63" ht="29.25" customHeight="1" x14ac:dyDescent="0.2">
      <c r="Q30876" s="92" t="s">
        <v>50</v>
      </c>
      <c r="BF30876" s="101" t="s">
        <v>58</v>
      </c>
      <c r="BK30876" s="98" t="s">
        <v>70</v>
      </c>
    </row>
    <row r="30877" spans="17:63" ht="29.25" customHeight="1" x14ac:dyDescent="0.2">
      <c r="Q30877" s="92" t="s">
        <v>50</v>
      </c>
      <c r="BF30877" s="101" t="s">
        <v>58</v>
      </c>
      <c r="BK30877" s="98" t="s">
        <v>70</v>
      </c>
    </row>
    <row r="30878" spans="17:63" ht="29.25" customHeight="1" x14ac:dyDescent="0.2">
      <c r="Q30878" s="92" t="s">
        <v>50</v>
      </c>
      <c r="BF30878" s="101" t="s">
        <v>58</v>
      </c>
      <c r="BK30878" s="98" t="s">
        <v>70</v>
      </c>
    </row>
    <row r="30879" spans="17:63" ht="29.25" customHeight="1" x14ac:dyDescent="0.2">
      <c r="Q30879" s="92" t="s">
        <v>50</v>
      </c>
      <c r="BF30879" s="101" t="s">
        <v>58</v>
      </c>
      <c r="BK30879" s="98" t="s">
        <v>70</v>
      </c>
    </row>
    <row r="30880" spans="17:63" ht="29.25" customHeight="1" x14ac:dyDescent="0.2">
      <c r="Q30880" s="92" t="s">
        <v>50</v>
      </c>
      <c r="BF30880" s="101" t="s">
        <v>58</v>
      </c>
      <c r="BK30880" s="98" t="s">
        <v>70</v>
      </c>
    </row>
    <row r="30881" spans="17:63" ht="29.25" customHeight="1" x14ac:dyDescent="0.2">
      <c r="Q30881" s="92" t="s">
        <v>50</v>
      </c>
      <c r="BF30881" s="101" t="s">
        <v>58</v>
      </c>
      <c r="BK30881" s="98" t="s">
        <v>70</v>
      </c>
    </row>
    <row r="30882" spans="17:63" ht="29.25" customHeight="1" x14ac:dyDescent="0.2">
      <c r="Q30882" s="92" t="s">
        <v>50</v>
      </c>
      <c r="BF30882" s="101" t="s">
        <v>58</v>
      </c>
      <c r="BK30882" s="98" t="s">
        <v>70</v>
      </c>
    </row>
    <row r="30883" spans="17:63" ht="29.25" customHeight="1" x14ac:dyDescent="0.2">
      <c r="Q30883" s="92" t="s">
        <v>50</v>
      </c>
      <c r="BF30883" s="101" t="s">
        <v>58</v>
      </c>
      <c r="BK30883" s="98" t="s">
        <v>70</v>
      </c>
    </row>
    <row r="30884" spans="17:63" ht="29.25" customHeight="1" x14ac:dyDescent="0.2">
      <c r="Q30884" s="92" t="s">
        <v>50</v>
      </c>
      <c r="BF30884" s="101" t="s">
        <v>58</v>
      </c>
      <c r="BK30884" s="98" t="s">
        <v>70</v>
      </c>
    </row>
    <row r="30885" spans="17:63" ht="29.25" customHeight="1" x14ac:dyDescent="0.2">
      <c r="Q30885" s="92" t="s">
        <v>50</v>
      </c>
      <c r="BF30885" s="101" t="s">
        <v>58</v>
      </c>
      <c r="BK30885" s="98" t="s">
        <v>70</v>
      </c>
    </row>
    <row r="30886" spans="17:63" ht="29.25" customHeight="1" x14ac:dyDescent="0.2">
      <c r="Q30886" s="92" t="s">
        <v>50</v>
      </c>
      <c r="BF30886" s="101" t="s">
        <v>58</v>
      </c>
      <c r="BK30886" s="98" t="s">
        <v>70</v>
      </c>
    </row>
    <row r="30887" spans="17:63" ht="29.25" customHeight="1" x14ac:dyDescent="0.2">
      <c r="Q30887" s="92" t="s">
        <v>50</v>
      </c>
      <c r="BF30887" s="101" t="s">
        <v>58</v>
      </c>
      <c r="BK30887" s="98" t="s">
        <v>70</v>
      </c>
    </row>
    <row r="30888" spans="17:63" ht="29.25" customHeight="1" x14ac:dyDescent="0.2">
      <c r="Q30888" s="92" t="s">
        <v>50</v>
      </c>
      <c r="BF30888" s="101" t="s">
        <v>58</v>
      </c>
      <c r="BK30888" s="98" t="s">
        <v>70</v>
      </c>
    </row>
    <row r="30889" spans="17:63" ht="29.25" customHeight="1" x14ac:dyDescent="0.2">
      <c r="Q30889" s="92" t="s">
        <v>50</v>
      </c>
      <c r="BF30889" s="101" t="s">
        <v>58</v>
      </c>
      <c r="BK30889" s="98" t="s">
        <v>70</v>
      </c>
    </row>
    <row r="30890" spans="17:63" ht="29.25" customHeight="1" x14ac:dyDescent="0.2">
      <c r="Q30890" s="92" t="s">
        <v>50</v>
      </c>
      <c r="BF30890" s="101" t="s">
        <v>58</v>
      </c>
      <c r="BK30890" s="98" t="s">
        <v>70</v>
      </c>
    </row>
    <row r="30891" spans="17:63" ht="29.25" customHeight="1" x14ac:dyDescent="0.2">
      <c r="Q30891" s="92" t="s">
        <v>50</v>
      </c>
      <c r="BF30891" s="101" t="s">
        <v>58</v>
      </c>
      <c r="BK30891" s="98" t="s">
        <v>70</v>
      </c>
    </row>
    <row r="30892" spans="17:63" ht="29.25" customHeight="1" x14ac:dyDescent="0.2">
      <c r="Q30892" s="92" t="s">
        <v>50</v>
      </c>
      <c r="BF30892" s="101" t="s">
        <v>58</v>
      </c>
      <c r="BK30892" s="98" t="s">
        <v>70</v>
      </c>
    </row>
    <row r="30893" spans="17:63" ht="29.25" customHeight="1" x14ac:dyDescent="0.2">
      <c r="Q30893" s="92" t="s">
        <v>50</v>
      </c>
      <c r="BF30893" s="101" t="s">
        <v>58</v>
      </c>
      <c r="BK30893" s="98" t="s">
        <v>70</v>
      </c>
    </row>
    <row r="30894" spans="17:63" ht="29.25" customHeight="1" x14ac:dyDescent="0.2">
      <c r="Q30894" s="92" t="s">
        <v>50</v>
      </c>
      <c r="BF30894" s="101" t="s">
        <v>58</v>
      </c>
      <c r="BK30894" s="98" t="s">
        <v>70</v>
      </c>
    </row>
    <row r="30895" spans="17:63" ht="29.25" customHeight="1" x14ac:dyDescent="0.2">
      <c r="Q30895" s="92" t="s">
        <v>50</v>
      </c>
      <c r="BF30895" s="101" t="s">
        <v>58</v>
      </c>
      <c r="BK30895" s="98" t="s">
        <v>70</v>
      </c>
    </row>
    <row r="30896" spans="17:63" ht="29.25" customHeight="1" x14ac:dyDescent="0.2">
      <c r="Q30896" s="92" t="s">
        <v>50</v>
      </c>
      <c r="BF30896" s="101" t="s">
        <v>58</v>
      </c>
      <c r="BK30896" s="98" t="s">
        <v>70</v>
      </c>
    </row>
    <row r="30897" spans="17:63" ht="29.25" customHeight="1" x14ac:dyDescent="0.2">
      <c r="Q30897" s="92" t="s">
        <v>50</v>
      </c>
      <c r="BF30897" s="101" t="s">
        <v>58</v>
      </c>
      <c r="BK30897" s="98" t="s">
        <v>70</v>
      </c>
    </row>
    <row r="30898" spans="17:63" ht="29.25" customHeight="1" x14ac:dyDescent="0.2">
      <c r="Q30898" s="92" t="s">
        <v>50</v>
      </c>
      <c r="BF30898" s="101" t="s">
        <v>58</v>
      </c>
      <c r="BK30898" s="98" t="s">
        <v>70</v>
      </c>
    </row>
    <row r="30899" spans="17:63" ht="29.25" customHeight="1" x14ac:dyDescent="0.2">
      <c r="Q30899" s="92" t="s">
        <v>50</v>
      </c>
      <c r="BF30899" s="101" t="s">
        <v>58</v>
      </c>
      <c r="BK30899" s="98" t="s">
        <v>70</v>
      </c>
    </row>
    <row r="30900" spans="17:63" ht="29.25" customHeight="1" x14ac:dyDescent="0.2">
      <c r="Q30900" s="92" t="s">
        <v>50</v>
      </c>
      <c r="BF30900" s="101" t="s">
        <v>58</v>
      </c>
      <c r="BK30900" s="98" t="s">
        <v>70</v>
      </c>
    </row>
    <row r="30901" spans="17:63" ht="29.25" customHeight="1" x14ac:dyDescent="0.2">
      <c r="Q30901" s="92" t="s">
        <v>50</v>
      </c>
      <c r="BF30901" s="101" t="s">
        <v>58</v>
      </c>
      <c r="BK30901" s="98" t="s">
        <v>70</v>
      </c>
    </row>
    <row r="30902" spans="17:63" ht="29.25" customHeight="1" x14ac:dyDescent="0.2">
      <c r="Q30902" s="92" t="s">
        <v>50</v>
      </c>
      <c r="BF30902" s="101" t="s">
        <v>58</v>
      </c>
      <c r="BK30902" s="98" t="s">
        <v>70</v>
      </c>
    </row>
    <row r="30903" spans="17:63" ht="29.25" customHeight="1" x14ac:dyDescent="0.2">
      <c r="Q30903" s="92" t="s">
        <v>50</v>
      </c>
      <c r="BF30903" s="101" t="s">
        <v>58</v>
      </c>
      <c r="BK30903" s="98" t="s">
        <v>70</v>
      </c>
    </row>
    <row r="30904" spans="17:63" ht="29.25" customHeight="1" x14ac:dyDescent="0.2">
      <c r="Q30904" s="92" t="s">
        <v>50</v>
      </c>
      <c r="BF30904" s="101" t="s">
        <v>58</v>
      </c>
      <c r="BK30904" s="98" t="s">
        <v>70</v>
      </c>
    </row>
    <row r="30905" spans="17:63" ht="29.25" customHeight="1" x14ac:dyDescent="0.2">
      <c r="Q30905" s="92" t="s">
        <v>50</v>
      </c>
      <c r="BF30905" s="101" t="s">
        <v>58</v>
      </c>
      <c r="BK30905" s="98" t="s">
        <v>70</v>
      </c>
    </row>
    <row r="30906" spans="17:63" ht="29.25" customHeight="1" x14ac:dyDescent="0.2">
      <c r="Q30906" s="92" t="s">
        <v>50</v>
      </c>
      <c r="BF30906" s="101" t="s">
        <v>58</v>
      </c>
      <c r="BK30906" s="98" t="s">
        <v>70</v>
      </c>
    </row>
    <row r="30907" spans="17:63" ht="29.25" customHeight="1" x14ac:dyDescent="0.2">
      <c r="Q30907" s="92" t="s">
        <v>50</v>
      </c>
      <c r="BF30907" s="101" t="s">
        <v>58</v>
      </c>
      <c r="BK30907" s="98" t="s">
        <v>70</v>
      </c>
    </row>
    <row r="30908" spans="17:63" ht="29.25" customHeight="1" x14ac:dyDescent="0.2">
      <c r="Q30908" s="92" t="s">
        <v>50</v>
      </c>
      <c r="BF30908" s="101" t="s">
        <v>58</v>
      </c>
      <c r="BK30908" s="98" t="s">
        <v>70</v>
      </c>
    </row>
    <row r="30909" spans="17:63" ht="29.25" customHeight="1" x14ac:dyDescent="0.2">
      <c r="Q30909" s="92" t="s">
        <v>50</v>
      </c>
      <c r="BF30909" s="101" t="s">
        <v>58</v>
      </c>
      <c r="BK30909" s="98" t="s">
        <v>70</v>
      </c>
    </row>
    <row r="30910" spans="17:63" ht="29.25" customHeight="1" x14ac:dyDescent="0.2">
      <c r="Q30910" s="92" t="s">
        <v>50</v>
      </c>
      <c r="BF30910" s="101" t="s">
        <v>58</v>
      </c>
      <c r="BK30910" s="98" t="s">
        <v>70</v>
      </c>
    </row>
    <row r="30911" spans="17:63" ht="29.25" customHeight="1" x14ac:dyDescent="0.2">
      <c r="Q30911" s="92" t="s">
        <v>50</v>
      </c>
      <c r="BF30911" s="101" t="s">
        <v>58</v>
      </c>
      <c r="BK30911" s="98" t="s">
        <v>70</v>
      </c>
    </row>
    <row r="30912" spans="17:63" ht="29.25" customHeight="1" x14ac:dyDescent="0.2">
      <c r="Q30912" s="92" t="s">
        <v>50</v>
      </c>
      <c r="BF30912" s="101" t="s">
        <v>58</v>
      </c>
      <c r="BK30912" s="98" t="s">
        <v>70</v>
      </c>
    </row>
    <row r="30913" spans="17:63" ht="29.25" customHeight="1" x14ac:dyDescent="0.2">
      <c r="Q30913" s="92" t="s">
        <v>50</v>
      </c>
      <c r="BF30913" s="101" t="s">
        <v>58</v>
      </c>
      <c r="BK30913" s="98" t="s">
        <v>70</v>
      </c>
    </row>
    <row r="30914" spans="17:63" ht="29.25" customHeight="1" x14ac:dyDescent="0.2">
      <c r="Q30914" s="92" t="s">
        <v>50</v>
      </c>
      <c r="BF30914" s="101" t="s">
        <v>58</v>
      </c>
      <c r="BK30914" s="98" t="s">
        <v>70</v>
      </c>
    </row>
    <row r="30915" spans="17:63" ht="29.25" customHeight="1" x14ac:dyDescent="0.2">
      <c r="Q30915" s="92" t="s">
        <v>50</v>
      </c>
      <c r="BF30915" s="101" t="s">
        <v>58</v>
      </c>
      <c r="BK30915" s="98" t="s">
        <v>70</v>
      </c>
    </row>
    <row r="30916" spans="17:63" ht="29.25" customHeight="1" x14ac:dyDescent="0.2">
      <c r="Q30916" s="92" t="s">
        <v>50</v>
      </c>
      <c r="BF30916" s="101" t="s">
        <v>58</v>
      </c>
      <c r="BK30916" s="98" t="s">
        <v>70</v>
      </c>
    </row>
    <row r="30917" spans="17:63" ht="29.25" customHeight="1" x14ac:dyDescent="0.2">
      <c r="Q30917" s="92" t="s">
        <v>50</v>
      </c>
      <c r="BF30917" s="101" t="s">
        <v>58</v>
      </c>
      <c r="BK30917" s="98" t="s">
        <v>70</v>
      </c>
    </row>
    <row r="30918" spans="17:63" ht="29.25" customHeight="1" x14ac:dyDescent="0.2">
      <c r="Q30918" s="92" t="s">
        <v>50</v>
      </c>
      <c r="BF30918" s="101" t="s">
        <v>58</v>
      </c>
      <c r="BK30918" s="98" t="s">
        <v>70</v>
      </c>
    </row>
    <row r="30919" spans="17:63" ht="29.25" customHeight="1" x14ac:dyDescent="0.2">
      <c r="Q30919" s="92" t="s">
        <v>50</v>
      </c>
      <c r="BF30919" s="101" t="s">
        <v>58</v>
      </c>
      <c r="BK30919" s="98" t="s">
        <v>70</v>
      </c>
    </row>
    <row r="30920" spans="17:63" ht="29.25" customHeight="1" x14ac:dyDescent="0.2">
      <c r="Q30920" s="92" t="s">
        <v>50</v>
      </c>
      <c r="BF30920" s="101" t="s">
        <v>58</v>
      </c>
      <c r="BK30920" s="98" t="s">
        <v>70</v>
      </c>
    </row>
    <row r="30921" spans="17:63" ht="29.25" customHeight="1" x14ac:dyDescent="0.2">
      <c r="Q30921" s="92" t="s">
        <v>50</v>
      </c>
      <c r="BF30921" s="101" t="s">
        <v>58</v>
      </c>
      <c r="BK30921" s="98" t="s">
        <v>70</v>
      </c>
    </row>
    <row r="30922" spans="17:63" ht="29.25" customHeight="1" x14ac:dyDescent="0.2">
      <c r="Q30922" s="92" t="s">
        <v>50</v>
      </c>
      <c r="BF30922" s="101" t="s">
        <v>58</v>
      </c>
      <c r="BK30922" s="98" t="s">
        <v>70</v>
      </c>
    </row>
    <row r="30923" spans="17:63" ht="29.25" customHeight="1" x14ac:dyDescent="0.2">
      <c r="Q30923" s="92" t="s">
        <v>50</v>
      </c>
      <c r="BF30923" s="101" t="s">
        <v>58</v>
      </c>
      <c r="BK30923" s="98" t="s">
        <v>70</v>
      </c>
    </row>
    <row r="30924" spans="17:63" ht="29.25" customHeight="1" x14ac:dyDescent="0.2">
      <c r="Q30924" s="92" t="s">
        <v>50</v>
      </c>
      <c r="BF30924" s="101" t="s">
        <v>58</v>
      </c>
      <c r="BK30924" s="98" t="s">
        <v>70</v>
      </c>
    </row>
    <row r="30925" spans="17:63" ht="29.25" customHeight="1" x14ac:dyDescent="0.2">
      <c r="Q30925" s="92" t="s">
        <v>50</v>
      </c>
      <c r="BF30925" s="101" t="s">
        <v>58</v>
      </c>
      <c r="BK30925" s="98" t="s">
        <v>70</v>
      </c>
    </row>
    <row r="30926" spans="17:63" ht="29.25" customHeight="1" x14ac:dyDescent="0.2">
      <c r="Q30926" s="92" t="s">
        <v>50</v>
      </c>
      <c r="BF30926" s="101" t="s">
        <v>58</v>
      </c>
      <c r="BK30926" s="98" t="s">
        <v>70</v>
      </c>
    </row>
    <row r="30927" spans="17:63" ht="29.25" customHeight="1" x14ac:dyDescent="0.2">
      <c r="Q30927" s="92" t="s">
        <v>50</v>
      </c>
      <c r="BF30927" s="101" t="s">
        <v>58</v>
      </c>
      <c r="BK30927" s="98" t="s">
        <v>70</v>
      </c>
    </row>
    <row r="30928" spans="17:63" ht="29.25" customHeight="1" x14ac:dyDescent="0.2">
      <c r="Q30928" s="92" t="s">
        <v>50</v>
      </c>
      <c r="BF30928" s="101" t="s">
        <v>58</v>
      </c>
      <c r="BK30928" s="98" t="s">
        <v>70</v>
      </c>
    </row>
    <row r="30929" spans="17:63" ht="29.25" customHeight="1" x14ac:dyDescent="0.2">
      <c r="Q30929" s="92" t="s">
        <v>50</v>
      </c>
      <c r="BF30929" s="101" t="s">
        <v>58</v>
      </c>
      <c r="BK30929" s="98" t="s">
        <v>70</v>
      </c>
    </row>
    <row r="30930" spans="17:63" ht="29.25" customHeight="1" x14ac:dyDescent="0.2">
      <c r="Q30930" s="92" t="s">
        <v>50</v>
      </c>
      <c r="BF30930" s="101" t="s">
        <v>58</v>
      </c>
      <c r="BK30930" s="98" t="s">
        <v>70</v>
      </c>
    </row>
    <row r="30931" spans="17:63" ht="29.25" customHeight="1" x14ac:dyDescent="0.2">
      <c r="Q30931" s="92" t="s">
        <v>50</v>
      </c>
      <c r="BF30931" s="101" t="s">
        <v>58</v>
      </c>
      <c r="BK30931" s="98" t="s">
        <v>70</v>
      </c>
    </row>
    <row r="30932" spans="17:63" ht="29.25" customHeight="1" x14ac:dyDescent="0.2">
      <c r="Q30932" s="92" t="s">
        <v>50</v>
      </c>
      <c r="BF30932" s="101" t="s">
        <v>58</v>
      </c>
      <c r="BK30932" s="98" t="s">
        <v>70</v>
      </c>
    </row>
    <row r="30933" spans="17:63" ht="29.25" customHeight="1" x14ac:dyDescent="0.2">
      <c r="Q30933" s="92" t="s">
        <v>50</v>
      </c>
      <c r="BF30933" s="101" t="s">
        <v>58</v>
      </c>
      <c r="BK30933" s="98" t="s">
        <v>70</v>
      </c>
    </row>
    <row r="30934" spans="17:63" ht="29.25" customHeight="1" x14ac:dyDescent="0.2">
      <c r="Q30934" s="92" t="s">
        <v>50</v>
      </c>
      <c r="BF30934" s="101" t="s">
        <v>58</v>
      </c>
      <c r="BK30934" s="98" t="s">
        <v>70</v>
      </c>
    </row>
    <row r="30935" spans="17:63" ht="29.25" customHeight="1" x14ac:dyDescent="0.2">
      <c r="Q30935" s="92" t="s">
        <v>50</v>
      </c>
      <c r="BF30935" s="101" t="s">
        <v>58</v>
      </c>
      <c r="BK30935" s="98" t="s">
        <v>70</v>
      </c>
    </row>
    <row r="30936" spans="17:63" ht="29.25" customHeight="1" x14ac:dyDescent="0.2">
      <c r="Q30936" s="92" t="s">
        <v>50</v>
      </c>
      <c r="BF30936" s="101" t="s">
        <v>58</v>
      </c>
      <c r="BK30936" s="98" t="s">
        <v>70</v>
      </c>
    </row>
    <row r="30937" spans="17:63" ht="29.25" customHeight="1" x14ac:dyDescent="0.2">
      <c r="Q30937" s="92" t="s">
        <v>50</v>
      </c>
      <c r="BF30937" s="101" t="s">
        <v>58</v>
      </c>
      <c r="BK30937" s="98" t="s">
        <v>70</v>
      </c>
    </row>
    <row r="30938" spans="17:63" ht="29.25" customHeight="1" x14ac:dyDescent="0.2">
      <c r="Q30938" s="92" t="s">
        <v>50</v>
      </c>
      <c r="BF30938" s="101" t="s">
        <v>58</v>
      </c>
      <c r="BK30938" s="98" t="s">
        <v>70</v>
      </c>
    </row>
    <row r="30939" spans="17:63" ht="29.25" customHeight="1" x14ac:dyDescent="0.2">
      <c r="Q30939" s="92" t="s">
        <v>50</v>
      </c>
      <c r="BF30939" s="101" t="s">
        <v>58</v>
      </c>
      <c r="BK30939" s="98" t="s">
        <v>70</v>
      </c>
    </row>
    <row r="30940" spans="17:63" ht="29.25" customHeight="1" x14ac:dyDescent="0.2">
      <c r="Q30940" s="92" t="s">
        <v>50</v>
      </c>
      <c r="BF30940" s="101" t="s">
        <v>58</v>
      </c>
      <c r="BK30940" s="98" t="s">
        <v>70</v>
      </c>
    </row>
    <row r="30941" spans="17:63" ht="29.25" customHeight="1" x14ac:dyDescent="0.2">
      <c r="Q30941" s="92" t="s">
        <v>50</v>
      </c>
      <c r="BF30941" s="101" t="s">
        <v>58</v>
      </c>
      <c r="BK30941" s="98" t="s">
        <v>70</v>
      </c>
    </row>
    <row r="30942" spans="17:63" ht="29.25" customHeight="1" x14ac:dyDescent="0.2">
      <c r="Q30942" s="92" t="s">
        <v>50</v>
      </c>
      <c r="BF30942" s="101" t="s">
        <v>58</v>
      </c>
      <c r="BK30942" s="98" t="s">
        <v>70</v>
      </c>
    </row>
    <row r="30943" spans="17:63" ht="29.25" customHeight="1" x14ac:dyDescent="0.2">
      <c r="Q30943" s="92" t="s">
        <v>50</v>
      </c>
      <c r="BF30943" s="101" t="s">
        <v>58</v>
      </c>
      <c r="BK30943" s="98" t="s">
        <v>70</v>
      </c>
    </row>
    <row r="30944" spans="17:63" ht="29.25" customHeight="1" x14ac:dyDescent="0.2">
      <c r="Q30944" s="92" t="s">
        <v>50</v>
      </c>
      <c r="BF30944" s="101" t="s">
        <v>58</v>
      </c>
      <c r="BK30944" s="98" t="s">
        <v>70</v>
      </c>
    </row>
    <row r="30945" spans="17:63" ht="29.25" customHeight="1" x14ac:dyDescent="0.2">
      <c r="Q30945" s="92" t="s">
        <v>50</v>
      </c>
      <c r="BF30945" s="101" t="s">
        <v>58</v>
      </c>
      <c r="BK30945" s="98" t="s">
        <v>70</v>
      </c>
    </row>
    <row r="30946" spans="17:63" ht="29.25" customHeight="1" x14ac:dyDescent="0.2">
      <c r="Q30946" s="92" t="s">
        <v>50</v>
      </c>
      <c r="BF30946" s="101" t="s">
        <v>58</v>
      </c>
      <c r="BK30946" s="98" t="s">
        <v>70</v>
      </c>
    </row>
    <row r="30947" spans="17:63" ht="29.25" customHeight="1" x14ac:dyDescent="0.2">
      <c r="Q30947" s="92" t="s">
        <v>50</v>
      </c>
      <c r="BF30947" s="101" t="s">
        <v>58</v>
      </c>
      <c r="BK30947" s="98" t="s">
        <v>70</v>
      </c>
    </row>
    <row r="30948" spans="17:63" ht="29.25" customHeight="1" x14ac:dyDescent="0.2">
      <c r="Q30948" s="92" t="s">
        <v>50</v>
      </c>
      <c r="BF30948" s="101" t="s">
        <v>58</v>
      </c>
      <c r="BK30948" s="98" t="s">
        <v>70</v>
      </c>
    </row>
    <row r="30949" spans="17:63" ht="29.25" customHeight="1" x14ac:dyDescent="0.2">
      <c r="Q30949" s="92" t="s">
        <v>50</v>
      </c>
      <c r="BF30949" s="101" t="s">
        <v>58</v>
      </c>
      <c r="BK30949" s="98" t="s">
        <v>70</v>
      </c>
    </row>
    <row r="30950" spans="17:63" ht="29.25" customHeight="1" x14ac:dyDescent="0.2">
      <c r="Q30950" s="92" t="s">
        <v>50</v>
      </c>
      <c r="BF30950" s="101" t="s">
        <v>58</v>
      </c>
      <c r="BK30950" s="98" t="s">
        <v>70</v>
      </c>
    </row>
    <row r="30951" spans="17:63" ht="29.25" customHeight="1" x14ac:dyDescent="0.2">
      <c r="Q30951" s="92" t="s">
        <v>50</v>
      </c>
      <c r="BF30951" s="101" t="s">
        <v>58</v>
      </c>
      <c r="BK30951" s="98" t="s">
        <v>70</v>
      </c>
    </row>
    <row r="30952" spans="17:63" ht="29.25" customHeight="1" x14ac:dyDescent="0.2">
      <c r="Q30952" s="92" t="s">
        <v>50</v>
      </c>
      <c r="BF30952" s="101" t="s">
        <v>58</v>
      </c>
      <c r="BK30952" s="98" t="s">
        <v>70</v>
      </c>
    </row>
    <row r="30953" spans="17:63" ht="29.25" customHeight="1" x14ac:dyDescent="0.2">
      <c r="Q30953" s="92" t="s">
        <v>50</v>
      </c>
      <c r="BF30953" s="101" t="s">
        <v>58</v>
      </c>
      <c r="BK30953" s="98" t="s">
        <v>70</v>
      </c>
    </row>
    <row r="30954" spans="17:63" ht="29.25" customHeight="1" x14ac:dyDescent="0.2">
      <c r="Q30954" s="92" t="s">
        <v>50</v>
      </c>
      <c r="BF30954" s="101" t="s">
        <v>58</v>
      </c>
      <c r="BK30954" s="98" t="s">
        <v>70</v>
      </c>
    </row>
    <row r="30955" spans="17:63" ht="29.25" customHeight="1" x14ac:dyDescent="0.2">
      <c r="Q30955" s="92" t="s">
        <v>50</v>
      </c>
      <c r="BF30955" s="101" t="s">
        <v>58</v>
      </c>
      <c r="BK30955" s="98" t="s">
        <v>70</v>
      </c>
    </row>
    <row r="30956" spans="17:63" ht="29.25" customHeight="1" x14ac:dyDescent="0.2">
      <c r="Q30956" s="92" t="s">
        <v>50</v>
      </c>
      <c r="BF30956" s="101" t="s">
        <v>58</v>
      </c>
      <c r="BK30956" s="98" t="s">
        <v>70</v>
      </c>
    </row>
    <row r="30957" spans="17:63" ht="29.25" customHeight="1" x14ac:dyDescent="0.2">
      <c r="Q30957" s="92" t="s">
        <v>50</v>
      </c>
      <c r="BF30957" s="101" t="s">
        <v>58</v>
      </c>
      <c r="BK30957" s="98" t="s">
        <v>70</v>
      </c>
    </row>
    <row r="30958" spans="17:63" ht="29.25" customHeight="1" x14ac:dyDescent="0.2">
      <c r="Q30958" s="92" t="s">
        <v>50</v>
      </c>
      <c r="BF30958" s="101" t="s">
        <v>58</v>
      </c>
      <c r="BK30958" s="98" t="s">
        <v>70</v>
      </c>
    </row>
    <row r="30959" spans="17:63" ht="29.25" customHeight="1" x14ac:dyDescent="0.2">
      <c r="Q30959" s="92" t="s">
        <v>50</v>
      </c>
      <c r="BF30959" s="101" t="s">
        <v>58</v>
      </c>
      <c r="BK30959" s="98" t="s">
        <v>70</v>
      </c>
    </row>
    <row r="30960" spans="17:63" ht="29.25" customHeight="1" x14ac:dyDescent="0.2">
      <c r="Q30960" s="92" t="s">
        <v>50</v>
      </c>
      <c r="BF30960" s="101" t="s">
        <v>58</v>
      </c>
      <c r="BK30960" s="98" t="s">
        <v>70</v>
      </c>
    </row>
    <row r="30961" spans="17:63" ht="29.25" customHeight="1" x14ac:dyDescent="0.2">
      <c r="Q30961" s="92" t="s">
        <v>50</v>
      </c>
      <c r="BF30961" s="101" t="s">
        <v>58</v>
      </c>
      <c r="BK30961" s="98" t="s">
        <v>70</v>
      </c>
    </row>
    <row r="30962" spans="17:63" ht="29.25" customHeight="1" x14ac:dyDescent="0.2">
      <c r="Q30962" s="92" t="s">
        <v>50</v>
      </c>
      <c r="BF30962" s="101" t="s">
        <v>58</v>
      </c>
      <c r="BK30962" s="98" t="s">
        <v>70</v>
      </c>
    </row>
    <row r="30963" spans="17:63" ht="29.25" customHeight="1" x14ac:dyDescent="0.2">
      <c r="Q30963" s="92" t="s">
        <v>50</v>
      </c>
      <c r="BF30963" s="101" t="s">
        <v>58</v>
      </c>
      <c r="BK30963" s="98" t="s">
        <v>70</v>
      </c>
    </row>
    <row r="30964" spans="17:63" ht="29.25" customHeight="1" x14ac:dyDescent="0.2">
      <c r="Q30964" s="92" t="s">
        <v>50</v>
      </c>
      <c r="BF30964" s="101" t="s">
        <v>58</v>
      </c>
      <c r="BK30964" s="98" t="s">
        <v>70</v>
      </c>
    </row>
    <row r="30965" spans="17:63" ht="29.25" customHeight="1" x14ac:dyDescent="0.2">
      <c r="Q30965" s="92" t="s">
        <v>50</v>
      </c>
      <c r="BF30965" s="101" t="s">
        <v>58</v>
      </c>
      <c r="BK30965" s="98" t="s">
        <v>70</v>
      </c>
    </row>
    <row r="30966" spans="17:63" ht="29.25" customHeight="1" x14ac:dyDescent="0.2">
      <c r="Q30966" s="92" t="s">
        <v>50</v>
      </c>
      <c r="BF30966" s="101" t="s">
        <v>58</v>
      </c>
      <c r="BK30966" s="98" t="s">
        <v>70</v>
      </c>
    </row>
    <row r="30967" spans="17:63" ht="29.25" customHeight="1" x14ac:dyDescent="0.2">
      <c r="Q30967" s="92" t="s">
        <v>50</v>
      </c>
      <c r="BF30967" s="101" t="s">
        <v>58</v>
      </c>
      <c r="BK30967" s="98" t="s">
        <v>70</v>
      </c>
    </row>
    <row r="30968" spans="17:63" ht="29.25" customHeight="1" x14ac:dyDescent="0.2">
      <c r="Q30968" s="92" t="s">
        <v>50</v>
      </c>
      <c r="BF30968" s="101" t="s">
        <v>58</v>
      </c>
      <c r="BK30968" s="98" t="s">
        <v>70</v>
      </c>
    </row>
    <row r="30969" spans="17:63" ht="29.25" customHeight="1" x14ac:dyDescent="0.2">
      <c r="Q30969" s="92" t="s">
        <v>50</v>
      </c>
      <c r="BF30969" s="101" t="s">
        <v>58</v>
      </c>
      <c r="BK30969" s="98" t="s">
        <v>70</v>
      </c>
    </row>
    <row r="30970" spans="17:63" ht="29.25" customHeight="1" x14ac:dyDescent="0.2">
      <c r="Q30970" s="92" t="s">
        <v>50</v>
      </c>
      <c r="BF30970" s="101" t="s">
        <v>58</v>
      </c>
      <c r="BK30970" s="98" t="s">
        <v>70</v>
      </c>
    </row>
    <row r="30971" spans="17:63" ht="29.25" customHeight="1" x14ac:dyDescent="0.2">
      <c r="Q30971" s="92" t="s">
        <v>50</v>
      </c>
      <c r="BF30971" s="101" t="s">
        <v>58</v>
      </c>
      <c r="BK30971" s="98" t="s">
        <v>70</v>
      </c>
    </row>
    <row r="30972" spans="17:63" ht="29.25" customHeight="1" x14ac:dyDescent="0.2">
      <c r="Q30972" s="92" t="s">
        <v>50</v>
      </c>
      <c r="BF30972" s="101" t="s">
        <v>58</v>
      </c>
      <c r="BK30972" s="98" t="s">
        <v>70</v>
      </c>
    </row>
    <row r="30973" spans="17:63" ht="29.25" customHeight="1" x14ac:dyDescent="0.2">
      <c r="Q30973" s="92" t="s">
        <v>50</v>
      </c>
      <c r="BF30973" s="101" t="s">
        <v>58</v>
      </c>
      <c r="BK30973" s="98" t="s">
        <v>70</v>
      </c>
    </row>
    <row r="30974" spans="17:63" ht="29.25" customHeight="1" x14ac:dyDescent="0.2">
      <c r="Q30974" s="92" t="s">
        <v>50</v>
      </c>
      <c r="BF30974" s="101" t="s">
        <v>58</v>
      </c>
      <c r="BK30974" s="98" t="s">
        <v>70</v>
      </c>
    </row>
    <row r="30975" spans="17:63" ht="29.25" customHeight="1" x14ac:dyDescent="0.2">
      <c r="Q30975" s="92" t="s">
        <v>50</v>
      </c>
      <c r="BF30975" s="101" t="s">
        <v>58</v>
      </c>
      <c r="BK30975" s="98" t="s">
        <v>70</v>
      </c>
    </row>
    <row r="30976" spans="17:63" ht="29.25" customHeight="1" x14ac:dyDescent="0.2">
      <c r="Q30976" s="92" t="s">
        <v>50</v>
      </c>
      <c r="BF30976" s="101" t="s">
        <v>58</v>
      </c>
      <c r="BK30976" s="98" t="s">
        <v>70</v>
      </c>
    </row>
    <row r="30977" spans="17:63" ht="29.25" customHeight="1" x14ac:dyDescent="0.2">
      <c r="Q30977" s="92" t="s">
        <v>50</v>
      </c>
      <c r="BF30977" s="101" t="s">
        <v>58</v>
      </c>
      <c r="BK30977" s="98" t="s">
        <v>70</v>
      </c>
    </row>
    <row r="30978" spans="17:63" ht="29.25" customHeight="1" x14ac:dyDescent="0.2">
      <c r="Q30978" s="92" t="s">
        <v>50</v>
      </c>
      <c r="BF30978" s="101" t="s">
        <v>58</v>
      </c>
      <c r="BK30978" s="98" t="s">
        <v>70</v>
      </c>
    </row>
    <row r="30979" spans="17:63" ht="29.25" customHeight="1" x14ac:dyDescent="0.2">
      <c r="Q30979" s="92" t="s">
        <v>50</v>
      </c>
      <c r="BF30979" s="101" t="s">
        <v>58</v>
      </c>
      <c r="BK30979" s="98" t="s">
        <v>70</v>
      </c>
    </row>
    <row r="30980" spans="17:63" ht="29.25" customHeight="1" x14ac:dyDescent="0.2">
      <c r="Q30980" s="92" t="s">
        <v>50</v>
      </c>
      <c r="BF30980" s="101" t="s">
        <v>58</v>
      </c>
      <c r="BK30980" s="98" t="s">
        <v>70</v>
      </c>
    </row>
    <row r="30981" spans="17:63" ht="29.25" customHeight="1" x14ac:dyDescent="0.2">
      <c r="Q30981" s="92" t="s">
        <v>50</v>
      </c>
      <c r="BF30981" s="101" t="s">
        <v>58</v>
      </c>
      <c r="BK30981" s="98" t="s">
        <v>70</v>
      </c>
    </row>
    <row r="30982" spans="17:63" ht="29.25" customHeight="1" x14ac:dyDescent="0.2">
      <c r="Q30982" s="92" t="s">
        <v>50</v>
      </c>
      <c r="BF30982" s="101" t="s">
        <v>58</v>
      </c>
      <c r="BK30982" s="98" t="s">
        <v>70</v>
      </c>
    </row>
    <row r="30983" spans="17:63" ht="29.25" customHeight="1" x14ac:dyDescent="0.2">
      <c r="Q30983" s="92" t="s">
        <v>50</v>
      </c>
      <c r="BF30983" s="101" t="s">
        <v>58</v>
      </c>
      <c r="BK30983" s="98" t="s">
        <v>70</v>
      </c>
    </row>
    <row r="30984" spans="17:63" ht="29.25" customHeight="1" x14ac:dyDescent="0.2">
      <c r="Q30984" s="92" t="s">
        <v>50</v>
      </c>
      <c r="BF30984" s="101" t="s">
        <v>58</v>
      </c>
      <c r="BK30984" s="98" t="s">
        <v>70</v>
      </c>
    </row>
    <row r="30985" spans="17:63" ht="29.25" customHeight="1" x14ac:dyDescent="0.2">
      <c r="Q30985" s="92" t="s">
        <v>50</v>
      </c>
      <c r="BF30985" s="101" t="s">
        <v>58</v>
      </c>
      <c r="BK30985" s="98" t="s">
        <v>70</v>
      </c>
    </row>
    <row r="30986" spans="17:63" ht="29.25" customHeight="1" x14ac:dyDescent="0.2">
      <c r="Q30986" s="92" t="s">
        <v>50</v>
      </c>
      <c r="BF30986" s="101" t="s">
        <v>58</v>
      </c>
      <c r="BK30986" s="98" t="s">
        <v>70</v>
      </c>
    </row>
    <row r="30987" spans="17:63" ht="29.25" customHeight="1" x14ac:dyDescent="0.2">
      <c r="Q30987" s="92" t="s">
        <v>50</v>
      </c>
      <c r="BF30987" s="101" t="s">
        <v>58</v>
      </c>
      <c r="BK30987" s="98" t="s">
        <v>70</v>
      </c>
    </row>
    <row r="30988" spans="17:63" ht="29.25" customHeight="1" x14ac:dyDescent="0.2">
      <c r="Q30988" s="92" t="s">
        <v>50</v>
      </c>
      <c r="BF30988" s="101" t="s">
        <v>58</v>
      </c>
      <c r="BK30988" s="98" t="s">
        <v>70</v>
      </c>
    </row>
    <row r="30989" spans="17:63" ht="29.25" customHeight="1" x14ac:dyDescent="0.2">
      <c r="Q30989" s="92" t="s">
        <v>50</v>
      </c>
      <c r="BF30989" s="101" t="s">
        <v>58</v>
      </c>
      <c r="BK30989" s="98" t="s">
        <v>70</v>
      </c>
    </row>
    <row r="30990" spans="17:63" ht="29.25" customHeight="1" x14ac:dyDescent="0.2">
      <c r="Q30990" s="92" t="s">
        <v>50</v>
      </c>
      <c r="BF30990" s="101" t="s">
        <v>58</v>
      </c>
      <c r="BK30990" s="98" t="s">
        <v>70</v>
      </c>
    </row>
    <row r="30991" spans="17:63" ht="29.25" customHeight="1" x14ac:dyDescent="0.2">
      <c r="Q30991" s="92" t="s">
        <v>50</v>
      </c>
      <c r="BF30991" s="101" t="s">
        <v>58</v>
      </c>
      <c r="BK30991" s="98" t="s">
        <v>70</v>
      </c>
    </row>
    <row r="30992" spans="17:63" ht="29.25" customHeight="1" x14ac:dyDescent="0.2">
      <c r="Q30992" s="92" t="s">
        <v>50</v>
      </c>
      <c r="BF30992" s="101" t="s">
        <v>58</v>
      </c>
      <c r="BK30992" s="98" t="s">
        <v>70</v>
      </c>
    </row>
    <row r="30993" spans="17:63" ht="29.25" customHeight="1" x14ac:dyDescent="0.2">
      <c r="Q30993" s="92" t="s">
        <v>50</v>
      </c>
      <c r="BF30993" s="101" t="s">
        <v>58</v>
      </c>
      <c r="BK30993" s="98" t="s">
        <v>70</v>
      </c>
    </row>
    <row r="30994" spans="17:63" ht="29.25" customHeight="1" x14ac:dyDescent="0.2">
      <c r="Q30994" s="92" t="s">
        <v>50</v>
      </c>
      <c r="BF30994" s="101" t="s">
        <v>58</v>
      </c>
      <c r="BK30994" s="98" t="s">
        <v>70</v>
      </c>
    </row>
    <row r="30995" spans="17:63" ht="29.25" customHeight="1" x14ac:dyDescent="0.2">
      <c r="Q30995" s="92" t="s">
        <v>50</v>
      </c>
      <c r="BF30995" s="101" t="s">
        <v>58</v>
      </c>
      <c r="BK30995" s="98" t="s">
        <v>70</v>
      </c>
    </row>
    <row r="30996" spans="17:63" ht="29.25" customHeight="1" x14ac:dyDescent="0.2">
      <c r="Q30996" s="92" t="s">
        <v>50</v>
      </c>
      <c r="BF30996" s="101" t="s">
        <v>58</v>
      </c>
      <c r="BK30996" s="98" t="s">
        <v>70</v>
      </c>
    </row>
    <row r="30997" spans="17:63" ht="29.25" customHeight="1" x14ac:dyDescent="0.2">
      <c r="Q30997" s="92" t="s">
        <v>50</v>
      </c>
      <c r="BF30997" s="101" t="s">
        <v>58</v>
      </c>
      <c r="BK30997" s="98" t="s">
        <v>70</v>
      </c>
    </row>
    <row r="30998" spans="17:63" ht="29.25" customHeight="1" x14ac:dyDescent="0.2">
      <c r="Q30998" s="92" t="s">
        <v>50</v>
      </c>
      <c r="BF30998" s="101" t="s">
        <v>58</v>
      </c>
      <c r="BK30998" s="98" t="s">
        <v>70</v>
      </c>
    </row>
    <row r="30999" spans="17:63" ht="29.25" customHeight="1" x14ac:dyDescent="0.2">
      <c r="Q30999" s="92" t="s">
        <v>50</v>
      </c>
      <c r="BF30999" s="101" t="s">
        <v>58</v>
      </c>
      <c r="BK30999" s="98" t="s">
        <v>70</v>
      </c>
    </row>
    <row r="31000" spans="17:63" ht="29.25" customHeight="1" x14ac:dyDescent="0.2">
      <c r="Q31000" s="92" t="s">
        <v>50</v>
      </c>
      <c r="BF31000" s="101" t="s">
        <v>58</v>
      </c>
      <c r="BK31000" s="98" t="s">
        <v>70</v>
      </c>
    </row>
    <row r="31001" spans="17:63" ht="29.25" customHeight="1" x14ac:dyDescent="0.2">
      <c r="Q31001" s="92" t="s">
        <v>50</v>
      </c>
      <c r="BF31001" s="101" t="s">
        <v>58</v>
      </c>
      <c r="BK31001" s="98" t="s">
        <v>70</v>
      </c>
    </row>
    <row r="31002" spans="17:63" ht="29.25" customHeight="1" x14ac:dyDescent="0.2">
      <c r="Q31002" s="92" t="s">
        <v>50</v>
      </c>
      <c r="BF31002" s="101" t="s">
        <v>58</v>
      </c>
      <c r="BK31002" s="98" t="s">
        <v>70</v>
      </c>
    </row>
    <row r="31003" spans="17:63" ht="29.25" customHeight="1" x14ac:dyDescent="0.2">
      <c r="Q31003" s="92" t="s">
        <v>50</v>
      </c>
      <c r="BF31003" s="101" t="s">
        <v>58</v>
      </c>
      <c r="BK31003" s="98" t="s">
        <v>70</v>
      </c>
    </row>
    <row r="31004" spans="17:63" ht="29.25" customHeight="1" x14ac:dyDescent="0.2">
      <c r="Q31004" s="92" t="s">
        <v>50</v>
      </c>
      <c r="BF31004" s="101" t="s">
        <v>58</v>
      </c>
      <c r="BK31004" s="98" t="s">
        <v>70</v>
      </c>
    </row>
    <row r="31005" spans="17:63" ht="29.25" customHeight="1" x14ac:dyDescent="0.2">
      <c r="Q31005" s="92" t="s">
        <v>50</v>
      </c>
      <c r="BF31005" s="101" t="s">
        <v>58</v>
      </c>
      <c r="BK31005" s="98" t="s">
        <v>70</v>
      </c>
    </row>
    <row r="31006" spans="17:63" ht="29.25" customHeight="1" x14ac:dyDescent="0.2">
      <c r="Q31006" s="92" t="s">
        <v>50</v>
      </c>
      <c r="BF31006" s="101" t="s">
        <v>58</v>
      </c>
      <c r="BK31006" s="98" t="s">
        <v>70</v>
      </c>
    </row>
    <row r="31007" spans="17:63" ht="29.25" customHeight="1" x14ac:dyDescent="0.2">
      <c r="Q31007" s="92" t="s">
        <v>50</v>
      </c>
      <c r="BF31007" s="101" t="s">
        <v>58</v>
      </c>
      <c r="BK31007" s="98" t="s">
        <v>70</v>
      </c>
    </row>
    <row r="31008" spans="17:63" ht="29.25" customHeight="1" x14ac:dyDescent="0.2">
      <c r="Q31008" s="92" t="s">
        <v>50</v>
      </c>
      <c r="BF31008" s="101" t="s">
        <v>58</v>
      </c>
      <c r="BK31008" s="98" t="s">
        <v>70</v>
      </c>
    </row>
    <row r="31009" spans="17:63" ht="29.25" customHeight="1" x14ac:dyDescent="0.2">
      <c r="Q31009" s="92" t="s">
        <v>50</v>
      </c>
      <c r="BF31009" s="101" t="s">
        <v>58</v>
      </c>
      <c r="BK31009" s="98" t="s">
        <v>70</v>
      </c>
    </row>
    <row r="31010" spans="17:63" ht="29.25" customHeight="1" x14ac:dyDescent="0.2">
      <c r="Q31010" s="92" t="s">
        <v>50</v>
      </c>
      <c r="BF31010" s="101" t="s">
        <v>58</v>
      </c>
      <c r="BK31010" s="98" t="s">
        <v>70</v>
      </c>
    </row>
    <row r="31011" spans="17:63" ht="29.25" customHeight="1" x14ac:dyDescent="0.2">
      <c r="Q31011" s="92" t="s">
        <v>50</v>
      </c>
      <c r="BF31011" s="101" t="s">
        <v>58</v>
      </c>
      <c r="BK31011" s="98" t="s">
        <v>70</v>
      </c>
    </row>
    <row r="31012" spans="17:63" ht="29.25" customHeight="1" x14ac:dyDescent="0.2">
      <c r="Q31012" s="92" t="s">
        <v>50</v>
      </c>
      <c r="BF31012" s="101" t="s">
        <v>58</v>
      </c>
      <c r="BK31012" s="98" t="s">
        <v>70</v>
      </c>
    </row>
    <row r="31013" spans="17:63" ht="29.25" customHeight="1" x14ac:dyDescent="0.2">
      <c r="Q31013" s="92" t="s">
        <v>50</v>
      </c>
      <c r="BF31013" s="101" t="s">
        <v>58</v>
      </c>
      <c r="BK31013" s="98" t="s">
        <v>70</v>
      </c>
    </row>
    <row r="31014" spans="17:63" ht="29.25" customHeight="1" x14ac:dyDescent="0.2">
      <c r="Q31014" s="92" t="s">
        <v>50</v>
      </c>
      <c r="BF31014" s="101" t="s">
        <v>58</v>
      </c>
      <c r="BK31014" s="98" t="s">
        <v>70</v>
      </c>
    </row>
    <row r="31015" spans="17:63" ht="29.25" customHeight="1" x14ac:dyDescent="0.2">
      <c r="Q31015" s="92" t="s">
        <v>50</v>
      </c>
      <c r="BF31015" s="101" t="s">
        <v>58</v>
      </c>
      <c r="BK31015" s="98" t="s">
        <v>70</v>
      </c>
    </row>
    <row r="31016" spans="17:63" ht="29.25" customHeight="1" x14ac:dyDescent="0.2">
      <c r="Q31016" s="92" t="s">
        <v>50</v>
      </c>
      <c r="BF31016" s="101" t="s">
        <v>58</v>
      </c>
      <c r="BK31016" s="98" t="s">
        <v>70</v>
      </c>
    </row>
    <row r="31017" spans="17:63" ht="29.25" customHeight="1" x14ac:dyDescent="0.2">
      <c r="Q31017" s="92" t="s">
        <v>50</v>
      </c>
      <c r="BF31017" s="101" t="s">
        <v>58</v>
      </c>
      <c r="BK31017" s="98" t="s">
        <v>70</v>
      </c>
    </row>
    <row r="31018" spans="17:63" ht="29.25" customHeight="1" x14ac:dyDescent="0.2">
      <c r="Q31018" s="92" t="s">
        <v>50</v>
      </c>
      <c r="BF31018" s="101" t="s">
        <v>58</v>
      </c>
      <c r="BK31018" s="98" t="s">
        <v>70</v>
      </c>
    </row>
    <row r="31019" spans="17:63" ht="29.25" customHeight="1" x14ac:dyDescent="0.2">
      <c r="Q31019" s="92" t="s">
        <v>50</v>
      </c>
      <c r="BF31019" s="101" t="s">
        <v>58</v>
      </c>
      <c r="BK31019" s="98" t="s">
        <v>70</v>
      </c>
    </row>
    <row r="31020" spans="17:63" ht="29.25" customHeight="1" x14ac:dyDescent="0.2">
      <c r="Q31020" s="92" t="s">
        <v>50</v>
      </c>
      <c r="BF31020" s="101" t="s">
        <v>58</v>
      </c>
      <c r="BK31020" s="98" t="s">
        <v>70</v>
      </c>
    </row>
    <row r="31021" spans="17:63" ht="29.25" customHeight="1" x14ac:dyDescent="0.2">
      <c r="Q31021" s="92" t="s">
        <v>50</v>
      </c>
      <c r="BF31021" s="101" t="s">
        <v>58</v>
      </c>
      <c r="BK31021" s="98" t="s">
        <v>70</v>
      </c>
    </row>
    <row r="31022" spans="17:63" ht="29.25" customHeight="1" x14ac:dyDescent="0.2">
      <c r="Q31022" s="92" t="s">
        <v>50</v>
      </c>
      <c r="BF31022" s="101" t="s">
        <v>58</v>
      </c>
      <c r="BK31022" s="98" t="s">
        <v>70</v>
      </c>
    </row>
    <row r="31023" spans="17:63" ht="29.25" customHeight="1" x14ac:dyDescent="0.2">
      <c r="Q31023" s="92" t="s">
        <v>50</v>
      </c>
      <c r="BF31023" s="101" t="s">
        <v>58</v>
      </c>
      <c r="BK31023" s="98" t="s">
        <v>70</v>
      </c>
    </row>
    <row r="31024" spans="17:63" ht="29.25" customHeight="1" x14ac:dyDescent="0.2">
      <c r="Q31024" s="92" t="s">
        <v>50</v>
      </c>
      <c r="BF31024" s="101" t="s">
        <v>58</v>
      </c>
      <c r="BK31024" s="98" t="s">
        <v>70</v>
      </c>
    </row>
    <row r="31025" spans="17:63" ht="29.25" customHeight="1" x14ac:dyDescent="0.2">
      <c r="Q31025" s="92" t="s">
        <v>50</v>
      </c>
      <c r="BF31025" s="101" t="s">
        <v>58</v>
      </c>
      <c r="BK31025" s="98" t="s">
        <v>70</v>
      </c>
    </row>
    <row r="31026" spans="17:63" ht="29.25" customHeight="1" x14ac:dyDescent="0.2">
      <c r="Q31026" s="92" t="s">
        <v>50</v>
      </c>
      <c r="BF31026" s="101" t="s">
        <v>58</v>
      </c>
      <c r="BK31026" s="98" t="s">
        <v>70</v>
      </c>
    </row>
    <row r="31027" spans="17:63" ht="29.25" customHeight="1" x14ac:dyDescent="0.2">
      <c r="Q31027" s="92" t="s">
        <v>50</v>
      </c>
      <c r="BF31027" s="101" t="s">
        <v>58</v>
      </c>
      <c r="BK31027" s="98" t="s">
        <v>70</v>
      </c>
    </row>
    <row r="31028" spans="17:63" ht="29.25" customHeight="1" x14ac:dyDescent="0.2">
      <c r="Q31028" s="92" t="s">
        <v>50</v>
      </c>
      <c r="BF31028" s="101" t="s">
        <v>58</v>
      </c>
      <c r="BK31028" s="98" t="s">
        <v>70</v>
      </c>
    </row>
    <row r="31029" spans="17:63" ht="29.25" customHeight="1" x14ac:dyDescent="0.2">
      <c r="Q31029" s="92" t="s">
        <v>50</v>
      </c>
      <c r="BF31029" s="101" t="s">
        <v>58</v>
      </c>
      <c r="BK31029" s="98" t="s">
        <v>70</v>
      </c>
    </row>
    <row r="31030" spans="17:63" ht="29.25" customHeight="1" x14ac:dyDescent="0.2">
      <c r="Q31030" s="92" t="s">
        <v>50</v>
      </c>
      <c r="BF31030" s="101" t="s">
        <v>58</v>
      </c>
      <c r="BK31030" s="98" t="s">
        <v>70</v>
      </c>
    </row>
    <row r="31031" spans="17:63" ht="29.25" customHeight="1" x14ac:dyDescent="0.2">
      <c r="Q31031" s="92" t="s">
        <v>50</v>
      </c>
      <c r="BF31031" s="101" t="s">
        <v>58</v>
      </c>
      <c r="BK31031" s="98" t="s">
        <v>70</v>
      </c>
    </row>
    <row r="31032" spans="17:63" ht="29.25" customHeight="1" x14ac:dyDescent="0.2">
      <c r="Q31032" s="92" t="s">
        <v>50</v>
      </c>
      <c r="BF31032" s="101" t="s">
        <v>58</v>
      </c>
      <c r="BK31032" s="98" t="s">
        <v>70</v>
      </c>
    </row>
    <row r="31033" spans="17:63" ht="29.25" customHeight="1" x14ac:dyDescent="0.2">
      <c r="Q31033" s="92" t="s">
        <v>50</v>
      </c>
      <c r="BF31033" s="101" t="s">
        <v>58</v>
      </c>
      <c r="BK31033" s="98" t="s">
        <v>70</v>
      </c>
    </row>
    <row r="31034" spans="17:63" ht="29.25" customHeight="1" x14ac:dyDescent="0.2">
      <c r="Q31034" s="92" t="s">
        <v>50</v>
      </c>
      <c r="BF31034" s="101" t="s">
        <v>58</v>
      </c>
      <c r="BK31034" s="98" t="s">
        <v>70</v>
      </c>
    </row>
    <row r="31035" spans="17:63" ht="29.25" customHeight="1" x14ac:dyDescent="0.2">
      <c r="Q31035" s="92" t="s">
        <v>50</v>
      </c>
      <c r="BF31035" s="101" t="s">
        <v>58</v>
      </c>
      <c r="BK31035" s="98" t="s">
        <v>70</v>
      </c>
    </row>
    <row r="31036" spans="17:63" ht="29.25" customHeight="1" x14ac:dyDescent="0.2">
      <c r="Q31036" s="92" t="s">
        <v>50</v>
      </c>
      <c r="BF31036" s="101" t="s">
        <v>58</v>
      </c>
      <c r="BK31036" s="98" t="s">
        <v>70</v>
      </c>
    </row>
    <row r="31037" spans="17:63" ht="29.25" customHeight="1" x14ac:dyDescent="0.2">
      <c r="Q31037" s="92" t="s">
        <v>50</v>
      </c>
      <c r="BF31037" s="101" t="s">
        <v>58</v>
      </c>
      <c r="BK31037" s="98" t="s">
        <v>70</v>
      </c>
    </row>
    <row r="31038" spans="17:63" ht="29.25" customHeight="1" x14ac:dyDescent="0.2">
      <c r="Q31038" s="92" t="s">
        <v>50</v>
      </c>
      <c r="BF31038" s="101" t="s">
        <v>58</v>
      </c>
      <c r="BK31038" s="98" t="s">
        <v>70</v>
      </c>
    </row>
    <row r="31039" spans="17:63" ht="29.25" customHeight="1" x14ac:dyDescent="0.2">
      <c r="Q31039" s="92" t="s">
        <v>50</v>
      </c>
      <c r="BF31039" s="101" t="s">
        <v>58</v>
      </c>
      <c r="BK31039" s="98" t="s">
        <v>70</v>
      </c>
    </row>
    <row r="31040" spans="17:63" ht="29.25" customHeight="1" x14ac:dyDescent="0.2">
      <c r="Q31040" s="92" t="s">
        <v>50</v>
      </c>
      <c r="BF31040" s="101" t="s">
        <v>58</v>
      </c>
      <c r="BK31040" s="98" t="s">
        <v>70</v>
      </c>
    </row>
    <row r="31041" spans="17:63" ht="29.25" customHeight="1" x14ac:dyDescent="0.2">
      <c r="Q31041" s="92" t="s">
        <v>50</v>
      </c>
      <c r="BF31041" s="101" t="s">
        <v>58</v>
      </c>
      <c r="BK31041" s="98" t="s">
        <v>70</v>
      </c>
    </row>
    <row r="31042" spans="17:63" ht="29.25" customHeight="1" x14ac:dyDescent="0.2">
      <c r="Q31042" s="92" t="s">
        <v>50</v>
      </c>
      <c r="BF31042" s="101" t="s">
        <v>58</v>
      </c>
      <c r="BK31042" s="98" t="s">
        <v>70</v>
      </c>
    </row>
    <row r="31043" spans="17:63" ht="29.25" customHeight="1" x14ac:dyDescent="0.2">
      <c r="Q31043" s="92" t="s">
        <v>50</v>
      </c>
      <c r="BF31043" s="101" t="s">
        <v>58</v>
      </c>
      <c r="BK31043" s="98" t="s">
        <v>70</v>
      </c>
    </row>
    <row r="31044" spans="17:63" ht="29.25" customHeight="1" x14ac:dyDescent="0.2">
      <c r="Q31044" s="92" t="s">
        <v>50</v>
      </c>
      <c r="BF31044" s="101" t="s">
        <v>58</v>
      </c>
      <c r="BK31044" s="98" t="s">
        <v>70</v>
      </c>
    </row>
    <row r="31045" spans="17:63" ht="29.25" customHeight="1" x14ac:dyDescent="0.2">
      <c r="Q31045" s="92" t="s">
        <v>50</v>
      </c>
      <c r="BF31045" s="101" t="s">
        <v>58</v>
      </c>
      <c r="BK31045" s="98" t="s">
        <v>70</v>
      </c>
    </row>
    <row r="31046" spans="17:63" ht="29.25" customHeight="1" x14ac:dyDescent="0.2">
      <c r="Q31046" s="92" t="s">
        <v>50</v>
      </c>
      <c r="BF31046" s="101" t="s">
        <v>58</v>
      </c>
      <c r="BK31046" s="98" t="s">
        <v>70</v>
      </c>
    </row>
    <row r="31047" spans="17:63" ht="29.25" customHeight="1" x14ac:dyDescent="0.2">
      <c r="Q31047" s="92" t="s">
        <v>50</v>
      </c>
      <c r="BF31047" s="101" t="s">
        <v>58</v>
      </c>
      <c r="BK31047" s="98" t="s">
        <v>70</v>
      </c>
    </row>
    <row r="31048" spans="17:63" ht="29.25" customHeight="1" x14ac:dyDescent="0.2">
      <c r="Q31048" s="92" t="s">
        <v>50</v>
      </c>
      <c r="BF31048" s="101" t="s">
        <v>58</v>
      </c>
      <c r="BK31048" s="98" t="s">
        <v>70</v>
      </c>
    </row>
    <row r="31049" spans="17:63" ht="29.25" customHeight="1" x14ac:dyDescent="0.2">
      <c r="Q31049" s="92" t="s">
        <v>50</v>
      </c>
      <c r="BF31049" s="101" t="s">
        <v>58</v>
      </c>
      <c r="BK31049" s="98" t="s">
        <v>70</v>
      </c>
    </row>
    <row r="31050" spans="17:63" ht="29.25" customHeight="1" x14ac:dyDescent="0.2">
      <c r="Q31050" s="92" t="s">
        <v>50</v>
      </c>
      <c r="BF31050" s="101" t="s">
        <v>58</v>
      </c>
      <c r="BK31050" s="98" t="s">
        <v>70</v>
      </c>
    </row>
    <row r="31051" spans="17:63" ht="29.25" customHeight="1" x14ac:dyDescent="0.2">
      <c r="Q31051" s="92" t="s">
        <v>50</v>
      </c>
      <c r="BF31051" s="101" t="s">
        <v>58</v>
      </c>
      <c r="BK31051" s="98" t="s">
        <v>70</v>
      </c>
    </row>
    <row r="31052" spans="17:63" ht="29.25" customHeight="1" x14ac:dyDescent="0.2">
      <c r="Q31052" s="92" t="s">
        <v>50</v>
      </c>
      <c r="BF31052" s="101" t="s">
        <v>58</v>
      </c>
      <c r="BK31052" s="98" t="s">
        <v>70</v>
      </c>
    </row>
    <row r="31053" spans="17:63" ht="29.25" customHeight="1" x14ac:dyDescent="0.2">
      <c r="Q31053" s="92" t="s">
        <v>50</v>
      </c>
      <c r="BF31053" s="101" t="s">
        <v>58</v>
      </c>
      <c r="BK31053" s="98" t="s">
        <v>70</v>
      </c>
    </row>
    <row r="31054" spans="17:63" ht="29.25" customHeight="1" x14ac:dyDescent="0.2">
      <c r="Q31054" s="92" t="s">
        <v>50</v>
      </c>
      <c r="BF31054" s="101" t="s">
        <v>58</v>
      </c>
      <c r="BK31054" s="98" t="s">
        <v>70</v>
      </c>
    </row>
    <row r="31055" spans="17:63" ht="29.25" customHeight="1" x14ac:dyDescent="0.2">
      <c r="Q31055" s="92" t="s">
        <v>50</v>
      </c>
      <c r="BF31055" s="101" t="s">
        <v>58</v>
      </c>
      <c r="BK31055" s="98" t="s">
        <v>70</v>
      </c>
    </row>
    <row r="31056" spans="17:63" ht="29.25" customHeight="1" x14ac:dyDescent="0.2">
      <c r="Q31056" s="92" t="s">
        <v>50</v>
      </c>
      <c r="BF31056" s="101" t="s">
        <v>58</v>
      </c>
      <c r="BK31056" s="98" t="s">
        <v>70</v>
      </c>
    </row>
    <row r="31057" spans="17:63" ht="29.25" customHeight="1" x14ac:dyDescent="0.2">
      <c r="Q31057" s="92" t="s">
        <v>50</v>
      </c>
      <c r="BF31057" s="101" t="s">
        <v>58</v>
      </c>
      <c r="BK31057" s="98" t="s">
        <v>70</v>
      </c>
    </row>
    <row r="31058" spans="17:63" ht="29.25" customHeight="1" x14ac:dyDescent="0.2">
      <c r="Q31058" s="92" t="s">
        <v>50</v>
      </c>
      <c r="BF31058" s="101" t="s">
        <v>58</v>
      </c>
      <c r="BK31058" s="98" t="s">
        <v>70</v>
      </c>
    </row>
    <row r="31059" spans="17:63" ht="29.25" customHeight="1" x14ac:dyDescent="0.2">
      <c r="Q31059" s="92" t="s">
        <v>50</v>
      </c>
      <c r="BF31059" s="101" t="s">
        <v>58</v>
      </c>
      <c r="BK31059" s="98" t="s">
        <v>70</v>
      </c>
    </row>
    <row r="31060" spans="17:63" ht="29.25" customHeight="1" x14ac:dyDescent="0.2">
      <c r="Q31060" s="92" t="s">
        <v>50</v>
      </c>
      <c r="BF31060" s="101" t="s">
        <v>58</v>
      </c>
      <c r="BK31060" s="98" t="s">
        <v>70</v>
      </c>
    </row>
    <row r="31061" spans="17:63" ht="29.25" customHeight="1" x14ac:dyDescent="0.2">
      <c r="Q31061" s="92" t="s">
        <v>50</v>
      </c>
      <c r="BF31061" s="101" t="s">
        <v>58</v>
      </c>
      <c r="BK31061" s="98" t="s">
        <v>70</v>
      </c>
    </row>
    <row r="31062" spans="17:63" ht="29.25" customHeight="1" x14ac:dyDescent="0.2">
      <c r="Q31062" s="92" t="s">
        <v>50</v>
      </c>
      <c r="BF31062" s="101" t="s">
        <v>58</v>
      </c>
      <c r="BK31062" s="98" t="s">
        <v>70</v>
      </c>
    </row>
    <row r="31063" spans="17:63" ht="29.25" customHeight="1" x14ac:dyDescent="0.2">
      <c r="Q31063" s="92" t="s">
        <v>50</v>
      </c>
      <c r="BF31063" s="101" t="s">
        <v>58</v>
      </c>
      <c r="BK31063" s="98" t="s">
        <v>70</v>
      </c>
    </row>
    <row r="31064" spans="17:63" ht="29.25" customHeight="1" x14ac:dyDescent="0.2">
      <c r="Q31064" s="92" t="s">
        <v>50</v>
      </c>
      <c r="BF31064" s="101" t="s">
        <v>58</v>
      </c>
      <c r="BK31064" s="98" t="s">
        <v>70</v>
      </c>
    </row>
    <row r="31065" spans="17:63" ht="29.25" customHeight="1" x14ac:dyDescent="0.2">
      <c r="Q31065" s="92" t="s">
        <v>50</v>
      </c>
      <c r="BF31065" s="101" t="s">
        <v>58</v>
      </c>
      <c r="BK31065" s="98" t="s">
        <v>70</v>
      </c>
    </row>
    <row r="31066" spans="17:63" ht="29.25" customHeight="1" x14ac:dyDescent="0.2">
      <c r="Q31066" s="92" t="s">
        <v>50</v>
      </c>
      <c r="BF31066" s="101" t="s">
        <v>58</v>
      </c>
      <c r="BK31066" s="98" t="s">
        <v>70</v>
      </c>
    </row>
    <row r="31067" spans="17:63" ht="29.25" customHeight="1" x14ac:dyDescent="0.2">
      <c r="Q31067" s="92" t="s">
        <v>50</v>
      </c>
      <c r="BF31067" s="101" t="s">
        <v>58</v>
      </c>
      <c r="BK31067" s="98" t="s">
        <v>70</v>
      </c>
    </row>
    <row r="31068" spans="17:63" ht="29.25" customHeight="1" x14ac:dyDescent="0.2">
      <c r="Q31068" s="92" t="s">
        <v>50</v>
      </c>
      <c r="BF31068" s="101" t="s">
        <v>58</v>
      </c>
      <c r="BK31068" s="98" t="s">
        <v>70</v>
      </c>
    </row>
    <row r="31069" spans="17:63" ht="29.25" customHeight="1" x14ac:dyDescent="0.2">
      <c r="Q31069" s="92" t="s">
        <v>50</v>
      </c>
      <c r="BF31069" s="101" t="s">
        <v>58</v>
      </c>
      <c r="BK31069" s="98" t="s">
        <v>70</v>
      </c>
    </row>
    <row r="31070" spans="17:63" ht="29.25" customHeight="1" x14ac:dyDescent="0.2">
      <c r="Q31070" s="92" t="s">
        <v>50</v>
      </c>
      <c r="BF31070" s="101" t="s">
        <v>58</v>
      </c>
      <c r="BK31070" s="98" t="s">
        <v>70</v>
      </c>
    </row>
    <row r="31071" spans="17:63" ht="29.25" customHeight="1" x14ac:dyDescent="0.2">
      <c r="Q31071" s="92" t="s">
        <v>50</v>
      </c>
      <c r="BF31071" s="101" t="s">
        <v>58</v>
      </c>
      <c r="BK31071" s="98" t="s">
        <v>70</v>
      </c>
    </row>
    <row r="31072" spans="17:63" ht="29.25" customHeight="1" x14ac:dyDescent="0.2">
      <c r="Q31072" s="92" t="s">
        <v>50</v>
      </c>
      <c r="BF31072" s="101" t="s">
        <v>58</v>
      </c>
      <c r="BK31072" s="98" t="s">
        <v>70</v>
      </c>
    </row>
    <row r="31073" spans="17:63" ht="29.25" customHeight="1" x14ac:dyDescent="0.2">
      <c r="Q31073" s="92" t="s">
        <v>50</v>
      </c>
      <c r="BF31073" s="101" t="s">
        <v>58</v>
      </c>
      <c r="BK31073" s="98" t="s">
        <v>70</v>
      </c>
    </row>
    <row r="31074" spans="17:63" ht="29.25" customHeight="1" x14ac:dyDescent="0.2">
      <c r="Q31074" s="92" t="s">
        <v>50</v>
      </c>
      <c r="BF31074" s="101" t="s">
        <v>58</v>
      </c>
      <c r="BK31074" s="98" t="s">
        <v>70</v>
      </c>
    </row>
    <row r="31075" spans="17:63" ht="29.25" customHeight="1" x14ac:dyDescent="0.2">
      <c r="Q31075" s="92" t="s">
        <v>50</v>
      </c>
      <c r="BF31075" s="101" t="s">
        <v>58</v>
      </c>
      <c r="BK31075" s="98" t="s">
        <v>70</v>
      </c>
    </row>
    <row r="31076" spans="17:63" ht="29.25" customHeight="1" x14ac:dyDescent="0.2">
      <c r="Q31076" s="92" t="s">
        <v>50</v>
      </c>
      <c r="BF31076" s="101" t="s">
        <v>58</v>
      </c>
      <c r="BK31076" s="98" t="s">
        <v>70</v>
      </c>
    </row>
    <row r="31077" spans="17:63" ht="29.25" customHeight="1" x14ac:dyDescent="0.2">
      <c r="Q31077" s="92" t="s">
        <v>50</v>
      </c>
      <c r="BF31077" s="101" t="s">
        <v>58</v>
      </c>
      <c r="BK31077" s="98" t="s">
        <v>70</v>
      </c>
    </row>
    <row r="31078" spans="17:63" ht="29.25" customHeight="1" x14ac:dyDescent="0.2">
      <c r="Q31078" s="92" t="s">
        <v>50</v>
      </c>
      <c r="BF31078" s="101" t="s">
        <v>58</v>
      </c>
      <c r="BK31078" s="98" t="s">
        <v>70</v>
      </c>
    </row>
    <row r="31079" spans="17:63" ht="29.25" customHeight="1" x14ac:dyDescent="0.2">
      <c r="Q31079" s="92" t="s">
        <v>50</v>
      </c>
      <c r="BF31079" s="101" t="s">
        <v>58</v>
      </c>
      <c r="BK31079" s="98" t="s">
        <v>70</v>
      </c>
    </row>
    <row r="31080" spans="17:63" ht="29.25" customHeight="1" x14ac:dyDescent="0.2">
      <c r="Q31080" s="92" t="s">
        <v>50</v>
      </c>
      <c r="BF31080" s="101" t="s">
        <v>58</v>
      </c>
      <c r="BK31080" s="98" t="s">
        <v>70</v>
      </c>
    </row>
    <row r="31081" spans="17:63" ht="29.25" customHeight="1" x14ac:dyDescent="0.2">
      <c r="Q31081" s="92" t="s">
        <v>50</v>
      </c>
      <c r="BF31081" s="101" t="s">
        <v>58</v>
      </c>
      <c r="BK31081" s="98" t="s">
        <v>70</v>
      </c>
    </row>
    <row r="31082" spans="17:63" ht="29.25" customHeight="1" x14ac:dyDescent="0.2">
      <c r="Q31082" s="92" t="s">
        <v>50</v>
      </c>
      <c r="BF31082" s="101" t="s">
        <v>58</v>
      </c>
      <c r="BK31082" s="98" t="s">
        <v>70</v>
      </c>
    </row>
    <row r="31083" spans="17:63" ht="29.25" customHeight="1" x14ac:dyDescent="0.2">
      <c r="Q31083" s="92" t="s">
        <v>50</v>
      </c>
      <c r="BF31083" s="101" t="s">
        <v>58</v>
      </c>
      <c r="BK31083" s="98" t="s">
        <v>70</v>
      </c>
    </row>
    <row r="31084" spans="17:63" ht="29.25" customHeight="1" x14ac:dyDescent="0.2">
      <c r="Q31084" s="92" t="s">
        <v>50</v>
      </c>
      <c r="BF31084" s="101" t="s">
        <v>58</v>
      </c>
      <c r="BK31084" s="98" t="s">
        <v>70</v>
      </c>
    </row>
    <row r="31085" spans="17:63" ht="29.25" customHeight="1" x14ac:dyDescent="0.2">
      <c r="Q31085" s="92" t="s">
        <v>50</v>
      </c>
      <c r="BF31085" s="101" t="s">
        <v>58</v>
      </c>
      <c r="BK31085" s="98" t="s">
        <v>70</v>
      </c>
    </row>
    <row r="31086" spans="17:63" ht="29.25" customHeight="1" x14ac:dyDescent="0.2">
      <c r="Q31086" s="92" t="s">
        <v>50</v>
      </c>
      <c r="BF31086" s="101" t="s">
        <v>58</v>
      </c>
      <c r="BK31086" s="98" t="s">
        <v>70</v>
      </c>
    </row>
    <row r="31087" spans="17:63" ht="29.25" customHeight="1" x14ac:dyDescent="0.2">
      <c r="Q31087" s="92" t="s">
        <v>50</v>
      </c>
      <c r="BF31087" s="101" t="s">
        <v>58</v>
      </c>
      <c r="BK31087" s="98" t="s">
        <v>70</v>
      </c>
    </row>
    <row r="31088" spans="17:63" ht="29.25" customHeight="1" x14ac:dyDescent="0.2">
      <c r="Q31088" s="92" t="s">
        <v>50</v>
      </c>
      <c r="BF31088" s="101" t="s">
        <v>58</v>
      </c>
      <c r="BK31088" s="98" t="s">
        <v>70</v>
      </c>
    </row>
    <row r="31089" spans="17:63" ht="29.25" customHeight="1" x14ac:dyDescent="0.2">
      <c r="Q31089" s="92" t="s">
        <v>50</v>
      </c>
      <c r="BF31089" s="101" t="s">
        <v>58</v>
      </c>
      <c r="BK31089" s="98" t="s">
        <v>70</v>
      </c>
    </row>
    <row r="31090" spans="17:63" ht="29.25" customHeight="1" x14ac:dyDescent="0.2">
      <c r="Q31090" s="92" t="s">
        <v>50</v>
      </c>
      <c r="BF31090" s="101" t="s">
        <v>58</v>
      </c>
      <c r="BK31090" s="98" t="s">
        <v>70</v>
      </c>
    </row>
    <row r="31091" spans="17:63" ht="29.25" customHeight="1" x14ac:dyDescent="0.2">
      <c r="Q31091" s="92" t="s">
        <v>50</v>
      </c>
      <c r="BF31091" s="101" t="s">
        <v>58</v>
      </c>
      <c r="BK31091" s="98" t="s">
        <v>70</v>
      </c>
    </row>
    <row r="31092" spans="17:63" ht="29.25" customHeight="1" x14ac:dyDescent="0.2">
      <c r="Q31092" s="92" t="s">
        <v>50</v>
      </c>
      <c r="BF31092" s="101" t="s">
        <v>58</v>
      </c>
      <c r="BK31092" s="98" t="s">
        <v>70</v>
      </c>
    </row>
    <row r="31093" spans="17:63" ht="29.25" customHeight="1" x14ac:dyDescent="0.2">
      <c r="Q31093" s="92" t="s">
        <v>50</v>
      </c>
      <c r="BF31093" s="101" t="s">
        <v>58</v>
      </c>
      <c r="BK31093" s="98" t="s">
        <v>70</v>
      </c>
    </row>
    <row r="31094" spans="17:63" ht="29.25" customHeight="1" x14ac:dyDescent="0.2">
      <c r="Q31094" s="92" t="s">
        <v>50</v>
      </c>
      <c r="BF31094" s="101" t="s">
        <v>58</v>
      </c>
      <c r="BK31094" s="98" t="s">
        <v>70</v>
      </c>
    </row>
    <row r="31095" spans="17:63" ht="29.25" customHeight="1" x14ac:dyDescent="0.2">
      <c r="Q31095" s="92" t="s">
        <v>50</v>
      </c>
      <c r="BF31095" s="101" t="s">
        <v>58</v>
      </c>
      <c r="BK31095" s="98" t="s">
        <v>70</v>
      </c>
    </row>
    <row r="31096" spans="17:63" ht="29.25" customHeight="1" x14ac:dyDescent="0.2">
      <c r="Q31096" s="92" t="s">
        <v>50</v>
      </c>
      <c r="BF31096" s="101" t="s">
        <v>58</v>
      </c>
      <c r="BK31096" s="98" t="s">
        <v>70</v>
      </c>
    </row>
    <row r="31097" spans="17:63" ht="29.25" customHeight="1" x14ac:dyDescent="0.2">
      <c r="Q31097" s="92" t="s">
        <v>50</v>
      </c>
      <c r="BF31097" s="101" t="s">
        <v>58</v>
      </c>
      <c r="BK31097" s="98" t="s">
        <v>70</v>
      </c>
    </row>
    <row r="31098" spans="17:63" ht="29.25" customHeight="1" x14ac:dyDescent="0.2">
      <c r="Q31098" s="92" t="s">
        <v>50</v>
      </c>
      <c r="BF31098" s="101" t="s">
        <v>58</v>
      </c>
      <c r="BK31098" s="98" t="s">
        <v>70</v>
      </c>
    </row>
    <row r="31099" spans="17:63" ht="29.25" customHeight="1" x14ac:dyDescent="0.2">
      <c r="Q31099" s="92" t="s">
        <v>50</v>
      </c>
      <c r="BF31099" s="101" t="s">
        <v>58</v>
      </c>
      <c r="BK31099" s="98" t="s">
        <v>70</v>
      </c>
    </row>
    <row r="31100" spans="17:63" ht="29.25" customHeight="1" x14ac:dyDescent="0.2">
      <c r="Q31100" s="92" t="s">
        <v>50</v>
      </c>
      <c r="BF31100" s="101" t="s">
        <v>58</v>
      </c>
      <c r="BK31100" s="98" t="s">
        <v>70</v>
      </c>
    </row>
    <row r="31101" spans="17:63" ht="29.25" customHeight="1" x14ac:dyDescent="0.2">
      <c r="Q31101" s="92" t="s">
        <v>50</v>
      </c>
      <c r="BF31101" s="101" t="s">
        <v>58</v>
      </c>
      <c r="BK31101" s="98" t="s">
        <v>70</v>
      </c>
    </row>
    <row r="31102" spans="17:63" ht="29.25" customHeight="1" x14ac:dyDescent="0.2">
      <c r="Q31102" s="92" t="s">
        <v>50</v>
      </c>
      <c r="BF31102" s="101" t="s">
        <v>58</v>
      </c>
      <c r="BK31102" s="98" t="s">
        <v>70</v>
      </c>
    </row>
    <row r="31103" spans="17:63" ht="29.25" customHeight="1" x14ac:dyDescent="0.2">
      <c r="Q31103" s="92" t="s">
        <v>50</v>
      </c>
      <c r="BF31103" s="101" t="s">
        <v>58</v>
      </c>
      <c r="BK31103" s="98" t="s">
        <v>70</v>
      </c>
    </row>
    <row r="31104" spans="17:63" ht="29.25" customHeight="1" x14ac:dyDescent="0.2">
      <c r="Q31104" s="92" t="s">
        <v>50</v>
      </c>
      <c r="BF31104" s="101" t="s">
        <v>58</v>
      </c>
      <c r="BK31104" s="98" t="s">
        <v>70</v>
      </c>
    </row>
    <row r="31105" spans="17:63" ht="29.25" customHeight="1" x14ac:dyDescent="0.2">
      <c r="Q31105" s="92" t="s">
        <v>50</v>
      </c>
      <c r="BF31105" s="101" t="s">
        <v>58</v>
      </c>
      <c r="BK31105" s="98" t="s">
        <v>70</v>
      </c>
    </row>
    <row r="31106" spans="17:63" ht="29.25" customHeight="1" x14ac:dyDescent="0.2">
      <c r="Q31106" s="92" t="s">
        <v>50</v>
      </c>
      <c r="BF31106" s="101" t="s">
        <v>58</v>
      </c>
      <c r="BK31106" s="98" t="s">
        <v>70</v>
      </c>
    </row>
    <row r="31107" spans="17:63" ht="29.25" customHeight="1" x14ac:dyDescent="0.2">
      <c r="Q31107" s="92" t="s">
        <v>50</v>
      </c>
      <c r="BF31107" s="101" t="s">
        <v>58</v>
      </c>
      <c r="BK31107" s="98" t="s">
        <v>70</v>
      </c>
    </row>
    <row r="31108" spans="17:63" ht="29.25" customHeight="1" x14ac:dyDescent="0.2">
      <c r="Q31108" s="92" t="s">
        <v>50</v>
      </c>
      <c r="BF31108" s="101" t="s">
        <v>58</v>
      </c>
      <c r="BK31108" s="98" t="s">
        <v>70</v>
      </c>
    </row>
    <row r="31109" spans="17:63" ht="29.25" customHeight="1" x14ac:dyDescent="0.2">
      <c r="Q31109" s="92" t="s">
        <v>50</v>
      </c>
      <c r="BF31109" s="101" t="s">
        <v>58</v>
      </c>
      <c r="BK31109" s="98" t="s">
        <v>70</v>
      </c>
    </row>
    <row r="31110" spans="17:63" ht="29.25" customHeight="1" x14ac:dyDescent="0.2">
      <c r="Q31110" s="92" t="s">
        <v>50</v>
      </c>
      <c r="BF31110" s="101" t="s">
        <v>58</v>
      </c>
      <c r="BK31110" s="98" t="s">
        <v>70</v>
      </c>
    </row>
    <row r="31111" spans="17:63" ht="29.25" customHeight="1" x14ac:dyDescent="0.2">
      <c r="Q31111" s="92" t="s">
        <v>50</v>
      </c>
      <c r="BF31111" s="101" t="s">
        <v>58</v>
      </c>
      <c r="BK31111" s="98" t="s">
        <v>70</v>
      </c>
    </row>
    <row r="31112" spans="17:63" ht="29.25" customHeight="1" x14ac:dyDescent="0.2">
      <c r="Q31112" s="92" t="s">
        <v>50</v>
      </c>
      <c r="BF31112" s="101" t="s">
        <v>58</v>
      </c>
      <c r="BK31112" s="98" t="s">
        <v>70</v>
      </c>
    </row>
    <row r="31113" spans="17:63" ht="29.25" customHeight="1" x14ac:dyDescent="0.2">
      <c r="Q31113" s="92" t="s">
        <v>50</v>
      </c>
      <c r="BF31113" s="101" t="s">
        <v>58</v>
      </c>
      <c r="BK31113" s="98" t="s">
        <v>70</v>
      </c>
    </row>
    <row r="31114" spans="17:63" ht="29.25" customHeight="1" x14ac:dyDescent="0.2">
      <c r="Q31114" s="92" t="s">
        <v>50</v>
      </c>
      <c r="BF31114" s="101" t="s">
        <v>58</v>
      </c>
      <c r="BK31114" s="98" t="s">
        <v>70</v>
      </c>
    </row>
    <row r="31115" spans="17:63" ht="29.25" customHeight="1" x14ac:dyDescent="0.2">
      <c r="Q31115" s="92" t="s">
        <v>50</v>
      </c>
      <c r="BF31115" s="101" t="s">
        <v>58</v>
      </c>
      <c r="BK31115" s="98" t="s">
        <v>70</v>
      </c>
    </row>
    <row r="31116" spans="17:63" ht="29.25" customHeight="1" x14ac:dyDescent="0.2">
      <c r="Q31116" s="92" t="s">
        <v>50</v>
      </c>
      <c r="BF31116" s="101" t="s">
        <v>58</v>
      </c>
      <c r="BK31116" s="98" t="s">
        <v>70</v>
      </c>
    </row>
    <row r="31117" spans="17:63" ht="29.25" customHeight="1" x14ac:dyDescent="0.2">
      <c r="Q31117" s="92" t="s">
        <v>50</v>
      </c>
      <c r="BF31117" s="101" t="s">
        <v>58</v>
      </c>
      <c r="BK31117" s="98" t="s">
        <v>70</v>
      </c>
    </row>
    <row r="31118" spans="17:63" ht="29.25" customHeight="1" x14ac:dyDescent="0.2">
      <c r="Q31118" s="92" t="s">
        <v>50</v>
      </c>
      <c r="BF31118" s="101" t="s">
        <v>58</v>
      </c>
      <c r="BK31118" s="98" t="s">
        <v>70</v>
      </c>
    </row>
    <row r="31119" spans="17:63" ht="29.25" customHeight="1" x14ac:dyDescent="0.2">
      <c r="Q31119" s="92" t="s">
        <v>50</v>
      </c>
      <c r="BF31119" s="101" t="s">
        <v>58</v>
      </c>
      <c r="BK31119" s="98" t="s">
        <v>70</v>
      </c>
    </row>
    <row r="31120" spans="17:63" ht="29.25" customHeight="1" x14ac:dyDescent="0.2">
      <c r="Q31120" s="92" t="s">
        <v>50</v>
      </c>
      <c r="BF31120" s="101" t="s">
        <v>58</v>
      </c>
      <c r="BK31120" s="98" t="s">
        <v>70</v>
      </c>
    </row>
    <row r="31121" spans="17:63" ht="29.25" customHeight="1" x14ac:dyDescent="0.2">
      <c r="Q31121" s="92" t="s">
        <v>50</v>
      </c>
      <c r="BF31121" s="101" t="s">
        <v>58</v>
      </c>
      <c r="BK31121" s="98" t="s">
        <v>70</v>
      </c>
    </row>
    <row r="31122" spans="17:63" ht="29.25" customHeight="1" x14ac:dyDescent="0.2">
      <c r="Q31122" s="92" t="s">
        <v>50</v>
      </c>
      <c r="BF31122" s="101" t="s">
        <v>58</v>
      </c>
      <c r="BK31122" s="98" t="s">
        <v>70</v>
      </c>
    </row>
    <row r="31123" spans="17:63" ht="29.25" customHeight="1" x14ac:dyDescent="0.2">
      <c r="Q31123" s="92" t="s">
        <v>50</v>
      </c>
      <c r="BF31123" s="101" t="s">
        <v>58</v>
      </c>
      <c r="BK31123" s="98" t="s">
        <v>70</v>
      </c>
    </row>
    <row r="31124" spans="17:63" ht="29.25" customHeight="1" x14ac:dyDescent="0.2">
      <c r="Q31124" s="92" t="s">
        <v>50</v>
      </c>
      <c r="BF31124" s="101" t="s">
        <v>58</v>
      </c>
      <c r="BK31124" s="98" t="s">
        <v>70</v>
      </c>
    </row>
    <row r="31125" spans="17:63" ht="29.25" customHeight="1" x14ac:dyDescent="0.2">
      <c r="Q31125" s="92" t="s">
        <v>50</v>
      </c>
      <c r="BF31125" s="101" t="s">
        <v>58</v>
      </c>
      <c r="BK31125" s="98" t="s">
        <v>70</v>
      </c>
    </row>
    <row r="31126" spans="17:63" ht="29.25" customHeight="1" x14ac:dyDescent="0.2">
      <c r="Q31126" s="92" t="s">
        <v>50</v>
      </c>
      <c r="BF31126" s="101" t="s">
        <v>58</v>
      </c>
      <c r="BK31126" s="98" t="s">
        <v>70</v>
      </c>
    </row>
    <row r="31127" spans="17:63" ht="29.25" customHeight="1" x14ac:dyDescent="0.2">
      <c r="Q31127" s="92" t="s">
        <v>50</v>
      </c>
      <c r="BF31127" s="101" t="s">
        <v>58</v>
      </c>
      <c r="BK31127" s="98" t="s">
        <v>70</v>
      </c>
    </row>
    <row r="31128" spans="17:63" ht="29.25" customHeight="1" x14ac:dyDescent="0.2">
      <c r="Q31128" s="92" t="s">
        <v>50</v>
      </c>
      <c r="BF31128" s="101" t="s">
        <v>58</v>
      </c>
      <c r="BK31128" s="98" t="s">
        <v>70</v>
      </c>
    </row>
    <row r="31129" spans="17:63" ht="29.25" customHeight="1" x14ac:dyDescent="0.2">
      <c r="Q31129" s="92" t="s">
        <v>50</v>
      </c>
      <c r="BF31129" s="101" t="s">
        <v>58</v>
      </c>
      <c r="BK31129" s="98" t="s">
        <v>70</v>
      </c>
    </row>
    <row r="31130" spans="17:63" ht="29.25" customHeight="1" x14ac:dyDescent="0.2">
      <c r="Q31130" s="92" t="s">
        <v>50</v>
      </c>
      <c r="BF31130" s="101" t="s">
        <v>58</v>
      </c>
      <c r="BK31130" s="98" t="s">
        <v>70</v>
      </c>
    </row>
    <row r="31131" spans="17:63" ht="29.25" customHeight="1" x14ac:dyDescent="0.2">
      <c r="Q31131" s="92" t="s">
        <v>50</v>
      </c>
      <c r="BF31131" s="101" t="s">
        <v>58</v>
      </c>
      <c r="BK31131" s="98" t="s">
        <v>70</v>
      </c>
    </row>
    <row r="31132" spans="17:63" ht="29.25" customHeight="1" x14ac:dyDescent="0.2">
      <c r="Q31132" s="92" t="s">
        <v>50</v>
      </c>
      <c r="BF31132" s="101" t="s">
        <v>58</v>
      </c>
      <c r="BK31132" s="98" t="s">
        <v>70</v>
      </c>
    </row>
    <row r="31133" spans="17:63" ht="29.25" customHeight="1" x14ac:dyDescent="0.2">
      <c r="Q31133" s="92" t="s">
        <v>50</v>
      </c>
      <c r="BF31133" s="101" t="s">
        <v>58</v>
      </c>
      <c r="BK31133" s="98" t="s">
        <v>70</v>
      </c>
    </row>
    <row r="31134" spans="17:63" ht="29.25" customHeight="1" x14ac:dyDescent="0.2">
      <c r="Q31134" s="92" t="s">
        <v>50</v>
      </c>
      <c r="BF31134" s="101" t="s">
        <v>58</v>
      </c>
      <c r="BK31134" s="98" t="s">
        <v>70</v>
      </c>
    </row>
    <row r="31135" spans="17:63" ht="29.25" customHeight="1" x14ac:dyDescent="0.2">
      <c r="Q31135" s="92" t="s">
        <v>50</v>
      </c>
      <c r="BF31135" s="101" t="s">
        <v>58</v>
      </c>
      <c r="BK31135" s="98" t="s">
        <v>70</v>
      </c>
    </row>
    <row r="31136" spans="17:63" ht="29.25" customHeight="1" x14ac:dyDescent="0.2">
      <c r="Q31136" s="92" t="s">
        <v>50</v>
      </c>
      <c r="BF31136" s="101" t="s">
        <v>58</v>
      </c>
      <c r="BK31136" s="98" t="s">
        <v>70</v>
      </c>
    </row>
    <row r="31137" spans="17:63" ht="29.25" customHeight="1" x14ac:dyDescent="0.2">
      <c r="Q31137" s="92" t="s">
        <v>50</v>
      </c>
      <c r="BF31137" s="101" t="s">
        <v>58</v>
      </c>
      <c r="BK31137" s="98" t="s">
        <v>70</v>
      </c>
    </row>
    <row r="31138" spans="17:63" ht="29.25" customHeight="1" x14ac:dyDescent="0.2">
      <c r="Q31138" s="92" t="s">
        <v>50</v>
      </c>
      <c r="BF31138" s="101" t="s">
        <v>58</v>
      </c>
      <c r="BK31138" s="98" t="s">
        <v>70</v>
      </c>
    </row>
    <row r="31139" spans="17:63" ht="29.25" customHeight="1" x14ac:dyDescent="0.2">
      <c r="Q31139" s="92" t="s">
        <v>50</v>
      </c>
      <c r="BF31139" s="101" t="s">
        <v>58</v>
      </c>
      <c r="BK31139" s="98" t="s">
        <v>70</v>
      </c>
    </row>
    <row r="31140" spans="17:63" ht="29.25" customHeight="1" x14ac:dyDescent="0.2">
      <c r="Q31140" s="92" t="s">
        <v>50</v>
      </c>
      <c r="BF31140" s="101" t="s">
        <v>58</v>
      </c>
      <c r="BK31140" s="98" t="s">
        <v>70</v>
      </c>
    </row>
    <row r="31141" spans="17:63" ht="29.25" customHeight="1" x14ac:dyDescent="0.2">
      <c r="Q31141" s="92" t="s">
        <v>50</v>
      </c>
      <c r="BF31141" s="101" t="s">
        <v>58</v>
      </c>
      <c r="BK31141" s="98" t="s">
        <v>70</v>
      </c>
    </row>
    <row r="31142" spans="17:63" ht="29.25" customHeight="1" x14ac:dyDescent="0.2">
      <c r="Q31142" s="92" t="s">
        <v>50</v>
      </c>
      <c r="BF31142" s="101" t="s">
        <v>58</v>
      </c>
      <c r="BK31142" s="98" t="s">
        <v>70</v>
      </c>
    </row>
    <row r="31143" spans="17:63" ht="29.25" customHeight="1" x14ac:dyDescent="0.2">
      <c r="Q31143" s="92" t="s">
        <v>50</v>
      </c>
      <c r="BF31143" s="101" t="s">
        <v>58</v>
      </c>
      <c r="BK31143" s="98" t="s">
        <v>70</v>
      </c>
    </row>
    <row r="31144" spans="17:63" ht="29.25" customHeight="1" x14ac:dyDescent="0.2">
      <c r="Q31144" s="92" t="s">
        <v>50</v>
      </c>
      <c r="BF31144" s="101" t="s">
        <v>58</v>
      </c>
      <c r="BK31144" s="98" t="s">
        <v>70</v>
      </c>
    </row>
    <row r="31145" spans="17:63" ht="29.25" customHeight="1" x14ac:dyDescent="0.2">
      <c r="Q31145" s="92" t="s">
        <v>50</v>
      </c>
      <c r="BF31145" s="101" t="s">
        <v>58</v>
      </c>
      <c r="BK31145" s="98" t="s">
        <v>70</v>
      </c>
    </row>
    <row r="31146" spans="17:63" ht="29.25" customHeight="1" x14ac:dyDescent="0.2">
      <c r="Q31146" s="92" t="s">
        <v>50</v>
      </c>
      <c r="BF31146" s="101" t="s">
        <v>58</v>
      </c>
      <c r="BK31146" s="98" t="s">
        <v>70</v>
      </c>
    </row>
    <row r="31147" spans="17:63" ht="29.25" customHeight="1" x14ac:dyDescent="0.2">
      <c r="Q31147" s="92" t="s">
        <v>50</v>
      </c>
      <c r="BF31147" s="101" t="s">
        <v>58</v>
      </c>
      <c r="BK31147" s="98" t="s">
        <v>70</v>
      </c>
    </row>
    <row r="31148" spans="17:63" ht="29.25" customHeight="1" x14ac:dyDescent="0.2">
      <c r="Q31148" s="92" t="s">
        <v>50</v>
      </c>
      <c r="BF31148" s="101" t="s">
        <v>58</v>
      </c>
      <c r="BK31148" s="98" t="s">
        <v>70</v>
      </c>
    </row>
    <row r="31149" spans="17:63" ht="29.25" customHeight="1" x14ac:dyDescent="0.2">
      <c r="Q31149" s="92" t="s">
        <v>50</v>
      </c>
      <c r="BF31149" s="101" t="s">
        <v>58</v>
      </c>
      <c r="BK31149" s="98" t="s">
        <v>70</v>
      </c>
    </row>
    <row r="31150" spans="17:63" ht="29.25" customHeight="1" x14ac:dyDescent="0.2">
      <c r="Q31150" s="92" t="s">
        <v>50</v>
      </c>
      <c r="BF31150" s="101" t="s">
        <v>58</v>
      </c>
      <c r="BK31150" s="98" t="s">
        <v>70</v>
      </c>
    </row>
    <row r="31151" spans="17:63" ht="29.25" customHeight="1" x14ac:dyDescent="0.2">
      <c r="Q31151" s="92" t="s">
        <v>50</v>
      </c>
      <c r="BF31151" s="101" t="s">
        <v>58</v>
      </c>
      <c r="BK31151" s="98" t="s">
        <v>70</v>
      </c>
    </row>
    <row r="31152" spans="17:63" ht="29.25" customHeight="1" x14ac:dyDescent="0.2">
      <c r="Q31152" s="92" t="s">
        <v>50</v>
      </c>
      <c r="BF31152" s="101" t="s">
        <v>58</v>
      </c>
      <c r="BK31152" s="98" t="s">
        <v>70</v>
      </c>
    </row>
    <row r="31153" spans="17:63" ht="29.25" customHeight="1" x14ac:dyDescent="0.2">
      <c r="Q31153" s="92" t="s">
        <v>50</v>
      </c>
      <c r="BF31153" s="101" t="s">
        <v>58</v>
      </c>
      <c r="BK31153" s="98" t="s">
        <v>70</v>
      </c>
    </row>
    <row r="31154" spans="17:63" ht="29.25" customHeight="1" x14ac:dyDescent="0.2">
      <c r="Q31154" s="92" t="s">
        <v>50</v>
      </c>
      <c r="BF31154" s="101" t="s">
        <v>58</v>
      </c>
      <c r="BK31154" s="98" t="s">
        <v>70</v>
      </c>
    </row>
    <row r="31155" spans="17:63" ht="29.25" customHeight="1" x14ac:dyDescent="0.2">
      <c r="Q31155" s="92" t="s">
        <v>50</v>
      </c>
      <c r="BF31155" s="101" t="s">
        <v>58</v>
      </c>
      <c r="BK31155" s="98" t="s">
        <v>70</v>
      </c>
    </row>
    <row r="31156" spans="17:63" ht="29.25" customHeight="1" x14ac:dyDescent="0.2">
      <c r="Q31156" s="92" t="s">
        <v>50</v>
      </c>
      <c r="BF31156" s="101" t="s">
        <v>58</v>
      </c>
      <c r="BK31156" s="98" t="s">
        <v>70</v>
      </c>
    </row>
    <row r="31157" spans="17:63" ht="29.25" customHeight="1" x14ac:dyDescent="0.2">
      <c r="Q31157" s="92" t="s">
        <v>50</v>
      </c>
      <c r="BF31157" s="101" t="s">
        <v>58</v>
      </c>
      <c r="BK31157" s="98" t="s">
        <v>70</v>
      </c>
    </row>
    <row r="31158" spans="17:63" ht="29.25" customHeight="1" x14ac:dyDescent="0.2">
      <c r="Q31158" s="92" t="s">
        <v>50</v>
      </c>
      <c r="BF31158" s="101" t="s">
        <v>58</v>
      </c>
      <c r="BK31158" s="98" t="s">
        <v>70</v>
      </c>
    </row>
    <row r="31159" spans="17:63" ht="29.25" customHeight="1" x14ac:dyDescent="0.2">
      <c r="Q31159" s="92" t="s">
        <v>50</v>
      </c>
      <c r="BF31159" s="101" t="s">
        <v>58</v>
      </c>
      <c r="BK31159" s="98" t="s">
        <v>70</v>
      </c>
    </row>
    <row r="31160" spans="17:63" ht="29.25" customHeight="1" x14ac:dyDescent="0.2">
      <c r="Q31160" s="92" t="s">
        <v>50</v>
      </c>
      <c r="BF31160" s="101" t="s">
        <v>58</v>
      </c>
      <c r="BK31160" s="98" t="s">
        <v>70</v>
      </c>
    </row>
    <row r="31161" spans="17:63" ht="29.25" customHeight="1" x14ac:dyDescent="0.2">
      <c r="Q31161" s="92" t="s">
        <v>50</v>
      </c>
      <c r="BF31161" s="101" t="s">
        <v>58</v>
      </c>
      <c r="BK31161" s="98" t="s">
        <v>70</v>
      </c>
    </row>
    <row r="31162" spans="17:63" ht="29.25" customHeight="1" x14ac:dyDescent="0.2">
      <c r="Q31162" s="92" t="s">
        <v>50</v>
      </c>
      <c r="BF31162" s="101" t="s">
        <v>58</v>
      </c>
      <c r="BK31162" s="98" t="s">
        <v>70</v>
      </c>
    </row>
    <row r="31163" spans="17:63" ht="29.25" customHeight="1" x14ac:dyDescent="0.2">
      <c r="Q31163" s="92" t="s">
        <v>50</v>
      </c>
      <c r="BF31163" s="101" t="s">
        <v>58</v>
      </c>
      <c r="BK31163" s="98" t="s">
        <v>70</v>
      </c>
    </row>
    <row r="31164" spans="17:63" ht="29.25" customHeight="1" x14ac:dyDescent="0.2">
      <c r="Q31164" s="92" t="s">
        <v>50</v>
      </c>
      <c r="BF31164" s="101" t="s">
        <v>58</v>
      </c>
      <c r="BK31164" s="98" t="s">
        <v>70</v>
      </c>
    </row>
    <row r="31165" spans="17:63" ht="29.25" customHeight="1" x14ac:dyDescent="0.2">
      <c r="Q31165" s="92" t="s">
        <v>50</v>
      </c>
      <c r="BF31165" s="101" t="s">
        <v>58</v>
      </c>
      <c r="BK31165" s="98" t="s">
        <v>70</v>
      </c>
    </row>
    <row r="31166" spans="17:63" ht="29.25" customHeight="1" x14ac:dyDescent="0.2">
      <c r="Q31166" s="92" t="s">
        <v>50</v>
      </c>
      <c r="BF31166" s="101" t="s">
        <v>58</v>
      </c>
      <c r="BK31166" s="98" t="s">
        <v>70</v>
      </c>
    </row>
    <row r="31167" spans="17:63" ht="29.25" customHeight="1" x14ac:dyDescent="0.2">
      <c r="Q31167" s="92" t="s">
        <v>50</v>
      </c>
      <c r="BF31167" s="101" t="s">
        <v>58</v>
      </c>
      <c r="BK31167" s="98" t="s">
        <v>70</v>
      </c>
    </row>
    <row r="31168" spans="17:63" ht="29.25" customHeight="1" x14ac:dyDescent="0.2">
      <c r="Q31168" s="92" t="s">
        <v>50</v>
      </c>
      <c r="BF31168" s="101" t="s">
        <v>58</v>
      </c>
      <c r="BK31168" s="98" t="s">
        <v>70</v>
      </c>
    </row>
    <row r="31169" spans="17:63" ht="29.25" customHeight="1" x14ac:dyDescent="0.2">
      <c r="Q31169" s="92" t="s">
        <v>50</v>
      </c>
      <c r="BF31169" s="101" t="s">
        <v>58</v>
      </c>
      <c r="BK31169" s="98" t="s">
        <v>70</v>
      </c>
    </row>
    <row r="31170" spans="17:63" ht="29.25" customHeight="1" x14ac:dyDescent="0.2">
      <c r="Q31170" s="92" t="s">
        <v>50</v>
      </c>
      <c r="BF31170" s="101" t="s">
        <v>58</v>
      </c>
      <c r="BK31170" s="98" t="s">
        <v>70</v>
      </c>
    </row>
    <row r="31171" spans="17:63" ht="29.25" customHeight="1" x14ac:dyDescent="0.2">
      <c r="Q31171" s="92" t="s">
        <v>50</v>
      </c>
      <c r="BF31171" s="101" t="s">
        <v>58</v>
      </c>
      <c r="BK31171" s="98" t="s">
        <v>70</v>
      </c>
    </row>
    <row r="31172" spans="17:63" ht="29.25" customHeight="1" x14ac:dyDescent="0.2">
      <c r="Q31172" s="92" t="s">
        <v>50</v>
      </c>
      <c r="BF31172" s="101" t="s">
        <v>58</v>
      </c>
      <c r="BK31172" s="98" t="s">
        <v>70</v>
      </c>
    </row>
    <row r="31173" spans="17:63" ht="29.25" customHeight="1" x14ac:dyDescent="0.2">
      <c r="Q31173" s="92" t="s">
        <v>50</v>
      </c>
      <c r="BF31173" s="101" t="s">
        <v>58</v>
      </c>
      <c r="BK31173" s="98" t="s">
        <v>70</v>
      </c>
    </row>
    <row r="31174" spans="17:63" ht="29.25" customHeight="1" x14ac:dyDescent="0.2">
      <c r="Q31174" s="92" t="s">
        <v>50</v>
      </c>
      <c r="BF31174" s="101" t="s">
        <v>58</v>
      </c>
      <c r="BK31174" s="98" t="s">
        <v>70</v>
      </c>
    </row>
    <row r="31175" spans="17:63" ht="29.25" customHeight="1" x14ac:dyDescent="0.2">
      <c r="Q31175" s="92" t="s">
        <v>50</v>
      </c>
      <c r="BF31175" s="101" t="s">
        <v>58</v>
      </c>
      <c r="BK31175" s="98" t="s">
        <v>70</v>
      </c>
    </row>
    <row r="31176" spans="17:63" ht="29.25" customHeight="1" x14ac:dyDescent="0.2">
      <c r="Q31176" s="92" t="s">
        <v>50</v>
      </c>
      <c r="BF31176" s="101" t="s">
        <v>58</v>
      </c>
      <c r="BK31176" s="98" t="s">
        <v>70</v>
      </c>
    </row>
    <row r="31177" spans="17:63" ht="29.25" customHeight="1" x14ac:dyDescent="0.2">
      <c r="Q31177" s="92" t="s">
        <v>50</v>
      </c>
      <c r="BF31177" s="101" t="s">
        <v>58</v>
      </c>
      <c r="BK31177" s="98" t="s">
        <v>70</v>
      </c>
    </row>
    <row r="31178" spans="17:63" ht="29.25" customHeight="1" x14ac:dyDescent="0.2">
      <c r="Q31178" s="92" t="s">
        <v>50</v>
      </c>
      <c r="BF31178" s="101" t="s">
        <v>58</v>
      </c>
      <c r="BK31178" s="98" t="s">
        <v>70</v>
      </c>
    </row>
    <row r="31179" spans="17:63" ht="29.25" customHeight="1" x14ac:dyDescent="0.2">
      <c r="Q31179" s="92" t="s">
        <v>50</v>
      </c>
      <c r="BF31179" s="101" t="s">
        <v>58</v>
      </c>
      <c r="BK31179" s="98" t="s">
        <v>70</v>
      </c>
    </row>
    <row r="31180" spans="17:63" ht="29.25" customHeight="1" x14ac:dyDescent="0.2">
      <c r="Q31180" s="92" t="s">
        <v>50</v>
      </c>
      <c r="BF31180" s="101" t="s">
        <v>58</v>
      </c>
      <c r="BK31180" s="98" t="s">
        <v>70</v>
      </c>
    </row>
    <row r="31181" spans="17:63" ht="29.25" customHeight="1" x14ac:dyDescent="0.2">
      <c r="Q31181" s="92" t="s">
        <v>50</v>
      </c>
      <c r="BF31181" s="101" t="s">
        <v>58</v>
      </c>
      <c r="BK31181" s="98" t="s">
        <v>70</v>
      </c>
    </row>
    <row r="31182" spans="17:63" ht="29.25" customHeight="1" x14ac:dyDescent="0.2">
      <c r="Q31182" s="92" t="s">
        <v>50</v>
      </c>
      <c r="BF31182" s="101" t="s">
        <v>58</v>
      </c>
      <c r="BK31182" s="98" t="s">
        <v>70</v>
      </c>
    </row>
    <row r="31183" spans="17:63" ht="29.25" customHeight="1" x14ac:dyDescent="0.2">
      <c r="Q31183" s="92" t="s">
        <v>50</v>
      </c>
      <c r="BF31183" s="101" t="s">
        <v>58</v>
      </c>
      <c r="BK31183" s="98" t="s">
        <v>70</v>
      </c>
    </row>
    <row r="31184" spans="17:63" ht="29.25" customHeight="1" x14ac:dyDescent="0.2">
      <c r="Q31184" s="92" t="s">
        <v>50</v>
      </c>
      <c r="BF31184" s="101" t="s">
        <v>58</v>
      </c>
      <c r="BK31184" s="98" t="s">
        <v>70</v>
      </c>
    </row>
    <row r="31185" spans="17:63" ht="29.25" customHeight="1" x14ac:dyDescent="0.2">
      <c r="Q31185" s="92" t="s">
        <v>50</v>
      </c>
      <c r="BF31185" s="101" t="s">
        <v>58</v>
      </c>
      <c r="BK31185" s="98" t="s">
        <v>70</v>
      </c>
    </row>
    <row r="31186" spans="17:63" ht="29.25" customHeight="1" x14ac:dyDescent="0.2">
      <c r="Q31186" s="92" t="s">
        <v>50</v>
      </c>
      <c r="BF31186" s="101" t="s">
        <v>58</v>
      </c>
      <c r="BK31186" s="98" t="s">
        <v>70</v>
      </c>
    </row>
    <row r="31187" spans="17:63" ht="29.25" customHeight="1" x14ac:dyDescent="0.2">
      <c r="Q31187" s="92" t="s">
        <v>50</v>
      </c>
      <c r="BF31187" s="101" t="s">
        <v>58</v>
      </c>
      <c r="BK31187" s="98" t="s">
        <v>70</v>
      </c>
    </row>
    <row r="31188" spans="17:63" ht="29.25" customHeight="1" x14ac:dyDescent="0.2">
      <c r="Q31188" s="92" t="s">
        <v>50</v>
      </c>
      <c r="BF31188" s="101" t="s">
        <v>58</v>
      </c>
      <c r="BK31188" s="98" t="s">
        <v>70</v>
      </c>
    </row>
    <row r="31189" spans="17:63" ht="29.25" customHeight="1" x14ac:dyDescent="0.2">
      <c r="Q31189" s="92" t="s">
        <v>50</v>
      </c>
      <c r="BF31189" s="101" t="s">
        <v>58</v>
      </c>
      <c r="BK31189" s="98" t="s">
        <v>70</v>
      </c>
    </row>
    <row r="31190" spans="17:63" ht="29.25" customHeight="1" x14ac:dyDescent="0.2">
      <c r="Q31190" s="92" t="s">
        <v>50</v>
      </c>
      <c r="BF31190" s="101" t="s">
        <v>58</v>
      </c>
      <c r="BK31190" s="98" t="s">
        <v>70</v>
      </c>
    </row>
    <row r="31191" spans="17:63" ht="29.25" customHeight="1" x14ac:dyDescent="0.2">
      <c r="Q31191" s="92" t="s">
        <v>50</v>
      </c>
      <c r="BF31191" s="101" t="s">
        <v>58</v>
      </c>
      <c r="BK31191" s="98" t="s">
        <v>70</v>
      </c>
    </row>
    <row r="31192" spans="17:63" ht="29.25" customHeight="1" x14ac:dyDescent="0.2">
      <c r="Q31192" s="92" t="s">
        <v>50</v>
      </c>
      <c r="BF31192" s="101" t="s">
        <v>58</v>
      </c>
      <c r="BK31192" s="98" t="s">
        <v>70</v>
      </c>
    </row>
    <row r="31193" spans="17:63" ht="29.25" customHeight="1" x14ac:dyDescent="0.2">
      <c r="Q31193" s="92" t="s">
        <v>50</v>
      </c>
      <c r="BF31193" s="101" t="s">
        <v>58</v>
      </c>
      <c r="BK31193" s="98" t="s">
        <v>70</v>
      </c>
    </row>
    <row r="31194" spans="17:63" ht="29.25" customHeight="1" x14ac:dyDescent="0.2">
      <c r="Q31194" s="92" t="s">
        <v>50</v>
      </c>
      <c r="BF31194" s="101" t="s">
        <v>58</v>
      </c>
      <c r="BK31194" s="98" t="s">
        <v>70</v>
      </c>
    </row>
    <row r="31195" spans="17:63" ht="29.25" customHeight="1" x14ac:dyDescent="0.2">
      <c r="Q31195" s="92" t="s">
        <v>50</v>
      </c>
      <c r="BF31195" s="101" t="s">
        <v>58</v>
      </c>
      <c r="BK31195" s="98" t="s">
        <v>70</v>
      </c>
    </row>
    <row r="31196" spans="17:63" ht="29.25" customHeight="1" x14ac:dyDescent="0.2">
      <c r="Q31196" s="92" t="s">
        <v>50</v>
      </c>
      <c r="BF31196" s="101" t="s">
        <v>58</v>
      </c>
      <c r="BK31196" s="98" t="s">
        <v>70</v>
      </c>
    </row>
    <row r="31197" spans="17:63" ht="29.25" customHeight="1" x14ac:dyDescent="0.2">
      <c r="Q31197" s="92" t="s">
        <v>50</v>
      </c>
      <c r="BF31197" s="101" t="s">
        <v>58</v>
      </c>
      <c r="BK31197" s="98" t="s">
        <v>70</v>
      </c>
    </row>
    <row r="31198" spans="17:63" ht="29.25" customHeight="1" x14ac:dyDescent="0.2">
      <c r="Q31198" s="92" t="s">
        <v>50</v>
      </c>
      <c r="BF31198" s="101" t="s">
        <v>58</v>
      </c>
      <c r="BK31198" s="98" t="s">
        <v>70</v>
      </c>
    </row>
    <row r="31199" spans="17:63" ht="29.25" customHeight="1" x14ac:dyDescent="0.2">
      <c r="Q31199" s="92" t="s">
        <v>50</v>
      </c>
      <c r="BF31199" s="101" t="s">
        <v>58</v>
      </c>
      <c r="BK31199" s="98" t="s">
        <v>70</v>
      </c>
    </row>
    <row r="31200" spans="17:63" ht="29.25" customHeight="1" x14ac:dyDescent="0.2">
      <c r="Q31200" s="92" t="s">
        <v>50</v>
      </c>
      <c r="BF31200" s="101" t="s">
        <v>58</v>
      </c>
      <c r="BK31200" s="98" t="s">
        <v>70</v>
      </c>
    </row>
    <row r="31201" spans="17:63" ht="29.25" customHeight="1" x14ac:dyDescent="0.2">
      <c r="Q31201" s="92" t="s">
        <v>50</v>
      </c>
      <c r="BF31201" s="101" t="s">
        <v>58</v>
      </c>
      <c r="BK31201" s="98" t="s">
        <v>70</v>
      </c>
    </row>
    <row r="31202" spans="17:63" ht="29.25" customHeight="1" x14ac:dyDescent="0.2">
      <c r="Q31202" s="92" t="s">
        <v>50</v>
      </c>
      <c r="BF31202" s="101" t="s">
        <v>58</v>
      </c>
      <c r="BK31202" s="98" t="s">
        <v>70</v>
      </c>
    </row>
    <row r="31203" spans="17:63" ht="29.25" customHeight="1" x14ac:dyDescent="0.2">
      <c r="Q31203" s="92" t="s">
        <v>50</v>
      </c>
      <c r="BF31203" s="101" t="s">
        <v>58</v>
      </c>
      <c r="BK31203" s="98" t="s">
        <v>70</v>
      </c>
    </row>
    <row r="31204" spans="17:63" ht="29.25" customHeight="1" x14ac:dyDescent="0.2">
      <c r="Q31204" s="92" t="s">
        <v>50</v>
      </c>
      <c r="BF31204" s="101" t="s">
        <v>58</v>
      </c>
      <c r="BK31204" s="98" t="s">
        <v>70</v>
      </c>
    </row>
    <row r="31205" spans="17:63" ht="29.25" customHeight="1" x14ac:dyDescent="0.2">
      <c r="Q31205" s="92" t="s">
        <v>50</v>
      </c>
      <c r="BF31205" s="101" t="s">
        <v>58</v>
      </c>
      <c r="BK31205" s="98" t="s">
        <v>70</v>
      </c>
    </row>
    <row r="31206" spans="17:63" ht="29.25" customHeight="1" x14ac:dyDescent="0.2">
      <c r="Q31206" s="92" t="s">
        <v>50</v>
      </c>
      <c r="BF31206" s="101" t="s">
        <v>58</v>
      </c>
      <c r="BK31206" s="98" t="s">
        <v>70</v>
      </c>
    </row>
    <row r="31207" spans="17:63" ht="29.25" customHeight="1" x14ac:dyDescent="0.2">
      <c r="Q31207" s="92" t="s">
        <v>50</v>
      </c>
      <c r="BF31207" s="101" t="s">
        <v>58</v>
      </c>
      <c r="BK31207" s="98" t="s">
        <v>70</v>
      </c>
    </row>
    <row r="31208" spans="17:63" ht="29.25" customHeight="1" x14ac:dyDescent="0.2">
      <c r="Q31208" s="92" t="s">
        <v>50</v>
      </c>
      <c r="BF31208" s="101" t="s">
        <v>58</v>
      </c>
      <c r="BK31208" s="98" t="s">
        <v>70</v>
      </c>
    </row>
    <row r="31209" spans="17:63" ht="29.25" customHeight="1" x14ac:dyDescent="0.2">
      <c r="Q31209" s="92" t="s">
        <v>50</v>
      </c>
      <c r="BF31209" s="101" t="s">
        <v>58</v>
      </c>
      <c r="BK31209" s="98" t="s">
        <v>70</v>
      </c>
    </row>
    <row r="31210" spans="17:63" ht="29.25" customHeight="1" x14ac:dyDescent="0.2">
      <c r="Q31210" s="92" t="s">
        <v>50</v>
      </c>
      <c r="BF31210" s="101" t="s">
        <v>58</v>
      </c>
      <c r="BK31210" s="98" t="s">
        <v>70</v>
      </c>
    </row>
    <row r="31211" spans="17:63" ht="29.25" customHeight="1" x14ac:dyDescent="0.2">
      <c r="Q31211" s="92" t="s">
        <v>50</v>
      </c>
      <c r="BF31211" s="101" t="s">
        <v>58</v>
      </c>
      <c r="BK31211" s="98" t="s">
        <v>70</v>
      </c>
    </row>
    <row r="31212" spans="17:63" ht="29.25" customHeight="1" x14ac:dyDescent="0.2">
      <c r="Q31212" s="92" t="s">
        <v>50</v>
      </c>
      <c r="BF31212" s="101" t="s">
        <v>58</v>
      </c>
      <c r="BK31212" s="98" t="s">
        <v>70</v>
      </c>
    </row>
    <row r="31213" spans="17:63" ht="29.25" customHeight="1" x14ac:dyDescent="0.2">
      <c r="Q31213" s="92" t="s">
        <v>50</v>
      </c>
      <c r="BF31213" s="101" t="s">
        <v>58</v>
      </c>
      <c r="BK31213" s="98" t="s">
        <v>70</v>
      </c>
    </row>
    <row r="31214" spans="17:63" ht="29.25" customHeight="1" x14ac:dyDescent="0.2">
      <c r="Q31214" s="92" t="s">
        <v>50</v>
      </c>
      <c r="BF31214" s="101" t="s">
        <v>58</v>
      </c>
      <c r="BK31214" s="98" t="s">
        <v>70</v>
      </c>
    </row>
    <row r="31215" spans="17:63" ht="29.25" customHeight="1" x14ac:dyDescent="0.2">
      <c r="Q31215" s="92" t="s">
        <v>50</v>
      </c>
      <c r="BF31215" s="101" t="s">
        <v>58</v>
      </c>
      <c r="BK31215" s="98" t="s">
        <v>70</v>
      </c>
    </row>
    <row r="31216" spans="17:63" ht="29.25" customHeight="1" x14ac:dyDescent="0.2">
      <c r="Q31216" s="92" t="s">
        <v>50</v>
      </c>
      <c r="BF31216" s="101" t="s">
        <v>58</v>
      </c>
      <c r="BK31216" s="98" t="s">
        <v>70</v>
      </c>
    </row>
    <row r="31217" spans="17:63" ht="29.25" customHeight="1" x14ac:dyDescent="0.2">
      <c r="Q31217" s="92" t="s">
        <v>50</v>
      </c>
      <c r="BF31217" s="101" t="s">
        <v>58</v>
      </c>
      <c r="BK31217" s="98" t="s">
        <v>70</v>
      </c>
    </row>
    <row r="31218" spans="17:63" ht="29.25" customHeight="1" x14ac:dyDescent="0.2">
      <c r="Q31218" s="92" t="s">
        <v>50</v>
      </c>
      <c r="BF31218" s="101" t="s">
        <v>58</v>
      </c>
      <c r="BK31218" s="98" t="s">
        <v>70</v>
      </c>
    </row>
    <row r="31219" spans="17:63" ht="29.25" customHeight="1" x14ac:dyDescent="0.2">
      <c r="Q31219" s="92" t="s">
        <v>50</v>
      </c>
      <c r="BF31219" s="101" t="s">
        <v>58</v>
      </c>
      <c r="BK31219" s="98" t="s">
        <v>70</v>
      </c>
    </row>
    <row r="31220" spans="17:63" ht="29.25" customHeight="1" x14ac:dyDescent="0.2">
      <c r="Q31220" s="92" t="s">
        <v>50</v>
      </c>
      <c r="BF31220" s="101" t="s">
        <v>58</v>
      </c>
      <c r="BK31220" s="98" t="s">
        <v>70</v>
      </c>
    </row>
    <row r="31221" spans="17:63" ht="29.25" customHeight="1" x14ac:dyDescent="0.2">
      <c r="Q31221" s="92" t="s">
        <v>50</v>
      </c>
      <c r="BF31221" s="101" t="s">
        <v>58</v>
      </c>
      <c r="BK31221" s="98" t="s">
        <v>70</v>
      </c>
    </row>
    <row r="31222" spans="17:63" ht="29.25" customHeight="1" x14ac:dyDescent="0.2">
      <c r="Q31222" s="92" t="s">
        <v>50</v>
      </c>
      <c r="BF31222" s="101" t="s">
        <v>58</v>
      </c>
      <c r="BK31222" s="98" t="s">
        <v>70</v>
      </c>
    </row>
    <row r="31223" spans="17:63" ht="29.25" customHeight="1" x14ac:dyDescent="0.2">
      <c r="Q31223" s="92" t="s">
        <v>50</v>
      </c>
      <c r="BF31223" s="101" t="s">
        <v>58</v>
      </c>
      <c r="BK31223" s="98" t="s">
        <v>70</v>
      </c>
    </row>
    <row r="31224" spans="17:63" ht="29.25" customHeight="1" x14ac:dyDescent="0.2">
      <c r="Q31224" s="92" t="s">
        <v>50</v>
      </c>
      <c r="BF31224" s="101" t="s">
        <v>58</v>
      </c>
      <c r="BK31224" s="98" t="s">
        <v>70</v>
      </c>
    </row>
    <row r="31225" spans="17:63" ht="29.25" customHeight="1" x14ac:dyDescent="0.2">
      <c r="Q31225" s="92" t="s">
        <v>50</v>
      </c>
      <c r="BF31225" s="101" t="s">
        <v>58</v>
      </c>
      <c r="BK31225" s="98" t="s">
        <v>70</v>
      </c>
    </row>
    <row r="31226" spans="17:63" ht="29.25" customHeight="1" x14ac:dyDescent="0.2">
      <c r="Q31226" s="92" t="s">
        <v>50</v>
      </c>
      <c r="BF31226" s="101" t="s">
        <v>58</v>
      </c>
      <c r="BK31226" s="98" t="s">
        <v>70</v>
      </c>
    </row>
    <row r="31227" spans="17:63" ht="29.25" customHeight="1" x14ac:dyDescent="0.2">
      <c r="Q31227" s="92" t="s">
        <v>50</v>
      </c>
      <c r="BF31227" s="101" t="s">
        <v>58</v>
      </c>
      <c r="BK31227" s="98" t="s">
        <v>70</v>
      </c>
    </row>
    <row r="31228" spans="17:63" ht="29.25" customHeight="1" x14ac:dyDescent="0.2">
      <c r="Q31228" s="92" t="s">
        <v>50</v>
      </c>
      <c r="BF31228" s="101" t="s">
        <v>58</v>
      </c>
      <c r="BK31228" s="98" t="s">
        <v>70</v>
      </c>
    </row>
    <row r="31229" spans="17:63" ht="29.25" customHeight="1" x14ac:dyDescent="0.2">
      <c r="Q31229" s="92" t="s">
        <v>50</v>
      </c>
      <c r="BF31229" s="101" t="s">
        <v>58</v>
      </c>
      <c r="BK31229" s="98" t="s">
        <v>70</v>
      </c>
    </row>
    <row r="31230" spans="17:63" ht="29.25" customHeight="1" x14ac:dyDescent="0.2">
      <c r="Q31230" s="92" t="s">
        <v>50</v>
      </c>
      <c r="BF31230" s="101" t="s">
        <v>58</v>
      </c>
      <c r="BK31230" s="98" t="s">
        <v>70</v>
      </c>
    </row>
    <row r="31231" spans="17:63" ht="29.25" customHeight="1" x14ac:dyDescent="0.2">
      <c r="Q31231" s="92" t="s">
        <v>50</v>
      </c>
      <c r="BF31231" s="101" t="s">
        <v>58</v>
      </c>
      <c r="BK31231" s="98" t="s">
        <v>70</v>
      </c>
    </row>
    <row r="31232" spans="17:63" ht="29.25" customHeight="1" x14ac:dyDescent="0.2">
      <c r="Q31232" s="92" t="s">
        <v>50</v>
      </c>
      <c r="BF31232" s="101" t="s">
        <v>58</v>
      </c>
      <c r="BK31232" s="98" t="s">
        <v>70</v>
      </c>
    </row>
    <row r="31233" spans="17:63" ht="29.25" customHeight="1" x14ac:dyDescent="0.2">
      <c r="Q31233" s="92" t="s">
        <v>50</v>
      </c>
      <c r="BF31233" s="101" t="s">
        <v>58</v>
      </c>
      <c r="BK31233" s="98" t="s">
        <v>70</v>
      </c>
    </row>
    <row r="31234" spans="17:63" ht="29.25" customHeight="1" x14ac:dyDescent="0.2">
      <c r="Q31234" s="92" t="s">
        <v>50</v>
      </c>
      <c r="BF31234" s="101" t="s">
        <v>58</v>
      </c>
      <c r="BK31234" s="98" t="s">
        <v>70</v>
      </c>
    </row>
    <row r="31235" spans="17:63" ht="29.25" customHeight="1" x14ac:dyDescent="0.2">
      <c r="Q31235" s="92" t="s">
        <v>50</v>
      </c>
      <c r="BF31235" s="101" t="s">
        <v>58</v>
      </c>
      <c r="BK31235" s="98" t="s">
        <v>70</v>
      </c>
    </row>
    <row r="31236" spans="17:63" ht="29.25" customHeight="1" x14ac:dyDescent="0.2">
      <c r="Q31236" s="92" t="s">
        <v>50</v>
      </c>
      <c r="BF31236" s="101" t="s">
        <v>58</v>
      </c>
      <c r="BK31236" s="98" t="s">
        <v>70</v>
      </c>
    </row>
    <row r="31237" spans="17:63" ht="29.25" customHeight="1" x14ac:dyDescent="0.2">
      <c r="Q31237" s="92" t="s">
        <v>50</v>
      </c>
      <c r="BF31237" s="101" t="s">
        <v>58</v>
      </c>
      <c r="BK31237" s="98" t="s">
        <v>70</v>
      </c>
    </row>
    <row r="31238" spans="17:63" ht="29.25" customHeight="1" x14ac:dyDescent="0.2">
      <c r="Q31238" s="92" t="s">
        <v>50</v>
      </c>
      <c r="BF31238" s="101" t="s">
        <v>58</v>
      </c>
      <c r="BK31238" s="98" t="s">
        <v>70</v>
      </c>
    </row>
    <row r="31239" spans="17:63" ht="29.25" customHeight="1" x14ac:dyDescent="0.2">
      <c r="Q31239" s="92" t="s">
        <v>50</v>
      </c>
      <c r="BF31239" s="101" t="s">
        <v>58</v>
      </c>
      <c r="BK31239" s="98" t="s">
        <v>70</v>
      </c>
    </row>
    <row r="31240" spans="17:63" ht="29.25" customHeight="1" x14ac:dyDescent="0.2">
      <c r="Q31240" s="92" t="s">
        <v>50</v>
      </c>
      <c r="BF31240" s="101" t="s">
        <v>58</v>
      </c>
      <c r="BK31240" s="98" t="s">
        <v>70</v>
      </c>
    </row>
    <row r="31241" spans="17:63" ht="29.25" customHeight="1" x14ac:dyDescent="0.2">
      <c r="Q31241" s="92" t="s">
        <v>50</v>
      </c>
      <c r="BF31241" s="101" t="s">
        <v>58</v>
      </c>
      <c r="BK31241" s="98" t="s">
        <v>70</v>
      </c>
    </row>
    <row r="31242" spans="17:63" ht="29.25" customHeight="1" x14ac:dyDescent="0.2">
      <c r="Q31242" s="92" t="s">
        <v>50</v>
      </c>
      <c r="BF31242" s="101" t="s">
        <v>58</v>
      </c>
      <c r="BK31242" s="98" t="s">
        <v>70</v>
      </c>
    </row>
    <row r="31243" spans="17:63" ht="29.25" customHeight="1" x14ac:dyDescent="0.2">
      <c r="Q31243" s="92" t="s">
        <v>50</v>
      </c>
      <c r="BF31243" s="101" t="s">
        <v>58</v>
      </c>
      <c r="BK31243" s="98" t="s">
        <v>70</v>
      </c>
    </row>
    <row r="31244" spans="17:63" ht="29.25" customHeight="1" x14ac:dyDescent="0.2">
      <c r="Q31244" s="92" t="s">
        <v>50</v>
      </c>
      <c r="BF31244" s="101" t="s">
        <v>58</v>
      </c>
      <c r="BK31244" s="98" t="s">
        <v>70</v>
      </c>
    </row>
    <row r="31245" spans="17:63" ht="29.25" customHeight="1" x14ac:dyDescent="0.2">
      <c r="Q31245" s="92" t="s">
        <v>50</v>
      </c>
      <c r="BF31245" s="101" t="s">
        <v>58</v>
      </c>
      <c r="BK31245" s="98" t="s">
        <v>70</v>
      </c>
    </row>
    <row r="31246" spans="17:63" ht="29.25" customHeight="1" x14ac:dyDescent="0.2">
      <c r="Q31246" s="92" t="s">
        <v>50</v>
      </c>
      <c r="BF31246" s="101" t="s">
        <v>58</v>
      </c>
      <c r="BK31246" s="98" t="s">
        <v>70</v>
      </c>
    </row>
    <row r="31247" spans="17:63" ht="29.25" customHeight="1" x14ac:dyDescent="0.2">
      <c r="Q31247" s="92" t="s">
        <v>50</v>
      </c>
      <c r="BF31247" s="101" t="s">
        <v>58</v>
      </c>
      <c r="BK31247" s="98" t="s">
        <v>70</v>
      </c>
    </row>
    <row r="31248" spans="17:63" ht="29.25" customHeight="1" x14ac:dyDescent="0.2">
      <c r="Q31248" s="92" t="s">
        <v>50</v>
      </c>
      <c r="BF31248" s="101" t="s">
        <v>58</v>
      </c>
      <c r="BK31248" s="98" t="s">
        <v>70</v>
      </c>
    </row>
    <row r="31249" spans="17:63" ht="29.25" customHeight="1" x14ac:dyDescent="0.2">
      <c r="Q31249" s="92" t="s">
        <v>50</v>
      </c>
      <c r="BF31249" s="101" t="s">
        <v>58</v>
      </c>
      <c r="BK31249" s="98" t="s">
        <v>70</v>
      </c>
    </row>
    <row r="31250" spans="17:63" ht="29.25" customHeight="1" x14ac:dyDescent="0.2">
      <c r="Q31250" s="92" t="s">
        <v>50</v>
      </c>
      <c r="BF31250" s="101" t="s">
        <v>58</v>
      </c>
      <c r="BK31250" s="98" t="s">
        <v>70</v>
      </c>
    </row>
    <row r="31251" spans="17:63" ht="29.25" customHeight="1" x14ac:dyDescent="0.2">
      <c r="Q31251" s="92" t="s">
        <v>50</v>
      </c>
      <c r="BF31251" s="101" t="s">
        <v>58</v>
      </c>
      <c r="BK31251" s="98" t="s">
        <v>70</v>
      </c>
    </row>
    <row r="31252" spans="17:63" ht="29.25" customHeight="1" x14ac:dyDescent="0.2">
      <c r="Q31252" s="92" t="s">
        <v>50</v>
      </c>
      <c r="BF31252" s="101" t="s">
        <v>58</v>
      </c>
      <c r="BK31252" s="98" t="s">
        <v>70</v>
      </c>
    </row>
    <row r="31253" spans="17:63" ht="29.25" customHeight="1" x14ac:dyDescent="0.2">
      <c r="Q31253" s="92" t="s">
        <v>50</v>
      </c>
      <c r="BF31253" s="101" t="s">
        <v>58</v>
      </c>
      <c r="BK31253" s="98" t="s">
        <v>70</v>
      </c>
    </row>
    <row r="31254" spans="17:63" ht="29.25" customHeight="1" x14ac:dyDescent="0.2">
      <c r="Q31254" s="92" t="s">
        <v>50</v>
      </c>
      <c r="BF31254" s="101" t="s">
        <v>58</v>
      </c>
      <c r="BK31254" s="98" t="s">
        <v>70</v>
      </c>
    </row>
    <row r="31255" spans="17:63" ht="29.25" customHeight="1" x14ac:dyDescent="0.2">
      <c r="Q31255" s="92" t="s">
        <v>50</v>
      </c>
      <c r="BF31255" s="101" t="s">
        <v>58</v>
      </c>
      <c r="BK31255" s="98" t="s">
        <v>70</v>
      </c>
    </row>
    <row r="31256" spans="17:63" ht="29.25" customHeight="1" x14ac:dyDescent="0.2">
      <c r="Q31256" s="92" t="s">
        <v>50</v>
      </c>
      <c r="BF31256" s="101" t="s">
        <v>58</v>
      </c>
      <c r="BK31256" s="98" t="s">
        <v>70</v>
      </c>
    </row>
    <row r="31257" spans="17:63" ht="29.25" customHeight="1" x14ac:dyDescent="0.2">
      <c r="Q31257" s="92" t="s">
        <v>50</v>
      </c>
      <c r="BF31257" s="101" t="s">
        <v>58</v>
      </c>
      <c r="BK31257" s="98" t="s">
        <v>70</v>
      </c>
    </row>
    <row r="31258" spans="17:63" ht="29.25" customHeight="1" x14ac:dyDescent="0.2">
      <c r="Q31258" s="92" t="s">
        <v>50</v>
      </c>
      <c r="BF31258" s="101" t="s">
        <v>58</v>
      </c>
      <c r="BK31258" s="98" t="s">
        <v>70</v>
      </c>
    </row>
    <row r="31259" spans="17:63" ht="29.25" customHeight="1" x14ac:dyDescent="0.2">
      <c r="Q31259" s="92" t="s">
        <v>50</v>
      </c>
      <c r="BF31259" s="101" t="s">
        <v>58</v>
      </c>
      <c r="BK31259" s="98" t="s">
        <v>70</v>
      </c>
    </row>
    <row r="31260" spans="17:63" ht="29.25" customHeight="1" x14ac:dyDescent="0.2">
      <c r="Q31260" s="92" t="s">
        <v>50</v>
      </c>
      <c r="BF31260" s="101" t="s">
        <v>58</v>
      </c>
      <c r="BK31260" s="98" t="s">
        <v>70</v>
      </c>
    </row>
    <row r="31261" spans="17:63" ht="29.25" customHeight="1" x14ac:dyDescent="0.2">
      <c r="Q31261" s="92" t="s">
        <v>50</v>
      </c>
      <c r="BF31261" s="101" t="s">
        <v>58</v>
      </c>
      <c r="BK31261" s="98" t="s">
        <v>70</v>
      </c>
    </row>
    <row r="31262" spans="17:63" ht="29.25" customHeight="1" x14ac:dyDescent="0.2">
      <c r="Q31262" s="92" t="s">
        <v>50</v>
      </c>
      <c r="BF31262" s="101" t="s">
        <v>58</v>
      </c>
      <c r="BK31262" s="98" t="s">
        <v>70</v>
      </c>
    </row>
    <row r="31263" spans="17:63" ht="29.25" customHeight="1" x14ac:dyDescent="0.2">
      <c r="Q31263" s="92" t="s">
        <v>50</v>
      </c>
      <c r="BF31263" s="101" t="s">
        <v>58</v>
      </c>
      <c r="BK31263" s="98" t="s">
        <v>70</v>
      </c>
    </row>
    <row r="31264" spans="17:63" ht="29.25" customHeight="1" x14ac:dyDescent="0.2">
      <c r="Q31264" s="92" t="s">
        <v>50</v>
      </c>
      <c r="BF31264" s="101" t="s">
        <v>58</v>
      </c>
      <c r="BK31264" s="98" t="s">
        <v>70</v>
      </c>
    </row>
    <row r="31265" spans="17:63" ht="29.25" customHeight="1" x14ac:dyDescent="0.2">
      <c r="Q31265" s="92" t="s">
        <v>50</v>
      </c>
      <c r="BF31265" s="101" t="s">
        <v>58</v>
      </c>
      <c r="BK31265" s="98" t="s">
        <v>70</v>
      </c>
    </row>
    <row r="31266" spans="17:63" ht="29.25" customHeight="1" x14ac:dyDescent="0.2">
      <c r="Q31266" s="92" t="s">
        <v>50</v>
      </c>
      <c r="BF31266" s="101" t="s">
        <v>58</v>
      </c>
      <c r="BK31266" s="98" t="s">
        <v>70</v>
      </c>
    </row>
    <row r="31267" spans="17:63" ht="29.25" customHeight="1" x14ac:dyDescent="0.2">
      <c r="Q31267" s="92" t="s">
        <v>50</v>
      </c>
      <c r="BF31267" s="101" t="s">
        <v>58</v>
      </c>
      <c r="BK31267" s="98" t="s">
        <v>70</v>
      </c>
    </row>
    <row r="31268" spans="17:63" ht="29.25" customHeight="1" x14ac:dyDescent="0.2">
      <c r="Q31268" s="92" t="s">
        <v>50</v>
      </c>
      <c r="BF31268" s="101" t="s">
        <v>58</v>
      </c>
      <c r="BK31268" s="98" t="s">
        <v>70</v>
      </c>
    </row>
    <row r="31269" spans="17:63" ht="29.25" customHeight="1" x14ac:dyDescent="0.2">
      <c r="Q31269" s="92" t="s">
        <v>50</v>
      </c>
      <c r="BF31269" s="101" t="s">
        <v>58</v>
      </c>
      <c r="BK31269" s="98" t="s">
        <v>70</v>
      </c>
    </row>
    <row r="31270" spans="17:63" ht="29.25" customHeight="1" x14ac:dyDescent="0.2">
      <c r="Q31270" s="92" t="s">
        <v>50</v>
      </c>
      <c r="BF31270" s="101" t="s">
        <v>58</v>
      </c>
      <c r="BK31270" s="98" t="s">
        <v>70</v>
      </c>
    </row>
    <row r="31271" spans="17:63" ht="29.25" customHeight="1" x14ac:dyDescent="0.2">
      <c r="Q31271" s="92" t="s">
        <v>50</v>
      </c>
      <c r="BF31271" s="101" t="s">
        <v>58</v>
      </c>
      <c r="BK31271" s="98" t="s">
        <v>70</v>
      </c>
    </row>
    <row r="31272" spans="17:63" ht="29.25" customHeight="1" x14ac:dyDescent="0.2">
      <c r="Q31272" s="92" t="s">
        <v>50</v>
      </c>
      <c r="BF31272" s="101" t="s">
        <v>58</v>
      </c>
      <c r="BK31272" s="98" t="s">
        <v>70</v>
      </c>
    </row>
    <row r="31273" spans="17:63" ht="29.25" customHeight="1" x14ac:dyDescent="0.2">
      <c r="Q31273" s="92" t="s">
        <v>50</v>
      </c>
      <c r="BF31273" s="101" t="s">
        <v>58</v>
      </c>
      <c r="BK31273" s="98" t="s">
        <v>70</v>
      </c>
    </row>
    <row r="31274" spans="17:63" ht="29.25" customHeight="1" x14ac:dyDescent="0.2">
      <c r="Q31274" s="92" t="s">
        <v>50</v>
      </c>
      <c r="BF31274" s="101" t="s">
        <v>58</v>
      </c>
      <c r="BK31274" s="98" t="s">
        <v>70</v>
      </c>
    </row>
    <row r="31275" spans="17:63" ht="29.25" customHeight="1" x14ac:dyDescent="0.2">
      <c r="Q31275" s="92" t="s">
        <v>50</v>
      </c>
      <c r="BF31275" s="101" t="s">
        <v>58</v>
      </c>
      <c r="BK31275" s="98" t="s">
        <v>70</v>
      </c>
    </row>
    <row r="31276" spans="17:63" ht="29.25" customHeight="1" x14ac:dyDescent="0.2">
      <c r="Q31276" s="92" t="s">
        <v>50</v>
      </c>
      <c r="BF31276" s="101" t="s">
        <v>58</v>
      </c>
      <c r="BK31276" s="98" t="s">
        <v>70</v>
      </c>
    </row>
    <row r="31277" spans="17:63" ht="29.25" customHeight="1" x14ac:dyDescent="0.2">
      <c r="Q31277" s="92" t="s">
        <v>50</v>
      </c>
      <c r="BF31277" s="101" t="s">
        <v>58</v>
      </c>
      <c r="BK31277" s="98" t="s">
        <v>70</v>
      </c>
    </row>
    <row r="31278" spans="17:63" ht="29.25" customHeight="1" x14ac:dyDescent="0.2">
      <c r="Q31278" s="92" t="s">
        <v>50</v>
      </c>
      <c r="BF31278" s="101" t="s">
        <v>58</v>
      </c>
      <c r="BK31278" s="98" t="s">
        <v>70</v>
      </c>
    </row>
    <row r="31279" spans="17:63" ht="29.25" customHeight="1" x14ac:dyDescent="0.2">
      <c r="Q31279" s="92" t="s">
        <v>50</v>
      </c>
      <c r="BF31279" s="101" t="s">
        <v>58</v>
      </c>
      <c r="BK31279" s="98" t="s">
        <v>70</v>
      </c>
    </row>
    <row r="31280" spans="17:63" ht="29.25" customHeight="1" x14ac:dyDescent="0.2">
      <c r="Q31280" s="92" t="s">
        <v>50</v>
      </c>
      <c r="BF31280" s="101" t="s">
        <v>58</v>
      </c>
      <c r="BK31280" s="98" t="s">
        <v>70</v>
      </c>
    </row>
    <row r="31281" spans="17:63" ht="29.25" customHeight="1" x14ac:dyDescent="0.2">
      <c r="Q31281" s="92" t="s">
        <v>50</v>
      </c>
      <c r="BF31281" s="101" t="s">
        <v>58</v>
      </c>
      <c r="BK31281" s="98" t="s">
        <v>70</v>
      </c>
    </row>
    <row r="31282" spans="17:63" ht="29.25" customHeight="1" x14ac:dyDescent="0.2">
      <c r="Q31282" s="92" t="s">
        <v>50</v>
      </c>
      <c r="BF31282" s="101" t="s">
        <v>58</v>
      </c>
      <c r="BK31282" s="98" t="s">
        <v>70</v>
      </c>
    </row>
    <row r="31283" spans="17:63" ht="29.25" customHeight="1" x14ac:dyDescent="0.2">
      <c r="Q31283" s="92" t="s">
        <v>50</v>
      </c>
      <c r="BF31283" s="101" t="s">
        <v>58</v>
      </c>
      <c r="BK31283" s="98" t="s">
        <v>70</v>
      </c>
    </row>
    <row r="31284" spans="17:63" ht="29.25" customHeight="1" x14ac:dyDescent="0.2">
      <c r="Q31284" s="92" t="s">
        <v>50</v>
      </c>
      <c r="BF31284" s="101" t="s">
        <v>58</v>
      </c>
      <c r="BK31284" s="98" t="s">
        <v>70</v>
      </c>
    </row>
    <row r="31285" spans="17:63" ht="29.25" customHeight="1" x14ac:dyDescent="0.2">
      <c r="Q31285" s="92" t="s">
        <v>50</v>
      </c>
      <c r="BF31285" s="101" t="s">
        <v>58</v>
      </c>
      <c r="BK31285" s="98" t="s">
        <v>70</v>
      </c>
    </row>
    <row r="31286" spans="17:63" ht="29.25" customHeight="1" x14ac:dyDescent="0.2">
      <c r="Q31286" s="92" t="s">
        <v>50</v>
      </c>
      <c r="BF31286" s="101" t="s">
        <v>58</v>
      </c>
      <c r="BK31286" s="98" t="s">
        <v>70</v>
      </c>
    </row>
    <row r="31287" spans="17:63" ht="29.25" customHeight="1" x14ac:dyDescent="0.2">
      <c r="Q31287" s="92" t="s">
        <v>50</v>
      </c>
      <c r="BF31287" s="101" t="s">
        <v>58</v>
      </c>
      <c r="BK31287" s="98" t="s">
        <v>70</v>
      </c>
    </row>
    <row r="31288" spans="17:63" ht="29.25" customHeight="1" x14ac:dyDescent="0.2">
      <c r="Q31288" s="92" t="s">
        <v>50</v>
      </c>
      <c r="BF31288" s="101" t="s">
        <v>58</v>
      </c>
      <c r="BK31288" s="98" t="s">
        <v>70</v>
      </c>
    </row>
    <row r="31289" spans="17:63" ht="29.25" customHeight="1" x14ac:dyDescent="0.2">
      <c r="Q31289" s="92" t="s">
        <v>50</v>
      </c>
      <c r="BF31289" s="101" t="s">
        <v>58</v>
      </c>
      <c r="BK31289" s="98" t="s">
        <v>70</v>
      </c>
    </row>
    <row r="31290" spans="17:63" ht="29.25" customHeight="1" x14ac:dyDescent="0.2">
      <c r="Q31290" s="92" t="s">
        <v>50</v>
      </c>
      <c r="BF31290" s="101" t="s">
        <v>58</v>
      </c>
      <c r="BK31290" s="98" t="s">
        <v>70</v>
      </c>
    </row>
    <row r="31291" spans="17:63" ht="29.25" customHeight="1" x14ac:dyDescent="0.2">
      <c r="Q31291" s="92" t="s">
        <v>50</v>
      </c>
      <c r="BF31291" s="101" t="s">
        <v>58</v>
      </c>
      <c r="BK31291" s="98" t="s">
        <v>70</v>
      </c>
    </row>
    <row r="31292" spans="17:63" ht="29.25" customHeight="1" x14ac:dyDescent="0.2">
      <c r="Q31292" s="92" t="s">
        <v>50</v>
      </c>
      <c r="BF31292" s="101" t="s">
        <v>58</v>
      </c>
      <c r="BK31292" s="98" t="s">
        <v>70</v>
      </c>
    </row>
    <row r="31293" spans="17:63" ht="29.25" customHeight="1" x14ac:dyDescent="0.2">
      <c r="Q31293" s="92" t="s">
        <v>50</v>
      </c>
      <c r="BF31293" s="101" t="s">
        <v>58</v>
      </c>
      <c r="BK31293" s="98" t="s">
        <v>70</v>
      </c>
    </row>
    <row r="31294" spans="17:63" ht="29.25" customHeight="1" x14ac:dyDescent="0.2">
      <c r="Q31294" s="92" t="s">
        <v>50</v>
      </c>
      <c r="BF31294" s="101" t="s">
        <v>58</v>
      </c>
      <c r="BK31294" s="98" t="s">
        <v>70</v>
      </c>
    </row>
    <row r="31295" spans="17:63" ht="29.25" customHeight="1" x14ac:dyDescent="0.2">
      <c r="Q31295" s="92" t="s">
        <v>50</v>
      </c>
      <c r="BF31295" s="101" t="s">
        <v>58</v>
      </c>
      <c r="BK31295" s="98" t="s">
        <v>70</v>
      </c>
    </row>
    <row r="31296" spans="17:63" ht="29.25" customHeight="1" x14ac:dyDescent="0.2">
      <c r="Q31296" s="92" t="s">
        <v>50</v>
      </c>
      <c r="BF31296" s="101" t="s">
        <v>58</v>
      </c>
      <c r="BK31296" s="98" t="s">
        <v>70</v>
      </c>
    </row>
    <row r="31297" spans="17:63" ht="29.25" customHeight="1" x14ac:dyDescent="0.2">
      <c r="Q31297" s="92" t="s">
        <v>50</v>
      </c>
      <c r="BF31297" s="101" t="s">
        <v>58</v>
      </c>
      <c r="BK31297" s="98" t="s">
        <v>70</v>
      </c>
    </row>
    <row r="31298" spans="17:63" ht="29.25" customHeight="1" x14ac:dyDescent="0.2">
      <c r="Q31298" s="92" t="s">
        <v>50</v>
      </c>
      <c r="BF31298" s="101" t="s">
        <v>58</v>
      </c>
      <c r="BK31298" s="98" t="s">
        <v>70</v>
      </c>
    </row>
    <row r="31299" spans="17:63" ht="29.25" customHeight="1" x14ac:dyDescent="0.2">
      <c r="Q31299" s="92" t="s">
        <v>50</v>
      </c>
      <c r="BF31299" s="101" t="s">
        <v>58</v>
      </c>
      <c r="BK31299" s="98" t="s">
        <v>70</v>
      </c>
    </row>
    <row r="31300" spans="17:63" ht="29.25" customHeight="1" x14ac:dyDescent="0.2">
      <c r="Q31300" s="92" t="s">
        <v>50</v>
      </c>
      <c r="BF31300" s="101" t="s">
        <v>58</v>
      </c>
      <c r="BK31300" s="98" t="s">
        <v>70</v>
      </c>
    </row>
    <row r="31301" spans="17:63" ht="29.25" customHeight="1" x14ac:dyDescent="0.2">
      <c r="Q31301" s="92" t="s">
        <v>50</v>
      </c>
      <c r="BF31301" s="101" t="s">
        <v>58</v>
      </c>
      <c r="BK31301" s="98" t="s">
        <v>70</v>
      </c>
    </row>
    <row r="31302" spans="17:63" ht="29.25" customHeight="1" x14ac:dyDescent="0.2">
      <c r="Q31302" s="92" t="s">
        <v>50</v>
      </c>
      <c r="BF31302" s="101" t="s">
        <v>58</v>
      </c>
      <c r="BK31302" s="98" t="s">
        <v>70</v>
      </c>
    </row>
    <row r="31303" spans="17:63" ht="29.25" customHeight="1" x14ac:dyDescent="0.2">
      <c r="Q31303" s="92" t="s">
        <v>50</v>
      </c>
      <c r="BF31303" s="101" t="s">
        <v>58</v>
      </c>
      <c r="BK31303" s="98" t="s">
        <v>70</v>
      </c>
    </row>
    <row r="31304" spans="17:63" ht="29.25" customHeight="1" x14ac:dyDescent="0.2">
      <c r="Q31304" s="92" t="s">
        <v>50</v>
      </c>
      <c r="BF31304" s="101" t="s">
        <v>58</v>
      </c>
      <c r="BK31304" s="98" t="s">
        <v>70</v>
      </c>
    </row>
    <row r="31305" spans="17:63" ht="29.25" customHeight="1" x14ac:dyDescent="0.2">
      <c r="Q31305" s="92" t="s">
        <v>50</v>
      </c>
      <c r="BF31305" s="101" t="s">
        <v>58</v>
      </c>
      <c r="BK31305" s="98" t="s">
        <v>70</v>
      </c>
    </row>
    <row r="31306" spans="17:63" ht="29.25" customHeight="1" x14ac:dyDescent="0.2">
      <c r="Q31306" s="92" t="s">
        <v>50</v>
      </c>
      <c r="BF31306" s="101" t="s">
        <v>58</v>
      </c>
      <c r="BK31306" s="98" t="s">
        <v>70</v>
      </c>
    </row>
    <row r="31307" spans="17:63" ht="29.25" customHeight="1" x14ac:dyDescent="0.2">
      <c r="Q31307" s="92" t="s">
        <v>50</v>
      </c>
      <c r="BF31307" s="101" t="s">
        <v>58</v>
      </c>
      <c r="BK31307" s="98" t="s">
        <v>70</v>
      </c>
    </row>
    <row r="31308" spans="17:63" ht="29.25" customHeight="1" x14ac:dyDescent="0.2">
      <c r="Q31308" s="92" t="s">
        <v>50</v>
      </c>
      <c r="BF31308" s="101" t="s">
        <v>58</v>
      </c>
      <c r="BK31308" s="98" t="s">
        <v>70</v>
      </c>
    </row>
    <row r="31309" spans="17:63" ht="29.25" customHeight="1" x14ac:dyDescent="0.2">
      <c r="Q31309" s="92" t="s">
        <v>50</v>
      </c>
      <c r="BF31309" s="101" t="s">
        <v>58</v>
      </c>
      <c r="BK31309" s="98" t="s">
        <v>70</v>
      </c>
    </row>
    <row r="31310" spans="17:63" ht="29.25" customHeight="1" x14ac:dyDescent="0.2">
      <c r="Q31310" s="92" t="s">
        <v>50</v>
      </c>
      <c r="BF31310" s="101" t="s">
        <v>58</v>
      </c>
      <c r="BK31310" s="98" t="s">
        <v>70</v>
      </c>
    </row>
    <row r="31311" spans="17:63" ht="29.25" customHeight="1" x14ac:dyDescent="0.2">
      <c r="Q31311" s="92" t="s">
        <v>50</v>
      </c>
      <c r="BF31311" s="101" t="s">
        <v>58</v>
      </c>
      <c r="BK31311" s="98" t="s">
        <v>70</v>
      </c>
    </row>
    <row r="31312" spans="17:63" ht="29.25" customHeight="1" x14ac:dyDescent="0.2">
      <c r="Q31312" s="92" t="s">
        <v>50</v>
      </c>
      <c r="BF31312" s="101" t="s">
        <v>58</v>
      </c>
      <c r="BK31312" s="98" t="s">
        <v>70</v>
      </c>
    </row>
    <row r="31313" spans="17:63" ht="29.25" customHeight="1" x14ac:dyDescent="0.2">
      <c r="Q31313" s="92" t="s">
        <v>50</v>
      </c>
      <c r="BF31313" s="101" t="s">
        <v>58</v>
      </c>
      <c r="BK31313" s="98" t="s">
        <v>70</v>
      </c>
    </row>
    <row r="31314" spans="17:63" ht="29.25" customHeight="1" x14ac:dyDescent="0.2">
      <c r="Q31314" s="92" t="s">
        <v>50</v>
      </c>
      <c r="BF31314" s="101" t="s">
        <v>58</v>
      </c>
      <c r="BK31314" s="98" t="s">
        <v>70</v>
      </c>
    </row>
    <row r="31315" spans="17:63" ht="29.25" customHeight="1" x14ac:dyDescent="0.2">
      <c r="Q31315" s="92" t="s">
        <v>50</v>
      </c>
      <c r="BF31315" s="101" t="s">
        <v>58</v>
      </c>
      <c r="BK31315" s="98" t="s">
        <v>70</v>
      </c>
    </row>
    <row r="31316" spans="17:63" ht="29.25" customHeight="1" x14ac:dyDescent="0.2">
      <c r="Q31316" s="92" t="s">
        <v>50</v>
      </c>
      <c r="BF31316" s="101" t="s">
        <v>58</v>
      </c>
      <c r="BK31316" s="98" t="s">
        <v>70</v>
      </c>
    </row>
    <row r="31317" spans="17:63" ht="29.25" customHeight="1" x14ac:dyDescent="0.2">
      <c r="Q31317" s="92" t="s">
        <v>50</v>
      </c>
      <c r="BF31317" s="101" t="s">
        <v>58</v>
      </c>
      <c r="BK31317" s="98" t="s">
        <v>70</v>
      </c>
    </row>
    <row r="31318" spans="17:63" ht="29.25" customHeight="1" x14ac:dyDescent="0.2">
      <c r="Q31318" s="92" t="s">
        <v>50</v>
      </c>
      <c r="BF31318" s="101" t="s">
        <v>58</v>
      </c>
      <c r="BK31318" s="98" t="s">
        <v>70</v>
      </c>
    </row>
    <row r="31319" spans="17:63" ht="29.25" customHeight="1" x14ac:dyDescent="0.2">
      <c r="Q31319" s="92" t="s">
        <v>50</v>
      </c>
      <c r="BF31319" s="101" t="s">
        <v>58</v>
      </c>
      <c r="BK31319" s="98" t="s">
        <v>70</v>
      </c>
    </row>
    <row r="31320" spans="17:63" ht="29.25" customHeight="1" x14ac:dyDescent="0.2">
      <c r="Q31320" s="92" t="s">
        <v>50</v>
      </c>
      <c r="BF31320" s="101" t="s">
        <v>58</v>
      </c>
      <c r="BK31320" s="98" t="s">
        <v>70</v>
      </c>
    </row>
    <row r="31321" spans="17:63" ht="29.25" customHeight="1" x14ac:dyDescent="0.2">
      <c r="Q31321" s="92" t="s">
        <v>50</v>
      </c>
      <c r="BF31321" s="101" t="s">
        <v>58</v>
      </c>
      <c r="BK31321" s="98" t="s">
        <v>70</v>
      </c>
    </row>
    <row r="31322" spans="17:63" ht="29.25" customHeight="1" x14ac:dyDescent="0.2">
      <c r="Q31322" s="92" t="s">
        <v>50</v>
      </c>
      <c r="BF31322" s="101" t="s">
        <v>58</v>
      </c>
      <c r="BK31322" s="98" t="s">
        <v>70</v>
      </c>
    </row>
    <row r="31323" spans="17:63" ht="29.25" customHeight="1" x14ac:dyDescent="0.2">
      <c r="Q31323" s="92" t="s">
        <v>50</v>
      </c>
      <c r="BF31323" s="101" t="s">
        <v>58</v>
      </c>
      <c r="BK31323" s="98" t="s">
        <v>70</v>
      </c>
    </row>
    <row r="31324" spans="17:63" ht="29.25" customHeight="1" x14ac:dyDescent="0.2">
      <c r="Q31324" s="92" t="s">
        <v>50</v>
      </c>
      <c r="BF31324" s="101" t="s">
        <v>58</v>
      </c>
      <c r="BK31324" s="98" t="s">
        <v>70</v>
      </c>
    </row>
    <row r="31325" spans="17:63" ht="29.25" customHeight="1" x14ac:dyDescent="0.2">
      <c r="Q31325" s="92" t="s">
        <v>50</v>
      </c>
      <c r="BF31325" s="101" t="s">
        <v>58</v>
      </c>
      <c r="BK31325" s="98" t="s">
        <v>70</v>
      </c>
    </row>
    <row r="31326" spans="17:63" ht="29.25" customHeight="1" x14ac:dyDescent="0.2">
      <c r="Q31326" s="92" t="s">
        <v>50</v>
      </c>
      <c r="BF31326" s="101" t="s">
        <v>58</v>
      </c>
      <c r="BK31326" s="98" t="s">
        <v>70</v>
      </c>
    </row>
    <row r="31327" spans="17:63" ht="29.25" customHeight="1" x14ac:dyDescent="0.2">
      <c r="Q31327" s="92" t="s">
        <v>50</v>
      </c>
      <c r="BF31327" s="101" t="s">
        <v>58</v>
      </c>
      <c r="BK31327" s="98" t="s">
        <v>70</v>
      </c>
    </row>
    <row r="31328" spans="17:63" ht="29.25" customHeight="1" x14ac:dyDescent="0.2">
      <c r="Q31328" s="92" t="s">
        <v>50</v>
      </c>
      <c r="BF31328" s="101" t="s">
        <v>58</v>
      </c>
      <c r="BK31328" s="98" t="s">
        <v>70</v>
      </c>
    </row>
    <row r="31329" spans="17:63" ht="29.25" customHeight="1" x14ac:dyDescent="0.2">
      <c r="Q31329" s="92" t="s">
        <v>50</v>
      </c>
      <c r="BF31329" s="101" t="s">
        <v>58</v>
      </c>
      <c r="BK31329" s="98" t="s">
        <v>70</v>
      </c>
    </row>
    <row r="31330" spans="17:63" ht="29.25" customHeight="1" x14ac:dyDescent="0.2">
      <c r="Q31330" s="92" t="s">
        <v>50</v>
      </c>
      <c r="BF31330" s="101" t="s">
        <v>58</v>
      </c>
      <c r="BK31330" s="98" t="s">
        <v>70</v>
      </c>
    </row>
    <row r="31331" spans="17:63" ht="29.25" customHeight="1" x14ac:dyDescent="0.2">
      <c r="Q31331" s="92" t="s">
        <v>50</v>
      </c>
      <c r="BF31331" s="101" t="s">
        <v>58</v>
      </c>
      <c r="BK31331" s="98" t="s">
        <v>70</v>
      </c>
    </row>
    <row r="31332" spans="17:63" ht="29.25" customHeight="1" x14ac:dyDescent="0.2">
      <c r="Q31332" s="92" t="s">
        <v>50</v>
      </c>
      <c r="BF31332" s="101" t="s">
        <v>58</v>
      </c>
      <c r="BK31332" s="98" t="s">
        <v>70</v>
      </c>
    </row>
    <row r="31333" spans="17:63" ht="29.25" customHeight="1" x14ac:dyDescent="0.2">
      <c r="Q31333" s="92" t="s">
        <v>50</v>
      </c>
      <c r="BF31333" s="101" t="s">
        <v>58</v>
      </c>
      <c r="BK31333" s="98" t="s">
        <v>70</v>
      </c>
    </row>
    <row r="31334" spans="17:63" ht="29.25" customHeight="1" x14ac:dyDescent="0.2">
      <c r="Q31334" s="92" t="s">
        <v>50</v>
      </c>
      <c r="BF31334" s="101" t="s">
        <v>58</v>
      </c>
      <c r="BK31334" s="98" t="s">
        <v>70</v>
      </c>
    </row>
    <row r="31335" spans="17:63" ht="29.25" customHeight="1" x14ac:dyDescent="0.2">
      <c r="Q31335" s="92" t="s">
        <v>50</v>
      </c>
      <c r="BF31335" s="101" t="s">
        <v>58</v>
      </c>
      <c r="BK31335" s="98" t="s">
        <v>70</v>
      </c>
    </row>
    <row r="31336" spans="17:63" ht="29.25" customHeight="1" x14ac:dyDescent="0.2">
      <c r="Q31336" s="92" t="s">
        <v>50</v>
      </c>
      <c r="BF31336" s="101" t="s">
        <v>58</v>
      </c>
      <c r="BK31336" s="98" t="s">
        <v>70</v>
      </c>
    </row>
    <row r="31337" spans="17:63" ht="29.25" customHeight="1" x14ac:dyDescent="0.2">
      <c r="Q31337" s="92" t="s">
        <v>50</v>
      </c>
      <c r="BF31337" s="101" t="s">
        <v>58</v>
      </c>
      <c r="BK31337" s="98" t="s">
        <v>70</v>
      </c>
    </row>
    <row r="31338" spans="17:63" ht="29.25" customHeight="1" x14ac:dyDescent="0.2">
      <c r="Q31338" s="92" t="s">
        <v>50</v>
      </c>
      <c r="BF31338" s="101" t="s">
        <v>58</v>
      </c>
      <c r="BK31338" s="98" t="s">
        <v>70</v>
      </c>
    </row>
    <row r="31339" spans="17:63" ht="29.25" customHeight="1" x14ac:dyDescent="0.2">
      <c r="Q31339" s="92" t="s">
        <v>50</v>
      </c>
      <c r="BF31339" s="101" t="s">
        <v>58</v>
      </c>
      <c r="BK31339" s="98" t="s">
        <v>70</v>
      </c>
    </row>
    <row r="31340" spans="17:63" ht="29.25" customHeight="1" x14ac:dyDescent="0.2">
      <c r="Q31340" s="92" t="s">
        <v>50</v>
      </c>
      <c r="BF31340" s="101" t="s">
        <v>58</v>
      </c>
      <c r="BK31340" s="98" t="s">
        <v>70</v>
      </c>
    </row>
    <row r="31341" spans="17:63" ht="29.25" customHeight="1" x14ac:dyDescent="0.2">
      <c r="Q31341" s="92" t="s">
        <v>50</v>
      </c>
      <c r="BF31341" s="101" t="s">
        <v>58</v>
      </c>
      <c r="BK31341" s="98" t="s">
        <v>70</v>
      </c>
    </row>
    <row r="31342" spans="17:63" ht="29.25" customHeight="1" x14ac:dyDescent="0.2">
      <c r="Q31342" s="92" t="s">
        <v>50</v>
      </c>
      <c r="BF31342" s="101" t="s">
        <v>58</v>
      </c>
      <c r="BK31342" s="98" t="s">
        <v>70</v>
      </c>
    </row>
    <row r="31343" spans="17:63" ht="29.25" customHeight="1" x14ac:dyDescent="0.2">
      <c r="Q31343" s="92" t="s">
        <v>50</v>
      </c>
      <c r="BF31343" s="101" t="s">
        <v>58</v>
      </c>
      <c r="BK31343" s="98" t="s">
        <v>70</v>
      </c>
    </row>
    <row r="31344" spans="17:63" ht="29.25" customHeight="1" x14ac:dyDescent="0.2">
      <c r="Q31344" s="92" t="s">
        <v>50</v>
      </c>
      <c r="BF31344" s="101" t="s">
        <v>58</v>
      </c>
      <c r="BK31344" s="98" t="s">
        <v>70</v>
      </c>
    </row>
    <row r="31345" spans="17:63" ht="29.25" customHeight="1" x14ac:dyDescent="0.2">
      <c r="Q31345" s="92" t="s">
        <v>50</v>
      </c>
      <c r="BF31345" s="101" t="s">
        <v>58</v>
      </c>
      <c r="BK31345" s="98" t="s">
        <v>70</v>
      </c>
    </row>
    <row r="31346" spans="17:63" ht="29.25" customHeight="1" x14ac:dyDescent="0.2">
      <c r="Q31346" s="92" t="s">
        <v>50</v>
      </c>
      <c r="BF31346" s="101" t="s">
        <v>58</v>
      </c>
      <c r="BK31346" s="98" t="s">
        <v>70</v>
      </c>
    </row>
    <row r="31347" spans="17:63" ht="29.25" customHeight="1" x14ac:dyDescent="0.2">
      <c r="Q31347" s="92" t="s">
        <v>50</v>
      </c>
      <c r="BF31347" s="101" t="s">
        <v>58</v>
      </c>
      <c r="BK31347" s="98" t="s">
        <v>70</v>
      </c>
    </row>
    <row r="31348" spans="17:63" ht="29.25" customHeight="1" x14ac:dyDescent="0.2">
      <c r="Q31348" s="92" t="s">
        <v>50</v>
      </c>
      <c r="BF31348" s="101" t="s">
        <v>58</v>
      </c>
      <c r="BK31348" s="98" t="s">
        <v>70</v>
      </c>
    </row>
    <row r="31349" spans="17:63" ht="29.25" customHeight="1" x14ac:dyDescent="0.2">
      <c r="Q31349" s="92" t="s">
        <v>50</v>
      </c>
      <c r="BF31349" s="101" t="s">
        <v>58</v>
      </c>
      <c r="BK31349" s="98" t="s">
        <v>70</v>
      </c>
    </row>
    <row r="31350" spans="17:63" ht="29.25" customHeight="1" x14ac:dyDescent="0.2">
      <c r="Q31350" s="92" t="s">
        <v>50</v>
      </c>
      <c r="BF31350" s="101" t="s">
        <v>58</v>
      </c>
      <c r="BK31350" s="98" t="s">
        <v>70</v>
      </c>
    </row>
    <row r="31351" spans="17:63" ht="29.25" customHeight="1" x14ac:dyDescent="0.2">
      <c r="Q31351" s="92" t="s">
        <v>50</v>
      </c>
      <c r="BF31351" s="101" t="s">
        <v>58</v>
      </c>
      <c r="BK31351" s="98" t="s">
        <v>70</v>
      </c>
    </row>
    <row r="31352" spans="17:63" ht="29.25" customHeight="1" x14ac:dyDescent="0.2">
      <c r="Q31352" s="92" t="s">
        <v>50</v>
      </c>
      <c r="BF31352" s="101" t="s">
        <v>58</v>
      </c>
      <c r="BK31352" s="98" t="s">
        <v>70</v>
      </c>
    </row>
    <row r="31353" spans="17:63" ht="29.25" customHeight="1" x14ac:dyDescent="0.2">
      <c r="Q31353" s="92" t="s">
        <v>50</v>
      </c>
      <c r="BF31353" s="101" t="s">
        <v>58</v>
      </c>
      <c r="BK31353" s="98" t="s">
        <v>70</v>
      </c>
    </row>
    <row r="31354" spans="17:63" ht="29.25" customHeight="1" x14ac:dyDescent="0.2">
      <c r="Q31354" s="92" t="s">
        <v>50</v>
      </c>
      <c r="BF31354" s="101" t="s">
        <v>58</v>
      </c>
      <c r="BK31354" s="98" t="s">
        <v>70</v>
      </c>
    </row>
    <row r="31355" spans="17:63" ht="29.25" customHeight="1" x14ac:dyDescent="0.2">
      <c r="Q31355" s="92" t="s">
        <v>50</v>
      </c>
      <c r="BF31355" s="101" t="s">
        <v>58</v>
      </c>
      <c r="BK31355" s="98" t="s">
        <v>70</v>
      </c>
    </row>
    <row r="31356" spans="17:63" ht="29.25" customHeight="1" x14ac:dyDescent="0.2">
      <c r="Q31356" s="92" t="s">
        <v>50</v>
      </c>
      <c r="BF31356" s="101" t="s">
        <v>58</v>
      </c>
      <c r="BK31356" s="98" t="s">
        <v>70</v>
      </c>
    </row>
    <row r="31357" spans="17:63" ht="29.25" customHeight="1" x14ac:dyDescent="0.2">
      <c r="Q31357" s="92" t="s">
        <v>50</v>
      </c>
      <c r="BF31357" s="101" t="s">
        <v>58</v>
      </c>
      <c r="BK31357" s="98" t="s">
        <v>70</v>
      </c>
    </row>
    <row r="31358" spans="17:63" ht="29.25" customHeight="1" x14ac:dyDescent="0.2">
      <c r="Q31358" s="92" t="s">
        <v>50</v>
      </c>
      <c r="BF31358" s="101" t="s">
        <v>58</v>
      </c>
      <c r="BK31358" s="98" t="s">
        <v>70</v>
      </c>
    </row>
    <row r="31359" spans="17:63" ht="29.25" customHeight="1" x14ac:dyDescent="0.2">
      <c r="Q31359" s="92" t="s">
        <v>50</v>
      </c>
      <c r="BF31359" s="101" t="s">
        <v>58</v>
      </c>
      <c r="BK31359" s="98" t="s">
        <v>70</v>
      </c>
    </row>
    <row r="31360" spans="17:63" ht="29.25" customHeight="1" x14ac:dyDescent="0.2">
      <c r="Q31360" s="92" t="s">
        <v>50</v>
      </c>
      <c r="BF31360" s="101" t="s">
        <v>58</v>
      </c>
      <c r="BK31360" s="98" t="s">
        <v>70</v>
      </c>
    </row>
    <row r="31361" spans="17:63" ht="29.25" customHeight="1" x14ac:dyDescent="0.2">
      <c r="Q31361" s="92" t="s">
        <v>50</v>
      </c>
      <c r="BF31361" s="101" t="s">
        <v>58</v>
      </c>
      <c r="BK31361" s="98" t="s">
        <v>70</v>
      </c>
    </row>
    <row r="31362" spans="17:63" ht="29.25" customHeight="1" x14ac:dyDescent="0.2">
      <c r="Q31362" s="92" t="s">
        <v>50</v>
      </c>
      <c r="BF31362" s="101" t="s">
        <v>58</v>
      </c>
      <c r="BK31362" s="98" t="s">
        <v>70</v>
      </c>
    </row>
    <row r="31363" spans="17:63" ht="29.25" customHeight="1" x14ac:dyDescent="0.2">
      <c r="Q31363" s="92" t="s">
        <v>50</v>
      </c>
      <c r="BF31363" s="101" t="s">
        <v>58</v>
      </c>
      <c r="BK31363" s="98" t="s">
        <v>70</v>
      </c>
    </row>
    <row r="31364" spans="17:63" ht="29.25" customHeight="1" x14ac:dyDescent="0.2">
      <c r="Q31364" s="92" t="s">
        <v>50</v>
      </c>
      <c r="BF31364" s="101" t="s">
        <v>58</v>
      </c>
      <c r="BK31364" s="98" t="s">
        <v>70</v>
      </c>
    </row>
    <row r="31365" spans="17:63" ht="29.25" customHeight="1" x14ac:dyDescent="0.2">
      <c r="Q31365" s="92" t="s">
        <v>50</v>
      </c>
      <c r="BF31365" s="101" t="s">
        <v>58</v>
      </c>
      <c r="BK31365" s="98" t="s">
        <v>70</v>
      </c>
    </row>
    <row r="31366" spans="17:63" ht="29.25" customHeight="1" x14ac:dyDescent="0.2">
      <c r="Q31366" s="92" t="s">
        <v>50</v>
      </c>
      <c r="BF31366" s="101" t="s">
        <v>58</v>
      </c>
      <c r="BK31366" s="98" t="s">
        <v>70</v>
      </c>
    </row>
    <row r="31367" spans="17:63" ht="29.25" customHeight="1" x14ac:dyDescent="0.2">
      <c r="Q31367" s="92" t="s">
        <v>50</v>
      </c>
      <c r="BF31367" s="101" t="s">
        <v>58</v>
      </c>
      <c r="BK31367" s="98" t="s">
        <v>70</v>
      </c>
    </row>
    <row r="31368" spans="17:63" ht="29.25" customHeight="1" x14ac:dyDescent="0.2">
      <c r="Q31368" s="92" t="s">
        <v>50</v>
      </c>
      <c r="BF31368" s="101" t="s">
        <v>58</v>
      </c>
      <c r="BK31368" s="98" t="s">
        <v>70</v>
      </c>
    </row>
    <row r="31369" spans="17:63" ht="29.25" customHeight="1" x14ac:dyDescent="0.2">
      <c r="Q31369" s="92" t="s">
        <v>50</v>
      </c>
      <c r="BF31369" s="101" t="s">
        <v>58</v>
      </c>
      <c r="BK31369" s="98" t="s">
        <v>70</v>
      </c>
    </row>
    <row r="31370" spans="17:63" ht="29.25" customHeight="1" x14ac:dyDescent="0.2">
      <c r="Q31370" s="92" t="s">
        <v>50</v>
      </c>
      <c r="BF31370" s="101" t="s">
        <v>58</v>
      </c>
      <c r="BK31370" s="98" t="s">
        <v>70</v>
      </c>
    </row>
    <row r="31371" spans="17:63" ht="29.25" customHeight="1" x14ac:dyDescent="0.2">
      <c r="Q31371" s="92" t="s">
        <v>50</v>
      </c>
      <c r="BF31371" s="101" t="s">
        <v>58</v>
      </c>
      <c r="BK31371" s="98" t="s">
        <v>70</v>
      </c>
    </row>
    <row r="31372" spans="17:63" ht="29.25" customHeight="1" x14ac:dyDescent="0.2">
      <c r="Q31372" s="92" t="s">
        <v>50</v>
      </c>
      <c r="BF31372" s="101" t="s">
        <v>58</v>
      </c>
      <c r="BK31372" s="98" t="s">
        <v>70</v>
      </c>
    </row>
    <row r="31373" spans="17:63" ht="29.25" customHeight="1" x14ac:dyDescent="0.2">
      <c r="Q31373" s="92" t="s">
        <v>50</v>
      </c>
      <c r="BF31373" s="101" t="s">
        <v>58</v>
      </c>
      <c r="BK31373" s="98" t="s">
        <v>70</v>
      </c>
    </row>
    <row r="31374" spans="17:63" ht="29.25" customHeight="1" x14ac:dyDescent="0.2">
      <c r="Q31374" s="92" t="s">
        <v>50</v>
      </c>
      <c r="BF31374" s="101" t="s">
        <v>58</v>
      </c>
      <c r="BK31374" s="98" t="s">
        <v>70</v>
      </c>
    </row>
    <row r="31375" spans="17:63" ht="29.25" customHeight="1" x14ac:dyDescent="0.2">
      <c r="Q31375" s="92" t="s">
        <v>50</v>
      </c>
      <c r="BF31375" s="101" t="s">
        <v>58</v>
      </c>
      <c r="BK31375" s="98" t="s">
        <v>70</v>
      </c>
    </row>
    <row r="31376" spans="17:63" ht="29.25" customHeight="1" x14ac:dyDescent="0.2">
      <c r="Q31376" s="92" t="s">
        <v>50</v>
      </c>
      <c r="BF31376" s="101" t="s">
        <v>58</v>
      </c>
      <c r="BK31376" s="98" t="s">
        <v>70</v>
      </c>
    </row>
    <row r="31377" spans="17:63" ht="29.25" customHeight="1" x14ac:dyDescent="0.2">
      <c r="Q31377" s="92" t="s">
        <v>50</v>
      </c>
      <c r="BF31377" s="101" t="s">
        <v>58</v>
      </c>
      <c r="BK31377" s="98" t="s">
        <v>70</v>
      </c>
    </row>
    <row r="31378" spans="17:63" ht="29.25" customHeight="1" x14ac:dyDescent="0.2">
      <c r="Q31378" s="92" t="s">
        <v>50</v>
      </c>
      <c r="BF31378" s="101" t="s">
        <v>58</v>
      </c>
      <c r="BK31378" s="98" t="s">
        <v>70</v>
      </c>
    </row>
    <row r="31379" spans="17:63" ht="29.25" customHeight="1" x14ac:dyDescent="0.2">
      <c r="Q31379" s="92" t="s">
        <v>50</v>
      </c>
      <c r="BF31379" s="101" t="s">
        <v>58</v>
      </c>
      <c r="BK31379" s="98" t="s">
        <v>70</v>
      </c>
    </row>
    <row r="31380" spans="17:63" ht="29.25" customHeight="1" x14ac:dyDescent="0.2">
      <c r="Q31380" s="92" t="s">
        <v>50</v>
      </c>
      <c r="BF31380" s="101" t="s">
        <v>58</v>
      </c>
      <c r="BK31380" s="98" t="s">
        <v>70</v>
      </c>
    </row>
    <row r="31381" spans="17:63" ht="29.25" customHeight="1" x14ac:dyDescent="0.2">
      <c r="Q31381" s="92" t="s">
        <v>50</v>
      </c>
      <c r="BF31381" s="101" t="s">
        <v>58</v>
      </c>
      <c r="BK31381" s="98" t="s">
        <v>70</v>
      </c>
    </row>
    <row r="31382" spans="17:63" ht="29.25" customHeight="1" x14ac:dyDescent="0.2">
      <c r="Q31382" s="92" t="s">
        <v>50</v>
      </c>
      <c r="BF31382" s="101" t="s">
        <v>58</v>
      </c>
      <c r="BK31382" s="98" t="s">
        <v>70</v>
      </c>
    </row>
    <row r="31383" spans="17:63" ht="29.25" customHeight="1" x14ac:dyDescent="0.2">
      <c r="Q31383" s="92" t="s">
        <v>50</v>
      </c>
      <c r="BF31383" s="101" t="s">
        <v>58</v>
      </c>
      <c r="BK31383" s="98" t="s">
        <v>70</v>
      </c>
    </row>
    <row r="31384" spans="17:63" ht="29.25" customHeight="1" x14ac:dyDescent="0.2">
      <c r="Q31384" s="92" t="s">
        <v>50</v>
      </c>
      <c r="BF31384" s="101" t="s">
        <v>58</v>
      </c>
      <c r="BK31384" s="98" t="s">
        <v>70</v>
      </c>
    </row>
    <row r="31385" spans="17:63" ht="29.25" customHeight="1" x14ac:dyDescent="0.2">
      <c r="Q31385" s="92" t="s">
        <v>50</v>
      </c>
      <c r="BF31385" s="101" t="s">
        <v>58</v>
      </c>
      <c r="BK31385" s="98" t="s">
        <v>70</v>
      </c>
    </row>
    <row r="31386" spans="17:63" ht="29.25" customHeight="1" x14ac:dyDescent="0.2">
      <c r="Q31386" s="92" t="s">
        <v>50</v>
      </c>
      <c r="BF31386" s="101" t="s">
        <v>58</v>
      </c>
      <c r="BK31386" s="98" t="s">
        <v>70</v>
      </c>
    </row>
    <row r="31387" spans="17:63" ht="29.25" customHeight="1" x14ac:dyDescent="0.2">
      <c r="Q31387" s="92" t="s">
        <v>50</v>
      </c>
      <c r="BF31387" s="101" t="s">
        <v>58</v>
      </c>
      <c r="BK31387" s="98" t="s">
        <v>70</v>
      </c>
    </row>
    <row r="31388" spans="17:63" ht="29.25" customHeight="1" x14ac:dyDescent="0.2">
      <c r="Q31388" s="92" t="s">
        <v>50</v>
      </c>
      <c r="BF31388" s="101" t="s">
        <v>58</v>
      </c>
      <c r="BK31388" s="98" t="s">
        <v>70</v>
      </c>
    </row>
    <row r="31389" spans="17:63" ht="29.25" customHeight="1" x14ac:dyDescent="0.2">
      <c r="Q31389" s="92" t="s">
        <v>50</v>
      </c>
      <c r="BF31389" s="101" t="s">
        <v>58</v>
      </c>
      <c r="BK31389" s="98" t="s">
        <v>70</v>
      </c>
    </row>
    <row r="31390" spans="17:63" ht="29.25" customHeight="1" x14ac:dyDescent="0.2">
      <c r="Q31390" s="92" t="s">
        <v>50</v>
      </c>
      <c r="BF31390" s="101" t="s">
        <v>58</v>
      </c>
      <c r="BK31390" s="98" t="s">
        <v>70</v>
      </c>
    </row>
    <row r="31391" spans="17:63" ht="29.25" customHeight="1" x14ac:dyDescent="0.2">
      <c r="Q31391" s="92" t="s">
        <v>50</v>
      </c>
      <c r="BF31391" s="101" t="s">
        <v>58</v>
      </c>
      <c r="BK31391" s="98" t="s">
        <v>70</v>
      </c>
    </row>
    <row r="31392" spans="17:63" ht="29.25" customHeight="1" x14ac:dyDescent="0.2">
      <c r="Q31392" s="92" t="s">
        <v>50</v>
      </c>
      <c r="BF31392" s="101" t="s">
        <v>58</v>
      </c>
      <c r="BK31392" s="98" t="s">
        <v>70</v>
      </c>
    </row>
    <row r="31393" spans="17:63" ht="29.25" customHeight="1" x14ac:dyDescent="0.2">
      <c r="Q31393" s="92" t="s">
        <v>50</v>
      </c>
      <c r="BF31393" s="101" t="s">
        <v>58</v>
      </c>
      <c r="BK31393" s="98" t="s">
        <v>70</v>
      </c>
    </row>
    <row r="31394" spans="17:63" ht="29.25" customHeight="1" x14ac:dyDescent="0.2">
      <c r="Q31394" s="92" t="s">
        <v>50</v>
      </c>
      <c r="BF31394" s="101" t="s">
        <v>58</v>
      </c>
      <c r="BK31394" s="98" t="s">
        <v>70</v>
      </c>
    </row>
    <row r="31395" spans="17:63" ht="29.25" customHeight="1" x14ac:dyDescent="0.2">
      <c r="Q31395" s="92" t="s">
        <v>50</v>
      </c>
      <c r="BF31395" s="101" t="s">
        <v>58</v>
      </c>
      <c r="BK31395" s="98" t="s">
        <v>70</v>
      </c>
    </row>
    <row r="31396" spans="17:63" ht="29.25" customHeight="1" x14ac:dyDescent="0.2">
      <c r="Q31396" s="92" t="s">
        <v>50</v>
      </c>
      <c r="BF31396" s="101" t="s">
        <v>58</v>
      </c>
      <c r="BK31396" s="98" t="s">
        <v>70</v>
      </c>
    </row>
    <row r="31397" spans="17:63" ht="29.25" customHeight="1" x14ac:dyDescent="0.2">
      <c r="Q31397" s="92" t="s">
        <v>50</v>
      </c>
      <c r="BF31397" s="101" t="s">
        <v>58</v>
      </c>
      <c r="BK31397" s="98" t="s">
        <v>70</v>
      </c>
    </row>
    <row r="31398" spans="17:63" ht="29.25" customHeight="1" x14ac:dyDescent="0.2">
      <c r="Q31398" s="92" t="s">
        <v>50</v>
      </c>
      <c r="BF31398" s="101" t="s">
        <v>58</v>
      </c>
      <c r="BK31398" s="98" t="s">
        <v>70</v>
      </c>
    </row>
    <row r="31399" spans="17:63" ht="29.25" customHeight="1" x14ac:dyDescent="0.2">
      <c r="Q31399" s="92" t="s">
        <v>50</v>
      </c>
      <c r="BF31399" s="101" t="s">
        <v>58</v>
      </c>
      <c r="BK31399" s="98" t="s">
        <v>70</v>
      </c>
    </row>
    <row r="31400" spans="17:63" ht="29.25" customHeight="1" x14ac:dyDescent="0.2">
      <c r="Q31400" s="92" t="s">
        <v>50</v>
      </c>
      <c r="BF31400" s="101" t="s">
        <v>58</v>
      </c>
      <c r="BK31400" s="98" t="s">
        <v>70</v>
      </c>
    </row>
    <row r="31401" spans="17:63" ht="29.25" customHeight="1" x14ac:dyDescent="0.2">
      <c r="Q31401" s="92" t="s">
        <v>50</v>
      </c>
      <c r="BF31401" s="101" t="s">
        <v>58</v>
      </c>
      <c r="BK31401" s="98" t="s">
        <v>70</v>
      </c>
    </row>
    <row r="31402" spans="17:63" ht="29.25" customHeight="1" x14ac:dyDescent="0.2">
      <c r="Q31402" s="92" t="s">
        <v>50</v>
      </c>
      <c r="BF31402" s="101" t="s">
        <v>58</v>
      </c>
      <c r="BK31402" s="98" t="s">
        <v>70</v>
      </c>
    </row>
    <row r="31403" spans="17:63" ht="29.25" customHeight="1" x14ac:dyDescent="0.2">
      <c r="Q31403" s="92" t="s">
        <v>50</v>
      </c>
      <c r="BF31403" s="101" t="s">
        <v>58</v>
      </c>
      <c r="BK31403" s="98" t="s">
        <v>70</v>
      </c>
    </row>
    <row r="31404" spans="17:63" ht="29.25" customHeight="1" x14ac:dyDescent="0.2">
      <c r="Q31404" s="92" t="s">
        <v>50</v>
      </c>
      <c r="BF31404" s="101" t="s">
        <v>58</v>
      </c>
      <c r="BK31404" s="98" t="s">
        <v>70</v>
      </c>
    </row>
    <row r="31405" spans="17:63" ht="29.25" customHeight="1" x14ac:dyDescent="0.2">
      <c r="Q31405" s="92" t="s">
        <v>50</v>
      </c>
      <c r="BF31405" s="101" t="s">
        <v>58</v>
      </c>
      <c r="BK31405" s="98" t="s">
        <v>70</v>
      </c>
    </row>
    <row r="31406" spans="17:63" ht="29.25" customHeight="1" x14ac:dyDescent="0.2">
      <c r="Q31406" s="92" t="s">
        <v>50</v>
      </c>
      <c r="BF31406" s="101" t="s">
        <v>58</v>
      </c>
      <c r="BK31406" s="98" t="s">
        <v>70</v>
      </c>
    </row>
    <row r="31407" spans="17:63" ht="29.25" customHeight="1" x14ac:dyDescent="0.2">
      <c r="Q31407" s="92" t="s">
        <v>50</v>
      </c>
      <c r="BF31407" s="101" t="s">
        <v>58</v>
      </c>
      <c r="BK31407" s="98" t="s">
        <v>70</v>
      </c>
    </row>
    <row r="31408" spans="17:63" ht="29.25" customHeight="1" x14ac:dyDescent="0.2">
      <c r="Q31408" s="92" t="s">
        <v>50</v>
      </c>
      <c r="BF31408" s="101" t="s">
        <v>58</v>
      </c>
      <c r="BK31408" s="98" t="s">
        <v>70</v>
      </c>
    </row>
    <row r="31409" spans="17:63" ht="29.25" customHeight="1" x14ac:dyDescent="0.2">
      <c r="Q31409" s="92" t="s">
        <v>50</v>
      </c>
      <c r="BF31409" s="101" t="s">
        <v>58</v>
      </c>
      <c r="BK31409" s="98" t="s">
        <v>70</v>
      </c>
    </row>
    <row r="31410" spans="17:63" ht="29.25" customHeight="1" x14ac:dyDescent="0.2">
      <c r="Q31410" s="92" t="s">
        <v>50</v>
      </c>
      <c r="BF31410" s="101" t="s">
        <v>58</v>
      </c>
      <c r="BK31410" s="98" t="s">
        <v>70</v>
      </c>
    </row>
    <row r="31411" spans="17:63" ht="29.25" customHeight="1" x14ac:dyDescent="0.2">
      <c r="Q31411" s="92" t="s">
        <v>50</v>
      </c>
      <c r="BF31411" s="101" t="s">
        <v>58</v>
      </c>
      <c r="BK31411" s="98" t="s">
        <v>70</v>
      </c>
    </row>
    <row r="31412" spans="17:63" ht="29.25" customHeight="1" x14ac:dyDescent="0.2">
      <c r="Q31412" s="92" t="s">
        <v>50</v>
      </c>
      <c r="BF31412" s="101" t="s">
        <v>58</v>
      </c>
      <c r="BK31412" s="98" t="s">
        <v>70</v>
      </c>
    </row>
    <row r="31413" spans="17:63" ht="29.25" customHeight="1" x14ac:dyDescent="0.2">
      <c r="Q31413" s="92" t="s">
        <v>50</v>
      </c>
      <c r="BF31413" s="101" t="s">
        <v>58</v>
      </c>
      <c r="BK31413" s="98" t="s">
        <v>70</v>
      </c>
    </row>
    <row r="31414" spans="17:63" ht="29.25" customHeight="1" x14ac:dyDescent="0.2">
      <c r="Q31414" s="92" t="s">
        <v>50</v>
      </c>
      <c r="BF31414" s="101" t="s">
        <v>58</v>
      </c>
      <c r="BK31414" s="98" t="s">
        <v>70</v>
      </c>
    </row>
    <row r="31415" spans="17:63" ht="29.25" customHeight="1" x14ac:dyDescent="0.2">
      <c r="Q31415" s="92" t="s">
        <v>50</v>
      </c>
      <c r="BF31415" s="101" t="s">
        <v>58</v>
      </c>
      <c r="BK31415" s="98" t="s">
        <v>70</v>
      </c>
    </row>
    <row r="31416" spans="17:63" ht="29.25" customHeight="1" x14ac:dyDescent="0.2">
      <c r="Q31416" s="92" t="s">
        <v>50</v>
      </c>
      <c r="BF31416" s="101" t="s">
        <v>58</v>
      </c>
      <c r="BK31416" s="98" t="s">
        <v>70</v>
      </c>
    </row>
    <row r="31417" spans="17:63" ht="29.25" customHeight="1" x14ac:dyDescent="0.2">
      <c r="Q31417" s="92" t="s">
        <v>50</v>
      </c>
      <c r="BF31417" s="101" t="s">
        <v>58</v>
      </c>
      <c r="BK31417" s="98" t="s">
        <v>70</v>
      </c>
    </row>
    <row r="31418" spans="17:63" ht="29.25" customHeight="1" x14ac:dyDescent="0.2">
      <c r="Q31418" s="92" t="s">
        <v>50</v>
      </c>
      <c r="BF31418" s="101" t="s">
        <v>58</v>
      </c>
      <c r="BK31418" s="98" t="s">
        <v>70</v>
      </c>
    </row>
    <row r="31419" spans="17:63" ht="29.25" customHeight="1" x14ac:dyDescent="0.2">
      <c r="Q31419" s="92" t="s">
        <v>50</v>
      </c>
      <c r="BF31419" s="101" t="s">
        <v>58</v>
      </c>
      <c r="BK31419" s="98" t="s">
        <v>70</v>
      </c>
    </row>
    <row r="31420" spans="17:63" ht="29.25" customHeight="1" x14ac:dyDescent="0.2">
      <c r="Q31420" s="92" t="s">
        <v>50</v>
      </c>
      <c r="BF31420" s="101" t="s">
        <v>58</v>
      </c>
      <c r="BK31420" s="98" t="s">
        <v>70</v>
      </c>
    </row>
    <row r="31421" spans="17:63" ht="29.25" customHeight="1" x14ac:dyDescent="0.2">
      <c r="Q31421" s="92" t="s">
        <v>50</v>
      </c>
      <c r="BF31421" s="101" t="s">
        <v>58</v>
      </c>
      <c r="BK31421" s="98" t="s">
        <v>70</v>
      </c>
    </row>
    <row r="31422" spans="17:63" ht="29.25" customHeight="1" x14ac:dyDescent="0.2">
      <c r="Q31422" s="92" t="s">
        <v>50</v>
      </c>
      <c r="BF31422" s="101" t="s">
        <v>58</v>
      </c>
      <c r="BK31422" s="98" t="s">
        <v>70</v>
      </c>
    </row>
    <row r="31423" spans="17:63" ht="29.25" customHeight="1" x14ac:dyDescent="0.2">
      <c r="Q31423" s="92" t="s">
        <v>50</v>
      </c>
      <c r="BF31423" s="101" t="s">
        <v>58</v>
      </c>
      <c r="BK31423" s="98" t="s">
        <v>70</v>
      </c>
    </row>
    <row r="31424" spans="17:63" ht="29.25" customHeight="1" x14ac:dyDescent="0.2">
      <c r="Q31424" s="92" t="s">
        <v>50</v>
      </c>
      <c r="BF31424" s="101" t="s">
        <v>58</v>
      </c>
      <c r="BK31424" s="98" t="s">
        <v>70</v>
      </c>
    </row>
    <row r="31425" spans="17:63" ht="29.25" customHeight="1" x14ac:dyDescent="0.2">
      <c r="Q31425" s="92" t="s">
        <v>50</v>
      </c>
      <c r="BF31425" s="101" t="s">
        <v>58</v>
      </c>
      <c r="BK31425" s="98" t="s">
        <v>70</v>
      </c>
    </row>
    <row r="31426" spans="17:63" ht="29.25" customHeight="1" x14ac:dyDescent="0.2">
      <c r="Q31426" s="92" t="s">
        <v>50</v>
      </c>
      <c r="BF31426" s="101" t="s">
        <v>58</v>
      </c>
      <c r="BK31426" s="98" t="s">
        <v>70</v>
      </c>
    </row>
    <row r="31427" spans="17:63" ht="29.25" customHeight="1" x14ac:dyDescent="0.2">
      <c r="Q31427" s="92" t="s">
        <v>50</v>
      </c>
      <c r="BF31427" s="101" t="s">
        <v>58</v>
      </c>
      <c r="BK31427" s="98" t="s">
        <v>70</v>
      </c>
    </row>
    <row r="31428" spans="17:63" ht="29.25" customHeight="1" x14ac:dyDescent="0.2">
      <c r="Q31428" s="92" t="s">
        <v>50</v>
      </c>
      <c r="BF31428" s="101" t="s">
        <v>58</v>
      </c>
      <c r="BK31428" s="98" t="s">
        <v>70</v>
      </c>
    </row>
    <row r="31429" spans="17:63" ht="29.25" customHeight="1" x14ac:dyDescent="0.2">
      <c r="Q31429" s="92" t="s">
        <v>50</v>
      </c>
      <c r="BF31429" s="101" t="s">
        <v>58</v>
      </c>
      <c r="BK31429" s="98" t="s">
        <v>70</v>
      </c>
    </row>
    <row r="31430" spans="17:63" ht="29.25" customHeight="1" x14ac:dyDescent="0.2">
      <c r="Q31430" s="92" t="s">
        <v>50</v>
      </c>
      <c r="BF31430" s="101" t="s">
        <v>58</v>
      </c>
      <c r="BK31430" s="98" t="s">
        <v>70</v>
      </c>
    </row>
    <row r="31431" spans="17:63" ht="29.25" customHeight="1" x14ac:dyDescent="0.2">
      <c r="Q31431" s="92" t="s">
        <v>50</v>
      </c>
      <c r="BF31431" s="101" t="s">
        <v>58</v>
      </c>
      <c r="BK31431" s="98" t="s">
        <v>70</v>
      </c>
    </row>
    <row r="31432" spans="17:63" ht="29.25" customHeight="1" x14ac:dyDescent="0.2">
      <c r="Q31432" s="92" t="s">
        <v>50</v>
      </c>
      <c r="BF31432" s="101" t="s">
        <v>58</v>
      </c>
      <c r="BK31432" s="98" t="s">
        <v>70</v>
      </c>
    </row>
    <row r="31433" spans="17:63" ht="29.25" customHeight="1" x14ac:dyDescent="0.2">
      <c r="Q31433" s="92" t="s">
        <v>50</v>
      </c>
      <c r="BF31433" s="101" t="s">
        <v>58</v>
      </c>
      <c r="BK31433" s="98" t="s">
        <v>70</v>
      </c>
    </row>
    <row r="31434" spans="17:63" ht="29.25" customHeight="1" x14ac:dyDescent="0.2">
      <c r="Q31434" s="92" t="s">
        <v>50</v>
      </c>
      <c r="BF31434" s="101" t="s">
        <v>58</v>
      </c>
      <c r="BK31434" s="98" t="s">
        <v>70</v>
      </c>
    </row>
    <row r="31435" spans="17:63" ht="29.25" customHeight="1" x14ac:dyDescent="0.2">
      <c r="Q31435" s="92" t="s">
        <v>50</v>
      </c>
      <c r="BF31435" s="101" t="s">
        <v>58</v>
      </c>
      <c r="BK31435" s="98" t="s">
        <v>70</v>
      </c>
    </row>
    <row r="31436" spans="17:63" ht="29.25" customHeight="1" x14ac:dyDescent="0.2">
      <c r="Q31436" s="92" t="s">
        <v>50</v>
      </c>
      <c r="BF31436" s="101" t="s">
        <v>58</v>
      </c>
      <c r="BK31436" s="98" t="s">
        <v>70</v>
      </c>
    </row>
    <row r="31437" spans="17:63" ht="29.25" customHeight="1" x14ac:dyDescent="0.2">
      <c r="Q31437" s="92" t="s">
        <v>50</v>
      </c>
      <c r="BF31437" s="101" t="s">
        <v>58</v>
      </c>
      <c r="BK31437" s="98" t="s">
        <v>70</v>
      </c>
    </row>
    <row r="31438" spans="17:63" ht="29.25" customHeight="1" x14ac:dyDescent="0.2">
      <c r="Q31438" s="92" t="s">
        <v>50</v>
      </c>
      <c r="BF31438" s="101" t="s">
        <v>58</v>
      </c>
      <c r="BK31438" s="98" t="s">
        <v>70</v>
      </c>
    </row>
    <row r="31439" spans="17:63" ht="29.25" customHeight="1" x14ac:dyDescent="0.2">
      <c r="Q31439" s="92" t="s">
        <v>50</v>
      </c>
      <c r="BF31439" s="101" t="s">
        <v>58</v>
      </c>
      <c r="BK31439" s="98" t="s">
        <v>70</v>
      </c>
    </row>
    <row r="31440" spans="17:63" ht="29.25" customHeight="1" x14ac:dyDescent="0.2">
      <c r="Q31440" s="92" t="s">
        <v>50</v>
      </c>
      <c r="BF31440" s="101" t="s">
        <v>58</v>
      </c>
      <c r="BK31440" s="98" t="s">
        <v>70</v>
      </c>
    </row>
    <row r="31441" spans="17:63" ht="29.25" customHeight="1" x14ac:dyDescent="0.2">
      <c r="Q31441" s="92" t="s">
        <v>50</v>
      </c>
      <c r="BF31441" s="101" t="s">
        <v>58</v>
      </c>
      <c r="BK31441" s="98" t="s">
        <v>70</v>
      </c>
    </row>
    <row r="31442" spans="17:63" ht="29.25" customHeight="1" x14ac:dyDescent="0.2">
      <c r="Q31442" s="92" t="s">
        <v>50</v>
      </c>
      <c r="BF31442" s="101" t="s">
        <v>58</v>
      </c>
      <c r="BK31442" s="98" t="s">
        <v>70</v>
      </c>
    </row>
    <row r="31443" spans="17:63" ht="29.25" customHeight="1" x14ac:dyDescent="0.2">
      <c r="Q31443" s="92" t="s">
        <v>50</v>
      </c>
      <c r="BF31443" s="101" t="s">
        <v>58</v>
      </c>
      <c r="BK31443" s="98" t="s">
        <v>70</v>
      </c>
    </row>
    <row r="31444" spans="17:63" ht="29.25" customHeight="1" x14ac:dyDescent="0.2">
      <c r="Q31444" s="92" t="s">
        <v>50</v>
      </c>
      <c r="BF31444" s="101" t="s">
        <v>58</v>
      </c>
      <c r="BK31444" s="98" t="s">
        <v>70</v>
      </c>
    </row>
    <row r="31445" spans="17:63" ht="29.25" customHeight="1" x14ac:dyDescent="0.2">
      <c r="Q31445" s="92" t="s">
        <v>50</v>
      </c>
      <c r="BF31445" s="101" t="s">
        <v>58</v>
      </c>
      <c r="BK31445" s="98" t="s">
        <v>70</v>
      </c>
    </row>
    <row r="31446" spans="17:63" ht="29.25" customHeight="1" x14ac:dyDescent="0.2">
      <c r="Q31446" s="92" t="s">
        <v>50</v>
      </c>
      <c r="BF31446" s="101" t="s">
        <v>58</v>
      </c>
      <c r="BK31446" s="98" t="s">
        <v>70</v>
      </c>
    </row>
    <row r="31447" spans="17:63" ht="29.25" customHeight="1" x14ac:dyDescent="0.2">
      <c r="Q31447" s="92" t="s">
        <v>50</v>
      </c>
      <c r="BF31447" s="101" t="s">
        <v>58</v>
      </c>
      <c r="BK31447" s="98" t="s">
        <v>70</v>
      </c>
    </row>
    <row r="31448" spans="17:63" ht="29.25" customHeight="1" x14ac:dyDescent="0.2">
      <c r="Q31448" s="92" t="s">
        <v>50</v>
      </c>
      <c r="BF31448" s="101" t="s">
        <v>58</v>
      </c>
      <c r="BK31448" s="98" t="s">
        <v>70</v>
      </c>
    </row>
    <row r="31449" spans="17:63" ht="29.25" customHeight="1" x14ac:dyDescent="0.2">
      <c r="Q31449" s="92" t="s">
        <v>50</v>
      </c>
      <c r="BF31449" s="101" t="s">
        <v>58</v>
      </c>
      <c r="BK31449" s="98" t="s">
        <v>70</v>
      </c>
    </row>
    <row r="31450" spans="17:63" ht="29.25" customHeight="1" x14ac:dyDescent="0.2">
      <c r="Q31450" s="92" t="s">
        <v>50</v>
      </c>
      <c r="BF31450" s="101" t="s">
        <v>58</v>
      </c>
      <c r="BK31450" s="98" t="s">
        <v>70</v>
      </c>
    </row>
    <row r="31451" spans="17:63" ht="29.25" customHeight="1" x14ac:dyDescent="0.2">
      <c r="Q31451" s="92" t="s">
        <v>50</v>
      </c>
      <c r="BF31451" s="101" t="s">
        <v>58</v>
      </c>
      <c r="BK31451" s="98" t="s">
        <v>70</v>
      </c>
    </row>
    <row r="31452" spans="17:63" ht="29.25" customHeight="1" x14ac:dyDescent="0.2">
      <c r="Q31452" s="92" t="s">
        <v>50</v>
      </c>
      <c r="BF31452" s="101" t="s">
        <v>58</v>
      </c>
      <c r="BK31452" s="98" t="s">
        <v>70</v>
      </c>
    </row>
    <row r="31453" spans="17:63" ht="29.25" customHeight="1" x14ac:dyDescent="0.2">
      <c r="Q31453" s="92" t="s">
        <v>50</v>
      </c>
      <c r="BF31453" s="101" t="s">
        <v>58</v>
      </c>
      <c r="BK31453" s="98" t="s">
        <v>70</v>
      </c>
    </row>
    <row r="31454" spans="17:63" ht="29.25" customHeight="1" x14ac:dyDescent="0.2">
      <c r="Q31454" s="92" t="s">
        <v>50</v>
      </c>
      <c r="BF31454" s="101" t="s">
        <v>58</v>
      </c>
      <c r="BK31454" s="98" t="s">
        <v>70</v>
      </c>
    </row>
    <row r="31455" spans="17:63" ht="29.25" customHeight="1" x14ac:dyDescent="0.2">
      <c r="Q31455" s="92" t="s">
        <v>50</v>
      </c>
      <c r="BF31455" s="101" t="s">
        <v>58</v>
      </c>
      <c r="BK31455" s="98" t="s">
        <v>70</v>
      </c>
    </row>
    <row r="31456" spans="17:63" ht="29.25" customHeight="1" x14ac:dyDescent="0.2">
      <c r="Q31456" s="92" t="s">
        <v>50</v>
      </c>
      <c r="BF31456" s="101" t="s">
        <v>58</v>
      </c>
      <c r="BK31456" s="98" t="s">
        <v>70</v>
      </c>
    </row>
    <row r="31457" spans="17:63" ht="29.25" customHeight="1" x14ac:dyDescent="0.2">
      <c r="Q31457" s="92" t="s">
        <v>50</v>
      </c>
      <c r="BF31457" s="101" t="s">
        <v>58</v>
      </c>
      <c r="BK31457" s="98" t="s">
        <v>70</v>
      </c>
    </row>
    <row r="31458" spans="17:63" ht="29.25" customHeight="1" x14ac:dyDescent="0.2">
      <c r="Q31458" s="92" t="s">
        <v>50</v>
      </c>
      <c r="BF31458" s="101" t="s">
        <v>58</v>
      </c>
      <c r="BK31458" s="98" t="s">
        <v>70</v>
      </c>
    </row>
    <row r="31459" spans="17:63" ht="29.25" customHeight="1" x14ac:dyDescent="0.2">
      <c r="Q31459" s="92" t="s">
        <v>50</v>
      </c>
      <c r="BF31459" s="101" t="s">
        <v>58</v>
      </c>
      <c r="BK31459" s="98" t="s">
        <v>70</v>
      </c>
    </row>
    <row r="31460" spans="17:63" ht="29.25" customHeight="1" x14ac:dyDescent="0.2">
      <c r="Q31460" s="92" t="s">
        <v>50</v>
      </c>
      <c r="BF31460" s="101" t="s">
        <v>58</v>
      </c>
      <c r="BK31460" s="98" t="s">
        <v>70</v>
      </c>
    </row>
    <row r="31461" spans="17:63" ht="29.25" customHeight="1" x14ac:dyDescent="0.2">
      <c r="Q31461" s="92" t="s">
        <v>50</v>
      </c>
      <c r="BF31461" s="101" t="s">
        <v>58</v>
      </c>
      <c r="BK31461" s="98" t="s">
        <v>70</v>
      </c>
    </row>
    <row r="31462" spans="17:63" ht="29.25" customHeight="1" x14ac:dyDescent="0.2">
      <c r="Q31462" s="92" t="s">
        <v>50</v>
      </c>
      <c r="BF31462" s="101" t="s">
        <v>58</v>
      </c>
      <c r="BK31462" s="98" t="s">
        <v>70</v>
      </c>
    </row>
    <row r="31463" spans="17:63" ht="29.25" customHeight="1" x14ac:dyDescent="0.2">
      <c r="Q31463" s="92" t="s">
        <v>50</v>
      </c>
      <c r="BF31463" s="101" t="s">
        <v>58</v>
      </c>
      <c r="BK31463" s="98" t="s">
        <v>70</v>
      </c>
    </row>
    <row r="31464" spans="17:63" ht="29.25" customHeight="1" x14ac:dyDescent="0.2">
      <c r="Q31464" s="92" t="s">
        <v>50</v>
      </c>
      <c r="BF31464" s="101" t="s">
        <v>58</v>
      </c>
      <c r="BK31464" s="98" t="s">
        <v>70</v>
      </c>
    </row>
    <row r="31465" spans="17:63" ht="29.25" customHeight="1" x14ac:dyDescent="0.2">
      <c r="Q31465" s="92" t="s">
        <v>50</v>
      </c>
      <c r="BF31465" s="101" t="s">
        <v>58</v>
      </c>
      <c r="BK31465" s="98" t="s">
        <v>70</v>
      </c>
    </row>
    <row r="31466" spans="17:63" ht="29.25" customHeight="1" x14ac:dyDescent="0.2">
      <c r="Q31466" s="92" t="s">
        <v>50</v>
      </c>
      <c r="BF31466" s="101" t="s">
        <v>58</v>
      </c>
      <c r="BK31466" s="98" t="s">
        <v>70</v>
      </c>
    </row>
    <row r="31467" spans="17:63" ht="29.25" customHeight="1" x14ac:dyDescent="0.2">
      <c r="Q31467" s="92" t="s">
        <v>50</v>
      </c>
      <c r="BF31467" s="101" t="s">
        <v>58</v>
      </c>
      <c r="BK31467" s="98" t="s">
        <v>70</v>
      </c>
    </row>
    <row r="31468" spans="17:63" ht="29.25" customHeight="1" x14ac:dyDescent="0.2">
      <c r="Q31468" s="92" t="s">
        <v>50</v>
      </c>
      <c r="BF31468" s="101" t="s">
        <v>58</v>
      </c>
      <c r="BK31468" s="98" t="s">
        <v>70</v>
      </c>
    </row>
    <row r="31469" spans="17:63" ht="29.25" customHeight="1" x14ac:dyDescent="0.2">
      <c r="Q31469" s="92" t="s">
        <v>50</v>
      </c>
      <c r="BF31469" s="101" t="s">
        <v>58</v>
      </c>
      <c r="BK31469" s="98" t="s">
        <v>70</v>
      </c>
    </row>
    <row r="31470" spans="17:63" ht="29.25" customHeight="1" x14ac:dyDescent="0.2">
      <c r="Q31470" s="92" t="s">
        <v>50</v>
      </c>
      <c r="BF31470" s="101" t="s">
        <v>58</v>
      </c>
      <c r="BK31470" s="98" t="s">
        <v>70</v>
      </c>
    </row>
    <row r="31471" spans="17:63" ht="29.25" customHeight="1" x14ac:dyDescent="0.2">
      <c r="Q31471" s="92" t="s">
        <v>50</v>
      </c>
      <c r="BF31471" s="101" t="s">
        <v>58</v>
      </c>
      <c r="BK31471" s="98" t="s">
        <v>70</v>
      </c>
    </row>
    <row r="31472" spans="17:63" ht="29.25" customHeight="1" x14ac:dyDescent="0.2">
      <c r="Q31472" s="92" t="s">
        <v>50</v>
      </c>
      <c r="BF31472" s="101" t="s">
        <v>58</v>
      </c>
      <c r="BK31472" s="98" t="s">
        <v>70</v>
      </c>
    </row>
    <row r="31473" spans="17:63" ht="29.25" customHeight="1" x14ac:dyDescent="0.2">
      <c r="Q31473" s="92" t="s">
        <v>50</v>
      </c>
      <c r="BF31473" s="101" t="s">
        <v>58</v>
      </c>
      <c r="BK31473" s="98" t="s">
        <v>70</v>
      </c>
    </row>
    <row r="31474" spans="17:63" ht="29.25" customHeight="1" x14ac:dyDescent="0.2">
      <c r="Q31474" s="92" t="s">
        <v>50</v>
      </c>
      <c r="BF31474" s="101" t="s">
        <v>58</v>
      </c>
      <c r="BK31474" s="98" t="s">
        <v>70</v>
      </c>
    </row>
    <row r="31475" spans="17:63" ht="29.25" customHeight="1" x14ac:dyDescent="0.2">
      <c r="Q31475" s="92" t="s">
        <v>50</v>
      </c>
      <c r="BF31475" s="101" t="s">
        <v>58</v>
      </c>
      <c r="BK31475" s="98" t="s">
        <v>70</v>
      </c>
    </row>
    <row r="31476" spans="17:63" ht="29.25" customHeight="1" x14ac:dyDescent="0.2">
      <c r="Q31476" s="92" t="s">
        <v>50</v>
      </c>
      <c r="BF31476" s="101" t="s">
        <v>58</v>
      </c>
      <c r="BK31476" s="98" t="s">
        <v>70</v>
      </c>
    </row>
    <row r="31477" spans="17:63" ht="29.25" customHeight="1" x14ac:dyDescent="0.2">
      <c r="Q31477" s="92" t="s">
        <v>50</v>
      </c>
      <c r="BF31477" s="101" t="s">
        <v>58</v>
      </c>
      <c r="BK31477" s="98" t="s">
        <v>70</v>
      </c>
    </row>
    <row r="31478" spans="17:63" ht="29.25" customHeight="1" x14ac:dyDescent="0.2">
      <c r="Q31478" s="92" t="s">
        <v>50</v>
      </c>
      <c r="BF31478" s="101" t="s">
        <v>58</v>
      </c>
      <c r="BK31478" s="98" t="s">
        <v>70</v>
      </c>
    </row>
    <row r="31479" spans="17:63" ht="29.25" customHeight="1" x14ac:dyDescent="0.2">
      <c r="Q31479" s="92" t="s">
        <v>50</v>
      </c>
      <c r="BF31479" s="101" t="s">
        <v>58</v>
      </c>
      <c r="BK31479" s="98" t="s">
        <v>70</v>
      </c>
    </row>
    <row r="31480" spans="17:63" ht="29.25" customHeight="1" x14ac:dyDescent="0.2">
      <c r="Q31480" s="92" t="s">
        <v>50</v>
      </c>
      <c r="BF31480" s="101" t="s">
        <v>58</v>
      </c>
      <c r="BK31480" s="98" t="s">
        <v>70</v>
      </c>
    </row>
    <row r="31481" spans="17:63" ht="29.25" customHeight="1" x14ac:dyDescent="0.2">
      <c r="Q31481" s="92" t="s">
        <v>50</v>
      </c>
      <c r="BF31481" s="101" t="s">
        <v>58</v>
      </c>
      <c r="BK31481" s="98" t="s">
        <v>70</v>
      </c>
    </row>
    <row r="31482" spans="17:63" ht="29.25" customHeight="1" x14ac:dyDescent="0.2">
      <c r="Q31482" s="92" t="s">
        <v>50</v>
      </c>
      <c r="BF31482" s="101" t="s">
        <v>58</v>
      </c>
      <c r="BK31482" s="98" t="s">
        <v>70</v>
      </c>
    </row>
    <row r="31483" spans="17:63" ht="29.25" customHeight="1" x14ac:dyDescent="0.2">
      <c r="Q31483" s="92" t="s">
        <v>50</v>
      </c>
      <c r="BF31483" s="101" t="s">
        <v>58</v>
      </c>
      <c r="BK31483" s="98" t="s">
        <v>70</v>
      </c>
    </row>
    <row r="31484" spans="17:63" ht="29.25" customHeight="1" x14ac:dyDescent="0.2">
      <c r="Q31484" s="92" t="s">
        <v>50</v>
      </c>
      <c r="BF31484" s="101" t="s">
        <v>58</v>
      </c>
      <c r="BK31484" s="98" t="s">
        <v>70</v>
      </c>
    </row>
    <row r="31485" spans="17:63" ht="29.25" customHeight="1" x14ac:dyDescent="0.2">
      <c r="Q31485" s="92" t="s">
        <v>50</v>
      </c>
      <c r="BF31485" s="101" t="s">
        <v>58</v>
      </c>
      <c r="BK31485" s="98" t="s">
        <v>70</v>
      </c>
    </row>
    <row r="31486" spans="17:63" ht="29.25" customHeight="1" x14ac:dyDescent="0.2">
      <c r="Q31486" s="92" t="s">
        <v>50</v>
      </c>
      <c r="BF31486" s="101" t="s">
        <v>58</v>
      </c>
      <c r="BK31486" s="98" t="s">
        <v>70</v>
      </c>
    </row>
    <row r="31487" spans="17:63" ht="29.25" customHeight="1" x14ac:dyDescent="0.2">
      <c r="Q31487" s="92" t="s">
        <v>50</v>
      </c>
      <c r="BF31487" s="101" t="s">
        <v>58</v>
      </c>
      <c r="BK31487" s="98" t="s">
        <v>70</v>
      </c>
    </row>
    <row r="31488" spans="17:63" ht="29.25" customHeight="1" x14ac:dyDescent="0.2">
      <c r="Q31488" s="92" t="s">
        <v>50</v>
      </c>
      <c r="BF31488" s="101" t="s">
        <v>58</v>
      </c>
      <c r="BK31488" s="98" t="s">
        <v>70</v>
      </c>
    </row>
    <row r="31489" spans="17:63" ht="29.25" customHeight="1" x14ac:dyDescent="0.2">
      <c r="Q31489" s="92" t="s">
        <v>50</v>
      </c>
      <c r="BF31489" s="101" t="s">
        <v>58</v>
      </c>
      <c r="BK31489" s="98" t="s">
        <v>70</v>
      </c>
    </row>
    <row r="31490" spans="17:63" ht="29.25" customHeight="1" x14ac:dyDescent="0.2">
      <c r="Q31490" s="92" t="s">
        <v>50</v>
      </c>
      <c r="BF31490" s="101" t="s">
        <v>58</v>
      </c>
      <c r="BK31490" s="98" t="s">
        <v>70</v>
      </c>
    </row>
    <row r="31491" spans="17:63" ht="29.25" customHeight="1" x14ac:dyDescent="0.2">
      <c r="Q31491" s="92" t="s">
        <v>50</v>
      </c>
      <c r="BF31491" s="101" t="s">
        <v>58</v>
      </c>
      <c r="BK31491" s="98" t="s">
        <v>70</v>
      </c>
    </row>
    <row r="31492" spans="17:63" ht="29.25" customHeight="1" x14ac:dyDescent="0.2">
      <c r="Q31492" s="92" t="s">
        <v>50</v>
      </c>
      <c r="BF31492" s="101" t="s">
        <v>58</v>
      </c>
      <c r="BK31492" s="98" t="s">
        <v>70</v>
      </c>
    </row>
    <row r="31493" spans="17:63" ht="29.25" customHeight="1" x14ac:dyDescent="0.2">
      <c r="Q31493" s="92" t="s">
        <v>50</v>
      </c>
      <c r="BF31493" s="101" t="s">
        <v>58</v>
      </c>
      <c r="BK31493" s="98" t="s">
        <v>70</v>
      </c>
    </row>
    <row r="31494" spans="17:63" ht="29.25" customHeight="1" x14ac:dyDescent="0.2">
      <c r="Q31494" s="92" t="s">
        <v>50</v>
      </c>
      <c r="BF31494" s="101" t="s">
        <v>58</v>
      </c>
      <c r="BK31494" s="98" t="s">
        <v>70</v>
      </c>
    </row>
    <row r="31495" spans="17:63" ht="29.25" customHeight="1" x14ac:dyDescent="0.2">
      <c r="Q31495" s="92" t="s">
        <v>50</v>
      </c>
      <c r="BF31495" s="101" t="s">
        <v>58</v>
      </c>
      <c r="BK31495" s="98" t="s">
        <v>70</v>
      </c>
    </row>
    <row r="31496" spans="17:63" ht="29.25" customHeight="1" x14ac:dyDescent="0.2">
      <c r="Q31496" s="92" t="s">
        <v>50</v>
      </c>
      <c r="BF31496" s="101" t="s">
        <v>58</v>
      </c>
      <c r="BK31496" s="98" t="s">
        <v>70</v>
      </c>
    </row>
    <row r="31497" spans="17:63" ht="29.25" customHeight="1" x14ac:dyDescent="0.2">
      <c r="Q31497" s="92" t="s">
        <v>50</v>
      </c>
      <c r="BF31497" s="101" t="s">
        <v>58</v>
      </c>
      <c r="BK31497" s="98" t="s">
        <v>70</v>
      </c>
    </row>
    <row r="31498" spans="17:63" ht="29.25" customHeight="1" x14ac:dyDescent="0.2">
      <c r="Q31498" s="92" t="s">
        <v>50</v>
      </c>
      <c r="BF31498" s="101" t="s">
        <v>58</v>
      </c>
      <c r="BK31498" s="98" t="s">
        <v>70</v>
      </c>
    </row>
    <row r="31499" spans="17:63" ht="29.25" customHeight="1" x14ac:dyDescent="0.2">
      <c r="Q31499" s="92" t="s">
        <v>50</v>
      </c>
      <c r="BF31499" s="101" t="s">
        <v>58</v>
      </c>
      <c r="BK31499" s="98" t="s">
        <v>70</v>
      </c>
    </row>
    <row r="31500" spans="17:63" ht="29.25" customHeight="1" x14ac:dyDescent="0.2">
      <c r="Q31500" s="92" t="s">
        <v>50</v>
      </c>
      <c r="BF31500" s="101" t="s">
        <v>58</v>
      </c>
      <c r="BK31500" s="98" t="s">
        <v>70</v>
      </c>
    </row>
    <row r="31501" spans="17:63" ht="29.25" customHeight="1" x14ac:dyDescent="0.2">
      <c r="Q31501" s="92" t="s">
        <v>50</v>
      </c>
      <c r="BF31501" s="101" t="s">
        <v>58</v>
      </c>
      <c r="BK31501" s="98" t="s">
        <v>70</v>
      </c>
    </row>
    <row r="31502" spans="17:63" ht="29.25" customHeight="1" x14ac:dyDescent="0.2">
      <c r="Q31502" s="92" t="s">
        <v>50</v>
      </c>
      <c r="BF31502" s="101" t="s">
        <v>58</v>
      </c>
      <c r="BK31502" s="98" t="s">
        <v>70</v>
      </c>
    </row>
    <row r="31503" spans="17:63" ht="29.25" customHeight="1" x14ac:dyDescent="0.2">
      <c r="Q31503" s="92" t="s">
        <v>50</v>
      </c>
      <c r="BF31503" s="101" t="s">
        <v>58</v>
      </c>
      <c r="BK31503" s="98" t="s">
        <v>70</v>
      </c>
    </row>
    <row r="31504" spans="17:63" ht="29.25" customHeight="1" x14ac:dyDescent="0.2">
      <c r="Q31504" s="92" t="s">
        <v>50</v>
      </c>
      <c r="BF31504" s="101" t="s">
        <v>58</v>
      </c>
      <c r="BK31504" s="98" t="s">
        <v>70</v>
      </c>
    </row>
    <row r="31505" spans="17:63" ht="29.25" customHeight="1" x14ac:dyDescent="0.2">
      <c r="Q31505" s="92" t="s">
        <v>50</v>
      </c>
      <c r="BF31505" s="101" t="s">
        <v>58</v>
      </c>
      <c r="BK31505" s="98" t="s">
        <v>70</v>
      </c>
    </row>
    <row r="31506" spans="17:63" ht="29.25" customHeight="1" x14ac:dyDescent="0.2">
      <c r="Q31506" s="92" t="s">
        <v>50</v>
      </c>
      <c r="BF31506" s="101" t="s">
        <v>58</v>
      </c>
      <c r="BK31506" s="98" t="s">
        <v>70</v>
      </c>
    </row>
    <row r="31507" spans="17:63" ht="29.25" customHeight="1" x14ac:dyDescent="0.2">
      <c r="Q31507" s="92" t="s">
        <v>50</v>
      </c>
      <c r="BF31507" s="101" t="s">
        <v>58</v>
      </c>
      <c r="BK31507" s="98" t="s">
        <v>70</v>
      </c>
    </row>
    <row r="31508" spans="17:63" ht="29.25" customHeight="1" x14ac:dyDescent="0.2">
      <c r="Q31508" s="92" t="s">
        <v>50</v>
      </c>
      <c r="BF31508" s="101" t="s">
        <v>58</v>
      </c>
      <c r="BK31508" s="98" t="s">
        <v>70</v>
      </c>
    </row>
    <row r="31509" spans="17:63" ht="29.25" customHeight="1" x14ac:dyDescent="0.2">
      <c r="Q31509" s="92" t="s">
        <v>50</v>
      </c>
      <c r="BF31509" s="101" t="s">
        <v>58</v>
      </c>
      <c r="BK31509" s="98" t="s">
        <v>70</v>
      </c>
    </row>
    <row r="31510" spans="17:63" ht="29.25" customHeight="1" x14ac:dyDescent="0.2">
      <c r="Q31510" s="92" t="s">
        <v>50</v>
      </c>
      <c r="BF31510" s="101" t="s">
        <v>58</v>
      </c>
      <c r="BK31510" s="98" t="s">
        <v>70</v>
      </c>
    </row>
    <row r="31511" spans="17:63" ht="29.25" customHeight="1" x14ac:dyDescent="0.2">
      <c r="Q31511" s="92" t="s">
        <v>50</v>
      </c>
      <c r="BF31511" s="101" t="s">
        <v>58</v>
      </c>
      <c r="BK31511" s="98" t="s">
        <v>70</v>
      </c>
    </row>
    <row r="31512" spans="17:63" ht="29.25" customHeight="1" x14ac:dyDescent="0.2">
      <c r="Q31512" s="92" t="s">
        <v>50</v>
      </c>
      <c r="BF31512" s="101" t="s">
        <v>58</v>
      </c>
      <c r="BK31512" s="98" t="s">
        <v>70</v>
      </c>
    </row>
    <row r="31513" spans="17:63" ht="29.25" customHeight="1" x14ac:dyDescent="0.2">
      <c r="Q31513" s="92" t="s">
        <v>50</v>
      </c>
      <c r="BF31513" s="101" t="s">
        <v>58</v>
      </c>
      <c r="BK31513" s="98" t="s">
        <v>70</v>
      </c>
    </row>
    <row r="31514" spans="17:63" ht="29.25" customHeight="1" x14ac:dyDescent="0.2">
      <c r="Q31514" s="92" t="s">
        <v>50</v>
      </c>
      <c r="BF31514" s="101" t="s">
        <v>58</v>
      </c>
      <c r="BK31514" s="98" t="s">
        <v>70</v>
      </c>
    </row>
    <row r="31515" spans="17:63" ht="29.25" customHeight="1" x14ac:dyDescent="0.2">
      <c r="Q31515" s="92" t="s">
        <v>50</v>
      </c>
      <c r="BF31515" s="101" t="s">
        <v>58</v>
      </c>
      <c r="BK31515" s="98" t="s">
        <v>70</v>
      </c>
    </row>
    <row r="31516" spans="17:63" ht="29.25" customHeight="1" x14ac:dyDescent="0.2">
      <c r="Q31516" s="92" t="s">
        <v>50</v>
      </c>
      <c r="BF31516" s="101" t="s">
        <v>58</v>
      </c>
      <c r="BK31516" s="98" t="s">
        <v>70</v>
      </c>
    </row>
    <row r="31517" spans="17:63" ht="29.25" customHeight="1" x14ac:dyDescent="0.2">
      <c r="Q31517" s="92" t="s">
        <v>50</v>
      </c>
      <c r="BF31517" s="101" t="s">
        <v>58</v>
      </c>
      <c r="BK31517" s="98" t="s">
        <v>70</v>
      </c>
    </row>
    <row r="31518" spans="17:63" ht="29.25" customHeight="1" x14ac:dyDescent="0.2">
      <c r="Q31518" s="92" t="s">
        <v>50</v>
      </c>
      <c r="BF31518" s="101" t="s">
        <v>58</v>
      </c>
      <c r="BK31518" s="98" t="s">
        <v>70</v>
      </c>
    </row>
    <row r="31519" spans="17:63" ht="29.25" customHeight="1" x14ac:dyDescent="0.2">
      <c r="Q31519" s="92" t="s">
        <v>50</v>
      </c>
      <c r="BF31519" s="101" t="s">
        <v>58</v>
      </c>
      <c r="BK31519" s="98" t="s">
        <v>70</v>
      </c>
    </row>
    <row r="31520" spans="17:63" ht="29.25" customHeight="1" x14ac:dyDescent="0.2">
      <c r="Q31520" s="92" t="s">
        <v>50</v>
      </c>
      <c r="BF31520" s="101" t="s">
        <v>58</v>
      </c>
      <c r="BK31520" s="98" t="s">
        <v>70</v>
      </c>
    </row>
    <row r="31521" spans="17:63" ht="29.25" customHeight="1" x14ac:dyDescent="0.2">
      <c r="Q31521" s="92" t="s">
        <v>50</v>
      </c>
      <c r="BF31521" s="101" t="s">
        <v>58</v>
      </c>
      <c r="BK31521" s="98" t="s">
        <v>70</v>
      </c>
    </row>
    <row r="31522" spans="17:63" ht="29.25" customHeight="1" x14ac:dyDescent="0.2">
      <c r="Q31522" s="92" t="s">
        <v>50</v>
      </c>
      <c r="BF31522" s="101" t="s">
        <v>58</v>
      </c>
      <c r="BK31522" s="98" t="s">
        <v>70</v>
      </c>
    </row>
    <row r="31523" spans="17:63" ht="29.25" customHeight="1" x14ac:dyDescent="0.2">
      <c r="Q31523" s="92" t="s">
        <v>50</v>
      </c>
      <c r="BF31523" s="101" t="s">
        <v>58</v>
      </c>
      <c r="BK31523" s="98" t="s">
        <v>70</v>
      </c>
    </row>
    <row r="31524" spans="17:63" ht="29.25" customHeight="1" x14ac:dyDescent="0.2">
      <c r="Q31524" s="92" t="s">
        <v>50</v>
      </c>
      <c r="BF31524" s="101" t="s">
        <v>58</v>
      </c>
      <c r="BK31524" s="98" t="s">
        <v>70</v>
      </c>
    </row>
    <row r="31525" spans="17:63" ht="29.25" customHeight="1" x14ac:dyDescent="0.2">
      <c r="Q31525" s="92" t="s">
        <v>50</v>
      </c>
      <c r="BF31525" s="101" t="s">
        <v>58</v>
      </c>
      <c r="BK31525" s="98" t="s">
        <v>70</v>
      </c>
    </row>
    <row r="31526" spans="17:63" ht="29.25" customHeight="1" x14ac:dyDescent="0.2">
      <c r="Q31526" s="92" t="s">
        <v>50</v>
      </c>
      <c r="BF31526" s="101" t="s">
        <v>58</v>
      </c>
      <c r="BK31526" s="98" t="s">
        <v>70</v>
      </c>
    </row>
    <row r="31527" spans="17:63" ht="29.25" customHeight="1" x14ac:dyDescent="0.2">
      <c r="Q31527" s="92" t="s">
        <v>50</v>
      </c>
      <c r="BF31527" s="101" t="s">
        <v>58</v>
      </c>
      <c r="BK31527" s="98" t="s">
        <v>70</v>
      </c>
    </row>
    <row r="31528" spans="17:63" ht="29.25" customHeight="1" x14ac:dyDescent="0.2">
      <c r="Q31528" s="92" t="s">
        <v>50</v>
      </c>
      <c r="BF31528" s="101" t="s">
        <v>58</v>
      </c>
      <c r="BK31528" s="98" t="s">
        <v>70</v>
      </c>
    </row>
    <row r="31529" spans="17:63" ht="29.25" customHeight="1" x14ac:dyDescent="0.2">
      <c r="Q31529" s="92" t="s">
        <v>50</v>
      </c>
      <c r="BF31529" s="101" t="s">
        <v>58</v>
      </c>
      <c r="BK31529" s="98" t="s">
        <v>70</v>
      </c>
    </row>
    <row r="31530" spans="17:63" ht="29.25" customHeight="1" x14ac:dyDescent="0.2">
      <c r="Q31530" s="92" t="s">
        <v>50</v>
      </c>
      <c r="BF31530" s="101" t="s">
        <v>58</v>
      </c>
      <c r="BK31530" s="98" t="s">
        <v>70</v>
      </c>
    </row>
    <row r="31531" spans="17:63" ht="29.25" customHeight="1" x14ac:dyDescent="0.2">
      <c r="Q31531" s="92" t="s">
        <v>50</v>
      </c>
      <c r="BF31531" s="101" t="s">
        <v>58</v>
      </c>
      <c r="BK31531" s="98" t="s">
        <v>70</v>
      </c>
    </row>
    <row r="31532" spans="17:63" ht="29.25" customHeight="1" x14ac:dyDescent="0.2">
      <c r="Q31532" s="92" t="s">
        <v>50</v>
      </c>
      <c r="BF31532" s="101" t="s">
        <v>58</v>
      </c>
      <c r="BK31532" s="98" t="s">
        <v>70</v>
      </c>
    </row>
    <row r="31533" spans="17:63" ht="29.25" customHeight="1" x14ac:dyDescent="0.2">
      <c r="Q31533" s="92" t="s">
        <v>50</v>
      </c>
      <c r="BF31533" s="101" t="s">
        <v>58</v>
      </c>
      <c r="BK31533" s="98" t="s">
        <v>70</v>
      </c>
    </row>
    <row r="31534" spans="17:63" ht="29.25" customHeight="1" x14ac:dyDescent="0.2">
      <c r="Q31534" s="92" t="s">
        <v>50</v>
      </c>
      <c r="BF31534" s="101" t="s">
        <v>58</v>
      </c>
      <c r="BK31534" s="98" t="s">
        <v>70</v>
      </c>
    </row>
    <row r="31535" spans="17:63" ht="29.25" customHeight="1" x14ac:dyDescent="0.2">
      <c r="Q31535" s="92" t="s">
        <v>50</v>
      </c>
      <c r="BF31535" s="101" t="s">
        <v>58</v>
      </c>
      <c r="BK31535" s="98" t="s">
        <v>70</v>
      </c>
    </row>
    <row r="31536" spans="17:63" ht="29.25" customHeight="1" x14ac:dyDescent="0.2">
      <c r="Q31536" s="92" t="s">
        <v>50</v>
      </c>
      <c r="BF31536" s="101" t="s">
        <v>58</v>
      </c>
      <c r="BK31536" s="98" t="s">
        <v>70</v>
      </c>
    </row>
    <row r="31537" spans="17:63" ht="29.25" customHeight="1" x14ac:dyDescent="0.2">
      <c r="Q31537" s="92" t="s">
        <v>50</v>
      </c>
      <c r="BF31537" s="101" t="s">
        <v>58</v>
      </c>
      <c r="BK31537" s="98" t="s">
        <v>70</v>
      </c>
    </row>
    <row r="31538" spans="17:63" ht="29.25" customHeight="1" x14ac:dyDescent="0.2">
      <c r="Q31538" s="92" t="s">
        <v>50</v>
      </c>
      <c r="BF31538" s="101" t="s">
        <v>58</v>
      </c>
      <c r="BK31538" s="98" t="s">
        <v>70</v>
      </c>
    </row>
    <row r="31539" spans="17:63" ht="29.25" customHeight="1" x14ac:dyDescent="0.2">
      <c r="Q31539" s="92" t="s">
        <v>50</v>
      </c>
      <c r="BF31539" s="101" t="s">
        <v>58</v>
      </c>
      <c r="BK31539" s="98" t="s">
        <v>70</v>
      </c>
    </row>
    <row r="31540" spans="17:63" ht="29.25" customHeight="1" x14ac:dyDescent="0.2">
      <c r="Q31540" s="92" t="s">
        <v>50</v>
      </c>
      <c r="BF31540" s="101" t="s">
        <v>58</v>
      </c>
      <c r="BK31540" s="98" t="s">
        <v>70</v>
      </c>
    </row>
    <row r="31541" spans="17:63" ht="29.25" customHeight="1" x14ac:dyDescent="0.2">
      <c r="Q31541" s="92" t="s">
        <v>50</v>
      </c>
      <c r="BF31541" s="101" t="s">
        <v>58</v>
      </c>
      <c r="BK31541" s="98" t="s">
        <v>70</v>
      </c>
    </row>
    <row r="31542" spans="17:63" ht="29.25" customHeight="1" x14ac:dyDescent="0.2">
      <c r="Q31542" s="92" t="s">
        <v>50</v>
      </c>
      <c r="BF31542" s="101" t="s">
        <v>58</v>
      </c>
      <c r="BK31542" s="98" t="s">
        <v>70</v>
      </c>
    </row>
    <row r="31543" spans="17:63" ht="29.25" customHeight="1" x14ac:dyDescent="0.2">
      <c r="Q31543" s="92" t="s">
        <v>50</v>
      </c>
      <c r="BF31543" s="101" t="s">
        <v>58</v>
      </c>
      <c r="BK31543" s="98" t="s">
        <v>70</v>
      </c>
    </row>
    <row r="31544" spans="17:63" ht="29.25" customHeight="1" x14ac:dyDescent="0.2">
      <c r="Q31544" s="92" t="s">
        <v>50</v>
      </c>
      <c r="BF31544" s="101" t="s">
        <v>58</v>
      </c>
      <c r="BK31544" s="98" t="s">
        <v>70</v>
      </c>
    </row>
    <row r="31545" spans="17:63" ht="29.25" customHeight="1" x14ac:dyDescent="0.2">
      <c r="Q31545" s="92" t="s">
        <v>50</v>
      </c>
      <c r="BF31545" s="101" t="s">
        <v>58</v>
      </c>
      <c r="BK31545" s="98" t="s">
        <v>70</v>
      </c>
    </row>
    <row r="31546" spans="17:63" ht="29.25" customHeight="1" x14ac:dyDescent="0.2">
      <c r="Q31546" s="92" t="s">
        <v>50</v>
      </c>
      <c r="BF31546" s="101" t="s">
        <v>58</v>
      </c>
      <c r="BK31546" s="98" t="s">
        <v>70</v>
      </c>
    </row>
    <row r="31547" spans="17:63" ht="29.25" customHeight="1" x14ac:dyDescent="0.2">
      <c r="Q31547" s="92" t="s">
        <v>50</v>
      </c>
      <c r="BF31547" s="101" t="s">
        <v>58</v>
      </c>
      <c r="BK31547" s="98" t="s">
        <v>70</v>
      </c>
    </row>
    <row r="31548" spans="17:63" ht="29.25" customHeight="1" x14ac:dyDescent="0.2">
      <c r="Q31548" s="92" t="s">
        <v>50</v>
      </c>
      <c r="BF31548" s="101" t="s">
        <v>58</v>
      </c>
      <c r="BK31548" s="98" t="s">
        <v>70</v>
      </c>
    </row>
    <row r="31549" spans="17:63" ht="29.25" customHeight="1" x14ac:dyDescent="0.2">
      <c r="Q31549" s="92" t="s">
        <v>50</v>
      </c>
      <c r="BF31549" s="101" t="s">
        <v>58</v>
      </c>
      <c r="BK31549" s="98" t="s">
        <v>70</v>
      </c>
    </row>
    <row r="31550" spans="17:63" ht="29.25" customHeight="1" x14ac:dyDescent="0.2">
      <c r="Q31550" s="92" t="s">
        <v>50</v>
      </c>
      <c r="BF31550" s="101" t="s">
        <v>58</v>
      </c>
      <c r="BK31550" s="98" t="s">
        <v>70</v>
      </c>
    </row>
    <row r="31551" spans="17:63" ht="29.25" customHeight="1" x14ac:dyDescent="0.2">
      <c r="Q31551" s="92" t="s">
        <v>50</v>
      </c>
      <c r="BF31551" s="101" t="s">
        <v>58</v>
      </c>
      <c r="BK31551" s="98" t="s">
        <v>70</v>
      </c>
    </row>
    <row r="31552" spans="17:63" ht="29.25" customHeight="1" x14ac:dyDescent="0.2">
      <c r="Q31552" s="92" t="s">
        <v>50</v>
      </c>
      <c r="BF31552" s="101" t="s">
        <v>58</v>
      </c>
      <c r="BK31552" s="98" t="s">
        <v>70</v>
      </c>
    </row>
    <row r="31553" spans="17:63" ht="29.25" customHeight="1" x14ac:dyDescent="0.2">
      <c r="Q31553" s="92" t="s">
        <v>50</v>
      </c>
      <c r="BF31553" s="101" t="s">
        <v>58</v>
      </c>
      <c r="BK31553" s="98" t="s">
        <v>70</v>
      </c>
    </row>
    <row r="31554" spans="17:63" ht="29.25" customHeight="1" x14ac:dyDescent="0.2">
      <c r="Q31554" s="92" t="s">
        <v>50</v>
      </c>
      <c r="BF31554" s="101" t="s">
        <v>58</v>
      </c>
      <c r="BK31554" s="98" t="s">
        <v>70</v>
      </c>
    </row>
    <row r="31555" spans="17:63" ht="29.25" customHeight="1" x14ac:dyDescent="0.2">
      <c r="Q31555" s="92" t="s">
        <v>50</v>
      </c>
      <c r="BF31555" s="101" t="s">
        <v>58</v>
      </c>
      <c r="BK31555" s="98" t="s">
        <v>70</v>
      </c>
    </row>
    <row r="31556" spans="17:63" ht="29.25" customHeight="1" x14ac:dyDescent="0.2">
      <c r="Q31556" s="92" t="s">
        <v>50</v>
      </c>
      <c r="BF31556" s="101" t="s">
        <v>58</v>
      </c>
      <c r="BK31556" s="98" t="s">
        <v>70</v>
      </c>
    </row>
    <row r="31557" spans="17:63" ht="29.25" customHeight="1" x14ac:dyDescent="0.2">
      <c r="Q31557" s="92" t="s">
        <v>50</v>
      </c>
      <c r="BF31557" s="101" t="s">
        <v>58</v>
      </c>
      <c r="BK31557" s="98" t="s">
        <v>70</v>
      </c>
    </row>
    <row r="31558" spans="17:63" ht="29.25" customHeight="1" x14ac:dyDescent="0.2">
      <c r="Q31558" s="92" t="s">
        <v>50</v>
      </c>
      <c r="BF31558" s="101" t="s">
        <v>58</v>
      </c>
      <c r="BK31558" s="98" t="s">
        <v>70</v>
      </c>
    </row>
    <row r="31559" spans="17:63" ht="29.25" customHeight="1" x14ac:dyDescent="0.2">
      <c r="Q31559" s="92" t="s">
        <v>50</v>
      </c>
      <c r="BF31559" s="101" t="s">
        <v>58</v>
      </c>
      <c r="BK31559" s="98" t="s">
        <v>70</v>
      </c>
    </row>
    <row r="31560" spans="17:63" ht="29.25" customHeight="1" x14ac:dyDescent="0.2">
      <c r="Q31560" s="92" t="s">
        <v>50</v>
      </c>
      <c r="BF31560" s="101" t="s">
        <v>58</v>
      </c>
      <c r="BK31560" s="98" t="s">
        <v>70</v>
      </c>
    </row>
    <row r="31561" spans="17:63" ht="29.25" customHeight="1" x14ac:dyDescent="0.2">
      <c r="Q31561" s="92" t="s">
        <v>50</v>
      </c>
      <c r="BF31561" s="101" t="s">
        <v>58</v>
      </c>
      <c r="BK31561" s="98" t="s">
        <v>70</v>
      </c>
    </row>
    <row r="31562" spans="17:63" ht="29.25" customHeight="1" x14ac:dyDescent="0.2">
      <c r="Q31562" s="92" t="s">
        <v>50</v>
      </c>
      <c r="BF31562" s="101" t="s">
        <v>58</v>
      </c>
      <c r="BK31562" s="98" t="s">
        <v>70</v>
      </c>
    </row>
    <row r="31563" spans="17:63" ht="29.25" customHeight="1" x14ac:dyDescent="0.2">
      <c r="Q31563" s="92" t="s">
        <v>50</v>
      </c>
      <c r="BF31563" s="101" t="s">
        <v>58</v>
      </c>
      <c r="BK31563" s="98" t="s">
        <v>70</v>
      </c>
    </row>
    <row r="31564" spans="17:63" ht="29.25" customHeight="1" x14ac:dyDescent="0.2">
      <c r="Q31564" s="92" t="s">
        <v>50</v>
      </c>
      <c r="BF31564" s="101" t="s">
        <v>58</v>
      </c>
      <c r="BK31564" s="98" t="s">
        <v>70</v>
      </c>
    </row>
    <row r="31565" spans="17:63" ht="29.25" customHeight="1" x14ac:dyDescent="0.2">
      <c r="Q31565" s="92" t="s">
        <v>50</v>
      </c>
      <c r="BF31565" s="101" t="s">
        <v>58</v>
      </c>
      <c r="BK31565" s="98" t="s">
        <v>70</v>
      </c>
    </row>
    <row r="31566" spans="17:63" ht="29.25" customHeight="1" x14ac:dyDescent="0.2">
      <c r="Q31566" s="92" t="s">
        <v>50</v>
      </c>
      <c r="BF31566" s="101" t="s">
        <v>58</v>
      </c>
      <c r="BK31566" s="98" t="s">
        <v>70</v>
      </c>
    </row>
    <row r="31567" spans="17:63" ht="29.25" customHeight="1" x14ac:dyDescent="0.2">
      <c r="Q31567" s="92" t="s">
        <v>50</v>
      </c>
      <c r="BF31567" s="101" t="s">
        <v>58</v>
      </c>
      <c r="BK31567" s="98" t="s">
        <v>70</v>
      </c>
    </row>
    <row r="31568" spans="17:63" ht="29.25" customHeight="1" x14ac:dyDescent="0.2">
      <c r="Q31568" s="92" t="s">
        <v>50</v>
      </c>
      <c r="BF31568" s="101" t="s">
        <v>58</v>
      </c>
      <c r="BK31568" s="98" t="s">
        <v>70</v>
      </c>
    </row>
    <row r="31569" spans="17:63" ht="29.25" customHeight="1" x14ac:dyDescent="0.2">
      <c r="Q31569" s="92" t="s">
        <v>50</v>
      </c>
      <c r="BF31569" s="101" t="s">
        <v>58</v>
      </c>
      <c r="BK31569" s="98" t="s">
        <v>70</v>
      </c>
    </row>
    <row r="31570" spans="17:63" ht="29.25" customHeight="1" x14ac:dyDescent="0.2">
      <c r="Q31570" s="92" t="s">
        <v>50</v>
      </c>
      <c r="BF31570" s="101" t="s">
        <v>58</v>
      </c>
      <c r="BK31570" s="98" t="s">
        <v>70</v>
      </c>
    </row>
    <row r="31571" spans="17:63" ht="29.25" customHeight="1" x14ac:dyDescent="0.2">
      <c r="Q31571" s="92" t="s">
        <v>50</v>
      </c>
      <c r="BF31571" s="101" t="s">
        <v>58</v>
      </c>
      <c r="BK31571" s="98" t="s">
        <v>70</v>
      </c>
    </row>
    <row r="31572" spans="17:63" ht="29.25" customHeight="1" x14ac:dyDescent="0.2">
      <c r="Q31572" s="92" t="s">
        <v>50</v>
      </c>
      <c r="BF31572" s="101" t="s">
        <v>58</v>
      </c>
      <c r="BK31572" s="98" t="s">
        <v>70</v>
      </c>
    </row>
    <row r="31573" spans="17:63" ht="29.25" customHeight="1" x14ac:dyDescent="0.2">
      <c r="Q31573" s="92" t="s">
        <v>50</v>
      </c>
      <c r="BF31573" s="101" t="s">
        <v>58</v>
      </c>
      <c r="BK31573" s="98" t="s">
        <v>70</v>
      </c>
    </row>
    <row r="31574" spans="17:63" ht="29.25" customHeight="1" x14ac:dyDescent="0.2">
      <c r="Q31574" s="92" t="s">
        <v>50</v>
      </c>
      <c r="BF31574" s="101" t="s">
        <v>58</v>
      </c>
      <c r="BK31574" s="98" t="s">
        <v>70</v>
      </c>
    </row>
    <row r="31575" spans="17:63" ht="29.25" customHeight="1" x14ac:dyDescent="0.2">
      <c r="Q31575" s="92" t="s">
        <v>50</v>
      </c>
      <c r="BF31575" s="101" t="s">
        <v>58</v>
      </c>
      <c r="BK31575" s="98" t="s">
        <v>70</v>
      </c>
    </row>
    <row r="31576" spans="17:63" ht="29.25" customHeight="1" x14ac:dyDescent="0.2">
      <c r="Q31576" s="92" t="s">
        <v>50</v>
      </c>
      <c r="BF31576" s="101" t="s">
        <v>58</v>
      </c>
      <c r="BK31576" s="98" t="s">
        <v>70</v>
      </c>
    </row>
    <row r="31577" spans="17:63" ht="29.25" customHeight="1" x14ac:dyDescent="0.2">
      <c r="Q31577" s="92" t="s">
        <v>50</v>
      </c>
      <c r="BF31577" s="101" t="s">
        <v>58</v>
      </c>
      <c r="BK31577" s="98" t="s">
        <v>70</v>
      </c>
    </row>
    <row r="31578" spans="17:63" ht="29.25" customHeight="1" x14ac:dyDescent="0.2">
      <c r="Q31578" s="92" t="s">
        <v>50</v>
      </c>
      <c r="BF31578" s="101" t="s">
        <v>58</v>
      </c>
      <c r="BK31578" s="98" t="s">
        <v>70</v>
      </c>
    </row>
    <row r="31579" spans="17:63" ht="29.25" customHeight="1" x14ac:dyDescent="0.2">
      <c r="Q31579" s="92" t="s">
        <v>50</v>
      </c>
      <c r="BF31579" s="101" t="s">
        <v>58</v>
      </c>
      <c r="BK31579" s="98" t="s">
        <v>70</v>
      </c>
    </row>
    <row r="31580" spans="17:63" ht="29.25" customHeight="1" x14ac:dyDescent="0.2">
      <c r="Q31580" s="92" t="s">
        <v>50</v>
      </c>
      <c r="BF31580" s="101" t="s">
        <v>58</v>
      </c>
      <c r="BK31580" s="98" t="s">
        <v>70</v>
      </c>
    </row>
    <row r="31581" spans="17:63" ht="29.25" customHeight="1" x14ac:dyDescent="0.2">
      <c r="Q31581" s="92" t="s">
        <v>50</v>
      </c>
      <c r="BF31581" s="101" t="s">
        <v>58</v>
      </c>
      <c r="BK31581" s="98" t="s">
        <v>70</v>
      </c>
    </row>
    <row r="31582" spans="17:63" ht="29.25" customHeight="1" x14ac:dyDescent="0.2">
      <c r="Q31582" s="92" t="s">
        <v>50</v>
      </c>
      <c r="BF31582" s="101" t="s">
        <v>58</v>
      </c>
      <c r="BK31582" s="98" t="s">
        <v>70</v>
      </c>
    </row>
    <row r="31583" spans="17:63" ht="29.25" customHeight="1" x14ac:dyDescent="0.2">
      <c r="Q31583" s="92" t="s">
        <v>50</v>
      </c>
      <c r="BF31583" s="101" t="s">
        <v>58</v>
      </c>
      <c r="BK31583" s="98" t="s">
        <v>70</v>
      </c>
    </row>
    <row r="31584" spans="17:63" ht="29.25" customHeight="1" x14ac:dyDescent="0.2">
      <c r="Q31584" s="92" t="s">
        <v>50</v>
      </c>
      <c r="BF31584" s="101" t="s">
        <v>58</v>
      </c>
      <c r="BK31584" s="98" t="s">
        <v>70</v>
      </c>
    </row>
    <row r="31585" spans="17:63" ht="29.25" customHeight="1" x14ac:dyDescent="0.2">
      <c r="Q31585" s="92" t="s">
        <v>50</v>
      </c>
      <c r="BF31585" s="101" t="s">
        <v>58</v>
      </c>
      <c r="BK31585" s="98" t="s">
        <v>70</v>
      </c>
    </row>
    <row r="31586" spans="17:63" ht="29.25" customHeight="1" x14ac:dyDescent="0.2">
      <c r="Q31586" s="92" t="s">
        <v>50</v>
      </c>
      <c r="BF31586" s="101" t="s">
        <v>58</v>
      </c>
      <c r="BK31586" s="98" t="s">
        <v>70</v>
      </c>
    </row>
    <row r="31587" spans="17:63" ht="29.25" customHeight="1" x14ac:dyDescent="0.2">
      <c r="Q31587" s="92" t="s">
        <v>50</v>
      </c>
      <c r="BF31587" s="101" t="s">
        <v>58</v>
      </c>
      <c r="BK31587" s="98" t="s">
        <v>70</v>
      </c>
    </row>
    <row r="31588" spans="17:63" ht="29.25" customHeight="1" x14ac:dyDescent="0.2">
      <c r="Q31588" s="92" t="s">
        <v>50</v>
      </c>
      <c r="BF31588" s="101" t="s">
        <v>58</v>
      </c>
      <c r="BK31588" s="98" t="s">
        <v>70</v>
      </c>
    </row>
    <row r="31589" spans="17:63" ht="29.25" customHeight="1" x14ac:dyDescent="0.2">
      <c r="Q31589" s="92" t="s">
        <v>50</v>
      </c>
      <c r="BF31589" s="101" t="s">
        <v>58</v>
      </c>
      <c r="BK31589" s="98" t="s">
        <v>70</v>
      </c>
    </row>
    <row r="31590" spans="17:63" ht="29.25" customHeight="1" x14ac:dyDescent="0.2">
      <c r="Q31590" s="92" t="s">
        <v>50</v>
      </c>
      <c r="BF31590" s="101" t="s">
        <v>58</v>
      </c>
      <c r="BK31590" s="98" t="s">
        <v>70</v>
      </c>
    </row>
    <row r="31591" spans="17:63" ht="29.25" customHeight="1" x14ac:dyDescent="0.2">
      <c r="Q31591" s="92" t="s">
        <v>50</v>
      </c>
      <c r="BF31591" s="101" t="s">
        <v>58</v>
      </c>
      <c r="BK31591" s="98" t="s">
        <v>70</v>
      </c>
    </row>
    <row r="31592" spans="17:63" ht="29.25" customHeight="1" x14ac:dyDescent="0.2">
      <c r="Q31592" s="92" t="s">
        <v>50</v>
      </c>
      <c r="BF31592" s="101" t="s">
        <v>58</v>
      </c>
      <c r="BK31592" s="98" t="s">
        <v>70</v>
      </c>
    </row>
    <row r="31593" spans="17:63" ht="29.25" customHeight="1" x14ac:dyDescent="0.2">
      <c r="Q31593" s="92" t="s">
        <v>50</v>
      </c>
      <c r="BF31593" s="101" t="s">
        <v>58</v>
      </c>
      <c r="BK31593" s="98" t="s">
        <v>70</v>
      </c>
    </row>
    <row r="31594" spans="17:63" ht="29.25" customHeight="1" x14ac:dyDescent="0.2">
      <c r="Q31594" s="92" t="s">
        <v>50</v>
      </c>
      <c r="BF31594" s="101" t="s">
        <v>58</v>
      </c>
      <c r="BK31594" s="98" t="s">
        <v>70</v>
      </c>
    </row>
    <row r="31595" spans="17:63" ht="29.25" customHeight="1" x14ac:dyDescent="0.2">
      <c r="Q31595" s="92" t="s">
        <v>50</v>
      </c>
      <c r="BF31595" s="101" t="s">
        <v>58</v>
      </c>
      <c r="BK31595" s="98" t="s">
        <v>70</v>
      </c>
    </row>
    <row r="31596" spans="17:63" ht="29.25" customHeight="1" x14ac:dyDescent="0.2">
      <c r="Q31596" s="92" t="s">
        <v>50</v>
      </c>
      <c r="BF31596" s="101" t="s">
        <v>58</v>
      </c>
      <c r="BK31596" s="98" t="s">
        <v>70</v>
      </c>
    </row>
    <row r="31597" spans="17:63" ht="29.25" customHeight="1" x14ac:dyDescent="0.2">
      <c r="Q31597" s="92" t="s">
        <v>50</v>
      </c>
      <c r="BF31597" s="101" t="s">
        <v>58</v>
      </c>
      <c r="BK31597" s="98" t="s">
        <v>70</v>
      </c>
    </row>
    <row r="31598" spans="17:63" ht="29.25" customHeight="1" x14ac:dyDescent="0.2">
      <c r="Q31598" s="92" t="s">
        <v>50</v>
      </c>
      <c r="BF31598" s="101" t="s">
        <v>58</v>
      </c>
      <c r="BK31598" s="98" t="s">
        <v>70</v>
      </c>
    </row>
    <row r="31599" spans="17:63" ht="29.25" customHeight="1" x14ac:dyDescent="0.2">
      <c r="Q31599" s="92" t="s">
        <v>50</v>
      </c>
      <c r="BF31599" s="101" t="s">
        <v>58</v>
      </c>
      <c r="BK31599" s="98" t="s">
        <v>70</v>
      </c>
    </row>
    <row r="31600" spans="17:63" ht="29.25" customHeight="1" x14ac:dyDescent="0.2">
      <c r="Q31600" s="92" t="s">
        <v>50</v>
      </c>
      <c r="BF31600" s="101" t="s">
        <v>58</v>
      </c>
      <c r="BK31600" s="98" t="s">
        <v>70</v>
      </c>
    </row>
    <row r="31601" spans="17:63" ht="29.25" customHeight="1" x14ac:dyDescent="0.2">
      <c r="Q31601" s="92" t="s">
        <v>50</v>
      </c>
      <c r="BF31601" s="101" t="s">
        <v>58</v>
      </c>
      <c r="BK31601" s="98" t="s">
        <v>70</v>
      </c>
    </row>
    <row r="31602" spans="17:63" ht="29.25" customHeight="1" x14ac:dyDescent="0.2">
      <c r="Q31602" s="92" t="s">
        <v>50</v>
      </c>
      <c r="BF31602" s="101" t="s">
        <v>58</v>
      </c>
      <c r="BK31602" s="98" t="s">
        <v>70</v>
      </c>
    </row>
    <row r="31603" spans="17:63" ht="29.25" customHeight="1" x14ac:dyDescent="0.2">
      <c r="Q31603" s="92" t="s">
        <v>50</v>
      </c>
      <c r="BF31603" s="101" t="s">
        <v>58</v>
      </c>
      <c r="BK31603" s="98" t="s">
        <v>70</v>
      </c>
    </row>
    <row r="31604" spans="17:63" ht="29.25" customHeight="1" x14ac:dyDescent="0.2">
      <c r="Q31604" s="92" t="s">
        <v>50</v>
      </c>
      <c r="BF31604" s="101" t="s">
        <v>58</v>
      </c>
      <c r="BK31604" s="98" t="s">
        <v>70</v>
      </c>
    </row>
    <row r="31605" spans="17:63" ht="29.25" customHeight="1" x14ac:dyDescent="0.2">
      <c r="Q31605" s="92" t="s">
        <v>50</v>
      </c>
      <c r="BF31605" s="101" t="s">
        <v>58</v>
      </c>
      <c r="BK31605" s="98" t="s">
        <v>70</v>
      </c>
    </row>
    <row r="31606" spans="17:63" ht="29.25" customHeight="1" x14ac:dyDescent="0.2">
      <c r="Q31606" s="92" t="s">
        <v>50</v>
      </c>
      <c r="BF31606" s="101" t="s">
        <v>58</v>
      </c>
      <c r="BK31606" s="98" t="s">
        <v>70</v>
      </c>
    </row>
    <row r="31607" spans="17:63" ht="29.25" customHeight="1" x14ac:dyDescent="0.2">
      <c r="Q31607" s="92" t="s">
        <v>50</v>
      </c>
      <c r="BF31607" s="101" t="s">
        <v>58</v>
      </c>
      <c r="BK31607" s="98" t="s">
        <v>70</v>
      </c>
    </row>
    <row r="31608" spans="17:63" ht="29.25" customHeight="1" x14ac:dyDescent="0.2">
      <c r="Q31608" s="92" t="s">
        <v>50</v>
      </c>
      <c r="BF31608" s="101" t="s">
        <v>58</v>
      </c>
      <c r="BK31608" s="98" t="s">
        <v>70</v>
      </c>
    </row>
    <row r="31609" spans="17:63" ht="29.25" customHeight="1" x14ac:dyDescent="0.2">
      <c r="Q31609" s="92" t="s">
        <v>50</v>
      </c>
      <c r="BF31609" s="101" t="s">
        <v>58</v>
      </c>
      <c r="BK31609" s="98" t="s">
        <v>70</v>
      </c>
    </row>
    <row r="31610" spans="17:63" ht="29.25" customHeight="1" x14ac:dyDescent="0.2">
      <c r="Q31610" s="92" t="s">
        <v>50</v>
      </c>
      <c r="BF31610" s="101" t="s">
        <v>58</v>
      </c>
      <c r="BK31610" s="98" t="s">
        <v>70</v>
      </c>
    </row>
    <row r="31611" spans="17:63" ht="29.25" customHeight="1" x14ac:dyDescent="0.2">
      <c r="Q31611" s="92" t="s">
        <v>50</v>
      </c>
      <c r="BF31611" s="101" t="s">
        <v>58</v>
      </c>
      <c r="BK31611" s="98" t="s">
        <v>70</v>
      </c>
    </row>
    <row r="31612" spans="17:63" ht="29.25" customHeight="1" x14ac:dyDescent="0.2">
      <c r="Q31612" s="92" t="s">
        <v>50</v>
      </c>
      <c r="BF31612" s="101" t="s">
        <v>58</v>
      </c>
      <c r="BK31612" s="98" t="s">
        <v>70</v>
      </c>
    </row>
    <row r="31613" spans="17:63" ht="29.25" customHeight="1" x14ac:dyDescent="0.2">
      <c r="Q31613" s="92" t="s">
        <v>50</v>
      </c>
      <c r="BF31613" s="101" t="s">
        <v>58</v>
      </c>
      <c r="BK31613" s="98" t="s">
        <v>70</v>
      </c>
    </row>
    <row r="31614" spans="17:63" ht="29.25" customHeight="1" x14ac:dyDescent="0.2">
      <c r="Q31614" s="92" t="s">
        <v>50</v>
      </c>
      <c r="BF31614" s="101" t="s">
        <v>58</v>
      </c>
      <c r="BK31614" s="98" t="s">
        <v>70</v>
      </c>
    </row>
    <row r="31615" spans="17:63" ht="29.25" customHeight="1" x14ac:dyDescent="0.2">
      <c r="Q31615" s="92" t="s">
        <v>50</v>
      </c>
      <c r="BF31615" s="101" t="s">
        <v>58</v>
      </c>
      <c r="BK31615" s="98" t="s">
        <v>70</v>
      </c>
    </row>
    <row r="31616" spans="17:63" ht="29.25" customHeight="1" x14ac:dyDescent="0.2">
      <c r="Q31616" s="92" t="s">
        <v>50</v>
      </c>
      <c r="BF31616" s="101" t="s">
        <v>58</v>
      </c>
      <c r="BK31616" s="98" t="s">
        <v>70</v>
      </c>
    </row>
    <row r="31617" spans="17:63" ht="29.25" customHeight="1" x14ac:dyDescent="0.2">
      <c r="Q31617" s="92" t="s">
        <v>50</v>
      </c>
      <c r="BF31617" s="101" t="s">
        <v>58</v>
      </c>
      <c r="BK31617" s="98" t="s">
        <v>70</v>
      </c>
    </row>
    <row r="31618" spans="17:63" ht="29.25" customHeight="1" x14ac:dyDescent="0.2">
      <c r="Q31618" s="92" t="s">
        <v>50</v>
      </c>
      <c r="BF31618" s="101" t="s">
        <v>58</v>
      </c>
      <c r="BK31618" s="98" t="s">
        <v>70</v>
      </c>
    </row>
    <row r="31619" spans="17:63" ht="29.25" customHeight="1" x14ac:dyDescent="0.2">
      <c r="Q31619" s="92" t="s">
        <v>50</v>
      </c>
      <c r="BF31619" s="101" t="s">
        <v>58</v>
      </c>
      <c r="BK31619" s="98" t="s">
        <v>70</v>
      </c>
    </row>
    <row r="31620" spans="17:63" ht="29.25" customHeight="1" x14ac:dyDescent="0.2">
      <c r="Q31620" s="92" t="s">
        <v>50</v>
      </c>
      <c r="BF31620" s="101" t="s">
        <v>58</v>
      </c>
      <c r="BK31620" s="98" t="s">
        <v>70</v>
      </c>
    </row>
    <row r="31621" spans="17:63" ht="29.25" customHeight="1" x14ac:dyDescent="0.2">
      <c r="Q31621" s="92" t="s">
        <v>50</v>
      </c>
      <c r="BF31621" s="101" t="s">
        <v>58</v>
      </c>
      <c r="BK31621" s="98" t="s">
        <v>70</v>
      </c>
    </row>
    <row r="31622" spans="17:63" ht="29.25" customHeight="1" x14ac:dyDescent="0.2">
      <c r="Q31622" s="92" t="s">
        <v>50</v>
      </c>
      <c r="BF31622" s="101" t="s">
        <v>58</v>
      </c>
      <c r="BK31622" s="98" t="s">
        <v>70</v>
      </c>
    </row>
    <row r="31623" spans="17:63" ht="29.25" customHeight="1" x14ac:dyDescent="0.2">
      <c r="Q31623" s="92" t="s">
        <v>50</v>
      </c>
      <c r="BF31623" s="101" t="s">
        <v>58</v>
      </c>
      <c r="BK31623" s="98" t="s">
        <v>70</v>
      </c>
    </row>
    <row r="31624" spans="17:63" ht="29.25" customHeight="1" x14ac:dyDescent="0.2">
      <c r="Q31624" s="92" t="s">
        <v>50</v>
      </c>
      <c r="BF31624" s="101" t="s">
        <v>58</v>
      </c>
      <c r="BK31624" s="98" t="s">
        <v>70</v>
      </c>
    </row>
    <row r="31625" spans="17:63" ht="29.25" customHeight="1" x14ac:dyDescent="0.2">
      <c r="Q31625" s="92" t="s">
        <v>50</v>
      </c>
      <c r="BF31625" s="101" t="s">
        <v>58</v>
      </c>
      <c r="BK31625" s="98" t="s">
        <v>70</v>
      </c>
    </row>
    <row r="31626" spans="17:63" ht="29.25" customHeight="1" x14ac:dyDescent="0.2">
      <c r="Q31626" s="92" t="s">
        <v>50</v>
      </c>
      <c r="BF31626" s="101" t="s">
        <v>58</v>
      </c>
      <c r="BK31626" s="98" t="s">
        <v>70</v>
      </c>
    </row>
    <row r="31627" spans="17:63" ht="29.25" customHeight="1" x14ac:dyDescent="0.2">
      <c r="Q31627" s="92" t="s">
        <v>50</v>
      </c>
      <c r="BF31627" s="101" t="s">
        <v>58</v>
      </c>
      <c r="BK31627" s="98" t="s">
        <v>70</v>
      </c>
    </row>
    <row r="31628" spans="17:63" ht="29.25" customHeight="1" x14ac:dyDescent="0.2">
      <c r="Q31628" s="92" t="s">
        <v>50</v>
      </c>
      <c r="BF31628" s="101" t="s">
        <v>58</v>
      </c>
      <c r="BK31628" s="98" t="s">
        <v>70</v>
      </c>
    </row>
    <row r="31629" spans="17:63" ht="29.25" customHeight="1" x14ac:dyDescent="0.2">
      <c r="Q31629" s="92" t="s">
        <v>50</v>
      </c>
      <c r="BF31629" s="101" t="s">
        <v>58</v>
      </c>
      <c r="BK31629" s="98" t="s">
        <v>70</v>
      </c>
    </row>
    <row r="31630" spans="17:63" ht="29.25" customHeight="1" x14ac:dyDescent="0.2">
      <c r="Q31630" s="92" t="s">
        <v>50</v>
      </c>
      <c r="BF31630" s="101" t="s">
        <v>58</v>
      </c>
      <c r="BK31630" s="98" t="s">
        <v>70</v>
      </c>
    </row>
    <row r="31631" spans="17:63" ht="29.25" customHeight="1" x14ac:dyDescent="0.2">
      <c r="Q31631" s="92" t="s">
        <v>50</v>
      </c>
      <c r="BF31631" s="101" t="s">
        <v>58</v>
      </c>
      <c r="BK31631" s="98" t="s">
        <v>70</v>
      </c>
    </row>
    <row r="31632" spans="17:63" ht="29.25" customHeight="1" x14ac:dyDescent="0.2">
      <c r="Q31632" s="92" t="s">
        <v>50</v>
      </c>
      <c r="BF31632" s="101" t="s">
        <v>58</v>
      </c>
      <c r="BK31632" s="98" t="s">
        <v>70</v>
      </c>
    </row>
    <row r="31633" spans="17:63" ht="29.25" customHeight="1" x14ac:dyDescent="0.2">
      <c r="Q31633" s="92" t="s">
        <v>50</v>
      </c>
      <c r="BF31633" s="101" t="s">
        <v>58</v>
      </c>
      <c r="BK31633" s="98" t="s">
        <v>70</v>
      </c>
    </row>
    <row r="31634" spans="17:63" ht="29.25" customHeight="1" x14ac:dyDescent="0.2">
      <c r="Q31634" s="92" t="s">
        <v>50</v>
      </c>
      <c r="BF31634" s="101" t="s">
        <v>58</v>
      </c>
      <c r="BK31634" s="98" t="s">
        <v>70</v>
      </c>
    </row>
    <row r="31635" spans="17:63" ht="29.25" customHeight="1" x14ac:dyDescent="0.2">
      <c r="Q31635" s="92" t="s">
        <v>50</v>
      </c>
      <c r="BF31635" s="101" t="s">
        <v>58</v>
      </c>
      <c r="BK31635" s="98" t="s">
        <v>70</v>
      </c>
    </row>
    <row r="31636" spans="17:63" ht="29.25" customHeight="1" x14ac:dyDescent="0.2">
      <c r="Q31636" s="92" t="s">
        <v>50</v>
      </c>
      <c r="BF31636" s="101" t="s">
        <v>58</v>
      </c>
      <c r="BK31636" s="98" t="s">
        <v>70</v>
      </c>
    </row>
    <row r="31637" spans="17:63" ht="29.25" customHeight="1" x14ac:dyDescent="0.2">
      <c r="Q31637" s="92" t="s">
        <v>50</v>
      </c>
      <c r="BF31637" s="101" t="s">
        <v>58</v>
      </c>
      <c r="BK31637" s="98" t="s">
        <v>70</v>
      </c>
    </row>
    <row r="31638" spans="17:63" ht="29.25" customHeight="1" x14ac:dyDescent="0.2">
      <c r="Q31638" s="92" t="s">
        <v>50</v>
      </c>
      <c r="BF31638" s="101" t="s">
        <v>58</v>
      </c>
      <c r="BK31638" s="98" t="s">
        <v>70</v>
      </c>
    </row>
    <row r="31639" spans="17:63" ht="29.25" customHeight="1" x14ac:dyDescent="0.2">
      <c r="Q31639" s="92" t="s">
        <v>50</v>
      </c>
      <c r="BF31639" s="101" t="s">
        <v>58</v>
      </c>
      <c r="BK31639" s="98" t="s">
        <v>70</v>
      </c>
    </row>
    <row r="31640" spans="17:63" ht="29.25" customHeight="1" x14ac:dyDescent="0.2">
      <c r="Q31640" s="92" t="s">
        <v>50</v>
      </c>
      <c r="BF31640" s="101" t="s">
        <v>58</v>
      </c>
      <c r="BK31640" s="98" t="s">
        <v>70</v>
      </c>
    </row>
    <row r="31641" spans="17:63" ht="29.25" customHeight="1" x14ac:dyDescent="0.2">
      <c r="Q31641" s="92" t="s">
        <v>50</v>
      </c>
      <c r="BF31641" s="101" t="s">
        <v>58</v>
      </c>
      <c r="BK31641" s="98" t="s">
        <v>70</v>
      </c>
    </row>
    <row r="31642" spans="17:63" ht="29.25" customHeight="1" x14ac:dyDescent="0.2">
      <c r="Q31642" s="92" t="s">
        <v>50</v>
      </c>
      <c r="BF31642" s="101" t="s">
        <v>58</v>
      </c>
      <c r="BK31642" s="98" t="s">
        <v>70</v>
      </c>
    </row>
    <row r="31643" spans="17:63" ht="29.25" customHeight="1" x14ac:dyDescent="0.2">
      <c r="Q31643" s="92" t="s">
        <v>50</v>
      </c>
      <c r="BF31643" s="101" t="s">
        <v>58</v>
      </c>
      <c r="BK31643" s="98" t="s">
        <v>70</v>
      </c>
    </row>
    <row r="31644" spans="17:63" ht="29.25" customHeight="1" x14ac:dyDescent="0.2">
      <c r="Q31644" s="92" t="s">
        <v>50</v>
      </c>
      <c r="BF31644" s="101" t="s">
        <v>58</v>
      </c>
      <c r="BK31644" s="98" t="s">
        <v>70</v>
      </c>
    </row>
    <row r="31645" spans="17:63" ht="29.25" customHeight="1" x14ac:dyDescent="0.2">
      <c r="Q31645" s="92" t="s">
        <v>50</v>
      </c>
      <c r="BF31645" s="101" t="s">
        <v>58</v>
      </c>
      <c r="BK31645" s="98" t="s">
        <v>70</v>
      </c>
    </row>
    <row r="31646" spans="17:63" ht="29.25" customHeight="1" x14ac:dyDescent="0.2">
      <c r="Q31646" s="92" t="s">
        <v>50</v>
      </c>
      <c r="BF31646" s="101" t="s">
        <v>58</v>
      </c>
      <c r="BK31646" s="98" t="s">
        <v>70</v>
      </c>
    </row>
    <row r="31647" spans="17:63" ht="29.25" customHeight="1" x14ac:dyDescent="0.2">
      <c r="Q31647" s="92" t="s">
        <v>50</v>
      </c>
      <c r="BF31647" s="101" t="s">
        <v>58</v>
      </c>
      <c r="BK31647" s="98" t="s">
        <v>70</v>
      </c>
    </row>
    <row r="31648" spans="17:63" ht="29.25" customHeight="1" x14ac:dyDescent="0.2">
      <c r="Q31648" s="92" t="s">
        <v>50</v>
      </c>
      <c r="BF31648" s="101" t="s">
        <v>58</v>
      </c>
      <c r="BK31648" s="98" t="s">
        <v>70</v>
      </c>
    </row>
    <row r="31649" spans="17:63" ht="29.25" customHeight="1" x14ac:dyDescent="0.2">
      <c r="Q31649" s="92" t="s">
        <v>50</v>
      </c>
      <c r="BF31649" s="101" t="s">
        <v>58</v>
      </c>
      <c r="BK31649" s="98" t="s">
        <v>70</v>
      </c>
    </row>
    <row r="31650" spans="17:63" ht="29.25" customHeight="1" x14ac:dyDescent="0.2">
      <c r="Q31650" s="92" t="s">
        <v>50</v>
      </c>
      <c r="BF31650" s="101" t="s">
        <v>58</v>
      </c>
      <c r="BK31650" s="98" t="s">
        <v>70</v>
      </c>
    </row>
    <row r="31651" spans="17:63" ht="29.25" customHeight="1" x14ac:dyDescent="0.2">
      <c r="Q31651" s="92" t="s">
        <v>50</v>
      </c>
      <c r="BF31651" s="101" t="s">
        <v>58</v>
      </c>
      <c r="BK31651" s="98" t="s">
        <v>70</v>
      </c>
    </row>
    <row r="31652" spans="17:63" ht="29.25" customHeight="1" x14ac:dyDescent="0.2">
      <c r="Q31652" s="92" t="s">
        <v>50</v>
      </c>
      <c r="BF31652" s="101" t="s">
        <v>58</v>
      </c>
      <c r="BK31652" s="98" t="s">
        <v>70</v>
      </c>
    </row>
    <row r="31653" spans="17:63" ht="29.25" customHeight="1" x14ac:dyDescent="0.2">
      <c r="Q31653" s="92" t="s">
        <v>50</v>
      </c>
      <c r="BF31653" s="101" t="s">
        <v>58</v>
      </c>
      <c r="BK31653" s="98" t="s">
        <v>70</v>
      </c>
    </row>
    <row r="31654" spans="17:63" ht="29.25" customHeight="1" x14ac:dyDescent="0.2">
      <c r="Q31654" s="92" t="s">
        <v>50</v>
      </c>
      <c r="BF31654" s="101" t="s">
        <v>58</v>
      </c>
      <c r="BK31654" s="98" t="s">
        <v>70</v>
      </c>
    </row>
    <row r="31655" spans="17:63" ht="29.25" customHeight="1" x14ac:dyDescent="0.2">
      <c r="Q31655" s="92" t="s">
        <v>50</v>
      </c>
      <c r="BF31655" s="101" t="s">
        <v>58</v>
      </c>
      <c r="BK31655" s="98" t="s">
        <v>70</v>
      </c>
    </row>
    <row r="31656" spans="17:63" ht="29.25" customHeight="1" x14ac:dyDescent="0.2">
      <c r="Q31656" s="92" t="s">
        <v>50</v>
      </c>
      <c r="BF31656" s="101" t="s">
        <v>58</v>
      </c>
      <c r="BK31656" s="98" t="s">
        <v>70</v>
      </c>
    </row>
    <row r="31657" spans="17:63" ht="29.25" customHeight="1" x14ac:dyDescent="0.2">
      <c r="Q31657" s="92" t="s">
        <v>50</v>
      </c>
      <c r="BF31657" s="101" t="s">
        <v>58</v>
      </c>
      <c r="BK31657" s="98" t="s">
        <v>70</v>
      </c>
    </row>
    <row r="31658" spans="17:63" ht="29.25" customHeight="1" x14ac:dyDescent="0.2">
      <c r="Q31658" s="92" t="s">
        <v>50</v>
      </c>
      <c r="BF31658" s="101" t="s">
        <v>58</v>
      </c>
      <c r="BK31658" s="98" t="s">
        <v>70</v>
      </c>
    </row>
    <row r="31659" spans="17:63" ht="29.25" customHeight="1" x14ac:dyDescent="0.2">
      <c r="Q31659" s="92" t="s">
        <v>50</v>
      </c>
      <c r="BF31659" s="101" t="s">
        <v>58</v>
      </c>
      <c r="BK31659" s="98" t="s">
        <v>70</v>
      </c>
    </row>
    <row r="31660" spans="17:63" ht="29.25" customHeight="1" x14ac:dyDescent="0.2">
      <c r="Q31660" s="92" t="s">
        <v>50</v>
      </c>
      <c r="BF31660" s="101" t="s">
        <v>58</v>
      </c>
      <c r="BK31660" s="98" t="s">
        <v>70</v>
      </c>
    </row>
    <row r="31661" spans="17:63" ht="29.25" customHeight="1" x14ac:dyDescent="0.2">
      <c r="Q31661" s="92" t="s">
        <v>50</v>
      </c>
      <c r="BF31661" s="101" t="s">
        <v>58</v>
      </c>
      <c r="BK31661" s="98" t="s">
        <v>70</v>
      </c>
    </row>
    <row r="31662" spans="17:63" ht="29.25" customHeight="1" x14ac:dyDescent="0.2">
      <c r="Q31662" s="92" t="s">
        <v>50</v>
      </c>
      <c r="BF31662" s="101" t="s">
        <v>58</v>
      </c>
      <c r="BK31662" s="98" t="s">
        <v>70</v>
      </c>
    </row>
    <row r="31663" spans="17:63" ht="29.25" customHeight="1" x14ac:dyDescent="0.2">
      <c r="Q31663" s="92" t="s">
        <v>50</v>
      </c>
      <c r="BF31663" s="101" t="s">
        <v>58</v>
      </c>
      <c r="BK31663" s="98" t="s">
        <v>70</v>
      </c>
    </row>
    <row r="31664" spans="17:63" ht="29.25" customHeight="1" x14ac:dyDescent="0.2">
      <c r="Q31664" s="92" t="s">
        <v>50</v>
      </c>
      <c r="BF31664" s="101" t="s">
        <v>58</v>
      </c>
      <c r="BK31664" s="98" t="s">
        <v>70</v>
      </c>
    </row>
    <row r="31665" spans="17:63" ht="29.25" customHeight="1" x14ac:dyDescent="0.2">
      <c r="Q31665" s="92" t="s">
        <v>50</v>
      </c>
      <c r="BF31665" s="101" t="s">
        <v>58</v>
      </c>
      <c r="BK31665" s="98" t="s">
        <v>70</v>
      </c>
    </row>
    <row r="31666" spans="17:63" ht="29.25" customHeight="1" x14ac:dyDescent="0.2">
      <c r="Q31666" s="92" t="s">
        <v>50</v>
      </c>
      <c r="BF31666" s="101" t="s">
        <v>58</v>
      </c>
      <c r="BK31666" s="98" t="s">
        <v>70</v>
      </c>
    </row>
    <row r="31667" spans="17:63" ht="29.25" customHeight="1" x14ac:dyDescent="0.2">
      <c r="Q31667" s="92" t="s">
        <v>50</v>
      </c>
      <c r="BF31667" s="101" t="s">
        <v>58</v>
      </c>
      <c r="BK31667" s="98" t="s">
        <v>70</v>
      </c>
    </row>
    <row r="31668" spans="17:63" ht="29.25" customHeight="1" x14ac:dyDescent="0.2">
      <c r="Q31668" s="92" t="s">
        <v>50</v>
      </c>
      <c r="BF31668" s="101" t="s">
        <v>58</v>
      </c>
      <c r="BK31668" s="98" t="s">
        <v>70</v>
      </c>
    </row>
    <row r="31669" spans="17:63" ht="29.25" customHeight="1" x14ac:dyDescent="0.2">
      <c r="Q31669" s="92" t="s">
        <v>50</v>
      </c>
      <c r="BF31669" s="101" t="s">
        <v>58</v>
      </c>
      <c r="BK31669" s="98" t="s">
        <v>70</v>
      </c>
    </row>
    <row r="31670" spans="17:63" ht="29.25" customHeight="1" x14ac:dyDescent="0.2">
      <c r="Q31670" s="92" t="s">
        <v>50</v>
      </c>
      <c r="BF31670" s="101" t="s">
        <v>58</v>
      </c>
      <c r="BK31670" s="98" t="s">
        <v>70</v>
      </c>
    </row>
    <row r="31671" spans="17:63" ht="29.25" customHeight="1" x14ac:dyDescent="0.2">
      <c r="Q31671" s="92" t="s">
        <v>50</v>
      </c>
      <c r="BF31671" s="101" t="s">
        <v>58</v>
      </c>
      <c r="BK31671" s="98" t="s">
        <v>70</v>
      </c>
    </row>
    <row r="31672" spans="17:63" ht="29.25" customHeight="1" x14ac:dyDescent="0.2">
      <c r="Q31672" s="92" t="s">
        <v>50</v>
      </c>
      <c r="BF31672" s="101" t="s">
        <v>58</v>
      </c>
      <c r="BK31672" s="98" t="s">
        <v>70</v>
      </c>
    </row>
    <row r="31673" spans="17:63" ht="29.25" customHeight="1" x14ac:dyDescent="0.2">
      <c r="Q31673" s="92" t="s">
        <v>50</v>
      </c>
      <c r="BF31673" s="101" t="s">
        <v>58</v>
      </c>
      <c r="BK31673" s="98" t="s">
        <v>70</v>
      </c>
    </row>
    <row r="31674" spans="17:63" ht="29.25" customHeight="1" x14ac:dyDescent="0.2">
      <c r="Q31674" s="92" t="s">
        <v>50</v>
      </c>
      <c r="BF31674" s="101" t="s">
        <v>58</v>
      </c>
      <c r="BK31674" s="98" t="s">
        <v>70</v>
      </c>
    </row>
    <row r="31675" spans="17:63" ht="29.25" customHeight="1" x14ac:dyDescent="0.2">
      <c r="Q31675" s="92" t="s">
        <v>50</v>
      </c>
      <c r="BF31675" s="101" t="s">
        <v>58</v>
      </c>
      <c r="BK31675" s="98" t="s">
        <v>70</v>
      </c>
    </row>
    <row r="31676" spans="17:63" ht="29.25" customHeight="1" x14ac:dyDescent="0.2">
      <c r="Q31676" s="92" t="s">
        <v>50</v>
      </c>
      <c r="BF31676" s="101" t="s">
        <v>58</v>
      </c>
      <c r="BK31676" s="98" t="s">
        <v>70</v>
      </c>
    </row>
    <row r="31677" spans="17:63" ht="29.25" customHeight="1" x14ac:dyDescent="0.2">
      <c r="Q31677" s="92" t="s">
        <v>50</v>
      </c>
      <c r="BF31677" s="101" t="s">
        <v>58</v>
      </c>
      <c r="BK31677" s="98" t="s">
        <v>70</v>
      </c>
    </row>
    <row r="31678" spans="17:63" ht="29.25" customHeight="1" x14ac:dyDescent="0.2">
      <c r="Q31678" s="92" t="s">
        <v>50</v>
      </c>
      <c r="BF31678" s="101" t="s">
        <v>58</v>
      </c>
      <c r="BK31678" s="98" t="s">
        <v>70</v>
      </c>
    </row>
    <row r="31679" spans="17:63" ht="29.25" customHeight="1" x14ac:dyDescent="0.2">
      <c r="Q31679" s="92" t="s">
        <v>50</v>
      </c>
      <c r="BF31679" s="101" t="s">
        <v>58</v>
      </c>
      <c r="BK31679" s="98" t="s">
        <v>70</v>
      </c>
    </row>
    <row r="31680" spans="17:63" ht="29.25" customHeight="1" x14ac:dyDescent="0.2">
      <c r="Q31680" s="92" t="s">
        <v>50</v>
      </c>
      <c r="BF31680" s="101" t="s">
        <v>58</v>
      </c>
      <c r="BK31680" s="98" t="s">
        <v>70</v>
      </c>
    </row>
    <row r="31681" spans="17:63" ht="29.25" customHeight="1" x14ac:dyDescent="0.2">
      <c r="Q31681" s="92" t="s">
        <v>50</v>
      </c>
      <c r="BF31681" s="101" t="s">
        <v>58</v>
      </c>
      <c r="BK31681" s="98" t="s">
        <v>70</v>
      </c>
    </row>
    <row r="31682" spans="17:63" ht="29.25" customHeight="1" x14ac:dyDescent="0.2">
      <c r="Q31682" s="92" t="s">
        <v>50</v>
      </c>
      <c r="BF31682" s="101" t="s">
        <v>58</v>
      </c>
      <c r="BK31682" s="98" t="s">
        <v>70</v>
      </c>
    </row>
    <row r="31683" spans="17:63" ht="29.25" customHeight="1" x14ac:dyDescent="0.2">
      <c r="Q31683" s="92" t="s">
        <v>50</v>
      </c>
      <c r="BF31683" s="101" t="s">
        <v>58</v>
      </c>
      <c r="BK31683" s="98" t="s">
        <v>70</v>
      </c>
    </row>
    <row r="31684" spans="17:63" ht="29.25" customHeight="1" x14ac:dyDescent="0.2">
      <c r="Q31684" s="92" t="s">
        <v>50</v>
      </c>
      <c r="BF31684" s="101" t="s">
        <v>58</v>
      </c>
      <c r="BK31684" s="98" t="s">
        <v>70</v>
      </c>
    </row>
    <row r="31685" spans="17:63" ht="29.25" customHeight="1" x14ac:dyDescent="0.2">
      <c r="Q31685" s="92" t="s">
        <v>50</v>
      </c>
      <c r="BF31685" s="101" t="s">
        <v>58</v>
      </c>
      <c r="BK31685" s="98" t="s">
        <v>70</v>
      </c>
    </row>
    <row r="31686" spans="17:63" ht="29.25" customHeight="1" x14ac:dyDescent="0.2">
      <c r="Q31686" s="92" t="s">
        <v>50</v>
      </c>
      <c r="BF31686" s="101" t="s">
        <v>58</v>
      </c>
      <c r="BK31686" s="98" t="s">
        <v>70</v>
      </c>
    </row>
    <row r="31687" spans="17:63" ht="29.25" customHeight="1" x14ac:dyDescent="0.2">
      <c r="Q31687" s="92" t="s">
        <v>50</v>
      </c>
      <c r="BF31687" s="101" t="s">
        <v>58</v>
      </c>
      <c r="BK31687" s="98" t="s">
        <v>70</v>
      </c>
    </row>
    <row r="31688" spans="17:63" ht="29.25" customHeight="1" x14ac:dyDescent="0.2">
      <c r="Q31688" s="92" t="s">
        <v>50</v>
      </c>
      <c r="BF31688" s="101" t="s">
        <v>58</v>
      </c>
      <c r="BK31688" s="98" t="s">
        <v>70</v>
      </c>
    </row>
    <row r="31689" spans="17:63" ht="29.25" customHeight="1" x14ac:dyDescent="0.2">
      <c r="Q31689" s="92" t="s">
        <v>50</v>
      </c>
      <c r="BF31689" s="101" t="s">
        <v>58</v>
      </c>
      <c r="BK31689" s="98" t="s">
        <v>70</v>
      </c>
    </row>
    <row r="31690" spans="17:63" ht="29.25" customHeight="1" x14ac:dyDescent="0.2">
      <c r="Q31690" s="92" t="s">
        <v>50</v>
      </c>
      <c r="BF31690" s="101" t="s">
        <v>58</v>
      </c>
      <c r="BK31690" s="98" t="s">
        <v>70</v>
      </c>
    </row>
    <row r="31691" spans="17:63" ht="29.25" customHeight="1" x14ac:dyDescent="0.2">
      <c r="Q31691" s="92" t="s">
        <v>50</v>
      </c>
      <c r="BF31691" s="101" t="s">
        <v>58</v>
      </c>
      <c r="BK31691" s="98" t="s">
        <v>70</v>
      </c>
    </row>
    <row r="31692" spans="17:63" ht="29.25" customHeight="1" x14ac:dyDescent="0.2">
      <c r="Q31692" s="92" t="s">
        <v>50</v>
      </c>
      <c r="BF31692" s="101" t="s">
        <v>58</v>
      </c>
      <c r="BK31692" s="98" t="s">
        <v>70</v>
      </c>
    </row>
    <row r="31693" spans="17:63" ht="29.25" customHeight="1" x14ac:dyDescent="0.2">
      <c r="Q31693" s="92" t="s">
        <v>50</v>
      </c>
      <c r="BF31693" s="101" t="s">
        <v>58</v>
      </c>
      <c r="BK31693" s="98" t="s">
        <v>70</v>
      </c>
    </row>
    <row r="31694" spans="17:63" ht="29.25" customHeight="1" x14ac:dyDescent="0.2">
      <c r="Q31694" s="92" t="s">
        <v>50</v>
      </c>
      <c r="BF31694" s="101" t="s">
        <v>58</v>
      </c>
      <c r="BK31694" s="98" t="s">
        <v>70</v>
      </c>
    </row>
    <row r="31695" spans="17:63" ht="29.25" customHeight="1" x14ac:dyDescent="0.2">
      <c r="Q31695" s="92" t="s">
        <v>50</v>
      </c>
      <c r="BF31695" s="101" t="s">
        <v>58</v>
      </c>
      <c r="BK31695" s="98" t="s">
        <v>70</v>
      </c>
    </row>
    <row r="31696" spans="17:63" ht="29.25" customHeight="1" x14ac:dyDescent="0.2">
      <c r="Q31696" s="92" t="s">
        <v>50</v>
      </c>
      <c r="BF31696" s="101" t="s">
        <v>58</v>
      </c>
      <c r="BK31696" s="98" t="s">
        <v>70</v>
      </c>
    </row>
    <row r="31697" spans="17:63" ht="29.25" customHeight="1" x14ac:dyDescent="0.2">
      <c r="Q31697" s="92" t="s">
        <v>50</v>
      </c>
      <c r="BF31697" s="101" t="s">
        <v>58</v>
      </c>
      <c r="BK31697" s="98" t="s">
        <v>70</v>
      </c>
    </row>
    <row r="31698" spans="17:63" ht="29.25" customHeight="1" x14ac:dyDescent="0.2">
      <c r="Q31698" s="92" t="s">
        <v>50</v>
      </c>
      <c r="BF31698" s="101" t="s">
        <v>58</v>
      </c>
      <c r="BK31698" s="98" t="s">
        <v>70</v>
      </c>
    </row>
    <row r="31699" spans="17:63" ht="29.25" customHeight="1" x14ac:dyDescent="0.2">
      <c r="Q31699" s="92" t="s">
        <v>50</v>
      </c>
      <c r="BF31699" s="101" t="s">
        <v>58</v>
      </c>
      <c r="BK31699" s="98" t="s">
        <v>70</v>
      </c>
    </row>
    <row r="31700" spans="17:63" ht="29.25" customHeight="1" x14ac:dyDescent="0.2">
      <c r="Q31700" s="92" t="s">
        <v>50</v>
      </c>
      <c r="BF31700" s="101" t="s">
        <v>58</v>
      </c>
      <c r="BK31700" s="98" t="s">
        <v>70</v>
      </c>
    </row>
    <row r="31701" spans="17:63" ht="29.25" customHeight="1" x14ac:dyDescent="0.2">
      <c r="Q31701" s="92" t="s">
        <v>50</v>
      </c>
      <c r="BF31701" s="101" t="s">
        <v>58</v>
      </c>
      <c r="BK31701" s="98" t="s">
        <v>70</v>
      </c>
    </row>
    <row r="31702" spans="17:63" ht="29.25" customHeight="1" x14ac:dyDescent="0.2">
      <c r="Q31702" s="92" t="s">
        <v>50</v>
      </c>
      <c r="BF31702" s="101" t="s">
        <v>58</v>
      </c>
      <c r="BK31702" s="98" t="s">
        <v>70</v>
      </c>
    </row>
    <row r="31703" spans="17:63" ht="29.25" customHeight="1" x14ac:dyDescent="0.2">
      <c r="Q31703" s="92" t="s">
        <v>50</v>
      </c>
      <c r="BF31703" s="101" t="s">
        <v>58</v>
      </c>
      <c r="BK31703" s="98" t="s">
        <v>70</v>
      </c>
    </row>
    <row r="31704" spans="17:63" ht="29.25" customHeight="1" x14ac:dyDescent="0.2">
      <c r="Q31704" s="92" t="s">
        <v>50</v>
      </c>
      <c r="BF31704" s="101" t="s">
        <v>58</v>
      </c>
      <c r="BK31704" s="98" t="s">
        <v>70</v>
      </c>
    </row>
    <row r="31705" spans="17:63" ht="29.25" customHeight="1" x14ac:dyDescent="0.2">
      <c r="Q31705" s="92" t="s">
        <v>50</v>
      </c>
      <c r="BF31705" s="101" t="s">
        <v>58</v>
      </c>
      <c r="BK31705" s="98" t="s">
        <v>70</v>
      </c>
    </row>
    <row r="31706" spans="17:63" ht="29.25" customHeight="1" x14ac:dyDescent="0.2">
      <c r="Q31706" s="92" t="s">
        <v>50</v>
      </c>
      <c r="BF31706" s="101" t="s">
        <v>58</v>
      </c>
      <c r="BK31706" s="98" t="s">
        <v>70</v>
      </c>
    </row>
    <row r="31707" spans="17:63" ht="29.25" customHeight="1" x14ac:dyDescent="0.2">
      <c r="Q31707" s="92" t="s">
        <v>50</v>
      </c>
      <c r="BF31707" s="101" t="s">
        <v>58</v>
      </c>
      <c r="BK31707" s="98" t="s">
        <v>70</v>
      </c>
    </row>
    <row r="31708" spans="17:63" ht="29.25" customHeight="1" x14ac:dyDescent="0.2">
      <c r="Q31708" s="92" t="s">
        <v>50</v>
      </c>
      <c r="BF31708" s="101" t="s">
        <v>58</v>
      </c>
      <c r="BK31708" s="98" t="s">
        <v>70</v>
      </c>
    </row>
    <row r="31709" spans="17:63" ht="29.25" customHeight="1" x14ac:dyDescent="0.2">
      <c r="Q31709" s="92" t="s">
        <v>50</v>
      </c>
      <c r="BF31709" s="101" t="s">
        <v>58</v>
      </c>
      <c r="BK31709" s="98" t="s">
        <v>70</v>
      </c>
    </row>
    <row r="31710" spans="17:63" ht="29.25" customHeight="1" x14ac:dyDescent="0.2">
      <c r="Q31710" s="92" t="s">
        <v>50</v>
      </c>
      <c r="BF31710" s="101" t="s">
        <v>58</v>
      </c>
      <c r="BK31710" s="98" t="s">
        <v>70</v>
      </c>
    </row>
    <row r="31711" spans="17:63" ht="29.25" customHeight="1" x14ac:dyDescent="0.2">
      <c r="Q31711" s="92" t="s">
        <v>50</v>
      </c>
      <c r="BF31711" s="101" t="s">
        <v>58</v>
      </c>
      <c r="BK31711" s="98" t="s">
        <v>70</v>
      </c>
    </row>
    <row r="31712" spans="17:63" ht="29.25" customHeight="1" x14ac:dyDescent="0.2">
      <c r="Q31712" s="92" t="s">
        <v>50</v>
      </c>
      <c r="BF31712" s="101" t="s">
        <v>58</v>
      </c>
      <c r="BK31712" s="98" t="s">
        <v>70</v>
      </c>
    </row>
    <row r="31713" spans="17:63" ht="29.25" customHeight="1" x14ac:dyDescent="0.2">
      <c r="Q31713" s="92" t="s">
        <v>50</v>
      </c>
      <c r="BF31713" s="101" t="s">
        <v>58</v>
      </c>
      <c r="BK31713" s="98" t="s">
        <v>70</v>
      </c>
    </row>
    <row r="31714" spans="17:63" ht="29.25" customHeight="1" x14ac:dyDescent="0.2">
      <c r="Q31714" s="92" t="s">
        <v>50</v>
      </c>
      <c r="BF31714" s="101" t="s">
        <v>58</v>
      </c>
      <c r="BK31714" s="98" t="s">
        <v>70</v>
      </c>
    </row>
    <row r="31715" spans="17:63" ht="29.25" customHeight="1" x14ac:dyDescent="0.2">
      <c r="Q31715" s="92" t="s">
        <v>50</v>
      </c>
      <c r="BF31715" s="101" t="s">
        <v>58</v>
      </c>
      <c r="BK31715" s="98" t="s">
        <v>70</v>
      </c>
    </row>
    <row r="31716" spans="17:63" ht="29.25" customHeight="1" x14ac:dyDescent="0.2">
      <c r="Q31716" s="92" t="s">
        <v>50</v>
      </c>
      <c r="BF31716" s="101" t="s">
        <v>58</v>
      </c>
      <c r="BK31716" s="98" t="s">
        <v>70</v>
      </c>
    </row>
    <row r="31717" spans="17:63" ht="29.25" customHeight="1" x14ac:dyDescent="0.2">
      <c r="Q31717" s="92" t="s">
        <v>50</v>
      </c>
      <c r="BF31717" s="101" t="s">
        <v>58</v>
      </c>
      <c r="BK31717" s="98" t="s">
        <v>70</v>
      </c>
    </row>
    <row r="31718" spans="17:63" ht="29.25" customHeight="1" x14ac:dyDescent="0.2">
      <c r="Q31718" s="92" t="s">
        <v>50</v>
      </c>
      <c r="BF31718" s="101" t="s">
        <v>58</v>
      </c>
      <c r="BK31718" s="98" t="s">
        <v>70</v>
      </c>
    </row>
    <row r="31719" spans="17:63" ht="29.25" customHeight="1" x14ac:dyDescent="0.2">
      <c r="Q31719" s="92" t="s">
        <v>50</v>
      </c>
      <c r="BF31719" s="101" t="s">
        <v>58</v>
      </c>
      <c r="BK31719" s="98" t="s">
        <v>70</v>
      </c>
    </row>
    <row r="31720" spans="17:63" ht="29.25" customHeight="1" x14ac:dyDescent="0.2">
      <c r="Q31720" s="92" t="s">
        <v>50</v>
      </c>
      <c r="BF31720" s="101" t="s">
        <v>58</v>
      </c>
      <c r="BK31720" s="98" t="s">
        <v>70</v>
      </c>
    </row>
    <row r="31721" spans="17:63" ht="29.25" customHeight="1" x14ac:dyDescent="0.2">
      <c r="Q31721" s="92" t="s">
        <v>50</v>
      </c>
      <c r="BF31721" s="101" t="s">
        <v>58</v>
      </c>
      <c r="BK31721" s="98" t="s">
        <v>70</v>
      </c>
    </row>
    <row r="31722" spans="17:63" ht="29.25" customHeight="1" x14ac:dyDescent="0.2">
      <c r="Q31722" s="92" t="s">
        <v>50</v>
      </c>
      <c r="BF31722" s="101" t="s">
        <v>58</v>
      </c>
      <c r="BK31722" s="98" t="s">
        <v>70</v>
      </c>
    </row>
    <row r="31723" spans="17:63" ht="29.25" customHeight="1" x14ac:dyDescent="0.2">
      <c r="Q31723" s="92" t="s">
        <v>50</v>
      </c>
      <c r="BF31723" s="101" t="s">
        <v>58</v>
      </c>
      <c r="BK31723" s="98" t="s">
        <v>70</v>
      </c>
    </row>
    <row r="31724" spans="17:63" ht="29.25" customHeight="1" x14ac:dyDescent="0.2">
      <c r="Q31724" s="92" t="s">
        <v>50</v>
      </c>
      <c r="BF31724" s="101" t="s">
        <v>58</v>
      </c>
      <c r="BK31724" s="98" t="s">
        <v>70</v>
      </c>
    </row>
    <row r="31725" spans="17:63" ht="29.25" customHeight="1" x14ac:dyDescent="0.2">
      <c r="Q31725" s="92" t="s">
        <v>50</v>
      </c>
      <c r="BF31725" s="101" t="s">
        <v>58</v>
      </c>
      <c r="BK31725" s="98" t="s">
        <v>70</v>
      </c>
    </row>
    <row r="31726" spans="17:63" ht="29.25" customHeight="1" x14ac:dyDescent="0.2">
      <c r="Q31726" s="92" t="s">
        <v>50</v>
      </c>
      <c r="BF31726" s="101" t="s">
        <v>58</v>
      </c>
      <c r="BK31726" s="98" t="s">
        <v>70</v>
      </c>
    </row>
    <row r="31727" spans="17:63" ht="29.25" customHeight="1" x14ac:dyDescent="0.2">
      <c r="Q31727" s="92" t="s">
        <v>50</v>
      </c>
      <c r="BF31727" s="101" t="s">
        <v>58</v>
      </c>
      <c r="BK31727" s="98" t="s">
        <v>70</v>
      </c>
    </row>
    <row r="31728" spans="17:63" ht="29.25" customHeight="1" x14ac:dyDescent="0.2">
      <c r="Q31728" s="92" t="s">
        <v>50</v>
      </c>
      <c r="BF31728" s="101" t="s">
        <v>58</v>
      </c>
      <c r="BK31728" s="98" t="s">
        <v>70</v>
      </c>
    </row>
    <row r="31729" spans="17:63" ht="29.25" customHeight="1" x14ac:dyDescent="0.2">
      <c r="Q31729" s="92" t="s">
        <v>50</v>
      </c>
      <c r="BF31729" s="101" t="s">
        <v>58</v>
      </c>
      <c r="BK31729" s="98" t="s">
        <v>70</v>
      </c>
    </row>
    <row r="31730" spans="17:63" ht="29.25" customHeight="1" x14ac:dyDescent="0.2">
      <c r="Q31730" s="92" t="s">
        <v>50</v>
      </c>
      <c r="BF31730" s="101" t="s">
        <v>58</v>
      </c>
      <c r="BK31730" s="98" t="s">
        <v>70</v>
      </c>
    </row>
    <row r="31731" spans="17:63" ht="29.25" customHeight="1" x14ac:dyDescent="0.2">
      <c r="Q31731" s="92" t="s">
        <v>50</v>
      </c>
      <c r="BF31731" s="101" t="s">
        <v>58</v>
      </c>
      <c r="BK31731" s="98" t="s">
        <v>70</v>
      </c>
    </row>
    <row r="31732" spans="17:63" ht="29.25" customHeight="1" x14ac:dyDescent="0.2">
      <c r="Q31732" s="92" t="s">
        <v>50</v>
      </c>
      <c r="BF31732" s="101" t="s">
        <v>58</v>
      </c>
      <c r="BK31732" s="98" t="s">
        <v>70</v>
      </c>
    </row>
    <row r="31733" spans="17:63" ht="29.25" customHeight="1" x14ac:dyDescent="0.2">
      <c r="Q31733" s="92" t="s">
        <v>50</v>
      </c>
      <c r="BF31733" s="101" t="s">
        <v>58</v>
      </c>
      <c r="BK31733" s="98" t="s">
        <v>70</v>
      </c>
    </row>
    <row r="31734" spans="17:63" ht="29.25" customHeight="1" x14ac:dyDescent="0.2">
      <c r="Q31734" s="92" t="s">
        <v>50</v>
      </c>
      <c r="BF31734" s="101" t="s">
        <v>58</v>
      </c>
      <c r="BK31734" s="98" t="s">
        <v>70</v>
      </c>
    </row>
    <row r="31735" spans="17:63" ht="29.25" customHeight="1" x14ac:dyDescent="0.2">
      <c r="Q31735" s="92" t="s">
        <v>50</v>
      </c>
      <c r="BF31735" s="101" t="s">
        <v>58</v>
      </c>
      <c r="BK31735" s="98" t="s">
        <v>70</v>
      </c>
    </row>
    <row r="31736" spans="17:63" ht="29.25" customHeight="1" x14ac:dyDescent="0.2">
      <c r="Q31736" s="92" t="s">
        <v>50</v>
      </c>
      <c r="BF31736" s="101" t="s">
        <v>58</v>
      </c>
      <c r="BK31736" s="98" t="s">
        <v>70</v>
      </c>
    </row>
    <row r="31737" spans="17:63" ht="29.25" customHeight="1" x14ac:dyDescent="0.2">
      <c r="Q31737" s="92" t="s">
        <v>50</v>
      </c>
      <c r="BF31737" s="101" t="s">
        <v>58</v>
      </c>
      <c r="BK31737" s="98" t="s">
        <v>70</v>
      </c>
    </row>
    <row r="31738" spans="17:63" ht="29.25" customHeight="1" x14ac:dyDescent="0.2">
      <c r="Q31738" s="92" t="s">
        <v>50</v>
      </c>
      <c r="BF31738" s="101" t="s">
        <v>58</v>
      </c>
      <c r="BK31738" s="98" t="s">
        <v>70</v>
      </c>
    </row>
    <row r="31739" spans="17:63" ht="29.25" customHeight="1" x14ac:dyDescent="0.2">
      <c r="Q31739" s="92" t="s">
        <v>50</v>
      </c>
      <c r="BF31739" s="101" t="s">
        <v>58</v>
      </c>
      <c r="BK31739" s="98" t="s">
        <v>70</v>
      </c>
    </row>
    <row r="31740" spans="17:63" ht="29.25" customHeight="1" x14ac:dyDescent="0.2">
      <c r="Q31740" s="92" t="s">
        <v>50</v>
      </c>
      <c r="BF31740" s="101" t="s">
        <v>58</v>
      </c>
      <c r="BK31740" s="98" t="s">
        <v>70</v>
      </c>
    </row>
    <row r="31741" spans="17:63" ht="29.25" customHeight="1" x14ac:dyDescent="0.2">
      <c r="Q31741" s="92" t="s">
        <v>50</v>
      </c>
      <c r="BF31741" s="101" t="s">
        <v>58</v>
      </c>
      <c r="BK31741" s="98" t="s">
        <v>70</v>
      </c>
    </row>
    <row r="31742" spans="17:63" ht="29.25" customHeight="1" x14ac:dyDescent="0.2">
      <c r="Q31742" s="92" t="s">
        <v>50</v>
      </c>
      <c r="BF31742" s="101" t="s">
        <v>58</v>
      </c>
      <c r="BK31742" s="98" t="s">
        <v>70</v>
      </c>
    </row>
    <row r="31743" spans="17:63" ht="29.25" customHeight="1" x14ac:dyDescent="0.2">
      <c r="Q31743" s="92" t="s">
        <v>50</v>
      </c>
      <c r="BF31743" s="101" t="s">
        <v>58</v>
      </c>
      <c r="BK31743" s="98" t="s">
        <v>70</v>
      </c>
    </row>
    <row r="31744" spans="17:63" ht="29.25" customHeight="1" x14ac:dyDescent="0.2">
      <c r="Q31744" s="92" t="s">
        <v>50</v>
      </c>
      <c r="BF31744" s="101" t="s">
        <v>58</v>
      </c>
      <c r="BK31744" s="98" t="s">
        <v>70</v>
      </c>
    </row>
    <row r="31745" spans="17:63" ht="29.25" customHeight="1" x14ac:dyDescent="0.2">
      <c r="Q31745" s="92" t="s">
        <v>50</v>
      </c>
      <c r="BF31745" s="101" t="s">
        <v>58</v>
      </c>
      <c r="BK31745" s="98" t="s">
        <v>70</v>
      </c>
    </row>
    <row r="31746" spans="17:63" ht="29.25" customHeight="1" x14ac:dyDescent="0.2">
      <c r="Q31746" s="92" t="s">
        <v>50</v>
      </c>
      <c r="BF31746" s="101" t="s">
        <v>58</v>
      </c>
      <c r="BK31746" s="98" t="s">
        <v>70</v>
      </c>
    </row>
    <row r="31747" spans="17:63" ht="29.25" customHeight="1" x14ac:dyDescent="0.2">
      <c r="Q31747" s="92" t="s">
        <v>50</v>
      </c>
      <c r="BF31747" s="101" t="s">
        <v>58</v>
      </c>
      <c r="BK31747" s="98" t="s">
        <v>70</v>
      </c>
    </row>
    <row r="31748" spans="17:63" ht="29.25" customHeight="1" x14ac:dyDescent="0.2">
      <c r="Q31748" s="92" t="s">
        <v>50</v>
      </c>
      <c r="BF31748" s="101" t="s">
        <v>58</v>
      </c>
      <c r="BK31748" s="98" t="s">
        <v>70</v>
      </c>
    </row>
    <row r="31749" spans="17:63" ht="29.25" customHeight="1" x14ac:dyDescent="0.2">
      <c r="Q31749" s="92" t="s">
        <v>50</v>
      </c>
      <c r="BF31749" s="101" t="s">
        <v>58</v>
      </c>
      <c r="BK31749" s="98" t="s">
        <v>70</v>
      </c>
    </row>
    <row r="31750" spans="17:63" ht="29.25" customHeight="1" x14ac:dyDescent="0.2">
      <c r="Q31750" s="92" t="s">
        <v>50</v>
      </c>
      <c r="BF31750" s="101" t="s">
        <v>58</v>
      </c>
      <c r="BK31750" s="98" t="s">
        <v>70</v>
      </c>
    </row>
    <row r="31751" spans="17:63" ht="29.25" customHeight="1" x14ac:dyDescent="0.2">
      <c r="Q31751" s="92" t="s">
        <v>50</v>
      </c>
      <c r="BF31751" s="101" t="s">
        <v>58</v>
      </c>
      <c r="BK31751" s="98" t="s">
        <v>70</v>
      </c>
    </row>
    <row r="31752" spans="17:63" ht="29.25" customHeight="1" x14ac:dyDescent="0.2">
      <c r="Q31752" s="92" t="s">
        <v>50</v>
      </c>
      <c r="BF31752" s="101" t="s">
        <v>58</v>
      </c>
      <c r="BK31752" s="98" t="s">
        <v>70</v>
      </c>
    </row>
    <row r="31753" spans="17:63" ht="29.25" customHeight="1" x14ac:dyDescent="0.2">
      <c r="Q31753" s="92" t="s">
        <v>50</v>
      </c>
      <c r="BF31753" s="101" t="s">
        <v>58</v>
      </c>
      <c r="BK31753" s="98" t="s">
        <v>70</v>
      </c>
    </row>
    <row r="31754" spans="17:63" ht="29.25" customHeight="1" x14ac:dyDescent="0.2">
      <c r="Q31754" s="92" t="s">
        <v>50</v>
      </c>
      <c r="BF31754" s="101" t="s">
        <v>58</v>
      </c>
      <c r="BK31754" s="98" t="s">
        <v>70</v>
      </c>
    </row>
    <row r="31755" spans="17:63" ht="29.25" customHeight="1" x14ac:dyDescent="0.2">
      <c r="Q31755" s="92" t="s">
        <v>50</v>
      </c>
      <c r="BF31755" s="101" t="s">
        <v>58</v>
      </c>
      <c r="BK31755" s="98" t="s">
        <v>70</v>
      </c>
    </row>
    <row r="31756" spans="17:63" ht="29.25" customHeight="1" x14ac:dyDescent="0.2">
      <c r="Q31756" s="92" t="s">
        <v>50</v>
      </c>
      <c r="BF31756" s="101" t="s">
        <v>58</v>
      </c>
      <c r="BK31756" s="98" t="s">
        <v>70</v>
      </c>
    </row>
    <row r="31757" spans="17:63" ht="29.25" customHeight="1" x14ac:dyDescent="0.2">
      <c r="Q31757" s="92" t="s">
        <v>50</v>
      </c>
      <c r="BF31757" s="101" t="s">
        <v>58</v>
      </c>
      <c r="BK31757" s="98" t="s">
        <v>70</v>
      </c>
    </row>
    <row r="31758" spans="17:63" ht="29.25" customHeight="1" x14ac:dyDescent="0.2">
      <c r="Q31758" s="92" t="s">
        <v>50</v>
      </c>
      <c r="BF31758" s="101" t="s">
        <v>58</v>
      </c>
      <c r="BK31758" s="98" t="s">
        <v>70</v>
      </c>
    </row>
    <row r="31759" spans="17:63" ht="29.25" customHeight="1" x14ac:dyDescent="0.2">
      <c r="Q31759" s="92" t="s">
        <v>50</v>
      </c>
      <c r="BF31759" s="101" t="s">
        <v>58</v>
      </c>
      <c r="BK31759" s="98" t="s">
        <v>70</v>
      </c>
    </row>
    <row r="31760" spans="17:63" ht="29.25" customHeight="1" x14ac:dyDescent="0.2">
      <c r="Q31760" s="92" t="s">
        <v>50</v>
      </c>
      <c r="BF31760" s="101" t="s">
        <v>58</v>
      </c>
      <c r="BK31760" s="98" t="s">
        <v>70</v>
      </c>
    </row>
    <row r="31761" spans="17:63" ht="29.25" customHeight="1" x14ac:dyDescent="0.2">
      <c r="Q31761" s="92" t="s">
        <v>50</v>
      </c>
      <c r="BF31761" s="101" t="s">
        <v>58</v>
      </c>
      <c r="BK31761" s="98" t="s">
        <v>70</v>
      </c>
    </row>
    <row r="31762" spans="17:63" ht="29.25" customHeight="1" x14ac:dyDescent="0.2">
      <c r="Q31762" s="92" t="s">
        <v>50</v>
      </c>
      <c r="BF31762" s="101" t="s">
        <v>58</v>
      </c>
      <c r="BK31762" s="98" t="s">
        <v>70</v>
      </c>
    </row>
    <row r="31763" spans="17:63" ht="29.25" customHeight="1" x14ac:dyDescent="0.2">
      <c r="Q31763" s="92" t="s">
        <v>50</v>
      </c>
      <c r="BF31763" s="101" t="s">
        <v>58</v>
      </c>
      <c r="BK31763" s="98" t="s">
        <v>70</v>
      </c>
    </row>
    <row r="31764" spans="17:63" ht="29.25" customHeight="1" x14ac:dyDescent="0.2">
      <c r="Q31764" s="92" t="s">
        <v>50</v>
      </c>
      <c r="BF31764" s="101" t="s">
        <v>58</v>
      </c>
      <c r="BK31764" s="98" t="s">
        <v>70</v>
      </c>
    </row>
    <row r="31765" spans="17:63" ht="29.25" customHeight="1" x14ac:dyDescent="0.2">
      <c r="Q31765" s="92" t="s">
        <v>50</v>
      </c>
      <c r="BF31765" s="101" t="s">
        <v>58</v>
      </c>
      <c r="BK31765" s="98" t="s">
        <v>70</v>
      </c>
    </row>
    <row r="31766" spans="17:63" ht="29.25" customHeight="1" x14ac:dyDescent="0.2">
      <c r="Q31766" s="92" t="s">
        <v>50</v>
      </c>
      <c r="BF31766" s="101" t="s">
        <v>58</v>
      </c>
      <c r="BK31766" s="98" t="s">
        <v>70</v>
      </c>
    </row>
    <row r="31767" spans="17:63" ht="29.25" customHeight="1" x14ac:dyDescent="0.2">
      <c r="Q31767" s="92" t="s">
        <v>50</v>
      </c>
      <c r="BF31767" s="101" t="s">
        <v>58</v>
      </c>
      <c r="BK31767" s="98" t="s">
        <v>70</v>
      </c>
    </row>
    <row r="31768" spans="17:63" ht="29.25" customHeight="1" x14ac:dyDescent="0.2">
      <c r="Q31768" s="92" t="s">
        <v>50</v>
      </c>
      <c r="BF31768" s="101" t="s">
        <v>58</v>
      </c>
      <c r="BK31768" s="98" t="s">
        <v>70</v>
      </c>
    </row>
    <row r="31769" spans="17:63" ht="29.25" customHeight="1" x14ac:dyDescent="0.2">
      <c r="Q31769" s="92" t="s">
        <v>50</v>
      </c>
      <c r="BF31769" s="101" t="s">
        <v>58</v>
      </c>
      <c r="BK31769" s="98" t="s">
        <v>70</v>
      </c>
    </row>
    <row r="31770" spans="17:63" ht="29.25" customHeight="1" x14ac:dyDescent="0.2">
      <c r="Q31770" s="92" t="s">
        <v>50</v>
      </c>
      <c r="BF31770" s="101" t="s">
        <v>58</v>
      </c>
      <c r="BK31770" s="98" t="s">
        <v>70</v>
      </c>
    </row>
    <row r="31771" spans="17:63" ht="29.25" customHeight="1" x14ac:dyDescent="0.2">
      <c r="Q31771" s="92" t="s">
        <v>50</v>
      </c>
      <c r="BF31771" s="101" t="s">
        <v>58</v>
      </c>
      <c r="BK31771" s="98" t="s">
        <v>70</v>
      </c>
    </row>
    <row r="31772" spans="17:63" ht="29.25" customHeight="1" x14ac:dyDescent="0.2">
      <c r="Q31772" s="92" t="s">
        <v>50</v>
      </c>
      <c r="BF31772" s="101" t="s">
        <v>58</v>
      </c>
      <c r="BK31772" s="98" t="s">
        <v>70</v>
      </c>
    </row>
    <row r="31773" spans="17:63" ht="29.25" customHeight="1" x14ac:dyDescent="0.2">
      <c r="Q31773" s="92" t="s">
        <v>50</v>
      </c>
      <c r="BF31773" s="101" t="s">
        <v>58</v>
      </c>
      <c r="BK31773" s="98" t="s">
        <v>70</v>
      </c>
    </row>
    <row r="31774" spans="17:63" ht="29.25" customHeight="1" x14ac:dyDescent="0.2">
      <c r="Q31774" s="92" t="s">
        <v>50</v>
      </c>
      <c r="BF31774" s="101" t="s">
        <v>58</v>
      </c>
      <c r="BK31774" s="98" t="s">
        <v>70</v>
      </c>
    </row>
    <row r="31775" spans="17:63" ht="29.25" customHeight="1" x14ac:dyDescent="0.2">
      <c r="Q31775" s="92" t="s">
        <v>50</v>
      </c>
      <c r="BF31775" s="101" t="s">
        <v>58</v>
      </c>
      <c r="BK31775" s="98" t="s">
        <v>70</v>
      </c>
    </row>
    <row r="31776" spans="17:63" ht="29.25" customHeight="1" x14ac:dyDescent="0.2">
      <c r="Q31776" s="92" t="s">
        <v>50</v>
      </c>
      <c r="BF31776" s="101" t="s">
        <v>58</v>
      </c>
      <c r="BK31776" s="98" t="s">
        <v>70</v>
      </c>
    </row>
    <row r="31777" spans="17:63" ht="29.25" customHeight="1" x14ac:dyDescent="0.2">
      <c r="Q31777" s="92" t="s">
        <v>50</v>
      </c>
      <c r="BF31777" s="101" t="s">
        <v>58</v>
      </c>
      <c r="BK31777" s="98" t="s">
        <v>70</v>
      </c>
    </row>
    <row r="31778" spans="17:63" ht="29.25" customHeight="1" x14ac:dyDescent="0.2">
      <c r="Q31778" s="92" t="s">
        <v>50</v>
      </c>
      <c r="BF31778" s="101" t="s">
        <v>58</v>
      </c>
      <c r="BK31778" s="98" t="s">
        <v>70</v>
      </c>
    </row>
    <row r="31779" spans="17:63" ht="29.25" customHeight="1" x14ac:dyDescent="0.2">
      <c r="Q31779" s="92" t="s">
        <v>50</v>
      </c>
      <c r="BF31779" s="101" t="s">
        <v>58</v>
      </c>
      <c r="BK31779" s="98" t="s">
        <v>70</v>
      </c>
    </row>
    <row r="31780" spans="17:63" ht="29.25" customHeight="1" x14ac:dyDescent="0.2">
      <c r="Q31780" s="92" t="s">
        <v>50</v>
      </c>
      <c r="BF31780" s="101" t="s">
        <v>58</v>
      </c>
      <c r="BK31780" s="98" t="s">
        <v>70</v>
      </c>
    </row>
    <row r="31781" spans="17:63" ht="29.25" customHeight="1" x14ac:dyDescent="0.2">
      <c r="Q31781" s="92" t="s">
        <v>50</v>
      </c>
      <c r="BF31781" s="101" t="s">
        <v>58</v>
      </c>
      <c r="BK31781" s="98" t="s">
        <v>70</v>
      </c>
    </row>
    <row r="31782" spans="17:63" ht="29.25" customHeight="1" x14ac:dyDescent="0.2">
      <c r="Q31782" s="92" t="s">
        <v>50</v>
      </c>
      <c r="BF31782" s="101" t="s">
        <v>58</v>
      </c>
      <c r="BK31782" s="98" t="s">
        <v>70</v>
      </c>
    </row>
    <row r="31783" spans="17:63" ht="29.25" customHeight="1" x14ac:dyDescent="0.2">
      <c r="Q31783" s="92" t="s">
        <v>50</v>
      </c>
      <c r="BF31783" s="101" t="s">
        <v>58</v>
      </c>
      <c r="BK31783" s="98" t="s">
        <v>70</v>
      </c>
    </row>
    <row r="31784" spans="17:63" ht="29.25" customHeight="1" x14ac:dyDescent="0.2">
      <c r="Q31784" s="92" t="s">
        <v>50</v>
      </c>
      <c r="BF31784" s="101" t="s">
        <v>58</v>
      </c>
      <c r="BK31784" s="98" t="s">
        <v>70</v>
      </c>
    </row>
    <row r="31785" spans="17:63" ht="29.25" customHeight="1" x14ac:dyDescent="0.2">
      <c r="Q31785" s="92" t="s">
        <v>50</v>
      </c>
      <c r="BF31785" s="101" t="s">
        <v>58</v>
      </c>
      <c r="BK31785" s="98" t="s">
        <v>70</v>
      </c>
    </row>
    <row r="31786" spans="17:63" ht="29.25" customHeight="1" x14ac:dyDescent="0.2">
      <c r="Q31786" s="92" t="s">
        <v>50</v>
      </c>
      <c r="BF31786" s="101" t="s">
        <v>58</v>
      </c>
      <c r="BK31786" s="98" t="s">
        <v>70</v>
      </c>
    </row>
    <row r="31787" spans="17:63" ht="29.25" customHeight="1" x14ac:dyDescent="0.2">
      <c r="Q31787" s="92" t="s">
        <v>50</v>
      </c>
      <c r="BF31787" s="101" t="s">
        <v>58</v>
      </c>
      <c r="BK31787" s="98" t="s">
        <v>70</v>
      </c>
    </row>
    <row r="31788" spans="17:63" ht="29.25" customHeight="1" x14ac:dyDescent="0.2">
      <c r="Q31788" s="92" t="s">
        <v>50</v>
      </c>
      <c r="BF31788" s="101" t="s">
        <v>58</v>
      </c>
      <c r="BK31788" s="98" t="s">
        <v>70</v>
      </c>
    </row>
    <row r="31789" spans="17:63" ht="29.25" customHeight="1" x14ac:dyDescent="0.2">
      <c r="Q31789" s="92" t="s">
        <v>50</v>
      </c>
      <c r="BF31789" s="101" t="s">
        <v>58</v>
      </c>
      <c r="BK31789" s="98" t="s">
        <v>70</v>
      </c>
    </row>
    <row r="31790" spans="17:63" ht="29.25" customHeight="1" x14ac:dyDescent="0.2">
      <c r="Q31790" s="92" t="s">
        <v>50</v>
      </c>
      <c r="BF31790" s="101" t="s">
        <v>58</v>
      </c>
      <c r="BK31790" s="98" t="s">
        <v>70</v>
      </c>
    </row>
    <row r="31791" spans="17:63" ht="29.25" customHeight="1" x14ac:dyDescent="0.2">
      <c r="Q31791" s="92" t="s">
        <v>50</v>
      </c>
      <c r="BF31791" s="101" t="s">
        <v>58</v>
      </c>
      <c r="BK31791" s="98" t="s">
        <v>70</v>
      </c>
    </row>
    <row r="31792" spans="17:63" ht="29.25" customHeight="1" x14ac:dyDescent="0.2">
      <c r="Q31792" s="92" t="s">
        <v>50</v>
      </c>
      <c r="BF31792" s="101" t="s">
        <v>58</v>
      </c>
      <c r="BK31792" s="98" t="s">
        <v>70</v>
      </c>
    </row>
    <row r="31793" spans="17:63" ht="29.25" customHeight="1" x14ac:dyDescent="0.2">
      <c r="Q31793" s="92" t="s">
        <v>50</v>
      </c>
      <c r="BF31793" s="101" t="s">
        <v>58</v>
      </c>
      <c r="BK31793" s="98" t="s">
        <v>70</v>
      </c>
    </row>
    <row r="31794" spans="17:63" ht="29.25" customHeight="1" x14ac:dyDescent="0.2">
      <c r="Q31794" s="92" t="s">
        <v>50</v>
      </c>
      <c r="BF31794" s="101" t="s">
        <v>58</v>
      </c>
      <c r="BK31794" s="98" t="s">
        <v>70</v>
      </c>
    </row>
    <row r="31795" spans="17:63" ht="29.25" customHeight="1" x14ac:dyDescent="0.2">
      <c r="Q31795" s="92" t="s">
        <v>50</v>
      </c>
      <c r="BF31795" s="101" t="s">
        <v>58</v>
      </c>
      <c r="BK31795" s="98" t="s">
        <v>70</v>
      </c>
    </row>
    <row r="31796" spans="17:63" ht="29.25" customHeight="1" x14ac:dyDescent="0.2">
      <c r="Q31796" s="92" t="s">
        <v>50</v>
      </c>
      <c r="BF31796" s="101" t="s">
        <v>58</v>
      </c>
      <c r="BK31796" s="98" t="s">
        <v>70</v>
      </c>
    </row>
    <row r="31797" spans="17:63" ht="29.25" customHeight="1" x14ac:dyDescent="0.2">
      <c r="Q31797" s="92" t="s">
        <v>50</v>
      </c>
      <c r="BF31797" s="101" t="s">
        <v>58</v>
      </c>
      <c r="BK31797" s="98" t="s">
        <v>70</v>
      </c>
    </row>
    <row r="31798" spans="17:63" ht="29.25" customHeight="1" x14ac:dyDescent="0.2">
      <c r="Q31798" s="92" t="s">
        <v>50</v>
      </c>
      <c r="BF31798" s="101" t="s">
        <v>58</v>
      </c>
      <c r="BK31798" s="98" t="s">
        <v>70</v>
      </c>
    </row>
    <row r="31799" spans="17:63" ht="29.25" customHeight="1" x14ac:dyDescent="0.2">
      <c r="Q31799" s="92" t="s">
        <v>50</v>
      </c>
      <c r="BF31799" s="101" t="s">
        <v>58</v>
      </c>
      <c r="BK31799" s="98" t="s">
        <v>70</v>
      </c>
    </row>
    <row r="31800" spans="17:63" ht="29.25" customHeight="1" x14ac:dyDescent="0.2">
      <c r="Q31800" s="92" t="s">
        <v>50</v>
      </c>
      <c r="BF31800" s="101" t="s">
        <v>58</v>
      </c>
      <c r="BK31800" s="98" t="s">
        <v>70</v>
      </c>
    </row>
    <row r="31801" spans="17:63" ht="29.25" customHeight="1" x14ac:dyDescent="0.2">
      <c r="Q31801" s="92" t="s">
        <v>50</v>
      </c>
      <c r="BF31801" s="101" t="s">
        <v>58</v>
      </c>
      <c r="BK31801" s="98" t="s">
        <v>70</v>
      </c>
    </row>
    <row r="31802" spans="17:63" ht="29.25" customHeight="1" x14ac:dyDescent="0.2">
      <c r="Q31802" s="92" t="s">
        <v>50</v>
      </c>
      <c r="BF31802" s="101" t="s">
        <v>58</v>
      </c>
      <c r="BK31802" s="98" t="s">
        <v>70</v>
      </c>
    </row>
    <row r="31803" spans="17:63" ht="29.25" customHeight="1" x14ac:dyDescent="0.2">
      <c r="Q31803" s="92" t="s">
        <v>50</v>
      </c>
      <c r="BF31803" s="101" t="s">
        <v>58</v>
      </c>
      <c r="BK31803" s="98" t="s">
        <v>70</v>
      </c>
    </row>
    <row r="31804" spans="17:63" ht="29.25" customHeight="1" x14ac:dyDescent="0.2">
      <c r="Q31804" s="92" t="s">
        <v>50</v>
      </c>
      <c r="BF31804" s="101" t="s">
        <v>58</v>
      </c>
      <c r="BK31804" s="98" t="s">
        <v>70</v>
      </c>
    </row>
    <row r="31805" spans="17:63" ht="29.25" customHeight="1" x14ac:dyDescent="0.2">
      <c r="Q31805" s="92" t="s">
        <v>50</v>
      </c>
      <c r="BF31805" s="101" t="s">
        <v>58</v>
      </c>
      <c r="BK31805" s="98" t="s">
        <v>70</v>
      </c>
    </row>
    <row r="31806" spans="17:63" ht="29.25" customHeight="1" x14ac:dyDescent="0.2">
      <c r="Q31806" s="92" t="s">
        <v>50</v>
      </c>
      <c r="BF31806" s="101" t="s">
        <v>58</v>
      </c>
      <c r="BK31806" s="98" t="s">
        <v>70</v>
      </c>
    </row>
    <row r="31807" spans="17:63" ht="29.25" customHeight="1" x14ac:dyDescent="0.2">
      <c r="Q31807" s="92" t="s">
        <v>50</v>
      </c>
      <c r="BF31807" s="101" t="s">
        <v>58</v>
      </c>
      <c r="BK31807" s="98" t="s">
        <v>70</v>
      </c>
    </row>
    <row r="31808" spans="17:63" ht="29.25" customHeight="1" x14ac:dyDescent="0.2">
      <c r="Q31808" s="92" t="s">
        <v>50</v>
      </c>
      <c r="BF31808" s="101" t="s">
        <v>58</v>
      </c>
      <c r="BK31808" s="98" t="s">
        <v>70</v>
      </c>
    </row>
    <row r="31809" spans="17:63" ht="29.25" customHeight="1" x14ac:dyDescent="0.2">
      <c r="Q31809" s="92" t="s">
        <v>50</v>
      </c>
      <c r="BF31809" s="101" t="s">
        <v>58</v>
      </c>
      <c r="BK31809" s="98" t="s">
        <v>70</v>
      </c>
    </row>
    <row r="31810" spans="17:63" ht="29.25" customHeight="1" x14ac:dyDescent="0.2">
      <c r="Q31810" s="92" t="s">
        <v>50</v>
      </c>
      <c r="BF31810" s="101" t="s">
        <v>58</v>
      </c>
      <c r="BK31810" s="98" t="s">
        <v>70</v>
      </c>
    </row>
    <row r="31811" spans="17:63" ht="29.25" customHeight="1" x14ac:dyDescent="0.2">
      <c r="Q31811" s="92" t="s">
        <v>50</v>
      </c>
      <c r="BF31811" s="101" t="s">
        <v>58</v>
      </c>
      <c r="BK31811" s="98" t="s">
        <v>70</v>
      </c>
    </row>
    <row r="31812" spans="17:63" ht="29.25" customHeight="1" x14ac:dyDescent="0.2">
      <c r="Q31812" s="92" t="s">
        <v>50</v>
      </c>
      <c r="BF31812" s="101" t="s">
        <v>58</v>
      </c>
      <c r="BK31812" s="98" t="s">
        <v>70</v>
      </c>
    </row>
    <row r="31813" spans="17:63" ht="29.25" customHeight="1" x14ac:dyDescent="0.2">
      <c r="Q31813" s="92" t="s">
        <v>50</v>
      </c>
      <c r="BF31813" s="101" t="s">
        <v>58</v>
      </c>
      <c r="BK31813" s="98" t="s">
        <v>70</v>
      </c>
    </row>
    <row r="31814" spans="17:63" ht="29.25" customHeight="1" x14ac:dyDescent="0.2">
      <c r="Q31814" s="92" t="s">
        <v>50</v>
      </c>
      <c r="BF31814" s="101" t="s">
        <v>58</v>
      </c>
      <c r="BK31814" s="98" t="s">
        <v>70</v>
      </c>
    </row>
    <row r="31815" spans="17:63" ht="29.25" customHeight="1" x14ac:dyDescent="0.2">
      <c r="Q31815" s="92" t="s">
        <v>50</v>
      </c>
      <c r="BF31815" s="101" t="s">
        <v>58</v>
      </c>
      <c r="BK31815" s="98" t="s">
        <v>70</v>
      </c>
    </row>
    <row r="31816" spans="17:63" ht="29.25" customHeight="1" x14ac:dyDescent="0.2">
      <c r="Q31816" s="92" t="s">
        <v>50</v>
      </c>
      <c r="BF31816" s="101" t="s">
        <v>58</v>
      </c>
      <c r="BK31816" s="98" t="s">
        <v>70</v>
      </c>
    </row>
    <row r="31817" spans="17:63" ht="29.25" customHeight="1" x14ac:dyDescent="0.2">
      <c r="Q31817" s="92" t="s">
        <v>50</v>
      </c>
      <c r="BF31817" s="101" t="s">
        <v>58</v>
      </c>
      <c r="BK31817" s="98" t="s">
        <v>70</v>
      </c>
    </row>
    <row r="31818" spans="17:63" ht="29.25" customHeight="1" x14ac:dyDescent="0.2">
      <c r="Q31818" s="92" t="s">
        <v>50</v>
      </c>
      <c r="BF31818" s="101" t="s">
        <v>58</v>
      </c>
      <c r="BK31818" s="98" t="s">
        <v>70</v>
      </c>
    </row>
    <row r="31819" spans="17:63" ht="29.25" customHeight="1" x14ac:dyDescent="0.2">
      <c r="Q31819" s="92" t="s">
        <v>50</v>
      </c>
      <c r="BF31819" s="101" t="s">
        <v>58</v>
      </c>
      <c r="BK31819" s="98" t="s">
        <v>70</v>
      </c>
    </row>
    <row r="31820" spans="17:63" ht="29.25" customHeight="1" x14ac:dyDescent="0.2">
      <c r="Q31820" s="92" t="s">
        <v>50</v>
      </c>
      <c r="BF31820" s="101" t="s">
        <v>58</v>
      </c>
      <c r="BK31820" s="98" t="s">
        <v>70</v>
      </c>
    </row>
    <row r="31821" spans="17:63" ht="29.25" customHeight="1" x14ac:dyDescent="0.2">
      <c r="Q31821" s="92" t="s">
        <v>50</v>
      </c>
      <c r="BF31821" s="101" t="s">
        <v>58</v>
      </c>
      <c r="BK31821" s="98" t="s">
        <v>70</v>
      </c>
    </row>
    <row r="31822" spans="17:63" ht="29.25" customHeight="1" x14ac:dyDescent="0.2">
      <c r="Q31822" s="92" t="s">
        <v>50</v>
      </c>
      <c r="BF31822" s="101" t="s">
        <v>58</v>
      </c>
      <c r="BK31822" s="98" t="s">
        <v>70</v>
      </c>
    </row>
    <row r="31823" spans="17:63" ht="29.25" customHeight="1" x14ac:dyDescent="0.2">
      <c r="Q31823" s="92" t="s">
        <v>50</v>
      </c>
      <c r="BF31823" s="101" t="s">
        <v>58</v>
      </c>
      <c r="BK31823" s="98" t="s">
        <v>70</v>
      </c>
    </row>
    <row r="31824" spans="17:63" ht="29.25" customHeight="1" x14ac:dyDescent="0.2">
      <c r="Q31824" s="92" t="s">
        <v>50</v>
      </c>
      <c r="BF31824" s="101" t="s">
        <v>58</v>
      </c>
      <c r="BK31824" s="98" t="s">
        <v>70</v>
      </c>
    </row>
    <row r="31825" spans="17:63" ht="29.25" customHeight="1" x14ac:dyDescent="0.2">
      <c r="Q31825" s="92" t="s">
        <v>50</v>
      </c>
      <c r="BF31825" s="101" t="s">
        <v>58</v>
      </c>
      <c r="BK31825" s="98" t="s">
        <v>70</v>
      </c>
    </row>
    <row r="31826" spans="17:63" ht="29.25" customHeight="1" x14ac:dyDescent="0.2">
      <c r="Q31826" s="92" t="s">
        <v>50</v>
      </c>
      <c r="BF31826" s="101" t="s">
        <v>58</v>
      </c>
      <c r="BK31826" s="98" t="s">
        <v>70</v>
      </c>
    </row>
    <row r="31827" spans="17:63" ht="29.25" customHeight="1" x14ac:dyDescent="0.2">
      <c r="Q31827" s="92" t="s">
        <v>50</v>
      </c>
      <c r="BF31827" s="101" t="s">
        <v>58</v>
      </c>
      <c r="BK31827" s="98" t="s">
        <v>70</v>
      </c>
    </row>
    <row r="31828" spans="17:63" ht="29.25" customHeight="1" x14ac:dyDescent="0.2">
      <c r="Q31828" s="92" t="s">
        <v>50</v>
      </c>
      <c r="BF31828" s="101" t="s">
        <v>58</v>
      </c>
      <c r="BK31828" s="98" t="s">
        <v>70</v>
      </c>
    </row>
    <row r="31829" spans="17:63" ht="29.25" customHeight="1" x14ac:dyDescent="0.2">
      <c r="Q31829" s="92" t="s">
        <v>50</v>
      </c>
      <c r="BF31829" s="101" t="s">
        <v>58</v>
      </c>
      <c r="BK31829" s="98" t="s">
        <v>70</v>
      </c>
    </row>
    <row r="31830" spans="17:63" ht="29.25" customHeight="1" x14ac:dyDescent="0.2">
      <c r="Q31830" s="92" t="s">
        <v>50</v>
      </c>
      <c r="BF31830" s="101" t="s">
        <v>58</v>
      </c>
      <c r="BK31830" s="98" t="s">
        <v>70</v>
      </c>
    </row>
    <row r="31831" spans="17:63" ht="29.25" customHeight="1" x14ac:dyDescent="0.2">
      <c r="Q31831" s="92" t="s">
        <v>50</v>
      </c>
      <c r="BF31831" s="101" t="s">
        <v>58</v>
      </c>
      <c r="BK31831" s="98" t="s">
        <v>70</v>
      </c>
    </row>
    <row r="31832" spans="17:63" ht="29.25" customHeight="1" x14ac:dyDescent="0.2">
      <c r="Q31832" s="92" t="s">
        <v>50</v>
      </c>
      <c r="BF31832" s="101" t="s">
        <v>58</v>
      </c>
      <c r="BK31832" s="98" t="s">
        <v>70</v>
      </c>
    </row>
    <row r="31833" spans="17:63" ht="29.25" customHeight="1" x14ac:dyDescent="0.2">
      <c r="Q31833" s="92" t="s">
        <v>50</v>
      </c>
      <c r="BF31833" s="101" t="s">
        <v>58</v>
      </c>
      <c r="BK31833" s="98" t="s">
        <v>70</v>
      </c>
    </row>
    <row r="31834" spans="17:63" ht="29.25" customHeight="1" x14ac:dyDescent="0.2">
      <c r="Q31834" s="92" t="s">
        <v>50</v>
      </c>
      <c r="BF31834" s="101" t="s">
        <v>58</v>
      </c>
      <c r="BK31834" s="98" t="s">
        <v>70</v>
      </c>
    </row>
    <row r="31835" spans="17:63" ht="29.25" customHeight="1" x14ac:dyDescent="0.2">
      <c r="Q31835" s="92" t="s">
        <v>50</v>
      </c>
      <c r="BF31835" s="101" t="s">
        <v>58</v>
      </c>
      <c r="BK31835" s="98" t="s">
        <v>70</v>
      </c>
    </row>
    <row r="31836" spans="17:63" ht="29.25" customHeight="1" x14ac:dyDescent="0.2">
      <c r="Q31836" s="92" t="s">
        <v>50</v>
      </c>
      <c r="BF31836" s="101" t="s">
        <v>58</v>
      </c>
      <c r="BK31836" s="98" t="s">
        <v>70</v>
      </c>
    </row>
    <row r="31837" spans="17:63" ht="29.25" customHeight="1" x14ac:dyDescent="0.2">
      <c r="Q31837" s="92" t="s">
        <v>50</v>
      </c>
      <c r="BF31837" s="101" t="s">
        <v>58</v>
      </c>
      <c r="BK31837" s="98" t="s">
        <v>70</v>
      </c>
    </row>
    <row r="31838" spans="17:63" ht="29.25" customHeight="1" x14ac:dyDescent="0.2">
      <c r="Q31838" s="92" t="s">
        <v>50</v>
      </c>
      <c r="BF31838" s="101" t="s">
        <v>58</v>
      </c>
      <c r="BK31838" s="98" t="s">
        <v>70</v>
      </c>
    </row>
    <row r="31839" spans="17:63" ht="29.25" customHeight="1" x14ac:dyDescent="0.2">
      <c r="Q31839" s="92" t="s">
        <v>50</v>
      </c>
      <c r="BF31839" s="101" t="s">
        <v>58</v>
      </c>
      <c r="BK31839" s="98" t="s">
        <v>70</v>
      </c>
    </row>
    <row r="31840" spans="17:63" ht="29.25" customHeight="1" x14ac:dyDescent="0.2">
      <c r="Q31840" s="92" t="s">
        <v>50</v>
      </c>
      <c r="BF31840" s="101" t="s">
        <v>58</v>
      </c>
      <c r="BK31840" s="98" t="s">
        <v>70</v>
      </c>
    </row>
    <row r="31841" spans="17:63" ht="29.25" customHeight="1" x14ac:dyDescent="0.2">
      <c r="Q31841" s="92" t="s">
        <v>50</v>
      </c>
      <c r="BF31841" s="101" t="s">
        <v>58</v>
      </c>
      <c r="BK31841" s="98" t="s">
        <v>70</v>
      </c>
    </row>
    <row r="31842" spans="17:63" ht="29.25" customHeight="1" x14ac:dyDescent="0.2">
      <c r="Q31842" s="92" t="s">
        <v>50</v>
      </c>
      <c r="BF31842" s="101" t="s">
        <v>58</v>
      </c>
      <c r="BK31842" s="98" t="s">
        <v>70</v>
      </c>
    </row>
    <row r="31843" spans="17:63" ht="29.25" customHeight="1" x14ac:dyDescent="0.2">
      <c r="Q31843" s="92" t="s">
        <v>50</v>
      </c>
      <c r="BF31843" s="101" t="s">
        <v>58</v>
      </c>
      <c r="BK31843" s="98" t="s">
        <v>70</v>
      </c>
    </row>
    <row r="31844" spans="17:63" ht="29.25" customHeight="1" x14ac:dyDescent="0.2">
      <c r="Q31844" s="92" t="s">
        <v>50</v>
      </c>
      <c r="BF31844" s="101" t="s">
        <v>58</v>
      </c>
      <c r="BK31844" s="98" t="s">
        <v>70</v>
      </c>
    </row>
    <row r="31845" spans="17:63" ht="29.25" customHeight="1" x14ac:dyDescent="0.2">
      <c r="Q31845" s="92" t="s">
        <v>50</v>
      </c>
      <c r="BF31845" s="101" t="s">
        <v>58</v>
      </c>
      <c r="BK31845" s="98" t="s">
        <v>70</v>
      </c>
    </row>
    <row r="31846" spans="17:63" ht="29.25" customHeight="1" x14ac:dyDescent="0.2">
      <c r="Q31846" s="92" t="s">
        <v>50</v>
      </c>
      <c r="BF31846" s="101" t="s">
        <v>58</v>
      </c>
      <c r="BK31846" s="98" t="s">
        <v>70</v>
      </c>
    </row>
    <row r="31847" spans="17:63" ht="29.25" customHeight="1" x14ac:dyDescent="0.2">
      <c r="Q31847" s="92" t="s">
        <v>50</v>
      </c>
      <c r="BF31847" s="101" t="s">
        <v>58</v>
      </c>
      <c r="BK31847" s="98" t="s">
        <v>70</v>
      </c>
    </row>
    <row r="31848" spans="17:63" ht="29.25" customHeight="1" x14ac:dyDescent="0.2">
      <c r="Q31848" s="92" t="s">
        <v>50</v>
      </c>
      <c r="BF31848" s="101" t="s">
        <v>58</v>
      </c>
      <c r="BK31848" s="98" t="s">
        <v>70</v>
      </c>
    </row>
    <row r="31849" spans="17:63" ht="29.25" customHeight="1" x14ac:dyDescent="0.2">
      <c r="Q31849" s="92" t="s">
        <v>50</v>
      </c>
      <c r="BF31849" s="101" t="s">
        <v>58</v>
      </c>
      <c r="BK31849" s="98" t="s">
        <v>70</v>
      </c>
    </row>
    <row r="31850" spans="17:63" ht="29.25" customHeight="1" x14ac:dyDescent="0.2">
      <c r="Q31850" s="92" t="s">
        <v>50</v>
      </c>
      <c r="BF31850" s="101" t="s">
        <v>58</v>
      </c>
      <c r="BK31850" s="98" t="s">
        <v>70</v>
      </c>
    </row>
    <row r="31851" spans="17:63" ht="29.25" customHeight="1" x14ac:dyDescent="0.2">
      <c r="Q31851" s="92" t="s">
        <v>50</v>
      </c>
      <c r="BF31851" s="101" t="s">
        <v>58</v>
      </c>
      <c r="BK31851" s="98" t="s">
        <v>70</v>
      </c>
    </row>
    <row r="31852" spans="17:63" ht="29.25" customHeight="1" x14ac:dyDescent="0.2">
      <c r="Q31852" s="92" t="s">
        <v>50</v>
      </c>
      <c r="BF31852" s="101" t="s">
        <v>58</v>
      </c>
      <c r="BK31852" s="98" t="s">
        <v>70</v>
      </c>
    </row>
    <row r="31853" spans="17:63" ht="29.25" customHeight="1" x14ac:dyDescent="0.2">
      <c r="Q31853" s="92" t="s">
        <v>50</v>
      </c>
      <c r="BF31853" s="101" t="s">
        <v>58</v>
      </c>
      <c r="BK31853" s="98" t="s">
        <v>70</v>
      </c>
    </row>
    <row r="31854" spans="17:63" ht="29.25" customHeight="1" x14ac:dyDescent="0.2">
      <c r="Q31854" s="92" t="s">
        <v>50</v>
      </c>
      <c r="BF31854" s="101" t="s">
        <v>58</v>
      </c>
      <c r="BK31854" s="98" t="s">
        <v>70</v>
      </c>
    </row>
    <row r="31855" spans="17:63" ht="29.25" customHeight="1" x14ac:dyDescent="0.2">
      <c r="Q31855" s="92" t="s">
        <v>50</v>
      </c>
      <c r="BF31855" s="101" t="s">
        <v>58</v>
      </c>
      <c r="BK31855" s="98" t="s">
        <v>70</v>
      </c>
    </row>
    <row r="31856" spans="17:63" ht="29.25" customHeight="1" x14ac:dyDescent="0.2">
      <c r="Q31856" s="92" t="s">
        <v>50</v>
      </c>
      <c r="BF31856" s="101" t="s">
        <v>58</v>
      </c>
      <c r="BK31856" s="98" t="s">
        <v>70</v>
      </c>
    </row>
    <row r="31857" spans="17:63" ht="29.25" customHeight="1" x14ac:dyDescent="0.2">
      <c r="Q31857" s="92" t="s">
        <v>50</v>
      </c>
      <c r="BF31857" s="101" t="s">
        <v>58</v>
      </c>
      <c r="BK31857" s="98" t="s">
        <v>70</v>
      </c>
    </row>
    <row r="31858" spans="17:63" ht="29.25" customHeight="1" x14ac:dyDescent="0.2">
      <c r="Q31858" s="92" t="s">
        <v>50</v>
      </c>
      <c r="BF31858" s="101" t="s">
        <v>58</v>
      </c>
      <c r="BK31858" s="98" t="s">
        <v>70</v>
      </c>
    </row>
    <row r="31859" spans="17:63" ht="29.25" customHeight="1" x14ac:dyDescent="0.2">
      <c r="Q31859" s="92" t="s">
        <v>50</v>
      </c>
      <c r="BF31859" s="101" t="s">
        <v>58</v>
      </c>
      <c r="BK31859" s="98" t="s">
        <v>70</v>
      </c>
    </row>
    <row r="31860" spans="17:63" ht="29.25" customHeight="1" x14ac:dyDescent="0.2">
      <c r="Q31860" s="92" t="s">
        <v>50</v>
      </c>
      <c r="BF31860" s="101" t="s">
        <v>58</v>
      </c>
      <c r="BK31860" s="98" t="s">
        <v>70</v>
      </c>
    </row>
    <row r="31861" spans="17:63" ht="29.25" customHeight="1" x14ac:dyDescent="0.2">
      <c r="Q31861" s="92" t="s">
        <v>50</v>
      </c>
      <c r="BF31861" s="101" t="s">
        <v>58</v>
      </c>
      <c r="BK31861" s="98" t="s">
        <v>70</v>
      </c>
    </row>
    <row r="31862" spans="17:63" ht="29.25" customHeight="1" x14ac:dyDescent="0.2">
      <c r="Q31862" s="92" t="s">
        <v>50</v>
      </c>
      <c r="BF31862" s="101" t="s">
        <v>58</v>
      </c>
      <c r="BK31862" s="98" t="s">
        <v>70</v>
      </c>
    </row>
    <row r="31863" spans="17:63" ht="29.25" customHeight="1" x14ac:dyDescent="0.2">
      <c r="Q31863" s="92" t="s">
        <v>50</v>
      </c>
      <c r="BF31863" s="101" t="s">
        <v>58</v>
      </c>
      <c r="BK31863" s="98" t="s">
        <v>70</v>
      </c>
    </row>
    <row r="31864" spans="17:63" ht="29.25" customHeight="1" x14ac:dyDescent="0.2">
      <c r="Q31864" s="92" t="s">
        <v>50</v>
      </c>
      <c r="BF31864" s="101" t="s">
        <v>58</v>
      </c>
      <c r="BK31864" s="98" t="s">
        <v>70</v>
      </c>
    </row>
    <row r="31865" spans="17:63" ht="29.25" customHeight="1" x14ac:dyDescent="0.2">
      <c r="Q31865" s="92" t="s">
        <v>50</v>
      </c>
      <c r="BF31865" s="101" t="s">
        <v>58</v>
      </c>
      <c r="BK31865" s="98" t="s">
        <v>70</v>
      </c>
    </row>
    <row r="31866" spans="17:63" ht="29.25" customHeight="1" x14ac:dyDescent="0.2">
      <c r="Q31866" s="92" t="s">
        <v>50</v>
      </c>
      <c r="BF31866" s="101" t="s">
        <v>58</v>
      </c>
      <c r="BK31866" s="98" t="s">
        <v>70</v>
      </c>
    </row>
    <row r="31867" spans="17:63" ht="29.25" customHeight="1" x14ac:dyDescent="0.2">
      <c r="Q31867" s="92" t="s">
        <v>50</v>
      </c>
      <c r="BF31867" s="101" t="s">
        <v>58</v>
      </c>
      <c r="BK31867" s="98" t="s">
        <v>70</v>
      </c>
    </row>
    <row r="31868" spans="17:63" ht="29.25" customHeight="1" x14ac:dyDescent="0.2">
      <c r="Q31868" s="92" t="s">
        <v>50</v>
      </c>
      <c r="BF31868" s="101" t="s">
        <v>58</v>
      </c>
      <c r="BK31868" s="98" t="s">
        <v>70</v>
      </c>
    </row>
    <row r="31869" spans="17:63" ht="29.25" customHeight="1" x14ac:dyDescent="0.2">
      <c r="Q31869" s="92" t="s">
        <v>50</v>
      </c>
      <c r="BF31869" s="101" t="s">
        <v>58</v>
      </c>
      <c r="BK31869" s="98" t="s">
        <v>70</v>
      </c>
    </row>
    <row r="31870" spans="17:63" ht="29.25" customHeight="1" x14ac:dyDescent="0.2">
      <c r="Q31870" s="92" t="s">
        <v>50</v>
      </c>
      <c r="BF31870" s="101" t="s">
        <v>58</v>
      </c>
      <c r="BK31870" s="98" t="s">
        <v>70</v>
      </c>
    </row>
    <row r="31871" spans="17:63" ht="29.25" customHeight="1" x14ac:dyDescent="0.2">
      <c r="Q31871" s="92" t="s">
        <v>50</v>
      </c>
      <c r="BF31871" s="101" t="s">
        <v>58</v>
      </c>
      <c r="BK31871" s="98" t="s">
        <v>70</v>
      </c>
    </row>
    <row r="31872" spans="17:63" ht="29.25" customHeight="1" x14ac:dyDescent="0.2">
      <c r="Q31872" s="92" t="s">
        <v>50</v>
      </c>
      <c r="BF31872" s="101" t="s">
        <v>58</v>
      </c>
      <c r="BK31872" s="98" t="s">
        <v>70</v>
      </c>
    </row>
    <row r="31873" spans="17:63" ht="29.25" customHeight="1" x14ac:dyDescent="0.2">
      <c r="Q31873" s="92" t="s">
        <v>50</v>
      </c>
      <c r="BF31873" s="101" t="s">
        <v>58</v>
      </c>
      <c r="BK31873" s="98" t="s">
        <v>70</v>
      </c>
    </row>
    <row r="31874" spans="17:63" ht="29.25" customHeight="1" x14ac:dyDescent="0.2">
      <c r="Q31874" s="92" t="s">
        <v>50</v>
      </c>
      <c r="BF31874" s="101" t="s">
        <v>58</v>
      </c>
      <c r="BK31874" s="98" t="s">
        <v>70</v>
      </c>
    </row>
    <row r="31875" spans="17:63" ht="29.25" customHeight="1" x14ac:dyDescent="0.2">
      <c r="Q31875" s="92" t="s">
        <v>50</v>
      </c>
      <c r="BF31875" s="101" t="s">
        <v>58</v>
      </c>
      <c r="BK31875" s="98" t="s">
        <v>70</v>
      </c>
    </row>
    <row r="31876" spans="17:63" ht="29.25" customHeight="1" x14ac:dyDescent="0.2">
      <c r="Q31876" s="92" t="s">
        <v>50</v>
      </c>
      <c r="BF31876" s="101" t="s">
        <v>58</v>
      </c>
      <c r="BK31876" s="98" t="s">
        <v>70</v>
      </c>
    </row>
    <row r="31877" spans="17:63" ht="29.25" customHeight="1" x14ac:dyDescent="0.2">
      <c r="Q31877" s="92" t="s">
        <v>50</v>
      </c>
      <c r="BF31877" s="101" t="s">
        <v>58</v>
      </c>
      <c r="BK31877" s="98" t="s">
        <v>70</v>
      </c>
    </row>
    <row r="31878" spans="17:63" ht="29.25" customHeight="1" x14ac:dyDescent="0.2">
      <c r="Q31878" s="92" t="s">
        <v>50</v>
      </c>
      <c r="BF31878" s="101" t="s">
        <v>58</v>
      </c>
      <c r="BK31878" s="98" t="s">
        <v>70</v>
      </c>
    </row>
    <row r="31879" spans="17:63" ht="29.25" customHeight="1" x14ac:dyDescent="0.2">
      <c r="Q31879" s="92" t="s">
        <v>50</v>
      </c>
      <c r="BF31879" s="101" t="s">
        <v>58</v>
      </c>
      <c r="BK31879" s="98" t="s">
        <v>70</v>
      </c>
    </row>
    <row r="31880" spans="17:63" ht="29.25" customHeight="1" x14ac:dyDescent="0.2">
      <c r="Q31880" s="92" t="s">
        <v>50</v>
      </c>
      <c r="BF31880" s="101" t="s">
        <v>58</v>
      </c>
      <c r="BK31880" s="98" t="s">
        <v>70</v>
      </c>
    </row>
    <row r="31881" spans="17:63" ht="29.25" customHeight="1" x14ac:dyDescent="0.2">
      <c r="Q31881" s="92" t="s">
        <v>50</v>
      </c>
      <c r="BF31881" s="101" t="s">
        <v>58</v>
      </c>
      <c r="BK31881" s="98" t="s">
        <v>70</v>
      </c>
    </row>
    <row r="31882" spans="17:63" ht="29.25" customHeight="1" x14ac:dyDescent="0.2">
      <c r="Q31882" s="92" t="s">
        <v>50</v>
      </c>
      <c r="BF31882" s="101" t="s">
        <v>58</v>
      </c>
      <c r="BK31882" s="98" t="s">
        <v>70</v>
      </c>
    </row>
    <row r="31883" spans="17:63" ht="29.25" customHeight="1" x14ac:dyDescent="0.2">
      <c r="Q31883" s="92" t="s">
        <v>50</v>
      </c>
      <c r="BF31883" s="101" t="s">
        <v>58</v>
      </c>
      <c r="BK31883" s="98" t="s">
        <v>70</v>
      </c>
    </row>
    <row r="31884" spans="17:63" ht="29.25" customHeight="1" x14ac:dyDescent="0.2">
      <c r="Q31884" s="92" t="s">
        <v>50</v>
      </c>
      <c r="BF31884" s="101" t="s">
        <v>58</v>
      </c>
      <c r="BK31884" s="98" t="s">
        <v>70</v>
      </c>
    </row>
    <row r="31885" spans="17:63" ht="29.25" customHeight="1" x14ac:dyDescent="0.2">
      <c r="Q31885" s="92" t="s">
        <v>50</v>
      </c>
      <c r="BF31885" s="101" t="s">
        <v>58</v>
      </c>
      <c r="BK31885" s="98" t="s">
        <v>70</v>
      </c>
    </row>
    <row r="31886" spans="17:63" ht="29.25" customHeight="1" x14ac:dyDescent="0.2">
      <c r="Q31886" s="92" t="s">
        <v>50</v>
      </c>
      <c r="BF31886" s="101" t="s">
        <v>58</v>
      </c>
      <c r="BK31886" s="98" t="s">
        <v>70</v>
      </c>
    </row>
    <row r="31887" spans="17:63" ht="29.25" customHeight="1" x14ac:dyDescent="0.2">
      <c r="Q31887" s="92" t="s">
        <v>50</v>
      </c>
      <c r="BF31887" s="101" t="s">
        <v>58</v>
      </c>
      <c r="BK31887" s="98" t="s">
        <v>70</v>
      </c>
    </row>
    <row r="31888" spans="17:63" ht="29.25" customHeight="1" x14ac:dyDescent="0.2">
      <c r="Q31888" s="92" t="s">
        <v>50</v>
      </c>
      <c r="BF31888" s="101" t="s">
        <v>58</v>
      </c>
      <c r="BK31888" s="98" t="s">
        <v>70</v>
      </c>
    </row>
    <row r="31889" spans="17:63" ht="29.25" customHeight="1" x14ac:dyDescent="0.2">
      <c r="Q31889" s="92" t="s">
        <v>50</v>
      </c>
      <c r="BF31889" s="101" t="s">
        <v>58</v>
      </c>
      <c r="BK31889" s="98" t="s">
        <v>70</v>
      </c>
    </row>
    <row r="31890" spans="17:63" ht="29.25" customHeight="1" x14ac:dyDescent="0.2">
      <c r="Q31890" s="92" t="s">
        <v>50</v>
      </c>
      <c r="BF31890" s="101" t="s">
        <v>58</v>
      </c>
      <c r="BK31890" s="98" t="s">
        <v>70</v>
      </c>
    </row>
    <row r="31891" spans="17:63" ht="29.25" customHeight="1" x14ac:dyDescent="0.2">
      <c r="Q31891" s="92" t="s">
        <v>50</v>
      </c>
      <c r="BF31891" s="101" t="s">
        <v>58</v>
      </c>
      <c r="BK31891" s="98" t="s">
        <v>70</v>
      </c>
    </row>
    <row r="31892" spans="17:63" ht="29.25" customHeight="1" x14ac:dyDescent="0.2">
      <c r="Q31892" s="92" t="s">
        <v>50</v>
      </c>
      <c r="BF31892" s="101" t="s">
        <v>58</v>
      </c>
      <c r="BK31892" s="98" t="s">
        <v>70</v>
      </c>
    </row>
    <row r="31893" spans="17:63" ht="29.25" customHeight="1" x14ac:dyDescent="0.2">
      <c r="Q31893" s="92" t="s">
        <v>50</v>
      </c>
      <c r="BF31893" s="101" t="s">
        <v>58</v>
      </c>
      <c r="BK31893" s="98" t="s">
        <v>70</v>
      </c>
    </row>
    <row r="31894" spans="17:63" ht="29.25" customHeight="1" x14ac:dyDescent="0.2">
      <c r="Q31894" s="92" t="s">
        <v>50</v>
      </c>
      <c r="BF31894" s="101" t="s">
        <v>58</v>
      </c>
      <c r="BK31894" s="98" t="s">
        <v>70</v>
      </c>
    </row>
    <row r="31895" spans="17:63" ht="29.25" customHeight="1" x14ac:dyDescent="0.2">
      <c r="Q31895" s="92" t="s">
        <v>50</v>
      </c>
      <c r="BF31895" s="101" t="s">
        <v>58</v>
      </c>
      <c r="BK31895" s="98" t="s">
        <v>70</v>
      </c>
    </row>
    <row r="31896" spans="17:63" ht="29.25" customHeight="1" x14ac:dyDescent="0.2">
      <c r="Q31896" s="92" t="s">
        <v>50</v>
      </c>
      <c r="BF31896" s="101" t="s">
        <v>58</v>
      </c>
      <c r="BK31896" s="98" t="s">
        <v>70</v>
      </c>
    </row>
    <row r="31897" spans="17:63" ht="29.25" customHeight="1" x14ac:dyDescent="0.2">
      <c r="Q31897" s="92" t="s">
        <v>50</v>
      </c>
      <c r="BF31897" s="101" t="s">
        <v>58</v>
      </c>
      <c r="BK31897" s="98" t="s">
        <v>70</v>
      </c>
    </row>
    <row r="31898" spans="17:63" ht="29.25" customHeight="1" x14ac:dyDescent="0.2">
      <c r="Q31898" s="92" t="s">
        <v>50</v>
      </c>
      <c r="BF31898" s="101" t="s">
        <v>58</v>
      </c>
      <c r="BK31898" s="98" t="s">
        <v>70</v>
      </c>
    </row>
    <row r="31899" spans="17:63" ht="29.25" customHeight="1" x14ac:dyDescent="0.2">
      <c r="Q31899" s="92" t="s">
        <v>50</v>
      </c>
      <c r="BF31899" s="101" t="s">
        <v>58</v>
      </c>
      <c r="BK31899" s="98" t="s">
        <v>70</v>
      </c>
    </row>
    <row r="31900" spans="17:63" ht="29.25" customHeight="1" x14ac:dyDescent="0.2">
      <c r="Q31900" s="92" t="s">
        <v>50</v>
      </c>
      <c r="BF31900" s="101" t="s">
        <v>58</v>
      </c>
      <c r="BK31900" s="98" t="s">
        <v>70</v>
      </c>
    </row>
    <row r="31901" spans="17:63" ht="29.25" customHeight="1" x14ac:dyDescent="0.2">
      <c r="Q31901" s="92" t="s">
        <v>50</v>
      </c>
      <c r="BF31901" s="101" t="s">
        <v>58</v>
      </c>
      <c r="BK31901" s="98" t="s">
        <v>70</v>
      </c>
    </row>
    <row r="31902" spans="17:63" ht="29.25" customHeight="1" x14ac:dyDescent="0.2">
      <c r="Q31902" s="92" t="s">
        <v>50</v>
      </c>
      <c r="BF31902" s="101" t="s">
        <v>58</v>
      </c>
      <c r="BK31902" s="98" t="s">
        <v>70</v>
      </c>
    </row>
    <row r="31903" spans="17:63" ht="29.25" customHeight="1" x14ac:dyDescent="0.2">
      <c r="Q31903" s="92" t="s">
        <v>50</v>
      </c>
      <c r="BF31903" s="101" t="s">
        <v>58</v>
      </c>
      <c r="BK31903" s="98" t="s">
        <v>70</v>
      </c>
    </row>
    <row r="31904" spans="17:63" ht="29.25" customHeight="1" x14ac:dyDescent="0.2">
      <c r="Q31904" s="92" t="s">
        <v>50</v>
      </c>
      <c r="BF31904" s="101" t="s">
        <v>58</v>
      </c>
      <c r="BK31904" s="98" t="s">
        <v>70</v>
      </c>
    </row>
    <row r="31905" spans="17:63" ht="29.25" customHeight="1" x14ac:dyDescent="0.2">
      <c r="Q31905" s="92" t="s">
        <v>50</v>
      </c>
      <c r="BF31905" s="101" t="s">
        <v>58</v>
      </c>
      <c r="BK31905" s="98" t="s">
        <v>70</v>
      </c>
    </row>
    <row r="31906" spans="17:63" ht="29.25" customHeight="1" x14ac:dyDescent="0.2">
      <c r="Q31906" s="92" t="s">
        <v>50</v>
      </c>
      <c r="BF31906" s="101" t="s">
        <v>58</v>
      </c>
      <c r="BK31906" s="98" t="s">
        <v>70</v>
      </c>
    </row>
    <row r="31907" spans="17:63" ht="29.25" customHeight="1" x14ac:dyDescent="0.2">
      <c r="Q31907" s="92" t="s">
        <v>50</v>
      </c>
      <c r="BF31907" s="101" t="s">
        <v>58</v>
      </c>
      <c r="BK31907" s="98" t="s">
        <v>70</v>
      </c>
    </row>
    <row r="31908" spans="17:63" ht="29.25" customHeight="1" x14ac:dyDescent="0.2">
      <c r="Q31908" s="92" t="s">
        <v>50</v>
      </c>
      <c r="BF31908" s="101" t="s">
        <v>58</v>
      </c>
      <c r="BK31908" s="98" t="s">
        <v>70</v>
      </c>
    </row>
    <row r="31909" spans="17:63" ht="29.25" customHeight="1" x14ac:dyDescent="0.2">
      <c r="Q31909" s="92" t="s">
        <v>50</v>
      </c>
      <c r="BF31909" s="101" t="s">
        <v>58</v>
      </c>
      <c r="BK31909" s="98" t="s">
        <v>70</v>
      </c>
    </row>
    <row r="31910" spans="17:63" ht="29.25" customHeight="1" x14ac:dyDescent="0.2">
      <c r="Q31910" s="92" t="s">
        <v>50</v>
      </c>
      <c r="BF31910" s="101" t="s">
        <v>58</v>
      </c>
      <c r="BK31910" s="98" t="s">
        <v>70</v>
      </c>
    </row>
    <row r="31911" spans="17:63" ht="29.25" customHeight="1" x14ac:dyDescent="0.2">
      <c r="Q31911" s="92" t="s">
        <v>50</v>
      </c>
      <c r="BF31911" s="101" t="s">
        <v>58</v>
      </c>
      <c r="BK31911" s="98" t="s">
        <v>70</v>
      </c>
    </row>
    <row r="31912" spans="17:63" ht="29.25" customHeight="1" x14ac:dyDescent="0.2">
      <c r="Q31912" s="92" t="s">
        <v>50</v>
      </c>
      <c r="BF31912" s="101" t="s">
        <v>58</v>
      </c>
      <c r="BK31912" s="98" t="s">
        <v>70</v>
      </c>
    </row>
    <row r="31913" spans="17:63" ht="29.25" customHeight="1" x14ac:dyDescent="0.2">
      <c r="Q31913" s="92" t="s">
        <v>50</v>
      </c>
      <c r="BF31913" s="101" t="s">
        <v>58</v>
      </c>
      <c r="BK31913" s="98" t="s">
        <v>70</v>
      </c>
    </row>
    <row r="31914" spans="17:63" ht="29.25" customHeight="1" x14ac:dyDescent="0.2">
      <c r="Q31914" s="92" t="s">
        <v>50</v>
      </c>
      <c r="BF31914" s="101" t="s">
        <v>58</v>
      </c>
      <c r="BK31914" s="98" t="s">
        <v>70</v>
      </c>
    </row>
    <row r="31915" spans="17:63" ht="29.25" customHeight="1" x14ac:dyDescent="0.2">
      <c r="Q31915" s="92" t="s">
        <v>50</v>
      </c>
      <c r="BF31915" s="101" t="s">
        <v>58</v>
      </c>
      <c r="BK31915" s="98" t="s">
        <v>70</v>
      </c>
    </row>
    <row r="31916" spans="17:63" ht="29.25" customHeight="1" x14ac:dyDescent="0.2">
      <c r="Q31916" s="92" t="s">
        <v>50</v>
      </c>
      <c r="BF31916" s="101" t="s">
        <v>58</v>
      </c>
      <c r="BK31916" s="98" t="s">
        <v>70</v>
      </c>
    </row>
    <row r="31917" spans="17:63" ht="29.25" customHeight="1" x14ac:dyDescent="0.2">
      <c r="Q31917" s="92" t="s">
        <v>50</v>
      </c>
      <c r="BF31917" s="101" t="s">
        <v>58</v>
      </c>
      <c r="BK31917" s="98" t="s">
        <v>70</v>
      </c>
    </row>
    <row r="31918" spans="17:63" ht="29.25" customHeight="1" x14ac:dyDescent="0.2">
      <c r="Q31918" s="92" t="s">
        <v>50</v>
      </c>
      <c r="BF31918" s="101" t="s">
        <v>58</v>
      </c>
      <c r="BK31918" s="98" t="s">
        <v>70</v>
      </c>
    </row>
    <row r="31919" spans="17:63" ht="29.25" customHeight="1" x14ac:dyDescent="0.2">
      <c r="Q31919" s="92" t="s">
        <v>50</v>
      </c>
      <c r="BF31919" s="101" t="s">
        <v>58</v>
      </c>
      <c r="BK31919" s="98" t="s">
        <v>70</v>
      </c>
    </row>
    <row r="31920" spans="17:63" ht="29.25" customHeight="1" x14ac:dyDescent="0.2">
      <c r="Q31920" s="92" t="s">
        <v>50</v>
      </c>
      <c r="BF31920" s="101" t="s">
        <v>58</v>
      </c>
      <c r="BK31920" s="98" t="s">
        <v>70</v>
      </c>
    </row>
    <row r="31921" spans="17:63" ht="29.25" customHeight="1" x14ac:dyDescent="0.2">
      <c r="Q31921" s="92" t="s">
        <v>50</v>
      </c>
      <c r="BF31921" s="101" t="s">
        <v>58</v>
      </c>
      <c r="BK31921" s="98" t="s">
        <v>70</v>
      </c>
    </row>
    <row r="31922" spans="17:63" ht="29.25" customHeight="1" x14ac:dyDescent="0.2">
      <c r="Q31922" s="92" t="s">
        <v>50</v>
      </c>
      <c r="BF31922" s="101" t="s">
        <v>58</v>
      </c>
      <c r="BK31922" s="98" t="s">
        <v>70</v>
      </c>
    </row>
    <row r="31923" spans="17:63" ht="29.25" customHeight="1" x14ac:dyDescent="0.2">
      <c r="Q31923" s="92" t="s">
        <v>50</v>
      </c>
      <c r="BF31923" s="101" t="s">
        <v>58</v>
      </c>
      <c r="BK31923" s="98" t="s">
        <v>70</v>
      </c>
    </row>
    <row r="31924" spans="17:63" ht="29.25" customHeight="1" x14ac:dyDescent="0.2">
      <c r="Q31924" s="92" t="s">
        <v>50</v>
      </c>
      <c r="BF31924" s="101" t="s">
        <v>58</v>
      </c>
      <c r="BK31924" s="98" t="s">
        <v>70</v>
      </c>
    </row>
    <row r="31925" spans="17:63" ht="29.25" customHeight="1" x14ac:dyDescent="0.2">
      <c r="Q31925" s="92" t="s">
        <v>50</v>
      </c>
      <c r="BF31925" s="101" t="s">
        <v>58</v>
      </c>
      <c r="BK31925" s="98" t="s">
        <v>70</v>
      </c>
    </row>
    <row r="31926" spans="17:63" ht="29.25" customHeight="1" x14ac:dyDescent="0.2">
      <c r="Q31926" s="92" t="s">
        <v>50</v>
      </c>
      <c r="BF31926" s="101" t="s">
        <v>58</v>
      </c>
      <c r="BK31926" s="98" t="s">
        <v>70</v>
      </c>
    </row>
    <row r="31927" spans="17:63" ht="29.25" customHeight="1" x14ac:dyDescent="0.2">
      <c r="Q31927" s="92" t="s">
        <v>50</v>
      </c>
      <c r="BF31927" s="101" t="s">
        <v>58</v>
      </c>
      <c r="BK31927" s="98" t="s">
        <v>70</v>
      </c>
    </row>
    <row r="31928" spans="17:63" ht="29.25" customHeight="1" x14ac:dyDescent="0.2">
      <c r="Q31928" s="92" t="s">
        <v>50</v>
      </c>
      <c r="BF31928" s="101" t="s">
        <v>58</v>
      </c>
      <c r="BK31928" s="98" t="s">
        <v>70</v>
      </c>
    </row>
    <row r="31929" spans="17:63" ht="29.25" customHeight="1" x14ac:dyDescent="0.2">
      <c r="Q31929" s="92" t="s">
        <v>50</v>
      </c>
      <c r="BF31929" s="101" t="s">
        <v>58</v>
      </c>
      <c r="BK31929" s="98" t="s">
        <v>70</v>
      </c>
    </row>
    <row r="31930" spans="17:63" ht="29.25" customHeight="1" x14ac:dyDescent="0.2">
      <c r="Q31930" s="92" t="s">
        <v>50</v>
      </c>
      <c r="BF31930" s="101" t="s">
        <v>58</v>
      </c>
      <c r="BK31930" s="98" t="s">
        <v>70</v>
      </c>
    </row>
    <row r="31931" spans="17:63" ht="29.25" customHeight="1" x14ac:dyDescent="0.2">
      <c r="Q31931" s="92" t="s">
        <v>50</v>
      </c>
      <c r="BF31931" s="101" t="s">
        <v>58</v>
      </c>
      <c r="BK31931" s="98" t="s">
        <v>70</v>
      </c>
    </row>
    <row r="31932" spans="17:63" ht="29.25" customHeight="1" x14ac:dyDescent="0.2">
      <c r="Q31932" s="92" t="s">
        <v>50</v>
      </c>
      <c r="BF31932" s="101" t="s">
        <v>58</v>
      </c>
      <c r="BK31932" s="98" t="s">
        <v>70</v>
      </c>
    </row>
    <row r="31933" spans="17:63" ht="29.25" customHeight="1" x14ac:dyDescent="0.2">
      <c r="Q31933" s="92" t="s">
        <v>50</v>
      </c>
      <c r="BF31933" s="101" t="s">
        <v>58</v>
      </c>
      <c r="BK31933" s="98" t="s">
        <v>70</v>
      </c>
    </row>
    <row r="31934" spans="17:63" ht="29.25" customHeight="1" x14ac:dyDescent="0.2">
      <c r="Q31934" s="92" t="s">
        <v>50</v>
      </c>
      <c r="BF31934" s="101" t="s">
        <v>58</v>
      </c>
      <c r="BK31934" s="98" t="s">
        <v>70</v>
      </c>
    </row>
    <row r="31935" spans="17:63" ht="29.25" customHeight="1" x14ac:dyDescent="0.2">
      <c r="Q31935" s="92" t="s">
        <v>50</v>
      </c>
      <c r="BF31935" s="101" t="s">
        <v>58</v>
      </c>
      <c r="BK31935" s="98" t="s">
        <v>70</v>
      </c>
    </row>
    <row r="31936" spans="17:63" ht="29.25" customHeight="1" x14ac:dyDescent="0.2">
      <c r="Q31936" s="92" t="s">
        <v>50</v>
      </c>
      <c r="BF31936" s="101" t="s">
        <v>58</v>
      </c>
      <c r="BK31936" s="98" t="s">
        <v>70</v>
      </c>
    </row>
    <row r="31937" spans="17:63" ht="29.25" customHeight="1" x14ac:dyDescent="0.2">
      <c r="Q31937" s="92" t="s">
        <v>50</v>
      </c>
      <c r="BF31937" s="101" t="s">
        <v>58</v>
      </c>
      <c r="BK31937" s="98" t="s">
        <v>70</v>
      </c>
    </row>
    <row r="31938" spans="17:63" ht="29.25" customHeight="1" x14ac:dyDescent="0.2">
      <c r="Q31938" s="92" t="s">
        <v>50</v>
      </c>
      <c r="BF31938" s="101" t="s">
        <v>58</v>
      </c>
      <c r="BK31938" s="98" t="s">
        <v>70</v>
      </c>
    </row>
    <row r="31939" spans="17:63" ht="29.25" customHeight="1" x14ac:dyDescent="0.2">
      <c r="Q31939" s="92" t="s">
        <v>50</v>
      </c>
      <c r="BF31939" s="101" t="s">
        <v>58</v>
      </c>
      <c r="BK31939" s="98" t="s">
        <v>70</v>
      </c>
    </row>
    <row r="31940" spans="17:63" ht="29.25" customHeight="1" x14ac:dyDescent="0.2">
      <c r="Q31940" s="92" t="s">
        <v>50</v>
      </c>
      <c r="BF31940" s="101" t="s">
        <v>58</v>
      </c>
      <c r="BK31940" s="98" t="s">
        <v>70</v>
      </c>
    </row>
    <row r="31941" spans="17:63" ht="29.25" customHeight="1" x14ac:dyDescent="0.2">
      <c r="Q31941" s="92" t="s">
        <v>50</v>
      </c>
      <c r="BF31941" s="101" t="s">
        <v>58</v>
      </c>
      <c r="BK31941" s="98" t="s">
        <v>70</v>
      </c>
    </row>
    <row r="31942" spans="17:63" ht="29.25" customHeight="1" x14ac:dyDescent="0.2">
      <c r="Q31942" s="92" t="s">
        <v>50</v>
      </c>
      <c r="BF31942" s="101" t="s">
        <v>58</v>
      </c>
      <c r="BK31942" s="98" t="s">
        <v>70</v>
      </c>
    </row>
    <row r="31943" spans="17:63" ht="29.25" customHeight="1" x14ac:dyDescent="0.2">
      <c r="Q31943" s="92" t="s">
        <v>50</v>
      </c>
      <c r="BF31943" s="101" t="s">
        <v>58</v>
      </c>
      <c r="BK31943" s="98" t="s">
        <v>70</v>
      </c>
    </row>
    <row r="31944" spans="17:63" ht="29.25" customHeight="1" x14ac:dyDescent="0.2">
      <c r="Q31944" s="92" t="s">
        <v>50</v>
      </c>
      <c r="BF31944" s="101" t="s">
        <v>58</v>
      </c>
      <c r="BK31944" s="98" t="s">
        <v>70</v>
      </c>
    </row>
    <row r="31945" spans="17:63" ht="29.25" customHeight="1" x14ac:dyDescent="0.2">
      <c r="Q31945" s="92" t="s">
        <v>50</v>
      </c>
      <c r="BF31945" s="101" t="s">
        <v>58</v>
      </c>
      <c r="BK31945" s="98" t="s">
        <v>70</v>
      </c>
    </row>
    <row r="31946" spans="17:63" ht="29.25" customHeight="1" x14ac:dyDescent="0.2">
      <c r="Q31946" s="92" t="s">
        <v>50</v>
      </c>
      <c r="BF31946" s="101" t="s">
        <v>58</v>
      </c>
      <c r="BK31946" s="98" t="s">
        <v>70</v>
      </c>
    </row>
    <row r="31947" spans="17:63" ht="29.25" customHeight="1" x14ac:dyDescent="0.2">
      <c r="Q31947" s="92" t="s">
        <v>50</v>
      </c>
      <c r="BF31947" s="101" t="s">
        <v>58</v>
      </c>
      <c r="BK31947" s="98" t="s">
        <v>70</v>
      </c>
    </row>
    <row r="31948" spans="17:63" ht="29.25" customHeight="1" x14ac:dyDescent="0.2">
      <c r="Q31948" s="92" t="s">
        <v>50</v>
      </c>
      <c r="BF31948" s="101" t="s">
        <v>58</v>
      </c>
      <c r="BK31948" s="98" t="s">
        <v>70</v>
      </c>
    </row>
    <row r="31949" spans="17:63" ht="29.25" customHeight="1" x14ac:dyDescent="0.2">
      <c r="Q31949" s="92" t="s">
        <v>50</v>
      </c>
      <c r="BF31949" s="101" t="s">
        <v>58</v>
      </c>
      <c r="BK31949" s="98" t="s">
        <v>70</v>
      </c>
    </row>
    <row r="31950" spans="17:63" ht="29.25" customHeight="1" x14ac:dyDescent="0.2">
      <c r="Q31950" s="92" t="s">
        <v>50</v>
      </c>
      <c r="BF31950" s="101" t="s">
        <v>58</v>
      </c>
      <c r="BK31950" s="98" t="s">
        <v>70</v>
      </c>
    </row>
    <row r="31951" spans="17:63" ht="29.25" customHeight="1" x14ac:dyDescent="0.2">
      <c r="Q31951" s="92" t="s">
        <v>50</v>
      </c>
      <c r="BF31951" s="101" t="s">
        <v>58</v>
      </c>
      <c r="BK31951" s="98" t="s">
        <v>70</v>
      </c>
    </row>
    <row r="31952" spans="17:63" ht="29.25" customHeight="1" x14ac:dyDescent="0.2">
      <c r="Q31952" s="92" t="s">
        <v>50</v>
      </c>
      <c r="BF31952" s="101" t="s">
        <v>58</v>
      </c>
      <c r="BK31952" s="98" t="s">
        <v>70</v>
      </c>
    </row>
    <row r="31953" spans="17:63" ht="29.25" customHeight="1" x14ac:dyDescent="0.2">
      <c r="Q31953" s="92" t="s">
        <v>50</v>
      </c>
      <c r="BF31953" s="101" t="s">
        <v>58</v>
      </c>
      <c r="BK31953" s="98" t="s">
        <v>70</v>
      </c>
    </row>
    <row r="31954" spans="17:63" ht="29.25" customHeight="1" x14ac:dyDescent="0.2">
      <c r="Q31954" s="92" t="s">
        <v>50</v>
      </c>
      <c r="BF31954" s="101" t="s">
        <v>58</v>
      </c>
      <c r="BK31954" s="98" t="s">
        <v>70</v>
      </c>
    </row>
    <row r="31955" spans="17:63" ht="29.25" customHeight="1" x14ac:dyDescent="0.2">
      <c r="Q31955" s="92" t="s">
        <v>50</v>
      </c>
      <c r="BF31955" s="101" t="s">
        <v>58</v>
      </c>
      <c r="BK31955" s="98" t="s">
        <v>70</v>
      </c>
    </row>
    <row r="31956" spans="17:63" ht="29.25" customHeight="1" x14ac:dyDescent="0.2">
      <c r="Q31956" s="92" t="s">
        <v>50</v>
      </c>
      <c r="BF31956" s="101" t="s">
        <v>58</v>
      </c>
      <c r="BK31956" s="98" t="s">
        <v>70</v>
      </c>
    </row>
    <row r="31957" spans="17:63" ht="29.25" customHeight="1" x14ac:dyDescent="0.2">
      <c r="Q31957" s="92" t="s">
        <v>50</v>
      </c>
      <c r="BF31957" s="101" t="s">
        <v>58</v>
      </c>
      <c r="BK31957" s="98" t="s">
        <v>70</v>
      </c>
    </row>
    <row r="31958" spans="17:63" ht="29.25" customHeight="1" x14ac:dyDescent="0.2">
      <c r="Q31958" s="92" t="s">
        <v>50</v>
      </c>
      <c r="BF31958" s="101" t="s">
        <v>58</v>
      </c>
      <c r="BK31958" s="98" t="s">
        <v>70</v>
      </c>
    </row>
    <row r="31959" spans="17:63" ht="29.25" customHeight="1" x14ac:dyDescent="0.2">
      <c r="Q31959" s="92" t="s">
        <v>50</v>
      </c>
      <c r="BF31959" s="101" t="s">
        <v>58</v>
      </c>
      <c r="BK31959" s="98" t="s">
        <v>70</v>
      </c>
    </row>
    <row r="31960" spans="17:63" ht="29.25" customHeight="1" x14ac:dyDescent="0.2">
      <c r="Q31960" s="92" t="s">
        <v>50</v>
      </c>
      <c r="BF31960" s="101" t="s">
        <v>58</v>
      </c>
      <c r="BK31960" s="98" t="s">
        <v>70</v>
      </c>
    </row>
    <row r="31961" spans="17:63" ht="29.25" customHeight="1" x14ac:dyDescent="0.2">
      <c r="Q31961" s="92" t="s">
        <v>50</v>
      </c>
      <c r="BF31961" s="101" t="s">
        <v>58</v>
      </c>
      <c r="BK31961" s="98" t="s">
        <v>70</v>
      </c>
    </row>
    <row r="31962" spans="17:63" ht="29.25" customHeight="1" x14ac:dyDescent="0.2">
      <c r="Q31962" s="92" t="s">
        <v>50</v>
      </c>
      <c r="BF31962" s="101" t="s">
        <v>58</v>
      </c>
      <c r="BK31962" s="98" t="s">
        <v>70</v>
      </c>
    </row>
    <row r="31963" spans="17:63" ht="29.25" customHeight="1" x14ac:dyDescent="0.2">
      <c r="Q31963" s="92" t="s">
        <v>50</v>
      </c>
      <c r="BF31963" s="101" t="s">
        <v>58</v>
      </c>
      <c r="BK31963" s="98" t="s">
        <v>70</v>
      </c>
    </row>
    <row r="31964" spans="17:63" ht="29.25" customHeight="1" x14ac:dyDescent="0.2">
      <c r="Q31964" s="92" t="s">
        <v>50</v>
      </c>
      <c r="BF31964" s="101" t="s">
        <v>58</v>
      </c>
      <c r="BK31964" s="98" t="s">
        <v>70</v>
      </c>
    </row>
    <row r="31965" spans="17:63" ht="29.25" customHeight="1" x14ac:dyDescent="0.2">
      <c r="Q31965" s="92" t="s">
        <v>50</v>
      </c>
      <c r="BF31965" s="101" t="s">
        <v>58</v>
      </c>
      <c r="BK31965" s="98" t="s">
        <v>70</v>
      </c>
    </row>
    <row r="31966" spans="17:63" ht="29.25" customHeight="1" x14ac:dyDescent="0.2">
      <c r="Q31966" s="92" t="s">
        <v>50</v>
      </c>
      <c r="BF31966" s="101" t="s">
        <v>58</v>
      </c>
      <c r="BK31966" s="98" t="s">
        <v>70</v>
      </c>
    </row>
    <row r="31967" spans="17:63" ht="29.25" customHeight="1" x14ac:dyDescent="0.2">
      <c r="Q31967" s="92" t="s">
        <v>50</v>
      </c>
      <c r="BF31967" s="101" t="s">
        <v>58</v>
      </c>
      <c r="BK31967" s="98" t="s">
        <v>70</v>
      </c>
    </row>
    <row r="31968" spans="17:63" ht="29.25" customHeight="1" x14ac:dyDescent="0.2">
      <c r="Q31968" s="92" t="s">
        <v>50</v>
      </c>
      <c r="BF31968" s="101" t="s">
        <v>58</v>
      </c>
      <c r="BK31968" s="98" t="s">
        <v>70</v>
      </c>
    </row>
    <row r="31969" spans="17:63" ht="29.25" customHeight="1" x14ac:dyDescent="0.2">
      <c r="Q31969" s="92" t="s">
        <v>50</v>
      </c>
      <c r="BF31969" s="101" t="s">
        <v>58</v>
      </c>
      <c r="BK31969" s="98" t="s">
        <v>70</v>
      </c>
    </row>
    <row r="31970" spans="17:63" ht="29.25" customHeight="1" x14ac:dyDescent="0.2">
      <c r="Q31970" s="92" t="s">
        <v>50</v>
      </c>
      <c r="BF31970" s="101" t="s">
        <v>58</v>
      </c>
      <c r="BK31970" s="98" t="s">
        <v>70</v>
      </c>
    </row>
    <row r="31971" spans="17:63" ht="29.25" customHeight="1" x14ac:dyDescent="0.2">
      <c r="Q31971" s="92" t="s">
        <v>50</v>
      </c>
      <c r="BF31971" s="101" t="s">
        <v>58</v>
      </c>
      <c r="BK31971" s="98" t="s">
        <v>70</v>
      </c>
    </row>
    <row r="31972" spans="17:63" ht="29.25" customHeight="1" x14ac:dyDescent="0.2">
      <c r="Q31972" s="92" t="s">
        <v>50</v>
      </c>
      <c r="BF31972" s="101" t="s">
        <v>58</v>
      </c>
      <c r="BK31972" s="98" t="s">
        <v>70</v>
      </c>
    </row>
    <row r="31973" spans="17:63" ht="29.25" customHeight="1" x14ac:dyDescent="0.2">
      <c r="Q31973" s="92" t="s">
        <v>50</v>
      </c>
      <c r="BF31973" s="101" t="s">
        <v>58</v>
      </c>
      <c r="BK31973" s="98" t="s">
        <v>70</v>
      </c>
    </row>
    <row r="31974" spans="17:63" ht="29.25" customHeight="1" x14ac:dyDescent="0.2">
      <c r="Q31974" s="92" t="s">
        <v>50</v>
      </c>
      <c r="BF31974" s="101" t="s">
        <v>58</v>
      </c>
      <c r="BK31974" s="98" t="s">
        <v>70</v>
      </c>
    </row>
    <row r="31975" spans="17:63" ht="29.25" customHeight="1" x14ac:dyDescent="0.2">
      <c r="Q31975" s="92" t="s">
        <v>50</v>
      </c>
      <c r="BF31975" s="101" t="s">
        <v>58</v>
      </c>
      <c r="BK31975" s="98" t="s">
        <v>70</v>
      </c>
    </row>
    <row r="31976" spans="17:63" ht="29.25" customHeight="1" x14ac:dyDescent="0.2">
      <c r="Q31976" s="92" t="s">
        <v>50</v>
      </c>
      <c r="BF31976" s="101" t="s">
        <v>58</v>
      </c>
      <c r="BK31976" s="98" t="s">
        <v>70</v>
      </c>
    </row>
    <row r="31977" spans="17:63" ht="29.25" customHeight="1" x14ac:dyDescent="0.2">
      <c r="Q31977" s="92" t="s">
        <v>50</v>
      </c>
      <c r="BF31977" s="101" t="s">
        <v>58</v>
      </c>
      <c r="BK31977" s="98" t="s">
        <v>70</v>
      </c>
    </row>
    <row r="31978" spans="17:63" ht="29.25" customHeight="1" x14ac:dyDescent="0.2">
      <c r="Q31978" s="92" t="s">
        <v>50</v>
      </c>
      <c r="BF31978" s="101" t="s">
        <v>58</v>
      </c>
      <c r="BK31978" s="98" t="s">
        <v>70</v>
      </c>
    </row>
    <row r="31979" spans="17:63" ht="29.25" customHeight="1" x14ac:dyDescent="0.2">
      <c r="Q31979" s="92" t="s">
        <v>50</v>
      </c>
      <c r="BF31979" s="101" t="s">
        <v>58</v>
      </c>
      <c r="BK31979" s="98" t="s">
        <v>70</v>
      </c>
    </row>
    <row r="31980" spans="17:63" ht="29.25" customHeight="1" x14ac:dyDescent="0.2">
      <c r="Q31980" s="92" t="s">
        <v>50</v>
      </c>
      <c r="BF31980" s="101" t="s">
        <v>58</v>
      </c>
      <c r="BK31980" s="98" t="s">
        <v>70</v>
      </c>
    </row>
    <row r="31981" spans="17:63" ht="29.25" customHeight="1" x14ac:dyDescent="0.2">
      <c r="Q31981" s="92" t="s">
        <v>50</v>
      </c>
      <c r="BF31981" s="101" t="s">
        <v>58</v>
      </c>
      <c r="BK31981" s="98" t="s">
        <v>70</v>
      </c>
    </row>
    <row r="31982" spans="17:63" ht="29.25" customHeight="1" x14ac:dyDescent="0.2">
      <c r="Q31982" s="92" t="s">
        <v>50</v>
      </c>
      <c r="BF31982" s="101" t="s">
        <v>58</v>
      </c>
      <c r="BK31982" s="98" t="s">
        <v>70</v>
      </c>
    </row>
    <row r="31983" spans="17:63" ht="29.25" customHeight="1" x14ac:dyDescent="0.2">
      <c r="Q31983" s="92" t="s">
        <v>50</v>
      </c>
      <c r="BF31983" s="101" t="s">
        <v>58</v>
      </c>
      <c r="BK31983" s="98" t="s">
        <v>70</v>
      </c>
    </row>
    <row r="31984" spans="17:63" ht="29.25" customHeight="1" x14ac:dyDescent="0.2">
      <c r="Q31984" s="92" t="s">
        <v>50</v>
      </c>
      <c r="BF31984" s="101" t="s">
        <v>58</v>
      </c>
      <c r="BK31984" s="98" t="s">
        <v>70</v>
      </c>
    </row>
    <row r="31985" spans="17:63" ht="29.25" customHeight="1" x14ac:dyDescent="0.2">
      <c r="Q31985" s="92" t="s">
        <v>50</v>
      </c>
      <c r="BF31985" s="101" t="s">
        <v>58</v>
      </c>
      <c r="BK31985" s="98" t="s">
        <v>70</v>
      </c>
    </row>
    <row r="31986" spans="17:63" ht="29.25" customHeight="1" x14ac:dyDescent="0.2">
      <c r="Q31986" s="92" t="s">
        <v>50</v>
      </c>
      <c r="BF31986" s="101" t="s">
        <v>58</v>
      </c>
      <c r="BK31986" s="98" t="s">
        <v>70</v>
      </c>
    </row>
    <row r="31987" spans="17:63" ht="29.25" customHeight="1" x14ac:dyDescent="0.2">
      <c r="Q31987" s="92" t="s">
        <v>50</v>
      </c>
      <c r="BF31987" s="101" t="s">
        <v>58</v>
      </c>
      <c r="BK31987" s="98" t="s">
        <v>70</v>
      </c>
    </row>
    <row r="31988" spans="17:63" ht="29.25" customHeight="1" x14ac:dyDescent="0.2">
      <c r="Q31988" s="92" t="s">
        <v>50</v>
      </c>
      <c r="BF31988" s="101" t="s">
        <v>58</v>
      </c>
      <c r="BK31988" s="98" t="s">
        <v>70</v>
      </c>
    </row>
    <row r="31989" spans="17:63" ht="29.25" customHeight="1" x14ac:dyDescent="0.2">
      <c r="Q31989" s="92" t="s">
        <v>50</v>
      </c>
      <c r="BF31989" s="101" t="s">
        <v>58</v>
      </c>
      <c r="BK31989" s="98" t="s">
        <v>70</v>
      </c>
    </row>
    <row r="31990" spans="17:63" ht="29.25" customHeight="1" x14ac:dyDescent="0.2">
      <c r="Q31990" s="92" t="s">
        <v>50</v>
      </c>
      <c r="BF31990" s="101" t="s">
        <v>58</v>
      </c>
      <c r="BK31990" s="98" t="s">
        <v>70</v>
      </c>
    </row>
    <row r="31991" spans="17:63" ht="29.25" customHeight="1" x14ac:dyDescent="0.2">
      <c r="Q31991" s="92" t="s">
        <v>50</v>
      </c>
      <c r="BF31991" s="101" t="s">
        <v>58</v>
      </c>
      <c r="BK31991" s="98" t="s">
        <v>70</v>
      </c>
    </row>
    <row r="31992" spans="17:63" ht="29.25" customHeight="1" x14ac:dyDescent="0.2">
      <c r="Q31992" s="92" t="s">
        <v>50</v>
      </c>
      <c r="BF31992" s="101" t="s">
        <v>58</v>
      </c>
      <c r="BK31992" s="98" t="s">
        <v>70</v>
      </c>
    </row>
    <row r="31993" spans="17:63" ht="29.25" customHeight="1" x14ac:dyDescent="0.2">
      <c r="Q31993" s="92" t="s">
        <v>50</v>
      </c>
      <c r="BF31993" s="101" t="s">
        <v>58</v>
      </c>
      <c r="BK31993" s="98" t="s">
        <v>70</v>
      </c>
    </row>
    <row r="31994" spans="17:63" ht="29.25" customHeight="1" x14ac:dyDescent="0.2">
      <c r="Q31994" s="92" t="s">
        <v>50</v>
      </c>
      <c r="BF31994" s="101" t="s">
        <v>58</v>
      </c>
      <c r="BK31994" s="98" t="s">
        <v>70</v>
      </c>
    </row>
    <row r="31995" spans="17:63" ht="29.25" customHeight="1" x14ac:dyDescent="0.2">
      <c r="Q31995" s="92" t="s">
        <v>50</v>
      </c>
      <c r="BF31995" s="101" t="s">
        <v>58</v>
      </c>
      <c r="BK31995" s="98" t="s">
        <v>70</v>
      </c>
    </row>
    <row r="31996" spans="17:63" ht="29.25" customHeight="1" x14ac:dyDescent="0.2">
      <c r="Q31996" s="92" t="s">
        <v>50</v>
      </c>
      <c r="BF31996" s="101" t="s">
        <v>58</v>
      </c>
      <c r="BK31996" s="98" t="s">
        <v>70</v>
      </c>
    </row>
    <row r="31997" spans="17:63" ht="29.25" customHeight="1" x14ac:dyDescent="0.2">
      <c r="Q31997" s="92" t="s">
        <v>50</v>
      </c>
      <c r="BF31997" s="101" t="s">
        <v>58</v>
      </c>
      <c r="BK31997" s="98" t="s">
        <v>70</v>
      </c>
    </row>
    <row r="31998" spans="17:63" ht="29.25" customHeight="1" x14ac:dyDescent="0.2">
      <c r="Q31998" s="92" t="s">
        <v>50</v>
      </c>
      <c r="BF31998" s="101" t="s">
        <v>58</v>
      </c>
      <c r="BK31998" s="98" t="s">
        <v>70</v>
      </c>
    </row>
    <row r="31999" spans="17:63" ht="29.25" customHeight="1" x14ac:dyDescent="0.2">
      <c r="Q31999" s="92" t="s">
        <v>50</v>
      </c>
      <c r="BF31999" s="101" t="s">
        <v>58</v>
      </c>
      <c r="BK31999" s="98" t="s">
        <v>70</v>
      </c>
    </row>
    <row r="32000" spans="17:63" ht="29.25" customHeight="1" x14ac:dyDescent="0.2">
      <c r="Q32000" s="92" t="s">
        <v>50</v>
      </c>
      <c r="BF32000" s="101" t="s">
        <v>58</v>
      </c>
      <c r="BK32000" s="98" t="s">
        <v>70</v>
      </c>
    </row>
    <row r="32001" spans="17:63" ht="29.25" customHeight="1" x14ac:dyDescent="0.2">
      <c r="Q32001" s="92" t="s">
        <v>50</v>
      </c>
      <c r="BF32001" s="101" t="s">
        <v>58</v>
      </c>
      <c r="BK32001" s="98" t="s">
        <v>70</v>
      </c>
    </row>
    <row r="32002" spans="17:63" ht="29.25" customHeight="1" x14ac:dyDescent="0.2">
      <c r="Q32002" s="92" t="s">
        <v>50</v>
      </c>
      <c r="BF32002" s="101" t="s">
        <v>58</v>
      </c>
      <c r="BK32002" s="98" t="s">
        <v>70</v>
      </c>
    </row>
    <row r="32003" spans="17:63" ht="29.25" customHeight="1" x14ac:dyDescent="0.2">
      <c r="Q32003" s="92" t="s">
        <v>50</v>
      </c>
      <c r="BF32003" s="101" t="s">
        <v>58</v>
      </c>
      <c r="BK32003" s="98" t="s">
        <v>70</v>
      </c>
    </row>
    <row r="32004" spans="17:63" ht="29.25" customHeight="1" x14ac:dyDescent="0.2">
      <c r="Q32004" s="92" t="s">
        <v>50</v>
      </c>
      <c r="BF32004" s="101" t="s">
        <v>58</v>
      </c>
      <c r="BK32004" s="98" t="s">
        <v>70</v>
      </c>
    </row>
    <row r="32005" spans="17:63" ht="29.25" customHeight="1" x14ac:dyDescent="0.2">
      <c r="Q32005" s="92" t="s">
        <v>50</v>
      </c>
      <c r="BF32005" s="101" t="s">
        <v>58</v>
      </c>
      <c r="BK32005" s="98" t="s">
        <v>70</v>
      </c>
    </row>
    <row r="32006" spans="17:63" ht="29.25" customHeight="1" x14ac:dyDescent="0.2">
      <c r="Q32006" s="92" t="s">
        <v>50</v>
      </c>
      <c r="BF32006" s="101" t="s">
        <v>58</v>
      </c>
      <c r="BK32006" s="98" t="s">
        <v>70</v>
      </c>
    </row>
    <row r="32007" spans="17:63" ht="29.25" customHeight="1" x14ac:dyDescent="0.2">
      <c r="Q32007" s="92" t="s">
        <v>50</v>
      </c>
      <c r="BF32007" s="101" t="s">
        <v>58</v>
      </c>
      <c r="BK32007" s="98" t="s">
        <v>70</v>
      </c>
    </row>
    <row r="32008" spans="17:63" ht="29.25" customHeight="1" x14ac:dyDescent="0.2">
      <c r="Q32008" s="92" t="s">
        <v>50</v>
      </c>
      <c r="BF32008" s="101" t="s">
        <v>58</v>
      </c>
      <c r="BK32008" s="98" t="s">
        <v>70</v>
      </c>
    </row>
    <row r="32009" spans="17:63" ht="29.25" customHeight="1" x14ac:dyDescent="0.2">
      <c r="Q32009" s="92" t="s">
        <v>50</v>
      </c>
      <c r="BF32009" s="101" t="s">
        <v>58</v>
      </c>
      <c r="BK32009" s="98" t="s">
        <v>70</v>
      </c>
    </row>
    <row r="32010" spans="17:63" ht="29.25" customHeight="1" x14ac:dyDescent="0.2">
      <c r="Q32010" s="92" t="s">
        <v>50</v>
      </c>
      <c r="BF32010" s="101" t="s">
        <v>58</v>
      </c>
      <c r="BK32010" s="98" t="s">
        <v>70</v>
      </c>
    </row>
    <row r="32011" spans="17:63" ht="29.25" customHeight="1" x14ac:dyDescent="0.2">
      <c r="Q32011" s="92" t="s">
        <v>50</v>
      </c>
      <c r="BF32011" s="101" t="s">
        <v>58</v>
      </c>
      <c r="BK32011" s="98" t="s">
        <v>70</v>
      </c>
    </row>
    <row r="32012" spans="17:63" ht="29.25" customHeight="1" x14ac:dyDescent="0.2">
      <c r="Q32012" s="92" t="s">
        <v>50</v>
      </c>
      <c r="BF32012" s="101" t="s">
        <v>58</v>
      </c>
      <c r="BK32012" s="98" t="s">
        <v>70</v>
      </c>
    </row>
    <row r="32013" spans="17:63" ht="29.25" customHeight="1" x14ac:dyDescent="0.2">
      <c r="Q32013" s="92" t="s">
        <v>50</v>
      </c>
      <c r="BF32013" s="101" t="s">
        <v>58</v>
      </c>
      <c r="BK32013" s="98" t="s">
        <v>70</v>
      </c>
    </row>
    <row r="32014" spans="17:63" ht="29.25" customHeight="1" x14ac:dyDescent="0.2">
      <c r="Q32014" s="92" t="s">
        <v>50</v>
      </c>
      <c r="BF32014" s="101" t="s">
        <v>58</v>
      </c>
      <c r="BK32014" s="98" t="s">
        <v>70</v>
      </c>
    </row>
    <row r="32015" spans="17:63" ht="29.25" customHeight="1" x14ac:dyDescent="0.2">
      <c r="Q32015" s="92" t="s">
        <v>50</v>
      </c>
      <c r="BF32015" s="101" t="s">
        <v>58</v>
      </c>
      <c r="BK32015" s="98" t="s">
        <v>70</v>
      </c>
    </row>
    <row r="32016" spans="17:63" ht="29.25" customHeight="1" x14ac:dyDescent="0.2">
      <c r="Q32016" s="92" t="s">
        <v>50</v>
      </c>
      <c r="BF32016" s="101" t="s">
        <v>58</v>
      </c>
      <c r="BK32016" s="98" t="s">
        <v>70</v>
      </c>
    </row>
    <row r="32017" spans="17:63" ht="29.25" customHeight="1" x14ac:dyDescent="0.2">
      <c r="Q32017" s="92" t="s">
        <v>50</v>
      </c>
      <c r="BF32017" s="101" t="s">
        <v>58</v>
      </c>
      <c r="BK32017" s="98" t="s">
        <v>70</v>
      </c>
    </row>
    <row r="32018" spans="17:63" ht="29.25" customHeight="1" x14ac:dyDescent="0.2">
      <c r="Q32018" s="92" t="s">
        <v>50</v>
      </c>
      <c r="BF32018" s="101" t="s">
        <v>58</v>
      </c>
      <c r="BK32018" s="98" t="s">
        <v>70</v>
      </c>
    </row>
    <row r="32019" spans="17:63" ht="29.25" customHeight="1" x14ac:dyDescent="0.2">
      <c r="Q32019" s="92" t="s">
        <v>50</v>
      </c>
      <c r="BF32019" s="101" t="s">
        <v>58</v>
      </c>
      <c r="BK32019" s="98" t="s">
        <v>70</v>
      </c>
    </row>
    <row r="32020" spans="17:63" ht="29.25" customHeight="1" x14ac:dyDescent="0.2">
      <c r="Q32020" s="92" t="s">
        <v>50</v>
      </c>
      <c r="BF32020" s="101" t="s">
        <v>58</v>
      </c>
      <c r="BK32020" s="98" t="s">
        <v>70</v>
      </c>
    </row>
    <row r="32021" spans="17:63" ht="29.25" customHeight="1" x14ac:dyDescent="0.2">
      <c r="Q32021" s="92" t="s">
        <v>50</v>
      </c>
      <c r="BF32021" s="101" t="s">
        <v>58</v>
      </c>
      <c r="BK32021" s="98" t="s">
        <v>70</v>
      </c>
    </row>
    <row r="32022" spans="17:63" ht="29.25" customHeight="1" x14ac:dyDescent="0.2">
      <c r="Q32022" s="92" t="s">
        <v>50</v>
      </c>
      <c r="BF32022" s="101" t="s">
        <v>58</v>
      </c>
      <c r="BK32022" s="98" t="s">
        <v>70</v>
      </c>
    </row>
    <row r="32023" spans="17:63" ht="29.25" customHeight="1" x14ac:dyDescent="0.2">
      <c r="Q32023" s="92" t="s">
        <v>50</v>
      </c>
      <c r="BF32023" s="101" t="s">
        <v>58</v>
      </c>
      <c r="BK32023" s="98" t="s">
        <v>70</v>
      </c>
    </row>
    <row r="32024" spans="17:63" ht="29.25" customHeight="1" x14ac:dyDescent="0.2">
      <c r="Q32024" s="92" t="s">
        <v>50</v>
      </c>
      <c r="BF32024" s="101" t="s">
        <v>58</v>
      </c>
      <c r="BK32024" s="98" t="s">
        <v>70</v>
      </c>
    </row>
    <row r="32025" spans="17:63" ht="29.25" customHeight="1" x14ac:dyDescent="0.2">
      <c r="Q32025" s="92" t="s">
        <v>50</v>
      </c>
      <c r="BF32025" s="101" t="s">
        <v>58</v>
      </c>
      <c r="BK32025" s="98" t="s">
        <v>70</v>
      </c>
    </row>
    <row r="32026" spans="17:63" ht="29.25" customHeight="1" x14ac:dyDescent="0.2">
      <c r="Q32026" s="92" t="s">
        <v>50</v>
      </c>
      <c r="BF32026" s="101" t="s">
        <v>58</v>
      </c>
      <c r="BK32026" s="98" t="s">
        <v>70</v>
      </c>
    </row>
    <row r="32027" spans="17:63" ht="29.25" customHeight="1" x14ac:dyDescent="0.2">
      <c r="Q32027" s="92" t="s">
        <v>50</v>
      </c>
      <c r="BF32027" s="101" t="s">
        <v>58</v>
      </c>
      <c r="BK32027" s="98" t="s">
        <v>70</v>
      </c>
    </row>
    <row r="32028" spans="17:63" ht="29.25" customHeight="1" x14ac:dyDescent="0.2">
      <c r="Q32028" s="92" t="s">
        <v>50</v>
      </c>
      <c r="BF32028" s="101" t="s">
        <v>58</v>
      </c>
      <c r="BK32028" s="98" t="s">
        <v>70</v>
      </c>
    </row>
    <row r="32029" spans="17:63" ht="29.25" customHeight="1" x14ac:dyDescent="0.2">
      <c r="Q32029" s="92" t="s">
        <v>50</v>
      </c>
      <c r="BF32029" s="101" t="s">
        <v>58</v>
      </c>
      <c r="BK32029" s="98" t="s">
        <v>70</v>
      </c>
    </row>
    <row r="32030" spans="17:63" ht="29.25" customHeight="1" x14ac:dyDescent="0.2">
      <c r="Q32030" s="92" t="s">
        <v>50</v>
      </c>
      <c r="BF32030" s="101" t="s">
        <v>58</v>
      </c>
      <c r="BK32030" s="98" t="s">
        <v>70</v>
      </c>
    </row>
    <row r="32031" spans="17:63" ht="29.25" customHeight="1" x14ac:dyDescent="0.2">
      <c r="Q32031" s="92" t="s">
        <v>50</v>
      </c>
      <c r="BF32031" s="101" t="s">
        <v>58</v>
      </c>
      <c r="BK32031" s="98" t="s">
        <v>70</v>
      </c>
    </row>
    <row r="32032" spans="17:63" ht="29.25" customHeight="1" x14ac:dyDescent="0.2">
      <c r="Q32032" s="92" t="s">
        <v>50</v>
      </c>
      <c r="BF32032" s="101" t="s">
        <v>58</v>
      </c>
      <c r="BK32032" s="98" t="s">
        <v>70</v>
      </c>
    </row>
    <row r="32033" spans="17:63" ht="29.25" customHeight="1" x14ac:dyDescent="0.2">
      <c r="Q32033" s="92" t="s">
        <v>50</v>
      </c>
      <c r="BF32033" s="101" t="s">
        <v>58</v>
      </c>
      <c r="BK32033" s="98" t="s">
        <v>70</v>
      </c>
    </row>
    <row r="32034" spans="17:63" ht="29.25" customHeight="1" x14ac:dyDescent="0.2">
      <c r="Q32034" s="92" t="s">
        <v>50</v>
      </c>
      <c r="BF32034" s="101" t="s">
        <v>58</v>
      </c>
      <c r="BK32034" s="98" t="s">
        <v>70</v>
      </c>
    </row>
    <row r="32035" spans="17:63" ht="29.25" customHeight="1" x14ac:dyDescent="0.2">
      <c r="Q32035" s="92" t="s">
        <v>50</v>
      </c>
      <c r="BF32035" s="101" t="s">
        <v>58</v>
      </c>
      <c r="BK32035" s="98" t="s">
        <v>70</v>
      </c>
    </row>
    <row r="32036" spans="17:63" ht="29.25" customHeight="1" x14ac:dyDescent="0.2">
      <c r="Q32036" s="92" t="s">
        <v>50</v>
      </c>
      <c r="BF32036" s="101" t="s">
        <v>58</v>
      </c>
      <c r="BK32036" s="98" t="s">
        <v>70</v>
      </c>
    </row>
    <row r="32037" spans="17:63" ht="29.25" customHeight="1" x14ac:dyDescent="0.2">
      <c r="Q32037" s="92" t="s">
        <v>50</v>
      </c>
      <c r="BF32037" s="101" t="s">
        <v>58</v>
      </c>
      <c r="BK32037" s="98" t="s">
        <v>70</v>
      </c>
    </row>
    <row r="32038" spans="17:63" ht="29.25" customHeight="1" x14ac:dyDescent="0.2">
      <c r="Q32038" s="92" t="s">
        <v>50</v>
      </c>
      <c r="BF32038" s="101" t="s">
        <v>58</v>
      </c>
      <c r="BK32038" s="98" t="s">
        <v>70</v>
      </c>
    </row>
    <row r="32039" spans="17:63" ht="29.25" customHeight="1" x14ac:dyDescent="0.2">
      <c r="Q32039" s="92" t="s">
        <v>50</v>
      </c>
      <c r="BF32039" s="101" t="s">
        <v>58</v>
      </c>
      <c r="BK32039" s="98" t="s">
        <v>70</v>
      </c>
    </row>
    <row r="32040" spans="17:63" ht="29.25" customHeight="1" x14ac:dyDescent="0.2">
      <c r="Q32040" s="92" t="s">
        <v>50</v>
      </c>
      <c r="BF32040" s="101" t="s">
        <v>58</v>
      </c>
      <c r="BK32040" s="98" t="s">
        <v>70</v>
      </c>
    </row>
    <row r="32041" spans="17:63" ht="29.25" customHeight="1" x14ac:dyDescent="0.2">
      <c r="Q32041" s="92" t="s">
        <v>50</v>
      </c>
      <c r="BF32041" s="101" t="s">
        <v>58</v>
      </c>
      <c r="BK32041" s="98" t="s">
        <v>70</v>
      </c>
    </row>
    <row r="32042" spans="17:63" ht="29.25" customHeight="1" x14ac:dyDescent="0.2">
      <c r="Q32042" s="92" t="s">
        <v>50</v>
      </c>
      <c r="BF32042" s="101" t="s">
        <v>58</v>
      </c>
      <c r="BK32042" s="98" t="s">
        <v>70</v>
      </c>
    </row>
    <row r="32043" spans="17:63" ht="29.25" customHeight="1" x14ac:dyDescent="0.2">
      <c r="Q32043" s="92" t="s">
        <v>50</v>
      </c>
      <c r="BF32043" s="101" t="s">
        <v>58</v>
      </c>
      <c r="BK32043" s="98" t="s">
        <v>70</v>
      </c>
    </row>
    <row r="32044" spans="17:63" ht="29.25" customHeight="1" x14ac:dyDescent="0.2">
      <c r="Q32044" s="92" t="s">
        <v>50</v>
      </c>
      <c r="BF32044" s="101" t="s">
        <v>58</v>
      </c>
      <c r="BK32044" s="98" t="s">
        <v>70</v>
      </c>
    </row>
    <row r="32045" spans="17:63" ht="29.25" customHeight="1" x14ac:dyDescent="0.2">
      <c r="Q32045" s="92" t="s">
        <v>50</v>
      </c>
      <c r="BF32045" s="101" t="s">
        <v>58</v>
      </c>
      <c r="BK32045" s="98" t="s">
        <v>70</v>
      </c>
    </row>
    <row r="32046" spans="17:63" ht="29.25" customHeight="1" x14ac:dyDescent="0.2">
      <c r="Q32046" s="92" t="s">
        <v>50</v>
      </c>
      <c r="BF32046" s="101" t="s">
        <v>58</v>
      </c>
      <c r="BK32046" s="98" t="s">
        <v>70</v>
      </c>
    </row>
    <row r="32047" spans="17:63" ht="29.25" customHeight="1" x14ac:dyDescent="0.2">
      <c r="Q32047" s="92" t="s">
        <v>50</v>
      </c>
      <c r="BF32047" s="101" t="s">
        <v>58</v>
      </c>
      <c r="BK32047" s="98" t="s">
        <v>70</v>
      </c>
    </row>
    <row r="32048" spans="17:63" ht="29.25" customHeight="1" x14ac:dyDescent="0.2">
      <c r="Q32048" s="92" t="s">
        <v>50</v>
      </c>
      <c r="BF32048" s="101" t="s">
        <v>58</v>
      </c>
      <c r="BK32048" s="98" t="s">
        <v>70</v>
      </c>
    </row>
    <row r="32049" spans="17:63" ht="29.25" customHeight="1" x14ac:dyDescent="0.2">
      <c r="Q32049" s="92" t="s">
        <v>50</v>
      </c>
      <c r="BF32049" s="101" t="s">
        <v>58</v>
      </c>
      <c r="BK32049" s="98" t="s">
        <v>70</v>
      </c>
    </row>
    <row r="32050" spans="17:63" ht="29.25" customHeight="1" x14ac:dyDescent="0.2">
      <c r="Q32050" s="92" t="s">
        <v>50</v>
      </c>
      <c r="BF32050" s="101" t="s">
        <v>58</v>
      </c>
      <c r="BK32050" s="98" t="s">
        <v>70</v>
      </c>
    </row>
    <row r="32051" spans="17:63" ht="29.25" customHeight="1" x14ac:dyDescent="0.2">
      <c r="Q32051" s="92" t="s">
        <v>50</v>
      </c>
      <c r="BF32051" s="101" t="s">
        <v>58</v>
      </c>
      <c r="BK32051" s="98" t="s">
        <v>70</v>
      </c>
    </row>
    <row r="32052" spans="17:63" ht="29.25" customHeight="1" x14ac:dyDescent="0.2">
      <c r="Q32052" s="92" t="s">
        <v>50</v>
      </c>
      <c r="BF32052" s="101" t="s">
        <v>58</v>
      </c>
      <c r="BK32052" s="98" t="s">
        <v>70</v>
      </c>
    </row>
    <row r="32053" spans="17:63" ht="29.25" customHeight="1" x14ac:dyDescent="0.2">
      <c r="Q32053" s="92" t="s">
        <v>50</v>
      </c>
      <c r="BF32053" s="101" t="s">
        <v>58</v>
      </c>
      <c r="BK32053" s="98" t="s">
        <v>70</v>
      </c>
    </row>
    <row r="32054" spans="17:63" ht="29.25" customHeight="1" x14ac:dyDescent="0.2">
      <c r="Q32054" s="92" t="s">
        <v>50</v>
      </c>
      <c r="BF32054" s="101" t="s">
        <v>58</v>
      </c>
      <c r="BK32054" s="98" t="s">
        <v>70</v>
      </c>
    </row>
    <row r="32055" spans="17:63" ht="29.25" customHeight="1" x14ac:dyDescent="0.2">
      <c r="Q32055" s="92" t="s">
        <v>50</v>
      </c>
      <c r="BF32055" s="101" t="s">
        <v>58</v>
      </c>
      <c r="BK32055" s="98" t="s">
        <v>70</v>
      </c>
    </row>
    <row r="32056" spans="17:63" ht="29.25" customHeight="1" x14ac:dyDescent="0.2">
      <c r="Q32056" s="92" t="s">
        <v>50</v>
      </c>
      <c r="BF32056" s="101" t="s">
        <v>58</v>
      </c>
      <c r="BK32056" s="98" t="s">
        <v>70</v>
      </c>
    </row>
    <row r="32057" spans="17:63" ht="29.25" customHeight="1" x14ac:dyDescent="0.2">
      <c r="Q32057" s="92" t="s">
        <v>50</v>
      </c>
      <c r="BF32057" s="101" t="s">
        <v>58</v>
      </c>
      <c r="BK32057" s="98" t="s">
        <v>70</v>
      </c>
    </row>
    <row r="32058" spans="17:63" ht="29.25" customHeight="1" x14ac:dyDescent="0.2">
      <c r="Q32058" s="92" t="s">
        <v>50</v>
      </c>
      <c r="BF32058" s="101" t="s">
        <v>58</v>
      </c>
      <c r="BK32058" s="98" t="s">
        <v>70</v>
      </c>
    </row>
    <row r="32059" spans="17:63" ht="29.25" customHeight="1" x14ac:dyDescent="0.2">
      <c r="Q32059" s="92" t="s">
        <v>50</v>
      </c>
      <c r="BF32059" s="101" t="s">
        <v>58</v>
      </c>
      <c r="BK32059" s="98" t="s">
        <v>70</v>
      </c>
    </row>
    <row r="32060" spans="17:63" ht="29.25" customHeight="1" x14ac:dyDescent="0.2">
      <c r="Q32060" s="92" t="s">
        <v>50</v>
      </c>
      <c r="BF32060" s="101" t="s">
        <v>58</v>
      </c>
      <c r="BK32060" s="98" t="s">
        <v>70</v>
      </c>
    </row>
    <row r="32061" spans="17:63" ht="29.25" customHeight="1" x14ac:dyDescent="0.2">
      <c r="Q32061" s="92" t="s">
        <v>50</v>
      </c>
      <c r="BF32061" s="101" t="s">
        <v>58</v>
      </c>
      <c r="BK32061" s="98" t="s">
        <v>70</v>
      </c>
    </row>
    <row r="32062" spans="17:63" ht="29.25" customHeight="1" x14ac:dyDescent="0.2">
      <c r="Q32062" s="92" t="s">
        <v>50</v>
      </c>
      <c r="BF32062" s="101" t="s">
        <v>58</v>
      </c>
      <c r="BK32062" s="98" t="s">
        <v>70</v>
      </c>
    </row>
    <row r="32063" spans="17:63" ht="29.25" customHeight="1" x14ac:dyDescent="0.2">
      <c r="Q32063" s="92" t="s">
        <v>50</v>
      </c>
      <c r="BF32063" s="101" t="s">
        <v>58</v>
      </c>
      <c r="BK32063" s="98" t="s">
        <v>70</v>
      </c>
    </row>
    <row r="32064" spans="17:63" ht="29.25" customHeight="1" x14ac:dyDescent="0.2">
      <c r="Q32064" s="92" t="s">
        <v>50</v>
      </c>
      <c r="BF32064" s="101" t="s">
        <v>58</v>
      </c>
      <c r="BK32064" s="98" t="s">
        <v>70</v>
      </c>
    </row>
    <row r="32065" spans="17:63" ht="29.25" customHeight="1" x14ac:dyDescent="0.2">
      <c r="Q32065" s="92" t="s">
        <v>50</v>
      </c>
      <c r="BF32065" s="101" t="s">
        <v>58</v>
      </c>
      <c r="BK32065" s="98" t="s">
        <v>70</v>
      </c>
    </row>
    <row r="32066" spans="17:63" ht="29.25" customHeight="1" x14ac:dyDescent="0.2">
      <c r="Q32066" s="92" t="s">
        <v>50</v>
      </c>
      <c r="BF32066" s="101" t="s">
        <v>58</v>
      </c>
      <c r="BK32066" s="98" t="s">
        <v>70</v>
      </c>
    </row>
    <row r="32067" spans="17:63" ht="29.25" customHeight="1" x14ac:dyDescent="0.2">
      <c r="Q32067" s="92" t="s">
        <v>50</v>
      </c>
      <c r="BF32067" s="101" t="s">
        <v>58</v>
      </c>
      <c r="BK32067" s="98" t="s">
        <v>70</v>
      </c>
    </row>
    <row r="32068" spans="17:63" ht="29.25" customHeight="1" x14ac:dyDescent="0.2">
      <c r="Q32068" s="92" t="s">
        <v>50</v>
      </c>
      <c r="BF32068" s="101" t="s">
        <v>58</v>
      </c>
      <c r="BK32068" s="98" t="s">
        <v>70</v>
      </c>
    </row>
    <row r="32069" spans="17:63" ht="29.25" customHeight="1" x14ac:dyDescent="0.2">
      <c r="Q32069" s="92" t="s">
        <v>50</v>
      </c>
      <c r="BF32069" s="101" t="s">
        <v>58</v>
      </c>
      <c r="BK32069" s="98" t="s">
        <v>70</v>
      </c>
    </row>
    <row r="32070" spans="17:63" ht="29.25" customHeight="1" x14ac:dyDescent="0.2">
      <c r="Q32070" s="92" t="s">
        <v>50</v>
      </c>
      <c r="BF32070" s="101" t="s">
        <v>58</v>
      </c>
      <c r="BK32070" s="98" t="s">
        <v>70</v>
      </c>
    </row>
    <row r="32071" spans="17:63" ht="29.25" customHeight="1" x14ac:dyDescent="0.2">
      <c r="Q32071" s="92" t="s">
        <v>50</v>
      </c>
      <c r="BF32071" s="101" t="s">
        <v>58</v>
      </c>
      <c r="BK32071" s="98" t="s">
        <v>70</v>
      </c>
    </row>
    <row r="32072" spans="17:63" ht="29.25" customHeight="1" x14ac:dyDescent="0.2">
      <c r="Q32072" s="92" t="s">
        <v>50</v>
      </c>
      <c r="BF32072" s="101" t="s">
        <v>58</v>
      </c>
      <c r="BK32072" s="98" t="s">
        <v>70</v>
      </c>
    </row>
    <row r="32073" spans="17:63" ht="29.25" customHeight="1" x14ac:dyDescent="0.2">
      <c r="Q32073" s="92" t="s">
        <v>50</v>
      </c>
      <c r="BF32073" s="101" t="s">
        <v>58</v>
      </c>
      <c r="BK32073" s="98" t="s">
        <v>70</v>
      </c>
    </row>
    <row r="32074" spans="17:63" ht="29.25" customHeight="1" x14ac:dyDescent="0.2">
      <c r="Q32074" s="92" t="s">
        <v>50</v>
      </c>
      <c r="BF32074" s="101" t="s">
        <v>58</v>
      </c>
      <c r="BK32074" s="98" t="s">
        <v>70</v>
      </c>
    </row>
    <row r="32075" spans="17:63" ht="29.25" customHeight="1" x14ac:dyDescent="0.2">
      <c r="Q32075" s="92" t="s">
        <v>50</v>
      </c>
      <c r="BF32075" s="101" t="s">
        <v>58</v>
      </c>
      <c r="BK32075" s="98" t="s">
        <v>70</v>
      </c>
    </row>
    <row r="32076" spans="17:63" ht="29.25" customHeight="1" x14ac:dyDescent="0.2">
      <c r="Q32076" s="92" t="s">
        <v>50</v>
      </c>
      <c r="BF32076" s="101" t="s">
        <v>58</v>
      </c>
      <c r="BK32076" s="98" t="s">
        <v>70</v>
      </c>
    </row>
    <row r="32077" spans="17:63" ht="29.25" customHeight="1" x14ac:dyDescent="0.2">
      <c r="Q32077" s="92" t="s">
        <v>50</v>
      </c>
      <c r="BF32077" s="101" t="s">
        <v>58</v>
      </c>
      <c r="BK32077" s="98" t="s">
        <v>70</v>
      </c>
    </row>
    <row r="32078" spans="17:63" ht="29.25" customHeight="1" x14ac:dyDescent="0.2">
      <c r="Q32078" s="92" t="s">
        <v>50</v>
      </c>
      <c r="BF32078" s="101" t="s">
        <v>58</v>
      </c>
      <c r="BK32078" s="98" t="s">
        <v>70</v>
      </c>
    </row>
    <row r="32079" spans="17:63" ht="29.25" customHeight="1" x14ac:dyDescent="0.2">
      <c r="Q32079" s="92" t="s">
        <v>50</v>
      </c>
      <c r="BF32079" s="101" t="s">
        <v>58</v>
      </c>
      <c r="BK32079" s="98" t="s">
        <v>70</v>
      </c>
    </row>
    <row r="32080" spans="17:63" ht="29.25" customHeight="1" x14ac:dyDescent="0.2">
      <c r="Q32080" s="92" t="s">
        <v>50</v>
      </c>
      <c r="BF32080" s="101" t="s">
        <v>58</v>
      </c>
      <c r="BK32080" s="98" t="s">
        <v>70</v>
      </c>
    </row>
    <row r="32081" spans="17:63" ht="29.25" customHeight="1" x14ac:dyDescent="0.2">
      <c r="Q32081" s="92" t="s">
        <v>50</v>
      </c>
      <c r="BF32081" s="101" t="s">
        <v>58</v>
      </c>
      <c r="BK32081" s="98" t="s">
        <v>70</v>
      </c>
    </row>
    <row r="32082" spans="17:63" ht="29.25" customHeight="1" x14ac:dyDescent="0.2">
      <c r="Q32082" s="92" t="s">
        <v>50</v>
      </c>
      <c r="BF32082" s="101" t="s">
        <v>58</v>
      </c>
      <c r="BK32082" s="98" t="s">
        <v>70</v>
      </c>
    </row>
    <row r="32083" spans="17:63" ht="29.25" customHeight="1" x14ac:dyDescent="0.2">
      <c r="Q32083" s="92" t="s">
        <v>50</v>
      </c>
      <c r="BF32083" s="101" t="s">
        <v>58</v>
      </c>
      <c r="BK32083" s="98" t="s">
        <v>70</v>
      </c>
    </row>
    <row r="32084" spans="17:63" ht="29.25" customHeight="1" x14ac:dyDescent="0.2">
      <c r="Q32084" s="92" t="s">
        <v>50</v>
      </c>
      <c r="BF32084" s="101" t="s">
        <v>58</v>
      </c>
      <c r="BK32084" s="98" t="s">
        <v>70</v>
      </c>
    </row>
    <row r="32085" spans="17:63" ht="29.25" customHeight="1" x14ac:dyDescent="0.2">
      <c r="Q32085" s="92" t="s">
        <v>50</v>
      </c>
      <c r="BF32085" s="101" t="s">
        <v>58</v>
      </c>
      <c r="BK32085" s="98" t="s">
        <v>70</v>
      </c>
    </row>
    <row r="32086" spans="17:63" ht="29.25" customHeight="1" x14ac:dyDescent="0.2">
      <c r="Q32086" s="92" t="s">
        <v>50</v>
      </c>
      <c r="BF32086" s="101" t="s">
        <v>58</v>
      </c>
      <c r="BK32086" s="98" t="s">
        <v>70</v>
      </c>
    </row>
    <row r="32087" spans="17:63" ht="29.25" customHeight="1" x14ac:dyDescent="0.2">
      <c r="Q32087" s="92" t="s">
        <v>50</v>
      </c>
      <c r="BF32087" s="101" t="s">
        <v>58</v>
      </c>
      <c r="BK32087" s="98" t="s">
        <v>70</v>
      </c>
    </row>
    <row r="32088" spans="17:63" ht="29.25" customHeight="1" x14ac:dyDescent="0.2">
      <c r="Q32088" s="92" t="s">
        <v>50</v>
      </c>
      <c r="BF32088" s="101" t="s">
        <v>58</v>
      </c>
      <c r="BK32088" s="98" t="s">
        <v>70</v>
      </c>
    </row>
    <row r="32089" spans="17:63" ht="29.25" customHeight="1" x14ac:dyDescent="0.2">
      <c r="Q32089" s="92" t="s">
        <v>50</v>
      </c>
      <c r="BF32089" s="101" t="s">
        <v>58</v>
      </c>
      <c r="BK32089" s="98" t="s">
        <v>70</v>
      </c>
    </row>
    <row r="32090" spans="17:63" ht="29.25" customHeight="1" x14ac:dyDescent="0.2">
      <c r="Q32090" s="92" t="s">
        <v>50</v>
      </c>
      <c r="BF32090" s="101" t="s">
        <v>58</v>
      </c>
      <c r="BK32090" s="98" t="s">
        <v>70</v>
      </c>
    </row>
    <row r="32091" spans="17:63" ht="29.25" customHeight="1" x14ac:dyDescent="0.2">
      <c r="Q32091" s="92" t="s">
        <v>50</v>
      </c>
      <c r="BF32091" s="101" t="s">
        <v>58</v>
      </c>
      <c r="BK32091" s="98" t="s">
        <v>70</v>
      </c>
    </row>
    <row r="32092" spans="17:63" ht="29.25" customHeight="1" x14ac:dyDescent="0.2">
      <c r="Q32092" s="92" t="s">
        <v>50</v>
      </c>
      <c r="BF32092" s="101" t="s">
        <v>58</v>
      </c>
      <c r="BK32092" s="98" t="s">
        <v>70</v>
      </c>
    </row>
    <row r="32093" spans="17:63" ht="29.25" customHeight="1" x14ac:dyDescent="0.2">
      <c r="Q32093" s="92" t="s">
        <v>50</v>
      </c>
      <c r="BF32093" s="101" t="s">
        <v>58</v>
      </c>
      <c r="BK32093" s="98" t="s">
        <v>70</v>
      </c>
    </row>
    <row r="32094" spans="17:63" ht="29.25" customHeight="1" x14ac:dyDescent="0.2">
      <c r="Q32094" s="92" t="s">
        <v>50</v>
      </c>
      <c r="BF32094" s="101" t="s">
        <v>58</v>
      </c>
      <c r="BK32094" s="98" t="s">
        <v>70</v>
      </c>
    </row>
    <row r="32095" spans="17:63" ht="29.25" customHeight="1" x14ac:dyDescent="0.2">
      <c r="Q32095" s="92" t="s">
        <v>50</v>
      </c>
      <c r="BF32095" s="101" t="s">
        <v>58</v>
      </c>
      <c r="BK32095" s="98" t="s">
        <v>70</v>
      </c>
    </row>
    <row r="32096" spans="17:63" ht="29.25" customHeight="1" x14ac:dyDescent="0.2">
      <c r="Q32096" s="92" t="s">
        <v>50</v>
      </c>
      <c r="BF32096" s="101" t="s">
        <v>58</v>
      </c>
      <c r="BK32096" s="98" t="s">
        <v>70</v>
      </c>
    </row>
    <row r="32097" spans="17:63" ht="29.25" customHeight="1" x14ac:dyDescent="0.2">
      <c r="Q32097" s="92" t="s">
        <v>50</v>
      </c>
      <c r="BF32097" s="101" t="s">
        <v>58</v>
      </c>
      <c r="BK32097" s="98" t="s">
        <v>70</v>
      </c>
    </row>
    <row r="32098" spans="17:63" ht="29.25" customHeight="1" x14ac:dyDescent="0.2">
      <c r="Q32098" s="92" t="s">
        <v>50</v>
      </c>
      <c r="BF32098" s="101" t="s">
        <v>58</v>
      </c>
      <c r="BK32098" s="98" t="s">
        <v>70</v>
      </c>
    </row>
    <row r="32099" spans="17:63" ht="29.25" customHeight="1" x14ac:dyDescent="0.2">
      <c r="Q32099" s="92" t="s">
        <v>50</v>
      </c>
      <c r="BF32099" s="101" t="s">
        <v>58</v>
      </c>
      <c r="BK32099" s="98" t="s">
        <v>70</v>
      </c>
    </row>
    <row r="32100" spans="17:63" ht="29.25" customHeight="1" x14ac:dyDescent="0.2">
      <c r="Q32100" s="92" t="s">
        <v>50</v>
      </c>
      <c r="BF32100" s="101" t="s">
        <v>58</v>
      </c>
      <c r="BK32100" s="98" t="s">
        <v>70</v>
      </c>
    </row>
    <row r="32101" spans="17:63" ht="29.25" customHeight="1" x14ac:dyDescent="0.2">
      <c r="Q32101" s="92" t="s">
        <v>50</v>
      </c>
      <c r="BF32101" s="101" t="s">
        <v>58</v>
      </c>
      <c r="BK32101" s="98" t="s">
        <v>70</v>
      </c>
    </row>
    <row r="32102" spans="17:63" ht="29.25" customHeight="1" x14ac:dyDescent="0.2">
      <c r="Q32102" s="92" t="s">
        <v>50</v>
      </c>
      <c r="BF32102" s="101" t="s">
        <v>58</v>
      </c>
      <c r="BK32102" s="98" t="s">
        <v>70</v>
      </c>
    </row>
    <row r="32103" spans="17:63" ht="29.25" customHeight="1" x14ac:dyDescent="0.2">
      <c r="Q32103" s="92" t="s">
        <v>50</v>
      </c>
      <c r="BF32103" s="101" t="s">
        <v>58</v>
      </c>
      <c r="BK32103" s="98" t="s">
        <v>70</v>
      </c>
    </row>
    <row r="32104" spans="17:63" ht="29.25" customHeight="1" x14ac:dyDescent="0.2">
      <c r="Q32104" s="92" t="s">
        <v>50</v>
      </c>
      <c r="BF32104" s="101" t="s">
        <v>58</v>
      </c>
      <c r="BK32104" s="98" t="s">
        <v>70</v>
      </c>
    </row>
    <row r="32105" spans="17:63" ht="29.25" customHeight="1" x14ac:dyDescent="0.2">
      <c r="Q32105" s="92" t="s">
        <v>50</v>
      </c>
      <c r="BF32105" s="101" t="s">
        <v>58</v>
      </c>
      <c r="BK32105" s="98" t="s">
        <v>70</v>
      </c>
    </row>
    <row r="32106" spans="17:63" ht="29.25" customHeight="1" x14ac:dyDescent="0.2">
      <c r="Q32106" s="92" t="s">
        <v>50</v>
      </c>
      <c r="BF32106" s="101" t="s">
        <v>58</v>
      </c>
      <c r="BK32106" s="98" t="s">
        <v>70</v>
      </c>
    </row>
    <row r="32107" spans="17:63" ht="29.25" customHeight="1" x14ac:dyDescent="0.2">
      <c r="Q32107" s="92" t="s">
        <v>50</v>
      </c>
      <c r="BF32107" s="101" t="s">
        <v>58</v>
      </c>
      <c r="BK32107" s="98" t="s">
        <v>70</v>
      </c>
    </row>
    <row r="32108" spans="17:63" ht="29.25" customHeight="1" x14ac:dyDescent="0.2">
      <c r="Q32108" s="92" t="s">
        <v>50</v>
      </c>
      <c r="BF32108" s="101" t="s">
        <v>58</v>
      </c>
      <c r="BK32108" s="98" t="s">
        <v>70</v>
      </c>
    </row>
    <row r="32109" spans="17:63" ht="29.25" customHeight="1" x14ac:dyDescent="0.2">
      <c r="Q32109" s="92" t="s">
        <v>50</v>
      </c>
      <c r="BF32109" s="101" t="s">
        <v>58</v>
      </c>
      <c r="BK32109" s="98" t="s">
        <v>70</v>
      </c>
    </row>
    <row r="32110" spans="17:63" ht="29.25" customHeight="1" x14ac:dyDescent="0.2">
      <c r="Q32110" s="92" t="s">
        <v>50</v>
      </c>
      <c r="BF32110" s="101" t="s">
        <v>58</v>
      </c>
      <c r="BK32110" s="98" t="s">
        <v>70</v>
      </c>
    </row>
    <row r="32111" spans="17:63" ht="29.25" customHeight="1" x14ac:dyDescent="0.2">
      <c r="Q32111" s="92" t="s">
        <v>50</v>
      </c>
      <c r="BF32111" s="101" t="s">
        <v>58</v>
      </c>
      <c r="BK32111" s="98" t="s">
        <v>70</v>
      </c>
    </row>
    <row r="32112" spans="17:63" ht="29.25" customHeight="1" x14ac:dyDescent="0.2">
      <c r="Q32112" s="92" t="s">
        <v>50</v>
      </c>
      <c r="BF32112" s="101" t="s">
        <v>58</v>
      </c>
      <c r="BK32112" s="98" t="s">
        <v>70</v>
      </c>
    </row>
    <row r="32113" spans="17:63" ht="29.25" customHeight="1" x14ac:dyDescent="0.2">
      <c r="Q32113" s="92" t="s">
        <v>50</v>
      </c>
      <c r="BF32113" s="101" t="s">
        <v>58</v>
      </c>
      <c r="BK32113" s="98" t="s">
        <v>70</v>
      </c>
    </row>
    <row r="32114" spans="17:63" ht="29.25" customHeight="1" x14ac:dyDescent="0.2">
      <c r="Q32114" s="92" t="s">
        <v>50</v>
      </c>
      <c r="BF32114" s="101" t="s">
        <v>58</v>
      </c>
      <c r="BK32114" s="98" t="s">
        <v>70</v>
      </c>
    </row>
    <row r="32115" spans="17:63" ht="29.25" customHeight="1" x14ac:dyDescent="0.2">
      <c r="Q32115" s="92" t="s">
        <v>50</v>
      </c>
      <c r="BF32115" s="101" t="s">
        <v>58</v>
      </c>
      <c r="BK32115" s="98" t="s">
        <v>70</v>
      </c>
    </row>
    <row r="32116" spans="17:63" ht="29.25" customHeight="1" x14ac:dyDescent="0.2">
      <c r="Q32116" s="92" t="s">
        <v>50</v>
      </c>
      <c r="BF32116" s="101" t="s">
        <v>58</v>
      </c>
      <c r="BK32116" s="98" t="s">
        <v>70</v>
      </c>
    </row>
    <row r="32117" spans="17:63" ht="29.25" customHeight="1" x14ac:dyDescent="0.2">
      <c r="Q32117" s="92" t="s">
        <v>50</v>
      </c>
      <c r="BF32117" s="101" t="s">
        <v>58</v>
      </c>
      <c r="BK32117" s="98" t="s">
        <v>70</v>
      </c>
    </row>
    <row r="32118" spans="17:63" ht="29.25" customHeight="1" x14ac:dyDescent="0.2">
      <c r="Q32118" s="92" t="s">
        <v>50</v>
      </c>
      <c r="BF32118" s="101" t="s">
        <v>58</v>
      </c>
      <c r="BK32118" s="98" t="s">
        <v>70</v>
      </c>
    </row>
    <row r="32119" spans="17:63" ht="29.25" customHeight="1" x14ac:dyDescent="0.2">
      <c r="Q32119" s="92" t="s">
        <v>50</v>
      </c>
      <c r="BF32119" s="101" t="s">
        <v>58</v>
      </c>
      <c r="BK32119" s="98" t="s">
        <v>70</v>
      </c>
    </row>
    <row r="32120" spans="17:63" ht="29.25" customHeight="1" x14ac:dyDescent="0.2">
      <c r="Q32120" s="92" t="s">
        <v>50</v>
      </c>
      <c r="BF32120" s="101" t="s">
        <v>58</v>
      </c>
      <c r="BK32120" s="98" t="s">
        <v>70</v>
      </c>
    </row>
    <row r="32121" spans="17:63" ht="29.25" customHeight="1" x14ac:dyDescent="0.2">
      <c r="Q32121" s="92" t="s">
        <v>50</v>
      </c>
      <c r="BF32121" s="101" t="s">
        <v>58</v>
      </c>
      <c r="BK32121" s="98" t="s">
        <v>70</v>
      </c>
    </row>
    <row r="32122" spans="17:63" ht="29.25" customHeight="1" x14ac:dyDescent="0.2">
      <c r="Q32122" s="92" t="s">
        <v>50</v>
      </c>
      <c r="BF32122" s="101" t="s">
        <v>58</v>
      </c>
      <c r="BK32122" s="98" t="s">
        <v>70</v>
      </c>
    </row>
    <row r="32123" spans="17:63" ht="29.25" customHeight="1" x14ac:dyDescent="0.2">
      <c r="Q32123" s="92" t="s">
        <v>50</v>
      </c>
      <c r="BF32123" s="101" t="s">
        <v>58</v>
      </c>
      <c r="BK32123" s="98" t="s">
        <v>70</v>
      </c>
    </row>
    <row r="32124" spans="17:63" ht="29.25" customHeight="1" x14ac:dyDescent="0.2">
      <c r="Q32124" s="92" t="s">
        <v>50</v>
      </c>
      <c r="BF32124" s="101" t="s">
        <v>58</v>
      </c>
      <c r="BK32124" s="98" t="s">
        <v>70</v>
      </c>
    </row>
    <row r="32125" spans="17:63" ht="29.25" customHeight="1" x14ac:dyDescent="0.2">
      <c r="Q32125" s="92" t="s">
        <v>50</v>
      </c>
      <c r="BF32125" s="101" t="s">
        <v>58</v>
      </c>
      <c r="BK32125" s="98" t="s">
        <v>70</v>
      </c>
    </row>
    <row r="32126" spans="17:63" ht="29.25" customHeight="1" x14ac:dyDescent="0.2">
      <c r="Q32126" s="92" t="s">
        <v>50</v>
      </c>
      <c r="BF32126" s="101" t="s">
        <v>58</v>
      </c>
      <c r="BK32126" s="98" t="s">
        <v>70</v>
      </c>
    </row>
    <row r="32127" spans="17:63" ht="29.25" customHeight="1" x14ac:dyDescent="0.2">
      <c r="Q32127" s="92" t="s">
        <v>50</v>
      </c>
      <c r="BF32127" s="101" t="s">
        <v>58</v>
      </c>
      <c r="BK32127" s="98" t="s">
        <v>70</v>
      </c>
    </row>
    <row r="32128" spans="17:63" ht="29.25" customHeight="1" x14ac:dyDescent="0.2">
      <c r="Q32128" s="92" t="s">
        <v>50</v>
      </c>
      <c r="BF32128" s="101" t="s">
        <v>58</v>
      </c>
      <c r="BK32128" s="98" t="s">
        <v>70</v>
      </c>
    </row>
    <row r="32129" spans="17:63" ht="29.25" customHeight="1" x14ac:dyDescent="0.2">
      <c r="Q32129" s="92" t="s">
        <v>50</v>
      </c>
      <c r="BF32129" s="101" t="s">
        <v>58</v>
      </c>
      <c r="BK32129" s="98" t="s">
        <v>70</v>
      </c>
    </row>
    <row r="32130" spans="17:63" ht="29.25" customHeight="1" x14ac:dyDescent="0.2">
      <c r="Q32130" s="92" t="s">
        <v>50</v>
      </c>
      <c r="BF32130" s="101" t="s">
        <v>58</v>
      </c>
      <c r="BK32130" s="98" t="s">
        <v>70</v>
      </c>
    </row>
    <row r="32131" spans="17:63" ht="29.25" customHeight="1" x14ac:dyDescent="0.2">
      <c r="Q32131" s="92" t="s">
        <v>50</v>
      </c>
      <c r="BF32131" s="101" t="s">
        <v>58</v>
      </c>
      <c r="BK32131" s="98" t="s">
        <v>70</v>
      </c>
    </row>
    <row r="32132" spans="17:63" ht="29.25" customHeight="1" x14ac:dyDescent="0.2">
      <c r="Q32132" s="92" t="s">
        <v>50</v>
      </c>
      <c r="BF32132" s="101" t="s">
        <v>58</v>
      </c>
      <c r="BK32132" s="98" t="s">
        <v>70</v>
      </c>
    </row>
    <row r="32133" spans="17:63" ht="29.25" customHeight="1" x14ac:dyDescent="0.2">
      <c r="Q32133" s="92" t="s">
        <v>50</v>
      </c>
      <c r="BF32133" s="101" t="s">
        <v>58</v>
      </c>
      <c r="BK32133" s="98" t="s">
        <v>70</v>
      </c>
    </row>
    <row r="32134" spans="17:63" ht="29.25" customHeight="1" x14ac:dyDescent="0.2">
      <c r="Q32134" s="92" t="s">
        <v>50</v>
      </c>
      <c r="BF32134" s="101" t="s">
        <v>58</v>
      </c>
      <c r="BK32134" s="98" t="s">
        <v>70</v>
      </c>
    </row>
    <row r="32135" spans="17:63" ht="29.25" customHeight="1" x14ac:dyDescent="0.2">
      <c r="Q32135" s="92" t="s">
        <v>50</v>
      </c>
      <c r="BF32135" s="101" t="s">
        <v>58</v>
      </c>
      <c r="BK32135" s="98" t="s">
        <v>70</v>
      </c>
    </row>
    <row r="32136" spans="17:63" ht="29.25" customHeight="1" x14ac:dyDescent="0.2">
      <c r="Q32136" s="92" t="s">
        <v>50</v>
      </c>
      <c r="BF32136" s="101" t="s">
        <v>58</v>
      </c>
      <c r="BK32136" s="98" t="s">
        <v>70</v>
      </c>
    </row>
    <row r="32137" spans="17:63" ht="29.25" customHeight="1" x14ac:dyDescent="0.2">
      <c r="Q32137" s="92" t="s">
        <v>50</v>
      </c>
      <c r="BF32137" s="101" t="s">
        <v>58</v>
      </c>
      <c r="BK32137" s="98" t="s">
        <v>70</v>
      </c>
    </row>
    <row r="32138" spans="17:63" ht="29.25" customHeight="1" x14ac:dyDescent="0.2">
      <c r="Q32138" s="92" t="s">
        <v>50</v>
      </c>
      <c r="BF32138" s="101" t="s">
        <v>58</v>
      </c>
      <c r="BK32138" s="98" t="s">
        <v>70</v>
      </c>
    </row>
    <row r="32139" spans="17:63" ht="29.25" customHeight="1" x14ac:dyDescent="0.2">
      <c r="Q32139" s="92" t="s">
        <v>50</v>
      </c>
      <c r="BF32139" s="101" t="s">
        <v>58</v>
      </c>
      <c r="BK32139" s="98" t="s">
        <v>70</v>
      </c>
    </row>
    <row r="32140" spans="17:63" ht="29.25" customHeight="1" x14ac:dyDescent="0.2">
      <c r="Q32140" s="92" t="s">
        <v>50</v>
      </c>
      <c r="BF32140" s="101" t="s">
        <v>58</v>
      </c>
      <c r="BK32140" s="98" t="s">
        <v>70</v>
      </c>
    </row>
    <row r="32141" spans="17:63" ht="29.25" customHeight="1" x14ac:dyDescent="0.2">
      <c r="Q32141" s="92" t="s">
        <v>50</v>
      </c>
      <c r="BF32141" s="101" t="s">
        <v>58</v>
      </c>
      <c r="BK32141" s="98" t="s">
        <v>70</v>
      </c>
    </row>
    <row r="32142" spans="17:63" ht="29.25" customHeight="1" x14ac:dyDescent="0.2">
      <c r="Q32142" s="92" t="s">
        <v>50</v>
      </c>
      <c r="BF32142" s="101" t="s">
        <v>58</v>
      </c>
      <c r="BK32142" s="98" t="s">
        <v>70</v>
      </c>
    </row>
    <row r="32143" spans="17:63" ht="29.25" customHeight="1" x14ac:dyDescent="0.2">
      <c r="Q32143" s="92" t="s">
        <v>50</v>
      </c>
      <c r="BF32143" s="101" t="s">
        <v>58</v>
      </c>
      <c r="BK32143" s="98" t="s">
        <v>70</v>
      </c>
    </row>
    <row r="32144" spans="17:63" ht="29.25" customHeight="1" x14ac:dyDescent="0.2">
      <c r="Q32144" s="92" t="s">
        <v>50</v>
      </c>
      <c r="BF32144" s="101" t="s">
        <v>58</v>
      </c>
      <c r="BK32144" s="98" t="s">
        <v>70</v>
      </c>
    </row>
    <row r="32145" spans="17:63" ht="29.25" customHeight="1" x14ac:dyDescent="0.2">
      <c r="Q32145" s="92" t="s">
        <v>50</v>
      </c>
      <c r="BF32145" s="101" t="s">
        <v>58</v>
      </c>
      <c r="BK32145" s="98" t="s">
        <v>70</v>
      </c>
    </row>
    <row r="32146" spans="17:63" ht="29.25" customHeight="1" x14ac:dyDescent="0.2">
      <c r="Q32146" s="92" t="s">
        <v>50</v>
      </c>
      <c r="BF32146" s="101" t="s">
        <v>58</v>
      </c>
      <c r="BK32146" s="98" t="s">
        <v>70</v>
      </c>
    </row>
    <row r="32147" spans="17:63" ht="29.25" customHeight="1" x14ac:dyDescent="0.2">
      <c r="Q32147" s="92" t="s">
        <v>50</v>
      </c>
      <c r="BF32147" s="101" t="s">
        <v>58</v>
      </c>
      <c r="BK32147" s="98" t="s">
        <v>70</v>
      </c>
    </row>
    <row r="32148" spans="17:63" ht="29.25" customHeight="1" x14ac:dyDescent="0.2">
      <c r="Q32148" s="92" t="s">
        <v>50</v>
      </c>
      <c r="BF32148" s="101" t="s">
        <v>58</v>
      </c>
      <c r="BK32148" s="98" t="s">
        <v>70</v>
      </c>
    </row>
    <row r="32149" spans="17:63" ht="29.25" customHeight="1" x14ac:dyDescent="0.2">
      <c r="Q32149" s="92" t="s">
        <v>50</v>
      </c>
      <c r="BF32149" s="101" t="s">
        <v>58</v>
      </c>
      <c r="BK32149" s="98" t="s">
        <v>70</v>
      </c>
    </row>
    <row r="32150" spans="17:63" ht="29.25" customHeight="1" x14ac:dyDescent="0.2">
      <c r="Q32150" s="92" t="s">
        <v>50</v>
      </c>
      <c r="BF32150" s="101" t="s">
        <v>58</v>
      </c>
      <c r="BK32150" s="98" t="s">
        <v>70</v>
      </c>
    </row>
    <row r="32151" spans="17:63" ht="29.25" customHeight="1" x14ac:dyDescent="0.2">
      <c r="Q32151" s="92" t="s">
        <v>50</v>
      </c>
      <c r="BF32151" s="101" t="s">
        <v>58</v>
      </c>
      <c r="BK32151" s="98" t="s">
        <v>70</v>
      </c>
    </row>
    <row r="32152" spans="17:63" ht="29.25" customHeight="1" x14ac:dyDescent="0.2">
      <c r="Q32152" s="92" t="s">
        <v>50</v>
      </c>
      <c r="BF32152" s="101" t="s">
        <v>58</v>
      </c>
      <c r="BK32152" s="98" t="s">
        <v>70</v>
      </c>
    </row>
    <row r="32153" spans="17:63" ht="29.25" customHeight="1" x14ac:dyDescent="0.2">
      <c r="Q32153" s="92" t="s">
        <v>50</v>
      </c>
      <c r="BF32153" s="101" t="s">
        <v>58</v>
      </c>
      <c r="BK32153" s="98" t="s">
        <v>70</v>
      </c>
    </row>
    <row r="32154" spans="17:63" ht="29.25" customHeight="1" x14ac:dyDescent="0.2">
      <c r="Q32154" s="92" t="s">
        <v>50</v>
      </c>
      <c r="BF32154" s="101" t="s">
        <v>58</v>
      </c>
      <c r="BK32154" s="98" t="s">
        <v>70</v>
      </c>
    </row>
    <row r="32155" spans="17:63" ht="29.25" customHeight="1" x14ac:dyDescent="0.2">
      <c r="Q32155" s="92" t="s">
        <v>50</v>
      </c>
      <c r="BF32155" s="101" t="s">
        <v>58</v>
      </c>
      <c r="BK32155" s="98" t="s">
        <v>70</v>
      </c>
    </row>
    <row r="32156" spans="17:63" ht="29.25" customHeight="1" x14ac:dyDescent="0.2">
      <c r="Q32156" s="92" t="s">
        <v>50</v>
      </c>
      <c r="BF32156" s="101" t="s">
        <v>58</v>
      </c>
      <c r="BK32156" s="98" t="s">
        <v>70</v>
      </c>
    </row>
    <row r="32157" spans="17:63" ht="29.25" customHeight="1" x14ac:dyDescent="0.2">
      <c r="Q32157" s="92" t="s">
        <v>50</v>
      </c>
      <c r="BF32157" s="101" t="s">
        <v>58</v>
      </c>
      <c r="BK32157" s="98" t="s">
        <v>70</v>
      </c>
    </row>
    <row r="32158" spans="17:63" ht="29.25" customHeight="1" x14ac:dyDescent="0.2">
      <c r="Q32158" s="92" t="s">
        <v>50</v>
      </c>
      <c r="BF32158" s="101" t="s">
        <v>58</v>
      </c>
      <c r="BK32158" s="98" t="s">
        <v>70</v>
      </c>
    </row>
    <row r="32159" spans="17:63" ht="29.25" customHeight="1" x14ac:dyDescent="0.2">
      <c r="Q32159" s="92" t="s">
        <v>50</v>
      </c>
      <c r="BF32159" s="101" t="s">
        <v>58</v>
      </c>
      <c r="BK32159" s="98" t="s">
        <v>70</v>
      </c>
    </row>
    <row r="32160" spans="17:63" ht="29.25" customHeight="1" x14ac:dyDescent="0.2">
      <c r="Q32160" s="92" t="s">
        <v>50</v>
      </c>
      <c r="BF32160" s="101" t="s">
        <v>58</v>
      </c>
      <c r="BK32160" s="98" t="s">
        <v>70</v>
      </c>
    </row>
    <row r="32161" spans="17:63" ht="29.25" customHeight="1" x14ac:dyDescent="0.2">
      <c r="Q32161" s="92" t="s">
        <v>50</v>
      </c>
      <c r="BF32161" s="101" t="s">
        <v>58</v>
      </c>
      <c r="BK32161" s="98" t="s">
        <v>70</v>
      </c>
    </row>
    <row r="32162" spans="17:63" ht="29.25" customHeight="1" x14ac:dyDescent="0.2">
      <c r="Q32162" s="92" t="s">
        <v>50</v>
      </c>
      <c r="BF32162" s="101" t="s">
        <v>58</v>
      </c>
      <c r="BK32162" s="98" t="s">
        <v>70</v>
      </c>
    </row>
    <row r="32163" spans="17:63" ht="29.25" customHeight="1" x14ac:dyDescent="0.2">
      <c r="Q32163" s="92" t="s">
        <v>50</v>
      </c>
      <c r="BF32163" s="101" t="s">
        <v>58</v>
      </c>
      <c r="BK32163" s="98" t="s">
        <v>70</v>
      </c>
    </row>
    <row r="32164" spans="17:63" ht="29.25" customHeight="1" x14ac:dyDescent="0.2">
      <c r="Q32164" s="92" t="s">
        <v>50</v>
      </c>
      <c r="BF32164" s="101" t="s">
        <v>58</v>
      </c>
      <c r="BK32164" s="98" t="s">
        <v>70</v>
      </c>
    </row>
    <row r="32165" spans="17:63" ht="29.25" customHeight="1" x14ac:dyDescent="0.2">
      <c r="Q32165" s="92" t="s">
        <v>50</v>
      </c>
      <c r="BF32165" s="101" t="s">
        <v>58</v>
      </c>
      <c r="BK32165" s="98" t="s">
        <v>70</v>
      </c>
    </row>
    <row r="32166" spans="17:63" ht="29.25" customHeight="1" x14ac:dyDescent="0.2">
      <c r="Q32166" s="92" t="s">
        <v>50</v>
      </c>
      <c r="BF32166" s="101" t="s">
        <v>58</v>
      </c>
      <c r="BK32166" s="98" t="s">
        <v>70</v>
      </c>
    </row>
    <row r="32167" spans="17:63" ht="29.25" customHeight="1" x14ac:dyDescent="0.2">
      <c r="Q32167" s="92" t="s">
        <v>50</v>
      </c>
      <c r="BF32167" s="101" t="s">
        <v>58</v>
      </c>
      <c r="BK32167" s="98" t="s">
        <v>70</v>
      </c>
    </row>
    <row r="32168" spans="17:63" ht="29.25" customHeight="1" x14ac:dyDescent="0.2">
      <c r="Q32168" s="92" t="s">
        <v>50</v>
      </c>
      <c r="BF32168" s="101" t="s">
        <v>58</v>
      </c>
      <c r="BK32168" s="98" t="s">
        <v>70</v>
      </c>
    </row>
    <row r="32169" spans="17:63" ht="29.25" customHeight="1" x14ac:dyDescent="0.2">
      <c r="Q32169" s="92" t="s">
        <v>50</v>
      </c>
      <c r="BF32169" s="101" t="s">
        <v>58</v>
      </c>
      <c r="BK32169" s="98" t="s">
        <v>70</v>
      </c>
    </row>
    <row r="32170" spans="17:63" ht="29.25" customHeight="1" x14ac:dyDescent="0.2">
      <c r="Q32170" s="92" t="s">
        <v>50</v>
      </c>
      <c r="BF32170" s="101" t="s">
        <v>58</v>
      </c>
      <c r="BK32170" s="98" t="s">
        <v>70</v>
      </c>
    </row>
    <row r="32171" spans="17:63" ht="29.25" customHeight="1" x14ac:dyDescent="0.2">
      <c r="Q32171" s="92" t="s">
        <v>50</v>
      </c>
      <c r="BF32171" s="101" t="s">
        <v>58</v>
      </c>
      <c r="BK32171" s="98" t="s">
        <v>70</v>
      </c>
    </row>
    <row r="32172" spans="17:63" ht="29.25" customHeight="1" x14ac:dyDescent="0.2">
      <c r="Q32172" s="92" t="s">
        <v>50</v>
      </c>
      <c r="BF32172" s="101" t="s">
        <v>58</v>
      </c>
      <c r="BK32172" s="98" t="s">
        <v>70</v>
      </c>
    </row>
    <row r="32173" spans="17:63" ht="29.25" customHeight="1" x14ac:dyDescent="0.2">
      <c r="Q32173" s="92" t="s">
        <v>50</v>
      </c>
      <c r="BF32173" s="101" t="s">
        <v>58</v>
      </c>
      <c r="BK32173" s="98" t="s">
        <v>70</v>
      </c>
    </row>
    <row r="32174" spans="17:63" ht="29.25" customHeight="1" x14ac:dyDescent="0.2">
      <c r="Q32174" s="92" t="s">
        <v>50</v>
      </c>
      <c r="BF32174" s="101" t="s">
        <v>58</v>
      </c>
      <c r="BK32174" s="98" t="s">
        <v>70</v>
      </c>
    </row>
    <row r="32175" spans="17:63" ht="29.25" customHeight="1" x14ac:dyDescent="0.2">
      <c r="Q32175" s="92" t="s">
        <v>50</v>
      </c>
      <c r="BF32175" s="101" t="s">
        <v>58</v>
      </c>
      <c r="BK32175" s="98" t="s">
        <v>70</v>
      </c>
    </row>
    <row r="32176" spans="17:63" ht="29.25" customHeight="1" x14ac:dyDescent="0.2">
      <c r="Q32176" s="92" t="s">
        <v>50</v>
      </c>
      <c r="BF32176" s="101" t="s">
        <v>58</v>
      </c>
      <c r="BK32176" s="98" t="s">
        <v>70</v>
      </c>
    </row>
    <row r="32177" spans="17:63" ht="29.25" customHeight="1" x14ac:dyDescent="0.2">
      <c r="Q32177" s="92" t="s">
        <v>50</v>
      </c>
      <c r="BF32177" s="101" t="s">
        <v>58</v>
      </c>
      <c r="BK32177" s="98" t="s">
        <v>70</v>
      </c>
    </row>
    <row r="32178" spans="17:63" ht="29.25" customHeight="1" x14ac:dyDescent="0.2">
      <c r="Q32178" s="92" t="s">
        <v>50</v>
      </c>
      <c r="BF32178" s="101" t="s">
        <v>58</v>
      </c>
      <c r="BK32178" s="98" t="s">
        <v>70</v>
      </c>
    </row>
    <row r="32179" spans="17:63" ht="29.25" customHeight="1" x14ac:dyDescent="0.2">
      <c r="Q32179" s="92" t="s">
        <v>50</v>
      </c>
      <c r="BF32179" s="101" t="s">
        <v>58</v>
      </c>
      <c r="BK32179" s="98" t="s">
        <v>70</v>
      </c>
    </row>
    <row r="32180" spans="17:63" ht="29.25" customHeight="1" x14ac:dyDescent="0.2">
      <c r="Q32180" s="92" t="s">
        <v>50</v>
      </c>
      <c r="BF32180" s="101" t="s">
        <v>58</v>
      </c>
      <c r="BK32180" s="98" t="s">
        <v>70</v>
      </c>
    </row>
    <row r="32181" spans="17:63" ht="29.25" customHeight="1" x14ac:dyDescent="0.2">
      <c r="Q32181" s="92" t="s">
        <v>50</v>
      </c>
      <c r="BF32181" s="101" t="s">
        <v>58</v>
      </c>
      <c r="BK32181" s="98" t="s">
        <v>70</v>
      </c>
    </row>
    <row r="32182" spans="17:63" ht="29.25" customHeight="1" x14ac:dyDescent="0.2">
      <c r="Q32182" s="92" t="s">
        <v>50</v>
      </c>
      <c r="BF32182" s="101" t="s">
        <v>58</v>
      </c>
      <c r="BK32182" s="98" t="s">
        <v>70</v>
      </c>
    </row>
    <row r="32183" spans="17:63" ht="29.25" customHeight="1" x14ac:dyDescent="0.2">
      <c r="Q32183" s="92" t="s">
        <v>50</v>
      </c>
      <c r="BF32183" s="101" t="s">
        <v>58</v>
      </c>
      <c r="BK32183" s="98" t="s">
        <v>70</v>
      </c>
    </row>
    <row r="32184" spans="17:63" ht="29.25" customHeight="1" x14ac:dyDescent="0.2">
      <c r="Q32184" s="92" t="s">
        <v>50</v>
      </c>
      <c r="BF32184" s="101" t="s">
        <v>58</v>
      </c>
      <c r="BK32184" s="98" t="s">
        <v>70</v>
      </c>
    </row>
    <row r="32185" spans="17:63" ht="29.25" customHeight="1" x14ac:dyDescent="0.2">
      <c r="Q32185" s="92" t="s">
        <v>50</v>
      </c>
      <c r="BF32185" s="101" t="s">
        <v>58</v>
      </c>
      <c r="BK32185" s="98" t="s">
        <v>70</v>
      </c>
    </row>
    <row r="32186" spans="17:63" ht="29.25" customHeight="1" x14ac:dyDescent="0.2">
      <c r="Q32186" s="92" t="s">
        <v>50</v>
      </c>
      <c r="BF32186" s="101" t="s">
        <v>58</v>
      </c>
      <c r="BK32186" s="98" t="s">
        <v>70</v>
      </c>
    </row>
    <row r="32187" spans="17:63" ht="29.25" customHeight="1" x14ac:dyDescent="0.2">
      <c r="Q32187" s="92" t="s">
        <v>50</v>
      </c>
      <c r="BF32187" s="101" t="s">
        <v>58</v>
      </c>
      <c r="BK32187" s="98" t="s">
        <v>70</v>
      </c>
    </row>
    <row r="32188" spans="17:63" ht="29.25" customHeight="1" x14ac:dyDescent="0.2">
      <c r="Q32188" s="92" t="s">
        <v>50</v>
      </c>
      <c r="BF32188" s="101" t="s">
        <v>58</v>
      </c>
      <c r="BK32188" s="98" t="s">
        <v>70</v>
      </c>
    </row>
    <row r="32189" spans="17:63" ht="29.25" customHeight="1" x14ac:dyDescent="0.2">
      <c r="Q32189" s="92" t="s">
        <v>50</v>
      </c>
      <c r="BF32189" s="101" t="s">
        <v>58</v>
      </c>
      <c r="BK32189" s="98" t="s">
        <v>70</v>
      </c>
    </row>
    <row r="32190" spans="17:63" ht="29.25" customHeight="1" x14ac:dyDescent="0.2">
      <c r="Q32190" s="92" t="s">
        <v>50</v>
      </c>
      <c r="BF32190" s="101" t="s">
        <v>58</v>
      </c>
      <c r="BK32190" s="98" t="s">
        <v>70</v>
      </c>
    </row>
    <row r="32191" spans="17:63" ht="29.25" customHeight="1" x14ac:dyDescent="0.2">
      <c r="Q32191" s="92" t="s">
        <v>50</v>
      </c>
      <c r="BF32191" s="101" t="s">
        <v>58</v>
      </c>
      <c r="BK32191" s="98" t="s">
        <v>70</v>
      </c>
    </row>
    <row r="32192" spans="17:63" ht="29.25" customHeight="1" x14ac:dyDescent="0.2">
      <c r="Q32192" s="92" t="s">
        <v>50</v>
      </c>
      <c r="BF32192" s="101" t="s">
        <v>58</v>
      </c>
      <c r="BK32192" s="98" t="s">
        <v>70</v>
      </c>
    </row>
    <row r="32193" spans="17:63" ht="29.25" customHeight="1" x14ac:dyDescent="0.2">
      <c r="Q32193" s="92" t="s">
        <v>50</v>
      </c>
      <c r="BF32193" s="101" t="s">
        <v>58</v>
      </c>
      <c r="BK32193" s="98" t="s">
        <v>70</v>
      </c>
    </row>
    <row r="32194" spans="17:63" ht="29.25" customHeight="1" x14ac:dyDescent="0.2">
      <c r="Q32194" s="92" t="s">
        <v>50</v>
      </c>
      <c r="BF32194" s="101" t="s">
        <v>58</v>
      </c>
      <c r="BK32194" s="98" t="s">
        <v>70</v>
      </c>
    </row>
    <row r="32195" spans="17:63" ht="29.25" customHeight="1" x14ac:dyDescent="0.2">
      <c r="Q32195" s="92" t="s">
        <v>50</v>
      </c>
      <c r="BF32195" s="101" t="s">
        <v>58</v>
      </c>
      <c r="BK32195" s="98" t="s">
        <v>70</v>
      </c>
    </row>
    <row r="32196" spans="17:63" ht="29.25" customHeight="1" x14ac:dyDescent="0.2">
      <c r="Q32196" s="92" t="s">
        <v>50</v>
      </c>
      <c r="BF32196" s="101" t="s">
        <v>58</v>
      </c>
      <c r="BK32196" s="98" t="s">
        <v>70</v>
      </c>
    </row>
    <row r="32197" spans="17:63" ht="29.25" customHeight="1" x14ac:dyDescent="0.2">
      <c r="Q32197" s="92" t="s">
        <v>50</v>
      </c>
      <c r="BF32197" s="101" t="s">
        <v>58</v>
      </c>
      <c r="BK32197" s="98" t="s">
        <v>70</v>
      </c>
    </row>
    <row r="32198" spans="17:63" ht="29.25" customHeight="1" x14ac:dyDescent="0.2">
      <c r="Q32198" s="92" t="s">
        <v>50</v>
      </c>
      <c r="BF32198" s="101" t="s">
        <v>58</v>
      </c>
      <c r="BK32198" s="98" t="s">
        <v>70</v>
      </c>
    </row>
    <row r="32199" spans="17:63" ht="29.25" customHeight="1" x14ac:dyDescent="0.2">
      <c r="Q32199" s="92" t="s">
        <v>50</v>
      </c>
      <c r="BF32199" s="101" t="s">
        <v>58</v>
      </c>
      <c r="BK32199" s="98" t="s">
        <v>70</v>
      </c>
    </row>
    <row r="32200" spans="17:63" ht="29.25" customHeight="1" x14ac:dyDescent="0.2">
      <c r="Q32200" s="92" t="s">
        <v>50</v>
      </c>
      <c r="BF32200" s="101" t="s">
        <v>58</v>
      </c>
      <c r="BK32200" s="98" t="s">
        <v>70</v>
      </c>
    </row>
    <row r="32201" spans="17:63" ht="29.25" customHeight="1" x14ac:dyDescent="0.2">
      <c r="Q32201" s="92" t="s">
        <v>50</v>
      </c>
      <c r="BF32201" s="101" t="s">
        <v>58</v>
      </c>
      <c r="BK32201" s="98" t="s">
        <v>70</v>
      </c>
    </row>
    <row r="32202" spans="17:63" ht="29.25" customHeight="1" x14ac:dyDescent="0.2">
      <c r="Q32202" s="92" t="s">
        <v>50</v>
      </c>
      <c r="BF32202" s="101" t="s">
        <v>58</v>
      </c>
      <c r="BK32202" s="98" t="s">
        <v>70</v>
      </c>
    </row>
    <row r="32203" spans="17:63" ht="29.25" customHeight="1" x14ac:dyDescent="0.2">
      <c r="Q32203" s="92" t="s">
        <v>50</v>
      </c>
      <c r="BF32203" s="101" t="s">
        <v>58</v>
      </c>
      <c r="BK32203" s="98" t="s">
        <v>70</v>
      </c>
    </row>
    <row r="32204" spans="17:63" ht="29.25" customHeight="1" x14ac:dyDescent="0.2">
      <c r="Q32204" s="92" t="s">
        <v>50</v>
      </c>
      <c r="BF32204" s="101" t="s">
        <v>58</v>
      </c>
      <c r="BK32204" s="98" t="s">
        <v>70</v>
      </c>
    </row>
    <row r="32205" spans="17:63" ht="29.25" customHeight="1" x14ac:dyDescent="0.2">
      <c r="Q32205" s="92" t="s">
        <v>50</v>
      </c>
      <c r="BF32205" s="101" t="s">
        <v>58</v>
      </c>
      <c r="BK32205" s="98" t="s">
        <v>70</v>
      </c>
    </row>
    <row r="32206" spans="17:63" ht="29.25" customHeight="1" x14ac:dyDescent="0.2">
      <c r="Q32206" s="92" t="s">
        <v>50</v>
      </c>
      <c r="BF32206" s="101" t="s">
        <v>58</v>
      </c>
      <c r="BK32206" s="98" t="s">
        <v>70</v>
      </c>
    </row>
    <row r="32207" spans="17:63" ht="29.25" customHeight="1" x14ac:dyDescent="0.2">
      <c r="Q32207" s="92" t="s">
        <v>50</v>
      </c>
      <c r="BF32207" s="101" t="s">
        <v>58</v>
      </c>
      <c r="BK32207" s="98" t="s">
        <v>70</v>
      </c>
    </row>
    <row r="32208" spans="17:63" ht="29.25" customHeight="1" x14ac:dyDescent="0.2">
      <c r="Q32208" s="92" t="s">
        <v>50</v>
      </c>
      <c r="BF32208" s="101" t="s">
        <v>58</v>
      </c>
      <c r="BK32208" s="98" t="s">
        <v>70</v>
      </c>
    </row>
    <row r="32209" spans="17:63" ht="29.25" customHeight="1" x14ac:dyDescent="0.2">
      <c r="Q32209" s="92" t="s">
        <v>50</v>
      </c>
      <c r="BF32209" s="101" t="s">
        <v>58</v>
      </c>
      <c r="BK32209" s="98" t="s">
        <v>70</v>
      </c>
    </row>
    <row r="32210" spans="17:63" ht="29.25" customHeight="1" x14ac:dyDescent="0.2">
      <c r="Q32210" s="92" t="s">
        <v>50</v>
      </c>
      <c r="BF32210" s="101" t="s">
        <v>58</v>
      </c>
      <c r="BK32210" s="98" t="s">
        <v>70</v>
      </c>
    </row>
    <row r="32211" spans="17:63" ht="29.25" customHeight="1" x14ac:dyDescent="0.2">
      <c r="Q32211" s="92" t="s">
        <v>50</v>
      </c>
      <c r="BF32211" s="101" t="s">
        <v>58</v>
      </c>
      <c r="BK32211" s="98" t="s">
        <v>70</v>
      </c>
    </row>
    <row r="32212" spans="17:63" ht="29.25" customHeight="1" x14ac:dyDescent="0.2">
      <c r="Q32212" s="92" t="s">
        <v>50</v>
      </c>
      <c r="BF32212" s="101" t="s">
        <v>58</v>
      </c>
      <c r="BK32212" s="98" t="s">
        <v>70</v>
      </c>
    </row>
    <row r="32213" spans="17:63" ht="29.25" customHeight="1" x14ac:dyDescent="0.2">
      <c r="Q32213" s="92" t="s">
        <v>50</v>
      </c>
      <c r="BF32213" s="101" t="s">
        <v>58</v>
      </c>
      <c r="BK32213" s="98" t="s">
        <v>70</v>
      </c>
    </row>
    <row r="32214" spans="17:63" ht="29.25" customHeight="1" x14ac:dyDescent="0.2">
      <c r="Q32214" s="92" t="s">
        <v>50</v>
      </c>
      <c r="BF32214" s="101" t="s">
        <v>58</v>
      </c>
      <c r="BK32214" s="98" t="s">
        <v>70</v>
      </c>
    </row>
    <row r="32215" spans="17:63" ht="29.25" customHeight="1" x14ac:dyDescent="0.2">
      <c r="Q32215" s="92" t="s">
        <v>50</v>
      </c>
      <c r="BF32215" s="101" t="s">
        <v>58</v>
      </c>
      <c r="BK32215" s="98" t="s">
        <v>70</v>
      </c>
    </row>
    <row r="32216" spans="17:63" ht="29.25" customHeight="1" x14ac:dyDescent="0.2">
      <c r="Q32216" s="92" t="s">
        <v>50</v>
      </c>
      <c r="BF32216" s="101" t="s">
        <v>58</v>
      </c>
      <c r="BK32216" s="98" t="s">
        <v>70</v>
      </c>
    </row>
    <row r="32217" spans="17:63" ht="29.25" customHeight="1" x14ac:dyDescent="0.2">
      <c r="Q32217" s="92" t="s">
        <v>50</v>
      </c>
      <c r="BF32217" s="101" t="s">
        <v>58</v>
      </c>
      <c r="BK32217" s="98" t="s">
        <v>70</v>
      </c>
    </row>
    <row r="32218" spans="17:63" ht="29.25" customHeight="1" x14ac:dyDescent="0.2">
      <c r="Q32218" s="92" t="s">
        <v>50</v>
      </c>
      <c r="BF32218" s="101" t="s">
        <v>58</v>
      </c>
      <c r="BK32218" s="98" t="s">
        <v>70</v>
      </c>
    </row>
    <row r="32219" spans="17:63" ht="29.25" customHeight="1" x14ac:dyDescent="0.2">
      <c r="Q32219" s="92" t="s">
        <v>50</v>
      </c>
      <c r="BF32219" s="101" t="s">
        <v>58</v>
      </c>
      <c r="BK32219" s="98" t="s">
        <v>70</v>
      </c>
    </row>
    <row r="32220" spans="17:63" ht="29.25" customHeight="1" x14ac:dyDescent="0.2">
      <c r="Q32220" s="92" t="s">
        <v>50</v>
      </c>
      <c r="BF32220" s="101" t="s">
        <v>58</v>
      </c>
      <c r="BK32220" s="98" t="s">
        <v>70</v>
      </c>
    </row>
    <row r="32221" spans="17:63" ht="29.25" customHeight="1" x14ac:dyDescent="0.2">
      <c r="Q32221" s="92" t="s">
        <v>50</v>
      </c>
      <c r="BF32221" s="101" t="s">
        <v>58</v>
      </c>
      <c r="BK32221" s="98" t="s">
        <v>70</v>
      </c>
    </row>
    <row r="32222" spans="17:63" ht="29.25" customHeight="1" x14ac:dyDescent="0.2">
      <c r="Q32222" s="92" t="s">
        <v>50</v>
      </c>
      <c r="BF32222" s="101" t="s">
        <v>58</v>
      </c>
      <c r="BK32222" s="98" t="s">
        <v>70</v>
      </c>
    </row>
    <row r="32223" spans="17:63" ht="29.25" customHeight="1" x14ac:dyDescent="0.2">
      <c r="Q32223" s="92" t="s">
        <v>50</v>
      </c>
      <c r="BF32223" s="101" t="s">
        <v>58</v>
      </c>
      <c r="BK32223" s="98" t="s">
        <v>70</v>
      </c>
    </row>
    <row r="32224" spans="17:63" ht="29.25" customHeight="1" x14ac:dyDescent="0.2">
      <c r="Q32224" s="92" t="s">
        <v>50</v>
      </c>
      <c r="BF32224" s="101" t="s">
        <v>58</v>
      </c>
      <c r="BK32224" s="98" t="s">
        <v>70</v>
      </c>
    </row>
    <row r="32225" spans="17:63" ht="29.25" customHeight="1" x14ac:dyDescent="0.2">
      <c r="Q32225" s="92" t="s">
        <v>50</v>
      </c>
      <c r="BF32225" s="101" t="s">
        <v>58</v>
      </c>
      <c r="BK32225" s="98" t="s">
        <v>70</v>
      </c>
    </row>
    <row r="32226" spans="17:63" ht="29.25" customHeight="1" x14ac:dyDescent="0.2">
      <c r="Q32226" s="92" t="s">
        <v>50</v>
      </c>
      <c r="BF32226" s="101" t="s">
        <v>58</v>
      </c>
      <c r="BK32226" s="98" t="s">
        <v>70</v>
      </c>
    </row>
    <row r="32227" spans="17:63" ht="29.25" customHeight="1" x14ac:dyDescent="0.2">
      <c r="Q32227" s="92" t="s">
        <v>50</v>
      </c>
      <c r="BF32227" s="101" t="s">
        <v>58</v>
      </c>
      <c r="BK32227" s="98" t="s">
        <v>70</v>
      </c>
    </row>
    <row r="32228" spans="17:63" ht="29.25" customHeight="1" x14ac:dyDescent="0.2">
      <c r="Q32228" s="92" t="s">
        <v>50</v>
      </c>
      <c r="BF32228" s="101" t="s">
        <v>58</v>
      </c>
      <c r="BK32228" s="98" t="s">
        <v>70</v>
      </c>
    </row>
    <row r="32229" spans="17:63" ht="29.25" customHeight="1" x14ac:dyDescent="0.2">
      <c r="Q32229" s="92" t="s">
        <v>50</v>
      </c>
      <c r="BF32229" s="101" t="s">
        <v>58</v>
      </c>
      <c r="BK32229" s="98" t="s">
        <v>70</v>
      </c>
    </row>
    <row r="32230" spans="17:63" ht="29.25" customHeight="1" x14ac:dyDescent="0.2">
      <c r="Q32230" s="92" t="s">
        <v>50</v>
      </c>
      <c r="BF32230" s="101" t="s">
        <v>58</v>
      </c>
      <c r="BK32230" s="98" t="s">
        <v>70</v>
      </c>
    </row>
    <row r="32231" spans="17:63" ht="29.25" customHeight="1" x14ac:dyDescent="0.2">
      <c r="Q32231" s="92" t="s">
        <v>50</v>
      </c>
      <c r="BF32231" s="101" t="s">
        <v>58</v>
      </c>
      <c r="BK32231" s="98" t="s">
        <v>70</v>
      </c>
    </row>
    <row r="32232" spans="17:63" ht="29.25" customHeight="1" x14ac:dyDescent="0.2">
      <c r="Q32232" s="92" t="s">
        <v>50</v>
      </c>
      <c r="BF32232" s="101" t="s">
        <v>58</v>
      </c>
      <c r="BK32232" s="98" t="s">
        <v>70</v>
      </c>
    </row>
    <row r="32233" spans="17:63" ht="29.25" customHeight="1" x14ac:dyDescent="0.2">
      <c r="Q32233" s="92" t="s">
        <v>50</v>
      </c>
      <c r="BF32233" s="101" t="s">
        <v>58</v>
      </c>
      <c r="BK32233" s="98" t="s">
        <v>70</v>
      </c>
    </row>
    <row r="32234" spans="17:63" ht="29.25" customHeight="1" x14ac:dyDescent="0.2">
      <c r="Q32234" s="92" t="s">
        <v>50</v>
      </c>
      <c r="BF32234" s="101" t="s">
        <v>58</v>
      </c>
      <c r="BK32234" s="98" t="s">
        <v>70</v>
      </c>
    </row>
    <row r="32235" spans="17:63" ht="29.25" customHeight="1" x14ac:dyDescent="0.2">
      <c r="Q32235" s="92" t="s">
        <v>50</v>
      </c>
      <c r="BF32235" s="101" t="s">
        <v>58</v>
      </c>
      <c r="BK32235" s="98" t="s">
        <v>70</v>
      </c>
    </row>
    <row r="32236" spans="17:63" ht="29.25" customHeight="1" x14ac:dyDescent="0.2">
      <c r="Q32236" s="92" t="s">
        <v>50</v>
      </c>
      <c r="BF32236" s="101" t="s">
        <v>58</v>
      </c>
      <c r="BK32236" s="98" t="s">
        <v>70</v>
      </c>
    </row>
    <row r="32237" spans="17:63" ht="29.25" customHeight="1" x14ac:dyDescent="0.2">
      <c r="Q32237" s="92" t="s">
        <v>50</v>
      </c>
      <c r="BF32237" s="101" t="s">
        <v>58</v>
      </c>
      <c r="BK32237" s="98" t="s">
        <v>70</v>
      </c>
    </row>
    <row r="32238" spans="17:63" ht="29.25" customHeight="1" x14ac:dyDescent="0.2">
      <c r="Q32238" s="92" t="s">
        <v>50</v>
      </c>
      <c r="BF32238" s="101" t="s">
        <v>58</v>
      </c>
      <c r="BK32238" s="98" t="s">
        <v>70</v>
      </c>
    </row>
    <row r="32239" spans="17:63" ht="29.25" customHeight="1" x14ac:dyDescent="0.2">
      <c r="Q32239" s="92" t="s">
        <v>50</v>
      </c>
      <c r="BF32239" s="101" t="s">
        <v>58</v>
      </c>
      <c r="BK32239" s="98" t="s">
        <v>70</v>
      </c>
    </row>
    <row r="32240" spans="17:63" ht="29.25" customHeight="1" x14ac:dyDescent="0.2">
      <c r="Q32240" s="92" t="s">
        <v>50</v>
      </c>
      <c r="BF32240" s="101" t="s">
        <v>58</v>
      </c>
      <c r="BK32240" s="98" t="s">
        <v>70</v>
      </c>
    </row>
    <row r="32241" spans="17:63" ht="29.25" customHeight="1" x14ac:dyDescent="0.2">
      <c r="Q32241" s="92" t="s">
        <v>50</v>
      </c>
      <c r="BF32241" s="101" t="s">
        <v>58</v>
      </c>
      <c r="BK32241" s="98" t="s">
        <v>70</v>
      </c>
    </row>
    <row r="32242" spans="17:63" ht="29.25" customHeight="1" x14ac:dyDescent="0.2">
      <c r="Q32242" s="92" t="s">
        <v>50</v>
      </c>
      <c r="BF32242" s="101" t="s">
        <v>58</v>
      </c>
      <c r="BK32242" s="98" t="s">
        <v>70</v>
      </c>
    </row>
    <row r="32243" spans="17:63" ht="29.25" customHeight="1" x14ac:dyDescent="0.2">
      <c r="Q32243" s="92" t="s">
        <v>50</v>
      </c>
      <c r="BF32243" s="101" t="s">
        <v>58</v>
      </c>
      <c r="BK32243" s="98" t="s">
        <v>70</v>
      </c>
    </row>
    <row r="32244" spans="17:63" ht="29.25" customHeight="1" x14ac:dyDescent="0.2">
      <c r="Q32244" s="92" t="s">
        <v>50</v>
      </c>
      <c r="BF32244" s="101" t="s">
        <v>58</v>
      </c>
      <c r="BK32244" s="98" t="s">
        <v>70</v>
      </c>
    </row>
    <row r="32245" spans="17:63" ht="29.25" customHeight="1" x14ac:dyDescent="0.2">
      <c r="Q32245" s="92" t="s">
        <v>50</v>
      </c>
      <c r="BF32245" s="101" t="s">
        <v>58</v>
      </c>
      <c r="BK32245" s="98" t="s">
        <v>70</v>
      </c>
    </row>
    <row r="32246" spans="17:63" ht="29.25" customHeight="1" x14ac:dyDescent="0.2">
      <c r="Q32246" s="92" t="s">
        <v>50</v>
      </c>
      <c r="BF32246" s="101" t="s">
        <v>58</v>
      </c>
      <c r="BK32246" s="98" t="s">
        <v>70</v>
      </c>
    </row>
    <row r="32247" spans="17:63" ht="29.25" customHeight="1" x14ac:dyDescent="0.2">
      <c r="Q32247" s="92" t="s">
        <v>50</v>
      </c>
      <c r="BF32247" s="101" t="s">
        <v>58</v>
      </c>
      <c r="BK32247" s="98" t="s">
        <v>70</v>
      </c>
    </row>
    <row r="32248" spans="17:63" ht="29.25" customHeight="1" x14ac:dyDescent="0.2">
      <c r="Q32248" s="92" t="s">
        <v>50</v>
      </c>
      <c r="BF32248" s="101" t="s">
        <v>58</v>
      </c>
      <c r="BK32248" s="98" t="s">
        <v>70</v>
      </c>
    </row>
    <row r="32249" spans="17:63" ht="29.25" customHeight="1" x14ac:dyDescent="0.2">
      <c r="Q32249" s="92" t="s">
        <v>50</v>
      </c>
      <c r="BF32249" s="101" t="s">
        <v>58</v>
      </c>
      <c r="BK32249" s="98" t="s">
        <v>70</v>
      </c>
    </row>
    <row r="32250" spans="17:63" ht="29.25" customHeight="1" x14ac:dyDescent="0.2">
      <c r="Q32250" s="92" t="s">
        <v>50</v>
      </c>
      <c r="BF32250" s="101" t="s">
        <v>58</v>
      </c>
      <c r="BK32250" s="98" t="s">
        <v>70</v>
      </c>
    </row>
    <row r="32251" spans="17:63" ht="29.25" customHeight="1" x14ac:dyDescent="0.2">
      <c r="Q32251" s="92" t="s">
        <v>50</v>
      </c>
      <c r="BF32251" s="101" t="s">
        <v>58</v>
      </c>
      <c r="BK32251" s="98" t="s">
        <v>70</v>
      </c>
    </row>
    <row r="32252" spans="17:63" ht="29.25" customHeight="1" x14ac:dyDescent="0.2">
      <c r="Q32252" s="92" t="s">
        <v>50</v>
      </c>
      <c r="BF32252" s="101" t="s">
        <v>58</v>
      </c>
      <c r="BK32252" s="98" t="s">
        <v>70</v>
      </c>
    </row>
    <row r="32253" spans="17:63" ht="29.25" customHeight="1" x14ac:dyDescent="0.2">
      <c r="Q32253" s="92" t="s">
        <v>50</v>
      </c>
      <c r="BF32253" s="101" t="s">
        <v>58</v>
      </c>
      <c r="BK32253" s="98" t="s">
        <v>70</v>
      </c>
    </row>
    <row r="32254" spans="17:63" ht="29.25" customHeight="1" x14ac:dyDescent="0.2">
      <c r="Q32254" s="92" t="s">
        <v>50</v>
      </c>
      <c r="BF32254" s="101" t="s">
        <v>58</v>
      </c>
      <c r="BK32254" s="98" t="s">
        <v>70</v>
      </c>
    </row>
    <row r="32255" spans="17:63" ht="29.25" customHeight="1" x14ac:dyDescent="0.2">
      <c r="Q32255" s="92" t="s">
        <v>50</v>
      </c>
      <c r="BF32255" s="101" t="s">
        <v>58</v>
      </c>
      <c r="BK32255" s="98" t="s">
        <v>70</v>
      </c>
    </row>
    <row r="32256" spans="17:63" ht="29.25" customHeight="1" x14ac:dyDescent="0.2">
      <c r="Q32256" s="92" t="s">
        <v>50</v>
      </c>
      <c r="BF32256" s="101" t="s">
        <v>58</v>
      </c>
      <c r="BK32256" s="98" t="s">
        <v>70</v>
      </c>
    </row>
    <row r="32257" spans="17:63" ht="29.25" customHeight="1" x14ac:dyDescent="0.2">
      <c r="Q32257" s="92" t="s">
        <v>50</v>
      </c>
      <c r="BF32257" s="101" t="s">
        <v>58</v>
      </c>
      <c r="BK32257" s="98" t="s">
        <v>70</v>
      </c>
    </row>
    <row r="32258" spans="17:63" ht="29.25" customHeight="1" x14ac:dyDescent="0.2">
      <c r="Q32258" s="92" t="s">
        <v>50</v>
      </c>
      <c r="BF32258" s="101" t="s">
        <v>58</v>
      </c>
      <c r="BK32258" s="98" t="s">
        <v>70</v>
      </c>
    </row>
    <row r="32259" spans="17:63" ht="29.25" customHeight="1" x14ac:dyDescent="0.2">
      <c r="Q32259" s="92" t="s">
        <v>50</v>
      </c>
      <c r="BF32259" s="101" t="s">
        <v>58</v>
      </c>
      <c r="BK32259" s="98" t="s">
        <v>70</v>
      </c>
    </row>
    <row r="32260" spans="17:63" ht="29.25" customHeight="1" x14ac:dyDescent="0.2">
      <c r="Q32260" s="92" t="s">
        <v>50</v>
      </c>
      <c r="BF32260" s="101" t="s">
        <v>58</v>
      </c>
      <c r="BK32260" s="98" t="s">
        <v>70</v>
      </c>
    </row>
    <row r="32261" spans="17:63" ht="29.25" customHeight="1" x14ac:dyDescent="0.2">
      <c r="Q32261" s="92" t="s">
        <v>50</v>
      </c>
      <c r="BF32261" s="101" t="s">
        <v>58</v>
      </c>
      <c r="BK32261" s="98" t="s">
        <v>70</v>
      </c>
    </row>
    <row r="32262" spans="17:63" ht="29.25" customHeight="1" x14ac:dyDescent="0.2">
      <c r="Q32262" s="92" t="s">
        <v>50</v>
      </c>
      <c r="BF32262" s="101" t="s">
        <v>58</v>
      </c>
      <c r="BK32262" s="98" t="s">
        <v>70</v>
      </c>
    </row>
    <row r="32263" spans="17:63" ht="29.25" customHeight="1" x14ac:dyDescent="0.2">
      <c r="Q32263" s="92" t="s">
        <v>50</v>
      </c>
      <c r="BF32263" s="101" t="s">
        <v>58</v>
      </c>
      <c r="BK32263" s="98" t="s">
        <v>70</v>
      </c>
    </row>
    <row r="32264" spans="17:63" ht="29.25" customHeight="1" x14ac:dyDescent="0.2">
      <c r="Q32264" s="92" t="s">
        <v>50</v>
      </c>
      <c r="BF32264" s="101" t="s">
        <v>58</v>
      </c>
      <c r="BK32264" s="98" t="s">
        <v>70</v>
      </c>
    </row>
    <row r="32265" spans="17:63" ht="29.25" customHeight="1" x14ac:dyDescent="0.2">
      <c r="Q32265" s="92" t="s">
        <v>50</v>
      </c>
      <c r="BF32265" s="101" t="s">
        <v>58</v>
      </c>
      <c r="BK32265" s="98" t="s">
        <v>70</v>
      </c>
    </row>
    <row r="32266" spans="17:63" ht="29.25" customHeight="1" x14ac:dyDescent="0.2">
      <c r="Q32266" s="92" t="s">
        <v>50</v>
      </c>
      <c r="BF32266" s="101" t="s">
        <v>58</v>
      </c>
      <c r="BK32266" s="98" t="s">
        <v>70</v>
      </c>
    </row>
    <row r="32267" spans="17:63" ht="29.25" customHeight="1" x14ac:dyDescent="0.2">
      <c r="Q32267" s="92" t="s">
        <v>50</v>
      </c>
      <c r="BF32267" s="101" t="s">
        <v>58</v>
      </c>
      <c r="BK32267" s="98" t="s">
        <v>70</v>
      </c>
    </row>
    <row r="32268" spans="17:63" ht="29.25" customHeight="1" x14ac:dyDescent="0.2">
      <c r="Q32268" s="92" t="s">
        <v>50</v>
      </c>
      <c r="BF32268" s="101" t="s">
        <v>58</v>
      </c>
      <c r="BK32268" s="98" t="s">
        <v>70</v>
      </c>
    </row>
    <row r="32269" spans="17:63" ht="29.25" customHeight="1" x14ac:dyDescent="0.2">
      <c r="Q32269" s="92" t="s">
        <v>50</v>
      </c>
      <c r="BF32269" s="101" t="s">
        <v>58</v>
      </c>
      <c r="BK32269" s="98" t="s">
        <v>70</v>
      </c>
    </row>
    <row r="32270" spans="17:63" ht="29.25" customHeight="1" x14ac:dyDescent="0.2">
      <c r="Q32270" s="92" t="s">
        <v>50</v>
      </c>
      <c r="BF32270" s="101" t="s">
        <v>58</v>
      </c>
      <c r="BK32270" s="98" t="s">
        <v>70</v>
      </c>
    </row>
    <row r="32271" spans="17:63" ht="29.25" customHeight="1" x14ac:dyDescent="0.2">
      <c r="Q32271" s="92" t="s">
        <v>50</v>
      </c>
      <c r="BF32271" s="101" t="s">
        <v>58</v>
      </c>
      <c r="BK32271" s="98" t="s">
        <v>70</v>
      </c>
    </row>
    <row r="32272" spans="17:63" ht="29.25" customHeight="1" x14ac:dyDescent="0.2">
      <c r="Q32272" s="92" t="s">
        <v>50</v>
      </c>
      <c r="BF32272" s="101" t="s">
        <v>58</v>
      </c>
      <c r="BK32272" s="98" t="s">
        <v>70</v>
      </c>
    </row>
    <row r="32273" spans="17:63" ht="29.25" customHeight="1" x14ac:dyDescent="0.2">
      <c r="Q32273" s="92" t="s">
        <v>50</v>
      </c>
      <c r="BF32273" s="101" t="s">
        <v>58</v>
      </c>
      <c r="BK32273" s="98" t="s">
        <v>70</v>
      </c>
    </row>
    <row r="32274" spans="17:63" ht="29.25" customHeight="1" x14ac:dyDescent="0.2">
      <c r="Q32274" s="92" t="s">
        <v>50</v>
      </c>
      <c r="BF32274" s="101" t="s">
        <v>58</v>
      </c>
      <c r="BK32274" s="98" t="s">
        <v>70</v>
      </c>
    </row>
    <row r="32275" spans="17:63" ht="29.25" customHeight="1" x14ac:dyDescent="0.2">
      <c r="Q32275" s="92" t="s">
        <v>50</v>
      </c>
      <c r="BF32275" s="101" t="s">
        <v>58</v>
      </c>
      <c r="BK32275" s="98" t="s">
        <v>70</v>
      </c>
    </row>
    <row r="32276" spans="17:63" ht="29.25" customHeight="1" x14ac:dyDescent="0.2">
      <c r="Q32276" s="92" t="s">
        <v>50</v>
      </c>
      <c r="BF32276" s="101" t="s">
        <v>58</v>
      </c>
      <c r="BK32276" s="98" t="s">
        <v>70</v>
      </c>
    </row>
    <row r="32277" spans="17:63" ht="29.25" customHeight="1" x14ac:dyDescent="0.2">
      <c r="Q32277" s="92" t="s">
        <v>50</v>
      </c>
      <c r="BF32277" s="101" t="s">
        <v>58</v>
      </c>
      <c r="BK32277" s="98" t="s">
        <v>70</v>
      </c>
    </row>
    <row r="32278" spans="17:63" ht="29.25" customHeight="1" x14ac:dyDescent="0.2">
      <c r="Q32278" s="92" t="s">
        <v>50</v>
      </c>
      <c r="BF32278" s="101" t="s">
        <v>58</v>
      </c>
      <c r="BK32278" s="98" t="s">
        <v>70</v>
      </c>
    </row>
    <row r="32279" spans="17:63" ht="29.25" customHeight="1" x14ac:dyDescent="0.2">
      <c r="Q32279" s="92" t="s">
        <v>50</v>
      </c>
      <c r="BF32279" s="101" t="s">
        <v>58</v>
      </c>
      <c r="BK32279" s="98" t="s">
        <v>70</v>
      </c>
    </row>
    <row r="32280" spans="17:63" ht="29.25" customHeight="1" x14ac:dyDescent="0.2">
      <c r="Q32280" s="92" t="s">
        <v>50</v>
      </c>
      <c r="BF32280" s="101" t="s">
        <v>58</v>
      </c>
      <c r="BK32280" s="98" t="s">
        <v>70</v>
      </c>
    </row>
    <row r="32281" spans="17:63" ht="29.25" customHeight="1" x14ac:dyDescent="0.2">
      <c r="Q32281" s="92" t="s">
        <v>50</v>
      </c>
      <c r="BF32281" s="101" t="s">
        <v>58</v>
      </c>
      <c r="BK32281" s="98" t="s">
        <v>70</v>
      </c>
    </row>
    <row r="32282" spans="17:63" ht="29.25" customHeight="1" x14ac:dyDescent="0.2">
      <c r="Q32282" s="92" t="s">
        <v>50</v>
      </c>
      <c r="BF32282" s="101" t="s">
        <v>58</v>
      </c>
      <c r="BK32282" s="98" t="s">
        <v>70</v>
      </c>
    </row>
    <row r="32283" spans="17:63" ht="29.25" customHeight="1" x14ac:dyDescent="0.2">
      <c r="Q32283" s="92" t="s">
        <v>50</v>
      </c>
      <c r="BF32283" s="101" t="s">
        <v>58</v>
      </c>
      <c r="BK32283" s="98" t="s">
        <v>70</v>
      </c>
    </row>
    <row r="32284" spans="17:63" ht="29.25" customHeight="1" x14ac:dyDescent="0.2">
      <c r="Q32284" s="92" t="s">
        <v>50</v>
      </c>
      <c r="BF32284" s="101" t="s">
        <v>58</v>
      </c>
      <c r="BK32284" s="98" t="s">
        <v>70</v>
      </c>
    </row>
    <row r="32285" spans="17:63" ht="29.25" customHeight="1" x14ac:dyDescent="0.2">
      <c r="Q32285" s="92" t="s">
        <v>50</v>
      </c>
      <c r="BF32285" s="101" t="s">
        <v>58</v>
      </c>
      <c r="BK32285" s="98" t="s">
        <v>70</v>
      </c>
    </row>
    <row r="32286" spans="17:63" ht="29.25" customHeight="1" x14ac:dyDescent="0.2">
      <c r="Q32286" s="92" t="s">
        <v>50</v>
      </c>
      <c r="BF32286" s="101" t="s">
        <v>58</v>
      </c>
      <c r="BK32286" s="98" t="s">
        <v>70</v>
      </c>
    </row>
    <row r="32287" spans="17:63" ht="29.25" customHeight="1" x14ac:dyDescent="0.2">
      <c r="Q32287" s="92" t="s">
        <v>50</v>
      </c>
      <c r="BF32287" s="101" t="s">
        <v>58</v>
      </c>
      <c r="BK32287" s="98" t="s">
        <v>70</v>
      </c>
    </row>
    <row r="32288" spans="17:63" ht="29.25" customHeight="1" x14ac:dyDescent="0.2">
      <c r="Q32288" s="92" t="s">
        <v>50</v>
      </c>
      <c r="BF32288" s="101" t="s">
        <v>58</v>
      </c>
      <c r="BK32288" s="98" t="s">
        <v>70</v>
      </c>
    </row>
    <row r="32289" spans="17:63" ht="29.25" customHeight="1" x14ac:dyDescent="0.2">
      <c r="Q32289" s="92" t="s">
        <v>50</v>
      </c>
      <c r="BF32289" s="101" t="s">
        <v>58</v>
      </c>
      <c r="BK32289" s="98" t="s">
        <v>70</v>
      </c>
    </row>
    <row r="32290" spans="17:63" ht="29.25" customHeight="1" x14ac:dyDescent="0.2">
      <c r="Q32290" s="92" t="s">
        <v>50</v>
      </c>
      <c r="BF32290" s="101" t="s">
        <v>58</v>
      </c>
      <c r="BK32290" s="98" t="s">
        <v>70</v>
      </c>
    </row>
    <row r="32291" spans="17:63" ht="29.25" customHeight="1" x14ac:dyDescent="0.2">
      <c r="Q32291" s="92" t="s">
        <v>50</v>
      </c>
      <c r="BF32291" s="101" t="s">
        <v>58</v>
      </c>
      <c r="BK32291" s="98" t="s">
        <v>70</v>
      </c>
    </row>
    <row r="32292" spans="17:63" ht="29.25" customHeight="1" x14ac:dyDescent="0.2">
      <c r="Q32292" s="92" t="s">
        <v>50</v>
      </c>
      <c r="BF32292" s="101" t="s">
        <v>58</v>
      </c>
      <c r="BK32292" s="98" t="s">
        <v>70</v>
      </c>
    </row>
    <row r="32293" spans="17:63" ht="29.25" customHeight="1" x14ac:dyDescent="0.2">
      <c r="Q32293" s="92" t="s">
        <v>50</v>
      </c>
      <c r="BF32293" s="101" t="s">
        <v>58</v>
      </c>
      <c r="BK32293" s="98" t="s">
        <v>70</v>
      </c>
    </row>
    <row r="32294" spans="17:63" ht="29.25" customHeight="1" x14ac:dyDescent="0.2">
      <c r="Q32294" s="92" t="s">
        <v>50</v>
      </c>
      <c r="BF32294" s="101" t="s">
        <v>58</v>
      </c>
      <c r="BK32294" s="98" t="s">
        <v>70</v>
      </c>
    </row>
    <row r="32295" spans="17:63" ht="29.25" customHeight="1" x14ac:dyDescent="0.2">
      <c r="Q32295" s="92" t="s">
        <v>50</v>
      </c>
      <c r="BF32295" s="101" t="s">
        <v>58</v>
      </c>
      <c r="BK32295" s="98" t="s">
        <v>70</v>
      </c>
    </row>
    <row r="32296" spans="17:63" ht="29.25" customHeight="1" x14ac:dyDescent="0.2">
      <c r="Q32296" s="92" t="s">
        <v>50</v>
      </c>
      <c r="BF32296" s="101" t="s">
        <v>58</v>
      </c>
      <c r="BK32296" s="98" t="s">
        <v>70</v>
      </c>
    </row>
    <row r="32297" spans="17:63" ht="29.25" customHeight="1" x14ac:dyDescent="0.2">
      <c r="Q32297" s="92" t="s">
        <v>50</v>
      </c>
      <c r="BF32297" s="101" t="s">
        <v>58</v>
      </c>
      <c r="BK32297" s="98" t="s">
        <v>70</v>
      </c>
    </row>
    <row r="32298" spans="17:63" ht="29.25" customHeight="1" x14ac:dyDescent="0.2">
      <c r="Q32298" s="92" t="s">
        <v>50</v>
      </c>
      <c r="BF32298" s="101" t="s">
        <v>58</v>
      </c>
      <c r="BK32298" s="98" t="s">
        <v>70</v>
      </c>
    </row>
    <row r="32299" spans="17:63" ht="29.25" customHeight="1" x14ac:dyDescent="0.2">
      <c r="Q32299" s="92" t="s">
        <v>50</v>
      </c>
      <c r="BF32299" s="101" t="s">
        <v>58</v>
      </c>
      <c r="BK32299" s="98" t="s">
        <v>70</v>
      </c>
    </row>
    <row r="32300" spans="17:63" ht="29.25" customHeight="1" x14ac:dyDescent="0.2">
      <c r="Q32300" s="92" t="s">
        <v>50</v>
      </c>
      <c r="BF32300" s="101" t="s">
        <v>58</v>
      </c>
      <c r="BK32300" s="98" t="s">
        <v>70</v>
      </c>
    </row>
    <row r="32301" spans="17:63" ht="29.25" customHeight="1" x14ac:dyDescent="0.2">
      <c r="Q32301" s="92" t="s">
        <v>50</v>
      </c>
      <c r="BF32301" s="101" t="s">
        <v>58</v>
      </c>
      <c r="BK32301" s="98" t="s">
        <v>70</v>
      </c>
    </row>
    <row r="32302" spans="17:63" ht="29.25" customHeight="1" x14ac:dyDescent="0.2">
      <c r="Q32302" s="92" t="s">
        <v>50</v>
      </c>
      <c r="BF32302" s="101" t="s">
        <v>58</v>
      </c>
      <c r="BK32302" s="98" t="s">
        <v>70</v>
      </c>
    </row>
    <row r="32303" spans="17:63" ht="29.25" customHeight="1" x14ac:dyDescent="0.2">
      <c r="Q32303" s="92" t="s">
        <v>50</v>
      </c>
      <c r="BF32303" s="101" t="s">
        <v>58</v>
      </c>
      <c r="BK32303" s="98" t="s">
        <v>70</v>
      </c>
    </row>
    <row r="32304" spans="17:63" ht="29.25" customHeight="1" x14ac:dyDescent="0.2">
      <c r="Q32304" s="92" t="s">
        <v>50</v>
      </c>
      <c r="BF32304" s="101" t="s">
        <v>58</v>
      </c>
      <c r="BK32304" s="98" t="s">
        <v>70</v>
      </c>
    </row>
    <row r="32305" spans="17:63" ht="29.25" customHeight="1" x14ac:dyDescent="0.2">
      <c r="Q32305" s="92" t="s">
        <v>50</v>
      </c>
      <c r="BF32305" s="101" t="s">
        <v>58</v>
      </c>
      <c r="BK32305" s="98" t="s">
        <v>70</v>
      </c>
    </row>
    <row r="32306" spans="17:63" ht="29.25" customHeight="1" x14ac:dyDescent="0.2">
      <c r="Q32306" s="92" t="s">
        <v>50</v>
      </c>
      <c r="BF32306" s="101" t="s">
        <v>58</v>
      </c>
      <c r="BK32306" s="98" t="s">
        <v>70</v>
      </c>
    </row>
    <row r="32307" spans="17:63" ht="29.25" customHeight="1" x14ac:dyDescent="0.2">
      <c r="Q32307" s="92" t="s">
        <v>50</v>
      </c>
      <c r="BF32307" s="101" t="s">
        <v>58</v>
      </c>
      <c r="BK32307" s="98" t="s">
        <v>70</v>
      </c>
    </row>
    <row r="32308" spans="17:63" ht="29.25" customHeight="1" x14ac:dyDescent="0.2">
      <c r="Q32308" s="92" t="s">
        <v>50</v>
      </c>
      <c r="BF32308" s="101" t="s">
        <v>58</v>
      </c>
      <c r="BK32308" s="98" t="s">
        <v>70</v>
      </c>
    </row>
    <row r="32309" spans="17:63" ht="29.25" customHeight="1" x14ac:dyDescent="0.2">
      <c r="Q32309" s="92" t="s">
        <v>50</v>
      </c>
      <c r="BF32309" s="101" t="s">
        <v>58</v>
      </c>
      <c r="BK32309" s="98" t="s">
        <v>70</v>
      </c>
    </row>
    <row r="32310" spans="17:63" ht="29.25" customHeight="1" x14ac:dyDescent="0.2">
      <c r="Q32310" s="92" t="s">
        <v>50</v>
      </c>
      <c r="BF32310" s="101" t="s">
        <v>58</v>
      </c>
      <c r="BK32310" s="98" t="s">
        <v>70</v>
      </c>
    </row>
    <row r="32311" spans="17:63" ht="29.25" customHeight="1" x14ac:dyDescent="0.2">
      <c r="Q32311" s="92" t="s">
        <v>50</v>
      </c>
      <c r="BF32311" s="101" t="s">
        <v>58</v>
      </c>
      <c r="BK32311" s="98" t="s">
        <v>70</v>
      </c>
    </row>
    <row r="32312" spans="17:63" ht="29.25" customHeight="1" x14ac:dyDescent="0.2">
      <c r="Q32312" s="92" t="s">
        <v>50</v>
      </c>
      <c r="BF32312" s="101" t="s">
        <v>58</v>
      </c>
      <c r="BK32312" s="98" t="s">
        <v>70</v>
      </c>
    </row>
    <row r="32313" spans="17:63" ht="29.25" customHeight="1" x14ac:dyDescent="0.2">
      <c r="Q32313" s="92" t="s">
        <v>50</v>
      </c>
      <c r="BF32313" s="101" t="s">
        <v>58</v>
      </c>
      <c r="BK32313" s="98" t="s">
        <v>70</v>
      </c>
    </row>
    <row r="32314" spans="17:63" ht="29.25" customHeight="1" x14ac:dyDescent="0.2">
      <c r="Q32314" s="92" t="s">
        <v>50</v>
      </c>
      <c r="BF32314" s="101" t="s">
        <v>58</v>
      </c>
      <c r="BK32314" s="98" t="s">
        <v>70</v>
      </c>
    </row>
    <row r="32315" spans="17:63" ht="29.25" customHeight="1" x14ac:dyDescent="0.2">
      <c r="Q32315" s="92" t="s">
        <v>50</v>
      </c>
      <c r="BF32315" s="101" t="s">
        <v>58</v>
      </c>
      <c r="BK32315" s="98" t="s">
        <v>70</v>
      </c>
    </row>
    <row r="32316" spans="17:63" ht="29.25" customHeight="1" x14ac:dyDescent="0.2">
      <c r="Q32316" s="92" t="s">
        <v>50</v>
      </c>
      <c r="BF32316" s="101" t="s">
        <v>58</v>
      </c>
      <c r="BK32316" s="98" t="s">
        <v>70</v>
      </c>
    </row>
    <row r="32317" spans="17:63" ht="29.25" customHeight="1" x14ac:dyDescent="0.2">
      <c r="Q32317" s="92" t="s">
        <v>50</v>
      </c>
      <c r="BF32317" s="101" t="s">
        <v>58</v>
      </c>
      <c r="BK32317" s="98" t="s">
        <v>70</v>
      </c>
    </row>
    <row r="32318" spans="17:63" ht="29.25" customHeight="1" x14ac:dyDescent="0.2">
      <c r="Q32318" s="92" t="s">
        <v>50</v>
      </c>
      <c r="BF32318" s="101" t="s">
        <v>58</v>
      </c>
      <c r="BK32318" s="98" t="s">
        <v>70</v>
      </c>
    </row>
    <row r="32319" spans="17:63" ht="29.25" customHeight="1" x14ac:dyDescent="0.2">
      <c r="Q32319" s="92" t="s">
        <v>50</v>
      </c>
      <c r="BF32319" s="101" t="s">
        <v>58</v>
      </c>
      <c r="BK32319" s="98" t="s">
        <v>70</v>
      </c>
    </row>
    <row r="32320" spans="17:63" ht="29.25" customHeight="1" x14ac:dyDescent="0.2">
      <c r="Q32320" s="92" t="s">
        <v>50</v>
      </c>
      <c r="BF32320" s="101" t="s">
        <v>58</v>
      </c>
      <c r="BK32320" s="98" t="s">
        <v>70</v>
      </c>
    </row>
    <row r="32321" spans="17:63" ht="29.25" customHeight="1" x14ac:dyDescent="0.2">
      <c r="Q32321" s="92" t="s">
        <v>50</v>
      </c>
      <c r="BF32321" s="101" t="s">
        <v>58</v>
      </c>
      <c r="BK32321" s="98" t="s">
        <v>70</v>
      </c>
    </row>
    <row r="32322" spans="17:63" ht="29.25" customHeight="1" x14ac:dyDescent="0.2">
      <c r="Q32322" s="92" t="s">
        <v>50</v>
      </c>
      <c r="BF32322" s="101" t="s">
        <v>58</v>
      </c>
      <c r="BK32322" s="98" t="s">
        <v>70</v>
      </c>
    </row>
    <row r="32323" spans="17:63" ht="29.25" customHeight="1" x14ac:dyDescent="0.2">
      <c r="Q32323" s="92" t="s">
        <v>50</v>
      </c>
      <c r="BF32323" s="101" t="s">
        <v>58</v>
      </c>
      <c r="BK32323" s="98" t="s">
        <v>70</v>
      </c>
    </row>
    <row r="32324" spans="17:63" ht="29.25" customHeight="1" x14ac:dyDescent="0.2">
      <c r="Q32324" s="92" t="s">
        <v>50</v>
      </c>
      <c r="BF32324" s="101" t="s">
        <v>58</v>
      </c>
      <c r="BK32324" s="98" t="s">
        <v>70</v>
      </c>
    </row>
    <row r="32325" spans="17:63" ht="29.25" customHeight="1" x14ac:dyDescent="0.2">
      <c r="Q32325" s="92" t="s">
        <v>50</v>
      </c>
      <c r="BF32325" s="101" t="s">
        <v>58</v>
      </c>
      <c r="BK32325" s="98" t="s">
        <v>70</v>
      </c>
    </row>
    <row r="32326" spans="17:63" ht="29.25" customHeight="1" x14ac:dyDescent="0.2">
      <c r="Q32326" s="92" t="s">
        <v>50</v>
      </c>
      <c r="BF32326" s="101" t="s">
        <v>58</v>
      </c>
      <c r="BK32326" s="98" t="s">
        <v>70</v>
      </c>
    </row>
    <row r="32327" spans="17:63" ht="29.25" customHeight="1" x14ac:dyDescent="0.2">
      <c r="Q32327" s="92" t="s">
        <v>50</v>
      </c>
      <c r="BF32327" s="101" t="s">
        <v>58</v>
      </c>
      <c r="BK32327" s="98" t="s">
        <v>70</v>
      </c>
    </row>
    <row r="32328" spans="17:63" ht="29.25" customHeight="1" x14ac:dyDescent="0.2">
      <c r="Q32328" s="92" t="s">
        <v>50</v>
      </c>
      <c r="BF32328" s="101" t="s">
        <v>58</v>
      </c>
      <c r="BK32328" s="98" t="s">
        <v>70</v>
      </c>
    </row>
    <row r="32329" spans="17:63" ht="29.25" customHeight="1" x14ac:dyDescent="0.2">
      <c r="Q32329" s="92" t="s">
        <v>50</v>
      </c>
      <c r="BF32329" s="101" t="s">
        <v>58</v>
      </c>
      <c r="BK32329" s="98" t="s">
        <v>70</v>
      </c>
    </row>
    <row r="32330" spans="17:63" ht="29.25" customHeight="1" x14ac:dyDescent="0.2">
      <c r="Q32330" s="92" t="s">
        <v>50</v>
      </c>
      <c r="BF32330" s="101" t="s">
        <v>58</v>
      </c>
      <c r="BK32330" s="98" t="s">
        <v>70</v>
      </c>
    </row>
    <row r="32331" spans="17:63" ht="29.25" customHeight="1" x14ac:dyDescent="0.2">
      <c r="Q32331" s="92" t="s">
        <v>50</v>
      </c>
      <c r="BF32331" s="101" t="s">
        <v>58</v>
      </c>
      <c r="BK32331" s="98" t="s">
        <v>70</v>
      </c>
    </row>
    <row r="32332" spans="17:63" ht="29.25" customHeight="1" x14ac:dyDescent="0.2">
      <c r="Q32332" s="92" t="s">
        <v>50</v>
      </c>
      <c r="BF32332" s="101" t="s">
        <v>58</v>
      </c>
      <c r="BK32332" s="98" t="s">
        <v>70</v>
      </c>
    </row>
    <row r="32333" spans="17:63" ht="29.25" customHeight="1" x14ac:dyDescent="0.2">
      <c r="Q32333" s="92" t="s">
        <v>50</v>
      </c>
      <c r="BF32333" s="101" t="s">
        <v>58</v>
      </c>
      <c r="BK32333" s="98" t="s">
        <v>70</v>
      </c>
    </row>
    <row r="32334" spans="17:63" ht="29.25" customHeight="1" x14ac:dyDescent="0.2">
      <c r="Q32334" s="92" t="s">
        <v>50</v>
      </c>
      <c r="BF32334" s="101" t="s">
        <v>58</v>
      </c>
      <c r="BK32334" s="98" t="s">
        <v>70</v>
      </c>
    </row>
    <row r="32335" spans="17:63" ht="29.25" customHeight="1" x14ac:dyDescent="0.2">
      <c r="Q32335" s="92" t="s">
        <v>50</v>
      </c>
      <c r="BF32335" s="101" t="s">
        <v>58</v>
      </c>
      <c r="BK32335" s="98" t="s">
        <v>70</v>
      </c>
    </row>
    <row r="32336" spans="17:63" ht="29.25" customHeight="1" x14ac:dyDescent="0.2">
      <c r="Q32336" s="92" t="s">
        <v>50</v>
      </c>
      <c r="BF32336" s="101" t="s">
        <v>58</v>
      </c>
      <c r="BK32336" s="98" t="s">
        <v>70</v>
      </c>
    </row>
    <row r="32337" spans="17:63" ht="29.25" customHeight="1" x14ac:dyDescent="0.2">
      <c r="Q32337" s="92" t="s">
        <v>50</v>
      </c>
      <c r="BF32337" s="101" t="s">
        <v>58</v>
      </c>
      <c r="BK32337" s="98" t="s">
        <v>70</v>
      </c>
    </row>
    <row r="32338" spans="17:63" ht="29.25" customHeight="1" x14ac:dyDescent="0.2">
      <c r="Q32338" s="92" t="s">
        <v>50</v>
      </c>
      <c r="BF32338" s="101" t="s">
        <v>58</v>
      </c>
      <c r="BK32338" s="98" t="s">
        <v>70</v>
      </c>
    </row>
    <row r="32339" spans="17:63" ht="29.25" customHeight="1" x14ac:dyDescent="0.2">
      <c r="Q32339" s="92" t="s">
        <v>50</v>
      </c>
      <c r="BF32339" s="101" t="s">
        <v>58</v>
      </c>
      <c r="BK32339" s="98" t="s">
        <v>70</v>
      </c>
    </row>
    <row r="32340" spans="17:63" ht="29.25" customHeight="1" x14ac:dyDescent="0.2">
      <c r="Q32340" s="92" t="s">
        <v>50</v>
      </c>
      <c r="BF32340" s="101" t="s">
        <v>58</v>
      </c>
      <c r="BK32340" s="98" t="s">
        <v>70</v>
      </c>
    </row>
    <row r="32341" spans="17:63" ht="29.25" customHeight="1" x14ac:dyDescent="0.2">
      <c r="Q32341" s="92" t="s">
        <v>50</v>
      </c>
      <c r="BF32341" s="101" t="s">
        <v>58</v>
      </c>
      <c r="BK32341" s="98" t="s">
        <v>70</v>
      </c>
    </row>
    <row r="32342" spans="17:63" ht="29.25" customHeight="1" x14ac:dyDescent="0.2">
      <c r="Q32342" s="92" t="s">
        <v>50</v>
      </c>
      <c r="BF32342" s="101" t="s">
        <v>58</v>
      </c>
      <c r="BK32342" s="98" t="s">
        <v>70</v>
      </c>
    </row>
    <row r="32343" spans="17:63" ht="29.25" customHeight="1" x14ac:dyDescent="0.2">
      <c r="Q32343" s="92" t="s">
        <v>50</v>
      </c>
      <c r="BF32343" s="101" t="s">
        <v>58</v>
      </c>
      <c r="BK32343" s="98" t="s">
        <v>70</v>
      </c>
    </row>
    <row r="32344" spans="17:63" ht="29.25" customHeight="1" x14ac:dyDescent="0.2">
      <c r="Q32344" s="92" t="s">
        <v>50</v>
      </c>
      <c r="BF32344" s="101" t="s">
        <v>58</v>
      </c>
      <c r="BK32344" s="98" t="s">
        <v>70</v>
      </c>
    </row>
    <row r="32345" spans="17:63" ht="29.25" customHeight="1" x14ac:dyDescent="0.2">
      <c r="Q32345" s="92" t="s">
        <v>50</v>
      </c>
      <c r="BF32345" s="101" t="s">
        <v>58</v>
      </c>
      <c r="BK32345" s="98" t="s">
        <v>70</v>
      </c>
    </row>
    <row r="32346" spans="17:63" ht="29.25" customHeight="1" x14ac:dyDescent="0.2">
      <c r="Q32346" s="92" t="s">
        <v>50</v>
      </c>
      <c r="BF32346" s="101" t="s">
        <v>58</v>
      </c>
      <c r="BK32346" s="98" t="s">
        <v>70</v>
      </c>
    </row>
    <row r="32347" spans="17:63" ht="29.25" customHeight="1" x14ac:dyDescent="0.2">
      <c r="Q32347" s="92" t="s">
        <v>50</v>
      </c>
      <c r="BF32347" s="101" t="s">
        <v>58</v>
      </c>
      <c r="BK32347" s="98" t="s">
        <v>70</v>
      </c>
    </row>
    <row r="32348" spans="17:63" ht="29.25" customHeight="1" x14ac:dyDescent="0.2">
      <c r="Q32348" s="92" t="s">
        <v>50</v>
      </c>
      <c r="BF32348" s="101" t="s">
        <v>58</v>
      </c>
      <c r="BK32348" s="98" t="s">
        <v>70</v>
      </c>
    </row>
    <row r="32349" spans="17:63" ht="29.25" customHeight="1" x14ac:dyDescent="0.2">
      <c r="Q32349" s="92" t="s">
        <v>50</v>
      </c>
      <c r="BF32349" s="101" t="s">
        <v>58</v>
      </c>
      <c r="BK32349" s="98" t="s">
        <v>70</v>
      </c>
    </row>
    <row r="32350" spans="17:63" ht="29.25" customHeight="1" x14ac:dyDescent="0.2">
      <c r="Q32350" s="92" t="s">
        <v>50</v>
      </c>
      <c r="BF32350" s="101" t="s">
        <v>58</v>
      </c>
      <c r="BK32350" s="98" t="s">
        <v>70</v>
      </c>
    </row>
    <row r="32351" spans="17:63" ht="29.25" customHeight="1" x14ac:dyDescent="0.2">
      <c r="Q32351" s="92" t="s">
        <v>50</v>
      </c>
      <c r="BF32351" s="101" t="s">
        <v>58</v>
      </c>
      <c r="BK32351" s="98" t="s">
        <v>70</v>
      </c>
    </row>
    <row r="32352" spans="17:63" ht="29.25" customHeight="1" x14ac:dyDescent="0.2">
      <c r="Q32352" s="92" t="s">
        <v>50</v>
      </c>
      <c r="BF32352" s="101" t="s">
        <v>58</v>
      </c>
      <c r="BK32352" s="98" t="s">
        <v>70</v>
      </c>
    </row>
    <row r="32353" spans="17:63" ht="29.25" customHeight="1" x14ac:dyDescent="0.2">
      <c r="Q32353" s="92" t="s">
        <v>50</v>
      </c>
      <c r="BF32353" s="101" t="s">
        <v>58</v>
      </c>
      <c r="BK32353" s="98" t="s">
        <v>70</v>
      </c>
    </row>
    <row r="32354" spans="17:63" ht="29.25" customHeight="1" x14ac:dyDescent="0.2">
      <c r="Q32354" s="92" t="s">
        <v>50</v>
      </c>
      <c r="BF32354" s="101" t="s">
        <v>58</v>
      </c>
      <c r="BK32354" s="98" t="s">
        <v>70</v>
      </c>
    </row>
    <row r="32355" spans="17:63" ht="29.25" customHeight="1" x14ac:dyDescent="0.2">
      <c r="Q32355" s="92" t="s">
        <v>50</v>
      </c>
      <c r="BF32355" s="101" t="s">
        <v>58</v>
      </c>
      <c r="BK32355" s="98" t="s">
        <v>70</v>
      </c>
    </row>
    <row r="32356" spans="17:63" ht="29.25" customHeight="1" x14ac:dyDescent="0.2">
      <c r="Q32356" s="92" t="s">
        <v>50</v>
      </c>
      <c r="BF32356" s="101" t="s">
        <v>58</v>
      </c>
      <c r="BK32356" s="98" t="s">
        <v>70</v>
      </c>
    </row>
    <row r="32357" spans="17:63" ht="29.25" customHeight="1" x14ac:dyDescent="0.2">
      <c r="Q32357" s="92" t="s">
        <v>50</v>
      </c>
      <c r="BF32357" s="101" t="s">
        <v>58</v>
      </c>
      <c r="BK32357" s="98" t="s">
        <v>70</v>
      </c>
    </row>
    <row r="32358" spans="17:63" ht="29.25" customHeight="1" x14ac:dyDescent="0.2">
      <c r="Q32358" s="92" t="s">
        <v>50</v>
      </c>
      <c r="BF32358" s="101" t="s">
        <v>58</v>
      </c>
      <c r="BK32358" s="98" t="s">
        <v>70</v>
      </c>
    </row>
    <row r="32359" spans="17:63" ht="29.25" customHeight="1" x14ac:dyDescent="0.2">
      <c r="Q32359" s="92" t="s">
        <v>50</v>
      </c>
      <c r="BF32359" s="101" t="s">
        <v>58</v>
      </c>
      <c r="BK32359" s="98" t="s">
        <v>70</v>
      </c>
    </row>
    <row r="32360" spans="17:63" ht="29.25" customHeight="1" x14ac:dyDescent="0.2">
      <c r="Q32360" s="92" t="s">
        <v>50</v>
      </c>
      <c r="BF32360" s="101" t="s">
        <v>58</v>
      </c>
      <c r="BK32360" s="98" t="s">
        <v>70</v>
      </c>
    </row>
    <row r="32361" spans="17:63" ht="29.25" customHeight="1" x14ac:dyDescent="0.2">
      <c r="Q32361" s="92" t="s">
        <v>50</v>
      </c>
      <c r="BF32361" s="101" t="s">
        <v>58</v>
      </c>
      <c r="BK32361" s="98" t="s">
        <v>70</v>
      </c>
    </row>
    <row r="32362" spans="17:63" ht="29.25" customHeight="1" x14ac:dyDescent="0.2">
      <c r="Q32362" s="92" t="s">
        <v>50</v>
      </c>
      <c r="BF32362" s="101" t="s">
        <v>58</v>
      </c>
      <c r="BK32362" s="98" t="s">
        <v>70</v>
      </c>
    </row>
    <row r="32363" spans="17:63" ht="29.25" customHeight="1" x14ac:dyDescent="0.2">
      <c r="Q32363" s="92" t="s">
        <v>50</v>
      </c>
      <c r="BF32363" s="101" t="s">
        <v>58</v>
      </c>
      <c r="BK32363" s="98" t="s">
        <v>70</v>
      </c>
    </row>
    <row r="32364" spans="17:63" ht="29.25" customHeight="1" x14ac:dyDescent="0.2">
      <c r="Q32364" s="92" t="s">
        <v>50</v>
      </c>
      <c r="BF32364" s="101" t="s">
        <v>58</v>
      </c>
      <c r="BK32364" s="98" t="s">
        <v>70</v>
      </c>
    </row>
    <row r="32365" spans="17:63" ht="29.25" customHeight="1" x14ac:dyDescent="0.2">
      <c r="Q32365" s="92" t="s">
        <v>50</v>
      </c>
      <c r="BF32365" s="101" t="s">
        <v>58</v>
      </c>
      <c r="BK32365" s="98" t="s">
        <v>70</v>
      </c>
    </row>
    <row r="32366" spans="17:63" ht="29.25" customHeight="1" x14ac:dyDescent="0.2">
      <c r="Q32366" s="92" t="s">
        <v>50</v>
      </c>
      <c r="BF32366" s="101" t="s">
        <v>58</v>
      </c>
      <c r="BK32366" s="98" t="s">
        <v>70</v>
      </c>
    </row>
    <row r="32367" spans="17:63" ht="29.25" customHeight="1" x14ac:dyDescent="0.2">
      <c r="Q32367" s="92" t="s">
        <v>50</v>
      </c>
      <c r="BF32367" s="101" t="s">
        <v>58</v>
      </c>
      <c r="BK32367" s="98" t="s">
        <v>70</v>
      </c>
    </row>
    <row r="32368" spans="17:63" ht="29.25" customHeight="1" x14ac:dyDescent="0.2">
      <c r="Q32368" s="92" t="s">
        <v>50</v>
      </c>
      <c r="BF32368" s="101" t="s">
        <v>58</v>
      </c>
      <c r="BK32368" s="98" t="s">
        <v>70</v>
      </c>
    </row>
    <row r="32369" spans="17:63" ht="29.25" customHeight="1" x14ac:dyDescent="0.2">
      <c r="Q32369" s="92" t="s">
        <v>50</v>
      </c>
      <c r="BF32369" s="101" t="s">
        <v>58</v>
      </c>
      <c r="BK32369" s="98" t="s">
        <v>70</v>
      </c>
    </row>
    <row r="32370" spans="17:63" ht="29.25" customHeight="1" x14ac:dyDescent="0.2">
      <c r="Q32370" s="92" t="s">
        <v>50</v>
      </c>
      <c r="BF32370" s="101" t="s">
        <v>58</v>
      </c>
      <c r="BK32370" s="98" t="s">
        <v>70</v>
      </c>
    </row>
    <row r="32371" spans="17:63" ht="29.25" customHeight="1" x14ac:dyDescent="0.2">
      <c r="Q32371" s="92" t="s">
        <v>50</v>
      </c>
      <c r="BF32371" s="101" t="s">
        <v>58</v>
      </c>
      <c r="BK32371" s="98" t="s">
        <v>70</v>
      </c>
    </row>
    <row r="32372" spans="17:63" ht="29.25" customHeight="1" x14ac:dyDescent="0.2">
      <c r="Q32372" s="92" t="s">
        <v>50</v>
      </c>
      <c r="BF32372" s="101" t="s">
        <v>58</v>
      </c>
      <c r="BK32372" s="98" t="s">
        <v>70</v>
      </c>
    </row>
    <row r="32373" spans="17:63" ht="29.25" customHeight="1" x14ac:dyDescent="0.2">
      <c r="Q32373" s="92" t="s">
        <v>50</v>
      </c>
      <c r="BF32373" s="101" t="s">
        <v>58</v>
      </c>
      <c r="BK32373" s="98" t="s">
        <v>70</v>
      </c>
    </row>
    <row r="32374" spans="17:63" ht="29.25" customHeight="1" x14ac:dyDescent="0.2">
      <c r="Q32374" s="92" t="s">
        <v>50</v>
      </c>
      <c r="BF32374" s="101" t="s">
        <v>58</v>
      </c>
      <c r="BK32374" s="98" t="s">
        <v>70</v>
      </c>
    </row>
    <row r="32375" spans="17:63" ht="29.25" customHeight="1" x14ac:dyDescent="0.2">
      <c r="Q32375" s="92" t="s">
        <v>50</v>
      </c>
      <c r="BF32375" s="101" t="s">
        <v>58</v>
      </c>
      <c r="BK32375" s="98" t="s">
        <v>70</v>
      </c>
    </row>
    <row r="32376" spans="17:63" ht="29.25" customHeight="1" x14ac:dyDescent="0.2">
      <c r="Q32376" s="92" t="s">
        <v>50</v>
      </c>
      <c r="BF32376" s="101" t="s">
        <v>58</v>
      </c>
      <c r="BK32376" s="98" t="s">
        <v>70</v>
      </c>
    </row>
    <row r="32377" spans="17:63" ht="29.25" customHeight="1" x14ac:dyDescent="0.2">
      <c r="Q32377" s="92" t="s">
        <v>50</v>
      </c>
      <c r="BF32377" s="101" t="s">
        <v>58</v>
      </c>
      <c r="BK32377" s="98" t="s">
        <v>70</v>
      </c>
    </row>
    <row r="32378" spans="17:63" ht="29.25" customHeight="1" x14ac:dyDescent="0.2">
      <c r="Q32378" s="92" t="s">
        <v>50</v>
      </c>
      <c r="BF32378" s="101" t="s">
        <v>58</v>
      </c>
      <c r="BK32378" s="98" t="s">
        <v>70</v>
      </c>
    </row>
    <row r="32379" spans="17:63" ht="29.25" customHeight="1" x14ac:dyDescent="0.2">
      <c r="Q32379" s="92" t="s">
        <v>50</v>
      </c>
      <c r="BF32379" s="101" t="s">
        <v>58</v>
      </c>
      <c r="BK32379" s="98" t="s">
        <v>70</v>
      </c>
    </row>
    <row r="32380" spans="17:63" ht="29.25" customHeight="1" x14ac:dyDescent="0.2">
      <c r="Q32380" s="92" t="s">
        <v>50</v>
      </c>
      <c r="BF32380" s="101" t="s">
        <v>58</v>
      </c>
      <c r="BK32380" s="98" t="s">
        <v>70</v>
      </c>
    </row>
    <row r="32381" spans="17:63" ht="29.25" customHeight="1" x14ac:dyDescent="0.2">
      <c r="Q32381" s="92" t="s">
        <v>50</v>
      </c>
      <c r="BF32381" s="101" t="s">
        <v>58</v>
      </c>
      <c r="BK32381" s="98" t="s">
        <v>70</v>
      </c>
    </row>
    <row r="32382" spans="17:63" ht="29.25" customHeight="1" x14ac:dyDescent="0.2">
      <c r="Q32382" s="92" t="s">
        <v>50</v>
      </c>
      <c r="BF32382" s="101" t="s">
        <v>58</v>
      </c>
      <c r="BK32382" s="98" t="s">
        <v>70</v>
      </c>
    </row>
    <row r="32383" spans="17:63" ht="29.25" customHeight="1" x14ac:dyDescent="0.2">
      <c r="Q32383" s="92" t="s">
        <v>50</v>
      </c>
      <c r="BF32383" s="101" t="s">
        <v>58</v>
      </c>
      <c r="BK32383" s="98" t="s">
        <v>70</v>
      </c>
    </row>
    <row r="32384" spans="17:63" ht="29.25" customHeight="1" x14ac:dyDescent="0.2">
      <c r="Q32384" s="92" t="s">
        <v>50</v>
      </c>
      <c r="BF32384" s="101" t="s">
        <v>58</v>
      </c>
      <c r="BK32384" s="98" t="s">
        <v>70</v>
      </c>
    </row>
    <row r="32385" spans="17:63" ht="29.25" customHeight="1" x14ac:dyDescent="0.2">
      <c r="Q32385" s="92" t="s">
        <v>50</v>
      </c>
      <c r="BF32385" s="101" t="s">
        <v>58</v>
      </c>
      <c r="BK32385" s="98" t="s">
        <v>70</v>
      </c>
    </row>
    <row r="32386" spans="17:63" ht="29.25" customHeight="1" x14ac:dyDescent="0.2">
      <c r="Q32386" s="92" t="s">
        <v>50</v>
      </c>
      <c r="BF32386" s="101" t="s">
        <v>58</v>
      </c>
      <c r="BK32386" s="98" t="s">
        <v>70</v>
      </c>
    </row>
    <row r="32387" spans="17:63" ht="29.25" customHeight="1" x14ac:dyDescent="0.2">
      <c r="Q32387" s="92" t="s">
        <v>50</v>
      </c>
      <c r="BF32387" s="101" t="s">
        <v>58</v>
      </c>
      <c r="BK32387" s="98" t="s">
        <v>70</v>
      </c>
    </row>
    <row r="32388" spans="17:63" ht="29.25" customHeight="1" x14ac:dyDescent="0.2">
      <c r="Q32388" s="92" t="s">
        <v>50</v>
      </c>
      <c r="BF32388" s="101" t="s">
        <v>58</v>
      </c>
      <c r="BK32388" s="98" t="s">
        <v>70</v>
      </c>
    </row>
    <row r="32389" spans="17:63" ht="29.25" customHeight="1" x14ac:dyDescent="0.2">
      <c r="Q32389" s="92" t="s">
        <v>50</v>
      </c>
      <c r="BF32389" s="101" t="s">
        <v>58</v>
      </c>
      <c r="BK32389" s="98" t="s">
        <v>70</v>
      </c>
    </row>
    <row r="32390" spans="17:63" ht="29.25" customHeight="1" x14ac:dyDescent="0.2">
      <c r="Q32390" s="92" t="s">
        <v>50</v>
      </c>
      <c r="BF32390" s="101" t="s">
        <v>58</v>
      </c>
      <c r="BK32390" s="98" t="s">
        <v>70</v>
      </c>
    </row>
    <row r="32391" spans="17:63" ht="29.25" customHeight="1" x14ac:dyDescent="0.2">
      <c r="Q32391" s="92" t="s">
        <v>50</v>
      </c>
      <c r="BF32391" s="101" t="s">
        <v>58</v>
      </c>
      <c r="BK32391" s="98" t="s">
        <v>70</v>
      </c>
    </row>
    <row r="32392" spans="17:63" ht="29.25" customHeight="1" x14ac:dyDescent="0.2">
      <c r="Q32392" s="92" t="s">
        <v>50</v>
      </c>
      <c r="BF32392" s="101" t="s">
        <v>58</v>
      </c>
      <c r="BK32392" s="98" t="s">
        <v>70</v>
      </c>
    </row>
    <row r="32393" spans="17:63" ht="29.25" customHeight="1" x14ac:dyDescent="0.2">
      <c r="Q32393" s="92" t="s">
        <v>50</v>
      </c>
      <c r="BF32393" s="101" t="s">
        <v>58</v>
      </c>
      <c r="BK32393" s="98" t="s">
        <v>70</v>
      </c>
    </row>
    <row r="32394" spans="17:63" ht="29.25" customHeight="1" x14ac:dyDescent="0.2">
      <c r="Q32394" s="92" t="s">
        <v>50</v>
      </c>
      <c r="BF32394" s="101" t="s">
        <v>58</v>
      </c>
      <c r="BK32394" s="98" t="s">
        <v>70</v>
      </c>
    </row>
    <row r="32395" spans="17:63" ht="29.25" customHeight="1" x14ac:dyDescent="0.2">
      <c r="Q32395" s="92" t="s">
        <v>50</v>
      </c>
      <c r="BF32395" s="101" t="s">
        <v>58</v>
      </c>
      <c r="BK32395" s="98" t="s">
        <v>70</v>
      </c>
    </row>
    <row r="32396" spans="17:63" ht="29.25" customHeight="1" x14ac:dyDescent="0.2">
      <c r="Q32396" s="92" t="s">
        <v>50</v>
      </c>
      <c r="BF32396" s="101" t="s">
        <v>58</v>
      </c>
      <c r="BK32396" s="98" t="s">
        <v>70</v>
      </c>
    </row>
    <row r="32397" spans="17:63" ht="29.25" customHeight="1" x14ac:dyDescent="0.2">
      <c r="Q32397" s="92" t="s">
        <v>50</v>
      </c>
      <c r="BF32397" s="101" t="s">
        <v>58</v>
      </c>
      <c r="BK32397" s="98" t="s">
        <v>70</v>
      </c>
    </row>
    <row r="32398" spans="17:63" ht="29.25" customHeight="1" x14ac:dyDescent="0.2">
      <c r="Q32398" s="92" t="s">
        <v>50</v>
      </c>
      <c r="BF32398" s="101" t="s">
        <v>58</v>
      </c>
      <c r="BK32398" s="98" t="s">
        <v>70</v>
      </c>
    </row>
    <row r="32399" spans="17:63" ht="29.25" customHeight="1" x14ac:dyDescent="0.2">
      <c r="Q32399" s="92" t="s">
        <v>50</v>
      </c>
      <c r="BF32399" s="101" t="s">
        <v>58</v>
      </c>
      <c r="BK32399" s="98" t="s">
        <v>70</v>
      </c>
    </row>
    <row r="32400" spans="17:63" ht="29.25" customHeight="1" x14ac:dyDescent="0.2">
      <c r="Q32400" s="92" t="s">
        <v>50</v>
      </c>
      <c r="BF32400" s="101" t="s">
        <v>58</v>
      </c>
      <c r="BK32400" s="98" t="s">
        <v>70</v>
      </c>
    </row>
    <row r="32401" spans="17:63" ht="29.25" customHeight="1" x14ac:dyDescent="0.2">
      <c r="Q32401" s="92" t="s">
        <v>50</v>
      </c>
      <c r="BF32401" s="101" t="s">
        <v>58</v>
      </c>
      <c r="BK32401" s="98" t="s">
        <v>70</v>
      </c>
    </row>
    <row r="32402" spans="17:63" ht="29.25" customHeight="1" x14ac:dyDescent="0.2">
      <c r="Q32402" s="92" t="s">
        <v>50</v>
      </c>
      <c r="BF32402" s="101" t="s">
        <v>58</v>
      </c>
      <c r="BK32402" s="98" t="s">
        <v>70</v>
      </c>
    </row>
    <row r="32403" spans="17:63" ht="29.25" customHeight="1" x14ac:dyDescent="0.2">
      <c r="Q32403" s="92" t="s">
        <v>50</v>
      </c>
      <c r="BF32403" s="101" t="s">
        <v>58</v>
      </c>
      <c r="BK32403" s="98" t="s">
        <v>70</v>
      </c>
    </row>
    <row r="32404" spans="17:63" ht="29.25" customHeight="1" x14ac:dyDescent="0.2">
      <c r="Q32404" s="92" t="s">
        <v>50</v>
      </c>
      <c r="BF32404" s="101" t="s">
        <v>58</v>
      </c>
      <c r="BK32404" s="98" t="s">
        <v>70</v>
      </c>
    </row>
    <row r="32405" spans="17:63" ht="29.25" customHeight="1" x14ac:dyDescent="0.2">
      <c r="Q32405" s="92" t="s">
        <v>50</v>
      </c>
      <c r="BF32405" s="101" t="s">
        <v>58</v>
      </c>
      <c r="BK32405" s="98" t="s">
        <v>70</v>
      </c>
    </row>
    <row r="32406" spans="17:63" ht="29.25" customHeight="1" x14ac:dyDescent="0.2">
      <c r="Q32406" s="92" t="s">
        <v>50</v>
      </c>
      <c r="BF32406" s="101" t="s">
        <v>58</v>
      </c>
      <c r="BK32406" s="98" t="s">
        <v>70</v>
      </c>
    </row>
    <row r="32407" spans="17:63" ht="29.25" customHeight="1" x14ac:dyDescent="0.2">
      <c r="Q32407" s="92" t="s">
        <v>50</v>
      </c>
      <c r="BF32407" s="101" t="s">
        <v>58</v>
      </c>
      <c r="BK32407" s="98" t="s">
        <v>70</v>
      </c>
    </row>
    <row r="32408" spans="17:63" ht="29.25" customHeight="1" x14ac:dyDescent="0.2">
      <c r="Q32408" s="92" t="s">
        <v>50</v>
      </c>
      <c r="BF32408" s="101" t="s">
        <v>58</v>
      </c>
      <c r="BK32408" s="98" t="s">
        <v>70</v>
      </c>
    </row>
    <row r="32409" spans="17:63" ht="29.25" customHeight="1" x14ac:dyDescent="0.2">
      <c r="Q32409" s="92" t="s">
        <v>50</v>
      </c>
      <c r="BF32409" s="101" t="s">
        <v>58</v>
      </c>
      <c r="BK32409" s="98" t="s">
        <v>70</v>
      </c>
    </row>
    <row r="32410" spans="17:63" ht="29.25" customHeight="1" x14ac:dyDescent="0.2">
      <c r="Q32410" s="92" t="s">
        <v>50</v>
      </c>
      <c r="BF32410" s="101" t="s">
        <v>58</v>
      </c>
      <c r="BK32410" s="98" t="s">
        <v>70</v>
      </c>
    </row>
    <row r="32411" spans="17:63" ht="29.25" customHeight="1" x14ac:dyDescent="0.2">
      <c r="Q32411" s="92" t="s">
        <v>50</v>
      </c>
      <c r="BF32411" s="101" t="s">
        <v>58</v>
      </c>
      <c r="BK32411" s="98" t="s">
        <v>70</v>
      </c>
    </row>
    <row r="32412" spans="17:63" ht="29.25" customHeight="1" x14ac:dyDescent="0.2">
      <c r="Q32412" s="92" t="s">
        <v>50</v>
      </c>
      <c r="BF32412" s="101" t="s">
        <v>58</v>
      </c>
      <c r="BK32412" s="98" t="s">
        <v>70</v>
      </c>
    </row>
    <row r="32413" spans="17:63" ht="29.25" customHeight="1" x14ac:dyDescent="0.2">
      <c r="Q32413" s="92" t="s">
        <v>50</v>
      </c>
      <c r="BF32413" s="101" t="s">
        <v>58</v>
      </c>
      <c r="BK32413" s="98" t="s">
        <v>70</v>
      </c>
    </row>
    <row r="32414" spans="17:63" ht="29.25" customHeight="1" x14ac:dyDescent="0.2">
      <c r="Q32414" s="92" t="s">
        <v>50</v>
      </c>
      <c r="BF32414" s="101" t="s">
        <v>58</v>
      </c>
      <c r="BK32414" s="98" t="s">
        <v>70</v>
      </c>
    </row>
    <row r="32415" spans="17:63" ht="29.25" customHeight="1" x14ac:dyDescent="0.2">
      <c r="Q32415" s="92" t="s">
        <v>50</v>
      </c>
      <c r="BF32415" s="101" t="s">
        <v>58</v>
      </c>
      <c r="BK32415" s="98" t="s">
        <v>70</v>
      </c>
    </row>
    <row r="32416" spans="17:63" ht="29.25" customHeight="1" x14ac:dyDescent="0.2">
      <c r="Q32416" s="92" t="s">
        <v>50</v>
      </c>
      <c r="BF32416" s="101" t="s">
        <v>58</v>
      </c>
      <c r="BK32416" s="98" t="s">
        <v>70</v>
      </c>
    </row>
    <row r="32417" spans="17:63" ht="29.25" customHeight="1" x14ac:dyDescent="0.2">
      <c r="Q32417" s="92" t="s">
        <v>50</v>
      </c>
      <c r="BF32417" s="101" t="s">
        <v>58</v>
      </c>
      <c r="BK32417" s="98" t="s">
        <v>70</v>
      </c>
    </row>
    <row r="32418" spans="17:63" ht="29.25" customHeight="1" x14ac:dyDescent="0.2">
      <c r="Q32418" s="92" t="s">
        <v>50</v>
      </c>
      <c r="BF32418" s="101" t="s">
        <v>58</v>
      </c>
      <c r="BK32418" s="98" t="s">
        <v>70</v>
      </c>
    </row>
    <row r="32419" spans="17:63" ht="29.25" customHeight="1" x14ac:dyDescent="0.2">
      <c r="Q32419" s="92" t="s">
        <v>50</v>
      </c>
      <c r="BF32419" s="101" t="s">
        <v>58</v>
      </c>
      <c r="BK32419" s="98" t="s">
        <v>70</v>
      </c>
    </row>
    <row r="32420" spans="17:63" ht="29.25" customHeight="1" x14ac:dyDescent="0.2">
      <c r="Q32420" s="92" t="s">
        <v>50</v>
      </c>
      <c r="BF32420" s="101" t="s">
        <v>58</v>
      </c>
      <c r="BK32420" s="98" t="s">
        <v>70</v>
      </c>
    </row>
    <row r="32421" spans="17:63" ht="29.25" customHeight="1" x14ac:dyDescent="0.2">
      <c r="Q32421" s="92" t="s">
        <v>50</v>
      </c>
      <c r="BF32421" s="101" t="s">
        <v>58</v>
      </c>
      <c r="BK32421" s="98" t="s">
        <v>70</v>
      </c>
    </row>
    <row r="32422" spans="17:63" ht="29.25" customHeight="1" x14ac:dyDescent="0.2">
      <c r="Q32422" s="92" t="s">
        <v>50</v>
      </c>
      <c r="BF32422" s="101" t="s">
        <v>58</v>
      </c>
      <c r="BK32422" s="98" t="s">
        <v>70</v>
      </c>
    </row>
    <row r="32423" spans="17:63" ht="29.25" customHeight="1" x14ac:dyDescent="0.2">
      <c r="Q32423" s="92" t="s">
        <v>50</v>
      </c>
      <c r="BF32423" s="101" t="s">
        <v>58</v>
      </c>
      <c r="BK32423" s="98" t="s">
        <v>70</v>
      </c>
    </row>
    <row r="32424" spans="17:63" ht="29.25" customHeight="1" x14ac:dyDescent="0.2">
      <c r="Q32424" s="92" t="s">
        <v>50</v>
      </c>
      <c r="BF32424" s="101" t="s">
        <v>58</v>
      </c>
      <c r="BK32424" s="98" t="s">
        <v>70</v>
      </c>
    </row>
    <row r="32425" spans="17:63" ht="29.25" customHeight="1" x14ac:dyDescent="0.2">
      <c r="Q32425" s="92" t="s">
        <v>50</v>
      </c>
      <c r="BF32425" s="101" t="s">
        <v>58</v>
      </c>
      <c r="BK32425" s="98" t="s">
        <v>70</v>
      </c>
    </row>
    <row r="32426" spans="17:63" ht="29.25" customHeight="1" x14ac:dyDescent="0.2">
      <c r="Q32426" s="92" t="s">
        <v>50</v>
      </c>
      <c r="BF32426" s="101" t="s">
        <v>58</v>
      </c>
      <c r="BK32426" s="98" t="s">
        <v>70</v>
      </c>
    </row>
    <row r="32427" spans="17:63" ht="29.25" customHeight="1" x14ac:dyDescent="0.2">
      <c r="Q32427" s="92" t="s">
        <v>50</v>
      </c>
      <c r="BF32427" s="101" t="s">
        <v>58</v>
      </c>
      <c r="BK32427" s="98" t="s">
        <v>70</v>
      </c>
    </row>
    <row r="32428" spans="17:63" ht="29.25" customHeight="1" x14ac:dyDescent="0.2">
      <c r="Q32428" s="92" t="s">
        <v>50</v>
      </c>
      <c r="BF32428" s="101" t="s">
        <v>58</v>
      </c>
      <c r="BK32428" s="98" t="s">
        <v>70</v>
      </c>
    </row>
    <row r="32429" spans="17:63" ht="29.25" customHeight="1" x14ac:dyDescent="0.2">
      <c r="Q32429" s="92" t="s">
        <v>50</v>
      </c>
      <c r="BF32429" s="101" t="s">
        <v>58</v>
      </c>
      <c r="BK32429" s="98" t="s">
        <v>70</v>
      </c>
    </row>
    <row r="32430" spans="17:63" ht="29.25" customHeight="1" x14ac:dyDescent="0.2">
      <c r="Q32430" s="92" t="s">
        <v>50</v>
      </c>
      <c r="BF32430" s="101" t="s">
        <v>58</v>
      </c>
      <c r="BK32430" s="98" t="s">
        <v>70</v>
      </c>
    </row>
    <row r="32431" spans="17:63" ht="29.25" customHeight="1" x14ac:dyDescent="0.2">
      <c r="Q32431" s="92" t="s">
        <v>50</v>
      </c>
      <c r="BF32431" s="101" t="s">
        <v>58</v>
      </c>
      <c r="BK32431" s="98" t="s">
        <v>70</v>
      </c>
    </row>
    <row r="32432" spans="17:63" ht="29.25" customHeight="1" x14ac:dyDescent="0.2">
      <c r="Q32432" s="92" t="s">
        <v>50</v>
      </c>
      <c r="BF32432" s="101" t="s">
        <v>58</v>
      </c>
      <c r="BK32432" s="98" t="s">
        <v>70</v>
      </c>
    </row>
    <row r="32433" spans="17:63" ht="29.25" customHeight="1" x14ac:dyDescent="0.2">
      <c r="Q32433" s="92" t="s">
        <v>50</v>
      </c>
      <c r="BF32433" s="101" t="s">
        <v>58</v>
      </c>
      <c r="BK32433" s="98" t="s">
        <v>70</v>
      </c>
    </row>
    <row r="32434" spans="17:63" ht="29.25" customHeight="1" x14ac:dyDescent="0.2">
      <c r="Q32434" s="92" t="s">
        <v>50</v>
      </c>
      <c r="BF32434" s="101" t="s">
        <v>58</v>
      </c>
      <c r="BK32434" s="98" t="s">
        <v>70</v>
      </c>
    </row>
    <row r="32435" spans="17:63" ht="29.25" customHeight="1" x14ac:dyDescent="0.2">
      <c r="Q32435" s="92" t="s">
        <v>50</v>
      </c>
      <c r="BF32435" s="101" t="s">
        <v>58</v>
      </c>
      <c r="BK32435" s="98" t="s">
        <v>70</v>
      </c>
    </row>
    <row r="32436" spans="17:63" ht="29.25" customHeight="1" x14ac:dyDescent="0.2">
      <c r="Q32436" s="92" t="s">
        <v>50</v>
      </c>
      <c r="BF32436" s="101" t="s">
        <v>58</v>
      </c>
      <c r="BK32436" s="98" t="s">
        <v>70</v>
      </c>
    </row>
    <row r="32437" spans="17:63" ht="29.25" customHeight="1" x14ac:dyDescent="0.2">
      <c r="Q32437" s="92" t="s">
        <v>50</v>
      </c>
      <c r="BF32437" s="101" t="s">
        <v>58</v>
      </c>
      <c r="BK32437" s="98" t="s">
        <v>70</v>
      </c>
    </row>
    <row r="32438" spans="17:63" ht="29.25" customHeight="1" x14ac:dyDescent="0.2">
      <c r="Q32438" s="92" t="s">
        <v>50</v>
      </c>
      <c r="BF32438" s="101" t="s">
        <v>58</v>
      </c>
      <c r="BK32438" s="98" t="s">
        <v>70</v>
      </c>
    </row>
    <row r="32439" spans="17:63" ht="29.25" customHeight="1" x14ac:dyDescent="0.2">
      <c r="Q32439" s="92" t="s">
        <v>50</v>
      </c>
      <c r="BF32439" s="101" t="s">
        <v>58</v>
      </c>
      <c r="BK32439" s="98" t="s">
        <v>70</v>
      </c>
    </row>
    <row r="32440" spans="17:63" ht="29.25" customHeight="1" x14ac:dyDescent="0.2">
      <c r="Q32440" s="92" t="s">
        <v>50</v>
      </c>
      <c r="BF32440" s="101" t="s">
        <v>58</v>
      </c>
      <c r="BK32440" s="98" t="s">
        <v>70</v>
      </c>
    </row>
    <row r="32441" spans="17:63" ht="29.25" customHeight="1" x14ac:dyDescent="0.2">
      <c r="Q32441" s="92" t="s">
        <v>50</v>
      </c>
      <c r="BF32441" s="101" t="s">
        <v>58</v>
      </c>
      <c r="BK32441" s="98" t="s">
        <v>70</v>
      </c>
    </row>
    <row r="32442" spans="17:63" ht="29.25" customHeight="1" x14ac:dyDescent="0.2">
      <c r="Q32442" s="92" t="s">
        <v>50</v>
      </c>
      <c r="BF32442" s="101" t="s">
        <v>58</v>
      </c>
      <c r="BK32442" s="98" t="s">
        <v>70</v>
      </c>
    </row>
    <row r="32443" spans="17:63" ht="29.25" customHeight="1" x14ac:dyDescent="0.2">
      <c r="Q32443" s="92" t="s">
        <v>50</v>
      </c>
      <c r="BF32443" s="101" t="s">
        <v>58</v>
      </c>
      <c r="BK32443" s="98" t="s">
        <v>70</v>
      </c>
    </row>
    <row r="32444" spans="17:63" ht="29.25" customHeight="1" x14ac:dyDescent="0.2">
      <c r="Q32444" s="92" t="s">
        <v>50</v>
      </c>
      <c r="BF32444" s="101" t="s">
        <v>58</v>
      </c>
      <c r="BK32444" s="98" t="s">
        <v>70</v>
      </c>
    </row>
    <row r="32445" spans="17:63" ht="29.25" customHeight="1" x14ac:dyDescent="0.2">
      <c r="Q32445" s="92" t="s">
        <v>50</v>
      </c>
      <c r="BF32445" s="101" t="s">
        <v>58</v>
      </c>
      <c r="BK32445" s="98" t="s">
        <v>70</v>
      </c>
    </row>
    <row r="32446" spans="17:63" ht="29.25" customHeight="1" x14ac:dyDescent="0.2">
      <c r="Q32446" s="92" t="s">
        <v>50</v>
      </c>
      <c r="BF32446" s="101" t="s">
        <v>58</v>
      </c>
      <c r="BK32446" s="98" t="s">
        <v>70</v>
      </c>
    </row>
    <row r="32447" spans="17:63" ht="29.25" customHeight="1" x14ac:dyDescent="0.2">
      <c r="Q32447" s="92" t="s">
        <v>50</v>
      </c>
      <c r="BF32447" s="101" t="s">
        <v>58</v>
      </c>
      <c r="BK32447" s="98" t="s">
        <v>70</v>
      </c>
    </row>
    <row r="32448" spans="17:63" ht="29.25" customHeight="1" x14ac:dyDescent="0.2">
      <c r="Q32448" s="92" t="s">
        <v>50</v>
      </c>
      <c r="BF32448" s="101" t="s">
        <v>58</v>
      </c>
      <c r="BK32448" s="98" t="s">
        <v>70</v>
      </c>
    </row>
    <row r="32449" spans="17:63" ht="29.25" customHeight="1" x14ac:dyDescent="0.2">
      <c r="Q32449" s="92" t="s">
        <v>50</v>
      </c>
      <c r="BF32449" s="101" t="s">
        <v>58</v>
      </c>
      <c r="BK32449" s="98" t="s">
        <v>70</v>
      </c>
    </row>
    <row r="32450" spans="17:63" ht="29.25" customHeight="1" x14ac:dyDescent="0.2">
      <c r="Q32450" s="92" t="s">
        <v>50</v>
      </c>
      <c r="BF32450" s="101" t="s">
        <v>58</v>
      </c>
      <c r="BK32450" s="98" t="s">
        <v>70</v>
      </c>
    </row>
    <row r="32451" spans="17:63" ht="29.25" customHeight="1" x14ac:dyDescent="0.2">
      <c r="Q32451" s="92" t="s">
        <v>50</v>
      </c>
      <c r="BF32451" s="101" t="s">
        <v>58</v>
      </c>
      <c r="BK32451" s="98" t="s">
        <v>70</v>
      </c>
    </row>
    <row r="32452" spans="17:63" ht="29.25" customHeight="1" x14ac:dyDescent="0.2">
      <c r="Q32452" s="92" t="s">
        <v>50</v>
      </c>
      <c r="BF32452" s="101" t="s">
        <v>58</v>
      </c>
      <c r="BK32452" s="98" t="s">
        <v>70</v>
      </c>
    </row>
    <row r="32453" spans="17:63" ht="29.25" customHeight="1" x14ac:dyDescent="0.2">
      <c r="Q32453" s="92" t="s">
        <v>50</v>
      </c>
      <c r="BF32453" s="101" t="s">
        <v>58</v>
      </c>
      <c r="BK32453" s="98" t="s">
        <v>70</v>
      </c>
    </row>
    <row r="32454" spans="17:63" ht="29.25" customHeight="1" x14ac:dyDescent="0.2">
      <c r="Q32454" s="92" t="s">
        <v>50</v>
      </c>
      <c r="BF32454" s="101" t="s">
        <v>58</v>
      </c>
      <c r="BK32454" s="98" t="s">
        <v>70</v>
      </c>
    </row>
    <row r="32455" spans="17:63" ht="29.25" customHeight="1" x14ac:dyDescent="0.2">
      <c r="Q32455" s="92" t="s">
        <v>50</v>
      </c>
      <c r="BF32455" s="101" t="s">
        <v>58</v>
      </c>
      <c r="BK32455" s="98" t="s">
        <v>70</v>
      </c>
    </row>
    <row r="32456" spans="17:63" ht="29.25" customHeight="1" x14ac:dyDescent="0.2">
      <c r="Q32456" s="92" t="s">
        <v>50</v>
      </c>
      <c r="BF32456" s="101" t="s">
        <v>58</v>
      </c>
      <c r="BK32456" s="98" t="s">
        <v>70</v>
      </c>
    </row>
    <row r="32457" spans="17:63" ht="29.25" customHeight="1" x14ac:dyDescent="0.2">
      <c r="Q32457" s="92" t="s">
        <v>50</v>
      </c>
      <c r="BF32457" s="101" t="s">
        <v>58</v>
      </c>
      <c r="BK32457" s="98" t="s">
        <v>70</v>
      </c>
    </row>
    <row r="32458" spans="17:63" ht="29.25" customHeight="1" x14ac:dyDescent="0.2">
      <c r="Q32458" s="92" t="s">
        <v>50</v>
      </c>
      <c r="BF32458" s="101" t="s">
        <v>58</v>
      </c>
      <c r="BK32458" s="98" t="s">
        <v>70</v>
      </c>
    </row>
    <row r="32459" spans="17:63" ht="29.25" customHeight="1" x14ac:dyDescent="0.2">
      <c r="Q32459" s="92" t="s">
        <v>50</v>
      </c>
      <c r="BF32459" s="101" t="s">
        <v>58</v>
      </c>
      <c r="BK32459" s="98" t="s">
        <v>70</v>
      </c>
    </row>
    <row r="32460" spans="17:63" ht="29.25" customHeight="1" x14ac:dyDescent="0.2">
      <c r="Q32460" s="92" t="s">
        <v>50</v>
      </c>
      <c r="BF32460" s="101" t="s">
        <v>58</v>
      </c>
      <c r="BK32460" s="98" t="s">
        <v>70</v>
      </c>
    </row>
    <row r="32461" spans="17:63" ht="29.25" customHeight="1" x14ac:dyDescent="0.2">
      <c r="Q32461" s="92" t="s">
        <v>50</v>
      </c>
      <c r="BF32461" s="101" t="s">
        <v>58</v>
      </c>
      <c r="BK32461" s="98" t="s">
        <v>70</v>
      </c>
    </row>
    <row r="32462" spans="17:63" ht="29.25" customHeight="1" x14ac:dyDescent="0.2">
      <c r="Q32462" s="92" t="s">
        <v>50</v>
      </c>
      <c r="BF32462" s="101" t="s">
        <v>58</v>
      </c>
      <c r="BK32462" s="98" t="s">
        <v>70</v>
      </c>
    </row>
    <row r="32463" spans="17:63" ht="29.25" customHeight="1" x14ac:dyDescent="0.2">
      <c r="Q32463" s="92" t="s">
        <v>50</v>
      </c>
      <c r="BF32463" s="101" t="s">
        <v>58</v>
      </c>
      <c r="BK32463" s="98" t="s">
        <v>70</v>
      </c>
    </row>
    <row r="32464" spans="17:63" ht="29.25" customHeight="1" x14ac:dyDescent="0.2">
      <c r="Q32464" s="92" t="s">
        <v>50</v>
      </c>
      <c r="BF32464" s="101" t="s">
        <v>58</v>
      </c>
      <c r="BK32464" s="98" t="s">
        <v>70</v>
      </c>
    </row>
    <row r="32465" spans="17:63" ht="29.25" customHeight="1" x14ac:dyDescent="0.2">
      <c r="Q32465" s="92" t="s">
        <v>50</v>
      </c>
      <c r="BF32465" s="101" t="s">
        <v>58</v>
      </c>
      <c r="BK32465" s="98" t="s">
        <v>70</v>
      </c>
    </row>
    <row r="32466" spans="17:63" ht="29.25" customHeight="1" x14ac:dyDescent="0.2">
      <c r="Q32466" s="92" t="s">
        <v>50</v>
      </c>
      <c r="BF32466" s="101" t="s">
        <v>58</v>
      </c>
      <c r="BK32466" s="98" t="s">
        <v>70</v>
      </c>
    </row>
    <row r="32467" spans="17:63" ht="29.25" customHeight="1" x14ac:dyDescent="0.2">
      <c r="Q32467" s="92" t="s">
        <v>50</v>
      </c>
      <c r="BF32467" s="101" t="s">
        <v>58</v>
      </c>
      <c r="BK32467" s="98" t="s">
        <v>70</v>
      </c>
    </row>
    <row r="32468" spans="17:63" ht="29.25" customHeight="1" x14ac:dyDescent="0.2">
      <c r="Q32468" s="92" t="s">
        <v>50</v>
      </c>
      <c r="BF32468" s="101" t="s">
        <v>58</v>
      </c>
      <c r="BK32468" s="98" t="s">
        <v>70</v>
      </c>
    </row>
    <row r="32469" spans="17:63" ht="29.25" customHeight="1" x14ac:dyDescent="0.2">
      <c r="Q32469" s="92" t="s">
        <v>50</v>
      </c>
      <c r="BF32469" s="101" t="s">
        <v>58</v>
      </c>
      <c r="BK32469" s="98" t="s">
        <v>70</v>
      </c>
    </row>
    <row r="32470" spans="17:63" ht="29.25" customHeight="1" x14ac:dyDescent="0.2">
      <c r="Q32470" s="92" t="s">
        <v>50</v>
      </c>
      <c r="BF32470" s="101" t="s">
        <v>58</v>
      </c>
      <c r="BK32470" s="98" t="s">
        <v>70</v>
      </c>
    </row>
    <row r="32471" spans="17:63" ht="29.25" customHeight="1" x14ac:dyDescent="0.2">
      <c r="Q32471" s="92" t="s">
        <v>50</v>
      </c>
      <c r="BF32471" s="101" t="s">
        <v>58</v>
      </c>
      <c r="BK32471" s="98" t="s">
        <v>70</v>
      </c>
    </row>
    <row r="32472" spans="17:63" ht="29.25" customHeight="1" x14ac:dyDescent="0.2">
      <c r="Q32472" s="92" t="s">
        <v>50</v>
      </c>
      <c r="BF32472" s="101" t="s">
        <v>58</v>
      </c>
      <c r="BK32472" s="98" t="s">
        <v>70</v>
      </c>
    </row>
    <row r="32473" spans="17:63" ht="29.25" customHeight="1" x14ac:dyDescent="0.2">
      <c r="Q32473" s="92" t="s">
        <v>50</v>
      </c>
      <c r="BF32473" s="101" t="s">
        <v>58</v>
      </c>
      <c r="BK32473" s="98" t="s">
        <v>70</v>
      </c>
    </row>
    <row r="32474" spans="17:63" ht="29.25" customHeight="1" x14ac:dyDescent="0.2">
      <c r="Q32474" s="92" t="s">
        <v>50</v>
      </c>
      <c r="BF32474" s="101" t="s">
        <v>58</v>
      </c>
      <c r="BK32474" s="98" t="s">
        <v>70</v>
      </c>
    </row>
    <row r="32475" spans="17:63" ht="29.25" customHeight="1" x14ac:dyDescent="0.2">
      <c r="Q32475" s="92" t="s">
        <v>50</v>
      </c>
      <c r="BF32475" s="101" t="s">
        <v>58</v>
      </c>
      <c r="BK32475" s="98" t="s">
        <v>70</v>
      </c>
    </row>
    <row r="32476" spans="17:63" ht="29.25" customHeight="1" x14ac:dyDescent="0.2">
      <c r="Q32476" s="92" t="s">
        <v>50</v>
      </c>
      <c r="BF32476" s="101" t="s">
        <v>58</v>
      </c>
      <c r="BK32476" s="98" t="s">
        <v>70</v>
      </c>
    </row>
    <row r="32477" spans="17:63" ht="29.25" customHeight="1" x14ac:dyDescent="0.2">
      <c r="Q32477" s="92" t="s">
        <v>50</v>
      </c>
      <c r="BF32477" s="101" t="s">
        <v>58</v>
      </c>
      <c r="BK32477" s="98" t="s">
        <v>70</v>
      </c>
    </row>
    <row r="32478" spans="17:63" ht="29.25" customHeight="1" x14ac:dyDescent="0.2">
      <c r="Q32478" s="92" t="s">
        <v>50</v>
      </c>
      <c r="BF32478" s="101" t="s">
        <v>58</v>
      </c>
      <c r="BK32478" s="98" t="s">
        <v>70</v>
      </c>
    </row>
    <row r="32479" spans="17:63" ht="29.25" customHeight="1" x14ac:dyDescent="0.2">
      <c r="Q32479" s="92" t="s">
        <v>50</v>
      </c>
      <c r="BF32479" s="101" t="s">
        <v>58</v>
      </c>
      <c r="BK32479" s="98" t="s">
        <v>70</v>
      </c>
    </row>
    <row r="32480" spans="17:63" ht="29.25" customHeight="1" x14ac:dyDescent="0.2">
      <c r="Q32480" s="92" t="s">
        <v>50</v>
      </c>
      <c r="BF32480" s="101" t="s">
        <v>58</v>
      </c>
      <c r="BK32480" s="98" t="s">
        <v>70</v>
      </c>
    </row>
    <row r="32481" spans="17:63" ht="29.25" customHeight="1" x14ac:dyDescent="0.2">
      <c r="Q32481" s="92" t="s">
        <v>50</v>
      </c>
      <c r="BF32481" s="101" t="s">
        <v>58</v>
      </c>
      <c r="BK32481" s="98" t="s">
        <v>70</v>
      </c>
    </row>
    <row r="32482" spans="17:63" ht="29.25" customHeight="1" x14ac:dyDescent="0.2">
      <c r="Q32482" s="92" t="s">
        <v>50</v>
      </c>
      <c r="BF32482" s="101" t="s">
        <v>58</v>
      </c>
      <c r="BK32482" s="98" t="s">
        <v>70</v>
      </c>
    </row>
    <row r="32483" spans="17:63" ht="29.25" customHeight="1" x14ac:dyDescent="0.2">
      <c r="Q32483" s="92" t="s">
        <v>50</v>
      </c>
      <c r="BF32483" s="101" t="s">
        <v>58</v>
      </c>
      <c r="BK32483" s="98" t="s">
        <v>70</v>
      </c>
    </row>
    <row r="32484" spans="17:63" ht="29.25" customHeight="1" x14ac:dyDescent="0.2">
      <c r="Q32484" s="92" t="s">
        <v>50</v>
      </c>
      <c r="BF32484" s="101" t="s">
        <v>58</v>
      </c>
      <c r="BK32484" s="98" t="s">
        <v>70</v>
      </c>
    </row>
    <row r="32485" spans="17:63" ht="29.25" customHeight="1" x14ac:dyDescent="0.2">
      <c r="Q32485" s="92" t="s">
        <v>50</v>
      </c>
      <c r="BF32485" s="101" t="s">
        <v>58</v>
      </c>
      <c r="BK32485" s="98" t="s">
        <v>70</v>
      </c>
    </row>
    <row r="32486" spans="17:63" ht="29.25" customHeight="1" x14ac:dyDescent="0.2">
      <c r="Q32486" s="92" t="s">
        <v>50</v>
      </c>
      <c r="BF32486" s="101" t="s">
        <v>58</v>
      </c>
      <c r="BK32486" s="98" t="s">
        <v>70</v>
      </c>
    </row>
    <row r="32487" spans="17:63" ht="29.25" customHeight="1" x14ac:dyDescent="0.2">
      <c r="Q32487" s="92" t="s">
        <v>50</v>
      </c>
      <c r="BF32487" s="101" t="s">
        <v>58</v>
      </c>
      <c r="BK32487" s="98" t="s">
        <v>70</v>
      </c>
    </row>
    <row r="32488" spans="17:63" ht="29.25" customHeight="1" x14ac:dyDescent="0.2">
      <c r="Q32488" s="92" t="s">
        <v>50</v>
      </c>
      <c r="BF32488" s="101" t="s">
        <v>58</v>
      </c>
      <c r="BK32488" s="98" t="s">
        <v>70</v>
      </c>
    </row>
    <row r="32489" spans="17:63" ht="29.25" customHeight="1" x14ac:dyDescent="0.2">
      <c r="Q32489" s="92" t="s">
        <v>50</v>
      </c>
      <c r="BF32489" s="101" t="s">
        <v>58</v>
      </c>
      <c r="BK32489" s="98" t="s">
        <v>70</v>
      </c>
    </row>
    <row r="32490" spans="17:63" ht="29.25" customHeight="1" x14ac:dyDescent="0.2">
      <c r="Q32490" s="92" t="s">
        <v>50</v>
      </c>
      <c r="BF32490" s="101" t="s">
        <v>58</v>
      </c>
      <c r="BK32490" s="98" t="s">
        <v>70</v>
      </c>
    </row>
    <row r="32491" spans="17:63" ht="29.25" customHeight="1" x14ac:dyDescent="0.2">
      <c r="Q32491" s="92" t="s">
        <v>50</v>
      </c>
      <c r="BF32491" s="101" t="s">
        <v>58</v>
      </c>
      <c r="BK32491" s="98" t="s">
        <v>70</v>
      </c>
    </row>
    <row r="32492" spans="17:63" ht="29.25" customHeight="1" x14ac:dyDescent="0.2">
      <c r="Q32492" s="92" t="s">
        <v>50</v>
      </c>
      <c r="BF32492" s="101" t="s">
        <v>58</v>
      </c>
      <c r="BK32492" s="98" t="s">
        <v>70</v>
      </c>
    </row>
    <row r="32493" spans="17:63" ht="29.25" customHeight="1" x14ac:dyDescent="0.2">
      <c r="Q32493" s="92" t="s">
        <v>50</v>
      </c>
      <c r="BF32493" s="101" t="s">
        <v>58</v>
      </c>
      <c r="BK32493" s="98" t="s">
        <v>70</v>
      </c>
    </row>
    <row r="32494" spans="17:63" ht="29.25" customHeight="1" x14ac:dyDescent="0.2">
      <c r="Q32494" s="92" t="s">
        <v>50</v>
      </c>
      <c r="BF32494" s="101" t="s">
        <v>58</v>
      </c>
      <c r="BK32494" s="98" t="s">
        <v>70</v>
      </c>
    </row>
    <row r="32495" spans="17:63" ht="29.25" customHeight="1" x14ac:dyDescent="0.2">
      <c r="Q32495" s="92" t="s">
        <v>50</v>
      </c>
      <c r="BF32495" s="101" t="s">
        <v>58</v>
      </c>
      <c r="BK32495" s="98" t="s">
        <v>70</v>
      </c>
    </row>
    <row r="32496" spans="17:63" ht="29.25" customHeight="1" x14ac:dyDescent="0.2">
      <c r="Q32496" s="92" t="s">
        <v>50</v>
      </c>
      <c r="BF32496" s="101" t="s">
        <v>58</v>
      </c>
      <c r="BK32496" s="98" t="s">
        <v>70</v>
      </c>
    </row>
    <row r="32497" spans="17:63" ht="29.25" customHeight="1" x14ac:dyDescent="0.2">
      <c r="Q32497" s="92" t="s">
        <v>50</v>
      </c>
      <c r="BF32497" s="101" t="s">
        <v>58</v>
      </c>
      <c r="BK32497" s="98" t="s">
        <v>70</v>
      </c>
    </row>
    <row r="32498" spans="17:63" ht="29.25" customHeight="1" x14ac:dyDescent="0.2">
      <c r="Q32498" s="92" t="s">
        <v>50</v>
      </c>
      <c r="BF32498" s="101" t="s">
        <v>58</v>
      </c>
      <c r="BK32498" s="98" t="s">
        <v>70</v>
      </c>
    </row>
    <row r="32499" spans="17:63" ht="29.25" customHeight="1" x14ac:dyDescent="0.2">
      <c r="Q32499" s="92" t="s">
        <v>50</v>
      </c>
      <c r="BF32499" s="101" t="s">
        <v>58</v>
      </c>
      <c r="BK32499" s="98" t="s">
        <v>70</v>
      </c>
    </row>
    <row r="32500" spans="17:63" ht="29.25" customHeight="1" x14ac:dyDescent="0.2">
      <c r="Q32500" s="92" t="s">
        <v>50</v>
      </c>
      <c r="BF32500" s="101" t="s">
        <v>58</v>
      </c>
      <c r="BK32500" s="98" t="s">
        <v>70</v>
      </c>
    </row>
    <row r="32501" spans="17:63" ht="29.25" customHeight="1" x14ac:dyDescent="0.2">
      <c r="Q32501" s="92" t="s">
        <v>50</v>
      </c>
      <c r="BF32501" s="101" t="s">
        <v>58</v>
      </c>
      <c r="BK32501" s="98" t="s">
        <v>70</v>
      </c>
    </row>
    <row r="32502" spans="17:63" ht="29.25" customHeight="1" x14ac:dyDescent="0.2">
      <c r="Q32502" s="92" t="s">
        <v>50</v>
      </c>
      <c r="BF32502" s="101" t="s">
        <v>58</v>
      </c>
      <c r="BK32502" s="98" t="s">
        <v>70</v>
      </c>
    </row>
    <row r="32503" spans="17:63" ht="29.25" customHeight="1" x14ac:dyDescent="0.2">
      <c r="Q32503" s="92" t="s">
        <v>50</v>
      </c>
      <c r="BF32503" s="101" t="s">
        <v>58</v>
      </c>
      <c r="BK32503" s="98" t="s">
        <v>70</v>
      </c>
    </row>
    <row r="32504" spans="17:63" ht="29.25" customHeight="1" x14ac:dyDescent="0.2">
      <c r="Q32504" s="92" t="s">
        <v>50</v>
      </c>
      <c r="BF32504" s="101" t="s">
        <v>58</v>
      </c>
      <c r="BK32504" s="98" t="s">
        <v>70</v>
      </c>
    </row>
    <row r="32505" spans="17:63" ht="29.25" customHeight="1" x14ac:dyDescent="0.2">
      <c r="Q32505" s="92" t="s">
        <v>50</v>
      </c>
      <c r="BF32505" s="101" t="s">
        <v>58</v>
      </c>
      <c r="BK32505" s="98" t="s">
        <v>70</v>
      </c>
    </row>
    <row r="32506" spans="17:63" ht="29.25" customHeight="1" x14ac:dyDescent="0.2">
      <c r="Q32506" s="92" t="s">
        <v>50</v>
      </c>
      <c r="BF32506" s="101" t="s">
        <v>58</v>
      </c>
      <c r="BK32506" s="98" t="s">
        <v>70</v>
      </c>
    </row>
    <row r="32507" spans="17:63" ht="29.25" customHeight="1" x14ac:dyDescent="0.2">
      <c r="Q32507" s="92" t="s">
        <v>50</v>
      </c>
      <c r="BF32507" s="101" t="s">
        <v>58</v>
      </c>
      <c r="BK32507" s="98" t="s">
        <v>70</v>
      </c>
    </row>
    <row r="32508" spans="17:63" ht="29.25" customHeight="1" x14ac:dyDescent="0.2">
      <c r="Q32508" s="92" t="s">
        <v>50</v>
      </c>
      <c r="BF32508" s="101" t="s">
        <v>58</v>
      </c>
      <c r="BK32508" s="98" t="s">
        <v>70</v>
      </c>
    </row>
    <row r="32509" spans="17:63" ht="29.25" customHeight="1" x14ac:dyDescent="0.2">
      <c r="Q32509" s="92" t="s">
        <v>50</v>
      </c>
      <c r="BF32509" s="101" t="s">
        <v>58</v>
      </c>
      <c r="BK32509" s="98" t="s">
        <v>70</v>
      </c>
    </row>
    <row r="32510" spans="17:63" ht="29.25" customHeight="1" x14ac:dyDescent="0.2">
      <c r="Q32510" s="92" t="s">
        <v>50</v>
      </c>
      <c r="BF32510" s="101" t="s">
        <v>58</v>
      </c>
      <c r="BK32510" s="98" t="s">
        <v>70</v>
      </c>
    </row>
    <row r="32511" spans="17:63" ht="29.25" customHeight="1" x14ac:dyDescent="0.2">
      <c r="Q32511" s="92" t="s">
        <v>50</v>
      </c>
      <c r="BF32511" s="101" t="s">
        <v>58</v>
      </c>
      <c r="BK32511" s="98" t="s">
        <v>70</v>
      </c>
    </row>
    <row r="32512" spans="17:63" ht="29.25" customHeight="1" x14ac:dyDescent="0.2">
      <c r="Q32512" s="92" t="s">
        <v>50</v>
      </c>
      <c r="BF32512" s="101" t="s">
        <v>58</v>
      </c>
      <c r="BK32512" s="98" t="s">
        <v>70</v>
      </c>
    </row>
    <row r="32513" spans="17:63" ht="29.25" customHeight="1" x14ac:dyDescent="0.2">
      <c r="Q32513" s="92" t="s">
        <v>50</v>
      </c>
      <c r="BF32513" s="101" t="s">
        <v>58</v>
      </c>
      <c r="BK32513" s="98" t="s">
        <v>70</v>
      </c>
    </row>
    <row r="32514" spans="17:63" ht="29.25" customHeight="1" x14ac:dyDescent="0.2">
      <c r="Q32514" s="92" t="s">
        <v>50</v>
      </c>
      <c r="BF32514" s="101" t="s">
        <v>58</v>
      </c>
      <c r="BK32514" s="98" t="s">
        <v>70</v>
      </c>
    </row>
    <row r="32515" spans="17:63" ht="29.25" customHeight="1" x14ac:dyDescent="0.2">
      <c r="Q32515" s="92" t="s">
        <v>50</v>
      </c>
      <c r="BF32515" s="101" t="s">
        <v>58</v>
      </c>
      <c r="BK32515" s="98" t="s">
        <v>70</v>
      </c>
    </row>
    <row r="32516" spans="17:63" ht="29.25" customHeight="1" x14ac:dyDescent="0.2">
      <c r="Q32516" s="92" t="s">
        <v>50</v>
      </c>
      <c r="BF32516" s="101" t="s">
        <v>58</v>
      </c>
      <c r="BK32516" s="98" t="s">
        <v>70</v>
      </c>
    </row>
    <row r="32517" spans="17:63" ht="29.25" customHeight="1" x14ac:dyDescent="0.2">
      <c r="Q32517" s="92" t="s">
        <v>50</v>
      </c>
      <c r="BF32517" s="101" t="s">
        <v>58</v>
      </c>
      <c r="BK32517" s="98" t="s">
        <v>70</v>
      </c>
    </row>
    <row r="32518" spans="17:63" ht="29.25" customHeight="1" x14ac:dyDescent="0.2">
      <c r="Q32518" s="92" t="s">
        <v>50</v>
      </c>
      <c r="BF32518" s="101" t="s">
        <v>58</v>
      </c>
      <c r="BK32518" s="98" t="s">
        <v>70</v>
      </c>
    </row>
    <row r="32519" spans="17:63" ht="29.25" customHeight="1" x14ac:dyDescent="0.2">
      <c r="Q32519" s="92" t="s">
        <v>50</v>
      </c>
      <c r="BF32519" s="101" t="s">
        <v>58</v>
      </c>
      <c r="BK32519" s="98" t="s">
        <v>70</v>
      </c>
    </row>
    <row r="32520" spans="17:63" ht="29.25" customHeight="1" x14ac:dyDescent="0.2">
      <c r="Q32520" s="92" t="s">
        <v>50</v>
      </c>
      <c r="BF32520" s="101" t="s">
        <v>58</v>
      </c>
      <c r="BK32520" s="98" t="s">
        <v>70</v>
      </c>
    </row>
    <row r="32521" spans="17:63" ht="29.25" customHeight="1" x14ac:dyDescent="0.2">
      <c r="Q32521" s="92" t="s">
        <v>50</v>
      </c>
      <c r="BF32521" s="101" t="s">
        <v>58</v>
      </c>
      <c r="BK32521" s="98" t="s">
        <v>70</v>
      </c>
    </row>
    <row r="32522" spans="17:63" ht="29.25" customHeight="1" x14ac:dyDescent="0.2">
      <c r="Q32522" s="92" t="s">
        <v>50</v>
      </c>
      <c r="BF32522" s="101" t="s">
        <v>58</v>
      </c>
      <c r="BK32522" s="98" t="s">
        <v>70</v>
      </c>
    </row>
    <row r="32523" spans="17:63" ht="29.25" customHeight="1" x14ac:dyDescent="0.2">
      <c r="Q32523" s="92" t="s">
        <v>50</v>
      </c>
      <c r="BF32523" s="101" t="s">
        <v>58</v>
      </c>
      <c r="BK32523" s="98" t="s">
        <v>70</v>
      </c>
    </row>
    <row r="32524" spans="17:63" ht="29.25" customHeight="1" x14ac:dyDescent="0.2">
      <c r="Q32524" s="92" t="s">
        <v>50</v>
      </c>
      <c r="BF32524" s="101" t="s">
        <v>58</v>
      </c>
      <c r="BK32524" s="98" t="s">
        <v>70</v>
      </c>
    </row>
    <row r="32525" spans="17:63" ht="29.25" customHeight="1" x14ac:dyDescent="0.2">
      <c r="Q32525" s="92" t="s">
        <v>50</v>
      </c>
      <c r="BF32525" s="101" t="s">
        <v>58</v>
      </c>
      <c r="BK32525" s="98" t="s">
        <v>70</v>
      </c>
    </row>
    <row r="32526" spans="17:63" ht="29.25" customHeight="1" x14ac:dyDescent="0.2">
      <c r="Q32526" s="92" t="s">
        <v>50</v>
      </c>
      <c r="BF32526" s="101" t="s">
        <v>58</v>
      </c>
      <c r="BK32526" s="98" t="s">
        <v>70</v>
      </c>
    </row>
    <row r="32527" spans="17:63" ht="29.25" customHeight="1" x14ac:dyDescent="0.2">
      <c r="Q32527" s="92" t="s">
        <v>50</v>
      </c>
      <c r="BF32527" s="101" t="s">
        <v>58</v>
      </c>
      <c r="BK32527" s="98" t="s">
        <v>70</v>
      </c>
    </row>
    <row r="32528" spans="17:63" ht="29.25" customHeight="1" x14ac:dyDescent="0.2">
      <c r="Q32528" s="92" t="s">
        <v>50</v>
      </c>
      <c r="BF32528" s="101" t="s">
        <v>58</v>
      </c>
      <c r="BK32528" s="98" t="s">
        <v>70</v>
      </c>
    </row>
    <row r="32529" spans="17:63" ht="29.25" customHeight="1" x14ac:dyDescent="0.2">
      <c r="Q32529" s="92" t="s">
        <v>50</v>
      </c>
      <c r="BF32529" s="101" t="s">
        <v>58</v>
      </c>
      <c r="BK32529" s="98" t="s">
        <v>70</v>
      </c>
    </row>
    <row r="32530" spans="17:63" ht="29.25" customHeight="1" x14ac:dyDescent="0.2">
      <c r="Q32530" s="92" t="s">
        <v>50</v>
      </c>
      <c r="BF32530" s="101" t="s">
        <v>58</v>
      </c>
      <c r="BK32530" s="98" t="s">
        <v>70</v>
      </c>
    </row>
    <row r="32531" spans="17:63" ht="29.25" customHeight="1" x14ac:dyDescent="0.2">
      <c r="Q32531" s="92" t="s">
        <v>50</v>
      </c>
      <c r="BF32531" s="101" t="s">
        <v>58</v>
      </c>
      <c r="BK32531" s="98" t="s">
        <v>70</v>
      </c>
    </row>
    <row r="32532" spans="17:63" ht="29.25" customHeight="1" x14ac:dyDescent="0.2">
      <c r="Q32532" s="92" t="s">
        <v>50</v>
      </c>
      <c r="BF32532" s="101" t="s">
        <v>58</v>
      </c>
      <c r="BK32532" s="98" t="s">
        <v>70</v>
      </c>
    </row>
    <row r="32533" spans="17:63" ht="29.25" customHeight="1" x14ac:dyDescent="0.2">
      <c r="Q32533" s="92" t="s">
        <v>50</v>
      </c>
      <c r="BF32533" s="101" t="s">
        <v>58</v>
      </c>
      <c r="BK32533" s="98" t="s">
        <v>70</v>
      </c>
    </row>
    <row r="32534" spans="17:63" ht="29.25" customHeight="1" x14ac:dyDescent="0.2">
      <c r="Q32534" s="92" t="s">
        <v>50</v>
      </c>
      <c r="BF32534" s="101" t="s">
        <v>58</v>
      </c>
      <c r="BK32534" s="98" t="s">
        <v>70</v>
      </c>
    </row>
    <row r="32535" spans="17:63" ht="29.25" customHeight="1" x14ac:dyDescent="0.2">
      <c r="Q32535" s="92" t="s">
        <v>50</v>
      </c>
      <c r="BF32535" s="101" t="s">
        <v>58</v>
      </c>
      <c r="BK32535" s="98" t="s">
        <v>70</v>
      </c>
    </row>
    <row r="32536" spans="17:63" ht="29.25" customHeight="1" x14ac:dyDescent="0.2">
      <c r="Q32536" s="92" t="s">
        <v>50</v>
      </c>
      <c r="BF32536" s="101" t="s">
        <v>58</v>
      </c>
      <c r="BK32536" s="98" t="s">
        <v>70</v>
      </c>
    </row>
    <row r="32537" spans="17:63" ht="29.25" customHeight="1" x14ac:dyDescent="0.2">
      <c r="Q32537" s="92" t="s">
        <v>50</v>
      </c>
      <c r="BF32537" s="101" t="s">
        <v>58</v>
      </c>
      <c r="BK32537" s="98" t="s">
        <v>70</v>
      </c>
    </row>
    <row r="32538" spans="17:63" ht="29.25" customHeight="1" x14ac:dyDescent="0.2">
      <c r="Q32538" s="92" t="s">
        <v>50</v>
      </c>
      <c r="BF32538" s="101" t="s">
        <v>58</v>
      </c>
      <c r="BK32538" s="98" t="s">
        <v>70</v>
      </c>
    </row>
    <row r="32539" spans="17:63" ht="29.25" customHeight="1" x14ac:dyDescent="0.2">
      <c r="Q32539" s="92" t="s">
        <v>50</v>
      </c>
      <c r="BF32539" s="101" t="s">
        <v>58</v>
      </c>
      <c r="BK32539" s="98" t="s">
        <v>70</v>
      </c>
    </row>
    <row r="32540" spans="17:63" ht="29.25" customHeight="1" x14ac:dyDescent="0.2">
      <c r="Q32540" s="92" t="s">
        <v>50</v>
      </c>
      <c r="BF32540" s="101" t="s">
        <v>58</v>
      </c>
      <c r="BK32540" s="98" t="s">
        <v>70</v>
      </c>
    </row>
    <row r="32541" spans="17:63" ht="29.25" customHeight="1" x14ac:dyDescent="0.2">
      <c r="Q32541" s="92" t="s">
        <v>50</v>
      </c>
      <c r="BF32541" s="101" t="s">
        <v>58</v>
      </c>
      <c r="BK32541" s="98" t="s">
        <v>70</v>
      </c>
    </row>
    <row r="32542" spans="17:63" ht="29.25" customHeight="1" x14ac:dyDescent="0.2">
      <c r="Q32542" s="92" t="s">
        <v>50</v>
      </c>
      <c r="BF32542" s="101" t="s">
        <v>58</v>
      </c>
      <c r="BK32542" s="98" t="s">
        <v>70</v>
      </c>
    </row>
    <row r="32543" spans="17:63" ht="29.25" customHeight="1" x14ac:dyDescent="0.2">
      <c r="Q32543" s="92" t="s">
        <v>50</v>
      </c>
      <c r="BF32543" s="101" t="s">
        <v>58</v>
      </c>
      <c r="BK32543" s="98" t="s">
        <v>70</v>
      </c>
    </row>
    <row r="32544" spans="17:63" ht="29.25" customHeight="1" x14ac:dyDescent="0.2">
      <c r="Q32544" s="92" t="s">
        <v>50</v>
      </c>
      <c r="BF32544" s="101" t="s">
        <v>58</v>
      </c>
      <c r="BK32544" s="98" t="s">
        <v>70</v>
      </c>
    </row>
    <row r="32545" spans="17:63" ht="29.25" customHeight="1" x14ac:dyDescent="0.2">
      <c r="Q32545" s="92" t="s">
        <v>50</v>
      </c>
      <c r="BF32545" s="101" t="s">
        <v>58</v>
      </c>
      <c r="BK32545" s="98" t="s">
        <v>70</v>
      </c>
    </row>
    <row r="32546" spans="17:63" ht="29.25" customHeight="1" x14ac:dyDescent="0.2">
      <c r="Q32546" s="92" t="s">
        <v>50</v>
      </c>
      <c r="BF32546" s="101" t="s">
        <v>58</v>
      </c>
      <c r="BK32546" s="98" t="s">
        <v>70</v>
      </c>
    </row>
    <row r="32547" spans="17:63" ht="29.25" customHeight="1" x14ac:dyDescent="0.2">
      <c r="Q32547" s="92" t="s">
        <v>50</v>
      </c>
      <c r="BF32547" s="101" t="s">
        <v>58</v>
      </c>
      <c r="BK32547" s="98" t="s">
        <v>70</v>
      </c>
    </row>
    <row r="32548" spans="17:63" ht="29.25" customHeight="1" x14ac:dyDescent="0.2">
      <c r="Q32548" s="92" t="s">
        <v>50</v>
      </c>
      <c r="BF32548" s="101" t="s">
        <v>58</v>
      </c>
      <c r="BK32548" s="98" t="s">
        <v>70</v>
      </c>
    </row>
    <row r="32549" spans="17:63" ht="29.25" customHeight="1" x14ac:dyDescent="0.2">
      <c r="Q32549" s="92" t="s">
        <v>50</v>
      </c>
      <c r="BF32549" s="101" t="s">
        <v>58</v>
      </c>
      <c r="BK32549" s="98" t="s">
        <v>70</v>
      </c>
    </row>
    <row r="32550" spans="17:63" ht="29.25" customHeight="1" x14ac:dyDescent="0.2">
      <c r="Q32550" s="92" t="s">
        <v>50</v>
      </c>
      <c r="BF32550" s="101" t="s">
        <v>58</v>
      </c>
      <c r="BK32550" s="98" t="s">
        <v>70</v>
      </c>
    </row>
    <row r="32551" spans="17:63" ht="29.25" customHeight="1" x14ac:dyDescent="0.2">
      <c r="Q32551" s="92" t="s">
        <v>50</v>
      </c>
      <c r="BF32551" s="101" t="s">
        <v>58</v>
      </c>
      <c r="BK32551" s="98" t="s">
        <v>70</v>
      </c>
    </row>
    <row r="32552" spans="17:63" ht="29.25" customHeight="1" x14ac:dyDescent="0.2">
      <c r="Q32552" s="92" t="s">
        <v>50</v>
      </c>
      <c r="BF32552" s="101" t="s">
        <v>58</v>
      </c>
      <c r="BK32552" s="98" t="s">
        <v>70</v>
      </c>
    </row>
    <row r="32553" spans="17:63" ht="29.25" customHeight="1" x14ac:dyDescent="0.2">
      <c r="Q32553" s="92" t="s">
        <v>50</v>
      </c>
      <c r="BF32553" s="101" t="s">
        <v>58</v>
      </c>
      <c r="BK32553" s="98" t="s">
        <v>70</v>
      </c>
    </row>
    <row r="32554" spans="17:63" ht="29.25" customHeight="1" x14ac:dyDescent="0.2">
      <c r="Q32554" s="92" t="s">
        <v>50</v>
      </c>
      <c r="BF32554" s="101" t="s">
        <v>58</v>
      </c>
      <c r="BK32554" s="98" t="s">
        <v>70</v>
      </c>
    </row>
    <row r="32555" spans="17:63" ht="29.25" customHeight="1" x14ac:dyDescent="0.2">
      <c r="Q32555" s="92" t="s">
        <v>50</v>
      </c>
      <c r="BF32555" s="101" t="s">
        <v>58</v>
      </c>
      <c r="BK32555" s="98" t="s">
        <v>70</v>
      </c>
    </row>
    <row r="32556" spans="17:63" ht="29.25" customHeight="1" x14ac:dyDescent="0.2">
      <c r="Q32556" s="92" t="s">
        <v>50</v>
      </c>
      <c r="BF32556" s="101" t="s">
        <v>58</v>
      </c>
      <c r="BK32556" s="98" t="s">
        <v>70</v>
      </c>
    </row>
    <row r="32557" spans="17:63" ht="29.25" customHeight="1" x14ac:dyDescent="0.2">
      <c r="Q32557" s="92" t="s">
        <v>50</v>
      </c>
      <c r="BF32557" s="101" t="s">
        <v>58</v>
      </c>
      <c r="BK32557" s="98" t="s">
        <v>70</v>
      </c>
    </row>
    <row r="32558" spans="17:63" ht="29.25" customHeight="1" x14ac:dyDescent="0.2">
      <c r="Q32558" s="92" t="s">
        <v>50</v>
      </c>
      <c r="BF32558" s="101" t="s">
        <v>58</v>
      </c>
      <c r="BK32558" s="98" t="s">
        <v>70</v>
      </c>
    </row>
    <row r="32559" spans="17:63" ht="29.25" customHeight="1" x14ac:dyDescent="0.2">
      <c r="Q32559" s="92" t="s">
        <v>50</v>
      </c>
      <c r="BF32559" s="101" t="s">
        <v>58</v>
      </c>
      <c r="BK32559" s="98" t="s">
        <v>70</v>
      </c>
    </row>
    <row r="32560" spans="17:63" ht="29.25" customHeight="1" x14ac:dyDescent="0.2">
      <c r="Q32560" s="92" t="s">
        <v>50</v>
      </c>
      <c r="BF32560" s="101" t="s">
        <v>58</v>
      </c>
      <c r="BK32560" s="98" t="s">
        <v>70</v>
      </c>
    </row>
    <row r="32561" spans="17:63" ht="29.25" customHeight="1" x14ac:dyDescent="0.2">
      <c r="Q32561" s="92" t="s">
        <v>50</v>
      </c>
      <c r="BF32561" s="101" t="s">
        <v>58</v>
      </c>
      <c r="BK32561" s="98" t="s">
        <v>70</v>
      </c>
    </row>
    <row r="32562" spans="17:63" ht="29.25" customHeight="1" x14ac:dyDescent="0.2">
      <c r="Q32562" s="92" t="s">
        <v>50</v>
      </c>
      <c r="BF32562" s="101" t="s">
        <v>58</v>
      </c>
      <c r="BK32562" s="98" t="s">
        <v>70</v>
      </c>
    </row>
    <row r="32563" spans="17:63" ht="29.25" customHeight="1" x14ac:dyDescent="0.2">
      <c r="Q32563" s="92" t="s">
        <v>50</v>
      </c>
      <c r="BF32563" s="101" t="s">
        <v>58</v>
      </c>
      <c r="BK32563" s="98" t="s">
        <v>70</v>
      </c>
    </row>
    <row r="32564" spans="17:63" ht="29.25" customHeight="1" x14ac:dyDescent="0.2">
      <c r="Q32564" s="92" t="s">
        <v>50</v>
      </c>
      <c r="BF32564" s="101" t="s">
        <v>58</v>
      </c>
      <c r="BK32564" s="98" t="s">
        <v>70</v>
      </c>
    </row>
    <row r="32565" spans="17:63" ht="29.25" customHeight="1" x14ac:dyDescent="0.2">
      <c r="Q32565" s="92" t="s">
        <v>50</v>
      </c>
      <c r="BF32565" s="101" t="s">
        <v>58</v>
      </c>
      <c r="BK32565" s="98" t="s">
        <v>70</v>
      </c>
    </row>
    <row r="32566" spans="17:63" ht="29.25" customHeight="1" x14ac:dyDescent="0.2">
      <c r="Q32566" s="92" t="s">
        <v>50</v>
      </c>
      <c r="BF32566" s="101" t="s">
        <v>58</v>
      </c>
      <c r="BK32566" s="98" t="s">
        <v>70</v>
      </c>
    </row>
    <row r="32567" spans="17:63" ht="29.25" customHeight="1" x14ac:dyDescent="0.2">
      <c r="Q32567" s="92" t="s">
        <v>50</v>
      </c>
      <c r="BF32567" s="101" t="s">
        <v>58</v>
      </c>
      <c r="BK32567" s="98" t="s">
        <v>70</v>
      </c>
    </row>
    <row r="32568" spans="17:63" ht="29.25" customHeight="1" x14ac:dyDescent="0.2">
      <c r="Q32568" s="92" t="s">
        <v>50</v>
      </c>
      <c r="BF32568" s="101" t="s">
        <v>58</v>
      </c>
      <c r="BK32568" s="98" t="s">
        <v>70</v>
      </c>
    </row>
    <row r="32569" spans="17:63" ht="29.25" customHeight="1" x14ac:dyDescent="0.2">
      <c r="Q32569" s="92" t="s">
        <v>50</v>
      </c>
      <c r="BF32569" s="101" t="s">
        <v>58</v>
      </c>
      <c r="BK32569" s="98" t="s">
        <v>70</v>
      </c>
    </row>
    <row r="32570" spans="17:63" ht="29.25" customHeight="1" x14ac:dyDescent="0.2">
      <c r="Q32570" s="92" t="s">
        <v>50</v>
      </c>
      <c r="BF32570" s="101" t="s">
        <v>58</v>
      </c>
      <c r="BK32570" s="98" t="s">
        <v>70</v>
      </c>
    </row>
    <row r="32571" spans="17:63" ht="29.25" customHeight="1" x14ac:dyDescent="0.2">
      <c r="Q32571" s="92" t="s">
        <v>50</v>
      </c>
      <c r="BF32571" s="101" t="s">
        <v>58</v>
      </c>
      <c r="BK32571" s="98" t="s">
        <v>70</v>
      </c>
    </row>
    <row r="32572" spans="17:63" ht="29.25" customHeight="1" x14ac:dyDescent="0.2">
      <c r="Q32572" s="92" t="s">
        <v>50</v>
      </c>
      <c r="BF32572" s="101" t="s">
        <v>58</v>
      </c>
      <c r="BK32572" s="98" t="s">
        <v>70</v>
      </c>
    </row>
    <row r="32573" spans="17:63" ht="29.25" customHeight="1" x14ac:dyDescent="0.2">
      <c r="Q32573" s="92" t="s">
        <v>50</v>
      </c>
      <c r="BF32573" s="101" t="s">
        <v>58</v>
      </c>
      <c r="BK32573" s="98" t="s">
        <v>70</v>
      </c>
    </row>
    <row r="32574" spans="17:63" ht="29.25" customHeight="1" x14ac:dyDescent="0.2">
      <c r="Q32574" s="92" t="s">
        <v>50</v>
      </c>
      <c r="BF32574" s="101" t="s">
        <v>58</v>
      </c>
      <c r="BK32574" s="98" t="s">
        <v>70</v>
      </c>
    </row>
    <row r="32575" spans="17:63" ht="29.25" customHeight="1" x14ac:dyDescent="0.2">
      <c r="Q32575" s="92" t="s">
        <v>50</v>
      </c>
      <c r="BF32575" s="101" t="s">
        <v>58</v>
      </c>
      <c r="BK32575" s="98" t="s">
        <v>70</v>
      </c>
    </row>
    <row r="32576" spans="17:63" ht="29.25" customHeight="1" x14ac:dyDescent="0.2">
      <c r="Q32576" s="92" t="s">
        <v>50</v>
      </c>
      <c r="BF32576" s="101" t="s">
        <v>58</v>
      </c>
      <c r="BK32576" s="98" t="s">
        <v>70</v>
      </c>
    </row>
    <row r="32577" spans="17:63" ht="29.25" customHeight="1" x14ac:dyDescent="0.2">
      <c r="Q32577" s="92" t="s">
        <v>50</v>
      </c>
      <c r="BF32577" s="101" t="s">
        <v>58</v>
      </c>
      <c r="BK32577" s="98" t="s">
        <v>70</v>
      </c>
    </row>
    <row r="32578" spans="17:63" ht="29.25" customHeight="1" x14ac:dyDescent="0.2">
      <c r="Q32578" s="92" t="s">
        <v>50</v>
      </c>
      <c r="BF32578" s="101" t="s">
        <v>58</v>
      </c>
      <c r="BK32578" s="98" t="s">
        <v>70</v>
      </c>
    </row>
    <row r="32579" spans="17:63" ht="29.25" customHeight="1" x14ac:dyDescent="0.2">
      <c r="Q32579" s="92" t="s">
        <v>50</v>
      </c>
      <c r="BF32579" s="101" t="s">
        <v>58</v>
      </c>
      <c r="BK32579" s="98" t="s">
        <v>70</v>
      </c>
    </row>
    <row r="32580" spans="17:63" ht="29.25" customHeight="1" x14ac:dyDescent="0.2">
      <c r="Q32580" s="92" t="s">
        <v>50</v>
      </c>
      <c r="BF32580" s="101" t="s">
        <v>58</v>
      </c>
      <c r="BK32580" s="98" t="s">
        <v>70</v>
      </c>
    </row>
    <row r="32581" spans="17:63" ht="29.25" customHeight="1" x14ac:dyDescent="0.2">
      <c r="Q32581" s="92" t="s">
        <v>50</v>
      </c>
      <c r="BF32581" s="101" t="s">
        <v>58</v>
      </c>
      <c r="BK32581" s="98" t="s">
        <v>70</v>
      </c>
    </row>
    <row r="32582" spans="17:63" ht="29.25" customHeight="1" x14ac:dyDescent="0.2">
      <c r="Q32582" s="92" t="s">
        <v>50</v>
      </c>
      <c r="BF32582" s="101" t="s">
        <v>58</v>
      </c>
      <c r="BK32582" s="98" t="s">
        <v>70</v>
      </c>
    </row>
    <row r="32583" spans="17:63" ht="29.25" customHeight="1" x14ac:dyDescent="0.2">
      <c r="Q32583" s="92" t="s">
        <v>50</v>
      </c>
      <c r="BF32583" s="101" t="s">
        <v>58</v>
      </c>
      <c r="BK32583" s="98" t="s">
        <v>70</v>
      </c>
    </row>
    <row r="32584" spans="17:63" ht="29.25" customHeight="1" x14ac:dyDescent="0.2">
      <c r="Q32584" s="92" t="s">
        <v>50</v>
      </c>
      <c r="BF32584" s="101" t="s">
        <v>58</v>
      </c>
      <c r="BK32584" s="98" t="s">
        <v>70</v>
      </c>
    </row>
    <row r="32585" spans="17:63" ht="29.25" customHeight="1" x14ac:dyDescent="0.2">
      <c r="Q32585" s="92" t="s">
        <v>50</v>
      </c>
      <c r="BF32585" s="101" t="s">
        <v>58</v>
      </c>
      <c r="BK32585" s="98" t="s">
        <v>70</v>
      </c>
    </row>
    <row r="32586" spans="17:63" ht="29.25" customHeight="1" x14ac:dyDescent="0.2">
      <c r="Q32586" s="92" t="s">
        <v>50</v>
      </c>
      <c r="BF32586" s="101" t="s">
        <v>58</v>
      </c>
      <c r="BK32586" s="98" t="s">
        <v>70</v>
      </c>
    </row>
    <row r="32587" spans="17:63" ht="29.25" customHeight="1" x14ac:dyDescent="0.2">
      <c r="Q32587" s="92" t="s">
        <v>50</v>
      </c>
      <c r="BF32587" s="101" t="s">
        <v>58</v>
      </c>
      <c r="BK32587" s="98" t="s">
        <v>70</v>
      </c>
    </row>
    <row r="32588" spans="17:63" ht="29.25" customHeight="1" x14ac:dyDescent="0.2">
      <c r="Q32588" s="92" t="s">
        <v>50</v>
      </c>
      <c r="BF32588" s="101" t="s">
        <v>58</v>
      </c>
      <c r="BK32588" s="98" t="s">
        <v>70</v>
      </c>
    </row>
    <row r="32589" spans="17:63" ht="29.25" customHeight="1" x14ac:dyDescent="0.2">
      <c r="Q32589" s="92" t="s">
        <v>50</v>
      </c>
      <c r="BF32589" s="101" t="s">
        <v>58</v>
      </c>
      <c r="BK32589" s="98" t="s">
        <v>70</v>
      </c>
    </row>
    <row r="32590" spans="17:63" ht="29.25" customHeight="1" x14ac:dyDescent="0.2">
      <c r="Q32590" s="92" t="s">
        <v>50</v>
      </c>
      <c r="BF32590" s="101" t="s">
        <v>58</v>
      </c>
      <c r="BK32590" s="98" t="s">
        <v>70</v>
      </c>
    </row>
    <row r="32591" spans="17:63" ht="29.25" customHeight="1" x14ac:dyDescent="0.2">
      <c r="Q32591" s="92" t="s">
        <v>50</v>
      </c>
      <c r="BF32591" s="101" t="s">
        <v>58</v>
      </c>
      <c r="BK32591" s="98" t="s">
        <v>70</v>
      </c>
    </row>
    <row r="32592" spans="17:63" ht="29.25" customHeight="1" x14ac:dyDescent="0.2">
      <c r="Q32592" s="92" t="s">
        <v>50</v>
      </c>
      <c r="BF32592" s="101" t="s">
        <v>58</v>
      </c>
      <c r="BK32592" s="98" t="s">
        <v>70</v>
      </c>
    </row>
    <row r="32593" spans="17:63" ht="29.25" customHeight="1" x14ac:dyDescent="0.2">
      <c r="Q32593" s="92" t="s">
        <v>50</v>
      </c>
      <c r="BF32593" s="101" t="s">
        <v>58</v>
      </c>
      <c r="BK32593" s="98" t="s">
        <v>70</v>
      </c>
    </row>
    <row r="32594" spans="17:63" ht="29.25" customHeight="1" x14ac:dyDescent="0.2">
      <c r="Q32594" s="92" t="s">
        <v>50</v>
      </c>
      <c r="BF32594" s="101" t="s">
        <v>58</v>
      </c>
      <c r="BK32594" s="98" t="s">
        <v>70</v>
      </c>
    </row>
    <row r="32595" spans="17:63" ht="29.25" customHeight="1" x14ac:dyDescent="0.2">
      <c r="Q32595" s="92" t="s">
        <v>50</v>
      </c>
      <c r="BF32595" s="101" t="s">
        <v>58</v>
      </c>
      <c r="BK32595" s="98" t="s">
        <v>70</v>
      </c>
    </row>
    <row r="32596" spans="17:63" ht="29.25" customHeight="1" x14ac:dyDescent="0.2">
      <c r="Q32596" s="92" t="s">
        <v>50</v>
      </c>
      <c r="BF32596" s="101" t="s">
        <v>58</v>
      </c>
      <c r="BK32596" s="98" t="s">
        <v>70</v>
      </c>
    </row>
    <row r="32597" spans="17:63" ht="29.25" customHeight="1" x14ac:dyDescent="0.2">
      <c r="Q32597" s="92" t="s">
        <v>50</v>
      </c>
      <c r="BF32597" s="101" t="s">
        <v>58</v>
      </c>
      <c r="BK32597" s="98" t="s">
        <v>70</v>
      </c>
    </row>
    <row r="32598" spans="17:63" ht="29.25" customHeight="1" x14ac:dyDescent="0.2">
      <c r="Q32598" s="92" t="s">
        <v>50</v>
      </c>
      <c r="BF32598" s="101" t="s">
        <v>58</v>
      </c>
      <c r="BK32598" s="98" t="s">
        <v>70</v>
      </c>
    </row>
    <row r="32599" spans="17:63" ht="29.25" customHeight="1" x14ac:dyDescent="0.2">
      <c r="Q32599" s="92" t="s">
        <v>50</v>
      </c>
      <c r="BF32599" s="101" t="s">
        <v>58</v>
      </c>
      <c r="BK32599" s="98" t="s">
        <v>70</v>
      </c>
    </row>
    <row r="32600" spans="17:63" ht="29.25" customHeight="1" x14ac:dyDescent="0.2">
      <c r="Q32600" s="92" t="s">
        <v>50</v>
      </c>
      <c r="BF32600" s="101" t="s">
        <v>58</v>
      </c>
      <c r="BK32600" s="98" t="s">
        <v>70</v>
      </c>
    </row>
    <row r="32601" spans="17:63" ht="29.25" customHeight="1" x14ac:dyDescent="0.2">
      <c r="Q32601" s="92" t="s">
        <v>50</v>
      </c>
      <c r="BF32601" s="101" t="s">
        <v>58</v>
      </c>
      <c r="BK32601" s="98" t="s">
        <v>70</v>
      </c>
    </row>
    <row r="32602" spans="17:63" ht="29.25" customHeight="1" x14ac:dyDescent="0.2">
      <c r="Q32602" s="92" t="s">
        <v>50</v>
      </c>
      <c r="BF32602" s="101" t="s">
        <v>58</v>
      </c>
      <c r="BK32602" s="98" t="s">
        <v>70</v>
      </c>
    </row>
    <row r="32603" spans="17:63" ht="29.25" customHeight="1" x14ac:dyDescent="0.2">
      <c r="Q32603" s="92" t="s">
        <v>50</v>
      </c>
      <c r="BF32603" s="101" t="s">
        <v>58</v>
      </c>
      <c r="BK32603" s="98" t="s">
        <v>70</v>
      </c>
    </row>
    <row r="32604" spans="17:63" ht="29.25" customHeight="1" x14ac:dyDescent="0.2">
      <c r="Q32604" s="92" t="s">
        <v>50</v>
      </c>
      <c r="BF32604" s="101" t="s">
        <v>58</v>
      </c>
      <c r="BK32604" s="98" t="s">
        <v>70</v>
      </c>
    </row>
    <row r="32605" spans="17:63" ht="29.25" customHeight="1" x14ac:dyDescent="0.2">
      <c r="Q32605" s="92" t="s">
        <v>50</v>
      </c>
      <c r="BF32605" s="101" t="s">
        <v>58</v>
      </c>
      <c r="BK32605" s="98" t="s">
        <v>70</v>
      </c>
    </row>
    <row r="32606" spans="17:63" ht="29.25" customHeight="1" x14ac:dyDescent="0.2">
      <c r="Q32606" s="92" t="s">
        <v>50</v>
      </c>
      <c r="BF32606" s="101" t="s">
        <v>58</v>
      </c>
      <c r="BK32606" s="98" t="s">
        <v>70</v>
      </c>
    </row>
    <row r="32607" spans="17:63" ht="29.25" customHeight="1" x14ac:dyDescent="0.2">
      <c r="Q32607" s="92" t="s">
        <v>50</v>
      </c>
      <c r="BF32607" s="101" t="s">
        <v>58</v>
      </c>
      <c r="BK32607" s="98" t="s">
        <v>70</v>
      </c>
    </row>
    <row r="32608" spans="17:63" ht="29.25" customHeight="1" x14ac:dyDescent="0.2">
      <c r="Q32608" s="92" t="s">
        <v>50</v>
      </c>
      <c r="BF32608" s="101" t="s">
        <v>58</v>
      </c>
      <c r="BK32608" s="98" t="s">
        <v>70</v>
      </c>
    </row>
    <row r="32609" spans="17:63" ht="29.25" customHeight="1" x14ac:dyDescent="0.2">
      <c r="Q32609" s="92" t="s">
        <v>50</v>
      </c>
      <c r="BF32609" s="101" t="s">
        <v>58</v>
      </c>
      <c r="BK32609" s="98" t="s">
        <v>70</v>
      </c>
    </row>
    <row r="32610" spans="17:63" ht="29.25" customHeight="1" x14ac:dyDescent="0.2">
      <c r="Q32610" s="92" t="s">
        <v>50</v>
      </c>
      <c r="BF32610" s="101" t="s">
        <v>58</v>
      </c>
      <c r="BK32610" s="98" t="s">
        <v>70</v>
      </c>
    </row>
    <row r="32611" spans="17:63" ht="29.25" customHeight="1" x14ac:dyDescent="0.2">
      <c r="Q32611" s="92" t="s">
        <v>50</v>
      </c>
      <c r="BF32611" s="101" t="s">
        <v>58</v>
      </c>
      <c r="BK32611" s="98" t="s">
        <v>70</v>
      </c>
    </row>
    <row r="32612" spans="17:63" ht="29.25" customHeight="1" x14ac:dyDescent="0.2">
      <c r="Q32612" s="92" t="s">
        <v>50</v>
      </c>
      <c r="BF32612" s="101" t="s">
        <v>58</v>
      </c>
      <c r="BK32612" s="98" t="s">
        <v>70</v>
      </c>
    </row>
    <row r="32613" spans="17:63" ht="29.25" customHeight="1" x14ac:dyDescent="0.2">
      <c r="Q32613" s="92" t="s">
        <v>50</v>
      </c>
      <c r="BF32613" s="101" t="s">
        <v>58</v>
      </c>
      <c r="BK32613" s="98" t="s">
        <v>70</v>
      </c>
    </row>
    <row r="32614" spans="17:63" ht="29.25" customHeight="1" x14ac:dyDescent="0.2">
      <c r="Q32614" s="92" t="s">
        <v>50</v>
      </c>
      <c r="BF32614" s="101" t="s">
        <v>58</v>
      </c>
      <c r="BK32614" s="98" t="s">
        <v>70</v>
      </c>
    </row>
    <row r="32615" spans="17:63" ht="29.25" customHeight="1" x14ac:dyDescent="0.2">
      <c r="Q32615" s="92" t="s">
        <v>50</v>
      </c>
      <c r="BF32615" s="101" t="s">
        <v>58</v>
      </c>
      <c r="BK32615" s="98" t="s">
        <v>70</v>
      </c>
    </row>
    <row r="32616" spans="17:63" ht="29.25" customHeight="1" x14ac:dyDescent="0.2">
      <c r="Q32616" s="92" t="s">
        <v>50</v>
      </c>
      <c r="BF32616" s="101" t="s">
        <v>58</v>
      </c>
      <c r="BK32616" s="98" t="s">
        <v>70</v>
      </c>
    </row>
    <row r="32617" spans="17:63" ht="29.25" customHeight="1" x14ac:dyDescent="0.2">
      <c r="Q32617" s="92" t="s">
        <v>50</v>
      </c>
      <c r="BF32617" s="101" t="s">
        <v>58</v>
      </c>
      <c r="BK32617" s="98" t="s">
        <v>70</v>
      </c>
    </row>
    <row r="32618" spans="17:63" ht="29.25" customHeight="1" x14ac:dyDescent="0.2">
      <c r="Q32618" s="92" t="s">
        <v>50</v>
      </c>
      <c r="BF32618" s="101" t="s">
        <v>58</v>
      </c>
      <c r="BK32618" s="98" t="s">
        <v>70</v>
      </c>
    </row>
    <row r="32619" spans="17:63" ht="29.25" customHeight="1" x14ac:dyDescent="0.2">
      <c r="Q32619" s="92" t="s">
        <v>50</v>
      </c>
      <c r="BF32619" s="101" t="s">
        <v>58</v>
      </c>
      <c r="BK32619" s="98" t="s">
        <v>70</v>
      </c>
    </row>
    <row r="32620" spans="17:63" ht="29.25" customHeight="1" x14ac:dyDescent="0.2">
      <c r="Q32620" s="92" t="s">
        <v>50</v>
      </c>
      <c r="BF32620" s="101" t="s">
        <v>58</v>
      </c>
      <c r="BK32620" s="98" t="s">
        <v>70</v>
      </c>
    </row>
    <row r="32621" spans="17:63" ht="29.25" customHeight="1" x14ac:dyDescent="0.2">
      <c r="Q32621" s="92" t="s">
        <v>50</v>
      </c>
      <c r="BF32621" s="101" t="s">
        <v>58</v>
      </c>
      <c r="BK32621" s="98" t="s">
        <v>70</v>
      </c>
    </row>
    <row r="32622" spans="17:63" ht="29.25" customHeight="1" x14ac:dyDescent="0.2">
      <c r="Q32622" s="92" t="s">
        <v>50</v>
      </c>
      <c r="BF32622" s="101" t="s">
        <v>58</v>
      </c>
      <c r="BK32622" s="98" t="s">
        <v>70</v>
      </c>
    </row>
    <row r="32623" spans="17:63" ht="29.25" customHeight="1" x14ac:dyDescent="0.2">
      <c r="Q32623" s="92" t="s">
        <v>50</v>
      </c>
      <c r="BF32623" s="101" t="s">
        <v>58</v>
      </c>
      <c r="BK32623" s="98" t="s">
        <v>70</v>
      </c>
    </row>
    <row r="32624" spans="17:63" ht="29.25" customHeight="1" x14ac:dyDescent="0.2">
      <c r="Q32624" s="92" t="s">
        <v>50</v>
      </c>
      <c r="BF32624" s="101" t="s">
        <v>58</v>
      </c>
      <c r="BK32624" s="98" t="s">
        <v>70</v>
      </c>
    </row>
    <row r="32625" spans="17:63" ht="29.25" customHeight="1" x14ac:dyDescent="0.2">
      <c r="Q32625" s="92" t="s">
        <v>50</v>
      </c>
      <c r="BF32625" s="101" t="s">
        <v>58</v>
      </c>
      <c r="BK32625" s="98" t="s">
        <v>70</v>
      </c>
    </row>
    <row r="32626" spans="17:63" ht="29.25" customHeight="1" x14ac:dyDescent="0.2">
      <c r="Q32626" s="92" t="s">
        <v>50</v>
      </c>
      <c r="BF32626" s="101" t="s">
        <v>58</v>
      </c>
      <c r="BK32626" s="98" t="s">
        <v>70</v>
      </c>
    </row>
    <row r="32627" spans="17:63" ht="29.25" customHeight="1" x14ac:dyDescent="0.2">
      <c r="Q32627" s="92" t="s">
        <v>50</v>
      </c>
      <c r="BF32627" s="101" t="s">
        <v>58</v>
      </c>
      <c r="BK32627" s="98" t="s">
        <v>70</v>
      </c>
    </row>
    <row r="32628" spans="17:63" ht="29.25" customHeight="1" x14ac:dyDescent="0.2">
      <c r="Q32628" s="92" t="s">
        <v>50</v>
      </c>
      <c r="BF32628" s="101" t="s">
        <v>58</v>
      </c>
      <c r="BK32628" s="98" t="s">
        <v>70</v>
      </c>
    </row>
    <row r="32629" spans="17:63" ht="29.25" customHeight="1" x14ac:dyDescent="0.2">
      <c r="Q32629" s="92" t="s">
        <v>50</v>
      </c>
      <c r="BF32629" s="101" t="s">
        <v>58</v>
      </c>
      <c r="BK32629" s="98" t="s">
        <v>70</v>
      </c>
    </row>
    <row r="32630" spans="17:63" ht="29.25" customHeight="1" x14ac:dyDescent="0.2">
      <c r="Q32630" s="92" t="s">
        <v>50</v>
      </c>
      <c r="BF32630" s="101" t="s">
        <v>58</v>
      </c>
      <c r="BK32630" s="98" t="s">
        <v>70</v>
      </c>
    </row>
    <row r="32631" spans="17:63" ht="29.25" customHeight="1" x14ac:dyDescent="0.2">
      <c r="Q32631" s="92" t="s">
        <v>50</v>
      </c>
      <c r="BF32631" s="101" t="s">
        <v>58</v>
      </c>
      <c r="BK32631" s="98" t="s">
        <v>70</v>
      </c>
    </row>
    <row r="32632" spans="17:63" ht="29.25" customHeight="1" x14ac:dyDescent="0.2">
      <c r="Q32632" s="92" t="s">
        <v>50</v>
      </c>
      <c r="BF32632" s="101" t="s">
        <v>58</v>
      </c>
      <c r="BK32632" s="98" t="s">
        <v>70</v>
      </c>
    </row>
    <row r="32633" spans="17:63" ht="29.25" customHeight="1" x14ac:dyDescent="0.2">
      <c r="Q32633" s="92" t="s">
        <v>50</v>
      </c>
      <c r="BF32633" s="101" t="s">
        <v>58</v>
      </c>
      <c r="BK32633" s="98" t="s">
        <v>70</v>
      </c>
    </row>
    <row r="32634" spans="17:63" ht="29.25" customHeight="1" x14ac:dyDescent="0.2">
      <c r="Q32634" s="92" t="s">
        <v>50</v>
      </c>
      <c r="BF32634" s="101" t="s">
        <v>58</v>
      </c>
      <c r="BK32634" s="98" t="s">
        <v>70</v>
      </c>
    </row>
    <row r="32635" spans="17:63" ht="29.25" customHeight="1" x14ac:dyDescent="0.2">
      <c r="Q32635" s="92" t="s">
        <v>50</v>
      </c>
      <c r="BF32635" s="101" t="s">
        <v>58</v>
      </c>
      <c r="BK32635" s="98" t="s">
        <v>70</v>
      </c>
    </row>
    <row r="32636" spans="17:63" ht="29.25" customHeight="1" x14ac:dyDescent="0.2">
      <c r="Q32636" s="92" t="s">
        <v>50</v>
      </c>
      <c r="BF32636" s="101" t="s">
        <v>58</v>
      </c>
      <c r="BK32636" s="98" t="s">
        <v>70</v>
      </c>
    </row>
    <row r="32637" spans="17:63" ht="29.25" customHeight="1" x14ac:dyDescent="0.2">
      <c r="Q32637" s="92" t="s">
        <v>50</v>
      </c>
      <c r="BF32637" s="101" t="s">
        <v>58</v>
      </c>
      <c r="BK32637" s="98" t="s">
        <v>70</v>
      </c>
    </row>
    <row r="32638" spans="17:63" ht="29.25" customHeight="1" x14ac:dyDescent="0.2">
      <c r="Q32638" s="92" t="s">
        <v>50</v>
      </c>
      <c r="BF32638" s="101" t="s">
        <v>58</v>
      </c>
      <c r="BK32638" s="98" t="s">
        <v>70</v>
      </c>
    </row>
    <row r="32639" spans="17:63" ht="29.25" customHeight="1" x14ac:dyDescent="0.2">
      <c r="Q32639" s="92" t="s">
        <v>50</v>
      </c>
      <c r="BF32639" s="101" t="s">
        <v>58</v>
      </c>
      <c r="BK32639" s="98" t="s">
        <v>70</v>
      </c>
    </row>
    <row r="32640" spans="17:63" ht="29.25" customHeight="1" x14ac:dyDescent="0.2">
      <c r="Q32640" s="92" t="s">
        <v>50</v>
      </c>
      <c r="BF32640" s="101" t="s">
        <v>58</v>
      </c>
      <c r="BK32640" s="98" t="s">
        <v>70</v>
      </c>
    </row>
    <row r="32641" spans="17:63" ht="29.25" customHeight="1" x14ac:dyDescent="0.2">
      <c r="Q32641" s="92" t="s">
        <v>50</v>
      </c>
      <c r="BF32641" s="101" t="s">
        <v>58</v>
      </c>
      <c r="BK32641" s="98" t="s">
        <v>70</v>
      </c>
    </row>
    <row r="32642" spans="17:63" ht="29.25" customHeight="1" x14ac:dyDescent="0.2">
      <c r="Q32642" s="92" t="s">
        <v>50</v>
      </c>
      <c r="BF32642" s="101" t="s">
        <v>58</v>
      </c>
      <c r="BK32642" s="98" t="s">
        <v>70</v>
      </c>
    </row>
    <row r="32643" spans="17:63" ht="29.25" customHeight="1" x14ac:dyDescent="0.2">
      <c r="Q32643" s="92" t="s">
        <v>50</v>
      </c>
      <c r="BF32643" s="101" t="s">
        <v>58</v>
      </c>
      <c r="BK32643" s="98" t="s">
        <v>70</v>
      </c>
    </row>
    <row r="32644" spans="17:63" ht="29.25" customHeight="1" x14ac:dyDescent="0.2">
      <c r="Q32644" s="92" t="s">
        <v>50</v>
      </c>
      <c r="BF32644" s="101" t="s">
        <v>58</v>
      </c>
      <c r="BK32644" s="98" t="s">
        <v>70</v>
      </c>
    </row>
    <row r="32645" spans="17:63" ht="29.25" customHeight="1" x14ac:dyDescent="0.2">
      <c r="Q32645" s="92" t="s">
        <v>50</v>
      </c>
      <c r="BF32645" s="101" t="s">
        <v>58</v>
      </c>
      <c r="BK32645" s="98" t="s">
        <v>70</v>
      </c>
    </row>
    <row r="32646" spans="17:63" ht="29.25" customHeight="1" x14ac:dyDescent="0.2">
      <c r="Q32646" s="92" t="s">
        <v>50</v>
      </c>
      <c r="BF32646" s="101" t="s">
        <v>58</v>
      </c>
      <c r="BK32646" s="98" t="s">
        <v>70</v>
      </c>
    </row>
    <row r="32647" spans="17:63" ht="29.25" customHeight="1" x14ac:dyDescent="0.2">
      <c r="Q32647" s="92" t="s">
        <v>50</v>
      </c>
      <c r="BF32647" s="101" t="s">
        <v>58</v>
      </c>
      <c r="BK32647" s="98" t="s">
        <v>70</v>
      </c>
    </row>
    <row r="32648" spans="17:63" ht="29.25" customHeight="1" x14ac:dyDescent="0.2">
      <c r="Q32648" s="92" t="s">
        <v>50</v>
      </c>
      <c r="BF32648" s="101" t="s">
        <v>58</v>
      </c>
      <c r="BK32648" s="98" t="s">
        <v>70</v>
      </c>
    </row>
    <row r="32649" spans="17:63" ht="29.25" customHeight="1" x14ac:dyDescent="0.2">
      <c r="Q32649" s="92" t="s">
        <v>50</v>
      </c>
      <c r="BF32649" s="101" t="s">
        <v>58</v>
      </c>
      <c r="BK32649" s="98" t="s">
        <v>70</v>
      </c>
    </row>
    <row r="32650" spans="17:63" ht="29.25" customHeight="1" x14ac:dyDescent="0.2">
      <c r="Q32650" s="92" t="s">
        <v>50</v>
      </c>
      <c r="BF32650" s="101" t="s">
        <v>58</v>
      </c>
      <c r="BK32650" s="98" t="s">
        <v>70</v>
      </c>
    </row>
    <row r="32651" spans="17:63" ht="29.25" customHeight="1" x14ac:dyDescent="0.2">
      <c r="Q32651" s="92" t="s">
        <v>50</v>
      </c>
      <c r="BF32651" s="101" t="s">
        <v>58</v>
      </c>
      <c r="BK32651" s="98" t="s">
        <v>70</v>
      </c>
    </row>
    <row r="32652" spans="17:63" ht="29.25" customHeight="1" x14ac:dyDescent="0.2">
      <c r="Q32652" s="92" t="s">
        <v>50</v>
      </c>
      <c r="BF32652" s="101" t="s">
        <v>58</v>
      </c>
      <c r="BK32652" s="98" t="s">
        <v>70</v>
      </c>
    </row>
    <row r="32653" spans="17:63" ht="29.25" customHeight="1" x14ac:dyDescent="0.2">
      <c r="Q32653" s="92" t="s">
        <v>50</v>
      </c>
      <c r="BF32653" s="101" t="s">
        <v>58</v>
      </c>
      <c r="BK32653" s="98" t="s">
        <v>70</v>
      </c>
    </row>
    <row r="32654" spans="17:63" ht="29.25" customHeight="1" x14ac:dyDescent="0.2">
      <c r="Q32654" s="92" t="s">
        <v>50</v>
      </c>
      <c r="BF32654" s="101" t="s">
        <v>58</v>
      </c>
      <c r="BK32654" s="98" t="s">
        <v>70</v>
      </c>
    </row>
    <row r="32655" spans="17:63" ht="29.25" customHeight="1" x14ac:dyDescent="0.2">
      <c r="Q32655" s="92" t="s">
        <v>50</v>
      </c>
      <c r="BF32655" s="101" t="s">
        <v>58</v>
      </c>
      <c r="BK32655" s="98" t="s">
        <v>70</v>
      </c>
    </row>
    <row r="32656" spans="17:63" ht="29.25" customHeight="1" x14ac:dyDescent="0.2">
      <c r="Q32656" s="92" t="s">
        <v>50</v>
      </c>
      <c r="BF32656" s="101" t="s">
        <v>58</v>
      </c>
      <c r="BK32656" s="98" t="s">
        <v>70</v>
      </c>
    </row>
    <row r="32657" spans="17:63" ht="29.25" customHeight="1" x14ac:dyDescent="0.2">
      <c r="Q32657" s="92" t="s">
        <v>50</v>
      </c>
      <c r="BF32657" s="101" t="s">
        <v>58</v>
      </c>
      <c r="BK32657" s="98" t="s">
        <v>70</v>
      </c>
    </row>
    <row r="32658" spans="17:63" ht="29.25" customHeight="1" x14ac:dyDescent="0.2">
      <c r="Q32658" s="92" t="s">
        <v>50</v>
      </c>
      <c r="BF32658" s="101" t="s">
        <v>58</v>
      </c>
      <c r="BK32658" s="98" t="s">
        <v>70</v>
      </c>
    </row>
    <row r="32659" spans="17:63" ht="29.25" customHeight="1" x14ac:dyDescent="0.2">
      <c r="Q32659" s="92" t="s">
        <v>50</v>
      </c>
      <c r="BF32659" s="101" t="s">
        <v>58</v>
      </c>
      <c r="BK32659" s="98" t="s">
        <v>70</v>
      </c>
    </row>
    <row r="32660" spans="17:63" ht="29.25" customHeight="1" x14ac:dyDescent="0.2">
      <c r="Q32660" s="92" t="s">
        <v>50</v>
      </c>
      <c r="BF32660" s="101" t="s">
        <v>58</v>
      </c>
      <c r="BK32660" s="98" t="s">
        <v>70</v>
      </c>
    </row>
    <row r="32661" spans="17:63" ht="29.25" customHeight="1" x14ac:dyDescent="0.2">
      <c r="Q32661" s="92" t="s">
        <v>50</v>
      </c>
      <c r="BF32661" s="101" t="s">
        <v>58</v>
      </c>
      <c r="BK32661" s="98" t="s">
        <v>70</v>
      </c>
    </row>
    <row r="32662" spans="17:63" ht="29.25" customHeight="1" x14ac:dyDescent="0.2">
      <c r="Q32662" s="92" t="s">
        <v>50</v>
      </c>
      <c r="BF32662" s="101" t="s">
        <v>58</v>
      </c>
      <c r="BK32662" s="98" t="s">
        <v>70</v>
      </c>
    </row>
    <row r="32663" spans="17:63" ht="29.25" customHeight="1" x14ac:dyDescent="0.2">
      <c r="Q32663" s="92" t="s">
        <v>50</v>
      </c>
      <c r="BF32663" s="101" t="s">
        <v>58</v>
      </c>
      <c r="BK32663" s="98" t="s">
        <v>70</v>
      </c>
    </row>
    <row r="32664" spans="17:63" ht="29.25" customHeight="1" x14ac:dyDescent="0.2">
      <c r="Q32664" s="92" t="s">
        <v>50</v>
      </c>
      <c r="BF32664" s="101" t="s">
        <v>58</v>
      </c>
      <c r="BK32664" s="98" t="s">
        <v>70</v>
      </c>
    </row>
    <row r="32665" spans="17:63" ht="29.25" customHeight="1" x14ac:dyDescent="0.2">
      <c r="Q32665" s="92" t="s">
        <v>50</v>
      </c>
      <c r="BF32665" s="101" t="s">
        <v>58</v>
      </c>
      <c r="BK32665" s="98" t="s">
        <v>70</v>
      </c>
    </row>
    <row r="32666" spans="17:63" ht="29.25" customHeight="1" x14ac:dyDescent="0.2">
      <c r="Q32666" s="92" t="s">
        <v>50</v>
      </c>
      <c r="BF32666" s="101" t="s">
        <v>58</v>
      </c>
      <c r="BK32666" s="98" t="s">
        <v>70</v>
      </c>
    </row>
    <row r="32667" spans="17:63" ht="29.25" customHeight="1" x14ac:dyDescent="0.2">
      <c r="Q32667" s="92" t="s">
        <v>50</v>
      </c>
      <c r="BF32667" s="101" t="s">
        <v>58</v>
      </c>
      <c r="BK32667" s="98" t="s">
        <v>70</v>
      </c>
    </row>
    <row r="32668" spans="17:63" ht="29.25" customHeight="1" x14ac:dyDescent="0.2">
      <c r="Q32668" s="92" t="s">
        <v>50</v>
      </c>
      <c r="BF32668" s="101" t="s">
        <v>58</v>
      </c>
      <c r="BK32668" s="98" t="s">
        <v>70</v>
      </c>
    </row>
    <row r="32669" spans="17:63" ht="29.25" customHeight="1" x14ac:dyDescent="0.2">
      <c r="Q32669" s="92" t="s">
        <v>50</v>
      </c>
      <c r="BF32669" s="101" t="s">
        <v>58</v>
      </c>
      <c r="BK32669" s="98" t="s">
        <v>70</v>
      </c>
    </row>
    <row r="32670" spans="17:63" ht="29.25" customHeight="1" x14ac:dyDescent="0.2">
      <c r="Q32670" s="92" t="s">
        <v>50</v>
      </c>
      <c r="BF32670" s="101" t="s">
        <v>58</v>
      </c>
      <c r="BK32670" s="98" t="s">
        <v>70</v>
      </c>
    </row>
    <row r="32671" spans="17:63" ht="29.25" customHeight="1" x14ac:dyDescent="0.2">
      <c r="Q32671" s="92" t="s">
        <v>50</v>
      </c>
      <c r="BF32671" s="101" t="s">
        <v>58</v>
      </c>
      <c r="BK32671" s="98" t="s">
        <v>70</v>
      </c>
    </row>
    <row r="32672" spans="17:63" ht="29.25" customHeight="1" x14ac:dyDescent="0.2">
      <c r="Q32672" s="92" t="s">
        <v>50</v>
      </c>
      <c r="BF32672" s="101" t="s">
        <v>58</v>
      </c>
      <c r="BK32672" s="98" t="s">
        <v>70</v>
      </c>
    </row>
    <row r="32673" spans="17:63" ht="29.25" customHeight="1" x14ac:dyDescent="0.2">
      <c r="Q32673" s="92" t="s">
        <v>50</v>
      </c>
      <c r="BF32673" s="101" t="s">
        <v>58</v>
      </c>
      <c r="BK32673" s="98" t="s">
        <v>70</v>
      </c>
    </row>
    <row r="32674" spans="17:63" ht="29.25" customHeight="1" x14ac:dyDescent="0.2">
      <c r="Q32674" s="92" t="s">
        <v>50</v>
      </c>
      <c r="BF32674" s="101" t="s">
        <v>58</v>
      </c>
      <c r="BK32674" s="98" t="s">
        <v>70</v>
      </c>
    </row>
    <row r="32675" spans="17:63" ht="29.25" customHeight="1" x14ac:dyDescent="0.2">
      <c r="Q32675" s="92" t="s">
        <v>50</v>
      </c>
      <c r="BF32675" s="101" t="s">
        <v>58</v>
      </c>
      <c r="BK32675" s="98" t="s">
        <v>70</v>
      </c>
    </row>
    <row r="32676" spans="17:63" ht="29.25" customHeight="1" x14ac:dyDescent="0.2">
      <c r="Q32676" s="92" t="s">
        <v>50</v>
      </c>
      <c r="BF32676" s="101" t="s">
        <v>58</v>
      </c>
      <c r="BK32676" s="98" t="s">
        <v>70</v>
      </c>
    </row>
    <row r="32677" spans="17:63" ht="29.25" customHeight="1" x14ac:dyDescent="0.2">
      <c r="Q32677" s="92" t="s">
        <v>50</v>
      </c>
      <c r="BF32677" s="101" t="s">
        <v>58</v>
      </c>
      <c r="BK32677" s="98" t="s">
        <v>70</v>
      </c>
    </row>
    <row r="32678" spans="17:63" ht="29.25" customHeight="1" x14ac:dyDescent="0.2">
      <c r="Q32678" s="92" t="s">
        <v>50</v>
      </c>
      <c r="BF32678" s="101" t="s">
        <v>58</v>
      </c>
      <c r="BK32678" s="98" t="s">
        <v>70</v>
      </c>
    </row>
    <row r="32679" spans="17:63" ht="29.25" customHeight="1" x14ac:dyDescent="0.2">
      <c r="Q32679" s="92" t="s">
        <v>50</v>
      </c>
      <c r="BF32679" s="101" t="s">
        <v>58</v>
      </c>
      <c r="BK32679" s="98" t="s">
        <v>70</v>
      </c>
    </row>
    <row r="32680" spans="17:63" ht="29.25" customHeight="1" x14ac:dyDescent="0.2">
      <c r="Q32680" s="92" t="s">
        <v>50</v>
      </c>
      <c r="BF32680" s="101" t="s">
        <v>58</v>
      </c>
      <c r="BK32680" s="98" t="s">
        <v>70</v>
      </c>
    </row>
    <row r="32681" spans="17:63" ht="29.25" customHeight="1" x14ac:dyDescent="0.2">
      <c r="Q32681" s="92" t="s">
        <v>50</v>
      </c>
      <c r="BF32681" s="101" t="s">
        <v>58</v>
      </c>
      <c r="BK32681" s="98" t="s">
        <v>70</v>
      </c>
    </row>
    <row r="32682" spans="17:63" ht="29.25" customHeight="1" x14ac:dyDescent="0.2">
      <c r="Q32682" s="92" t="s">
        <v>50</v>
      </c>
      <c r="BF32682" s="101" t="s">
        <v>58</v>
      </c>
      <c r="BK32682" s="98" t="s">
        <v>70</v>
      </c>
    </row>
    <row r="32683" spans="17:63" ht="29.25" customHeight="1" x14ac:dyDescent="0.2">
      <c r="Q32683" s="92" t="s">
        <v>50</v>
      </c>
      <c r="BF32683" s="101" t="s">
        <v>58</v>
      </c>
      <c r="BK32683" s="98" t="s">
        <v>70</v>
      </c>
    </row>
    <row r="32684" spans="17:63" ht="29.25" customHeight="1" x14ac:dyDescent="0.2">
      <c r="Q32684" s="92" t="s">
        <v>50</v>
      </c>
      <c r="BF32684" s="101" t="s">
        <v>58</v>
      </c>
      <c r="BK32684" s="98" t="s">
        <v>70</v>
      </c>
    </row>
    <row r="32685" spans="17:63" ht="29.25" customHeight="1" x14ac:dyDescent="0.2">
      <c r="Q32685" s="92" t="s">
        <v>50</v>
      </c>
      <c r="BF32685" s="101" t="s">
        <v>58</v>
      </c>
      <c r="BK32685" s="98" t="s">
        <v>70</v>
      </c>
    </row>
    <row r="32686" spans="17:63" ht="29.25" customHeight="1" x14ac:dyDescent="0.2">
      <c r="Q32686" s="92" t="s">
        <v>50</v>
      </c>
      <c r="BF32686" s="101" t="s">
        <v>58</v>
      </c>
      <c r="BK32686" s="98" t="s">
        <v>70</v>
      </c>
    </row>
    <row r="32687" spans="17:63" ht="29.25" customHeight="1" x14ac:dyDescent="0.2">
      <c r="Q32687" s="92" t="s">
        <v>50</v>
      </c>
      <c r="BF32687" s="101" t="s">
        <v>58</v>
      </c>
      <c r="BK32687" s="98" t="s">
        <v>70</v>
      </c>
    </row>
    <row r="32688" spans="17:63" ht="29.25" customHeight="1" x14ac:dyDescent="0.2">
      <c r="Q32688" s="92" t="s">
        <v>50</v>
      </c>
      <c r="BF32688" s="101" t="s">
        <v>58</v>
      </c>
      <c r="BK32688" s="98" t="s">
        <v>70</v>
      </c>
    </row>
    <row r="32689" spans="17:63" ht="29.25" customHeight="1" x14ac:dyDescent="0.2">
      <c r="Q32689" s="92" t="s">
        <v>50</v>
      </c>
      <c r="BF32689" s="101" t="s">
        <v>58</v>
      </c>
      <c r="BK32689" s="98" t="s">
        <v>70</v>
      </c>
    </row>
    <row r="32690" spans="17:63" ht="29.25" customHeight="1" x14ac:dyDescent="0.2">
      <c r="Q32690" s="92" t="s">
        <v>50</v>
      </c>
      <c r="BF32690" s="101" t="s">
        <v>58</v>
      </c>
      <c r="BK32690" s="98" t="s">
        <v>70</v>
      </c>
    </row>
    <row r="32691" spans="17:63" ht="29.25" customHeight="1" x14ac:dyDescent="0.2">
      <c r="Q32691" s="92" t="s">
        <v>50</v>
      </c>
      <c r="BF32691" s="101" t="s">
        <v>58</v>
      </c>
      <c r="BK32691" s="98" t="s">
        <v>70</v>
      </c>
    </row>
    <row r="32692" spans="17:63" ht="29.25" customHeight="1" x14ac:dyDescent="0.2">
      <c r="Q32692" s="92" t="s">
        <v>50</v>
      </c>
      <c r="BF32692" s="101" t="s">
        <v>58</v>
      </c>
      <c r="BK32692" s="98" t="s">
        <v>70</v>
      </c>
    </row>
    <row r="32693" spans="17:63" ht="29.25" customHeight="1" x14ac:dyDescent="0.2">
      <c r="Q32693" s="92" t="s">
        <v>50</v>
      </c>
      <c r="BF32693" s="101" t="s">
        <v>58</v>
      </c>
      <c r="BK32693" s="98" t="s">
        <v>70</v>
      </c>
    </row>
    <row r="32694" spans="17:63" ht="29.25" customHeight="1" x14ac:dyDescent="0.2">
      <c r="Q32694" s="92" t="s">
        <v>50</v>
      </c>
      <c r="BF32694" s="101" t="s">
        <v>58</v>
      </c>
      <c r="BK32694" s="98" t="s">
        <v>70</v>
      </c>
    </row>
    <row r="32695" spans="17:63" ht="29.25" customHeight="1" x14ac:dyDescent="0.2">
      <c r="Q32695" s="92" t="s">
        <v>50</v>
      </c>
      <c r="BF32695" s="101" t="s">
        <v>58</v>
      </c>
      <c r="BK32695" s="98" t="s">
        <v>70</v>
      </c>
    </row>
    <row r="32696" spans="17:63" ht="29.25" customHeight="1" x14ac:dyDescent="0.2">
      <c r="Q32696" s="92" t="s">
        <v>50</v>
      </c>
      <c r="BF32696" s="101" t="s">
        <v>58</v>
      </c>
      <c r="BK32696" s="98" t="s">
        <v>70</v>
      </c>
    </row>
    <row r="32697" spans="17:63" ht="29.25" customHeight="1" x14ac:dyDescent="0.2">
      <c r="Q32697" s="92" t="s">
        <v>50</v>
      </c>
      <c r="BF32697" s="101" t="s">
        <v>58</v>
      </c>
      <c r="BK32697" s="98" t="s">
        <v>70</v>
      </c>
    </row>
    <row r="32698" spans="17:63" ht="29.25" customHeight="1" x14ac:dyDescent="0.2">
      <c r="Q32698" s="92" t="s">
        <v>50</v>
      </c>
      <c r="BF32698" s="101" t="s">
        <v>58</v>
      </c>
      <c r="BK32698" s="98" t="s">
        <v>70</v>
      </c>
    </row>
    <row r="32699" spans="17:63" ht="29.25" customHeight="1" x14ac:dyDescent="0.2">
      <c r="Q32699" s="92" t="s">
        <v>50</v>
      </c>
      <c r="BF32699" s="101" t="s">
        <v>58</v>
      </c>
      <c r="BK32699" s="98" t="s">
        <v>70</v>
      </c>
    </row>
    <row r="32700" spans="17:63" ht="29.25" customHeight="1" x14ac:dyDescent="0.2">
      <c r="Q32700" s="92" t="s">
        <v>50</v>
      </c>
      <c r="BF32700" s="101" t="s">
        <v>58</v>
      </c>
      <c r="BK32700" s="98" t="s">
        <v>70</v>
      </c>
    </row>
    <row r="32701" spans="17:63" ht="29.25" customHeight="1" x14ac:dyDescent="0.2">
      <c r="Q32701" s="92" t="s">
        <v>50</v>
      </c>
      <c r="BF32701" s="101" t="s">
        <v>58</v>
      </c>
      <c r="BK32701" s="98" t="s">
        <v>70</v>
      </c>
    </row>
    <row r="32702" spans="17:63" ht="29.25" customHeight="1" x14ac:dyDescent="0.2">
      <c r="Q32702" s="92" t="s">
        <v>50</v>
      </c>
      <c r="BF32702" s="101" t="s">
        <v>58</v>
      </c>
      <c r="BK32702" s="98" t="s">
        <v>70</v>
      </c>
    </row>
    <row r="32703" spans="17:63" ht="29.25" customHeight="1" x14ac:dyDescent="0.2">
      <c r="Q32703" s="92" t="s">
        <v>50</v>
      </c>
      <c r="BF32703" s="101" t="s">
        <v>58</v>
      </c>
      <c r="BK32703" s="98" t="s">
        <v>70</v>
      </c>
    </row>
    <row r="32704" spans="17:63" ht="29.25" customHeight="1" x14ac:dyDescent="0.2">
      <c r="Q32704" s="92" t="s">
        <v>50</v>
      </c>
      <c r="BF32704" s="101" t="s">
        <v>58</v>
      </c>
      <c r="BK32704" s="98" t="s">
        <v>70</v>
      </c>
    </row>
    <row r="32705" spans="17:63" ht="29.25" customHeight="1" x14ac:dyDescent="0.2">
      <c r="Q32705" s="92" t="s">
        <v>50</v>
      </c>
      <c r="BF32705" s="101" t="s">
        <v>58</v>
      </c>
      <c r="BK32705" s="98" t="s">
        <v>70</v>
      </c>
    </row>
    <row r="32706" spans="17:63" ht="29.25" customHeight="1" x14ac:dyDescent="0.2">
      <c r="Q32706" s="92" t="s">
        <v>50</v>
      </c>
      <c r="BF32706" s="101" t="s">
        <v>58</v>
      </c>
      <c r="BK32706" s="98" t="s">
        <v>70</v>
      </c>
    </row>
    <row r="32707" spans="17:63" ht="29.25" customHeight="1" x14ac:dyDescent="0.2">
      <c r="Q32707" s="92" t="s">
        <v>50</v>
      </c>
      <c r="BF32707" s="101" t="s">
        <v>58</v>
      </c>
      <c r="BK32707" s="98" t="s">
        <v>70</v>
      </c>
    </row>
    <row r="32708" spans="17:63" ht="29.25" customHeight="1" x14ac:dyDescent="0.2">
      <c r="Q32708" s="92" t="s">
        <v>50</v>
      </c>
      <c r="BF32708" s="101" t="s">
        <v>58</v>
      </c>
      <c r="BK32708" s="98" t="s">
        <v>70</v>
      </c>
    </row>
    <row r="32709" spans="17:63" ht="29.25" customHeight="1" x14ac:dyDescent="0.2">
      <c r="Q32709" s="92" t="s">
        <v>50</v>
      </c>
      <c r="BF32709" s="101" t="s">
        <v>58</v>
      </c>
      <c r="BK32709" s="98" t="s">
        <v>70</v>
      </c>
    </row>
    <row r="32710" spans="17:63" ht="29.25" customHeight="1" x14ac:dyDescent="0.2">
      <c r="Q32710" s="92" t="s">
        <v>50</v>
      </c>
      <c r="BF32710" s="101" t="s">
        <v>58</v>
      </c>
      <c r="BK32710" s="98" t="s">
        <v>70</v>
      </c>
    </row>
    <row r="32711" spans="17:63" ht="29.25" customHeight="1" x14ac:dyDescent="0.2">
      <c r="Q32711" s="92" t="s">
        <v>50</v>
      </c>
      <c r="BF32711" s="101" t="s">
        <v>58</v>
      </c>
      <c r="BK32711" s="98" t="s">
        <v>70</v>
      </c>
    </row>
    <row r="32712" spans="17:63" ht="29.25" customHeight="1" x14ac:dyDescent="0.2">
      <c r="Q32712" s="92" t="s">
        <v>50</v>
      </c>
      <c r="BF32712" s="101" t="s">
        <v>58</v>
      </c>
      <c r="BK32712" s="98" t="s">
        <v>70</v>
      </c>
    </row>
    <row r="32713" spans="17:63" ht="29.25" customHeight="1" x14ac:dyDescent="0.2">
      <c r="Q32713" s="92" t="s">
        <v>50</v>
      </c>
      <c r="BF32713" s="101" t="s">
        <v>58</v>
      </c>
      <c r="BK32713" s="98" t="s">
        <v>70</v>
      </c>
    </row>
    <row r="32714" spans="17:63" ht="29.25" customHeight="1" x14ac:dyDescent="0.2">
      <c r="Q32714" s="92" t="s">
        <v>50</v>
      </c>
      <c r="BF32714" s="101" t="s">
        <v>58</v>
      </c>
      <c r="BK32714" s="98" t="s">
        <v>70</v>
      </c>
    </row>
    <row r="32715" spans="17:63" ht="29.25" customHeight="1" x14ac:dyDescent="0.2">
      <c r="Q32715" s="92" t="s">
        <v>50</v>
      </c>
      <c r="BF32715" s="101" t="s">
        <v>58</v>
      </c>
      <c r="BK32715" s="98" t="s">
        <v>70</v>
      </c>
    </row>
    <row r="32716" spans="17:63" ht="29.25" customHeight="1" x14ac:dyDescent="0.2">
      <c r="Q32716" s="92" t="s">
        <v>50</v>
      </c>
      <c r="BF32716" s="101" t="s">
        <v>58</v>
      </c>
      <c r="BK32716" s="98" t="s">
        <v>70</v>
      </c>
    </row>
    <row r="32717" spans="17:63" ht="29.25" customHeight="1" x14ac:dyDescent="0.2">
      <c r="Q32717" s="92" t="s">
        <v>50</v>
      </c>
      <c r="BF32717" s="101" t="s">
        <v>58</v>
      </c>
      <c r="BK32717" s="98" t="s">
        <v>70</v>
      </c>
    </row>
    <row r="32718" spans="17:63" ht="29.25" customHeight="1" x14ac:dyDescent="0.2">
      <c r="Q32718" s="92" t="s">
        <v>50</v>
      </c>
      <c r="BF32718" s="101" t="s">
        <v>58</v>
      </c>
      <c r="BK32718" s="98" t="s">
        <v>70</v>
      </c>
    </row>
    <row r="32719" spans="17:63" ht="29.25" customHeight="1" x14ac:dyDescent="0.2">
      <c r="Q32719" s="92" t="s">
        <v>50</v>
      </c>
      <c r="BF32719" s="101" t="s">
        <v>58</v>
      </c>
      <c r="BK32719" s="98" t="s">
        <v>70</v>
      </c>
    </row>
    <row r="32720" spans="17:63" ht="29.25" customHeight="1" x14ac:dyDescent="0.2">
      <c r="Q32720" s="92" t="s">
        <v>50</v>
      </c>
      <c r="BF32720" s="101" t="s">
        <v>58</v>
      </c>
      <c r="BK32720" s="98" t="s">
        <v>70</v>
      </c>
    </row>
    <row r="32721" spans="17:63" ht="29.25" customHeight="1" x14ac:dyDescent="0.2">
      <c r="Q32721" s="92" t="s">
        <v>50</v>
      </c>
      <c r="BF32721" s="101" t="s">
        <v>58</v>
      </c>
      <c r="BK32721" s="98" t="s">
        <v>70</v>
      </c>
    </row>
    <row r="32722" spans="17:63" ht="29.25" customHeight="1" x14ac:dyDescent="0.2">
      <c r="Q32722" s="92" t="s">
        <v>50</v>
      </c>
      <c r="BF32722" s="101" t="s">
        <v>58</v>
      </c>
      <c r="BK32722" s="98" t="s">
        <v>70</v>
      </c>
    </row>
    <row r="32723" spans="17:63" ht="29.25" customHeight="1" x14ac:dyDescent="0.2">
      <c r="Q32723" s="92" t="s">
        <v>50</v>
      </c>
      <c r="BF32723" s="101" t="s">
        <v>58</v>
      </c>
      <c r="BK32723" s="98" t="s">
        <v>70</v>
      </c>
    </row>
    <row r="32724" spans="17:63" ht="29.25" customHeight="1" x14ac:dyDescent="0.2">
      <c r="Q32724" s="92" t="s">
        <v>50</v>
      </c>
      <c r="BF32724" s="101" t="s">
        <v>58</v>
      </c>
      <c r="BK32724" s="98" t="s">
        <v>70</v>
      </c>
    </row>
    <row r="32725" spans="17:63" ht="29.25" customHeight="1" x14ac:dyDescent="0.2">
      <c r="Q32725" s="92" t="s">
        <v>50</v>
      </c>
      <c r="BF32725" s="101" t="s">
        <v>58</v>
      </c>
      <c r="BK32725" s="98" t="s">
        <v>70</v>
      </c>
    </row>
    <row r="32726" spans="17:63" ht="29.25" customHeight="1" x14ac:dyDescent="0.2">
      <c r="Q32726" s="92" t="s">
        <v>50</v>
      </c>
      <c r="BF32726" s="101" t="s">
        <v>58</v>
      </c>
      <c r="BK32726" s="98" t="s">
        <v>70</v>
      </c>
    </row>
    <row r="32727" spans="17:63" ht="29.25" customHeight="1" x14ac:dyDescent="0.2">
      <c r="Q32727" s="92" t="s">
        <v>50</v>
      </c>
      <c r="BF32727" s="101" t="s">
        <v>58</v>
      </c>
      <c r="BK32727" s="98" t="s">
        <v>70</v>
      </c>
    </row>
    <row r="32728" spans="17:63" ht="29.25" customHeight="1" x14ac:dyDescent="0.2">
      <c r="Q32728" s="92" t="s">
        <v>50</v>
      </c>
      <c r="BF32728" s="101" t="s">
        <v>58</v>
      </c>
      <c r="BK32728" s="98" t="s">
        <v>70</v>
      </c>
    </row>
    <row r="32729" spans="17:63" ht="29.25" customHeight="1" x14ac:dyDescent="0.2">
      <c r="Q32729" s="92" t="s">
        <v>50</v>
      </c>
      <c r="BF32729" s="101" t="s">
        <v>58</v>
      </c>
      <c r="BK32729" s="98" t="s">
        <v>70</v>
      </c>
    </row>
    <row r="32730" spans="17:63" ht="29.25" customHeight="1" x14ac:dyDescent="0.2">
      <c r="Q32730" s="92" t="s">
        <v>50</v>
      </c>
      <c r="BF32730" s="101" t="s">
        <v>58</v>
      </c>
      <c r="BK32730" s="98" t="s">
        <v>70</v>
      </c>
    </row>
    <row r="32731" spans="17:63" ht="29.25" customHeight="1" x14ac:dyDescent="0.2">
      <c r="Q32731" s="92" t="s">
        <v>50</v>
      </c>
      <c r="BF32731" s="101" t="s">
        <v>58</v>
      </c>
      <c r="BK32731" s="98" t="s">
        <v>70</v>
      </c>
    </row>
    <row r="32732" spans="17:63" ht="29.25" customHeight="1" x14ac:dyDescent="0.2">
      <c r="Q32732" s="92" t="s">
        <v>50</v>
      </c>
      <c r="BF32732" s="101" t="s">
        <v>58</v>
      </c>
      <c r="BK32732" s="98" t="s">
        <v>70</v>
      </c>
    </row>
    <row r="32733" spans="17:63" ht="29.25" customHeight="1" x14ac:dyDescent="0.2">
      <c r="Q32733" s="92" t="s">
        <v>50</v>
      </c>
      <c r="BF32733" s="101" t="s">
        <v>58</v>
      </c>
      <c r="BK32733" s="98" t="s">
        <v>70</v>
      </c>
    </row>
    <row r="32734" spans="17:63" ht="29.25" customHeight="1" x14ac:dyDescent="0.2">
      <c r="Q32734" s="92" t="s">
        <v>50</v>
      </c>
      <c r="BF32734" s="101" t="s">
        <v>58</v>
      </c>
      <c r="BK32734" s="98" t="s">
        <v>70</v>
      </c>
    </row>
    <row r="32735" spans="17:63" ht="29.25" customHeight="1" x14ac:dyDescent="0.2">
      <c r="Q32735" s="92" t="s">
        <v>50</v>
      </c>
      <c r="BF32735" s="101" t="s">
        <v>58</v>
      </c>
      <c r="BK32735" s="98" t="s">
        <v>70</v>
      </c>
    </row>
    <row r="32736" spans="17:63" ht="29.25" customHeight="1" x14ac:dyDescent="0.2">
      <c r="Q32736" s="92" t="s">
        <v>50</v>
      </c>
      <c r="BF32736" s="101" t="s">
        <v>58</v>
      </c>
      <c r="BK32736" s="98" t="s">
        <v>70</v>
      </c>
    </row>
    <row r="32737" spans="17:63" ht="29.25" customHeight="1" x14ac:dyDescent="0.2">
      <c r="Q32737" s="92" t="s">
        <v>50</v>
      </c>
      <c r="BF32737" s="101" t="s">
        <v>58</v>
      </c>
      <c r="BK32737" s="98" t="s">
        <v>70</v>
      </c>
    </row>
    <row r="32738" spans="17:63" ht="29.25" customHeight="1" x14ac:dyDescent="0.2">
      <c r="Q32738" s="92" t="s">
        <v>50</v>
      </c>
      <c r="BF32738" s="101" t="s">
        <v>58</v>
      </c>
      <c r="BK32738" s="98" t="s">
        <v>70</v>
      </c>
    </row>
    <row r="32739" spans="17:63" ht="29.25" customHeight="1" x14ac:dyDescent="0.2">
      <c r="Q32739" s="92" t="s">
        <v>50</v>
      </c>
      <c r="BF32739" s="101" t="s">
        <v>58</v>
      </c>
      <c r="BK32739" s="98" t="s">
        <v>70</v>
      </c>
    </row>
    <row r="32740" spans="17:63" ht="29.25" customHeight="1" x14ac:dyDescent="0.2">
      <c r="Q32740" s="92" t="s">
        <v>50</v>
      </c>
      <c r="BF32740" s="101" t="s">
        <v>58</v>
      </c>
      <c r="BK32740" s="98" t="s">
        <v>70</v>
      </c>
    </row>
    <row r="32741" spans="17:63" ht="29.25" customHeight="1" x14ac:dyDescent="0.2">
      <c r="Q32741" s="92" t="s">
        <v>50</v>
      </c>
      <c r="BF32741" s="101" t="s">
        <v>58</v>
      </c>
      <c r="BK32741" s="98" t="s">
        <v>70</v>
      </c>
    </row>
    <row r="32742" spans="17:63" ht="29.25" customHeight="1" x14ac:dyDescent="0.2">
      <c r="Q32742" s="92" t="s">
        <v>50</v>
      </c>
      <c r="BF32742" s="101" t="s">
        <v>58</v>
      </c>
      <c r="BK32742" s="98" t="s">
        <v>70</v>
      </c>
    </row>
    <row r="32743" spans="17:63" ht="29.25" customHeight="1" x14ac:dyDescent="0.2">
      <c r="Q32743" s="92" t="s">
        <v>50</v>
      </c>
      <c r="BF32743" s="101" t="s">
        <v>58</v>
      </c>
      <c r="BK32743" s="98" t="s">
        <v>70</v>
      </c>
    </row>
    <row r="32744" spans="17:63" ht="29.25" customHeight="1" x14ac:dyDescent="0.2">
      <c r="Q32744" s="92" t="s">
        <v>50</v>
      </c>
      <c r="BF32744" s="101" t="s">
        <v>58</v>
      </c>
      <c r="BK32744" s="98" t="s">
        <v>70</v>
      </c>
    </row>
    <row r="32745" spans="17:63" ht="29.25" customHeight="1" x14ac:dyDescent="0.2">
      <c r="Q32745" s="92" t="s">
        <v>50</v>
      </c>
      <c r="BF32745" s="101" t="s">
        <v>58</v>
      </c>
      <c r="BK32745" s="98" t="s">
        <v>70</v>
      </c>
    </row>
    <row r="32746" spans="17:63" ht="29.25" customHeight="1" x14ac:dyDescent="0.2">
      <c r="Q32746" s="92" t="s">
        <v>50</v>
      </c>
      <c r="BF32746" s="101" t="s">
        <v>58</v>
      </c>
      <c r="BK32746" s="98" t="s">
        <v>70</v>
      </c>
    </row>
    <row r="32747" spans="17:63" ht="29.25" customHeight="1" x14ac:dyDescent="0.2">
      <c r="Q32747" s="92" t="s">
        <v>50</v>
      </c>
      <c r="BF32747" s="101" t="s">
        <v>58</v>
      </c>
      <c r="BK32747" s="98" t="s">
        <v>70</v>
      </c>
    </row>
    <row r="32748" spans="17:63" ht="29.25" customHeight="1" x14ac:dyDescent="0.2">
      <c r="Q32748" s="92" t="s">
        <v>50</v>
      </c>
      <c r="BF32748" s="101" t="s">
        <v>58</v>
      </c>
      <c r="BK32748" s="98" t="s">
        <v>70</v>
      </c>
    </row>
    <row r="32749" spans="17:63" ht="29.25" customHeight="1" x14ac:dyDescent="0.2">
      <c r="Q32749" s="92" t="s">
        <v>50</v>
      </c>
      <c r="BF32749" s="101" t="s">
        <v>58</v>
      </c>
      <c r="BK32749" s="98" t="s">
        <v>70</v>
      </c>
    </row>
    <row r="32750" spans="17:63" ht="29.25" customHeight="1" x14ac:dyDescent="0.2">
      <c r="Q32750" s="92" t="s">
        <v>50</v>
      </c>
      <c r="BF32750" s="101" t="s">
        <v>58</v>
      </c>
      <c r="BK32750" s="98" t="s">
        <v>70</v>
      </c>
    </row>
    <row r="32751" spans="17:63" ht="29.25" customHeight="1" x14ac:dyDescent="0.2">
      <c r="Q32751" s="92" t="s">
        <v>50</v>
      </c>
      <c r="BF32751" s="101" t="s">
        <v>58</v>
      </c>
      <c r="BK32751" s="98" t="s">
        <v>70</v>
      </c>
    </row>
    <row r="32752" spans="17:63" ht="29.25" customHeight="1" x14ac:dyDescent="0.2">
      <c r="Q32752" s="92" t="s">
        <v>50</v>
      </c>
      <c r="BF32752" s="101" t="s">
        <v>58</v>
      </c>
      <c r="BK32752" s="98" t="s">
        <v>70</v>
      </c>
    </row>
    <row r="32753" spans="17:63" ht="29.25" customHeight="1" x14ac:dyDescent="0.2">
      <c r="Q32753" s="92" t="s">
        <v>50</v>
      </c>
      <c r="BF32753" s="101" t="s">
        <v>58</v>
      </c>
      <c r="BK32753" s="98" t="s">
        <v>70</v>
      </c>
    </row>
    <row r="32754" spans="17:63" ht="29.25" customHeight="1" x14ac:dyDescent="0.2">
      <c r="Q32754" s="92" t="s">
        <v>50</v>
      </c>
      <c r="BF32754" s="101" t="s">
        <v>58</v>
      </c>
      <c r="BK32754" s="98" t="s">
        <v>70</v>
      </c>
    </row>
    <row r="32755" spans="17:63" ht="29.25" customHeight="1" x14ac:dyDescent="0.2">
      <c r="Q32755" s="92" t="s">
        <v>50</v>
      </c>
      <c r="BF32755" s="101" t="s">
        <v>58</v>
      </c>
      <c r="BK32755" s="98" t="s">
        <v>70</v>
      </c>
    </row>
    <row r="32756" spans="17:63" ht="29.25" customHeight="1" x14ac:dyDescent="0.2">
      <c r="Q32756" s="92" t="s">
        <v>50</v>
      </c>
      <c r="BF32756" s="101" t="s">
        <v>58</v>
      </c>
      <c r="BK32756" s="98" t="s">
        <v>70</v>
      </c>
    </row>
    <row r="32757" spans="17:63" ht="29.25" customHeight="1" x14ac:dyDescent="0.2">
      <c r="Q32757" s="92" t="s">
        <v>50</v>
      </c>
      <c r="BF32757" s="101" t="s">
        <v>58</v>
      </c>
      <c r="BK32757" s="98" t="s">
        <v>70</v>
      </c>
    </row>
    <row r="32758" spans="17:63" ht="29.25" customHeight="1" x14ac:dyDescent="0.2">
      <c r="Q32758" s="92" t="s">
        <v>50</v>
      </c>
      <c r="BF32758" s="101" t="s">
        <v>58</v>
      </c>
      <c r="BK32758" s="98" t="s">
        <v>70</v>
      </c>
    </row>
    <row r="32759" spans="17:63" ht="29.25" customHeight="1" x14ac:dyDescent="0.2">
      <c r="Q32759" s="92" t="s">
        <v>50</v>
      </c>
      <c r="BF32759" s="101" t="s">
        <v>58</v>
      </c>
      <c r="BK32759" s="98" t="s">
        <v>70</v>
      </c>
    </row>
    <row r="32760" spans="17:63" ht="29.25" customHeight="1" x14ac:dyDescent="0.2">
      <c r="Q32760" s="92" t="s">
        <v>50</v>
      </c>
      <c r="BF32760" s="101" t="s">
        <v>58</v>
      </c>
      <c r="BK32760" s="98" t="s">
        <v>70</v>
      </c>
    </row>
    <row r="32761" spans="17:63" ht="29.25" customHeight="1" x14ac:dyDescent="0.2">
      <c r="Q32761" s="92" t="s">
        <v>50</v>
      </c>
      <c r="BF32761" s="101" t="s">
        <v>58</v>
      </c>
      <c r="BK32761" s="98" t="s">
        <v>70</v>
      </c>
    </row>
    <row r="32762" spans="17:63" ht="29.25" customHeight="1" x14ac:dyDescent="0.2">
      <c r="Q32762" s="92" t="s">
        <v>50</v>
      </c>
      <c r="BF32762" s="101" t="s">
        <v>58</v>
      </c>
      <c r="BK32762" s="98" t="s">
        <v>70</v>
      </c>
    </row>
    <row r="32763" spans="17:63" ht="29.25" customHeight="1" x14ac:dyDescent="0.2">
      <c r="Q32763" s="92" t="s">
        <v>50</v>
      </c>
      <c r="BF32763" s="101" t="s">
        <v>58</v>
      </c>
      <c r="BK32763" s="98" t="s">
        <v>70</v>
      </c>
    </row>
    <row r="32764" spans="17:63" ht="29.25" customHeight="1" x14ac:dyDescent="0.2">
      <c r="Q32764" s="92" t="s">
        <v>50</v>
      </c>
      <c r="BF32764" s="101" t="s">
        <v>58</v>
      </c>
      <c r="BK32764" s="98" t="s">
        <v>70</v>
      </c>
    </row>
    <row r="32765" spans="17:63" ht="29.25" customHeight="1" x14ac:dyDescent="0.2">
      <c r="Q32765" s="92" t="s">
        <v>50</v>
      </c>
      <c r="BF32765" s="101" t="s">
        <v>58</v>
      </c>
      <c r="BK32765" s="98" t="s">
        <v>70</v>
      </c>
    </row>
    <row r="32766" spans="17:63" ht="29.25" customHeight="1" x14ac:dyDescent="0.2">
      <c r="Q32766" s="92" t="s">
        <v>50</v>
      </c>
      <c r="BF32766" s="101" t="s">
        <v>58</v>
      </c>
      <c r="BK32766" s="98" t="s">
        <v>70</v>
      </c>
    </row>
    <row r="32767" spans="17:63" ht="29.25" customHeight="1" x14ac:dyDescent="0.2">
      <c r="Q32767" s="92" t="s">
        <v>50</v>
      </c>
      <c r="BF32767" s="101" t="s">
        <v>58</v>
      </c>
      <c r="BK32767" s="98" t="s">
        <v>70</v>
      </c>
    </row>
    <row r="32768" spans="17:63" ht="29.25" customHeight="1" x14ac:dyDescent="0.2">
      <c r="Q32768" s="92" t="s">
        <v>50</v>
      </c>
      <c r="BF32768" s="101" t="s">
        <v>58</v>
      </c>
      <c r="BK32768" s="98" t="s">
        <v>70</v>
      </c>
    </row>
    <row r="32769" spans="17:63" ht="29.25" customHeight="1" x14ac:dyDescent="0.2">
      <c r="Q32769" s="92" t="s">
        <v>50</v>
      </c>
      <c r="BF32769" s="101" t="s">
        <v>58</v>
      </c>
      <c r="BK32769" s="98" t="s">
        <v>70</v>
      </c>
    </row>
    <row r="32770" spans="17:63" ht="29.25" customHeight="1" x14ac:dyDescent="0.2">
      <c r="Q32770" s="92" t="s">
        <v>50</v>
      </c>
      <c r="BF32770" s="101" t="s">
        <v>58</v>
      </c>
      <c r="BK32770" s="98" t="s">
        <v>70</v>
      </c>
    </row>
    <row r="32771" spans="17:63" ht="29.25" customHeight="1" x14ac:dyDescent="0.2">
      <c r="Q32771" s="92" t="s">
        <v>50</v>
      </c>
      <c r="BF32771" s="101" t="s">
        <v>58</v>
      </c>
      <c r="BK32771" s="98" t="s">
        <v>70</v>
      </c>
    </row>
    <row r="32772" spans="17:63" ht="29.25" customHeight="1" x14ac:dyDescent="0.2">
      <c r="Q32772" s="92" t="s">
        <v>50</v>
      </c>
      <c r="BF32772" s="101" t="s">
        <v>58</v>
      </c>
      <c r="BK32772" s="98" t="s">
        <v>70</v>
      </c>
    </row>
    <row r="32773" spans="17:63" ht="29.25" customHeight="1" x14ac:dyDescent="0.2">
      <c r="Q32773" s="92" t="s">
        <v>50</v>
      </c>
      <c r="BF32773" s="101" t="s">
        <v>58</v>
      </c>
      <c r="BK32773" s="98" t="s">
        <v>70</v>
      </c>
    </row>
    <row r="32774" spans="17:63" ht="29.25" customHeight="1" x14ac:dyDescent="0.2">
      <c r="Q32774" s="92" t="s">
        <v>50</v>
      </c>
      <c r="BF32774" s="101" t="s">
        <v>58</v>
      </c>
      <c r="BK32774" s="98" t="s">
        <v>70</v>
      </c>
    </row>
    <row r="32775" spans="17:63" ht="29.25" customHeight="1" x14ac:dyDescent="0.2">
      <c r="Q32775" s="92" t="s">
        <v>50</v>
      </c>
      <c r="BF32775" s="101" t="s">
        <v>58</v>
      </c>
      <c r="BK32775" s="98" t="s">
        <v>70</v>
      </c>
    </row>
    <row r="32776" spans="17:63" ht="29.25" customHeight="1" x14ac:dyDescent="0.2">
      <c r="Q32776" s="92" t="s">
        <v>50</v>
      </c>
      <c r="BF32776" s="101" t="s">
        <v>58</v>
      </c>
      <c r="BK32776" s="98" t="s">
        <v>70</v>
      </c>
    </row>
    <row r="32777" spans="17:63" ht="29.25" customHeight="1" x14ac:dyDescent="0.2">
      <c r="Q32777" s="92" t="s">
        <v>50</v>
      </c>
      <c r="BF32777" s="101" t="s">
        <v>58</v>
      </c>
      <c r="BK32777" s="98" t="s">
        <v>70</v>
      </c>
    </row>
    <row r="32778" spans="17:63" ht="29.25" customHeight="1" x14ac:dyDescent="0.2">
      <c r="Q32778" s="92" t="s">
        <v>50</v>
      </c>
      <c r="BF32778" s="101" t="s">
        <v>58</v>
      </c>
      <c r="BK32778" s="98" t="s">
        <v>70</v>
      </c>
    </row>
    <row r="32779" spans="17:63" ht="29.25" customHeight="1" x14ac:dyDescent="0.2">
      <c r="Q32779" s="92" t="s">
        <v>50</v>
      </c>
      <c r="BF32779" s="101" t="s">
        <v>58</v>
      </c>
      <c r="BK32779" s="98" t="s">
        <v>70</v>
      </c>
    </row>
    <row r="32780" spans="17:63" ht="29.25" customHeight="1" x14ac:dyDescent="0.2">
      <c r="Q32780" s="92" t="s">
        <v>50</v>
      </c>
      <c r="BF32780" s="101" t="s">
        <v>58</v>
      </c>
      <c r="BK32780" s="98" t="s">
        <v>70</v>
      </c>
    </row>
    <row r="32781" spans="17:63" ht="29.25" customHeight="1" x14ac:dyDescent="0.2">
      <c r="Q32781" s="92" t="s">
        <v>50</v>
      </c>
      <c r="BF32781" s="101" t="s">
        <v>58</v>
      </c>
      <c r="BK32781" s="98" t="s">
        <v>70</v>
      </c>
    </row>
    <row r="32782" spans="17:63" ht="29.25" customHeight="1" x14ac:dyDescent="0.2">
      <c r="Q32782" s="92" t="s">
        <v>50</v>
      </c>
      <c r="BF32782" s="101" t="s">
        <v>58</v>
      </c>
      <c r="BK32782" s="98" t="s">
        <v>70</v>
      </c>
    </row>
    <row r="32783" spans="17:63" ht="29.25" customHeight="1" x14ac:dyDescent="0.2">
      <c r="Q32783" s="92" t="s">
        <v>50</v>
      </c>
      <c r="BF32783" s="101" t="s">
        <v>58</v>
      </c>
      <c r="BK32783" s="98" t="s">
        <v>70</v>
      </c>
    </row>
    <row r="32784" spans="17:63" ht="29.25" customHeight="1" x14ac:dyDescent="0.2">
      <c r="Q32784" s="92" t="s">
        <v>50</v>
      </c>
      <c r="BF32784" s="101" t="s">
        <v>58</v>
      </c>
      <c r="BK32784" s="98" t="s">
        <v>70</v>
      </c>
    </row>
    <row r="32785" spans="17:63" ht="29.25" customHeight="1" x14ac:dyDescent="0.2">
      <c r="Q32785" s="92" t="s">
        <v>50</v>
      </c>
      <c r="BF32785" s="101" t="s">
        <v>58</v>
      </c>
      <c r="BK32785" s="98" t="s">
        <v>70</v>
      </c>
    </row>
    <row r="32786" spans="17:63" ht="29.25" customHeight="1" x14ac:dyDescent="0.2">
      <c r="Q32786" s="92" t="s">
        <v>50</v>
      </c>
      <c r="BF32786" s="101" t="s">
        <v>58</v>
      </c>
      <c r="BK32786" s="98" t="s">
        <v>70</v>
      </c>
    </row>
    <row r="32787" spans="17:63" ht="29.25" customHeight="1" x14ac:dyDescent="0.2">
      <c r="Q32787" s="92" t="s">
        <v>50</v>
      </c>
      <c r="BF32787" s="101" t="s">
        <v>58</v>
      </c>
      <c r="BK32787" s="98" t="s">
        <v>70</v>
      </c>
    </row>
    <row r="32788" spans="17:63" ht="29.25" customHeight="1" x14ac:dyDescent="0.2">
      <c r="Q32788" s="92" t="s">
        <v>50</v>
      </c>
      <c r="BF32788" s="101" t="s">
        <v>58</v>
      </c>
      <c r="BK32788" s="98" t="s">
        <v>70</v>
      </c>
    </row>
    <row r="32789" spans="17:63" ht="29.25" customHeight="1" x14ac:dyDescent="0.2">
      <c r="Q32789" s="92" t="s">
        <v>50</v>
      </c>
      <c r="BF32789" s="101" t="s">
        <v>58</v>
      </c>
      <c r="BK32789" s="98" t="s">
        <v>70</v>
      </c>
    </row>
    <row r="32790" spans="17:63" ht="29.25" customHeight="1" x14ac:dyDescent="0.2">
      <c r="Q32790" s="92" t="s">
        <v>50</v>
      </c>
      <c r="BF32790" s="101" t="s">
        <v>58</v>
      </c>
      <c r="BK32790" s="98" t="s">
        <v>70</v>
      </c>
    </row>
    <row r="32791" spans="17:63" ht="29.25" customHeight="1" x14ac:dyDescent="0.2">
      <c r="Q32791" s="92" t="s">
        <v>50</v>
      </c>
      <c r="BF32791" s="101" t="s">
        <v>58</v>
      </c>
      <c r="BK32791" s="98" t="s">
        <v>70</v>
      </c>
    </row>
    <row r="32792" spans="17:63" ht="29.25" customHeight="1" x14ac:dyDescent="0.2">
      <c r="Q32792" s="92" t="s">
        <v>50</v>
      </c>
      <c r="BF32792" s="101" t="s">
        <v>58</v>
      </c>
      <c r="BK32792" s="98" t="s">
        <v>70</v>
      </c>
    </row>
    <row r="32793" spans="17:63" ht="29.25" customHeight="1" x14ac:dyDescent="0.2">
      <c r="Q32793" s="92" t="s">
        <v>50</v>
      </c>
      <c r="BF32793" s="101" t="s">
        <v>58</v>
      </c>
      <c r="BK32793" s="98" t="s">
        <v>70</v>
      </c>
    </row>
    <row r="32794" spans="17:63" ht="29.25" customHeight="1" x14ac:dyDescent="0.2">
      <c r="Q32794" s="92" t="s">
        <v>50</v>
      </c>
      <c r="BF32794" s="101" t="s">
        <v>58</v>
      </c>
      <c r="BK32794" s="98" t="s">
        <v>70</v>
      </c>
    </row>
    <row r="32795" spans="17:63" ht="29.25" customHeight="1" x14ac:dyDescent="0.2">
      <c r="Q32795" s="92" t="s">
        <v>50</v>
      </c>
      <c r="BF32795" s="101" t="s">
        <v>58</v>
      </c>
      <c r="BK32795" s="98" t="s">
        <v>70</v>
      </c>
    </row>
    <row r="32796" spans="17:63" ht="29.25" customHeight="1" x14ac:dyDescent="0.2">
      <c r="Q32796" s="92" t="s">
        <v>50</v>
      </c>
      <c r="BF32796" s="101" t="s">
        <v>58</v>
      </c>
      <c r="BK32796" s="98" t="s">
        <v>70</v>
      </c>
    </row>
    <row r="32797" spans="17:63" ht="29.25" customHeight="1" x14ac:dyDescent="0.2">
      <c r="Q32797" s="92" t="s">
        <v>50</v>
      </c>
      <c r="BF32797" s="101" t="s">
        <v>58</v>
      </c>
      <c r="BK32797" s="98" t="s">
        <v>70</v>
      </c>
    </row>
    <row r="32798" spans="17:63" ht="29.25" customHeight="1" x14ac:dyDescent="0.2">
      <c r="Q32798" s="92" t="s">
        <v>50</v>
      </c>
      <c r="BF32798" s="101" t="s">
        <v>58</v>
      </c>
      <c r="BK32798" s="98" t="s">
        <v>70</v>
      </c>
    </row>
    <row r="32799" spans="17:63" ht="29.25" customHeight="1" x14ac:dyDescent="0.2">
      <c r="Q32799" s="92" t="s">
        <v>50</v>
      </c>
      <c r="BF32799" s="101" t="s">
        <v>58</v>
      </c>
      <c r="BK32799" s="98" t="s">
        <v>70</v>
      </c>
    </row>
    <row r="32800" spans="17:63" ht="29.25" customHeight="1" x14ac:dyDescent="0.2">
      <c r="Q32800" s="92" t="s">
        <v>50</v>
      </c>
      <c r="BF32800" s="101" t="s">
        <v>58</v>
      </c>
      <c r="BK32800" s="98" t="s">
        <v>70</v>
      </c>
    </row>
    <row r="32801" spans="17:63" ht="29.25" customHeight="1" x14ac:dyDescent="0.2">
      <c r="Q32801" s="92" t="s">
        <v>50</v>
      </c>
      <c r="BF32801" s="101" t="s">
        <v>58</v>
      </c>
      <c r="BK32801" s="98" t="s">
        <v>70</v>
      </c>
    </row>
    <row r="32802" spans="17:63" ht="29.25" customHeight="1" x14ac:dyDescent="0.2">
      <c r="Q32802" s="92" t="s">
        <v>50</v>
      </c>
      <c r="BF32802" s="101" t="s">
        <v>58</v>
      </c>
      <c r="BK32802" s="98" t="s">
        <v>70</v>
      </c>
    </row>
    <row r="32803" spans="17:63" ht="29.25" customHeight="1" x14ac:dyDescent="0.2">
      <c r="Q32803" s="92" t="s">
        <v>50</v>
      </c>
      <c r="BF32803" s="101" t="s">
        <v>58</v>
      </c>
      <c r="BK32803" s="98" t="s">
        <v>70</v>
      </c>
    </row>
    <row r="32804" spans="17:63" ht="29.25" customHeight="1" x14ac:dyDescent="0.2">
      <c r="Q32804" s="92" t="s">
        <v>50</v>
      </c>
      <c r="BF32804" s="101" t="s">
        <v>58</v>
      </c>
      <c r="BK32804" s="98" t="s">
        <v>70</v>
      </c>
    </row>
    <row r="32805" spans="17:63" ht="29.25" customHeight="1" x14ac:dyDescent="0.2">
      <c r="Q32805" s="92" t="s">
        <v>50</v>
      </c>
      <c r="BF32805" s="101" t="s">
        <v>58</v>
      </c>
      <c r="BK32805" s="98" t="s">
        <v>70</v>
      </c>
    </row>
    <row r="32806" spans="17:63" ht="29.25" customHeight="1" x14ac:dyDescent="0.2">
      <c r="Q32806" s="92" t="s">
        <v>50</v>
      </c>
      <c r="BF32806" s="101" t="s">
        <v>58</v>
      </c>
      <c r="BK32806" s="98" t="s">
        <v>70</v>
      </c>
    </row>
    <row r="32807" spans="17:63" ht="29.25" customHeight="1" x14ac:dyDescent="0.2">
      <c r="Q32807" s="92" t="s">
        <v>50</v>
      </c>
      <c r="BF32807" s="101" t="s">
        <v>58</v>
      </c>
      <c r="BK32807" s="98" t="s">
        <v>70</v>
      </c>
    </row>
    <row r="32808" spans="17:63" ht="29.25" customHeight="1" x14ac:dyDescent="0.2">
      <c r="Q32808" s="92" t="s">
        <v>50</v>
      </c>
      <c r="BF32808" s="101" t="s">
        <v>58</v>
      </c>
      <c r="BK32808" s="98" t="s">
        <v>70</v>
      </c>
    </row>
    <row r="32809" spans="17:63" ht="29.25" customHeight="1" x14ac:dyDescent="0.2">
      <c r="Q32809" s="92" t="s">
        <v>50</v>
      </c>
      <c r="BF32809" s="101" t="s">
        <v>58</v>
      </c>
      <c r="BK32809" s="98" t="s">
        <v>70</v>
      </c>
    </row>
    <row r="32810" spans="17:63" ht="29.25" customHeight="1" x14ac:dyDescent="0.2">
      <c r="Q32810" s="92" t="s">
        <v>50</v>
      </c>
      <c r="BF32810" s="101" t="s">
        <v>58</v>
      </c>
      <c r="BK32810" s="98" t="s">
        <v>70</v>
      </c>
    </row>
    <row r="32811" spans="17:63" ht="29.25" customHeight="1" x14ac:dyDescent="0.2">
      <c r="Q32811" s="92" t="s">
        <v>50</v>
      </c>
      <c r="BF32811" s="101" t="s">
        <v>58</v>
      </c>
      <c r="BK32811" s="98" t="s">
        <v>70</v>
      </c>
    </row>
    <row r="32812" spans="17:63" ht="29.25" customHeight="1" x14ac:dyDescent="0.2">
      <c r="Q32812" s="92" t="s">
        <v>50</v>
      </c>
      <c r="BF32812" s="101" t="s">
        <v>58</v>
      </c>
      <c r="BK32812" s="98" t="s">
        <v>70</v>
      </c>
    </row>
    <row r="32813" spans="17:63" ht="29.25" customHeight="1" x14ac:dyDescent="0.2">
      <c r="Q32813" s="92" t="s">
        <v>50</v>
      </c>
      <c r="BF32813" s="101" t="s">
        <v>58</v>
      </c>
      <c r="BK32813" s="98" t="s">
        <v>70</v>
      </c>
    </row>
    <row r="32814" spans="17:63" ht="29.25" customHeight="1" x14ac:dyDescent="0.2">
      <c r="Q32814" s="92" t="s">
        <v>50</v>
      </c>
      <c r="BF32814" s="101" t="s">
        <v>58</v>
      </c>
      <c r="BK32814" s="98" t="s">
        <v>70</v>
      </c>
    </row>
    <row r="32815" spans="17:63" ht="29.25" customHeight="1" x14ac:dyDescent="0.2">
      <c r="Q32815" s="92" t="s">
        <v>50</v>
      </c>
      <c r="BF32815" s="101" t="s">
        <v>58</v>
      </c>
      <c r="BK32815" s="98" t="s">
        <v>70</v>
      </c>
    </row>
    <row r="32816" spans="17:63" ht="29.25" customHeight="1" x14ac:dyDescent="0.2">
      <c r="Q32816" s="92" t="s">
        <v>50</v>
      </c>
      <c r="BF32816" s="101" t="s">
        <v>58</v>
      </c>
      <c r="BK32816" s="98" t="s">
        <v>70</v>
      </c>
    </row>
    <row r="32817" spans="17:63" ht="29.25" customHeight="1" x14ac:dyDescent="0.2">
      <c r="Q32817" s="92" t="s">
        <v>50</v>
      </c>
      <c r="BF32817" s="101" t="s">
        <v>58</v>
      </c>
      <c r="BK32817" s="98" t="s">
        <v>70</v>
      </c>
    </row>
    <row r="32818" spans="17:63" ht="29.25" customHeight="1" x14ac:dyDescent="0.2">
      <c r="Q32818" s="92" t="s">
        <v>50</v>
      </c>
      <c r="BF32818" s="101" t="s">
        <v>58</v>
      </c>
      <c r="BK32818" s="98" t="s">
        <v>70</v>
      </c>
    </row>
    <row r="32819" spans="17:63" ht="29.25" customHeight="1" x14ac:dyDescent="0.2">
      <c r="Q32819" s="92" t="s">
        <v>50</v>
      </c>
      <c r="BF32819" s="101" t="s">
        <v>58</v>
      </c>
      <c r="BK32819" s="98" t="s">
        <v>70</v>
      </c>
    </row>
    <row r="32820" spans="17:63" ht="29.25" customHeight="1" x14ac:dyDescent="0.2">
      <c r="Q32820" s="92" t="s">
        <v>50</v>
      </c>
      <c r="BF32820" s="101" t="s">
        <v>58</v>
      </c>
      <c r="BK32820" s="98" t="s">
        <v>70</v>
      </c>
    </row>
    <row r="32821" spans="17:63" ht="29.25" customHeight="1" x14ac:dyDescent="0.2">
      <c r="Q32821" s="92" t="s">
        <v>50</v>
      </c>
      <c r="BF32821" s="101" t="s">
        <v>58</v>
      </c>
      <c r="BK32821" s="98" t="s">
        <v>70</v>
      </c>
    </row>
    <row r="32822" spans="17:63" ht="29.25" customHeight="1" x14ac:dyDescent="0.2">
      <c r="Q32822" s="92" t="s">
        <v>50</v>
      </c>
      <c r="BF32822" s="101" t="s">
        <v>58</v>
      </c>
      <c r="BK32822" s="98" t="s">
        <v>70</v>
      </c>
    </row>
    <row r="32823" spans="17:63" ht="29.25" customHeight="1" x14ac:dyDescent="0.2">
      <c r="Q32823" s="92" t="s">
        <v>50</v>
      </c>
      <c r="BF32823" s="101" t="s">
        <v>58</v>
      </c>
      <c r="BK32823" s="98" t="s">
        <v>70</v>
      </c>
    </row>
    <row r="32824" spans="17:63" ht="29.25" customHeight="1" x14ac:dyDescent="0.2">
      <c r="Q32824" s="92" t="s">
        <v>50</v>
      </c>
      <c r="BF32824" s="101" t="s">
        <v>58</v>
      </c>
      <c r="BK32824" s="98" t="s">
        <v>70</v>
      </c>
    </row>
    <row r="32825" spans="17:63" ht="29.25" customHeight="1" x14ac:dyDescent="0.2">
      <c r="Q32825" s="92" t="s">
        <v>50</v>
      </c>
      <c r="BF32825" s="101" t="s">
        <v>58</v>
      </c>
      <c r="BK32825" s="98" t="s">
        <v>70</v>
      </c>
    </row>
    <row r="32826" spans="17:63" ht="29.25" customHeight="1" x14ac:dyDescent="0.2">
      <c r="Q32826" s="92" t="s">
        <v>50</v>
      </c>
      <c r="BF32826" s="101" t="s">
        <v>58</v>
      </c>
      <c r="BK32826" s="98" t="s">
        <v>70</v>
      </c>
    </row>
    <row r="32827" spans="17:63" ht="29.25" customHeight="1" x14ac:dyDescent="0.2">
      <c r="Q32827" s="92" t="s">
        <v>50</v>
      </c>
      <c r="BF32827" s="101" t="s">
        <v>58</v>
      </c>
      <c r="BK32827" s="98" t="s">
        <v>70</v>
      </c>
    </row>
    <row r="32828" spans="17:63" ht="29.25" customHeight="1" x14ac:dyDescent="0.2">
      <c r="Q32828" s="92" t="s">
        <v>50</v>
      </c>
      <c r="BF32828" s="101" t="s">
        <v>58</v>
      </c>
      <c r="BK32828" s="98" t="s">
        <v>70</v>
      </c>
    </row>
    <row r="32829" spans="17:63" ht="29.25" customHeight="1" x14ac:dyDescent="0.2">
      <c r="Q32829" s="92" t="s">
        <v>50</v>
      </c>
      <c r="BF32829" s="101" t="s">
        <v>58</v>
      </c>
      <c r="BK32829" s="98" t="s">
        <v>70</v>
      </c>
    </row>
    <row r="32830" spans="17:63" ht="29.25" customHeight="1" x14ac:dyDescent="0.2">
      <c r="Q32830" s="92" t="s">
        <v>50</v>
      </c>
      <c r="BF32830" s="101" t="s">
        <v>58</v>
      </c>
      <c r="BK32830" s="98" t="s">
        <v>70</v>
      </c>
    </row>
    <row r="32831" spans="17:63" ht="29.25" customHeight="1" x14ac:dyDescent="0.2">
      <c r="Q32831" s="92" t="s">
        <v>50</v>
      </c>
      <c r="BF32831" s="101" t="s">
        <v>58</v>
      </c>
      <c r="BK32831" s="98" t="s">
        <v>70</v>
      </c>
    </row>
    <row r="32832" spans="17:63" ht="29.25" customHeight="1" x14ac:dyDescent="0.2">
      <c r="Q32832" s="92" t="s">
        <v>50</v>
      </c>
      <c r="BF32832" s="101" t="s">
        <v>58</v>
      </c>
      <c r="BK32832" s="98" t="s">
        <v>70</v>
      </c>
    </row>
    <row r="32833" spans="17:63" ht="29.25" customHeight="1" x14ac:dyDescent="0.2">
      <c r="Q32833" s="92" t="s">
        <v>50</v>
      </c>
      <c r="BF32833" s="101" t="s">
        <v>58</v>
      </c>
      <c r="BK32833" s="98" t="s">
        <v>70</v>
      </c>
    </row>
    <row r="32834" spans="17:63" ht="29.25" customHeight="1" x14ac:dyDescent="0.2">
      <c r="Q32834" s="92" t="s">
        <v>50</v>
      </c>
      <c r="BF32834" s="101" t="s">
        <v>58</v>
      </c>
      <c r="BK32834" s="98" t="s">
        <v>70</v>
      </c>
    </row>
    <row r="32835" spans="17:63" ht="29.25" customHeight="1" x14ac:dyDescent="0.2">
      <c r="Q32835" s="92" t="s">
        <v>50</v>
      </c>
      <c r="BF32835" s="101" t="s">
        <v>58</v>
      </c>
      <c r="BK32835" s="98" t="s">
        <v>70</v>
      </c>
    </row>
    <row r="32836" spans="17:63" ht="29.25" customHeight="1" x14ac:dyDescent="0.2">
      <c r="Q32836" s="92" t="s">
        <v>50</v>
      </c>
      <c r="BF32836" s="101" t="s">
        <v>58</v>
      </c>
      <c r="BK32836" s="98" t="s">
        <v>70</v>
      </c>
    </row>
    <row r="32837" spans="17:63" ht="29.25" customHeight="1" x14ac:dyDescent="0.2">
      <c r="Q32837" s="92" t="s">
        <v>50</v>
      </c>
      <c r="BF32837" s="101" t="s">
        <v>58</v>
      </c>
      <c r="BK32837" s="98" t="s">
        <v>70</v>
      </c>
    </row>
    <row r="32838" spans="17:63" ht="29.25" customHeight="1" x14ac:dyDescent="0.2">
      <c r="Q32838" s="92" t="s">
        <v>50</v>
      </c>
      <c r="BF32838" s="101" t="s">
        <v>58</v>
      </c>
      <c r="BK32838" s="98" t="s">
        <v>70</v>
      </c>
    </row>
    <row r="32839" spans="17:63" ht="29.25" customHeight="1" x14ac:dyDescent="0.2">
      <c r="Q32839" s="92" t="s">
        <v>50</v>
      </c>
      <c r="BF32839" s="101" t="s">
        <v>58</v>
      </c>
      <c r="BK32839" s="98" t="s">
        <v>70</v>
      </c>
    </row>
    <row r="32840" spans="17:63" ht="29.25" customHeight="1" x14ac:dyDescent="0.2">
      <c r="Q32840" s="92" t="s">
        <v>50</v>
      </c>
      <c r="BF32840" s="101" t="s">
        <v>58</v>
      </c>
      <c r="BK32840" s="98" t="s">
        <v>70</v>
      </c>
    </row>
    <row r="32841" spans="17:63" ht="29.25" customHeight="1" x14ac:dyDescent="0.2">
      <c r="Q32841" s="92" t="s">
        <v>50</v>
      </c>
      <c r="BF32841" s="101" t="s">
        <v>58</v>
      </c>
      <c r="BK32841" s="98" t="s">
        <v>70</v>
      </c>
    </row>
    <row r="32842" spans="17:63" ht="29.25" customHeight="1" x14ac:dyDescent="0.2">
      <c r="Q32842" s="92" t="s">
        <v>50</v>
      </c>
      <c r="BF32842" s="101" t="s">
        <v>58</v>
      </c>
      <c r="BK32842" s="98" t="s">
        <v>70</v>
      </c>
    </row>
    <row r="32843" spans="17:63" ht="29.25" customHeight="1" x14ac:dyDescent="0.2">
      <c r="Q32843" s="92" t="s">
        <v>50</v>
      </c>
      <c r="BF32843" s="101" t="s">
        <v>58</v>
      </c>
      <c r="BK32843" s="98" t="s">
        <v>70</v>
      </c>
    </row>
    <row r="32844" spans="17:63" ht="29.25" customHeight="1" x14ac:dyDescent="0.2">
      <c r="Q32844" s="92" t="s">
        <v>50</v>
      </c>
      <c r="BF32844" s="101" t="s">
        <v>58</v>
      </c>
      <c r="BK32844" s="98" t="s">
        <v>70</v>
      </c>
    </row>
    <row r="32845" spans="17:63" ht="29.25" customHeight="1" x14ac:dyDescent="0.2">
      <c r="Q32845" s="92" t="s">
        <v>50</v>
      </c>
      <c r="BF32845" s="101" t="s">
        <v>58</v>
      </c>
      <c r="BK32845" s="98" t="s">
        <v>70</v>
      </c>
    </row>
    <row r="32846" spans="17:63" ht="29.25" customHeight="1" x14ac:dyDescent="0.2">
      <c r="Q32846" s="92" t="s">
        <v>50</v>
      </c>
      <c r="BF32846" s="101" t="s">
        <v>58</v>
      </c>
      <c r="BK32846" s="98" t="s">
        <v>70</v>
      </c>
    </row>
    <row r="32847" spans="17:63" ht="29.25" customHeight="1" x14ac:dyDescent="0.2">
      <c r="Q32847" s="92" t="s">
        <v>50</v>
      </c>
      <c r="BF32847" s="101" t="s">
        <v>58</v>
      </c>
      <c r="BK32847" s="98" t="s">
        <v>70</v>
      </c>
    </row>
    <row r="32848" spans="17:63" ht="29.25" customHeight="1" x14ac:dyDescent="0.2">
      <c r="Q32848" s="92" t="s">
        <v>50</v>
      </c>
      <c r="BF32848" s="101" t="s">
        <v>58</v>
      </c>
      <c r="BK32848" s="98" t="s">
        <v>70</v>
      </c>
    </row>
    <row r="32849" spans="17:63" ht="29.25" customHeight="1" x14ac:dyDescent="0.2">
      <c r="Q32849" s="92" t="s">
        <v>50</v>
      </c>
      <c r="BF32849" s="101" t="s">
        <v>58</v>
      </c>
      <c r="BK32849" s="98" t="s">
        <v>70</v>
      </c>
    </row>
    <row r="32850" spans="17:63" ht="29.25" customHeight="1" x14ac:dyDescent="0.2">
      <c r="Q32850" s="92" t="s">
        <v>50</v>
      </c>
      <c r="BF32850" s="101" t="s">
        <v>58</v>
      </c>
      <c r="BK32850" s="98" t="s">
        <v>70</v>
      </c>
    </row>
    <row r="32851" spans="17:63" ht="29.25" customHeight="1" x14ac:dyDescent="0.2">
      <c r="Q32851" s="92" t="s">
        <v>50</v>
      </c>
      <c r="BF32851" s="101" t="s">
        <v>58</v>
      </c>
      <c r="BK32851" s="98" t="s">
        <v>70</v>
      </c>
    </row>
    <row r="32852" spans="17:63" ht="29.25" customHeight="1" x14ac:dyDescent="0.2">
      <c r="Q32852" s="92" t="s">
        <v>50</v>
      </c>
      <c r="BF32852" s="101" t="s">
        <v>58</v>
      </c>
      <c r="BK32852" s="98" t="s">
        <v>70</v>
      </c>
    </row>
    <row r="32853" spans="17:63" ht="29.25" customHeight="1" x14ac:dyDescent="0.2">
      <c r="Q32853" s="92" t="s">
        <v>50</v>
      </c>
      <c r="BF32853" s="101" t="s">
        <v>58</v>
      </c>
      <c r="BK32853" s="98" t="s">
        <v>70</v>
      </c>
    </row>
    <row r="32854" spans="17:63" ht="29.25" customHeight="1" x14ac:dyDescent="0.2">
      <c r="Q32854" s="92" t="s">
        <v>50</v>
      </c>
      <c r="BF32854" s="101" t="s">
        <v>58</v>
      </c>
      <c r="BK32854" s="98" t="s">
        <v>70</v>
      </c>
    </row>
    <row r="32855" spans="17:63" ht="29.25" customHeight="1" x14ac:dyDescent="0.2">
      <c r="Q32855" s="92" t="s">
        <v>50</v>
      </c>
      <c r="BF32855" s="101" t="s">
        <v>58</v>
      </c>
      <c r="BK32855" s="98" t="s">
        <v>70</v>
      </c>
    </row>
    <row r="32856" spans="17:63" ht="29.25" customHeight="1" x14ac:dyDescent="0.2">
      <c r="Q32856" s="92" t="s">
        <v>50</v>
      </c>
      <c r="BF32856" s="101" t="s">
        <v>58</v>
      </c>
      <c r="BK32856" s="98" t="s">
        <v>70</v>
      </c>
    </row>
    <row r="32857" spans="17:63" ht="29.25" customHeight="1" x14ac:dyDescent="0.2">
      <c r="Q32857" s="92" t="s">
        <v>50</v>
      </c>
      <c r="BF32857" s="101" t="s">
        <v>58</v>
      </c>
      <c r="BK32857" s="98" t="s">
        <v>70</v>
      </c>
    </row>
    <row r="32858" spans="17:63" ht="29.25" customHeight="1" x14ac:dyDescent="0.2">
      <c r="Q32858" s="92" t="s">
        <v>50</v>
      </c>
      <c r="BF32858" s="101" t="s">
        <v>58</v>
      </c>
      <c r="BK32858" s="98" t="s">
        <v>70</v>
      </c>
    </row>
    <row r="32859" spans="17:63" ht="29.25" customHeight="1" x14ac:dyDescent="0.2">
      <c r="Q32859" s="92" t="s">
        <v>50</v>
      </c>
      <c r="BF32859" s="101" t="s">
        <v>58</v>
      </c>
      <c r="BK32859" s="98" t="s">
        <v>70</v>
      </c>
    </row>
    <row r="32860" spans="17:63" ht="29.25" customHeight="1" x14ac:dyDescent="0.2">
      <c r="Q32860" s="92" t="s">
        <v>50</v>
      </c>
      <c r="BF32860" s="101" t="s">
        <v>58</v>
      </c>
      <c r="BK32860" s="98" t="s">
        <v>70</v>
      </c>
    </row>
    <row r="32861" spans="17:63" ht="29.25" customHeight="1" x14ac:dyDescent="0.2">
      <c r="Q32861" s="92" t="s">
        <v>50</v>
      </c>
      <c r="BF32861" s="101" t="s">
        <v>58</v>
      </c>
      <c r="BK32861" s="98" t="s">
        <v>70</v>
      </c>
    </row>
    <row r="32862" spans="17:63" ht="29.25" customHeight="1" x14ac:dyDescent="0.2">
      <c r="Q32862" s="92" t="s">
        <v>50</v>
      </c>
      <c r="BF32862" s="101" t="s">
        <v>58</v>
      </c>
      <c r="BK32862" s="98" t="s">
        <v>70</v>
      </c>
    </row>
    <row r="32863" spans="17:63" ht="29.25" customHeight="1" x14ac:dyDescent="0.2">
      <c r="Q32863" s="92" t="s">
        <v>50</v>
      </c>
      <c r="BF32863" s="101" t="s">
        <v>58</v>
      </c>
      <c r="BK32863" s="98" t="s">
        <v>70</v>
      </c>
    </row>
    <row r="32864" spans="17:63" ht="29.25" customHeight="1" x14ac:dyDescent="0.2">
      <c r="Q32864" s="92" t="s">
        <v>50</v>
      </c>
      <c r="BF32864" s="101" t="s">
        <v>58</v>
      </c>
      <c r="BK32864" s="98" t="s">
        <v>70</v>
      </c>
    </row>
    <row r="32865" spans="17:63" ht="29.25" customHeight="1" x14ac:dyDescent="0.2">
      <c r="Q32865" s="92" t="s">
        <v>50</v>
      </c>
      <c r="BF32865" s="101" t="s">
        <v>58</v>
      </c>
      <c r="BK32865" s="98" t="s">
        <v>70</v>
      </c>
    </row>
    <row r="32866" spans="17:63" ht="29.25" customHeight="1" x14ac:dyDescent="0.2">
      <c r="Q32866" s="92" t="s">
        <v>50</v>
      </c>
      <c r="BF32866" s="101" t="s">
        <v>58</v>
      </c>
      <c r="BK32866" s="98" t="s">
        <v>70</v>
      </c>
    </row>
    <row r="32867" spans="17:63" ht="29.25" customHeight="1" x14ac:dyDescent="0.2">
      <c r="Q32867" s="92" t="s">
        <v>50</v>
      </c>
      <c r="BF32867" s="101" t="s">
        <v>58</v>
      </c>
      <c r="BK32867" s="98" t="s">
        <v>70</v>
      </c>
    </row>
    <row r="32868" spans="17:63" ht="29.25" customHeight="1" x14ac:dyDescent="0.2">
      <c r="Q32868" s="92" t="s">
        <v>50</v>
      </c>
      <c r="BF32868" s="101" t="s">
        <v>58</v>
      </c>
      <c r="BK32868" s="98" t="s">
        <v>70</v>
      </c>
    </row>
    <row r="32869" spans="17:63" ht="29.25" customHeight="1" x14ac:dyDescent="0.2">
      <c r="Q32869" s="92" t="s">
        <v>50</v>
      </c>
      <c r="BF32869" s="101" t="s">
        <v>58</v>
      </c>
      <c r="BK32869" s="98" t="s">
        <v>70</v>
      </c>
    </row>
    <row r="32870" spans="17:63" ht="29.25" customHeight="1" x14ac:dyDescent="0.2">
      <c r="Q32870" s="92" t="s">
        <v>50</v>
      </c>
      <c r="BF32870" s="101" t="s">
        <v>58</v>
      </c>
      <c r="BK32870" s="98" t="s">
        <v>70</v>
      </c>
    </row>
    <row r="32871" spans="17:63" ht="29.25" customHeight="1" x14ac:dyDescent="0.2">
      <c r="Q32871" s="92" t="s">
        <v>50</v>
      </c>
      <c r="BF32871" s="101" t="s">
        <v>58</v>
      </c>
      <c r="BK32871" s="98" t="s">
        <v>70</v>
      </c>
    </row>
    <row r="32872" spans="17:63" ht="29.25" customHeight="1" x14ac:dyDescent="0.2">
      <c r="Q32872" s="92" t="s">
        <v>50</v>
      </c>
      <c r="BF32872" s="101" t="s">
        <v>58</v>
      </c>
      <c r="BK32872" s="98" t="s">
        <v>70</v>
      </c>
    </row>
    <row r="32873" spans="17:63" ht="29.25" customHeight="1" x14ac:dyDescent="0.2">
      <c r="Q32873" s="92" t="s">
        <v>50</v>
      </c>
      <c r="BF32873" s="101" t="s">
        <v>58</v>
      </c>
      <c r="BK32873" s="98" t="s">
        <v>70</v>
      </c>
    </row>
    <row r="32874" spans="17:63" ht="29.25" customHeight="1" x14ac:dyDescent="0.2">
      <c r="Q32874" s="92" t="s">
        <v>50</v>
      </c>
      <c r="BF32874" s="101" t="s">
        <v>58</v>
      </c>
      <c r="BK32874" s="98" t="s">
        <v>70</v>
      </c>
    </row>
    <row r="32875" spans="17:63" ht="29.25" customHeight="1" x14ac:dyDescent="0.2">
      <c r="Q32875" s="92" t="s">
        <v>50</v>
      </c>
      <c r="BF32875" s="101" t="s">
        <v>58</v>
      </c>
      <c r="BK32875" s="98" t="s">
        <v>70</v>
      </c>
    </row>
    <row r="32876" spans="17:63" ht="29.25" customHeight="1" x14ac:dyDescent="0.2">
      <c r="Q32876" s="92" t="s">
        <v>50</v>
      </c>
      <c r="BF32876" s="101" t="s">
        <v>58</v>
      </c>
      <c r="BK32876" s="98" t="s">
        <v>70</v>
      </c>
    </row>
    <row r="32877" spans="17:63" ht="29.25" customHeight="1" x14ac:dyDescent="0.2">
      <c r="Q32877" s="92" t="s">
        <v>50</v>
      </c>
      <c r="BF32877" s="101" t="s">
        <v>58</v>
      </c>
      <c r="BK32877" s="98" t="s">
        <v>70</v>
      </c>
    </row>
    <row r="32878" spans="17:63" ht="29.25" customHeight="1" x14ac:dyDescent="0.2">
      <c r="Q32878" s="92" t="s">
        <v>50</v>
      </c>
      <c r="BF32878" s="101" t="s">
        <v>58</v>
      </c>
      <c r="BK32878" s="98" t="s">
        <v>70</v>
      </c>
    </row>
    <row r="32879" spans="17:63" ht="29.25" customHeight="1" x14ac:dyDescent="0.2">
      <c r="Q32879" s="92" t="s">
        <v>50</v>
      </c>
      <c r="BF32879" s="101" t="s">
        <v>58</v>
      </c>
      <c r="BK32879" s="98" t="s">
        <v>70</v>
      </c>
    </row>
    <row r="32880" spans="17:63" ht="29.25" customHeight="1" x14ac:dyDescent="0.2">
      <c r="Q32880" s="92" t="s">
        <v>50</v>
      </c>
      <c r="BF32880" s="101" t="s">
        <v>58</v>
      </c>
      <c r="BK32880" s="98" t="s">
        <v>70</v>
      </c>
    </row>
    <row r="32881" spans="17:63" ht="29.25" customHeight="1" x14ac:dyDescent="0.2">
      <c r="Q32881" s="92" t="s">
        <v>50</v>
      </c>
      <c r="BF32881" s="101" t="s">
        <v>58</v>
      </c>
      <c r="BK32881" s="98" t="s">
        <v>70</v>
      </c>
    </row>
    <row r="32882" spans="17:63" ht="29.25" customHeight="1" x14ac:dyDescent="0.2">
      <c r="Q32882" s="92" t="s">
        <v>50</v>
      </c>
      <c r="BF32882" s="101" t="s">
        <v>58</v>
      </c>
      <c r="BK32882" s="98" t="s">
        <v>70</v>
      </c>
    </row>
    <row r="32883" spans="17:63" ht="29.25" customHeight="1" x14ac:dyDescent="0.2">
      <c r="Q32883" s="92" t="s">
        <v>50</v>
      </c>
      <c r="BF32883" s="101" t="s">
        <v>58</v>
      </c>
      <c r="BK32883" s="98" t="s">
        <v>70</v>
      </c>
    </row>
    <row r="32884" spans="17:63" ht="29.25" customHeight="1" x14ac:dyDescent="0.2">
      <c r="Q32884" s="92" t="s">
        <v>50</v>
      </c>
      <c r="BF32884" s="101" t="s">
        <v>58</v>
      </c>
      <c r="BK32884" s="98" t="s">
        <v>70</v>
      </c>
    </row>
    <row r="32885" spans="17:63" ht="29.25" customHeight="1" x14ac:dyDescent="0.2">
      <c r="Q32885" s="92" t="s">
        <v>50</v>
      </c>
      <c r="BF32885" s="101" t="s">
        <v>58</v>
      </c>
      <c r="BK32885" s="98" t="s">
        <v>70</v>
      </c>
    </row>
    <row r="32886" spans="17:63" ht="29.25" customHeight="1" x14ac:dyDescent="0.2">
      <c r="Q32886" s="92" t="s">
        <v>50</v>
      </c>
      <c r="BF32886" s="101" t="s">
        <v>58</v>
      </c>
      <c r="BK32886" s="98" t="s">
        <v>70</v>
      </c>
    </row>
    <row r="32887" spans="17:63" ht="29.25" customHeight="1" x14ac:dyDescent="0.2">
      <c r="Q32887" s="92" t="s">
        <v>50</v>
      </c>
      <c r="BF32887" s="101" t="s">
        <v>58</v>
      </c>
      <c r="BK32887" s="98" t="s">
        <v>70</v>
      </c>
    </row>
    <row r="32888" spans="17:63" ht="29.25" customHeight="1" x14ac:dyDescent="0.2">
      <c r="Q32888" s="92" t="s">
        <v>50</v>
      </c>
      <c r="BF32888" s="101" t="s">
        <v>58</v>
      </c>
      <c r="BK32888" s="98" t="s">
        <v>70</v>
      </c>
    </row>
    <row r="32889" spans="17:63" ht="29.25" customHeight="1" x14ac:dyDescent="0.2">
      <c r="Q32889" s="92" t="s">
        <v>50</v>
      </c>
      <c r="BF32889" s="101" t="s">
        <v>58</v>
      </c>
      <c r="BK32889" s="98" t="s">
        <v>70</v>
      </c>
    </row>
    <row r="32890" spans="17:63" ht="29.25" customHeight="1" x14ac:dyDescent="0.2">
      <c r="Q32890" s="92" t="s">
        <v>50</v>
      </c>
      <c r="BF32890" s="101" t="s">
        <v>58</v>
      </c>
      <c r="BK32890" s="98" t="s">
        <v>70</v>
      </c>
    </row>
    <row r="32891" spans="17:63" ht="29.25" customHeight="1" x14ac:dyDescent="0.2">
      <c r="Q32891" s="92" t="s">
        <v>50</v>
      </c>
      <c r="BF32891" s="101" t="s">
        <v>58</v>
      </c>
      <c r="BK32891" s="98" t="s">
        <v>70</v>
      </c>
    </row>
    <row r="32892" spans="17:63" ht="29.25" customHeight="1" x14ac:dyDescent="0.2">
      <c r="Q32892" s="92" t="s">
        <v>50</v>
      </c>
      <c r="BF32892" s="101" t="s">
        <v>58</v>
      </c>
      <c r="BK32892" s="98" t="s">
        <v>70</v>
      </c>
    </row>
    <row r="32893" spans="17:63" ht="29.25" customHeight="1" x14ac:dyDescent="0.2">
      <c r="Q32893" s="92" t="s">
        <v>50</v>
      </c>
      <c r="BF32893" s="101" t="s">
        <v>58</v>
      </c>
      <c r="BK32893" s="98" t="s">
        <v>70</v>
      </c>
    </row>
    <row r="32894" spans="17:63" ht="29.25" customHeight="1" x14ac:dyDescent="0.2">
      <c r="Q32894" s="92" t="s">
        <v>50</v>
      </c>
      <c r="BF32894" s="101" t="s">
        <v>58</v>
      </c>
      <c r="BK32894" s="98" t="s">
        <v>70</v>
      </c>
    </row>
    <row r="32895" spans="17:63" ht="29.25" customHeight="1" x14ac:dyDescent="0.2">
      <c r="Q32895" s="92" t="s">
        <v>50</v>
      </c>
      <c r="BF32895" s="101" t="s">
        <v>58</v>
      </c>
      <c r="BK32895" s="98" t="s">
        <v>70</v>
      </c>
    </row>
    <row r="32896" spans="17:63" ht="29.25" customHeight="1" x14ac:dyDescent="0.2">
      <c r="Q32896" s="92" t="s">
        <v>50</v>
      </c>
      <c r="BF32896" s="101" t="s">
        <v>58</v>
      </c>
      <c r="BK32896" s="98" t="s">
        <v>70</v>
      </c>
    </row>
    <row r="32897" spans="17:63" ht="29.25" customHeight="1" x14ac:dyDescent="0.2">
      <c r="Q32897" s="92" t="s">
        <v>50</v>
      </c>
      <c r="BF32897" s="101" t="s">
        <v>58</v>
      </c>
      <c r="BK32897" s="98" t="s">
        <v>70</v>
      </c>
    </row>
    <row r="32898" spans="17:63" ht="29.25" customHeight="1" x14ac:dyDescent="0.2">
      <c r="Q32898" s="92" t="s">
        <v>50</v>
      </c>
      <c r="BF32898" s="101" t="s">
        <v>58</v>
      </c>
      <c r="BK32898" s="98" t="s">
        <v>70</v>
      </c>
    </row>
    <row r="32899" spans="17:63" ht="29.25" customHeight="1" x14ac:dyDescent="0.2">
      <c r="Q32899" s="92" t="s">
        <v>50</v>
      </c>
      <c r="BF32899" s="101" t="s">
        <v>58</v>
      </c>
      <c r="BK32899" s="98" t="s">
        <v>70</v>
      </c>
    </row>
    <row r="32900" spans="17:63" ht="29.25" customHeight="1" x14ac:dyDescent="0.2">
      <c r="Q32900" s="92" t="s">
        <v>50</v>
      </c>
      <c r="BF32900" s="101" t="s">
        <v>58</v>
      </c>
      <c r="BK32900" s="98" t="s">
        <v>70</v>
      </c>
    </row>
    <row r="32901" spans="17:63" ht="29.25" customHeight="1" x14ac:dyDescent="0.2">
      <c r="Q32901" s="92" t="s">
        <v>50</v>
      </c>
      <c r="BF32901" s="101" t="s">
        <v>58</v>
      </c>
      <c r="BK32901" s="98" t="s">
        <v>70</v>
      </c>
    </row>
    <row r="32902" spans="17:63" ht="29.25" customHeight="1" x14ac:dyDescent="0.2">
      <c r="Q32902" s="92" t="s">
        <v>50</v>
      </c>
      <c r="BF32902" s="101" t="s">
        <v>58</v>
      </c>
      <c r="BK32902" s="98" t="s">
        <v>70</v>
      </c>
    </row>
    <row r="32903" spans="17:63" ht="29.25" customHeight="1" x14ac:dyDescent="0.2">
      <c r="Q32903" s="92" t="s">
        <v>50</v>
      </c>
      <c r="BF32903" s="101" t="s">
        <v>58</v>
      </c>
      <c r="BK32903" s="98" t="s">
        <v>70</v>
      </c>
    </row>
    <row r="32904" spans="17:63" ht="29.25" customHeight="1" x14ac:dyDescent="0.2">
      <c r="Q32904" s="92" t="s">
        <v>50</v>
      </c>
      <c r="BF32904" s="101" t="s">
        <v>58</v>
      </c>
      <c r="BK32904" s="98" t="s">
        <v>70</v>
      </c>
    </row>
    <row r="32905" spans="17:63" ht="29.25" customHeight="1" x14ac:dyDescent="0.2">
      <c r="Q32905" s="92" t="s">
        <v>50</v>
      </c>
      <c r="BF32905" s="101" t="s">
        <v>58</v>
      </c>
      <c r="BK32905" s="98" t="s">
        <v>70</v>
      </c>
    </row>
    <row r="32906" spans="17:63" ht="29.25" customHeight="1" x14ac:dyDescent="0.2">
      <c r="Q32906" s="92" t="s">
        <v>50</v>
      </c>
      <c r="BF32906" s="101" t="s">
        <v>58</v>
      </c>
      <c r="BK32906" s="98" t="s">
        <v>70</v>
      </c>
    </row>
    <row r="32907" spans="17:63" ht="29.25" customHeight="1" x14ac:dyDescent="0.2">
      <c r="Q32907" s="92" t="s">
        <v>50</v>
      </c>
      <c r="BF32907" s="101" t="s">
        <v>58</v>
      </c>
      <c r="BK32907" s="98" t="s">
        <v>70</v>
      </c>
    </row>
    <row r="32908" spans="17:63" ht="29.25" customHeight="1" x14ac:dyDescent="0.2">
      <c r="Q32908" s="92" t="s">
        <v>50</v>
      </c>
      <c r="BF32908" s="101" t="s">
        <v>58</v>
      </c>
      <c r="BK32908" s="98" t="s">
        <v>70</v>
      </c>
    </row>
    <row r="32909" spans="17:63" ht="29.25" customHeight="1" x14ac:dyDescent="0.2">
      <c r="Q32909" s="92" t="s">
        <v>50</v>
      </c>
      <c r="BF32909" s="101" t="s">
        <v>58</v>
      </c>
      <c r="BK32909" s="98" t="s">
        <v>70</v>
      </c>
    </row>
    <row r="32910" spans="17:63" ht="29.25" customHeight="1" x14ac:dyDescent="0.2">
      <c r="Q32910" s="92" t="s">
        <v>50</v>
      </c>
      <c r="BF32910" s="101" t="s">
        <v>58</v>
      </c>
      <c r="BK32910" s="98" t="s">
        <v>70</v>
      </c>
    </row>
    <row r="32911" spans="17:63" ht="29.25" customHeight="1" x14ac:dyDescent="0.2">
      <c r="Q32911" s="92" t="s">
        <v>50</v>
      </c>
      <c r="BF32911" s="101" t="s">
        <v>58</v>
      </c>
      <c r="BK32911" s="98" t="s">
        <v>70</v>
      </c>
    </row>
    <row r="32912" spans="17:63" ht="29.25" customHeight="1" x14ac:dyDescent="0.2">
      <c r="Q32912" s="92" t="s">
        <v>50</v>
      </c>
      <c r="BF32912" s="101" t="s">
        <v>58</v>
      </c>
      <c r="BK32912" s="98" t="s">
        <v>70</v>
      </c>
    </row>
    <row r="32913" spans="17:63" ht="29.25" customHeight="1" x14ac:dyDescent="0.2">
      <c r="Q32913" s="92" t="s">
        <v>50</v>
      </c>
      <c r="BF32913" s="101" t="s">
        <v>58</v>
      </c>
      <c r="BK32913" s="98" t="s">
        <v>70</v>
      </c>
    </row>
    <row r="32914" spans="17:63" ht="29.25" customHeight="1" x14ac:dyDescent="0.2">
      <c r="Q32914" s="92" t="s">
        <v>50</v>
      </c>
      <c r="BF32914" s="101" t="s">
        <v>58</v>
      </c>
      <c r="BK32914" s="98" t="s">
        <v>70</v>
      </c>
    </row>
    <row r="32915" spans="17:63" ht="29.25" customHeight="1" x14ac:dyDescent="0.2">
      <c r="Q32915" s="92" t="s">
        <v>50</v>
      </c>
      <c r="BF32915" s="101" t="s">
        <v>58</v>
      </c>
      <c r="BK32915" s="98" t="s">
        <v>70</v>
      </c>
    </row>
    <row r="32916" spans="17:63" ht="29.25" customHeight="1" x14ac:dyDescent="0.2">
      <c r="Q32916" s="92" t="s">
        <v>50</v>
      </c>
      <c r="BF32916" s="101" t="s">
        <v>58</v>
      </c>
      <c r="BK32916" s="98" t="s">
        <v>70</v>
      </c>
    </row>
    <row r="32917" spans="17:63" ht="29.25" customHeight="1" x14ac:dyDescent="0.2">
      <c r="Q32917" s="92" t="s">
        <v>50</v>
      </c>
      <c r="BF32917" s="101" t="s">
        <v>58</v>
      </c>
      <c r="BK32917" s="98" t="s">
        <v>70</v>
      </c>
    </row>
    <row r="32918" spans="17:63" ht="29.25" customHeight="1" x14ac:dyDescent="0.2">
      <c r="Q32918" s="92" t="s">
        <v>50</v>
      </c>
      <c r="BF32918" s="101" t="s">
        <v>58</v>
      </c>
      <c r="BK32918" s="98" t="s">
        <v>70</v>
      </c>
    </row>
    <row r="32919" spans="17:63" ht="29.25" customHeight="1" x14ac:dyDescent="0.2">
      <c r="Q32919" s="92" t="s">
        <v>50</v>
      </c>
      <c r="BF32919" s="101" t="s">
        <v>58</v>
      </c>
      <c r="BK32919" s="98" t="s">
        <v>70</v>
      </c>
    </row>
    <row r="32920" spans="17:63" ht="29.25" customHeight="1" x14ac:dyDescent="0.2">
      <c r="Q32920" s="92" t="s">
        <v>50</v>
      </c>
      <c r="BF32920" s="101" t="s">
        <v>58</v>
      </c>
      <c r="BK32920" s="98" t="s">
        <v>70</v>
      </c>
    </row>
    <row r="32921" spans="17:63" ht="29.25" customHeight="1" x14ac:dyDescent="0.2">
      <c r="Q32921" s="92" t="s">
        <v>50</v>
      </c>
      <c r="BF32921" s="101" t="s">
        <v>58</v>
      </c>
      <c r="BK32921" s="98" t="s">
        <v>70</v>
      </c>
    </row>
    <row r="32922" spans="17:63" ht="29.25" customHeight="1" x14ac:dyDescent="0.2">
      <c r="Q32922" s="92" t="s">
        <v>50</v>
      </c>
      <c r="BF32922" s="101" t="s">
        <v>58</v>
      </c>
      <c r="BK32922" s="98" t="s">
        <v>70</v>
      </c>
    </row>
    <row r="32923" spans="17:63" ht="29.25" customHeight="1" x14ac:dyDescent="0.2">
      <c r="Q32923" s="92" t="s">
        <v>50</v>
      </c>
      <c r="BF32923" s="101" t="s">
        <v>58</v>
      </c>
      <c r="BK32923" s="98" t="s">
        <v>70</v>
      </c>
    </row>
    <row r="32924" spans="17:63" ht="29.25" customHeight="1" x14ac:dyDescent="0.2">
      <c r="Q32924" s="92" t="s">
        <v>50</v>
      </c>
      <c r="BF32924" s="101" t="s">
        <v>58</v>
      </c>
      <c r="BK32924" s="98" t="s">
        <v>70</v>
      </c>
    </row>
    <row r="32925" spans="17:63" ht="29.25" customHeight="1" x14ac:dyDescent="0.2">
      <c r="Q32925" s="92" t="s">
        <v>50</v>
      </c>
      <c r="BF32925" s="101" t="s">
        <v>58</v>
      </c>
      <c r="BK32925" s="98" t="s">
        <v>70</v>
      </c>
    </row>
    <row r="32926" spans="17:63" ht="29.25" customHeight="1" x14ac:dyDescent="0.2">
      <c r="Q32926" s="92" t="s">
        <v>50</v>
      </c>
      <c r="BF32926" s="101" t="s">
        <v>58</v>
      </c>
      <c r="BK32926" s="98" t="s">
        <v>70</v>
      </c>
    </row>
    <row r="32927" spans="17:63" ht="29.25" customHeight="1" x14ac:dyDescent="0.2">
      <c r="Q32927" s="92" t="s">
        <v>50</v>
      </c>
      <c r="BF32927" s="101" t="s">
        <v>58</v>
      </c>
      <c r="BK32927" s="98" t="s">
        <v>70</v>
      </c>
    </row>
    <row r="32928" spans="17:63" ht="29.25" customHeight="1" x14ac:dyDescent="0.2">
      <c r="Q32928" s="92" t="s">
        <v>50</v>
      </c>
      <c r="BF32928" s="101" t="s">
        <v>58</v>
      </c>
      <c r="BK32928" s="98" t="s">
        <v>70</v>
      </c>
    </row>
    <row r="32929" spans="17:63" ht="29.25" customHeight="1" x14ac:dyDescent="0.2">
      <c r="Q32929" s="92" t="s">
        <v>50</v>
      </c>
      <c r="BF32929" s="101" t="s">
        <v>58</v>
      </c>
      <c r="BK32929" s="98" t="s">
        <v>70</v>
      </c>
    </row>
    <row r="32930" spans="17:63" ht="29.25" customHeight="1" x14ac:dyDescent="0.2">
      <c r="Q32930" s="92" t="s">
        <v>50</v>
      </c>
      <c r="BF32930" s="101" t="s">
        <v>58</v>
      </c>
      <c r="BK32930" s="98" t="s">
        <v>70</v>
      </c>
    </row>
    <row r="32931" spans="17:63" ht="29.25" customHeight="1" x14ac:dyDescent="0.2">
      <c r="Q32931" s="92" t="s">
        <v>50</v>
      </c>
      <c r="BF32931" s="101" t="s">
        <v>58</v>
      </c>
      <c r="BK32931" s="98" t="s">
        <v>70</v>
      </c>
    </row>
    <row r="32932" spans="17:63" ht="29.25" customHeight="1" x14ac:dyDescent="0.2">
      <c r="Q32932" s="92" t="s">
        <v>50</v>
      </c>
      <c r="BF32932" s="101" t="s">
        <v>58</v>
      </c>
      <c r="BK32932" s="98" t="s">
        <v>70</v>
      </c>
    </row>
    <row r="32933" spans="17:63" ht="29.25" customHeight="1" x14ac:dyDescent="0.2">
      <c r="Q32933" s="92" t="s">
        <v>50</v>
      </c>
      <c r="BF32933" s="101" t="s">
        <v>58</v>
      </c>
      <c r="BK32933" s="98" t="s">
        <v>70</v>
      </c>
    </row>
    <row r="32934" spans="17:63" ht="29.25" customHeight="1" x14ac:dyDescent="0.2">
      <c r="Q32934" s="92" t="s">
        <v>50</v>
      </c>
      <c r="BF32934" s="101" t="s">
        <v>58</v>
      </c>
      <c r="BK32934" s="98" t="s">
        <v>70</v>
      </c>
    </row>
    <row r="32935" spans="17:63" ht="29.25" customHeight="1" x14ac:dyDescent="0.2">
      <c r="Q32935" s="92" t="s">
        <v>50</v>
      </c>
      <c r="BF32935" s="101" t="s">
        <v>58</v>
      </c>
      <c r="BK32935" s="98" t="s">
        <v>70</v>
      </c>
    </row>
    <row r="32936" spans="17:63" ht="29.25" customHeight="1" x14ac:dyDescent="0.2">
      <c r="Q32936" s="92" t="s">
        <v>50</v>
      </c>
      <c r="BF32936" s="101" t="s">
        <v>58</v>
      </c>
      <c r="BK32936" s="98" t="s">
        <v>70</v>
      </c>
    </row>
    <row r="32937" spans="17:63" ht="29.25" customHeight="1" x14ac:dyDescent="0.2">
      <c r="Q32937" s="92" t="s">
        <v>50</v>
      </c>
      <c r="BF32937" s="101" t="s">
        <v>58</v>
      </c>
      <c r="BK32937" s="98" t="s">
        <v>70</v>
      </c>
    </row>
    <row r="32938" spans="17:63" ht="29.25" customHeight="1" x14ac:dyDescent="0.2">
      <c r="Q32938" s="92" t="s">
        <v>50</v>
      </c>
      <c r="BF32938" s="101" t="s">
        <v>58</v>
      </c>
      <c r="BK32938" s="98" t="s">
        <v>70</v>
      </c>
    </row>
    <row r="32939" spans="17:63" ht="29.25" customHeight="1" x14ac:dyDescent="0.2">
      <c r="Q32939" s="92" t="s">
        <v>50</v>
      </c>
      <c r="BF32939" s="101" t="s">
        <v>58</v>
      </c>
      <c r="BK32939" s="98" t="s">
        <v>70</v>
      </c>
    </row>
    <row r="32940" spans="17:63" ht="29.25" customHeight="1" x14ac:dyDescent="0.2">
      <c r="Q32940" s="92" t="s">
        <v>50</v>
      </c>
      <c r="BF32940" s="101" t="s">
        <v>58</v>
      </c>
      <c r="BK32940" s="98" t="s">
        <v>70</v>
      </c>
    </row>
    <row r="32941" spans="17:63" ht="29.25" customHeight="1" x14ac:dyDescent="0.2">
      <c r="Q32941" s="92" t="s">
        <v>50</v>
      </c>
      <c r="BF32941" s="101" t="s">
        <v>58</v>
      </c>
      <c r="BK32941" s="98" t="s">
        <v>70</v>
      </c>
    </row>
    <row r="32942" spans="17:63" ht="29.25" customHeight="1" x14ac:dyDescent="0.2">
      <c r="Q32942" s="92" t="s">
        <v>50</v>
      </c>
      <c r="BF32942" s="101" t="s">
        <v>58</v>
      </c>
      <c r="BK32942" s="98" t="s">
        <v>70</v>
      </c>
    </row>
    <row r="32943" spans="17:63" ht="29.25" customHeight="1" x14ac:dyDescent="0.2">
      <c r="Q32943" s="92" t="s">
        <v>50</v>
      </c>
      <c r="BF32943" s="101" t="s">
        <v>58</v>
      </c>
      <c r="BK32943" s="98" t="s">
        <v>70</v>
      </c>
    </row>
    <row r="32944" spans="17:63" ht="29.25" customHeight="1" x14ac:dyDescent="0.2">
      <c r="Q32944" s="92" t="s">
        <v>50</v>
      </c>
      <c r="BF32944" s="101" t="s">
        <v>58</v>
      </c>
      <c r="BK32944" s="98" t="s">
        <v>70</v>
      </c>
    </row>
    <row r="32945" spans="17:63" ht="29.25" customHeight="1" x14ac:dyDescent="0.2">
      <c r="Q32945" s="92" t="s">
        <v>50</v>
      </c>
      <c r="BF32945" s="101" t="s">
        <v>58</v>
      </c>
      <c r="BK32945" s="98" t="s">
        <v>70</v>
      </c>
    </row>
    <row r="32946" spans="17:63" ht="29.25" customHeight="1" x14ac:dyDescent="0.2">
      <c r="Q32946" s="92" t="s">
        <v>50</v>
      </c>
      <c r="BF32946" s="101" t="s">
        <v>58</v>
      </c>
      <c r="BK32946" s="98" t="s">
        <v>70</v>
      </c>
    </row>
    <row r="32947" spans="17:63" ht="29.25" customHeight="1" x14ac:dyDescent="0.2">
      <c r="Q32947" s="92" t="s">
        <v>50</v>
      </c>
      <c r="BF32947" s="101" t="s">
        <v>58</v>
      </c>
      <c r="BK32947" s="98" t="s">
        <v>70</v>
      </c>
    </row>
    <row r="32948" spans="17:63" ht="29.25" customHeight="1" x14ac:dyDescent="0.2">
      <c r="Q32948" s="92" t="s">
        <v>50</v>
      </c>
      <c r="BF32948" s="101" t="s">
        <v>58</v>
      </c>
      <c r="BK32948" s="98" t="s">
        <v>70</v>
      </c>
    </row>
    <row r="32949" spans="17:63" ht="29.25" customHeight="1" x14ac:dyDescent="0.2">
      <c r="Q32949" s="92" t="s">
        <v>50</v>
      </c>
      <c r="BF32949" s="101" t="s">
        <v>58</v>
      </c>
      <c r="BK32949" s="98" t="s">
        <v>70</v>
      </c>
    </row>
    <row r="32950" spans="17:63" ht="29.25" customHeight="1" x14ac:dyDescent="0.2">
      <c r="Q32950" s="92" t="s">
        <v>50</v>
      </c>
      <c r="BF32950" s="101" t="s">
        <v>58</v>
      </c>
      <c r="BK32950" s="98" t="s">
        <v>70</v>
      </c>
    </row>
    <row r="32951" spans="17:63" ht="29.25" customHeight="1" x14ac:dyDescent="0.2">
      <c r="Q32951" s="92" t="s">
        <v>50</v>
      </c>
      <c r="BF32951" s="101" t="s">
        <v>58</v>
      </c>
      <c r="BK32951" s="98" t="s">
        <v>70</v>
      </c>
    </row>
    <row r="32952" spans="17:63" ht="29.25" customHeight="1" x14ac:dyDescent="0.2">
      <c r="Q32952" s="92" t="s">
        <v>50</v>
      </c>
      <c r="BF32952" s="101" t="s">
        <v>58</v>
      </c>
      <c r="BK32952" s="98" t="s">
        <v>70</v>
      </c>
    </row>
    <row r="32953" spans="17:63" ht="29.25" customHeight="1" x14ac:dyDescent="0.2">
      <c r="Q32953" s="92" t="s">
        <v>50</v>
      </c>
      <c r="BF32953" s="101" t="s">
        <v>58</v>
      </c>
      <c r="BK32953" s="98" t="s">
        <v>70</v>
      </c>
    </row>
    <row r="32954" spans="17:63" ht="29.25" customHeight="1" x14ac:dyDescent="0.2">
      <c r="Q32954" s="92" t="s">
        <v>50</v>
      </c>
      <c r="BF32954" s="101" t="s">
        <v>58</v>
      </c>
      <c r="BK32954" s="98" t="s">
        <v>70</v>
      </c>
    </row>
    <row r="32955" spans="17:63" ht="29.25" customHeight="1" x14ac:dyDescent="0.2">
      <c r="Q32955" s="92" t="s">
        <v>50</v>
      </c>
      <c r="BF32955" s="101" t="s">
        <v>58</v>
      </c>
      <c r="BK32955" s="98" t="s">
        <v>70</v>
      </c>
    </row>
    <row r="32956" spans="17:63" ht="29.25" customHeight="1" x14ac:dyDescent="0.2">
      <c r="Q32956" s="92" t="s">
        <v>50</v>
      </c>
      <c r="BF32956" s="101" t="s">
        <v>58</v>
      </c>
      <c r="BK32956" s="98" t="s">
        <v>70</v>
      </c>
    </row>
    <row r="32957" spans="17:63" ht="29.25" customHeight="1" x14ac:dyDescent="0.2">
      <c r="Q32957" s="92" t="s">
        <v>50</v>
      </c>
      <c r="BF32957" s="101" t="s">
        <v>58</v>
      </c>
      <c r="BK32957" s="98" t="s">
        <v>70</v>
      </c>
    </row>
    <row r="32958" spans="17:63" ht="29.25" customHeight="1" x14ac:dyDescent="0.2">
      <c r="Q32958" s="92" t="s">
        <v>50</v>
      </c>
      <c r="BF32958" s="101" t="s">
        <v>58</v>
      </c>
      <c r="BK32958" s="98" t="s">
        <v>70</v>
      </c>
    </row>
    <row r="32959" spans="17:63" ht="29.25" customHeight="1" x14ac:dyDescent="0.2">
      <c r="Q32959" s="92" t="s">
        <v>50</v>
      </c>
      <c r="BF32959" s="101" t="s">
        <v>58</v>
      </c>
      <c r="BK32959" s="98" t="s">
        <v>70</v>
      </c>
    </row>
    <row r="32960" spans="17:63" ht="29.25" customHeight="1" x14ac:dyDescent="0.2">
      <c r="Q32960" s="92" t="s">
        <v>50</v>
      </c>
      <c r="BF32960" s="101" t="s">
        <v>58</v>
      </c>
      <c r="BK32960" s="98" t="s">
        <v>70</v>
      </c>
    </row>
    <row r="32961" spans="17:63" ht="29.25" customHeight="1" x14ac:dyDescent="0.2">
      <c r="Q32961" s="92" t="s">
        <v>50</v>
      </c>
      <c r="BF32961" s="101" t="s">
        <v>58</v>
      </c>
      <c r="BK32961" s="98" t="s">
        <v>70</v>
      </c>
    </row>
    <row r="32962" spans="17:63" ht="29.25" customHeight="1" x14ac:dyDescent="0.2">
      <c r="Q32962" s="92" t="s">
        <v>50</v>
      </c>
      <c r="BF32962" s="101" t="s">
        <v>58</v>
      </c>
      <c r="BK32962" s="98" t="s">
        <v>70</v>
      </c>
    </row>
    <row r="32963" spans="17:63" ht="29.25" customHeight="1" x14ac:dyDescent="0.2">
      <c r="Q32963" s="92" t="s">
        <v>50</v>
      </c>
      <c r="BF32963" s="101" t="s">
        <v>58</v>
      </c>
      <c r="BK32963" s="98" t="s">
        <v>70</v>
      </c>
    </row>
    <row r="32964" spans="17:63" ht="29.25" customHeight="1" x14ac:dyDescent="0.2">
      <c r="Q32964" s="92" t="s">
        <v>50</v>
      </c>
      <c r="BF32964" s="101" t="s">
        <v>58</v>
      </c>
      <c r="BK32964" s="98" t="s">
        <v>70</v>
      </c>
    </row>
    <row r="32965" spans="17:63" ht="29.25" customHeight="1" x14ac:dyDescent="0.2">
      <c r="Q32965" s="92" t="s">
        <v>50</v>
      </c>
      <c r="BF32965" s="101" t="s">
        <v>58</v>
      </c>
      <c r="BK32965" s="98" t="s">
        <v>70</v>
      </c>
    </row>
    <row r="32966" spans="17:63" ht="29.25" customHeight="1" x14ac:dyDescent="0.2">
      <c r="Q32966" s="92" t="s">
        <v>50</v>
      </c>
      <c r="BF32966" s="101" t="s">
        <v>58</v>
      </c>
      <c r="BK32966" s="98" t="s">
        <v>70</v>
      </c>
    </row>
    <row r="32967" spans="17:63" ht="29.25" customHeight="1" x14ac:dyDescent="0.2">
      <c r="Q32967" s="92" t="s">
        <v>50</v>
      </c>
      <c r="BF32967" s="101" t="s">
        <v>58</v>
      </c>
      <c r="BK32967" s="98" t="s">
        <v>70</v>
      </c>
    </row>
    <row r="32968" spans="17:63" ht="29.25" customHeight="1" x14ac:dyDescent="0.2">
      <c r="Q32968" s="92" t="s">
        <v>50</v>
      </c>
      <c r="BF32968" s="101" t="s">
        <v>58</v>
      </c>
      <c r="BK32968" s="98" t="s">
        <v>70</v>
      </c>
    </row>
    <row r="32969" spans="17:63" ht="29.25" customHeight="1" x14ac:dyDescent="0.2">
      <c r="Q32969" s="92" t="s">
        <v>50</v>
      </c>
      <c r="BF32969" s="101" t="s">
        <v>58</v>
      </c>
      <c r="BK32969" s="98" t="s">
        <v>70</v>
      </c>
    </row>
    <row r="32970" spans="17:63" ht="29.25" customHeight="1" x14ac:dyDescent="0.2">
      <c r="Q32970" s="92" t="s">
        <v>50</v>
      </c>
      <c r="BF32970" s="101" t="s">
        <v>58</v>
      </c>
      <c r="BK32970" s="98" t="s">
        <v>70</v>
      </c>
    </row>
    <row r="32971" spans="17:63" ht="29.25" customHeight="1" x14ac:dyDescent="0.2">
      <c r="Q32971" s="92" t="s">
        <v>50</v>
      </c>
      <c r="BF32971" s="101" t="s">
        <v>58</v>
      </c>
      <c r="BK32971" s="98" t="s">
        <v>70</v>
      </c>
    </row>
    <row r="32972" spans="17:63" ht="29.25" customHeight="1" x14ac:dyDescent="0.2">
      <c r="Q32972" s="92" t="s">
        <v>50</v>
      </c>
      <c r="BF32972" s="101" t="s">
        <v>58</v>
      </c>
      <c r="BK32972" s="98" t="s">
        <v>70</v>
      </c>
    </row>
    <row r="32973" spans="17:63" ht="29.25" customHeight="1" x14ac:dyDescent="0.2">
      <c r="Q32973" s="92" t="s">
        <v>50</v>
      </c>
      <c r="BF32973" s="101" t="s">
        <v>58</v>
      </c>
      <c r="BK32973" s="98" t="s">
        <v>70</v>
      </c>
    </row>
    <row r="32974" spans="17:63" ht="29.25" customHeight="1" x14ac:dyDescent="0.2">
      <c r="Q32974" s="92" t="s">
        <v>50</v>
      </c>
      <c r="BF32974" s="101" t="s">
        <v>58</v>
      </c>
      <c r="BK32974" s="98" t="s">
        <v>70</v>
      </c>
    </row>
    <row r="32975" spans="17:63" ht="29.25" customHeight="1" x14ac:dyDescent="0.2">
      <c r="Q32975" s="92" t="s">
        <v>50</v>
      </c>
      <c r="BF32975" s="101" t="s">
        <v>58</v>
      </c>
      <c r="BK32975" s="98" t="s">
        <v>70</v>
      </c>
    </row>
    <row r="32976" spans="17:63" ht="29.25" customHeight="1" x14ac:dyDescent="0.2">
      <c r="Q32976" s="92" t="s">
        <v>50</v>
      </c>
      <c r="BF32976" s="101" t="s">
        <v>58</v>
      </c>
      <c r="BK32976" s="98" t="s">
        <v>70</v>
      </c>
    </row>
    <row r="32977" spans="17:63" ht="29.25" customHeight="1" x14ac:dyDescent="0.2">
      <c r="Q32977" s="92" t="s">
        <v>50</v>
      </c>
      <c r="BF32977" s="101" t="s">
        <v>58</v>
      </c>
      <c r="BK32977" s="98" t="s">
        <v>70</v>
      </c>
    </row>
    <row r="32978" spans="17:63" ht="29.25" customHeight="1" x14ac:dyDescent="0.2">
      <c r="Q32978" s="92" t="s">
        <v>50</v>
      </c>
      <c r="BF32978" s="101" t="s">
        <v>58</v>
      </c>
      <c r="BK32978" s="98" t="s">
        <v>70</v>
      </c>
    </row>
    <row r="32979" spans="17:63" ht="29.25" customHeight="1" x14ac:dyDescent="0.2">
      <c r="Q32979" s="92" t="s">
        <v>50</v>
      </c>
      <c r="BF32979" s="101" t="s">
        <v>58</v>
      </c>
      <c r="BK32979" s="98" t="s">
        <v>70</v>
      </c>
    </row>
    <row r="32980" spans="17:63" ht="29.25" customHeight="1" x14ac:dyDescent="0.2">
      <c r="Q32980" s="92" t="s">
        <v>50</v>
      </c>
      <c r="BF32980" s="101" t="s">
        <v>58</v>
      </c>
      <c r="BK32980" s="98" t="s">
        <v>70</v>
      </c>
    </row>
    <row r="32981" spans="17:63" ht="29.25" customHeight="1" x14ac:dyDescent="0.2">
      <c r="Q32981" s="92" t="s">
        <v>50</v>
      </c>
      <c r="BF32981" s="101" t="s">
        <v>58</v>
      </c>
      <c r="BK32981" s="98" t="s">
        <v>70</v>
      </c>
    </row>
    <row r="32982" spans="17:63" ht="29.25" customHeight="1" x14ac:dyDescent="0.2">
      <c r="Q32982" s="92" t="s">
        <v>50</v>
      </c>
      <c r="BF32982" s="101" t="s">
        <v>58</v>
      </c>
      <c r="BK32982" s="98" t="s">
        <v>70</v>
      </c>
    </row>
    <row r="32983" spans="17:63" ht="29.25" customHeight="1" x14ac:dyDescent="0.2">
      <c r="Q32983" s="92" t="s">
        <v>50</v>
      </c>
      <c r="BF32983" s="101" t="s">
        <v>58</v>
      </c>
      <c r="BK32983" s="98" t="s">
        <v>70</v>
      </c>
    </row>
    <row r="32984" spans="17:63" ht="29.25" customHeight="1" x14ac:dyDescent="0.2">
      <c r="Q32984" s="92" t="s">
        <v>50</v>
      </c>
      <c r="BF32984" s="101" t="s">
        <v>58</v>
      </c>
      <c r="BK32984" s="98" t="s">
        <v>70</v>
      </c>
    </row>
    <row r="32985" spans="17:63" ht="29.25" customHeight="1" x14ac:dyDescent="0.2">
      <c r="Q32985" s="92" t="s">
        <v>50</v>
      </c>
      <c r="BF32985" s="101" t="s">
        <v>58</v>
      </c>
      <c r="BK32985" s="98" t="s">
        <v>70</v>
      </c>
    </row>
    <row r="32986" spans="17:63" ht="29.25" customHeight="1" x14ac:dyDescent="0.2">
      <c r="Q32986" s="92" t="s">
        <v>50</v>
      </c>
      <c r="BF32986" s="101" t="s">
        <v>58</v>
      </c>
      <c r="BK32986" s="98" t="s">
        <v>70</v>
      </c>
    </row>
    <row r="32987" spans="17:63" ht="29.25" customHeight="1" x14ac:dyDescent="0.2">
      <c r="Q32987" s="92" t="s">
        <v>50</v>
      </c>
      <c r="BF32987" s="101" t="s">
        <v>58</v>
      </c>
      <c r="BK32987" s="98" t="s">
        <v>70</v>
      </c>
    </row>
    <row r="32988" spans="17:63" ht="29.25" customHeight="1" x14ac:dyDescent="0.2">
      <c r="Q32988" s="92" t="s">
        <v>50</v>
      </c>
      <c r="BF32988" s="101" t="s">
        <v>58</v>
      </c>
      <c r="BK32988" s="98" t="s">
        <v>70</v>
      </c>
    </row>
    <row r="32989" spans="17:63" ht="29.25" customHeight="1" x14ac:dyDescent="0.2">
      <c r="Q32989" s="92" t="s">
        <v>50</v>
      </c>
      <c r="BF32989" s="101" t="s">
        <v>58</v>
      </c>
      <c r="BK32989" s="98" t="s">
        <v>70</v>
      </c>
    </row>
    <row r="32990" spans="17:63" ht="29.25" customHeight="1" x14ac:dyDescent="0.2">
      <c r="Q32990" s="92" t="s">
        <v>50</v>
      </c>
      <c r="BF32990" s="101" t="s">
        <v>58</v>
      </c>
      <c r="BK32990" s="98" t="s">
        <v>70</v>
      </c>
    </row>
    <row r="32991" spans="17:63" ht="29.25" customHeight="1" x14ac:dyDescent="0.2">
      <c r="Q32991" s="92" t="s">
        <v>50</v>
      </c>
      <c r="BF32991" s="101" t="s">
        <v>58</v>
      </c>
      <c r="BK32991" s="98" t="s">
        <v>70</v>
      </c>
    </row>
    <row r="32992" spans="17:63" ht="29.25" customHeight="1" x14ac:dyDescent="0.2">
      <c r="Q32992" s="92" t="s">
        <v>50</v>
      </c>
      <c r="BF32992" s="101" t="s">
        <v>58</v>
      </c>
      <c r="BK32992" s="98" t="s">
        <v>70</v>
      </c>
    </row>
    <row r="32993" spans="17:63" ht="29.25" customHeight="1" x14ac:dyDescent="0.2">
      <c r="Q32993" s="92" t="s">
        <v>50</v>
      </c>
      <c r="BF32993" s="101" t="s">
        <v>58</v>
      </c>
      <c r="BK32993" s="98" t="s">
        <v>70</v>
      </c>
    </row>
    <row r="32994" spans="17:63" ht="29.25" customHeight="1" x14ac:dyDescent="0.2">
      <c r="Q32994" s="92" t="s">
        <v>50</v>
      </c>
      <c r="BF32994" s="101" t="s">
        <v>58</v>
      </c>
      <c r="BK32994" s="98" t="s">
        <v>70</v>
      </c>
    </row>
    <row r="32995" spans="17:63" ht="29.25" customHeight="1" x14ac:dyDescent="0.2">
      <c r="Q32995" s="92" t="s">
        <v>50</v>
      </c>
      <c r="BF32995" s="101" t="s">
        <v>58</v>
      </c>
      <c r="BK32995" s="98" t="s">
        <v>70</v>
      </c>
    </row>
    <row r="32996" spans="17:63" ht="29.25" customHeight="1" x14ac:dyDescent="0.2">
      <c r="Q32996" s="92" t="s">
        <v>50</v>
      </c>
      <c r="BF32996" s="101" t="s">
        <v>58</v>
      </c>
      <c r="BK32996" s="98" t="s">
        <v>70</v>
      </c>
    </row>
    <row r="32997" spans="17:63" ht="29.25" customHeight="1" x14ac:dyDescent="0.2">
      <c r="Q32997" s="92" t="s">
        <v>50</v>
      </c>
      <c r="BF32997" s="101" t="s">
        <v>58</v>
      </c>
      <c r="BK32997" s="98" t="s">
        <v>70</v>
      </c>
    </row>
    <row r="32998" spans="17:63" ht="29.25" customHeight="1" x14ac:dyDescent="0.2">
      <c r="Q32998" s="92" t="s">
        <v>50</v>
      </c>
      <c r="BF32998" s="101" t="s">
        <v>58</v>
      </c>
      <c r="BK32998" s="98" t="s">
        <v>70</v>
      </c>
    </row>
    <row r="32999" spans="17:63" ht="29.25" customHeight="1" x14ac:dyDescent="0.2">
      <c r="Q32999" s="92" t="s">
        <v>50</v>
      </c>
      <c r="BF32999" s="101" t="s">
        <v>58</v>
      </c>
      <c r="BK32999" s="98" t="s">
        <v>70</v>
      </c>
    </row>
    <row r="33000" spans="17:63" ht="29.25" customHeight="1" x14ac:dyDescent="0.2">
      <c r="Q33000" s="92" t="s">
        <v>50</v>
      </c>
      <c r="BF33000" s="101" t="s">
        <v>58</v>
      </c>
      <c r="BK33000" s="98" t="s">
        <v>70</v>
      </c>
    </row>
    <row r="33001" spans="17:63" ht="29.25" customHeight="1" x14ac:dyDescent="0.2">
      <c r="Q33001" s="92" t="s">
        <v>50</v>
      </c>
      <c r="BF33001" s="101" t="s">
        <v>58</v>
      </c>
      <c r="BK33001" s="98" t="s">
        <v>70</v>
      </c>
    </row>
    <row r="33002" spans="17:63" ht="29.25" customHeight="1" x14ac:dyDescent="0.2">
      <c r="Q33002" s="92" t="s">
        <v>50</v>
      </c>
      <c r="BF33002" s="101" t="s">
        <v>58</v>
      </c>
      <c r="BK33002" s="98" t="s">
        <v>70</v>
      </c>
    </row>
    <row r="33003" spans="17:63" ht="29.25" customHeight="1" x14ac:dyDescent="0.2">
      <c r="Q33003" s="92" t="s">
        <v>50</v>
      </c>
      <c r="BF33003" s="101" t="s">
        <v>58</v>
      </c>
      <c r="BK33003" s="98" t="s">
        <v>70</v>
      </c>
    </row>
    <row r="33004" spans="17:63" ht="29.25" customHeight="1" x14ac:dyDescent="0.2">
      <c r="Q33004" s="92" t="s">
        <v>50</v>
      </c>
      <c r="BF33004" s="101" t="s">
        <v>58</v>
      </c>
      <c r="BK33004" s="98" t="s">
        <v>70</v>
      </c>
    </row>
    <row r="33005" spans="17:63" ht="29.25" customHeight="1" x14ac:dyDescent="0.2">
      <c r="Q33005" s="92" t="s">
        <v>50</v>
      </c>
      <c r="BF33005" s="101" t="s">
        <v>58</v>
      </c>
      <c r="BK33005" s="98" t="s">
        <v>70</v>
      </c>
    </row>
    <row r="33006" spans="17:63" ht="29.25" customHeight="1" x14ac:dyDescent="0.2">
      <c r="Q33006" s="92" t="s">
        <v>50</v>
      </c>
      <c r="BF33006" s="101" t="s">
        <v>58</v>
      </c>
      <c r="BK33006" s="98" t="s">
        <v>70</v>
      </c>
    </row>
    <row r="33007" spans="17:63" ht="29.25" customHeight="1" x14ac:dyDescent="0.2">
      <c r="Q33007" s="92" t="s">
        <v>50</v>
      </c>
      <c r="BF33007" s="101" t="s">
        <v>58</v>
      </c>
      <c r="BK33007" s="98" t="s">
        <v>70</v>
      </c>
    </row>
    <row r="33008" spans="17:63" ht="29.25" customHeight="1" x14ac:dyDescent="0.2">
      <c r="Q33008" s="92" t="s">
        <v>50</v>
      </c>
      <c r="BF33008" s="101" t="s">
        <v>58</v>
      </c>
      <c r="BK33008" s="98" t="s">
        <v>70</v>
      </c>
    </row>
    <row r="33009" spans="17:63" ht="29.25" customHeight="1" x14ac:dyDescent="0.2">
      <c r="Q33009" s="92" t="s">
        <v>50</v>
      </c>
      <c r="BF33009" s="101" t="s">
        <v>58</v>
      </c>
      <c r="BK33009" s="98" t="s">
        <v>70</v>
      </c>
    </row>
    <row r="33010" spans="17:63" ht="29.25" customHeight="1" x14ac:dyDescent="0.2">
      <c r="Q33010" s="92" t="s">
        <v>50</v>
      </c>
      <c r="BF33010" s="101" t="s">
        <v>58</v>
      </c>
      <c r="BK33010" s="98" t="s">
        <v>70</v>
      </c>
    </row>
    <row r="33011" spans="17:63" ht="29.25" customHeight="1" x14ac:dyDescent="0.2">
      <c r="Q33011" s="92" t="s">
        <v>50</v>
      </c>
      <c r="BF33011" s="101" t="s">
        <v>58</v>
      </c>
      <c r="BK33011" s="98" t="s">
        <v>70</v>
      </c>
    </row>
    <row r="33012" spans="17:63" ht="29.25" customHeight="1" x14ac:dyDescent="0.2">
      <c r="Q33012" s="92" t="s">
        <v>50</v>
      </c>
      <c r="BF33012" s="101" t="s">
        <v>58</v>
      </c>
      <c r="BK33012" s="98" t="s">
        <v>70</v>
      </c>
    </row>
    <row r="33013" spans="17:63" ht="29.25" customHeight="1" x14ac:dyDescent="0.2">
      <c r="Q33013" s="92" t="s">
        <v>50</v>
      </c>
      <c r="BF33013" s="101" t="s">
        <v>58</v>
      </c>
      <c r="BK33013" s="98" t="s">
        <v>70</v>
      </c>
    </row>
    <row r="33014" spans="17:63" ht="29.25" customHeight="1" x14ac:dyDescent="0.2">
      <c r="Q33014" s="92" t="s">
        <v>50</v>
      </c>
      <c r="BF33014" s="101" t="s">
        <v>58</v>
      </c>
      <c r="BK33014" s="98" t="s">
        <v>70</v>
      </c>
    </row>
    <row r="33015" spans="17:63" ht="29.25" customHeight="1" x14ac:dyDescent="0.2">
      <c r="Q33015" s="92" t="s">
        <v>50</v>
      </c>
      <c r="BF33015" s="101" t="s">
        <v>58</v>
      </c>
      <c r="BK33015" s="98" t="s">
        <v>70</v>
      </c>
    </row>
    <row r="33016" spans="17:63" ht="29.25" customHeight="1" x14ac:dyDescent="0.2">
      <c r="Q33016" s="92" t="s">
        <v>50</v>
      </c>
      <c r="BF33016" s="101" t="s">
        <v>58</v>
      </c>
      <c r="BK33016" s="98" t="s">
        <v>70</v>
      </c>
    </row>
    <row r="33017" spans="17:63" ht="29.25" customHeight="1" x14ac:dyDescent="0.2">
      <c r="Q33017" s="92" t="s">
        <v>50</v>
      </c>
      <c r="BF33017" s="101" t="s">
        <v>58</v>
      </c>
      <c r="BK33017" s="98" t="s">
        <v>70</v>
      </c>
    </row>
    <row r="33018" spans="17:63" ht="29.25" customHeight="1" x14ac:dyDescent="0.2">
      <c r="Q33018" s="92" t="s">
        <v>50</v>
      </c>
      <c r="BF33018" s="101" t="s">
        <v>58</v>
      </c>
      <c r="BK33018" s="98" t="s">
        <v>70</v>
      </c>
    </row>
    <row r="33019" spans="17:63" ht="29.25" customHeight="1" x14ac:dyDescent="0.2">
      <c r="Q33019" s="92" t="s">
        <v>50</v>
      </c>
      <c r="BF33019" s="101" t="s">
        <v>58</v>
      </c>
      <c r="BK33019" s="98" t="s">
        <v>70</v>
      </c>
    </row>
    <row r="33020" spans="17:63" ht="29.25" customHeight="1" x14ac:dyDescent="0.2">
      <c r="Q33020" s="92" t="s">
        <v>50</v>
      </c>
      <c r="BF33020" s="101" t="s">
        <v>58</v>
      </c>
      <c r="BK33020" s="98" t="s">
        <v>70</v>
      </c>
    </row>
    <row r="33021" spans="17:63" ht="29.25" customHeight="1" x14ac:dyDescent="0.2">
      <c r="Q33021" s="92" t="s">
        <v>50</v>
      </c>
      <c r="BF33021" s="101" t="s">
        <v>58</v>
      </c>
      <c r="BK33021" s="98" t="s">
        <v>70</v>
      </c>
    </row>
    <row r="33022" spans="17:63" ht="29.25" customHeight="1" x14ac:dyDescent="0.2">
      <c r="Q33022" s="92" t="s">
        <v>50</v>
      </c>
      <c r="BF33022" s="101" t="s">
        <v>58</v>
      </c>
      <c r="BK33022" s="98" t="s">
        <v>70</v>
      </c>
    </row>
    <row r="33023" spans="17:63" ht="29.25" customHeight="1" x14ac:dyDescent="0.2">
      <c r="Q33023" s="92" t="s">
        <v>50</v>
      </c>
      <c r="BF33023" s="101" t="s">
        <v>58</v>
      </c>
      <c r="BK33023" s="98" t="s">
        <v>70</v>
      </c>
    </row>
    <row r="33024" spans="17:63" ht="29.25" customHeight="1" x14ac:dyDescent="0.2">
      <c r="Q33024" s="92" t="s">
        <v>50</v>
      </c>
      <c r="BF33024" s="101" t="s">
        <v>58</v>
      </c>
      <c r="BK33024" s="98" t="s">
        <v>70</v>
      </c>
    </row>
    <row r="33025" spans="17:63" ht="29.25" customHeight="1" x14ac:dyDescent="0.2">
      <c r="Q33025" s="92" t="s">
        <v>50</v>
      </c>
      <c r="BF33025" s="101" t="s">
        <v>58</v>
      </c>
      <c r="BK33025" s="98" t="s">
        <v>70</v>
      </c>
    </row>
    <row r="33026" spans="17:63" ht="29.25" customHeight="1" x14ac:dyDescent="0.2">
      <c r="Q33026" s="92" t="s">
        <v>50</v>
      </c>
      <c r="BF33026" s="101" t="s">
        <v>58</v>
      </c>
      <c r="BK33026" s="98" t="s">
        <v>70</v>
      </c>
    </row>
    <row r="33027" spans="17:63" ht="29.25" customHeight="1" x14ac:dyDescent="0.2">
      <c r="Q33027" s="92" t="s">
        <v>50</v>
      </c>
      <c r="BF33027" s="101" t="s">
        <v>58</v>
      </c>
      <c r="BK33027" s="98" t="s">
        <v>70</v>
      </c>
    </row>
    <row r="33028" spans="17:63" ht="29.25" customHeight="1" x14ac:dyDescent="0.2">
      <c r="Q33028" s="92" t="s">
        <v>50</v>
      </c>
      <c r="BF33028" s="101" t="s">
        <v>58</v>
      </c>
      <c r="BK33028" s="98" t="s">
        <v>70</v>
      </c>
    </row>
    <row r="33029" spans="17:63" ht="29.25" customHeight="1" x14ac:dyDescent="0.2">
      <c r="Q33029" s="92" t="s">
        <v>50</v>
      </c>
      <c r="BF33029" s="101" t="s">
        <v>58</v>
      </c>
      <c r="BK33029" s="98" t="s">
        <v>70</v>
      </c>
    </row>
    <row r="33030" spans="17:63" ht="29.25" customHeight="1" x14ac:dyDescent="0.2">
      <c r="Q33030" s="92" t="s">
        <v>50</v>
      </c>
      <c r="BF33030" s="101" t="s">
        <v>58</v>
      </c>
      <c r="BK33030" s="98" t="s">
        <v>70</v>
      </c>
    </row>
    <row r="33031" spans="17:63" ht="29.25" customHeight="1" x14ac:dyDescent="0.2">
      <c r="Q33031" s="92" t="s">
        <v>50</v>
      </c>
      <c r="BF33031" s="101" t="s">
        <v>58</v>
      </c>
      <c r="BK33031" s="98" t="s">
        <v>70</v>
      </c>
    </row>
    <row r="33032" spans="17:63" ht="29.25" customHeight="1" x14ac:dyDescent="0.2">
      <c r="Q33032" s="92" t="s">
        <v>50</v>
      </c>
      <c r="BF33032" s="101" t="s">
        <v>58</v>
      </c>
      <c r="BK33032" s="98" t="s">
        <v>70</v>
      </c>
    </row>
    <row r="33033" spans="17:63" ht="29.25" customHeight="1" x14ac:dyDescent="0.2">
      <c r="Q33033" s="92" t="s">
        <v>50</v>
      </c>
      <c r="BF33033" s="101" t="s">
        <v>58</v>
      </c>
      <c r="BK33033" s="98" t="s">
        <v>70</v>
      </c>
    </row>
    <row r="33034" spans="17:63" ht="29.25" customHeight="1" x14ac:dyDescent="0.2">
      <c r="Q33034" s="92" t="s">
        <v>50</v>
      </c>
      <c r="BF33034" s="101" t="s">
        <v>58</v>
      </c>
      <c r="BK33034" s="98" t="s">
        <v>70</v>
      </c>
    </row>
    <row r="33035" spans="17:63" ht="29.25" customHeight="1" x14ac:dyDescent="0.2">
      <c r="Q33035" s="92" t="s">
        <v>50</v>
      </c>
      <c r="BF33035" s="101" t="s">
        <v>58</v>
      </c>
      <c r="BK33035" s="98" t="s">
        <v>70</v>
      </c>
    </row>
    <row r="33036" spans="17:63" ht="29.25" customHeight="1" x14ac:dyDescent="0.2">
      <c r="Q33036" s="92" t="s">
        <v>50</v>
      </c>
      <c r="BF33036" s="101" t="s">
        <v>58</v>
      </c>
      <c r="BK33036" s="98" t="s">
        <v>70</v>
      </c>
    </row>
    <row r="33037" spans="17:63" ht="29.25" customHeight="1" x14ac:dyDescent="0.2">
      <c r="Q33037" s="92" t="s">
        <v>50</v>
      </c>
      <c r="BF33037" s="101" t="s">
        <v>58</v>
      </c>
      <c r="BK33037" s="98" t="s">
        <v>70</v>
      </c>
    </row>
    <row r="33038" spans="17:63" ht="29.25" customHeight="1" x14ac:dyDescent="0.2">
      <c r="Q33038" s="92" t="s">
        <v>50</v>
      </c>
      <c r="BF33038" s="101" t="s">
        <v>58</v>
      </c>
      <c r="BK33038" s="98" t="s">
        <v>70</v>
      </c>
    </row>
    <row r="33039" spans="17:63" ht="29.25" customHeight="1" x14ac:dyDescent="0.2">
      <c r="Q33039" s="92" t="s">
        <v>50</v>
      </c>
      <c r="BF33039" s="101" t="s">
        <v>58</v>
      </c>
      <c r="BK33039" s="98" t="s">
        <v>70</v>
      </c>
    </row>
    <row r="33040" spans="17:63" ht="29.25" customHeight="1" x14ac:dyDescent="0.2">
      <c r="Q33040" s="92" t="s">
        <v>50</v>
      </c>
      <c r="BF33040" s="101" t="s">
        <v>58</v>
      </c>
      <c r="BK33040" s="98" t="s">
        <v>70</v>
      </c>
    </row>
    <row r="33041" spans="17:63" ht="29.25" customHeight="1" x14ac:dyDescent="0.2">
      <c r="Q33041" s="92" t="s">
        <v>50</v>
      </c>
      <c r="BF33041" s="101" t="s">
        <v>58</v>
      </c>
      <c r="BK33041" s="98" t="s">
        <v>70</v>
      </c>
    </row>
    <row r="33042" spans="17:63" ht="29.25" customHeight="1" x14ac:dyDescent="0.2">
      <c r="Q33042" s="92" t="s">
        <v>50</v>
      </c>
      <c r="BF33042" s="101" t="s">
        <v>58</v>
      </c>
      <c r="BK33042" s="98" t="s">
        <v>70</v>
      </c>
    </row>
    <row r="33043" spans="17:63" ht="29.25" customHeight="1" x14ac:dyDescent="0.2">
      <c r="Q33043" s="92" t="s">
        <v>50</v>
      </c>
      <c r="BF33043" s="101" t="s">
        <v>58</v>
      </c>
      <c r="BK33043" s="98" t="s">
        <v>70</v>
      </c>
    </row>
    <row r="33044" spans="17:63" ht="29.25" customHeight="1" x14ac:dyDescent="0.2">
      <c r="Q33044" s="92" t="s">
        <v>50</v>
      </c>
      <c r="BF33044" s="101" t="s">
        <v>58</v>
      </c>
      <c r="BK33044" s="98" t="s">
        <v>70</v>
      </c>
    </row>
    <row r="33045" spans="17:63" ht="29.25" customHeight="1" x14ac:dyDescent="0.2">
      <c r="Q33045" s="92" t="s">
        <v>50</v>
      </c>
      <c r="BF33045" s="101" t="s">
        <v>58</v>
      </c>
      <c r="BK33045" s="98" t="s">
        <v>70</v>
      </c>
    </row>
    <row r="33046" spans="17:63" ht="29.25" customHeight="1" x14ac:dyDescent="0.2">
      <c r="Q33046" s="92" t="s">
        <v>50</v>
      </c>
      <c r="BF33046" s="101" t="s">
        <v>58</v>
      </c>
      <c r="BK33046" s="98" t="s">
        <v>70</v>
      </c>
    </row>
    <row r="33047" spans="17:63" ht="29.25" customHeight="1" x14ac:dyDescent="0.2">
      <c r="Q33047" s="92" t="s">
        <v>50</v>
      </c>
      <c r="BF33047" s="101" t="s">
        <v>58</v>
      </c>
      <c r="BK33047" s="98" t="s">
        <v>70</v>
      </c>
    </row>
    <row r="33048" spans="17:63" ht="29.25" customHeight="1" x14ac:dyDescent="0.2">
      <c r="Q33048" s="92" t="s">
        <v>50</v>
      </c>
      <c r="BF33048" s="101" t="s">
        <v>58</v>
      </c>
      <c r="BK33048" s="98" t="s">
        <v>70</v>
      </c>
    </row>
    <row r="33049" spans="17:63" ht="29.25" customHeight="1" x14ac:dyDescent="0.2">
      <c r="Q33049" s="92" t="s">
        <v>50</v>
      </c>
      <c r="BF33049" s="101" t="s">
        <v>58</v>
      </c>
      <c r="BK33049" s="98" t="s">
        <v>70</v>
      </c>
    </row>
    <row r="33050" spans="17:63" ht="29.25" customHeight="1" x14ac:dyDescent="0.2">
      <c r="Q33050" s="92" t="s">
        <v>50</v>
      </c>
      <c r="BF33050" s="101" t="s">
        <v>58</v>
      </c>
      <c r="BK33050" s="98" t="s">
        <v>70</v>
      </c>
    </row>
    <row r="33051" spans="17:63" ht="29.25" customHeight="1" x14ac:dyDescent="0.2">
      <c r="Q33051" s="92" t="s">
        <v>50</v>
      </c>
      <c r="BF33051" s="101" t="s">
        <v>58</v>
      </c>
      <c r="BK33051" s="98" t="s">
        <v>70</v>
      </c>
    </row>
    <row r="33052" spans="17:63" ht="29.25" customHeight="1" x14ac:dyDescent="0.2">
      <c r="Q33052" s="92" t="s">
        <v>50</v>
      </c>
      <c r="BF33052" s="101" t="s">
        <v>58</v>
      </c>
      <c r="BK33052" s="98" t="s">
        <v>70</v>
      </c>
    </row>
    <row r="33053" spans="17:63" ht="29.25" customHeight="1" x14ac:dyDescent="0.2">
      <c r="Q33053" s="92" t="s">
        <v>50</v>
      </c>
      <c r="BF33053" s="101" t="s">
        <v>58</v>
      </c>
      <c r="BK33053" s="98" t="s">
        <v>70</v>
      </c>
    </row>
    <row r="33054" spans="17:63" ht="29.25" customHeight="1" x14ac:dyDescent="0.2">
      <c r="Q33054" s="92" t="s">
        <v>50</v>
      </c>
      <c r="BF33054" s="101" t="s">
        <v>58</v>
      </c>
      <c r="BK33054" s="98" t="s">
        <v>70</v>
      </c>
    </row>
    <row r="33055" spans="17:63" ht="29.25" customHeight="1" x14ac:dyDescent="0.2">
      <c r="Q33055" s="92" t="s">
        <v>50</v>
      </c>
      <c r="BF33055" s="101" t="s">
        <v>58</v>
      </c>
      <c r="BK33055" s="98" t="s">
        <v>70</v>
      </c>
    </row>
    <row r="33056" spans="17:63" ht="29.25" customHeight="1" x14ac:dyDescent="0.2">
      <c r="Q33056" s="92" t="s">
        <v>50</v>
      </c>
      <c r="BF33056" s="101" t="s">
        <v>58</v>
      </c>
      <c r="BK33056" s="98" t="s">
        <v>70</v>
      </c>
    </row>
    <row r="33057" spans="17:63" ht="29.25" customHeight="1" x14ac:dyDescent="0.2">
      <c r="Q33057" s="92" t="s">
        <v>50</v>
      </c>
      <c r="BF33057" s="101" t="s">
        <v>58</v>
      </c>
      <c r="BK33057" s="98" t="s">
        <v>70</v>
      </c>
    </row>
    <row r="33058" spans="17:63" ht="29.25" customHeight="1" x14ac:dyDescent="0.2">
      <c r="Q33058" s="92" t="s">
        <v>50</v>
      </c>
      <c r="BF33058" s="101" t="s">
        <v>58</v>
      </c>
      <c r="BK33058" s="98" t="s">
        <v>70</v>
      </c>
    </row>
    <row r="33059" spans="17:63" ht="29.25" customHeight="1" x14ac:dyDescent="0.2">
      <c r="Q33059" s="92" t="s">
        <v>50</v>
      </c>
      <c r="BF33059" s="101" t="s">
        <v>58</v>
      </c>
      <c r="BK33059" s="98" t="s">
        <v>70</v>
      </c>
    </row>
    <row r="33060" spans="17:63" ht="29.25" customHeight="1" x14ac:dyDescent="0.2">
      <c r="Q33060" s="92" t="s">
        <v>50</v>
      </c>
      <c r="BF33060" s="101" t="s">
        <v>58</v>
      </c>
      <c r="BK33060" s="98" t="s">
        <v>70</v>
      </c>
    </row>
    <row r="33061" spans="17:63" ht="29.25" customHeight="1" x14ac:dyDescent="0.2">
      <c r="Q33061" s="92" t="s">
        <v>50</v>
      </c>
      <c r="BF33061" s="101" t="s">
        <v>58</v>
      </c>
      <c r="BK33061" s="98" t="s">
        <v>70</v>
      </c>
    </row>
    <row r="33062" spans="17:63" ht="29.25" customHeight="1" x14ac:dyDescent="0.2">
      <c r="Q33062" s="92" t="s">
        <v>50</v>
      </c>
      <c r="BF33062" s="101" t="s">
        <v>58</v>
      </c>
      <c r="BK33062" s="98" t="s">
        <v>70</v>
      </c>
    </row>
    <row r="33063" spans="17:63" ht="29.25" customHeight="1" x14ac:dyDescent="0.2">
      <c r="Q33063" s="92" t="s">
        <v>50</v>
      </c>
      <c r="BF33063" s="101" t="s">
        <v>58</v>
      </c>
      <c r="BK33063" s="98" t="s">
        <v>70</v>
      </c>
    </row>
    <row r="33064" spans="17:63" ht="29.25" customHeight="1" x14ac:dyDescent="0.2">
      <c r="Q33064" s="92" t="s">
        <v>50</v>
      </c>
      <c r="BF33064" s="101" t="s">
        <v>58</v>
      </c>
      <c r="BK33064" s="98" t="s">
        <v>70</v>
      </c>
    </row>
    <row r="33065" spans="17:63" ht="29.25" customHeight="1" x14ac:dyDescent="0.2">
      <c r="Q33065" s="92" t="s">
        <v>50</v>
      </c>
      <c r="BF33065" s="101" t="s">
        <v>58</v>
      </c>
      <c r="BK33065" s="98" t="s">
        <v>70</v>
      </c>
    </row>
    <row r="33066" spans="17:63" ht="29.25" customHeight="1" x14ac:dyDescent="0.2">
      <c r="Q33066" s="92" t="s">
        <v>50</v>
      </c>
      <c r="BF33066" s="101" t="s">
        <v>58</v>
      </c>
      <c r="BK33066" s="98" t="s">
        <v>70</v>
      </c>
    </row>
    <row r="33067" spans="17:63" ht="29.25" customHeight="1" x14ac:dyDescent="0.2">
      <c r="Q33067" s="92" t="s">
        <v>50</v>
      </c>
      <c r="BF33067" s="101" t="s">
        <v>58</v>
      </c>
      <c r="BK33067" s="98" t="s">
        <v>70</v>
      </c>
    </row>
    <row r="33068" spans="17:63" ht="29.25" customHeight="1" x14ac:dyDescent="0.2">
      <c r="Q33068" s="92" t="s">
        <v>50</v>
      </c>
      <c r="BF33068" s="101" t="s">
        <v>58</v>
      </c>
      <c r="BK33068" s="98" t="s">
        <v>70</v>
      </c>
    </row>
    <row r="33069" spans="17:63" ht="29.25" customHeight="1" x14ac:dyDescent="0.2">
      <c r="Q33069" s="92" t="s">
        <v>50</v>
      </c>
      <c r="BF33069" s="101" t="s">
        <v>58</v>
      </c>
      <c r="BK33069" s="98" t="s">
        <v>70</v>
      </c>
    </row>
    <row r="33070" spans="17:63" ht="29.25" customHeight="1" x14ac:dyDescent="0.2">
      <c r="Q33070" s="92" t="s">
        <v>50</v>
      </c>
      <c r="BF33070" s="101" t="s">
        <v>58</v>
      </c>
      <c r="BK33070" s="98" t="s">
        <v>70</v>
      </c>
    </row>
    <row r="33071" spans="17:63" ht="29.25" customHeight="1" x14ac:dyDescent="0.2">
      <c r="Q33071" s="92" t="s">
        <v>50</v>
      </c>
      <c r="BF33071" s="101" t="s">
        <v>58</v>
      </c>
      <c r="BK33071" s="98" t="s">
        <v>70</v>
      </c>
    </row>
    <row r="33072" spans="17:63" ht="29.25" customHeight="1" x14ac:dyDescent="0.2">
      <c r="Q33072" s="92" t="s">
        <v>50</v>
      </c>
      <c r="BF33072" s="101" t="s">
        <v>58</v>
      </c>
      <c r="BK33072" s="98" t="s">
        <v>70</v>
      </c>
    </row>
    <row r="33073" spans="17:63" ht="29.25" customHeight="1" x14ac:dyDescent="0.2">
      <c r="Q33073" s="92" t="s">
        <v>50</v>
      </c>
      <c r="BF33073" s="101" t="s">
        <v>58</v>
      </c>
      <c r="BK33073" s="98" t="s">
        <v>70</v>
      </c>
    </row>
    <row r="33074" spans="17:63" ht="29.25" customHeight="1" x14ac:dyDescent="0.2">
      <c r="Q33074" s="92" t="s">
        <v>50</v>
      </c>
      <c r="BF33074" s="101" t="s">
        <v>58</v>
      </c>
      <c r="BK33074" s="98" t="s">
        <v>70</v>
      </c>
    </row>
    <row r="33075" spans="17:63" ht="29.25" customHeight="1" x14ac:dyDescent="0.2">
      <c r="Q33075" s="92" t="s">
        <v>50</v>
      </c>
      <c r="BF33075" s="101" t="s">
        <v>58</v>
      </c>
      <c r="BK33075" s="98" t="s">
        <v>70</v>
      </c>
    </row>
    <row r="33076" spans="17:63" ht="29.25" customHeight="1" x14ac:dyDescent="0.2">
      <c r="Q33076" s="92" t="s">
        <v>50</v>
      </c>
      <c r="BF33076" s="101" t="s">
        <v>58</v>
      </c>
      <c r="BK33076" s="98" t="s">
        <v>70</v>
      </c>
    </row>
    <row r="33077" spans="17:63" ht="29.25" customHeight="1" x14ac:dyDescent="0.2">
      <c r="Q33077" s="92" t="s">
        <v>50</v>
      </c>
      <c r="BF33077" s="101" t="s">
        <v>58</v>
      </c>
      <c r="BK33077" s="98" t="s">
        <v>70</v>
      </c>
    </row>
    <row r="33078" spans="17:63" ht="29.25" customHeight="1" x14ac:dyDescent="0.2">
      <c r="Q33078" s="92" t="s">
        <v>50</v>
      </c>
      <c r="BF33078" s="101" t="s">
        <v>58</v>
      </c>
      <c r="BK33078" s="98" t="s">
        <v>70</v>
      </c>
    </row>
    <row r="33079" spans="17:63" ht="29.25" customHeight="1" x14ac:dyDescent="0.2">
      <c r="Q33079" s="92" t="s">
        <v>50</v>
      </c>
      <c r="BF33079" s="101" t="s">
        <v>58</v>
      </c>
      <c r="BK33079" s="98" t="s">
        <v>70</v>
      </c>
    </row>
    <row r="33080" spans="17:63" ht="29.25" customHeight="1" x14ac:dyDescent="0.2">
      <c r="Q33080" s="92" t="s">
        <v>50</v>
      </c>
      <c r="BF33080" s="101" t="s">
        <v>58</v>
      </c>
      <c r="BK33080" s="98" t="s">
        <v>70</v>
      </c>
    </row>
    <row r="33081" spans="17:63" ht="29.25" customHeight="1" x14ac:dyDescent="0.2">
      <c r="Q33081" s="92" t="s">
        <v>50</v>
      </c>
      <c r="BF33081" s="101" t="s">
        <v>58</v>
      </c>
      <c r="BK33081" s="98" t="s">
        <v>70</v>
      </c>
    </row>
    <row r="33082" spans="17:63" ht="29.25" customHeight="1" x14ac:dyDescent="0.2">
      <c r="Q33082" s="92" t="s">
        <v>50</v>
      </c>
      <c r="BF33082" s="101" t="s">
        <v>58</v>
      </c>
      <c r="BK33082" s="98" t="s">
        <v>70</v>
      </c>
    </row>
    <row r="33083" spans="17:63" ht="29.25" customHeight="1" x14ac:dyDescent="0.2">
      <c r="Q33083" s="92" t="s">
        <v>50</v>
      </c>
      <c r="BF33083" s="101" t="s">
        <v>58</v>
      </c>
      <c r="BK33083" s="98" t="s">
        <v>70</v>
      </c>
    </row>
    <row r="33084" spans="17:63" ht="29.25" customHeight="1" x14ac:dyDescent="0.2">
      <c r="Q33084" s="92" t="s">
        <v>50</v>
      </c>
      <c r="BF33084" s="101" t="s">
        <v>58</v>
      </c>
      <c r="BK33084" s="98" t="s">
        <v>70</v>
      </c>
    </row>
    <row r="33085" spans="17:63" ht="29.25" customHeight="1" x14ac:dyDescent="0.2">
      <c r="Q33085" s="92" t="s">
        <v>50</v>
      </c>
      <c r="BF33085" s="101" t="s">
        <v>58</v>
      </c>
      <c r="BK33085" s="98" t="s">
        <v>70</v>
      </c>
    </row>
    <row r="33086" spans="17:63" ht="29.25" customHeight="1" x14ac:dyDescent="0.2">
      <c r="Q33086" s="92" t="s">
        <v>50</v>
      </c>
      <c r="BF33086" s="101" t="s">
        <v>58</v>
      </c>
      <c r="BK33086" s="98" t="s">
        <v>70</v>
      </c>
    </row>
    <row r="33087" spans="17:63" ht="29.25" customHeight="1" x14ac:dyDescent="0.2">
      <c r="Q33087" s="92" t="s">
        <v>50</v>
      </c>
      <c r="BF33087" s="101" t="s">
        <v>58</v>
      </c>
      <c r="BK33087" s="98" t="s">
        <v>70</v>
      </c>
    </row>
    <row r="33088" spans="17:63" ht="29.25" customHeight="1" x14ac:dyDescent="0.2">
      <c r="Q33088" s="92" t="s">
        <v>50</v>
      </c>
      <c r="BF33088" s="101" t="s">
        <v>58</v>
      </c>
      <c r="BK33088" s="98" t="s">
        <v>70</v>
      </c>
    </row>
    <row r="33089" spans="17:63" ht="29.25" customHeight="1" x14ac:dyDescent="0.2">
      <c r="Q33089" s="92" t="s">
        <v>50</v>
      </c>
      <c r="BF33089" s="101" t="s">
        <v>58</v>
      </c>
      <c r="BK33089" s="98" t="s">
        <v>70</v>
      </c>
    </row>
    <row r="33090" spans="17:63" ht="29.25" customHeight="1" x14ac:dyDescent="0.2">
      <c r="Q33090" s="92" t="s">
        <v>50</v>
      </c>
      <c r="BF33090" s="101" t="s">
        <v>58</v>
      </c>
      <c r="BK33090" s="98" t="s">
        <v>70</v>
      </c>
    </row>
    <row r="33091" spans="17:63" ht="29.25" customHeight="1" x14ac:dyDescent="0.2">
      <c r="Q33091" s="92" t="s">
        <v>50</v>
      </c>
      <c r="BF33091" s="101" t="s">
        <v>58</v>
      </c>
      <c r="BK33091" s="98" t="s">
        <v>70</v>
      </c>
    </row>
    <row r="33092" spans="17:63" ht="29.25" customHeight="1" x14ac:dyDescent="0.2">
      <c r="Q33092" s="92" t="s">
        <v>50</v>
      </c>
      <c r="BF33092" s="101" t="s">
        <v>58</v>
      </c>
      <c r="BK33092" s="98" t="s">
        <v>70</v>
      </c>
    </row>
    <row r="33093" spans="17:63" ht="29.25" customHeight="1" x14ac:dyDescent="0.2">
      <c r="Q33093" s="92" t="s">
        <v>50</v>
      </c>
      <c r="BF33093" s="101" t="s">
        <v>58</v>
      </c>
      <c r="BK33093" s="98" t="s">
        <v>70</v>
      </c>
    </row>
    <row r="33094" spans="17:63" ht="29.25" customHeight="1" x14ac:dyDescent="0.2">
      <c r="Q33094" s="92" t="s">
        <v>50</v>
      </c>
      <c r="BF33094" s="101" t="s">
        <v>58</v>
      </c>
      <c r="BK33094" s="98" t="s">
        <v>70</v>
      </c>
    </row>
    <row r="33095" spans="17:63" ht="29.25" customHeight="1" x14ac:dyDescent="0.2">
      <c r="Q33095" s="92" t="s">
        <v>50</v>
      </c>
      <c r="BF33095" s="101" t="s">
        <v>58</v>
      </c>
      <c r="BK33095" s="98" t="s">
        <v>70</v>
      </c>
    </row>
    <row r="33096" spans="17:63" ht="29.25" customHeight="1" x14ac:dyDescent="0.2">
      <c r="Q33096" s="92" t="s">
        <v>50</v>
      </c>
      <c r="BF33096" s="101" t="s">
        <v>58</v>
      </c>
      <c r="BK33096" s="98" t="s">
        <v>70</v>
      </c>
    </row>
    <row r="33097" spans="17:63" ht="29.25" customHeight="1" x14ac:dyDescent="0.2">
      <c r="Q33097" s="92" t="s">
        <v>50</v>
      </c>
      <c r="BF33097" s="101" t="s">
        <v>58</v>
      </c>
      <c r="BK33097" s="98" t="s">
        <v>70</v>
      </c>
    </row>
    <row r="33098" spans="17:63" ht="29.25" customHeight="1" x14ac:dyDescent="0.2">
      <c r="Q33098" s="92" t="s">
        <v>50</v>
      </c>
      <c r="BF33098" s="101" t="s">
        <v>58</v>
      </c>
      <c r="BK33098" s="98" t="s">
        <v>70</v>
      </c>
    </row>
    <row r="33099" spans="17:63" ht="29.25" customHeight="1" x14ac:dyDescent="0.2">
      <c r="Q33099" s="92" t="s">
        <v>50</v>
      </c>
      <c r="BF33099" s="101" t="s">
        <v>58</v>
      </c>
      <c r="BK33099" s="98" t="s">
        <v>70</v>
      </c>
    </row>
    <row r="33100" spans="17:63" ht="29.25" customHeight="1" x14ac:dyDescent="0.2">
      <c r="Q33100" s="92" t="s">
        <v>50</v>
      </c>
      <c r="BF33100" s="101" t="s">
        <v>58</v>
      </c>
      <c r="BK33100" s="98" t="s">
        <v>70</v>
      </c>
    </row>
    <row r="33101" spans="17:63" ht="29.25" customHeight="1" x14ac:dyDescent="0.2">
      <c r="Q33101" s="92" t="s">
        <v>50</v>
      </c>
      <c r="BF33101" s="101" t="s">
        <v>58</v>
      </c>
      <c r="BK33101" s="98" t="s">
        <v>70</v>
      </c>
    </row>
    <row r="33102" spans="17:63" ht="29.25" customHeight="1" x14ac:dyDescent="0.2">
      <c r="Q33102" s="92" t="s">
        <v>50</v>
      </c>
      <c r="BF33102" s="101" t="s">
        <v>58</v>
      </c>
      <c r="BK33102" s="98" t="s">
        <v>70</v>
      </c>
    </row>
    <row r="33103" spans="17:63" ht="29.25" customHeight="1" x14ac:dyDescent="0.2">
      <c r="Q33103" s="92" t="s">
        <v>50</v>
      </c>
      <c r="BF33103" s="101" t="s">
        <v>58</v>
      </c>
      <c r="BK33103" s="98" t="s">
        <v>70</v>
      </c>
    </row>
    <row r="33104" spans="17:63" ht="29.25" customHeight="1" x14ac:dyDescent="0.2">
      <c r="Q33104" s="92" t="s">
        <v>50</v>
      </c>
      <c r="BF33104" s="101" t="s">
        <v>58</v>
      </c>
      <c r="BK33104" s="98" t="s">
        <v>70</v>
      </c>
    </row>
    <row r="33105" spans="17:63" ht="29.25" customHeight="1" x14ac:dyDescent="0.2">
      <c r="Q33105" s="92" t="s">
        <v>50</v>
      </c>
      <c r="BF33105" s="101" t="s">
        <v>58</v>
      </c>
      <c r="BK33105" s="98" t="s">
        <v>70</v>
      </c>
    </row>
    <row r="33106" spans="17:63" ht="29.25" customHeight="1" x14ac:dyDescent="0.2">
      <c r="Q33106" s="92" t="s">
        <v>50</v>
      </c>
      <c r="BF33106" s="101" t="s">
        <v>58</v>
      </c>
      <c r="BK33106" s="98" t="s">
        <v>70</v>
      </c>
    </row>
    <row r="33107" spans="17:63" ht="29.25" customHeight="1" x14ac:dyDescent="0.2">
      <c r="Q33107" s="92" t="s">
        <v>50</v>
      </c>
      <c r="BF33107" s="101" t="s">
        <v>58</v>
      </c>
      <c r="BK33107" s="98" t="s">
        <v>70</v>
      </c>
    </row>
    <row r="33108" spans="17:63" ht="29.25" customHeight="1" x14ac:dyDescent="0.2">
      <c r="Q33108" s="92" t="s">
        <v>50</v>
      </c>
      <c r="BF33108" s="101" t="s">
        <v>58</v>
      </c>
      <c r="BK33108" s="98" t="s">
        <v>70</v>
      </c>
    </row>
    <row r="33109" spans="17:63" ht="29.25" customHeight="1" x14ac:dyDescent="0.2">
      <c r="Q33109" s="92" t="s">
        <v>50</v>
      </c>
      <c r="BF33109" s="101" t="s">
        <v>58</v>
      </c>
      <c r="BK33109" s="98" t="s">
        <v>70</v>
      </c>
    </row>
    <row r="33110" spans="17:63" ht="29.25" customHeight="1" x14ac:dyDescent="0.2">
      <c r="Q33110" s="92" t="s">
        <v>50</v>
      </c>
      <c r="BF33110" s="101" t="s">
        <v>58</v>
      </c>
      <c r="BK33110" s="98" t="s">
        <v>70</v>
      </c>
    </row>
    <row r="33111" spans="17:63" ht="29.25" customHeight="1" x14ac:dyDescent="0.2">
      <c r="Q33111" s="92" t="s">
        <v>50</v>
      </c>
      <c r="BF33111" s="101" t="s">
        <v>58</v>
      </c>
      <c r="BK33111" s="98" t="s">
        <v>70</v>
      </c>
    </row>
    <row r="33112" spans="17:63" ht="29.25" customHeight="1" x14ac:dyDescent="0.2">
      <c r="Q33112" s="92" t="s">
        <v>50</v>
      </c>
      <c r="BF33112" s="101" t="s">
        <v>58</v>
      </c>
      <c r="BK33112" s="98" t="s">
        <v>70</v>
      </c>
    </row>
    <row r="33113" spans="17:63" ht="29.25" customHeight="1" x14ac:dyDescent="0.2">
      <c r="Q33113" s="92" t="s">
        <v>50</v>
      </c>
      <c r="BF33113" s="101" t="s">
        <v>58</v>
      </c>
      <c r="BK33113" s="98" t="s">
        <v>70</v>
      </c>
    </row>
    <row r="33114" spans="17:63" ht="29.25" customHeight="1" x14ac:dyDescent="0.2">
      <c r="Q33114" s="92" t="s">
        <v>50</v>
      </c>
      <c r="BF33114" s="101" t="s">
        <v>58</v>
      </c>
      <c r="BK33114" s="98" t="s">
        <v>70</v>
      </c>
    </row>
    <row r="33115" spans="17:63" ht="29.25" customHeight="1" x14ac:dyDescent="0.2">
      <c r="Q33115" s="92" t="s">
        <v>50</v>
      </c>
      <c r="BF33115" s="101" t="s">
        <v>58</v>
      </c>
      <c r="BK33115" s="98" t="s">
        <v>70</v>
      </c>
    </row>
    <row r="33116" spans="17:63" ht="29.25" customHeight="1" x14ac:dyDescent="0.2">
      <c r="Q33116" s="92" t="s">
        <v>50</v>
      </c>
      <c r="BF33116" s="101" t="s">
        <v>58</v>
      </c>
      <c r="BK33116" s="98" t="s">
        <v>70</v>
      </c>
    </row>
    <row r="33117" spans="17:63" ht="29.25" customHeight="1" x14ac:dyDescent="0.2">
      <c r="Q33117" s="92" t="s">
        <v>50</v>
      </c>
      <c r="BF33117" s="101" t="s">
        <v>58</v>
      </c>
      <c r="BK33117" s="98" t="s">
        <v>70</v>
      </c>
    </row>
    <row r="33118" spans="17:63" ht="29.25" customHeight="1" x14ac:dyDescent="0.2">
      <c r="Q33118" s="92" t="s">
        <v>50</v>
      </c>
      <c r="BF33118" s="101" t="s">
        <v>58</v>
      </c>
      <c r="BK33118" s="98" t="s">
        <v>70</v>
      </c>
    </row>
    <row r="33119" spans="17:63" ht="29.25" customHeight="1" x14ac:dyDescent="0.2">
      <c r="Q33119" s="92" t="s">
        <v>50</v>
      </c>
      <c r="BF33119" s="101" t="s">
        <v>58</v>
      </c>
      <c r="BK33119" s="98" t="s">
        <v>70</v>
      </c>
    </row>
    <row r="33120" spans="17:63" ht="29.25" customHeight="1" x14ac:dyDescent="0.2">
      <c r="Q33120" s="92" t="s">
        <v>50</v>
      </c>
      <c r="BF33120" s="101" t="s">
        <v>58</v>
      </c>
      <c r="BK33120" s="98" t="s">
        <v>70</v>
      </c>
    </row>
    <row r="33121" spans="17:63" ht="29.25" customHeight="1" x14ac:dyDescent="0.2">
      <c r="Q33121" s="92" t="s">
        <v>50</v>
      </c>
      <c r="BF33121" s="101" t="s">
        <v>58</v>
      </c>
      <c r="BK33121" s="98" t="s">
        <v>70</v>
      </c>
    </row>
    <row r="33122" spans="17:63" ht="29.25" customHeight="1" x14ac:dyDescent="0.2">
      <c r="Q33122" s="92" t="s">
        <v>50</v>
      </c>
      <c r="BF33122" s="101" t="s">
        <v>58</v>
      </c>
      <c r="BK33122" s="98" t="s">
        <v>70</v>
      </c>
    </row>
    <row r="33123" spans="17:63" ht="29.25" customHeight="1" x14ac:dyDescent="0.2">
      <c r="Q33123" s="92" t="s">
        <v>50</v>
      </c>
      <c r="BF33123" s="101" t="s">
        <v>58</v>
      </c>
      <c r="BK33123" s="98" t="s">
        <v>70</v>
      </c>
    </row>
    <row r="33124" spans="17:63" ht="29.25" customHeight="1" x14ac:dyDescent="0.2">
      <c r="Q33124" s="92" t="s">
        <v>50</v>
      </c>
      <c r="BF33124" s="101" t="s">
        <v>58</v>
      </c>
      <c r="BK33124" s="98" t="s">
        <v>70</v>
      </c>
    </row>
    <row r="33125" spans="17:63" ht="29.25" customHeight="1" x14ac:dyDescent="0.2">
      <c r="Q33125" s="92" t="s">
        <v>50</v>
      </c>
      <c r="BF33125" s="101" t="s">
        <v>58</v>
      </c>
      <c r="BK33125" s="98" t="s">
        <v>70</v>
      </c>
    </row>
    <row r="33126" spans="17:63" ht="29.25" customHeight="1" x14ac:dyDescent="0.2">
      <c r="Q33126" s="92" t="s">
        <v>50</v>
      </c>
      <c r="BF33126" s="101" t="s">
        <v>58</v>
      </c>
      <c r="BK33126" s="98" t="s">
        <v>70</v>
      </c>
    </row>
    <row r="33127" spans="17:63" ht="29.25" customHeight="1" x14ac:dyDescent="0.2">
      <c r="Q33127" s="92" t="s">
        <v>50</v>
      </c>
      <c r="BF33127" s="101" t="s">
        <v>58</v>
      </c>
      <c r="BK33127" s="98" t="s">
        <v>70</v>
      </c>
    </row>
    <row r="33128" spans="17:63" ht="29.25" customHeight="1" x14ac:dyDescent="0.2">
      <c r="Q33128" s="92" t="s">
        <v>50</v>
      </c>
      <c r="BF33128" s="101" t="s">
        <v>58</v>
      </c>
      <c r="BK33128" s="98" t="s">
        <v>70</v>
      </c>
    </row>
    <row r="33129" spans="17:63" ht="29.25" customHeight="1" x14ac:dyDescent="0.2">
      <c r="Q33129" s="92" t="s">
        <v>50</v>
      </c>
      <c r="BF33129" s="101" t="s">
        <v>58</v>
      </c>
      <c r="BK33129" s="98" t="s">
        <v>70</v>
      </c>
    </row>
    <row r="33130" spans="17:63" ht="29.25" customHeight="1" x14ac:dyDescent="0.2">
      <c r="Q33130" s="92" t="s">
        <v>50</v>
      </c>
      <c r="BF33130" s="101" t="s">
        <v>58</v>
      </c>
      <c r="BK33130" s="98" t="s">
        <v>70</v>
      </c>
    </row>
    <row r="33131" spans="17:63" ht="29.25" customHeight="1" x14ac:dyDescent="0.2">
      <c r="Q33131" s="92" t="s">
        <v>50</v>
      </c>
      <c r="BF33131" s="101" t="s">
        <v>58</v>
      </c>
      <c r="BK33131" s="98" t="s">
        <v>70</v>
      </c>
    </row>
    <row r="33132" spans="17:63" ht="29.25" customHeight="1" x14ac:dyDescent="0.2">
      <c r="Q33132" s="92" t="s">
        <v>50</v>
      </c>
      <c r="BF33132" s="101" t="s">
        <v>58</v>
      </c>
      <c r="BK33132" s="98" t="s">
        <v>70</v>
      </c>
    </row>
    <row r="33133" spans="17:63" ht="29.25" customHeight="1" x14ac:dyDescent="0.2">
      <c r="Q33133" s="92" t="s">
        <v>50</v>
      </c>
      <c r="BF33133" s="101" t="s">
        <v>58</v>
      </c>
      <c r="BK33133" s="98" t="s">
        <v>70</v>
      </c>
    </row>
    <row r="33134" spans="17:63" ht="29.25" customHeight="1" x14ac:dyDescent="0.2">
      <c r="Q33134" s="92" t="s">
        <v>50</v>
      </c>
      <c r="BF33134" s="101" t="s">
        <v>58</v>
      </c>
      <c r="BK33134" s="98" t="s">
        <v>70</v>
      </c>
    </row>
    <row r="33135" spans="17:63" ht="29.25" customHeight="1" x14ac:dyDescent="0.2">
      <c r="Q33135" s="92" t="s">
        <v>50</v>
      </c>
      <c r="BF33135" s="101" t="s">
        <v>58</v>
      </c>
      <c r="BK33135" s="98" t="s">
        <v>70</v>
      </c>
    </row>
    <row r="33136" spans="17:63" ht="29.25" customHeight="1" x14ac:dyDescent="0.2">
      <c r="Q33136" s="92" t="s">
        <v>50</v>
      </c>
      <c r="BF33136" s="101" t="s">
        <v>58</v>
      </c>
      <c r="BK33136" s="98" t="s">
        <v>70</v>
      </c>
    </row>
    <row r="33137" spans="17:63" ht="29.25" customHeight="1" x14ac:dyDescent="0.2">
      <c r="Q33137" s="92" t="s">
        <v>50</v>
      </c>
      <c r="BF33137" s="101" t="s">
        <v>58</v>
      </c>
      <c r="BK33137" s="98" t="s">
        <v>70</v>
      </c>
    </row>
    <row r="33138" spans="17:63" ht="29.25" customHeight="1" x14ac:dyDescent="0.2">
      <c r="Q33138" s="92" t="s">
        <v>50</v>
      </c>
      <c r="BF33138" s="101" t="s">
        <v>58</v>
      </c>
      <c r="BK33138" s="98" t="s">
        <v>70</v>
      </c>
    </row>
    <row r="33139" spans="17:63" ht="29.25" customHeight="1" x14ac:dyDescent="0.2">
      <c r="Q33139" s="92" t="s">
        <v>50</v>
      </c>
      <c r="BF33139" s="101" t="s">
        <v>58</v>
      </c>
      <c r="BK33139" s="98" t="s">
        <v>70</v>
      </c>
    </row>
    <row r="33140" spans="17:63" ht="29.25" customHeight="1" x14ac:dyDescent="0.2">
      <c r="Q33140" s="92" t="s">
        <v>50</v>
      </c>
      <c r="BF33140" s="101" t="s">
        <v>58</v>
      </c>
      <c r="BK33140" s="98" t="s">
        <v>70</v>
      </c>
    </row>
    <row r="33141" spans="17:63" ht="29.25" customHeight="1" x14ac:dyDescent="0.2">
      <c r="Q33141" s="92" t="s">
        <v>50</v>
      </c>
      <c r="BF33141" s="101" t="s">
        <v>58</v>
      </c>
      <c r="BK33141" s="98" t="s">
        <v>70</v>
      </c>
    </row>
    <row r="33142" spans="17:63" ht="29.25" customHeight="1" x14ac:dyDescent="0.2">
      <c r="Q33142" s="92" t="s">
        <v>50</v>
      </c>
      <c r="BF33142" s="101" t="s">
        <v>58</v>
      </c>
      <c r="BK33142" s="98" t="s">
        <v>70</v>
      </c>
    </row>
    <row r="33143" spans="17:63" ht="29.25" customHeight="1" x14ac:dyDescent="0.2">
      <c r="Q33143" s="92" t="s">
        <v>50</v>
      </c>
      <c r="BF33143" s="101" t="s">
        <v>58</v>
      </c>
      <c r="BK33143" s="98" t="s">
        <v>70</v>
      </c>
    </row>
    <row r="33144" spans="17:63" ht="29.25" customHeight="1" x14ac:dyDescent="0.2">
      <c r="Q33144" s="92" t="s">
        <v>50</v>
      </c>
      <c r="BF33144" s="101" t="s">
        <v>58</v>
      </c>
      <c r="BK33144" s="98" t="s">
        <v>70</v>
      </c>
    </row>
    <row r="33145" spans="17:63" ht="29.25" customHeight="1" x14ac:dyDescent="0.2">
      <c r="Q33145" s="92" t="s">
        <v>50</v>
      </c>
      <c r="BF33145" s="101" t="s">
        <v>58</v>
      </c>
      <c r="BK33145" s="98" t="s">
        <v>70</v>
      </c>
    </row>
    <row r="33146" spans="17:63" ht="29.25" customHeight="1" x14ac:dyDescent="0.2">
      <c r="Q33146" s="92" t="s">
        <v>50</v>
      </c>
      <c r="BF33146" s="101" t="s">
        <v>58</v>
      </c>
      <c r="BK33146" s="98" t="s">
        <v>70</v>
      </c>
    </row>
    <row r="33147" spans="17:63" ht="29.25" customHeight="1" x14ac:dyDescent="0.2">
      <c r="Q33147" s="92" t="s">
        <v>50</v>
      </c>
      <c r="BF33147" s="101" t="s">
        <v>58</v>
      </c>
      <c r="BK33147" s="98" t="s">
        <v>70</v>
      </c>
    </row>
    <row r="33148" spans="17:63" ht="29.25" customHeight="1" x14ac:dyDescent="0.2">
      <c r="Q33148" s="92" t="s">
        <v>50</v>
      </c>
      <c r="BF33148" s="101" t="s">
        <v>58</v>
      </c>
      <c r="BK33148" s="98" t="s">
        <v>70</v>
      </c>
    </row>
    <row r="33149" spans="17:63" ht="29.25" customHeight="1" x14ac:dyDescent="0.2">
      <c r="Q33149" s="92" t="s">
        <v>50</v>
      </c>
      <c r="BF33149" s="101" t="s">
        <v>58</v>
      </c>
      <c r="BK33149" s="98" t="s">
        <v>70</v>
      </c>
    </row>
    <row r="33150" spans="17:63" ht="29.25" customHeight="1" x14ac:dyDescent="0.2">
      <c r="Q33150" s="92" t="s">
        <v>50</v>
      </c>
      <c r="BF33150" s="101" t="s">
        <v>58</v>
      </c>
      <c r="BK33150" s="98" t="s">
        <v>70</v>
      </c>
    </row>
    <row r="33151" spans="17:63" ht="29.25" customHeight="1" x14ac:dyDescent="0.2">
      <c r="Q33151" s="92" t="s">
        <v>50</v>
      </c>
      <c r="BF33151" s="101" t="s">
        <v>58</v>
      </c>
      <c r="BK33151" s="98" t="s">
        <v>70</v>
      </c>
    </row>
    <row r="33152" spans="17:63" ht="29.25" customHeight="1" x14ac:dyDescent="0.2">
      <c r="Q33152" s="92" t="s">
        <v>50</v>
      </c>
      <c r="BF33152" s="101" t="s">
        <v>58</v>
      </c>
      <c r="BK33152" s="98" t="s">
        <v>70</v>
      </c>
    </row>
    <row r="33153" spans="17:63" ht="29.25" customHeight="1" x14ac:dyDescent="0.2">
      <c r="Q33153" s="92" t="s">
        <v>50</v>
      </c>
      <c r="BF33153" s="101" t="s">
        <v>58</v>
      </c>
      <c r="BK33153" s="98" t="s">
        <v>70</v>
      </c>
    </row>
    <row r="33154" spans="17:63" ht="29.25" customHeight="1" x14ac:dyDescent="0.2">
      <c r="Q33154" s="92" t="s">
        <v>50</v>
      </c>
      <c r="BF33154" s="101" t="s">
        <v>58</v>
      </c>
      <c r="BK33154" s="98" t="s">
        <v>70</v>
      </c>
    </row>
    <row r="33155" spans="17:63" ht="29.25" customHeight="1" x14ac:dyDescent="0.2">
      <c r="Q33155" s="92" t="s">
        <v>50</v>
      </c>
      <c r="BF33155" s="101" t="s">
        <v>58</v>
      </c>
      <c r="BK33155" s="98" t="s">
        <v>70</v>
      </c>
    </row>
    <row r="33156" spans="17:63" ht="29.25" customHeight="1" x14ac:dyDescent="0.2">
      <c r="Q33156" s="92" t="s">
        <v>50</v>
      </c>
      <c r="BF33156" s="101" t="s">
        <v>58</v>
      </c>
      <c r="BK33156" s="98" t="s">
        <v>70</v>
      </c>
    </row>
    <row r="33157" spans="17:63" ht="29.25" customHeight="1" x14ac:dyDescent="0.2">
      <c r="Q33157" s="92" t="s">
        <v>50</v>
      </c>
      <c r="BF33157" s="101" t="s">
        <v>58</v>
      </c>
      <c r="BK33157" s="98" t="s">
        <v>70</v>
      </c>
    </row>
    <row r="33158" spans="17:63" ht="29.25" customHeight="1" x14ac:dyDescent="0.2">
      <c r="Q33158" s="92" t="s">
        <v>50</v>
      </c>
      <c r="BF33158" s="101" t="s">
        <v>58</v>
      </c>
      <c r="BK33158" s="98" t="s">
        <v>70</v>
      </c>
    </row>
    <row r="33159" spans="17:63" ht="29.25" customHeight="1" x14ac:dyDescent="0.2">
      <c r="Q33159" s="92" t="s">
        <v>50</v>
      </c>
      <c r="BF33159" s="101" t="s">
        <v>58</v>
      </c>
      <c r="BK33159" s="98" t="s">
        <v>70</v>
      </c>
    </row>
    <row r="33160" spans="17:63" ht="29.25" customHeight="1" x14ac:dyDescent="0.2">
      <c r="Q33160" s="92" t="s">
        <v>50</v>
      </c>
      <c r="BF33160" s="101" t="s">
        <v>58</v>
      </c>
      <c r="BK33160" s="98" t="s">
        <v>70</v>
      </c>
    </row>
    <row r="33161" spans="17:63" ht="29.25" customHeight="1" x14ac:dyDescent="0.2">
      <c r="Q33161" s="92" t="s">
        <v>50</v>
      </c>
      <c r="BF33161" s="101" t="s">
        <v>58</v>
      </c>
      <c r="BK33161" s="98" t="s">
        <v>70</v>
      </c>
    </row>
    <row r="33162" spans="17:63" ht="29.25" customHeight="1" x14ac:dyDescent="0.2">
      <c r="Q33162" s="92" t="s">
        <v>50</v>
      </c>
      <c r="BF33162" s="101" t="s">
        <v>58</v>
      </c>
      <c r="BK33162" s="98" t="s">
        <v>70</v>
      </c>
    </row>
    <row r="33163" spans="17:63" ht="29.25" customHeight="1" x14ac:dyDescent="0.2">
      <c r="Q33163" s="92" t="s">
        <v>50</v>
      </c>
      <c r="BF33163" s="101" t="s">
        <v>58</v>
      </c>
      <c r="BK33163" s="98" t="s">
        <v>70</v>
      </c>
    </row>
    <row r="33164" spans="17:63" ht="29.25" customHeight="1" x14ac:dyDescent="0.2">
      <c r="Q33164" s="92" t="s">
        <v>50</v>
      </c>
      <c r="BF33164" s="101" t="s">
        <v>58</v>
      </c>
      <c r="BK33164" s="98" t="s">
        <v>70</v>
      </c>
    </row>
    <row r="33165" spans="17:63" ht="29.25" customHeight="1" x14ac:dyDescent="0.2">
      <c r="Q33165" s="92" t="s">
        <v>50</v>
      </c>
      <c r="BF33165" s="101" t="s">
        <v>58</v>
      </c>
      <c r="BK33165" s="98" t="s">
        <v>70</v>
      </c>
    </row>
    <row r="33166" spans="17:63" ht="29.25" customHeight="1" x14ac:dyDescent="0.2">
      <c r="Q33166" s="92" t="s">
        <v>50</v>
      </c>
      <c r="BF33166" s="101" t="s">
        <v>58</v>
      </c>
      <c r="BK33166" s="98" t="s">
        <v>70</v>
      </c>
    </row>
    <row r="33167" spans="17:63" ht="29.25" customHeight="1" x14ac:dyDescent="0.2">
      <c r="Q33167" s="92" t="s">
        <v>50</v>
      </c>
      <c r="BF33167" s="101" t="s">
        <v>58</v>
      </c>
      <c r="BK33167" s="98" t="s">
        <v>70</v>
      </c>
    </row>
    <row r="33168" spans="17:63" ht="29.25" customHeight="1" x14ac:dyDescent="0.2">
      <c r="Q33168" s="92" t="s">
        <v>50</v>
      </c>
      <c r="BF33168" s="101" t="s">
        <v>58</v>
      </c>
      <c r="BK33168" s="98" t="s">
        <v>70</v>
      </c>
    </row>
    <row r="33169" spans="17:63" ht="29.25" customHeight="1" x14ac:dyDescent="0.2">
      <c r="Q33169" s="92" t="s">
        <v>50</v>
      </c>
      <c r="BF33169" s="101" t="s">
        <v>58</v>
      </c>
      <c r="BK33169" s="98" t="s">
        <v>70</v>
      </c>
    </row>
    <row r="33170" spans="17:63" ht="29.25" customHeight="1" x14ac:dyDescent="0.2">
      <c r="Q33170" s="92" t="s">
        <v>50</v>
      </c>
      <c r="BF33170" s="101" t="s">
        <v>58</v>
      </c>
      <c r="BK33170" s="98" t="s">
        <v>70</v>
      </c>
    </row>
    <row r="33171" spans="17:63" ht="29.25" customHeight="1" x14ac:dyDescent="0.2">
      <c r="Q33171" s="92" t="s">
        <v>50</v>
      </c>
      <c r="BF33171" s="101" t="s">
        <v>58</v>
      </c>
      <c r="BK33171" s="98" t="s">
        <v>70</v>
      </c>
    </row>
    <row r="33172" spans="17:63" ht="29.25" customHeight="1" x14ac:dyDescent="0.2">
      <c r="Q33172" s="92" t="s">
        <v>50</v>
      </c>
      <c r="BF33172" s="101" t="s">
        <v>58</v>
      </c>
      <c r="BK33172" s="98" t="s">
        <v>70</v>
      </c>
    </row>
    <row r="33173" spans="17:63" ht="29.25" customHeight="1" x14ac:dyDescent="0.2">
      <c r="Q33173" s="92" t="s">
        <v>50</v>
      </c>
      <c r="BF33173" s="101" t="s">
        <v>58</v>
      </c>
      <c r="BK33173" s="98" t="s">
        <v>70</v>
      </c>
    </row>
    <row r="33174" spans="17:63" ht="29.25" customHeight="1" x14ac:dyDescent="0.2">
      <c r="Q33174" s="92" t="s">
        <v>50</v>
      </c>
      <c r="BF33174" s="101" t="s">
        <v>58</v>
      </c>
      <c r="BK33174" s="98" t="s">
        <v>70</v>
      </c>
    </row>
    <row r="33175" spans="17:63" ht="29.25" customHeight="1" x14ac:dyDescent="0.2">
      <c r="Q33175" s="92" t="s">
        <v>50</v>
      </c>
      <c r="BF33175" s="101" t="s">
        <v>58</v>
      </c>
      <c r="BK33175" s="98" t="s">
        <v>70</v>
      </c>
    </row>
    <row r="33176" spans="17:63" ht="29.25" customHeight="1" x14ac:dyDescent="0.2">
      <c r="Q33176" s="92" t="s">
        <v>50</v>
      </c>
      <c r="BF33176" s="101" t="s">
        <v>58</v>
      </c>
      <c r="BK33176" s="98" t="s">
        <v>70</v>
      </c>
    </row>
    <row r="33177" spans="17:63" ht="29.25" customHeight="1" x14ac:dyDescent="0.2">
      <c r="Q33177" s="92" t="s">
        <v>50</v>
      </c>
      <c r="BF33177" s="101" t="s">
        <v>58</v>
      </c>
      <c r="BK33177" s="98" t="s">
        <v>70</v>
      </c>
    </row>
    <row r="33178" spans="17:63" ht="29.25" customHeight="1" x14ac:dyDescent="0.2">
      <c r="Q33178" s="92" t="s">
        <v>50</v>
      </c>
      <c r="BF33178" s="101" t="s">
        <v>58</v>
      </c>
      <c r="BK33178" s="98" t="s">
        <v>70</v>
      </c>
    </row>
    <row r="33179" spans="17:63" ht="29.25" customHeight="1" x14ac:dyDescent="0.2">
      <c r="Q33179" s="92" t="s">
        <v>50</v>
      </c>
      <c r="BF33179" s="101" t="s">
        <v>58</v>
      </c>
      <c r="BK33179" s="98" t="s">
        <v>70</v>
      </c>
    </row>
    <row r="33180" spans="17:63" ht="29.25" customHeight="1" x14ac:dyDescent="0.2">
      <c r="Q33180" s="92" t="s">
        <v>50</v>
      </c>
      <c r="BF33180" s="101" t="s">
        <v>58</v>
      </c>
      <c r="BK33180" s="98" t="s">
        <v>70</v>
      </c>
    </row>
    <row r="33181" spans="17:63" ht="29.25" customHeight="1" x14ac:dyDescent="0.2">
      <c r="Q33181" s="92" t="s">
        <v>50</v>
      </c>
      <c r="BF33181" s="101" t="s">
        <v>58</v>
      </c>
      <c r="BK33181" s="98" t="s">
        <v>70</v>
      </c>
    </row>
    <row r="33182" spans="17:63" ht="29.25" customHeight="1" x14ac:dyDescent="0.2">
      <c r="Q33182" s="92" t="s">
        <v>50</v>
      </c>
      <c r="BF33182" s="101" t="s">
        <v>58</v>
      </c>
      <c r="BK33182" s="98" t="s">
        <v>70</v>
      </c>
    </row>
    <row r="33183" spans="17:63" ht="29.25" customHeight="1" x14ac:dyDescent="0.2">
      <c r="Q33183" s="92" t="s">
        <v>50</v>
      </c>
      <c r="BF33183" s="101" t="s">
        <v>58</v>
      </c>
      <c r="BK33183" s="98" t="s">
        <v>70</v>
      </c>
    </row>
    <row r="33184" spans="17:63" ht="29.25" customHeight="1" x14ac:dyDescent="0.2">
      <c r="Q33184" s="92" t="s">
        <v>50</v>
      </c>
      <c r="BF33184" s="101" t="s">
        <v>58</v>
      </c>
      <c r="BK33184" s="98" t="s">
        <v>70</v>
      </c>
    </row>
    <row r="33185" spans="17:63" ht="29.25" customHeight="1" x14ac:dyDescent="0.2">
      <c r="Q33185" s="92" t="s">
        <v>50</v>
      </c>
      <c r="BF33185" s="101" t="s">
        <v>58</v>
      </c>
      <c r="BK33185" s="98" t="s">
        <v>70</v>
      </c>
    </row>
    <row r="33186" spans="17:63" ht="29.25" customHeight="1" x14ac:dyDescent="0.2">
      <c r="Q33186" s="92" t="s">
        <v>50</v>
      </c>
      <c r="BF33186" s="101" t="s">
        <v>58</v>
      </c>
      <c r="BK33186" s="98" t="s">
        <v>70</v>
      </c>
    </row>
    <row r="33187" spans="17:63" ht="29.25" customHeight="1" x14ac:dyDescent="0.2">
      <c r="Q33187" s="92" t="s">
        <v>50</v>
      </c>
      <c r="BF33187" s="101" t="s">
        <v>58</v>
      </c>
      <c r="BK33187" s="98" t="s">
        <v>70</v>
      </c>
    </row>
    <row r="33188" spans="17:63" ht="29.25" customHeight="1" x14ac:dyDescent="0.2">
      <c r="Q33188" s="92" t="s">
        <v>50</v>
      </c>
      <c r="BF33188" s="101" t="s">
        <v>58</v>
      </c>
      <c r="BK33188" s="98" t="s">
        <v>70</v>
      </c>
    </row>
    <row r="33189" spans="17:63" ht="29.25" customHeight="1" x14ac:dyDescent="0.2">
      <c r="Q33189" s="92" t="s">
        <v>50</v>
      </c>
      <c r="BF33189" s="101" t="s">
        <v>58</v>
      </c>
      <c r="BK33189" s="98" t="s">
        <v>70</v>
      </c>
    </row>
    <row r="33190" spans="17:63" ht="29.25" customHeight="1" x14ac:dyDescent="0.2">
      <c r="Q33190" s="92" t="s">
        <v>50</v>
      </c>
      <c r="BF33190" s="101" t="s">
        <v>58</v>
      </c>
      <c r="BK33190" s="98" t="s">
        <v>70</v>
      </c>
    </row>
    <row r="33191" spans="17:63" ht="29.25" customHeight="1" x14ac:dyDescent="0.2">
      <c r="Q33191" s="92" t="s">
        <v>50</v>
      </c>
      <c r="BF33191" s="101" t="s">
        <v>58</v>
      </c>
      <c r="BK33191" s="98" t="s">
        <v>70</v>
      </c>
    </row>
    <row r="33192" spans="17:63" ht="29.25" customHeight="1" x14ac:dyDescent="0.2">
      <c r="Q33192" s="92" t="s">
        <v>50</v>
      </c>
      <c r="BF33192" s="101" t="s">
        <v>58</v>
      </c>
      <c r="BK33192" s="98" t="s">
        <v>70</v>
      </c>
    </row>
    <row r="33193" spans="17:63" ht="29.25" customHeight="1" x14ac:dyDescent="0.2">
      <c r="Q33193" s="92" t="s">
        <v>50</v>
      </c>
      <c r="BF33193" s="101" t="s">
        <v>58</v>
      </c>
      <c r="BK33193" s="98" t="s">
        <v>70</v>
      </c>
    </row>
    <row r="33194" spans="17:63" ht="29.25" customHeight="1" x14ac:dyDescent="0.2">
      <c r="Q33194" s="92" t="s">
        <v>50</v>
      </c>
      <c r="BF33194" s="101" t="s">
        <v>58</v>
      </c>
      <c r="BK33194" s="98" t="s">
        <v>70</v>
      </c>
    </row>
    <row r="33195" spans="17:63" ht="29.25" customHeight="1" x14ac:dyDescent="0.2">
      <c r="Q33195" s="92" t="s">
        <v>50</v>
      </c>
      <c r="BF33195" s="101" t="s">
        <v>58</v>
      </c>
      <c r="BK33195" s="98" t="s">
        <v>70</v>
      </c>
    </row>
    <row r="33196" spans="17:63" ht="29.25" customHeight="1" x14ac:dyDescent="0.2">
      <c r="Q33196" s="92" t="s">
        <v>50</v>
      </c>
      <c r="BF33196" s="101" t="s">
        <v>58</v>
      </c>
      <c r="BK33196" s="98" t="s">
        <v>70</v>
      </c>
    </row>
    <row r="33197" spans="17:63" ht="29.25" customHeight="1" x14ac:dyDescent="0.2">
      <c r="Q33197" s="92" t="s">
        <v>50</v>
      </c>
      <c r="BF33197" s="101" t="s">
        <v>58</v>
      </c>
      <c r="BK33197" s="98" t="s">
        <v>70</v>
      </c>
    </row>
    <row r="33198" spans="17:63" ht="29.25" customHeight="1" x14ac:dyDescent="0.2">
      <c r="Q33198" s="92" t="s">
        <v>50</v>
      </c>
      <c r="BF33198" s="101" t="s">
        <v>58</v>
      </c>
      <c r="BK33198" s="98" t="s">
        <v>70</v>
      </c>
    </row>
    <row r="33199" spans="17:63" ht="29.25" customHeight="1" x14ac:dyDescent="0.2">
      <c r="Q33199" s="92" t="s">
        <v>50</v>
      </c>
      <c r="BF33199" s="101" t="s">
        <v>58</v>
      </c>
      <c r="BK33199" s="98" t="s">
        <v>70</v>
      </c>
    </row>
    <row r="33200" spans="17:63" ht="29.25" customHeight="1" x14ac:dyDescent="0.2">
      <c r="Q33200" s="92" t="s">
        <v>50</v>
      </c>
      <c r="BF33200" s="101" t="s">
        <v>58</v>
      </c>
      <c r="BK33200" s="98" t="s">
        <v>70</v>
      </c>
    </row>
    <row r="33201" spans="17:63" ht="29.25" customHeight="1" x14ac:dyDescent="0.2">
      <c r="Q33201" s="92" t="s">
        <v>50</v>
      </c>
      <c r="BF33201" s="101" t="s">
        <v>58</v>
      </c>
      <c r="BK33201" s="98" t="s">
        <v>70</v>
      </c>
    </row>
    <row r="33202" spans="17:63" ht="29.25" customHeight="1" x14ac:dyDescent="0.2">
      <c r="Q33202" s="92" t="s">
        <v>50</v>
      </c>
      <c r="BF33202" s="101" t="s">
        <v>58</v>
      </c>
      <c r="BK33202" s="98" t="s">
        <v>70</v>
      </c>
    </row>
    <row r="33203" spans="17:63" ht="29.25" customHeight="1" x14ac:dyDescent="0.2">
      <c r="Q33203" s="92" t="s">
        <v>50</v>
      </c>
      <c r="BF33203" s="101" t="s">
        <v>58</v>
      </c>
      <c r="BK33203" s="98" t="s">
        <v>70</v>
      </c>
    </row>
    <row r="33204" spans="17:63" ht="29.25" customHeight="1" x14ac:dyDescent="0.2">
      <c r="Q33204" s="92" t="s">
        <v>50</v>
      </c>
      <c r="BF33204" s="101" t="s">
        <v>58</v>
      </c>
      <c r="BK33204" s="98" t="s">
        <v>70</v>
      </c>
    </row>
    <row r="33205" spans="17:63" ht="29.25" customHeight="1" x14ac:dyDescent="0.2">
      <c r="Q33205" s="92" t="s">
        <v>50</v>
      </c>
      <c r="BF33205" s="101" t="s">
        <v>58</v>
      </c>
      <c r="BK33205" s="98" t="s">
        <v>70</v>
      </c>
    </row>
    <row r="33206" spans="17:63" ht="29.25" customHeight="1" x14ac:dyDescent="0.2">
      <c r="Q33206" s="92" t="s">
        <v>50</v>
      </c>
      <c r="BF33206" s="101" t="s">
        <v>58</v>
      </c>
      <c r="BK33206" s="98" t="s">
        <v>70</v>
      </c>
    </row>
    <row r="33207" spans="17:63" ht="29.25" customHeight="1" x14ac:dyDescent="0.2">
      <c r="Q33207" s="92" t="s">
        <v>50</v>
      </c>
      <c r="BF33207" s="101" t="s">
        <v>58</v>
      </c>
      <c r="BK33207" s="98" t="s">
        <v>70</v>
      </c>
    </row>
    <row r="33208" spans="17:63" ht="29.25" customHeight="1" x14ac:dyDescent="0.2">
      <c r="Q33208" s="92" t="s">
        <v>50</v>
      </c>
      <c r="BF33208" s="101" t="s">
        <v>58</v>
      </c>
      <c r="BK33208" s="98" t="s">
        <v>70</v>
      </c>
    </row>
    <row r="33209" spans="17:63" ht="29.25" customHeight="1" x14ac:dyDescent="0.2">
      <c r="Q33209" s="92" t="s">
        <v>50</v>
      </c>
      <c r="BF33209" s="101" t="s">
        <v>58</v>
      </c>
      <c r="BK33209" s="98" t="s">
        <v>70</v>
      </c>
    </row>
    <row r="33210" spans="17:63" ht="29.25" customHeight="1" x14ac:dyDescent="0.2">
      <c r="Q33210" s="92" t="s">
        <v>50</v>
      </c>
      <c r="BF33210" s="101" t="s">
        <v>58</v>
      </c>
      <c r="BK33210" s="98" t="s">
        <v>70</v>
      </c>
    </row>
    <row r="33211" spans="17:63" ht="29.25" customHeight="1" x14ac:dyDescent="0.2">
      <c r="Q33211" s="92" t="s">
        <v>50</v>
      </c>
      <c r="BF33211" s="101" t="s">
        <v>58</v>
      </c>
      <c r="BK33211" s="98" t="s">
        <v>70</v>
      </c>
    </row>
    <row r="33212" spans="17:63" ht="29.25" customHeight="1" x14ac:dyDescent="0.2">
      <c r="Q33212" s="92" t="s">
        <v>50</v>
      </c>
      <c r="BF33212" s="101" t="s">
        <v>58</v>
      </c>
      <c r="BK33212" s="98" t="s">
        <v>70</v>
      </c>
    </row>
    <row r="33213" spans="17:63" ht="29.25" customHeight="1" x14ac:dyDescent="0.2">
      <c r="Q33213" s="92" t="s">
        <v>50</v>
      </c>
      <c r="BF33213" s="101" t="s">
        <v>58</v>
      </c>
      <c r="BK33213" s="98" t="s">
        <v>70</v>
      </c>
    </row>
    <row r="33214" spans="17:63" ht="29.25" customHeight="1" x14ac:dyDescent="0.2">
      <c r="Q33214" s="92" t="s">
        <v>50</v>
      </c>
      <c r="BF33214" s="101" t="s">
        <v>58</v>
      </c>
      <c r="BK33214" s="98" t="s">
        <v>70</v>
      </c>
    </row>
    <row r="33215" spans="17:63" ht="29.25" customHeight="1" x14ac:dyDescent="0.2">
      <c r="Q33215" s="92" t="s">
        <v>50</v>
      </c>
      <c r="BF33215" s="101" t="s">
        <v>58</v>
      </c>
      <c r="BK33215" s="98" t="s">
        <v>70</v>
      </c>
    </row>
    <row r="33216" spans="17:63" ht="29.25" customHeight="1" x14ac:dyDescent="0.2">
      <c r="Q33216" s="92" t="s">
        <v>50</v>
      </c>
      <c r="BF33216" s="101" t="s">
        <v>58</v>
      </c>
      <c r="BK33216" s="98" t="s">
        <v>70</v>
      </c>
    </row>
    <row r="33217" spans="17:63" ht="29.25" customHeight="1" x14ac:dyDescent="0.2">
      <c r="Q33217" s="92" t="s">
        <v>50</v>
      </c>
      <c r="BF33217" s="101" t="s">
        <v>58</v>
      </c>
      <c r="BK33217" s="98" t="s">
        <v>70</v>
      </c>
    </row>
    <row r="33218" spans="17:63" ht="29.25" customHeight="1" x14ac:dyDescent="0.2">
      <c r="Q33218" s="92" t="s">
        <v>50</v>
      </c>
      <c r="BF33218" s="101" t="s">
        <v>58</v>
      </c>
      <c r="BK33218" s="98" t="s">
        <v>70</v>
      </c>
    </row>
    <row r="33219" spans="17:63" ht="29.25" customHeight="1" x14ac:dyDescent="0.2">
      <c r="Q33219" s="92" t="s">
        <v>50</v>
      </c>
      <c r="BF33219" s="101" t="s">
        <v>58</v>
      </c>
      <c r="BK33219" s="98" t="s">
        <v>70</v>
      </c>
    </row>
    <row r="33220" spans="17:63" ht="29.25" customHeight="1" x14ac:dyDescent="0.2">
      <c r="Q33220" s="92" t="s">
        <v>50</v>
      </c>
      <c r="BF33220" s="101" t="s">
        <v>58</v>
      </c>
      <c r="BK33220" s="98" t="s">
        <v>70</v>
      </c>
    </row>
    <row r="33221" spans="17:63" ht="29.25" customHeight="1" x14ac:dyDescent="0.2">
      <c r="Q33221" s="92" t="s">
        <v>50</v>
      </c>
      <c r="BF33221" s="101" t="s">
        <v>58</v>
      </c>
      <c r="BK33221" s="98" t="s">
        <v>70</v>
      </c>
    </row>
    <row r="33222" spans="17:63" ht="29.25" customHeight="1" x14ac:dyDescent="0.2">
      <c r="Q33222" s="92" t="s">
        <v>50</v>
      </c>
      <c r="BF33222" s="101" t="s">
        <v>58</v>
      </c>
      <c r="BK33222" s="98" t="s">
        <v>70</v>
      </c>
    </row>
    <row r="33223" spans="17:63" ht="29.25" customHeight="1" x14ac:dyDescent="0.2">
      <c r="Q33223" s="92" t="s">
        <v>50</v>
      </c>
      <c r="BF33223" s="101" t="s">
        <v>58</v>
      </c>
      <c r="BK33223" s="98" t="s">
        <v>70</v>
      </c>
    </row>
    <row r="33224" spans="17:63" ht="29.25" customHeight="1" x14ac:dyDescent="0.2">
      <c r="Q33224" s="92" t="s">
        <v>50</v>
      </c>
      <c r="BF33224" s="101" t="s">
        <v>58</v>
      </c>
      <c r="BK33224" s="98" t="s">
        <v>70</v>
      </c>
    </row>
    <row r="33225" spans="17:63" ht="29.25" customHeight="1" x14ac:dyDescent="0.2">
      <c r="Q33225" s="92" t="s">
        <v>50</v>
      </c>
      <c r="BF33225" s="101" t="s">
        <v>58</v>
      </c>
      <c r="BK33225" s="98" t="s">
        <v>70</v>
      </c>
    </row>
    <row r="33226" spans="17:63" ht="29.25" customHeight="1" x14ac:dyDescent="0.2">
      <c r="Q33226" s="92" t="s">
        <v>50</v>
      </c>
      <c r="BF33226" s="101" t="s">
        <v>58</v>
      </c>
      <c r="BK33226" s="98" t="s">
        <v>70</v>
      </c>
    </row>
    <row r="33227" spans="17:63" ht="29.25" customHeight="1" x14ac:dyDescent="0.2">
      <c r="Q33227" s="92" t="s">
        <v>50</v>
      </c>
      <c r="BF33227" s="101" t="s">
        <v>58</v>
      </c>
      <c r="BK33227" s="98" t="s">
        <v>70</v>
      </c>
    </row>
    <row r="33228" spans="17:63" ht="29.25" customHeight="1" x14ac:dyDescent="0.2">
      <c r="Q33228" s="92" t="s">
        <v>50</v>
      </c>
      <c r="BF33228" s="101" t="s">
        <v>58</v>
      </c>
      <c r="BK33228" s="98" t="s">
        <v>70</v>
      </c>
    </row>
    <row r="33229" spans="17:63" ht="29.25" customHeight="1" x14ac:dyDescent="0.2">
      <c r="Q33229" s="92" t="s">
        <v>50</v>
      </c>
      <c r="BF33229" s="101" t="s">
        <v>58</v>
      </c>
      <c r="BK33229" s="98" t="s">
        <v>70</v>
      </c>
    </row>
    <row r="33230" spans="17:63" ht="29.25" customHeight="1" x14ac:dyDescent="0.2">
      <c r="Q33230" s="92" t="s">
        <v>50</v>
      </c>
      <c r="BF33230" s="101" t="s">
        <v>58</v>
      </c>
      <c r="BK33230" s="98" t="s">
        <v>70</v>
      </c>
    </row>
    <row r="33231" spans="17:63" ht="29.25" customHeight="1" x14ac:dyDescent="0.2">
      <c r="Q33231" s="92" t="s">
        <v>50</v>
      </c>
      <c r="BF33231" s="101" t="s">
        <v>58</v>
      </c>
      <c r="BK33231" s="98" t="s">
        <v>70</v>
      </c>
    </row>
    <row r="33232" spans="17:63" ht="29.25" customHeight="1" x14ac:dyDescent="0.2">
      <c r="Q33232" s="92" t="s">
        <v>50</v>
      </c>
      <c r="BF33232" s="101" t="s">
        <v>58</v>
      </c>
      <c r="BK33232" s="98" t="s">
        <v>70</v>
      </c>
    </row>
    <row r="33233" spans="17:63" ht="29.25" customHeight="1" x14ac:dyDescent="0.2">
      <c r="Q33233" s="92" t="s">
        <v>50</v>
      </c>
      <c r="BF33233" s="101" t="s">
        <v>58</v>
      </c>
      <c r="BK33233" s="98" t="s">
        <v>70</v>
      </c>
    </row>
    <row r="33234" spans="17:63" ht="29.25" customHeight="1" x14ac:dyDescent="0.2">
      <c r="Q33234" s="92" t="s">
        <v>50</v>
      </c>
      <c r="BF33234" s="101" t="s">
        <v>58</v>
      </c>
      <c r="BK33234" s="98" t="s">
        <v>70</v>
      </c>
    </row>
    <row r="33235" spans="17:63" ht="29.25" customHeight="1" x14ac:dyDescent="0.2">
      <c r="Q33235" s="92" t="s">
        <v>50</v>
      </c>
      <c r="BF33235" s="101" t="s">
        <v>58</v>
      </c>
      <c r="BK33235" s="98" t="s">
        <v>70</v>
      </c>
    </row>
    <row r="33236" spans="17:63" ht="29.25" customHeight="1" x14ac:dyDescent="0.2">
      <c r="Q33236" s="92" t="s">
        <v>50</v>
      </c>
      <c r="BF33236" s="101" t="s">
        <v>58</v>
      </c>
      <c r="BK33236" s="98" t="s">
        <v>70</v>
      </c>
    </row>
    <row r="33237" spans="17:63" ht="29.25" customHeight="1" x14ac:dyDescent="0.2">
      <c r="Q33237" s="92" t="s">
        <v>50</v>
      </c>
      <c r="BF33237" s="101" t="s">
        <v>58</v>
      </c>
      <c r="BK33237" s="98" t="s">
        <v>70</v>
      </c>
    </row>
    <row r="33238" spans="17:63" ht="29.25" customHeight="1" x14ac:dyDescent="0.2">
      <c r="Q33238" s="92" t="s">
        <v>50</v>
      </c>
      <c r="BF33238" s="101" t="s">
        <v>58</v>
      </c>
      <c r="BK33238" s="98" t="s">
        <v>70</v>
      </c>
    </row>
    <row r="33239" spans="17:63" ht="29.25" customHeight="1" x14ac:dyDescent="0.2">
      <c r="Q33239" s="92" t="s">
        <v>50</v>
      </c>
      <c r="BF33239" s="101" t="s">
        <v>58</v>
      </c>
      <c r="BK33239" s="98" t="s">
        <v>70</v>
      </c>
    </row>
    <row r="33240" spans="17:63" ht="29.25" customHeight="1" x14ac:dyDescent="0.2">
      <c r="Q33240" s="92" t="s">
        <v>50</v>
      </c>
      <c r="BF33240" s="101" t="s">
        <v>58</v>
      </c>
      <c r="BK33240" s="98" t="s">
        <v>70</v>
      </c>
    </row>
    <row r="33241" spans="17:63" ht="29.25" customHeight="1" x14ac:dyDescent="0.2">
      <c r="Q33241" s="92" t="s">
        <v>50</v>
      </c>
      <c r="BF33241" s="101" t="s">
        <v>58</v>
      </c>
      <c r="BK33241" s="98" t="s">
        <v>70</v>
      </c>
    </row>
    <row r="33242" spans="17:63" ht="29.25" customHeight="1" x14ac:dyDescent="0.2">
      <c r="Q33242" s="92" t="s">
        <v>50</v>
      </c>
      <c r="BF33242" s="101" t="s">
        <v>58</v>
      </c>
      <c r="BK33242" s="98" t="s">
        <v>70</v>
      </c>
    </row>
    <row r="33243" spans="17:63" ht="29.25" customHeight="1" x14ac:dyDescent="0.2">
      <c r="Q33243" s="92" t="s">
        <v>50</v>
      </c>
      <c r="BF33243" s="101" t="s">
        <v>58</v>
      </c>
      <c r="BK33243" s="98" t="s">
        <v>70</v>
      </c>
    </row>
    <row r="33244" spans="17:63" ht="29.25" customHeight="1" x14ac:dyDescent="0.2">
      <c r="Q33244" s="92" t="s">
        <v>50</v>
      </c>
      <c r="BF33244" s="101" t="s">
        <v>58</v>
      </c>
      <c r="BK33244" s="98" t="s">
        <v>70</v>
      </c>
    </row>
    <row r="33245" spans="17:63" ht="29.25" customHeight="1" x14ac:dyDescent="0.2">
      <c r="Q33245" s="92" t="s">
        <v>50</v>
      </c>
      <c r="BF33245" s="101" t="s">
        <v>58</v>
      </c>
      <c r="BK33245" s="98" t="s">
        <v>70</v>
      </c>
    </row>
    <row r="33246" spans="17:63" ht="29.25" customHeight="1" x14ac:dyDescent="0.2">
      <c r="Q33246" s="92" t="s">
        <v>50</v>
      </c>
      <c r="BF33246" s="101" t="s">
        <v>58</v>
      </c>
      <c r="BK33246" s="98" t="s">
        <v>70</v>
      </c>
    </row>
    <row r="33247" spans="17:63" ht="29.25" customHeight="1" x14ac:dyDescent="0.2">
      <c r="Q33247" s="92" t="s">
        <v>50</v>
      </c>
      <c r="BF33247" s="101" t="s">
        <v>58</v>
      </c>
      <c r="BK33247" s="98" t="s">
        <v>70</v>
      </c>
    </row>
    <row r="33248" spans="17:63" ht="29.25" customHeight="1" x14ac:dyDescent="0.2">
      <c r="Q33248" s="92" t="s">
        <v>50</v>
      </c>
      <c r="BF33248" s="101" t="s">
        <v>58</v>
      </c>
      <c r="BK33248" s="98" t="s">
        <v>70</v>
      </c>
    </row>
    <row r="33249" spans="17:63" ht="29.25" customHeight="1" x14ac:dyDescent="0.2">
      <c r="Q33249" s="92" t="s">
        <v>50</v>
      </c>
      <c r="BF33249" s="101" t="s">
        <v>58</v>
      </c>
      <c r="BK33249" s="98" t="s">
        <v>70</v>
      </c>
    </row>
    <row r="33250" spans="17:63" ht="29.25" customHeight="1" x14ac:dyDescent="0.2">
      <c r="Q33250" s="92" t="s">
        <v>50</v>
      </c>
      <c r="BF33250" s="101" t="s">
        <v>58</v>
      </c>
      <c r="BK33250" s="98" t="s">
        <v>70</v>
      </c>
    </row>
    <row r="33251" spans="17:63" ht="29.25" customHeight="1" x14ac:dyDescent="0.2">
      <c r="Q33251" s="92" t="s">
        <v>50</v>
      </c>
      <c r="BF33251" s="101" t="s">
        <v>58</v>
      </c>
      <c r="BK33251" s="98" t="s">
        <v>70</v>
      </c>
    </row>
    <row r="33252" spans="17:63" ht="29.25" customHeight="1" x14ac:dyDescent="0.2">
      <c r="Q33252" s="92" t="s">
        <v>50</v>
      </c>
      <c r="BF33252" s="101" t="s">
        <v>58</v>
      </c>
      <c r="BK33252" s="98" t="s">
        <v>70</v>
      </c>
    </row>
    <row r="33253" spans="17:63" ht="29.25" customHeight="1" x14ac:dyDescent="0.2">
      <c r="Q33253" s="92" t="s">
        <v>50</v>
      </c>
      <c r="BF33253" s="101" t="s">
        <v>58</v>
      </c>
      <c r="BK33253" s="98" t="s">
        <v>70</v>
      </c>
    </row>
    <row r="33254" spans="17:63" ht="29.25" customHeight="1" x14ac:dyDescent="0.2">
      <c r="Q33254" s="92" t="s">
        <v>50</v>
      </c>
      <c r="BF33254" s="101" t="s">
        <v>58</v>
      </c>
      <c r="BK33254" s="98" t="s">
        <v>70</v>
      </c>
    </row>
    <row r="33255" spans="17:63" ht="29.25" customHeight="1" x14ac:dyDescent="0.2">
      <c r="Q33255" s="92" t="s">
        <v>50</v>
      </c>
      <c r="BF33255" s="101" t="s">
        <v>58</v>
      </c>
      <c r="BK33255" s="98" t="s">
        <v>70</v>
      </c>
    </row>
    <row r="33256" spans="17:63" ht="29.25" customHeight="1" x14ac:dyDescent="0.2">
      <c r="Q33256" s="92" t="s">
        <v>50</v>
      </c>
      <c r="BF33256" s="101" t="s">
        <v>58</v>
      </c>
      <c r="BK33256" s="98" t="s">
        <v>70</v>
      </c>
    </row>
    <row r="33257" spans="17:63" ht="29.25" customHeight="1" x14ac:dyDescent="0.2">
      <c r="Q33257" s="92" t="s">
        <v>50</v>
      </c>
      <c r="BF33257" s="101" t="s">
        <v>58</v>
      </c>
      <c r="BK33257" s="98" t="s">
        <v>70</v>
      </c>
    </row>
    <row r="33258" spans="17:63" ht="29.25" customHeight="1" x14ac:dyDescent="0.2">
      <c r="Q33258" s="92" t="s">
        <v>50</v>
      </c>
      <c r="BF33258" s="101" t="s">
        <v>58</v>
      </c>
      <c r="BK33258" s="98" t="s">
        <v>70</v>
      </c>
    </row>
    <row r="33259" spans="17:63" ht="29.25" customHeight="1" x14ac:dyDescent="0.2">
      <c r="Q33259" s="92" t="s">
        <v>50</v>
      </c>
      <c r="BF33259" s="101" t="s">
        <v>58</v>
      </c>
      <c r="BK33259" s="98" t="s">
        <v>70</v>
      </c>
    </row>
    <row r="33260" spans="17:63" ht="29.25" customHeight="1" x14ac:dyDescent="0.2">
      <c r="Q33260" s="92" t="s">
        <v>50</v>
      </c>
      <c r="BF33260" s="101" t="s">
        <v>58</v>
      </c>
      <c r="BK33260" s="98" t="s">
        <v>70</v>
      </c>
    </row>
    <row r="33261" spans="17:63" ht="29.25" customHeight="1" x14ac:dyDescent="0.2">
      <c r="Q33261" s="92" t="s">
        <v>50</v>
      </c>
      <c r="BF33261" s="101" t="s">
        <v>58</v>
      </c>
      <c r="BK33261" s="98" t="s">
        <v>70</v>
      </c>
    </row>
    <row r="33262" spans="17:63" ht="29.25" customHeight="1" x14ac:dyDescent="0.2">
      <c r="Q33262" s="92" t="s">
        <v>50</v>
      </c>
      <c r="BF33262" s="101" t="s">
        <v>58</v>
      </c>
      <c r="BK33262" s="98" t="s">
        <v>70</v>
      </c>
    </row>
    <row r="33263" spans="17:63" ht="29.25" customHeight="1" x14ac:dyDescent="0.2">
      <c r="Q33263" s="92" t="s">
        <v>50</v>
      </c>
      <c r="BF33263" s="101" t="s">
        <v>58</v>
      </c>
      <c r="BK33263" s="98" t="s">
        <v>70</v>
      </c>
    </row>
    <row r="33264" spans="17:63" ht="29.25" customHeight="1" x14ac:dyDescent="0.2">
      <c r="Q33264" s="92" t="s">
        <v>50</v>
      </c>
      <c r="BF33264" s="101" t="s">
        <v>58</v>
      </c>
      <c r="BK33264" s="98" t="s">
        <v>70</v>
      </c>
    </row>
    <row r="33265" spans="17:63" ht="29.25" customHeight="1" x14ac:dyDescent="0.2">
      <c r="Q33265" s="92" t="s">
        <v>50</v>
      </c>
      <c r="BF33265" s="101" t="s">
        <v>58</v>
      </c>
      <c r="BK33265" s="98" t="s">
        <v>70</v>
      </c>
    </row>
    <row r="33266" spans="17:63" ht="29.25" customHeight="1" x14ac:dyDescent="0.2">
      <c r="Q33266" s="92" t="s">
        <v>50</v>
      </c>
      <c r="BF33266" s="101" t="s">
        <v>58</v>
      </c>
      <c r="BK33266" s="98" t="s">
        <v>70</v>
      </c>
    </row>
    <row r="33267" spans="17:63" ht="29.25" customHeight="1" x14ac:dyDescent="0.2">
      <c r="Q33267" s="92" t="s">
        <v>50</v>
      </c>
      <c r="BF33267" s="101" t="s">
        <v>58</v>
      </c>
      <c r="BK33267" s="98" t="s">
        <v>70</v>
      </c>
    </row>
    <row r="33268" spans="17:63" ht="29.25" customHeight="1" x14ac:dyDescent="0.2">
      <c r="Q33268" s="92" t="s">
        <v>50</v>
      </c>
      <c r="BF33268" s="101" t="s">
        <v>58</v>
      </c>
      <c r="BK33268" s="98" t="s">
        <v>70</v>
      </c>
    </row>
    <row r="33269" spans="17:63" ht="29.25" customHeight="1" x14ac:dyDescent="0.2">
      <c r="Q33269" s="92" t="s">
        <v>50</v>
      </c>
      <c r="BF33269" s="101" t="s">
        <v>58</v>
      </c>
      <c r="BK33269" s="98" t="s">
        <v>70</v>
      </c>
    </row>
    <row r="33270" spans="17:63" ht="29.25" customHeight="1" x14ac:dyDescent="0.2">
      <c r="Q33270" s="92" t="s">
        <v>50</v>
      </c>
      <c r="BF33270" s="101" t="s">
        <v>58</v>
      </c>
      <c r="BK33270" s="98" t="s">
        <v>70</v>
      </c>
    </row>
    <row r="33271" spans="17:63" ht="29.25" customHeight="1" x14ac:dyDescent="0.2">
      <c r="Q33271" s="92" t="s">
        <v>50</v>
      </c>
      <c r="BF33271" s="101" t="s">
        <v>58</v>
      </c>
      <c r="BK33271" s="98" t="s">
        <v>70</v>
      </c>
    </row>
    <row r="33272" spans="17:63" ht="29.25" customHeight="1" x14ac:dyDescent="0.2">
      <c r="Q33272" s="92" t="s">
        <v>50</v>
      </c>
      <c r="BF33272" s="101" t="s">
        <v>58</v>
      </c>
      <c r="BK33272" s="98" t="s">
        <v>70</v>
      </c>
    </row>
    <row r="33273" spans="17:63" ht="29.25" customHeight="1" x14ac:dyDescent="0.2">
      <c r="Q33273" s="92" t="s">
        <v>50</v>
      </c>
      <c r="BF33273" s="101" t="s">
        <v>58</v>
      </c>
      <c r="BK33273" s="98" t="s">
        <v>70</v>
      </c>
    </row>
    <row r="33274" spans="17:63" ht="29.25" customHeight="1" x14ac:dyDescent="0.2">
      <c r="Q33274" s="92" t="s">
        <v>50</v>
      </c>
      <c r="BF33274" s="101" t="s">
        <v>58</v>
      </c>
      <c r="BK33274" s="98" t="s">
        <v>70</v>
      </c>
    </row>
    <row r="33275" spans="17:63" ht="29.25" customHeight="1" x14ac:dyDescent="0.2">
      <c r="Q33275" s="92" t="s">
        <v>50</v>
      </c>
      <c r="BF33275" s="101" t="s">
        <v>58</v>
      </c>
      <c r="BK33275" s="98" t="s">
        <v>70</v>
      </c>
    </row>
    <row r="33276" spans="17:63" ht="29.25" customHeight="1" x14ac:dyDescent="0.2">
      <c r="Q33276" s="92" t="s">
        <v>50</v>
      </c>
      <c r="BF33276" s="101" t="s">
        <v>58</v>
      </c>
      <c r="BK33276" s="98" t="s">
        <v>70</v>
      </c>
    </row>
    <row r="33277" spans="17:63" ht="29.25" customHeight="1" x14ac:dyDescent="0.2">
      <c r="Q33277" s="92" t="s">
        <v>50</v>
      </c>
      <c r="BF33277" s="101" t="s">
        <v>58</v>
      </c>
      <c r="BK33277" s="98" t="s">
        <v>70</v>
      </c>
    </row>
    <row r="33278" spans="17:63" ht="29.25" customHeight="1" x14ac:dyDescent="0.2">
      <c r="Q33278" s="92" t="s">
        <v>50</v>
      </c>
      <c r="BF33278" s="101" t="s">
        <v>58</v>
      </c>
      <c r="BK33278" s="98" t="s">
        <v>70</v>
      </c>
    </row>
    <row r="33279" spans="17:63" ht="29.25" customHeight="1" x14ac:dyDescent="0.2">
      <c r="Q33279" s="92" t="s">
        <v>50</v>
      </c>
      <c r="BF33279" s="101" t="s">
        <v>58</v>
      </c>
      <c r="BK33279" s="98" t="s">
        <v>70</v>
      </c>
    </row>
    <row r="33280" spans="17:63" ht="29.25" customHeight="1" x14ac:dyDescent="0.2">
      <c r="Q33280" s="92" t="s">
        <v>50</v>
      </c>
      <c r="BF33280" s="101" t="s">
        <v>58</v>
      </c>
      <c r="BK33280" s="98" t="s">
        <v>70</v>
      </c>
    </row>
    <row r="33281" spans="17:63" ht="29.25" customHeight="1" x14ac:dyDescent="0.2">
      <c r="Q33281" s="92" t="s">
        <v>50</v>
      </c>
      <c r="BF33281" s="101" t="s">
        <v>58</v>
      </c>
      <c r="BK33281" s="98" t="s">
        <v>70</v>
      </c>
    </row>
    <row r="33282" spans="17:63" ht="29.25" customHeight="1" x14ac:dyDescent="0.2">
      <c r="Q33282" s="92" t="s">
        <v>50</v>
      </c>
      <c r="BF33282" s="101" t="s">
        <v>58</v>
      </c>
      <c r="BK33282" s="98" t="s">
        <v>70</v>
      </c>
    </row>
    <row r="33283" spans="17:63" ht="29.25" customHeight="1" x14ac:dyDescent="0.2">
      <c r="Q33283" s="92" t="s">
        <v>50</v>
      </c>
      <c r="BF33283" s="101" t="s">
        <v>58</v>
      </c>
      <c r="BK33283" s="98" t="s">
        <v>70</v>
      </c>
    </row>
    <row r="33284" spans="17:63" ht="29.25" customHeight="1" x14ac:dyDescent="0.2">
      <c r="Q33284" s="92" t="s">
        <v>50</v>
      </c>
      <c r="BF33284" s="101" t="s">
        <v>58</v>
      </c>
      <c r="BK33284" s="98" t="s">
        <v>70</v>
      </c>
    </row>
    <row r="33285" spans="17:63" ht="29.25" customHeight="1" x14ac:dyDescent="0.2">
      <c r="Q33285" s="92" t="s">
        <v>50</v>
      </c>
      <c r="BF33285" s="101" t="s">
        <v>58</v>
      </c>
      <c r="BK33285" s="98" t="s">
        <v>70</v>
      </c>
    </row>
    <row r="33286" spans="17:63" ht="29.25" customHeight="1" x14ac:dyDescent="0.2">
      <c r="Q33286" s="92" t="s">
        <v>50</v>
      </c>
      <c r="BF33286" s="101" t="s">
        <v>58</v>
      </c>
      <c r="BK33286" s="98" t="s">
        <v>70</v>
      </c>
    </row>
    <row r="33287" spans="17:63" ht="29.25" customHeight="1" x14ac:dyDescent="0.2">
      <c r="Q33287" s="92" t="s">
        <v>50</v>
      </c>
      <c r="BF33287" s="101" t="s">
        <v>58</v>
      </c>
      <c r="BK33287" s="98" t="s">
        <v>70</v>
      </c>
    </row>
    <row r="33288" spans="17:63" ht="29.25" customHeight="1" x14ac:dyDescent="0.2">
      <c r="Q33288" s="92" t="s">
        <v>50</v>
      </c>
      <c r="BF33288" s="101" t="s">
        <v>58</v>
      </c>
      <c r="BK33288" s="98" t="s">
        <v>70</v>
      </c>
    </row>
    <row r="33289" spans="17:63" ht="29.25" customHeight="1" x14ac:dyDescent="0.2">
      <c r="Q33289" s="92" t="s">
        <v>50</v>
      </c>
      <c r="BF33289" s="101" t="s">
        <v>58</v>
      </c>
      <c r="BK33289" s="98" t="s">
        <v>70</v>
      </c>
    </row>
    <row r="33290" spans="17:63" ht="29.25" customHeight="1" x14ac:dyDescent="0.2">
      <c r="Q33290" s="92" t="s">
        <v>50</v>
      </c>
      <c r="BF33290" s="101" t="s">
        <v>58</v>
      </c>
      <c r="BK33290" s="98" t="s">
        <v>70</v>
      </c>
    </row>
    <row r="33291" spans="17:63" ht="29.25" customHeight="1" x14ac:dyDescent="0.2">
      <c r="Q33291" s="92" t="s">
        <v>50</v>
      </c>
      <c r="BF33291" s="101" t="s">
        <v>58</v>
      </c>
      <c r="BK33291" s="98" t="s">
        <v>70</v>
      </c>
    </row>
    <row r="33292" spans="17:63" ht="29.25" customHeight="1" x14ac:dyDescent="0.2">
      <c r="Q33292" s="92" t="s">
        <v>50</v>
      </c>
      <c r="BF33292" s="101" t="s">
        <v>58</v>
      </c>
      <c r="BK33292" s="98" t="s">
        <v>70</v>
      </c>
    </row>
    <row r="33293" spans="17:63" ht="29.25" customHeight="1" x14ac:dyDescent="0.2">
      <c r="Q33293" s="92" t="s">
        <v>50</v>
      </c>
      <c r="BF33293" s="101" t="s">
        <v>58</v>
      </c>
      <c r="BK33293" s="98" t="s">
        <v>70</v>
      </c>
    </row>
    <row r="33294" spans="17:63" ht="29.25" customHeight="1" x14ac:dyDescent="0.2">
      <c r="Q33294" s="92" t="s">
        <v>50</v>
      </c>
      <c r="BF33294" s="101" t="s">
        <v>58</v>
      </c>
      <c r="BK33294" s="98" t="s">
        <v>70</v>
      </c>
    </row>
    <row r="33295" spans="17:63" ht="29.25" customHeight="1" x14ac:dyDescent="0.2">
      <c r="Q33295" s="92" t="s">
        <v>50</v>
      </c>
      <c r="BF33295" s="101" t="s">
        <v>58</v>
      </c>
      <c r="BK33295" s="98" t="s">
        <v>70</v>
      </c>
    </row>
    <row r="33296" spans="17:63" ht="29.25" customHeight="1" x14ac:dyDescent="0.2">
      <c r="Q33296" s="92" t="s">
        <v>50</v>
      </c>
      <c r="BF33296" s="101" t="s">
        <v>58</v>
      </c>
      <c r="BK33296" s="98" t="s">
        <v>70</v>
      </c>
    </row>
    <row r="33297" spans="17:63" ht="29.25" customHeight="1" x14ac:dyDescent="0.2">
      <c r="Q33297" s="92" t="s">
        <v>50</v>
      </c>
      <c r="BF33297" s="101" t="s">
        <v>58</v>
      </c>
      <c r="BK33297" s="98" t="s">
        <v>70</v>
      </c>
    </row>
    <row r="33298" spans="17:63" ht="29.25" customHeight="1" x14ac:dyDescent="0.2">
      <c r="Q33298" s="92" t="s">
        <v>50</v>
      </c>
      <c r="BF33298" s="101" t="s">
        <v>58</v>
      </c>
      <c r="BK33298" s="98" t="s">
        <v>70</v>
      </c>
    </row>
    <row r="33299" spans="17:63" ht="29.25" customHeight="1" x14ac:dyDescent="0.2">
      <c r="Q33299" s="92" t="s">
        <v>50</v>
      </c>
      <c r="BF33299" s="101" t="s">
        <v>58</v>
      </c>
      <c r="BK33299" s="98" t="s">
        <v>70</v>
      </c>
    </row>
    <row r="33300" spans="17:63" ht="29.25" customHeight="1" x14ac:dyDescent="0.2">
      <c r="Q33300" s="92" t="s">
        <v>50</v>
      </c>
      <c r="BF33300" s="101" t="s">
        <v>58</v>
      </c>
      <c r="BK33300" s="98" t="s">
        <v>70</v>
      </c>
    </row>
    <row r="33301" spans="17:63" ht="29.25" customHeight="1" x14ac:dyDescent="0.2">
      <c r="Q33301" s="92" t="s">
        <v>50</v>
      </c>
      <c r="BF33301" s="101" t="s">
        <v>58</v>
      </c>
      <c r="BK33301" s="98" t="s">
        <v>70</v>
      </c>
    </row>
    <row r="33302" spans="17:63" ht="29.25" customHeight="1" x14ac:dyDescent="0.2">
      <c r="Q33302" s="92" t="s">
        <v>50</v>
      </c>
      <c r="BF33302" s="101" t="s">
        <v>58</v>
      </c>
      <c r="BK33302" s="98" t="s">
        <v>70</v>
      </c>
    </row>
    <row r="33303" spans="17:63" ht="29.25" customHeight="1" x14ac:dyDescent="0.2">
      <c r="Q33303" s="92" t="s">
        <v>50</v>
      </c>
      <c r="BF33303" s="101" t="s">
        <v>58</v>
      </c>
      <c r="BK33303" s="98" t="s">
        <v>70</v>
      </c>
    </row>
    <row r="33304" spans="17:63" ht="29.25" customHeight="1" x14ac:dyDescent="0.2">
      <c r="Q33304" s="92" t="s">
        <v>50</v>
      </c>
      <c r="BF33304" s="101" t="s">
        <v>58</v>
      </c>
      <c r="BK33304" s="98" t="s">
        <v>70</v>
      </c>
    </row>
    <row r="33305" spans="17:63" ht="29.25" customHeight="1" x14ac:dyDescent="0.2">
      <c r="Q33305" s="92" t="s">
        <v>50</v>
      </c>
      <c r="BF33305" s="101" t="s">
        <v>58</v>
      </c>
      <c r="BK33305" s="98" t="s">
        <v>70</v>
      </c>
    </row>
    <row r="33306" spans="17:63" ht="29.25" customHeight="1" x14ac:dyDescent="0.2">
      <c r="Q33306" s="92" t="s">
        <v>50</v>
      </c>
      <c r="BF33306" s="101" t="s">
        <v>58</v>
      </c>
      <c r="BK33306" s="98" t="s">
        <v>70</v>
      </c>
    </row>
    <row r="33307" spans="17:63" ht="29.25" customHeight="1" x14ac:dyDescent="0.2">
      <c r="Q33307" s="92" t="s">
        <v>50</v>
      </c>
      <c r="BF33307" s="101" t="s">
        <v>58</v>
      </c>
      <c r="BK33307" s="98" t="s">
        <v>70</v>
      </c>
    </row>
    <row r="33308" spans="17:63" ht="29.25" customHeight="1" x14ac:dyDescent="0.2">
      <c r="Q33308" s="92" t="s">
        <v>50</v>
      </c>
      <c r="BF33308" s="101" t="s">
        <v>58</v>
      </c>
      <c r="BK33308" s="98" t="s">
        <v>70</v>
      </c>
    </row>
    <row r="33309" spans="17:63" ht="29.25" customHeight="1" x14ac:dyDescent="0.2">
      <c r="Q33309" s="92" t="s">
        <v>50</v>
      </c>
      <c r="BF33309" s="101" t="s">
        <v>58</v>
      </c>
      <c r="BK33309" s="98" t="s">
        <v>70</v>
      </c>
    </row>
    <row r="33310" spans="17:63" ht="29.25" customHeight="1" x14ac:dyDescent="0.2">
      <c r="Q33310" s="92" t="s">
        <v>50</v>
      </c>
      <c r="BF33310" s="101" t="s">
        <v>58</v>
      </c>
      <c r="BK33310" s="98" t="s">
        <v>70</v>
      </c>
    </row>
    <row r="33311" spans="17:63" ht="29.25" customHeight="1" x14ac:dyDescent="0.2">
      <c r="Q33311" s="92" t="s">
        <v>50</v>
      </c>
      <c r="BF33311" s="101" t="s">
        <v>58</v>
      </c>
      <c r="BK33311" s="98" t="s">
        <v>70</v>
      </c>
    </row>
    <row r="33312" spans="17:63" ht="29.25" customHeight="1" x14ac:dyDescent="0.2">
      <c r="Q33312" s="92" t="s">
        <v>50</v>
      </c>
      <c r="BF33312" s="101" t="s">
        <v>58</v>
      </c>
      <c r="BK33312" s="98" t="s">
        <v>70</v>
      </c>
    </row>
    <row r="33313" spans="17:63" ht="29.25" customHeight="1" x14ac:dyDescent="0.2">
      <c r="Q33313" s="92" t="s">
        <v>50</v>
      </c>
      <c r="BF33313" s="101" t="s">
        <v>58</v>
      </c>
      <c r="BK33313" s="98" t="s">
        <v>70</v>
      </c>
    </row>
    <row r="33314" spans="17:63" ht="29.25" customHeight="1" x14ac:dyDescent="0.2">
      <c r="Q33314" s="92" t="s">
        <v>50</v>
      </c>
      <c r="BF33314" s="101" t="s">
        <v>58</v>
      </c>
      <c r="BK33314" s="98" t="s">
        <v>70</v>
      </c>
    </row>
    <row r="33315" spans="17:63" ht="29.25" customHeight="1" x14ac:dyDescent="0.2">
      <c r="Q33315" s="92" t="s">
        <v>50</v>
      </c>
      <c r="BF33315" s="101" t="s">
        <v>58</v>
      </c>
      <c r="BK33315" s="98" t="s">
        <v>70</v>
      </c>
    </row>
    <row r="33316" spans="17:63" ht="29.25" customHeight="1" x14ac:dyDescent="0.2">
      <c r="Q33316" s="92" t="s">
        <v>50</v>
      </c>
      <c r="BF33316" s="101" t="s">
        <v>58</v>
      </c>
      <c r="BK33316" s="98" t="s">
        <v>70</v>
      </c>
    </row>
    <row r="33317" spans="17:63" ht="29.25" customHeight="1" x14ac:dyDescent="0.2">
      <c r="Q33317" s="92" t="s">
        <v>50</v>
      </c>
      <c r="BF33317" s="101" t="s">
        <v>58</v>
      </c>
      <c r="BK33317" s="98" t="s">
        <v>70</v>
      </c>
    </row>
    <row r="33318" spans="17:63" ht="29.25" customHeight="1" x14ac:dyDescent="0.2">
      <c r="Q33318" s="92" t="s">
        <v>50</v>
      </c>
      <c r="BF33318" s="101" t="s">
        <v>58</v>
      </c>
      <c r="BK33318" s="98" t="s">
        <v>70</v>
      </c>
    </row>
    <row r="33319" spans="17:63" ht="29.25" customHeight="1" x14ac:dyDescent="0.2">
      <c r="Q33319" s="92" t="s">
        <v>50</v>
      </c>
      <c r="BF33319" s="101" t="s">
        <v>58</v>
      </c>
      <c r="BK33319" s="98" t="s">
        <v>70</v>
      </c>
    </row>
    <row r="33320" spans="17:63" ht="29.25" customHeight="1" x14ac:dyDescent="0.2">
      <c r="Q33320" s="92" t="s">
        <v>50</v>
      </c>
      <c r="BF33320" s="101" t="s">
        <v>58</v>
      </c>
      <c r="BK33320" s="98" t="s">
        <v>70</v>
      </c>
    </row>
    <row r="33321" spans="17:63" ht="29.25" customHeight="1" x14ac:dyDescent="0.2">
      <c r="Q33321" s="92" t="s">
        <v>50</v>
      </c>
      <c r="BF33321" s="101" t="s">
        <v>58</v>
      </c>
      <c r="BK33321" s="98" t="s">
        <v>70</v>
      </c>
    </row>
    <row r="33322" spans="17:63" ht="29.25" customHeight="1" x14ac:dyDescent="0.2">
      <c r="Q33322" s="92" t="s">
        <v>50</v>
      </c>
      <c r="BF33322" s="101" t="s">
        <v>58</v>
      </c>
      <c r="BK33322" s="98" t="s">
        <v>70</v>
      </c>
    </row>
    <row r="33323" spans="17:63" ht="29.25" customHeight="1" x14ac:dyDescent="0.2">
      <c r="Q33323" s="92" t="s">
        <v>50</v>
      </c>
      <c r="BF33323" s="101" t="s">
        <v>58</v>
      </c>
      <c r="BK33323" s="98" t="s">
        <v>70</v>
      </c>
    </row>
    <row r="33324" spans="17:63" ht="29.25" customHeight="1" x14ac:dyDescent="0.2">
      <c r="Q33324" s="92" t="s">
        <v>50</v>
      </c>
      <c r="BF33324" s="101" t="s">
        <v>58</v>
      </c>
      <c r="BK33324" s="98" t="s">
        <v>70</v>
      </c>
    </row>
    <row r="33325" spans="17:63" ht="29.25" customHeight="1" x14ac:dyDescent="0.2">
      <c r="Q33325" s="92" t="s">
        <v>50</v>
      </c>
      <c r="BF33325" s="101" t="s">
        <v>58</v>
      </c>
      <c r="BK33325" s="98" t="s">
        <v>70</v>
      </c>
    </row>
    <row r="33326" spans="17:63" ht="29.25" customHeight="1" x14ac:dyDescent="0.2">
      <c r="Q33326" s="92" t="s">
        <v>50</v>
      </c>
      <c r="BF33326" s="101" t="s">
        <v>58</v>
      </c>
      <c r="BK33326" s="98" t="s">
        <v>70</v>
      </c>
    </row>
    <row r="33327" spans="17:63" ht="29.25" customHeight="1" x14ac:dyDescent="0.2">
      <c r="Q33327" s="92" t="s">
        <v>50</v>
      </c>
      <c r="BF33327" s="101" t="s">
        <v>58</v>
      </c>
      <c r="BK33327" s="98" t="s">
        <v>70</v>
      </c>
    </row>
    <row r="33328" spans="17:63" ht="29.25" customHeight="1" x14ac:dyDescent="0.2">
      <c r="Q33328" s="92" t="s">
        <v>50</v>
      </c>
      <c r="BF33328" s="101" t="s">
        <v>58</v>
      </c>
      <c r="BK33328" s="98" t="s">
        <v>70</v>
      </c>
    </row>
    <row r="33329" spans="17:63" ht="29.25" customHeight="1" x14ac:dyDescent="0.2">
      <c r="Q33329" s="92" t="s">
        <v>50</v>
      </c>
      <c r="BF33329" s="101" t="s">
        <v>58</v>
      </c>
      <c r="BK33329" s="98" t="s">
        <v>70</v>
      </c>
    </row>
    <row r="33330" spans="17:63" ht="29.25" customHeight="1" x14ac:dyDescent="0.2">
      <c r="Q33330" s="92" t="s">
        <v>50</v>
      </c>
      <c r="BF33330" s="101" t="s">
        <v>58</v>
      </c>
      <c r="BK33330" s="98" t="s">
        <v>70</v>
      </c>
    </row>
    <row r="33331" spans="17:63" ht="29.25" customHeight="1" x14ac:dyDescent="0.2">
      <c r="Q33331" s="92" t="s">
        <v>50</v>
      </c>
      <c r="BF33331" s="101" t="s">
        <v>58</v>
      </c>
      <c r="BK33331" s="98" t="s">
        <v>70</v>
      </c>
    </row>
    <row r="33332" spans="17:63" ht="29.25" customHeight="1" x14ac:dyDescent="0.2">
      <c r="Q33332" s="92" t="s">
        <v>50</v>
      </c>
      <c r="BF33332" s="101" t="s">
        <v>58</v>
      </c>
      <c r="BK33332" s="98" t="s">
        <v>70</v>
      </c>
    </row>
    <row r="33333" spans="17:63" ht="29.25" customHeight="1" x14ac:dyDescent="0.2">
      <c r="Q33333" s="92" t="s">
        <v>50</v>
      </c>
      <c r="BF33333" s="101" t="s">
        <v>58</v>
      </c>
      <c r="BK33333" s="98" t="s">
        <v>70</v>
      </c>
    </row>
    <row r="33334" spans="17:63" ht="29.25" customHeight="1" x14ac:dyDescent="0.2">
      <c r="Q33334" s="92" t="s">
        <v>50</v>
      </c>
      <c r="BF33334" s="101" t="s">
        <v>58</v>
      </c>
      <c r="BK33334" s="98" t="s">
        <v>70</v>
      </c>
    </row>
    <row r="33335" spans="17:63" ht="29.25" customHeight="1" x14ac:dyDescent="0.2">
      <c r="Q33335" s="92" t="s">
        <v>50</v>
      </c>
      <c r="BF33335" s="101" t="s">
        <v>58</v>
      </c>
      <c r="BK33335" s="98" t="s">
        <v>70</v>
      </c>
    </row>
    <row r="33336" spans="17:63" ht="29.25" customHeight="1" x14ac:dyDescent="0.2">
      <c r="Q33336" s="92" t="s">
        <v>50</v>
      </c>
      <c r="BF33336" s="101" t="s">
        <v>58</v>
      </c>
      <c r="BK33336" s="98" t="s">
        <v>70</v>
      </c>
    </row>
    <row r="33337" spans="17:63" ht="29.25" customHeight="1" x14ac:dyDescent="0.2">
      <c r="Q33337" s="92" t="s">
        <v>50</v>
      </c>
      <c r="BF33337" s="101" t="s">
        <v>58</v>
      </c>
      <c r="BK33337" s="98" t="s">
        <v>70</v>
      </c>
    </row>
    <row r="33338" spans="17:63" ht="29.25" customHeight="1" x14ac:dyDescent="0.2">
      <c r="Q33338" s="92" t="s">
        <v>50</v>
      </c>
      <c r="BF33338" s="101" t="s">
        <v>58</v>
      </c>
      <c r="BK33338" s="98" t="s">
        <v>70</v>
      </c>
    </row>
    <row r="33339" spans="17:63" ht="29.25" customHeight="1" x14ac:dyDescent="0.2">
      <c r="Q33339" s="92" t="s">
        <v>50</v>
      </c>
      <c r="BF33339" s="101" t="s">
        <v>58</v>
      </c>
      <c r="BK33339" s="98" t="s">
        <v>70</v>
      </c>
    </row>
    <row r="33340" spans="17:63" ht="29.25" customHeight="1" x14ac:dyDescent="0.2">
      <c r="Q33340" s="92" t="s">
        <v>50</v>
      </c>
      <c r="BF33340" s="101" t="s">
        <v>58</v>
      </c>
      <c r="BK33340" s="98" t="s">
        <v>70</v>
      </c>
    </row>
    <row r="33341" spans="17:63" ht="29.25" customHeight="1" x14ac:dyDescent="0.2">
      <c r="Q33341" s="92" t="s">
        <v>50</v>
      </c>
      <c r="BF33341" s="101" t="s">
        <v>58</v>
      </c>
      <c r="BK33341" s="98" t="s">
        <v>70</v>
      </c>
    </row>
    <row r="33342" spans="17:63" ht="29.25" customHeight="1" x14ac:dyDescent="0.2">
      <c r="Q33342" s="92" t="s">
        <v>50</v>
      </c>
      <c r="BF33342" s="101" t="s">
        <v>58</v>
      </c>
      <c r="BK33342" s="98" t="s">
        <v>70</v>
      </c>
    </row>
    <row r="33343" spans="17:63" ht="29.25" customHeight="1" x14ac:dyDescent="0.2">
      <c r="Q33343" s="92" t="s">
        <v>50</v>
      </c>
      <c r="BF33343" s="101" t="s">
        <v>58</v>
      </c>
      <c r="BK33343" s="98" t="s">
        <v>70</v>
      </c>
    </row>
    <row r="33344" spans="17:63" ht="29.25" customHeight="1" x14ac:dyDescent="0.2">
      <c r="Q33344" s="92" t="s">
        <v>50</v>
      </c>
      <c r="BF33344" s="101" t="s">
        <v>58</v>
      </c>
      <c r="BK33344" s="98" t="s">
        <v>70</v>
      </c>
    </row>
    <row r="33345" spans="17:63" ht="29.25" customHeight="1" x14ac:dyDescent="0.2">
      <c r="Q33345" s="92" t="s">
        <v>50</v>
      </c>
      <c r="BF33345" s="101" t="s">
        <v>58</v>
      </c>
      <c r="BK33345" s="98" t="s">
        <v>70</v>
      </c>
    </row>
    <row r="33346" spans="17:63" ht="29.25" customHeight="1" x14ac:dyDescent="0.2">
      <c r="Q33346" s="92" t="s">
        <v>50</v>
      </c>
      <c r="BF33346" s="101" t="s">
        <v>58</v>
      </c>
      <c r="BK33346" s="98" t="s">
        <v>70</v>
      </c>
    </row>
    <row r="33347" spans="17:63" ht="29.25" customHeight="1" x14ac:dyDescent="0.2">
      <c r="Q33347" s="92" t="s">
        <v>50</v>
      </c>
      <c r="BF33347" s="101" t="s">
        <v>58</v>
      </c>
      <c r="BK33347" s="98" t="s">
        <v>70</v>
      </c>
    </row>
    <row r="33348" spans="17:63" ht="29.25" customHeight="1" x14ac:dyDescent="0.2">
      <c r="Q33348" s="92" t="s">
        <v>50</v>
      </c>
      <c r="BF33348" s="101" t="s">
        <v>58</v>
      </c>
      <c r="BK33348" s="98" t="s">
        <v>70</v>
      </c>
    </row>
    <row r="33349" spans="17:63" ht="29.25" customHeight="1" x14ac:dyDescent="0.2">
      <c r="Q33349" s="92" t="s">
        <v>50</v>
      </c>
      <c r="BF33349" s="101" t="s">
        <v>58</v>
      </c>
      <c r="BK33349" s="98" t="s">
        <v>70</v>
      </c>
    </row>
    <row r="33350" spans="17:63" ht="29.25" customHeight="1" x14ac:dyDescent="0.2">
      <c r="Q33350" s="92" t="s">
        <v>50</v>
      </c>
      <c r="BF33350" s="101" t="s">
        <v>58</v>
      </c>
      <c r="BK33350" s="98" t="s">
        <v>70</v>
      </c>
    </row>
    <row r="33351" spans="17:63" ht="29.25" customHeight="1" x14ac:dyDescent="0.2">
      <c r="Q33351" s="92" t="s">
        <v>50</v>
      </c>
      <c r="BF33351" s="101" t="s">
        <v>58</v>
      </c>
      <c r="BK33351" s="98" t="s">
        <v>70</v>
      </c>
    </row>
    <row r="33352" spans="17:63" ht="29.25" customHeight="1" x14ac:dyDescent="0.2">
      <c r="Q33352" s="92" t="s">
        <v>50</v>
      </c>
      <c r="BF33352" s="101" t="s">
        <v>58</v>
      </c>
      <c r="BK33352" s="98" t="s">
        <v>70</v>
      </c>
    </row>
    <row r="33353" spans="17:63" ht="29.25" customHeight="1" x14ac:dyDescent="0.2">
      <c r="Q33353" s="92" t="s">
        <v>50</v>
      </c>
      <c r="BF33353" s="101" t="s">
        <v>58</v>
      </c>
      <c r="BK33353" s="98" t="s">
        <v>70</v>
      </c>
    </row>
    <row r="33354" spans="17:63" ht="29.25" customHeight="1" x14ac:dyDescent="0.2">
      <c r="Q33354" s="92" t="s">
        <v>50</v>
      </c>
      <c r="BF33354" s="101" t="s">
        <v>58</v>
      </c>
      <c r="BK33354" s="98" t="s">
        <v>70</v>
      </c>
    </row>
    <row r="33355" spans="17:63" ht="29.25" customHeight="1" x14ac:dyDescent="0.2">
      <c r="Q33355" s="92" t="s">
        <v>50</v>
      </c>
      <c r="BF33355" s="101" t="s">
        <v>58</v>
      </c>
      <c r="BK33355" s="98" t="s">
        <v>70</v>
      </c>
    </row>
    <row r="33356" spans="17:63" ht="29.25" customHeight="1" x14ac:dyDescent="0.2">
      <c r="Q33356" s="92" t="s">
        <v>50</v>
      </c>
      <c r="BF33356" s="101" t="s">
        <v>58</v>
      </c>
      <c r="BK33356" s="98" t="s">
        <v>70</v>
      </c>
    </row>
    <row r="33357" spans="17:63" ht="29.25" customHeight="1" x14ac:dyDescent="0.2">
      <c r="Q33357" s="92" t="s">
        <v>50</v>
      </c>
      <c r="BF33357" s="101" t="s">
        <v>58</v>
      </c>
      <c r="BK33357" s="98" t="s">
        <v>70</v>
      </c>
    </row>
    <row r="33358" spans="17:63" ht="29.25" customHeight="1" x14ac:dyDescent="0.2">
      <c r="Q33358" s="92" t="s">
        <v>50</v>
      </c>
      <c r="BF33358" s="101" t="s">
        <v>58</v>
      </c>
      <c r="BK33358" s="98" t="s">
        <v>70</v>
      </c>
    </row>
    <row r="33359" spans="17:63" ht="29.25" customHeight="1" x14ac:dyDescent="0.2">
      <c r="Q33359" s="92" t="s">
        <v>50</v>
      </c>
      <c r="BF33359" s="101" t="s">
        <v>58</v>
      </c>
      <c r="BK33359" s="98" t="s">
        <v>70</v>
      </c>
    </row>
    <row r="33360" spans="17:63" ht="29.25" customHeight="1" x14ac:dyDescent="0.2">
      <c r="Q33360" s="92" t="s">
        <v>50</v>
      </c>
      <c r="BF33360" s="101" t="s">
        <v>58</v>
      </c>
      <c r="BK33360" s="98" t="s">
        <v>70</v>
      </c>
    </row>
    <row r="33361" spans="17:63" ht="29.25" customHeight="1" x14ac:dyDescent="0.2">
      <c r="Q33361" s="92" t="s">
        <v>50</v>
      </c>
      <c r="BF33361" s="101" t="s">
        <v>58</v>
      </c>
      <c r="BK33361" s="98" t="s">
        <v>70</v>
      </c>
    </row>
    <row r="33362" spans="17:63" ht="29.25" customHeight="1" x14ac:dyDescent="0.2">
      <c r="Q33362" s="92" t="s">
        <v>50</v>
      </c>
      <c r="BF33362" s="101" t="s">
        <v>58</v>
      </c>
      <c r="BK33362" s="98" t="s">
        <v>70</v>
      </c>
    </row>
    <row r="33363" spans="17:63" ht="29.25" customHeight="1" x14ac:dyDescent="0.2">
      <c r="Q33363" s="92" t="s">
        <v>50</v>
      </c>
      <c r="BF33363" s="101" t="s">
        <v>58</v>
      </c>
      <c r="BK33363" s="98" t="s">
        <v>70</v>
      </c>
    </row>
    <row r="33364" spans="17:63" ht="29.25" customHeight="1" x14ac:dyDescent="0.2">
      <c r="Q33364" s="92" t="s">
        <v>50</v>
      </c>
      <c r="BF33364" s="101" t="s">
        <v>58</v>
      </c>
      <c r="BK33364" s="98" t="s">
        <v>70</v>
      </c>
    </row>
    <row r="33365" spans="17:63" ht="29.25" customHeight="1" x14ac:dyDescent="0.2">
      <c r="Q33365" s="92" t="s">
        <v>50</v>
      </c>
      <c r="BF33365" s="101" t="s">
        <v>58</v>
      </c>
      <c r="BK33365" s="98" t="s">
        <v>70</v>
      </c>
    </row>
    <row r="33366" spans="17:63" ht="29.25" customHeight="1" x14ac:dyDescent="0.2">
      <c r="Q33366" s="92" t="s">
        <v>50</v>
      </c>
      <c r="BF33366" s="101" t="s">
        <v>58</v>
      </c>
      <c r="BK33366" s="98" t="s">
        <v>70</v>
      </c>
    </row>
    <row r="33367" spans="17:63" ht="29.25" customHeight="1" x14ac:dyDescent="0.2">
      <c r="Q33367" s="92" t="s">
        <v>50</v>
      </c>
      <c r="BF33367" s="101" t="s">
        <v>58</v>
      </c>
      <c r="BK33367" s="98" t="s">
        <v>70</v>
      </c>
    </row>
    <row r="33368" spans="17:63" ht="29.25" customHeight="1" x14ac:dyDescent="0.2">
      <c r="Q33368" s="92" t="s">
        <v>50</v>
      </c>
      <c r="BF33368" s="101" t="s">
        <v>58</v>
      </c>
      <c r="BK33368" s="98" t="s">
        <v>70</v>
      </c>
    </row>
    <row r="33369" spans="17:63" ht="29.25" customHeight="1" x14ac:dyDescent="0.2">
      <c r="Q33369" s="92" t="s">
        <v>50</v>
      </c>
      <c r="BF33369" s="101" t="s">
        <v>58</v>
      </c>
      <c r="BK33369" s="98" t="s">
        <v>70</v>
      </c>
    </row>
    <row r="33370" spans="17:63" ht="29.25" customHeight="1" x14ac:dyDescent="0.2">
      <c r="Q33370" s="92" t="s">
        <v>50</v>
      </c>
      <c r="BF33370" s="101" t="s">
        <v>58</v>
      </c>
      <c r="BK33370" s="98" t="s">
        <v>70</v>
      </c>
    </row>
    <row r="33371" spans="17:63" ht="29.25" customHeight="1" x14ac:dyDescent="0.2">
      <c r="Q33371" s="92" t="s">
        <v>50</v>
      </c>
      <c r="BF33371" s="101" t="s">
        <v>58</v>
      </c>
      <c r="BK33371" s="98" t="s">
        <v>70</v>
      </c>
    </row>
    <row r="33372" spans="17:63" ht="29.25" customHeight="1" x14ac:dyDescent="0.2">
      <c r="Q33372" s="92" t="s">
        <v>50</v>
      </c>
      <c r="BF33372" s="101" t="s">
        <v>58</v>
      </c>
      <c r="BK33372" s="98" t="s">
        <v>70</v>
      </c>
    </row>
    <row r="33373" spans="17:63" ht="29.25" customHeight="1" x14ac:dyDescent="0.2">
      <c r="Q33373" s="92" t="s">
        <v>50</v>
      </c>
      <c r="BF33373" s="101" t="s">
        <v>58</v>
      </c>
      <c r="BK33373" s="98" t="s">
        <v>70</v>
      </c>
    </row>
    <row r="33374" spans="17:63" ht="29.25" customHeight="1" x14ac:dyDescent="0.2">
      <c r="Q33374" s="92" t="s">
        <v>50</v>
      </c>
      <c r="BF33374" s="101" t="s">
        <v>58</v>
      </c>
      <c r="BK33374" s="98" t="s">
        <v>70</v>
      </c>
    </row>
    <row r="33375" spans="17:63" ht="29.25" customHeight="1" x14ac:dyDescent="0.2">
      <c r="Q33375" s="92" t="s">
        <v>50</v>
      </c>
      <c r="BF33375" s="101" t="s">
        <v>58</v>
      </c>
      <c r="BK33375" s="98" t="s">
        <v>70</v>
      </c>
    </row>
    <row r="33376" spans="17:63" ht="29.25" customHeight="1" x14ac:dyDescent="0.2">
      <c r="Q33376" s="92" t="s">
        <v>50</v>
      </c>
      <c r="BF33376" s="101" t="s">
        <v>58</v>
      </c>
      <c r="BK33376" s="98" t="s">
        <v>70</v>
      </c>
    </row>
    <row r="33377" spans="17:63" ht="29.25" customHeight="1" x14ac:dyDescent="0.2">
      <c r="Q33377" s="92" t="s">
        <v>50</v>
      </c>
      <c r="BF33377" s="101" t="s">
        <v>58</v>
      </c>
      <c r="BK33377" s="98" t="s">
        <v>70</v>
      </c>
    </row>
    <row r="33378" spans="17:63" ht="29.25" customHeight="1" x14ac:dyDescent="0.2">
      <c r="Q33378" s="92" t="s">
        <v>50</v>
      </c>
      <c r="BF33378" s="101" t="s">
        <v>58</v>
      </c>
      <c r="BK33378" s="98" t="s">
        <v>70</v>
      </c>
    </row>
    <row r="33379" spans="17:63" ht="29.25" customHeight="1" x14ac:dyDescent="0.2">
      <c r="Q33379" s="92" t="s">
        <v>50</v>
      </c>
      <c r="BF33379" s="101" t="s">
        <v>58</v>
      </c>
      <c r="BK33379" s="98" t="s">
        <v>70</v>
      </c>
    </row>
    <row r="33380" spans="17:63" ht="29.25" customHeight="1" x14ac:dyDescent="0.2">
      <c r="Q33380" s="92" t="s">
        <v>50</v>
      </c>
      <c r="BF33380" s="101" t="s">
        <v>58</v>
      </c>
      <c r="BK33380" s="98" t="s">
        <v>70</v>
      </c>
    </row>
    <row r="33381" spans="17:63" ht="29.25" customHeight="1" x14ac:dyDescent="0.2">
      <c r="Q33381" s="92" t="s">
        <v>50</v>
      </c>
      <c r="BF33381" s="101" t="s">
        <v>58</v>
      </c>
      <c r="BK33381" s="98" t="s">
        <v>70</v>
      </c>
    </row>
    <row r="33382" spans="17:63" ht="29.25" customHeight="1" x14ac:dyDescent="0.2">
      <c r="Q33382" s="92" t="s">
        <v>50</v>
      </c>
      <c r="BF33382" s="101" t="s">
        <v>58</v>
      </c>
      <c r="BK33382" s="98" t="s">
        <v>70</v>
      </c>
    </row>
    <row r="33383" spans="17:63" ht="29.25" customHeight="1" x14ac:dyDescent="0.2">
      <c r="Q33383" s="92" t="s">
        <v>50</v>
      </c>
      <c r="BF33383" s="101" t="s">
        <v>58</v>
      </c>
      <c r="BK33383" s="98" t="s">
        <v>70</v>
      </c>
    </row>
    <row r="33384" spans="17:63" ht="29.25" customHeight="1" x14ac:dyDescent="0.2">
      <c r="Q33384" s="92" t="s">
        <v>50</v>
      </c>
      <c r="BF33384" s="101" t="s">
        <v>58</v>
      </c>
      <c r="BK33384" s="98" t="s">
        <v>70</v>
      </c>
    </row>
    <row r="33385" spans="17:63" ht="29.25" customHeight="1" x14ac:dyDescent="0.2">
      <c r="Q33385" s="92" t="s">
        <v>50</v>
      </c>
      <c r="BF33385" s="101" t="s">
        <v>58</v>
      </c>
      <c r="BK33385" s="98" t="s">
        <v>70</v>
      </c>
    </row>
    <row r="33386" spans="17:63" ht="29.25" customHeight="1" x14ac:dyDescent="0.2">
      <c r="Q33386" s="92" t="s">
        <v>50</v>
      </c>
      <c r="BF33386" s="101" t="s">
        <v>58</v>
      </c>
      <c r="BK33386" s="98" t="s">
        <v>70</v>
      </c>
    </row>
    <row r="33387" spans="17:63" ht="29.25" customHeight="1" x14ac:dyDescent="0.2">
      <c r="Q33387" s="92" t="s">
        <v>50</v>
      </c>
      <c r="BF33387" s="101" t="s">
        <v>58</v>
      </c>
      <c r="BK33387" s="98" t="s">
        <v>70</v>
      </c>
    </row>
    <row r="33388" spans="17:63" ht="29.25" customHeight="1" x14ac:dyDescent="0.2">
      <c r="Q33388" s="92" t="s">
        <v>50</v>
      </c>
      <c r="BF33388" s="101" t="s">
        <v>58</v>
      </c>
      <c r="BK33388" s="98" t="s">
        <v>70</v>
      </c>
    </row>
    <row r="33389" spans="17:63" ht="29.25" customHeight="1" x14ac:dyDescent="0.2">
      <c r="Q33389" s="92" t="s">
        <v>50</v>
      </c>
      <c r="BF33389" s="101" t="s">
        <v>58</v>
      </c>
      <c r="BK33389" s="98" t="s">
        <v>70</v>
      </c>
    </row>
    <row r="33390" spans="17:63" ht="29.25" customHeight="1" x14ac:dyDescent="0.2">
      <c r="Q33390" s="92" t="s">
        <v>50</v>
      </c>
      <c r="BF33390" s="101" t="s">
        <v>58</v>
      </c>
      <c r="BK33390" s="98" t="s">
        <v>70</v>
      </c>
    </row>
    <row r="33391" spans="17:63" ht="29.25" customHeight="1" x14ac:dyDescent="0.2">
      <c r="Q33391" s="92" t="s">
        <v>50</v>
      </c>
      <c r="BF33391" s="101" t="s">
        <v>58</v>
      </c>
      <c r="BK33391" s="98" t="s">
        <v>70</v>
      </c>
    </row>
    <row r="33392" spans="17:63" ht="29.25" customHeight="1" x14ac:dyDescent="0.2">
      <c r="Q33392" s="92" t="s">
        <v>50</v>
      </c>
      <c r="BF33392" s="101" t="s">
        <v>58</v>
      </c>
      <c r="BK33392" s="98" t="s">
        <v>70</v>
      </c>
    </row>
    <row r="33393" spans="17:63" ht="29.25" customHeight="1" x14ac:dyDescent="0.2">
      <c r="Q33393" s="92" t="s">
        <v>50</v>
      </c>
      <c r="BF33393" s="101" t="s">
        <v>58</v>
      </c>
      <c r="BK33393" s="98" t="s">
        <v>70</v>
      </c>
    </row>
    <row r="33394" spans="17:63" ht="29.25" customHeight="1" x14ac:dyDescent="0.2">
      <c r="Q33394" s="92" t="s">
        <v>50</v>
      </c>
      <c r="BF33394" s="101" t="s">
        <v>58</v>
      </c>
      <c r="BK33394" s="98" t="s">
        <v>70</v>
      </c>
    </row>
    <row r="33395" spans="17:63" ht="29.25" customHeight="1" x14ac:dyDescent="0.2">
      <c r="Q33395" s="92" t="s">
        <v>50</v>
      </c>
      <c r="BF33395" s="101" t="s">
        <v>58</v>
      </c>
      <c r="BK33395" s="98" t="s">
        <v>70</v>
      </c>
    </row>
    <row r="33396" spans="17:63" ht="29.25" customHeight="1" x14ac:dyDescent="0.2">
      <c r="Q33396" s="92" t="s">
        <v>50</v>
      </c>
      <c r="BF33396" s="101" t="s">
        <v>58</v>
      </c>
      <c r="BK33396" s="98" t="s">
        <v>70</v>
      </c>
    </row>
    <row r="33397" spans="17:63" ht="29.25" customHeight="1" x14ac:dyDescent="0.2">
      <c r="Q33397" s="92" t="s">
        <v>50</v>
      </c>
      <c r="BF33397" s="101" t="s">
        <v>58</v>
      </c>
      <c r="BK33397" s="98" t="s">
        <v>70</v>
      </c>
    </row>
    <row r="33398" spans="17:63" ht="29.25" customHeight="1" x14ac:dyDescent="0.2">
      <c r="Q33398" s="92" t="s">
        <v>50</v>
      </c>
      <c r="BF33398" s="101" t="s">
        <v>58</v>
      </c>
      <c r="BK33398" s="98" t="s">
        <v>70</v>
      </c>
    </row>
    <row r="33399" spans="17:63" ht="29.25" customHeight="1" x14ac:dyDescent="0.2">
      <c r="Q33399" s="92" t="s">
        <v>50</v>
      </c>
      <c r="BF33399" s="101" t="s">
        <v>58</v>
      </c>
      <c r="BK33399" s="98" t="s">
        <v>70</v>
      </c>
    </row>
    <row r="33400" spans="17:63" ht="29.25" customHeight="1" x14ac:dyDescent="0.2">
      <c r="Q33400" s="92" t="s">
        <v>50</v>
      </c>
      <c r="BF33400" s="101" t="s">
        <v>58</v>
      </c>
      <c r="BK33400" s="98" t="s">
        <v>70</v>
      </c>
    </row>
    <row r="33401" spans="17:63" ht="29.25" customHeight="1" x14ac:dyDescent="0.2">
      <c r="Q33401" s="92" t="s">
        <v>50</v>
      </c>
      <c r="BF33401" s="101" t="s">
        <v>58</v>
      </c>
      <c r="BK33401" s="98" t="s">
        <v>70</v>
      </c>
    </row>
    <row r="33402" spans="17:63" ht="29.25" customHeight="1" x14ac:dyDescent="0.2">
      <c r="Q33402" s="92" t="s">
        <v>50</v>
      </c>
      <c r="BF33402" s="101" t="s">
        <v>58</v>
      </c>
      <c r="BK33402" s="98" t="s">
        <v>70</v>
      </c>
    </row>
    <row r="33403" spans="17:63" ht="29.25" customHeight="1" x14ac:dyDescent="0.2">
      <c r="Q33403" s="92" t="s">
        <v>50</v>
      </c>
      <c r="BF33403" s="101" t="s">
        <v>58</v>
      </c>
      <c r="BK33403" s="98" t="s">
        <v>70</v>
      </c>
    </row>
    <row r="33404" spans="17:63" ht="29.25" customHeight="1" x14ac:dyDescent="0.2">
      <c r="Q33404" s="92" t="s">
        <v>50</v>
      </c>
      <c r="BF33404" s="101" t="s">
        <v>58</v>
      </c>
      <c r="BK33404" s="98" t="s">
        <v>70</v>
      </c>
    </row>
    <row r="33405" spans="17:63" ht="29.25" customHeight="1" x14ac:dyDescent="0.2">
      <c r="Q33405" s="92" t="s">
        <v>50</v>
      </c>
      <c r="BF33405" s="101" t="s">
        <v>58</v>
      </c>
      <c r="BK33405" s="98" t="s">
        <v>70</v>
      </c>
    </row>
    <row r="33406" spans="17:63" ht="29.25" customHeight="1" x14ac:dyDescent="0.2">
      <c r="Q33406" s="92" t="s">
        <v>50</v>
      </c>
      <c r="BF33406" s="101" t="s">
        <v>58</v>
      </c>
      <c r="BK33406" s="98" t="s">
        <v>70</v>
      </c>
    </row>
    <row r="33407" spans="17:63" ht="29.25" customHeight="1" x14ac:dyDescent="0.2">
      <c r="Q33407" s="92" t="s">
        <v>50</v>
      </c>
      <c r="BF33407" s="101" t="s">
        <v>58</v>
      </c>
      <c r="BK33407" s="98" t="s">
        <v>70</v>
      </c>
    </row>
    <row r="33408" spans="17:63" ht="29.25" customHeight="1" x14ac:dyDescent="0.2">
      <c r="Q33408" s="92" t="s">
        <v>50</v>
      </c>
      <c r="BF33408" s="101" t="s">
        <v>58</v>
      </c>
      <c r="BK33408" s="98" t="s">
        <v>70</v>
      </c>
    </row>
    <row r="33409" spans="17:63" ht="29.25" customHeight="1" x14ac:dyDescent="0.2">
      <c r="Q33409" s="92" t="s">
        <v>50</v>
      </c>
      <c r="BF33409" s="101" t="s">
        <v>58</v>
      </c>
      <c r="BK33409" s="98" t="s">
        <v>70</v>
      </c>
    </row>
    <row r="33410" spans="17:63" ht="29.25" customHeight="1" x14ac:dyDescent="0.2">
      <c r="Q33410" s="92" t="s">
        <v>50</v>
      </c>
      <c r="BF33410" s="101" t="s">
        <v>58</v>
      </c>
      <c r="BK33410" s="98" t="s">
        <v>70</v>
      </c>
    </row>
    <row r="33411" spans="17:63" ht="29.25" customHeight="1" x14ac:dyDescent="0.2">
      <c r="Q33411" s="92" t="s">
        <v>50</v>
      </c>
      <c r="BF33411" s="101" t="s">
        <v>58</v>
      </c>
      <c r="BK33411" s="98" t="s">
        <v>70</v>
      </c>
    </row>
    <row r="33412" spans="17:63" ht="29.25" customHeight="1" x14ac:dyDescent="0.2">
      <c r="Q33412" s="92" t="s">
        <v>50</v>
      </c>
      <c r="BF33412" s="101" t="s">
        <v>58</v>
      </c>
      <c r="BK33412" s="98" t="s">
        <v>70</v>
      </c>
    </row>
    <row r="33413" spans="17:63" ht="29.25" customHeight="1" x14ac:dyDescent="0.2">
      <c r="Q33413" s="92" t="s">
        <v>50</v>
      </c>
      <c r="BF33413" s="101" t="s">
        <v>58</v>
      </c>
      <c r="BK33413" s="98" t="s">
        <v>70</v>
      </c>
    </row>
    <row r="33414" spans="17:63" ht="29.25" customHeight="1" x14ac:dyDescent="0.2">
      <c r="Q33414" s="92" t="s">
        <v>50</v>
      </c>
      <c r="BF33414" s="101" t="s">
        <v>58</v>
      </c>
      <c r="BK33414" s="98" t="s">
        <v>70</v>
      </c>
    </row>
    <row r="33415" spans="17:63" ht="29.25" customHeight="1" x14ac:dyDescent="0.2">
      <c r="Q33415" s="92" t="s">
        <v>50</v>
      </c>
      <c r="BF33415" s="101" t="s">
        <v>58</v>
      </c>
      <c r="BK33415" s="98" t="s">
        <v>70</v>
      </c>
    </row>
    <row r="33416" spans="17:63" ht="29.25" customHeight="1" x14ac:dyDescent="0.2">
      <c r="Q33416" s="92" t="s">
        <v>50</v>
      </c>
      <c r="BF33416" s="101" t="s">
        <v>58</v>
      </c>
      <c r="BK33416" s="98" t="s">
        <v>70</v>
      </c>
    </row>
    <row r="33417" spans="17:63" ht="29.25" customHeight="1" x14ac:dyDescent="0.2">
      <c r="Q33417" s="92" t="s">
        <v>50</v>
      </c>
      <c r="BF33417" s="101" t="s">
        <v>58</v>
      </c>
      <c r="BK33417" s="98" t="s">
        <v>70</v>
      </c>
    </row>
    <row r="33418" spans="17:63" ht="29.25" customHeight="1" x14ac:dyDescent="0.2">
      <c r="Q33418" s="92" t="s">
        <v>50</v>
      </c>
      <c r="BF33418" s="101" t="s">
        <v>58</v>
      </c>
      <c r="BK33418" s="98" t="s">
        <v>70</v>
      </c>
    </row>
    <row r="33419" spans="17:63" ht="29.25" customHeight="1" x14ac:dyDescent="0.2">
      <c r="Q33419" s="92" t="s">
        <v>50</v>
      </c>
      <c r="BF33419" s="101" t="s">
        <v>58</v>
      </c>
      <c r="BK33419" s="98" t="s">
        <v>70</v>
      </c>
    </row>
    <row r="33420" spans="17:63" ht="29.25" customHeight="1" x14ac:dyDescent="0.2">
      <c r="Q33420" s="92" t="s">
        <v>50</v>
      </c>
      <c r="BF33420" s="101" t="s">
        <v>58</v>
      </c>
      <c r="BK33420" s="98" t="s">
        <v>70</v>
      </c>
    </row>
    <row r="33421" spans="17:63" ht="29.25" customHeight="1" x14ac:dyDescent="0.2">
      <c r="Q33421" s="92" t="s">
        <v>50</v>
      </c>
      <c r="BF33421" s="101" t="s">
        <v>58</v>
      </c>
      <c r="BK33421" s="98" t="s">
        <v>70</v>
      </c>
    </row>
    <row r="33422" spans="17:63" ht="29.25" customHeight="1" x14ac:dyDescent="0.2">
      <c r="Q33422" s="92" t="s">
        <v>50</v>
      </c>
      <c r="BF33422" s="101" t="s">
        <v>58</v>
      </c>
      <c r="BK33422" s="98" t="s">
        <v>70</v>
      </c>
    </row>
    <row r="33423" spans="17:63" ht="29.25" customHeight="1" x14ac:dyDescent="0.2">
      <c r="Q33423" s="92" t="s">
        <v>50</v>
      </c>
      <c r="BF33423" s="101" t="s">
        <v>58</v>
      </c>
      <c r="BK33423" s="98" t="s">
        <v>70</v>
      </c>
    </row>
    <row r="33424" spans="17:63" ht="29.25" customHeight="1" x14ac:dyDescent="0.2">
      <c r="Q33424" s="92" t="s">
        <v>50</v>
      </c>
      <c r="BF33424" s="101" t="s">
        <v>58</v>
      </c>
      <c r="BK33424" s="98" t="s">
        <v>70</v>
      </c>
    </row>
    <row r="33425" spans="17:63" ht="29.25" customHeight="1" x14ac:dyDescent="0.2">
      <c r="Q33425" s="92" t="s">
        <v>50</v>
      </c>
      <c r="BF33425" s="101" t="s">
        <v>58</v>
      </c>
      <c r="BK33425" s="98" t="s">
        <v>70</v>
      </c>
    </row>
    <row r="33426" spans="17:63" ht="29.25" customHeight="1" x14ac:dyDescent="0.2">
      <c r="Q33426" s="92" t="s">
        <v>50</v>
      </c>
      <c r="BF33426" s="101" t="s">
        <v>58</v>
      </c>
      <c r="BK33426" s="98" t="s">
        <v>70</v>
      </c>
    </row>
    <row r="33427" spans="17:63" ht="29.25" customHeight="1" x14ac:dyDescent="0.2">
      <c r="Q33427" s="92" t="s">
        <v>50</v>
      </c>
      <c r="BF33427" s="101" t="s">
        <v>58</v>
      </c>
      <c r="BK33427" s="98" t="s">
        <v>70</v>
      </c>
    </row>
    <row r="33428" spans="17:63" ht="29.25" customHeight="1" x14ac:dyDescent="0.2">
      <c r="Q33428" s="92" t="s">
        <v>50</v>
      </c>
      <c r="BF33428" s="101" t="s">
        <v>58</v>
      </c>
      <c r="BK33428" s="98" t="s">
        <v>70</v>
      </c>
    </row>
    <row r="33429" spans="17:63" ht="29.25" customHeight="1" x14ac:dyDescent="0.2">
      <c r="Q33429" s="92" t="s">
        <v>50</v>
      </c>
      <c r="BF33429" s="101" t="s">
        <v>58</v>
      </c>
      <c r="BK33429" s="98" t="s">
        <v>70</v>
      </c>
    </row>
    <row r="33430" spans="17:63" ht="29.25" customHeight="1" x14ac:dyDescent="0.2">
      <c r="Q33430" s="92" t="s">
        <v>50</v>
      </c>
      <c r="BF33430" s="101" t="s">
        <v>58</v>
      </c>
      <c r="BK33430" s="98" t="s">
        <v>70</v>
      </c>
    </row>
    <row r="33431" spans="17:63" ht="29.25" customHeight="1" x14ac:dyDescent="0.2">
      <c r="Q33431" s="92" t="s">
        <v>50</v>
      </c>
      <c r="BF33431" s="101" t="s">
        <v>58</v>
      </c>
      <c r="BK33431" s="98" t="s">
        <v>70</v>
      </c>
    </row>
    <row r="33432" spans="17:63" ht="29.25" customHeight="1" x14ac:dyDescent="0.2">
      <c r="Q33432" s="92" t="s">
        <v>50</v>
      </c>
      <c r="BF33432" s="101" t="s">
        <v>58</v>
      </c>
      <c r="BK33432" s="98" t="s">
        <v>70</v>
      </c>
    </row>
    <row r="33433" spans="17:63" ht="29.25" customHeight="1" x14ac:dyDescent="0.2">
      <c r="Q33433" s="92" t="s">
        <v>50</v>
      </c>
      <c r="BF33433" s="101" t="s">
        <v>58</v>
      </c>
      <c r="BK33433" s="98" t="s">
        <v>70</v>
      </c>
    </row>
    <row r="33434" spans="17:63" ht="29.25" customHeight="1" x14ac:dyDescent="0.2">
      <c r="Q33434" s="92" t="s">
        <v>50</v>
      </c>
      <c r="BF33434" s="101" t="s">
        <v>58</v>
      </c>
      <c r="BK33434" s="98" t="s">
        <v>70</v>
      </c>
    </row>
    <row r="33435" spans="17:63" ht="29.25" customHeight="1" x14ac:dyDescent="0.2">
      <c r="Q33435" s="92" t="s">
        <v>50</v>
      </c>
      <c r="BF33435" s="101" t="s">
        <v>58</v>
      </c>
      <c r="BK33435" s="98" t="s">
        <v>70</v>
      </c>
    </row>
    <row r="33436" spans="17:63" ht="29.25" customHeight="1" x14ac:dyDescent="0.2">
      <c r="Q33436" s="92" t="s">
        <v>50</v>
      </c>
      <c r="BF33436" s="101" t="s">
        <v>58</v>
      </c>
      <c r="BK33436" s="98" t="s">
        <v>70</v>
      </c>
    </row>
    <row r="33437" spans="17:63" ht="29.25" customHeight="1" x14ac:dyDescent="0.2">
      <c r="Q33437" s="92" t="s">
        <v>50</v>
      </c>
      <c r="BF33437" s="101" t="s">
        <v>58</v>
      </c>
      <c r="BK33437" s="98" t="s">
        <v>70</v>
      </c>
    </row>
    <row r="33438" spans="17:63" ht="29.25" customHeight="1" x14ac:dyDescent="0.2">
      <c r="Q33438" s="92" t="s">
        <v>50</v>
      </c>
      <c r="BF33438" s="101" t="s">
        <v>58</v>
      </c>
      <c r="BK33438" s="98" t="s">
        <v>70</v>
      </c>
    </row>
    <row r="33439" spans="17:63" ht="29.25" customHeight="1" x14ac:dyDescent="0.2">
      <c r="Q33439" s="92" t="s">
        <v>50</v>
      </c>
      <c r="BF33439" s="101" t="s">
        <v>58</v>
      </c>
      <c r="BK33439" s="98" t="s">
        <v>70</v>
      </c>
    </row>
    <row r="33440" spans="17:63" ht="29.25" customHeight="1" x14ac:dyDescent="0.2">
      <c r="Q33440" s="92" t="s">
        <v>50</v>
      </c>
      <c r="BF33440" s="101" t="s">
        <v>58</v>
      </c>
      <c r="BK33440" s="98" t="s">
        <v>70</v>
      </c>
    </row>
    <row r="33441" spans="17:63" ht="29.25" customHeight="1" x14ac:dyDescent="0.2">
      <c r="Q33441" s="92" t="s">
        <v>50</v>
      </c>
      <c r="BF33441" s="101" t="s">
        <v>58</v>
      </c>
      <c r="BK33441" s="98" t="s">
        <v>70</v>
      </c>
    </row>
    <row r="33442" spans="17:63" ht="29.25" customHeight="1" x14ac:dyDescent="0.2">
      <c r="Q33442" s="92" t="s">
        <v>50</v>
      </c>
      <c r="BF33442" s="101" t="s">
        <v>58</v>
      </c>
      <c r="BK33442" s="98" t="s">
        <v>70</v>
      </c>
    </row>
    <row r="33443" spans="17:63" ht="29.25" customHeight="1" x14ac:dyDescent="0.2">
      <c r="Q33443" s="92" t="s">
        <v>50</v>
      </c>
      <c r="BF33443" s="101" t="s">
        <v>58</v>
      </c>
      <c r="BK33443" s="98" t="s">
        <v>70</v>
      </c>
    </row>
    <row r="33444" spans="17:63" ht="29.25" customHeight="1" x14ac:dyDescent="0.2">
      <c r="Q33444" s="92" t="s">
        <v>50</v>
      </c>
      <c r="BF33444" s="101" t="s">
        <v>58</v>
      </c>
      <c r="BK33444" s="98" t="s">
        <v>70</v>
      </c>
    </row>
    <row r="33445" spans="17:63" ht="29.25" customHeight="1" x14ac:dyDescent="0.2">
      <c r="Q33445" s="92" t="s">
        <v>50</v>
      </c>
      <c r="BF33445" s="101" t="s">
        <v>58</v>
      </c>
      <c r="BK33445" s="98" t="s">
        <v>70</v>
      </c>
    </row>
    <row r="33446" spans="17:63" ht="29.25" customHeight="1" x14ac:dyDescent="0.2">
      <c r="Q33446" s="92" t="s">
        <v>50</v>
      </c>
      <c r="BF33446" s="101" t="s">
        <v>58</v>
      </c>
      <c r="BK33446" s="98" t="s">
        <v>70</v>
      </c>
    </row>
    <row r="33447" spans="17:63" ht="29.25" customHeight="1" x14ac:dyDescent="0.2">
      <c r="Q33447" s="92" t="s">
        <v>50</v>
      </c>
      <c r="BF33447" s="101" t="s">
        <v>58</v>
      </c>
      <c r="BK33447" s="98" t="s">
        <v>70</v>
      </c>
    </row>
    <row r="33448" spans="17:63" ht="29.25" customHeight="1" x14ac:dyDescent="0.2">
      <c r="Q33448" s="92" t="s">
        <v>50</v>
      </c>
      <c r="BF33448" s="101" t="s">
        <v>58</v>
      </c>
      <c r="BK33448" s="98" t="s">
        <v>70</v>
      </c>
    </row>
    <row r="33449" spans="17:63" ht="29.25" customHeight="1" x14ac:dyDescent="0.2">
      <c r="Q33449" s="92" t="s">
        <v>50</v>
      </c>
      <c r="BF33449" s="101" t="s">
        <v>58</v>
      </c>
      <c r="BK33449" s="98" t="s">
        <v>70</v>
      </c>
    </row>
    <row r="33450" spans="17:63" ht="29.25" customHeight="1" x14ac:dyDescent="0.2">
      <c r="Q33450" s="92" t="s">
        <v>50</v>
      </c>
      <c r="BF33450" s="101" t="s">
        <v>58</v>
      </c>
      <c r="BK33450" s="98" t="s">
        <v>70</v>
      </c>
    </row>
    <row r="33451" spans="17:63" ht="29.25" customHeight="1" x14ac:dyDescent="0.2">
      <c r="Q33451" s="92" t="s">
        <v>50</v>
      </c>
      <c r="BF33451" s="101" t="s">
        <v>58</v>
      </c>
      <c r="BK33451" s="98" t="s">
        <v>70</v>
      </c>
    </row>
    <row r="33452" spans="17:63" ht="29.25" customHeight="1" x14ac:dyDescent="0.2">
      <c r="Q33452" s="92" t="s">
        <v>50</v>
      </c>
      <c r="BF33452" s="101" t="s">
        <v>58</v>
      </c>
      <c r="BK33452" s="98" t="s">
        <v>70</v>
      </c>
    </row>
    <row r="33453" spans="17:63" ht="29.25" customHeight="1" x14ac:dyDescent="0.2">
      <c r="Q33453" s="92" t="s">
        <v>50</v>
      </c>
      <c r="BF33453" s="101" t="s">
        <v>58</v>
      </c>
      <c r="BK33453" s="98" t="s">
        <v>70</v>
      </c>
    </row>
    <row r="33454" spans="17:63" ht="29.25" customHeight="1" x14ac:dyDescent="0.2">
      <c r="Q33454" s="92" t="s">
        <v>50</v>
      </c>
      <c r="BF33454" s="101" t="s">
        <v>58</v>
      </c>
      <c r="BK33454" s="98" t="s">
        <v>70</v>
      </c>
    </row>
    <row r="33455" spans="17:63" ht="29.25" customHeight="1" x14ac:dyDescent="0.2">
      <c r="Q33455" s="92" t="s">
        <v>50</v>
      </c>
      <c r="BF33455" s="101" t="s">
        <v>58</v>
      </c>
      <c r="BK33455" s="98" t="s">
        <v>70</v>
      </c>
    </row>
    <row r="33456" spans="17:63" ht="29.25" customHeight="1" x14ac:dyDescent="0.2">
      <c r="Q33456" s="92" t="s">
        <v>50</v>
      </c>
      <c r="BF33456" s="101" t="s">
        <v>58</v>
      </c>
      <c r="BK33456" s="98" t="s">
        <v>70</v>
      </c>
    </row>
    <row r="33457" spans="17:63" ht="29.25" customHeight="1" x14ac:dyDescent="0.2">
      <c r="Q33457" s="92" t="s">
        <v>50</v>
      </c>
      <c r="BF33457" s="101" t="s">
        <v>58</v>
      </c>
      <c r="BK33457" s="98" t="s">
        <v>70</v>
      </c>
    </row>
    <row r="33458" spans="17:63" ht="29.25" customHeight="1" x14ac:dyDescent="0.2">
      <c r="Q33458" s="92" t="s">
        <v>50</v>
      </c>
      <c r="BF33458" s="101" t="s">
        <v>58</v>
      </c>
      <c r="BK33458" s="98" t="s">
        <v>70</v>
      </c>
    </row>
    <row r="33459" spans="17:63" ht="29.25" customHeight="1" x14ac:dyDescent="0.2">
      <c r="Q33459" s="92" t="s">
        <v>50</v>
      </c>
      <c r="BF33459" s="101" t="s">
        <v>58</v>
      </c>
      <c r="BK33459" s="98" t="s">
        <v>70</v>
      </c>
    </row>
    <row r="33460" spans="17:63" ht="29.25" customHeight="1" x14ac:dyDescent="0.2">
      <c r="Q33460" s="92" t="s">
        <v>50</v>
      </c>
      <c r="BF33460" s="101" t="s">
        <v>58</v>
      </c>
      <c r="BK33460" s="98" t="s">
        <v>70</v>
      </c>
    </row>
    <row r="33461" spans="17:63" ht="29.25" customHeight="1" x14ac:dyDescent="0.2">
      <c r="Q33461" s="92" t="s">
        <v>50</v>
      </c>
      <c r="BF33461" s="101" t="s">
        <v>58</v>
      </c>
      <c r="BK33461" s="98" t="s">
        <v>70</v>
      </c>
    </row>
    <row r="33462" spans="17:63" ht="29.25" customHeight="1" x14ac:dyDescent="0.2">
      <c r="Q33462" s="92" t="s">
        <v>50</v>
      </c>
      <c r="BF33462" s="101" t="s">
        <v>58</v>
      </c>
      <c r="BK33462" s="98" t="s">
        <v>70</v>
      </c>
    </row>
    <row r="33463" spans="17:63" ht="29.25" customHeight="1" x14ac:dyDescent="0.2">
      <c r="Q33463" s="92" t="s">
        <v>50</v>
      </c>
      <c r="BF33463" s="101" t="s">
        <v>58</v>
      </c>
      <c r="BK33463" s="98" t="s">
        <v>70</v>
      </c>
    </row>
    <row r="33464" spans="17:63" ht="29.25" customHeight="1" x14ac:dyDescent="0.2">
      <c r="Q33464" s="92" t="s">
        <v>50</v>
      </c>
      <c r="BF33464" s="101" t="s">
        <v>58</v>
      </c>
      <c r="BK33464" s="98" t="s">
        <v>70</v>
      </c>
    </row>
    <row r="33465" spans="17:63" ht="29.25" customHeight="1" x14ac:dyDescent="0.2">
      <c r="Q33465" s="92" t="s">
        <v>50</v>
      </c>
      <c r="BF33465" s="101" t="s">
        <v>58</v>
      </c>
      <c r="BK33465" s="98" t="s">
        <v>70</v>
      </c>
    </row>
    <row r="33466" spans="17:63" ht="29.25" customHeight="1" x14ac:dyDescent="0.2">
      <c r="Q33466" s="92" t="s">
        <v>50</v>
      </c>
      <c r="BF33466" s="101" t="s">
        <v>58</v>
      </c>
      <c r="BK33466" s="98" t="s">
        <v>70</v>
      </c>
    </row>
    <row r="33467" spans="17:63" ht="29.25" customHeight="1" x14ac:dyDescent="0.2">
      <c r="Q33467" s="92" t="s">
        <v>50</v>
      </c>
      <c r="BF33467" s="101" t="s">
        <v>58</v>
      </c>
      <c r="BK33467" s="98" t="s">
        <v>70</v>
      </c>
    </row>
    <row r="33468" spans="17:63" ht="29.25" customHeight="1" x14ac:dyDescent="0.2">
      <c r="Q33468" s="92" t="s">
        <v>50</v>
      </c>
      <c r="BF33468" s="101" t="s">
        <v>58</v>
      </c>
      <c r="BK33468" s="98" t="s">
        <v>70</v>
      </c>
    </row>
    <row r="33469" spans="17:63" ht="29.25" customHeight="1" x14ac:dyDescent="0.2">
      <c r="Q33469" s="92" t="s">
        <v>50</v>
      </c>
      <c r="BF33469" s="101" t="s">
        <v>58</v>
      </c>
      <c r="BK33469" s="98" t="s">
        <v>70</v>
      </c>
    </row>
    <row r="33470" spans="17:63" ht="29.25" customHeight="1" x14ac:dyDescent="0.2">
      <c r="Q33470" s="92" t="s">
        <v>50</v>
      </c>
      <c r="BF33470" s="101" t="s">
        <v>58</v>
      </c>
      <c r="BK33470" s="98" t="s">
        <v>70</v>
      </c>
    </row>
    <row r="33471" spans="17:63" ht="29.25" customHeight="1" x14ac:dyDescent="0.2">
      <c r="Q33471" s="92" t="s">
        <v>50</v>
      </c>
      <c r="BF33471" s="101" t="s">
        <v>58</v>
      </c>
      <c r="BK33471" s="98" t="s">
        <v>70</v>
      </c>
    </row>
    <row r="33472" spans="17:63" ht="29.25" customHeight="1" x14ac:dyDescent="0.2">
      <c r="Q33472" s="92" t="s">
        <v>50</v>
      </c>
      <c r="BF33472" s="101" t="s">
        <v>58</v>
      </c>
      <c r="BK33472" s="98" t="s">
        <v>70</v>
      </c>
    </row>
    <row r="33473" spans="17:63" ht="29.25" customHeight="1" x14ac:dyDescent="0.2">
      <c r="Q33473" s="92" t="s">
        <v>50</v>
      </c>
      <c r="BF33473" s="101" t="s">
        <v>58</v>
      </c>
      <c r="BK33473" s="98" t="s">
        <v>70</v>
      </c>
    </row>
    <row r="33474" spans="17:63" ht="29.25" customHeight="1" x14ac:dyDescent="0.2">
      <c r="Q33474" s="92" t="s">
        <v>50</v>
      </c>
      <c r="BF33474" s="101" t="s">
        <v>58</v>
      </c>
      <c r="BK33474" s="98" t="s">
        <v>70</v>
      </c>
    </row>
    <row r="33475" spans="17:63" ht="29.25" customHeight="1" x14ac:dyDescent="0.2">
      <c r="Q33475" s="92" t="s">
        <v>50</v>
      </c>
      <c r="BF33475" s="101" t="s">
        <v>58</v>
      </c>
      <c r="BK33475" s="98" t="s">
        <v>70</v>
      </c>
    </row>
    <row r="33476" spans="17:63" ht="29.25" customHeight="1" x14ac:dyDescent="0.2">
      <c r="Q33476" s="92" t="s">
        <v>50</v>
      </c>
      <c r="BF33476" s="101" t="s">
        <v>58</v>
      </c>
      <c r="BK33476" s="98" t="s">
        <v>70</v>
      </c>
    </row>
    <row r="33477" spans="17:63" ht="29.25" customHeight="1" x14ac:dyDescent="0.2">
      <c r="Q33477" s="92" t="s">
        <v>50</v>
      </c>
      <c r="BF33477" s="101" t="s">
        <v>58</v>
      </c>
      <c r="BK33477" s="98" t="s">
        <v>70</v>
      </c>
    </row>
    <row r="33478" spans="17:63" ht="29.25" customHeight="1" x14ac:dyDescent="0.2">
      <c r="Q33478" s="92" t="s">
        <v>50</v>
      </c>
      <c r="BF33478" s="101" t="s">
        <v>58</v>
      </c>
      <c r="BK33478" s="98" t="s">
        <v>70</v>
      </c>
    </row>
    <row r="33479" spans="17:63" ht="29.25" customHeight="1" x14ac:dyDescent="0.2">
      <c r="Q33479" s="92" t="s">
        <v>50</v>
      </c>
      <c r="BF33479" s="101" t="s">
        <v>58</v>
      </c>
      <c r="BK33479" s="98" t="s">
        <v>70</v>
      </c>
    </row>
    <row r="33480" spans="17:63" ht="29.25" customHeight="1" x14ac:dyDescent="0.2">
      <c r="Q33480" s="92" t="s">
        <v>50</v>
      </c>
      <c r="BF33480" s="101" t="s">
        <v>58</v>
      </c>
      <c r="BK33480" s="98" t="s">
        <v>70</v>
      </c>
    </row>
    <row r="33481" spans="17:63" ht="29.25" customHeight="1" x14ac:dyDescent="0.2">
      <c r="Q33481" s="92" t="s">
        <v>50</v>
      </c>
      <c r="BF33481" s="101" t="s">
        <v>58</v>
      </c>
      <c r="BK33481" s="98" t="s">
        <v>70</v>
      </c>
    </row>
    <row r="33482" spans="17:63" ht="29.25" customHeight="1" x14ac:dyDescent="0.2">
      <c r="Q33482" s="92" t="s">
        <v>50</v>
      </c>
      <c r="BF33482" s="101" t="s">
        <v>58</v>
      </c>
      <c r="BK33482" s="98" t="s">
        <v>70</v>
      </c>
    </row>
    <row r="33483" spans="17:63" ht="29.25" customHeight="1" x14ac:dyDescent="0.2">
      <c r="Q33483" s="92" t="s">
        <v>50</v>
      </c>
      <c r="BF33483" s="101" t="s">
        <v>58</v>
      </c>
      <c r="BK33483" s="98" t="s">
        <v>70</v>
      </c>
    </row>
    <row r="33484" spans="17:63" ht="29.25" customHeight="1" x14ac:dyDescent="0.2">
      <c r="Q33484" s="92" t="s">
        <v>50</v>
      </c>
      <c r="BF33484" s="101" t="s">
        <v>58</v>
      </c>
      <c r="BK33484" s="98" t="s">
        <v>70</v>
      </c>
    </row>
    <row r="33485" spans="17:63" ht="29.25" customHeight="1" x14ac:dyDescent="0.2">
      <c r="Q33485" s="92" t="s">
        <v>50</v>
      </c>
      <c r="BF33485" s="101" t="s">
        <v>58</v>
      </c>
      <c r="BK33485" s="98" t="s">
        <v>70</v>
      </c>
    </row>
    <row r="33486" spans="17:63" ht="29.25" customHeight="1" x14ac:dyDescent="0.2">
      <c r="Q33486" s="92" t="s">
        <v>50</v>
      </c>
      <c r="BF33486" s="101" t="s">
        <v>58</v>
      </c>
      <c r="BK33486" s="98" t="s">
        <v>70</v>
      </c>
    </row>
    <row r="33487" spans="17:63" ht="29.25" customHeight="1" x14ac:dyDescent="0.2">
      <c r="Q33487" s="92" t="s">
        <v>50</v>
      </c>
      <c r="BF33487" s="101" t="s">
        <v>58</v>
      </c>
      <c r="BK33487" s="98" t="s">
        <v>70</v>
      </c>
    </row>
    <row r="33488" spans="17:63" ht="29.25" customHeight="1" x14ac:dyDescent="0.2">
      <c r="Q33488" s="92" t="s">
        <v>50</v>
      </c>
      <c r="BF33488" s="101" t="s">
        <v>58</v>
      </c>
      <c r="BK33488" s="98" t="s">
        <v>70</v>
      </c>
    </row>
    <row r="33489" spans="17:63" ht="29.25" customHeight="1" x14ac:dyDescent="0.2">
      <c r="Q33489" s="92" t="s">
        <v>50</v>
      </c>
      <c r="BF33489" s="101" t="s">
        <v>58</v>
      </c>
      <c r="BK33489" s="98" t="s">
        <v>70</v>
      </c>
    </row>
    <row r="33490" spans="17:63" ht="29.25" customHeight="1" x14ac:dyDescent="0.2">
      <c r="Q33490" s="92" t="s">
        <v>50</v>
      </c>
      <c r="BF33490" s="101" t="s">
        <v>58</v>
      </c>
      <c r="BK33490" s="98" t="s">
        <v>70</v>
      </c>
    </row>
    <row r="33491" spans="17:63" ht="29.25" customHeight="1" x14ac:dyDescent="0.2">
      <c r="Q33491" s="92" t="s">
        <v>50</v>
      </c>
      <c r="BF33491" s="101" t="s">
        <v>58</v>
      </c>
      <c r="BK33491" s="98" t="s">
        <v>70</v>
      </c>
    </row>
    <row r="33492" spans="17:63" ht="29.25" customHeight="1" x14ac:dyDescent="0.2">
      <c r="Q33492" s="92" t="s">
        <v>50</v>
      </c>
      <c r="BF33492" s="101" t="s">
        <v>58</v>
      </c>
      <c r="BK33492" s="98" t="s">
        <v>70</v>
      </c>
    </row>
    <row r="33493" spans="17:63" ht="29.25" customHeight="1" x14ac:dyDescent="0.2">
      <c r="Q33493" s="92" t="s">
        <v>50</v>
      </c>
      <c r="BF33493" s="101" t="s">
        <v>58</v>
      </c>
      <c r="BK33493" s="98" t="s">
        <v>70</v>
      </c>
    </row>
    <row r="33494" spans="17:63" ht="29.25" customHeight="1" x14ac:dyDescent="0.2">
      <c r="Q33494" s="92" t="s">
        <v>50</v>
      </c>
      <c r="BF33494" s="101" t="s">
        <v>58</v>
      </c>
      <c r="BK33494" s="98" t="s">
        <v>70</v>
      </c>
    </row>
    <row r="33495" spans="17:63" ht="29.25" customHeight="1" x14ac:dyDescent="0.2">
      <c r="Q33495" s="92" t="s">
        <v>50</v>
      </c>
      <c r="BF33495" s="101" t="s">
        <v>58</v>
      </c>
      <c r="BK33495" s="98" t="s">
        <v>70</v>
      </c>
    </row>
    <row r="33496" spans="17:63" ht="29.25" customHeight="1" x14ac:dyDescent="0.2">
      <c r="Q33496" s="92" t="s">
        <v>50</v>
      </c>
      <c r="BF33496" s="101" t="s">
        <v>58</v>
      </c>
      <c r="BK33496" s="98" t="s">
        <v>70</v>
      </c>
    </row>
    <row r="33497" spans="17:63" ht="29.25" customHeight="1" x14ac:dyDescent="0.2">
      <c r="Q33497" s="92" t="s">
        <v>50</v>
      </c>
      <c r="BF33497" s="101" t="s">
        <v>58</v>
      </c>
      <c r="BK33497" s="98" t="s">
        <v>70</v>
      </c>
    </row>
    <row r="33498" spans="17:63" ht="29.25" customHeight="1" x14ac:dyDescent="0.2">
      <c r="Q33498" s="92" t="s">
        <v>50</v>
      </c>
      <c r="BF33498" s="101" t="s">
        <v>58</v>
      </c>
      <c r="BK33498" s="98" t="s">
        <v>70</v>
      </c>
    </row>
    <row r="33499" spans="17:63" ht="29.25" customHeight="1" x14ac:dyDescent="0.2">
      <c r="Q33499" s="92" t="s">
        <v>50</v>
      </c>
      <c r="BF33499" s="101" t="s">
        <v>58</v>
      </c>
      <c r="BK33499" s="98" t="s">
        <v>70</v>
      </c>
    </row>
    <row r="33500" spans="17:63" ht="29.25" customHeight="1" x14ac:dyDescent="0.2">
      <c r="Q33500" s="92" t="s">
        <v>50</v>
      </c>
      <c r="BF33500" s="101" t="s">
        <v>58</v>
      </c>
      <c r="BK33500" s="98" t="s">
        <v>70</v>
      </c>
    </row>
    <row r="33501" spans="17:63" ht="29.25" customHeight="1" x14ac:dyDescent="0.2">
      <c r="Q33501" s="92" t="s">
        <v>50</v>
      </c>
      <c r="BF33501" s="101" t="s">
        <v>58</v>
      </c>
      <c r="BK33501" s="98" t="s">
        <v>70</v>
      </c>
    </row>
    <row r="33502" spans="17:63" ht="29.25" customHeight="1" x14ac:dyDescent="0.2">
      <c r="Q33502" s="92" t="s">
        <v>50</v>
      </c>
      <c r="BF33502" s="101" t="s">
        <v>58</v>
      </c>
      <c r="BK33502" s="98" t="s">
        <v>70</v>
      </c>
    </row>
    <row r="33503" spans="17:63" ht="29.25" customHeight="1" x14ac:dyDescent="0.2">
      <c r="Q33503" s="92" t="s">
        <v>50</v>
      </c>
      <c r="BF33503" s="101" t="s">
        <v>58</v>
      </c>
      <c r="BK33503" s="98" t="s">
        <v>70</v>
      </c>
    </row>
    <row r="33504" spans="17:63" ht="29.25" customHeight="1" x14ac:dyDescent="0.2">
      <c r="Q33504" s="92" t="s">
        <v>50</v>
      </c>
      <c r="BF33504" s="101" t="s">
        <v>58</v>
      </c>
      <c r="BK33504" s="98" t="s">
        <v>70</v>
      </c>
    </row>
    <row r="33505" spans="17:63" ht="29.25" customHeight="1" x14ac:dyDescent="0.2">
      <c r="Q33505" s="92" t="s">
        <v>50</v>
      </c>
      <c r="BF33505" s="101" t="s">
        <v>58</v>
      </c>
      <c r="BK33505" s="98" t="s">
        <v>70</v>
      </c>
    </row>
    <row r="33506" spans="17:63" ht="29.25" customHeight="1" x14ac:dyDescent="0.2">
      <c r="Q33506" s="92" t="s">
        <v>50</v>
      </c>
      <c r="BF33506" s="101" t="s">
        <v>58</v>
      </c>
      <c r="BK33506" s="98" t="s">
        <v>70</v>
      </c>
    </row>
    <row r="33507" spans="17:63" ht="29.25" customHeight="1" x14ac:dyDescent="0.2">
      <c r="Q33507" s="92" t="s">
        <v>50</v>
      </c>
      <c r="BF33507" s="101" t="s">
        <v>58</v>
      </c>
      <c r="BK33507" s="98" t="s">
        <v>70</v>
      </c>
    </row>
    <row r="33508" spans="17:63" ht="29.25" customHeight="1" x14ac:dyDescent="0.2">
      <c r="Q33508" s="92" t="s">
        <v>50</v>
      </c>
      <c r="BF33508" s="101" t="s">
        <v>58</v>
      </c>
      <c r="BK33508" s="98" t="s">
        <v>70</v>
      </c>
    </row>
    <row r="33509" spans="17:63" ht="29.25" customHeight="1" x14ac:dyDescent="0.2">
      <c r="Q33509" s="92" t="s">
        <v>50</v>
      </c>
      <c r="BF33509" s="101" t="s">
        <v>58</v>
      </c>
      <c r="BK33509" s="98" t="s">
        <v>70</v>
      </c>
    </row>
    <row r="33510" spans="17:63" ht="29.25" customHeight="1" x14ac:dyDescent="0.2">
      <c r="Q33510" s="92" t="s">
        <v>50</v>
      </c>
      <c r="BF33510" s="101" t="s">
        <v>58</v>
      </c>
      <c r="BK33510" s="98" t="s">
        <v>70</v>
      </c>
    </row>
    <row r="33511" spans="17:63" ht="29.25" customHeight="1" x14ac:dyDescent="0.2">
      <c r="Q33511" s="92" t="s">
        <v>50</v>
      </c>
      <c r="BF33511" s="101" t="s">
        <v>58</v>
      </c>
      <c r="BK33511" s="98" t="s">
        <v>70</v>
      </c>
    </row>
    <row r="33512" spans="17:63" ht="29.25" customHeight="1" x14ac:dyDescent="0.2">
      <c r="Q33512" s="92" t="s">
        <v>50</v>
      </c>
      <c r="BF33512" s="101" t="s">
        <v>58</v>
      </c>
      <c r="BK33512" s="98" t="s">
        <v>70</v>
      </c>
    </row>
    <row r="33513" spans="17:63" ht="29.25" customHeight="1" x14ac:dyDescent="0.2">
      <c r="Q33513" s="92" t="s">
        <v>50</v>
      </c>
      <c r="BF33513" s="101" t="s">
        <v>58</v>
      </c>
      <c r="BK33513" s="98" t="s">
        <v>70</v>
      </c>
    </row>
    <row r="33514" spans="17:63" ht="29.25" customHeight="1" x14ac:dyDescent="0.2">
      <c r="Q33514" s="92" t="s">
        <v>50</v>
      </c>
      <c r="BF33514" s="101" t="s">
        <v>58</v>
      </c>
      <c r="BK33514" s="98" t="s">
        <v>70</v>
      </c>
    </row>
    <row r="33515" spans="17:63" ht="29.25" customHeight="1" x14ac:dyDescent="0.2">
      <c r="Q33515" s="92" t="s">
        <v>50</v>
      </c>
      <c r="BF33515" s="101" t="s">
        <v>58</v>
      </c>
      <c r="BK33515" s="98" t="s">
        <v>70</v>
      </c>
    </row>
    <row r="33516" spans="17:63" ht="29.25" customHeight="1" x14ac:dyDescent="0.2">
      <c r="Q33516" s="92" t="s">
        <v>50</v>
      </c>
      <c r="BF33516" s="101" t="s">
        <v>58</v>
      </c>
      <c r="BK33516" s="98" t="s">
        <v>70</v>
      </c>
    </row>
    <row r="33517" spans="17:63" ht="29.25" customHeight="1" x14ac:dyDescent="0.2">
      <c r="Q33517" s="92" t="s">
        <v>50</v>
      </c>
      <c r="BF33517" s="101" t="s">
        <v>58</v>
      </c>
      <c r="BK33517" s="98" t="s">
        <v>70</v>
      </c>
    </row>
    <row r="33518" spans="17:63" ht="29.25" customHeight="1" x14ac:dyDescent="0.2">
      <c r="Q33518" s="92" t="s">
        <v>50</v>
      </c>
      <c r="BF33518" s="101" t="s">
        <v>58</v>
      </c>
      <c r="BK33518" s="98" t="s">
        <v>70</v>
      </c>
    </row>
    <row r="33519" spans="17:63" ht="29.25" customHeight="1" x14ac:dyDescent="0.2">
      <c r="Q33519" s="92" t="s">
        <v>50</v>
      </c>
      <c r="BF33519" s="101" t="s">
        <v>58</v>
      </c>
      <c r="BK33519" s="98" t="s">
        <v>70</v>
      </c>
    </row>
    <row r="33520" spans="17:63" ht="29.25" customHeight="1" x14ac:dyDescent="0.2">
      <c r="Q33520" s="92" t="s">
        <v>50</v>
      </c>
      <c r="BF33520" s="101" t="s">
        <v>58</v>
      </c>
      <c r="BK33520" s="98" t="s">
        <v>70</v>
      </c>
    </row>
    <row r="33521" spans="17:63" ht="29.25" customHeight="1" x14ac:dyDescent="0.2">
      <c r="Q33521" s="92" t="s">
        <v>50</v>
      </c>
      <c r="BF33521" s="101" t="s">
        <v>58</v>
      </c>
      <c r="BK33521" s="98" t="s">
        <v>70</v>
      </c>
    </row>
    <row r="33522" spans="17:63" ht="29.25" customHeight="1" x14ac:dyDescent="0.2">
      <c r="Q33522" s="92" t="s">
        <v>50</v>
      </c>
      <c r="BF33522" s="101" t="s">
        <v>58</v>
      </c>
      <c r="BK33522" s="98" t="s">
        <v>70</v>
      </c>
    </row>
    <row r="33523" spans="17:63" ht="29.25" customHeight="1" x14ac:dyDescent="0.2">
      <c r="Q33523" s="92" t="s">
        <v>50</v>
      </c>
      <c r="BF33523" s="101" t="s">
        <v>58</v>
      </c>
      <c r="BK33523" s="98" t="s">
        <v>70</v>
      </c>
    </row>
    <row r="33524" spans="17:63" ht="29.25" customHeight="1" x14ac:dyDescent="0.2">
      <c r="Q33524" s="92" t="s">
        <v>50</v>
      </c>
      <c r="BF33524" s="101" t="s">
        <v>58</v>
      </c>
      <c r="BK33524" s="98" t="s">
        <v>70</v>
      </c>
    </row>
    <row r="33525" spans="17:63" ht="29.25" customHeight="1" x14ac:dyDescent="0.2">
      <c r="Q33525" s="92" t="s">
        <v>50</v>
      </c>
      <c r="BF33525" s="101" t="s">
        <v>58</v>
      </c>
      <c r="BK33525" s="98" t="s">
        <v>70</v>
      </c>
    </row>
    <row r="33526" spans="17:63" ht="29.25" customHeight="1" x14ac:dyDescent="0.2">
      <c r="Q33526" s="92" t="s">
        <v>50</v>
      </c>
      <c r="BF33526" s="101" t="s">
        <v>58</v>
      </c>
      <c r="BK33526" s="98" t="s">
        <v>70</v>
      </c>
    </row>
    <row r="33527" spans="17:63" ht="29.25" customHeight="1" x14ac:dyDescent="0.2">
      <c r="Q33527" s="92" t="s">
        <v>50</v>
      </c>
      <c r="BF33527" s="101" t="s">
        <v>58</v>
      </c>
      <c r="BK33527" s="98" t="s">
        <v>70</v>
      </c>
    </row>
    <row r="33528" spans="17:63" ht="29.25" customHeight="1" x14ac:dyDescent="0.2">
      <c r="Q33528" s="92" t="s">
        <v>50</v>
      </c>
      <c r="BF33528" s="101" t="s">
        <v>58</v>
      </c>
      <c r="BK33528" s="98" t="s">
        <v>70</v>
      </c>
    </row>
    <row r="33529" spans="17:63" ht="29.25" customHeight="1" x14ac:dyDescent="0.2">
      <c r="Q33529" s="92" t="s">
        <v>50</v>
      </c>
      <c r="BF33529" s="101" t="s">
        <v>58</v>
      </c>
      <c r="BK33529" s="98" t="s">
        <v>70</v>
      </c>
    </row>
    <row r="33530" spans="17:63" ht="29.25" customHeight="1" x14ac:dyDescent="0.2">
      <c r="Q33530" s="92" t="s">
        <v>50</v>
      </c>
      <c r="BF33530" s="101" t="s">
        <v>58</v>
      </c>
      <c r="BK33530" s="98" t="s">
        <v>70</v>
      </c>
    </row>
    <row r="33531" spans="17:63" ht="29.25" customHeight="1" x14ac:dyDescent="0.2">
      <c r="Q33531" s="92" t="s">
        <v>50</v>
      </c>
      <c r="BF33531" s="101" t="s">
        <v>58</v>
      </c>
      <c r="BK33531" s="98" t="s">
        <v>70</v>
      </c>
    </row>
    <row r="33532" spans="17:63" ht="29.25" customHeight="1" x14ac:dyDescent="0.2">
      <c r="Q33532" s="92" t="s">
        <v>50</v>
      </c>
      <c r="BF33532" s="101" t="s">
        <v>58</v>
      </c>
      <c r="BK33532" s="98" t="s">
        <v>70</v>
      </c>
    </row>
    <row r="33533" spans="17:63" ht="29.25" customHeight="1" x14ac:dyDescent="0.2">
      <c r="Q33533" s="92" t="s">
        <v>50</v>
      </c>
      <c r="BF33533" s="101" t="s">
        <v>58</v>
      </c>
      <c r="BK33533" s="98" t="s">
        <v>70</v>
      </c>
    </row>
    <row r="33534" spans="17:63" ht="29.25" customHeight="1" x14ac:dyDescent="0.2">
      <c r="Q33534" s="92" t="s">
        <v>50</v>
      </c>
      <c r="BF33534" s="101" t="s">
        <v>58</v>
      </c>
      <c r="BK33534" s="98" t="s">
        <v>70</v>
      </c>
    </row>
    <row r="33535" spans="17:63" ht="29.25" customHeight="1" x14ac:dyDescent="0.2">
      <c r="Q33535" s="92" t="s">
        <v>50</v>
      </c>
      <c r="BF33535" s="101" t="s">
        <v>58</v>
      </c>
      <c r="BK33535" s="98" t="s">
        <v>70</v>
      </c>
    </row>
    <row r="33536" spans="17:63" ht="29.25" customHeight="1" x14ac:dyDescent="0.2">
      <c r="Q33536" s="92" t="s">
        <v>50</v>
      </c>
      <c r="BF33536" s="101" t="s">
        <v>58</v>
      </c>
      <c r="BK33536" s="98" t="s">
        <v>70</v>
      </c>
    </row>
    <row r="33537" spans="17:63" ht="29.25" customHeight="1" x14ac:dyDescent="0.2">
      <c r="Q33537" s="92" t="s">
        <v>50</v>
      </c>
      <c r="BF33537" s="101" t="s">
        <v>58</v>
      </c>
      <c r="BK33537" s="98" t="s">
        <v>70</v>
      </c>
    </row>
    <row r="33538" spans="17:63" ht="29.25" customHeight="1" x14ac:dyDescent="0.2">
      <c r="Q33538" s="92" t="s">
        <v>50</v>
      </c>
      <c r="BF33538" s="101" t="s">
        <v>58</v>
      </c>
      <c r="BK33538" s="98" t="s">
        <v>70</v>
      </c>
    </row>
    <row r="33539" spans="17:63" ht="29.25" customHeight="1" x14ac:dyDescent="0.2">
      <c r="Q33539" s="92" t="s">
        <v>50</v>
      </c>
      <c r="BF33539" s="101" t="s">
        <v>58</v>
      </c>
      <c r="BK33539" s="98" t="s">
        <v>70</v>
      </c>
    </row>
    <row r="33540" spans="17:63" ht="29.25" customHeight="1" x14ac:dyDescent="0.2">
      <c r="Q33540" s="92" t="s">
        <v>50</v>
      </c>
      <c r="BF33540" s="101" t="s">
        <v>58</v>
      </c>
      <c r="BK33540" s="98" t="s">
        <v>70</v>
      </c>
    </row>
    <row r="33541" spans="17:63" ht="29.25" customHeight="1" x14ac:dyDescent="0.2">
      <c r="Q33541" s="92" t="s">
        <v>50</v>
      </c>
      <c r="BF33541" s="101" t="s">
        <v>58</v>
      </c>
      <c r="BK33541" s="98" t="s">
        <v>70</v>
      </c>
    </row>
    <row r="33542" spans="17:63" ht="29.25" customHeight="1" x14ac:dyDescent="0.2">
      <c r="Q33542" s="92" t="s">
        <v>50</v>
      </c>
      <c r="BF33542" s="101" t="s">
        <v>58</v>
      </c>
      <c r="BK33542" s="98" t="s">
        <v>70</v>
      </c>
    </row>
    <row r="33543" spans="17:63" ht="29.25" customHeight="1" x14ac:dyDescent="0.2">
      <c r="Q33543" s="92" t="s">
        <v>50</v>
      </c>
      <c r="BF33543" s="101" t="s">
        <v>58</v>
      </c>
      <c r="BK33543" s="98" t="s">
        <v>70</v>
      </c>
    </row>
    <row r="33544" spans="17:63" ht="29.25" customHeight="1" x14ac:dyDescent="0.2">
      <c r="Q33544" s="92" t="s">
        <v>50</v>
      </c>
      <c r="BF33544" s="101" t="s">
        <v>58</v>
      </c>
      <c r="BK33544" s="98" t="s">
        <v>70</v>
      </c>
    </row>
    <row r="33545" spans="17:63" ht="29.25" customHeight="1" x14ac:dyDescent="0.2">
      <c r="Q33545" s="92" t="s">
        <v>50</v>
      </c>
      <c r="BF33545" s="101" t="s">
        <v>58</v>
      </c>
      <c r="BK33545" s="98" t="s">
        <v>70</v>
      </c>
    </row>
    <row r="33546" spans="17:63" ht="29.25" customHeight="1" x14ac:dyDescent="0.2">
      <c r="Q33546" s="92" t="s">
        <v>50</v>
      </c>
      <c r="BF33546" s="101" t="s">
        <v>58</v>
      </c>
      <c r="BK33546" s="98" t="s">
        <v>70</v>
      </c>
    </row>
    <row r="33547" spans="17:63" ht="29.25" customHeight="1" x14ac:dyDescent="0.2">
      <c r="Q33547" s="92" t="s">
        <v>50</v>
      </c>
      <c r="BF33547" s="101" t="s">
        <v>58</v>
      </c>
      <c r="BK33547" s="98" t="s">
        <v>70</v>
      </c>
    </row>
    <row r="33548" spans="17:63" ht="29.25" customHeight="1" x14ac:dyDescent="0.2">
      <c r="Q33548" s="92" t="s">
        <v>50</v>
      </c>
      <c r="BF33548" s="101" t="s">
        <v>58</v>
      </c>
      <c r="BK33548" s="98" t="s">
        <v>70</v>
      </c>
    </row>
    <row r="33549" spans="17:63" ht="29.25" customHeight="1" x14ac:dyDescent="0.2">
      <c r="Q33549" s="92" t="s">
        <v>50</v>
      </c>
      <c r="BF33549" s="101" t="s">
        <v>58</v>
      </c>
      <c r="BK33549" s="98" t="s">
        <v>70</v>
      </c>
    </row>
    <row r="33550" spans="17:63" ht="29.25" customHeight="1" x14ac:dyDescent="0.2">
      <c r="Q33550" s="92" t="s">
        <v>50</v>
      </c>
      <c r="BF33550" s="101" t="s">
        <v>58</v>
      </c>
      <c r="BK33550" s="98" t="s">
        <v>70</v>
      </c>
    </row>
    <row r="33551" spans="17:63" ht="29.25" customHeight="1" x14ac:dyDescent="0.2">
      <c r="Q33551" s="92" t="s">
        <v>50</v>
      </c>
      <c r="BF33551" s="101" t="s">
        <v>58</v>
      </c>
      <c r="BK33551" s="98" t="s">
        <v>70</v>
      </c>
    </row>
    <row r="33552" spans="17:63" ht="29.25" customHeight="1" x14ac:dyDescent="0.2">
      <c r="Q33552" s="92" t="s">
        <v>50</v>
      </c>
      <c r="BF33552" s="101" t="s">
        <v>58</v>
      </c>
      <c r="BK33552" s="98" t="s">
        <v>70</v>
      </c>
    </row>
    <row r="33553" spans="17:63" ht="29.25" customHeight="1" x14ac:dyDescent="0.2">
      <c r="Q33553" s="92" t="s">
        <v>50</v>
      </c>
      <c r="BF33553" s="101" t="s">
        <v>58</v>
      </c>
      <c r="BK33553" s="98" t="s">
        <v>70</v>
      </c>
    </row>
    <row r="33554" spans="17:63" ht="29.25" customHeight="1" x14ac:dyDescent="0.2">
      <c r="Q33554" s="92" t="s">
        <v>50</v>
      </c>
      <c r="BF33554" s="101" t="s">
        <v>58</v>
      </c>
      <c r="BK33554" s="98" t="s">
        <v>70</v>
      </c>
    </row>
    <row r="33555" spans="17:63" ht="29.25" customHeight="1" x14ac:dyDescent="0.2">
      <c r="Q33555" s="92" t="s">
        <v>50</v>
      </c>
      <c r="BF33555" s="101" t="s">
        <v>58</v>
      </c>
      <c r="BK33555" s="98" t="s">
        <v>70</v>
      </c>
    </row>
    <row r="33556" spans="17:63" ht="29.25" customHeight="1" x14ac:dyDescent="0.2">
      <c r="Q33556" s="92" t="s">
        <v>50</v>
      </c>
      <c r="BF33556" s="101" t="s">
        <v>58</v>
      </c>
      <c r="BK33556" s="98" t="s">
        <v>70</v>
      </c>
    </row>
    <row r="33557" spans="17:63" ht="29.25" customHeight="1" x14ac:dyDescent="0.2">
      <c r="Q33557" s="92" t="s">
        <v>50</v>
      </c>
      <c r="BF33557" s="101" t="s">
        <v>58</v>
      </c>
      <c r="BK33557" s="98" t="s">
        <v>70</v>
      </c>
    </row>
    <row r="33558" spans="17:63" ht="29.25" customHeight="1" x14ac:dyDescent="0.2">
      <c r="Q33558" s="92" t="s">
        <v>50</v>
      </c>
      <c r="BF33558" s="101" t="s">
        <v>58</v>
      </c>
      <c r="BK33558" s="98" t="s">
        <v>70</v>
      </c>
    </row>
    <row r="33559" spans="17:63" ht="29.25" customHeight="1" x14ac:dyDescent="0.2">
      <c r="Q33559" s="92" t="s">
        <v>50</v>
      </c>
      <c r="BF33559" s="101" t="s">
        <v>58</v>
      </c>
      <c r="BK33559" s="98" t="s">
        <v>70</v>
      </c>
    </row>
    <row r="33560" spans="17:63" ht="29.25" customHeight="1" x14ac:dyDescent="0.2">
      <c r="Q33560" s="92" t="s">
        <v>50</v>
      </c>
      <c r="BF33560" s="101" t="s">
        <v>58</v>
      </c>
      <c r="BK33560" s="98" t="s">
        <v>70</v>
      </c>
    </row>
    <row r="33561" spans="17:63" ht="29.25" customHeight="1" x14ac:dyDescent="0.2">
      <c r="Q33561" s="92" t="s">
        <v>50</v>
      </c>
      <c r="BF33561" s="101" t="s">
        <v>58</v>
      </c>
      <c r="BK33561" s="98" t="s">
        <v>70</v>
      </c>
    </row>
    <row r="33562" spans="17:63" ht="29.25" customHeight="1" x14ac:dyDescent="0.2">
      <c r="Q33562" s="92" t="s">
        <v>50</v>
      </c>
      <c r="BF33562" s="101" t="s">
        <v>58</v>
      </c>
      <c r="BK33562" s="98" t="s">
        <v>70</v>
      </c>
    </row>
    <row r="33563" spans="17:63" ht="29.25" customHeight="1" x14ac:dyDescent="0.2">
      <c r="Q33563" s="92" t="s">
        <v>50</v>
      </c>
      <c r="BF33563" s="101" t="s">
        <v>58</v>
      </c>
      <c r="BK33563" s="98" t="s">
        <v>70</v>
      </c>
    </row>
    <row r="33564" spans="17:63" ht="29.25" customHeight="1" x14ac:dyDescent="0.2">
      <c r="Q33564" s="92" t="s">
        <v>50</v>
      </c>
      <c r="BF33564" s="101" t="s">
        <v>58</v>
      </c>
      <c r="BK33564" s="98" t="s">
        <v>70</v>
      </c>
    </row>
    <row r="33565" spans="17:63" ht="29.25" customHeight="1" x14ac:dyDescent="0.2">
      <c r="Q33565" s="92" t="s">
        <v>50</v>
      </c>
      <c r="BF33565" s="101" t="s">
        <v>58</v>
      </c>
      <c r="BK33565" s="98" t="s">
        <v>70</v>
      </c>
    </row>
    <row r="33566" spans="17:63" ht="29.25" customHeight="1" x14ac:dyDescent="0.2">
      <c r="Q33566" s="92" t="s">
        <v>50</v>
      </c>
      <c r="BF33566" s="101" t="s">
        <v>58</v>
      </c>
      <c r="BK33566" s="98" t="s">
        <v>70</v>
      </c>
    </row>
    <row r="33567" spans="17:63" ht="29.25" customHeight="1" x14ac:dyDescent="0.2">
      <c r="Q33567" s="92" t="s">
        <v>50</v>
      </c>
      <c r="BF33567" s="101" t="s">
        <v>58</v>
      </c>
      <c r="BK33567" s="98" t="s">
        <v>70</v>
      </c>
    </row>
    <row r="33568" spans="17:63" ht="29.25" customHeight="1" x14ac:dyDescent="0.2">
      <c r="Q33568" s="92" t="s">
        <v>50</v>
      </c>
      <c r="BF33568" s="101" t="s">
        <v>58</v>
      </c>
      <c r="BK33568" s="98" t="s">
        <v>70</v>
      </c>
    </row>
    <row r="33569" spans="17:63" ht="29.25" customHeight="1" x14ac:dyDescent="0.2">
      <c r="Q33569" s="92" t="s">
        <v>50</v>
      </c>
      <c r="BF33569" s="101" t="s">
        <v>58</v>
      </c>
      <c r="BK33569" s="98" t="s">
        <v>70</v>
      </c>
    </row>
    <row r="33570" spans="17:63" ht="29.25" customHeight="1" x14ac:dyDescent="0.2">
      <c r="Q33570" s="92" t="s">
        <v>50</v>
      </c>
      <c r="BF33570" s="101" t="s">
        <v>58</v>
      </c>
      <c r="BK33570" s="98" t="s">
        <v>70</v>
      </c>
    </row>
    <row r="33571" spans="17:63" ht="29.25" customHeight="1" x14ac:dyDescent="0.2">
      <c r="Q33571" s="92" t="s">
        <v>50</v>
      </c>
      <c r="BF33571" s="101" t="s">
        <v>58</v>
      </c>
      <c r="BK33571" s="98" t="s">
        <v>70</v>
      </c>
    </row>
    <row r="33572" spans="17:63" ht="29.25" customHeight="1" x14ac:dyDescent="0.2">
      <c r="Q33572" s="92" t="s">
        <v>50</v>
      </c>
      <c r="BF33572" s="101" t="s">
        <v>58</v>
      </c>
      <c r="BK33572" s="98" t="s">
        <v>70</v>
      </c>
    </row>
    <row r="33573" spans="17:63" ht="29.25" customHeight="1" x14ac:dyDescent="0.2">
      <c r="Q33573" s="92" t="s">
        <v>50</v>
      </c>
      <c r="BF33573" s="101" t="s">
        <v>58</v>
      </c>
      <c r="BK33573" s="98" t="s">
        <v>70</v>
      </c>
    </row>
    <row r="33574" spans="17:63" ht="29.25" customHeight="1" x14ac:dyDescent="0.2">
      <c r="Q33574" s="92" t="s">
        <v>50</v>
      </c>
      <c r="BF33574" s="101" t="s">
        <v>58</v>
      </c>
      <c r="BK33574" s="98" t="s">
        <v>70</v>
      </c>
    </row>
    <row r="33575" spans="17:63" ht="29.25" customHeight="1" x14ac:dyDescent="0.2">
      <c r="Q33575" s="92" t="s">
        <v>50</v>
      </c>
      <c r="BF33575" s="101" t="s">
        <v>58</v>
      </c>
      <c r="BK33575" s="98" t="s">
        <v>70</v>
      </c>
    </row>
    <row r="33576" spans="17:63" ht="29.25" customHeight="1" x14ac:dyDescent="0.2">
      <c r="Q33576" s="92" t="s">
        <v>50</v>
      </c>
      <c r="BF33576" s="101" t="s">
        <v>58</v>
      </c>
      <c r="BK33576" s="98" t="s">
        <v>70</v>
      </c>
    </row>
    <row r="33577" spans="17:63" ht="29.25" customHeight="1" x14ac:dyDescent="0.2">
      <c r="Q33577" s="92" t="s">
        <v>50</v>
      </c>
      <c r="BF33577" s="101" t="s">
        <v>58</v>
      </c>
      <c r="BK33577" s="98" t="s">
        <v>70</v>
      </c>
    </row>
    <row r="33578" spans="17:63" ht="29.25" customHeight="1" x14ac:dyDescent="0.2">
      <c r="Q33578" s="92" t="s">
        <v>50</v>
      </c>
      <c r="BF33578" s="101" t="s">
        <v>58</v>
      </c>
      <c r="BK33578" s="98" t="s">
        <v>70</v>
      </c>
    </row>
    <row r="33579" spans="17:63" ht="29.25" customHeight="1" x14ac:dyDescent="0.2">
      <c r="Q33579" s="92" t="s">
        <v>50</v>
      </c>
      <c r="BF33579" s="101" t="s">
        <v>58</v>
      </c>
      <c r="BK33579" s="98" t="s">
        <v>70</v>
      </c>
    </row>
    <row r="33580" spans="17:63" ht="29.25" customHeight="1" x14ac:dyDescent="0.2">
      <c r="Q33580" s="92" t="s">
        <v>50</v>
      </c>
      <c r="BF33580" s="101" t="s">
        <v>58</v>
      </c>
      <c r="BK33580" s="98" t="s">
        <v>70</v>
      </c>
    </row>
    <row r="33581" spans="17:63" ht="29.25" customHeight="1" x14ac:dyDescent="0.2">
      <c r="Q33581" s="92" t="s">
        <v>50</v>
      </c>
      <c r="BF33581" s="101" t="s">
        <v>58</v>
      </c>
      <c r="BK33581" s="98" t="s">
        <v>70</v>
      </c>
    </row>
    <row r="33582" spans="17:63" ht="29.25" customHeight="1" x14ac:dyDescent="0.2">
      <c r="Q33582" s="92" t="s">
        <v>50</v>
      </c>
      <c r="BF33582" s="101" t="s">
        <v>58</v>
      </c>
      <c r="BK33582" s="98" t="s">
        <v>70</v>
      </c>
    </row>
    <row r="33583" spans="17:63" ht="29.25" customHeight="1" x14ac:dyDescent="0.2">
      <c r="Q33583" s="92" t="s">
        <v>50</v>
      </c>
      <c r="BF33583" s="101" t="s">
        <v>58</v>
      </c>
      <c r="BK33583" s="98" t="s">
        <v>70</v>
      </c>
    </row>
    <row r="33584" spans="17:63" ht="29.25" customHeight="1" x14ac:dyDescent="0.2">
      <c r="Q33584" s="92" t="s">
        <v>50</v>
      </c>
      <c r="BF33584" s="101" t="s">
        <v>58</v>
      </c>
      <c r="BK33584" s="98" t="s">
        <v>70</v>
      </c>
    </row>
    <row r="33585" spans="17:63" ht="29.25" customHeight="1" x14ac:dyDescent="0.2">
      <c r="Q33585" s="92" t="s">
        <v>50</v>
      </c>
      <c r="BF33585" s="101" t="s">
        <v>58</v>
      </c>
      <c r="BK33585" s="98" t="s">
        <v>70</v>
      </c>
    </row>
    <row r="33586" spans="17:63" ht="29.25" customHeight="1" x14ac:dyDescent="0.2">
      <c r="Q33586" s="92" t="s">
        <v>50</v>
      </c>
      <c r="BF33586" s="101" t="s">
        <v>58</v>
      </c>
      <c r="BK33586" s="98" t="s">
        <v>70</v>
      </c>
    </row>
    <row r="33587" spans="17:63" ht="29.25" customHeight="1" x14ac:dyDescent="0.2">
      <c r="Q33587" s="92" t="s">
        <v>50</v>
      </c>
      <c r="BF33587" s="101" t="s">
        <v>58</v>
      </c>
      <c r="BK33587" s="98" t="s">
        <v>70</v>
      </c>
    </row>
    <row r="33588" spans="17:63" ht="29.25" customHeight="1" x14ac:dyDescent="0.2">
      <c r="Q33588" s="92" t="s">
        <v>50</v>
      </c>
      <c r="BF33588" s="101" t="s">
        <v>58</v>
      </c>
      <c r="BK33588" s="98" t="s">
        <v>70</v>
      </c>
    </row>
    <row r="33589" spans="17:63" ht="29.25" customHeight="1" x14ac:dyDescent="0.2">
      <c r="Q33589" s="92" t="s">
        <v>50</v>
      </c>
      <c r="BF33589" s="101" t="s">
        <v>58</v>
      </c>
      <c r="BK33589" s="98" t="s">
        <v>70</v>
      </c>
    </row>
    <row r="33590" spans="17:63" ht="29.25" customHeight="1" x14ac:dyDescent="0.2">
      <c r="Q33590" s="92" t="s">
        <v>50</v>
      </c>
      <c r="BF33590" s="101" t="s">
        <v>58</v>
      </c>
      <c r="BK33590" s="98" t="s">
        <v>70</v>
      </c>
    </row>
    <row r="33591" spans="17:63" ht="29.25" customHeight="1" x14ac:dyDescent="0.2">
      <c r="Q33591" s="92" t="s">
        <v>50</v>
      </c>
      <c r="BF33591" s="101" t="s">
        <v>58</v>
      </c>
      <c r="BK33591" s="98" t="s">
        <v>70</v>
      </c>
    </row>
    <row r="33592" spans="17:63" ht="29.25" customHeight="1" x14ac:dyDescent="0.2">
      <c r="Q33592" s="92" t="s">
        <v>50</v>
      </c>
      <c r="BF33592" s="101" t="s">
        <v>58</v>
      </c>
      <c r="BK33592" s="98" t="s">
        <v>70</v>
      </c>
    </row>
    <row r="33593" spans="17:63" ht="29.25" customHeight="1" x14ac:dyDescent="0.2">
      <c r="Q33593" s="92" t="s">
        <v>50</v>
      </c>
      <c r="BF33593" s="101" t="s">
        <v>58</v>
      </c>
      <c r="BK33593" s="98" t="s">
        <v>70</v>
      </c>
    </row>
    <row r="33594" spans="17:63" ht="29.25" customHeight="1" x14ac:dyDescent="0.2">
      <c r="Q33594" s="92" t="s">
        <v>50</v>
      </c>
      <c r="BF33594" s="101" t="s">
        <v>58</v>
      </c>
      <c r="BK33594" s="98" t="s">
        <v>70</v>
      </c>
    </row>
    <row r="33595" spans="17:63" ht="29.25" customHeight="1" x14ac:dyDescent="0.2">
      <c r="Q33595" s="92" t="s">
        <v>50</v>
      </c>
      <c r="BF33595" s="101" t="s">
        <v>58</v>
      </c>
      <c r="BK33595" s="98" t="s">
        <v>70</v>
      </c>
    </row>
    <row r="33596" spans="17:63" ht="29.25" customHeight="1" x14ac:dyDescent="0.2">
      <c r="Q33596" s="92" t="s">
        <v>50</v>
      </c>
      <c r="BF33596" s="101" t="s">
        <v>58</v>
      </c>
      <c r="BK33596" s="98" t="s">
        <v>70</v>
      </c>
    </row>
    <row r="33597" spans="17:63" ht="29.25" customHeight="1" x14ac:dyDescent="0.2">
      <c r="Q33597" s="92" t="s">
        <v>50</v>
      </c>
      <c r="BF33597" s="101" t="s">
        <v>58</v>
      </c>
      <c r="BK33597" s="98" t="s">
        <v>70</v>
      </c>
    </row>
    <row r="33598" spans="17:63" ht="29.25" customHeight="1" x14ac:dyDescent="0.2">
      <c r="Q33598" s="92" t="s">
        <v>50</v>
      </c>
      <c r="BF33598" s="101" t="s">
        <v>58</v>
      </c>
      <c r="BK33598" s="98" t="s">
        <v>70</v>
      </c>
    </row>
    <row r="33599" spans="17:63" ht="29.25" customHeight="1" x14ac:dyDescent="0.2">
      <c r="Q33599" s="92" t="s">
        <v>50</v>
      </c>
      <c r="BF33599" s="101" t="s">
        <v>58</v>
      </c>
      <c r="BK33599" s="98" t="s">
        <v>70</v>
      </c>
    </row>
    <row r="33600" spans="17:63" ht="29.25" customHeight="1" x14ac:dyDescent="0.2">
      <c r="Q33600" s="92" t="s">
        <v>50</v>
      </c>
      <c r="BF33600" s="101" t="s">
        <v>58</v>
      </c>
      <c r="BK33600" s="98" t="s">
        <v>70</v>
      </c>
    </row>
    <row r="33601" spans="17:63" ht="29.25" customHeight="1" x14ac:dyDescent="0.2">
      <c r="Q33601" s="92" t="s">
        <v>50</v>
      </c>
      <c r="BF33601" s="101" t="s">
        <v>58</v>
      </c>
      <c r="BK33601" s="98" t="s">
        <v>70</v>
      </c>
    </row>
    <row r="33602" spans="17:63" ht="29.25" customHeight="1" x14ac:dyDescent="0.2">
      <c r="Q33602" s="92" t="s">
        <v>50</v>
      </c>
      <c r="BF33602" s="101" t="s">
        <v>58</v>
      </c>
      <c r="BK33602" s="98" t="s">
        <v>70</v>
      </c>
    </row>
    <row r="33603" spans="17:63" ht="29.25" customHeight="1" x14ac:dyDescent="0.2">
      <c r="Q33603" s="92" t="s">
        <v>50</v>
      </c>
      <c r="BF33603" s="101" t="s">
        <v>58</v>
      </c>
      <c r="BK33603" s="98" t="s">
        <v>70</v>
      </c>
    </row>
    <row r="33604" spans="17:63" ht="29.25" customHeight="1" x14ac:dyDescent="0.2">
      <c r="Q33604" s="92" t="s">
        <v>50</v>
      </c>
      <c r="BF33604" s="101" t="s">
        <v>58</v>
      </c>
      <c r="BK33604" s="98" t="s">
        <v>70</v>
      </c>
    </row>
    <row r="33605" spans="17:63" ht="29.25" customHeight="1" x14ac:dyDescent="0.2">
      <c r="Q33605" s="92" t="s">
        <v>50</v>
      </c>
      <c r="BF33605" s="101" t="s">
        <v>58</v>
      </c>
      <c r="BK33605" s="98" t="s">
        <v>70</v>
      </c>
    </row>
    <row r="33606" spans="17:63" ht="29.25" customHeight="1" x14ac:dyDescent="0.2">
      <c r="Q33606" s="92" t="s">
        <v>50</v>
      </c>
      <c r="BF33606" s="101" t="s">
        <v>58</v>
      </c>
      <c r="BK33606" s="98" t="s">
        <v>70</v>
      </c>
    </row>
    <row r="33607" spans="17:63" ht="29.25" customHeight="1" x14ac:dyDescent="0.2">
      <c r="Q33607" s="92" t="s">
        <v>50</v>
      </c>
      <c r="BF33607" s="101" t="s">
        <v>58</v>
      </c>
      <c r="BK33607" s="98" t="s">
        <v>70</v>
      </c>
    </row>
    <row r="33608" spans="17:63" ht="29.25" customHeight="1" x14ac:dyDescent="0.2">
      <c r="Q33608" s="92" t="s">
        <v>50</v>
      </c>
      <c r="BF33608" s="101" t="s">
        <v>58</v>
      </c>
      <c r="BK33608" s="98" t="s">
        <v>70</v>
      </c>
    </row>
    <row r="33609" spans="17:63" ht="29.25" customHeight="1" x14ac:dyDescent="0.2">
      <c r="Q33609" s="92" t="s">
        <v>50</v>
      </c>
      <c r="BF33609" s="101" t="s">
        <v>58</v>
      </c>
      <c r="BK33609" s="98" t="s">
        <v>70</v>
      </c>
    </row>
    <row r="33610" spans="17:63" ht="29.25" customHeight="1" x14ac:dyDescent="0.2">
      <c r="Q33610" s="92" t="s">
        <v>50</v>
      </c>
      <c r="BF33610" s="101" t="s">
        <v>58</v>
      </c>
      <c r="BK33610" s="98" t="s">
        <v>70</v>
      </c>
    </row>
    <row r="33611" spans="17:63" ht="29.25" customHeight="1" x14ac:dyDescent="0.2">
      <c r="Q33611" s="92" t="s">
        <v>50</v>
      </c>
      <c r="BF33611" s="101" t="s">
        <v>58</v>
      </c>
      <c r="BK33611" s="98" t="s">
        <v>70</v>
      </c>
    </row>
    <row r="33612" spans="17:63" ht="29.25" customHeight="1" x14ac:dyDescent="0.2">
      <c r="Q33612" s="92" t="s">
        <v>50</v>
      </c>
      <c r="BF33612" s="101" t="s">
        <v>58</v>
      </c>
      <c r="BK33612" s="98" t="s">
        <v>70</v>
      </c>
    </row>
    <row r="33613" spans="17:63" ht="29.25" customHeight="1" x14ac:dyDescent="0.2">
      <c r="Q33613" s="92" t="s">
        <v>50</v>
      </c>
      <c r="BF33613" s="101" t="s">
        <v>58</v>
      </c>
      <c r="BK33613" s="98" t="s">
        <v>70</v>
      </c>
    </row>
    <row r="33614" spans="17:63" ht="29.25" customHeight="1" x14ac:dyDescent="0.2">
      <c r="Q33614" s="92" t="s">
        <v>50</v>
      </c>
      <c r="BF33614" s="101" t="s">
        <v>58</v>
      </c>
      <c r="BK33614" s="98" t="s">
        <v>70</v>
      </c>
    </row>
    <row r="33615" spans="17:63" ht="29.25" customHeight="1" x14ac:dyDescent="0.2">
      <c r="Q33615" s="92" t="s">
        <v>50</v>
      </c>
      <c r="BF33615" s="101" t="s">
        <v>58</v>
      </c>
      <c r="BK33615" s="98" t="s">
        <v>70</v>
      </c>
    </row>
    <row r="33616" spans="17:63" ht="29.25" customHeight="1" x14ac:dyDescent="0.2">
      <c r="Q33616" s="92" t="s">
        <v>50</v>
      </c>
      <c r="BF33616" s="101" t="s">
        <v>58</v>
      </c>
      <c r="BK33616" s="98" t="s">
        <v>70</v>
      </c>
    </row>
    <row r="33617" spans="17:63" ht="29.25" customHeight="1" x14ac:dyDescent="0.2">
      <c r="Q33617" s="92" t="s">
        <v>50</v>
      </c>
      <c r="BF33617" s="101" t="s">
        <v>58</v>
      </c>
      <c r="BK33617" s="98" t="s">
        <v>70</v>
      </c>
    </row>
    <row r="33618" spans="17:63" ht="29.25" customHeight="1" x14ac:dyDescent="0.2">
      <c r="Q33618" s="92" t="s">
        <v>50</v>
      </c>
      <c r="BF33618" s="101" t="s">
        <v>58</v>
      </c>
      <c r="BK33618" s="98" t="s">
        <v>70</v>
      </c>
    </row>
    <row r="33619" spans="17:63" ht="29.25" customHeight="1" x14ac:dyDescent="0.2">
      <c r="Q33619" s="92" t="s">
        <v>50</v>
      </c>
      <c r="BF33619" s="101" t="s">
        <v>58</v>
      </c>
      <c r="BK33619" s="98" t="s">
        <v>70</v>
      </c>
    </row>
    <row r="33620" spans="17:63" ht="29.25" customHeight="1" x14ac:dyDescent="0.2">
      <c r="Q33620" s="92" t="s">
        <v>50</v>
      </c>
      <c r="BF33620" s="101" t="s">
        <v>58</v>
      </c>
      <c r="BK33620" s="98" t="s">
        <v>70</v>
      </c>
    </row>
    <row r="33621" spans="17:63" ht="29.25" customHeight="1" x14ac:dyDescent="0.2">
      <c r="Q33621" s="92" t="s">
        <v>50</v>
      </c>
      <c r="BF33621" s="101" t="s">
        <v>58</v>
      </c>
      <c r="BK33621" s="98" t="s">
        <v>70</v>
      </c>
    </row>
    <row r="33622" spans="17:63" ht="29.25" customHeight="1" x14ac:dyDescent="0.2">
      <c r="Q33622" s="92" t="s">
        <v>50</v>
      </c>
      <c r="BF33622" s="101" t="s">
        <v>58</v>
      </c>
      <c r="BK33622" s="98" t="s">
        <v>70</v>
      </c>
    </row>
    <row r="33623" spans="17:63" ht="29.25" customHeight="1" x14ac:dyDescent="0.2">
      <c r="Q33623" s="92" t="s">
        <v>50</v>
      </c>
      <c r="BF33623" s="101" t="s">
        <v>58</v>
      </c>
      <c r="BK33623" s="98" t="s">
        <v>70</v>
      </c>
    </row>
    <row r="33624" spans="17:63" ht="29.25" customHeight="1" x14ac:dyDescent="0.2">
      <c r="Q33624" s="92" t="s">
        <v>50</v>
      </c>
      <c r="BF33624" s="101" t="s">
        <v>58</v>
      </c>
      <c r="BK33624" s="98" t="s">
        <v>70</v>
      </c>
    </row>
    <row r="33625" spans="17:63" ht="29.25" customHeight="1" x14ac:dyDescent="0.2">
      <c r="Q33625" s="92" t="s">
        <v>50</v>
      </c>
      <c r="BF33625" s="101" t="s">
        <v>58</v>
      </c>
      <c r="BK33625" s="98" t="s">
        <v>70</v>
      </c>
    </row>
    <row r="33626" spans="17:63" ht="29.25" customHeight="1" x14ac:dyDescent="0.2">
      <c r="Q33626" s="92" t="s">
        <v>50</v>
      </c>
      <c r="BF33626" s="101" t="s">
        <v>58</v>
      </c>
      <c r="BK33626" s="98" t="s">
        <v>70</v>
      </c>
    </row>
    <row r="33627" spans="17:63" ht="29.25" customHeight="1" x14ac:dyDescent="0.2">
      <c r="Q33627" s="92" t="s">
        <v>50</v>
      </c>
      <c r="BF33627" s="101" t="s">
        <v>58</v>
      </c>
      <c r="BK33627" s="98" t="s">
        <v>70</v>
      </c>
    </row>
    <row r="33628" spans="17:63" ht="29.25" customHeight="1" x14ac:dyDescent="0.2">
      <c r="Q33628" s="92" t="s">
        <v>50</v>
      </c>
      <c r="BF33628" s="101" t="s">
        <v>58</v>
      </c>
      <c r="BK33628" s="98" t="s">
        <v>70</v>
      </c>
    </row>
    <row r="33629" spans="17:63" ht="29.25" customHeight="1" x14ac:dyDescent="0.2">
      <c r="Q33629" s="92" t="s">
        <v>50</v>
      </c>
      <c r="BF33629" s="101" t="s">
        <v>58</v>
      </c>
      <c r="BK33629" s="98" t="s">
        <v>70</v>
      </c>
    </row>
    <row r="33630" spans="17:63" ht="29.25" customHeight="1" x14ac:dyDescent="0.2">
      <c r="Q33630" s="92" t="s">
        <v>50</v>
      </c>
      <c r="BF33630" s="101" t="s">
        <v>58</v>
      </c>
      <c r="BK33630" s="98" t="s">
        <v>70</v>
      </c>
    </row>
    <row r="33631" spans="17:63" ht="29.25" customHeight="1" x14ac:dyDescent="0.2">
      <c r="Q33631" s="92" t="s">
        <v>50</v>
      </c>
      <c r="BF33631" s="101" t="s">
        <v>58</v>
      </c>
      <c r="BK33631" s="98" t="s">
        <v>70</v>
      </c>
    </row>
    <row r="33632" spans="17:63" ht="29.25" customHeight="1" x14ac:dyDescent="0.2">
      <c r="Q33632" s="92" t="s">
        <v>50</v>
      </c>
      <c r="BF33632" s="101" t="s">
        <v>58</v>
      </c>
      <c r="BK33632" s="98" t="s">
        <v>70</v>
      </c>
    </row>
    <row r="33633" spans="17:63" ht="29.25" customHeight="1" x14ac:dyDescent="0.2">
      <c r="Q33633" s="92" t="s">
        <v>50</v>
      </c>
      <c r="BF33633" s="101" t="s">
        <v>58</v>
      </c>
      <c r="BK33633" s="98" t="s">
        <v>70</v>
      </c>
    </row>
    <row r="33634" spans="17:63" ht="29.25" customHeight="1" x14ac:dyDescent="0.2">
      <c r="Q33634" s="92" t="s">
        <v>50</v>
      </c>
      <c r="BF33634" s="101" t="s">
        <v>58</v>
      </c>
      <c r="BK33634" s="98" t="s">
        <v>70</v>
      </c>
    </row>
    <row r="33635" spans="17:63" ht="29.25" customHeight="1" x14ac:dyDescent="0.2">
      <c r="Q33635" s="92" t="s">
        <v>50</v>
      </c>
      <c r="BF33635" s="101" t="s">
        <v>58</v>
      </c>
      <c r="BK33635" s="98" t="s">
        <v>70</v>
      </c>
    </row>
    <row r="33636" spans="17:63" ht="29.25" customHeight="1" x14ac:dyDescent="0.2">
      <c r="Q33636" s="92" t="s">
        <v>50</v>
      </c>
      <c r="BF33636" s="101" t="s">
        <v>58</v>
      </c>
      <c r="BK33636" s="98" t="s">
        <v>70</v>
      </c>
    </row>
    <row r="33637" spans="17:63" ht="29.25" customHeight="1" x14ac:dyDescent="0.2">
      <c r="Q33637" s="92" t="s">
        <v>50</v>
      </c>
      <c r="BF33637" s="101" t="s">
        <v>58</v>
      </c>
      <c r="BK33637" s="98" t="s">
        <v>70</v>
      </c>
    </row>
    <row r="33638" spans="17:63" ht="29.25" customHeight="1" x14ac:dyDescent="0.2">
      <c r="Q33638" s="92" t="s">
        <v>50</v>
      </c>
      <c r="BF33638" s="101" t="s">
        <v>58</v>
      </c>
      <c r="BK33638" s="98" t="s">
        <v>70</v>
      </c>
    </row>
    <row r="33639" spans="17:63" ht="29.25" customHeight="1" x14ac:dyDescent="0.2">
      <c r="Q33639" s="92" t="s">
        <v>50</v>
      </c>
      <c r="BF33639" s="101" t="s">
        <v>58</v>
      </c>
      <c r="BK33639" s="98" t="s">
        <v>70</v>
      </c>
    </row>
    <row r="33640" spans="17:63" ht="29.25" customHeight="1" x14ac:dyDescent="0.2">
      <c r="Q33640" s="92" t="s">
        <v>50</v>
      </c>
      <c r="BF33640" s="101" t="s">
        <v>58</v>
      </c>
      <c r="BK33640" s="98" t="s">
        <v>70</v>
      </c>
    </row>
    <row r="33641" spans="17:63" ht="29.25" customHeight="1" x14ac:dyDescent="0.2">
      <c r="Q33641" s="92" t="s">
        <v>50</v>
      </c>
      <c r="BF33641" s="101" t="s">
        <v>58</v>
      </c>
      <c r="BK33641" s="98" t="s">
        <v>70</v>
      </c>
    </row>
    <row r="33642" spans="17:63" ht="29.25" customHeight="1" x14ac:dyDescent="0.2">
      <c r="Q33642" s="92" t="s">
        <v>50</v>
      </c>
      <c r="BF33642" s="101" t="s">
        <v>58</v>
      </c>
      <c r="BK33642" s="98" t="s">
        <v>70</v>
      </c>
    </row>
    <row r="33643" spans="17:63" ht="29.25" customHeight="1" x14ac:dyDescent="0.2">
      <c r="Q33643" s="92" t="s">
        <v>50</v>
      </c>
      <c r="BF33643" s="101" t="s">
        <v>58</v>
      </c>
      <c r="BK33643" s="98" t="s">
        <v>70</v>
      </c>
    </row>
    <row r="33644" spans="17:63" ht="29.25" customHeight="1" x14ac:dyDescent="0.2">
      <c r="Q33644" s="92" t="s">
        <v>50</v>
      </c>
      <c r="BF33644" s="101" t="s">
        <v>58</v>
      </c>
      <c r="BK33644" s="98" t="s">
        <v>70</v>
      </c>
    </row>
    <row r="33645" spans="17:63" ht="29.25" customHeight="1" x14ac:dyDescent="0.2">
      <c r="Q33645" s="92" t="s">
        <v>50</v>
      </c>
      <c r="BF33645" s="101" t="s">
        <v>58</v>
      </c>
      <c r="BK33645" s="98" t="s">
        <v>70</v>
      </c>
    </row>
    <row r="33646" spans="17:63" ht="29.25" customHeight="1" x14ac:dyDescent="0.2">
      <c r="Q33646" s="92" t="s">
        <v>50</v>
      </c>
      <c r="BF33646" s="101" t="s">
        <v>58</v>
      </c>
      <c r="BK33646" s="98" t="s">
        <v>70</v>
      </c>
    </row>
    <row r="33647" spans="17:63" ht="29.25" customHeight="1" x14ac:dyDescent="0.2">
      <c r="Q33647" s="92" t="s">
        <v>50</v>
      </c>
      <c r="BF33647" s="101" t="s">
        <v>58</v>
      </c>
      <c r="BK33647" s="98" t="s">
        <v>70</v>
      </c>
    </row>
    <row r="33648" spans="17:63" ht="29.25" customHeight="1" x14ac:dyDescent="0.2">
      <c r="Q33648" s="92" t="s">
        <v>50</v>
      </c>
      <c r="BF33648" s="101" t="s">
        <v>58</v>
      </c>
      <c r="BK33648" s="98" t="s">
        <v>70</v>
      </c>
    </row>
    <row r="33649" spans="17:63" ht="29.25" customHeight="1" x14ac:dyDescent="0.2">
      <c r="Q33649" s="92" t="s">
        <v>50</v>
      </c>
      <c r="BF33649" s="101" t="s">
        <v>58</v>
      </c>
      <c r="BK33649" s="98" t="s">
        <v>70</v>
      </c>
    </row>
    <row r="33650" spans="17:63" ht="29.25" customHeight="1" x14ac:dyDescent="0.2">
      <c r="Q33650" s="92" t="s">
        <v>50</v>
      </c>
      <c r="BF33650" s="101" t="s">
        <v>58</v>
      </c>
      <c r="BK33650" s="98" t="s">
        <v>70</v>
      </c>
    </row>
    <row r="33651" spans="17:63" ht="29.25" customHeight="1" x14ac:dyDescent="0.2">
      <c r="Q33651" s="92" t="s">
        <v>50</v>
      </c>
      <c r="BF33651" s="101" t="s">
        <v>58</v>
      </c>
      <c r="BK33651" s="98" t="s">
        <v>70</v>
      </c>
    </row>
    <row r="33652" spans="17:63" ht="29.25" customHeight="1" x14ac:dyDescent="0.2">
      <c r="Q33652" s="92" t="s">
        <v>50</v>
      </c>
      <c r="BF33652" s="101" t="s">
        <v>58</v>
      </c>
      <c r="BK33652" s="98" t="s">
        <v>70</v>
      </c>
    </row>
    <row r="33653" spans="17:63" ht="29.25" customHeight="1" x14ac:dyDescent="0.2">
      <c r="Q33653" s="92" t="s">
        <v>50</v>
      </c>
      <c r="BF33653" s="101" t="s">
        <v>58</v>
      </c>
      <c r="BK33653" s="98" t="s">
        <v>70</v>
      </c>
    </row>
    <row r="33654" spans="17:63" ht="29.25" customHeight="1" x14ac:dyDescent="0.2">
      <c r="Q33654" s="92" t="s">
        <v>50</v>
      </c>
      <c r="BF33654" s="101" t="s">
        <v>58</v>
      </c>
      <c r="BK33654" s="98" t="s">
        <v>70</v>
      </c>
    </row>
    <row r="33655" spans="17:63" ht="29.25" customHeight="1" x14ac:dyDescent="0.2">
      <c r="Q33655" s="92" t="s">
        <v>50</v>
      </c>
      <c r="BF33655" s="101" t="s">
        <v>58</v>
      </c>
      <c r="BK33655" s="98" t="s">
        <v>70</v>
      </c>
    </row>
    <row r="33656" spans="17:63" ht="29.25" customHeight="1" x14ac:dyDescent="0.2">
      <c r="Q33656" s="92" t="s">
        <v>50</v>
      </c>
      <c r="BF33656" s="101" t="s">
        <v>58</v>
      </c>
      <c r="BK33656" s="98" t="s">
        <v>70</v>
      </c>
    </row>
    <row r="33657" spans="17:63" ht="29.25" customHeight="1" x14ac:dyDescent="0.2">
      <c r="Q33657" s="92" t="s">
        <v>50</v>
      </c>
      <c r="BF33657" s="101" t="s">
        <v>58</v>
      </c>
      <c r="BK33657" s="98" t="s">
        <v>70</v>
      </c>
    </row>
    <row r="33658" spans="17:63" ht="29.25" customHeight="1" x14ac:dyDescent="0.2">
      <c r="Q33658" s="92" t="s">
        <v>50</v>
      </c>
      <c r="BF33658" s="101" t="s">
        <v>58</v>
      </c>
      <c r="BK33658" s="98" t="s">
        <v>70</v>
      </c>
    </row>
    <row r="33659" spans="17:63" ht="29.25" customHeight="1" x14ac:dyDescent="0.2">
      <c r="Q33659" s="92" t="s">
        <v>50</v>
      </c>
      <c r="BF33659" s="101" t="s">
        <v>58</v>
      </c>
      <c r="BK33659" s="98" t="s">
        <v>70</v>
      </c>
    </row>
    <row r="33660" spans="17:63" ht="29.25" customHeight="1" x14ac:dyDescent="0.2">
      <c r="Q33660" s="92" t="s">
        <v>50</v>
      </c>
      <c r="BF33660" s="101" t="s">
        <v>58</v>
      </c>
      <c r="BK33660" s="98" t="s">
        <v>70</v>
      </c>
    </row>
    <row r="33661" spans="17:63" ht="29.25" customHeight="1" x14ac:dyDescent="0.2">
      <c r="Q33661" s="92" t="s">
        <v>50</v>
      </c>
      <c r="BF33661" s="101" t="s">
        <v>58</v>
      </c>
      <c r="BK33661" s="98" t="s">
        <v>70</v>
      </c>
    </row>
    <row r="33662" spans="17:63" ht="29.25" customHeight="1" x14ac:dyDescent="0.2">
      <c r="Q33662" s="92" t="s">
        <v>50</v>
      </c>
      <c r="BF33662" s="101" t="s">
        <v>58</v>
      </c>
      <c r="BK33662" s="98" t="s">
        <v>70</v>
      </c>
    </row>
    <row r="33663" spans="17:63" ht="29.25" customHeight="1" x14ac:dyDescent="0.2">
      <c r="Q33663" s="92" t="s">
        <v>50</v>
      </c>
      <c r="BF33663" s="101" t="s">
        <v>58</v>
      </c>
      <c r="BK33663" s="98" t="s">
        <v>70</v>
      </c>
    </row>
    <row r="33664" spans="17:63" ht="29.25" customHeight="1" x14ac:dyDescent="0.2">
      <c r="Q33664" s="92" t="s">
        <v>50</v>
      </c>
      <c r="BF33664" s="101" t="s">
        <v>58</v>
      </c>
      <c r="BK33664" s="98" t="s">
        <v>70</v>
      </c>
    </row>
    <row r="33665" spans="17:63" ht="29.25" customHeight="1" x14ac:dyDescent="0.2">
      <c r="Q33665" s="92" t="s">
        <v>50</v>
      </c>
      <c r="BF33665" s="101" t="s">
        <v>58</v>
      </c>
      <c r="BK33665" s="98" t="s">
        <v>70</v>
      </c>
    </row>
    <row r="33666" spans="17:63" ht="29.25" customHeight="1" x14ac:dyDescent="0.2">
      <c r="Q33666" s="92" t="s">
        <v>50</v>
      </c>
      <c r="BF33666" s="101" t="s">
        <v>58</v>
      </c>
      <c r="BK33666" s="98" t="s">
        <v>70</v>
      </c>
    </row>
    <row r="33667" spans="17:63" ht="29.25" customHeight="1" x14ac:dyDescent="0.2">
      <c r="Q33667" s="92" t="s">
        <v>50</v>
      </c>
      <c r="BF33667" s="101" t="s">
        <v>58</v>
      </c>
      <c r="BK33667" s="98" t="s">
        <v>70</v>
      </c>
    </row>
    <row r="33668" spans="17:63" ht="29.25" customHeight="1" x14ac:dyDescent="0.2">
      <c r="Q33668" s="92" t="s">
        <v>50</v>
      </c>
      <c r="BF33668" s="101" t="s">
        <v>58</v>
      </c>
      <c r="BK33668" s="98" t="s">
        <v>70</v>
      </c>
    </row>
    <row r="33669" spans="17:63" ht="29.25" customHeight="1" x14ac:dyDescent="0.2">
      <c r="Q33669" s="92" t="s">
        <v>50</v>
      </c>
      <c r="BF33669" s="101" t="s">
        <v>58</v>
      </c>
      <c r="BK33669" s="98" t="s">
        <v>70</v>
      </c>
    </row>
    <row r="33670" spans="17:63" ht="29.25" customHeight="1" x14ac:dyDescent="0.2">
      <c r="Q33670" s="92" t="s">
        <v>50</v>
      </c>
      <c r="BF33670" s="101" t="s">
        <v>58</v>
      </c>
      <c r="BK33670" s="98" t="s">
        <v>70</v>
      </c>
    </row>
    <row r="33671" spans="17:63" ht="29.25" customHeight="1" x14ac:dyDescent="0.2">
      <c r="Q33671" s="92" t="s">
        <v>50</v>
      </c>
      <c r="BF33671" s="101" t="s">
        <v>58</v>
      </c>
      <c r="BK33671" s="98" t="s">
        <v>70</v>
      </c>
    </row>
    <row r="33672" spans="17:63" ht="29.25" customHeight="1" x14ac:dyDescent="0.2">
      <c r="Q33672" s="92" t="s">
        <v>50</v>
      </c>
      <c r="BF33672" s="101" t="s">
        <v>58</v>
      </c>
      <c r="BK33672" s="98" t="s">
        <v>70</v>
      </c>
    </row>
    <row r="33673" spans="17:63" ht="29.25" customHeight="1" x14ac:dyDescent="0.2">
      <c r="Q33673" s="92" t="s">
        <v>50</v>
      </c>
      <c r="BF33673" s="101" t="s">
        <v>58</v>
      </c>
      <c r="BK33673" s="98" t="s">
        <v>70</v>
      </c>
    </row>
    <row r="33674" spans="17:63" ht="29.25" customHeight="1" x14ac:dyDescent="0.2">
      <c r="Q33674" s="92" t="s">
        <v>50</v>
      </c>
      <c r="BF33674" s="101" t="s">
        <v>58</v>
      </c>
      <c r="BK33674" s="98" t="s">
        <v>70</v>
      </c>
    </row>
    <row r="33675" spans="17:63" ht="29.25" customHeight="1" x14ac:dyDescent="0.2">
      <c r="Q33675" s="92" t="s">
        <v>50</v>
      </c>
      <c r="BF33675" s="101" t="s">
        <v>58</v>
      </c>
      <c r="BK33675" s="98" t="s">
        <v>70</v>
      </c>
    </row>
    <row r="33676" spans="17:63" ht="29.25" customHeight="1" x14ac:dyDescent="0.2">
      <c r="Q33676" s="92" t="s">
        <v>50</v>
      </c>
      <c r="BF33676" s="101" t="s">
        <v>58</v>
      </c>
      <c r="BK33676" s="98" t="s">
        <v>70</v>
      </c>
    </row>
    <row r="33677" spans="17:63" ht="29.25" customHeight="1" x14ac:dyDescent="0.2">
      <c r="Q33677" s="92" t="s">
        <v>50</v>
      </c>
      <c r="BF33677" s="101" t="s">
        <v>58</v>
      </c>
      <c r="BK33677" s="98" t="s">
        <v>70</v>
      </c>
    </row>
    <row r="33678" spans="17:63" ht="29.25" customHeight="1" x14ac:dyDescent="0.2">
      <c r="Q33678" s="92" t="s">
        <v>50</v>
      </c>
      <c r="BF33678" s="101" t="s">
        <v>58</v>
      </c>
      <c r="BK33678" s="98" t="s">
        <v>70</v>
      </c>
    </row>
    <row r="33679" spans="17:63" ht="29.25" customHeight="1" x14ac:dyDescent="0.2">
      <c r="Q33679" s="92" t="s">
        <v>50</v>
      </c>
      <c r="BF33679" s="101" t="s">
        <v>58</v>
      </c>
      <c r="BK33679" s="98" t="s">
        <v>70</v>
      </c>
    </row>
    <row r="33680" spans="17:63" ht="29.25" customHeight="1" x14ac:dyDescent="0.2">
      <c r="Q33680" s="92" t="s">
        <v>50</v>
      </c>
      <c r="BF33680" s="101" t="s">
        <v>58</v>
      </c>
      <c r="BK33680" s="98" t="s">
        <v>70</v>
      </c>
    </row>
    <row r="33681" spans="17:63" ht="29.25" customHeight="1" x14ac:dyDescent="0.2">
      <c r="Q33681" s="92" t="s">
        <v>50</v>
      </c>
      <c r="BF33681" s="101" t="s">
        <v>58</v>
      </c>
      <c r="BK33681" s="98" t="s">
        <v>70</v>
      </c>
    </row>
    <row r="33682" spans="17:63" ht="29.25" customHeight="1" x14ac:dyDescent="0.2">
      <c r="Q33682" s="92" t="s">
        <v>50</v>
      </c>
      <c r="BF33682" s="101" t="s">
        <v>58</v>
      </c>
      <c r="BK33682" s="98" t="s">
        <v>70</v>
      </c>
    </row>
    <row r="33683" spans="17:63" ht="29.25" customHeight="1" x14ac:dyDescent="0.2">
      <c r="Q33683" s="92" t="s">
        <v>50</v>
      </c>
      <c r="BF33683" s="101" t="s">
        <v>58</v>
      </c>
      <c r="BK33683" s="98" t="s">
        <v>70</v>
      </c>
    </row>
    <row r="33684" spans="17:63" ht="29.25" customHeight="1" x14ac:dyDescent="0.2">
      <c r="Q33684" s="92" t="s">
        <v>50</v>
      </c>
      <c r="BF33684" s="101" t="s">
        <v>58</v>
      </c>
      <c r="BK33684" s="98" t="s">
        <v>70</v>
      </c>
    </row>
    <row r="33685" spans="17:63" ht="29.25" customHeight="1" x14ac:dyDescent="0.2">
      <c r="Q33685" s="92" t="s">
        <v>50</v>
      </c>
      <c r="BF33685" s="101" t="s">
        <v>58</v>
      </c>
      <c r="BK33685" s="98" t="s">
        <v>70</v>
      </c>
    </row>
    <row r="33686" spans="17:63" ht="29.25" customHeight="1" x14ac:dyDescent="0.2">
      <c r="Q33686" s="92" t="s">
        <v>50</v>
      </c>
      <c r="BF33686" s="101" t="s">
        <v>58</v>
      </c>
      <c r="BK33686" s="98" t="s">
        <v>70</v>
      </c>
    </row>
    <row r="33687" spans="17:63" ht="29.25" customHeight="1" x14ac:dyDescent="0.2">
      <c r="Q33687" s="92" t="s">
        <v>50</v>
      </c>
      <c r="BF33687" s="101" t="s">
        <v>58</v>
      </c>
      <c r="BK33687" s="98" t="s">
        <v>70</v>
      </c>
    </row>
    <row r="33688" spans="17:63" ht="29.25" customHeight="1" x14ac:dyDescent="0.2">
      <c r="Q33688" s="92" t="s">
        <v>50</v>
      </c>
      <c r="BF33688" s="101" t="s">
        <v>58</v>
      </c>
      <c r="BK33688" s="98" t="s">
        <v>70</v>
      </c>
    </row>
    <row r="33689" spans="17:63" ht="29.25" customHeight="1" x14ac:dyDescent="0.2">
      <c r="Q33689" s="92" t="s">
        <v>50</v>
      </c>
      <c r="BF33689" s="101" t="s">
        <v>58</v>
      </c>
      <c r="BK33689" s="98" t="s">
        <v>70</v>
      </c>
    </row>
    <row r="33690" spans="17:63" ht="29.25" customHeight="1" x14ac:dyDescent="0.2">
      <c r="Q33690" s="92" t="s">
        <v>50</v>
      </c>
      <c r="BF33690" s="101" t="s">
        <v>58</v>
      </c>
      <c r="BK33690" s="98" t="s">
        <v>70</v>
      </c>
    </row>
    <row r="33691" spans="17:63" ht="29.25" customHeight="1" x14ac:dyDescent="0.2">
      <c r="Q33691" s="92" t="s">
        <v>50</v>
      </c>
      <c r="BF33691" s="101" t="s">
        <v>58</v>
      </c>
      <c r="BK33691" s="98" t="s">
        <v>70</v>
      </c>
    </row>
    <row r="33692" spans="17:63" ht="29.25" customHeight="1" x14ac:dyDescent="0.2">
      <c r="Q33692" s="92" t="s">
        <v>50</v>
      </c>
      <c r="BF33692" s="101" t="s">
        <v>58</v>
      </c>
      <c r="BK33692" s="98" t="s">
        <v>70</v>
      </c>
    </row>
    <row r="33693" spans="17:63" ht="29.25" customHeight="1" x14ac:dyDescent="0.2">
      <c r="Q33693" s="92" t="s">
        <v>50</v>
      </c>
      <c r="BF33693" s="101" t="s">
        <v>58</v>
      </c>
      <c r="BK33693" s="98" t="s">
        <v>70</v>
      </c>
    </row>
    <row r="33694" spans="17:63" ht="29.25" customHeight="1" x14ac:dyDescent="0.2">
      <c r="Q33694" s="92" t="s">
        <v>50</v>
      </c>
      <c r="BF33694" s="101" t="s">
        <v>58</v>
      </c>
      <c r="BK33694" s="98" t="s">
        <v>70</v>
      </c>
    </row>
    <row r="33695" spans="17:63" ht="29.25" customHeight="1" x14ac:dyDescent="0.2">
      <c r="Q33695" s="92" t="s">
        <v>50</v>
      </c>
      <c r="BF33695" s="101" t="s">
        <v>58</v>
      </c>
      <c r="BK33695" s="98" t="s">
        <v>70</v>
      </c>
    </row>
    <row r="33696" spans="17:63" ht="29.25" customHeight="1" x14ac:dyDescent="0.2">
      <c r="Q33696" s="92" t="s">
        <v>50</v>
      </c>
      <c r="BF33696" s="101" t="s">
        <v>58</v>
      </c>
      <c r="BK33696" s="98" t="s">
        <v>70</v>
      </c>
    </row>
    <row r="33697" spans="17:63" ht="29.25" customHeight="1" x14ac:dyDescent="0.2">
      <c r="Q33697" s="92" t="s">
        <v>50</v>
      </c>
      <c r="BF33697" s="101" t="s">
        <v>58</v>
      </c>
      <c r="BK33697" s="98" t="s">
        <v>70</v>
      </c>
    </row>
    <row r="33698" spans="17:63" ht="29.25" customHeight="1" x14ac:dyDescent="0.2">
      <c r="Q33698" s="92" t="s">
        <v>50</v>
      </c>
      <c r="BF33698" s="101" t="s">
        <v>58</v>
      </c>
      <c r="BK33698" s="98" t="s">
        <v>70</v>
      </c>
    </row>
    <row r="33699" spans="17:63" ht="29.25" customHeight="1" x14ac:dyDescent="0.2">
      <c r="Q33699" s="92" t="s">
        <v>50</v>
      </c>
      <c r="BF33699" s="101" t="s">
        <v>58</v>
      </c>
      <c r="BK33699" s="98" t="s">
        <v>70</v>
      </c>
    </row>
    <row r="33700" spans="17:63" ht="29.25" customHeight="1" x14ac:dyDescent="0.2">
      <c r="Q33700" s="92" t="s">
        <v>50</v>
      </c>
      <c r="BF33700" s="101" t="s">
        <v>58</v>
      </c>
      <c r="BK33700" s="98" t="s">
        <v>70</v>
      </c>
    </row>
    <row r="33701" spans="17:63" ht="29.25" customHeight="1" x14ac:dyDescent="0.2">
      <c r="Q33701" s="92" t="s">
        <v>50</v>
      </c>
      <c r="BF33701" s="101" t="s">
        <v>58</v>
      </c>
      <c r="BK33701" s="98" t="s">
        <v>70</v>
      </c>
    </row>
    <row r="33702" spans="17:63" ht="29.25" customHeight="1" x14ac:dyDescent="0.2">
      <c r="Q33702" s="92" t="s">
        <v>50</v>
      </c>
      <c r="BF33702" s="101" t="s">
        <v>58</v>
      </c>
      <c r="BK33702" s="98" t="s">
        <v>70</v>
      </c>
    </row>
    <row r="33703" spans="17:63" ht="29.25" customHeight="1" x14ac:dyDescent="0.2">
      <c r="Q33703" s="92" t="s">
        <v>50</v>
      </c>
      <c r="BF33703" s="101" t="s">
        <v>58</v>
      </c>
      <c r="BK33703" s="98" t="s">
        <v>70</v>
      </c>
    </row>
    <row r="33704" spans="17:63" ht="29.25" customHeight="1" x14ac:dyDescent="0.2">
      <c r="Q33704" s="92" t="s">
        <v>50</v>
      </c>
      <c r="BF33704" s="101" t="s">
        <v>58</v>
      </c>
      <c r="BK33704" s="98" t="s">
        <v>70</v>
      </c>
    </row>
    <row r="33705" spans="17:63" ht="29.25" customHeight="1" x14ac:dyDescent="0.2">
      <c r="Q33705" s="92" t="s">
        <v>50</v>
      </c>
      <c r="BF33705" s="101" t="s">
        <v>58</v>
      </c>
      <c r="BK33705" s="98" t="s">
        <v>70</v>
      </c>
    </row>
    <row r="33706" spans="17:63" ht="29.25" customHeight="1" x14ac:dyDescent="0.2">
      <c r="Q33706" s="92" t="s">
        <v>50</v>
      </c>
      <c r="BF33706" s="101" t="s">
        <v>58</v>
      </c>
      <c r="BK33706" s="98" t="s">
        <v>70</v>
      </c>
    </row>
    <row r="33707" spans="17:63" ht="29.25" customHeight="1" x14ac:dyDescent="0.2">
      <c r="Q33707" s="92" t="s">
        <v>50</v>
      </c>
      <c r="BF33707" s="101" t="s">
        <v>58</v>
      </c>
      <c r="BK33707" s="98" t="s">
        <v>70</v>
      </c>
    </row>
    <row r="33708" spans="17:63" ht="29.25" customHeight="1" x14ac:dyDescent="0.2">
      <c r="Q33708" s="92" t="s">
        <v>50</v>
      </c>
      <c r="BF33708" s="101" t="s">
        <v>58</v>
      </c>
      <c r="BK33708" s="98" t="s">
        <v>70</v>
      </c>
    </row>
    <row r="33709" spans="17:63" ht="29.25" customHeight="1" x14ac:dyDescent="0.2">
      <c r="Q33709" s="92" t="s">
        <v>50</v>
      </c>
      <c r="BF33709" s="101" t="s">
        <v>58</v>
      </c>
      <c r="BK33709" s="98" t="s">
        <v>70</v>
      </c>
    </row>
    <row r="33710" spans="17:63" ht="29.25" customHeight="1" x14ac:dyDescent="0.2">
      <c r="Q33710" s="92" t="s">
        <v>50</v>
      </c>
      <c r="BF33710" s="101" t="s">
        <v>58</v>
      </c>
      <c r="BK33710" s="98" t="s">
        <v>70</v>
      </c>
    </row>
    <row r="33711" spans="17:63" ht="29.25" customHeight="1" x14ac:dyDescent="0.2">
      <c r="Q33711" s="92" t="s">
        <v>50</v>
      </c>
      <c r="BF33711" s="101" t="s">
        <v>58</v>
      </c>
      <c r="BK33711" s="98" t="s">
        <v>70</v>
      </c>
    </row>
    <row r="33712" spans="17:63" ht="29.25" customHeight="1" x14ac:dyDescent="0.2">
      <c r="Q33712" s="92" t="s">
        <v>50</v>
      </c>
      <c r="BF33712" s="101" t="s">
        <v>58</v>
      </c>
      <c r="BK33712" s="98" t="s">
        <v>70</v>
      </c>
    </row>
    <row r="33713" spans="17:63" ht="29.25" customHeight="1" x14ac:dyDescent="0.2">
      <c r="Q33713" s="92" t="s">
        <v>50</v>
      </c>
      <c r="BF33713" s="101" t="s">
        <v>58</v>
      </c>
      <c r="BK33713" s="98" t="s">
        <v>70</v>
      </c>
    </row>
    <row r="33714" spans="17:63" ht="29.25" customHeight="1" x14ac:dyDescent="0.2">
      <c r="Q33714" s="92" t="s">
        <v>50</v>
      </c>
      <c r="BF33714" s="101" t="s">
        <v>58</v>
      </c>
      <c r="BK33714" s="98" t="s">
        <v>70</v>
      </c>
    </row>
    <row r="33715" spans="17:63" ht="29.25" customHeight="1" x14ac:dyDescent="0.2">
      <c r="Q33715" s="92" t="s">
        <v>50</v>
      </c>
      <c r="BF33715" s="101" t="s">
        <v>58</v>
      </c>
      <c r="BK33715" s="98" t="s">
        <v>70</v>
      </c>
    </row>
    <row r="33716" spans="17:63" ht="29.25" customHeight="1" x14ac:dyDescent="0.2">
      <c r="Q33716" s="92" t="s">
        <v>50</v>
      </c>
      <c r="BF33716" s="101" t="s">
        <v>58</v>
      </c>
      <c r="BK33716" s="98" t="s">
        <v>70</v>
      </c>
    </row>
    <row r="33717" spans="17:63" ht="29.25" customHeight="1" x14ac:dyDescent="0.2">
      <c r="Q33717" s="92" t="s">
        <v>50</v>
      </c>
      <c r="BF33717" s="101" t="s">
        <v>58</v>
      </c>
      <c r="BK33717" s="98" t="s">
        <v>70</v>
      </c>
    </row>
    <row r="33718" spans="17:63" ht="29.25" customHeight="1" x14ac:dyDescent="0.2">
      <c r="Q33718" s="92" t="s">
        <v>50</v>
      </c>
      <c r="BF33718" s="101" t="s">
        <v>58</v>
      </c>
      <c r="BK33718" s="98" t="s">
        <v>70</v>
      </c>
    </row>
    <row r="33719" spans="17:63" ht="29.25" customHeight="1" x14ac:dyDescent="0.2">
      <c r="Q33719" s="92" t="s">
        <v>50</v>
      </c>
      <c r="BF33719" s="101" t="s">
        <v>58</v>
      </c>
      <c r="BK33719" s="98" t="s">
        <v>70</v>
      </c>
    </row>
    <row r="33720" spans="17:63" ht="29.25" customHeight="1" x14ac:dyDescent="0.2">
      <c r="Q33720" s="92" t="s">
        <v>50</v>
      </c>
      <c r="BF33720" s="101" t="s">
        <v>58</v>
      </c>
      <c r="BK33720" s="98" t="s">
        <v>70</v>
      </c>
    </row>
    <row r="33721" spans="17:63" ht="29.25" customHeight="1" x14ac:dyDescent="0.2">
      <c r="Q33721" s="92" t="s">
        <v>50</v>
      </c>
      <c r="BF33721" s="101" t="s">
        <v>58</v>
      </c>
      <c r="BK33721" s="98" t="s">
        <v>70</v>
      </c>
    </row>
    <row r="33722" spans="17:63" ht="29.25" customHeight="1" x14ac:dyDescent="0.2">
      <c r="Q33722" s="92" t="s">
        <v>50</v>
      </c>
      <c r="BF33722" s="101" t="s">
        <v>58</v>
      </c>
      <c r="BK33722" s="98" t="s">
        <v>70</v>
      </c>
    </row>
    <row r="33723" spans="17:63" ht="29.25" customHeight="1" x14ac:dyDescent="0.2">
      <c r="Q33723" s="92" t="s">
        <v>50</v>
      </c>
      <c r="BF33723" s="101" t="s">
        <v>58</v>
      </c>
      <c r="BK33723" s="98" t="s">
        <v>70</v>
      </c>
    </row>
    <row r="33724" spans="17:63" ht="29.25" customHeight="1" x14ac:dyDescent="0.2">
      <c r="Q33724" s="92" t="s">
        <v>50</v>
      </c>
      <c r="BF33724" s="101" t="s">
        <v>58</v>
      </c>
      <c r="BK33724" s="98" t="s">
        <v>70</v>
      </c>
    </row>
    <row r="33725" spans="17:63" ht="29.25" customHeight="1" x14ac:dyDescent="0.2">
      <c r="Q33725" s="92" t="s">
        <v>50</v>
      </c>
      <c r="BF33725" s="101" t="s">
        <v>58</v>
      </c>
      <c r="BK33725" s="98" t="s">
        <v>70</v>
      </c>
    </row>
    <row r="33726" spans="17:63" ht="29.25" customHeight="1" x14ac:dyDescent="0.2">
      <c r="Q33726" s="92" t="s">
        <v>50</v>
      </c>
      <c r="BF33726" s="101" t="s">
        <v>58</v>
      </c>
      <c r="BK33726" s="98" t="s">
        <v>70</v>
      </c>
    </row>
    <row r="33727" spans="17:63" ht="29.25" customHeight="1" x14ac:dyDescent="0.2">
      <c r="Q33727" s="92" t="s">
        <v>50</v>
      </c>
      <c r="BF33727" s="101" t="s">
        <v>58</v>
      </c>
      <c r="BK33727" s="98" t="s">
        <v>70</v>
      </c>
    </row>
    <row r="33728" spans="17:63" ht="29.25" customHeight="1" x14ac:dyDescent="0.2">
      <c r="Q33728" s="92" t="s">
        <v>50</v>
      </c>
      <c r="BF33728" s="101" t="s">
        <v>58</v>
      </c>
      <c r="BK33728" s="98" t="s">
        <v>70</v>
      </c>
    </row>
    <row r="33729" spans="17:63" ht="29.25" customHeight="1" x14ac:dyDescent="0.2">
      <c r="Q33729" s="92" t="s">
        <v>50</v>
      </c>
      <c r="BF33729" s="101" t="s">
        <v>58</v>
      </c>
      <c r="BK33729" s="98" t="s">
        <v>70</v>
      </c>
    </row>
    <row r="33730" spans="17:63" ht="29.25" customHeight="1" x14ac:dyDescent="0.2">
      <c r="Q33730" s="92" t="s">
        <v>50</v>
      </c>
      <c r="BF33730" s="101" t="s">
        <v>58</v>
      </c>
      <c r="BK33730" s="98" t="s">
        <v>70</v>
      </c>
    </row>
    <row r="33731" spans="17:63" ht="29.25" customHeight="1" x14ac:dyDescent="0.2">
      <c r="Q33731" s="92" t="s">
        <v>50</v>
      </c>
      <c r="BF33731" s="101" t="s">
        <v>58</v>
      </c>
      <c r="BK33731" s="98" t="s">
        <v>70</v>
      </c>
    </row>
    <row r="33732" spans="17:63" ht="29.25" customHeight="1" x14ac:dyDescent="0.2">
      <c r="Q33732" s="92" t="s">
        <v>50</v>
      </c>
      <c r="BF33732" s="101" t="s">
        <v>58</v>
      </c>
      <c r="BK33732" s="98" t="s">
        <v>70</v>
      </c>
    </row>
    <row r="33733" spans="17:63" ht="29.25" customHeight="1" x14ac:dyDescent="0.2">
      <c r="Q33733" s="92" t="s">
        <v>50</v>
      </c>
      <c r="BF33733" s="101" t="s">
        <v>58</v>
      </c>
      <c r="BK33733" s="98" t="s">
        <v>70</v>
      </c>
    </row>
    <row r="33734" spans="17:63" ht="29.25" customHeight="1" x14ac:dyDescent="0.2">
      <c r="Q33734" s="92" t="s">
        <v>50</v>
      </c>
      <c r="BF33734" s="101" t="s">
        <v>58</v>
      </c>
      <c r="BK33734" s="98" t="s">
        <v>70</v>
      </c>
    </row>
    <row r="33735" spans="17:63" ht="29.25" customHeight="1" x14ac:dyDescent="0.2">
      <c r="Q33735" s="92" t="s">
        <v>50</v>
      </c>
      <c r="BF33735" s="101" t="s">
        <v>58</v>
      </c>
      <c r="BK33735" s="98" t="s">
        <v>70</v>
      </c>
    </row>
    <row r="33736" spans="17:63" ht="29.25" customHeight="1" x14ac:dyDescent="0.2">
      <c r="Q33736" s="92" t="s">
        <v>50</v>
      </c>
      <c r="BF33736" s="101" t="s">
        <v>58</v>
      </c>
      <c r="BK33736" s="98" t="s">
        <v>70</v>
      </c>
    </row>
    <row r="33737" spans="17:63" ht="29.25" customHeight="1" x14ac:dyDescent="0.2">
      <c r="Q33737" s="92" t="s">
        <v>50</v>
      </c>
      <c r="BF33737" s="101" t="s">
        <v>58</v>
      </c>
      <c r="BK33737" s="98" t="s">
        <v>70</v>
      </c>
    </row>
    <row r="33738" spans="17:63" ht="29.25" customHeight="1" x14ac:dyDescent="0.2">
      <c r="Q33738" s="92" t="s">
        <v>50</v>
      </c>
      <c r="BF33738" s="101" t="s">
        <v>58</v>
      </c>
      <c r="BK33738" s="98" t="s">
        <v>70</v>
      </c>
    </row>
    <row r="33739" spans="17:63" ht="29.25" customHeight="1" x14ac:dyDescent="0.2">
      <c r="Q33739" s="92" t="s">
        <v>50</v>
      </c>
      <c r="BF33739" s="101" t="s">
        <v>58</v>
      </c>
      <c r="BK33739" s="98" t="s">
        <v>70</v>
      </c>
    </row>
    <row r="33740" spans="17:63" ht="29.25" customHeight="1" x14ac:dyDescent="0.2">
      <c r="Q33740" s="92" t="s">
        <v>50</v>
      </c>
      <c r="BF33740" s="101" t="s">
        <v>58</v>
      </c>
      <c r="BK33740" s="98" t="s">
        <v>70</v>
      </c>
    </row>
    <row r="33741" spans="17:63" ht="29.25" customHeight="1" x14ac:dyDescent="0.2">
      <c r="Q33741" s="92" t="s">
        <v>50</v>
      </c>
      <c r="BF33741" s="101" t="s">
        <v>58</v>
      </c>
      <c r="BK33741" s="98" t="s">
        <v>70</v>
      </c>
    </row>
    <row r="33742" spans="17:63" ht="29.25" customHeight="1" x14ac:dyDescent="0.2">
      <c r="Q33742" s="92" t="s">
        <v>50</v>
      </c>
      <c r="BF33742" s="101" t="s">
        <v>58</v>
      </c>
      <c r="BK33742" s="98" t="s">
        <v>70</v>
      </c>
    </row>
    <row r="33743" spans="17:63" ht="29.25" customHeight="1" x14ac:dyDescent="0.2">
      <c r="Q33743" s="92" t="s">
        <v>50</v>
      </c>
      <c r="BF33743" s="101" t="s">
        <v>58</v>
      </c>
      <c r="BK33743" s="98" t="s">
        <v>70</v>
      </c>
    </row>
    <row r="33744" spans="17:63" ht="29.25" customHeight="1" x14ac:dyDescent="0.2">
      <c r="Q33744" s="92" t="s">
        <v>50</v>
      </c>
      <c r="BF33744" s="101" t="s">
        <v>58</v>
      </c>
      <c r="BK33744" s="98" t="s">
        <v>70</v>
      </c>
    </row>
    <row r="33745" spans="17:63" ht="29.25" customHeight="1" x14ac:dyDescent="0.2">
      <c r="Q33745" s="92" t="s">
        <v>50</v>
      </c>
      <c r="BF33745" s="101" t="s">
        <v>58</v>
      </c>
      <c r="BK33745" s="98" t="s">
        <v>70</v>
      </c>
    </row>
    <row r="33746" spans="17:63" ht="29.25" customHeight="1" x14ac:dyDescent="0.2">
      <c r="Q33746" s="92" t="s">
        <v>50</v>
      </c>
      <c r="BF33746" s="101" t="s">
        <v>58</v>
      </c>
      <c r="BK33746" s="98" t="s">
        <v>70</v>
      </c>
    </row>
    <row r="33747" spans="17:63" ht="29.25" customHeight="1" x14ac:dyDescent="0.2">
      <c r="Q33747" s="92" t="s">
        <v>50</v>
      </c>
      <c r="BF33747" s="101" t="s">
        <v>58</v>
      </c>
      <c r="BK33747" s="98" t="s">
        <v>70</v>
      </c>
    </row>
    <row r="33748" spans="17:63" ht="29.25" customHeight="1" x14ac:dyDescent="0.2">
      <c r="Q33748" s="92" t="s">
        <v>50</v>
      </c>
      <c r="BF33748" s="101" t="s">
        <v>58</v>
      </c>
      <c r="BK33748" s="98" t="s">
        <v>70</v>
      </c>
    </row>
    <row r="33749" spans="17:63" ht="29.25" customHeight="1" x14ac:dyDescent="0.2">
      <c r="Q33749" s="92" t="s">
        <v>50</v>
      </c>
      <c r="BF33749" s="101" t="s">
        <v>58</v>
      </c>
      <c r="BK33749" s="98" t="s">
        <v>70</v>
      </c>
    </row>
    <row r="33750" spans="17:63" ht="29.25" customHeight="1" x14ac:dyDescent="0.2">
      <c r="Q33750" s="92" t="s">
        <v>50</v>
      </c>
      <c r="BF33750" s="101" t="s">
        <v>58</v>
      </c>
      <c r="BK33750" s="98" t="s">
        <v>70</v>
      </c>
    </row>
    <row r="33751" spans="17:63" ht="29.25" customHeight="1" x14ac:dyDescent="0.2">
      <c r="Q33751" s="92" t="s">
        <v>50</v>
      </c>
      <c r="BF33751" s="101" t="s">
        <v>58</v>
      </c>
      <c r="BK33751" s="98" t="s">
        <v>70</v>
      </c>
    </row>
    <row r="33752" spans="17:63" ht="29.25" customHeight="1" x14ac:dyDescent="0.2">
      <c r="Q33752" s="92" t="s">
        <v>50</v>
      </c>
      <c r="BF33752" s="101" t="s">
        <v>58</v>
      </c>
      <c r="BK33752" s="98" t="s">
        <v>70</v>
      </c>
    </row>
    <row r="33753" spans="17:63" ht="29.25" customHeight="1" x14ac:dyDescent="0.2">
      <c r="Q33753" s="92" t="s">
        <v>50</v>
      </c>
      <c r="BF33753" s="101" t="s">
        <v>58</v>
      </c>
      <c r="BK33753" s="98" t="s">
        <v>70</v>
      </c>
    </row>
    <row r="33754" spans="17:63" ht="29.25" customHeight="1" x14ac:dyDescent="0.2">
      <c r="Q33754" s="92" t="s">
        <v>50</v>
      </c>
      <c r="BF33754" s="101" t="s">
        <v>58</v>
      </c>
      <c r="BK33754" s="98" t="s">
        <v>70</v>
      </c>
    </row>
    <row r="33755" spans="17:63" ht="29.25" customHeight="1" x14ac:dyDescent="0.2">
      <c r="Q33755" s="92" t="s">
        <v>50</v>
      </c>
      <c r="BF33755" s="101" t="s">
        <v>58</v>
      </c>
      <c r="BK33755" s="98" t="s">
        <v>70</v>
      </c>
    </row>
    <row r="33756" spans="17:63" ht="29.25" customHeight="1" x14ac:dyDescent="0.2">
      <c r="Q33756" s="92" t="s">
        <v>50</v>
      </c>
      <c r="BF33756" s="101" t="s">
        <v>58</v>
      </c>
      <c r="BK33756" s="98" t="s">
        <v>70</v>
      </c>
    </row>
    <row r="33757" spans="17:63" ht="29.25" customHeight="1" x14ac:dyDescent="0.2">
      <c r="Q33757" s="92" t="s">
        <v>50</v>
      </c>
      <c r="BF33757" s="101" t="s">
        <v>58</v>
      </c>
      <c r="BK33757" s="98" t="s">
        <v>70</v>
      </c>
    </row>
    <row r="33758" spans="17:63" ht="29.25" customHeight="1" x14ac:dyDescent="0.2">
      <c r="Q33758" s="92" t="s">
        <v>50</v>
      </c>
      <c r="BF33758" s="101" t="s">
        <v>58</v>
      </c>
      <c r="BK33758" s="98" t="s">
        <v>70</v>
      </c>
    </row>
    <row r="33759" spans="17:63" ht="29.25" customHeight="1" x14ac:dyDescent="0.2">
      <c r="Q33759" s="92" t="s">
        <v>50</v>
      </c>
      <c r="BF33759" s="101" t="s">
        <v>58</v>
      </c>
      <c r="BK33759" s="98" t="s">
        <v>70</v>
      </c>
    </row>
    <row r="33760" spans="17:63" ht="29.25" customHeight="1" x14ac:dyDescent="0.2">
      <c r="Q33760" s="92" t="s">
        <v>50</v>
      </c>
      <c r="BF33760" s="101" t="s">
        <v>58</v>
      </c>
      <c r="BK33760" s="98" t="s">
        <v>70</v>
      </c>
    </row>
    <row r="33761" spans="17:63" ht="29.25" customHeight="1" x14ac:dyDescent="0.2">
      <c r="Q33761" s="92" t="s">
        <v>50</v>
      </c>
      <c r="BF33761" s="101" t="s">
        <v>58</v>
      </c>
      <c r="BK33761" s="98" t="s">
        <v>70</v>
      </c>
    </row>
    <row r="33762" spans="17:63" ht="29.25" customHeight="1" x14ac:dyDescent="0.2">
      <c r="Q33762" s="92" t="s">
        <v>50</v>
      </c>
      <c r="BF33762" s="101" t="s">
        <v>58</v>
      </c>
      <c r="BK33762" s="98" t="s">
        <v>70</v>
      </c>
    </row>
    <row r="33763" spans="17:63" ht="29.25" customHeight="1" x14ac:dyDescent="0.2">
      <c r="Q33763" s="92" t="s">
        <v>50</v>
      </c>
      <c r="BF33763" s="101" t="s">
        <v>58</v>
      </c>
      <c r="BK33763" s="98" t="s">
        <v>70</v>
      </c>
    </row>
    <row r="33764" spans="17:63" ht="29.25" customHeight="1" x14ac:dyDescent="0.2">
      <c r="Q33764" s="92" t="s">
        <v>50</v>
      </c>
      <c r="BF33764" s="101" t="s">
        <v>58</v>
      </c>
      <c r="BK33764" s="98" t="s">
        <v>70</v>
      </c>
    </row>
    <row r="33765" spans="17:63" ht="29.25" customHeight="1" x14ac:dyDescent="0.2">
      <c r="Q33765" s="92" t="s">
        <v>50</v>
      </c>
      <c r="BF33765" s="101" t="s">
        <v>58</v>
      </c>
      <c r="BK33765" s="98" t="s">
        <v>70</v>
      </c>
    </row>
    <row r="33766" spans="17:63" ht="29.25" customHeight="1" x14ac:dyDescent="0.2">
      <c r="Q33766" s="92" t="s">
        <v>50</v>
      </c>
      <c r="BF33766" s="101" t="s">
        <v>58</v>
      </c>
      <c r="BK33766" s="98" t="s">
        <v>70</v>
      </c>
    </row>
    <row r="33767" spans="17:63" ht="29.25" customHeight="1" x14ac:dyDescent="0.2">
      <c r="Q33767" s="92" t="s">
        <v>50</v>
      </c>
      <c r="BF33767" s="101" t="s">
        <v>58</v>
      </c>
      <c r="BK33767" s="98" t="s">
        <v>70</v>
      </c>
    </row>
    <row r="33768" spans="17:63" ht="29.25" customHeight="1" x14ac:dyDescent="0.2">
      <c r="Q33768" s="92" t="s">
        <v>50</v>
      </c>
      <c r="BF33768" s="101" t="s">
        <v>58</v>
      </c>
      <c r="BK33768" s="98" t="s">
        <v>70</v>
      </c>
    </row>
    <row r="33769" spans="17:63" ht="29.25" customHeight="1" x14ac:dyDescent="0.2">
      <c r="Q33769" s="92" t="s">
        <v>50</v>
      </c>
      <c r="BF33769" s="101" t="s">
        <v>58</v>
      </c>
      <c r="BK33769" s="98" t="s">
        <v>70</v>
      </c>
    </row>
    <row r="33770" spans="17:63" ht="29.25" customHeight="1" x14ac:dyDescent="0.2">
      <c r="Q33770" s="92" t="s">
        <v>50</v>
      </c>
      <c r="BF33770" s="101" t="s">
        <v>58</v>
      </c>
      <c r="BK33770" s="98" t="s">
        <v>70</v>
      </c>
    </row>
    <row r="33771" spans="17:63" ht="29.25" customHeight="1" x14ac:dyDescent="0.2">
      <c r="Q33771" s="92" t="s">
        <v>50</v>
      </c>
      <c r="BF33771" s="101" t="s">
        <v>58</v>
      </c>
      <c r="BK33771" s="98" t="s">
        <v>70</v>
      </c>
    </row>
    <row r="33772" spans="17:63" ht="29.25" customHeight="1" x14ac:dyDescent="0.2">
      <c r="Q33772" s="92" t="s">
        <v>50</v>
      </c>
      <c r="BF33772" s="101" t="s">
        <v>58</v>
      </c>
      <c r="BK33772" s="98" t="s">
        <v>70</v>
      </c>
    </row>
    <row r="33773" spans="17:63" ht="29.25" customHeight="1" x14ac:dyDescent="0.2">
      <c r="Q33773" s="92" t="s">
        <v>50</v>
      </c>
      <c r="BF33773" s="101" t="s">
        <v>58</v>
      </c>
      <c r="BK33773" s="98" t="s">
        <v>70</v>
      </c>
    </row>
    <row r="33774" spans="17:63" ht="29.25" customHeight="1" x14ac:dyDescent="0.2">
      <c r="Q33774" s="92" t="s">
        <v>50</v>
      </c>
      <c r="BF33774" s="101" t="s">
        <v>58</v>
      </c>
      <c r="BK33774" s="98" t="s">
        <v>70</v>
      </c>
    </row>
    <row r="33775" spans="17:63" ht="29.25" customHeight="1" x14ac:dyDescent="0.2">
      <c r="Q33775" s="92" t="s">
        <v>50</v>
      </c>
      <c r="BF33775" s="101" t="s">
        <v>58</v>
      </c>
      <c r="BK33775" s="98" t="s">
        <v>70</v>
      </c>
    </row>
    <row r="33776" spans="17:63" ht="29.25" customHeight="1" x14ac:dyDescent="0.2">
      <c r="Q33776" s="92" t="s">
        <v>50</v>
      </c>
      <c r="BF33776" s="101" t="s">
        <v>58</v>
      </c>
      <c r="BK33776" s="98" t="s">
        <v>70</v>
      </c>
    </row>
    <row r="33777" spans="17:63" ht="29.25" customHeight="1" x14ac:dyDescent="0.2">
      <c r="Q33777" s="92" t="s">
        <v>50</v>
      </c>
      <c r="BF33777" s="101" t="s">
        <v>58</v>
      </c>
      <c r="BK33777" s="98" t="s">
        <v>70</v>
      </c>
    </row>
    <row r="33778" spans="17:63" ht="29.25" customHeight="1" x14ac:dyDescent="0.2">
      <c r="Q33778" s="92" t="s">
        <v>50</v>
      </c>
      <c r="BF33778" s="101" t="s">
        <v>58</v>
      </c>
      <c r="BK33778" s="98" t="s">
        <v>70</v>
      </c>
    </row>
    <row r="33779" spans="17:63" ht="29.25" customHeight="1" x14ac:dyDescent="0.2">
      <c r="Q33779" s="92" t="s">
        <v>50</v>
      </c>
      <c r="BF33779" s="101" t="s">
        <v>58</v>
      </c>
      <c r="BK33779" s="98" t="s">
        <v>70</v>
      </c>
    </row>
    <row r="33780" spans="17:63" ht="29.25" customHeight="1" x14ac:dyDescent="0.2">
      <c r="Q33780" s="92" t="s">
        <v>50</v>
      </c>
      <c r="BF33780" s="101" t="s">
        <v>58</v>
      </c>
      <c r="BK33780" s="98" t="s">
        <v>70</v>
      </c>
    </row>
    <row r="33781" spans="17:63" ht="29.25" customHeight="1" x14ac:dyDescent="0.2">
      <c r="Q33781" s="92" t="s">
        <v>50</v>
      </c>
      <c r="BF33781" s="101" t="s">
        <v>58</v>
      </c>
      <c r="BK33781" s="98" t="s">
        <v>70</v>
      </c>
    </row>
    <row r="33782" spans="17:63" ht="29.25" customHeight="1" x14ac:dyDescent="0.2">
      <c r="Q33782" s="92" t="s">
        <v>50</v>
      </c>
      <c r="BF33782" s="101" t="s">
        <v>58</v>
      </c>
      <c r="BK33782" s="98" t="s">
        <v>70</v>
      </c>
    </row>
    <row r="33783" spans="17:63" ht="29.25" customHeight="1" x14ac:dyDescent="0.2">
      <c r="Q33783" s="92" t="s">
        <v>50</v>
      </c>
      <c r="BF33783" s="101" t="s">
        <v>58</v>
      </c>
      <c r="BK33783" s="98" t="s">
        <v>70</v>
      </c>
    </row>
    <row r="33784" spans="17:63" ht="29.25" customHeight="1" x14ac:dyDescent="0.2">
      <c r="Q33784" s="92" t="s">
        <v>50</v>
      </c>
      <c r="BF33784" s="101" t="s">
        <v>58</v>
      </c>
      <c r="BK33784" s="98" t="s">
        <v>70</v>
      </c>
    </row>
    <row r="33785" spans="17:63" ht="29.25" customHeight="1" x14ac:dyDescent="0.2">
      <c r="Q33785" s="92" t="s">
        <v>50</v>
      </c>
      <c r="BF33785" s="101" t="s">
        <v>58</v>
      </c>
      <c r="BK33785" s="98" t="s">
        <v>70</v>
      </c>
    </row>
    <row r="33786" spans="17:63" ht="29.25" customHeight="1" x14ac:dyDescent="0.2">
      <c r="Q33786" s="92" t="s">
        <v>50</v>
      </c>
      <c r="BF33786" s="101" t="s">
        <v>58</v>
      </c>
      <c r="BK33786" s="98" t="s">
        <v>70</v>
      </c>
    </row>
    <row r="33787" spans="17:63" ht="29.25" customHeight="1" x14ac:dyDescent="0.2">
      <c r="Q33787" s="92" t="s">
        <v>50</v>
      </c>
      <c r="BF33787" s="101" t="s">
        <v>58</v>
      </c>
      <c r="BK33787" s="98" t="s">
        <v>70</v>
      </c>
    </row>
    <row r="33788" spans="17:63" ht="29.25" customHeight="1" x14ac:dyDescent="0.2">
      <c r="Q33788" s="92" t="s">
        <v>50</v>
      </c>
      <c r="BF33788" s="101" t="s">
        <v>58</v>
      </c>
      <c r="BK33788" s="98" t="s">
        <v>70</v>
      </c>
    </row>
    <row r="33789" spans="17:63" ht="29.25" customHeight="1" x14ac:dyDescent="0.2">
      <c r="Q33789" s="92" t="s">
        <v>50</v>
      </c>
      <c r="BF33789" s="101" t="s">
        <v>58</v>
      </c>
      <c r="BK33789" s="98" t="s">
        <v>70</v>
      </c>
    </row>
    <row r="33790" spans="17:63" ht="29.25" customHeight="1" x14ac:dyDescent="0.2">
      <c r="Q33790" s="92" t="s">
        <v>50</v>
      </c>
      <c r="BF33790" s="101" t="s">
        <v>58</v>
      </c>
      <c r="BK33790" s="98" t="s">
        <v>70</v>
      </c>
    </row>
    <row r="33791" spans="17:63" ht="29.25" customHeight="1" x14ac:dyDescent="0.2">
      <c r="Q33791" s="92" t="s">
        <v>50</v>
      </c>
      <c r="BF33791" s="101" t="s">
        <v>58</v>
      </c>
      <c r="BK33791" s="98" t="s">
        <v>70</v>
      </c>
    </row>
    <row r="33792" spans="17:63" ht="29.25" customHeight="1" x14ac:dyDescent="0.2">
      <c r="Q33792" s="92" t="s">
        <v>50</v>
      </c>
      <c r="BF33792" s="101" t="s">
        <v>58</v>
      </c>
      <c r="BK33792" s="98" t="s">
        <v>70</v>
      </c>
    </row>
    <row r="33793" spans="17:63" ht="29.25" customHeight="1" x14ac:dyDescent="0.2">
      <c r="Q33793" s="92" t="s">
        <v>50</v>
      </c>
      <c r="BF33793" s="101" t="s">
        <v>58</v>
      </c>
      <c r="BK33793" s="98" t="s">
        <v>70</v>
      </c>
    </row>
    <row r="33794" spans="17:63" ht="29.25" customHeight="1" x14ac:dyDescent="0.2">
      <c r="Q33794" s="92" t="s">
        <v>50</v>
      </c>
      <c r="BF33794" s="101" t="s">
        <v>58</v>
      </c>
      <c r="BK33794" s="98" t="s">
        <v>70</v>
      </c>
    </row>
    <row r="33795" spans="17:63" ht="29.25" customHeight="1" x14ac:dyDescent="0.2">
      <c r="Q33795" s="92" t="s">
        <v>50</v>
      </c>
      <c r="BF33795" s="101" t="s">
        <v>58</v>
      </c>
      <c r="BK33795" s="98" t="s">
        <v>70</v>
      </c>
    </row>
    <row r="33796" spans="17:63" ht="29.25" customHeight="1" x14ac:dyDescent="0.2">
      <c r="Q33796" s="92" t="s">
        <v>50</v>
      </c>
      <c r="BF33796" s="101" t="s">
        <v>58</v>
      </c>
      <c r="BK33796" s="98" t="s">
        <v>70</v>
      </c>
    </row>
    <row r="33797" spans="17:63" ht="29.25" customHeight="1" x14ac:dyDescent="0.2">
      <c r="Q33797" s="92" t="s">
        <v>50</v>
      </c>
      <c r="BF33797" s="101" t="s">
        <v>58</v>
      </c>
      <c r="BK33797" s="98" t="s">
        <v>70</v>
      </c>
    </row>
    <row r="33798" spans="17:63" ht="29.25" customHeight="1" x14ac:dyDescent="0.2">
      <c r="Q33798" s="92" t="s">
        <v>50</v>
      </c>
      <c r="BF33798" s="101" t="s">
        <v>58</v>
      </c>
      <c r="BK33798" s="98" t="s">
        <v>70</v>
      </c>
    </row>
    <row r="33799" spans="17:63" ht="29.25" customHeight="1" x14ac:dyDescent="0.2">
      <c r="Q33799" s="92" t="s">
        <v>50</v>
      </c>
      <c r="BF33799" s="101" t="s">
        <v>58</v>
      </c>
      <c r="BK33799" s="98" t="s">
        <v>70</v>
      </c>
    </row>
    <row r="33800" spans="17:63" ht="29.25" customHeight="1" x14ac:dyDescent="0.2">
      <c r="Q33800" s="92" t="s">
        <v>50</v>
      </c>
      <c r="BF33800" s="101" t="s">
        <v>58</v>
      </c>
      <c r="BK33800" s="98" t="s">
        <v>70</v>
      </c>
    </row>
    <row r="33801" spans="17:63" ht="29.25" customHeight="1" x14ac:dyDescent="0.2">
      <c r="Q33801" s="92" t="s">
        <v>50</v>
      </c>
      <c r="BF33801" s="101" t="s">
        <v>58</v>
      </c>
      <c r="BK33801" s="98" t="s">
        <v>70</v>
      </c>
    </row>
    <row r="33802" spans="17:63" ht="29.25" customHeight="1" x14ac:dyDescent="0.2">
      <c r="Q33802" s="92" t="s">
        <v>50</v>
      </c>
      <c r="BF33802" s="101" t="s">
        <v>58</v>
      </c>
      <c r="BK33802" s="98" t="s">
        <v>70</v>
      </c>
    </row>
    <row r="33803" spans="17:63" ht="29.25" customHeight="1" x14ac:dyDescent="0.2">
      <c r="Q33803" s="92" t="s">
        <v>50</v>
      </c>
      <c r="BF33803" s="101" t="s">
        <v>58</v>
      </c>
      <c r="BK33803" s="98" t="s">
        <v>70</v>
      </c>
    </row>
    <row r="33804" spans="17:63" ht="29.25" customHeight="1" x14ac:dyDescent="0.2">
      <c r="Q33804" s="92" t="s">
        <v>50</v>
      </c>
      <c r="BF33804" s="101" t="s">
        <v>58</v>
      </c>
      <c r="BK33804" s="98" t="s">
        <v>70</v>
      </c>
    </row>
    <row r="33805" spans="17:63" ht="29.25" customHeight="1" x14ac:dyDescent="0.2">
      <c r="Q33805" s="92" t="s">
        <v>50</v>
      </c>
      <c r="BF33805" s="101" t="s">
        <v>58</v>
      </c>
      <c r="BK33805" s="98" t="s">
        <v>70</v>
      </c>
    </row>
    <row r="33806" spans="17:63" ht="29.25" customHeight="1" x14ac:dyDescent="0.2">
      <c r="Q33806" s="92" t="s">
        <v>50</v>
      </c>
      <c r="BF33806" s="101" t="s">
        <v>58</v>
      </c>
      <c r="BK33806" s="98" t="s">
        <v>70</v>
      </c>
    </row>
    <row r="33807" spans="17:63" ht="29.25" customHeight="1" x14ac:dyDescent="0.2">
      <c r="Q33807" s="92" t="s">
        <v>50</v>
      </c>
      <c r="BF33807" s="101" t="s">
        <v>58</v>
      </c>
      <c r="BK33807" s="98" t="s">
        <v>70</v>
      </c>
    </row>
    <row r="33808" spans="17:63" ht="29.25" customHeight="1" x14ac:dyDescent="0.2">
      <c r="Q33808" s="92" t="s">
        <v>50</v>
      </c>
      <c r="BF33808" s="101" t="s">
        <v>58</v>
      </c>
      <c r="BK33808" s="98" t="s">
        <v>70</v>
      </c>
    </row>
    <row r="33809" spans="17:63" ht="29.25" customHeight="1" x14ac:dyDescent="0.2">
      <c r="Q33809" s="92" t="s">
        <v>50</v>
      </c>
      <c r="BF33809" s="101" t="s">
        <v>58</v>
      </c>
      <c r="BK33809" s="98" t="s">
        <v>70</v>
      </c>
    </row>
    <row r="33810" spans="17:63" ht="29.25" customHeight="1" x14ac:dyDescent="0.2">
      <c r="Q33810" s="92" t="s">
        <v>50</v>
      </c>
      <c r="BF33810" s="101" t="s">
        <v>58</v>
      </c>
      <c r="BK33810" s="98" t="s">
        <v>70</v>
      </c>
    </row>
    <row r="33811" spans="17:63" ht="29.25" customHeight="1" x14ac:dyDescent="0.2">
      <c r="Q33811" s="92" t="s">
        <v>50</v>
      </c>
      <c r="BF33811" s="101" t="s">
        <v>58</v>
      </c>
      <c r="BK33811" s="98" t="s">
        <v>70</v>
      </c>
    </row>
    <row r="33812" spans="17:63" ht="29.25" customHeight="1" x14ac:dyDescent="0.2">
      <c r="Q33812" s="92" t="s">
        <v>50</v>
      </c>
      <c r="BF33812" s="101" t="s">
        <v>58</v>
      </c>
      <c r="BK33812" s="98" t="s">
        <v>70</v>
      </c>
    </row>
    <row r="33813" spans="17:63" ht="29.25" customHeight="1" x14ac:dyDescent="0.2">
      <c r="Q33813" s="92" t="s">
        <v>50</v>
      </c>
      <c r="BF33813" s="101" t="s">
        <v>58</v>
      </c>
      <c r="BK33813" s="98" t="s">
        <v>70</v>
      </c>
    </row>
    <row r="33814" spans="17:63" ht="29.25" customHeight="1" x14ac:dyDescent="0.2">
      <c r="Q33814" s="92" t="s">
        <v>50</v>
      </c>
      <c r="BF33814" s="101" t="s">
        <v>58</v>
      </c>
      <c r="BK33814" s="98" t="s">
        <v>70</v>
      </c>
    </row>
    <row r="33815" spans="17:63" ht="29.25" customHeight="1" x14ac:dyDescent="0.2">
      <c r="Q33815" s="92" t="s">
        <v>50</v>
      </c>
      <c r="BF33815" s="101" t="s">
        <v>58</v>
      </c>
      <c r="BK33815" s="98" t="s">
        <v>70</v>
      </c>
    </row>
    <row r="33816" spans="17:63" ht="29.25" customHeight="1" x14ac:dyDescent="0.2">
      <c r="Q33816" s="92" t="s">
        <v>50</v>
      </c>
      <c r="BF33816" s="101" t="s">
        <v>58</v>
      </c>
      <c r="BK33816" s="98" t="s">
        <v>70</v>
      </c>
    </row>
    <row r="33817" spans="17:63" ht="29.25" customHeight="1" x14ac:dyDescent="0.2">
      <c r="Q33817" s="92" t="s">
        <v>50</v>
      </c>
      <c r="BF33817" s="101" t="s">
        <v>58</v>
      </c>
      <c r="BK33817" s="98" t="s">
        <v>70</v>
      </c>
    </row>
    <row r="33818" spans="17:63" ht="29.25" customHeight="1" x14ac:dyDescent="0.2">
      <c r="Q33818" s="92" t="s">
        <v>50</v>
      </c>
      <c r="BF33818" s="101" t="s">
        <v>58</v>
      </c>
      <c r="BK33818" s="98" t="s">
        <v>70</v>
      </c>
    </row>
    <row r="33819" spans="17:63" ht="29.25" customHeight="1" x14ac:dyDescent="0.2">
      <c r="Q33819" s="92" t="s">
        <v>50</v>
      </c>
      <c r="BF33819" s="101" t="s">
        <v>58</v>
      </c>
      <c r="BK33819" s="98" t="s">
        <v>70</v>
      </c>
    </row>
    <row r="33820" spans="17:63" ht="29.25" customHeight="1" x14ac:dyDescent="0.2">
      <c r="Q33820" s="92" t="s">
        <v>50</v>
      </c>
      <c r="BF33820" s="101" t="s">
        <v>58</v>
      </c>
      <c r="BK33820" s="98" t="s">
        <v>70</v>
      </c>
    </row>
    <row r="33821" spans="17:63" ht="29.25" customHeight="1" x14ac:dyDescent="0.2">
      <c r="Q33821" s="92" t="s">
        <v>50</v>
      </c>
      <c r="BF33821" s="101" t="s">
        <v>58</v>
      </c>
      <c r="BK33821" s="98" t="s">
        <v>70</v>
      </c>
    </row>
    <row r="33822" spans="17:63" ht="29.25" customHeight="1" x14ac:dyDescent="0.2">
      <c r="Q33822" s="92" t="s">
        <v>50</v>
      </c>
      <c r="BF33822" s="101" t="s">
        <v>58</v>
      </c>
      <c r="BK33822" s="98" t="s">
        <v>70</v>
      </c>
    </row>
    <row r="33823" spans="17:63" ht="29.25" customHeight="1" x14ac:dyDescent="0.2">
      <c r="Q33823" s="92" t="s">
        <v>50</v>
      </c>
      <c r="BF33823" s="101" t="s">
        <v>58</v>
      </c>
      <c r="BK33823" s="98" t="s">
        <v>70</v>
      </c>
    </row>
    <row r="33824" spans="17:63" ht="29.25" customHeight="1" x14ac:dyDescent="0.2">
      <c r="Q33824" s="92" t="s">
        <v>50</v>
      </c>
      <c r="BF33824" s="101" t="s">
        <v>58</v>
      </c>
      <c r="BK33824" s="98" t="s">
        <v>70</v>
      </c>
    </row>
    <row r="33825" spans="17:63" ht="29.25" customHeight="1" x14ac:dyDescent="0.2">
      <c r="Q33825" s="92" t="s">
        <v>50</v>
      </c>
      <c r="BF33825" s="101" t="s">
        <v>58</v>
      </c>
      <c r="BK33825" s="98" t="s">
        <v>70</v>
      </c>
    </row>
    <row r="33826" spans="17:63" ht="29.25" customHeight="1" x14ac:dyDescent="0.2">
      <c r="Q33826" s="92" t="s">
        <v>50</v>
      </c>
      <c r="BF33826" s="101" t="s">
        <v>58</v>
      </c>
      <c r="BK33826" s="98" t="s">
        <v>70</v>
      </c>
    </row>
    <row r="33827" spans="17:63" ht="29.25" customHeight="1" x14ac:dyDescent="0.2">
      <c r="Q33827" s="92" t="s">
        <v>50</v>
      </c>
      <c r="BF33827" s="101" t="s">
        <v>58</v>
      </c>
      <c r="BK33827" s="98" t="s">
        <v>70</v>
      </c>
    </row>
    <row r="33828" spans="17:63" ht="29.25" customHeight="1" x14ac:dyDescent="0.2">
      <c r="Q33828" s="92" t="s">
        <v>50</v>
      </c>
      <c r="BF33828" s="101" t="s">
        <v>58</v>
      </c>
      <c r="BK33828" s="98" t="s">
        <v>70</v>
      </c>
    </row>
    <row r="33829" spans="17:63" ht="29.25" customHeight="1" x14ac:dyDescent="0.2">
      <c r="Q33829" s="92" t="s">
        <v>50</v>
      </c>
      <c r="BF33829" s="101" t="s">
        <v>58</v>
      </c>
      <c r="BK33829" s="98" t="s">
        <v>70</v>
      </c>
    </row>
    <row r="33830" spans="17:63" ht="29.25" customHeight="1" x14ac:dyDescent="0.2">
      <c r="Q33830" s="92" t="s">
        <v>50</v>
      </c>
      <c r="BF33830" s="101" t="s">
        <v>58</v>
      </c>
      <c r="BK33830" s="98" t="s">
        <v>70</v>
      </c>
    </row>
    <row r="33831" spans="17:63" ht="29.25" customHeight="1" x14ac:dyDescent="0.2">
      <c r="Q33831" s="92" t="s">
        <v>50</v>
      </c>
      <c r="BF33831" s="101" t="s">
        <v>58</v>
      </c>
      <c r="BK33831" s="98" t="s">
        <v>70</v>
      </c>
    </row>
    <row r="33832" spans="17:63" ht="29.25" customHeight="1" x14ac:dyDescent="0.2">
      <c r="Q33832" s="92" t="s">
        <v>50</v>
      </c>
      <c r="BF33832" s="101" t="s">
        <v>58</v>
      </c>
      <c r="BK33832" s="98" t="s">
        <v>70</v>
      </c>
    </row>
    <row r="33833" spans="17:63" ht="29.25" customHeight="1" x14ac:dyDescent="0.2">
      <c r="Q33833" s="92" t="s">
        <v>50</v>
      </c>
      <c r="BF33833" s="101" t="s">
        <v>58</v>
      </c>
      <c r="BK33833" s="98" t="s">
        <v>70</v>
      </c>
    </row>
    <row r="33834" spans="17:63" ht="29.25" customHeight="1" x14ac:dyDescent="0.2">
      <c r="Q33834" s="92" t="s">
        <v>50</v>
      </c>
      <c r="BF33834" s="101" t="s">
        <v>58</v>
      </c>
      <c r="BK33834" s="98" t="s">
        <v>70</v>
      </c>
    </row>
    <row r="33835" spans="17:63" ht="29.25" customHeight="1" x14ac:dyDescent="0.2">
      <c r="Q33835" s="92" t="s">
        <v>50</v>
      </c>
      <c r="BF33835" s="101" t="s">
        <v>58</v>
      </c>
      <c r="BK33835" s="98" t="s">
        <v>70</v>
      </c>
    </row>
    <row r="33836" spans="17:63" ht="29.25" customHeight="1" x14ac:dyDescent="0.2">
      <c r="Q33836" s="92" t="s">
        <v>50</v>
      </c>
      <c r="BF33836" s="101" t="s">
        <v>58</v>
      </c>
      <c r="BK33836" s="98" t="s">
        <v>70</v>
      </c>
    </row>
    <row r="33837" spans="17:63" ht="29.25" customHeight="1" x14ac:dyDescent="0.2">
      <c r="Q33837" s="92" t="s">
        <v>50</v>
      </c>
      <c r="BF33837" s="101" t="s">
        <v>58</v>
      </c>
      <c r="BK33837" s="98" t="s">
        <v>70</v>
      </c>
    </row>
    <row r="33838" spans="17:63" ht="29.25" customHeight="1" x14ac:dyDescent="0.2">
      <c r="Q33838" s="92" t="s">
        <v>50</v>
      </c>
      <c r="BF33838" s="101" t="s">
        <v>58</v>
      </c>
      <c r="BK33838" s="98" t="s">
        <v>70</v>
      </c>
    </row>
    <row r="33839" spans="17:63" ht="29.25" customHeight="1" x14ac:dyDescent="0.2">
      <c r="Q33839" s="92" t="s">
        <v>50</v>
      </c>
      <c r="BF33839" s="101" t="s">
        <v>58</v>
      </c>
      <c r="BK33839" s="98" t="s">
        <v>70</v>
      </c>
    </row>
    <row r="33840" spans="17:63" ht="29.25" customHeight="1" x14ac:dyDescent="0.2">
      <c r="Q33840" s="92" t="s">
        <v>50</v>
      </c>
      <c r="BF33840" s="101" t="s">
        <v>58</v>
      </c>
      <c r="BK33840" s="98" t="s">
        <v>70</v>
      </c>
    </row>
    <row r="33841" spans="17:63" ht="29.25" customHeight="1" x14ac:dyDescent="0.2">
      <c r="Q33841" s="92" t="s">
        <v>50</v>
      </c>
      <c r="BF33841" s="101" t="s">
        <v>58</v>
      </c>
      <c r="BK33841" s="98" t="s">
        <v>70</v>
      </c>
    </row>
    <row r="33842" spans="17:63" ht="29.25" customHeight="1" x14ac:dyDescent="0.2">
      <c r="Q33842" s="92" t="s">
        <v>50</v>
      </c>
      <c r="BF33842" s="101" t="s">
        <v>58</v>
      </c>
      <c r="BK33842" s="98" t="s">
        <v>70</v>
      </c>
    </row>
    <row r="33843" spans="17:63" ht="29.25" customHeight="1" x14ac:dyDescent="0.2">
      <c r="Q33843" s="92" t="s">
        <v>50</v>
      </c>
      <c r="BF33843" s="101" t="s">
        <v>58</v>
      </c>
      <c r="BK33843" s="98" t="s">
        <v>70</v>
      </c>
    </row>
    <row r="33844" spans="17:63" ht="29.25" customHeight="1" x14ac:dyDescent="0.2">
      <c r="Q33844" s="92" t="s">
        <v>50</v>
      </c>
      <c r="BF33844" s="101" t="s">
        <v>58</v>
      </c>
      <c r="BK33844" s="98" t="s">
        <v>70</v>
      </c>
    </row>
    <row r="33845" spans="17:63" ht="29.25" customHeight="1" x14ac:dyDescent="0.2">
      <c r="Q33845" s="92" t="s">
        <v>50</v>
      </c>
      <c r="BF33845" s="101" t="s">
        <v>58</v>
      </c>
      <c r="BK33845" s="98" t="s">
        <v>70</v>
      </c>
    </row>
    <row r="33846" spans="17:63" ht="29.25" customHeight="1" x14ac:dyDescent="0.2">
      <c r="Q33846" s="92" t="s">
        <v>50</v>
      </c>
      <c r="BF33846" s="101" t="s">
        <v>58</v>
      </c>
      <c r="BK33846" s="98" t="s">
        <v>70</v>
      </c>
    </row>
    <row r="33847" spans="17:63" ht="29.25" customHeight="1" x14ac:dyDescent="0.2">
      <c r="Q33847" s="92" t="s">
        <v>50</v>
      </c>
      <c r="BF33847" s="101" t="s">
        <v>58</v>
      </c>
      <c r="BK33847" s="98" t="s">
        <v>70</v>
      </c>
    </row>
    <row r="33848" spans="17:63" ht="29.25" customHeight="1" x14ac:dyDescent="0.2">
      <c r="Q33848" s="92" t="s">
        <v>50</v>
      </c>
      <c r="BF33848" s="101" t="s">
        <v>58</v>
      </c>
      <c r="BK33848" s="98" t="s">
        <v>70</v>
      </c>
    </row>
    <row r="33849" spans="17:63" ht="29.25" customHeight="1" x14ac:dyDescent="0.2">
      <c r="Q33849" s="92" t="s">
        <v>50</v>
      </c>
      <c r="BF33849" s="101" t="s">
        <v>58</v>
      </c>
      <c r="BK33849" s="98" t="s">
        <v>70</v>
      </c>
    </row>
    <row r="33850" spans="17:63" ht="29.25" customHeight="1" x14ac:dyDescent="0.2">
      <c r="Q33850" s="92" t="s">
        <v>50</v>
      </c>
      <c r="BF33850" s="101" t="s">
        <v>58</v>
      </c>
      <c r="BK33850" s="98" t="s">
        <v>70</v>
      </c>
    </row>
    <row r="33851" spans="17:63" ht="29.25" customHeight="1" x14ac:dyDescent="0.2">
      <c r="Q33851" s="92" t="s">
        <v>50</v>
      </c>
      <c r="BF33851" s="101" t="s">
        <v>58</v>
      </c>
      <c r="BK33851" s="98" t="s">
        <v>70</v>
      </c>
    </row>
    <row r="33852" spans="17:63" ht="29.25" customHeight="1" x14ac:dyDescent="0.2">
      <c r="Q33852" s="92" t="s">
        <v>50</v>
      </c>
      <c r="BF33852" s="101" t="s">
        <v>58</v>
      </c>
      <c r="BK33852" s="98" t="s">
        <v>70</v>
      </c>
    </row>
    <row r="33853" spans="17:63" ht="29.25" customHeight="1" x14ac:dyDescent="0.2">
      <c r="Q33853" s="92" t="s">
        <v>50</v>
      </c>
      <c r="BF33853" s="101" t="s">
        <v>58</v>
      </c>
      <c r="BK33853" s="98" t="s">
        <v>70</v>
      </c>
    </row>
    <row r="33854" spans="17:63" ht="29.25" customHeight="1" x14ac:dyDescent="0.2">
      <c r="Q33854" s="92" t="s">
        <v>50</v>
      </c>
      <c r="BF33854" s="101" t="s">
        <v>58</v>
      </c>
      <c r="BK33854" s="98" t="s">
        <v>70</v>
      </c>
    </row>
    <row r="33855" spans="17:63" ht="29.25" customHeight="1" x14ac:dyDescent="0.2">
      <c r="Q33855" s="92" t="s">
        <v>50</v>
      </c>
      <c r="BF33855" s="101" t="s">
        <v>58</v>
      </c>
      <c r="BK33855" s="98" t="s">
        <v>70</v>
      </c>
    </row>
    <row r="33856" spans="17:63" ht="29.25" customHeight="1" x14ac:dyDescent="0.2">
      <c r="Q33856" s="92" t="s">
        <v>50</v>
      </c>
      <c r="BF33856" s="101" t="s">
        <v>58</v>
      </c>
      <c r="BK33856" s="98" t="s">
        <v>70</v>
      </c>
    </row>
    <row r="33857" spans="17:63" ht="29.25" customHeight="1" x14ac:dyDescent="0.2">
      <c r="Q33857" s="92" t="s">
        <v>50</v>
      </c>
      <c r="BF33857" s="101" t="s">
        <v>58</v>
      </c>
      <c r="BK33857" s="98" t="s">
        <v>70</v>
      </c>
    </row>
    <row r="33858" spans="17:63" ht="29.25" customHeight="1" x14ac:dyDescent="0.2">
      <c r="Q33858" s="92" t="s">
        <v>50</v>
      </c>
      <c r="BF33858" s="101" t="s">
        <v>58</v>
      </c>
      <c r="BK33858" s="98" t="s">
        <v>70</v>
      </c>
    </row>
    <row r="33859" spans="17:63" ht="29.25" customHeight="1" x14ac:dyDescent="0.2">
      <c r="Q33859" s="92" t="s">
        <v>50</v>
      </c>
      <c r="BF33859" s="101" t="s">
        <v>58</v>
      </c>
      <c r="BK33859" s="98" t="s">
        <v>70</v>
      </c>
    </row>
    <row r="33860" spans="17:63" ht="29.25" customHeight="1" x14ac:dyDescent="0.2">
      <c r="Q33860" s="92" t="s">
        <v>50</v>
      </c>
      <c r="BF33860" s="101" t="s">
        <v>58</v>
      </c>
      <c r="BK33860" s="98" t="s">
        <v>70</v>
      </c>
    </row>
    <row r="33861" spans="17:63" ht="29.25" customHeight="1" x14ac:dyDescent="0.2">
      <c r="Q33861" s="92" t="s">
        <v>50</v>
      </c>
      <c r="BF33861" s="101" t="s">
        <v>58</v>
      </c>
      <c r="BK33861" s="98" t="s">
        <v>70</v>
      </c>
    </row>
    <row r="33862" spans="17:63" ht="29.25" customHeight="1" x14ac:dyDescent="0.2">
      <c r="Q33862" s="92" t="s">
        <v>50</v>
      </c>
      <c r="BF33862" s="101" t="s">
        <v>58</v>
      </c>
      <c r="BK33862" s="98" t="s">
        <v>70</v>
      </c>
    </row>
    <row r="33863" spans="17:63" ht="29.25" customHeight="1" x14ac:dyDescent="0.2">
      <c r="Q33863" s="92" t="s">
        <v>50</v>
      </c>
      <c r="BF33863" s="101" t="s">
        <v>58</v>
      </c>
      <c r="BK33863" s="98" t="s">
        <v>70</v>
      </c>
    </row>
    <row r="33864" spans="17:63" ht="29.25" customHeight="1" x14ac:dyDescent="0.2">
      <c r="Q33864" s="92" t="s">
        <v>50</v>
      </c>
      <c r="BF33864" s="101" t="s">
        <v>58</v>
      </c>
      <c r="BK33864" s="98" t="s">
        <v>70</v>
      </c>
    </row>
    <row r="33865" spans="17:63" ht="29.25" customHeight="1" x14ac:dyDescent="0.2">
      <c r="Q33865" s="92" t="s">
        <v>50</v>
      </c>
      <c r="BF33865" s="101" t="s">
        <v>58</v>
      </c>
      <c r="BK33865" s="98" t="s">
        <v>70</v>
      </c>
    </row>
    <row r="33866" spans="17:63" ht="29.25" customHeight="1" x14ac:dyDescent="0.2">
      <c r="Q33866" s="92" t="s">
        <v>50</v>
      </c>
      <c r="BF33866" s="101" t="s">
        <v>58</v>
      </c>
      <c r="BK33866" s="98" t="s">
        <v>70</v>
      </c>
    </row>
    <row r="33867" spans="17:63" ht="29.25" customHeight="1" x14ac:dyDescent="0.2">
      <c r="Q33867" s="92" t="s">
        <v>50</v>
      </c>
      <c r="BF33867" s="101" t="s">
        <v>58</v>
      </c>
      <c r="BK33867" s="98" t="s">
        <v>70</v>
      </c>
    </row>
    <row r="33868" spans="17:63" ht="29.25" customHeight="1" x14ac:dyDescent="0.2">
      <c r="Q33868" s="92" t="s">
        <v>50</v>
      </c>
      <c r="BF33868" s="101" t="s">
        <v>58</v>
      </c>
      <c r="BK33868" s="98" t="s">
        <v>70</v>
      </c>
    </row>
    <row r="33869" spans="17:63" ht="29.25" customHeight="1" x14ac:dyDescent="0.2">
      <c r="Q33869" s="92" t="s">
        <v>50</v>
      </c>
      <c r="BF33869" s="101" t="s">
        <v>58</v>
      </c>
      <c r="BK33869" s="98" t="s">
        <v>70</v>
      </c>
    </row>
    <row r="33870" spans="17:63" ht="29.25" customHeight="1" x14ac:dyDescent="0.2">
      <c r="Q33870" s="92" t="s">
        <v>50</v>
      </c>
      <c r="BF33870" s="101" t="s">
        <v>58</v>
      </c>
      <c r="BK33870" s="98" t="s">
        <v>70</v>
      </c>
    </row>
    <row r="33871" spans="17:63" ht="29.25" customHeight="1" x14ac:dyDescent="0.2">
      <c r="Q33871" s="92" t="s">
        <v>50</v>
      </c>
      <c r="BF33871" s="101" t="s">
        <v>58</v>
      </c>
      <c r="BK33871" s="98" t="s">
        <v>70</v>
      </c>
    </row>
    <row r="33872" spans="17:63" ht="29.25" customHeight="1" x14ac:dyDescent="0.2">
      <c r="Q33872" s="92" t="s">
        <v>50</v>
      </c>
      <c r="BF33872" s="101" t="s">
        <v>58</v>
      </c>
      <c r="BK33872" s="98" t="s">
        <v>70</v>
      </c>
    </row>
    <row r="33873" spans="17:63" ht="29.25" customHeight="1" x14ac:dyDescent="0.2">
      <c r="Q33873" s="92" t="s">
        <v>50</v>
      </c>
      <c r="BF33873" s="101" t="s">
        <v>58</v>
      </c>
      <c r="BK33873" s="98" t="s">
        <v>70</v>
      </c>
    </row>
    <row r="33874" spans="17:63" ht="29.25" customHeight="1" x14ac:dyDescent="0.2">
      <c r="Q33874" s="92" t="s">
        <v>50</v>
      </c>
      <c r="BF33874" s="101" t="s">
        <v>58</v>
      </c>
      <c r="BK33874" s="98" t="s">
        <v>70</v>
      </c>
    </row>
    <row r="33875" spans="17:63" ht="29.25" customHeight="1" x14ac:dyDescent="0.2">
      <c r="Q33875" s="92" t="s">
        <v>50</v>
      </c>
      <c r="BF33875" s="101" t="s">
        <v>58</v>
      </c>
      <c r="BK33875" s="98" t="s">
        <v>70</v>
      </c>
    </row>
    <row r="33876" spans="17:63" ht="29.25" customHeight="1" x14ac:dyDescent="0.2">
      <c r="Q33876" s="92" t="s">
        <v>50</v>
      </c>
      <c r="BF33876" s="101" t="s">
        <v>58</v>
      </c>
      <c r="BK33876" s="98" t="s">
        <v>70</v>
      </c>
    </row>
    <row r="33877" spans="17:63" ht="29.25" customHeight="1" x14ac:dyDescent="0.2">
      <c r="Q33877" s="92" t="s">
        <v>50</v>
      </c>
      <c r="BF33877" s="101" t="s">
        <v>58</v>
      </c>
      <c r="BK33877" s="98" t="s">
        <v>70</v>
      </c>
    </row>
    <row r="33878" spans="17:63" ht="29.25" customHeight="1" x14ac:dyDescent="0.2">
      <c r="Q33878" s="92" t="s">
        <v>50</v>
      </c>
      <c r="BF33878" s="101" t="s">
        <v>58</v>
      </c>
      <c r="BK33878" s="98" t="s">
        <v>70</v>
      </c>
    </row>
    <row r="33879" spans="17:63" ht="29.25" customHeight="1" x14ac:dyDescent="0.2">
      <c r="Q33879" s="92" t="s">
        <v>50</v>
      </c>
      <c r="BF33879" s="101" t="s">
        <v>58</v>
      </c>
      <c r="BK33879" s="98" t="s">
        <v>70</v>
      </c>
    </row>
    <row r="33880" spans="17:63" ht="29.25" customHeight="1" x14ac:dyDescent="0.2">
      <c r="Q33880" s="92" t="s">
        <v>50</v>
      </c>
      <c r="BF33880" s="101" t="s">
        <v>58</v>
      </c>
      <c r="BK33880" s="98" t="s">
        <v>70</v>
      </c>
    </row>
    <row r="33881" spans="17:63" ht="29.25" customHeight="1" x14ac:dyDescent="0.2">
      <c r="Q33881" s="92" t="s">
        <v>50</v>
      </c>
      <c r="BF33881" s="101" t="s">
        <v>58</v>
      </c>
      <c r="BK33881" s="98" t="s">
        <v>70</v>
      </c>
    </row>
    <row r="33882" spans="17:63" ht="29.25" customHeight="1" x14ac:dyDescent="0.2">
      <c r="Q33882" s="92" t="s">
        <v>50</v>
      </c>
      <c r="BF33882" s="101" t="s">
        <v>58</v>
      </c>
      <c r="BK33882" s="98" t="s">
        <v>70</v>
      </c>
    </row>
    <row r="33883" spans="17:63" ht="29.25" customHeight="1" x14ac:dyDescent="0.2">
      <c r="Q33883" s="92" t="s">
        <v>50</v>
      </c>
      <c r="BF33883" s="101" t="s">
        <v>58</v>
      </c>
      <c r="BK33883" s="98" t="s">
        <v>70</v>
      </c>
    </row>
    <row r="33884" spans="17:63" ht="29.25" customHeight="1" x14ac:dyDescent="0.2">
      <c r="Q33884" s="92" t="s">
        <v>50</v>
      </c>
      <c r="BF33884" s="101" t="s">
        <v>58</v>
      </c>
      <c r="BK33884" s="98" t="s">
        <v>70</v>
      </c>
    </row>
    <row r="33885" spans="17:63" ht="29.25" customHeight="1" x14ac:dyDescent="0.2">
      <c r="Q33885" s="92" t="s">
        <v>50</v>
      </c>
      <c r="BF33885" s="101" t="s">
        <v>58</v>
      </c>
      <c r="BK33885" s="98" t="s">
        <v>70</v>
      </c>
    </row>
    <row r="33886" spans="17:63" ht="29.25" customHeight="1" x14ac:dyDescent="0.2">
      <c r="Q33886" s="92" t="s">
        <v>50</v>
      </c>
      <c r="BF33886" s="101" t="s">
        <v>58</v>
      </c>
      <c r="BK33886" s="98" t="s">
        <v>70</v>
      </c>
    </row>
    <row r="33887" spans="17:63" ht="29.25" customHeight="1" x14ac:dyDescent="0.2">
      <c r="Q33887" s="92" t="s">
        <v>50</v>
      </c>
      <c r="BF33887" s="101" t="s">
        <v>58</v>
      </c>
      <c r="BK33887" s="98" t="s">
        <v>70</v>
      </c>
    </row>
    <row r="33888" spans="17:63" ht="29.25" customHeight="1" x14ac:dyDescent="0.2">
      <c r="Q33888" s="92" t="s">
        <v>50</v>
      </c>
      <c r="BF33888" s="101" t="s">
        <v>58</v>
      </c>
      <c r="BK33888" s="98" t="s">
        <v>70</v>
      </c>
    </row>
    <row r="33889" spans="17:63" ht="29.25" customHeight="1" x14ac:dyDescent="0.2">
      <c r="Q33889" s="92" t="s">
        <v>50</v>
      </c>
      <c r="BF33889" s="101" t="s">
        <v>58</v>
      </c>
      <c r="BK33889" s="98" t="s">
        <v>70</v>
      </c>
    </row>
    <row r="33890" spans="17:63" ht="29.25" customHeight="1" x14ac:dyDescent="0.2">
      <c r="Q33890" s="92" t="s">
        <v>50</v>
      </c>
      <c r="BF33890" s="101" t="s">
        <v>58</v>
      </c>
      <c r="BK33890" s="98" t="s">
        <v>70</v>
      </c>
    </row>
    <row r="33891" spans="17:63" ht="29.25" customHeight="1" x14ac:dyDescent="0.2">
      <c r="Q33891" s="92" t="s">
        <v>50</v>
      </c>
      <c r="BF33891" s="101" t="s">
        <v>58</v>
      </c>
      <c r="BK33891" s="98" t="s">
        <v>70</v>
      </c>
    </row>
    <row r="33892" spans="17:63" ht="29.25" customHeight="1" x14ac:dyDescent="0.2">
      <c r="Q33892" s="92" t="s">
        <v>50</v>
      </c>
      <c r="BF33892" s="101" t="s">
        <v>58</v>
      </c>
      <c r="BK33892" s="98" t="s">
        <v>70</v>
      </c>
    </row>
    <row r="33893" spans="17:63" ht="29.25" customHeight="1" x14ac:dyDescent="0.2">
      <c r="Q33893" s="92" t="s">
        <v>50</v>
      </c>
      <c r="BF33893" s="101" t="s">
        <v>58</v>
      </c>
      <c r="BK33893" s="98" t="s">
        <v>70</v>
      </c>
    </row>
    <row r="33894" spans="17:63" ht="29.25" customHeight="1" x14ac:dyDescent="0.2">
      <c r="Q33894" s="92" t="s">
        <v>50</v>
      </c>
      <c r="BF33894" s="101" t="s">
        <v>58</v>
      </c>
      <c r="BK33894" s="98" t="s">
        <v>70</v>
      </c>
    </row>
    <row r="33895" spans="17:63" ht="29.25" customHeight="1" x14ac:dyDescent="0.2">
      <c r="Q33895" s="92" t="s">
        <v>50</v>
      </c>
      <c r="BF33895" s="101" t="s">
        <v>58</v>
      </c>
      <c r="BK33895" s="98" t="s">
        <v>70</v>
      </c>
    </row>
    <row r="33896" spans="17:63" ht="29.25" customHeight="1" x14ac:dyDescent="0.2">
      <c r="Q33896" s="92" t="s">
        <v>50</v>
      </c>
      <c r="BF33896" s="101" t="s">
        <v>58</v>
      </c>
      <c r="BK33896" s="98" t="s">
        <v>70</v>
      </c>
    </row>
    <row r="33897" spans="17:63" ht="29.25" customHeight="1" x14ac:dyDescent="0.2">
      <c r="Q33897" s="92" t="s">
        <v>50</v>
      </c>
      <c r="BF33897" s="101" t="s">
        <v>58</v>
      </c>
      <c r="BK33897" s="98" t="s">
        <v>70</v>
      </c>
    </row>
    <row r="33898" spans="17:63" ht="29.25" customHeight="1" x14ac:dyDescent="0.2">
      <c r="Q33898" s="92" t="s">
        <v>50</v>
      </c>
      <c r="BF33898" s="101" t="s">
        <v>58</v>
      </c>
      <c r="BK33898" s="98" t="s">
        <v>70</v>
      </c>
    </row>
    <row r="33899" spans="17:63" ht="29.25" customHeight="1" x14ac:dyDescent="0.2">
      <c r="Q33899" s="92" t="s">
        <v>50</v>
      </c>
      <c r="BF33899" s="101" t="s">
        <v>58</v>
      </c>
      <c r="BK33899" s="98" t="s">
        <v>70</v>
      </c>
    </row>
    <row r="33900" spans="17:63" ht="29.25" customHeight="1" x14ac:dyDescent="0.2">
      <c r="Q33900" s="92" t="s">
        <v>50</v>
      </c>
      <c r="BF33900" s="101" t="s">
        <v>58</v>
      </c>
      <c r="BK33900" s="98" t="s">
        <v>70</v>
      </c>
    </row>
    <row r="33901" spans="17:63" ht="29.25" customHeight="1" x14ac:dyDescent="0.2">
      <c r="Q33901" s="92" t="s">
        <v>50</v>
      </c>
      <c r="BF33901" s="101" t="s">
        <v>58</v>
      </c>
      <c r="BK33901" s="98" t="s">
        <v>70</v>
      </c>
    </row>
    <row r="33902" spans="17:63" ht="29.25" customHeight="1" x14ac:dyDescent="0.2">
      <c r="Q33902" s="92" t="s">
        <v>50</v>
      </c>
      <c r="BF33902" s="101" t="s">
        <v>58</v>
      </c>
      <c r="BK33902" s="98" t="s">
        <v>70</v>
      </c>
    </row>
    <row r="33903" spans="17:63" ht="29.25" customHeight="1" x14ac:dyDescent="0.2">
      <c r="Q33903" s="92" t="s">
        <v>50</v>
      </c>
      <c r="BF33903" s="101" t="s">
        <v>58</v>
      </c>
      <c r="BK33903" s="98" t="s">
        <v>70</v>
      </c>
    </row>
    <row r="33904" spans="17:63" ht="29.25" customHeight="1" x14ac:dyDescent="0.2">
      <c r="Q33904" s="92" t="s">
        <v>50</v>
      </c>
      <c r="BF33904" s="101" t="s">
        <v>58</v>
      </c>
      <c r="BK33904" s="98" t="s">
        <v>70</v>
      </c>
    </row>
    <row r="33905" spans="17:63" ht="29.25" customHeight="1" x14ac:dyDescent="0.2">
      <c r="Q33905" s="92" t="s">
        <v>50</v>
      </c>
      <c r="BF33905" s="101" t="s">
        <v>58</v>
      </c>
      <c r="BK33905" s="98" t="s">
        <v>70</v>
      </c>
    </row>
    <row r="33906" spans="17:63" ht="29.25" customHeight="1" x14ac:dyDescent="0.2">
      <c r="Q33906" s="92" t="s">
        <v>50</v>
      </c>
      <c r="BF33906" s="101" t="s">
        <v>58</v>
      </c>
      <c r="BK33906" s="98" t="s">
        <v>70</v>
      </c>
    </row>
    <row r="33907" spans="17:63" ht="29.25" customHeight="1" x14ac:dyDescent="0.2">
      <c r="Q33907" s="92" t="s">
        <v>50</v>
      </c>
      <c r="BF33907" s="101" t="s">
        <v>58</v>
      </c>
      <c r="BK33907" s="98" t="s">
        <v>70</v>
      </c>
    </row>
    <row r="33908" spans="17:63" ht="29.25" customHeight="1" x14ac:dyDescent="0.2">
      <c r="Q33908" s="92" t="s">
        <v>50</v>
      </c>
      <c r="BF33908" s="101" t="s">
        <v>58</v>
      </c>
      <c r="BK33908" s="98" t="s">
        <v>70</v>
      </c>
    </row>
    <row r="33909" spans="17:63" ht="29.25" customHeight="1" x14ac:dyDescent="0.2">
      <c r="Q33909" s="92" t="s">
        <v>50</v>
      </c>
      <c r="BF33909" s="101" t="s">
        <v>58</v>
      </c>
      <c r="BK33909" s="98" t="s">
        <v>70</v>
      </c>
    </row>
    <row r="33910" spans="17:63" ht="29.25" customHeight="1" x14ac:dyDescent="0.2">
      <c r="Q33910" s="92" t="s">
        <v>50</v>
      </c>
      <c r="BF33910" s="101" t="s">
        <v>58</v>
      </c>
      <c r="BK33910" s="98" t="s">
        <v>70</v>
      </c>
    </row>
    <row r="33911" spans="17:63" ht="29.25" customHeight="1" x14ac:dyDescent="0.2">
      <c r="Q33911" s="92" t="s">
        <v>50</v>
      </c>
      <c r="BF33911" s="101" t="s">
        <v>58</v>
      </c>
      <c r="BK33911" s="98" t="s">
        <v>70</v>
      </c>
    </row>
    <row r="33912" spans="17:63" ht="29.25" customHeight="1" x14ac:dyDescent="0.2">
      <c r="Q33912" s="92" t="s">
        <v>50</v>
      </c>
      <c r="BF33912" s="101" t="s">
        <v>58</v>
      </c>
      <c r="BK33912" s="98" t="s">
        <v>70</v>
      </c>
    </row>
    <row r="33913" spans="17:63" ht="29.25" customHeight="1" x14ac:dyDescent="0.2">
      <c r="Q33913" s="92" t="s">
        <v>50</v>
      </c>
      <c r="BF33913" s="101" t="s">
        <v>58</v>
      </c>
      <c r="BK33913" s="98" t="s">
        <v>70</v>
      </c>
    </row>
    <row r="33914" spans="17:63" ht="29.25" customHeight="1" x14ac:dyDescent="0.2">
      <c r="Q33914" s="92" t="s">
        <v>50</v>
      </c>
      <c r="BF33914" s="101" t="s">
        <v>58</v>
      </c>
      <c r="BK33914" s="98" t="s">
        <v>70</v>
      </c>
    </row>
    <row r="33915" spans="17:63" ht="29.25" customHeight="1" x14ac:dyDescent="0.2">
      <c r="Q33915" s="92" t="s">
        <v>50</v>
      </c>
      <c r="BF33915" s="101" t="s">
        <v>58</v>
      </c>
      <c r="BK33915" s="98" t="s">
        <v>70</v>
      </c>
    </row>
    <row r="33916" spans="17:63" ht="29.25" customHeight="1" x14ac:dyDescent="0.2">
      <c r="Q33916" s="92" t="s">
        <v>50</v>
      </c>
      <c r="BF33916" s="101" t="s">
        <v>58</v>
      </c>
      <c r="BK33916" s="98" t="s">
        <v>70</v>
      </c>
    </row>
    <row r="33917" spans="17:63" ht="29.25" customHeight="1" x14ac:dyDescent="0.2">
      <c r="Q33917" s="92" t="s">
        <v>50</v>
      </c>
      <c r="BF33917" s="101" t="s">
        <v>58</v>
      </c>
      <c r="BK33917" s="98" t="s">
        <v>70</v>
      </c>
    </row>
    <row r="33918" spans="17:63" ht="29.25" customHeight="1" x14ac:dyDescent="0.2">
      <c r="Q33918" s="92" t="s">
        <v>50</v>
      </c>
      <c r="BF33918" s="101" t="s">
        <v>58</v>
      </c>
      <c r="BK33918" s="98" t="s">
        <v>70</v>
      </c>
    </row>
    <row r="33919" spans="17:63" ht="29.25" customHeight="1" x14ac:dyDescent="0.2">
      <c r="Q33919" s="92" t="s">
        <v>50</v>
      </c>
      <c r="BF33919" s="101" t="s">
        <v>58</v>
      </c>
      <c r="BK33919" s="98" t="s">
        <v>70</v>
      </c>
    </row>
    <row r="33920" spans="17:63" ht="29.25" customHeight="1" x14ac:dyDescent="0.2">
      <c r="Q33920" s="92" t="s">
        <v>50</v>
      </c>
      <c r="BF33920" s="101" t="s">
        <v>58</v>
      </c>
      <c r="BK33920" s="98" t="s">
        <v>70</v>
      </c>
    </row>
    <row r="33921" spans="17:63" ht="29.25" customHeight="1" x14ac:dyDescent="0.2">
      <c r="Q33921" s="92" t="s">
        <v>50</v>
      </c>
      <c r="BF33921" s="101" t="s">
        <v>58</v>
      </c>
      <c r="BK33921" s="98" t="s">
        <v>70</v>
      </c>
    </row>
    <row r="33922" spans="17:63" ht="29.25" customHeight="1" x14ac:dyDescent="0.2">
      <c r="Q33922" s="92" t="s">
        <v>50</v>
      </c>
      <c r="BF33922" s="101" t="s">
        <v>58</v>
      </c>
      <c r="BK33922" s="98" t="s">
        <v>70</v>
      </c>
    </row>
    <row r="33923" spans="17:63" ht="29.25" customHeight="1" x14ac:dyDescent="0.2">
      <c r="Q33923" s="92" t="s">
        <v>50</v>
      </c>
      <c r="BF33923" s="101" t="s">
        <v>58</v>
      </c>
      <c r="BK33923" s="98" t="s">
        <v>70</v>
      </c>
    </row>
    <row r="33924" spans="17:63" ht="29.25" customHeight="1" x14ac:dyDescent="0.2">
      <c r="Q33924" s="92" t="s">
        <v>50</v>
      </c>
      <c r="BF33924" s="101" t="s">
        <v>58</v>
      </c>
      <c r="BK33924" s="98" t="s">
        <v>70</v>
      </c>
    </row>
    <row r="33925" spans="17:63" ht="29.25" customHeight="1" x14ac:dyDescent="0.2">
      <c r="Q33925" s="92" t="s">
        <v>50</v>
      </c>
      <c r="BF33925" s="101" t="s">
        <v>58</v>
      </c>
      <c r="BK33925" s="98" t="s">
        <v>70</v>
      </c>
    </row>
    <row r="33926" spans="17:63" ht="29.25" customHeight="1" x14ac:dyDescent="0.2">
      <c r="Q33926" s="92" t="s">
        <v>50</v>
      </c>
      <c r="BF33926" s="101" t="s">
        <v>58</v>
      </c>
      <c r="BK33926" s="98" t="s">
        <v>70</v>
      </c>
    </row>
    <row r="33927" spans="17:63" ht="29.25" customHeight="1" x14ac:dyDescent="0.2">
      <c r="Q33927" s="92" t="s">
        <v>50</v>
      </c>
      <c r="BF33927" s="101" t="s">
        <v>58</v>
      </c>
      <c r="BK33927" s="98" t="s">
        <v>70</v>
      </c>
    </row>
    <row r="33928" spans="17:63" ht="29.25" customHeight="1" x14ac:dyDescent="0.2">
      <c r="Q33928" s="92" t="s">
        <v>50</v>
      </c>
      <c r="BF33928" s="101" t="s">
        <v>58</v>
      </c>
      <c r="BK33928" s="98" t="s">
        <v>70</v>
      </c>
    </row>
    <row r="33929" spans="17:63" ht="29.25" customHeight="1" x14ac:dyDescent="0.2">
      <c r="Q33929" s="92" t="s">
        <v>50</v>
      </c>
      <c r="BF33929" s="101" t="s">
        <v>58</v>
      </c>
      <c r="BK33929" s="98" t="s">
        <v>70</v>
      </c>
    </row>
    <row r="33930" spans="17:63" ht="29.25" customHeight="1" x14ac:dyDescent="0.2">
      <c r="Q33930" s="92" t="s">
        <v>50</v>
      </c>
      <c r="BF33930" s="101" t="s">
        <v>58</v>
      </c>
      <c r="BK33930" s="98" t="s">
        <v>70</v>
      </c>
    </row>
    <row r="33931" spans="17:63" ht="29.25" customHeight="1" x14ac:dyDescent="0.2">
      <c r="Q33931" s="92" t="s">
        <v>50</v>
      </c>
      <c r="BF33931" s="101" t="s">
        <v>58</v>
      </c>
      <c r="BK33931" s="98" t="s">
        <v>70</v>
      </c>
    </row>
    <row r="33932" spans="17:63" ht="29.25" customHeight="1" x14ac:dyDescent="0.2">
      <c r="Q33932" s="92" t="s">
        <v>50</v>
      </c>
      <c r="BF33932" s="101" t="s">
        <v>58</v>
      </c>
      <c r="BK33932" s="98" t="s">
        <v>70</v>
      </c>
    </row>
    <row r="33933" spans="17:63" ht="29.25" customHeight="1" x14ac:dyDescent="0.2">
      <c r="Q33933" s="92" t="s">
        <v>50</v>
      </c>
      <c r="BF33933" s="101" t="s">
        <v>58</v>
      </c>
      <c r="BK33933" s="98" t="s">
        <v>70</v>
      </c>
    </row>
    <row r="33934" spans="17:63" ht="29.25" customHeight="1" x14ac:dyDescent="0.2">
      <c r="Q33934" s="92" t="s">
        <v>50</v>
      </c>
      <c r="BF33934" s="101" t="s">
        <v>58</v>
      </c>
      <c r="BK33934" s="98" t="s">
        <v>70</v>
      </c>
    </row>
    <row r="33935" spans="17:63" ht="29.25" customHeight="1" x14ac:dyDescent="0.2">
      <c r="Q33935" s="92" t="s">
        <v>50</v>
      </c>
      <c r="BF33935" s="101" t="s">
        <v>58</v>
      </c>
      <c r="BK33935" s="98" t="s">
        <v>70</v>
      </c>
    </row>
    <row r="33936" spans="17:63" ht="29.25" customHeight="1" x14ac:dyDescent="0.2">
      <c r="Q33936" s="92" t="s">
        <v>50</v>
      </c>
      <c r="BF33936" s="101" t="s">
        <v>58</v>
      </c>
      <c r="BK33936" s="98" t="s">
        <v>70</v>
      </c>
    </row>
    <row r="33937" spans="17:63" ht="29.25" customHeight="1" x14ac:dyDescent="0.2">
      <c r="Q33937" s="92" t="s">
        <v>50</v>
      </c>
      <c r="BF33937" s="101" t="s">
        <v>58</v>
      </c>
      <c r="BK33937" s="98" t="s">
        <v>70</v>
      </c>
    </row>
    <row r="33938" spans="17:63" ht="29.25" customHeight="1" x14ac:dyDescent="0.2">
      <c r="Q33938" s="92" t="s">
        <v>50</v>
      </c>
      <c r="BF33938" s="101" t="s">
        <v>58</v>
      </c>
      <c r="BK33938" s="98" t="s">
        <v>70</v>
      </c>
    </row>
    <row r="33939" spans="17:63" ht="29.25" customHeight="1" x14ac:dyDescent="0.2">
      <c r="Q33939" s="92" t="s">
        <v>50</v>
      </c>
      <c r="BF33939" s="101" t="s">
        <v>58</v>
      </c>
      <c r="BK33939" s="98" t="s">
        <v>70</v>
      </c>
    </row>
    <row r="33940" spans="17:63" ht="29.25" customHeight="1" x14ac:dyDescent="0.2">
      <c r="Q33940" s="92" t="s">
        <v>50</v>
      </c>
      <c r="BF33940" s="101" t="s">
        <v>58</v>
      </c>
      <c r="BK33940" s="98" t="s">
        <v>70</v>
      </c>
    </row>
    <row r="33941" spans="17:63" ht="29.25" customHeight="1" x14ac:dyDescent="0.2">
      <c r="Q33941" s="92" t="s">
        <v>50</v>
      </c>
      <c r="BF33941" s="101" t="s">
        <v>58</v>
      </c>
      <c r="BK33941" s="98" t="s">
        <v>70</v>
      </c>
    </row>
    <row r="33942" spans="17:63" ht="29.25" customHeight="1" x14ac:dyDescent="0.2">
      <c r="Q33942" s="92" t="s">
        <v>50</v>
      </c>
      <c r="BF33942" s="101" t="s">
        <v>58</v>
      </c>
      <c r="BK33942" s="98" t="s">
        <v>70</v>
      </c>
    </row>
    <row r="33943" spans="17:63" ht="29.25" customHeight="1" x14ac:dyDescent="0.2">
      <c r="Q33943" s="92" t="s">
        <v>50</v>
      </c>
      <c r="BF33943" s="101" t="s">
        <v>58</v>
      </c>
      <c r="BK33943" s="98" t="s">
        <v>70</v>
      </c>
    </row>
    <row r="33944" spans="17:63" ht="29.25" customHeight="1" x14ac:dyDescent="0.2">
      <c r="Q33944" s="92" t="s">
        <v>50</v>
      </c>
      <c r="BF33944" s="101" t="s">
        <v>58</v>
      </c>
      <c r="BK33944" s="98" t="s">
        <v>70</v>
      </c>
    </row>
    <row r="33945" spans="17:63" ht="29.25" customHeight="1" x14ac:dyDescent="0.2">
      <c r="Q33945" s="92" t="s">
        <v>50</v>
      </c>
      <c r="BF33945" s="101" t="s">
        <v>58</v>
      </c>
      <c r="BK33945" s="98" t="s">
        <v>70</v>
      </c>
    </row>
    <row r="33946" spans="17:63" ht="29.25" customHeight="1" x14ac:dyDescent="0.2">
      <c r="Q33946" s="92" t="s">
        <v>50</v>
      </c>
      <c r="BF33946" s="101" t="s">
        <v>58</v>
      </c>
      <c r="BK33946" s="98" t="s">
        <v>70</v>
      </c>
    </row>
    <row r="33947" spans="17:63" ht="29.25" customHeight="1" x14ac:dyDescent="0.2">
      <c r="Q33947" s="92" t="s">
        <v>50</v>
      </c>
      <c r="BF33947" s="101" t="s">
        <v>58</v>
      </c>
      <c r="BK33947" s="98" t="s">
        <v>70</v>
      </c>
    </row>
    <row r="33948" spans="17:63" ht="29.25" customHeight="1" x14ac:dyDescent="0.2">
      <c r="Q33948" s="92" t="s">
        <v>50</v>
      </c>
      <c r="BF33948" s="101" t="s">
        <v>58</v>
      </c>
      <c r="BK33948" s="98" t="s">
        <v>70</v>
      </c>
    </row>
    <row r="33949" spans="17:63" ht="29.25" customHeight="1" x14ac:dyDescent="0.2">
      <c r="Q33949" s="92" t="s">
        <v>50</v>
      </c>
      <c r="BF33949" s="101" t="s">
        <v>58</v>
      </c>
      <c r="BK33949" s="98" t="s">
        <v>70</v>
      </c>
    </row>
    <row r="33950" spans="17:63" ht="29.25" customHeight="1" x14ac:dyDescent="0.2">
      <c r="Q33950" s="92" t="s">
        <v>50</v>
      </c>
      <c r="BF33950" s="101" t="s">
        <v>58</v>
      </c>
      <c r="BK33950" s="98" t="s">
        <v>70</v>
      </c>
    </row>
    <row r="33951" spans="17:63" ht="29.25" customHeight="1" x14ac:dyDescent="0.2">
      <c r="Q33951" s="92" t="s">
        <v>50</v>
      </c>
      <c r="BF33951" s="101" t="s">
        <v>58</v>
      </c>
      <c r="BK33951" s="98" t="s">
        <v>70</v>
      </c>
    </row>
    <row r="33952" spans="17:63" ht="29.25" customHeight="1" x14ac:dyDescent="0.2">
      <c r="Q33952" s="92" t="s">
        <v>50</v>
      </c>
      <c r="BF33952" s="101" t="s">
        <v>58</v>
      </c>
      <c r="BK33952" s="98" t="s">
        <v>70</v>
      </c>
    </row>
    <row r="33953" spans="17:63" ht="29.25" customHeight="1" x14ac:dyDescent="0.2">
      <c r="Q33953" s="92" t="s">
        <v>50</v>
      </c>
      <c r="BF33953" s="101" t="s">
        <v>58</v>
      </c>
      <c r="BK33953" s="98" t="s">
        <v>70</v>
      </c>
    </row>
    <row r="33954" spans="17:63" ht="29.25" customHeight="1" x14ac:dyDescent="0.2">
      <c r="Q33954" s="92" t="s">
        <v>50</v>
      </c>
      <c r="BF33954" s="101" t="s">
        <v>58</v>
      </c>
      <c r="BK33954" s="98" t="s">
        <v>70</v>
      </c>
    </row>
    <row r="33955" spans="17:63" ht="29.25" customHeight="1" x14ac:dyDescent="0.2">
      <c r="Q33955" s="92" t="s">
        <v>50</v>
      </c>
      <c r="BF33955" s="101" t="s">
        <v>58</v>
      </c>
      <c r="BK33955" s="98" t="s">
        <v>70</v>
      </c>
    </row>
    <row r="33956" spans="17:63" ht="29.25" customHeight="1" x14ac:dyDescent="0.2">
      <c r="Q33956" s="92" t="s">
        <v>50</v>
      </c>
      <c r="BF33956" s="101" t="s">
        <v>58</v>
      </c>
      <c r="BK33956" s="98" t="s">
        <v>70</v>
      </c>
    </row>
    <row r="33957" spans="17:63" ht="29.25" customHeight="1" x14ac:dyDescent="0.2">
      <c r="Q33957" s="92" t="s">
        <v>50</v>
      </c>
      <c r="BF33957" s="101" t="s">
        <v>58</v>
      </c>
      <c r="BK33957" s="98" t="s">
        <v>70</v>
      </c>
    </row>
    <row r="33958" spans="17:63" ht="29.25" customHeight="1" x14ac:dyDescent="0.2">
      <c r="Q33958" s="92" t="s">
        <v>50</v>
      </c>
      <c r="BF33958" s="101" t="s">
        <v>58</v>
      </c>
      <c r="BK33958" s="98" t="s">
        <v>70</v>
      </c>
    </row>
    <row r="33959" spans="17:63" ht="29.25" customHeight="1" x14ac:dyDescent="0.2">
      <c r="Q33959" s="92" t="s">
        <v>50</v>
      </c>
      <c r="BF33959" s="101" t="s">
        <v>58</v>
      </c>
      <c r="BK33959" s="98" t="s">
        <v>70</v>
      </c>
    </row>
    <row r="33960" spans="17:63" ht="29.25" customHeight="1" x14ac:dyDescent="0.2">
      <c r="Q33960" s="92" t="s">
        <v>50</v>
      </c>
      <c r="BF33960" s="101" t="s">
        <v>58</v>
      </c>
      <c r="BK33960" s="98" t="s">
        <v>70</v>
      </c>
    </row>
    <row r="33961" spans="17:63" ht="29.25" customHeight="1" x14ac:dyDescent="0.2">
      <c r="Q33961" s="92" t="s">
        <v>50</v>
      </c>
      <c r="BF33961" s="101" t="s">
        <v>58</v>
      </c>
      <c r="BK33961" s="98" t="s">
        <v>70</v>
      </c>
    </row>
    <row r="33962" spans="17:63" ht="29.25" customHeight="1" x14ac:dyDescent="0.2">
      <c r="Q33962" s="92" t="s">
        <v>50</v>
      </c>
      <c r="BF33962" s="101" t="s">
        <v>58</v>
      </c>
      <c r="BK33962" s="98" t="s">
        <v>70</v>
      </c>
    </row>
    <row r="33963" spans="17:63" ht="29.25" customHeight="1" x14ac:dyDescent="0.2">
      <c r="Q33963" s="92" t="s">
        <v>50</v>
      </c>
      <c r="BF33963" s="101" t="s">
        <v>58</v>
      </c>
      <c r="BK33963" s="98" t="s">
        <v>70</v>
      </c>
    </row>
    <row r="33964" spans="17:63" ht="29.25" customHeight="1" x14ac:dyDescent="0.2">
      <c r="Q33964" s="92" t="s">
        <v>50</v>
      </c>
      <c r="BF33964" s="101" t="s">
        <v>58</v>
      </c>
      <c r="BK33964" s="98" t="s">
        <v>70</v>
      </c>
    </row>
    <row r="33965" spans="17:63" ht="29.25" customHeight="1" x14ac:dyDescent="0.2">
      <c r="Q33965" s="92" t="s">
        <v>50</v>
      </c>
      <c r="BF33965" s="101" t="s">
        <v>58</v>
      </c>
      <c r="BK33965" s="98" t="s">
        <v>70</v>
      </c>
    </row>
    <row r="33966" spans="17:63" ht="29.25" customHeight="1" x14ac:dyDescent="0.2">
      <c r="Q33966" s="92" t="s">
        <v>50</v>
      </c>
      <c r="BF33966" s="101" t="s">
        <v>58</v>
      </c>
      <c r="BK33966" s="98" t="s">
        <v>70</v>
      </c>
    </row>
    <row r="33967" spans="17:63" ht="29.25" customHeight="1" x14ac:dyDescent="0.2">
      <c r="Q33967" s="92" t="s">
        <v>50</v>
      </c>
      <c r="BF33967" s="101" t="s">
        <v>58</v>
      </c>
      <c r="BK33967" s="98" t="s">
        <v>70</v>
      </c>
    </row>
    <row r="33968" spans="17:63" ht="29.25" customHeight="1" x14ac:dyDescent="0.2">
      <c r="Q33968" s="92" t="s">
        <v>50</v>
      </c>
      <c r="BF33968" s="101" t="s">
        <v>58</v>
      </c>
      <c r="BK33968" s="98" t="s">
        <v>70</v>
      </c>
    </row>
    <row r="33969" spans="17:63" ht="29.25" customHeight="1" x14ac:dyDescent="0.2">
      <c r="Q33969" s="92" t="s">
        <v>50</v>
      </c>
      <c r="BF33969" s="101" t="s">
        <v>58</v>
      </c>
      <c r="BK33969" s="98" t="s">
        <v>70</v>
      </c>
    </row>
    <row r="33970" spans="17:63" ht="29.25" customHeight="1" x14ac:dyDescent="0.2">
      <c r="Q33970" s="92" t="s">
        <v>50</v>
      </c>
      <c r="BF33970" s="101" t="s">
        <v>58</v>
      </c>
      <c r="BK33970" s="98" t="s">
        <v>70</v>
      </c>
    </row>
    <row r="33971" spans="17:63" ht="29.25" customHeight="1" x14ac:dyDescent="0.2">
      <c r="Q33971" s="92" t="s">
        <v>50</v>
      </c>
      <c r="BF33971" s="101" t="s">
        <v>58</v>
      </c>
      <c r="BK33971" s="98" t="s">
        <v>70</v>
      </c>
    </row>
    <row r="33972" spans="17:63" ht="29.25" customHeight="1" x14ac:dyDescent="0.2">
      <c r="Q33972" s="92" t="s">
        <v>50</v>
      </c>
      <c r="BF33972" s="101" t="s">
        <v>58</v>
      </c>
      <c r="BK33972" s="98" t="s">
        <v>70</v>
      </c>
    </row>
    <row r="33973" spans="17:63" ht="29.25" customHeight="1" x14ac:dyDescent="0.2">
      <c r="Q33973" s="92" t="s">
        <v>50</v>
      </c>
      <c r="BF33973" s="101" t="s">
        <v>58</v>
      </c>
      <c r="BK33973" s="98" t="s">
        <v>70</v>
      </c>
    </row>
    <row r="33974" spans="17:63" ht="29.25" customHeight="1" x14ac:dyDescent="0.2">
      <c r="Q33974" s="92" t="s">
        <v>50</v>
      </c>
      <c r="BF33974" s="101" t="s">
        <v>58</v>
      </c>
      <c r="BK33974" s="98" t="s">
        <v>70</v>
      </c>
    </row>
    <row r="33975" spans="17:63" ht="29.25" customHeight="1" x14ac:dyDescent="0.2">
      <c r="Q33975" s="92" t="s">
        <v>50</v>
      </c>
      <c r="BF33975" s="101" t="s">
        <v>58</v>
      </c>
      <c r="BK33975" s="98" t="s">
        <v>70</v>
      </c>
    </row>
    <row r="33976" spans="17:63" ht="29.25" customHeight="1" x14ac:dyDescent="0.2">
      <c r="Q33976" s="92" t="s">
        <v>50</v>
      </c>
      <c r="BF33976" s="101" t="s">
        <v>58</v>
      </c>
      <c r="BK33976" s="98" t="s">
        <v>70</v>
      </c>
    </row>
    <row r="33977" spans="17:63" ht="29.25" customHeight="1" x14ac:dyDescent="0.2">
      <c r="Q33977" s="92" t="s">
        <v>50</v>
      </c>
      <c r="BF33977" s="101" t="s">
        <v>58</v>
      </c>
      <c r="BK33977" s="98" t="s">
        <v>70</v>
      </c>
    </row>
    <row r="33978" spans="17:63" ht="29.25" customHeight="1" x14ac:dyDescent="0.2">
      <c r="Q33978" s="92" t="s">
        <v>50</v>
      </c>
      <c r="BF33978" s="101" t="s">
        <v>58</v>
      </c>
      <c r="BK33978" s="98" t="s">
        <v>70</v>
      </c>
    </row>
    <row r="33979" spans="17:63" ht="29.25" customHeight="1" x14ac:dyDescent="0.2">
      <c r="Q33979" s="92" t="s">
        <v>50</v>
      </c>
      <c r="BF33979" s="101" t="s">
        <v>58</v>
      </c>
      <c r="BK33979" s="98" t="s">
        <v>70</v>
      </c>
    </row>
    <row r="33980" spans="17:63" ht="29.25" customHeight="1" x14ac:dyDescent="0.2">
      <c r="Q33980" s="92" t="s">
        <v>50</v>
      </c>
      <c r="BF33980" s="101" t="s">
        <v>58</v>
      </c>
      <c r="BK33980" s="98" t="s">
        <v>70</v>
      </c>
    </row>
    <row r="33981" spans="17:63" ht="29.25" customHeight="1" x14ac:dyDescent="0.2">
      <c r="Q33981" s="92" t="s">
        <v>50</v>
      </c>
      <c r="BF33981" s="101" t="s">
        <v>58</v>
      </c>
      <c r="BK33981" s="98" t="s">
        <v>70</v>
      </c>
    </row>
    <row r="33982" spans="17:63" ht="29.25" customHeight="1" x14ac:dyDescent="0.2">
      <c r="Q33982" s="92" t="s">
        <v>50</v>
      </c>
      <c r="BF33982" s="101" t="s">
        <v>58</v>
      </c>
      <c r="BK33982" s="98" t="s">
        <v>70</v>
      </c>
    </row>
    <row r="33983" spans="17:63" ht="29.25" customHeight="1" x14ac:dyDescent="0.2">
      <c r="Q33983" s="92" t="s">
        <v>50</v>
      </c>
      <c r="BF33983" s="101" t="s">
        <v>58</v>
      </c>
      <c r="BK33983" s="98" t="s">
        <v>70</v>
      </c>
    </row>
    <row r="33984" spans="17:63" ht="29.25" customHeight="1" x14ac:dyDescent="0.2">
      <c r="Q33984" s="92" t="s">
        <v>50</v>
      </c>
      <c r="BF33984" s="101" t="s">
        <v>58</v>
      </c>
      <c r="BK33984" s="98" t="s">
        <v>70</v>
      </c>
    </row>
    <row r="33985" spans="17:63" ht="29.25" customHeight="1" x14ac:dyDescent="0.2">
      <c r="Q33985" s="92" t="s">
        <v>50</v>
      </c>
      <c r="BF33985" s="101" t="s">
        <v>58</v>
      </c>
      <c r="BK33985" s="98" t="s">
        <v>70</v>
      </c>
    </row>
    <row r="33986" spans="17:63" ht="29.25" customHeight="1" x14ac:dyDescent="0.2">
      <c r="Q33986" s="92" t="s">
        <v>50</v>
      </c>
      <c r="BF33986" s="101" t="s">
        <v>58</v>
      </c>
      <c r="BK33986" s="98" t="s">
        <v>70</v>
      </c>
    </row>
    <row r="33987" spans="17:63" ht="29.25" customHeight="1" x14ac:dyDescent="0.2">
      <c r="Q33987" s="92" t="s">
        <v>50</v>
      </c>
      <c r="BF33987" s="101" t="s">
        <v>58</v>
      </c>
      <c r="BK33987" s="98" t="s">
        <v>70</v>
      </c>
    </row>
    <row r="33988" spans="17:63" ht="29.25" customHeight="1" x14ac:dyDescent="0.2">
      <c r="Q33988" s="92" t="s">
        <v>50</v>
      </c>
      <c r="BF33988" s="101" t="s">
        <v>58</v>
      </c>
      <c r="BK33988" s="98" t="s">
        <v>70</v>
      </c>
    </row>
    <row r="33989" spans="17:63" ht="29.25" customHeight="1" x14ac:dyDescent="0.2">
      <c r="Q33989" s="92" t="s">
        <v>50</v>
      </c>
      <c r="BF33989" s="101" t="s">
        <v>58</v>
      </c>
      <c r="BK33989" s="98" t="s">
        <v>70</v>
      </c>
    </row>
    <row r="33990" spans="17:63" ht="29.25" customHeight="1" x14ac:dyDescent="0.2">
      <c r="Q33990" s="92" t="s">
        <v>50</v>
      </c>
      <c r="BF33990" s="101" t="s">
        <v>58</v>
      </c>
      <c r="BK33990" s="98" t="s">
        <v>70</v>
      </c>
    </row>
    <row r="33991" spans="17:63" ht="29.25" customHeight="1" x14ac:dyDescent="0.2">
      <c r="Q33991" s="92" t="s">
        <v>50</v>
      </c>
      <c r="BF33991" s="101" t="s">
        <v>58</v>
      </c>
      <c r="BK33991" s="98" t="s">
        <v>70</v>
      </c>
    </row>
    <row r="33992" spans="17:63" ht="29.25" customHeight="1" x14ac:dyDescent="0.2">
      <c r="Q33992" s="92" t="s">
        <v>50</v>
      </c>
      <c r="BF33992" s="101" t="s">
        <v>58</v>
      </c>
      <c r="BK33992" s="98" t="s">
        <v>70</v>
      </c>
    </row>
    <row r="33993" spans="17:63" ht="29.25" customHeight="1" x14ac:dyDescent="0.2">
      <c r="Q33993" s="92" t="s">
        <v>50</v>
      </c>
      <c r="BF33993" s="101" t="s">
        <v>58</v>
      </c>
      <c r="BK33993" s="98" t="s">
        <v>70</v>
      </c>
    </row>
    <row r="33994" spans="17:63" ht="29.25" customHeight="1" x14ac:dyDescent="0.2">
      <c r="Q33994" s="92" t="s">
        <v>50</v>
      </c>
      <c r="BF33994" s="101" t="s">
        <v>58</v>
      </c>
      <c r="BK33994" s="98" t="s">
        <v>70</v>
      </c>
    </row>
    <row r="33995" spans="17:63" ht="29.25" customHeight="1" x14ac:dyDescent="0.2">
      <c r="Q33995" s="92" t="s">
        <v>50</v>
      </c>
      <c r="BF33995" s="101" t="s">
        <v>58</v>
      </c>
      <c r="BK33995" s="98" t="s">
        <v>70</v>
      </c>
    </row>
    <row r="33996" spans="17:63" ht="29.25" customHeight="1" x14ac:dyDescent="0.2">
      <c r="Q33996" s="92" t="s">
        <v>50</v>
      </c>
      <c r="BF33996" s="101" t="s">
        <v>58</v>
      </c>
      <c r="BK33996" s="98" t="s">
        <v>70</v>
      </c>
    </row>
    <row r="33997" spans="17:63" ht="29.25" customHeight="1" x14ac:dyDescent="0.2">
      <c r="Q33997" s="92" t="s">
        <v>50</v>
      </c>
      <c r="BF33997" s="101" t="s">
        <v>58</v>
      </c>
      <c r="BK33997" s="98" t="s">
        <v>70</v>
      </c>
    </row>
    <row r="33998" spans="17:63" ht="29.25" customHeight="1" x14ac:dyDescent="0.2">
      <c r="Q33998" s="92" t="s">
        <v>50</v>
      </c>
      <c r="BF33998" s="101" t="s">
        <v>58</v>
      </c>
      <c r="BK33998" s="98" t="s">
        <v>70</v>
      </c>
    </row>
    <row r="33999" spans="17:63" ht="29.25" customHeight="1" x14ac:dyDescent="0.2">
      <c r="Q33999" s="92" t="s">
        <v>50</v>
      </c>
      <c r="BF33999" s="101" t="s">
        <v>58</v>
      </c>
      <c r="BK33999" s="98" t="s">
        <v>70</v>
      </c>
    </row>
    <row r="34000" spans="17:63" ht="29.25" customHeight="1" x14ac:dyDescent="0.2">
      <c r="Q34000" s="92" t="s">
        <v>50</v>
      </c>
      <c r="BF34000" s="101" t="s">
        <v>58</v>
      </c>
      <c r="BK34000" s="98" t="s">
        <v>70</v>
      </c>
    </row>
    <row r="34001" spans="17:63" ht="29.25" customHeight="1" x14ac:dyDescent="0.2">
      <c r="Q34001" s="92" t="s">
        <v>50</v>
      </c>
      <c r="BF34001" s="101" t="s">
        <v>58</v>
      </c>
      <c r="BK34001" s="98" t="s">
        <v>70</v>
      </c>
    </row>
    <row r="34002" spans="17:63" ht="29.25" customHeight="1" x14ac:dyDescent="0.2">
      <c r="Q34002" s="92" t="s">
        <v>50</v>
      </c>
      <c r="BF34002" s="101" t="s">
        <v>58</v>
      </c>
      <c r="BK34002" s="98" t="s">
        <v>70</v>
      </c>
    </row>
    <row r="34003" spans="17:63" ht="29.25" customHeight="1" x14ac:dyDescent="0.2">
      <c r="Q34003" s="92" t="s">
        <v>50</v>
      </c>
      <c r="BF34003" s="101" t="s">
        <v>58</v>
      </c>
      <c r="BK34003" s="98" t="s">
        <v>70</v>
      </c>
    </row>
    <row r="34004" spans="17:63" ht="29.25" customHeight="1" x14ac:dyDescent="0.2">
      <c r="Q34004" s="92" t="s">
        <v>50</v>
      </c>
      <c r="BF34004" s="101" t="s">
        <v>58</v>
      </c>
      <c r="BK34004" s="98" t="s">
        <v>70</v>
      </c>
    </row>
    <row r="34005" spans="17:63" ht="29.25" customHeight="1" x14ac:dyDescent="0.2">
      <c r="Q34005" s="92" t="s">
        <v>50</v>
      </c>
      <c r="BF34005" s="101" t="s">
        <v>58</v>
      </c>
      <c r="BK34005" s="98" t="s">
        <v>70</v>
      </c>
    </row>
    <row r="34006" spans="17:63" ht="29.25" customHeight="1" x14ac:dyDescent="0.2">
      <c r="Q34006" s="92" t="s">
        <v>50</v>
      </c>
      <c r="BF34006" s="101" t="s">
        <v>58</v>
      </c>
      <c r="BK34006" s="98" t="s">
        <v>70</v>
      </c>
    </row>
    <row r="34007" spans="17:63" ht="29.25" customHeight="1" x14ac:dyDescent="0.2">
      <c r="Q34007" s="92" t="s">
        <v>50</v>
      </c>
      <c r="BF34007" s="101" t="s">
        <v>58</v>
      </c>
      <c r="BK34007" s="98" t="s">
        <v>70</v>
      </c>
    </row>
    <row r="34008" spans="17:63" ht="29.25" customHeight="1" x14ac:dyDescent="0.2">
      <c r="Q34008" s="92" t="s">
        <v>50</v>
      </c>
      <c r="BF34008" s="101" t="s">
        <v>58</v>
      </c>
      <c r="BK34008" s="98" t="s">
        <v>70</v>
      </c>
    </row>
    <row r="34009" spans="17:63" ht="29.25" customHeight="1" x14ac:dyDescent="0.2">
      <c r="Q34009" s="92" t="s">
        <v>50</v>
      </c>
      <c r="BF34009" s="101" t="s">
        <v>58</v>
      </c>
      <c r="BK34009" s="98" t="s">
        <v>70</v>
      </c>
    </row>
    <row r="34010" spans="17:63" ht="29.25" customHeight="1" x14ac:dyDescent="0.2">
      <c r="Q34010" s="92" t="s">
        <v>50</v>
      </c>
      <c r="BF34010" s="101" t="s">
        <v>58</v>
      </c>
      <c r="BK34010" s="98" t="s">
        <v>70</v>
      </c>
    </row>
    <row r="34011" spans="17:63" ht="29.25" customHeight="1" x14ac:dyDescent="0.2">
      <c r="Q34011" s="92" t="s">
        <v>50</v>
      </c>
      <c r="BF34011" s="101" t="s">
        <v>58</v>
      </c>
      <c r="BK34011" s="98" t="s">
        <v>70</v>
      </c>
    </row>
    <row r="34012" spans="17:63" ht="29.25" customHeight="1" x14ac:dyDescent="0.2">
      <c r="Q34012" s="92" t="s">
        <v>50</v>
      </c>
      <c r="BF34012" s="101" t="s">
        <v>58</v>
      </c>
      <c r="BK34012" s="98" t="s">
        <v>70</v>
      </c>
    </row>
    <row r="34013" spans="17:63" ht="29.25" customHeight="1" x14ac:dyDescent="0.2">
      <c r="Q34013" s="92" t="s">
        <v>50</v>
      </c>
      <c r="BF34013" s="101" t="s">
        <v>58</v>
      </c>
      <c r="BK34013" s="98" t="s">
        <v>70</v>
      </c>
    </row>
    <row r="34014" spans="17:63" ht="29.25" customHeight="1" x14ac:dyDescent="0.2">
      <c r="Q34014" s="92" t="s">
        <v>50</v>
      </c>
      <c r="BF34014" s="101" t="s">
        <v>58</v>
      </c>
      <c r="BK34014" s="98" t="s">
        <v>70</v>
      </c>
    </row>
    <row r="34015" spans="17:63" ht="29.25" customHeight="1" x14ac:dyDescent="0.2">
      <c r="Q34015" s="92" t="s">
        <v>50</v>
      </c>
      <c r="BF34015" s="101" t="s">
        <v>58</v>
      </c>
      <c r="BK34015" s="98" t="s">
        <v>70</v>
      </c>
    </row>
    <row r="34016" spans="17:63" ht="29.25" customHeight="1" x14ac:dyDescent="0.2">
      <c r="Q34016" s="92" t="s">
        <v>50</v>
      </c>
      <c r="BF34016" s="101" t="s">
        <v>58</v>
      </c>
      <c r="BK34016" s="98" t="s">
        <v>70</v>
      </c>
    </row>
    <row r="34017" spans="17:63" ht="29.25" customHeight="1" x14ac:dyDescent="0.2">
      <c r="Q34017" s="92" t="s">
        <v>50</v>
      </c>
      <c r="BF34017" s="101" t="s">
        <v>58</v>
      </c>
      <c r="BK34017" s="98" t="s">
        <v>70</v>
      </c>
    </row>
    <row r="34018" spans="17:63" ht="29.25" customHeight="1" x14ac:dyDescent="0.2">
      <c r="Q34018" s="92" t="s">
        <v>50</v>
      </c>
      <c r="BF34018" s="101" t="s">
        <v>58</v>
      </c>
      <c r="BK34018" s="98" t="s">
        <v>70</v>
      </c>
    </row>
    <row r="34019" spans="17:63" ht="29.25" customHeight="1" x14ac:dyDescent="0.2">
      <c r="Q34019" s="92" t="s">
        <v>50</v>
      </c>
      <c r="BF34019" s="101" t="s">
        <v>58</v>
      </c>
      <c r="BK34019" s="98" t="s">
        <v>70</v>
      </c>
    </row>
    <row r="34020" spans="17:63" ht="29.25" customHeight="1" x14ac:dyDescent="0.2">
      <c r="Q34020" s="92" t="s">
        <v>50</v>
      </c>
      <c r="BF34020" s="101" t="s">
        <v>58</v>
      </c>
      <c r="BK34020" s="98" t="s">
        <v>70</v>
      </c>
    </row>
    <row r="34021" spans="17:63" ht="29.25" customHeight="1" x14ac:dyDescent="0.2">
      <c r="Q34021" s="92" t="s">
        <v>50</v>
      </c>
      <c r="BF34021" s="101" t="s">
        <v>58</v>
      </c>
      <c r="BK34021" s="98" t="s">
        <v>70</v>
      </c>
    </row>
    <row r="34022" spans="17:63" ht="29.25" customHeight="1" x14ac:dyDescent="0.2">
      <c r="Q34022" s="92" t="s">
        <v>50</v>
      </c>
      <c r="BF34022" s="101" t="s">
        <v>58</v>
      </c>
      <c r="BK34022" s="98" t="s">
        <v>70</v>
      </c>
    </row>
    <row r="34023" spans="17:63" ht="29.25" customHeight="1" x14ac:dyDescent="0.2">
      <c r="Q34023" s="92" t="s">
        <v>50</v>
      </c>
      <c r="BF34023" s="101" t="s">
        <v>58</v>
      </c>
      <c r="BK34023" s="98" t="s">
        <v>70</v>
      </c>
    </row>
    <row r="34024" spans="17:63" ht="29.25" customHeight="1" x14ac:dyDescent="0.2">
      <c r="Q34024" s="92" t="s">
        <v>50</v>
      </c>
      <c r="BF34024" s="101" t="s">
        <v>58</v>
      </c>
      <c r="BK34024" s="98" t="s">
        <v>70</v>
      </c>
    </row>
    <row r="34025" spans="17:63" ht="29.25" customHeight="1" x14ac:dyDescent="0.2">
      <c r="Q34025" s="92" t="s">
        <v>50</v>
      </c>
      <c r="BF34025" s="101" t="s">
        <v>58</v>
      </c>
      <c r="BK34025" s="98" t="s">
        <v>70</v>
      </c>
    </row>
    <row r="34026" spans="17:63" ht="29.25" customHeight="1" x14ac:dyDescent="0.2">
      <c r="Q34026" s="92" t="s">
        <v>50</v>
      </c>
      <c r="BF34026" s="101" t="s">
        <v>58</v>
      </c>
      <c r="BK34026" s="98" t="s">
        <v>70</v>
      </c>
    </row>
    <row r="34027" spans="17:63" ht="29.25" customHeight="1" x14ac:dyDescent="0.2">
      <c r="Q34027" s="92" t="s">
        <v>50</v>
      </c>
      <c r="BF34027" s="101" t="s">
        <v>58</v>
      </c>
      <c r="BK34027" s="98" t="s">
        <v>70</v>
      </c>
    </row>
    <row r="34028" spans="17:63" ht="29.25" customHeight="1" x14ac:dyDescent="0.2">
      <c r="Q34028" s="92" t="s">
        <v>50</v>
      </c>
      <c r="BF34028" s="101" t="s">
        <v>58</v>
      </c>
      <c r="BK34028" s="98" t="s">
        <v>70</v>
      </c>
    </row>
    <row r="34029" spans="17:63" ht="29.25" customHeight="1" x14ac:dyDescent="0.2">
      <c r="Q34029" s="92" t="s">
        <v>50</v>
      </c>
      <c r="BF34029" s="101" t="s">
        <v>58</v>
      </c>
      <c r="BK34029" s="98" t="s">
        <v>70</v>
      </c>
    </row>
    <row r="34030" spans="17:63" ht="29.25" customHeight="1" x14ac:dyDescent="0.2">
      <c r="Q34030" s="92" t="s">
        <v>50</v>
      </c>
      <c r="BF34030" s="101" t="s">
        <v>58</v>
      </c>
      <c r="BK34030" s="98" t="s">
        <v>70</v>
      </c>
    </row>
    <row r="34031" spans="17:63" ht="29.25" customHeight="1" x14ac:dyDescent="0.2">
      <c r="Q34031" s="92" t="s">
        <v>50</v>
      </c>
      <c r="BF34031" s="101" t="s">
        <v>58</v>
      </c>
      <c r="BK34031" s="98" t="s">
        <v>70</v>
      </c>
    </row>
    <row r="34032" spans="17:63" ht="29.25" customHeight="1" x14ac:dyDescent="0.2">
      <c r="Q34032" s="92" t="s">
        <v>50</v>
      </c>
      <c r="BF34032" s="101" t="s">
        <v>58</v>
      </c>
      <c r="BK34032" s="98" t="s">
        <v>70</v>
      </c>
    </row>
    <row r="34033" spans="17:63" ht="29.25" customHeight="1" x14ac:dyDescent="0.2">
      <c r="Q34033" s="92" t="s">
        <v>50</v>
      </c>
      <c r="BF34033" s="101" t="s">
        <v>58</v>
      </c>
      <c r="BK34033" s="98" t="s">
        <v>70</v>
      </c>
    </row>
    <row r="34034" spans="17:63" ht="29.25" customHeight="1" x14ac:dyDescent="0.2">
      <c r="Q34034" s="92" t="s">
        <v>50</v>
      </c>
      <c r="BF34034" s="101" t="s">
        <v>58</v>
      </c>
      <c r="BK34034" s="98" t="s">
        <v>70</v>
      </c>
    </row>
    <row r="34035" spans="17:63" ht="29.25" customHeight="1" x14ac:dyDescent="0.2">
      <c r="Q34035" s="92" t="s">
        <v>50</v>
      </c>
      <c r="BF34035" s="101" t="s">
        <v>58</v>
      </c>
      <c r="BK34035" s="98" t="s">
        <v>70</v>
      </c>
    </row>
    <row r="34036" spans="17:63" ht="29.25" customHeight="1" x14ac:dyDescent="0.2">
      <c r="Q34036" s="92" t="s">
        <v>50</v>
      </c>
      <c r="BF34036" s="101" t="s">
        <v>58</v>
      </c>
      <c r="BK34036" s="98" t="s">
        <v>70</v>
      </c>
    </row>
    <row r="34037" spans="17:63" ht="29.25" customHeight="1" x14ac:dyDescent="0.2">
      <c r="Q34037" s="92" t="s">
        <v>50</v>
      </c>
      <c r="BF34037" s="101" t="s">
        <v>58</v>
      </c>
      <c r="BK34037" s="98" t="s">
        <v>70</v>
      </c>
    </row>
    <row r="34038" spans="17:63" ht="29.25" customHeight="1" x14ac:dyDescent="0.2">
      <c r="Q34038" s="92" t="s">
        <v>50</v>
      </c>
      <c r="BF34038" s="101" t="s">
        <v>58</v>
      </c>
      <c r="BK34038" s="98" t="s">
        <v>70</v>
      </c>
    </row>
    <row r="34039" spans="17:63" ht="29.25" customHeight="1" x14ac:dyDescent="0.2">
      <c r="Q34039" s="92" t="s">
        <v>50</v>
      </c>
      <c r="BF34039" s="101" t="s">
        <v>58</v>
      </c>
      <c r="BK34039" s="98" t="s">
        <v>70</v>
      </c>
    </row>
    <row r="34040" spans="17:63" ht="29.25" customHeight="1" x14ac:dyDescent="0.2">
      <c r="Q34040" s="92" t="s">
        <v>50</v>
      </c>
      <c r="BF34040" s="101" t="s">
        <v>58</v>
      </c>
      <c r="BK34040" s="98" t="s">
        <v>70</v>
      </c>
    </row>
    <row r="34041" spans="17:63" ht="29.25" customHeight="1" x14ac:dyDescent="0.2">
      <c r="Q34041" s="92" t="s">
        <v>50</v>
      </c>
      <c r="BF34041" s="101" t="s">
        <v>58</v>
      </c>
      <c r="BK34041" s="98" t="s">
        <v>70</v>
      </c>
    </row>
    <row r="34042" spans="17:63" ht="29.25" customHeight="1" x14ac:dyDescent="0.2">
      <c r="Q34042" s="92" t="s">
        <v>50</v>
      </c>
      <c r="BF34042" s="101" t="s">
        <v>58</v>
      </c>
      <c r="BK34042" s="98" t="s">
        <v>70</v>
      </c>
    </row>
    <row r="34043" spans="17:63" ht="29.25" customHeight="1" x14ac:dyDescent="0.2">
      <c r="Q34043" s="92" t="s">
        <v>50</v>
      </c>
      <c r="BF34043" s="101" t="s">
        <v>58</v>
      </c>
      <c r="BK34043" s="98" t="s">
        <v>70</v>
      </c>
    </row>
    <row r="34044" spans="17:63" ht="29.25" customHeight="1" x14ac:dyDescent="0.2">
      <c r="Q34044" s="92" t="s">
        <v>50</v>
      </c>
      <c r="BF34044" s="101" t="s">
        <v>58</v>
      </c>
      <c r="BK34044" s="98" t="s">
        <v>70</v>
      </c>
    </row>
    <row r="34045" spans="17:63" ht="29.25" customHeight="1" x14ac:dyDescent="0.2">
      <c r="Q34045" s="92" t="s">
        <v>50</v>
      </c>
      <c r="BF34045" s="101" t="s">
        <v>58</v>
      </c>
      <c r="BK34045" s="98" t="s">
        <v>70</v>
      </c>
    </row>
    <row r="34046" spans="17:63" ht="29.25" customHeight="1" x14ac:dyDescent="0.2">
      <c r="Q34046" s="92" t="s">
        <v>50</v>
      </c>
      <c r="BF34046" s="101" t="s">
        <v>58</v>
      </c>
      <c r="BK34046" s="98" t="s">
        <v>70</v>
      </c>
    </row>
    <row r="34047" spans="17:63" ht="29.25" customHeight="1" x14ac:dyDescent="0.2">
      <c r="Q34047" s="92" t="s">
        <v>50</v>
      </c>
      <c r="BF34047" s="101" t="s">
        <v>58</v>
      </c>
      <c r="BK34047" s="98" t="s">
        <v>70</v>
      </c>
    </row>
    <row r="34048" spans="17:63" ht="29.25" customHeight="1" x14ac:dyDescent="0.2">
      <c r="Q34048" s="92" t="s">
        <v>50</v>
      </c>
      <c r="BF34048" s="101" t="s">
        <v>58</v>
      </c>
      <c r="BK34048" s="98" t="s">
        <v>70</v>
      </c>
    </row>
    <row r="34049" spans="17:63" ht="29.25" customHeight="1" x14ac:dyDescent="0.2">
      <c r="Q34049" s="92" t="s">
        <v>50</v>
      </c>
      <c r="BF34049" s="101" t="s">
        <v>58</v>
      </c>
      <c r="BK34049" s="98" t="s">
        <v>70</v>
      </c>
    </row>
    <row r="34050" spans="17:63" ht="29.25" customHeight="1" x14ac:dyDescent="0.2">
      <c r="Q34050" s="92" t="s">
        <v>50</v>
      </c>
      <c r="BF34050" s="101" t="s">
        <v>58</v>
      </c>
      <c r="BK34050" s="98" t="s">
        <v>70</v>
      </c>
    </row>
    <row r="34051" spans="17:63" ht="29.25" customHeight="1" x14ac:dyDescent="0.2">
      <c r="Q34051" s="92" t="s">
        <v>50</v>
      </c>
      <c r="BF34051" s="101" t="s">
        <v>58</v>
      </c>
      <c r="BK34051" s="98" t="s">
        <v>70</v>
      </c>
    </row>
    <row r="34052" spans="17:63" ht="29.25" customHeight="1" x14ac:dyDescent="0.2">
      <c r="Q34052" s="92" t="s">
        <v>50</v>
      </c>
      <c r="BF34052" s="101" t="s">
        <v>58</v>
      </c>
      <c r="BK34052" s="98" t="s">
        <v>70</v>
      </c>
    </row>
    <row r="34053" spans="17:63" ht="29.25" customHeight="1" x14ac:dyDescent="0.2">
      <c r="Q34053" s="92" t="s">
        <v>50</v>
      </c>
      <c r="BF34053" s="101" t="s">
        <v>58</v>
      </c>
      <c r="BK34053" s="98" t="s">
        <v>70</v>
      </c>
    </row>
    <row r="34054" spans="17:63" ht="29.25" customHeight="1" x14ac:dyDescent="0.2">
      <c r="Q34054" s="92" t="s">
        <v>50</v>
      </c>
      <c r="BF34054" s="101" t="s">
        <v>58</v>
      </c>
      <c r="BK34054" s="98" t="s">
        <v>70</v>
      </c>
    </row>
    <row r="34055" spans="17:63" ht="29.25" customHeight="1" x14ac:dyDescent="0.2">
      <c r="Q34055" s="92" t="s">
        <v>50</v>
      </c>
      <c r="BF34055" s="101" t="s">
        <v>58</v>
      </c>
      <c r="BK34055" s="98" t="s">
        <v>70</v>
      </c>
    </row>
    <row r="34056" spans="17:63" ht="29.25" customHeight="1" x14ac:dyDescent="0.2">
      <c r="Q34056" s="92" t="s">
        <v>50</v>
      </c>
      <c r="BF34056" s="101" t="s">
        <v>58</v>
      </c>
      <c r="BK34056" s="98" t="s">
        <v>70</v>
      </c>
    </row>
    <row r="34057" spans="17:63" ht="29.25" customHeight="1" x14ac:dyDescent="0.2">
      <c r="Q34057" s="92" t="s">
        <v>50</v>
      </c>
      <c r="BF34057" s="101" t="s">
        <v>58</v>
      </c>
      <c r="BK34057" s="98" t="s">
        <v>70</v>
      </c>
    </row>
    <row r="34058" spans="17:63" ht="29.25" customHeight="1" x14ac:dyDescent="0.2">
      <c r="Q34058" s="92" t="s">
        <v>50</v>
      </c>
      <c r="BF34058" s="101" t="s">
        <v>58</v>
      </c>
      <c r="BK34058" s="98" t="s">
        <v>70</v>
      </c>
    </row>
    <row r="34059" spans="17:63" ht="29.25" customHeight="1" x14ac:dyDescent="0.2">
      <c r="Q34059" s="92" t="s">
        <v>50</v>
      </c>
      <c r="BF34059" s="101" t="s">
        <v>58</v>
      </c>
      <c r="BK34059" s="98" t="s">
        <v>70</v>
      </c>
    </row>
    <row r="34060" spans="17:63" ht="29.25" customHeight="1" x14ac:dyDescent="0.2">
      <c r="Q34060" s="92" t="s">
        <v>50</v>
      </c>
      <c r="BF34060" s="101" t="s">
        <v>58</v>
      </c>
      <c r="BK34060" s="98" t="s">
        <v>70</v>
      </c>
    </row>
    <row r="34061" spans="17:63" ht="29.25" customHeight="1" x14ac:dyDescent="0.2">
      <c r="Q34061" s="92" t="s">
        <v>50</v>
      </c>
      <c r="BF34061" s="101" t="s">
        <v>58</v>
      </c>
      <c r="BK34061" s="98" t="s">
        <v>70</v>
      </c>
    </row>
    <row r="34062" spans="17:63" ht="29.25" customHeight="1" x14ac:dyDescent="0.2">
      <c r="Q34062" s="92" t="s">
        <v>50</v>
      </c>
      <c r="BF34062" s="101" t="s">
        <v>58</v>
      </c>
      <c r="BK34062" s="98" t="s">
        <v>70</v>
      </c>
    </row>
    <row r="34063" spans="17:63" ht="29.25" customHeight="1" x14ac:dyDescent="0.2">
      <c r="Q34063" s="92" t="s">
        <v>50</v>
      </c>
      <c r="BF34063" s="101" t="s">
        <v>58</v>
      </c>
      <c r="BK34063" s="98" t="s">
        <v>70</v>
      </c>
    </row>
    <row r="34064" spans="17:63" ht="29.25" customHeight="1" x14ac:dyDescent="0.2">
      <c r="Q34064" s="92" t="s">
        <v>50</v>
      </c>
      <c r="BF34064" s="101" t="s">
        <v>58</v>
      </c>
      <c r="BK34064" s="98" t="s">
        <v>70</v>
      </c>
    </row>
    <row r="34065" spans="17:63" ht="29.25" customHeight="1" x14ac:dyDescent="0.2">
      <c r="Q34065" s="92" t="s">
        <v>50</v>
      </c>
      <c r="BF34065" s="101" t="s">
        <v>58</v>
      </c>
      <c r="BK34065" s="98" t="s">
        <v>70</v>
      </c>
    </row>
    <row r="34066" spans="17:63" ht="29.25" customHeight="1" x14ac:dyDescent="0.2">
      <c r="Q34066" s="92" t="s">
        <v>50</v>
      </c>
      <c r="BF34066" s="101" t="s">
        <v>58</v>
      </c>
      <c r="BK34066" s="98" t="s">
        <v>70</v>
      </c>
    </row>
    <row r="34067" spans="17:63" ht="29.25" customHeight="1" x14ac:dyDescent="0.2">
      <c r="Q34067" s="92" t="s">
        <v>50</v>
      </c>
      <c r="BF34067" s="101" t="s">
        <v>58</v>
      </c>
      <c r="BK34067" s="98" t="s">
        <v>70</v>
      </c>
    </row>
    <row r="34068" spans="17:63" ht="29.25" customHeight="1" x14ac:dyDescent="0.2">
      <c r="Q34068" s="92" t="s">
        <v>50</v>
      </c>
      <c r="BF34068" s="101" t="s">
        <v>58</v>
      </c>
      <c r="BK34068" s="98" t="s">
        <v>70</v>
      </c>
    </row>
    <row r="34069" spans="17:63" ht="29.25" customHeight="1" x14ac:dyDescent="0.2">
      <c r="Q34069" s="92" t="s">
        <v>50</v>
      </c>
      <c r="BF34069" s="101" t="s">
        <v>58</v>
      </c>
      <c r="BK34069" s="98" t="s">
        <v>70</v>
      </c>
    </row>
    <row r="34070" spans="17:63" ht="29.25" customHeight="1" x14ac:dyDescent="0.2">
      <c r="Q34070" s="92" t="s">
        <v>50</v>
      </c>
      <c r="BF34070" s="101" t="s">
        <v>58</v>
      </c>
      <c r="BK34070" s="98" t="s">
        <v>70</v>
      </c>
    </row>
    <row r="34071" spans="17:63" ht="29.25" customHeight="1" x14ac:dyDescent="0.2">
      <c r="Q34071" s="92" t="s">
        <v>50</v>
      </c>
      <c r="BF34071" s="101" t="s">
        <v>58</v>
      </c>
      <c r="BK34071" s="98" t="s">
        <v>70</v>
      </c>
    </row>
    <row r="34072" spans="17:63" ht="29.25" customHeight="1" x14ac:dyDescent="0.2">
      <c r="Q34072" s="92" t="s">
        <v>50</v>
      </c>
      <c r="BF34072" s="101" t="s">
        <v>58</v>
      </c>
      <c r="BK34072" s="98" t="s">
        <v>70</v>
      </c>
    </row>
    <row r="34073" spans="17:63" ht="29.25" customHeight="1" x14ac:dyDescent="0.2">
      <c r="Q34073" s="92" t="s">
        <v>50</v>
      </c>
      <c r="BF34073" s="101" t="s">
        <v>58</v>
      </c>
      <c r="BK34073" s="98" t="s">
        <v>70</v>
      </c>
    </row>
    <row r="34074" spans="17:63" ht="29.25" customHeight="1" x14ac:dyDescent="0.2">
      <c r="Q34074" s="92" t="s">
        <v>50</v>
      </c>
      <c r="BF34074" s="101" t="s">
        <v>58</v>
      </c>
      <c r="BK34074" s="98" t="s">
        <v>70</v>
      </c>
    </row>
    <row r="34075" spans="17:63" ht="29.25" customHeight="1" x14ac:dyDescent="0.2">
      <c r="Q34075" s="92" t="s">
        <v>50</v>
      </c>
      <c r="BF34075" s="101" t="s">
        <v>58</v>
      </c>
      <c r="BK34075" s="98" t="s">
        <v>70</v>
      </c>
    </row>
    <row r="34076" spans="17:63" ht="29.25" customHeight="1" x14ac:dyDescent="0.2">
      <c r="Q34076" s="92" t="s">
        <v>50</v>
      </c>
      <c r="BF34076" s="101" t="s">
        <v>58</v>
      </c>
      <c r="BK34076" s="98" t="s">
        <v>70</v>
      </c>
    </row>
    <row r="34077" spans="17:63" ht="29.25" customHeight="1" x14ac:dyDescent="0.2">
      <c r="Q34077" s="92" t="s">
        <v>50</v>
      </c>
      <c r="BF34077" s="101" t="s">
        <v>58</v>
      </c>
      <c r="BK34077" s="98" t="s">
        <v>70</v>
      </c>
    </row>
    <row r="34078" spans="17:63" ht="29.25" customHeight="1" x14ac:dyDescent="0.2">
      <c r="Q34078" s="92" t="s">
        <v>50</v>
      </c>
      <c r="BF34078" s="101" t="s">
        <v>58</v>
      </c>
      <c r="BK34078" s="98" t="s">
        <v>70</v>
      </c>
    </row>
    <row r="34079" spans="17:63" ht="29.25" customHeight="1" x14ac:dyDescent="0.2">
      <c r="Q34079" s="92" t="s">
        <v>50</v>
      </c>
      <c r="BF34079" s="101" t="s">
        <v>58</v>
      </c>
      <c r="BK34079" s="98" t="s">
        <v>70</v>
      </c>
    </row>
    <row r="34080" spans="17:63" ht="29.25" customHeight="1" x14ac:dyDescent="0.2">
      <c r="Q34080" s="92" t="s">
        <v>50</v>
      </c>
      <c r="BF34080" s="101" t="s">
        <v>58</v>
      </c>
      <c r="BK34080" s="98" t="s">
        <v>70</v>
      </c>
    </row>
    <row r="34081" spans="17:63" ht="29.25" customHeight="1" x14ac:dyDescent="0.2">
      <c r="Q34081" s="92" t="s">
        <v>50</v>
      </c>
      <c r="BF34081" s="101" t="s">
        <v>58</v>
      </c>
      <c r="BK34081" s="98" t="s">
        <v>70</v>
      </c>
    </row>
    <row r="34082" spans="17:63" ht="29.25" customHeight="1" x14ac:dyDescent="0.2">
      <c r="Q34082" s="92" t="s">
        <v>50</v>
      </c>
      <c r="BF34082" s="101" t="s">
        <v>58</v>
      </c>
      <c r="BK34082" s="98" t="s">
        <v>70</v>
      </c>
    </row>
    <row r="34083" spans="17:63" ht="29.25" customHeight="1" x14ac:dyDescent="0.2">
      <c r="Q34083" s="92" t="s">
        <v>50</v>
      </c>
      <c r="BF34083" s="101" t="s">
        <v>58</v>
      </c>
      <c r="BK34083" s="98" t="s">
        <v>70</v>
      </c>
    </row>
    <row r="34084" spans="17:63" ht="29.25" customHeight="1" x14ac:dyDescent="0.2">
      <c r="Q34084" s="92" t="s">
        <v>50</v>
      </c>
      <c r="BF34084" s="101" t="s">
        <v>58</v>
      </c>
      <c r="BK34084" s="98" t="s">
        <v>70</v>
      </c>
    </row>
    <row r="34085" spans="17:63" ht="29.25" customHeight="1" x14ac:dyDescent="0.2">
      <c r="Q34085" s="92" t="s">
        <v>50</v>
      </c>
      <c r="BF34085" s="101" t="s">
        <v>58</v>
      </c>
      <c r="BK34085" s="98" t="s">
        <v>70</v>
      </c>
    </row>
    <row r="34086" spans="17:63" ht="29.25" customHeight="1" x14ac:dyDescent="0.2">
      <c r="Q34086" s="92" t="s">
        <v>50</v>
      </c>
      <c r="BF34086" s="101" t="s">
        <v>58</v>
      </c>
      <c r="BK34086" s="98" t="s">
        <v>70</v>
      </c>
    </row>
    <row r="34087" spans="17:63" ht="29.25" customHeight="1" x14ac:dyDescent="0.2">
      <c r="Q34087" s="92" t="s">
        <v>50</v>
      </c>
      <c r="BF34087" s="101" t="s">
        <v>58</v>
      </c>
      <c r="BK34087" s="98" t="s">
        <v>70</v>
      </c>
    </row>
    <row r="34088" spans="17:63" ht="29.25" customHeight="1" x14ac:dyDescent="0.2">
      <c r="Q34088" s="92" t="s">
        <v>50</v>
      </c>
      <c r="BF34088" s="101" t="s">
        <v>58</v>
      </c>
      <c r="BK34088" s="98" t="s">
        <v>70</v>
      </c>
    </row>
    <row r="34089" spans="17:63" ht="29.25" customHeight="1" x14ac:dyDescent="0.2">
      <c r="Q34089" s="92" t="s">
        <v>50</v>
      </c>
      <c r="BF34089" s="101" t="s">
        <v>58</v>
      </c>
      <c r="BK34089" s="98" t="s">
        <v>70</v>
      </c>
    </row>
    <row r="34090" spans="17:63" ht="29.25" customHeight="1" x14ac:dyDescent="0.2">
      <c r="Q34090" s="92" t="s">
        <v>50</v>
      </c>
      <c r="BF34090" s="101" t="s">
        <v>58</v>
      </c>
      <c r="BK34090" s="98" t="s">
        <v>70</v>
      </c>
    </row>
    <row r="34091" spans="17:63" ht="29.25" customHeight="1" x14ac:dyDescent="0.2">
      <c r="Q34091" s="92" t="s">
        <v>50</v>
      </c>
      <c r="BF34091" s="101" t="s">
        <v>58</v>
      </c>
      <c r="BK34091" s="98" t="s">
        <v>70</v>
      </c>
    </row>
    <row r="34092" spans="17:63" ht="29.25" customHeight="1" x14ac:dyDescent="0.2">
      <c r="Q34092" s="92" t="s">
        <v>50</v>
      </c>
      <c r="BF34092" s="101" t="s">
        <v>58</v>
      </c>
      <c r="BK34092" s="98" t="s">
        <v>70</v>
      </c>
    </row>
    <row r="34093" spans="17:63" ht="29.25" customHeight="1" x14ac:dyDescent="0.2">
      <c r="Q34093" s="92" t="s">
        <v>50</v>
      </c>
      <c r="BF34093" s="101" t="s">
        <v>58</v>
      </c>
      <c r="BK34093" s="98" t="s">
        <v>70</v>
      </c>
    </row>
    <row r="34094" spans="17:63" ht="29.25" customHeight="1" x14ac:dyDescent="0.2">
      <c r="Q34094" s="92" t="s">
        <v>50</v>
      </c>
      <c r="BF34094" s="101" t="s">
        <v>58</v>
      </c>
      <c r="BK34094" s="98" t="s">
        <v>70</v>
      </c>
    </row>
    <row r="34095" spans="17:63" ht="29.25" customHeight="1" x14ac:dyDescent="0.2">
      <c r="Q34095" s="92" t="s">
        <v>50</v>
      </c>
      <c r="BF34095" s="101" t="s">
        <v>58</v>
      </c>
      <c r="BK34095" s="98" t="s">
        <v>70</v>
      </c>
    </row>
    <row r="34096" spans="17:63" ht="29.25" customHeight="1" x14ac:dyDescent="0.2">
      <c r="Q34096" s="92" t="s">
        <v>50</v>
      </c>
      <c r="BF34096" s="101" t="s">
        <v>58</v>
      </c>
      <c r="BK34096" s="98" t="s">
        <v>70</v>
      </c>
    </row>
    <row r="34097" spans="17:63" ht="29.25" customHeight="1" x14ac:dyDescent="0.2">
      <c r="Q34097" s="92" t="s">
        <v>50</v>
      </c>
      <c r="BF34097" s="101" t="s">
        <v>58</v>
      </c>
      <c r="BK34097" s="98" t="s">
        <v>70</v>
      </c>
    </row>
    <row r="34098" spans="17:63" ht="29.25" customHeight="1" x14ac:dyDescent="0.2">
      <c r="Q34098" s="92" t="s">
        <v>50</v>
      </c>
      <c r="BF34098" s="101" t="s">
        <v>58</v>
      </c>
      <c r="BK34098" s="98" t="s">
        <v>70</v>
      </c>
    </row>
    <row r="34099" spans="17:63" ht="29.25" customHeight="1" x14ac:dyDescent="0.2">
      <c r="Q34099" s="92" t="s">
        <v>50</v>
      </c>
      <c r="BF34099" s="101" t="s">
        <v>58</v>
      </c>
      <c r="BK34099" s="98" t="s">
        <v>70</v>
      </c>
    </row>
    <row r="34100" spans="17:63" ht="29.25" customHeight="1" x14ac:dyDescent="0.2">
      <c r="Q34100" s="92" t="s">
        <v>50</v>
      </c>
      <c r="BF34100" s="101" t="s">
        <v>58</v>
      </c>
      <c r="BK34100" s="98" t="s">
        <v>70</v>
      </c>
    </row>
    <row r="34101" spans="17:63" ht="29.25" customHeight="1" x14ac:dyDescent="0.2">
      <c r="Q34101" s="92" t="s">
        <v>50</v>
      </c>
      <c r="BF34101" s="101" t="s">
        <v>58</v>
      </c>
      <c r="BK34101" s="98" t="s">
        <v>70</v>
      </c>
    </row>
    <row r="34102" spans="17:63" ht="29.25" customHeight="1" x14ac:dyDescent="0.2">
      <c r="Q34102" s="92" t="s">
        <v>50</v>
      </c>
      <c r="BF34102" s="101" t="s">
        <v>58</v>
      </c>
      <c r="BK34102" s="98" t="s">
        <v>70</v>
      </c>
    </row>
    <row r="34103" spans="17:63" ht="29.25" customHeight="1" x14ac:dyDescent="0.2">
      <c r="Q34103" s="92" t="s">
        <v>50</v>
      </c>
      <c r="BF34103" s="101" t="s">
        <v>58</v>
      </c>
      <c r="BK34103" s="98" t="s">
        <v>70</v>
      </c>
    </row>
    <row r="34104" spans="17:63" ht="29.25" customHeight="1" x14ac:dyDescent="0.2">
      <c r="Q34104" s="92" t="s">
        <v>50</v>
      </c>
      <c r="BF34104" s="101" t="s">
        <v>58</v>
      </c>
      <c r="BK34104" s="98" t="s">
        <v>70</v>
      </c>
    </row>
    <row r="34105" spans="17:63" ht="29.25" customHeight="1" x14ac:dyDescent="0.2">
      <c r="Q34105" s="92" t="s">
        <v>50</v>
      </c>
      <c r="BF34105" s="101" t="s">
        <v>58</v>
      </c>
      <c r="BK34105" s="98" t="s">
        <v>70</v>
      </c>
    </row>
    <row r="34106" spans="17:63" ht="29.25" customHeight="1" x14ac:dyDescent="0.2">
      <c r="Q34106" s="92" t="s">
        <v>50</v>
      </c>
      <c r="BF34106" s="101" t="s">
        <v>58</v>
      </c>
      <c r="BK34106" s="98" t="s">
        <v>70</v>
      </c>
    </row>
    <row r="34107" spans="17:63" ht="29.25" customHeight="1" x14ac:dyDescent="0.2">
      <c r="Q34107" s="92" t="s">
        <v>50</v>
      </c>
      <c r="BF34107" s="101" t="s">
        <v>58</v>
      </c>
      <c r="BK34107" s="98" t="s">
        <v>70</v>
      </c>
    </row>
    <row r="34108" spans="17:63" ht="29.25" customHeight="1" x14ac:dyDescent="0.2">
      <c r="Q34108" s="92" t="s">
        <v>50</v>
      </c>
      <c r="BF34108" s="101" t="s">
        <v>58</v>
      </c>
      <c r="BK34108" s="98" t="s">
        <v>70</v>
      </c>
    </row>
    <row r="34109" spans="17:63" ht="29.25" customHeight="1" x14ac:dyDescent="0.2">
      <c r="Q34109" s="92" t="s">
        <v>50</v>
      </c>
      <c r="BF34109" s="101" t="s">
        <v>58</v>
      </c>
      <c r="BK34109" s="98" t="s">
        <v>70</v>
      </c>
    </row>
    <row r="34110" spans="17:63" ht="29.25" customHeight="1" x14ac:dyDescent="0.2">
      <c r="Q34110" s="92" t="s">
        <v>50</v>
      </c>
      <c r="BF34110" s="101" t="s">
        <v>58</v>
      </c>
      <c r="BK34110" s="98" t="s">
        <v>70</v>
      </c>
    </row>
    <row r="34111" spans="17:63" ht="29.25" customHeight="1" x14ac:dyDescent="0.2">
      <c r="Q34111" s="92" t="s">
        <v>50</v>
      </c>
      <c r="BF34111" s="101" t="s">
        <v>58</v>
      </c>
      <c r="BK34111" s="98" t="s">
        <v>70</v>
      </c>
    </row>
    <row r="34112" spans="17:63" ht="29.25" customHeight="1" x14ac:dyDescent="0.2">
      <c r="Q34112" s="92" t="s">
        <v>50</v>
      </c>
      <c r="BF34112" s="101" t="s">
        <v>58</v>
      </c>
      <c r="BK34112" s="98" t="s">
        <v>70</v>
      </c>
    </row>
    <row r="34113" spans="17:63" ht="29.25" customHeight="1" x14ac:dyDescent="0.2">
      <c r="Q34113" s="92" t="s">
        <v>50</v>
      </c>
      <c r="BF34113" s="101" t="s">
        <v>58</v>
      </c>
      <c r="BK34113" s="98" t="s">
        <v>70</v>
      </c>
    </row>
    <row r="34114" spans="17:63" ht="29.25" customHeight="1" x14ac:dyDescent="0.2">
      <c r="Q34114" s="92" t="s">
        <v>50</v>
      </c>
      <c r="BF34114" s="101" t="s">
        <v>58</v>
      </c>
      <c r="BK34114" s="98" t="s">
        <v>70</v>
      </c>
    </row>
    <row r="34115" spans="17:63" ht="29.25" customHeight="1" x14ac:dyDescent="0.2">
      <c r="Q34115" s="92" t="s">
        <v>50</v>
      </c>
      <c r="BF34115" s="101" t="s">
        <v>58</v>
      </c>
      <c r="BK34115" s="98" t="s">
        <v>70</v>
      </c>
    </row>
    <row r="34116" spans="17:63" ht="29.25" customHeight="1" x14ac:dyDescent="0.2">
      <c r="Q34116" s="92" t="s">
        <v>50</v>
      </c>
      <c r="BF34116" s="101" t="s">
        <v>58</v>
      </c>
      <c r="BK34116" s="98" t="s">
        <v>70</v>
      </c>
    </row>
    <row r="34117" spans="17:63" ht="29.25" customHeight="1" x14ac:dyDescent="0.2">
      <c r="Q34117" s="92" t="s">
        <v>50</v>
      </c>
      <c r="BF34117" s="101" t="s">
        <v>58</v>
      </c>
      <c r="BK34117" s="98" t="s">
        <v>70</v>
      </c>
    </row>
    <row r="34118" spans="17:63" ht="29.25" customHeight="1" x14ac:dyDescent="0.2">
      <c r="Q34118" s="92" t="s">
        <v>50</v>
      </c>
      <c r="BF34118" s="101" t="s">
        <v>58</v>
      </c>
      <c r="BK34118" s="98" t="s">
        <v>70</v>
      </c>
    </row>
    <row r="34119" spans="17:63" ht="29.25" customHeight="1" x14ac:dyDescent="0.2">
      <c r="Q34119" s="92" t="s">
        <v>50</v>
      </c>
      <c r="BF34119" s="101" t="s">
        <v>58</v>
      </c>
      <c r="BK34119" s="98" t="s">
        <v>70</v>
      </c>
    </row>
    <row r="34120" spans="17:63" ht="29.25" customHeight="1" x14ac:dyDescent="0.2">
      <c r="Q34120" s="92" t="s">
        <v>50</v>
      </c>
      <c r="BF34120" s="101" t="s">
        <v>58</v>
      </c>
      <c r="BK34120" s="98" t="s">
        <v>70</v>
      </c>
    </row>
    <row r="34121" spans="17:63" ht="29.25" customHeight="1" x14ac:dyDescent="0.2">
      <c r="Q34121" s="92" t="s">
        <v>50</v>
      </c>
      <c r="BF34121" s="101" t="s">
        <v>58</v>
      </c>
      <c r="BK34121" s="98" t="s">
        <v>70</v>
      </c>
    </row>
    <row r="34122" spans="17:63" ht="29.25" customHeight="1" x14ac:dyDescent="0.2">
      <c r="Q34122" s="92" t="s">
        <v>50</v>
      </c>
      <c r="BF34122" s="101" t="s">
        <v>58</v>
      </c>
      <c r="BK34122" s="98" t="s">
        <v>70</v>
      </c>
    </row>
    <row r="34123" spans="17:63" ht="29.25" customHeight="1" x14ac:dyDescent="0.2">
      <c r="Q34123" s="92" t="s">
        <v>50</v>
      </c>
      <c r="BF34123" s="101" t="s">
        <v>58</v>
      </c>
      <c r="BK34123" s="98" t="s">
        <v>70</v>
      </c>
    </row>
    <row r="34124" spans="17:63" ht="29.25" customHeight="1" x14ac:dyDescent="0.2">
      <c r="Q34124" s="92" t="s">
        <v>50</v>
      </c>
      <c r="BF34124" s="101" t="s">
        <v>58</v>
      </c>
      <c r="BK34124" s="98" t="s">
        <v>70</v>
      </c>
    </row>
    <row r="34125" spans="17:63" ht="29.25" customHeight="1" x14ac:dyDescent="0.2">
      <c r="Q34125" s="92" t="s">
        <v>50</v>
      </c>
      <c r="BF34125" s="101" t="s">
        <v>58</v>
      </c>
      <c r="BK34125" s="98" t="s">
        <v>70</v>
      </c>
    </row>
    <row r="34126" spans="17:63" ht="29.25" customHeight="1" x14ac:dyDescent="0.2">
      <c r="Q34126" s="92" t="s">
        <v>50</v>
      </c>
      <c r="BF34126" s="101" t="s">
        <v>58</v>
      </c>
      <c r="BK34126" s="98" t="s">
        <v>70</v>
      </c>
    </row>
    <row r="34127" spans="17:63" ht="29.25" customHeight="1" x14ac:dyDescent="0.2">
      <c r="Q34127" s="92" t="s">
        <v>50</v>
      </c>
      <c r="BF34127" s="101" t="s">
        <v>58</v>
      </c>
      <c r="BK34127" s="98" t="s">
        <v>70</v>
      </c>
    </row>
    <row r="34128" spans="17:63" ht="29.25" customHeight="1" x14ac:dyDescent="0.2">
      <c r="Q34128" s="92" t="s">
        <v>50</v>
      </c>
      <c r="BF34128" s="101" t="s">
        <v>58</v>
      </c>
      <c r="BK34128" s="98" t="s">
        <v>70</v>
      </c>
    </row>
    <row r="34129" spans="17:63" ht="29.25" customHeight="1" x14ac:dyDescent="0.2">
      <c r="Q34129" s="92" t="s">
        <v>50</v>
      </c>
      <c r="BF34129" s="101" t="s">
        <v>58</v>
      </c>
      <c r="BK34129" s="98" t="s">
        <v>70</v>
      </c>
    </row>
    <row r="34130" spans="17:63" ht="29.25" customHeight="1" x14ac:dyDescent="0.2">
      <c r="Q34130" s="92" t="s">
        <v>50</v>
      </c>
      <c r="BF34130" s="101" t="s">
        <v>58</v>
      </c>
      <c r="BK34130" s="98" t="s">
        <v>70</v>
      </c>
    </row>
    <row r="34131" spans="17:63" ht="29.25" customHeight="1" x14ac:dyDescent="0.2">
      <c r="Q34131" s="92" t="s">
        <v>50</v>
      </c>
      <c r="BF34131" s="101" t="s">
        <v>58</v>
      </c>
      <c r="BK34131" s="98" t="s">
        <v>70</v>
      </c>
    </row>
    <row r="34132" spans="17:63" ht="29.25" customHeight="1" x14ac:dyDescent="0.2">
      <c r="Q34132" s="92" t="s">
        <v>50</v>
      </c>
      <c r="BF34132" s="101" t="s">
        <v>58</v>
      </c>
      <c r="BK34132" s="98" t="s">
        <v>70</v>
      </c>
    </row>
    <row r="34133" spans="17:63" ht="29.25" customHeight="1" x14ac:dyDescent="0.2">
      <c r="Q34133" s="92" t="s">
        <v>50</v>
      </c>
      <c r="BF34133" s="101" t="s">
        <v>58</v>
      </c>
      <c r="BK34133" s="98" t="s">
        <v>70</v>
      </c>
    </row>
    <row r="34134" spans="17:63" ht="29.25" customHeight="1" x14ac:dyDescent="0.2">
      <c r="Q34134" s="92" t="s">
        <v>50</v>
      </c>
      <c r="BF34134" s="101" t="s">
        <v>58</v>
      </c>
      <c r="BK34134" s="98" t="s">
        <v>70</v>
      </c>
    </row>
    <row r="34135" spans="17:63" ht="29.25" customHeight="1" x14ac:dyDescent="0.2">
      <c r="Q34135" s="92" t="s">
        <v>50</v>
      </c>
      <c r="BF34135" s="101" t="s">
        <v>58</v>
      </c>
      <c r="BK34135" s="98" t="s">
        <v>70</v>
      </c>
    </row>
    <row r="34136" spans="17:63" ht="29.25" customHeight="1" x14ac:dyDescent="0.2">
      <c r="Q34136" s="92" t="s">
        <v>50</v>
      </c>
      <c r="BF34136" s="101" t="s">
        <v>58</v>
      </c>
      <c r="BK34136" s="98" t="s">
        <v>70</v>
      </c>
    </row>
    <row r="34137" spans="17:63" ht="29.25" customHeight="1" x14ac:dyDescent="0.2">
      <c r="Q34137" s="92" t="s">
        <v>50</v>
      </c>
      <c r="BF34137" s="101" t="s">
        <v>58</v>
      </c>
      <c r="BK34137" s="98" t="s">
        <v>70</v>
      </c>
    </row>
    <row r="34138" spans="17:63" ht="29.25" customHeight="1" x14ac:dyDescent="0.2">
      <c r="Q34138" s="92" t="s">
        <v>50</v>
      </c>
      <c r="BF34138" s="101" t="s">
        <v>58</v>
      </c>
      <c r="BK34138" s="98" t="s">
        <v>70</v>
      </c>
    </row>
    <row r="34139" spans="17:63" ht="29.25" customHeight="1" x14ac:dyDescent="0.2">
      <c r="Q34139" s="92" t="s">
        <v>50</v>
      </c>
      <c r="BF34139" s="101" t="s">
        <v>58</v>
      </c>
      <c r="BK34139" s="98" t="s">
        <v>70</v>
      </c>
    </row>
    <row r="34140" spans="17:63" ht="29.25" customHeight="1" x14ac:dyDescent="0.2">
      <c r="Q34140" s="92" t="s">
        <v>50</v>
      </c>
      <c r="BF34140" s="101" t="s">
        <v>58</v>
      </c>
      <c r="BK34140" s="98" t="s">
        <v>70</v>
      </c>
    </row>
    <row r="34141" spans="17:63" ht="29.25" customHeight="1" x14ac:dyDescent="0.2">
      <c r="Q34141" s="92" t="s">
        <v>50</v>
      </c>
      <c r="BF34141" s="101" t="s">
        <v>58</v>
      </c>
      <c r="BK34141" s="98" t="s">
        <v>70</v>
      </c>
    </row>
    <row r="34142" spans="17:63" ht="29.25" customHeight="1" x14ac:dyDescent="0.2">
      <c r="Q34142" s="92" t="s">
        <v>50</v>
      </c>
      <c r="BF34142" s="101" t="s">
        <v>58</v>
      </c>
      <c r="BK34142" s="98" t="s">
        <v>70</v>
      </c>
    </row>
    <row r="34143" spans="17:63" ht="29.25" customHeight="1" x14ac:dyDescent="0.2">
      <c r="Q34143" s="92" t="s">
        <v>50</v>
      </c>
      <c r="BF34143" s="101" t="s">
        <v>58</v>
      </c>
      <c r="BK34143" s="98" t="s">
        <v>70</v>
      </c>
    </row>
    <row r="34144" spans="17:63" ht="29.25" customHeight="1" x14ac:dyDescent="0.2">
      <c r="Q34144" s="92" t="s">
        <v>50</v>
      </c>
      <c r="BF34144" s="101" t="s">
        <v>58</v>
      </c>
      <c r="BK34144" s="98" t="s">
        <v>70</v>
      </c>
    </row>
    <row r="34145" spans="17:63" ht="29.25" customHeight="1" x14ac:dyDescent="0.2">
      <c r="Q34145" s="92" t="s">
        <v>50</v>
      </c>
      <c r="BF34145" s="101" t="s">
        <v>58</v>
      </c>
      <c r="BK34145" s="98" t="s">
        <v>70</v>
      </c>
    </row>
    <row r="34146" spans="17:63" ht="29.25" customHeight="1" x14ac:dyDescent="0.2">
      <c r="Q34146" s="92" t="s">
        <v>50</v>
      </c>
      <c r="BF34146" s="101" t="s">
        <v>58</v>
      </c>
      <c r="BK34146" s="98" t="s">
        <v>70</v>
      </c>
    </row>
    <row r="34147" spans="17:63" ht="29.25" customHeight="1" x14ac:dyDescent="0.2">
      <c r="Q34147" s="92" t="s">
        <v>50</v>
      </c>
      <c r="BF34147" s="101" t="s">
        <v>58</v>
      </c>
      <c r="BK34147" s="98" t="s">
        <v>70</v>
      </c>
    </row>
    <row r="34148" spans="17:63" ht="29.25" customHeight="1" x14ac:dyDescent="0.2">
      <c r="Q34148" s="92" t="s">
        <v>50</v>
      </c>
      <c r="BF34148" s="101" t="s">
        <v>58</v>
      </c>
      <c r="BK34148" s="98" t="s">
        <v>70</v>
      </c>
    </row>
    <row r="34149" spans="17:63" ht="29.25" customHeight="1" x14ac:dyDescent="0.2">
      <c r="Q34149" s="92" t="s">
        <v>50</v>
      </c>
      <c r="BF34149" s="101" t="s">
        <v>58</v>
      </c>
      <c r="BK34149" s="98" t="s">
        <v>70</v>
      </c>
    </row>
    <row r="34150" spans="17:63" ht="29.25" customHeight="1" x14ac:dyDescent="0.2">
      <c r="Q34150" s="92" t="s">
        <v>50</v>
      </c>
      <c r="BF34150" s="101" t="s">
        <v>58</v>
      </c>
      <c r="BK34150" s="98" t="s">
        <v>70</v>
      </c>
    </row>
    <row r="34151" spans="17:63" ht="29.25" customHeight="1" x14ac:dyDescent="0.2">
      <c r="Q34151" s="92" t="s">
        <v>50</v>
      </c>
      <c r="BF34151" s="101" t="s">
        <v>58</v>
      </c>
      <c r="BK34151" s="98" t="s">
        <v>70</v>
      </c>
    </row>
    <row r="34152" spans="17:63" ht="29.25" customHeight="1" x14ac:dyDescent="0.2">
      <c r="Q34152" s="92" t="s">
        <v>50</v>
      </c>
      <c r="BF34152" s="101" t="s">
        <v>58</v>
      </c>
      <c r="BK34152" s="98" t="s">
        <v>70</v>
      </c>
    </row>
    <row r="34153" spans="17:63" ht="29.25" customHeight="1" x14ac:dyDescent="0.2">
      <c r="Q34153" s="92" t="s">
        <v>50</v>
      </c>
      <c r="BF34153" s="101" t="s">
        <v>58</v>
      </c>
      <c r="BK34153" s="98" t="s">
        <v>70</v>
      </c>
    </row>
    <row r="34154" spans="17:63" ht="29.25" customHeight="1" x14ac:dyDescent="0.2">
      <c r="Q34154" s="92" t="s">
        <v>50</v>
      </c>
      <c r="BF34154" s="101" t="s">
        <v>58</v>
      </c>
      <c r="BK34154" s="98" t="s">
        <v>70</v>
      </c>
    </row>
    <row r="34155" spans="17:63" ht="29.25" customHeight="1" x14ac:dyDescent="0.2">
      <c r="Q34155" s="92" t="s">
        <v>50</v>
      </c>
      <c r="BF34155" s="101" t="s">
        <v>58</v>
      </c>
      <c r="BK34155" s="98" t="s">
        <v>70</v>
      </c>
    </row>
    <row r="34156" spans="17:63" ht="29.25" customHeight="1" x14ac:dyDescent="0.2">
      <c r="Q34156" s="92" t="s">
        <v>50</v>
      </c>
      <c r="BF34156" s="101" t="s">
        <v>58</v>
      </c>
      <c r="BK34156" s="98" t="s">
        <v>70</v>
      </c>
    </row>
    <row r="34157" spans="17:63" ht="29.25" customHeight="1" x14ac:dyDescent="0.2">
      <c r="Q34157" s="92" t="s">
        <v>50</v>
      </c>
      <c r="BF34157" s="101" t="s">
        <v>58</v>
      </c>
      <c r="BK34157" s="98" t="s">
        <v>70</v>
      </c>
    </row>
    <row r="34158" spans="17:63" ht="29.25" customHeight="1" x14ac:dyDescent="0.2">
      <c r="Q34158" s="92" t="s">
        <v>50</v>
      </c>
      <c r="BF34158" s="101" t="s">
        <v>58</v>
      </c>
      <c r="BK34158" s="98" t="s">
        <v>70</v>
      </c>
    </row>
    <row r="34159" spans="17:63" ht="29.25" customHeight="1" x14ac:dyDescent="0.2">
      <c r="Q34159" s="92" t="s">
        <v>50</v>
      </c>
      <c r="BF34159" s="101" t="s">
        <v>58</v>
      </c>
      <c r="BK34159" s="98" t="s">
        <v>70</v>
      </c>
    </row>
    <row r="34160" spans="17:63" ht="29.25" customHeight="1" x14ac:dyDescent="0.2">
      <c r="Q34160" s="92" t="s">
        <v>50</v>
      </c>
      <c r="BF34160" s="101" t="s">
        <v>58</v>
      </c>
      <c r="BK34160" s="98" t="s">
        <v>70</v>
      </c>
    </row>
    <row r="34161" spans="17:63" ht="29.25" customHeight="1" x14ac:dyDescent="0.2">
      <c r="Q34161" s="92" t="s">
        <v>50</v>
      </c>
      <c r="BF34161" s="101" t="s">
        <v>58</v>
      </c>
      <c r="BK34161" s="98" t="s">
        <v>70</v>
      </c>
    </row>
    <row r="34162" spans="17:63" ht="29.25" customHeight="1" x14ac:dyDescent="0.2">
      <c r="Q34162" s="92" t="s">
        <v>50</v>
      </c>
      <c r="BF34162" s="101" t="s">
        <v>58</v>
      </c>
      <c r="BK34162" s="98" t="s">
        <v>70</v>
      </c>
    </row>
    <row r="34163" spans="17:63" ht="29.25" customHeight="1" x14ac:dyDescent="0.2">
      <c r="Q34163" s="92" t="s">
        <v>50</v>
      </c>
      <c r="BF34163" s="101" t="s">
        <v>58</v>
      </c>
      <c r="BK34163" s="98" t="s">
        <v>70</v>
      </c>
    </row>
    <row r="34164" spans="17:63" ht="29.25" customHeight="1" x14ac:dyDescent="0.2">
      <c r="Q34164" s="92" t="s">
        <v>50</v>
      </c>
      <c r="BF34164" s="101" t="s">
        <v>58</v>
      </c>
      <c r="BK34164" s="98" t="s">
        <v>70</v>
      </c>
    </row>
    <row r="34165" spans="17:63" ht="29.25" customHeight="1" x14ac:dyDescent="0.2">
      <c r="Q34165" s="92" t="s">
        <v>50</v>
      </c>
      <c r="BF34165" s="101" t="s">
        <v>58</v>
      </c>
      <c r="BK34165" s="98" t="s">
        <v>70</v>
      </c>
    </row>
    <row r="34166" spans="17:63" ht="29.25" customHeight="1" x14ac:dyDescent="0.2">
      <c r="Q34166" s="92" t="s">
        <v>50</v>
      </c>
      <c r="BF34166" s="101" t="s">
        <v>58</v>
      </c>
      <c r="BK34166" s="98" t="s">
        <v>70</v>
      </c>
    </row>
    <row r="34167" spans="17:63" ht="29.25" customHeight="1" x14ac:dyDescent="0.2">
      <c r="Q34167" s="92" t="s">
        <v>50</v>
      </c>
      <c r="BF34167" s="101" t="s">
        <v>58</v>
      </c>
      <c r="BK34167" s="98" t="s">
        <v>70</v>
      </c>
    </row>
    <row r="34168" spans="17:63" ht="29.25" customHeight="1" x14ac:dyDescent="0.2">
      <c r="Q34168" s="92" t="s">
        <v>50</v>
      </c>
      <c r="BF34168" s="101" t="s">
        <v>58</v>
      </c>
      <c r="BK34168" s="98" t="s">
        <v>70</v>
      </c>
    </row>
    <row r="34169" spans="17:63" ht="29.25" customHeight="1" x14ac:dyDescent="0.2">
      <c r="Q34169" s="92" t="s">
        <v>50</v>
      </c>
      <c r="BF34169" s="101" t="s">
        <v>58</v>
      </c>
      <c r="BK34169" s="98" t="s">
        <v>70</v>
      </c>
    </row>
    <row r="34170" spans="17:63" ht="29.25" customHeight="1" x14ac:dyDescent="0.2">
      <c r="Q34170" s="92" t="s">
        <v>50</v>
      </c>
      <c r="BF34170" s="101" t="s">
        <v>58</v>
      </c>
      <c r="BK34170" s="98" t="s">
        <v>70</v>
      </c>
    </row>
    <row r="34171" spans="17:63" ht="29.25" customHeight="1" x14ac:dyDescent="0.2">
      <c r="Q34171" s="92" t="s">
        <v>50</v>
      </c>
      <c r="BF34171" s="101" t="s">
        <v>58</v>
      </c>
      <c r="BK34171" s="98" t="s">
        <v>70</v>
      </c>
    </row>
    <row r="34172" spans="17:63" ht="29.25" customHeight="1" x14ac:dyDescent="0.2">
      <c r="Q34172" s="92" t="s">
        <v>50</v>
      </c>
      <c r="BF34172" s="101" t="s">
        <v>58</v>
      </c>
      <c r="BK34172" s="98" t="s">
        <v>70</v>
      </c>
    </row>
    <row r="34173" spans="17:63" ht="29.25" customHeight="1" x14ac:dyDescent="0.2">
      <c r="Q34173" s="92" t="s">
        <v>50</v>
      </c>
      <c r="BF34173" s="101" t="s">
        <v>58</v>
      </c>
      <c r="BK34173" s="98" t="s">
        <v>70</v>
      </c>
    </row>
    <row r="34174" spans="17:63" ht="29.25" customHeight="1" x14ac:dyDescent="0.2">
      <c r="Q34174" s="92" t="s">
        <v>50</v>
      </c>
      <c r="BF34174" s="101" t="s">
        <v>58</v>
      </c>
      <c r="BK34174" s="98" t="s">
        <v>70</v>
      </c>
    </row>
    <row r="34175" spans="17:63" ht="29.25" customHeight="1" x14ac:dyDescent="0.2">
      <c r="Q34175" s="92" t="s">
        <v>50</v>
      </c>
      <c r="BF34175" s="101" t="s">
        <v>58</v>
      </c>
      <c r="BK34175" s="98" t="s">
        <v>70</v>
      </c>
    </row>
    <row r="34176" spans="17:63" ht="29.25" customHeight="1" x14ac:dyDescent="0.2">
      <c r="Q34176" s="92" t="s">
        <v>50</v>
      </c>
      <c r="BF34176" s="101" t="s">
        <v>58</v>
      </c>
      <c r="BK34176" s="98" t="s">
        <v>70</v>
      </c>
    </row>
    <row r="34177" spans="17:63" ht="29.25" customHeight="1" x14ac:dyDescent="0.2">
      <c r="Q34177" s="92" t="s">
        <v>50</v>
      </c>
      <c r="BF34177" s="101" t="s">
        <v>58</v>
      </c>
      <c r="BK34177" s="98" t="s">
        <v>70</v>
      </c>
    </row>
    <row r="34178" spans="17:63" ht="29.25" customHeight="1" x14ac:dyDescent="0.2">
      <c r="Q34178" s="92" t="s">
        <v>50</v>
      </c>
      <c r="BF34178" s="101" t="s">
        <v>58</v>
      </c>
      <c r="BK34178" s="98" t="s">
        <v>70</v>
      </c>
    </row>
    <row r="34179" spans="17:63" ht="29.25" customHeight="1" x14ac:dyDescent="0.2">
      <c r="Q34179" s="92" t="s">
        <v>50</v>
      </c>
      <c r="BF34179" s="101" t="s">
        <v>58</v>
      </c>
      <c r="BK34179" s="98" t="s">
        <v>70</v>
      </c>
    </row>
    <row r="34180" spans="17:63" ht="29.25" customHeight="1" x14ac:dyDescent="0.2">
      <c r="Q34180" s="92" t="s">
        <v>50</v>
      </c>
      <c r="BF34180" s="101" t="s">
        <v>58</v>
      </c>
      <c r="BK34180" s="98" t="s">
        <v>70</v>
      </c>
    </row>
    <row r="34181" spans="17:63" ht="29.25" customHeight="1" x14ac:dyDescent="0.2">
      <c r="Q34181" s="92" t="s">
        <v>50</v>
      </c>
      <c r="BF34181" s="101" t="s">
        <v>58</v>
      </c>
      <c r="BK34181" s="98" t="s">
        <v>70</v>
      </c>
    </row>
    <row r="34182" spans="17:63" ht="29.25" customHeight="1" x14ac:dyDescent="0.2">
      <c r="Q34182" s="92" t="s">
        <v>50</v>
      </c>
      <c r="BF34182" s="101" t="s">
        <v>58</v>
      </c>
      <c r="BK34182" s="98" t="s">
        <v>70</v>
      </c>
    </row>
    <row r="34183" spans="17:63" ht="29.25" customHeight="1" x14ac:dyDescent="0.2">
      <c r="Q34183" s="92" t="s">
        <v>50</v>
      </c>
      <c r="BF34183" s="101" t="s">
        <v>58</v>
      </c>
      <c r="BK34183" s="98" t="s">
        <v>70</v>
      </c>
    </row>
    <row r="34184" spans="17:63" ht="29.25" customHeight="1" x14ac:dyDescent="0.2">
      <c r="Q34184" s="92" t="s">
        <v>50</v>
      </c>
      <c r="BF34184" s="101" t="s">
        <v>58</v>
      </c>
      <c r="BK34184" s="98" t="s">
        <v>70</v>
      </c>
    </row>
    <row r="34185" spans="17:63" ht="29.25" customHeight="1" x14ac:dyDescent="0.2">
      <c r="Q34185" s="92" t="s">
        <v>50</v>
      </c>
      <c r="BF34185" s="101" t="s">
        <v>58</v>
      </c>
      <c r="BK34185" s="98" t="s">
        <v>70</v>
      </c>
    </row>
    <row r="34186" spans="17:63" ht="29.25" customHeight="1" x14ac:dyDescent="0.2">
      <c r="Q34186" s="92" t="s">
        <v>50</v>
      </c>
      <c r="BF34186" s="101" t="s">
        <v>58</v>
      </c>
      <c r="BK34186" s="98" t="s">
        <v>70</v>
      </c>
    </row>
    <row r="34187" spans="17:63" ht="29.25" customHeight="1" x14ac:dyDescent="0.2">
      <c r="Q34187" s="92" t="s">
        <v>50</v>
      </c>
      <c r="BF34187" s="101" t="s">
        <v>58</v>
      </c>
      <c r="BK34187" s="98" t="s">
        <v>70</v>
      </c>
    </row>
    <row r="34188" spans="17:63" ht="29.25" customHeight="1" x14ac:dyDescent="0.2">
      <c r="Q34188" s="92" t="s">
        <v>50</v>
      </c>
      <c r="BF34188" s="101" t="s">
        <v>58</v>
      </c>
      <c r="BK34188" s="98" t="s">
        <v>70</v>
      </c>
    </row>
    <row r="34189" spans="17:63" ht="29.25" customHeight="1" x14ac:dyDescent="0.2">
      <c r="Q34189" s="92" t="s">
        <v>50</v>
      </c>
      <c r="BF34189" s="101" t="s">
        <v>58</v>
      </c>
      <c r="BK34189" s="98" t="s">
        <v>70</v>
      </c>
    </row>
    <row r="34190" spans="17:63" ht="29.25" customHeight="1" x14ac:dyDescent="0.2">
      <c r="Q34190" s="92" t="s">
        <v>50</v>
      </c>
      <c r="BF34190" s="101" t="s">
        <v>58</v>
      </c>
      <c r="BK34190" s="98" t="s">
        <v>70</v>
      </c>
    </row>
    <row r="34191" spans="17:63" ht="29.25" customHeight="1" x14ac:dyDescent="0.2">
      <c r="Q34191" s="92" t="s">
        <v>50</v>
      </c>
      <c r="BF34191" s="101" t="s">
        <v>58</v>
      </c>
      <c r="BK34191" s="98" t="s">
        <v>70</v>
      </c>
    </row>
    <row r="34192" spans="17:63" ht="29.25" customHeight="1" x14ac:dyDescent="0.2">
      <c r="Q34192" s="92" t="s">
        <v>50</v>
      </c>
      <c r="BF34192" s="101" t="s">
        <v>58</v>
      </c>
      <c r="BK34192" s="98" t="s">
        <v>70</v>
      </c>
    </row>
    <row r="34193" spans="17:63" ht="29.25" customHeight="1" x14ac:dyDescent="0.2">
      <c r="Q34193" s="92" t="s">
        <v>50</v>
      </c>
      <c r="BF34193" s="101" t="s">
        <v>58</v>
      </c>
      <c r="BK34193" s="98" t="s">
        <v>70</v>
      </c>
    </row>
    <row r="34194" spans="17:63" ht="29.25" customHeight="1" x14ac:dyDescent="0.2">
      <c r="Q34194" s="92" t="s">
        <v>50</v>
      </c>
      <c r="BF34194" s="101" t="s">
        <v>58</v>
      </c>
      <c r="BK34194" s="98" t="s">
        <v>70</v>
      </c>
    </row>
    <row r="34195" spans="17:63" ht="29.25" customHeight="1" x14ac:dyDescent="0.2">
      <c r="Q34195" s="92" t="s">
        <v>50</v>
      </c>
      <c r="BF34195" s="101" t="s">
        <v>58</v>
      </c>
      <c r="BK34195" s="98" t="s">
        <v>70</v>
      </c>
    </row>
    <row r="34196" spans="17:63" ht="29.25" customHeight="1" x14ac:dyDescent="0.2">
      <c r="Q34196" s="92" t="s">
        <v>50</v>
      </c>
      <c r="BF34196" s="101" t="s">
        <v>58</v>
      </c>
      <c r="BK34196" s="98" t="s">
        <v>70</v>
      </c>
    </row>
    <row r="34197" spans="17:63" ht="29.25" customHeight="1" x14ac:dyDescent="0.2">
      <c r="Q34197" s="92" t="s">
        <v>50</v>
      </c>
      <c r="BF34197" s="101" t="s">
        <v>58</v>
      </c>
      <c r="BK34197" s="98" t="s">
        <v>70</v>
      </c>
    </row>
    <row r="34198" spans="17:63" ht="29.25" customHeight="1" x14ac:dyDescent="0.2">
      <c r="Q34198" s="92" t="s">
        <v>50</v>
      </c>
      <c r="BF34198" s="101" t="s">
        <v>58</v>
      </c>
      <c r="BK34198" s="98" t="s">
        <v>70</v>
      </c>
    </row>
    <row r="34199" spans="17:63" ht="29.25" customHeight="1" x14ac:dyDescent="0.2">
      <c r="Q34199" s="92" t="s">
        <v>50</v>
      </c>
      <c r="BF34199" s="101" t="s">
        <v>58</v>
      </c>
      <c r="BK34199" s="98" t="s">
        <v>70</v>
      </c>
    </row>
    <row r="34200" spans="17:63" ht="29.25" customHeight="1" x14ac:dyDescent="0.2">
      <c r="Q34200" s="92" t="s">
        <v>50</v>
      </c>
      <c r="BF34200" s="101" t="s">
        <v>58</v>
      </c>
      <c r="BK34200" s="98" t="s">
        <v>70</v>
      </c>
    </row>
    <row r="34201" spans="17:63" ht="29.25" customHeight="1" x14ac:dyDescent="0.2">
      <c r="Q34201" s="92" t="s">
        <v>50</v>
      </c>
      <c r="BF34201" s="101" t="s">
        <v>58</v>
      </c>
      <c r="BK34201" s="98" t="s">
        <v>70</v>
      </c>
    </row>
    <row r="34202" spans="17:63" ht="29.25" customHeight="1" x14ac:dyDescent="0.2">
      <c r="Q34202" s="92" t="s">
        <v>50</v>
      </c>
      <c r="BF34202" s="101" t="s">
        <v>58</v>
      </c>
      <c r="BK34202" s="98" t="s">
        <v>70</v>
      </c>
    </row>
    <row r="34203" spans="17:63" ht="29.25" customHeight="1" x14ac:dyDescent="0.2">
      <c r="Q34203" s="92" t="s">
        <v>50</v>
      </c>
      <c r="BF34203" s="101" t="s">
        <v>58</v>
      </c>
      <c r="BK34203" s="98" t="s">
        <v>70</v>
      </c>
    </row>
    <row r="34204" spans="17:63" ht="29.25" customHeight="1" x14ac:dyDescent="0.2">
      <c r="Q34204" s="92" t="s">
        <v>50</v>
      </c>
      <c r="BF34204" s="101" t="s">
        <v>58</v>
      </c>
      <c r="BK34204" s="98" t="s">
        <v>70</v>
      </c>
    </row>
    <row r="34205" spans="17:63" ht="29.25" customHeight="1" x14ac:dyDescent="0.2">
      <c r="Q34205" s="92" t="s">
        <v>50</v>
      </c>
      <c r="BF34205" s="101" t="s">
        <v>58</v>
      </c>
      <c r="BK34205" s="98" t="s">
        <v>70</v>
      </c>
    </row>
    <row r="34206" spans="17:63" ht="29.25" customHeight="1" x14ac:dyDescent="0.2">
      <c r="Q34206" s="92" t="s">
        <v>50</v>
      </c>
      <c r="BF34206" s="101" t="s">
        <v>58</v>
      </c>
      <c r="BK34206" s="98" t="s">
        <v>70</v>
      </c>
    </row>
    <row r="34207" spans="17:63" ht="29.25" customHeight="1" x14ac:dyDescent="0.2">
      <c r="Q34207" s="92" t="s">
        <v>50</v>
      </c>
      <c r="BF34207" s="101" t="s">
        <v>58</v>
      </c>
      <c r="BK34207" s="98" t="s">
        <v>70</v>
      </c>
    </row>
    <row r="34208" spans="17:63" ht="29.25" customHeight="1" x14ac:dyDescent="0.2">
      <c r="Q34208" s="92" t="s">
        <v>50</v>
      </c>
      <c r="BF34208" s="101" t="s">
        <v>58</v>
      </c>
      <c r="BK34208" s="98" t="s">
        <v>70</v>
      </c>
    </row>
    <row r="34209" spans="17:63" ht="29.25" customHeight="1" x14ac:dyDescent="0.2">
      <c r="Q34209" s="92" t="s">
        <v>50</v>
      </c>
      <c r="BF34209" s="101" t="s">
        <v>58</v>
      </c>
      <c r="BK34209" s="98" t="s">
        <v>70</v>
      </c>
    </row>
    <row r="34210" spans="17:63" ht="29.25" customHeight="1" x14ac:dyDescent="0.2">
      <c r="Q34210" s="92" t="s">
        <v>50</v>
      </c>
      <c r="BF34210" s="101" t="s">
        <v>58</v>
      </c>
      <c r="BK34210" s="98" t="s">
        <v>70</v>
      </c>
    </row>
    <row r="34211" spans="17:63" ht="29.25" customHeight="1" x14ac:dyDescent="0.2">
      <c r="Q34211" s="92" t="s">
        <v>50</v>
      </c>
      <c r="BF34211" s="101" t="s">
        <v>58</v>
      </c>
      <c r="BK34211" s="98" t="s">
        <v>70</v>
      </c>
    </row>
    <row r="34212" spans="17:63" ht="29.25" customHeight="1" x14ac:dyDescent="0.2">
      <c r="Q34212" s="92" t="s">
        <v>50</v>
      </c>
      <c r="BF34212" s="101" t="s">
        <v>58</v>
      </c>
      <c r="BK34212" s="98" t="s">
        <v>70</v>
      </c>
    </row>
    <row r="34213" spans="17:63" ht="29.25" customHeight="1" x14ac:dyDescent="0.2">
      <c r="Q34213" s="92" t="s">
        <v>50</v>
      </c>
      <c r="BF34213" s="101" t="s">
        <v>58</v>
      </c>
      <c r="BK34213" s="98" t="s">
        <v>70</v>
      </c>
    </row>
    <row r="34214" spans="17:63" ht="29.25" customHeight="1" x14ac:dyDescent="0.2">
      <c r="Q34214" s="92" t="s">
        <v>50</v>
      </c>
      <c r="BF34214" s="101" t="s">
        <v>58</v>
      </c>
      <c r="BK34214" s="98" t="s">
        <v>70</v>
      </c>
    </row>
    <row r="34215" spans="17:63" ht="29.25" customHeight="1" x14ac:dyDescent="0.2">
      <c r="Q34215" s="92" t="s">
        <v>50</v>
      </c>
      <c r="BF34215" s="101" t="s">
        <v>58</v>
      </c>
      <c r="BK34215" s="98" t="s">
        <v>70</v>
      </c>
    </row>
    <row r="34216" spans="17:63" ht="29.25" customHeight="1" x14ac:dyDescent="0.2">
      <c r="Q34216" s="92" t="s">
        <v>50</v>
      </c>
      <c r="BF34216" s="101" t="s">
        <v>58</v>
      </c>
      <c r="BK34216" s="98" t="s">
        <v>70</v>
      </c>
    </row>
    <row r="34217" spans="17:63" ht="29.25" customHeight="1" x14ac:dyDescent="0.2">
      <c r="Q34217" s="92" t="s">
        <v>50</v>
      </c>
      <c r="BF34217" s="101" t="s">
        <v>58</v>
      </c>
      <c r="BK34217" s="98" t="s">
        <v>70</v>
      </c>
    </row>
    <row r="34218" spans="17:63" ht="29.25" customHeight="1" x14ac:dyDescent="0.2">
      <c r="Q34218" s="92" t="s">
        <v>50</v>
      </c>
      <c r="BF34218" s="101" t="s">
        <v>58</v>
      </c>
      <c r="BK34218" s="98" t="s">
        <v>70</v>
      </c>
    </row>
    <row r="34219" spans="17:63" ht="29.25" customHeight="1" x14ac:dyDescent="0.2">
      <c r="Q34219" s="92" t="s">
        <v>50</v>
      </c>
      <c r="BF34219" s="101" t="s">
        <v>58</v>
      </c>
      <c r="BK34219" s="98" t="s">
        <v>70</v>
      </c>
    </row>
    <row r="34220" spans="17:63" ht="29.25" customHeight="1" x14ac:dyDescent="0.2">
      <c r="Q34220" s="92" t="s">
        <v>50</v>
      </c>
      <c r="BF34220" s="101" t="s">
        <v>58</v>
      </c>
      <c r="BK34220" s="98" t="s">
        <v>70</v>
      </c>
    </row>
    <row r="34221" spans="17:63" ht="29.25" customHeight="1" x14ac:dyDescent="0.2">
      <c r="Q34221" s="92" t="s">
        <v>50</v>
      </c>
      <c r="BF34221" s="101" t="s">
        <v>58</v>
      </c>
      <c r="BK34221" s="98" t="s">
        <v>70</v>
      </c>
    </row>
    <row r="34222" spans="17:63" ht="29.25" customHeight="1" x14ac:dyDescent="0.2">
      <c r="Q34222" s="92" t="s">
        <v>50</v>
      </c>
      <c r="BF34222" s="101" t="s">
        <v>58</v>
      </c>
      <c r="BK34222" s="98" t="s">
        <v>70</v>
      </c>
    </row>
    <row r="34223" spans="17:63" ht="29.25" customHeight="1" x14ac:dyDescent="0.2">
      <c r="Q34223" s="92" t="s">
        <v>50</v>
      </c>
      <c r="BF34223" s="101" t="s">
        <v>58</v>
      </c>
      <c r="BK34223" s="98" t="s">
        <v>70</v>
      </c>
    </row>
    <row r="34224" spans="17:63" ht="29.25" customHeight="1" x14ac:dyDescent="0.2">
      <c r="Q34224" s="92" t="s">
        <v>50</v>
      </c>
      <c r="BF34224" s="101" t="s">
        <v>58</v>
      </c>
      <c r="BK34224" s="98" t="s">
        <v>70</v>
      </c>
    </row>
    <row r="34225" spans="17:63" ht="29.25" customHeight="1" x14ac:dyDescent="0.2">
      <c r="Q34225" s="92" t="s">
        <v>50</v>
      </c>
      <c r="BF34225" s="101" t="s">
        <v>58</v>
      </c>
      <c r="BK34225" s="98" t="s">
        <v>70</v>
      </c>
    </row>
    <row r="34226" spans="17:63" ht="29.25" customHeight="1" x14ac:dyDescent="0.2">
      <c r="Q34226" s="92" t="s">
        <v>50</v>
      </c>
      <c r="BF34226" s="101" t="s">
        <v>58</v>
      </c>
      <c r="BK34226" s="98" t="s">
        <v>70</v>
      </c>
    </row>
    <row r="34227" spans="17:63" ht="29.25" customHeight="1" x14ac:dyDescent="0.2">
      <c r="Q34227" s="92" t="s">
        <v>50</v>
      </c>
      <c r="BF34227" s="101" t="s">
        <v>58</v>
      </c>
      <c r="BK34227" s="98" t="s">
        <v>70</v>
      </c>
    </row>
    <row r="34228" spans="17:63" ht="29.25" customHeight="1" x14ac:dyDescent="0.2">
      <c r="Q34228" s="92" t="s">
        <v>50</v>
      </c>
      <c r="BF34228" s="101" t="s">
        <v>58</v>
      </c>
      <c r="BK34228" s="98" t="s">
        <v>70</v>
      </c>
    </row>
    <row r="34229" spans="17:63" ht="29.25" customHeight="1" x14ac:dyDescent="0.2">
      <c r="Q34229" s="92" t="s">
        <v>50</v>
      </c>
      <c r="BF34229" s="101" t="s">
        <v>58</v>
      </c>
      <c r="BK34229" s="98" t="s">
        <v>70</v>
      </c>
    </row>
    <row r="34230" spans="17:63" ht="29.25" customHeight="1" x14ac:dyDescent="0.2">
      <c r="Q34230" s="92" t="s">
        <v>50</v>
      </c>
      <c r="BF34230" s="101" t="s">
        <v>58</v>
      </c>
      <c r="BK34230" s="98" t="s">
        <v>70</v>
      </c>
    </row>
    <row r="34231" spans="17:63" ht="29.25" customHeight="1" x14ac:dyDescent="0.2">
      <c r="Q34231" s="92" t="s">
        <v>50</v>
      </c>
      <c r="BF34231" s="101" t="s">
        <v>58</v>
      </c>
      <c r="BK34231" s="98" t="s">
        <v>70</v>
      </c>
    </row>
    <row r="34232" spans="17:63" ht="29.25" customHeight="1" x14ac:dyDescent="0.2">
      <c r="Q34232" s="92" t="s">
        <v>50</v>
      </c>
      <c r="BF34232" s="101" t="s">
        <v>58</v>
      </c>
      <c r="BK34232" s="98" t="s">
        <v>70</v>
      </c>
    </row>
    <row r="34233" spans="17:63" ht="29.25" customHeight="1" x14ac:dyDescent="0.2">
      <c r="Q34233" s="92" t="s">
        <v>50</v>
      </c>
      <c r="BF34233" s="101" t="s">
        <v>58</v>
      </c>
      <c r="BK34233" s="98" t="s">
        <v>70</v>
      </c>
    </row>
    <row r="34234" spans="17:63" ht="29.25" customHeight="1" x14ac:dyDescent="0.2">
      <c r="Q34234" s="92" t="s">
        <v>50</v>
      </c>
      <c r="BF34234" s="101" t="s">
        <v>58</v>
      </c>
      <c r="BK34234" s="98" t="s">
        <v>70</v>
      </c>
    </row>
    <row r="34235" spans="17:63" ht="29.25" customHeight="1" x14ac:dyDescent="0.2">
      <c r="Q34235" s="92" t="s">
        <v>50</v>
      </c>
      <c r="BF34235" s="101" t="s">
        <v>58</v>
      </c>
      <c r="BK34235" s="98" t="s">
        <v>70</v>
      </c>
    </row>
    <row r="34236" spans="17:63" ht="29.25" customHeight="1" x14ac:dyDescent="0.2">
      <c r="Q34236" s="92" t="s">
        <v>50</v>
      </c>
      <c r="BF34236" s="101" t="s">
        <v>58</v>
      </c>
      <c r="BK34236" s="98" t="s">
        <v>70</v>
      </c>
    </row>
    <row r="34237" spans="17:63" ht="29.25" customHeight="1" x14ac:dyDescent="0.2">
      <c r="Q34237" s="92" t="s">
        <v>50</v>
      </c>
      <c r="BF34237" s="101" t="s">
        <v>58</v>
      </c>
      <c r="BK34237" s="98" t="s">
        <v>70</v>
      </c>
    </row>
    <row r="34238" spans="17:63" ht="29.25" customHeight="1" x14ac:dyDescent="0.2">
      <c r="Q34238" s="92" t="s">
        <v>50</v>
      </c>
      <c r="BF34238" s="101" t="s">
        <v>58</v>
      </c>
      <c r="BK34238" s="98" t="s">
        <v>70</v>
      </c>
    </row>
    <row r="34239" spans="17:63" ht="29.25" customHeight="1" x14ac:dyDescent="0.2">
      <c r="Q34239" s="92" t="s">
        <v>50</v>
      </c>
      <c r="BF34239" s="101" t="s">
        <v>58</v>
      </c>
      <c r="BK34239" s="98" t="s">
        <v>70</v>
      </c>
    </row>
    <row r="34240" spans="17:63" ht="29.25" customHeight="1" x14ac:dyDescent="0.2">
      <c r="Q34240" s="92" t="s">
        <v>50</v>
      </c>
      <c r="BF34240" s="101" t="s">
        <v>58</v>
      </c>
      <c r="BK34240" s="98" t="s">
        <v>70</v>
      </c>
    </row>
    <row r="34241" spans="17:63" ht="29.25" customHeight="1" x14ac:dyDescent="0.2">
      <c r="Q34241" s="92" t="s">
        <v>50</v>
      </c>
      <c r="BF34241" s="101" t="s">
        <v>58</v>
      </c>
      <c r="BK34241" s="98" t="s">
        <v>70</v>
      </c>
    </row>
    <row r="34242" spans="17:63" ht="29.25" customHeight="1" x14ac:dyDescent="0.2">
      <c r="Q34242" s="92" t="s">
        <v>50</v>
      </c>
      <c r="BF34242" s="101" t="s">
        <v>58</v>
      </c>
      <c r="BK34242" s="98" t="s">
        <v>70</v>
      </c>
    </row>
    <row r="34243" spans="17:63" ht="29.25" customHeight="1" x14ac:dyDescent="0.2">
      <c r="Q34243" s="92" t="s">
        <v>50</v>
      </c>
      <c r="BF34243" s="101" t="s">
        <v>58</v>
      </c>
      <c r="BK34243" s="98" t="s">
        <v>70</v>
      </c>
    </row>
    <row r="34244" spans="17:63" ht="29.25" customHeight="1" x14ac:dyDescent="0.2">
      <c r="Q34244" s="92" t="s">
        <v>50</v>
      </c>
      <c r="BF34244" s="101" t="s">
        <v>58</v>
      </c>
      <c r="BK34244" s="98" t="s">
        <v>70</v>
      </c>
    </row>
    <row r="34245" spans="17:63" ht="29.25" customHeight="1" x14ac:dyDescent="0.2">
      <c r="Q34245" s="92" t="s">
        <v>50</v>
      </c>
      <c r="BF34245" s="101" t="s">
        <v>58</v>
      </c>
      <c r="BK34245" s="98" t="s">
        <v>70</v>
      </c>
    </row>
    <row r="34246" spans="17:63" ht="29.25" customHeight="1" x14ac:dyDescent="0.2">
      <c r="Q34246" s="92" t="s">
        <v>50</v>
      </c>
      <c r="BF34246" s="101" t="s">
        <v>58</v>
      </c>
      <c r="BK34246" s="98" t="s">
        <v>70</v>
      </c>
    </row>
    <row r="34247" spans="17:63" ht="29.25" customHeight="1" x14ac:dyDescent="0.2">
      <c r="Q34247" s="92" t="s">
        <v>50</v>
      </c>
      <c r="BF34247" s="101" t="s">
        <v>58</v>
      </c>
      <c r="BK34247" s="98" t="s">
        <v>70</v>
      </c>
    </row>
    <row r="34248" spans="17:63" ht="29.25" customHeight="1" x14ac:dyDescent="0.2">
      <c r="Q34248" s="92" t="s">
        <v>50</v>
      </c>
      <c r="BF34248" s="101" t="s">
        <v>58</v>
      </c>
      <c r="BK34248" s="98" t="s">
        <v>70</v>
      </c>
    </row>
    <row r="34249" spans="17:63" ht="29.25" customHeight="1" x14ac:dyDescent="0.2">
      <c r="Q34249" s="92" t="s">
        <v>50</v>
      </c>
      <c r="BF34249" s="101" t="s">
        <v>58</v>
      </c>
      <c r="BK34249" s="98" t="s">
        <v>70</v>
      </c>
    </row>
    <row r="34250" spans="17:63" ht="29.25" customHeight="1" x14ac:dyDescent="0.2">
      <c r="Q34250" s="92" t="s">
        <v>50</v>
      </c>
      <c r="BF34250" s="101" t="s">
        <v>58</v>
      </c>
      <c r="BK34250" s="98" t="s">
        <v>70</v>
      </c>
    </row>
    <row r="34251" spans="17:63" ht="29.25" customHeight="1" x14ac:dyDescent="0.2">
      <c r="Q34251" s="92" t="s">
        <v>50</v>
      </c>
      <c r="BF34251" s="101" t="s">
        <v>58</v>
      </c>
      <c r="BK34251" s="98" t="s">
        <v>70</v>
      </c>
    </row>
    <row r="34252" spans="17:63" ht="29.25" customHeight="1" x14ac:dyDescent="0.2">
      <c r="Q34252" s="92" t="s">
        <v>50</v>
      </c>
      <c r="BF34252" s="101" t="s">
        <v>58</v>
      </c>
      <c r="BK34252" s="98" t="s">
        <v>70</v>
      </c>
    </row>
    <row r="34253" spans="17:63" ht="29.25" customHeight="1" x14ac:dyDescent="0.2">
      <c r="Q34253" s="92" t="s">
        <v>50</v>
      </c>
      <c r="BF34253" s="101" t="s">
        <v>58</v>
      </c>
      <c r="BK34253" s="98" t="s">
        <v>70</v>
      </c>
    </row>
    <row r="34254" spans="17:63" ht="29.25" customHeight="1" x14ac:dyDescent="0.2">
      <c r="Q34254" s="92" t="s">
        <v>50</v>
      </c>
      <c r="BF34254" s="101" t="s">
        <v>58</v>
      </c>
      <c r="BK34254" s="98" t="s">
        <v>70</v>
      </c>
    </row>
    <row r="34255" spans="17:63" ht="29.25" customHeight="1" x14ac:dyDescent="0.2">
      <c r="Q34255" s="92" t="s">
        <v>50</v>
      </c>
      <c r="BF34255" s="101" t="s">
        <v>58</v>
      </c>
      <c r="BK34255" s="98" t="s">
        <v>70</v>
      </c>
    </row>
    <row r="34256" spans="17:63" ht="29.25" customHeight="1" x14ac:dyDescent="0.2">
      <c r="Q34256" s="92" t="s">
        <v>50</v>
      </c>
      <c r="BF34256" s="101" t="s">
        <v>58</v>
      </c>
      <c r="BK34256" s="98" t="s">
        <v>70</v>
      </c>
    </row>
    <row r="34257" spans="17:63" ht="29.25" customHeight="1" x14ac:dyDescent="0.2">
      <c r="Q34257" s="92" t="s">
        <v>50</v>
      </c>
      <c r="BF34257" s="101" t="s">
        <v>58</v>
      </c>
      <c r="BK34257" s="98" t="s">
        <v>70</v>
      </c>
    </row>
    <row r="34258" spans="17:63" ht="29.25" customHeight="1" x14ac:dyDescent="0.2">
      <c r="Q34258" s="92" t="s">
        <v>50</v>
      </c>
      <c r="BF34258" s="101" t="s">
        <v>58</v>
      </c>
      <c r="BK34258" s="98" t="s">
        <v>70</v>
      </c>
    </row>
    <row r="34259" spans="17:63" ht="29.25" customHeight="1" x14ac:dyDescent="0.2">
      <c r="Q34259" s="92" t="s">
        <v>50</v>
      </c>
      <c r="BF34259" s="101" t="s">
        <v>58</v>
      </c>
      <c r="BK34259" s="98" t="s">
        <v>70</v>
      </c>
    </row>
    <row r="34260" spans="17:63" ht="29.25" customHeight="1" x14ac:dyDescent="0.2">
      <c r="Q34260" s="92" t="s">
        <v>50</v>
      </c>
      <c r="BF34260" s="101" t="s">
        <v>58</v>
      </c>
      <c r="BK34260" s="98" t="s">
        <v>70</v>
      </c>
    </row>
    <row r="34261" spans="17:63" ht="29.25" customHeight="1" x14ac:dyDescent="0.2">
      <c r="Q34261" s="92" t="s">
        <v>50</v>
      </c>
      <c r="BF34261" s="101" t="s">
        <v>58</v>
      </c>
      <c r="BK34261" s="98" t="s">
        <v>70</v>
      </c>
    </row>
    <row r="34262" spans="17:63" ht="29.25" customHeight="1" x14ac:dyDescent="0.2">
      <c r="Q34262" s="92" t="s">
        <v>50</v>
      </c>
      <c r="BF34262" s="101" t="s">
        <v>58</v>
      </c>
      <c r="BK34262" s="98" t="s">
        <v>70</v>
      </c>
    </row>
    <row r="34263" spans="17:63" ht="29.25" customHeight="1" x14ac:dyDescent="0.2">
      <c r="Q34263" s="92" t="s">
        <v>50</v>
      </c>
      <c r="BF34263" s="101" t="s">
        <v>58</v>
      </c>
      <c r="BK34263" s="98" t="s">
        <v>70</v>
      </c>
    </row>
    <row r="34264" spans="17:63" ht="29.25" customHeight="1" x14ac:dyDescent="0.2">
      <c r="Q34264" s="92" t="s">
        <v>50</v>
      </c>
      <c r="BF34264" s="101" t="s">
        <v>58</v>
      </c>
      <c r="BK34264" s="98" t="s">
        <v>70</v>
      </c>
    </row>
    <row r="34265" spans="17:63" ht="29.25" customHeight="1" x14ac:dyDescent="0.2">
      <c r="Q34265" s="92" t="s">
        <v>50</v>
      </c>
      <c r="BF34265" s="101" t="s">
        <v>58</v>
      </c>
      <c r="BK34265" s="98" t="s">
        <v>70</v>
      </c>
    </row>
    <row r="34266" spans="17:63" ht="29.25" customHeight="1" x14ac:dyDescent="0.2">
      <c r="Q34266" s="92" t="s">
        <v>50</v>
      </c>
      <c r="BF34266" s="101" t="s">
        <v>58</v>
      </c>
      <c r="BK34266" s="98" t="s">
        <v>70</v>
      </c>
    </row>
    <row r="34267" spans="17:63" ht="29.25" customHeight="1" x14ac:dyDescent="0.2">
      <c r="Q34267" s="92" t="s">
        <v>50</v>
      </c>
      <c r="BF34267" s="101" t="s">
        <v>58</v>
      </c>
      <c r="BK34267" s="98" t="s">
        <v>70</v>
      </c>
    </row>
    <row r="34268" spans="17:63" ht="29.25" customHeight="1" x14ac:dyDescent="0.2">
      <c r="Q34268" s="92" t="s">
        <v>50</v>
      </c>
      <c r="BF34268" s="101" t="s">
        <v>58</v>
      </c>
      <c r="BK34268" s="98" t="s">
        <v>70</v>
      </c>
    </row>
    <row r="34269" spans="17:63" ht="29.25" customHeight="1" x14ac:dyDescent="0.2">
      <c r="Q34269" s="92" t="s">
        <v>50</v>
      </c>
      <c r="BF34269" s="101" t="s">
        <v>58</v>
      </c>
      <c r="BK34269" s="98" t="s">
        <v>70</v>
      </c>
    </row>
    <row r="34270" spans="17:63" ht="29.25" customHeight="1" x14ac:dyDescent="0.2">
      <c r="Q34270" s="92" t="s">
        <v>50</v>
      </c>
      <c r="BF34270" s="101" t="s">
        <v>58</v>
      </c>
      <c r="BK34270" s="98" t="s">
        <v>70</v>
      </c>
    </row>
    <row r="34271" spans="17:63" ht="29.25" customHeight="1" x14ac:dyDescent="0.2">
      <c r="Q34271" s="92" t="s">
        <v>50</v>
      </c>
      <c r="BF34271" s="101" t="s">
        <v>58</v>
      </c>
      <c r="BK34271" s="98" t="s">
        <v>70</v>
      </c>
    </row>
    <row r="34272" spans="17:63" ht="29.25" customHeight="1" x14ac:dyDescent="0.2">
      <c r="Q34272" s="92" t="s">
        <v>50</v>
      </c>
      <c r="BF34272" s="101" t="s">
        <v>58</v>
      </c>
      <c r="BK34272" s="98" t="s">
        <v>70</v>
      </c>
    </row>
    <row r="34273" spans="17:63" ht="29.25" customHeight="1" x14ac:dyDescent="0.2">
      <c r="Q34273" s="92" t="s">
        <v>50</v>
      </c>
      <c r="BF34273" s="101" t="s">
        <v>58</v>
      </c>
      <c r="BK34273" s="98" t="s">
        <v>70</v>
      </c>
    </row>
    <row r="34274" spans="17:63" ht="29.25" customHeight="1" x14ac:dyDescent="0.2">
      <c r="Q34274" s="92" t="s">
        <v>50</v>
      </c>
      <c r="BF34274" s="101" t="s">
        <v>58</v>
      </c>
      <c r="BK34274" s="98" t="s">
        <v>70</v>
      </c>
    </row>
    <row r="34275" spans="17:63" ht="29.25" customHeight="1" x14ac:dyDescent="0.2">
      <c r="Q34275" s="92" t="s">
        <v>50</v>
      </c>
      <c r="BF34275" s="101" t="s">
        <v>58</v>
      </c>
      <c r="BK34275" s="98" t="s">
        <v>70</v>
      </c>
    </row>
    <row r="34276" spans="17:63" ht="29.25" customHeight="1" x14ac:dyDescent="0.2">
      <c r="Q34276" s="92" t="s">
        <v>50</v>
      </c>
      <c r="BF34276" s="101" t="s">
        <v>58</v>
      </c>
      <c r="BK34276" s="98" t="s">
        <v>70</v>
      </c>
    </row>
    <row r="34277" spans="17:63" ht="29.25" customHeight="1" x14ac:dyDescent="0.2">
      <c r="Q34277" s="92" t="s">
        <v>50</v>
      </c>
      <c r="BF34277" s="101" t="s">
        <v>58</v>
      </c>
      <c r="BK34277" s="98" t="s">
        <v>70</v>
      </c>
    </row>
    <row r="34278" spans="17:63" ht="29.25" customHeight="1" x14ac:dyDescent="0.2">
      <c r="Q34278" s="92" t="s">
        <v>50</v>
      </c>
      <c r="BF34278" s="101" t="s">
        <v>58</v>
      </c>
      <c r="BK34278" s="98" t="s">
        <v>70</v>
      </c>
    </row>
    <row r="34279" spans="17:63" ht="29.25" customHeight="1" x14ac:dyDescent="0.2">
      <c r="Q34279" s="92" t="s">
        <v>50</v>
      </c>
      <c r="BF34279" s="101" t="s">
        <v>58</v>
      </c>
      <c r="BK34279" s="98" t="s">
        <v>70</v>
      </c>
    </row>
    <row r="34280" spans="17:63" ht="29.25" customHeight="1" x14ac:dyDescent="0.2">
      <c r="Q34280" s="92" t="s">
        <v>50</v>
      </c>
      <c r="BF34280" s="101" t="s">
        <v>58</v>
      </c>
      <c r="BK34280" s="98" t="s">
        <v>70</v>
      </c>
    </row>
    <row r="34281" spans="17:63" ht="29.25" customHeight="1" x14ac:dyDescent="0.2">
      <c r="Q34281" s="92" t="s">
        <v>50</v>
      </c>
      <c r="BF34281" s="101" t="s">
        <v>58</v>
      </c>
      <c r="BK34281" s="98" t="s">
        <v>70</v>
      </c>
    </row>
    <row r="34282" spans="17:63" ht="29.25" customHeight="1" x14ac:dyDescent="0.2">
      <c r="Q34282" s="92" t="s">
        <v>50</v>
      </c>
      <c r="BF34282" s="101" t="s">
        <v>58</v>
      </c>
      <c r="BK34282" s="98" t="s">
        <v>70</v>
      </c>
    </row>
    <row r="34283" spans="17:63" ht="29.25" customHeight="1" x14ac:dyDescent="0.2">
      <c r="Q34283" s="92" t="s">
        <v>50</v>
      </c>
      <c r="BF34283" s="101" t="s">
        <v>58</v>
      </c>
      <c r="BK34283" s="98" t="s">
        <v>70</v>
      </c>
    </row>
    <row r="34284" spans="17:63" ht="29.25" customHeight="1" x14ac:dyDescent="0.2">
      <c r="Q34284" s="92" t="s">
        <v>50</v>
      </c>
      <c r="BF34284" s="101" t="s">
        <v>58</v>
      </c>
      <c r="BK34284" s="98" t="s">
        <v>70</v>
      </c>
    </row>
    <row r="34285" spans="17:63" ht="29.25" customHeight="1" x14ac:dyDescent="0.2">
      <c r="Q34285" s="92" t="s">
        <v>50</v>
      </c>
      <c r="BF34285" s="101" t="s">
        <v>58</v>
      </c>
      <c r="BK34285" s="98" t="s">
        <v>70</v>
      </c>
    </row>
    <row r="34286" spans="17:63" ht="29.25" customHeight="1" x14ac:dyDescent="0.2">
      <c r="Q34286" s="92" t="s">
        <v>50</v>
      </c>
      <c r="BF34286" s="101" t="s">
        <v>58</v>
      </c>
      <c r="BK34286" s="98" t="s">
        <v>70</v>
      </c>
    </row>
    <row r="34287" spans="17:63" ht="29.25" customHeight="1" x14ac:dyDescent="0.2">
      <c r="Q34287" s="92" t="s">
        <v>50</v>
      </c>
      <c r="BF34287" s="101" t="s">
        <v>58</v>
      </c>
      <c r="BK34287" s="98" t="s">
        <v>70</v>
      </c>
    </row>
    <row r="34288" spans="17:63" ht="29.25" customHeight="1" x14ac:dyDescent="0.2">
      <c r="Q34288" s="92" t="s">
        <v>50</v>
      </c>
      <c r="BF34288" s="101" t="s">
        <v>58</v>
      </c>
      <c r="BK34288" s="98" t="s">
        <v>70</v>
      </c>
    </row>
    <row r="34289" spans="17:63" ht="29.25" customHeight="1" x14ac:dyDescent="0.2">
      <c r="Q34289" s="92" t="s">
        <v>50</v>
      </c>
      <c r="BF34289" s="101" t="s">
        <v>58</v>
      </c>
      <c r="BK34289" s="98" t="s">
        <v>70</v>
      </c>
    </row>
    <row r="34290" spans="17:63" ht="29.25" customHeight="1" x14ac:dyDescent="0.2">
      <c r="Q34290" s="92" t="s">
        <v>50</v>
      </c>
      <c r="BF34290" s="101" t="s">
        <v>58</v>
      </c>
      <c r="BK34290" s="98" t="s">
        <v>70</v>
      </c>
    </row>
    <row r="34291" spans="17:63" ht="29.25" customHeight="1" x14ac:dyDescent="0.2">
      <c r="Q34291" s="92" t="s">
        <v>50</v>
      </c>
      <c r="BF34291" s="101" t="s">
        <v>58</v>
      </c>
      <c r="BK34291" s="98" t="s">
        <v>70</v>
      </c>
    </row>
    <row r="34292" spans="17:63" ht="29.25" customHeight="1" x14ac:dyDescent="0.2">
      <c r="Q34292" s="92" t="s">
        <v>50</v>
      </c>
      <c r="BF34292" s="101" t="s">
        <v>58</v>
      </c>
      <c r="BK34292" s="98" t="s">
        <v>70</v>
      </c>
    </row>
    <row r="34293" spans="17:63" ht="29.25" customHeight="1" x14ac:dyDescent="0.2">
      <c r="Q34293" s="92" t="s">
        <v>50</v>
      </c>
      <c r="BF34293" s="101" t="s">
        <v>58</v>
      </c>
      <c r="BK34293" s="98" t="s">
        <v>70</v>
      </c>
    </row>
    <row r="34294" spans="17:63" ht="29.25" customHeight="1" x14ac:dyDescent="0.2">
      <c r="Q34294" s="92" t="s">
        <v>50</v>
      </c>
      <c r="BF34294" s="101" t="s">
        <v>58</v>
      </c>
      <c r="BK34294" s="98" t="s">
        <v>70</v>
      </c>
    </row>
    <row r="34295" spans="17:63" ht="29.25" customHeight="1" x14ac:dyDescent="0.2">
      <c r="Q34295" s="92" t="s">
        <v>50</v>
      </c>
      <c r="BF34295" s="101" t="s">
        <v>58</v>
      </c>
      <c r="BK34295" s="98" t="s">
        <v>70</v>
      </c>
    </row>
    <row r="34296" spans="17:63" ht="29.25" customHeight="1" x14ac:dyDescent="0.2">
      <c r="Q34296" s="92" t="s">
        <v>50</v>
      </c>
      <c r="BF34296" s="101" t="s">
        <v>58</v>
      </c>
      <c r="BK34296" s="98" t="s">
        <v>70</v>
      </c>
    </row>
    <row r="34297" spans="17:63" ht="29.25" customHeight="1" x14ac:dyDescent="0.2">
      <c r="Q34297" s="92" t="s">
        <v>50</v>
      </c>
      <c r="BF34297" s="101" t="s">
        <v>58</v>
      </c>
      <c r="BK34297" s="98" t="s">
        <v>70</v>
      </c>
    </row>
    <row r="34298" spans="17:63" ht="29.25" customHeight="1" x14ac:dyDescent="0.2">
      <c r="Q34298" s="92" t="s">
        <v>50</v>
      </c>
      <c r="BF34298" s="101" t="s">
        <v>58</v>
      </c>
      <c r="BK34298" s="98" t="s">
        <v>70</v>
      </c>
    </row>
    <row r="34299" spans="17:63" ht="29.25" customHeight="1" x14ac:dyDescent="0.2">
      <c r="Q34299" s="92" t="s">
        <v>50</v>
      </c>
      <c r="BF34299" s="101" t="s">
        <v>58</v>
      </c>
      <c r="BK34299" s="98" t="s">
        <v>70</v>
      </c>
    </row>
    <row r="34300" spans="17:63" ht="29.25" customHeight="1" x14ac:dyDescent="0.2">
      <c r="Q34300" s="92" t="s">
        <v>50</v>
      </c>
      <c r="BF34300" s="101" t="s">
        <v>58</v>
      </c>
      <c r="BK34300" s="98" t="s">
        <v>70</v>
      </c>
    </row>
    <row r="34301" spans="17:63" ht="29.25" customHeight="1" x14ac:dyDescent="0.2">
      <c r="Q34301" s="92" t="s">
        <v>50</v>
      </c>
      <c r="BF34301" s="101" t="s">
        <v>58</v>
      </c>
      <c r="BK34301" s="98" t="s">
        <v>70</v>
      </c>
    </row>
    <row r="34302" spans="17:63" ht="29.25" customHeight="1" x14ac:dyDescent="0.2">
      <c r="Q34302" s="92" t="s">
        <v>50</v>
      </c>
      <c r="BF34302" s="101" t="s">
        <v>58</v>
      </c>
      <c r="BK34302" s="98" t="s">
        <v>70</v>
      </c>
    </row>
    <row r="34303" spans="17:63" ht="29.25" customHeight="1" x14ac:dyDescent="0.2">
      <c r="Q34303" s="92" t="s">
        <v>50</v>
      </c>
      <c r="BF34303" s="101" t="s">
        <v>58</v>
      </c>
      <c r="BK34303" s="98" t="s">
        <v>70</v>
      </c>
    </row>
    <row r="34304" spans="17:63" ht="29.25" customHeight="1" x14ac:dyDescent="0.2">
      <c r="Q34304" s="92" t="s">
        <v>50</v>
      </c>
      <c r="BF34304" s="101" t="s">
        <v>58</v>
      </c>
      <c r="BK34304" s="98" t="s">
        <v>70</v>
      </c>
    </row>
    <row r="34305" spans="17:63" ht="29.25" customHeight="1" x14ac:dyDescent="0.2">
      <c r="Q34305" s="92" t="s">
        <v>50</v>
      </c>
      <c r="BF34305" s="101" t="s">
        <v>58</v>
      </c>
      <c r="BK34305" s="98" t="s">
        <v>70</v>
      </c>
    </row>
    <row r="34306" spans="17:63" ht="29.25" customHeight="1" x14ac:dyDescent="0.2">
      <c r="Q34306" s="92" t="s">
        <v>50</v>
      </c>
      <c r="BF34306" s="101" t="s">
        <v>58</v>
      </c>
      <c r="BK34306" s="98" t="s">
        <v>70</v>
      </c>
    </row>
    <row r="34307" spans="17:63" ht="29.25" customHeight="1" x14ac:dyDescent="0.2">
      <c r="Q34307" s="92" t="s">
        <v>50</v>
      </c>
      <c r="BF34307" s="101" t="s">
        <v>58</v>
      </c>
      <c r="BK34307" s="98" t="s">
        <v>70</v>
      </c>
    </row>
    <row r="34308" spans="17:63" ht="29.25" customHeight="1" x14ac:dyDescent="0.2">
      <c r="Q34308" s="92" t="s">
        <v>50</v>
      </c>
      <c r="BF34308" s="101" t="s">
        <v>58</v>
      </c>
      <c r="BK34308" s="98" t="s">
        <v>70</v>
      </c>
    </row>
    <row r="34309" spans="17:63" ht="29.25" customHeight="1" x14ac:dyDescent="0.2">
      <c r="Q34309" s="92" t="s">
        <v>50</v>
      </c>
      <c r="BF34309" s="101" t="s">
        <v>58</v>
      </c>
      <c r="BK34309" s="98" t="s">
        <v>70</v>
      </c>
    </row>
    <row r="34310" spans="17:63" ht="29.25" customHeight="1" x14ac:dyDescent="0.2">
      <c r="Q34310" s="92" t="s">
        <v>50</v>
      </c>
      <c r="BF34310" s="101" t="s">
        <v>58</v>
      </c>
      <c r="BK34310" s="98" t="s">
        <v>70</v>
      </c>
    </row>
    <row r="34311" spans="17:63" ht="29.25" customHeight="1" x14ac:dyDescent="0.2">
      <c r="Q34311" s="92" t="s">
        <v>50</v>
      </c>
      <c r="BF34311" s="101" t="s">
        <v>58</v>
      </c>
      <c r="BK34311" s="98" t="s">
        <v>70</v>
      </c>
    </row>
    <row r="34312" spans="17:63" ht="29.25" customHeight="1" x14ac:dyDescent="0.2">
      <c r="Q34312" s="92" t="s">
        <v>50</v>
      </c>
      <c r="BF34312" s="101" t="s">
        <v>58</v>
      </c>
      <c r="BK34312" s="98" t="s">
        <v>70</v>
      </c>
    </row>
    <row r="34313" spans="17:63" ht="29.25" customHeight="1" x14ac:dyDescent="0.2">
      <c r="Q34313" s="92" t="s">
        <v>50</v>
      </c>
      <c r="BF34313" s="101" t="s">
        <v>58</v>
      </c>
      <c r="BK34313" s="98" t="s">
        <v>70</v>
      </c>
    </row>
    <row r="34314" spans="17:63" ht="29.25" customHeight="1" x14ac:dyDescent="0.2">
      <c r="Q34314" s="92" t="s">
        <v>50</v>
      </c>
      <c r="BF34314" s="101" t="s">
        <v>58</v>
      </c>
      <c r="BK34314" s="98" t="s">
        <v>70</v>
      </c>
    </row>
    <row r="34315" spans="17:63" ht="29.25" customHeight="1" x14ac:dyDescent="0.2">
      <c r="Q34315" s="92" t="s">
        <v>50</v>
      </c>
      <c r="BF34315" s="101" t="s">
        <v>58</v>
      </c>
      <c r="BK34315" s="98" t="s">
        <v>70</v>
      </c>
    </row>
    <row r="34316" spans="17:63" ht="29.25" customHeight="1" x14ac:dyDescent="0.2">
      <c r="Q34316" s="92" t="s">
        <v>50</v>
      </c>
      <c r="BF34316" s="101" t="s">
        <v>58</v>
      </c>
      <c r="BK34316" s="98" t="s">
        <v>70</v>
      </c>
    </row>
    <row r="34317" spans="17:63" ht="29.25" customHeight="1" x14ac:dyDescent="0.2">
      <c r="Q34317" s="92" t="s">
        <v>50</v>
      </c>
      <c r="BF34317" s="101" t="s">
        <v>58</v>
      </c>
      <c r="BK34317" s="98" t="s">
        <v>70</v>
      </c>
    </row>
    <row r="34318" spans="17:63" ht="29.25" customHeight="1" x14ac:dyDescent="0.2">
      <c r="Q34318" s="92" t="s">
        <v>50</v>
      </c>
      <c r="BF34318" s="101" t="s">
        <v>58</v>
      </c>
      <c r="BK34318" s="98" t="s">
        <v>70</v>
      </c>
    </row>
    <row r="34319" spans="17:63" ht="29.25" customHeight="1" x14ac:dyDescent="0.2">
      <c r="Q34319" s="92" t="s">
        <v>50</v>
      </c>
      <c r="BF34319" s="101" t="s">
        <v>58</v>
      </c>
      <c r="BK34319" s="98" t="s">
        <v>70</v>
      </c>
    </row>
    <row r="34320" spans="17:63" ht="29.25" customHeight="1" x14ac:dyDescent="0.2">
      <c r="Q34320" s="92" t="s">
        <v>50</v>
      </c>
      <c r="BF34320" s="101" t="s">
        <v>58</v>
      </c>
      <c r="BK34320" s="98" t="s">
        <v>70</v>
      </c>
    </row>
    <row r="34321" spans="17:63" ht="29.25" customHeight="1" x14ac:dyDescent="0.2">
      <c r="Q34321" s="92" t="s">
        <v>50</v>
      </c>
      <c r="BF34321" s="101" t="s">
        <v>58</v>
      </c>
      <c r="BK34321" s="98" t="s">
        <v>70</v>
      </c>
    </row>
    <row r="34322" spans="17:63" ht="29.25" customHeight="1" x14ac:dyDescent="0.2">
      <c r="Q34322" s="92" t="s">
        <v>50</v>
      </c>
      <c r="BF34322" s="101" t="s">
        <v>58</v>
      </c>
      <c r="BK34322" s="98" t="s">
        <v>70</v>
      </c>
    </row>
    <row r="34323" spans="17:63" ht="29.25" customHeight="1" x14ac:dyDescent="0.2">
      <c r="Q34323" s="92" t="s">
        <v>50</v>
      </c>
      <c r="BF34323" s="101" t="s">
        <v>58</v>
      </c>
      <c r="BK34323" s="98" t="s">
        <v>70</v>
      </c>
    </row>
    <row r="34324" spans="17:63" ht="29.25" customHeight="1" x14ac:dyDescent="0.2">
      <c r="Q34324" s="92" t="s">
        <v>50</v>
      </c>
      <c r="BF34324" s="101" t="s">
        <v>58</v>
      </c>
      <c r="BK34324" s="98" t="s">
        <v>70</v>
      </c>
    </row>
    <row r="34325" spans="17:63" ht="29.25" customHeight="1" x14ac:dyDescent="0.2">
      <c r="Q34325" s="92" t="s">
        <v>50</v>
      </c>
      <c r="BF34325" s="101" t="s">
        <v>58</v>
      </c>
      <c r="BK34325" s="98" t="s">
        <v>70</v>
      </c>
    </row>
    <row r="34326" spans="17:63" ht="29.25" customHeight="1" x14ac:dyDescent="0.2">
      <c r="Q34326" s="92" t="s">
        <v>50</v>
      </c>
      <c r="BF34326" s="101" t="s">
        <v>58</v>
      </c>
      <c r="BK34326" s="98" t="s">
        <v>70</v>
      </c>
    </row>
    <row r="34327" spans="17:63" ht="29.25" customHeight="1" x14ac:dyDescent="0.2">
      <c r="Q34327" s="92" t="s">
        <v>50</v>
      </c>
      <c r="BF34327" s="101" t="s">
        <v>58</v>
      </c>
      <c r="BK34327" s="98" t="s">
        <v>70</v>
      </c>
    </row>
    <row r="34328" spans="17:63" ht="29.25" customHeight="1" x14ac:dyDescent="0.2">
      <c r="Q34328" s="92" t="s">
        <v>50</v>
      </c>
      <c r="BF34328" s="101" t="s">
        <v>58</v>
      </c>
      <c r="BK34328" s="98" t="s">
        <v>70</v>
      </c>
    </row>
    <row r="34329" spans="17:63" ht="29.25" customHeight="1" x14ac:dyDescent="0.2">
      <c r="Q34329" s="92" t="s">
        <v>50</v>
      </c>
      <c r="BF34329" s="101" t="s">
        <v>58</v>
      </c>
      <c r="BK34329" s="98" t="s">
        <v>70</v>
      </c>
    </row>
    <row r="34330" spans="17:63" ht="29.25" customHeight="1" x14ac:dyDescent="0.2">
      <c r="Q34330" s="92" t="s">
        <v>50</v>
      </c>
      <c r="BF34330" s="101" t="s">
        <v>58</v>
      </c>
      <c r="BK34330" s="98" t="s">
        <v>70</v>
      </c>
    </row>
    <row r="34331" spans="17:63" ht="29.25" customHeight="1" x14ac:dyDescent="0.2">
      <c r="Q34331" s="92" t="s">
        <v>50</v>
      </c>
      <c r="BF34331" s="101" t="s">
        <v>58</v>
      </c>
      <c r="BK34331" s="98" t="s">
        <v>70</v>
      </c>
    </row>
    <row r="34332" spans="17:63" ht="29.25" customHeight="1" x14ac:dyDescent="0.2">
      <c r="Q34332" s="92" t="s">
        <v>50</v>
      </c>
      <c r="BF34332" s="101" t="s">
        <v>58</v>
      </c>
      <c r="BK34332" s="98" t="s">
        <v>70</v>
      </c>
    </row>
    <row r="34333" spans="17:63" ht="29.25" customHeight="1" x14ac:dyDescent="0.2">
      <c r="Q34333" s="92" t="s">
        <v>50</v>
      </c>
      <c r="BF34333" s="101" t="s">
        <v>58</v>
      </c>
      <c r="BK34333" s="98" t="s">
        <v>70</v>
      </c>
    </row>
    <row r="34334" spans="17:63" ht="29.25" customHeight="1" x14ac:dyDescent="0.2">
      <c r="Q34334" s="92" t="s">
        <v>50</v>
      </c>
      <c r="BF34334" s="101" t="s">
        <v>58</v>
      </c>
      <c r="BK34334" s="98" t="s">
        <v>70</v>
      </c>
    </row>
    <row r="34335" spans="17:63" ht="29.25" customHeight="1" x14ac:dyDescent="0.2">
      <c r="Q34335" s="92" t="s">
        <v>50</v>
      </c>
      <c r="BF34335" s="101" t="s">
        <v>58</v>
      </c>
      <c r="BK34335" s="98" t="s">
        <v>70</v>
      </c>
    </row>
    <row r="34336" spans="17:63" ht="29.25" customHeight="1" x14ac:dyDescent="0.2">
      <c r="Q34336" s="92" t="s">
        <v>50</v>
      </c>
      <c r="BF34336" s="101" t="s">
        <v>58</v>
      </c>
      <c r="BK34336" s="98" t="s">
        <v>70</v>
      </c>
    </row>
    <row r="34337" spans="17:63" ht="29.25" customHeight="1" x14ac:dyDescent="0.2">
      <c r="Q34337" s="92" t="s">
        <v>50</v>
      </c>
      <c r="BF34337" s="101" t="s">
        <v>58</v>
      </c>
      <c r="BK34337" s="98" t="s">
        <v>70</v>
      </c>
    </row>
    <row r="34338" spans="17:63" ht="29.25" customHeight="1" x14ac:dyDescent="0.2">
      <c r="Q34338" s="92" t="s">
        <v>50</v>
      </c>
      <c r="BF34338" s="101" t="s">
        <v>58</v>
      </c>
      <c r="BK34338" s="98" t="s">
        <v>70</v>
      </c>
    </row>
    <row r="34339" spans="17:63" ht="29.25" customHeight="1" x14ac:dyDescent="0.2">
      <c r="Q34339" s="92" t="s">
        <v>50</v>
      </c>
      <c r="BF34339" s="101" t="s">
        <v>58</v>
      </c>
      <c r="BK34339" s="98" t="s">
        <v>70</v>
      </c>
    </row>
    <row r="34340" spans="17:63" ht="29.25" customHeight="1" x14ac:dyDescent="0.2">
      <c r="Q34340" s="92" t="s">
        <v>50</v>
      </c>
      <c r="BF34340" s="101" t="s">
        <v>58</v>
      </c>
      <c r="BK34340" s="98" t="s">
        <v>70</v>
      </c>
    </row>
    <row r="34341" spans="17:63" ht="29.25" customHeight="1" x14ac:dyDescent="0.2">
      <c r="Q34341" s="92" t="s">
        <v>50</v>
      </c>
      <c r="BF34341" s="101" t="s">
        <v>58</v>
      </c>
      <c r="BK34341" s="98" t="s">
        <v>70</v>
      </c>
    </row>
    <row r="34342" spans="17:63" ht="29.25" customHeight="1" x14ac:dyDescent="0.2">
      <c r="Q34342" s="92" t="s">
        <v>50</v>
      </c>
      <c r="BF34342" s="101" t="s">
        <v>58</v>
      </c>
      <c r="BK34342" s="98" t="s">
        <v>70</v>
      </c>
    </row>
    <row r="34343" spans="17:63" ht="29.25" customHeight="1" x14ac:dyDescent="0.2">
      <c r="Q34343" s="92" t="s">
        <v>50</v>
      </c>
      <c r="BF34343" s="101" t="s">
        <v>58</v>
      </c>
      <c r="BK34343" s="98" t="s">
        <v>70</v>
      </c>
    </row>
    <row r="34344" spans="17:63" ht="29.25" customHeight="1" x14ac:dyDescent="0.2">
      <c r="Q34344" s="92" t="s">
        <v>50</v>
      </c>
      <c r="BF34344" s="101" t="s">
        <v>58</v>
      </c>
      <c r="BK34344" s="98" t="s">
        <v>70</v>
      </c>
    </row>
    <row r="34345" spans="17:63" ht="29.25" customHeight="1" x14ac:dyDescent="0.2">
      <c r="Q34345" s="92" t="s">
        <v>50</v>
      </c>
      <c r="BF34345" s="101" t="s">
        <v>58</v>
      </c>
      <c r="BK34345" s="98" t="s">
        <v>70</v>
      </c>
    </row>
    <row r="34346" spans="17:63" ht="29.25" customHeight="1" x14ac:dyDescent="0.2">
      <c r="Q34346" s="92" t="s">
        <v>50</v>
      </c>
      <c r="BF34346" s="101" t="s">
        <v>58</v>
      </c>
      <c r="BK34346" s="98" t="s">
        <v>70</v>
      </c>
    </row>
    <row r="34347" spans="17:63" ht="29.25" customHeight="1" x14ac:dyDescent="0.2">
      <c r="Q34347" s="92" t="s">
        <v>50</v>
      </c>
      <c r="BF34347" s="101" t="s">
        <v>58</v>
      </c>
      <c r="BK34347" s="98" t="s">
        <v>70</v>
      </c>
    </row>
    <row r="34348" spans="17:63" ht="29.25" customHeight="1" x14ac:dyDescent="0.2">
      <c r="Q34348" s="92" t="s">
        <v>50</v>
      </c>
      <c r="BF34348" s="101" t="s">
        <v>58</v>
      </c>
      <c r="BK34348" s="98" t="s">
        <v>70</v>
      </c>
    </row>
    <row r="34349" spans="17:63" ht="29.25" customHeight="1" x14ac:dyDescent="0.2">
      <c r="Q34349" s="92" t="s">
        <v>50</v>
      </c>
      <c r="BF34349" s="101" t="s">
        <v>58</v>
      </c>
      <c r="BK34349" s="98" t="s">
        <v>70</v>
      </c>
    </row>
    <row r="34350" spans="17:63" ht="29.25" customHeight="1" x14ac:dyDescent="0.2">
      <c r="Q34350" s="92" t="s">
        <v>50</v>
      </c>
      <c r="BF34350" s="101" t="s">
        <v>58</v>
      </c>
      <c r="BK34350" s="98" t="s">
        <v>70</v>
      </c>
    </row>
    <row r="34351" spans="17:63" ht="29.25" customHeight="1" x14ac:dyDescent="0.2">
      <c r="Q34351" s="92" t="s">
        <v>50</v>
      </c>
      <c r="BF34351" s="101" t="s">
        <v>58</v>
      </c>
      <c r="BK34351" s="98" t="s">
        <v>70</v>
      </c>
    </row>
    <row r="34352" spans="17:63" ht="29.25" customHeight="1" x14ac:dyDescent="0.2">
      <c r="Q34352" s="92" t="s">
        <v>50</v>
      </c>
      <c r="BF34352" s="101" t="s">
        <v>58</v>
      </c>
      <c r="BK34352" s="98" t="s">
        <v>70</v>
      </c>
    </row>
    <row r="34353" spans="17:63" ht="29.25" customHeight="1" x14ac:dyDescent="0.2">
      <c r="Q34353" s="92" t="s">
        <v>50</v>
      </c>
      <c r="BF34353" s="101" t="s">
        <v>58</v>
      </c>
      <c r="BK34353" s="98" t="s">
        <v>70</v>
      </c>
    </row>
    <row r="34354" spans="17:63" ht="29.25" customHeight="1" x14ac:dyDescent="0.2">
      <c r="Q34354" s="92" t="s">
        <v>50</v>
      </c>
      <c r="BF34354" s="101" t="s">
        <v>58</v>
      </c>
      <c r="BK34354" s="98" t="s">
        <v>70</v>
      </c>
    </row>
    <row r="34355" spans="17:63" ht="29.25" customHeight="1" x14ac:dyDescent="0.2">
      <c r="Q34355" s="92" t="s">
        <v>50</v>
      </c>
      <c r="BF34355" s="101" t="s">
        <v>58</v>
      </c>
      <c r="BK34355" s="98" t="s">
        <v>70</v>
      </c>
    </row>
    <row r="34356" spans="17:63" ht="29.25" customHeight="1" x14ac:dyDescent="0.2">
      <c r="Q34356" s="92" t="s">
        <v>50</v>
      </c>
      <c r="BF34356" s="101" t="s">
        <v>58</v>
      </c>
      <c r="BK34356" s="98" t="s">
        <v>70</v>
      </c>
    </row>
    <row r="34357" spans="17:63" ht="29.25" customHeight="1" x14ac:dyDescent="0.2">
      <c r="Q34357" s="92" t="s">
        <v>50</v>
      </c>
      <c r="BF34357" s="101" t="s">
        <v>58</v>
      </c>
      <c r="BK34357" s="98" t="s">
        <v>70</v>
      </c>
    </row>
    <row r="34358" spans="17:63" ht="29.25" customHeight="1" x14ac:dyDescent="0.2">
      <c r="Q34358" s="92" t="s">
        <v>50</v>
      </c>
      <c r="BF34358" s="101" t="s">
        <v>58</v>
      </c>
      <c r="BK34358" s="98" t="s">
        <v>70</v>
      </c>
    </row>
    <row r="34359" spans="17:63" ht="29.25" customHeight="1" x14ac:dyDescent="0.2">
      <c r="Q34359" s="92" t="s">
        <v>50</v>
      </c>
      <c r="BF34359" s="101" t="s">
        <v>58</v>
      </c>
      <c r="BK34359" s="98" t="s">
        <v>70</v>
      </c>
    </row>
    <row r="34360" spans="17:63" ht="29.25" customHeight="1" x14ac:dyDescent="0.2">
      <c r="Q34360" s="92" t="s">
        <v>50</v>
      </c>
      <c r="BF34360" s="101" t="s">
        <v>58</v>
      </c>
      <c r="BK34360" s="98" t="s">
        <v>70</v>
      </c>
    </row>
    <row r="34361" spans="17:63" ht="29.25" customHeight="1" x14ac:dyDescent="0.2">
      <c r="Q34361" s="92" t="s">
        <v>50</v>
      </c>
      <c r="BF34361" s="101" t="s">
        <v>58</v>
      </c>
      <c r="BK34361" s="98" t="s">
        <v>70</v>
      </c>
    </row>
    <row r="34362" spans="17:63" ht="29.25" customHeight="1" x14ac:dyDescent="0.2">
      <c r="Q34362" s="92" t="s">
        <v>50</v>
      </c>
      <c r="BF34362" s="101" t="s">
        <v>58</v>
      </c>
      <c r="BK34362" s="98" t="s">
        <v>70</v>
      </c>
    </row>
    <row r="34363" spans="17:63" ht="29.25" customHeight="1" x14ac:dyDescent="0.2">
      <c r="Q34363" s="92" t="s">
        <v>50</v>
      </c>
      <c r="BF34363" s="101" t="s">
        <v>58</v>
      </c>
      <c r="BK34363" s="98" t="s">
        <v>70</v>
      </c>
    </row>
    <row r="34364" spans="17:63" ht="29.25" customHeight="1" x14ac:dyDescent="0.2">
      <c r="Q34364" s="92" t="s">
        <v>50</v>
      </c>
      <c r="BF34364" s="101" t="s">
        <v>58</v>
      </c>
      <c r="BK34364" s="98" t="s">
        <v>70</v>
      </c>
    </row>
    <row r="34365" spans="17:63" ht="29.25" customHeight="1" x14ac:dyDescent="0.2">
      <c r="Q34365" s="92" t="s">
        <v>50</v>
      </c>
      <c r="BF34365" s="101" t="s">
        <v>58</v>
      </c>
      <c r="BK34365" s="98" t="s">
        <v>70</v>
      </c>
    </row>
    <row r="34366" spans="17:63" ht="29.25" customHeight="1" x14ac:dyDescent="0.2">
      <c r="Q34366" s="92" t="s">
        <v>50</v>
      </c>
      <c r="BF34366" s="101" t="s">
        <v>58</v>
      </c>
      <c r="BK34366" s="98" t="s">
        <v>70</v>
      </c>
    </row>
    <row r="34367" spans="17:63" ht="29.25" customHeight="1" x14ac:dyDescent="0.2">
      <c r="Q34367" s="92" t="s">
        <v>50</v>
      </c>
      <c r="BF34367" s="101" t="s">
        <v>58</v>
      </c>
      <c r="BK34367" s="98" t="s">
        <v>70</v>
      </c>
    </row>
    <row r="34368" spans="17:63" ht="29.25" customHeight="1" x14ac:dyDescent="0.2">
      <c r="Q34368" s="92" t="s">
        <v>50</v>
      </c>
      <c r="BF34368" s="101" t="s">
        <v>58</v>
      </c>
      <c r="BK34368" s="98" t="s">
        <v>70</v>
      </c>
    </row>
    <row r="34369" spans="17:63" ht="29.25" customHeight="1" x14ac:dyDescent="0.2">
      <c r="Q34369" s="92" t="s">
        <v>50</v>
      </c>
      <c r="BF34369" s="101" t="s">
        <v>58</v>
      </c>
      <c r="BK34369" s="98" t="s">
        <v>70</v>
      </c>
    </row>
    <row r="34370" spans="17:63" ht="29.25" customHeight="1" x14ac:dyDescent="0.2">
      <c r="Q34370" s="92" t="s">
        <v>50</v>
      </c>
      <c r="BF34370" s="101" t="s">
        <v>58</v>
      </c>
      <c r="BK34370" s="98" t="s">
        <v>70</v>
      </c>
    </row>
    <row r="34371" spans="17:63" ht="29.25" customHeight="1" x14ac:dyDescent="0.2">
      <c r="Q34371" s="92" t="s">
        <v>50</v>
      </c>
      <c r="BF34371" s="101" t="s">
        <v>58</v>
      </c>
      <c r="BK34371" s="98" t="s">
        <v>70</v>
      </c>
    </row>
    <row r="34372" spans="17:63" ht="29.25" customHeight="1" x14ac:dyDescent="0.2">
      <c r="Q34372" s="92" t="s">
        <v>50</v>
      </c>
      <c r="BF34372" s="101" t="s">
        <v>58</v>
      </c>
      <c r="BK34372" s="98" t="s">
        <v>70</v>
      </c>
    </row>
    <row r="34373" spans="17:63" ht="29.25" customHeight="1" x14ac:dyDescent="0.2">
      <c r="Q34373" s="92" t="s">
        <v>50</v>
      </c>
      <c r="BF34373" s="101" t="s">
        <v>58</v>
      </c>
      <c r="BK34373" s="98" t="s">
        <v>70</v>
      </c>
    </row>
    <row r="34374" spans="17:63" ht="29.25" customHeight="1" x14ac:dyDescent="0.2">
      <c r="Q34374" s="92" t="s">
        <v>50</v>
      </c>
      <c r="BF34374" s="101" t="s">
        <v>58</v>
      </c>
      <c r="BK34374" s="98" t="s">
        <v>70</v>
      </c>
    </row>
    <row r="34375" spans="17:63" ht="29.25" customHeight="1" x14ac:dyDescent="0.2">
      <c r="Q34375" s="92" t="s">
        <v>50</v>
      </c>
      <c r="BF34375" s="101" t="s">
        <v>58</v>
      </c>
      <c r="BK34375" s="98" t="s">
        <v>70</v>
      </c>
    </row>
    <row r="34376" spans="17:63" ht="29.25" customHeight="1" x14ac:dyDescent="0.2">
      <c r="Q34376" s="92" t="s">
        <v>50</v>
      </c>
      <c r="BF34376" s="101" t="s">
        <v>58</v>
      </c>
      <c r="BK34376" s="98" t="s">
        <v>70</v>
      </c>
    </row>
    <row r="34377" spans="17:63" ht="29.25" customHeight="1" x14ac:dyDescent="0.2">
      <c r="Q34377" s="92" t="s">
        <v>50</v>
      </c>
      <c r="BF34377" s="101" t="s">
        <v>58</v>
      </c>
      <c r="BK34377" s="98" t="s">
        <v>70</v>
      </c>
    </row>
    <row r="34378" spans="17:63" ht="29.25" customHeight="1" x14ac:dyDescent="0.2">
      <c r="Q34378" s="92" t="s">
        <v>50</v>
      </c>
      <c r="BF34378" s="101" t="s">
        <v>58</v>
      </c>
      <c r="BK34378" s="98" t="s">
        <v>70</v>
      </c>
    </row>
    <row r="34379" spans="17:63" ht="29.25" customHeight="1" x14ac:dyDescent="0.2">
      <c r="Q34379" s="92" t="s">
        <v>50</v>
      </c>
      <c r="BF34379" s="101" t="s">
        <v>58</v>
      </c>
      <c r="BK34379" s="98" t="s">
        <v>70</v>
      </c>
    </row>
    <row r="34380" spans="17:63" ht="29.25" customHeight="1" x14ac:dyDescent="0.2">
      <c r="Q34380" s="92" t="s">
        <v>50</v>
      </c>
      <c r="BF34380" s="101" t="s">
        <v>58</v>
      </c>
      <c r="BK34380" s="98" t="s">
        <v>70</v>
      </c>
    </row>
    <row r="34381" spans="17:63" ht="29.25" customHeight="1" x14ac:dyDescent="0.2">
      <c r="Q34381" s="92" t="s">
        <v>50</v>
      </c>
      <c r="BF34381" s="101" t="s">
        <v>58</v>
      </c>
      <c r="BK34381" s="98" t="s">
        <v>70</v>
      </c>
    </row>
    <row r="34382" spans="17:63" ht="29.25" customHeight="1" x14ac:dyDescent="0.2">
      <c r="Q34382" s="92" t="s">
        <v>50</v>
      </c>
      <c r="BF34382" s="101" t="s">
        <v>58</v>
      </c>
      <c r="BK34382" s="98" t="s">
        <v>70</v>
      </c>
    </row>
    <row r="34383" spans="17:63" ht="29.25" customHeight="1" x14ac:dyDescent="0.2">
      <c r="Q34383" s="92" t="s">
        <v>50</v>
      </c>
      <c r="BF34383" s="101" t="s">
        <v>58</v>
      </c>
      <c r="BK34383" s="98" t="s">
        <v>70</v>
      </c>
    </row>
    <row r="34384" spans="17:63" ht="29.25" customHeight="1" x14ac:dyDescent="0.2">
      <c r="Q34384" s="92" t="s">
        <v>50</v>
      </c>
      <c r="BF34384" s="101" t="s">
        <v>58</v>
      </c>
      <c r="BK34384" s="98" t="s">
        <v>70</v>
      </c>
    </row>
    <row r="34385" spans="17:63" ht="29.25" customHeight="1" x14ac:dyDescent="0.2">
      <c r="Q34385" s="92" t="s">
        <v>50</v>
      </c>
      <c r="BF34385" s="101" t="s">
        <v>58</v>
      </c>
      <c r="BK34385" s="98" t="s">
        <v>70</v>
      </c>
    </row>
    <row r="34386" spans="17:63" ht="29.25" customHeight="1" x14ac:dyDescent="0.2">
      <c r="Q34386" s="92" t="s">
        <v>50</v>
      </c>
      <c r="BF34386" s="101" t="s">
        <v>58</v>
      </c>
      <c r="BK34386" s="98" t="s">
        <v>70</v>
      </c>
    </row>
    <row r="34387" spans="17:63" ht="29.25" customHeight="1" x14ac:dyDescent="0.2">
      <c r="Q34387" s="92" t="s">
        <v>50</v>
      </c>
      <c r="BF34387" s="101" t="s">
        <v>58</v>
      </c>
      <c r="BK34387" s="98" t="s">
        <v>70</v>
      </c>
    </row>
    <row r="34388" spans="17:63" ht="29.25" customHeight="1" x14ac:dyDescent="0.2">
      <c r="Q34388" s="92" t="s">
        <v>50</v>
      </c>
      <c r="BF34388" s="101" t="s">
        <v>58</v>
      </c>
      <c r="BK34388" s="98" t="s">
        <v>70</v>
      </c>
    </row>
    <row r="34389" spans="17:63" ht="29.25" customHeight="1" x14ac:dyDescent="0.2">
      <c r="Q34389" s="92" t="s">
        <v>50</v>
      </c>
      <c r="BF34389" s="101" t="s">
        <v>58</v>
      </c>
      <c r="BK34389" s="98" t="s">
        <v>70</v>
      </c>
    </row>
    <row r="34390" spans="17:63" ht="29.25" customHeight="1" x14ac:dyDescent="0.2">
      <c r="Q34390" s="92" t="s">
        <v>50</v>
      </c>
      <c r="BF34390" s="101" t="s">
        <v>58</v>
      </c>
      <c r="BK34390" s="98" t="s">
        <v>70</v>
      </c>
    </row>
    <row r="34391" spans="17:63" ht="29.25" customHeight="1" x14ac:dyDescent="0.2">
      <c r="Q34391" s="92" t="s">
        <v>50</v>
      </c>
      <c r="BF34391" s="101" t="s">
        <v>58</v>
      </c>
      <c r="BK34391" s="98" t="s">
        <v>70</v>
      </c>
    </row>
    <row r="34392" spans="17:63" ht="29.25" customHeight="1" x14ac:dyDescent="0.2">
      <c r="Q34392" s="92" t="s">
        <v>50</v>
      </c>
      <c r="BF34392" s="101" t="s">
        <v>58</v>
      </c>
      <c r="BK34392" s="98" t="s">
        <v>70</v>
      </c>
    </row>
    <row r="34393" spans="17:63" ht="29.25" customHeight="1" x14ac:dyDescent="0.2">
      <c r="Q34393" s="92" t="s">
        <v>50</v>
      </c>
      <c r="BF34393" s="101" t="s">
        <v>58</v>
      </c>
      <c r="BK34393" s="98" t="s">
        <v>70</v>
      </c>
    </row>
    <row r="34394" spans="17:63" ht="29.25" customHeight="1" x14ac:dyDescent="0.2">
      <c r="Q34394" s="92" t="s">
        <v>50</v>
      </c>
      <c r="BF34394" s="101" t="s">
        <v>58</v>
      </c>
      <c r="BK34394" s="98" t="s">
        <v>70</v>
      </c>
    </row>
    <row r="34395" spans="17:63" ht="29.25" customHeight="1" x14ac:dyDescent="0.2">
      <c r="Q34395" s="92" t="s">
        <v>50</v>
      </c>
      <c r="BF34395" s="101" t="s">
        <v>58</v>
      </c>
      <c r="BK34395" s="98" t="s">
        <v>70</v>
      </c>
    </row>
    <row r="34396" spans="17:63" ht="29.25" customHeight="1" x14ac:dyDescent="0.2">
      <c r="Q34396" s="92" t="s">
        <v>50</v>
      </c>
      <c r="BF34396" s="101" t="s">
        <v>58</v>
      </c>
      <c r="BK34396" s="98" t="s">
        <v>70</v>
      </c>
    </row>
    <row r="34397" spans="17:63" ht="29.25" customHeight="1" x14ac:dyDescent="0.2">
      <c r="Q34397" s="92" t="s">
        <v>50</v>
      </c>
      <c r="BF34397" s="101" t="s">
        <v>58</v>
      </c>
      <c r="BK34397" s="98" t="s">
        <v>70</v>
      </c>
    </row>
    <row r="34398" spans="17:63" ht="29.25" customHeight="1" x14ac:dyDescent="0.2">
      <c r="Q34398" s="92" t="s">
        <v>50</v>
      </c>
      <c r="BF34398" s="101" t="s">
        <v>58</v>
      </c>
      <c r="BK34398" s="98" t="s">
        <v>70</v>
      </c>
    </row>
    <row r="34399" spans="17:63" ht="29.25" customHeight="1" x14ac:dyDescent="0.2">
      <c r="Q34399" s="92" t="s">
        <v>50</v>
      </c>
      <c r="BF34399" s="101" t="s">
        <v>58</v>
      </c>
      <c r="BK34399" s="98" t="s">
        <v>70</v>
      </c>
    </row>
    <row r="34400" spans="17:63" ht="29.25" customHeight="1" x14ac:dyDescent="0.2">
      <c r="Q34400" s="92" t="s">
        <v>50</v>
      </c>
      <c r="BF34400" s="101" t="s">
        <v>58</v>
      </c>
      <c r="BK34400" s="98" t="s">
        <v>70</v>
      </c>
    </row>
    <row r="34401" spans="17:63" ht="29.25" customHeight="1" x14ac:dyDescent="0.2">
      <c r="Q34401" s="92" t="s">
        <v>50</v>
      </c>
      <c r="BF34401" s="101" t="s">
        <v>58</v>
      </c>
      <c r="BK34401" s="98" t="s">
        <v>70</v>
      </c>
    </row>
    <row r="34402" spans="17:63" ht="29.25" customHeight="1" x14ac:dyDescent="0.2">
      <c r="Q34402" s="92" t="s">
        <v>50</v>
      </c>
      <c r="BF34402" s="101" t="s">
        <v>58</v>
      </c>
      <c r="BK34402" s="98" t="s">
        <v>70</v>
      </c>
    </row>
    <row r="34403" spans="17:63" ht="29.25" customHeight="1" x14ac:dyDescent="0.2">
      <c r="Q34403" s="92" t="s">
        <v>50</v>
      </c>
      <c r="BF34403" s="101" t="s">
        <v>58</v>
      </c>
      <c r="BK34403" s="98" t="s">
        <v>70</v>
      </c>
    </row>
    <row r="34404" spans="17:63" ht="29.25" customHeight="1" x14ac:dyDescent="0.2">
      <c r="Q34404" s="92" t="s">
        <v>50</v>
      </c>
      <c r="BF34404" s="101" t="s">
        <v>58</v>
      </c>
      <c r="BK34404" s="98" t="s">
        <v>70</v>
      </c>
    </row>
    <row r="34405" spans="17:63" ht="29.25" customHeight="1" x14ac:dyDescent="0.2">
      <c r="Q34405" s="92" t="s">
        <v>50</v>
      </c>
      <c r="BF34405" s="101" t="s">
        <v>58</v>
      </c>
      <c r="BK34405" s="98" t="s">
        <v>70</v>
      </c>
    </row>
    <row r="34406" spans="17:63" ht="29.25" customHeight="1" x14ac:dyDescent="0.2">
      <c r="Q34406" s="92" t="s">
        <v>50</v>
      </c>
      <c r="BF34406" s="101" t="s">
        <v>58</v>
      </c>
      <c r="BK34406" s="98" t="s">
        <v>70</v>
      </c>
    </row>
    <row r="34407" spans="17:63" ht="29.25" customHeight="1" x14ac:dyDescent="0.2">
      <c r="Q34407" s="92" t="s">
        <v>50</v>
      </c>
      <c r="BF34407" s="101" t="s">
        <v>58</v>
      </c>
      <c r="BK34407" s="98" t="s">
        <v>70</v>
      </c>
    </row>
    <row r="34408" spans="17:63" ht="29.25" customHeight="1" x14ac:dyDescent="0.2">
      <c r="Q34408" s="92" t="s">
        <v>50</v>
      </c>
      <c r="BF34408" s="101" t="s">
        <v>58</v>
      </c>
      <c r="BK34408" s="98" t="s">
        <v>70</v>
      </c>
    </row>
    <row r="34409" spans="17:63" ht="29.25" customHeight="1" x14ac:dyDescent="0.2">
      <c r="Q34409" s="92" t="s">
        <v>50</v>
      </c>
      <c r="BF34409" s="101" t="s">
        <v>58</v>
      </c>
      <c r="BK34409" s="98" t="s">
        <v>70</v>
      </c>
    </row>
    <row r="34410" spans="17:63" ht="29.25" customHeight="1" x14ac:dyDescent="0.2">
      <c r="Q34410" s="92" t="s">
        <v>50</v>
      </c>
      <c r="BF34410" s="101" t="s">
        <v>58</v>
      </c>
      <c r="BK34410" s="98" t="s">
        <v>70</v>
      </c>
    </row>
    <row r="34411" spans="17:63" ht="29.25" customHeight="1" x14ac:dyDescent="0.2">
      <c r="Q34411" s="92" t="s">
        <v>50</v>
      </c>
      <c r="BF34411" s="101" t="s">
        <v>58</v>
      </c>
      <c r="BK34411" s="98" t="s">
        <v>70</v>
      </c>
    </row>
    <row r="34412" spans="17:63" ht="29.25" customHeight="1" x14ac:dyDescent="0.2">
      <c r="Q34412" s="92" t="s">
        <v>50</v>
      </c>
      <c r="BF34412" s="101" t="s">
        <v>58</v>
      </c>
      <c r="BK34412" s="98" t="s">
        <v>70</v>
      </c>
    </row>
    <row r="34413" spans="17:63" ht="29.25" customHeight="1" x14ac:dyDescent="0.2">
      <c r="Q34413" s="92" t="s">
        <v>50</v>
      </c>
      <c r="BF34413" s="101" t="s">
        <v>58</v>
      </c>
      <c r="BK34413" s="98" t="s">
        <v>70</v>
      </c>
    </row>
    <row r="34414" spans="17:63" ht="29.25" customHeight="1" x14ac:dyDescent="0.2">
      <c r="Q34414" s="92" t="s">
        <v>50</v>
      </c>
      <c r="BF34414" s="101" t="s">
        <v>58</v>
      </c>
      <c r="BK34414" s="98" t="s">
        <v>70</v>
      </c>
    </row>
    <row r="34415" spans="17:63" ht="29.25" customHeight="1" x14ac:dyDescent="0.2">
      <c r="Q34415" s="92" t="s">
        <v>50</v>
      </c>
      <c r="BF34415" s="101" t="s">
        <v>58</v>
      </c>
      <c r="BK34415" s="98" t="s">
        <v>70</v>
      </c>
    </row>
    <row r="34416" spans="17:63" ht="29.25" customHeight="1" x14ac:dyDescent="0.2">
      <c r="Q34416" s="92" t="s">
        <v>50</v>
      </c>
      <c r="BF34416" s="101" t="s">
        <v>58</v>
      </c>
      <c r="BK34416" s="98" t="s">
        <v>70</v>
      </c>
    </row>
    <row r="34417" spans="17:63" ht="29.25" customHeight="1" x14ac:dyDescent="0.2">
      <c r="Q34417" s="92" t="s">
        <v>50</v>
      </c>
      <c r="BF34417" s="101" t="s">
        <v>58</v>
      </c>
      <c r="BK34417" s="98" t="s">
        <v>70</v>
      </c>
    </row>
    <row r="34418" spans="17:63" ht="29.25" customHeight="1" x14ac:dyDescent="0.2">
      <c r="Q34418" s="92" t="s">
        <v>50</v>
      </c>
      <c r="BF34418" s="101" t="s">
        <v>58</v>
      </c>
      <c r="BK34418" s="98" t="s">
        <v>70</v>
      </c>
    </row>
    <row r="34419" spans="17:63" ht="29.25" customHeight="1" x14ac:dyDescent="0.2">
      <c r="Q34419" s="92" t="s">
        <v>50</v>
      </c>
      <c r="BF34419" s="101" t="s">
        <v>58</v>
      </c>
      <c r="BK34419" s="98" t="s">
        <v>70</v>
      </c>
    </row>
    <row r="34420" spans="17:63" ht="29.25" customHeight="1" x14ac:dyDescent="0.2">
      <c r="Q34420" s="92" t="s">
        <v>50</v>
      </c>
      <c r="BF34420" s="101" t="s">
        <v>58</v>
      </c>
      <c r="BK34420" s="98" t="s">
        <v>70</v>
      </c>
    </row>
    <row r="34421" spans="17:63" ht="29.25" customHeight="1" x14ac:dyDescent="0.2">
      <c r="Q34421" s="92" t="s">
        <v>50</v>
      </c>
      <c r="BF34421" s="101" t="s">
        <v>58</v>
      </c>
      <c r="BK34421" s="98" t="s">
        <v>70</v>
      </c>
    </row>
    <row r="34422" spans="17:63" ht="29.25" customHeight="1" x14ac:dyDescent="0.2">
      <c r="Q34422" s="92" t="s">
        <v>50</v>
      </c>
      <c r="BF34422" s="101" t="s">
        <v>58</v>
      </c>
      <c r="BK34422" s="98" t="s">
        <v>70</v>
      </c>
    </row>
    <row r="34423" spans="17:63" ht="29.25" customHeight="1" x14ac:dyDescent="0.2">
      <c r="Q34423" s="92" t="s">
        <v>50</v>
      </c>
      <c r="BF34423" s="101" t="s">
        <v>58</v>
      </c>
      <c r="BK34423" s="98" t="s">
        <v>70</v>
      </c>
    </row>
    <row r="34424" spans="17:63" ht="29.25" customHeight="1" x14ac:dyDescent="0.2">
      <c r="Q34424" s="92" t="s">
        <v>50</v>
      </c>
      <c r="BF34424" s="101" t="s">
        <v>58</v>
      </c>
      <c r="BK34424" s="98" t="s">
        <v>70</v>
      </c>
    </row>
    <row r="34425" spans="17:63" ht="29.25" customHeight="1" x14ac:dyDescent="0.2">
      <c r="Q34425" s="92" t="s">
        <v>50</v>
      </c>
      <c r="BF34425" s="101" t="s">
        <v>58</v>
      </c>
      <c r="BK34425" s="98" t="s">
        <v>70</v>
      </c>
    </row>
    <row r="34426" spans="17:63" ht="29.25" customHeight="1" x14ac:dyDescent="0.2">
      <c r="Q34426" s="92" t="s">
        <v>50</v>
      </c>
      <c r="BF34426" s="101" t="s">
        <v>58</v>
      </c>
      <c r="BK34426" s="98" t="s">
        <v>70</v>
      </c>
    </row>
    <row r="34427" spans="17:63" ht="29.25" customHeight="1" x14ac:dyDescent="0.2">
      <c r="Q34427" s="92" t="s">
        <v>50</v>
      </c>
      <c r="BF34427" s="101" t="s">
        <v>58</v>
      </c>
      <c r="BK34427" s="98" t="s">
        <v>70</v>
      </c>
    </row>
    <row r="34428" spans="17:63" ht="29.25" customHeight="1" x14ac:dyDescent="0.2">
      <c r="Q34428" s="92" t="s">
        <v>50</v>
      </c>
      <c r="BF34428" s="101" t="s">
        <v>58</v>
      </c>
      <c r="BK34428" s="98" t="s">
        <v>70</v>
      </c>
    </row>
    <row r="34429" spans="17:63" ht="29.25" customHeight="1" x14ac:dyDescent="0.2">
      <c r="Q34429" s="92" t="s">
        <v>50</v>
      </c>
      <c r="BF34429" s="101" t="s">
        <v>58</v>
      </c>
      <c r="BK34429" s="98" t="s">
        <v>70</v>
      </c>
    </row>
    <row r="34430" spans="17:63" ht="29.25" customHeight="1" x14ac:dyDescent="0.2">
      <c r="Q34430" s="92" t="s">
        <v>50</v>
      </c>
      <c r="BF34430" s="101" t="s">
        <v>58</v>
      </c>
      <c r="BK34430" s="98" t="s">
        <v>70</v>
      </c>
    </row>
    <row r="34431" spans="17:63" ht="29.25" customHeight="1" x14ac:dyDescent="0.2">
      <c r="Q34431" s="92" t="s">
        <v>50</v>
      </c>
      <c r="BF34431" s="101" t="s">
        <v>58</v>
      </c>
      <c r="BK34431" s="98" t="s">
        <v>70</v>
      </c>
    </row>
    <row r="34432" spans="17:63" ht="29.25" customHeight="1" x14ac:dyDescent="0.2">
      <c r="Q34432" s="92" t="s">
        <v>50</v>
      </c>
      <c r="BF34432" s="101" t="s">
        <v>58</v>
      </c>
      <c r="BK34432" s="98" t="s">
        <v>70</v>
      </c>
    </row>
    <row r="34433" spans="17:63" ht="29.25" customHeight="1" x14ac:dyDescent="0.2">
      <c r="Q34433" s="92" t="s">
        <v>50</v>
      </c>
      <c r="BF34433" s="101" t="s">
        <v>58</v>
      </c>
      <c r="BK34433" s="98" t="s">
        <v>70</v>
      </c>
    </row>
    <row r="34434" spans="17:63" ht="29.25" customHeight="1" x14ac:dyDescent="0.2">
      <c r="Q34434" s="92" t="s">
        <v>50</v>
      </c>
      <c r="BF34434" s="101" t="s">
        <v>58</v>
      </c>
      <c r="BK34434" s="98" t="s">
        <v>70</v>
      </c>
    </row>
    <row r="34435" spans="17:63" ht="29.25" customHeight="1" x14ac:dyDescent="0.2">
      <c r="Q34435" s="92" t="s">
        <v>50</v>
      </c>
      <c r="BF34435" s="101" t="s">
        <v>58</v>
      </c>
      <c r="BK34435" s="98" t="s">
        <v>70</v>
      </c>
    </row>
    <row r="34436" spans="17:63" ht="29.25" customHeight="1" x14ac:dyDescent="0.2">
      <c r="Q34436" s="92" t="s">
        <v>50</v>
      </c>
      <c r="BF34436" s="101" t="s">
        <v>58</v>
      </c>
      <c r="BK34436" s="98" t="s">
        <v>70</v>
      </c>
    </row>
    <row r="34437" spans="17:63" ht="29.25" customHeight="1" x14ac:dyDescent="0.2">
      <c r="Q34437" s="92" t="s">
        <v>50</v>
      </c>
      <c r="BF34437" s="101" t="s">
        <v>58</v>
      </c>
      <c r="BK34437" s="98" t="s">
        <v>70</v>
      </c>
    </row>
    <row r="34438" spans="17:63" ht="29.25" customHeight="1" x14ac:dyDescent="0.2">
      <c r="Q34438" s="92" t="s">
        <v>50</v>
      </c>
      <c r="BF34438" s="101" t="s">
        <v>58</v>
      </c>
      <c r="BK34438" s="98" t="s">
        <v>70</v>
      </c>
    </row>
    <row r="34439" spans="17:63" ht="29.25" customHeight="1" x14ac:dyDescent="0.2">
      <c r="Q34439" s="92" t="s">
        <v>50</v>
      </c>
      <c r="BF34439" s="101" t="s">
        <v>58</v>
      </c>
      <c r="BK34439" s="98" t="s">
        <v>70</v>
      </c>
    </row>
    <row r="34440" spans="17:63" ht="29.25" customHeight="1" x14ac:dyDescent="0.2">
      <c r="Q34440" s="92" t="s">
        <v>50</v>
      </c>
      <c r="BF34440" s="101" t="s">
        <v>58</v>
      </c>
      <c r="BK34440" s="98" t="s">
        <v>70</v>
      </c>
    </row>
    <row r="34441" spans="17:63" ht="29.25" customHeight="1" x14ac:dyDescent="0.2">
      <c r="Q34441" s="92" t="s">
        <v>50</v>
      </c>
      <c r="BF34441" s="101" t="s">
        <v>58</v>
      </c>
      <c r="BK34441" s="98" t="s">
        <v>70</v>
      </c>
    </row>
    <row r="34442" spans="17:63" ht="29.25" customHeight="1" x14ac:dyDescent="0.2">
      <c r="Q34442" s="92" t="s">
        <v>50</v>
      </c>
      <c r="BF34442" s="101" t="s">
        <v>58</v>
      </c>
      <c r="BK34442" s="98" t="s">
        <v>70</v>
      </c>
    </row>
    <row r="34443" spans="17:63" ht="29.25" customHeight="1" x14ac:dyDescent="0.2">
      <c r="Q34443" s="92" t="s">
        <v>50</v>
      </c>
      <c r="BF34443" s="101" t="s">
        <v>58</v>
      </c>
      <c r="BK34443" s="98" t="s">
        <v>70</v>
      </c>
    </row>
    <row r="34444" spans="17:63" ht="29.25" customHeight="1" x14ac:dyDescent="0.2">
      <c r="Q34444" s="92" t="s">
        <v>50</v>
      </c>
      <c r="BF34444" s="101" t="s">
        <v>58</v>
      </c>
      <c r="BK34444" s="98" t="s">
        <v>70</v>
      </c>
    </row>
    <row r="34445" spans="17:63" ht="29.25" customHeight="1" x14ac:dyDescent="0.2">
      <c r="Q34445" s="92" t="s">
        <v>50</v>
      </c>
      <c r="BF34445" s="101" t="s">
        <v>58</v>
      </c>
      <c r="BK34445" s="98" t="s">
        <v>70</v>
      </c>
    </row>
    <row r="34446" spans="17:63" ht="29.25" customHeight="1" x14ac:dyDescent="0.2">
      <c r="Q34446" s="92" t="s">
        <v>50</v>
      </c>
      <c r="BF34446" s="101" t="s">
        <v>58</v>
      </c>
      <c r="BK34446" s="98" t="s">
        <v>70</v>
      </c>
    </row>
    <row r="34447" spans="17:63" ht="29.25" customHeight="1" x14ac:dyDescent="0.2">
      <c r="Q34447" s="92" t="s">
        <v>50</v>
      </c>
      <c r="BF34447" s="101" t="s">
        <v>58</v>
      </c>
      <c r="BK34447" s="98" t="s">
        <v>70</v>
      </c>
    </row>
    <row r="34448" spans="17:63" ht="29.25" customHeight="1" x14ac:dyDescent="0.2">
      <c r="Q34448" s="92" t="s">
        <v>50</v>
      </c>
      <c r="BF34448" s="101" t="s">
        <v>58</v>
      </c>
      <c r="BK34448" s="98" t="s">
        <v>70</v>
      </c>
    </row>
    <row r="34449" spans="17:63" ht="29.25" customHeight="1" x14ac:dyDescent="0.2">
      <c r="Q34449" s="92" t="s">
        <v>50</v>
      </c>
      <c r="BF34449" s="101" t="s">
        <v>58</v>
      </c>
      <c r="BK34449" s="98" t="s">
        <v>70</v>
      </c>
    </row>
    <row r="34450" spans="17:63" ht="29.25" customHeight="1" x14ac:dyDescent="0.2">
      <c r="Q34450" s="92" t="s">
        <v>50</v>
      </c>
      <c r="BF34450" s="101" t="s">
        <v>58</v>
      </c>
      <c r="BK34450" s="98" t="s">
        <v>70</v>
      </c>
    </row>
    <row r="34451" spans="17:63" ht="29.25" customHeight="1" x14ac:dyDescent="0.2">
      <c r="Q34451" s="92" t="s">
        <v>50</v>
      </c>
      <c r="BF34451" s="101" t="s">
        <v>58</v>
      </c>
      <c r="BK34451" s="98" t="s">
        <v>70</v>
      </c>
    </row>
    <row r="34452" spans="17:63" ht="29.25" customHeight="1" x14ac:dyDescent="0.2">
      <c r="Q34452" s="92" t="s">
        <v>50</v>
      </c>
      <c r="BF34452" s="101" t="s">
        <v>58</v>
      </c>
      <c r="BK34452" s="98" t="s">
        <v>70</v>
      </c>
    </row>
    <row r="34453" spans="17:63" ht="29.25" customHeight="1" x14ac:dyDescent="0.2">
      <c r="Q34453" s="92" t="s">
        <v>50</v>
      </c>
      <c r="BF34453" s="101" t="s">
        <v>58</v>
      </c>
      <c r="BK34453" s="98" t="s">
        <v>70</v>
      </c>
    </row>
    <row r="34454" spans="17:63" ht="29.25" customHeight="1" x14ac:dyDescent="0.2">
      <c r="Q34454" s="92" t="s">
        <v>50</v>
      </c>
      <c r="BF34454" s="101" t="s">
        <v>58</v>
      </c>
      <c r="BK34454" s="98" t="s">
        <v>70</v>
      </c>
    </row>
    <row r="34455" spans="17:63" ht="29.25" customHeight="1" x14ac:dyDescent="0.2">
      <c r="Q34455" s="92" t="s">
        <v>50</v>
      </c>
      <c r="BF34455" s="101" t="s">
        <v>58</v>
      </c>
      <c r="BK34455" s="98" t="s">
        <v>70</v>
      </c>
    </row>
    <row r="34456" spans="17:63" ht="29.25" customHeight="1" x14ac:dyDescent="0.2">
      <c r="Q34456" s="92" t="s">
        <v>50</v>
      </c>
      <c r="BF34456" s="101" t="s">
        <v>58</v>
      </c>
      <c r="BK34456" s="98" t="s">
        <v>70</v>
      </c>
    </row>
    <row r="34457" spans="17:63" ht="29.25" customHeight="1" x14ac:dyDescent="0.2">
      <c r="Q34457" s="92" t="s">
        <v>50</v>
      </c>
      <c r="BF34457" s="101" t="s">
        <v>58</v>
      </c>
      <c r="BK34457" s="98" t="s">
        <v>70</v>
      </c>
    </row>
    <row r="34458" spans="17:63" ht="29.25" customHeight="1" x14ac:dyDescent="0.2">
      <c r="Q34458" s="92" t="s">
        <v>50</v>
      </c>
      <c r="BF34458" s="101" t="s">
        <v>58</v>
      </c>
      <c r="BK34458" s="98" t="s">
        <v>70</v>
      </c>
    </row>
    <row r="34459" spans="17:63" ht="29.25" customHeight="1" x14ac:dyDescent="0.2">
      <c r="Q34459" s="92" t="s">
        <v>50</v>
      </c>
      <c r="BF34459" s="101" t="s">
        <v>58</v>
      </c>
      <c r="BK34459" s="98" t="s">
        <v>70</v>
      </c>
    </row>
    <row r="34460" spans="17:63" ht="29.25" customHeight="1" x14ac:dyDescent="0.2">
      <c r="Q34460" s="92" t="s">
        <v>50</v>
      </c>
      <c r="BF34460" s="101" t="s">
        <v>58</v>
      </c>
      <c r="BK34460" s="98" t="s">
        <v>70</v>
      </c>
    </row>
    <row r="34461" spans="17:63" ht="29.25" customHeight="1" x14ac:dyDescent="0.2">
      <c r="Q34461" s="92" t="s">
        <v>50</v>
      </c>
      <c r="BF34461" s="101" t="s">
        <v>58</v>
      </c>
      <c r="BK34461" s="98" t="s">
        <v>70</v>
      </c>
    </row>
    <row r="34462" spans="17:63" ht="29.25" customHeight="1" x14ac:dyDescent="0.2">
      <c r="Q34462" s="92" t="s">
        <v>50</v>
      </c>
      <c r="BF34462" s="101" t="s">
        <v>58</v>
      </c>
      <c r="BK34462" s="98" t="s">
        <v>70</v>
      </c>
    </row>
    <row r="34463" spans="17:63" ht="29.25" customHeight="1" x14ac:dyDescent="0.2">
      <c r="Q34463" s="92" t="s">
        <v>50</v>
      </c>
      <c r="BF34463" s="101" t="s">
        <v>58</v>
      </c>
      <c r="BK34463" s="98" t="s">
        <v>70</v>
      </c>
    </row>
    <row r="34464" spans="17:63" ht="29.25" customHeight="1" x14ac:dyDescent="0.2">
      <c r="Q34464" s="92" t="s">
        <v>50</v>
      </c>
      <c r="BF34464" s="101" t="s">
        <v>58</v>
      </c>
      <c r="BK34464" s="98" t="s">
        <v>70</v>
      </c>
    </row>
    <row r="34465" spans="17:63" ht="29.25" customHeight="1" x14ac:dyDescent="0.2">
      <c r="Q34465" s="92" t="s">
        <v>50</v>
      </c>
      <c r="BF34465" s="101" t="s">
        <v>58</v>
      </c>
      <c r="BK34465" s="98" t="s">
        <v>70</v>
      </c>
    </row>
    <row r="34466" spans="17:63" ht="29.25" customHeight="1" x14ac:dyDescent="0.2">
      <c r="Q34466" s="92" t="s">
        <v>50</v>
      </c>
      <c r="BF34466" s="101" t="s">
        <v>58</v>
      </c>
      <c r="BK34466" s="98" t="s">
        <v>70</v>
      </c>
    </row>
    <row r="34467" spans="17:63" ht="29.25" customHeight="1" x14ac:dyDescent="0.2">
      <c r="Q34467" s="92" t="s">
        <v>50</v>
      </c>
      <c r="BF34467" s="101" t="s">
        <v>58</v>
      </c>
      <c r="BK34467" s="98" t="s">
        <v>70</v>
      </c>
    </row>
    <row r="34468" spans="17:63" ht="29.25" customHeight="1" x14ac:dyDescent="0.2">
      <c r="Q34468" s="92" t="s">
        <v>50</v>
      </c>
      <c r="BF34468" s="101" t="s">
        <v>58</v>
      </c>
      <c r="BK34468" s="98" t="s">
        <v>70</v>
      </c>
    </row>
    <row r="34469" spans="17:63" ht="29.25" customHeight="1" x14ac:dyDescent="0.2">
      <c r="Q34469" s="92" t="s">
        <v>50</v>
      </c>
      <c r="BF34469" s="101" t="s">
        <v>58</v>
      </c>
      <c r="BK34469" s="98" t="s">
        <v>70</v>
      </c>
    </row>
    <row r="34470" spans="17:63" ht="29.25" customHeight="1" x14ac:dyDescent="0.2">
      <c r="Q34470" s="92" t="s">
        <v>50</v>
      </c>
      <c r="BF34470" s="101" t="s">
        <v>58</v>
      </c>
      <c r="BK34470" s="98" t="s">
        <v>70</v>
      </c>
    </row>
    <row r="34471" spans="17:63" ht="29.25" customHeight="1" x14ac:dyDescent="0.2">
      <c r="Q34471" s="92" t="s">
        <v>50</v>
      </c>
      <c r="BF34471" s="101" t="s">
        <v>58</v>
      </c>
      <c r="BK34471" s="98" t="s">
        <v>70</v>
      </c>
    </row>
    <row r="34472" spans="17:63" ht="29.25" customHeight="1" x14ac:dyDescent="0.2">
      <c r="Q34472" s="92" t="s">
        <v>50</v>
      </c>
      <c r="BF34472" s="101" t="s">
        <v>58</v>
      </c>
      <c r="BK34472" s="98" t="s">
        <v>70</v>
      </c>
    </row>
    <row r="34473" spans="17:63" ht="29.25" customHeight="1" x14ac:dyDescent="0.2">
      <c r="Q34473" s="92" t="s">
        <v>50</v>
      </c>
      <c r="BF34473" s="101" t="s">
        <v>58</v>
      </c>
      <c r="BK34473" s="98" t="s">
        <v>70</v>
      </c>
    </row>
    <row r="34474" spans="17:63" ht="29.25" customHeight="1" x14ac:dyDescent="0.2">
      <c r="Q34474" s="92" t="s">
        <v>50</v>
      </c>
      <c r="BF34474" s="101" t="s">
        <v>58</v>
      </c>
      <c r="BK34474" s="98" t="s">
        <v>70</v>
      </c>
    </row>
    <row r="34475" spans="17:63" ht="29.25" customHeight="1" x14ac:dyDescent="0.2">
      <c r="Q34475" s="92" t="s">
        <v>50</v>
      </c>
      <c r="BF34475" s="101" t="s">
        <v>58</v>
      </c>
      <c r="BK34475" s="98" t="s">
        <v>70</v>
      </c>
    </row>
    <row r="34476" spans="17:63" ht="29.25" customHeight="1" x14ac:dyDescent="0.2">
      <c r="Q34476" s="92" t="s">
        <v>50</v>
      </c>
      <c r="BF34476" s="101" t="s">
        <v>58</v>
      </c>
      <c r="BK34476" s="98" t="s">
        <v>70</v>
      </c>
    </row>
    <row r="34477" spans="17:63" ht="29.25" customHeight="1" x14ac:dyDescent="0.2">
      <c r="Q34477" s="92" t="s">
        <v>50</v>
      </c>
      <c r="BF34477" s="101" t="s">
        <v>58</v>
      </c>
      <c r="BK34477" s="98" t="s">
        <v>70</v>
      </c>
    </row>
    <row r="34478" spans="17:63" ht="29.25" customHeight="1" x14ac:dyDescent="0.2">
      <c r="Q34478" s="92" t="s">
        <v>50</v>
      </c>
      <c r="BF34478" s="101" t="s">
        <v>58</v>
      </c>
      <c r="BK34478" s="98" t="s">
        <v>70</v>
      </c>
    </row>
    <row r="34479" spans="17:63" ht="29.25" customHeight="1" x14ac:dyDescent="0.2">
      <c r="Q34479" s="92" t="s">
        <v>50</v>
      </c>
      <c r="BF34479" s="101" t="s">
        <v>58</v>
      </c>
      <c r="BK34479" s="98" t="s">
        <v>70</v>
      </c>
    </row>
    <row r="34480" spans="17:63" ht="29.25" customHeight="1" x14ac:dyDescent="0.2">
      <c r="Q34480" s="92" t="s">
        <v>50</v>
      </c>
      <c r="BF34480" s="101" t="s">
        <v>58</v>
      </c>
      <c r="BK34480" s="98" t="s">
        <v>70</v>
      </c>
    </row>
    <row r="34481" spans="17:63" ht="29.25" customHeight="1" x14ac:dyDescent="0.2">
      <c r="Q34481" s="92" t="s">
        <v>50</v>
      </c>
      <c r="BF34481" s="101" t="s">
        <v>58</v>
      </c>
      <c r="BK34481" s="98" t="s">
        <v>70</v>
      </c>
    </row>
    <row r="34482" spans="17:63" ht="29.25" customHeight="1" x14ac:dyDescent="0.2">
      <c r="Q34482" s="92" t="s">
        <v>50</v>
      </c>
      <c r="BF34482" s="101" t="s">
        <v>58</v>
      </c>
      <c r="BK34482" s="98" t="s">
        <v>70</v>
      </c>
    </row>
    <row r="34483" spans="17:63" ht="29.25" customHeight="1" x14ac:dyDescent="0.2">
      <c r="Q34483" s="92" t="s">
        <v>50</v>
      </c>
      <c r="BF34483" s="101" t="s">
        <v>58</v>
      </c>
      <c r="BK34483" s="98" t="s">
        <v>70</v>
      </c>
    </row>
    <row r="34484" spans="17:63" ht="29.25" customHeight="1" x14ac:dyDescent="0.2">
      <c r="Q34484" s="92" t="s">
        <v>50</v>
      </c>
      <c r="BF34484" s="101" t="s">
        <v>58</v>
      </c>
      <c r="BK34484" s="98" t="s">
        <v>70</v>
      </c>
    </row>
    <row r="34485" spans="17:63" ht="29.25" customHeight="1" x14ac:dyDescent="0.2">
      <c r="Q34485" s="92" t="s">
        <v>50</v>
      </c>
      <c r="BF34485" s="101" t="s">
        <v>58</v>
      </c>
      <c r="BK34485" s="98" t="s">
        <v>70</v>
      </c>
    </row>
    <row r="34486" spans="17:63" ht="29.25" customHeight="1" x14ac:dyDescent="0.2">
      <c r="Q34486" s="92" t="s">
        <v>50</v>
      </c>
      <c r="BF34486" s="101" t="s">
        <v>58</v>
      </c>
      <c r="BK34486" s="98" t="s">
        <v>70</v>
      </c>
    </row>
    <row r="34487" spans="17:63" ht="29.25" customHeight="1" x14ac:dyDescent="0.2">
      <c r="Q34487" s="92" t="s">
        <v>50</v>
      </c>
      <c r="BF34487" s="101" t="s">
        <v>58</v>
      </c>
      <c r="BK34487" s="98" t="s">
        <v>70</v>
      </c>
    </row>
    <row r="34488" spans="17:63" ht="29.25" customHeight="1" x14ac:dyDescent="0.2">
      <c r="Q34488" s="92" t="s">
        <v>50</v>
      </c>
      <c r="BF34488" s="101" t="s">
        <v>58</v>
      </c>
      <c r="BK34488" s="98" t="s">
        <v>70</v>
      </c>
    </row>
    <row r="34489" spans="17:63" ht="29.25" customHeight="1" x14ac:dyDescent="0.2">
      <c r="Q34489" s="92" t="s">
        <v>50</v>
      </c>
      <c r="BF34489" s="101" t="s">
        <v>58</v>
      </c>
      <c r="BK34489" s="98" t="s">
        <v>70</v>
      </c>
    </row>
    <row r="34490" spans="17:63" ht="29.25" customHeight="1" x14ac:dyDescent="0.2">
      <c r="Q34490" s="92" t="s">
        <v>50</v>
      </c>
      <c r="BF34490" s="101" t="s">
        <v>58</v>
      </c>
      <c r="BK34490" s="98" t="s">
        <v>70</v>
      </c>
    </row>
    <row r="34491" spans="17:63" ht="29.25" customHeight="1" x14ac:dyDescent="0.2">
      <c r="Q34491" s="92" t="s">
        <v>50</v>
      </c>
      <c r="BF34491" s="101" t="s">
        <v>58</v>
      </c>
      <c r="BK34491" s="98" t="s">
        <v>70</v>
      </c>
    </row>
    <row r="34492" spans="17:63" ht="29.25" customHeight="1" x14ac:dyDescent="0.2">
      <c r="Q34492" s="92" t="s">
        <v>50</v>
      </c>
      <c r="BF34492" s="101" t="s">
        <v>58</v>
      </c>
      <c r="BK34492" s="98" t="s">
        <v>70</v>
      </c>
    </row>
    <row r="34493" spans="17:63" ht="29.25" customHeight="1" x14ac:dyDescent="0.2">
      <c r="Q34493" s="92" t="s">
        <v>50</v>
      </c>
      <c r="BF34493" s="101" t="s">
        <v>58</v>
      </c>
      <c r="BK34493" s="98" t="s">
        <v>70</v>
      </c>
    </row>
    <row r="34494" spans="17:63" ht="29.25" customHeight="1" x14ac:dyDescent="0.2">
      <c r="Q34494" s="92" t="s">
        <v>50</v>
      </c>
      <c r="BF34494" s="101" t="s">
        <v>58</v>
      </c>
      <c r="BK34494" s="98" t="s">
        <v>70</v>
      </c>
    </row>
    <row r="34495" spans="17:63" ht="29.25" customHeight="1" x14ac:dyDescent="0.2">
      <c r="Q34495" s="92" t="s">
        <v>50</v>
      </c>
      <c r="BF34495" s="101" t="s">
        <v>58</v>
      </c>
      <c r="BK34495" s="98" t="s">
        <v>70</v>
      </c>
    </row>
    <row r="34496" spans="17:63" ht="29.25" customHeight="1" x14ac:dyDescent="0.2">
      <c r="Q34496" s="92" t="s">
        <v>50</v>
      </c>
      <c r="BF34496" s="101" t="s">
        <v>58</v>
      </c>
      <c r="BK34496" s="98" t="s">
        <v>70</v>
      </c>
    </row>
    <row r="34497" spans="17:63" ht="29.25" customHeight="1" x14ac:dyDescent="0.2">
      <c r="Q34497" s="92" t="s">
        <v>50</v>
      </c>
      <c r="BF34497" s="101" t="s">
        <v>58</v>
      </c>
      <c r="BK34497" s="98" t="s">
        <v>70</v>
      </c>
    </row>
    <row r="34498" spans="17:63" ht="29.25" customHeight="1" x14ac:dyDescent="0.2">
      <c r="Q34498" s="92" t="s">
        <v>50</v>
      </c>
      <c r="BF34498" s="101" t="s">
        <v>58</v>
      </c>
      <c r="BK34498" s="98" t="s">
        <v>70</v>
      </c>
    </row>
    <row r="34499" spans="17:63" ht="29.25" customHeight="1" x14ac:dyDescent="0.2">
      <c r="Q34499" s="92" t="s">
        <v>50</v>
      </c>
      <c r="BF34499" s="101" t="s">
        <v>58</v>
      </c>
      <c r="BK34499" s="98" t="s">
        <v>70</v>
      </c>
    </row>
    <row r="34500" spans="17:63" ht="29.25" customHeight="1" x14ac:dyDescent="0.2">
      <c r="Q34500" s="92" t="s">
        <v>50</v>
      </c>
      <c r="BF34500" s="101" t="s">
        <v>58</v>
      </c>
      <c r="BK34500" s="98" t="s">
        <v>70</v>
      </c>
    </row>
    <row r="34501" spans="17:63" ht="29.25" customHeight="1" x14ac:dyDescent="0.2">
      <c r="Q34501" s="92" t="s">
        <v>50</v>
      </c>
      <c r="BF34501" s="101" t="s">
        <v>58</v>
      </c>
      <c r="BK34501" s="98" t="s">
        <v>70</v>
      </c>
    </row>
    <row r="34502" spans="17:63" ht="29.25" customHeight="1" x14ac:dyDescent="0.2">
      <c r="Q34502" s="92" t="s">
        <v>50</v>
      </c>
      <c r="BF34502" s="101" t="s">
        <v>58</v>
      </c>
      <c r="BK34502" s="98" t="s">
        <v>70</v>
      </c>
    </row>
    <row r="34503" spans="17:63" ht="29.25" customHeight="1" x14ac:dyDescent="0.2">
      <c r="Q34503" s="92" t="s">
        <v>50</v>
      </c>
      <c r="BF34503" s="101" t="s">
        <v>58</v>
      </c>
      <c r="BK34503" s="98" t="s">
        <v>70</v>
      </c>
    </row>
    <row r="34504" spans="17:63" ht="29.25" customHeight="1" x14ac:dyDescent="0.2">
      <c r="Q34504" s="92" t="s">
        <v>50</v>
      </c>
      <c r="BF34504" s="101" t="s">
        <v>58</v>
      </c>
      <c r="BK34504" s="98" t="s">
        <v>70</v>
      </c>
    </row>
    <row r="34505" spans="17:63" ht="29.25" customHeight="1" x14ac:dyDescent="0.2">
      <c r="Q34505" s="92" t="s">
        <v>50</v>
      </c>
      <c r="BF34505" s="101" t="s">
        <v>58</v>
      </c>
      <c r="BK34505" s="98" t="s">
        <v>70</v>
      </c>
    </row>
    <row r="34506" spans="17:63" ht="29.25" customHeight="1" x14ac:dyDescent="0.2">
      <c r="Q34506" s="92" t="s">
        <v>50</v>
      </c>
      <c r="BF34506" s="101" t="s">
        <v>58</v>
      </c>
      <c r="BK34506" s="98" t="s">
        <v>70</v>
      </c>
    </row>
    <row r="34507" spans="17:63" ht="29.25" customHeight="1" x14ac:dyDescent="0.2">
      <c r="Q34507" s="92" t="s">
        <v>50</v>
      </c>
      <c r="BF34507" s="101" t="s">
        <v>58</v>
      </c>
      <c r="BK34507" s="98" t="s">
        <v>70</v>
      </c>
    </row>
    <row r="34508" spans="17:63" ht="29.25" customHeight="1" x14ac:dyDescent="0.2">
      <c r="Q34508" s="92" t="s">
        <v>50</v>
      </c>
      <c r="BF34508" s="101" t="s">
        <v>58</v>
      </c>
      <c r="BK34508" s="98" t="s">
        <v>70</v>
      </c>
    </row>
    <row r="34509" spans="17:63" ht="29.25" customHeight="1" x14ac:dyDescent="0.2">
      <c r="Q34509" s="92" t="s">
        <v>50</v>
      </c>
      <c r="BF34509" s="101" t="s">
        <v>58</v>
      </c>
      <c r="BK34509" s="98" t="s">
        <v>70</v>
      </c>
    </row>
    <row r="34510" spans="17:63" ht="29.25" customHeight="1" x14ac:dyDescent="0.2">
      <c r="Q34510" s="92" t="s">
        <v>50</v>
      </c>
      <c r="BF34510" s="101" t="s">
        <v>58</v>
      </c>
      <c r="BK34510" s="98" t="s">
        <v>70</v>
      </c>
    </row>
    <row r="34511" spans="17:63" ht="29.25" customHeight="1" x14ac:dyDescent="0.2">
      <c r="Q34511" s="92" t="s">
        <v>50</v>
      </c>
      <c r="BF34511" s="101" t="s">
        <v>58</v>
      </c>
      <c r="BK34511" s="98" t="s">
        <v>70</v>
      </c>
    </row>
    <row r="34512" spans="17:63" ht="29.25" customHeight="1" x14ac:dyDescent="0.2">
      <c r="Q34512" s="92" t="s">
        <v>50</v>
      </c>
      <c r="BF34512" s="101" t="s">
        <v>58</v>
      </c>
      <c r="BK34512" s="98" t="s">
        <v>70</v>
      </c>
    </row>
    <row r="34513" spans="17:63" ht="29.25" customHeight="1" x14ac:dyDescent="0.2">
      <c r="Q34513" s="92" t="s">
        <v>50</v>
      </c>
      <c r="BF34513" s="101" t="s">
        <v>58</v>
      </c>
      <c r="BK34513" s="98" t="s">
        <v>70</v>
      </c>
    </row>
    <row r="34514" spans="17:63" ht="29.25" customHeight="1" x14ac:dyDescent="0.2">
      <c r="Q34514" s="92" t="s">
        <v>50</v>
      </c>
      <c r="BF34514" s="101" t="s">
        <v>58</v>
      </c>
      <c r="BK34514" s="98" t="s">
        <v>70</v>
      </c>
    </row>
    <row r="34515" spans="17:63" ht="29.25" customHeight="1" x14ac:dyDescent="0.2">
      <c r="Q34515" s="92" t="s">
        <v>50</v>
      </c>
      <c r="BF34515" s="101" t="s">
        <v>58</v>
      </c>
      <c r="BK34515" s="98" t="s">
        <v>70</v>
      </c>
    </row>
    <row r="34516" spans="17:63" ht="29.25" customHeight="1" x14ac:dyDescent="0.2">
      <c r="Q34516" s="92" t="s">
        <v>50</v>
      </c>
      <c r="BF34516" s="101" t="s">
        <v>58</v>
      </c>
      <c r="BK34516" s="98" t="s">
        <v>70</v>
      </c>
    </row>
    <row r="34517" spans="17:63" ht="29.25" customHeight="1" x14ac:dyDescent="0.2">
      <c r="Q34517" s="92" t="s">
        <v>50</v>
      </c>
      <c r="BF34517" s="101" t="s">
        <v>58</v>
      </c>
      <c r="BK34517" s="98" t="s">
        <v>70</v>
      </c>
    </row>
    <row r="34518" spans="17:63" ht="29.25" customHeight="1" x14ac:dyDescent="0.2">
      <c r="Q34518" s="92" t="s">
        <v>50</v>
      </c>
      <c r="BF34518" s="101" t="s">
        <v>58</v>
      </c>
      <c r="BK34518" s="98" t="s">
        <v>70</v>
      </c>
    </row>
    <row r="34519" spans="17:63" ht="29.25" customHeight="1" x14ac:dyDescent="0.2">
      <c r="Q34519" s="92" t="s">
        <v>50</v>
      </c>
      <c r="BF34519" s="101" t="s">
        <v>58</v>
      </c>
      <c r="BK34519" s="98" t="s">
        <v>70</v>
      </c>
    </row>
    <row r="34520" spans="17:63" ht="29.25" customHeight="1" x14ac:dyDescent="0.2">
      <c r="Q34520" s="92" t="s">
        <v>50</v>
      </c>
      <c r="BF34520" s="101" t="s">
        <v>58</v>
      </c>
      <c r="BK34520" s="98" t="s">
        <v>70</v>
      </c>
    </row>
    <row r="34521" spans="17:63" ht="29.25" customHeight="1" x14ac:dyDescent="0.2">
      <c r="Q34521" s="92" t="s">
        <v>50</v>
      </c>
      <c r="BF34521" s="101" t="s">
        <v>58</v>
      </c>
      <c r="BK34521" s="98" t="s">
        <v>70</v>
      </c>
    </row>
    <row r="34522" spans="17:63" ht="29.25" customHeight="1" x14ac:dyDescent="0.2">
      <c r="Q34522" s="92" t="s">
        <v>50</v>
      </c>
      <c r="BF34522" s="101" t="s">
        <v>58</v>
      </c>
      <c r="BK34522" s="98" t="s">
        <v>70</v>
      </c>
    </row>
    <row r="34523" spans="17:63" ht="29.25" customHeight="1" x14ac:dyDescent="0.2">
      <c r="Q34523" s="92" t="s">
        <v>50</v>
      </c>
      <c r="BF34523" s="101" t="s">
        <v>58</v>
      </c>
      <c r="BK34523" s="98" t="s">
        <v>70</v>
      </c>
    </row>
    <row r="34524" spans="17:63" ht="29.25" customHeight="1" x14ac:dyDescent="0.2">
      <c r="Q34524" s="92" t="s">
        <v>50</v>
      </c>
      <c r="BF34524" s="101" t="s">
        <v>58</v>
      </c>
      <c r="BK34524" s="98" t="s">
        <v>70</v>
      </c>
    </row>
    <row r="34525" spans="17:63" ht="29.25" customHeight="1" x14ac:dyDescent="0.2">
      <c r="Q34525" s="92" t="s">
        <v>50</v>
      </c>
      <c r="BF34525" s="101" t="s">
        <v>58</v>
      </c>
      <c r="BK34525" s="98" t="s">
        <v>70</v>
      </c>
    </row>
    <row r="34526" spans="17:63" ht="29.25" customHeight="1" x14ac:dyDescent="0.2">
      <c r="Q34526" s="92" t="s">
        <v>50</v>
      </c>
      <c r="BF34526" s="101" t="s">
        <v>58</v>
      </c>
      <c r="BK34526" s="98" t="s">
        <v>70</v>
      </c>
    </row>
    <row r="34527" spans="17:63" ht="29.25" customHeight="1" x14ac:dyDescent="0.2">
      <c r="Q34527" s="92" t="s">
        <v>50</v>
      </c>
      <c r="BF34527" s="101" t="s">
        <v>58</v>
      </c>
      <c r="BK34527" s="98" t="s">
        <v>70</v>
      </c>
    </row>
    <row r="34528" spans="17:63" ht="29.25" customHeight="1" x14ac:dyDescent="0.2">
      <c r="Q34528" s="92" t="s">
        <v>50</v>
      </c>
      <c r="BF34528" s="101" t="s">
        <v>58</v>
      </c>
      <c r="BK34528" s="98" t="s">
        <v>70</v>
      </c>
    </row>
    <row r="34529" spans="17:63" ht="29.25" customHeight="1" x14ac:dyDescent="0.2">
      <c r="Q34529" s="92" t="s">
        <v>50</v>
      </c>
      <c r="BF34529" s="101" t="s">
        <v>58</v>
      </c>
      <c r="BK34529" s="98" t="s">
        <v>70</v>
      </c>
    </row>
    <row r="34530" spans="17:63" ht="29.25" customHeight="1" x14ac:dyDescent="0.2">
      <c r="Q34530" s="92" t="s">
        <v>50</v>
      </c>
      <c r="BF34530" s="101" t="s">
        <v>58</v>
      </c>
      <c r="BK34530" s="98" t="s">
        <v>70</v>
      </c>
    </row>
    <row r="34531" spans="17:63" ht="29.25" customHeight="1" x14ac:dyDescent="0.2">
      <c r="Q34531" s="92" t="s">
        <v>50</v>
      </c>
      <c r="BF34531" s="101" t="s">
        <v>58</v>
      </c>
      <c r="BK34531" s="98" t="s">
        <v>70</v>
      </c>
    </row>
    <row r="34532" spans="17:63" ht="29.25" customHeight="1" x14ac:dyDescent="0.2">
      <c r="Q34532" s="92" t="s">
        <v>50</v>
      </c>
      <c r="BF34532" s="101" t="s">
        <v>58</v>
      </c>
      <c r="BK34532" s="98" t="s">
        <v>70</v>
      </c>
    </row>
    <row r="34533" spans="17:63" ht="29.25" customHeight="1" x14ac:dyDescent="0.2">
      <c r="Q34533" s="92" t="s">
        <v>50</v>
      </c>
      <c r="BF34533" s="101" t="s">
        <v>58</v>
      </c>
      <c r="BK34533" s="98" t="s">
        <v>70</v>
      </c>
    </row>
    <row r="34534" spans="17:63" ht="29.25" customHeight="1" x14ac:dyDescent="0.2">
      <c r="Q34534" s="92" t="s">
        <v>50</v>
      </c>
      <c r="BF34534" s="101" t="s">
        <v>58</v>
      </c>
      <c r="BK34534" s="98" t="s">
        <v>70</v>
      </c>
    </row>
    <row r="34535" spans="17:63" ht="29.25" customHeight="1" x14ac:dyDescent="0.2">
      <c r="Q34535" s="92" t="s">
        <v>50</v>
      </c>
      <c r="BF34535" s="101" t="s">
        <v>58</v>
      </c>
      <c r="BK34535" s="98" t="s">
        <v>70</v>
      </c>
    </row>
    <row r="34536" spans="17:63" ht="29.25" customHeight="1" x14ac:dyDescent="0.2">
      <c r="Q34536" s="92" t="s">
        <v>50</v>
      </c>
      <c r="BF34536" s="101" t="s">
        <v>58</v>
      </c>
      <c r="BK34536" s="98" t="s">
        <v>70</v>
      </c>
    </row>
    <row r="34537" spans="17:63" ht="29.25" customHeight="1" x14ac:dyDescent="0.2">
      <c r="Q34537" s="92" t="s">
        <v>50</v>
      </c>
      <c r="BF34537" s="101" t="s">
        <v>58</v>
      </c>
      <c r="BK34537" s="98" t="s">
        <v>70</v>
      </c>
    </row>
    <row r="34538" spans="17:63" ht="29.25" customHeight="1" x14ac:dyDescent="0.2">
      <c r="Q34538" s="92" t="s">
        <v>50</v>
      </c>
      <c r="BF34538" s="101" t="s">
        <v>58</v>
      </c>
      <c r="BK34538" s="98" t="s">
        <v>70</v>
      </c>
    </row>
    <row r="34539" spans="17:63" ht="29.25" customHeight="1" x14ac:dyDescent="0.2">
      <c r="Q34539" s="92" t="s">
        <v>50</v>
      </c>
      <c r="BF34539" s="101" t="s">
        <v>58</v>
      </c>
      <c r="BK34539" s="98" t="s">
        <v>70</v>
      </c>
    </row>
    <row r="34540" spans="17:63" ht="29.25" customHeight="1" x14ac:dyDescent="0.2">
      <c r="Q34540" s="92" t="s">
        <v>50</v>
      </c>
      <c r="BF34540" s="101" t="s">
        <v>58</v>
      </c>
      <c r="BK34540" s="98" t="s">
        <v>70</v>
      </c>
    </row>
    <row r="34541" spans="17:63" ht="29.25" customHeight="1" x14ac:dyDescent="0.2">
      <c r="Q34541" s="92" t="s">
        <v>50</v>
      </c>
      <c r="BF34541" s="101" t="s">
        <v>58</v>
      </c>
      <c r="BK34541" s="98" t="s">
        <v>70</v>
      </c>
    </row>
    <row r="34542" spans="17:63" ht="29.25" customHeight="1" x14ac:dyDescent="0.2">
      <c r="Q34542" s="92" t="s">
        <v>50</v>
      </c>
      <c r="BF34542" s="101" t="s">
        <v>58</v>
      </c>
      <c r="BK34542" s="98" t="s">
        <v>70</v>
      </c>
    </row>
    <row r="34543" spans="17:63" ht="29.25" customHeight="1" x14ac:dyDescent="0.2">
      <c r="Q34543" s="92" t="s">
        <v>50</v>
      </c>
      <c r="BF34543" s="101" t="s">
        <v>58</v>
      </c>
      <c r="BK34543" s="98" t="s">
        <v>70</v>
      </c>
    </row>
    <row r="34544" spans="17:63" ht="29.25" customHeight="1" x14ac:dyDescent="0.2">
      <c r="Q34544" s="92" t="s">
        <v>50</v>
      </c>
      <c r="BF34544" s="101" t="s">
        <v>58</v>
      </c>
      <c r="BK34544" s="98" t="s">
        <v>70</v>
      </c>
    </row>
    <row r="34545" spans="17:63" ht="29.25" customHeight="1" x14ac:dyDescent="0.2">
      <c r="Q34545" s="92" t="s">
        <v>50</v>
      </c>
      <c r="BF34545" s="101" t="s">
        <v>58</v>
      </c>
      <c r="BK34545" s="98" t="s">
        <v>70</v>
      </c>
    </row>
    <row r="34546" spans="17:63" ht="29.25" customHeight="1" x14ac:dyDescent="0.2">
      <c r="Q34546" s="92" t="s">
        <v>50</v>
      </c>
      <c r="BF34546" s="101" t="s">
        <v>58</v>
      </c>
      <c r="BK34546" s="98" t="s">
        <v>70</v>
      </c>
    </row>
    <row r="34547" spans="17:63" ht="29.25" customHeight="1" x14ac:dyDescent="0.2">
      <c r="Q34547" s="92" t="s">
        <v>50</v>
      </c>
      <c r="BF34547" s="101" t="s">
        <v>58</v>
      </c>
      <c r="BK34547" s="98" t="s">
        <v>70</v>
      </c>
    </row>
    <row r="34548" spans="17:63" ht="29.25" customHeight="1" x14ac:dyDescent="0.2">
      <c r="Q34548" s="92" t="s">
        <v>50</v>
      </c>
      <c r="BF34548" s="101" t="s">
        <v>58</v>
      </c>
      <c r="BK34548" s="98" t="s">
        <v>70</v>
      </c>
    </row>
    <row r="34549" spans="17:63" ht="29.25" customHeight="1" x14ac:dyDescent="0.2">
      <c r="Q34549" s="92" t="s">
        <v>50</v>
      </c>
      <c r="BF34549" s="101" t="s">
        <v>58</v>
      </c>
      <c r="BK34549" s="98" t="s">
        <v>70</v>
      </c>
    </row>
    <row r="34550" spans="17:63" ht="29.25" customHeight="1" x14ac:dyDescent="0.2">
      <c r="Q34550" s="92" t="s">
        <v>50</v>
      </c>
      <c r="BF34550" s="101" t="s">
        <v>58</v>
      </c>
      <c r="BK34550" s="98" t="s">
        <v>70</v>
      </c>
    </row>
    <row r="34551" spans="17:63" ht="29.25" customHeight="1" x14ac:dyDescent="0.2">
      <c r="Q34551" s="92" t="s">
        <v>50</v>
      </c>
      <c r="BF34551" s="101" t="s">
        <v>58</v>
      </c>
      <c r="BK34551" s="98" t="s">
        <v>70</v>
      </c>
    </row>
    <row r="34552" spans="17:63" ht="29.25" customHeight="1" x14ac:dyDescent="0.2">
      <c r="Q34552" s="92" t="s">
        <v>50</v>
      </c>
      <c r="BF34552" s="101" t="s">
        <v>58</v>
      </c>
      <c r="BK34552" s="98" t="s">
        <v>70</v>
      </c>
    </row>
    <row r="34553" spans="17:63" ht="29.25" customHeight="1" x14ac:dyDescent="0.2">
      <c r="Q34553" s="92" t="s">
        <v>50</v>
      </c>
      <c r="BF34553" s="101" t="s">
        <v>58</v>
      </c>
      <c r="BK34553" s="98" t="s">
        <v>70</v>
      </c>
    </row>
    <row r="34554" spans="17:63" ht="29.25" customHeight="1" x14ac:dyDescent="0.2">
      <c r="Q34554" s="92" t="s">
        <v>50</v>
      </c>
      <c r="BF34554" s="101" t="s">
        <v>58</v>
      </c>
      <c r="BK34554" s="98" t="s">
        <v>70</v>
      </c>
    </row>
    <row r="34555" spans="17:63" ht="29.25" customHeight="1" x14ac:dyDescent="0.2">
      <c r="Q34555" s="92" t="s">
        <v>50</v>
      </c>
      <c r="BF34555" s="101" t="s">
        <v>58</v>
      </c>
      <c r="BK34555" s="98" t="s">
        <v>70</v>
      </c>
    </row>
    <row r="34556" spans="17:63" ht="29.25" customHeight="1" x14ac:dyDescent="0.2">
      <c r="Q34556" s="92" t="s">
        <v>50</v>
      </c>
      <c r="BF34556" s="101" t="s">
        <v>58</v>
      </c>
      <c r="BK34556" s="98" t="s">
        <v>70</v>
      </c>
    </row>
    <row r="34557" spans="17:63" ht="29.25" customHeight="1" x14ac:dyDescent="0.2">
      <c r="Q34557" s="92" t="s">
        <v>50</v>
      </c>
      <c r="BF34557" s="101" t="s">
        <v>58</v>
      </c>
      <c r="BK34557" s="98" t="s">
        <v>70</v>
      </c>
    </row>
    <row r="34558" spans="17:63" ht="29.25" customHeight="1" x14ac:dyDescent="0.2">
      <c r="Q34558" s="92" t="s">
        <v>50</v>
      </c>
      <c r="BF34558" s="101" t="s">
        <v>58</v>
      </c>
      <c r="BK34558" s="98" t="s">
        <v>70</v>
      </c>
    </row>
    <row r="34559" spans="17:63" ht="29.25" customHeight="1" x14ac:dyDescent="0.2">
      <c r="Q34559" s="92" t="s">
        <v>50</v>
      </c>
      <c r="BF34559" s="101" t="s">
        <v>58</v>
      </c>
      <c r="BK34559" s="98" t="s">
        <v>70</v>
      </c>
    </row>
    <row r="34560" spans="17:63" ht="29.25" customHeight="1" x14ac:dyDescent="0.2">
      <c r="Q34560" s="92" t="s">
        <v>50</v>
      </c>
      <c r="BF34560" s="101" t="s">
        <v>58</v>
      </c>
      <c r="BK34560" s="98" t="s">
        <v>70</v>
      </c>
    </row>
    <row r="34561" spans="17:63" ht="29.25" customHeight="1" x14ac:dyDescent="0.2">
      <c r="Q34561" s="92" t="s">
        <v>50</v>
      </c>
      <c r="BF34561" s="101" t="s">
        <v>58</v>
      </c>
      <c r="BK34561" s="98" t="s">
        <v>70</v>
      </c>
    </row>
    <row r="34562" spans="17:63" ht="29.25" customHeight="1" x14ac:dyDescent="0.2">
      <c r="Q34562" s="92" t="s">
        <v>50</v>
      </c>
      <c r="BF34562" s="101" t="s">
        <v>58</v>
      </c>
      <c r="BK34562" s="98" t="s">
        <v>70</v>
      </c>
    </row>
    <row r="34563" spans="17:63" ht="29.25" customHeight="1" x14ac:dyDescent="0.2">
      <c r="Q34563" s="92" t="s">
        <v>50</v>
      </c>
      <c r="BF34563" s="101" t="s">
        <v>58</v>
      </c>
      <c r="BK34563" s="98" t="s">
        <v>70</v>
      </c>
    </row>
    <row r="34564" spans="17:63" ht="29.25" customHeight="1" x14ac:dyDescent="0.2">
      <c r="Q34564" s="92" t="s">
        <v>50</v>
      </c>
      <c r="BF34564" s="101" t="s">
        <v>58</v>
      </c>
      <c r="BK34564" s="98" t="s">
        <v>70</v>
      </c>
    </row>
    <row r="34565" spans="17:63" ht="29.25" customHeight="1" x14ac:dyDescent="0.2">
      <c r="Q34565" s="92" t="s">
        <v>50</v>
      </c>
      <c r="BF34565" s="101" t="s">
        <v>58</v>
      </c>
      <c r="BK34565" s="98" t="s">
        <v>70</v>
      </c>
    </row>
    <row r="34566" spans="17:63" ht="29.25" customHeight="1" x14ac:dyDescent="0.2">
      <c r="Q34566" s="92" t="s">
        <v>50</v>
      </c>
      <c r="BF34566" s="101" t="s">
        <v>58</v>
      </c>
      <c r="BK34566" s="98" t="s">
        <v>70</v>
      </c>
    </row>
    <row r="34567" spans="17:63" ht="29.25" customHeight="1" x14ac:dyDescent="0.2">
      <c r="Q34567" s="92" t="s">
        <v>50</v>
      </c>
      <c r="BF34567" s="101" t="s">
        <v>58</v>
      </c>
      <c r="BK34567" s="98" t="s">
        <v>70</v>
      </c>
    </row>
    <row r="34568" spans="17:63" ht="29.25" customHeight="1" x14ac:dyDescent="0.2">
      <c r="Q34568" s="92" t="s">
        <v>50</v>
      </c>
      <c r="BF34568" s="101" t="s">
        <v>58</v>
      </c>
      <c r="BK34568" s="98" t="s">
        <v>70</v>
      </c>
    </row>
    <row r="34569" spans="17:63" ht="29.25" customHeight="1" x14ac:dyDescent="0.2">
      <c r="Q34569" s="92" t="s">
        <v>50</v>
      </c>
      <c r="BF34569" s="101" t="s">
        <v>58</v>
      </c>
      <c r="BK34569" s="98" t="s">
        <v>70</v>
      </c>
    </row>
    <row r="34570" spans="17:63" ht="29.25" customHeight="1" x14ac:dyDescent="0.2">
      <c r="Q34570" s="92" t="s">
        <v>50</v>
      </c>
      <c r="BF34570" s="101" t="s">
        <v>58</v>
      </c>
      <c r="BK34570" s="98" t="s">
        <v>70</v>
      </c>
    </row>
    <row r="34571" spans="17:63" ht="29.25" customHeight="1" x14ac:dyDescent="0.2">
      <c r="Q34571" s="92" t="s">
        <v>50</v>
      </c>
      <c r="BF34571" s="101" t="s">
        <v>58</v>
      </c>
      <c r="BK34571" s="98" t="s">
        <v>70</v>
      </c>
    </row>
    <row r="34572" spans="17:63" ht="29.25" customHeight="1" x14ac:dyDescent="0.2">
      <c r="Q34572" s="92" t="s">
        <v>50</v>
      </c>
      <c r="BF34572" s="101" t="s">
        <v>58</v>
      </c>
      <c r="BK34572" s="98" t="s">
        <v>70</v>
      </c>
    </row>
    <row r="34573" spans="17:63" ht="29.25" customHeight="1" x14ac:dyDescent="0.2">
      <c r="Q34573" s="92" t="s">
        <v>50</v>
      </c>
      <c r="BF34573" s="101" t="s">
        <v>58</v>
      </c>
      <c r="BK34573" s="98" t="s">
        <v>70</v>
      </c>
    </row>
    <row r="34574" spans="17:63" ht="29.25" customHeight="1" x14ac:dyDescent="0.2">
      <c r="Q34574" s="92" t="s">
        <v>50</v>
      </c>
      <c r="BF34574" s="101" t="s">
        <v>58</v>
      </c>
      <c r="BK34574" s="98" t="s">
        <v>70</v>
      </c>
    </row>
    <row r="34575" spans="17:63" ht="29.25" customHeight="1" x14ac:dyDescent="0.2">
      <c r="Q34575" s="92" t="s">
        <v>50</v>
      </c>
      <c r="BF34575" s="101" t="s">
        <v>58</v>
      </c>
      <c r="BK34575" s="98" t="s">
        <v>70</v>
      </c>
    </row>
    <row r="34576" spans="17:63" ht="29.25" customHeight="1" x14ac:dyDescent="0.2">
      <c r="Q34576" s="92" t="s">
        <v>50</v>
      </c>
      <c r="BF34576" s="101" t="s">
        <v>58</v>
      </c>
      <c r="BK34576" s="98" t="s">
        <v>70</v>
      </c>
    </row>
    <row r="34577" spans="17:63" ht="29.25" customHeight="1" x14ac:dyDescent="0.2">
      <c r="Q34577" s="92" t="s">
        <v>50</v>
      </c>
      <c r="BF34577" s="101" t="s">
        <v>58</v>
      </c>
      <c r="BK34577" s="98" t="s">
        <v>70</v>
      </c>
    </row>
    <row r="34578" spans="17:63" ht="29.25" customHeight="1" x14ac:dyDescent="0.2">
      <c r="Q34578" s="92" t="s">
        <v>50</v>
      </c>
      <c r="BF34578" s="101" t="s">
        <v>58</v>
      </c>
      <c r="BK34578" s="98" t="s">
        <v>70</v>
      </c>
    </row>
    <row r="34579" spans="17:63" ht="29.25" customHeight="1" x14ac:dyDescent="0.2">
      <c r="Q34579" s="92" t="s">
        <v>50</v>
      </c>
      <c r="BF34579" s="101" t="s">
        <v>58</v>
      </c>
      <c r="BK34579" s="98" t="s">
        <v>70</v>
      </c>
    </row>
    <row r="34580" spans="17:63" ht="29.25" customHeight="1" x14ac:dyDescent="0.2">
      <c r="Q34580" s="92" t="s">
        <v>50</v>
      </c>
      <c r="BF34580" s="101" t="s">
        <v>58</v>
      </c>
      <c r="BK34580" s="98" t="s">
        <v>70</v>
      </c>
    </row>
    <row r="34581" spans="17:63" ht="29.25" customHeight="1" x14ac:dyDescent="0.2">
      <c r="Q34581" s="92" t="s">
        <v>50</v>
      </c>
      <c r="BF34581" s="101" t="s">
        <v>58</v>
      </c>
      <c r="BK34581" s="98" t="s">
        <v>70</v>
      </c>
    </row>
    <row r="34582" spans="17:63" ht="29.25" customHeight="1" x14ac:dyDescent="0.2">
      <c r="Q34582" s="92" t="s">
        <v>50</v>
      </c>
      <c r="BF34582" s="101" t="s">
        <v>58</v>
      </c>
      <c r="BK34582" s="98" t="s">
        <v>70</v>
      </c>
    </row>
    <row r="34583" spans="17:63" ht="29.25" customHeight="1" x14ac:dyDescent="0.2">
      <c r="Q34583" s="92" t="s">
        <v>50</v>
      </c>
      <c r="BF34583" s="101" t="s">
        <v>58</v>
      </c>
      <c r="BK34583" s="98" t="s">
        <v>70</v>
      </c>
    </row>
    <row r="34584" spans="17:63" ht="29.25" customHeight="1" x14ac:dyDescent="0.2">
      <c r="Q34584" s="92" t="s">
        <v>50</v>
      </c>
      <c r="BF34584" s="101" t="s">
        <v>58</v>
      </c>
      <c r="BK34584" s="98" t="s">
        <v>70</v>
      </c>
    </row>
    <row r="34585" spans="17:63" ht="29.25" customHeight="1" x14ac:dyDescent="0.2">
      <c r="Q34585" s="92" t="s">
        <v>50</v>
      </c>
      <c r="BF34585" s="101" t="s">
        <v>58</v>
      </c>
      <c r="BK34585" s="98" t="s">
        <v>70</v>
      </c>
    </row>
    <row r="34586" spans="17:63" ht="29.25" customHeight="1" x14ac:dyDescent="0.2">
      <c r="Q34586" s="92" t="s">
        <v>50</v>
      </c>
      <c r="BF34586" s="101" t="s">
        <v>58</v>
      </c>
      <c r="BK34586" s="98" t="s">
        <v>70</v>
      </c>
    </row>
    <row r="34587" spans="17:63" ht="29.25" customHeight="1" x14ac:dyDescent="0.2">
      <c r="Q34587" s="92" t="s">
        <v>50</v>
      </c>
      <c r="BF34587" s="101" t="s">
        <v>58</v>
      </c>
      <c r="BK34587" s="98" t="s">
        <v>70</v>
      </c>
    </row>
    <row r="34588" spans="17:63" ht="29.25" customHeight="1" x14ac:dyDescent="0.2">
      <c r="Q34588" s="92" t="s">
        <v>50</v>
      </c>
      <c r="BF34588" s="101" t="s">
        <v>58</v>
      </c>
      <c r="BK34588" s="98" t="s">
        <v>70</v>
      </c>
    </row>
    <row r="34589" spans="17:63" ht="29.25" customHeight="1" x14ac:dyDescent="0.2">
      <c r="Q34589" s="92" t="s">
        <v>50</v>
      </c>
      <c r="BF34589" s="101" t="s">
        <v>58</v>
      </c>
      <c r="BK34589" s="98" t="s">
        <v>70</v>
      </c>
    </row>
    <row r="34590" spans="17:63" ht="29.25" customHeight="1" x14ac:dyDescent="0.2">
      <c r="Q34590" s="92" t="s">
        <v>50</v>
      </c>
      <c r="BF34590" s="101" t="s">
        <v>58</v>
      </c>
      <c r="BK34590" s="98" t="s">
        <v>70</v>
      </c>
    </row>
    <row r="34591" spans="17:63" ht="29.25" customHeight="1" x14ac:dyDescent="0.2">
      <c r="Q34591" s="92" t="s">
        <v>50</v>
      </c>
      <c r="BF34591" s="101" t="s">
        <v>58</v>
      </c>
      <c r="BK34591" s="98" t="s">
        <v>70</v>
      </c>
    </row>
    <row r="34592" spans="17:63" ht="29.25" customHeight="1" x14ac:dyDescent="0.2">
      <c r="Q34592" s="92" t="s">
        <v>50</v>
      </c>
      <c r="BF34592" s="101" t="s">
        <v>58</v>
      </c>
      <c r="BK34592" s="98" t="s">
        <v>70</v>
      </c>
    </row>
    <row r="34593" spans="17:63" ht="29.25" customHeight="1" x14ac:dyDescent="0.2">
      <c r="Q34593" s="92" t="s">
        <v>50</v>
      </c>
      <c r="BF34593" s="101" t="s">
        <v>58</v>
      </c>
      <c r="BK34593" s="98" t="s">
        <v>70</v>
      </c>
    </row>
    <row r="34594" spans="17:63" ht="29.25" customHeight="1" x14ac:dyDescent="0.2">
      <c r="Q34594" s="92" t="s">
        <v>50</v>
      </c>
      <c r="BF34594" s="101" t="s">
        <v>58</v>
      </c>
      <c r="BK34594" s="98" t="s">
        <v>70</v>
      </c>
    </row>
    <row r="34595" spans="17:63" ht="29.25" customHeight="1" x14ac:dyDescent="0.2">
      <c r="Q34595" s="92" t="s">
        <v>50</v>
      </c>
      <c r="BF34595" s="101" t="s">
        <v>58</v>
      </c>
      <c r="BK34595" s="98" t="s">
        <v>70</v>
      </c>
    </row>
    <row r="34596" spans="17:63" ht="29.25" customHeight="1" x14ac:dyDescent="0.2">
      <c r="Q34596" s="92" t="s">
        <v>50</v>
      </c>
      <c r="BF34596" s="101" t="s">
        <v>58</v>
      </c>
      <c r="BK34596" s="98" t="s">
        <v>70</v>
      </c>
    </row>
    <row r="34597" spans="17:63" ht="29.25" customHeight="1" x14ac:dyDescent="0.2">
      <c r="Q34597" s="92" t="s">
        <v>50</v>
      </c>
      <c r="BF34597" s="101" t="s">
        <v>58</v>
      </c>
      <c r="BK34597" s="98" t="s">
        <v>70</v>
      </c>
    </row>
    <row r="34598" spans="17:63" ht="29.25" customHeight="1" x14ac:dyDescent="0.2">
      <c r="Q34598" s="92" t="s">
        <v>50</v>
      </c>
      <c r="BF34598" s="101" t="s">
        <v>58</v>
      </c>
      <c r="BK34598" s="98" t="s">
        <v>70</v>
      </c>
    </row>
    <row r="34599" spans="17:63" ht="29.25" customHeight="1" x14ac:dyDescent="0.2">
      <c r="Q34599" s="92" t="s">
        <v>50</v>
      </c>
      <c r="BF34599" s="101" t="s">
        <v>58</v>
      </c>
      <c r="BK34599" s="98" t="s">
        <v>70</v>
      </c>
    </row>
    <row r="34600" spans="17:63" ht="29.25" customHeight="1" x14ac:dyDescent="0.2">
      <c r="Q34600" s="92" t="s">
        <v>50</v>
      </c>
      <c r="BF34600" s="101" t="s">
        <v>58</v>
      </c>
      <c r="BK34600" s="98" t="s">
        <v>70</v>
      </c>
    </row>
    <row r="34601" spans="17:63" ht="29.25" customHeight="1" x14ac:dyDescent="0.2">
      <c r="Q34601" s="92" t="s">
        <v>50</v>
      </c>
      <c r="BF34601" s="101" t="s">
        <v>58</v>
      </c>
      <c r="BK34601" s="98" t="s">
        <v>70</v>
      </c>
    </row>
    <row r="34602" spans="17:63" ht="29.25" customHeight="1" x14ac:dyDescent="0.2">
      <c r="Q34602" s="92" t="s">
        <v>50</v>
      </c>
      <c r="BF34602" s="101" t="s">
        <v>58</v>
      </c>
      <c r="BK34602" s="98" t="s">
        <v>70</v>
      </c>
    </row>
    <row r="34603" spans="17:63" ht="29.25" customHeight="1" x14ac:dyDescent="0.2">
      <c r="Q34603" s="92" t="s">
        <v>50</v>
      </c>
      <c r="BF34603" s="101" t="s">
        <v>58</v>
      </c>
      <c r="BK34603" s="98" t="s">
        <v>70</v>
      </c>
    </row>
    <row r="34604" spans="17:63" ht="29.25" customHeight="1" x14ac:dyDescent="0.2">
      <c r="Q34604" s="92" t="s">
        <v>50</v>
      </c>
      <c r="BF34604" s="101" t="s">
        <v>58</v>
      </c>
      <c r="BK34604" s="98" t="s">
        <v>70</v>
      </c>
    </row>
    <row r="34605" spans="17:63" ht="29.25" customHeight="1" x14ac:dyDescent="0.2">
      <c r="Q34605" s="92" t="s">
        <v>50</v>
      </c>
      <c r="BF34605" s="101" t="s">
        <v>58</v>
      </c>
      <c r="BK34605" s="98" t="s">
        <v>70</v>
      </c>
    </row>
    <row r="34606" spans="17:63" ht="29.25" customHeight="1" x14ac:dyDescent="0.2">
      <c r="Q34606" s="92" t="s">
        <v>50</v>
      </c>
      <c r="BF34606" s="101" t="s">
        <v>58</v>
      </c>
      <c r="BK34606" s="98" t="s">
        <v>70</v>
      </c>
    </row>
    <row r="34607" spans="17:63" ht="29.25" customHeight="1" x14ac:dyDescent="0.2">
      <c r="Q34607" s="92" t="s">
        <v>50</v>
      </c>
      <c r="BF34607" s="101" t="s">
        <v>58</v>
      </c>
      <c r="BK34607" s="98" t="s">
        <v>70</v>
      </c>
    </row>
    <row r="34608" spans="17:63" ht="29.25" customHeight="1" x14ac:dyDescent="0.2">
      <c r="Q34608" s="92" t="s">
        <v>50</v>
      </c>
      <c r="BF34608" s="101" t="s">
        <v>58</v>
      </c>
      <c r="BK34608" s="98" t="s">
        <v>70</v>
      </c>
    </row>
    <row r="34609" spans="17:63" ht="29.25" customHeight="1" x14ac:dyDescent="0.2">
      <c r="Q34609" s="92" t="s">
        <v>50</v>
      </c>
      <c r="BF34609" s="101" t="s">
        <v>58</v>
      </c>
      <c r="BK34609" s="98" t="s">
        <v>70</v>
      </c>
    </row>
    <row r="34610" spans="17:63" ht="29.25" customHeight="1" x14ac:dyDescent="0.2">
      <c r="Q34610" s="92" t="s">
        <v>50</v>
      </c>
      <c r="BF34610" s="101" t="s">
        <v>58</v>
      </c>
      <c r="BK34610" s="98" t="s">
        <v>70</v>
      </c>
    </row>
    <row r="34611" spans="17:63" ht="29.25" customHeight="1" x14ac:dyDescent="0.2">
      <c r="Q34611" s="92" t="s">
        <v>50</v>
      </c>
      <c r="BF34611" s="101" t="s">
        <v>58</v>
      </c>
      <c r="BK34611" s="98" t="s">
        <v>70</v>
      </c>
    </row>
    <row r="34612" spans="17:63" ht="29.25" customHeight="1" x14ac:dyDescent="0.2">
      <c r="Q34612" s="92" t="s">
        <v>50</v>
      </c>
      <c r="BF34612" s="101" t="s">
        <v>58</v>
      </c>
      <c r="BK34612" s="98" t="s">
        <v>70</v>
      </c>
    </row>
    <row r="34613" spans="17:63" ht="29.25" customHeight="1" x14ac:dyDescent="0.2">
      <c r="Q34613" s="92" t="s">
        <v>50</v>
      </c>
      <c r="BF34613" s="101" t="s">
        <v>58</v>
      </c>
      <c r="BK34613" s="98" t="s">
        <v>70</v>
      </c>
    </row>
    <row r="34614" spans="17:63" ht="29.25" customHeight="1" x14ac:dyDescent="0.2">
      <c r="Q34614" s="92" t="s">
        <v>50</v>
      </c>
      <c r="BF34614" s="101" t="s">
        <v>58</v>
      </c>
      <c r="BK34614" s="98" t="s">
        <v>70</v>
      </c>
    </row>
    <row r="34615" spans="17:63" ht="29.25" customHeight="1" x14ac:dyDescent="0.2">
      <c r="Q34615" s="92" t="s">
        <v>50</v>
      </c>
      <c r="BF34615" s="101" t="s">
        <v>58</v>
      </c>
      <c r="BK34615" s="98" t="s">
        <v>70</v>
      </c>
    </row>
    <row r="34616" spans="17:63" ht="29.25" customHeight="1" x14ac:dyDescent="0.2">
      <c r="Q34616" s="92" t="s">
        <v>50</v>
      </c>
      <c r="BF34616" s="101" t="s">
        <v>58</v>
      </c>
      <c r="BK34616" s="98" t="s">
        <v>70</v>
      </c>
    </row>
    <row r="34617" spans="17:63" ht="29.25" customHeight="1" x14ac:dyDescent="0.2">
      <c r="Q34617" s="92" t="s">
        <v>50</v>
      </c>
      <c r="BF34617" s="101" t="s">
        <v>58</v>
      </c>
      <c r="BK34617" s="98" t="s">
        <v>70</v>
      </c>
    </row>
    <row r="34618" spans="17:63" ht="29.25" customHeight="1" x14ac:dyDescent="0.2">
      <c r="Q34618" s="92" t="s">
        <v>50</v>
      </c>
      <c r="BF34618" s="101" t="s">
        <v>58</v>
      </c>
      <c r="BK34618" s="98" t="s">
        <v>70</v>
      </c>
    </row>
    <row r="34619" spans="17:63" ht="29.25" customHeight="1" x14ac:dyDescent="0.2">
      <c r="Q34619" s="92" t="s">
        <v>50</v>
      </c>
      <c r="BF34619" s="101" t="s">
        <v>58</v>
      </c>
      <c r="BK34619" s="98" t="s">
        <v>70</v>
      </c>
    </row>
    <row r="34620" spans="17:63" ht="29.25" customHeight="1" x14ac:dyDescent="0.2">
      <c r="Q34620" s="92" t="s">
        <v>50</v>
      </c>
      <c r="BF34620" s="101" t="s">
        <v>58</v>
      </c>
      <c r="BK34620" s="98" t="s">
        <v>70</v>
      </c>
    </row>
    <row r="34621" spans="17:63" ht="29.25" customHeight="1" x14ac:dyDescent="0.2">
      <c r="Q34621" s="92" t="s">
        <v>50</v>
      </c>
      <c r="BF34621" s="101" t="s">
        <v>58</v>
      </c>
      <c r="BK34621" s="98" t="s">
        <v>70</v>
      </c>
    </row>
    <row r="34622" spans="17:63" ht="29.25" customHeight="1" x14ac:dyDescent="0.2">
      <c r="Q34622" s="92" t="s">
        <v>50</v>
      </c>
      <c r="BF34622" s="101" t="s">
        <v>58</v>
      </c>
      <c r="BK34622" s="98" t="s">
        <v>70</v>
      </c>
    </row>
    <row r="34623" spans="17:63" ht="29.25" customHeight="1" x14ac:dyDescent="0.2">
      <c r="Q34623" s="92" t="s">
        <v>50</v>
      </c>
      <c r="BF34623" s="101" t="s">
        <v>58</v>
      </c>
      <c r="BK34623" s="98" t="s">
        <v>70</v>
      </c>
    </row>
    <row r="34624" spans="17:63" ht="29.25" customHeight="1" x14ac:dyDescent="0.2">
      <c r="Q34624" s="92" t="s">
        <v>50</v>
      </c>
      <c r="BF34624" s="101" t="s">
        <v>58</v>
      </c>
      <c r="BK34624" s="98" t="s">
        <v>70</v>
      </c>
    </row>
    <row r="34625" spans="17:63" ht="29.25" customHeight="1" x14ac:dyDescent="0.2">
      <c r="Q34625" s="92" t="s">
        <v>50</v>
      </c>
      <c r="BF34625" s="101" t="s">
        <v>58</v>
      </c>
      <c r="BK34625" s="98" t="s">
        <v>70</v>
      </c>
    </row>
    <row r="34626" spans="17:63" ht="29.25" customHeight="1" x14ac:dyDescent="0.2">
      <c r="Q34626" s="92" t="s">
        <v>50</v>
      </c>
      <c r="BF34626" s="101" t="s">
        <v>58</v>
      </c>
      <c r="BK34626" s="98" t="s">
        <v>70</v>
      </c>
    </row>
    <row r="34627" spans="17:63" ht="29.25" customHeight="1" x14ac:dyDescent="0.2">
      <c r="Q34627" s="92" t="s">
        <v>50</v>
      </c>
      <c r="BF34627" s="101" t="s">
        <v>58</v>
      </c>
      <c r="BK34627" s="98" t="s">
        <v>70</v>
      </c>
    </row>
    <row r="34628" spans="17:63" ht="29.25" customHeight="1" x14ac:dyDescent="0.2">
      <c r="Q34628" s="92" t="s">
        <v>50</v>
      </c>
      <c r="BF34628" s="101" t="s">
        <v>58</v>
      </c>
      <c r="BK34628" s="98" t="s">
        <v>70</v>
      </c>
    </row>
    <row r="34629" spans="17:63" ht="29.25" customHeight="1" x14ac:dyDescent="0.2">
      <c r="Q34629" s="92" t="s">
        <v>50</v>
      </c>
      <c r="BF34629" s="101" t="s">
        <v>58</v>
      </c>
      <c r="BK34629" s="98" t="s">
        <v>70</v>
      </c>
    </row>
    <row r="34630" spans="17:63" ht="29.25" customHeight="1" x14ac:dyDescent="0.2">
      <c r="Q34630" s="92" t="s">
        <v>50</v>
      </c>
      <c r="BF34630" s="101" t="s">
        <v>58</v>
      </c>
      <c r="BK34630" s="98" t="s">
        <v>70</v>
      </c>
    </row>
    <row r="34631" spans="17:63" ht="29.25" customHeight="1" x14ac:dyDescent="0.2">
      <c r="Q34631" s="92" t="s">
        <v>50</v>
      </c>
      <c r="BF34631" s="101" t="s">
        <v>58</v>
      </c>
      <c r="BK34631" s="98" t="s">
        <v>70</v>
      </c>
    </row>
    <row r="34632" spans="17:63" ht="29.25" customHeight="1" x14ac:dyDescent="0.2">
      <c r="Q34632" s="92" t="s">
        <v>50</v>
      </c>
      <c r="BF34632" s="101" t="s">
        <v>58</v>
      </c>
      <c r="BK34632" s="98" t="s">
        <v>70</v>
      </c>
    </row>
    <row r="34633" spans="17:63" ht="29.25" customHeight="1" x14ac:dyDescent="0.2">
      <c r="Q34633" s="92" t="s">
        <v>50</v>
      </c>
      <c r="BF34633" s="101" t="s">
        <v>58</v>
      </c>
      <c r="BK34633" s="98" t="s">
        <v>70</v>
      </c>
    </row>
    <row r="34634" spans="17:63" ht="29.25" customHeight="1" x14ac:dyDescent="0.2">
      <c r="Q34634" s="92" t="s">
        <v>50</v>
      </c>
      <c r="BF34634" s="101" t="s">
        <v>58</v>
      </c>
      <c r="BK34634" s="98" t="s">
        <v>70</v>
      </c>
    </row>
    <row r="34635" spans="17:63" ht="29.25" customHeight="1" x14ac:dyDescent="0.2">
      <c r="Q34635" s="92" t="s">
        <v>50</v>
      </c>
      <c r="BF34635" s="101" t="s">
        <v>58</v>
      </c>
      <c r="BK34635" s="98" t="s">
        <v>70</v>
      </c>
    </row>
    <row r="34636" spans="17:63" ht="29.25" customHeight="1" x14ac:dyDescent="0.2">
      <c r="Q34636" s="92" t="s">
        <v>50</v>
      </c>
      <c r="BF34636" s="101" t="s">
        <v>58</v>
      </c>
      <c r="BK34636" s="98" t="s">
        <v>70</v>
      </c>
    </row>
    <row r="34637" spans="17:63" ht="29.25" customHeight="1" x14ac:dyDescent="0.2">
      <c r="Q34637" s="92" t="s">
        <v>50</v>
      </c>
      <c r="BF34637" s="101" t="s">
        <v>58</v>
      </c>
      <c r="BK34637" s="98" t="s">
        <v>70</v>
      </c>
    </row>
    <row r="34638" spans="17:63" ht="29.25" customHeight="1" x14ac:dyDescent="0.2">
      <c r="Q34638" s="92" t="s">
        <v>50</v>
      </c>
      <c r="BF34638" s="101" t="s">
        <v>58</v>
      </c>
      <c r="BK34638" s="98" t="s">
        <v>70</v>
      </c>
    </row>
    <row r="34639" spans="17:63" ht="29.25" customHeight="1" x14ac:dyDescent="0.2">
      <c r="Q34639" s="92" t="s">
        <v>50</v>
      </c>
      <c r="BF34639" s="101" t="s">
        <v>58</v>
      </c>
      <c r="BK34639" s="98" t="s">
        <v>70</v>
      </c>
    </row>
    <row r="34640" spans="17:63" ht="29.25" customHeight="1" x14ac:dyDescent="0.2">
      <c r="Q34640" s="92" t="s">
        <v>50</v>
      </c>
      <c r="BF34640" s="101" t="s">
        <v>58</v>
      </c>
      <c r="BK34640" s="98" t="s">
        <v>70</v>
      </c>
    </row>
    <row r="34641" spans="17:63" ht="29.25" customHeight="1" x14ac:dyDescent="0.2">
      <c r="Q34641" s="92" t="s">
        <v>50</v>
      </c>
      <c r="BF34641" s="101" t="s">
        <v>58</v>
      </c>
      <c r="BK34641" s="98" t="s">
        <v>70</v>
      </c>
    </row>
    <row r="34642" spans="17:63" ht="29.25" customHeight="1" x14ac:dyDescent="0.2">
      <c r="Q34642" s="92" t="s">
        <v>50</v>
      </c>
      <c r="BF34642" s="101" t="s">
        <v>58</v>
      </c>
      <c r="BK34642" s="98" t="s">
        <v>70</v>
      </c>
    </row>
    <row r="34643" spans="17:63" ht="29.25" customHeight="1" x14ac:dyDescent="0.2">
      <c r="Q34643" s="92" t="s">
        <v>50</v>
      </c>
      <c r="BF34643" s="101" t="s">
        <v>58</v>
      </c>
      <c r="BK34643" s="98" t="s">
        <v>70</v>
      </c>
    </row>
    <row r="34644" spans="17:63" ht="29.25" customHeight="1" x14ac:dyDescent="0.2">
      <c r="Q34644" s="92" t="s">
        <v>50</v>
      </c>
      <c r="BF34644" s="101" t="s">
        <v>58</v>
      </c>
      <c r="BK34644" s="98" t="s">
        <v>70</v>
      </c>
    </row>
    <row r="34645" spans="17:63" ht="29.25" customHeight="1" x14ac:dyDescent="0.2">
      <c r="Q34645" s="92" t="s">
        <v>50</v>
      </c>
      <c r="BF34645" s="101" t="s">
        <v>58</v>
      </c>
      <c r="BK34645" s="98" t="s">
        <v>70</v>
      </c>
    </row>
    <row r="34646" spans="17:63" ht="29.25" customHeight="1" x14ac:dyDescent="0.2">
      <c r="Q34646" s="92" t="s">
        <v>50</v>
      </c>
      <c r="BF34646" s="101" t="s">
        <v>58</v>
      </c>
      <c r="BK34646" s="98" t="s">
        <v>70</v>
      </c>
    </row>
    <row r="34647" spans="17:63" ht="29.25" customHeight="1" x14ac:dyDescent="0.2">
      <c r="Q34647" s="92" t="s">
        <v>50</v>
      </c>
      <c r="BF34647" s="101" t="s">
        <v>58</v>
      </c>
      <c r="BK34647" s="98" t="s">
        <v>70</v>
      </c>
    </row>
    <row r="34648" spans="17:63" ht="29.25" customHeight="1" x14ac:dyDescent="0.2">
      <c r="Q34648" s="92" t="s">
        <v>50</v>
      </c>
      <c r="BF34648" s="101" t="s">
        <v>58</v>
      </c>
      <c r="BK34648" s="98" t="s">
        <v>70</v>
      </c>
    </row>
    <row r="34649" spans="17:63" ht="29.25" customHeight="1" x14ac:dyDescent="0.2">
      <c r="Q34649" s="92" t="s">
        <v>50</v>
      </c>
      <c r="BF34649" s="101" t="s">
        <v>58</v>
      </c>
      <c r="BK34649" s="98" t="s">
        <v>70</v>
      </c>
    </row>
    <row r="34650" spans="17:63" ht="29.25" customHeight="1" x14ac:dyDescent="0.2">
      <c r="Q34650" s="92" t="s">
        <v>50</v>
      </c>
      <c r="BF34650" s="101" t="s">
        <v>58</v>
      </c>
      <c r="BK34650" s="98" t="s">
        <v>70</v>
      </c>
    </row>
    <row r="34651" spans="17:63" ht="29.25" customHeight="1" x14ac:dyDescent="0.2">
      <c r="Q34651" s="92" t="s">
        <v>50</v>
      </c>
      <c r="BF34651" s="101" t="s">
        <v>58</v>
      </c>
      <c r="BK34651" s="98" t="s">
        <v>70</v>
      </c>
    </row>
    <row r="34652" spans="17:63" ht="29.25" customHeight="1" x14ac:dyDescent="0.2">
      <c r="Q34652" s="92" t="s">
        <v>50</v>
      </c>
      <c r="BF34652" s="101" t="s">
        <v>58</v>
      </c>
      <c r="BK34652" s="98" t="s">
        <v>70</v>
      </c>
    </row>
    <row r="34653" spans="17:63" ht="29.25" customHeight="1" x14ac:dyDescent="0.2">
      <c r="Q34653" s="92" t="s">
        <v>50</v>
      </c>
      <c r="BF34653" s="101" t="s">
        <v>58</v>
      </c>
      <c r="BK34653" s="98" t="s">
        <v>70</v>
      </c>
    </row>
    <row r="34654" spans="17:63" ht="29.25" customHeight="1" x14ac:dyDescent="0.2">
      <c r="Q34654" s="92" t="s">
        <v>50</v>
      </c>
      <c r="BF34654" s="101" t="s">
        <v>58</v>
      </c>
      <c r="BK34654" s="98" t="s">
        <v>70</v>
      </c>
    </row>
    <row r="34655" spans="17:63" ht="29.25" customHeight="1" x14ac:dyDescent="0.2">
      <c r="Q34655" s="92" t="s">
        <v>50</v>
      </c>
      <c r="BF34655" s="101" t="s">
        <v>58</v>
      </c>
      <c r="BK34655" s="98" t="s">
        <v>70</v>
      </c>
    </row>
    <row r="34656" spans="17:63" ht="29.25" customHeight="1" x14ac:dyDescent="0.2">
      <c r="Q34656" s="92" t="s">
        <v>50</v>
      </c>
      <c r="BF34656" s="101" t="s">
        <v>58</v>
      </c>
      <c r="BK34656" s="98" t="s">
        <v>70</v>
      </c>
    </row>
    <row r="34657" spans="17:63" ht="29.25" customHeight="1" x14ac:dyDescent="0.2">
      <c r="Q34657" s="92" t="s">
        <v>50</v>
      </c>
      <c r="BF34657" s="101" t="s">
        <v>58</v>
      </c>
      <c r="BK34657" s="98" t="s">
        <v>70</v>
      </c>
    </row>
    <row r="34658" spans="17:63" ht="29.25" customHeight="1" x14ac:dyDescent="0.2">
      <c r="Q34658" s="92" t="s">
        <v>50</v>
      </c>
      <c r="BF34658" s="101" t="s">
        <v>58</v>
      </c>
      <c r="BK34658" s="98" t="s">
        <v>70</v>
      </c>
    </row>
    <row r="34659" spans="17:63" ht="29.25" customHeight="1" x14ac:dyDescent="0.2">
      <c r="Q34659" s="92" t="s">
        <v>50</v>
      </c>
      <c r="BF34659" s="101" t="s">
        <v>58</v>
      </c>
      <c r="BK34659" s="98" t="s">
        <v>70</v>
      </c>
    </row>
    <row r="34660" spans="17:63" ht="29.25" customHeight="1" x14ac:dyDescent="0.2">
      <c r="Q34660" s="92" t="s">
        <v>50</v>
      </c>
      <c r="BF34660" s="101" t="s">
        <v>58</v>
      </c>
      <c r="BK34660" s="98" t="s">
        <v>70</v>
      </c>
    </row>
    <row r="34661" spans="17:63" ht="29.25" customHeight="1" x14ac:dyDescent="0.2">
      <c r="Q34661" s="92" t="s">
        <v>50</v>
      </c>
      <c r="BF34661" s="101" t="s">
        <v>58</v>
      </c>
      <c r="BK34661" s="98" t="s">
        <v>70</v>
      </c>
    </row>
    <row r="34662" spans="17:63" ht="29.25" customHeight="1" x14ac:dyDescent="0.2">
      <c r="Q34662" s="92" t="s">
        <v>50</v>
      </c>
      <c r="BF34662" s="101" t="s">
        <v>58</v>
      </c>
      <c r="BK34662" s="98" t="s">
        <v>70</v>
      </c>
    </row>
    <row r="34663" spans="17:63" ht="29.25" customHeight="1" x14ac:dyDescent="0.2">
      <c r="Q34663" s="92" t="s">
        <v>50</v>
      </c>
      <c r="BF34663" s="101" t="s">
        <v>58</v>
      </c>
      <c r="BK34663" s="98" t="s">
        <v>70</v>
      </c>
    </row>
    <row r="34664" spans="17:63" ht="29.25" customHeight="1" x14ac:dyDescent="0.2">
      <c r="Q34664" s="92" t="s">
        <v>50</v>
      </c>
      <c r="BF34664" s="101" t="s">
        <v>58</v>
      </c>
      <c r="BK34664" s="98" t="s">
        <v>70</v>
      </c>
    </row>
    <row r="34665" spans="17:63" ht="29.25" customHeight="1" x14ac:dyDescent="0.2">
      <c r="Q34665" s="92" t="s">
        <v>50</v>
      </c>
      <c r="BF34665" s="101" t="s">
        <v>58</v>
      </c>
      <c r="BK34665" s="98" t="s">
        <v>70</v>
      </c>
    </row>
    <row r="34666" spans="17:63" ht="29.25" customHeight="1" x14ac:dyDescent="0.2">
      <c r="Q34666" s="92" t="s">
        <v>50</v>
      </c>
      <c r="BF34666" s="101" t="s">
        <v>58</v>
      </c>
      <c r="BK34666" s="98" t="s">
        <v>70</v>
      </c>
    </row>
    <row r="34667" spans="17:63" ht="29.25" customHeight="1" x14ac:dyDescent="0.2">
      <c r="Q34667" s="92" t="s">
        <v>50</v>
      </c>
      <c r="BF34667" s="101" t="s">
        <v>58</v>
      </c>
      <c r="BK34667" s="98" t="s">
        <v>70</v>
      </c>
    </row>
    <row r="34668" spans="17:63" ht="29.25" customHeight="1" x14ac:dyDescent="0.2">
      <c r="Q34668" s="92" t="s">
        <v>50</v>
      </c>
      <c r="BF34668" s="101" t="s">
        <v>58</v>
      </c>
      <c r="BK34668" s="98" t="s">
        <v>70</v>
      </c>
    </row>
    <row r="34669" spans="17:63" ht="29.25" customHeight="1" x14ac:dyDescent="0.2">
      <c r="Q34669" s="92" t="s">
        <v>50</v>
      </c>
      <c r="BF34669" s="101" t="s">
        <v>58</v>
      </c>
      <c r="BK34669" s="98" t="s">
        <v>70</v>
      </c>
    </row>
    <row r="34670" spans="17:63" ht="29.25" customHeight="1" x14ac:dyDescent="0.2">
      <c r="Q34670" s="92" t="s">
        <v>50</v>
      </c>
      <c r="BF34670" s="101" t="s">
        <v>58</v>
      </c>
      <c r="BK34670" s="98" t="s">
        <v>70</v>
      </c>
    </row>
    <row r="34671" spans="17:63" ht="29.25" customHeight="1" x14ac:dyDescent="0.2">
      <c r="Q34671" s="92" t="s">
        <v>50</v>
      </c>
      <c r="BF34671" s="101" t="s">
        <v>58</v>
      </c>
      <c r="BK34671" s="98" t="s">
        <v>70</v>
      </c>
    </row>
    <row r="34672" spans="17:63" ht="29.25" customHeight="1" x14ac:dyDescent="0.2">
      <c r="Q34672" s="92" t="s">
        <v>50</v>
      </c>
      <c r="BF34672" s="101" t="s">
        <v>58</v>
      </c>
      <c r="BK34672" s="98" t="s">
        <v>70</v>
      </c>
    </row>
    <row r="34673" spans="17:63" ht="29.25" customHeight="1" x14ac:dyDescent="0.2">
      <c r="Q34673" s="92" t="s">
        <v>50</v>
      </c>
      <c r="BF34673" s="101" t="s">
        <v>58</v>
      </c>
      <c r="BK34673" s="98" t="s">
        <v>70</v>
      </c>
    </row>
    <row r="34674" spans="17:63" ht="29.25" customHeight="1" x14ac:dyDescent="0.2">
      <c r="Q34674" s="92" t="s">
        <v>50</v>
      </c>
      <c r="BF34674" s="101" t="s">
        <v>58</v>
      </c>
      <c r="BK34674" s="98" t="s">
        <v>70</v>
      </c>
    </row>
    <row r="34675" spans="17:63" ht="29.25" customHeight="1" x14ac:dyDescent="0.2">
      <c r="Q34675" s="92" t="s">
        <v>50</v>
      </c>
      <c r="BF34675" s="101" t="s">
        <v>58</v>
      </c>
      <c r="BK34675" s="98" t="s">
        <v>70</v>
      </c>
    </row>
    <row r="34676" spans="17:63" ht="29.25" customHeight="1" x14ac:dyDescent="0.2">
      <c r="Q34676" s="92" t="s">
        <v>50</v>
      </c>
      <c r="BF34676" s="101" t="s">
        <v>58</v>
      </c>
      <c r="BK34676" s="98" t="s">
        <v>70</v>
      </c>
    </row>
    <row r="34677" spans="17:63" ht="29.25" customHeight="1" x14ac:dyDescent="0.2">
      <c r="Q34677" s="92" t="s">
        <v>50</v>
      </c>
      <c r="BF34677" s="101" t="s">
        <v>58</v>
      </c>
      <c r="BK34677" s="98" t="s">
        <v>70</v>
      </c>
    </row>
    <row r="34678" spans="17:63" ht="29.25" customHeight="1" x14ac:dyDescent="0.2">
      <c r="Q34678" s="92" t="s">
        <v>50</v>
      </c>
      <c r="BF34678" s="101" t="s">
        <v>58</v>
      </c>
      <c r="BK34678" s="98" t="s">
        <v>70</v>
      </c>
    </row>
    <row r="34679" spans="17:63" ht="29.25" customHeight="1" x14ac:dyDescent="0.2">
      <c r="Q34679" s="92" t="s">
        <v>50</v>
      </c>
      <c r="BF34679" s="101" t="s">
        <v>58</v>
      </c>
      <c r="BK34679" s="98" t="s">
        <v>70</v>
      </c>
    </row>
    <row r="34680" spans="17:63" ht="29.25" customHeight="1" x14ac:dyDescent="0.2">
      <c r="Q34680" s="92" t="s">
        <v>50</v>
      </c>
      <c r="BF34680" s="101" t="s">
        <v>58</v>
      </c>
      <c r="BK34680" s="98" t="s">
        <v>70</v>
      </c>
    </row>
    <row r="34681" spans="17:63" ht="29.25" customHeight="1" x14ac:dyDescent="0.2">
      <c r="Q34681" s="92" t="s">
        <v>50</v>
      </c>
      <c r="BF34681" s="101" t="s">
        <v>58</v>
      </c>
      <c r="BK34681" s="98" t="s">
        <v>70</v>
      </c>
    </row>
    <row r="34682" spans="17:63" ht="29.25" customHeight="1" x14ac:dyDescent="0.2">
      <c r="Q34682" s="92" t="s">
        <v>50</v>
      </c>
      <c r="BF34682" s="101" t="s">
        <v>58</v>
      </c>
      <c r="BK34682" s="98" t="s">
        <v>70</v>
      </c>
    </row>
    <row r="34683" spans="17:63" ht="29.25" customHeight="1" x14ac:dyDescent="0.2">
      <c r="Q34683" s="92" t="s">
        <v>50</v>
      </c>
      <c r="BF34683" s="101" t="s">
        <v>58</v>
      </c>
      <c r="BK34683" s="98" t="s">
        <v>70</v>
      </c>
    </row>
    <row r="34684" spans="17:63" ht="29.25" customHeight="1" x14ac:dyDescent="0.2">
      <c r="Q34684" s="92" t="s">
        <v>50</v>
      </c>
      <c r="BF34684" s="101" t="s">
        <v>58</v>
      </c>
      <c r="BK34684" s="98" t="s">
        <v>70</v>
      </c>
    </row>
    <row r="34685" spans="17:63" ht="29.25" customHeight="1" x14ac:dyDescent="0.2">
      <c r="Q34685" s="92" t="s">
        <v>50</v>
      </c>
      <c r="BF34685" s="101" t="s">
        <v>58</v>
      </c>
      <c r="BK34685" s="98" t="s">
        <v>70</v>
      </c>
    </row>
    <row r="34686" spans="17:63" ht="29.25" customHeight="1" x14ac:dyDescent="0.2">
      <c r="Q34686" s="92" t="s">
        <v>50</v>
      </c>
      <c r="BF34686" s="101" t="s">
        <v>58</v>
      </c>
      <c r="BK34686" s="98" t="s">
        <v>70</v>
      </c>
    </row>
    <row r="34687" spans="17:63" ht="29.25" customHeight="1" x14ac:dyDescent="0.2">
      <c r="Q34687" s="92" t="s">
        <v>50</v>
      </c>
      <c r="BF34687" s="101" t="s">
        <v>58</v>
      </c>
      <c r="BK34687" s="98" t="s">
        <v>70</v>
      </c>
    </row>
    <row r="34688" spans="17:63" ht="29.25" customHeight="1" x14ac:dyDescent="0.2">
      <c r="Q34688" s="92" t="s">
        <v>50</v>
      </c>
      <c r="BF34688" s="101" t="s">
        <v>58</v>
      </c>
      <c r="BK34688" s="98" t="s">
        <v>70</v>
      </c>
    </row>
    <row r="34689" spans="17:63" ht="29.25" customHeight="1" x14ac:dyDescent="0.2">
      <c r="Q34689" s="92" t="s">
        <v>50</v>
      </c>
      <c r="BF34689" s="101" t="s">
        <v>58</v>
      </c>
      <c r="BK34689" s="98" t="s">
        <v>70</v>
      </c>
    </row>
    <row r="34690" spans="17:63" ht="29.25" customHeight="1" x14ac:dyDescent="0.2">
      <c r="Q34690" s="92" t="s">
        <v>50</v>
      </c>
      <c r="BF34690" s="101" t="s">
        <v>58</v>
      </c>
      <c r="BK34690" s="98" t="s">
        <v>70</v>
      </c>
    </row>
    <row r="34691" spans="17:63" ht="29.25" customHeight="1" x14ac:dyDescent="0.2">
      <c r="Q34691" s="92" t="s">
        <v>50</v>
      </c>
      <c r="BF34691" s="101" t="s">
        <v>58</v>
      </c>
      <c r="BK34691" s="98" t="s">
        <v>70</v>
      </c>
    </row>
    <row r="34692" spans="17:63" ht="29.25" customHeight="1" x14ac:dyDescent="0.2">
      <c r="Q34692" s="92" t="s">
        <v>50</v>
      </c>
      <c r="BF34692" s="101" t="s">
        <v>58</v>
      </c>
      <c r="BK34692" s="98" t="s">
        <v>70</v>
      </c>
    </row>
    <row r="34693" spans="17:63" ht="29.25" customHeight="1" x14ac:dyDescent="0.2">
      <c r="Q34693" s="92" t="s">
        <v>50</v>
      </c>
      <c r="BF34693" s="101" t="s">
        <v>58</v>
      </c>
      <c r="BK34693" s="98" t="s">
        <v>70</v>
      </c>
    </row>
    <row r="34694" spans="17:63" ht="29.25" customHeight="1" x14ac:dyDescent="0.2">
      <c r="Q34694" s="92" t="s">
        <v>50</v>
      </c>
      <c r="BF34694" s="101" t="s">
        <v>58</v>
      </c>
      <c r="BK34694" s="98" t="s">
        <v>70</v>
      </c>
    </row>
    <row r="34695" spans="17:63" ht="29.25" customHeight="1" x14ac:dyDescent="0.2">
      <c r="Q34695" s="92" t="s">
        <v>50</v>
      </c>
      <c r="BF34695" s="101" t="s">
        <v>58</v>
      </c>
      <c r="BK34695" s="98" t="s">
        <v>70</v>
      </c>
    </row>
    <row r="34696" spans="17:63" ht="29.25" customHeight="1" x14ac:dyDescent="0.2">
      <c r="Q34696" s="92" t="s">
        <v>50</v>
      </c>
      <c r="BF34696" s="101" t="s">
        <v>58</v>
      </c>
      <c r="BK34696" s="98" t="s">
        <v>70</v>
      </c>
    </row>
    <row r="34697" spans="17:63" ht="29.25" customHeight="1" x14ac:dyDescent="0.2">
      <c r="Q34697" s="92" t="s">
        <v>50</v>
      </c>
      <c r="BF34697" s="101" t="s">
        <v>58</v>
      </c>
      <c r="BK34697" s="98" t="s">
        <v>70</v>
      </c>
    </row>
    <row r="34698" spans="17:63" ht="29.25" customHeight="1" x14ac:dyDescent="0.2">
      <c r="Q34698" s="92" t="s">
        <v>50</v>
      </c>
      <c r="BF34698" s="101" t="s">
        <v>58</v>
      </c>
      <c r="BK34698" s="98" t="s">
        <v>70</v>
      </c>
    </row>
    <row r="34699" spans="17:63" ht="29.25" customHeight="1" x14ac:dyDescent="0.2">
      <c r="Q34699" s="92" t="s">
        <v>50</v>
      </c>
      <c r="BF34699" s="101" t="s">
        <v>58</v>
      </c>
      <c r="BK34699" s="98" t="s">
        <v>70</v>
      </c>
    </row>
    <row r="34700" spans="17:63" ht="29.25" customHeight="1" x14ac:dyDescent="0.2">
      <c r="Q34700" s="92" t="s">
        <v>50</v>
      </c>
      <c r="BF34700" s="101" t="s">
        <v>58</v>
      </c>
      <c r="BK34700" s="98" t="s">
        <v>70</v>
      </c>
    </row>
    <row r="34701" spans="17:63" ht="29.25" customHeight="1" x14ac:dyDescent="0.2">
      <c r="Q34701" s="92" t="s">
        <v>50</v>
      </c>
      <c r="BF34701" s="101" t="s">
        <v>58</v>
      </c>
      <c r="BK34701" s="98" t="s">
        <v>70</v>
      </c>
    </row>
    <row r="34702" spans="17:63" ht="29.25" customHeight="1" x14ac:dyDescent="0.2">
      <c r="Q34702" s="92" t="s">
        <v>50</v>
      </c>
      <c r="BF34702" s="101" t="s">
        <v>58</v>
      </c>
      <c r="BK34702" s="98" t="s">
        <v>70</v>
      </c>
    </row>
    <row r="34703" spans="17:63" ht="29.25" customHeight="1" x14ac:dyDescent="0.2">
      <c r="Q34703" s="92" t="s">
        <v>50</v>
      </c>
      <c r="BF34703" s="101" t="s">
        <v>58</v>
      </c>
      <c r="BK34703" s="98" t="s">
        <v>70</v>
      </c>
    </row>
    <row r="34704" spans="17:63" ht="29.25" customHeight="1" x14ac:dyDescent="0.2">
      <c r="Q34704" s="92" t="s">
        <v>50</v>
      </c>
      <c r="BF34704" s="101" t="s">
        <v>58</v>
      </c>
      <c r="BK34704" s="98" t="s">
        <v>70</v>
      </c>
    </row>
    <row r="34705" spans="17:63" ht="29.25" customHeight="1" x14ac:dyDescent="0.2">
      <c r="Q34705" s="92" t="s">
        <v>50</v>
      </c>
      <c r="BF34705" s="101" t="s">
        <v>58</v>
      </c>
      <c r="BK34705" s="98" t="s">
        <v>70</v>
      </c>
    </row>
    <row r="34706" spans="17:63" ht="29.25" customHeight="1" x14ac:dyDescent="0.2">
      <c r="Q34706" s="92" t="s">
        <v>50</v>
      </c>
      <c r="BF34706" s="101" t="s">
        <v>58</v>
      </c>
      <c r="BK34706" s="98" t="s">
        <v>70</v>
      </c>
    </row>
    <row r="34707" spans="17:63" ht="29.25" customHeight="1" x14ac:dyDescent="0.2">
      <c r="Q34707" s="92" t="s">
        <v>50</v>
      </c>
      <c r="BF34707" s="101" t="s">
        <v>58</v>
      </c>
      <c r="BK34707" s="98" t="s">
        <v>70</v>
      </c>
    </row>
    <row r="34708" spans="17:63" ht="29.25" customHeight="1" x14ac:dyDescent="0.2">
      <c r="Q34708" s="92" t="s">
        <v>50</v>
      </c>
      <c r="BF34708" s="101" t="s">
        <v>58</v>
      </c>
      <c r="BK34708" s="98" t="s">
        <v>70</v>
      </c>
    </row>
    <row r="34709" spans="17:63" ht="29.25" customHeight="1" x14ac:dyDescent="0.2">
      <c r="Q34709" s="92" t="s">
        <v>50</v>
      </c>
      <c r="BF34709" s="101" t="s">
        <v>58</v>
      </c>
      <c r="BK34709" s="98" t="s">
        <v>70</v>
      </c>
    </row>
    <row r="34710" spans="17:63" ht="29.25" customHeight="1" x14ac:dyDescent="0.2">
      <c r="Q34710" s="92" t="s">
        <v>50</v>
      </c>
      <c r="BF34710" s="101" t="s">
        <v>58</v>
      </c>
      <c r="BK34710" s="98" t="s">
        <v>70</v>
      </c>
    </row>
    <row r="34711" spans="17:63" ht="29.25" customHeight="1" x14ac:dyDescent="0.2">
      <c r="Q34711" s="92" t="s">
        <v>50</v>
      </c>
      <c r="BF34711" s="101" t="s">
        <v>58</v>
      </c>
      <c r="BK34711" s="98" t="s">
        <v>70</v>
      </c>
    </row>
    <row r="34712" spans="17:63" ht="29.25" customHeight="1" x14ac:dyDescent="0.2">
      <c r="Q34712" s="92" t="s">
        <v>50</v>
      </c>
      <c r="BF34712" s="101" t="s">
        <v>58</v>
      </c>
      <c r="BK34712" s="98" t="s">
        <v>70</v>
      </c>
    </row>
    <row r="34713" spans="17:63" ht="29.25" customHeight="1" x14ac:dyDescent="0.2">
      <c r="Q34713" s="92" t="s">
        <v>50</v>
      </c>
      <c r="BF34713" s="101" t="s">
        <v>58</v>
      </c>
      <c r="BK34713" s="98" t="s">
        <v>70</v>
      </c>
    </row>
    <row r="34714" spans="17:63" ht="29.25" customHeight="1" x14ac:dyDescent="0.2">
      <c r="Q34714" s="92" t="s">
        <v>50</v>
      </c>
      <c r="BF34714" s="101" t="s">
        <v>58</v>
      </c>
      <c r="BK34714" s="98" t="s">
        <v>70</v>
      </c>
    </row>
    <row r="34715" spans="17:63" ht="29.25" customHeight="1" x14ac:dyDescent="0.2">
      <c r="Q34715" s="92" t="s">
        <v>50</v>
      </c>
      <c r="BF34715" s="101" t="s">
        <v>58</v>
      </c>
      <c r="BK34715" s="98" t="s">
        <v>70</v>
      </c>
    </row>
    <row r="34716" spans="17:63" ht="29.25" customHeight="1" x14ac:dyDescent="0.2">
      <c r="Q34716" s="92" t="s">
        <v>50</v>
      </c>
      <c r="BF34716" s="101" t="s">
        <v>58</v>
      </c>
      <c r="BK34716" s="98" t="s">
        <v>70</v>
      </c>
    </row>
    <row r="34717" spans="17:63" ht="29.25" customHeight="1" x14ac:dyDescent="0.2">
      <c r="Q34717" s="92" t="s">
        <v>50</v>
      </c>
      <c r="BF34717" s="101" t="s">
        <v>58</v>
      </c>
      <c r="BK34717" s="98" t="s">
        <v>70</v>
      </c>
    </row>
    <row r="34718" spans="17:63" ht="29.25" customHeight="1" x14ac:dyDescent="0.2">
      <c r="Q34718" s="92" t="s">
        <v>50</v>
      </c>
      <c r="BF34718" s="101" t="s">
        <v>58</v>
      </c>
      <c r="BK34718" s="98" t="s">
        <v>70</v>
      </c>
    </row>
    <row r="34719" spans="17:63" ht="29.25" customHeight="1" x14ac:dyDescent="0.2">
      <c r="Q34719" s="92" t="s">
        <v>50</v>
      </c>
      <c r="BF34719" s="101" t="s">
        <v>58</v>
      </c>
      <c r="BK34719" s="98" t="s">
        <v>70</v>
      </c>
    </row>
    <row r="34720" spans="17:63" ht="29.25" customHeight="1" x14ac:dyDescent="0.2">
      <c r="Q34720" s="92" t="s">
        <v>50</v>
      </c>
      <c r="BF34720" s="101" t="s">
        <v>58</v>
      </c>
      <c r="BK34720" s="98" t="s">
        <v>70</v>
      </c>
    </row>
    <row r="34721" spans="17:63" ht="29.25" customHeight="1" x14ac:dyDescent="0.2">
      <c r="Q34721" s="92" t="s">
        <v>50</v>
      </c>
      <c r="BF34721" s="101" t="s">
        <v>58</v>
      </c>
      <c r="BK34721" s="98" t="s">
        <v>70</v>
      </c>
    </row>
    <row r="34722" spans="17:63" ht="29.25" customHeight="1" x14ac:dyDescent="0.2">
      <c r="Q34722" s="92" t="s">
        <v>50</v>
      </c>
      <c r="BF34722" s="101" t="s">
        <v>58</v>
      </c>
      <c r="BK34722" s="98" t="s">
        <v>70</v>
      </c>
    </row>
    <row r="34723" spans="17:63" ht="29.25" customHeight="1" x14ac:dyDescent="0.2">
      <c r="Q34723" s="92" t="s">
        <v>50</v>
      </c>
      <c r="BF34723" s="101" t="s">
        <v>58</v>
      </c>
      <c r="BK34723" s="98" t="s">
        <v>70</v>
      </c>
    </row>
    <row r="34724" spans="17:63" ht="29.25" customHeight="1" x14ac:dyDescent="0.2">
      <c r="Q34724" s="92" t="s">
        <v>50</v>
      </c>
      <c r="BF34724" s="101" t="s">
        <v>58</v>
      </c>
      <c r="BK34724" s="98" t="s">
        <v>70</v>
      </c>
    </row>
    <row r="34725" spans="17:63" ht="29.25" customHeight="1" x14ac:dyDescent="0.2">
      <c r="Q34725" s="92" t="s">
        <v>50</v>
      </c>
      <c r="BF34725" s="101" t="s">
        <v>58</v>
      </c>
      <c r="BK34725" s="98" t="s">
        <v>70</v>
      </c>
    </row>
    <row r="34726" spans="17:63" ht="29.25" customHeight="1" x14ac:dyDescent="0.2">
      <c r="Q34726" s="92" t="s">
        <v>50</v>
      </c>
      <c r="BF34726" s="101" t="s">
        <v>58</v>
      </c>
      <c r="BK34726" s="98" t="s">
        <v>70</v>
      </c>
    </row>
    <row r="34727" spans="17:63" ht="29.25" customHeight="1" x14ac:dyDescent="0.2">
      <c r="Q34727" s="92" t="s">
        <v>50</v>
      </c>
      <c r="BF34727" s="101" t="s">
        <v>58</v>
      </c>
      <c r="BK34727" s="98" t="s">
        <v>70</v>
      </c>
    </row>
    <row r="34728" spans="17:63" ht="29.25" customHeight="1" x14ac:dyDescent="0.2">
      <c r="Q34728" s="92" t="s">
        <v>50</v>
      </c>
      <c r="BF34728" s="101" t="s">
        <v>58</v>
      </c>
      <c r="BK34728" s="98" t="s">
        <v>70</v>
      </c>
    </row>
    <row r="34729" spans="17:63" ht="29.25" customHeight="1" x14ac:dyDescent="0.2">
      <c r="Q34729" s="92" t="s">
        <v>50</v>
      </c>
      <c r="BF34729" s="101" t="s">
        <v>58</v>
      </c>
      <c r="BK34729" s="98" t="s">
        <v>70</v>
      </c>
    </row>
    <row r="34730" spans="17:63" ht="29.25" customHeight="1" x14ac:dyDescent="0.2">
      <c r="Q34730" s="92" t="s">
        <v>50</v>
      </c>
      <c r="BF34730" s="101" t="s">
        <v>58</v>
      </c>
      <c r="BK34730" s="98" t="s">
        <v>70</v>
      </c>
    </row>
    <row r="34731" spans="17:63" ht="29.25" customHeight="1" x14ac:dyDescent="0.2">
      <c r="Q34731" s="92" t="s">
        <v>50</v>
      </c>
      <c r="BF34731" s="101" t="s">
        <v>58</v>
      </c>
      <c r="BK34731" s="98" t="s">
        <v>70</v>
      </c>
    </row>
    <row r="34732" spans="17:63" ht="29.25" customHeight="1" x14ac:dyDescent="0.2">
      <c r="Q34732" s="92" t="s">
        <v>50</v>
      </c>
      <c r="BF34732" s="101" t="s">
        <v>58</v>
      </c>
      <c r="BK34732" s="98" t="s">
        <v>70</v>
      </c>
    </row>
    <row r="34733" spans="17:63" ht="29.25" customHeight="1" x14ac:dyDescent="0.2">
      <c r="Q34733" s="92" t="s">
        <v>50</v>
      </c>
      <c r="BF34733" s="101" t="s">
        <v>58</v>
      </c>
      <c r="BK34733" s="98" t="s">
        <v>70</v>
      </c>
    </row>
    <row r="34734" spans="17:63" ht="29.25" customHeight="1" x14ac:dyDescent="0.2">
      <c r="Q34734" s="92" t="s">
        <v>50</v>
      </c>
      <c r="BF34734" s="101" t="s">
        <v>58</v>
      </c>
      <c r="BK34734" s="98" t="s">
        <v>70</v>
      </c>
    </row>
    <row r="34735" spans="17:63" ht="29.25" customHeight="1" x14ac:dyDescent="0.2">
      <c r="Q34735" s="92" t="s">
        <v>50</v>
      </c>
      <c r="BF34735" s="101" t="s">
        <v>58</v>
      </c>
      <c r="BK34735" s="98" t="s">
        <v>70</v>
      </c>
    </row>
    <row r="34736" spans="17:63" ht="29.25" customHeight="1" x14ac:dyDescent="0.2">
      <c r="Q34736" s="92" t="s">
        <v>50</v>
      </c>
      <c r="BF34736" s="101" t="s">
        <v>58</v>
      </c>
      <c r="BK34736" s="98" t="s">
        <v>70</v>
      </c>
    </row>
    <row r="34737" spans="17:63" ht="29.25" customHeight="1" x14ac:dyDescent="0.2">
      <c r="Q34737" s="92" t="s">
        <v>50</v>
      </c>
      <c r="BF34737" s="101" t="s">
        <v>58</v>
      </c>
      <c r="BK34737" s="98" t="s">
        <v>70</v>
      </c>
    </row>
    <row r="34738" spans="17:63" ht="29.25" customHeight="1" x14ac:dyDescent="0.2">
      <c r="Q34738" s="92" t="s">
        <v>50</v>
      </c>
      <c r="BF34738" s="101" t="s">
        <v>58</v>
      </c>
      <c r="BK34738" s="98" t="s">
        <v>70</v>
      </c>
    </row>
    <row r="34739" spans="17:63" ht="29.25" customHeight="1" x14ac:dyDescent="0.2">
      <c r="Q34739" s="92" t="s">
        <v>50</v>
      </c>
      <c r="BF34739" s="101" t="s">
        <v>58</v>
      </c>
      <c r="BK34739" s="98" t="s">
        <v>70</v>
      </c>
    </row>
    <row r="34740" spans="17:63" ht="29.25" customHeight="1" x14ac:dyDescent="0.2">
      <c r="Q34740" s="92" t="s">
        <v>50</v>
      </c>
      <c r="BF34740" s="101" t="s">
        <v>58</v>
      </c>
      <c r="BK34740" s="98" t="s">
        <v>70</v>
      </c>
    </row>
    <row r="34741" spans="17:63" ht="29.25" customHeight="1" x14ac:dyDescent="0.2">
      <c r="Q34741" s="92" t="s">
        <v>50</v>
      </c>
      <c r="BF34741" s="101" t="s">
        <v>58</v>
      </c>
      <c r="BK34741" s="98" t="s">
        <v>70</v>
      </c>
    </row>
    <row r="34742" spans="17:63" ht="29.25" customHeight="1" x14ac:dyDescent="0.2">
      <c r="Q34742" s="92" t="s">
        <v>50</v>
      </c>
      <c r="BF34742" s="101" t="s">
        <v>58</v>
      </c>
      <c r="BK34742" s="98" t="s">
        <v>70</v>
      </c>
    </row>
    <row r="34743" spans="17:63" ht="29.25" customHeight="1" x14ac:dyDescent="0.2">
      <c r="Q34743" s="92" t="s">
        <v>50</v>
      </c>
      <c r="BF34743" s="101" t="s">
        <v>58</v>
      </c>
      <c r="BK34743" s="98" t="s">
        <v>70</v>
      </c>
    </row>
    <row r="34744" spans="17:63" ht="29.25" customHeight="1" x14ac:dyDescent="0.2">
      <c r="Q34744" s="92" t="s">
        <v>50</v>
      </c>
      <c r="BF34744" s="101" t="s">
        <v>58</v>
      </c>
      <c r="BK34744" s="98" t="s">
        <v>70</v>
      </c>
    </row>
    <row r="34745" spans="17:63" ht="29.25" customHeight="1" x14ac:dyDescent="0.2">
      <c r="Q34745" s="92" t="s">
        <v>50</v>
      </c>
      <c r="BF34745" s="101" t="s">
        <v>58</v>
      </c>
      <c r="BK34745" s="98" t="s">
        <v>70</v>
      </c>
    </row>
    <row r="34746" spans="17:63" ht="29.25" customHeight="1" x14ac:dyDescent="0.2">
      <c r="Q34746" s="92" t="s">
        <v>50</v>
      </c>
      <c r="BF34746" s="101" t="s">
        <v>58</v>
      </c>
      <c r="BK34746" s="98" t="s">
        <v>70</v>
      </c>
    </row>
    <row r="34747" spans="17:63" ht="29.25" customHeight="1" x14ac:dyDescent="0.2">
      <c r="Q34747" s="92" t="s">
        <v>50</v>
      </c>
      <c r="BF34747" s="101" t="s">
        <v>58</v>
      </c>
      <c r="BK34747" s="98" t="s">
        <v>70</v>
      </c>
    </row>
    <row r="34748" spans="17:63" ht="29.25" customHeight="1" x14ac:dyDescent="0.2">
      <c r="Q34748" s="92" t="s">
        <v>50</v>
      </c>
      <c r="BF34748" s="101" t="s">
        <v>58</v>
      </c>
      <c r="BK34748" s="98" t="s">
        <v>70</v>
      </c>
    </row>
    <row r="34749" spans="17:63" ht="29.25" customHeight="1" x14ac:dyDescent="0.2">
      <c r="Q34749" s="92" t="s">
        <v>50</v>
      </c>
      <c r="BF34749" s="101" t="s">
        <v>58</v>
      </c>
      <c r="BK34749" s="98" t="s">
        <v>70</v>
      </c>
    </row>
    <row r="34750" spans="17:63" ht="29.25" customHeight="1" x14ac:dyDescent="0.2">
      <c r="Q34750" s="92" t="s">
        <v>50</v>
      </c>
      <c r="BF34750" s="101" t="s">
        <v>58</v>
      </c>
      <c r="BK34750" s="98" t="s">
        <v>70</v>
      </c>
    </row>
    <row r="34751" spans="17:63" ht="29.25" customHeight="1" x14ac:dyDescent="0.2">
      <c r="Q34751" s="92" t="s">
        <v>50</v>
      </c>
      <c r="BF34751" s="101" t="s">
        <v>58</v>
      </c>
      <c r="BK34751" s="98" t="s">
        <v>70</v>
      </c>
    </row>
    <row r="34752" spans="17:63" ht="29.25" customHeight="1" x14ac:dyDescent="0.2">
      <c r="Q34752" s="92" t="s">
        <v>50</v>
      </c>
      <c r="BF34752" s="101" t="s">
        <v>58</v>
      </c>
      <c r="BK34752" s="98" t="s">
        <v>70</v>
      </c>
    </row>
    <row r="34753" spans="17:63" ht="29.25" customHeight="1" x14ac:dyDescent="0.2">
      <c r="Q34753" s="92" t="s">
        <v>50</v>
      </c>
      <c r="BF34753" s="101" t="s">
        <v>58</v>
      </c>
      <c r="BK34753" s="98" t="s">
        <v>70</v>
      </c>
    </row>
    <row r="34754" spans="17:63" ht="29.25" customHeight="1" x14ac:dyDescent="0.2">
      <c r="Q34754" s="92" t="s">
        <v>50</v>
      </c>
      <c r="BF34754" s="101" t="s">
        <v>58</v>
      </c>
      <c r="BK34754" s="98" t="s">
        <v>70</v>
      </c>
    </row>
    <row r="34755" spans="17:63" ht="29.25" customHeight="1" x14ac:dyDescent="0.2">
      <c r="Q34755" s="92" t="s">
        <v>50</v>
      </c>
      <c r="BF34755" s="101" t="s">
        <v>58</v>
      </c>
      <c r="BK34755" s="98" t="s">
        <v>70</v>
      </c>
    </row>
    <row r="34756" spans="17:63" ht="29.25" customHeight="1" x14ac:dyDescent="0.2">
      <c r="Q34756" s="92" t="s">
        <v>50</v>
      </c>
      <c r="BF34756" s="101" t="s">
        <v>58</v>
      </c>
      <c r="BK34756" s="98" t="s">
        <v>70</v>
      </c>
    </row>
    <row r="34757" spans="17:63" ht="29.25" customHeight="1" x14ac:dyDescent="0.2">
      <c r="Q34757" s="92" t="s">
        <v>50</v>
      </c>
      <c r="BF34757" s="101" t="s">
        <v>58</v>
      </c>
      <c r="BK34757" s="98" t="s">
        <v>70</v>
      </c>
    </row>
    <row r="34758" spans="17:63" ht="29.25" customHeight="1" x14ac:dyDescent="0.2">
      <c r="Q34758" s="92" t="s">
        <v>50</v>
      </c>
      <c r="BF34758" s="101" t="s">
        <v>58</v>
      </c>
      <c r="BK34758" s="98" t="s">
        <v>70</v>
      </c>
    </row>
    <row r="34759" spans="17:63" ht="29.25" customHeight="1" x14ac:dyDescent="0.2">
      <c r="Q34759" s="92" t="s">
        <v>50</v>
      </c>
      <c r="BF34759" s="101" t="s">
        <v>58</v>
      </c>
      <c r="BK34759" s="98" t="s">
        <v>70</v>
      </c>
    </row>
    <row r="34760" spans="17:63" ht="29.25" customHeight="1" x14ac:dyDescent="0.2">
      <c r="Q34760" s="92" t="s">
        <v>50</v>
      </c>
      <c r="BF34760" s="101" t="s">
        <v>58</v>
      </c>
      <c r="BK34760" s="98" t="s">
        <v>70</v>
      </c>
    </row>
    <row r="34761" spans="17:63" ht="29.25" customHeight="1" x14ac:dyDescent="0.2">
      <c r="Q34761" s="92" t="s">
        <v>50</v>
      </c>
      <c r="BF34761" s="101" t="s">
        <v>58</v>
      </c>
      <c r="BK34761" s="98" t="s">
        <v>70</v>
      </c>
    </row>
    <row r="34762" spans="17:63" ht="29.25" customHeight="1" x14ac:dyDescent="0.2">
      <c r="Q34762" s="92" t="s">
        <v>50</v>
      </c>
      <c r="BF34762" s="101" t="s">
        <v>58</v>
      </c>
      <c r="BK34762" s="98" t="s">
        <v>70</v>
      </c>
    </row>
    <row r="34763" spans="17:63" ht="29.25" customHeight="1" x14ac:dyDescent="0.2">
      <c r="Q34763" s="92" t="s">
        <v>50</v>
      </c>
      <c r="BF34763" s="101" t="s">
        <v>58</v>
      </c>
      <c r="BK34763" s="98" t="s">
        <v>70</v>
      </c>
    </row>
    <row r="34764" spans="17:63" ht="29.25" customHeight="1" x14ac:dyDescent="0.2">
      <c r="Q34764" s="92" t="s">
        <v>50</v>
      </c>
      <c r="BF34764" s="101" t="s">
        <v>58</v>
      </c>
      <c r="BK34764" s="98" t="s">
        <v>70</v>
      </c>
    </row>
    <row r="34765" spans="17:63" ht="29.25" customHeight="1" x14ac:dyDescent="0.2">
      <c r="Q34765" s="92" t="s">
        <v>50</v>
      </c>
      <c r="BF34765" s="101" t="s">
        <v>58</v>
      </c>
      <c r="BK34765" s="98" t="s">
        <v>70</v>
      </c>
    </row>
    <row r="34766" spans="17:63" ht="29.25" customHeight="1" x14ac:dyDescent="0.2">
      <c r="Q34766" s="92" t="s">
        <v>50</v>
      </c>
      <c r="BF34766" s="101" t="s">
        <v>58</v>
      </c>
      <c r="BK34766" s="98" t="s">
        <v>70</v>
      </c>
    </row>
    <row r="34767" spans="17:63" ht="29.25" customHeight="1" x14ac:dyDescent="0.2">
      <c r="Q34767" s="92" t="s">
        <v>50</v>
      </c>
      <c r="BF34767" s="101" t="s">
        <v>58</v>
      </c>
      <c r="BK34767" s="98" t="s">
        <v>70</v>
      </c>
    </row>
    <row r="34768" spans="17:63" ht="29.25" customHeight="1" x14ac:dyDescent="0.2">
      <c r="Q34768" s="92" t="s">
        <v>50</v>
      </c>
      <c r="BF34768" s="101" t="s">
        <v>58</v>
      </c>
      <c r="BK34768" s="98" t="s">
        <v>70</v>
      </c>
    </row>
    <row r="34769" spans="17:63" ht="29.25" customHeight="1" x14ac:dyDescent="0.2">
      <c r="Q34769" s="92" t="s">
        <v>50</v>
      </c>
      <c r="BF34769" s="101" t="s">
        <v>58</v>
      </c>
      <c r="BK34769" s="98" t="s">
        <v>70</v>
      </c>
    </row>
    <row r="34770" spans="17:63" ht="29.25" customHeight="1" x14ac:dyDescent="0.2">
      <c r="Q34770" s="92" t="s">
        <v>50</v>
      </c>
      <c r="BF34770" s="101" t="s">
        <v>58</v>
      </c>
      <c r="BK34770" s="98" t="s">
        <v>70</v>
      </c>
    </row>
    <row r="34771" spans="17:63" ht="29.25" customHeight="1" x14ac:dyDescent="0.2">
      <c r="Q34771" s="92" t="s">
        <v>50</v>
      </c>
      <c r="BF34771" s="101" t="s">
        <v>58</v>
      </c>
      <c r="BK34771" s="98" t="s">
        <v>70</v>
      </c>
    </row>
    <row r="34772" spans="17:63" ht="29.25" customHeight="1" x14ac:dyDescent="0.2">
      <c r="Q34772" s="92" t="s">
        <v>50</v>
      </c>
      <c r="BF34772" s="101" t="s">
        <v>58</v>
      </c>
      <c r="BK34772" s="98" t="s">
        <v>70</v>
      </c>
    </row>
    <row r="34773" spans="17:63" ht="29.25" customHeight="1" x14ac:dyDescent="0.2">
      <c r="Q34773" s="92" t="s">
        <v>50</v>
      </c>
      <c r="BF34773" s="101" t="s">
        <v>58</v>
      </c>
      <c r="BK34773" s="98" t="s">
        <v>70</v>
      </c>
    </row>
    <row r="34774" spans="17:63" ht="29.25" customHeight="1" x14ac:dyDescent="0.2">
      <c r="Q34774" s="92" t="s">
        <v>50</v>
      </c>
      <c r="BF34774" s="101" t="s">
        <v>58</v>
      </c>
      <c r="BK34774" s="98" t="s">
        <v>70</v>
      </c>
    </row>
    <row r="34775" spans="17:63" ht="29.25" customHeight="1" x14ac:dyDescent="0.2">
      <c r="Q34775" s="92" t="s">
        <v>50</v>
      </c>
      <c r="BF34775" s="101" t="s">
        <v>58</v>
      </c>
      <c r="BK34775" s="98" t="s">
        <v>70</v>
      </c>
    </row>
    <row r="34776" spans="17:63" ht="29.25" customHeight="1" x14ac:dyDescent="0.2">
      <c r="Q34776" s="92" t="s">
        <v>50</v>
      </c>
      <c r="BF34776" s="101" t="s">
        <v>58</v>
      </c>
      <c r="BK34776" s="98" t="s">
        <v>70</v>
      </c>
    </row>
    <row r="34777" spans="17:63" ht="29.25" customHeight="1" x14ac:dyDescent="0.2">
      <c r="Q34777" s="92" t="s">
        <v>50</v>
      </c>
      <c r="BF34777" s="101" t="s">
        <v>58</v>
      </c>
      <c r="BK34777" s="98" t="s">
        <v>70</v>
      </c>
    </row>
    <row r="34778" spans="17:63" ht="29.25" customHeight="1" x14ac:dyDescent="0.2">
      <c r="Q34778" s="92" t="s">
        <v>50</v>
      </c>
      <c r="BF34778" s="101" t="s">
        <v>58</v>
      </c>
      <c r="BK34778" s="98" t="s">
        <v>70</v>
      </c>
    </row>
    <row r="34779" spans="17:63" ht="29.25" customHeight="1" x14ac:dyDescent="0.2">
      <c r="Q34779" s="92" t="s">
        <v>50</v>
      </c>
      <c r="BF34779" s="101" t="s">
        <v>58</v>
      </c>
      <c r="BK34779" s="98" t="s">
        <v>70</v>
      </c>
    </row>
    <row r="34780" spans="17:63" ht="29.25" customHeight="1" x14ac:dyDescent="0.2">
      <c r="Q34780" s="92" t="s">
        <v>50</v>
      </c>
      <c r="BF34780" s="101" t="s">
        <v>58</v>
      </c>
      <c r="BK34780" s="98" t="s">
        <v>70</v>
      </c>
    </row>
    <row r="34781" spans="17:63" ht="29.25" customHeight="1" x14ac:dyDescent="0.2">
      <c r="Q34781" s="92" t="s">
        <v>50</v>
      </c>
      <c r="BF34781" s="101" t="s">
        <v>58</v>
      </c>
      <c r="BK34781" s="98" t="s">
        <v>70</v>
      </c>
    </row>
    <row r="34782" spans="17:63" ht="29.25" customHeight="1" x14ac:dyDescent="0.2">
      <c r="Q34782" s="92" t="s">
        <v>50</v>
      </c>
      <c r="BF34782" s="101" t="s">
        <v>58</v>
      </c>
      <c r="BK34782" s="98" t="s">
        <v>70</v>
      </c>
    </row>
    <row r="34783" spans="17:63" ht="29.25" customHeight="1" x14ac:dyDescent="0.2">
      <c r="Q34783" s="92" t="s">
        <v>50</v>
      </c>
      <c r="BF34783" s="101" t="s">
        <v>58</v>
      </c>
      <c r="BK34783" s="98" t="s">
        <v>70</v>
      </c>
    </row>
    <row r="34784" spans="17:63" ht="29.25" customHeight="1" x14ac:dyDescent="0.2">
      <c r="Q34784" s="92" t="s">
        <v>50</v>
      </c>
      <c r="BF34784" s="101" t="s">
        <v>58</v>
      </c>
      <c r="BK34784" s="98" t="s">
        <v>70</v>
      </c>
    </row>
    <row r="34785" spans="17:63" ht="29.25" customHeight="1" x14ac:dyDescent="0.2">
      <c r="Q34785" s="92" t="s">
        <v>50</v>
      </c>
      <c r="BF34785" s="101" t="s">
        <v>58</v>
      </c>
      <c r="BK34785" s="98" t="s">
        <v>70</v>
      </c>
    </row>
    <row r="34786" spans="17:63" ht="29.25" customHeight="1" x14ac:dyDescent="0.2">
      <c r="Q34786" s="92" t="s">
        <v>50</v>
      </c>
      <c r="BF34786" s="101" t="s">
        <v>58</v>
      </c>
      <c r="BK34786" s="98" t="s">
        <v>70</v>
      </c>
    </row>
    <row r="34787" spans="17:63" ht="29.25" customHeight="1" x14ac:dyDescent="0.2">
      <c r="Q34787" s="92" t="s">
        <v>50</v>
      </c>
      <c r="BF34787" s="101" t="s">
        <v>58</v>
      </c>
      <c r="BK34787" s="98" t="s">
        <v>70</v>
      </c>
    </row>
    <row r="34788" spans="17:63" ht="29.25" customHeight="1" x14ac:dyDescent="0.2">
      <c r="Q34788" s="92" t="s">
        <v>50</v>
      </c>
      <c r="BF34788" s="101" t="s">
        <v>58</v>
      </c>
      <c r="BK34788" s="98" t="s">
        <v>70</v>
      </c>
    </row>
    <row r="34789" spans="17:63" ht="29.25" customHeight="1" x14ac:dyDescent="0.2">
      <c r="Q34789" s="92" t="s">
        <v>50</v>
      </c>
      <c r="BF34789" s="101" t="s">
        <v>58</v>
      </c>
      <c r="BK34789" s="98" t="s">
        <v>70</v>
      </c>
    </row>
    <row r="34790" spans="17:63" ht="29.25" customHeight="1" x14ac:dyDescent="0.2">
      <c r="Q34790" s="92" t="s">
        <v>50</v>
      </c>
      <c r="BF34790" s="101" t="s">
        <v>58</v>
      </c>
      <c r="BK34790" s="98" t="s">
        <v>70</v>
      </c>
    </row>
    <row r="34791" spans="17:63" ht="29.25" customHeight="1" x14ac:dyDescent="0.2">
      <c r="Q34791" s="92" t="s">
        <v>50</v>
      </c>
      <c r="BF34791" s="101" t="s">
        <v>58</v>
      </c>
      <c r="BK34791" s="98" t="s">
        <v>70</v>
      </c>
    </row>
    <row r="34792" spans="17:63" ht="29.25" customHeight="1" x14ac:dyDescent="0.2">
      <c r="Q34792" s="92" t="s">
        <v>50</v>
      </c>
      <c r="BF34792" s="101" t="s">
        <v>58</v>
      </c>
      <c r="BK34792" s="98" t="s">
        <v>70</v>
      </c>
    </row>
    <row r="34793" spans="17:63" ht="29.25" customHeight="1" x14ac:dyDescent="0.2">
      <c r="Q34793" s="92" t="s">
        <v>50</v>
      </c>
      <c r="BF34793" s="101" t="s">
        <v>58</v>
      </c>
      <c r="BK34793" s="98" t="s">
        <v>70</v>
      </c>
    </row>
    <row r="34794" spans="17:63" ht="29.25" customHeight="1" x14ac:dyDescent="0.2">
      <c r="Q34794" s="92" t="s">
        <v>50</v>
      </c>
      <c r="BF34794" s="101" t="s">
        <v>58</v>
      </c>
      <c r="BK34794" s="98" t="s">
        <v>70</v>
      </c>
    </row>
    <row r="34795" spans="17:63" ht="29.25" customHeight="1" x14ac:dyDescent="0.2">
      <c r="Q34795" s="92" t="s">
        <v>50</v>
      </c>
      <c r="BF34795" s="101" t="s">
        <v>58</v>
      </c>
      <c r="BK34795" s="98" t="s">
        <v>70</v>
      </c>
    </row>
    <row r="34796" spans="17:63" ht="29.25" customHeight="1" x14ac:dyDescent="0.2">
      <c r="Q34796" s="92" t="s">
        <v>50</v>
      </c>
      <c r="BF34796" s="101" t="s">
        <v>58</v>
      </c>
      <c r="BK34796" s="98" t="s">
        <v>70</v>
      </c>
    </row>
    <row r="34797" spans="17:63" ht="29.25" customHeight="1" x14ac:dyDescent="0.2">
      <c r="Q34797" s="92" t="s">
        <v>50</v>
      </c>
      <c r="BF34797" s="101" t="s">
        <v>58</v>
      </c>
      <c r="BK34797" s="98" t="s">
        <v>70</v>
      </c>
    </row>
    <row r="34798" spans="17:63" ht="29.25" customHeight="1" x14ac:dyDescent="0.2">
      <c r="Q34798" s="92" t="s">
        <v>50</v>
      </c>
      <c r="BF34798" s="101" t="s">
        <v>58</v>
      </c>
      <c r="BK34798" s="98" t="s">
        <v>70</v>
      </c>
    </row>
    <row r="34799" spans="17:63" ht="29.25" customHeight="1" x14ac:dyDescent="0.2">
      <c r="Q34799" s="92" t="s">
        <v>50</v>
      </c>
      <c r="BF34799" s="101" t="s">
        <v>58</v>
      </c>
      <c r="BK34799" s="98" t="s">
        <v>70</v>
      </c>
    </row>
    <row r="34800" spans="17:63" ht="29.25" customHeight="1" x14ac:dyDescent="0.2">
      <c r="Q34800" s="92" t="s">
        <v>50</v>
      </c>
      <c r="BF34800" s="101" t="s">
        <v>58</v>
      </c>
      <c r="BK34800" s="98" t="s">
        <v>70</v>
      </c>
    </row>
    <row r="34801" spans="17:63" ht="29.25" customHeight="1" x14ac:dyDescent="0.2">
      <c r="Q34801" s="92" t="s">
        <v>50</v>
      </c>
      <c r="BF34801" s="101" t="s">
        <v>58</v>
      </c>
      <c r="BK34801" s="98" t="s">
        <v>70</v>
      </c>
    </row>
    <row r="34802" spans="17:63" ht="29.25" customHeight="1" x14ac:dyDescent="0.2">
      <c r="Q34802" s="92" t="s">
        <v>50</v>
      </c>
      <c r="BF34802" s="101" t="s">
        <v>58</v>
      </c>
      <c r="BK34802" s="98" t="s">
        <v>70</v>
      </c>
    </row>
    <row r="34803" spans="17:63" ht="29.25" customHeight="1" x14ac:dyDescent="0.2">
      <c r="Q34803" s="92" t="s">
        <v>50</v>
      </c>
      <c r="BF34803" s="101" t="s">
        <v>58</v>
      </c>
      <c r="BK34803" s="98" t="s">
        <v>70</v>
      </c>
    </row>
    <row r="34804" spans="17:63" ht="29.25" customHeight="1" x14ac:dyDescent="0.2">
      <c r="Q34804" s="92" t="s">
        <v>50</v>
      </c>
      <c r="BF34804" s="101" t="s">
        <v>58</v>
      </c>
      <c r="BK34804" s="98" t="s">
        <v>70</v>
      </c>
    </row>
    <row r="34805" spans="17:63" ht="29.25" customHeight="1" x14ac:dyDescent="0.2">
      <c r="Q34805" s="92" t="s">
        <v>50</v>
      </c>
      <c r="BF34805" s="101" t="s">
        <v>58</v>
      </c>
      <c r="BK34805" s="98" t="s">
        <v>70</v>
      </c>
    </row>
    <row r="34806" spans="17:63" ht="29.25" customHeight="1" x14ac:dyDescent="0.2">
      <c r="Q34806" s="92" t="s">
        <v>50</v>
      </c>
      <c r="BF34806" s="101" t="s">
        <v>58</v>
      </c>
      <c r="BK34806" s="98" t="s">
        <v>70</v>
      </c>
    </row>
    <row r="34807" spans="17:63" ht="29.25" customHeight="1" x14ac:dyDescent="0.2">
      <c r="Q34807" s="92" t="s">
        <v>50</v>
      </c>
      <c r="BF34807" s="101" t="s">
        <v>58</v>
      </c>
      <c r="BK34807" s="98" t="s">
        <v>70</v>
      </c>
    </row>
    <row r="34808" spans="17:63" ht="29.25" customHeight="1" x14ac:dyDescent="0.2">
      <c r="Q34808" s="92" t="s">
        <v>50</v>
      </c>
      <c r="BF34808" s="101" t="s">
        <v>58</v>
      </c>
      <c r="BK34808" s="98" t="s">
        <v>70</v>
      </c>
    </row>
    <row r="34809" spans="17:63" ht="29.25" customHeight="1" x14ac:dyDescent="0.2">
      <c r="Q34809" s="92" t="s">
        <v>50</v>
      </c>
      <c r="BF34809" s="101" t="s">
        <v>58</v>
      </c>
      <c r="BK34809" s="98" t="s">
        <v>70</v>
      </c>
    </row>
    <row r="34810" spans="17:63" ht="29.25" customHeight="1" x14ac:dyDescent="0.2">
      <c r="Q34810" s="92" t="s">
        <v>50</v>
      </c>
      <c r="BF34810" s="101" t="s">
        <v>58</v>
      </c>
      <c r="BK34810" s="98" t="s">
        <v>70</v>
      </c>
    </row>
    <row r="34811" spans="17:63" ht="29.25" customHeight="1" x14ac:dyDescent="0.2">
      <c r="Q34811" s="92" t="s">
        <v>50</v>
      </c>
      <c r="BF34811" s="101" t="s">
        <v>58</v>
      </c>
      <c r="BK34811" s="98" t="s">
        <v>70</v>
      </c>
    </row>
    <row r="34812" spans="17:63" ht="29.25" customHeight="1" x14ac:dyDescent="0.2">
      <c r="Q34812" s="92" t="s">
        <v>50</v>
      </c>
      <c r="BF34812" s="101" t="s">
        <v>58</v>
      </c>
      <c r="BK34812" s="98" t="s">
        <v>70</v>
      </c>
    </row>
    <row r="34813" spans="17:63" ht="29.25" customHeight="1" x14ac:dyDescent="0.2">
      <c r="Q34813" s="92" t="s">
        <v>50</v>
      </c>
      <c r="BF34813" s="101" t="s">
        <v>58</v>
      </c>
      <c r="BK34813" s="98" t="s">
        <v>70</v>
      </c>
    </row>
    <row r="34814" spans="17:63" ht="29.25" customHeight="1" x14ac:dyDescent="0.2">
      <c r="Q34814" s="92" t="s">
        <v>50</v>
      </c>
      <c r="BF34814" s="101" t="s">
        <v>58</v>
      </c>
      <c r="BK34814" s="98" t="s">
        <v>70</v>
      </c>
    </row>
    <row r="34815" spans="17:63" ht="29.25" customHeight="1" x14ac:dyDescent="0.2">
      <c r="Q34815" s="92" t="s">
        <v>50</v>
      </c>
      <c r="BF34815" s="101" t="s">
        <v>58</v>
      </c>
      <c r="BK34815" s="98" t="s">
        <v>70</v>
      </c>
    </row>
    <row r="34816" spans="17:63" ht="29.25" customHeight="1" x14ac:dyDescent="0.2">
      <c r="Q34816" s="92" t="s">
        <v>50</v>
      </c>
      <c r="BF34816" s="101" t="s">
        <v>58</v>
      </c>
      <c r="BK34816" s="98" t="s">
        <v>70</v>
      </c>
    </row>
    <row r="34817" spans="17:63" ht="29.25" customHeight="1" x14ac:dyDescent="0.2">
      <c r="Q34817" s="92" t="s">
        <v>50</v>
      </c>
      <c r="BF34817" s="101" t="s">
        <v>58</v>
      </c>
      <c r="BK34817" s="98" t="s">
        <v>70</v>
      </c>
    </row>
    <row r="34818" spans="17:63" ht="29.25" customHeight="1" x14ac:dyDescent="0.2">
      <c r="Q34818" s="92" t="s">
        <v>50</v>
      </c>
      <c r="BF34818" s="101" t="s">
        <v>58</v>
      </c>
      <c r="BK34818" s="98" t="s">
        <v>70</v>
      </c>
    </row>
    <row r="34819" spans="17:63" ht="29.25" customHeight="1" x14ac:dyDescent="0.2">
      <c r="Q34819" s="92" t="s">
        <v>50</v>
      </c>
      <c r="BF34819" s="101" t="s">
        <v>58</v>
      </c>
      <c r="BK34819" s="98" t="s">
        <v>70</v>
      </c>
    </row>
    <row r="34820" spans="17:63" ht="29.25" customHeight="1" x14ac:dyDescent="0.2">
      <c r="Q34820" s="92" t="s">
        <v>50</v>
      </c>
      <c r="BF34820" s="101" t="s">
        <v>58</v>
      </c>
      <c r="BK34820" s="98" t="s">
        <v>70</v>
      </c>
    </row>
    <row r="34821" spans="17:63" ht="29.25" customHeight="1" x14ac:dyDescent="0.2">
      <c r="Q34821" s="92" t="s">
        <v>50</v>
      </c>
      <c r="BF34821" s="101" t="s">
        <v>58</v>
      </c>
      <c r="BK34821" s="98" t="s">
        <v>70</v>
      </c>
    </row>
    <row r="34822" spans="17:63" ht="29.25" customHeight="1" x14ac:dyDescent="0.2">
      <c r="Q34822" s="92" t="s">
        <v>50</v>
      </c>
      <c r="BF34822" s="101" t="s">
        <v>58</v>
      </c>
      <c r="BK34822" s="98" t="s">
        <v>70</v>
      </c>
    </row>
    <row r="34823" spans="17:63" ht="29.25" customHeight="1" x14ac:dyDescent="0.2">
      <c r="Q34823" s="92" t="s">
        <v>50</v>
      </c>
      <c r="BF34823" s="101" t="s">
        <v>58</v>
      </c>
      <c r="BK34823" s="98" t="s">
        <v>70</v>
      </c>
    </row>
    <row r="34824" spans="17:63" ht="29.25" customHeight="1" x14ac:dyDescent="0.2">
      <c r="Q34824" s="92" t="s">
        <v>50</v>
      </c>
      <c r="BF34824" s="101" t="s">
        <v>58</v>
      </c>
      <c r="BK34824" s="98" t="s">
        <v>70</v>
      </c>
    </row>
    <row r="34825" spans="17:63" ht="29.25" customHeight="1" x14ac:dyDescent="0.2">
      <c r="Q34825" s="92" t="s">
        <v>50</v>
      </c>
      <c r="BF34825" s="101" t="s">
        <v>58</v>
      </c>
      <c r="BK34825" s="98" t="s">
        <v>70</v>
      </c>
    </row>
    <row r="34826" spans="17:63" ht="29.25" customHeight="1" x14ac:dyDescent="0.2">
      <c r="Q34826" s="92" t="s">
        <v>50</v>
      </c>
      <c r="BF34826" s="101" t="s">
        <v>58</v>
      </c>
      <c r="BK34826" s="98" t="s">
        <v>70</v>
      </c>
    </row>
    <row r="34827" spans="17:63" ht="29.25" customHeight="1" x14ac:dyDescent="0.2">
      <c r="Q34827" s="92" t="s">
        <v>50</v>
      </c>
      <c r="BF34827" s="101" t="s">
        <v>58</v>
      </c>
      <c r="BK34827" s="98" t="s">
        <v>70</v>
      </c>
    </row>
    <row r="34828" spans="17:63" ht="29.25" customHeight="1" x14ac:dyDescent="0.2">
      <c r="Q34828" s="92" t="s">
        <v>50</v>
      </c>
      <c r="BF34828" s="101" t="s">
        <v>58</v>
      </c>
      <c r="BK34828" s="98" t="s">
        <v>70</v>
      </c>
    </row>
    <row r="34829" spans="17:63" ht="29.25" customHeight="1" x14ac:dyDescent="0.2">
      <c r="Q34829" s="92" t="s">
        <v>50</v>
      </c>
      <c r="BF34829" s="101" t="s">
        <v>58</v>
      </c>
      <c r="BK34829" s="98" t="s">
        <v>70</v>
      </c>
    </row>
    <row r="34830" spans="17:63" ht="29.25" customHeight="1" x14ac:dyDescent="0.2">
      <c r="Q34830" s="92" t="s">
        <v>50</v>
      </c>
      <c r="BF34830" s="101" t="s">
        <v>58</v>
      </c>
      <c r="BK34830" s="98" t="s">
        <v>70</v>
      </c>
    </row>
    <row r="34831" spans="17:63" ht="29.25" customHeight="1" x14ac:dyDescent="0.2">
      <c r="Q34831" s="92" t="s">
        <v>50</v>
      </c>
      <c r="BF34831" s="101" t="s">
        <v>58</v>
      </c>
      <c r="BK34831" s="98" t="s">
        <v>70</v>
      </c>
    </row>
    <row r="34832" spans="17:63" ht="29.25" customHeight="1" x14ac:dyDescent="0.2">
      <c r="Q34832" s="92" t="s">
        <v>50</v>
      </c>
      <c r="BF34832" s="101" t="s">
        <v>58</v>
      </c>
      <c r="BK34832" s="98" t="s">
        <v>70</v>
      </c>
    </row>
    <row r="34833" spans="17:63" ht="29.25" customHeight="1" x14ac:dyDescent="0.2">
      <c r="Q34833" s="92" t="s">
        <v>50</v>
      </c>
      <c r="BF34833" s="101" t="s">
        <v>58</v>
      </c>
      <c r="BK34833" s="98" t="s">
        <v>70</v>
      </c>
    </row>
    <row r="34834" spans="17:63" ht="29.25" customHeight="1" x14ac:dyDescent="0.2">
      <c r="Q34834" s="92" t="s">
        <v>50</v>
      </c>
      <c r="BF34834" s="101" t="s">
        <v>58</v>
      </c>
      <c r="BK34834" s="98" t="s">
        <v>70</v>
      </c>
    </row>
    <row r="34835" spans="17:63" ht="29.25" customHeight="1" x14ac:dyDescent="0.2">
      <c r="Q34835" s="92" t="s">
        <v>50</v>
      </c>
      <c r="BF34835" s="101" t="s">
        <v>58</v>
      </c>
      <c r="BK34835" s="98" t="s">
        <v>70</v>
      </c>
    </row>
    <row r="34836" spans="17:63" ht="29.25" customHeight="1" x14ac:dyDescent="0.2">
      <c r="Q34836" s="92" t="s">
        <v>50</v>
      </c>
      <c r="BF34836" s="101" t="s">
        <v>58</v>
      </c>
      <c r="BK34836" s="98" t="s">
        <v>70</v>
      </c>
    </row>
    <row r="34837" spans="17:63" ht="29.25" customHeight="1" x14ac:dyDescent="0.2">
      <c r="Q34837" s="92" t="s">
        <v>50</v>
      </c>
      <c r="BF34837" s="101" t="s">
        <v>58</v>
      </c>
      <c r="BK34837" s="98" t="s">
        <v>70</v>
      </c>
    </row>
    <row r="34838" spans="17:63" ht="29.25" customHeight="1" x14ac:dyDescent="0.2">
      <c r="Q34838" s="92" t="s">
        <v>50</v>
      </c>
      <c r="BF34838" s="101" t="s">
        <v>58</v>
      </c>
      <c r="BK34838" s="98" t="s">
        <v>70</v>
      </c>
    </row>
    <row r="34839" spans="17:63" ht="29.25" customHeight="1" x14ac:dyDescent="0.2">
      <c r="Q34839" s="92" t="s">
        <v>50</v>
      </c>
      <c r="BF34839" s="101" t="s">
        <v>58</v>
      </c>
      <c r="BK34839" s="98" t="s">
        <v>70</v>
      </c>
    </row>
    <row r="34840" spans="17:63" ht="29.25" customHeight="1" x14ac:dyDescent="0.2">
      <c r="Q34840" s="92" t="s">
        <v>50</v>
      </c>
      <c r="BF34840" s="101" t="s">
        <v>58</v>
      </c>
      <c r="BK34840" s="98" t="s">
        <v>70</v>
      </c>
    </row>
    <row r="34841" spans="17:63" ht="29.25" customHeight="1" x14ac:dyDescent="0.2">
      <c r="Q34841" s="92" t="s">
        <v>50</v>
      </c>
      <c r="BF34841" s="101" t="s">
        <v>58</v>
      </c>
      <c r="BK34841" s="98" t="s">
        <v>70</v>
      </c>
    </row>
    <row r="34842" spans="17:63" ht="29.25" customHeight="1" x14ac:dyDescent="0.2">
      <c r="Q34842" s="92" t="s">
        <v>50</v>
      </c>
      <c r="BF34842" s="101" t="s">
        <v>58</v>
      </c>
      <c r="BK34842" s="98" t="s">
        <v>70</v>
      </c>
    </row>
    <row r="34843" spans="17:63" ht="29.25" customHeight="1" x14ac:dyDescent="0.2">
      <c r="Q34843" s="92" t="s">
        <v>50</v>
      </c>
      <c r="BF34843" s="101" t="s">
        <v>58</v>
      </c>
      <c r="BK34843" s="98" t="s">
        <v>70</v>
      </c>
    </row>
    <row r="34844" spans="17:63" ht="29.25" customHeight="1" x14ac:dyDescent="0.2">
      <c r="Q34844" s="92" t="s">
        <v>50</v>
      </c>
      <c r="BF34844" s="101" t="s">
        <v>58</v>
      </c>
      <c r="BK34844" s="98" t="s">
        <v>70</v>
      </c>
    </row>
    <row r="34845" spans="17:63" ht="29.25" customHeight="1" x14ac:dyDescent="0.2">
      <c r="Q34845" s="92" t="s">
        <v>50</v>
      </c>
      <c r="BF34845" s="101" t="s">
        <v>58</v>
      </c>
      <c r="BK34845" s="98" t="s">
        <v>70</v>
      </c>
    </row>
    <row r="34846" spans="17:63" ht="29.25" customHeight="1" x14ac:dyDescent="0.2">
      <c r="Q34846" s="92" t="s">
        <v>50</v>
      </c>
      <c r="BF34846" s="101" t="s">
        <v>58</v>
      </c>
      <c r="BK34846" s="98" t="s">
        <v>70</v>
      </c>
    </row>
    <row r="34847" spans="17:63" ht="29.25" customHeight="1" x14ac:dyDescent="0.2">
      <c r="Q34847" s="92" t="s">
        <v>50</v>
      </c>
      <c r="BF34847" s="101" t="s">
        <v>58</v>
      </c>
      <c r="BK34847" s="98" t="s">
        <v>70</v>
      </c>
    </row>
    <row r="34848" spans="17:63" ht="29.25" customHeight="1" x14ac:dyDescent="0.2">
      <c r="Q34848" s="92" t="s">
        <v>50</v>
      </c>
      <c r="BF34848" s="101" t="s">
        <v>58</v>
      </c>
      <c r="BK34848" s="98" t="s">
        <v>70</v>
      </c>
    </row>
    <row r="34849" spans="17:63" ht="29.25" customHeight="1" x14ac:dyDescent="0.2">
      <c r="Q34849" s="92" t="s">
        <v>50</v>
      </c>
      <c r="BF34849" s="101" t="s">
        <v>58</v>
      </c>
      <c r="BK34849" s="98" t="s">
        <v>70</v>
      </c>
    </row>
    <row r="34850" spans="17:63" ht="29.25" customHeight="1" x14ac:dyDescent="0.2">
      <c r="Q34850" s="92" t="s">
        <v>50</v>
      </c>
      <c r="BF34850" s="101" t="s">
        <v>58</v>
      </c>
      <c r="BK34850" s="98" t="s">
        <v>70</v>
      </c>
    </row>
    <row r="34851" spans="17:63" ht="29.25" customHeight="1" x14ac:dyDescent="0.2">
      <c r="Q34851" s="92" t="s">
        <v>50</v>
      </c>
      <c r="BF34851" s="101" t="s">
        <v>58</v>
      </c>
      <c r="BK34851" s="98" t="s">
        <v>70</v>
      </c>
    </row>
    <row r="34852" spans="17:63" ht="29.25" customHeight="1" x14ac:dyDescent="0.2">
      <c r="Q34852" s="92" t="s">
        <v>50</v>
      </c>
      <c r="BF34852" s="101" t="s">
        <v>58</v>
      </c>
      <c r="BK34852" s="98" t="s">
        <v>70</v>
      </c>
    </row>
    <row r="34853" spans="17:63" ht="29.25" customHeight="1" x14ac:dyDescent="0.2">
      <c r="Q34853" s="92" t="s">
        <v>50</v>
      </c>
      <c r="BF34853" s="101" t="s">
        <v>58</v>
      </c>
      <c r="BK34853" s="98" t="s">
        <v>70</v>
      </c>
    </row>
    <row r="34854" spans="17:63" ht="29.25" customHeight="1" x14ac:dyDescent="0.2">
      <c r="Q34854" s="92" t="s">
        <v>50</v>
      </c>
      <c r="BF34854" s="101" t="s">
        <v>58</v>
      </c>
      <c r="BK34854" s="98" t="s">
        <v>70</v>
      </c>
    </row>
    <row r="34855" spans="17:63" ht="29.25" customHeight="1" x14ac:dyDescent="0.2">
      <c r="Q34855" s="92" t="s">
        <v>50</v>
      </c>
      <c r="BF34855" s="101" t="s">
        <v>58</v>
      </c>
      <c r="BK34855" s="98" t="s">
        <v>70</v>
      </c>
    </row>
    <row r="34856" spans="17:63" ht="29.25" customHeight="1" x14ac:dyDescent="0.2">
      <c r="Q34856" s="92" t="s">
        <v>50</v>
      </c>
      <c r="BF34856" s="101" t="s">
        <v>58</v>
      </c>
      <c r="BK34856" s="98" t="s">
        <v>70</v>
      </c>
    </row>
    <row r="34857" spans="17:63" ht="29.25" customHeight="1" x14ac:dyDescent="0.2">
      <c r="Q34857" s="92" t="s">
        <v>50</v>
      </c>
      <c r="BF34857" s="101" t="s">
        <v>58</v>
      </c>
      <c r="BK34857" s="98" t="s">
        <v>70</v>
      </c>
    </row>
    <row r="34858" spans="17:63" ht="29.25" customHeight="1" x14ac:dyDescent="0.2">
      <c r="Q34858" s="92" t="s">
        <v>50</v>
      </c>
      <c r="BF34858" s="101" t="s">
        <v>58</v>
      </c>
      <c r="BK34858" s="98" t="s">
        <v>70</v>
      </c>
    </row>
    <row r="34859" spans="17:63" ht="29.25" customHeight="1" x14ac:dyDescent="0.2">
      <c r="Q34859" s="92" t="s">
        <v>50</v>
      </c>
      <c r="BF34859" s="101" t="s">
        <v>58</v>
      </c>
      <c r="BK34859" s="98" t="s">
        <v>70</v>
      </c>
    </row>
    <row r="34860" spans="17:63" ht="29.25" customHeight="1" x14ac:dyDescent="0.2">
      <c r="Q34860" s="92" t="s">
        <v>50</v>
      </c>
      <c r="BF34860" s="101" t="s">
        <v>58</v>
      </c>
      <c r="BK34860" s="98" t="s">
        <v>70</v>
      </c>
    </row>
    <row r="34861" spans="17:63" ht="29.25" customHeight="1" x14ac:dyDescent="0.2">
      <c r="Q34861" s="92" t="s">
        <v>50</v>
      </c>
      <c r="BF34861" s="101" t="s">
        <v>58</v>
      </c>
      <c r="BK34861" s="98" t="s">
        <v>70</v>
      </c>
    </row>
    <row r="34862" spans="17:63" ht="29.25" customHeight="1" x14ac:dyDescent="0.2">
      <c r="Q34862" s="92" t="s">
        <v>50</v>
      </c>
      <c r="BF34862" s="101" t="s">
        <v>58</v>
      </c>
      <c r="BK34862" s="98" t="s">
        <v>70</v>
      </c>
    </row>
    <row r="34863" spans="17:63" ht="29.25" customHeight="1" x14ac:dyDescent="0.2">
      <c r="Q34863" s="92" t="s">
        <v>50</v>
      </c>
      <c r="BF34863" s="101" t="s">
        <v>58</v>
      </c>
      <c r="BK34863" s="98" t="s">
        <v>70</v>
      </c>
    </row>
    <row r="34864" spans="17:63" ht="29.25" customHeight="1" x14ac:dyDescent="0.2">
      <c r="Q34864" s="92" t="s">
        <v>50</v>
      </c>
      <c r="BF34864" s="101" t="s">
        <v>58</v>
      </c>
      <c r="BK34864" s="98" t="s">
        <v>70</v>
      </c>
    </row>
    <row r="34865" spans="17:63" ht="29.25" customHeight="1" x14ac:dyDescent="0.2">
      <c r="Q34865" s="92" t="s">
        <v>50</v>
      </c>
      <c r="BF34865" s="101" t="s">
        <v>58</v>
      </c>
      <c r="BK34865" s="98" t="s">
        <v>70</v>
      </c>
    </row>
    <row r="34866" spans="17:63" ht="29.25" customHeight="1" x14ac:dyDescent="0.2">
      <c r="Q34866" s="92" t="s">
        <v>50</v>
      </c>
      <c r="BF34866" s="101" t="s">
        <v>58</v>
      </c>
      <c r="BK34866" s="98" t="s">
        <v>70</v>
      </c>
    </row>
    <row r="34867" spans="17:63" ht="29.25" customHeight="1" x14ac:dyDescent="0.2">
      <c r="Q34867" s="92" t="s">
        <v>50</v>
      </c>
      <c r="BF34867" s="101" t="s">
        <v>58</v>
      </c>
      <c r="BK34867" s="98" t="s">
        <v>70</v>
      </c>
    </row>
    <row r="34868" spans="17:63" ht="29.25" customHeight="1" x14ac:dyDescent="0.2">
      <c r="Q34868" s="92" t="s">
        <v>50</v>
      </c>
      <c r="BF34868" s="101" t="s">
        <v>58</v>
      </c>
      <c r="BK34868" s="98" t="s">
        <v>70</v>
      </c>
    </row>
    <row r="34869" spans="17:63" ht="29.25" customHeight="1" x14ac:dyDescent="0.2">
      <c r="Q34869" s="92" t="s">
        <v>50</v>
      </c>
      <c r="BF34869" s="101" t="s">
        <v>58</v>
      </c>
      <c r="BK34869" s="98" t="s">
        <v>70</v>
      </c>
    </row>
    <row r="34870" spans="17:63" ht="29.25" customHeight="1" x14ac:dyDescent="0.2">
      <c r="Q34870" s="92" t="s">
        <v>50</v>
      </c>
      <c r="BF34870" s="101" t="s">
        <v>58</v>
      </c>
      <c r="BK34870" s="98" t="s">
        <v>70</v>
      </c>
    </row>
    <row r="34871" spans="17:63" ht="29.25" customHeight="1" x14ac:dyDescent="0.2">
      <c r="Q34871" s="92" t="s">
        <v>50</v>
      </c>
      <c r="BF34871" s="101" t="s">
        <v>58</v>
      </c>
      <c r="BK34871" s="98" t="s">
        <v>70</v>
      </c>
    </row>
    <row r="34872" spans="17:63" ht="29.25" customHeight="1" x14ac:dyDescent="0.2">
      <c r="Q34872" s="92" t="s">
        <v>50</v>
      </c>
      <c r="BF34872" s="101" t="s">
        <v>58</v>
      </c>
      <c r="BK34872" s="98" t="s">
        <v>70</v>
      </c>
    </row>
    <row r="34873" spans="17:63" ht="29.25" customHeight="1" x14ac:dyDescent="0.2">
      <c r="Q34873" s="92" t="s">
        <v>50</v>
      </c>
      <c r="BF34873" s="101" t="s">
        <v>58</v>
      </c>
      <c r="BK34873" s="98" t="s">
        <v>70</v>
      </c>
    </row>
    <row r="34874" spans="17:63" ht="29.25" customHeight="1" x14ac:dyDescent="0.2">
      <c r="Q34874" s="92" t="s">
        <v>50</v>
      </c>
      <c r="BF34874" s="101" t="s">
        <v>58</v>
      </c>
      <c r="BK34874" s="98" t="s">
        <v>70</v>
      </c>
    </row>
    <row r="34875" spans="17:63" ht="29.25" customHeight="1" x14ac:dyDescent="0.2">
      <c r="Q34875" s="92" t="s">
        <v>50</v>
      </c>
      <c r="BF34875" s="101" t="s">
        <v>58</v>
      </c>
      <c r="BK34875" s="98" t="s">
        <v>70</v>
      </c>
    </row>
    <row r="34876" spans="17:63" ht="29.25" customHeight="1" x14ac:dyDescent="0.2">
      <c r="Q34876" s="92" t="s">
        <v>50</v>
      </c>
      <c r="BF34876" s="101" t="s">
        <v>58</v>
      </c>
      <c r="BK34876" s="98" t="s">
        <v>70</v>
      </c>
    </row>
    <row r="34877" spans="17:63" ht="29.25" customHeight="1" x14ac:dyDescent="0.2">
      <c r="Q34877" s="92" t="s">
        <v>50</v>
      </c>
      <c r="BF34877" s="101" t="s">
        <v>58</v>
      </c>
      <c r="BK34877" s="98" t="s">
        <v>70</v>
      </c>
    </row>
    <row r="34878" spans="17:63" ht="29.25" customHeight="1" x14ac:dyDescent="0.2">
      <c r="Q34878" s="92" t="s">
        <v>50</v>
      </c>
      <c r="BF34878" s="101" t="s">
        <v>58</v>
      </c>
      <c r="BK34878" s="98" t="s">
        <v>70</v>
      </c>
    </row>
    <row r="34879" spans="17:63" ht="29.25" customHeight="1" x14ac:dyDescent="0.2">
      <c r="Q34879" s="92" t="s">
        <v>50</v>
      </c>
      <c r="BF34879" s="101" t="s">
        <v>58</v>
      </c>
      <c r="BK34879" s="98" t="s">
        <v>70</v>
      </c>
    </row>
    <row r="34880" spans="17:63" ht="29.25" customHeight="1" x14ac:dyDescent="0.2">
      <c r="Q34880" s="92" t="s">
        <v>50</v>
      </c>
      <c r="BF34880" s="101" t="s">
        <v>58</v>
      </c>
      <c r="BK34880" s="98" t="s">
        <v>70</v>
      </c>
    </row>
    <row r="34881" spans="17:63" ht="29.25" customHeight="1" x14ac:dyDescent="0.2">
      <c r="Q34881" s="92" t="s">
        <v>50</v>
      </c>
      <c r="BF34881" s="101" t="s">
        <v>58</v>
      </c>
      <c r="BK34881" s="98" t="s">
        <v>70</v>
      </c>
    </row>
    <row r="34882" spans="17:63" ht="29.25" customHeight="1" x14ac:dyDescent="0.2">
      <c r="Q34882" s="92" t="s">
        <v>50</v>
      </c>
      <c r="BF34882" s="101" t="s">
        <v>58</v>
      </c>
      <c r="BK34882" s="98" t="s">
        <v>70</v>
      </c>
    </row>
    <row r="34883" spans="17:63" ht="29.25" customHeight="1" x14ac:dyDescent="0.2">
      <c r="Q34883" s="92" t="s">
        <v>50</v>
      </c>
      <c r="BF34883" s="101" t="s">
        <v>58</v>
      </c>
      <c r="BK34883" s="98" t="s">
        <v>70</v>
      </c>
    </row>
    <row r="34884" spans="17:63" ht="29.25" customHeight="1" x14ac:dyDescent="0.2">
      <c r="Q34884" s="92" t="s">
        <v>50</v>
      </c>
      <c r="BF34884" s="101" t="s">
        <v>58</v>
      </c>
      <c r="BK34884" s="98" t="s">
        <v>70</v>
      </c>
    </row>
    <row r="34885" spans="17:63" ht="29.25" customHeight="1" x14ac:dyDescent="0.2">
      <c r="Q34885" s="92" t="s">
        <v>50</v>
      </c>
      <c r="BF34885" s="101" t="s">
        <v>58</v>
      </c>
      <c r="BK34885" s="98" t="s">
        <v>70</v>
      </c>
    </row>
    <row r="34886" spans="17:63" ht="29.25" customHeight="1" x14ac:dyDescent="0.2">
      <c r="Q34886" s="92" t="s">
        <v>50</v>
      </c>
      <c r="BF34886" s="101" t="s">
        <v>58</v>
      </c>
      <c r="BK34886" s="98" t="s">
        <v>70</v>
      </c>
    </row>
    <row r="34887" spans="17:63" ht="29.25" customHeight="1" x14ac:dyDescent="0.2">
      <c r="Q34887" s="92" t="s">
        <v>50</v>
      </c>
      <c r="BF34887" s="101" t="s">
        <v>58</v>
      </c>
      <c r="BK34887" s="98" t="s">
        <v>70</v>
      </c>
    </row>
    <row r="34888" spans="17:63" ht="29.25" customHeight="1" x14ac:dyDescent="0.2">
      <c r="Q34888" s="92" t="s">
        <v>50</v>
      </c>
      <c r="BF34888" s="101" t="s">
        <v>58</v>
      </c>
      <c r="BK34888" s="98" t="s">
        <v>70</v>
      </c>
    </row>
    <row r="34889" spans="17:63" ht="29.25" customHeight="1" x14ac:dyDescent="0.2">
      <c r="Q34889" s="92" t="s">
        <v>50</v>
      </c>
      <c r="BF34889" s="101" t="s">
        <v>58</v>
      </c>
      <c r="BK34889" s="98" t="s">
        <v>70</v>
      </c>
    </row>
    <row r="34890" spans="17:63" ht="29.25" customHeight="1" x14ac:dyDescent="0.2">
      <c r="Q34890" s="92" t="s">
        <v>50</v>
      </c>
      <c r="BF34890" s="101" t="s">
        <v>58</v>
      </c>
      <c r="BK34890" s="98" t="s">
        <v>70</v>
      </c>
    </row>
    <row r="34891" spans="17:63" ht="29.25" customHeight="1" x14ac:dyDescent="0.2">
      <c r="Q34891" s="92" t="s">
        <v>50</v>
      </c>
      <c r="BF34891" s="101" t="s">
        <v>58</v>
      </c>
      <c r="BK34891" s="98" t="s">
        <v>70</v>
      </c>
    </row>
    <row r="34892" spans="17:63" ht="29.25" customHeight="1" x14ac:dyDescent="0.2">
      <c r="Q34892" s="92" t="s">
        <v>50</v>
      </c>
      <c r="BF34892" s="101" t="s">
        <v>58</v>
      </c>
      <c r="BK34892" s="98" t="s">
        <v>70</v>
      </c>
    </row>
    <row r="34893" spans="17:63" ht="29.25" customHeight="1" x14ac:dyDescent="0.2">
      <c r="Q34893" s="92" t="s">
        <v>50</v>
      </c>
      <c r="BF34893" s="101" t="s">
        <v>58</v>
      </c>
      <c r="BK34893" s="98" t="s">
        <v>70</v>
      </c>
    </row>
    <row r="34894" spans="17:63" ht="29.25" customHeight="1" x14ac:dyDescent="0.2">
      <c r="Q34894" s="92" t="s">
        <v>50</v>
      </c>
      <c r="BF34894" s="101" t="s">
        <v>58</v>
      </c>
      <c r="BK34894" s="98" t="s">
        <v>70</v>
      </c>
    </row>
    <row r="34895" spans="17:63" ht="29.25" customHeight="1" x14ac:dyDescent="0.2">
      <c r="Q34895" s="92" t="s">
        <v>50</v>
      </c>
      <c r="BF34895" s="101" t="s">
        <v>58</v>
      </c>
      <c r="BK34895" s="98" t="s">
        <v>70</v>
      </c>
    </row>
    <row r="34896" spans="17:63" ht="29.25" customHeight="1" x14ac:dyDescent="0.2">
      <c r="Q34896" s="92" t="s">
        <v>50</v>
      </c>
      <c r="BF34896" s="101" t="s">
        <v>58</v>
      </c>
      <c r="BK34896" s="98" t="s">
        <v>70</v>
      </c>
    </row>
    <row r="34897" spans="17:63" ht="29.25" customHeight="1" x14ac:dyDescent="0.2">
      <c r="Q34897" s="92" t="s">
        <v>50</v>
      </c>
      <c r="BF34897" s="101" t="s">
        <v>58</v>
      </c>
      <c r="BK34897" s="98" t="s">
        <v>70</v>
      </c>
    </row>
    <row r="34898" spans="17:63" ht="29.25" customHeight="1" x14ac:dyDescent="0.2">
      <c r="Q34898" s="92" t="s">
        <v>50</v>
      </c>
      <c r="BF34898" s="101" t="s">
        <v>58</v>
      </c>
      <c r="BK34898" s="98" t="s">
        <v>70</v>
      </c>
    </row>
    <row r="34899" spans="17:63" ht="29.25" customHeight="1" x14ac:dyDescent="0.2">
      <c r="Q34899" s="92" t="s">
        <v>50</v>
      </c>
      <c r="BF34899" s="101" t="s">
        <v>58</v>
      </c>
      <c r="BK34899" s="98" t="s">
        <v>70</v>
      </c>
    </row>
    <row r="34900" spans="17:63" ht="29.25" customHeight="1" x14ac:dyDescent="0.2">
      <c r="Q34900" s="92" t="s">
        <v>50</v>
      </c>
      <c r="BF34900" s="101" t="s">
        <v>58</v>
      </c>
      <c r="BK34900" s="98" t="s">
        <v>70</v>
      </c>
    </row>
    <row r="34901" spans="17:63" ht="29.25" customHeight="1" x14ac:dyDescent="0.2">
      <c r="Q34901" s="92" t="s">
        <v>50</v>
      </c>
      <c r="BF34901" s="101" t="s">
        <v>58</v>
      </c>
      <c r="BK34901" s="98" t="s">
        <v>70</v>
      </c>
    </row>
    <row r="34902" spans="17:63" ht="29.25" customHeight="1" x14ac:dyDescent="0.2">
      <c r="Q34902" s="92" t="s">
        <v>50</v>
      </c>
      <c r="BF34902" s="101" t="s">
        <v>58</v>
      </c>
      <c r="BK34902" s="98" t="s">
        <v>70</v>
      </c>
    </row>
    <row r="34903" spans="17:63" ht="29.25" customHeight="1" x14ac:dyDescent="0.2">
      <c r="Q34903" s="92" t="s">
        <v>50</v>
      </c>
      <c r="BF34903" s="101" t="s">
        <v>58</v>
      </c>
      <c r="BK34903" s="98" t="s">
        <v>70</v>
      </c>
    </row>
    <row r="34904" spans="17:63" ht="29.25" customHeight="1" x14ac:dyDescent="0.2">
      <c r="Q34904" s="92" t="s">
        <v>50</v>
      </c>
      <c r="BF34904" s="101" t="s">
        <v>58</v>
      </c>
      <c r="BK34904" s="98" t="s">
        <v>70</v>
      </c>
    </row>
    <row r="34905" spans="17:63" ht="29.25" customHeight="1" x14ac:dyDescent="0.2">
      <c r="Q34905" s="92" t="s">
        <v>50</v>
      </c>
      <c r="BF34905" s="101" t="s">
        <v>58</v>
      </c>
      <c r="BK34905" s="98" t="s">
        <v>70</v>
      </c>
    </row>
    <row r="34906" spans="17:63" ht="29.25" customHeight="1" x14ac:dyDescent="0.2">
      <c r="Q34906" s="92" t="s">
        <v>50</v>
      </c>
      <c r="BF34906" s="101" t="s">
        <v>58</v>
      </c>
      <c r="BK34906" s="98" t="s">
        <v>70</v>
      </c>
    </row>
    <row r="34907" spans="17:63" ht="29.25" customHeight="1" x14ac:dyDescent="0.2">
      <c r="Q34907" s="92" t="s">
        <v>50</v>
      </c>
      <c r="BF34907" s="101" t="s">
        <v>58</v>
      </c>
      <c r="BK34907" s="98" t="s">
        <v>70</v>
      </c>
    </row>
    <row r="34908" spans="17:63" ht="29.25" customHeight="1" x14ac:dyDescent="0.2">
      <c r="Q34908" s="92" t="s">
        <v>50</v>
      </c>
      <c r="BF34908" s="101" t="s">
        <v>58</v>
      </c>
      <c r="BK34908" s="98" t="s">
        <v>70</v>
      </c>
    </row>
    <row r="34909" spans="17:63" ht="29.25" customHeight="1" x14ac:dyDescent="0.2">
      <c r="Q34909" s="92" t="s">
        <v>50</v>
      </c>
      <c r="BF34909" s="101" t="s">
        <v>58</v>
      </c>
      <c r="BK34909" s="98" t="s">
        <v>70</v>
      </c>
    </row>
    <row r="34910" spans="17:63" ht="29.25" customHeight="1" x14ac:dyDescent="0.2">
      <c r="Q34910" s="92" t="s">
        <v>50</v>
      </c>
      <c r="BF34910" s="101" t="s">
        <v>58</v>
      </c>
      <c r="BK34910" s="98" t="s">
        <v>70</v>
      </c>
    </row>
    <row r="34911" spans="17:63" ht="29.25" customHeight="1" x14ac:dyDescent="0.2">
      <c r="Q34911" s="92" t="s">
        <v>50</v>
      </c>
      <c r="BF34911" s="101" t="s">
        <v>58</v>
      </c>
      <c r="BK34911" s="98" t="s">
        <v>70</v>
      </c>
    </row>
    <row r="34912" spans="17:63" ht="29.25" customHeight="1" x14ac:dyDescent="0.2">
      <c r="Q34912" s="92" t="s">
        <v>50</v>
      </c>
      <c r="BF34912" s="101" t="s">
        <v>58</v>
      </c>
      <c r="BK34912" s="98" t="s">
        <v>70</v>
      </c>
    </row>
    <row r="34913" spans="17:63" ht="29.25" customHeight="1" x14ac:dyDescent="0.2">
      <c r="Q34913" s="92" t="s">
        <v>50</v>
      </c>
      <c r="BF34913" s="101" t="s">
        <v>58</v>
      </c>
      <c r="BK34913" s="98" t="s">
        <v>70</v>
      </c>
    </row>
    <row r="34914" spans="17:63" ht="29.25" customHeight="1" x14ac:dyDescent="0.2">
      <c r="Q34914" s="92" t="s">
        <v>50</v>
      </c>
      <c r="BF34914" s="101" t="s">
        <v>58</v>
      </c>
      <c r="BK34914" s="98" t="s">
        <v>70</v>
      </c>
    </row>
    <row r="34915" spans="17:63" ht="29.25" customHeight="1" x14ac:dyDescent="0.2">
      <c r="Q34915" s="92" t="s">
        <v>50</v>
      </c>
      <c r="BF34915" s="101" t="s">
        <v>58</v>
      </c>
      <c r="BK34915" s="98" t="s">
        <v>70</v>
      </c>
    </row>
    <row r="34916" spans="17:63" ht="29.25" customHeight="1" x14ac:dyDescent="0.2">
      <c r="Q34916" s="92" t="s">
        <v>50</v>
      </c>
      <c r="BF34916" s="101" t="s">
        <v>58</v>
      </c>
      <c r="BK34916" s="98" t="s">
        <v>70</v>
      </c>
    </row>
    <row r="34917" spans="17:63" ht="29.25" customHeight="1" x14ac:dyDescent="0.2">
      <c r="Q34917" s="92" t="s">
        <v>50</v>
      </c>
      <c r="BF34917" s="101" t="s">
        <v>58</v>
      </c>
      <c r="BK34917" s="98" t="s">
        <v>70</v>
      </c>
    </row>
    <row r="34918" spans="17:63" ht="29.25" customHeight="1" x14ac:dyDescent="0.2">
      <c r="Q34918" s="92" t="s">
        <v>50</v>
      </c>
      <c r="BF34918" s="101" t="s">
        <v>58</v>
      </c>
      <c r="BK34918" s="98" t="s">
        <v>70</v>
      </c>
    </row>
    <row r="34919" spans="17:63" ht="29.25" customHeight="1" x14ac:dyDescent="0.2">
      <c r="Q34919" s="92" t="s">
        <v>50</v>
      </c>
      <c r="BF34919" s="101" t="s">
        <v>58</v>
      </c>
      <c r="BK34919" s="98" t="s">
        <v>70</v>
      </c>
    </row>
    <row r="34920" spans="17:63" ht="29.25" customHeight="1" x14ac:dyDescent="0.2">
      <c r="Q34920" s="92" t="s">
        <v>50</v>
      </c>
      <c r="BF34920" s="101" t="s">
        <v>58</v>
      </c>
      <c r="BK34920" s="98" t="s">
        <v>70</v>
      </c>
    </row>
    <row r="34921" spans="17:63" ht="29.25" customHeight="1" x14ac:dyDescent="0.2">
      <c r="Q34921" s="92" t="s">
        <v>50</v>
      </c>
      <c r="BF34921" s="101" t="s">
        <v>58</v>
      </c>
      <c r="BK34921" s="98" t="s">
        <v>70</v>
      </c>
    </row>
    <row r="34922" spans="17:63" ht="29.25" customHeight="1" x14ac:dyDescent="0.2">
      <c r="Q34922" s="92" t="s">
        <v>50</v>
      </c>
      <c r="BF34922" s="101" t="s">
        <v>58</v>
      </c>
      <c r="BK34922" s="98" t="s">
        <v>70</v>
      </c>
    </row>
    <row r="34923" spans="17:63" ht="29.25" customHeight="1" x14ac:dyDescent="0.2">
      <c r="Q34923" s="92" t="s">
        <v>50</v>
      </c>
      <c r="BF34923" s="101" t="s">
        <v>58</v>
      </c>
      <c r="BK34923" s="98" t="s">
        <v>70</v>
      </c>
    </row>
    <row r="34924" spans="17:63" ht="29.25" customHeight="1" x14ac:dyDescent="0.2">
      <c r="Q34924" s="92" t="s">
        <v>50</v>
      </c>
      <c r="BF34924" s="101" t="s">
        <v>58</v>
      </c>
      <c r="BK34924" s="98" t="s">
        <v>70</v>
      </c>
    </row>
    <row r="34925" spans="17:63" ht="29.25" customHeight="1" x14ac:dyDescent="0.2">
      <c r="Q34925" s="92" t="s">
        <v>50</v>
      </c>
      <c r="BF34925" s="101" t="s">
        <v>58</v>
      </c>
      <c r="BK34925" s="98" t="s">
        <v>70</v>
      </c>
    </row>
    <row r="34926" spans="17:63" ht="29.25" customHeight="1" x14ac:dyDescent="0.2">
      <c r="Q34926" s="92" t="s">
        <v>50</v>
      </c>
      <c r="BF34926" s="101" t="s">
        <v>58</v>
      </c>
      <c r="BK34926" s="98" t="s">
        <v>70</v>
      </c>
    </row>
    <row r="34927" spans="17:63" ht="29.25" customHeight="1" x14ac:dyDescent="0.2">
      <c r="Q34927" s="92" t="s">
        <v>50</v>
      </c>
      <c r="BF34927" s="101" t="s">
        <v>58</v>
      </c>
      <c r="BK34927" s="98" t="s">
        <v>70</v>
      </c>
    </row>
    <row r="34928" spans="17:63" ht="29.25" customHeight="1" x14ac:dyDescent="0.2">
      <c r="Q34928" s="92" t="s">
        <v>50</v>
      </c>
      <c r="BF34928" s="101" t="s">
        <v>58</v>
      </c>
      <c r="BK34928" s="98" t="s">
        <v>70</v>
      </c>
    </row>
    <row r="34929" spans="17:63" ht="29.25" customHeight="1" x14ac:dyDescent="0.2">
      <c r="Q34929" s="92" t="s">
        <v>50</v>
      </c>
      <c r="BF34929" s="101" t="s">
        <v>58</v>
      </c>
      <c r="BK34929" s="98" t="s">
        <v>70</v>
      </c>
    </row>
    <row r="34930" spans="17:63" ht="29.25" customHeight="1" x14ac:dyDescent="0.2">
      <c r="Q34930" s="92" t="s">
        <v>50</v>
      </c>
      <c r="BF34930" s="101" t="s">
        <v>58</v>
      </c>
      <c r="BK34930" s="98" t="s">
        <v>70</v>
      </c>
    </row>
    <row r="34931" spans="17:63" ht="29.25" customHeight="1" x14ac:dyDescent="0.2">
      <c r="Q34931" s="92" t="s">
        <v>50</v>
      </c>
      <c r="BF34931" s="101" t="s">
        <v>58</v>
      </c>
      <c r="BK34931" s="98" t="s">
        <v>70</v>
      </c>
    </row>
    <row r="34932" spans="17:63" ht="29.25" customHeight="1" x14ac:dyDescent="0.2">
      <c r="Q34932" s="92" t="s">
        <v>50</v>
      </c>
      <c r="BF34932" s="101" t="s">
        <v>58</v>
      </c>
      <c r="BK34932" s="98" t="s">
        <v>70</v>
      </c>
    </row>
    <row r="34933" spans="17:63" ht="29.25" customHeight="1" x14ac:dyDescent="0.2">
      <c r="Q34933" s="92" t="s">
        <v>50</v>
      </c>
      <c r="BF34933" s="101" t="s">
        <v>58</v>
      </c>
      <c r="BK34933" s="98" t="s">
        <v>70</v>
      </c>
    </row>
    <row r="34934" spans="17:63" ht="29.25" customHeight="1" x14ac:dyDescent="0.2">
      <c r="Q34934" s="92" t="s">
        <v>50</v>
      </c>
      <c r="BF34934" s="101" t="s">
        <v>58</v>
      </c>
      <c r="BK34934" s="98" t="s">
        <v>70</v>
      </c>
    </row>
    <row r="34935" spans="17:63" ht="29.25" customHeight="1" x14ac:dyDescent="0.2">
      <c r="Q34935" s="92" t="s">
        <v>50</v>
      </c>
      <c r="BF34935" s="101" t="s">
        <v>58</v>
      </c>
      <c r="BK34935" s="98" t="s">
        <v>70</v>
      </c>
    </row>
    <row r="34936" spans="17:63" ht="29.25" customHeight="1" x14ac:dyDescent="0.2">
      <c r="Q34936" s="92" t="s">
        <v>50</v>
      </c>
      <c r="BF34936" s="101" t="s">
        <v>58</v>
      </c>
      <c r="BK34936" s="98" t="s">
        <v>70</v>
      </c>
    </row>
    <row r="34937" spans="17:63" ht="29.25" customHeight="1" x14ac:dyDescent="0.2">
      <c r="Q34937" s="92" t="s">
        <v>50</v>
      </c>
      <c r="BF34937" s="101" t="s">
        <v>58</v>
      </c>
      <c r="BK34937" s="98" t="s">
        <v>70</v>
      </c>
    </row>
    <row r="34938" spans="17:63" ht="29.25" customHeight="1" x14ac:dyDescent="0.2">
      <c r="Q34938" s="92" t="s">
        <v>50</v>
      </c>
      <c r="BF34938" s="101" t="s">
        <v>58</v>
      </c>
      <c r="BK34938" s="98" t="s">
        <v>70</v>
      </c>
    </row>
    <row r="34939" spans="17:63" ht="29.25" customHeight="1" x14ac:dyDescent="0.2">
      <c r="Q34939" s="92" t="s">
        <v>50</v>
      </c>
      <c r="BF34939" s="101" t="s">
        <v>58</v>
      </c>
      <c r="BK34939" s="98" t="s">
        <v>70</v>
      </c>
    </row>
    <row r="34940" spans="17:63" ht="29.25" customHeight="1" x14ac:dyDescent="0.2">
      <c r="Q34940" s="92" t="s">
        <v>50</v>
      </c>
      <c r="BF34940" s="101" t="s">
        <v>58</v>
      </c>
      <c r="BK34940" s="98" t="s">
        <v>70</v>
      </c>
    </row>
    <row r="34941" spans="17:63" ht="29.25" customHeight="1" x14ac:dyDescent="0.2">
      <c r="Q34941" s="92" t="s">
        <v>50</v>
      </c>
      <c r="BF34941" s="101" t="s">
        <v>58</v>
      </c>
      <c r="BK34941" s="98" t="s">
        <v>70</v>
      </c>
    </row>
    <row r="34942" spans="17:63" ht="29.25" customHeight="1" x14ac:dyDescent="0.2">
      <c r="Q34942" s="92" t="s">
        <v>50</v>
      </c>
      <c r="BF34942" s="101" t="s">
        <v>58</v>
      </c>
      <c r="BK34942" s="98" t="s">
        <v>70</v>
      </c>
    </row>
    <row r="34943" spans="17:63" ht="29.25" customHeight="1" x14ac:dyDescent="0.2">
      <c r="Q34943" s="92" t="s">
        <v>50</v>
      </c>
      <c r="BF34943" s="101" t="s">
        <v>58</v>
      </c>
      <c r="BK34943" s="98" t="s">
        <v>70</v>
      </c>
    </row>
    <row r="34944" spans="17:63" ht="29.25" customHeight="1" x14ac:dyDescent="0.2">
      <c r="Q34944" s="92" t="s">
        <v>50</v>
      </c>
      <c r="BF34944" s="101" t="s">
        <v>58</v>
      </c>
      <c r="BK34944" s="98" t="s">
        <v>70</v>
      </c>
    </row>
    <row r="34945" spans="17:63" ht="29.25" customHeight="1" x14ac:dyDescent="0.2">
      <c r="Q34945" s="92" t="s">
        <v>50</v>
      </c>
      <c r="BF34945" s="101" t="s">
        <v>58</v>
      </c>
      <c r="BK34945" s="98" t="s">
        <v>70</v>
      </c>
    </row>
    <row r="34946" spans="17:63" ht="29.25" customHeight="1" x14ac:dyDescent="0.2">
      <c r="Q34946" s="92" t="s">
        <v>50</v>
      </c>
      <c r="BF34946" s="101" t="s">
        <v>58</v>
      </c>
      <c r="BK34946" s="98" t="s">
        <v>70</v>
      </c>
    </row>
    <row r="34947" spans="17:63" ht="29.25" customHeight="1" x14ac:dyDescent="0.2">
      <c r="Q34947" s="92" t="s">
        <v>50</v>
      </c>
      <c r="BF34947" s="101" t="s">
        <v>58</v>
      </c>
      <c r="BK34947" s="98" t="s">
        <v>70</v>
      </c>
    </row>
    <row r="34948" spans="17:63" ht="29.25" customHeight="1" x14ac:dyDescent="0.2">
      <c r="Q34948" s="92" t="s">
        <v>50</v>
      </c>
      <c r="BF34948" s="101" t="s">
        <v>58</v>
      </c>
      <c r="BK34948" s="98" t="s">
        <v>70</v>
      </c>
    </row>
    <row r="34949" spans="17:63" ht="29.25" customHeight="1" x14ac:dyDescent="0.2">
      <c r="Q34949" s="92" t="s">
        <v>50</v>
      </c>
      <c r="BF34949" s="101" t="s">
        <v>58</v>
      </c>
      <c r="BK34949" s="98" t="s">
        <v>70</v>
      </c>
    </row>
    <row r="34950" spans="17:63" ht="29.25" customHeight="1" x14ac:dyDescent="0.2">
      <c r="Q34950" s="92" t="s">
        <v>50</v>
      </c>
      <c r="BF34950" s="101" t="s">
        <v>58</v>
      </c>
      <c r="BK34950" s="98" t="s">
        <v>70</v>
      </c>
    </row>
    <row r="34951" spans="17:63" ht="29.25" customHeight="1" x14ac:dyDescent="0.2">
      <c r="Q34951" s="92" t="s">
        <v>50</v>
      </c>
      <c r="BF34951" s="101" t="s">
        <v>58</v>
      </c>
      <c r="BK34951" s="98" t="s">
        <v>70</v>
      </c>
    </row>
    <row r="34952" spans="17:63" ht="29.25" customHeight="1" x14ac:dyDescent="0.2">
      <c r="Q34952" s="92" t="s">
        <v>50</v>
      </c>
      <c r="BF34952" s="101" t="s">
        <v>58</v>
      </c>
      <c r="BK34952" s="98" t="s">
        <v>70</v>
      </c>
    </row>
    <row r="34953" spans="17:63" ht="29.25" customHeight="1" x14ac:dyDescent="0.2">
      <c r="Q34953" s="92" t="s">
        <v>50</v>
      </c>
      <c r="BF34953" s="101" t="s">
        <v>58</v>
      </c>
      <c r="BK34953" s="98" t="s">
        <v>70</v>
      </c>
    </row>
    <row r="34954" spans="17:63" ht="29.25" customHeight="1" x14ac:dyDescent="0.2">
      <c r="Q34954" s="92" t="s">
        <v>50</v>
      </c>
      <c r="BF34954" s="101" t="s">
        <v>58</v>
      </c>
      <c r="BK34954" s="98" t="s">
        <v>70</v>
      </c>
    </row>
    <row r="34955" spans="17:63" ht="29.25" customHeight="1" x14ac:dyDescent="0.2">
      <c r="Q34955" s="92" t="s">
        <v>50</v>
      </c>
      <c r="BF34955" s="101" t="s">
        <v>58</v>
      </c>
      <c r="BK34955" s="98" t="s">
        <v>70</v>
      </c>
    </row>
    <row r="34956" spans="17:63" ht="29.25" customHeight="1" x14ac:dyDescent="0.2">
      <c r="Q34956" s="92" t="s">
        <v>50</v>
      </c>
      <c r="BF34956" s="101" t="s">
        <v>58</v>
      </c>
      <c r="BK34956" s="98" t="s">
        <v>70</v>
      </c>
    </row>
    <row r="34957" spans="17:63" ht="29.25" customHeight="1" x14ac:dyDescent="0.2">
      <c r="Q34957" s="92" t="s">
        <v>50</v>
      </c>
      <c r="BF34957" s="101" t="s">
        <v>58</v>
      </c>
      <c r="BK34957" s="98" t="s">
        <v>70</v>
      </c>
    </row>
    <row r="34958" spans="17:63" ht="29.25" customHeight="1" x14ac:dyDescent="0.2">
      <c r="Q34958" s="92" t="s">
        <v>50</v>
      </c>
      <c r="BF34958" s="101" t="s">
        <v>58</v>
      </c>
      <c r="BK34958" s="98" t="s">
        <v>70</v>
      </c>
    </row>
    <row r="34959" spans="17:63" ht="29.25" customHeight="1" x14ac:dyDescent="0.2">
      <c r="Q34959" s="92" t="s">
        <v>50</v>
      </c>
      <c r="BF34959" s="101" t="s">
        <v>58</v>
      </c>
      <c r="BK34959" s="98" t="s">
        <v>70</v>
      </c>
    </row>
    <row r="34960" spans="17:63" ht="29.25" customHeight="1" x14ac:dyDescent="0.2">
      <c r="Q34960" s="92" t="s">
        <v>50</v>
      </c>
      <c r="BF34960" s="101" t="s">
        <v>58</v>
      </c>
      <c r="BK34960" s="98" t="s">
        <v>70</v>
      </c>
    </row>
    <row r="34961" spans="17:63" ht="29.25" customHeight="1" x14ac:dyDescent="0.2">
      <c r="Q34961" s="92" t="s">
        <v>50</v>
      </c>
      <c r="BF34961" s="101" t="s">
        <v>58</v>
      </c>
      <c r="BK34961" s="98" t="s">
        <v>70</v>
      </c>
    </row>
    <row r="34962" spans="17:63" ht="29.25" customHeight="1" x14ac:dyDescent="0.2">
      <c r="Q34962" s="92" t="s">
        <v>50</v>
      </c>
      <c r="BF34962" s="101" t="s">
        <v>58</v>
      </c>
      <c r="BK34962" s="98" t="s">
        <v>70</v>
      </c>
    </row>
    <row r="34963" spans="17:63" ht="29.25" customHeight="1" x14ac:dyDescent="0.2">
      <c r="Q34963" s="92" t="s">
        <v>50</v>
      </c>
      <c r="BF34963" s="101" t="s">
        <v>58</v>
      </c>
      <c r="BK34963" s="98" t="s">
        <v>70</v>
      </c>
    </row>
    <row r="34964" spans="17:63" ht="29.25" customHeight="1" x14ac:dyDescent="0.2">
      <c r="Q34964" s="92" t="s">
        <v>50</v>
      </c>
      <c r="BF34964" s="101" t="s">
        <v>58</v>
      </c>
      <c r="BK34964" s="98" t="s">
        <v>70</v>
      </c>
    </row>
    <row r="34965" spans="17:63" ht="29.25" customHeight="1" x14ac:dyDescent="0.2">
      <c r="Q34965" s="92" t="s">
        <v>50</v>
      </c>
      <c r="BF34965" s="101" t="s">
        <v>58</v>
      </c>
      <c r="BK34965" s="98" t="s">
        <v>70</v>
      </c>
    </row>
    <row r="34966" spans="17:63" ht="29.25" customHeight="1" x14ac:dyDescent="0.2">
      <c r="Q34966" s="92" t="s">
        <v>50</v>
      </c>
      <c r="BF34966" s="101" t="s">
        <v>58</v>
      </c>
      <c r="BK34966" s="98" t="s">
        <v>70</v>
      </c>
    </row>
    <row r="34967" spans="17:63" ht="29.25" customHeight="1" x14ac:dyDescent="0.2">
      <c r="Q34967" s="92" t="s">
        <v>50</v>
      </c>
      <c r="BF34967" s="101" t="s">
        <v>58</v>
      </c>
      <c r="BK34967" s="98" t="s">
        <v>70</v>
      </c>
    </row>
    <row r="34968" spans="17:63" ht="29.25" customHeight="1" x14ac:dyDescent="0.2">
      <c r="Q34968" s="92" t="s">
        <v>50</v>
      </c>
      <c r="BF34968" s="101" t="s">
        <v>58</v>
      </c>
      <c r="BK34968" s="98" t="s">
        <v>70</v>
      </c>
    </row>
    <row r="34969" spans="17:63" ht="29.25" customHeight="1" x14ac:dyDescent="0.2">
      <c r="Q34969" s="92" t="s">
        <v>50</v>
      </c>
      <c r="BF34969" s="101" t="s">
        <v>58</v>
      </c>
      <c r="BK34969" s="98" t="s">
        <v>70</v>
      </c>
    </row>
    <row r="34970" spans="17:63" ht="29.25" customHeight="1" x14ac:dyDescent="0.2">
      <c r="Q34970" s="92" t="s">
        <v>50</v>
      </c>
      <c r="BF34970" s="101" t="s">
        <v>58</v>
      </c>
      <c r="BK34970" s="98" t="s">
        <v>70</v>
      </c>
    </row>
    <row r="34971" spans="17:63" ht="29.25" customHeight="1" x14ac:dyDescent="0.2">
      <c r="Q34971" s="92" t="s">
        <v>50</v>
      </c>
      <c r="BF34971" s="101" t="s">
        <v>58</v>
      </c>
      <c r="BK34971" s="98" t="s">
        <v>70</v>
      </c>
    </row>
    <row r="34972" spans="17:63" ht="29.25" customHeight="1" x14ac:dyDescent="0.2">
      <c r="Q34972" s="92" t="s">
        <v>50</v>
      </c>
      <c r="BF34972" s="101" t="s">
        <v>58</v>
      </c>
      <c r="BK34972" s="98" t="s">
        <v>70</v>
      </c>
    </row>
    <row r="34973" spans="17:63" ht="29.25" customHeight="1" x14ac:dyDescent="0.2">
      <c r="Q34973" s="92" t="s">
        <v>50</v>
      </c>
      <c r="BF34973" s="101" t="s">
        <v>58</v>
      </c>
      <c r="BK34973" s="98" t="s">
        <v>70</v>
      </c>
    </row>
    <row r="34974" spans="17:63" ht="29.25" customHeight="1" x14ac:dyDescent="0.2">
      <c r="Q34974" s="92" t="s">
        <v>50</v>
      </c>
      <c r="BF34974" s="101" t="s">
        <v>58</v>
      </c>
      <c r="BK34974" s="98" t="s">
        <v>70</v>
      </c>
    </row>
    <row r="34975" spans="17:63" ht="29.25" customHeight="1" x14ac:dyDescent="0.2">
      <c r="Q34975" s="92" t="s">
        <v>50</v>
      </c>
      <c r="BF34975" s="101" t="s">
        <v>58</v>
      </c>
      <c r="BK34975" s="98" t="s">
        <v>70</v>
      </c>
    </row>
    <row r="34976" spans="17:63" ht="29.25" customHeight="1" x14ac:dyDescent="0.2">
      <c r="Q34976" s="92" t="s">
        <v>50</v>
      </c>
      <c r="BF34976" s="101" t="s">
        <v>58</v>
      </c>
      <c r="BK34976" s="98" t="s">
        <v>70</v>
      </c>
    </row>
    <row r="34977" spans="17:63" ht="29.25" customHeight="1" x14ac:dyDescent="0.2">
      <c r="Q34977" s="92" t="s">
        <v>50</v>
      </c>
      <c r="BF34977" s="101" t="s">
        <v>58</v>
      </c>
      <c r="BK34977" s="98" t="s">
        <v>70</v>
      </c>
    </row>
    <row r="34978" spans="17:63" ht="29.25" customHeight="1" x14ac:dyDescent="0.2">
      <c r="Q34978" s="92" t="s">
        <v>50</v>
      </c>
      <c r="BF34978" s="101" t="s">
        <v>58</v>
      </c>
      <c r="BK34978" s="98" t="s">
        <v>70</v>
      </c>
    </row>
    <row r="34979" spans="17:63" ht="29.25" customHeight="1" x14ac:dyDescent="0.2">
      <c r="Q34979" s="92" t="s">
        <v>50</v>
      </c>
      <c r="BF34979" s="101" t="s">
        <v>58</v>
      </c>
      <c r="BK34979" s="98" t="s">
        <v>70</v>
      </c>
    </row>
    <row r="34980" spans="17:63" ht="29.25" customHeight="1" x14ac:dyDescent="0.2">
      <c r="Q34980" s="92" t="s">
        <v>50</v>
      </c>
      <c r="BF34980" s="101" t="s">
        <v>58</v>
      </c>
      <c r="BK34980" s="98" t="s">
        <v>70</v>
      </c>
    </row>
    <row r="34981" spans="17:63" ht="29.25" customHeight="1" x14ac:dyDescent="0.2">
      <c r="Q34981" s="92" t="s">
        <v>50</v>
      </c>
      <c r="BF34981" s="101" t="s">
        <v>58</v>
      </c>
      <c r="BK34981" s="98" t="s">
        <v>70</v>
      </c>
    </row>
    <row r="34982" spans="17:63" ht="29.25" customHeight="1" x14ac:dyDescent="0.2">
      <c r="Q34982" s="92" t="s">
        <v>50</v>
      </c>
      <c r="BF34982" s="101" t="s">
        <v>58</v>
      </c>
      <c r="BK34982" s="98" t="s">
        <v>70</v>
      </c>
    </row>
    <row r="34983" spans="17:63" ht="29.25" customHeight="1" x14ac:dyDescent="0.2">
      <c r="Q34983" s="92" t="s">
        <v>50</v>
      </c>
      <c r="BF34983" s="101" t="s">
        <v>58</v>
      </c>
      <c r="BK34983" s="98" t="s">
        <v>70</v>
      </c>
    </row>
    <row r="34984" spans="17:63" ht="29.25" customHeight="1" x14ac:dyDescent="0.2">
      <c r="Q34984" s="92" t="s">
        <v>50</v>
      </c>
      <c r="BF34984" s="101" t="s">
        <v>58</v>
      </c>
      <c r="BK34984" s="98" t="s">
        <v>70</v>
      </c>
    </row>
    <row r="34985" spans="17:63" ht="29.25" customHeight="1" x14ac:dyDescent="0.2">
      <c r="Q34985" s="92" t="s">
        <v>50</v>
      </c>
      <c r="BF34985" s="101" t="s">
        <v>58</v>
      </c>
      <c r="BK34985" s="98" t="s">
        <v>70</v>
      </c>
    </row>
    <row r="34986" spans="17:63" ht="29.25" customHeight="1" x14ac:dyDescent="0.2">
      <c r="Q34986" s="92" t="s">
        <v>50</v>
      </c>
      <c r="BF34986" s="101" t="s">
        <v>58</v>
      </c>
      <c r="BK34986" s="98" t="s">
        <v>70</v>
      </c>
    </row>
    <row r="34987" spans="17:63" ht="29.25" customHeight="1" x14ac:dyDescent="0.2">
      <c r="Q34987" s="92" t="s">
        <v>50</v>
      </c>
      <c r="BF34987" s="101" t="s">
        <v>58</v>
      </c>
      <c r="BK34987" s="98" t="s">
        <v>70</v>
      </c>
    </row>
    <row r="34988" spans="17:63" ht="29.25" customHeight="1" x14ac:dyDescent="0.2">
      <c r="Q34988" s="92" t="s">
        <v>50</v>
      </c>
      <c r="BF34988" s="101" t="s">
        <v>58</v>
      </c>
      <c r="BK34988" s="98" t="s">
        <v>70</v>
      </c>
    </row>
    <row r="34989" spans="17:63" ht="29.25" customHeight="1" x14ac:dyDescent="0.2">
      <c r="Q34989" s="92" t="s">
        <v>50</v>
      </c>
      <c r="BF34989" s="101" t="s">
        <v>58</v>
      </c>
      <c r="BK34989" s="98" t="s">
        <v>70</v>
      </c>
    </row>
    <row r="34990" spans="17:63" ht="29.25" customHeight="1" x14ac:dyDescent="0.2">
      <c r="Q34990" s="92" t="s">
        <v>50</v>
      </c>
      <c r="BF34990" s="101" t="s">
        <v>58</v>
      </c>
      <c r="BK34990" s="98" t="s">
        <v>70</v>
      </c>
    </row>
    <row r="34991" spans="17:63" ht="29.25" customHeight="1" x14ac:dyDescent="0.2">
      <c r="Q34991" s="92" t="s">
        <v>50</v>
      </c>
      <c r="BF34991" s="101" t="s">
        <v>58</v>
      </c>
      <c r="BK34991" s="98" t="s">
        <v>70</v>
      </c>
    </row>
    <row r="34992" spans="17:63" ht="29.25" customHeight="1" x14ac:dyDescent="0.2">
      <c r="Q34992" s="92" t="s">
        <v>50</v>
      </c>
      <c r="BF34992" s="101" t="s">
        <v>58</v>
      </c>
      <c r="BK34992" s="98" t="s">
        <v>70</v>
      </c>
    </row>
    <row r="34993" spans="17:63" ht="29.25" customHeight="1" x14ac:dyDescent="0.2">
      <c r="Q34993" s="92" t="s">
        <v>50</v>
      </c>
      <c r="BF34993" s="101" t="s">
        <v>58</v>
      </c>
      <c r="BK34993" s="98" t="s">
        <v>70</v>
      </c>
    </row>
    <row r="34994" spans="17:63" ht="29.25" customHeight="1" x14ac:dyDescent="0.2">
      <c r="Q34994" s="92" t="s">
        <v>50</v>
      </c>
      <c r="BF34994" s="101" t="s">
        <v>58</v>
      </c>
      <c r="BK34994" s="98" t="s">
        <v>70</v>
      </c>
    </row>
    <row r="34995" spans="17:63" ht="29.25" customHeight="1" x14ac:dyDescent="0.2">
      <c r="Q34995" s="92" t="s">
        <v>50</v>
      </c>
      <c r="BF34995" s="101" t="s">
        <v>58</v>
      </c>
      <c r="BK34995" s="98" t="s">
        <v>70</v>
      </c>
    </row>
    <row r="34996" spans="17:63" ht="29.25" customHeight="1" x14ac:dyDescent="0.2">
      <c r="Q34996" s="92" t="s">
        <v>50</v>
      </c>
      <c r="BF34996" s="101" t="s">
        <v>58</v>
      </c>
      <c r="BK34996" s="98" t="s">
        <v>70</v>
      </c>
    </row>
    <row r="34997" spans="17:63" ht="29.25" customHeight="1" x14ac:dyDescent="0.2">
      <c r="Q34997" s="92" t="s">
        <v>50</v>
      </c>
      <c r="BF34997" s="101" t="s">
        <v>58</v>
      </c>
      <c r="BK34997" s="98" t="s">
        <v>70</v>
      </c>
    </row>
    <row r="34998" spans="17:63" ht="29.25" customHeight="1" x14ac:dyDescent="0.2">
      <c r="Q34998" s="92" t="s">
        <v>50</v>
      </c>
      <c r="BF34998" s="101" t="s">
        <v>58</v>
      </c>
      <c r="BK34998" s="98" t="s">
        <v>70</v>
      </c>
    </row>
    <row r="34999" spans="17:63" ht="29.25" customHeight="1" x14ac:dyDescent="0.2">
      <c r="Q34999" s="92" t="s">
        <v>50</v>
      </c>
      <c r="BF34999" s="101" t="s">
        <v>58</v>
      </c>
      <c r="BK34999" s="98" t="s">
        <v>70</v>
      </c>
    </row>
    <row r="35000" spans="17:63" ht="29.25" customHeight="1" x14ac:dyDescent="0.2">
      <c r="Q35000" s="92" t="s">
        <v>50</v>
      </c>
      <c r="BF35000" s="101" t="s">
        <v>58</v>
      </c>
      <c r="BK35000" s="98" t="s">
        <v>70</v>
      </c>
    </row>
    <row r="35001" spans="17:63" ht="29.25" customHeight="1" x14ac:dyDescent="0.2">
      <c r="Q35001" s="92" t="s">
        <v>50</v>
      </c>
      <c r="BF35001" s="101" t="s">
        <v>58</v>
      </c>
      <c r="BK35001" s="98" t="s">
        <v>70</v>
      </c>
    </row>
    <row r="35002" spans="17:63" ht="29.25" customHeight="1" x14ac:dyDescent="0.2">
      <c r="Q35002" s="92" t="s">
        <v>50</v>
      </c>
      <c r="BF35002" s="101" t="s">
        <v>58</v>
      </c>
      <c r="BK35002" s="98" t="s">
        <v>70</v>
      </c>
    </row>
    <row r="35003" spans="17:63" ht="29.25" customHeight="1" x14ac:dyDescent="0.2">
      <c r="Q35003" s="92" t="s">
        <v>50</v>
      </c>
      <c r="BF35003" s="101" t="s">
        <v>58</v>
      </c>
      <c r="BK35003" s="98" t="s">
        <v>70</v>
      </c>
    </row>
    <row r="35004" spans="17:63" ht="29.25" customHeight="1" x14ac:dyDescent="0.2">
      <c r="Q35004" s="92" t="s">
        <v>50</v>
      </c>
      <c r="BF35004" s="101" t="s">
        <v>58</v>
      </c>
      <c r="BK35004" s="98" t="s">
        <v>70</v>
      </c>
    </row>
    <row r="35005" spans="17:63" ht="29.25" customHeight="1" x14ac:dyDescent="0.2">
      <c r="Q35005" s="92" t="s">
        <v>50</v>
      </c>
      <c r="BF35005" s="101" t="s">
        <v>58</v>
      </c>
      <c r="BK35005" s="98" t="s">
        <v>70</v>
      </c>
    </row>
    <row r="35006" spans="17:63" ht="29.25" customHeight="1" x14ac:dyDescent="0.2">
      <c r="Q35006" s="92" t="s">
        <v>50</v>
      </c>
      <c r="BF35006" s="101" t="s">
        <v>58</v>
      </c>
      <c r="BK35006" s="98" t="s">
        <v>70</v>
      </c>
    </row>
    <row r="35007" spans="17:63" ht="29.25" customHeight="1" x14ac:dyDescent="0.2">
      <c r="Q35007" s="92" t="s">
        <v>50</v>
      </c>
      <c r="BF35007" s="101" t="s">
        <v>58</v>
      </c>
      <c r="BK35007" s="98" t="s">
        <v>70</v>
      </c>
    </row>
    <row r="35008" spans="17:63" ht="29.25" customHeight="1" x14ac:dyDescent="0.2">
      <c r="Q35008" s="92" t="s">
        <v>50</v>
      </c>
      <c r="BF35008" s="101" t="s">
        <v>58</v>
      </c>
      <c r="BK35008" s="98" t="s">
        <v>70</v>
      </c>
    </row>
    <row r="35009" spans="17:63" ht="29.25" customHeight="1" x14ac:dyDescent="0.2">
      <c r="Q35009" s="92" t="s">
        <v>50</v>
      </c>
      <c r="BF35009" s="101" t="s">
        <v>58</v>
      </c>
      <c r="BK35009" s="98" t="s">
        <v>70</v>
      </c>
    </row>
    <row r="35010" spans="17:63" ht="29.25" customHeight="1" x14ac:dyDescent="0.2">
      <c r="Q35010" s="92" t="s">
        <v>50</v>
      </c>
      <c r="BF35010" s="101" t="s">
        <v>58</v>
      </c>
      <c r="BK35010" s="98" t="s">
        <v>70</v>
      </c>
    </row>
    <row r="35011" spans="17:63" ht="29.25" customHeight="1" x14ac:dyDescent="0.2">
      <c r="Q35011" s="92" t="s">
        <v>50</v>
      </c>
      <c r="BF35011" s="101" t="s">
        <v>58</v>
      </c>
      <c r="BK35011" s="98" t="s">
        <v>70</v>
      </c>
    </row>
    <row r="35012" spans="17:63" ht="29.25" customHeight="1" x14ac:dyDescent="0.2">
      <c r="Q35012" s="92" t="s">
        <v>50</v>
      </c>
      <c r="BF35012" s="101" t="s">
        <v>58</v>
      </c>
      <c r="BK35012" s="98" t="s">
        <v>70</v>
      </c>
    </row>
    <row r="35013" spans="17:63" ht="29.25" customHeight="1" x14ac:dyDescent="0.2">
      <c r="Q35013" s="92" t="s">
        <v>50</v>
      </c>
      <c r="BF35013" s="101" t="s">
        <v>58</v>
      </c>
      <c r="BK35013" s="98" t="s">
        <v>70</v>
      </c>
    </row>
    <row r="35014" spans="17:63" ht="29.25" customHeight="1" x14ac:dyDescent="0.2">
      <c r="Q35014" s="92" t="s">
        <v>50</v>
      </c>
      <c r="BF35014" s="101" t="s">
        <v>58</v>
      </c>
      <c r="BK35014" s="98" t="s">
        <v>70</v>
      </c>
    </row>
    <row r="35015" spans="17:63" ht="29.25" customHeight="1" x14ac:dyDescent="0.2">
      <c r="Q35015" s="92" t="s">
        <v>50</v>
      </c>
      <c r="BF35015" s="101" t="s">
        <v>58</v>
      </c>
      <c r="BK35015" s="98" t="s">
        <v>70</v>
      </c>
    </row>
    <row r="35016" spans="17:63" ht="29.25" customHeight="1" x14ac:dyDescent="0.2">
      <c r="Q35016" s="92" t="s">
        <v>50</v>
      </c>
      <c r="BF35016" s="101" t="s">
        <v>58</v>
      </c>
      <c r="BK35016" s="98" t="s">
        <v>70</v>
      </c>
    </row>
    <row r="35017" spans="17:63" ht="29.25" customHeight="1" x14ac:dyDescent="0.2">
      <c r="Q35017" s="92" t="s">
        <v>50</v>
      </c>
      <c r="BF35017" s="101" t="s">
        <v>58</v>
      </c>
      <c r="BK35017" s="98" t="s">
        <v>70</v>
      </c>
    </row>
    <row r="35018" spans="17:63" ht="29.25" customHeight="1" x14ac:dyDescent="0.2">
      <c r="Q35018" s="92" t="s">
        <v>50</v>
      </c>
      <c r="BF35018" s="101" t="s">
        <v>58</v>
      </c>
      <c r="BK35018" s="98" t="s">
        <v>70</v>
      </c>
    </row>
    <row r="35019" spans="17:63" ht="29.25" customHeight="1" x14ac:dyDescent="0.2">
      <c r="Q35019" s="92" t="s">
        <v>50</v>
      </c>
      <c r="BF35019" s="101" t="s">
        <v>58</v>
      </c>
      <c r="BK35019" s="98" t="s">
        <v>70</v>
      </c>
    </row>
    <row r="35020" spans="17:63" ht="29.25" customHeight="1" x14ac:dyDescent="0.2">
      <c r="Q35020" s="92" t="s">
        <v>50</v>
      </c>
      <c r="BF35020" s="101" t="s">
        <v>58</v>
      </c>
      <c r="BK35020" s="98" t="s">
        <v>70</v>
      </c>
    </row>
    <row r="35021" spans="17:63" ht="29.25" customHeight="1" x14ac:dyDescent="0.2">
      <c r="Q35021" s="92" t="s">
        <v>50</v>
      </c>
      <c r="BF35021" s="101" t="s">
        <v>58</v>
      </c>
      <c r="BK35021" s="98" t="s">
        <v>70</v>
      </c>
    </row>
    <row r="35022" spans="17:63" ht="29.25" customHeight="1" x14ac:dyDescent="0.2">
      <c r="Q35022" s="92" t="s">
        <v>50</v>
      </c>
      <c r="BF35022" s="101" t="s">
        <v>58</v>
      </c>
      <c r="BK35022" s="98" t="s">
        <v>70</v>
      </c>
    </row>
    <row r="35023" spans="17:63" ht="29.25" customHeight="1" x14ac:dyDescent="0.2">
      <c r="Q35023" s="92" t="s">
        <v>50</v>
      </c>
      <c r="BF35023" s="101" t="s">
        <v>58</v>
      </c>
      <c r="BK35023" s="98" t="s">
        <v>70</v>
      </c>
    </row>
    <row r="35024" spans="17:63" ht="29.25" customHeight="1" x14ac:dyDescent="0.2">
      <c r="Q35024" s="92" t="s">
        <v>50</v>
      </c>
      <c r="BF35024" s="101" t="s">
        <v>58</v>
      </c>
      <c r="BK35024" s="98" t="s">
        <v>70</v>
      </c>
    </row>
    <row r="35025" spans="17:63" ht="29.25" customHeight="1" x14ac:dyDescent="0.2">
      <c r="Q35025" s="92" t="s">
        <v>50</v>
      </c>
      <c r="BF35025" s="101" t="s">
        <v>58</v>
      </c>
      <c r="BK35025" s="98" t="s">
        <v>70</v>
      </c>
    </row>
    <row r="35026" spans="17:63" ht="29.25" customHeight="1" x14ac:dyDescent="0.2">
      <c r="Q35026" s="92" t="s">
        <v>50</v>
      </c>
      <c r="BF35026" s="101" t="s">
        <v>58</v>
      </c>
      <c r="BK35026" s="98" t="s">
        <v>70</v>
      </c>
    </row>
    <row r="35027" spans="17:63" ht="29.25" customHeight="1" x14ac:dyDescent="0.2">
      <c r="Q35027" s="92" t="s">
        <v>50</v>
      </c>
      <c r="BF35027" s="101" t="s">
        <v>58</v>
      </c>
      <c r="BK35027" s="98" t="s">
        <v>70</v>
      </c>
    </row>
    <row r="35028" spans="17:63" ht="29.25" customHeight="1" x14ac:dyDescent="0.2">
      <c r="Q35028" s="92" t="s">
        <v>50</v>
      </c>
      <c r="BF35028" s="101" t="s">
        <v>58</v>
      </c>
      <c r="BK35028" s="98" t="s">
        <v>70</v>
      </c>
    </row>
    <row r="35029" spans="17:63" ht="29.25" customHeight="1" x14ac:dyDescent="0.2">
      <c r="Q35029" s="92" t="s">
        <v>50</v>
      </c>
      <c r="BF35029" s="101" t="s">
        <v>58</v>
      </c>
      <c r="BK35029" s="98" t="s">
        <v>70</v>
      </c>
    </row>
    <row r="35030" spans="17:63" ht="29.25" customHeight="1" x14ac:dyDescent="0.2">
      <c r="Q35030" s="92" t="s">
        <v>50</v>
      </c>
      <c r="BF35030" s="101" t="s">
        <v>58</v>
      </c>
      <c r="BK35030" s="98" t="s">
        <v>70</v>
      </c>
    </row>
    <row r="35031" spans="17:63" ht="29.25" customHeight="1" x14ac:dyDescent="0.2">
      <c r="Q35031" s="92" t="s">
        <v>50</v>
      </c>
      <c r="BF35031" s="101" t="s">
        <v>58</v>
      </c>
      <c r="BK35031" s="98" t="s">
        <v>70</v>
      </c>
    </row>
    <row r="35032" spans="17:63" ht="29.25" customHeight="1" x14ac:dyDescent="0.2">
      <c r="Q35032" s="92" t="s">
        <v>50</v>
      </c>
      <c r="BF35032" s="101" t="s">
        <v>58</v>
      </c>
      <c r="BK35032" s="98" t="s">
        <v>70</v>
      </c>
    </row>
    <row r="35033" spans="17:63" ht="29.25" customHeight="1" x14ac:dyDescent="0.2">
      <c r="Q35033" s="92" t="s">
        <v>50</v>
      </c>
      <c r="BF35033" s="101" t="s">
        <v>58</v>
      </c>
      <c r="BK35033" s="98" t="s">
        <v>70</v>
      </c>
    </row>
    <row r="35034" spans="17:63" ht="29.25" customHeight="1" x14ac:dyDescent="0.2">
      <c r="Q35034" s="92" t="s">
        <v>50</v>
      </c>
      <c r="BF35034" s="101" t="s">
        <v>58</v>
      </c>
      <c r="BK35034" s="98" t="s">
        <v>70</v>
      </c>
    </row>
    <row r="35035" spans="17:63" ht="29.25" customHeight="1" x14ac:dyDescent="0.2">
      <c r="Q35035" s="92" t="s">
        <v>50</v>
      </c>
      <c r="BF35035" s="101" t="s">
        <v>58</v>
      </c>
      <c r="BK35035" s="98" t="s">
        <v>70</v>
      </c>
    </row>
    <row r="35036" spans="17:63" ht="29.25" customHeight="1" x14ac:dyDescent="0.2">
      <c r="Q35036" s="92" t="s">
        <v>50</v>
      </c>
      <c r="BF35036" s="101" t="s">
        <v>58</v>
      </c>
      <c r="BK35036" s="98" t="s">
        <v>70</v>
      </c>
    </row>
    <row r="35037" spans="17:63" ht="29.25" customHeight="1" x14ac:dyDescent="0.2">
      <c r="Q35037" s="92" t="s">
        <v>50</v>
      </c>
      <c r="BF35037" s="101" t="s">
        <v>58</v>
      </c>
      <c r="BK35037" s="98" t="s">
        <v>70</v>
      </c>
    </row>
    <row r="35038" spans="17:63" ht="29.25" customHeight="1" x14ac:dyDescent="0.2">
      <c r="Q35038" s="92" t="s">
        <v>50</v>
      </c>
      <c r="BF35038" s="101" t="s">
        <v>58</v>
      </c>
      <c r="BK35038" s="98" t="s">
        <v>70</v>
      </c>
    </row>
    <row r="35039" spans="17:63" ht="29.25" customHeight="1" x14ac:dyDescent="0.2">
      <c r="Q35039" s="92" t="s">
        <v>50</v>
      </c>
      <c r="BF35039" s="101" t="s">
        <v>58</v>
      </c>
      <c r="BK35039" s="98" t="s">
        <v>70</v>
      </c>
    </row>
    <row r="35040" spans="17:63" ht="29.25" customHeight="1" x14ac:dyDescent="0.2">
      <c r="Q35040" s="92" t="s">
        <v>50</v>
      </c>
      <c r="BF35040" s="101" t="s">
        <v>58</v>
      </c>
      <c r="BK35040" s="98" t="s">
        <v>70</v>
      </c>
    </row>
    <row r="35041" spans="17:63" ht="29.25" customHeight="1" x14ac:dyDescent="0.2">
      <c r="Q35041" s="92" t="s">
        <v>50</v>
      </c>
      <c r="BF35041" s="101" t="s">
        <v>58</v>
      </c>
      <c r="BK35041" s="98" t="s">
        <v>70</v>
      </c>
    </row>
    <row r="35042" spans="17:63" ht="29.25" customHeight="1" x14ac:dyDescent="0.2">
      <c r="Q35042" s="92" t="s">
        <v>50</v>
      </c>
      <c r="BF35042" s="101" t="s">
        <v>58</v>
      </c>
      <c r="BK35042" s="98" t="s">
        <v>70</v>
      </c>
    </row>
    <row r="35043" spans="17:63" ht="29.25" customHeight="1" x14ac:dyDescent="0.2">
      <c r="Q35043" s="92" t="s">
        <v>50</v>
      </c>
      <c r="BF35043" s="101" t="s">
        <v>58</v>
      </c>
      <c r="BK35043" s="98" t="s">
        <v>70</v>
      </c>
    </row>
    <row r="35044" spans="17:63" ht="29.25" customHeight="1" x14ac:dyDescent="0.2">
      <c r="Q35044" s="92" t="s">
        <v>50</v>
      </c>
      <c r="BF35044" s="101" t="s">
        <v>58</v>
      </c>
      <c r="BK35044" s="98" t="s">
        <v>70</v>
      </c>
    </row>
    <row r="35045" spans="17:63" ht="29.25" customHeight="1" x14ac:dyDescent="0.2">
      <c r="Q35045" s="92" t="s">
        <v>50</v>
      </c>
      <c r="BF35045" s="101" t="s">
        <v>58</v>
      </c>
      <c r="BK35045" s="98" t="s">
        <v>70</v>
      </c>
    </row>
    <row r="35046" spans="17:63" ht="29.25" customHeight="1" x14ac:dyDescent="0.2">
      <c r="Q35046" s="92" t="s">
        <v>50</v>
      </c>
      <c r="BF35046" s="101" t="s">
        <v>58</v>
      </c>
      <c r="BK35046" s="98" t="s">
        <v>70</v>
      </c>
    </row>
    <row r="35047" spans="17:63" ht="29.25" customHeight="1" x14ac:dyDescent="0.2">
      <c r="Q35047" s="92" t="s">
        <v>50</v>
      </c>
      <c r="BF35047" s="101" t="s">
        <v>58</v>
      </c>
      <c r="BK35047" s="98" t="s">
        <v>70</v>
      </c>
    </row>
    <row r="35048" spans="17:63" ht="29.25" customHeight="1" x14ac:dyDescent="0.2">
      <c r="Q35048" s="92" t="s">
        <v>50</v>
      </c>
      <c r="BF35048" s="101" t="s">
        <v>58</v>
      </c>
      <c r="BK35048" s="98" t="s">
        <v>70</v>
      </c>
    </row>
    <row r="35049" spans="17:63" ht="29.25" customHeight="1" x14ac:dyDescent="0.2">
      <c r="Q35049" s="92" t="s">
        <v>50</v>
      </c>
      <c r="BF35049" s="101" t="s">
        <v>58</v>
      </c>
      <c r="BK35049" s="98" t="s">
        <v>70</v>
      </c>
    </row>
    <row r="35050" spans="17:63" ht="29.25" customHeight="1" x14ac:dyDescent="0.2">
      <c r="Q35050" s="92" t="s">
        <v>50</v>
      </c>
      <c r="BF35050" s="101" t="s">
        <v>58</v>
      </c>
      <c r="BK35050" s="98" t="s">
        <v>70</v>
      </c>
    </row>
    <row r="35051" spans="17:63" ht="29.25" customHeight="1" x14ac:dyDescent="0.2">
      <c r="Q35051" s="92" t="s">
        <v>50</v>
      </c>
      <c r="BF35051" s="101" t="s">
        <v>58</v>
      </c>
      <c r="BK35051" s="98" t="s">
        <v>70</v>
      </c>
    </row>
    <row r="35052" spans="17:63" ht="29.25" customHeight="1" x14ac:dyDescent="0.2">
      <c r="Q35052" s="92" t="s">
        <v>50</v>
      </c>
      <c r="BF35052" s="101" t="s">
        <v>58</v>
      </c>
      <c r="BK35052" s="98" t="s">
        <v>70</v>
      </c>
    </row>
    <row r="35053" spans="17:63" ht="29.25" customHeight="1" x14ac:dyDescent="0.2">
      <c r="Q35053" s="92" t="s">
        <v>50</v>
      </c>
      <c r="BF35053" s="101" t="s">
        <v>58</v>
      </c>
      <c r="BK35053" s="98" t="s">
        <v>70</v>
      </c>
    </row>
    <row r="35054" spans="17:63" ht="29.25" customHeight="1" x14ac:dyDescent="0.2">
      <c r="Q35054" s="92" t="s">
        <v>50</v>
      </c>
      <c r="BF35054" s="101" t="s">
        <v>58</v>
      </c>
      <c r="BK35054" s="98" t="s">
        <v>70</v>
      </c>
    </row>
    <row r="35055" spans="17:63" ht="29.25" customHeight="1" x14ac:dyDescent="0.2">
      <c r="Q35055" s="92" t="s">
        <v>50</v>
      </c>
      <c r="BF35055" s="101" t="s">
        <v>58</v>
      </c>
      <c r="BK35055" s="98" t="s">
        <v>70</v>
      </c>
    </row>
    <row r="35056" spans="17:63" ht="29.25" customHeight="1" x14ac:dyDescent="0.2">
      <c r="Q35056" s="92" t="s">
        <v>50</v>
      </c>
      <c r="BF35056" s="101" t="s">
        <v>58</v>
      </c>
      <c r="BK35056" s="98" t="s">
        <v>70</v>
      </c>
    </row>
    <row r="35057" spans="17:63" ht="29.25" customHeight="1" x14ac:dyDescent="0.2">
      <c r="Q35057" s="92" t="s">
        <v>50</v>
      </c>
      <c r="BF35057" s="101" t="s">
        <v>58</v>
      </c>
      <c r="BK35057" s="98" t="s">
        <v>70</v>
      </c>
    </row>
    <row r="35058" spans="17:63" ht="29.25" customHeight="1" x14ac:dyDescent="0.2">
      <c r="Q35058" s="92" t="s">
        <v>50</v>
      </c>
      <c r="BF35058" s="101" t="s">
        <v>58</v>
      </c>
      <c r="BK35058" s="98" t="s">
        <v>70</v>
      </c>
    </row>
    <row r="35059" spans="17:63" ht="29.25" customHeight="1" x14ac:dyDescent="0.2">
      <c r="Q35059" s="92" t="s">
        <v>50</v>
      </c>
      <c r="BF35059" s="101" t="s">
        <v>58</v>
      </c>
      <c r="BK35059" s="98" t="s">
        <v>70</v>
      </c>
    </row>
    <row r="35060" spans="17:63" ht="29.25" customHeight="1" x14ac:dyDescent="0.2">
      <c r="Q35060" s="92" t="s">
        <v>50</v>
      </c>
      <c r="BF35060" s="101" t="s">
        <v>58</v>
      </c>
      <c r="BK35060" s="98" t="s">
        <v>70</v>
      </c>
    </row>
    <row r="35061" spans="17:63" ht="29.25" customHeight="1" x14ac:dyDescent="0.2">
      <c r="Q35061" s="92" t="s">
        <v>50</v>
      </c>
      <c r="BF35061" s="101" t="s">
        <v>58</v>
      </c>
      <c r="BK35061" s="98" t="s">
        <v>70</v>
      </c>
    </row>
    <row r="35062" spans="17:63" ht="29.25" customHeight="1" x14ac:dyDescent="0.2">
      <c r="Q35062" s="92" t="s">
        <v>50</v>
      </c>
      <c r="BF35062" s="101" t="s">
        <v>58</v>
      </c>
      <c r="BK35062" s="98" t="s">
        <v>70</v>
      </c>
    </row>
    <row r="35063" spans="17:63" ht="29.25" customHeight="1" x14ac:dyDescent="0.2">
      <c r="Q35063" s="92" t="s">
        <v>50</v>
      </c>
      <c r="BF35063" s="101" t="s">
        <v>58</v>
      </c>
      <c r="BK35063" s="98" t="s">
        <v>70</v>
      </c>
    </row>
    <row r="35064" spans="17:63" ht="29.25" customHeight="1" x14ac:dyDescent="0.2">
      <c r="Q35064" s="92" t="s">
        <v>50</v>
      </c>
      <c r="BF35064" s="101" t="s">
        <v>58</v>
      </c>
      <c r="BK35064" s="98" t="s">
        <v>70</v>
      </c>
    </row>
    <row r="35065" spans="17:63" ht="29.25" customHeight="1" x14ac:dyDescent="0.2">
      <c r="Q35065" s="92" t="s">
        <v>50</v>
      </c>
      <c r="BF35065" s="101" t="s">
        <v>58</v>
      </c>
      <c r="BK35065" s="98" t="s">
        <v>70</v>
      </c>
    </row>
    <row r="35066" spans="17:63" ht="29.25" customHeight="1" x14ac:dyDescent="0.2">
      <c r="Q35066" s="92" t="s">
        <v>50</v>
      </c>
      <c r="BF35066" s="101" t="s">
        <v>58</v>
      </c>
      <c r="BK35066" s="98" t="s">
        <v>70</v>
      </c>
    </row>
    <row r="35067" spans="17:63" ht="29.25" customHeight="1" x14ac:dyDescent="0.2">
      <c r="Q35067" s="92" t="s">
        <v>50</v>
      </c>
      <c r="BF35067" s="101" t="s">
        <v>58</v>
      </c>
      <c r="BK35067" s="98" t="s">
        <v>70</v>
      </c>
    </row>
    <row r="35068" spans="17:63" ht="29.25" customHeight="1" x14ac:dyDescent="0.2">
      <c r="Q35068" s="92" t="s">
        <v>50</v>
      </c>
      <c r="BF35068" s="101" t="s">
        <v>58</v>
      </c>
      <c r="BK35068" s="98" t="s">
        <v>70</v>
      </c>
    </row>
    <row r="35069" spans="17:63" ht="29.25" customHeight="1" x14ac:dyDescent="0.2">
      <c r="Q35069" s="92" t="s">
        <v>50</v>
      </c>
      <c r="BF35069" s="101" t="s">
        <v>58</v>
      </c>
      <c r="BK35069" s="98" t="s">
        <v>70</v>
      </c>
    </row>
    <row r="35070" spans="17:63" ht="29.25" customHeight="1" x14ac:dyDescent="0.2">
      <c r="Q35070" s="92" t="s">
        <v>50</v>
      </c>
      <c r="BF35070" s="101" t="s">
        <v>58</v>
      </c>
      <c r="BK35070" s="98" t="s">
        <v>70</v>
      </c>
    </row>
    <row r="35071" spans="17:63" ht="29.25" customHeight="1" x14ac:dyDescent="0.2">
      <c r="Q35071" s="92" t="s">
        <v>50</v>
      </c>
      <c r="BF35071" s="101" t="s">
        <v>58</v>
      </c>
      <c r="BK35071" s="98" t="s">
        <v>70</v>
      </c>
    </row>
    <row r="35072" spans="17:63" ht="29.25" customHeight="1" x14ac:dyDescent="0.2">
      <c r="Q35072" s="92" t="s">
        <v>50</v>
      </c>
      <c r="BF35072" s="101" t="s">
        <v>58</v>
      </c>
      <c r="BK35072" s="98" t="s">
        <v>70</v>
      </c>
    </row>
    <row r="35073" spans="17:63" ht="29.25" customHeight="1" x14ac:dyDescent="0.2">
      <c r="Q35073" s="92" t="s">
        <v>50</v>
      </c>
      <c r="BF35073" s="101" t="s">
        <v>58</v>
      </c>
      <c r="BK35073" s="98" t="s">
        <v>70</v>
      </c>
    </row>
    <row r="35074" spans="17:63" ht="29.25" customHeight="1" x14ac:dyDescent="0.2">
      <c r="Q35074" s="92" t="s">
        <v>50</v>
      </c>
      <c r="BF35074" s="101" t="s">
        <v>58</v>
      </c>
      <c r="BK35074" s="98" t="s">
        <v>70</v>
      </c>
    </row>
    <row r="35075" spans="17:63" ht="29.25" customHeight="1" x14ac:dyDescent="0.2">
      <c r="Q35075" s="92" t="s">
        <v>50</v>
      </c>
      <c r="BF35075" s="101" t="s">
        <v>58</v>
      </c>
      <c r="BK35075" s="98" t="s">
        <v>70</v>
      </c>
    </row>
    <row r="35076" spans="17:63" ht="29.25" customHeight="1" x14ac:dyDescent="0.2">
      <c r="Q35076" s="92" t="s">
        <v>50</v>
      </c>
      <c r="BF35076" s="101" t="s">
        <v>58</v>
      </c>
      <c r="BK35076" s="98" t="s">
        <v>70</v>
      </c>
    </row>
    <row r="35077" spans="17:63" ht="29.25" customHeight="1" x14ac:dyDescent="0.2">
      <c r="Q35077" s="92" t="s">
        <v>50</v>
      </c>
      <c r="BF35077" s="101" t="s">
        <v>58</v>
      </c>
      <c r="BK35077" s="98" t="s">
        <v>70</v>
      </c>
    </row>
    <row r="35078" spans="17:63" ht="29.25" customHeight="1" x14ac:dyDescent="0.2">
      <c r="Q35078" s="92" t="s">
        <v>50</v>
      </c>
      <c r="BF35078" s="101" t="s">
        <v>58</v>
      </c>
      <c r="BK35078" s="98" t="s">
        <v>70</v>
      </c>
    </row>
    <row r="35079" spans="17:63" ht="29.25" customHeight="1" x14ac:dyDescent="0.2">
      <c r="Q35079" s="92" t="s">
        <v>50</v>
      </c>
      <c r="BF35079" s="101" t="s">
        <v>58</v>
      </c>
      <c r="BK35079" s="98" t="s">
        <v>70</v>
      </c>
    </row>
    <row r="35080" spans="17:63" ht="29.25" customHeight="1" x14ac:dyDescent="0.2">
      <c r="Q35080" s="92" t="s">
        <v>50</v>
      </c>
      <c r="BF35080" s="101" t="s">
        <v>58</v>
      </c>
      <c r="BK35080" s="98" t="s">
        <v>70</v>
      </c>
    </row>
    <row r="35081" spans="17:63" ht="29.25" customHeight="1" x14ac:dyDescent="0.2">
      <c r="Q35081" s="92" t="s">
        <v>50</v>
      </c>
      <c r="BF35081" s="101" t="s">
        <v>58</v>
      </c>
      <c r="BK35081" s="98" t="s">
        <v>70</v>
      </c>
    </row>
    <row r="35082" spans="17:63" ht="29.25" customHeight="1" x14ac:dyDescent="0.2">
      <c r="Q35082" s="92" t="s">
        <v>50</v>
      </c>
      <c r="BF35082" s="101" t="s">
        <v>58</v>
      </c>
      <c r="BK35082" s="98" t="s">
        <v>70</v>
      </c>
    </row>
    <row r="35083" spans="17:63" ht="29.25" customHeight="1" x14ac:dyDescent="0.2">
      <c r="Q35083" s="92" t="s">
        <v>50</v>
      </c>
      <c r="BF35083" s="101" t="s">
        <v>58</v>
      </c>
      <c r="BK35083" s="98" t="s">
        <v>70</v>
      </c>
    </row>
    <row r="35084" spans="17:63" ht="29.25" customHeight="1" x14ac:dyDescent="0.2">
      <c r="Q35084" s="92" t="s">
        <v>50</v>
      </c>
      <c r="BF35084" s="101" t="s">
        <v>58</v>
      </c>
      <c r="BK35084" s="98" t="s">
        <v>70</v>
      </c>
    </row>
    <row r="35085" spans="17:63" ht="29.25" customHeight="1" x14ac:dyDescent="0.2">
      <c r="Q35085" s="92" t="s">
        <v>50</v>
      </c>
      <c r="BF35085" s="101" t="s">
        <v>58</v>
      </c>
      <c r="BK35085" s="98" t="s">
        <v>70</v>
      </c>
    </row>
    <row r="35086" spans="17:63" ht="29.25" customHeight="1" x14ac:dyDescent="0.2">
      <c r="Q35086" s="92" t="s">
        <v>50</v>
      </c>
      <c r="BF35086" s="101" t="s">
        <v>58</v>
      </c>
      <c r="BK35086" s="98" t="s">
        <v>70</v>
      </c>
    </row>
    <row r="35087" spans="17:63" ht="29.25" customHeight="1" x14ac:dyDescent="0.2">
      <c r="Q35087" s="92" t="s">
        <v>50</v>
      </c>
      <c r="BF35087" s="101" t="s">
        <v>58</v>
      </c>
      <c r="BK35087" s="98" t="s">
        <v>70</v>
      </c>
    </row>
    <row r="35088" spans="17:63" ht="29.25" customHeight="1" x14ac:dyDescent="0.2">
      <c r="Q35088" s="92" t="s">
        <v>50</v>
      </c>
      <c r="BF35088" s="101" t="s">
        <v>58</v>
      </c>
      <c r="BK35088" s="98" t="s">
        <v>70</v>
      </c>
    </row>
    <row r="35089" spans="17:63" ht="29.25" customHeight="1" x14ac:dyDescent="0.2">
      <c r="Q35089" s="92" t="s">
        <v>50</v>
      </c>
      <c r="BF35089" s="101" t="s">
        <v>58</v>
      </c>
      <c r="BK35089" s="98" t="s">
        <v>70</v>
      </c>
    </row>
    <row r="35090" spans="17:63" ht="29.25" customHeight="1" x14ac:dyDescent="0.2">
      <c r="Q35090" s="92" t="s">
        <v>50</v>
      </c>
      <c r="BF35090" s="101" t="s">
        <v>58</v>
      </c>
      <c r="BK35090" s="98" t="s">
        <v>70</v>
      </c>
    </row>
    <row r="35091" spans="17:63" ht="29.25" customHeight="1" x14ac:dyDescent="0.2">
      <c r="Q35091" s="92" t="s">
        <v>50</v>
      </c>
      <c r="BF35091" s="101" t="s">
        <v>58</v>
      </c>
      <c r="BK35091" s="98" t="s">
        <v>70</v>
      </c>
    </row>
    <row r="35092" spans="17:63" ht="29.25" customHeight="1" x14ac:dyDescent="0.2">
      <c r="Q35092" s="92" t="s">
        <v>50</v>
      </c>
      <c r="BF35092" s="101" t="s">
        <v>58</v>
      </c>
      <c r="BK35092" s="98" t="s">
        <v>70</v>
      </c>
    </row>
    <row r="35093" spans="17:63" ht="29.25" customHeight="1" x14ac:dyDescent="0.2">
      <c r="Q35093" s="92" t="s">
        <v>50</v>
      </c>
      <c r="BF35093" s="101" t="s">
        <v>58</v>
      </c>
      <c r="BK35093" s="98" t="s">
        <v>70</v>
      </c>
    </row>
    <row r="35094" spans="17:63" ht="29.25" customHeight="1" x14ac:dyDescent="0.2">
      <c r="Q35094" s="92" t="s">
        <v>50</v>
      </c>
      <c r="BF35094" s="101" t="s">
        <v>58</v>
      </c>
      <c r="BK35094" s="98" t="s">
        <v>70</v>
      </c>
    </row>
    <row r="35095" spans="17:63" ht="29.25" customHeight="1" x14ac:dyDescent="0.2">
      <c r="Q35095" s="92" t="s">
        <v>50</v>
      </c>
      <c r="BF35095" s="101" t="s">
        <v>58</v>
      </c>
      <c r="BK35095" s="98" t="s">
        <v>70</v>
      </c>
    </row>
    <row r="35096" spans="17:63" ht="29.25" customHeight="1" x14ac:dyDescent="0.2">
      <c r="Q35096" s="92" t="s">
        <v>50</v>
      </c>
      <c r="BF35096" s="101" t="s">
        <v>58</v>
      </c>
      <c r="BK35096" s="98" t="s">
        <v>70</v>
      </c>
    </row>
    <row r="35097" spans="17:63" ht="29.25" customHeight="1" x14ac:dyDescent="0.2">
      <c r="Q35097" s="92" t="s">
        <v>50</v>
      </c>
      <c r="BF35097" s="101" t="s">
        <v>58</v>
      </c>
      <c r="BK35097" s="98" t="s">
        <v>70</v>
      </c>
    </row>
    <row r="35098" spans="17:63" ht="29.25" customHeight="1" x14ac:dyDescent="0.2">
      <c r="Q35098" s="92" t="s">
        <v>50</v>
      </c>
      <c r="BF35098" s="101" t="s">
        <v>58</v>
      </c>
      <c r="BK35098" s="98" t="s">
        <v>70</v>
      </c>
    </row>
    <row r="35099" spans="17:63" ht="29.25" customHeight="1" x14ac:dyDescent="0.2">
      <c r="Q35099" s="92" t="s">
        <v>50</v>
      </c>
      <c r="BF35099" s="101" t="s">
        <v>58</v>
      </c>
      <c r="BK35099" s="98" t="s">
        <v>70</v>
      </c>
    </row>
    <row r="35100" spans="17:63" ht="29.25" customHeight="1" x14ac:dyDescent="0.2">
      <c r="Q35100" s="92" t="s">
        <v>50</v>
      </c>
      <c r="BF35100" s="101" t="s">
        <v>58</v>
      </c>
      <c r="BK35100" s="98" t="s">
        <v>70</v>
      </c>
    </row>
    <row r="35101" spans="17:63" ht="29.25" customHeight="1" x14ac:dyDescent="0.2">
      <c r="Q35101" s="92" t="s">
        <v>50</v>
      </c>
      <c r="BF35101" s="101" t="s">
        <v>58</v>
      </c>
      <c r="BK35101" s="98" t="s">
        <v>70</v>
      </c>
    </row>
    <row r="35102" spans="17:63" ht="29.25" customHeight="1" x14ac:dyDescent="0.2">
      <c r="Q35102" s="92" t="s">
        <v>50</v>
      </c>
      <c r="BF35102" s="101" t="s">
        <v>58</v>
      </c>
      <c r="BK35102" s="98" t="s">
        <v>70</v>
      </c>
    </row>
    <row r="35103" spans="17:63" ht="29.25" customHeight="1" x14ac:dyDescent="0.2">
      <c r="Q35103" s="92" t="s">
        <v>50</v>
      </c>
      <c r="BF35103" s="101" t="s">
        <v>58</v>
      </c>
      <c r="BK35103" s="98" t="s">
        <v>70</v>
      </c>
    </row>
    <row r="35104" spans="17:63" ht="29.25" customHeight="1" x14ac:dyDescent="0.2">
      <c r="Q35104" s="92" t="s">
        <v>50</v>
      </c>
      <c r="BF35104" s="101" t="s">
        <v>58</v>
      </c>
      <c r="BK35104" s="98" t="s">
        <v>70</v>
      </c>
    </row>
    <row r="35105" spans="17:63" ht="29.25" customHeight="1" x14ac:dyDescent="0.2">
      <c r="Q35105" s="92" t="s">
        <v>50</v>
      </c>
      <c r="BF35105" s="101" t="s">
        <v>58</v>
      </c>
      <c r="BK35105" s="98" t="s">
        <v>70</v>
      </c>
    </row>
    <row r="35106" spans="17:63" ht="29.25" customHeight="1" x14ac:dyDescent="0.2">
      <c r="Q35106" s="92" t="s">
        <v>50</v>
      </c>
      <c r="BF35106" s="101" t="s">
        <v>58</v>
      </c>
      <c r="BK35106" s="98" t="s">
        <v>70</v>
      </c>
    </row>
    <row r="35107" spans="17:63" ht="29.25" customHeight="1" x14ac:dyDescent="0.2">
      <c r="Q35107" s="92" t="s">
        <v>50</v>
      </c>
      <c r="BF35107" s="101" t="s">
        <v>58</v>
      </c>
      <c r="BK35107" s="98" t="s">
        <v>70</v>
      </c>
    </row>
    <row r="35108" spans="17:63" ht="29.25" customHeight="1" x14ac:dyDescent="0.2">
      <c r="Q35108" s="92" t="s">
        <v>50</v>
      </c>
      <c r="BF35108" s="101" t="s">
        <v>58</v>
      </c>
      <c r="BK35108" s="98" t="s">
        <v>70</v>
      </c>
    </row>
    <row r="35109" spans="17:63" ht="29.25" customHeight="1" x14ac:dyDescent="0.2">
      <c r="Q35109" s="92" t="s">
        <v>50</v>
      </c>
      <c r="BF35109" s="101" t="s">
        <v>58</v>
      </c>
      <c r="BK35109" s="98" t="s">
        <v>70</v>
      </c>
    </row>
    <row r="35110" spans="17:63" ht="29.25" customHeight="1" x14ac:dyDescent="0.2">
      <c r="Q35110" s="92" t="s">
        <v>50</v>
      </c>
      <c r="BF35110" s="101" t="s">
        <v>58</v>
      </c>
      <c r="BK35110" s="98" t="s">
        <v>70</v>
      </c>
    </row>
    <row r="35111" spans="17:63" ht="29.25" customHeight="1" x14ac:dyDescent="0.2">
      <c r="Q35111" s="92" t="s">
        <v>50</v>
      </c>
      <c r="BF35111" s="101" t="s">
        <v>58</v>
      </c>
      <c r="BK35111" s="98" t="s">
        <v>70</v>
      </c>
    </row>
    <row r="35112" spans="17:63" ht="29.25" customHeight="1" x14ac:dyDescent="0.2">
      <c r="Q35112" s="92" t="s">
        <v>50</v>
      </c>
      <c r="BF35112" s="101" t="s">
        <v>58</v>
      </c>
      <c r="BK35112" s="98" t="s">
        <v>70</v>
      </c>
    </row>
    <row r="35113" spans="17:63" ht="29.25" customHeight="1" x14ac:dyDescent="0.2">
      <c r="Q35113" s="92" t="s">
        <v>50</v>
      </c>
      <c r="BF35113" s="101" t="s">
        <v>58</v>
      </c>
      <c r="BK35113" s="98" t="s">
        <v>70</v>
      </c>
    </row>
    <row r="35114" spans="17:63" ht="29.25" customHeight="1" x14ac:dyDescent="0.2">
      <c r="Q35114" s="92" t="s">
        <v>50</v>
      </c>
      <c r="BF35114" s="101" t="s">
        <v>58</v>
      </c>
      <c r="BK35114" s="98" t="s">
        <v>70</v>
      </c>
    </row>
    <row r="35115" spans="17:63" ht="29.25" customHeight="1" x14ac:dyDescent="0.2">
      <c r="Q35115" s="92" t="s">
        <v>50</v>
      </c>
      <c r="BF35115" s="101" t="s">
        <v>58</v>
      </c>
      <c r="BK35115" s="98" t="s">
        <v>70</v>
      </c>
    </row>
    <row r="35116" spans="17:63" ht="29.25" customHeight="1" x14ac:dyDescent="0.2">
      <c r="Q35116" s="92" t="s">
        <v>50</v>
      </c>
      <c r="BF35116" s="101" t="s">
        <v>58</v>
      </c>
      <c r="BK35116" s="98" t="s">
        <v>70</v>
      </c>
    </row>
    <row r="35117" spans="17:63" ht="29.25" customHeight="1" x14ac:dyDescent="0.2">
      <c r="Q35117" s="92" t="s">
        <v>50</v>
      </c>
      <c r="BF35117" s="101" t="s">
        <v>58</v>
      </c>
      <c r="BK35117" s="98" t="s">
        <v>70</v>
      </c>
    </row>
    <row r="35118" spans="17:63" ht="29.25" customHeight="1" x14ac:dyDescent="0.2">
      <c r="Q35118" s="92" t="s">
        <v>50</v>
      </c>
      <c r="BF35118" s="101" t="s">
        <v>58</v>
      </c>
      <c r="BK35118" s="98" t="s">
        <v>70</v>
      </c>
    </row>
    <row r="35119" spans="17:63" ht="29.25" customHeight="1" x14ac:dyDescent="0.2">
      <c r="Q35119" s="92" t="s">
        <v>50</v>
      </c>
      <c r="BF35119" s="101" t="s">
        <v>58</v>
      </c>
      <c r="BK35119" s="98" t="s">
        <v>70</v>
      </c>
    </row>
    <row r="35120" spans="17:63" ht="29.25" customHeight="1" x14ac:dyDescent="0.2">
      <c r="Q35120" s="92" t="s">
        <v>50</v>
      </c>
      <c r="BF35120" s="101" t="s">
        <v>58</v>
      </c>
      <c r="BK35120" s="98" t="s">
        <v>70</v>
      </c>
    </row>
    <row r="35121" spans="17:63" ht="29.25" customHeight="1" x14ac:dyDescent="0.2">
      <c r="Q35121" s="92" t="s">
        <v>50</v>
      </c>
      <c r="BF35121" s="101" t="s">
        <v>58</v>
      </c>
      <c r="BK35121" s="98" t="s">
        <v>70</v>
      </c>
    </row>
    <row r="35122" spans="17:63" ht="29.25" customHeight="1" x14ac:dyDescent="0.2">
      <c r="Q35122" s="92" t="s">
        <v>50</v>
      </c>
      <c r="BF35122" s="101" t="s">
        <v>58</v>
      </c>
      <c r="BK35122" s="98" t="s">
        <v>70</v>
      </c>
    </row>
    <row r="35123" spans="17:63" ht="29.25" customHeight="1" x14ac:dyDescent="0.2">
      <c r="Q35123" s="92" t="s">
        <v>50</v>
      </c>
      <c r="BF35123" s="101" t="s">
        <v>58</v>
      </c>
      <c r="BK35123" s="98" t="s">
        <v>70</v>
      </c>
    </row>
    <row r="35124" spans="17:63" ht="29.25" customHeight="1" x14ac:dyDescent="0.2">
      <c r="Q35124" s="92" t="s">
        <v>50</v>
      </c>
      <c r="BF35124" s="101" t="s">
        <v>58</v>
      </c>
      <c r="BK35124" s="98" t="s">
        <v>70</v>
      </c>
    </row>
    <row r="35125" spans="17:63" ht="29.25" customHeight="1" x14ac:dyDescent="0.2">
      <c r="Q35125" s="92" t="s">
        <v>50</v>
      </c>
      <c r="BF35125" s="101" t="s">
        <v>58</v>
      </c>
      <c r="BK35125" s="98" t="s">
        <v>70</v>
      </c>
    </row>
    <row r="35126" spans="17:63" ht="29.25" customHeight="1" x14ac:dyDescent="0.2">
      <c r="Q35126" s="92" t="s">
        <v>50</v>
      </c>
      <c r="BF35126" s="101" t="s">
        <v>58</v>
      </c>
      <c r="BK35126" s="98" t="s">
        <v>70</v>
      </c>
    </row>
    <row r="35127" spans="17:63" ht="29.25" customHeight="1" x14ac:dyDescent="0.2">
      <c r="Q35127" s="92" t="s">
        <v>50</v>
      </c>
      <c r="BF35127" s="101" t="s">
        <v>58</v>
      </c>
      <c r="BK35127" s="98" t="s">
        <v>70</v>
      </c>
    </row>
    <row r="35128" spans="17:63" ht="29.25" customHeight="1" x14ac:dyDescent="0.2">
      <c r="Q35128" s="92" t="s">
        <v>50</v>
      </c>
      <c r="BF35128" s="101" t="s">
        <v>58</v>
      </c>
      <c r="BK35128" s="98" t="s">
        <v>70</v>
      </c>
    </row>
    <row r="35129" spans="17:63" ht="29.25" customHeight="1" x14ac:dyDescent="0.2">
      <c r="Q35129" s="92" t="s">
        <v>50</v>
      </c>
      <c r="BF35129" s="101" t="s">
        <v>58</v>
      </c>
      <c r="BK35129" s="98" t="s">
        <v>70</v>
      </c>
    </row>
    <row r="35130" spans="17:63" ht="29.25" customHeight="1" x14ac:dyDescent="0.2">
      <c r="Q35130" s="92" t="s">
        <v>50</v>
      </c>
      <c r="BF35130" s="101" t="s">
        <v>58</v>
      </c>
      <c r="BK35130" s="98" t="s">
        <v>70</v>
      </c>
    </row>
    <row r="35131" spans="17:63" ht="29.25" customHeight="1" x14ac:dyDescent="0.2">
      <c r="Q35131" s="92" t="s">
        <v>50</v>
      </c>
      <c r="BF35131" s="101" t="s">
        <v>58</v>
      </c>
      <c r="BK35131" s="98" t="s">
        <v>70</v>
      </c>
    </row>
    <row r="35132" spans="17:63" ht="29.25" customHeight="1" x14ac:dyDescent="0.2">
      <c r="Q35132" s="92" t="s">
        <v>50</v>
      </c>
      <c r="BF35132" s="101" t="s">
        <v>58</v>
      </c>
      <c r="BK35132" s="98" t="s">
        <v>70</v>
      </c>
    </row>
    <row r="35133" spans="17:63" ht="29.25" customHeight="1" x14ac:dyDescent="0.2">
      <c r="Q35133" s="92" t="s">
        <v>50</v>
      </c>
      <c r="BF35133" s="101" t="s">
        <v>58</v>
      </c>
      <c r="BK35133" s="98" t="s">
        <v>70</v>
      </c>
    </row>
    <row r="35134" spans="17:63" ht="29.25" customHeight="1" x14ac:dyDescent="0.2">
      <c r="Q35134" s="92" t="s">
        <v>50</v>
      </c>
      <c r="BF35134" s="101" t="s">
        <v>58</v>
      </c>
      <c r="BK35134" s="98" t="s">
        <v>70</v>
      </c>
    </row>
    <row r="35135" spans="17:63" ht="29.25" customHeight="1" x14ac:dyDescent="0.2">
      <c r="Q35135" s="92" t="s">
        <v>50</v>
      </c>
      <c r="BF35135" s="101" t="s">
        <v>58</v>
      </c>
      <c r="BK35135" s="98" t="s">
        <v>70</v>
      </c>
    </row>
    <row r="35136" spans="17:63" ht="29.25" customHeight="1" x14ac:dyDescent="0.2">
      <c r="Q35136" s="92" t="s">
        <v>50</v>
      </c>
      <c r="BF35136" s="101" t="s">
        <v>58</v>
      </c>
      <c r="BK35136" s="98" t="s">
        <v>70</v>
      </c>
    </row>
    <row r="35137" spans="17:63" ht="29.25" customHeight="1" x14ac:dyDescent="0.2">
      <c r="Q35137" s="92" t="s">
        <v>50</v>
      </c>
      <c r="BF35137" s="101" t="s">
        <v>58</v>
      </c>
      <c r="BK35137" s="98" t="s">
        <v>70</v>
      </c>
    </row>
    <row r="35138" spans="17:63" ht="29.25" customHeight="1" x14ac:dyDescent="0.2">
      <c r="Q35138" s="92" t="s">
        <v>50</v>
      </c>
      <c r="BF35138" s="101" t="s">
        <v>58</v>
      </c>
      <c r="BK35138" s="98" t="s">
        <v>70</v>
      </c>
    </row>
    <row r="35139" spans="17:63" ht="29.25" customHeight="1" x14ac:dyDescent="0.2">
      <c r="Q35139" s="92" t="s">
        <v>50</v>
      </c>
      <c r="BF35139" s="101" t="s">
        <v>58</v>
      </c>
      <c r="BK35139" s="98" t="s">
        <v>70</v>
      </c>
    </row>
    <row r="35140" spans="17:63" ht="29.25" customHeight="1" x14ac:dyDescent="0.2">
      <c r="Q35140" s="92" t="s">
        <v>50</v>
      </c>
      <c r="BF35140" s="101" t="s">
        <v>58</v>
      </c>
      <c r="BK35140" s="98" t="s">
        <v>70</v>
      </c>
    </row>
    <row r="35141" spans="17:63" ht="29.25" customHeight="1" x14ac:dyDescent="0.2">
      <c r="Q35141" s="92" t="s">
        <v>50</v>
      </c>
      <c r="BF35141" s="101" t="s">
        <v>58</v>
      </c>
      <c r="BK35141" s="98" t="s">
        <v>70</v>
      </c>
    </row>
    <row r="35142" spans="17:63" ht="29.25" customHeight="1" x14ac:dyDescent="0.2">
      <c r="Q35142" s="92" t="s">
        <v>50</v>
      </c>
      <c r="BF35142" s="101" t="s">
        <v>58</v>
      </c>
      <c r="BK35142" s="98" t="s">
        <v>70</v>
      </c>
    </row>
    <row r="35143" spans="17:63" ht="29.25" customHeight="1" x14ac:dyDescent="0.2">
      <c r="Q35143" s="92" t="s">
        <v>50</v>
      </c>
      <c r="BF35143" s="101" t="s">
        <v>58</v>
      </c>
      <c r="BK35143" s="98" t="s">
        <v>70</v>
      </c>
    </row>
    <row r="35144" spans="17:63" ht="29.25" customHeight="1" x14ac:dyDescent="0.2">
      <c r="Q35144" s="92" t="s">
        <v>50</v>
      </c>
      <c r="BF35144" s="101" t="s">
        <v>58</v>
      </c>
      <c r="BK35144" s="98" t="s">
        <v>70</v>
      </c>
    </row>
    <row r="35145" spans="17:63" ht="29.25" customHeight="1" x14ac:dyDescent="0.2">
      <c r="Q35145" s="92" t="s">
        <v>50</v>
      </c>
      <c r="BF35145" s="101" t="s">
        <v>58</v>
      </c>
      <c r="BK35145" s="98" t="s">
        <v>70</v>
      </c>
    </row>
    <row r="35146" spans="17:63" ht="29.25" customHeight="1" x14ac:dyDescent="0.2">
      <c r="Q35146" s="92" t="s">
        <v>50</v>
      </c>
      <c r="BF35146" s="101" t="s">
        <v>58</v>
      </c>
      <c r="BK35146" s="98" t="s">
        <v>70</v>
      </c>
    </row>
    <row r="35147" spans="17:63" ht="29.25" customHeight="1" x14ac:dyDescent="0.2">
      <c r="Q35147" s="92" t="s">
        <v>50</v>
      </c>
      <c r="BF35147" s="101" t="s">
        <v>58</v>
      </c>
      <c r="BK35147" s="98" t="s">
        <v>70</v>
      </c>
    </row>
    <row r="35148" spans="17:63" ht="29.25" customHeight="1" x14ac:dyDescent="0.2">
      <c r="Q35148" s="92" t="s">
        <v>50</v>
      </c>
      <c r="BF35148" s="101" t="s">
        <v>58</v>
      </c>
      <c r="BK35148" s="98" t="s">
        <v>70</v>
      </c>
    </row>
    <row r="35149" spans="17:63" ht="29.25" customHeight="1" x14ac:dyDescent="0.2">
      <c r="Q35149" s="92" t="s">
        <v>50</v>
      </c>
      <c r="BF35149" s="101" t="s">
        <v>58</v>
      </c>
      <c r="BK35149" s="98" t="s">
        <v>70</v>
      </c>
    </row>
    <row r="35150" spans="17:63" ht="29.25" customHeight="1" x14ac:dyDescent="0.2">
      <c r="Q35150" s="92" t="s">
        <v>50</v>
      </c>
      <c r="BF35150" s="101" t="s">
        <v>58</v>
      </c>
      <c r="BK35150" s="98" t="s">
        <v>70</v>
      </c>
    </row>
    <row r="35151" spans="17:63" ht="29.25" customHeight="1" x14ac:dyDescent="0.2">
      <c r="Q35151" s="92" t="s">
        <v>50</v>
      </c>
      <c r="BF35151" s="101" t="s">
        <v>58</v>
      </c>
      <c r="BK35151" s="98" t="s">
        <v>70</v>
      </c>
    </row>
    <row r="35152" spans="17:63" ht="29.25" customHeight="1" x14ac:dyDescent="0.2">
      <c r="Q35152" s="92" t="s">
        <v>50</v>
      </c>
      <c r="BF35152" s="101" t="s">
        <v>58</v>
      </c>
      <c r="BK35152" s="98" t="s">
        <v>70</v>
      </c>
    </row>
    <row r="35153" spans="17:63" ht="29.25" customHeight="1" x14ac:dyDescent="0.2">
      <c r="Q35153" s="92" t="s">
        <v>50</v>
      </c>
      <c r="BF35153" s="101" t="s">
        <v>58</v>
      </c>
      <c r="BK35153" s="98" t="s">
        <v>70</v>
      </c>
    </row>
    <row r="35154" spans="17:63" ht="29.25" customHeight="1" x14ac:dyDescent="0.2">
      <c r="Q35154" s="92" t="s">
        <v>50</v>
      </c>
      <c r="BF35154" s="101" t="s">
        <v>58</v>
      </c>
      <c r="BK35154" s="98" t="s">
        <v>70</v>
      </c>
    </row>
    <row r="35155" spans="17:63" ht="29.25" customHeight="1" x14ac:dyDescent="0.2">
      <c r="Q35155" s="92" t="s">
        <v>50</v>
      </c>
      <c r="BF35155" s="101" t="s">
        <v>58</v>
      </c>
      <c r="BK35155" s="98" t="s">
        <v>70</v>
      </c>
    </row>
    <row r="35156" spans="17:63" ht="29.25" customHeight="1" x14ac:dyDescent="0.2">
      <c r="Q35156" s="92" t="s">
        <v>50</v>
      </c>
      <c r="BF35156" s="101" t="s">
        <v>58</v>
      </c>
      <c r="BK35156" s="98" t="s">
        <v>70</v>
      </c>
    </row>
    <row r="35157" spans="17:63" ht="29.25" customHeight="1" x14ac:dyDescent="0.2">
      <c r="Q35157" s="92" t="s">
        <v>50</v>
      </c>
      <c r="BF35157" s="101" t="s">
        <v>58</v>
      </c>
      <c r="BK35157" s="98" t="s">
        <v>70</v>
      </c>
    </row>
    <row r="35158" spans="17:63" ht="29.25" customHeight="1" x14ac:dyDescent="0.2">
      <c r="Q35158" s="92" t="s">
        <v>50</v>
      </c>
      <c r="BF35158" s="101" t="s">
        <v>58</v>
      </c>
      <c r="BK35158" s="98" t="s">
        <v>70</v>
      </c>
    </row>
    <row r="35159" spans="17:63" ht="29.25" customHeight="1" x14ac:dyDescent="0.2">
      <c r="Q35159" s="92" t="s">
        <v>50</v>
      </c>
      <c r="BF35159" s="101" t="s">
        <v>58</v>
      </c>
      <c r="BK35159" s="98" t="s">
        <v>70</v>
      </c>
    </row>
    <row r="35160" spans="17:63" ht="29.25" customHeight="1" x14ac:dyDescent="0.2">
      <c r="Q35160" s="92" t="s">
        <v>50</v>
      </c>
      <c r="BF35160" s="101" t="s">
        <v>58</v>
      </c>
      <c r="BK35160" s="98" t="s">
        <v>70</v>
      </c>
    </row>
    <row r="35161" spans="17:63" ht="29.25" customHeight="1" x14ac:dyDescent="0.2">
      <c r="Q35161" s="92" t="s">
        <v>50</v>
      </c>
      <c r="BF35161" s="101" t="s">
        <v>58</v>
      </c>
      <c r="BK35161" s="98" t="s">
        <v>70</v>
      </c>
    </row>
    <row r="35162" spans="17:63" ht="29.25" customHeight="1" x14ac:dyDescent="0.2">
      <c r="Q35162" s="92" t="s">
        <v>50</v>
      </c>
      <c r="BF35162" s="101" t="s">
        <v>58</v>
      </c>
      <c r="BK35162" s="98" t="s">
        <v>70</v>
      </c>
    </row>
    <row r="35163" spans="17:63" ht="29.25" customHeight="1" x14ac:dyDescent="0.2">
      <c r="Q35163" s="92" t="s">
        <v>50</v>
      </c>
      <c r="BF35163" s="101" t="s">
        <v>58</v>
      </c>
      <c r="BK35163" s="98" t="s">
        <v>70</v>
      </c>
    </row>
    <row r="35164" spans="17:63" ht="29.25" customHeight="1" x14ac:dyDescent="0.2">
      <c r="Q35164" s="92" t="s">
        <v>50</v>
      </c>
      <c r="BF35164" s="101" t="s">
        <v>58</v>
      </c>
      <c r="BK35164" s="98" t="s">
        <v>70</v>
      </c>
    </row>
    <row r="35165" spans="17:63" ht="29.25" customHeight="1" x14ac:dyDescent="0.2">
      <c r="Q35165" s="92" t="s">
        <v>50</v>
      </c>
      <c r="BF35165" s="101" t="s">
        <v>58</v>
      </c>
      <c r="BK35165" s="98" t="s">
        <v>70</v>
      </c>
    </row>
    <row r="35166" spans="17:63" ht="29.25" customHeight="1" x14ac:dyDescent="0.2">
      <c r="Q35166" s="92" t="s">
        <v>50</v>
      </c>
      <c r="BF35166" s="101" t="s">
        <v>58</v>
      </c>
      <c r="BK35166" s="98" t="s">
        <v>70</v>
      </c>
    </row>
    <row r="35167" spans="17:63" ht="29.25" customHeight="1" x14ac:dyDescent="0.2">
      <c r="Q35167" s="92" t="s">
        <v>50</v>
      </c>
      <c r="BF35167" s="101" t="s">
        <v>58</v>
      </c>
      <c r="BK35167" s="98" t="s">
        <v>70</v>
      </c>
    </row>
    <row r="35168" spans="17:63" ht="29.25" customHeight="1" x14ac:dyDescent="0.2">
      <c r="Q35168" s="92" t="s">
        <v>50</v>
      </c>
      <c r="BF35168" s="101" t="s">
        <v>58</v>
      </c>
      <c r="BK35168" s="98" t="s">
        <v>70</v>
      </c>
    </row>
    <row r="35169" spans="17:63" ht="29.25" customHeight="1" x14ac:dyDescent="0.2">
      <c r="Q35169" s="92" t="s">
        <v>50</v>
      </c>
      <c r="BF35169" s="101" t="s">
        <v>58</v>
      </c>
      <c r="BK35169" s="98" t="s">
        <v>70</v>
      </c>
    </row>
    <row r="35170" spans="17:63" ht="29.25" customHeight="1" x14ac:dyDescent="0.2">
      <c r="Q35170" s="92" t="s">
        <v>50</v>
      </c>
      <c r="BF35170" s="101" t="s">
        <v>58</v>
      </c>
      <c r="BK35170" s="98" t="s">
        <v>70</v>
      </c>
    </row>
    <row r="35171" spans="17:63" ht="29.25" customHeight="1" x14ac:dyDescent="0.2">
      <c r="Q35171" s="92" t="s">
        <v>50</v>
      </c>
      <c r="BF35171" s="101" t="s">
        <v>58</v>
      </c>
      <c r="BK35171" s="98" t="s">
        <v>70</v>
      </c>
    </row>
    <row r="35172" spans="17:63" ht="29.25" customHeight="1" x14ac:dyDescent="0.2">
      <c r="Q35172" s="92" t="s">
        <v>50</v>
      </c>
      <c r="BF35172" s="101" t="s">
        <v>58</v>
      </c>
      <c r="BK35172" s="98" t="s">
        <v>70</v>
      </c>
    </row>
    <row r="35173" spans="17:63" ht="29.25" customHeight="1" x14ac:dyDescent="0.2">
      <c r="Q35173" s="92" t="s">
        <v>50</v>
      </c>
      <c r="BF35173" s="101" t="s">
        <v>58</v>
      </c>
      <c r="BK35173" s="98" t="s">
        <v>70</v>
      </c>
    </row>
    <row r="35174" spans="17:63" ht="29.25" customHeight="1" x14ac:dyDescent="0.2">
      <c r="Q35174" s="92" t="s">
        <v>50</v>
      </c>
      <c r="BF35174" s="101" t="s">
        <v>58</v>
      </c>
      <c r="BK35174" s="98" t="s">
        <v>70</v>
      </c>
    </row>
    <row r="35175" spans="17:63" ht="29.25" customHeight="1" x14ac:dyDescent="0.2">
      <c r="Q35175" s="92" t="s">
        <v>50</v>
      </c>
      <c r="BF35175" s="101" t="s">
        <v>58</v>
      </c>
      <c r="BK35175" s="98" t="s">
        <v>70</v>
      </c>
    </row>
    <row r="35176" spans="17:63" ht="29.25" customHeight="1" x14ac:dyDescent="0.2">
      <c r="Q35176" s="92" t="s">
        <v>50</v>
      </c>
      <c r="BF35176" s="101" t="s">
        <v>58</v>
      </c>
      <c r="BK35176" s="98" t="s">
        <v>70</v>
      </c>
    </row>
    <row r="35177" spans="17:63" ht="29.25" customHeight="1" x14ac:dyDescent="0.2">
      <c r="Q35177" s="92" t="s">
        <v>50</v>
      </c>
      <c r="BF35177" s="101" t="s">
        <v>58</v>
      </c>
      <c r="BK35177" s="98" t="s">
        <v>70</v>
      </c>
    </row>
    <row r="35178" spans="17:63" ht="29.25" customHeight="1" x14ac:dyDescent="0.2">
      <c r="Q35178" s="92" t="s">
        <v>50</v>
      </c>
      <c r="BF35178" s="101" t="s">
        <v>58</v>
      </c>
      <c r="BK35178" s="98" t="s">
        <v>70</v>
      </c>
    </row>
    <row r="35179" spans="17:63" ht="29.25" customHeight="1" x14ac:dyDescent="0.2">
      <c r="Q35179" s="92" t="s">
        <v>50</v>
      </c>
      <c r="BF35179" s="101" t="s">
        <v>58</v>
      </c>
      <c r="BK35179" s="98" t="s">
        <v>70</v>
      </c>
    </row>
    <row r="35180" spans="17:63" ht="29.25" customHeight="1" x14ac:dyDescent="0.2">
      <c r="Q35180" s="92" t="s">
        <v>50</v>
      </c>
      <c r="BF35180" s="101" t="s">
        <v>58</v>
      </c>
      <c r="BK35180" s="98" t="s">
        <v>70</v>
      </c>
    </row>
    <row r="35181" spans="17:63" ht="29.25" customHeight="1" x14ac:dyDescent="0.2">
      <c r="Q35181" s="92" t="s">
        <v>50</v>
      </c>
      <c r="BF35181" s="101" t="s">
        <v>58</v>
      </c>
      <c r="BK35181" s="98" t="s">
        <v>70</v>
      </c>
    </row>
    <row r="35182" spans="17:63" ht="29.25" customHeight="1" x14ac:dyDescent="0.2">
      <c r="Q35182" s="92" t="s">
        <v>50</v>
      </c>
      <c r="BF35182" s="101" t="s">
        <v>58</v>
      </c>
      <c r="BK35182" s="98" t="s">
        <v>70</v>
      </c>
    </row>
    <row r="35183" spans="17:63" ht="29.25" customHeight="1" x14ac:dyDescent="0.2">
      <c r="Q35183" s="92" t="s">
        <v>50</v>
      </c>
      <c r="BF35183" s="101" t="s">
        <v>58</v>
      </c>
      <c r="BK35183" s="98" t="s">
        <v>70</v>
      </c>
    </row>
    <row r="35184" spans="17:63" ht="29.25" customHeight="1" x14ac:dyDescent="0.2">
      <c r="Q35184" s="92" t="s">
        <v>50</v>
      </c>
      <c r="BF35184" s="101" t="s">
        <v>58</v>
      </c>
      <c r="BK35184" s="98" t="s">
        <v>70</v>
      </c>
    </row>
    <row r="35185" spans="17:63" ht="29.25" customHeight="1" x14ac:dyDescent="0.2">
      <c r="Q35185" s="92" t="s">
        <v>50</v>
      </c>
      <c r="BF35185" s="101" t="s">
        <v>58</v>
      </c>
      <c r="BK35185" s="98" t="s">
        <v>70</v>
      </c>
    </row>
    <row r="35186" spans="17:63" ht="29.25" customHeight="1" x14ac:dyDescent="0.2">
      <c r="Q35186" s="92" t="s">
        <v>50</v>
      </c>
      <c r="BF35186" s="101" t="s">
        <v>58</v>
      </c>
      <c r="BK35186" s="98" t="s">
        <v>70</v>
      </c>
    </row>
    <row r="35187" spans="17:63" ht="29.25" customHeight="1" x14ac:dyDescent="0.2">
      <c r="Q35187" s="92" t="s">
        <v>50</v>
      </c>
      <c r="BF35187" s="101" t="s">
        <v>58</v>
      </c>
      <c r="BK35187" s="98" t="s">
        <v>70</v>
      </c>
    </row>
    <row r="35188" spans="17:63" ht="29.25" customHeight="1" x14ac:dyDescent="0.2">
      <c r="Q35188" s="92" t="s">
        <v>50</v>
      </c>
      <c r="BF35188" s="101" t="s">
        <v>58</v>
      </c>
      <c r="BK35188" s="98" t="s">
        <v>70</v>
      </c>
    </row>
    <row r="35189" spans="17:63" ht="29.25" customHeight="1" x14ac:dyDescent="0.2">
      <c r="Q35189" s="92" t="s">
        <v>50</v>
      </c>
      <c r="BF35189" s="101" t="s">
        <v>58</v>
      </c>
      <c r="BK35189" s="98" t="s">
        <v>70</v>
      </c>
    </row>
    <row r="35190" spans="17:63" ht="29.25" customHeight="1" x14ac:dyDescent="0.2">
      <c r="Q35190" s="92" t="s">
        <v>50</v>
      </c>
      <c r="BF35190" s="101" t="s">
        <v>58</v>
      </c>
      <c r="BK35190" s="98" t="s">
        <v>70</v>
      </c>
    </row>
    <row r="35191" spans="17:63" ht="29.25" customHeight="1" x14ac:dyDescent="0.2">
      <c r="Q35191" s="92" t="s">
        <v>50</v>
      </c>
      <c r="BF35191" s="101" t="s">
        <v>58</v>
      </c>
      <c r="BK35191" s="98" t="s">
        <v>70</v>
      </c>
    </row>
    <row r="35192" spans="17:63" ht="29.25" customHeight="1" x14ac:dyDescent="0.2">
      <c r="Q35192" s="92" t="s">
        <v>50</v>
      </c>
      <c r="BF35192" s="101" t="s">
        <v>58</v>
      </c>
      <c r="BK35192" s="98" t="s">
        <v>70</v>
      </c>
    </row>
    <row r="35193" spans="17:63" ht="29.25" customHeight="1" x14ac:dyDescent="0.2">
      <c r="Q35193" s="92" t="s">
        <v>50</v>
      </c>
      <c r="BF35193" s="101" t="s">
        <v>58</v>
      </c>
      <c r="BK35193" s="98" t="s">
        <v>70</v>
      </c>
    </row>
    <row r="35194" spans="17:63" ht="29.25" customHeight="1" x14ac:dyDescent="0.2">
      <c r="Q35194" s="92" t="s">
        <v>50</v>
      </c>
      <c r="BF35194" s="101" t="s">
        <v>58</v>
      </c>
      <c r="BK35194" s="98" t="s">
        <v>70</v>
      </c>
    </row>
    <row r="35195" spans="17:63" ht="29.25" customHeight="1" x14ac:dyDescent="0.2">
      <c r="Q35195" s="92" t="s">
        <v>50</v>
      </c>
      <c r="BF35195" s="101" t="s">
        <v>58</v>
      </c>
      <c r="BK35195" s="98" t="s">
        <v>70</v>
      </c>
    </row>
    <row r="35196" spans="17:63" ht="29.25" customHeight="1" x14ac:dyDescent="0.2">
      <c r="Q35196" s="92" t="s">
        <v>50</v>
      </c>
      <c r="BF35196" s="101" t="s">
        <v>58</v>
      </c>
      <c r="BK35196" s="98" t="s">
        <v>70</v>
      </c>
    </row>
    <row r="35197" spans="17:63" ht="29.25" customHeight="1" x14ac:dyDescent="0.2">
      <c r="Q35197" s="92" t="s">
        <v>50</v>
      </c>
      <c r="BF35197" s="101" t="s">
        <v>58</v>
      </c>
      <c r="BK35197" s="98" t="s">
        <v>70</v>
      </c>
    </row>
    <row r="35198" spans="17:63" ht="29.25" customHeight="1" x14ac:dyDescent="0.2">
      <c r="Q35198" s="92" t="s">
        <v>50</v>
      </c>
      <c r="BF35198" s="101" t="s">
        <v>58</v>
      </c>
      <c r="BK35198" s="98" t="s">
        <v>70</v>
      </c>
    </row>
    <row r="35199" spans="17:63" ht="29.25" customHeight="1" x14ac:dyDescent="0.2">
      <c r="Q35199" s="92" t="s">
        <v>50</v>
      </c>
      <c r="BF35199" s="101" t="s">
        <v>58</v>
      </c>
      <c r="BK35199" s="98" t="s">
        <v>70</v>
      </c>
    </row>
    <row r="35200" spans="17:63" ht="29.25" customHeight="1" x14ac:dyDescent="0.2">
      <c r="Q35200" s="92" t="s">
        <v>50</v>
      </c>
      <c r="BF35200" s="101" t="s">
        <v>58</v>
      </c>
      <c r="BK35200" s="98" t="s">
        <v>70</v>
      </c>
    </row>
    <row r="35201" spans="17:63" ht="29.25" customHeight="1" x14ac:dyDescent="0.2">
      <c r="Q35201" s="92" t="s">
        <v>50</v>
      </c>
      <c r="BF35201" s="101" t="s">
        <v>58</v>
      </c>
      <c r="BK35201" s="98" t="s">
        <v>70</v>
      </c>
    </row>
    <row r="35202" spans="17:63" ht="29.25" customHeight="1" x14ac:dyDescent="0.2">
      <c r="Q35202" s="92" t="s">
        <v>50</v>
      </c>
      <c r="BF35202" s="101" t="s">
        <v>58</v>
      </c>
      <c r="BK35202" s="98" t="s">
        <v>70</v>
      </c>
    </row>
    <row r="35203" spans="17:63" ht="29.25" customHeight="1" x14ac:dyDescent="0.2">
      <c r="Q35203" s="92" t="s">
        <v>50</v>
      </c>
      <c r="BF35203" s="101" t="s">
        <v>58</v>
      </c>
      <c r="BK35203" s="98" t="s">
        <v>70</v>
      </c>
    </row>
    <row r="35204" spans="17:63" ht="29.25" customHeight="1" x14ac:dyDescent="0.2">
      <c r="Q35204" s="92" t="s">
        <v>50</v>
      </c>
      <c r="BF35204" s="101" t="s">
        <v>58</v>
      </c>
      <c r="BK35204" s="98" t="s">
        <v>70</v>
      </c>
    </row>
    <row r="35205" spans="17:63" ht="29.25" customHeight="1" x14ac:dyDescent="0.2">
      <c r="Q35205" s="92" t="s">
        <v>50</v>
      </c>
      <c r="BF35205" s="101" t="s">
        <v>58</v>
      </c>
      <c r="BK35205" s="98" t="s">
        <v>70</v>
      </c>
    </row>
    <row r="35206" spans="17:63" ht="29.25" customHeight="1" x14ac:dyDescent="0.2">
      <c r="Q35206" s="92" t="s">
        <v>50</v>
      </c>
      <c r="BF35206" s="101" t="s">
        <v>58</v>
      </c>
      <c r="BK35206" s="98" t="s">
        <v>70</v>
      </c>
    </row>
    <row r="35207" spans="17:63" ht="29.25" customHeight="1" x14ac:dyDescent="0.2">
      <c r="Q35207" s="92" t="s">
        <v>50</v>
      </c>
      <c r="BF35207" s="101" t="s">
        <v>58</v>
      </c>
      <c r="BK35207" s="98" t="s">
        <v>70</v>
      </c>
    </row>
    <row r="35208" spans="17:63" ht="29.25" customHeight="1" x14ac:dyDescent="0.2">
      <c r="Q35208" s="92" t="s">
        <v>50</v>
      </c>
      <c r="BF35208" s="101" t="s">
        <v>58</v>
      </c>
      <c r="BK35208" s="98" t="s">
        <v>70</v>
      </c>
    </row>
    <row r="35209" spans="17:63" ht="29.25" customHeight="1" x14ac:dyDescent="0.2">
      <c r="Q35209" s="92" t="s">
        <v>50</v>
      </c>
      <c r="BF35209" s="101" t="s">
        <v>58</v>
      </c>
      <c r="BK35209" s="98" t="s">
        <v>70</v>
      </c>
    </row>
    <row r="35210" spans="17:63" ht="29.25" customHeight="1" x14ac:dyDescent="0.2">
      <c r="Q35210" s="92" t="s">
        <v>50</v>
      </c>
      <c r="BF35210" s="101" t="s">
        <v>58</v>
      </c>
      <c r="BK35210" s="98" t="s">
        <v>70</v>
      </c>
    </row>
    <row r="35211" spans="17:63" ht="29.25" customHeight="1" x14ac:dyDescent="0.2">
      <c r="Q35211" s="92" t="s">
        <v>50</v>
      </c>
      <c r="BF35211" s="101" t="s">
        <v>58</v>
      </c>
      <c r="BK35211" s="98" t="s">
        <v>70</v>
      </c>
    </row>
    <row r="35212" spans="17:63" ht="29.25" customHeight="1" x14ac:dyDescent="0.2">
      <c r="Q35212" s="92" t="s">
        <v>50</v>
      </c>
      <c r="BF35212" s="101" t="s">
        <v>58</v>
      </c>
      <c r="BK35212" s="98" t="s">
        <v>70</v>
      </c>
    </row>
    <row r="35213" spans="17:63" ht="29.25" customHeight="1" x14ac:dyDescent="0.2">
      <c r="Q35213" s="92" t="s">
        <v>50</v>
      </c>
      <c r="BF35213" s="101" t="s">
        <v>58</v>
      </c>
      <c r="BK35213" s="98" t="s">
        <v>70</v>
      </c>
    </row>
    <row r="35214" spans="17:63" ht="29.25" customHeight="1" x14ac:dyDescent="0.2">
      <c r="Q35214" s="92" t="s">
        <v>50</v>
      </c>
      <c r="BF35214" s="101" t="s">
        <v>58</v>
      </c>
      <c r="BK35214" s="98" t="s">
        <v>70</v>
      </c>
    </row>
    <row r="35215" spans="17:63" ht="29.25" customHeight="1" x14ac:dyDescent="0.2">
      <c r="Q35215" s="92" t="s">
        <v>50</v>
      </c>
      <c r="BF35215" s="101" t="s">
        <v>58</v>
      </c>
      <c r="BK35215" s="98" t="s">
        <v>70</v>
      </c>
    </row>
    <row r="35216" spans="17:63" ht="29.25" customHeight="1" x14ac:dyDescent="0.2">
      <c r="Q35216" s="92" t="s">
        <v>50</v>
      </c>
      <c r="BF35216" s="101" t="s">
        <v>58</v>
      </c>
      <c r="BK35216" s="98" t="s">
        <v>70</v>
      </c>
    </row>
    <row r="35217" spans="17:63" ht="29.25" customHeight="1" x14ac:dyDescent="0.2">
      <c r="Q35217" s="92" t="s">
        <v>50</v>
      </c>
      <c r="BF35217" s="101" t="s">
        <v>58</v>
      </c>
      <c r="BK35217" s="98" t="s">
        <v>70</v>
      </c>
    </row>
    <row r="35218" spans="17:63" ht="29.25" customHeight="1" x14ac:dyDescent="0.2">
      <c r="Q35218" s="92" t="s">
        <v>50</v>
      </c>
      <c r="BF35218" s="101" t="s">
        <v>58</v>
      </c>
      <c r="BK35218" s="98" t="s">
        <v>70</v>
      </c>
    </row>
    <row r="35219" spans="17:63" ht="29.25" customHeight="1" x14ac:dyDescent="0.2">
      <c r="Q35219" s="92" t="s">
        <v>50</v>
      </c>
      <c r="BF35219" s="101" t="s">
        <v>58</v>
      </c>
      <c r="BK35219" s="98" t="s">
        <v>70</v>
      </c>
    </row>
    <row r="35220" spans="17:63" ht="29.25" customHeight="1" x14ac:dyDescent="0.2">
      <c r="Q35220" s="92" t="s">
        <v>50</v>
      </c>
      <c r="BF35220" s="101" t="s">
        <v>58</v>
      </c>
      <c r="BK35220" s="98" t="s">
        <v>70</v>
      </c>
    </row>
    <row r="35221" spans="17:63" ht="29.25" customHeight="1" x14ac:dyDescent="0.2">
      <c r="Q35221" s="92" t="s">
        <v>50</v>
      </c>
      <c r="BF35221" s="101" t="s">
        <v>58</v>
      </c>
      <c r="BK35221" s="98" t="s">
        <v>70</v>
      </c>
    </row>
    <row r="35222" spans="17:63" ht="29.25" customHeight="1" x14ac:dyDescent="0.2">
      <c r="Q35222" s="92" t="s">
        <v>50</v>
      </c>
      <c r="BF35222" s="101" t="s">
        <v>58</v>
      </c>
      <c r="BK35222" s="98" t="s">
        <v>70</v>
      </c>
    </row>
    <row r="35223" spans="17:63" ht="29.25" customHeight="1" x14ac:dyDescent="0.2">
      <c r="Q35223" s="92" t="s">
        <v>50</v>
      </c>
      <c r="BF35223" s="101" t="s">
        <v>58</v>
      </c>
      <c r="BK35223" s="98" t="s">
        <v>70</v>
      </c>
    </row>
    <row r="35224" spans="17:63" ht="29.25" customHeight="1" x14ac:dyDescent="0.2">
      <c r="Q35224" s="92" t="s">
        <v>50</v>
      </c>
      <c r="BF35224" s="101" t="s">
        <v>58</v>
      </c>
      <c r="BK35224" s="98" t="s">
        <v>70</v>
      </c>
    </row>
    <row r="35225" spans="17:63" ht="29.25" customHeight="1" x14ac:dyDescent="0.2">
      <c r="Q35225" s="92" t="s">
        <v>50</v>
      </c>
      <c r="BF35225" s="101" t="s">
        <v>58</v>
      </c>
      <c r="BK35225" s="98" t="s">
        <v>70</v>
      </c>
    </row>
    <row r="35226" spans="17:63" ht="29.25" customHeight="1" x14ac:dyDescent="0.2">
      <c r="Q35226" s="92" t="s">
        <v>50</v>
      </c>
      <c r="BF35226" s="101" t="s">
        <v>58</v>
      </c>
      <c r="BK35226" s="98" t="s">
        <v>70</v>
      </c>
    </row>
    <row r="35227" spans="17:63" ht="29.25" customHeight="1" x14ac:dyDescent="0.2">
      <c r="Q35227" s="92" t="s">
        <v>50</v>
      </c>
      <c r="BF35227" s="101" t="s">
        <v>58</v>
      </c>
      <c r="BK35227" s="98" t="s">
        <v>70</v>
      </c>
    </row>
    <row r="35228" spans="17:63" ht="29.25" customHeight="1" x14ac:dyDescent="0.2">
      <c r="Q35228" s="92" t="s">
        <v>50</v>
      </c>
      <c r="BF35228" s="101" t="s">
        <v>58</v>
      </c>
      <c r="BK35228" s="98" t="s">
        <v>70</v>
      </c>
    </row>
    <row r="35229" spans="17:63" ht="29.25" customHeight="1" x14ac:dyDescent="0.2">
      <c r="Q35229" s="92" t="s">
        <v>50</v>
      </c>
      <c r="BF35229" s="101" t="s">
        <v>58</v>
      </c>
      <c r="BK35229" s="98" t="s">
        <v>70</v>
      </c>
    </row>
    <row r="35230" spans="17:63" ht="29.25" customHeight="1" x14ac:dyDescent="0.2">
      <c r="Q35230" s="92" t="s">
        <v>50</v>
      </c>
      <c r="BF35230" s="101" t="s">
        <v>58</v>
      </c>
      <c r="BK35230" s="98" t="s">
        <v>70</v>
      </c>
    </row>
    <row r="35231" spans="17:63" ht="29.25" customHeight="1" x14ac:dyDescent="0.2">
      <c r="Q35231" s="92" t="s">
        <v>50</v>
      </c>
      <c r="BF35231" s="101" t="s">
        <v>58</v>
      </c>
      <c r="BK35231" s="98" t="s">
        <v>70</v>
      </c>
    </row>
    <row r="35232" spans="17:63" ht="29.25" customHeight="1" x14ac:dyDescent="0.2">
      <c r="Q35232" s="92" t="s">
        <v>50</v>
      </c>
      <c r="BF35232" s="101" t="s">
        <v>58</v>
      </c>
      <c r="BK35232" s="98" t="s">
        <v>70</v>
      </c>
    </row>
    <row r="35233" spans="17:63" ht="29.25" customHeight="1" x14ac:dyDescent="0.2">
      <c r="Q35233" s="92" t="s">
        <v>50</v>
      </c>
      <c r="BF35233" s="101" t="s">
        <v>58</v>
      </c>
      <c r="BK35233" s="98" t="s">
        <v>70</v>
      </c>
    </row>
    <row r="35234" spans="17:63" ht="29.25" customHeight="1" x14ac:dyDescent="0.2">
      <c r="Q35234" s="92" t="s">
        <v>50</v>
      </c>
      <c r="BF35234" s="101" t="s">
        <v>58</v>
      </c>
      <c r="BK35234" s="98" t="s">
        <v>70</v>
      </c>
    </row>
    <row r="35235" spans="17:63" ht="29.25" customHeight="1" x14ac:dyDescent="0.2">
      <c r="Q35235" s="92" t="s">
        <v>50</v>
      </c>
      <c r="BF35235" s="101" t="s">
        <v>58</v>
      </c>
      <c r="BK35235" s="98" t="s">
        <v>70</v>
      </c>
    </row>
    <row r="35236" spans="17:63" ht="29.25" customHeight="1" x14ac:dyDescent="0.2">
      <c r="Q35236" s="92" t="s">
        <v>50</v>
      </c>
      <c r="BF35236" s="101" t="s">
        <v>58</v>
      </c>
      <c r="BK35236" s="98" t="s">
        <v>70</v>
      </c>
    </row>
    <row r="35237" spans="17:63" ht="29.25" customHeight="1" x14ac:dyDescent="0.2">
      <c r="Q35237" s="92" t="s">
        <v>50</v>
      </c>
      <c r="BF35237" s="101" t="s">
        <v>58</v>
      </c>
      <c r="BK35237" s="98" t="s">
        <v>70</v>
      </c>
    </row>
    <row r="35238" spans="17:63" ht="29.25" customHeight="1" x14ac:dyDescent="0.2">
      <c r="Q35238" s="92" t="s">
        <v>50</v>
      </c>
      <c r="BF35238" s="101" t="s">
        <v>58</v>
      </c>
      <c r="BK35238" s="98" t="s">
        <v>70</v>
      </c>
    </row>
    <row r="35239" spans="17:63" ht="29.25" customHeight="1" x14ac:dyDescent="0.2">
      <c r="Q35239" s="92" t="s">
        <v>50</v>
      </c>
      <c r="BF35239" s="101" t="s">
        <v>58</v>
      </c>
      <c r="BK35239" s="98" t="s">
        <v>70</v>
      </c>
    </row>
    <row r="35240" spans="17:63" ht="29.25" customHeight="1" x14ac:dyDescent="0.2">
      <c r="Q35240" s="92" t="s">
        <v>50</v>
      </c>
      <c r="BF35240" s="101" t="s">
        <v>58</v>
      </c>
      <c r="BK35240" s="98" t="s">
        <v>70</v>
      </c>
    </row>
    <row r="35241" spans="17:63" ht="29.25" customHeight="1" x14ac:dyDescent="0.2">
      <c r="Q35241" s="92" t="s">
        <v>50</v>
      </c>
      <c r="BF35241" s="101" t="s">
        <v>58</v>
      </c>
      <c r="BK35241" s="98" t="s">
        <v>70</v>
      </c>
    </row>
    <row r="35242" spans="17:63" ht="29.25" customHeight="1" x14ac:dyDescent="0.2">
      <c r="Q35242" s="92" t="s">
        <v>50</v>
      </c>
      <c r="BF35242" s="101" t="s">
        <v>58</v>
      </c>
      <c r="BK35242" s="98" t="s">
        <v>70</v>
      </c>
    </row>
    <row r="35243" spans="17:63" ht="29.25" customHeight="1" x14ac:dyDescent="0.2">
      <c r="Q35243" s="92" t="s">
        <v>50</v>
      </c>
      <c r="BF35243" s="101" t="s">
        <v>58</v>
      </c>
      <c r="BK35243" s="98" t="s">
        <v>70</v>
      </c>
    </row>
    <row r="35244" spans="17:63" ht="29.25" customHeight="1" x14ac:dyDescent="0.2">
      <c r="Q35244" s="92" t="s">
        <v>50</v>
      </c>
      <c r="BF35244" s="101" t="s">
        <v>58</v>
      </c>
      <c r="BK35244" s="98" t="s">
        <v>70</v>
      </c>
    </row>
    <row r="35245" spans="17:63" ht="29.25" customHeight="1" x14ac:dyDescent="0.2">
      <c r="Q35245" s="92" t="s">
        <v>50</v>
      </c>
      <c r="BF35245" s="101" t="s">
        <v>58</v>
      </c>
      <c r="BK35245" s="98" t="s">
        <v>70</v>
      </c>
    </row>
    <row r="35246" spans="17:63" ht="29.25" customHeight="1" x14ac:dyDescent="0.2">
      <c r="Q35246" s="92" t="s">
        <v>50</v>
      </c>
      <c r="BF35246" s="101" t="s">
        <v>58</v>
      </c>
      <c r="BK35246" s="98" t="s">
        <v>70</v>
      </c>
    </row>
    <row r="35247" spans="17:63" ht="29.25" customHeight="1" x14ac:dyDescent="0.2">
      <c r="Q35247" s="92" t="s">
        <v>50</v>
      </c>
      <c r="BF35247" s="101" t="s">
        <v>58</v>
      </c>
      <c r="BK35247" s="98" t="s">
        <v>70</v>
      </c>
    </row>
    <row r="35248" spans="17:63" ht="29.25" customHeight="1" x14ac:dyDescent="0.2">
      <c r="Q35248" s="92" t="s">
        <v>50</v>
      </c>
      <c r="BF35248" s="101" t="s">
        <v>58</v>
      </c>
      <c r="BK35248" s="98" t="s">
        <v>70</v>
      </c>
    </row>
    <row r="35249" spans="17:63" ht="29.25" customHeight="1" x14ac:dyDescent="0.2">
      <c r="Q35249" s="92" t="s">
        <v>50</v>
      </c>
      <c r="BF35249" s="101" t="s">
        <v>58</v>
      </c>
      <c r="BK35249" s="98" t="s">
        <v>70</v>
      </c>
    </row>
    <row r="35250" spans="17:63" ht="29.25" customHeight="1" x14ac:dyDescent="0.2">
      <c r="Q35250" s="92" t="s">
        <v>50</v>
      </c>
      <c r="BF35250" s="101" t="s">
        <v>58</v>
      </c>
      <c r="BK35250" s="98" t="s">
        <v>70</v>
      </c>
    </row>
    <row r="35251" spans="17:63" ht="29.25" customHeight="1" x14ac:dyDescent="0.2">
      <c r="Q35251" s="92" t="s">
        <v>50</v>
      </c>
      <c r="BF35251" s="101" t="s">
        <v>58</v>
      </c>
      <c r="BK35251" s="98" t="s">
        <v>70</v>
      </c>
    </row>
    <row r="35252" spans="17:63" ht="29.25" customHeight="1" x14ac:dyDescent="0.2">
      <c r="Q35252" s="92" t="s">
        <v>50</v>
      </c>
      <c r="BF35252" s="101" t="s">
        <v>58</v>
      </c>
      <c r="BK35252" s="98" t="s">
        <v>70</v>
      </c>
    </row>
    <row r="35253" spans="17:63" ht="29.25" customHeight="1" x14ac:dyDescent="0.2">
      <c r="Q35253" s="92" t="s">
        <v>50</v>
      </c>
      <c r="BF35253" s="101" t="s">
        <v>58</v>
      </c>
      <c r="BK35253" s="98" t="s">
        <v>70</v>
      </c>
    </row>
    <row r="35254" spans="17:63" ht="29.25" customHeight="1" x14ac:dyDescent="0.2">
      <c r="Q35254" s="92" t="s">
        <v>50</v>
      </c>
      <c r="BF35254" s="101" t="s">
        <v>58</v>
      </c>
      <c r="BK35254" s="98" t="s">
        <v>70</v>
      </c>
    </row>
    <row r="35255" spans="17:63" ht="29.25" customHeight="1" x14ac:dyDescent="0.2">
      <c r="Q35255" s="92" t="s">
        <v>50</v>
      </c>
      <c r="BF35255" s="101" t="s">
        <v>58</v>
      </c>
      <c r="BK35255" s="98" t="s">
        <v>70</v>
      </c>
    </row>
    <row r="35256" spans="17:63" ht="29.25" customHeight="1" x14ac:dyDescent="0.2">
      <c r="Q35256" s="92" t="s">
        <v>50</v>
      </c>
      <c r="BF35256" s="101" t="s">
        <v>58</v>
      </c>
      <c r="BK35256" s="98" t="s">
        <v>70</v>
      </c>
    </row>
    <row r="35257" spans="17:63" ht="29.25" customHeight="1" x14ac:dyDescent="0.2">
      <c r="Q35257" s="92" t="s">
        <v>50</v>
      </c>
      <c r="BF35257" s="101" t="s">
        <v>58</v>
      </c>
      <c r="BK35257" s="98" t="s">
        <v>70</v>
      </c>
    </row>
    <row r="35258" spans="17:63" ht="29.25" customHeight="1" x14ac:dyDescent="0.2">
      <c r="Q35258" s="92" t="s">
        <v>50</v>
      </c>
      <c r="BF35258" s="101" t="s">
        <v>58</v>
      </c>
      <c r="BK35258" s="98" t="s">
        <v>70</v>
      </c>
    </row>
    <row r="35259" spans="17:63" ht="29.25" customHeight="1" x14ac:dyDescent="0.2">
      <c r="Q35259" s="92" t="s">
        <v>50</v>
      </c>
      <c r="BF35259" s="101" t="s">
        <v>58</v>
      </c>
      <c r="BK35259" s="98" t="s">
        <v>70</v>
      </c>
    </row>
    <row r="35260" spans="17:63" ht="29.25" customHeight="1" x14ac:dyDescent="0.2">
      <c r="Q35260" s="92" t="s">
        <v>50</v>
      </c>
      <c r="BF35260" s="101" t="s">
        <v>58</v>
      </c>
      <c r="BK35260" s="98" t="s">
        <v>70</v>
      </c>
    </row>
    <row r="35261" spans="17:63" ht="29.25" customHeight="1" x14ac:dyDescent="0.2">
      <c r="Q35261" s="92" t="s">
        <v>50</v>
      </c>
      <c r="BF35261" s="101" t="s">
        <v>58</v>
      </c>
      <c r="BK35261" s="98" t="s">
        <v>70</v>
      </c>
    </row>
    <row r="35262" spans="17:63" ht="29.25" customHeight="1" x14ac:dyDescent="0.2">
      <c r="Q35262" s="92" t="s">
        <v>50</v>
      </c>
      <c r="BF35262" s="101" t="s">
        <v>58</v>
      </c>
      <c r="BK35262" s="98" t="s">
        <v>70</v>
      </c>
    </row>
    <row r="35263" spans="17:63" ht="29.25" customHeight="1" x14ac:dyDescent="0.2">
      <c r="Q35263" s="92" t="s">
        <v>50</v>
      </c>
      <c r="BF35263" s="101" t="s">
        <v>58</v>
      </c>
      <c r="BK35263" s="98" t="s">
        <v>70</v>
      </c>
    </row>
    <row r="35264" spans="17:63" ht="29.25" customHeight="1" x14ac:dyDescent="0.2">
      <c r="Q35264" s="92" t="s">
        <v>50</v>
      </c>
      <c r="BF35264" s="101" t="s">
        <v>58</v>
      </c>
      <c r="BK35264" s="98" t="s">
        <v>70</v>
      </c>
    </row>
    <row r="35265" spans="17:63" ht="29.25" customHeight="1" x14ac:dyDescent="0.2">
      <c r="Q35265" s="92" t="s">
        <v>50</v>
      </c>
      <c r="BF35265" s="101" t="s">
        <v>58</v>
      </c>
      <c r="BK35265" s="98" t="s">
        <v>70</v>
      </c>
    </row>
    <row r="35266" spans="17:63" ht="29.25" customHeight="1" x14ac:dyDescent="0.2">
      <c r="Q35266" s="92" t="s">
        <v>50</v>
      </c>
      <c r="BF35266" s="101" t="s">
        <v>58</v>
      </c>
      <c r="BK35266" s="98" t="s">
        <v>70</v>
      </c>
    </row>
    <row r="35267" spans="17:63" ht="29.25" customHeight="1" x14ac:dyDescent="0.2">
      <c r="Q35267" s="92" t="s">
        <v>50</v>
      </c>
      <c r="BF35267" s="101" t="s">
        <v>58</v>
      </c>
      <c r="BK35267" s="98" t="s">
        <v>70</v>
      </c>
    </row>
    <row r="35268" spans="17:63" ht="29.25" customHeight="1" x14ac:dyDescent="0.2">
      <c r="Q35268" s="92" t="s">
        <v>50</v>
      </c>
      <c r="BF35268" s="101" t="s">
        <v>58</v>
      </c>
      <c r="BK35268" s="98" t="s">
        <v>70</v>
      </c>
    </row>
    <row r="35269" spans="17:63" ht="29.25" customHeight="1" x14ac:dyDescent="0.2">
      <c r="Q35269" s="92" t="s">
        <v>50</v>
      </c>
      <c r="BF35269" s="101" t="s">
        <v>58</v>
      </c>
      <c r="BK35269" s="98" t="s">
        <v>70</v>
      </c>
    </row>
    <row r="35270" spans="17:63" ht="29.25" customHeight="1" x14ac:dyDescent="0.2">
      <c r="Q35270" s="92" t="s">
        <v>50</v>
      </c>
      <c r="BF35270" s="101" t="s">
        <v>58</v>
      </c>
      <c r="BK35270" s="98" t="s">
        <v>70</v>
      </c>
    </row>
    <row r="35271" spans="17:63" ht="29.25" customHeight="1" x14ac:dyDescent="0.2">
      <c r="Q35271" s="92" t="s">
        <v>50</v>
      </c>
      <c r="BF35271" s="101" t="s">
        <v>58</v>
      </c>
      <c r="BK35271" s="98" t="s">
        <v>70</v>
      </c>
    </row>
    <row r="35272" spans="17:63" ht="29.25" customHeight="1" x14ac:dyDescent="0.2">
      <c r="Q35272" s="92" t="s">
        <v>50</v>
      </c>
      <c r="BF35272" s="101" t="s">
        <v>58</v>
      </c>
      <c r="BK35272" s="98" t="s">
        <v>70</v>
      </c>
    </row>
    <row r="35273" spans="17:63" ht="29.25" customHeight="1" x14ac:dyDescent="0.2">
      <c r="Q35273" s="92" t="s">
        <v>50</v>
      </c>
      <c r="BF35273" s="101" t="s">
        <v>58</v>
      </c>
      <c r="BK35273" s="98" t="s">
        <v>70</v>
      </c>
    </row>
    <row r="35274" spans="17:63" ht="29.25" customHeight="1" x14ac:dyDescent="0.2">
      <c r="Q35274" s="92" t="s">
        <v>50</v>
      </c>
      <c r="BF35274" s="101" t="s">
        <v>58</v>
      </c>
      <c r="BK35274" s="98" t="s">
        <v>70</v>
      </c>
    </row>
    <row r="35275" spans="17:63" ht="29.25" customHeight="1" x14ac:dyDescent="0.2">
      <c r="Q35275" s="92" t="s">
        <v>50</v>
      </c>
      <c r="BF35275" s="101" t="s">
        <v>58</v>
      </c>
      <c r="BK35275" s="98" t="s">
        <v>70</v>
      </c>
    </row>
    <row r="35276" spans="17:63" ht="29.25" customHeight="1" x14ac:dyDescent="0.2">
      <c r="Q35276" s="92" t="s">
        <v>50</v>
      </c>
      <c r="BF35276" s="101" t="s">
        <v>58</v>
      </c>
      <c r="BK35276" s="98" t="s">
        <v>70</v>
      </c>
    </row>
    <row r="35277" spans="17:63" ht="29.25" customHeight="1" x14ac:dyDescent="0.2">
      <c r="Q35277" s="92" t="s">
        <v>50</v>
      </c>
      <c r="BF35277" s="101" t="s">
        <v>58</v>
      </c>
      <c r="BK35277" s="98" t="s">
        <v>70</v>
      </c>
    </row>
    <row r="35278" spans="17:63" ht="29.25" customHeight="1" x14ac:dyDescent="0.2">
      <c r="Q35278" s="92" t="s">
        <v>50</v>
      </c>
      <c r="BF35278" s="101" t="s">
        <v>58</v>
      </c>
      <c r="BK35278" s="98" t="s">
        <v>70</v>
      </c>
    </row>
    <row r="35279" spans="17:63" ht="29.25" customHeight="1" x14ac:dyDescent="0.2">
      <c r="Q35279" s="92" t="s">
        <v>50</v>
      </c>
      <c r="BF35279" s="101" t="s">
        <v>58</v>
      </c>
      <c r="BK35279" s="98" t="s">
        <v>70</v>
      </c>
    </row>
    <row r="35280" spans="17:63" ht="29.25" customHeight="1" x14ac:dyDescent="0.2">
      <c r="Q35280" s="92" t="s">
        <v>50</v>
      </c>
      <c r="BF35280" s="101" t="s">
        <v>58</v>
      </c>
      <c r="BK35280" s="98" t="s">
        <v>70</v>
      </c>
    </row>
    <row r="35281" spans="17:63" ht="29.25" customHeight="1" x14ac:dyDescent="0.2">
      <c r="Q35281" s="92" t="s">
        <v>50</v>
      </c>
      <c r="BF35281" s="101" t="s">
        <v>58</v>
      </c>
      <c r="BK35281" s="98" t="s">
        <v>70</v>
      </c>
    </row>
    <row r="35282" spans="17:63" ht="29.25" customHeight="1" x14ac:dyDescent="0.2">
      <c r="Q35282" s="92" t="s">
        <v>50</v>
      </c>
      <c r="BF35282" s="101" t="s">
        <v>58</v>
      </c>
      <c r="BK35282" s="98" t="s">
        <v>70</v>
      </c>
    </row>
    <row r="35283" spans="17:63" ht="29.25" customHeight="1" x14ac:dyDescent="0.2">
      <c r="Q35283" s="92" t="s">
        <v>50</v>
      </c>
      <c r="BF35283" s="101" t="s">
        <v>58</v>
      </c>
      <c r="BK35283" s="98" t="s">
        <v>70</v>
      </c>
    </row>
    <row r="35284" spans="17:63" ht="29.25" customHeight="1" x14ac:dyDescent="0.2">
      <c r="Q35284" s="92" t="s">
        <v>50</v>
      </c>
      <c r="BF35284" s="101" t="s">
        <v>58</v>
      </c>
      <c r="BK35284" s="98" t="s">
        <v>70</v>
      </c>
    </row>
    <row r="35285" spans="17:63" ht="29.25" customHeight="1" x14ac:dyDescent="0.2">
      <c r="Q35285" s="92" t="s">
        <v>50</v>
      </c>
      <c r="BF35285" s="101" t="s">
        <v>58</v>
      </c>
      <c r="BK35285" s="98" t="s">
        <v>70</v>
      </c>
    </row>
    <row r="35286" spans="17:63" ht="29.25" customHeight="1" x14ac:dyDescent="0.2">
      <c r="Q35286" s="92" t="s">
        <v>50</v>
      </c>
      <c r="BF35286" s="101" t="s">
        <v>58</v>
      </c>
      <c r="BK35286" s="98" t="s">
        <v>70</v>
      </c>
    </row>
    <row r="35287" spans="17:63" ht="29.25" customHeight="1" x14ac:dyDescent="0.2">
      <c r="Q35287" s="92" t="s">
        <v>50</v>
      </c>
      <c r="BF35287" s="101" t="s">
        <v>58</v>
      </c>
      <c r="BK35287" s="98" t="s">
        <v>70</v>
      </c>
    </row>
    <row r="35288" spans="17:63" ht="29.25" customHeight="1" x14ac:dyDescent="0.2">
      <c r="Q35288" s="92" t="s">
        <v>50</v>
      </c>
      <c r="BF35288" s="101" t="s">
        <v>58</v>
      </c>
      <c r="BK35288" s="98" t="s">
        <v>70</v>
      </c>
    </row>
    <row r="35289" spans="17:63" ht="29.25" customHeight="1" x14ac:dyDescent="0.2">
      <c r="Q35289" s="92" t="s">
        <v>50</v>
      </c>
      <c r="BF35289" s="101" t="s">
        <v>58</v>
      </c>
      <c r="BK35289" s="98" t="s">
        <v>70</v>
      </c>
    </row>
    <row r="35290" spans="17:63" ht="29.25" customHeight="1" x14ac:dyDescent="0.2">
      <c r="Q35290" s="92" t="s">
        <v>50</v>
      </c>
      <c r="BF35290" s="101" t="s">
        <v>58</v>
      </c>
      <c r="BK35290" s="98" t="s">
        <v>70</v>
      </c>
    </row>
    <row r="35291" spans="17:63" ht="29.25" customHeight="1" x14ac:dyDescent="0.2">
      <c r="Q35291" s="92" t="s">
        <v>50</v>
      </c>
      <c r="BF35291" s="101" t="s">
        <v>58</v>
      </c>
      <c r="BK35291" s="98" t="s">
        <v>70</v>
      </c>
    </row>
    <row r="35292" spans="17:63" ht="29.25" customHeight="1" x14ac:dyDescent="0.2">
      <c r="Q35292" s="92" t="s">
        <v>50</v>
      </c>
      <c r="BF35292" s="101" t="s">
        <v>58</v>
      </c>
      <c r="BK35292" s="98" t="s">
        <v>70</v>
      </c>
    </row>
    <row r="35293" spans="17:63" ht="29.25" customHeight="1" x14ac:dyDescent="0.2">
      <c r="Q35293" s="92" t="s">
        <v>50</v>
      </c>
      <c r="BF35293" s="101" t="s">
        <v>58</v>
      </c>
      <c r="BK35293" s="98" t="s">
        <v>70</v>
      </c>
    </row>
    <row r="35294" spans="17:63" ht="29.25" customHeight="1" x14ac:dyDescent="0.2">
      <c r="Q35294" s="92" t="s">
        <v>50</v>
      </c>
      <c r="BF35294" s="101" t="s">
        <v>58</v>
      </c>
      <c r="BK35294" s="98" t="s">
        <v>70</v>
      </c>
    </row>
    <row r="35295" spans="17:63" ht="29.25" customHeight="1" x14ac:dyDescent="0.2">
      <c r="Q35295" s="92" t="s">
        <v>50</v>
      </c>
      <c r="BF35295" s="101" t="s">
        <v>58</v>
      </c>
      <c r="BK35295" s="98" t="s">
        <v>70</v>
      </c>
    </row>
    <row r="35296" spans="17:63" ht="29.25" customHeight="1" x14ac:dyDescent="0.2">
      <c r="Q35296" s="92" t="s">
        <v>50</v>
      </c>
      <c r="BF35296" s="101" t="s">
        <v>58</v>
      </c>
      <c r="BK35296" s="98" t="s">
        <v>70</v>
      </c>
    </row>
    <row r="35297" spans="17:63" ht="29.25" customHeight="1" x14ac:dyDescent="0.2">
      <c r="Q35297" s="92" t="s">
        <v>50</v>
      </c>
      <c r="BF35297" s="101" t="s">
        <v>58</v>
      </c>
      <c r="BK35297" s="98" t="s">
        <v>70</v>
      </c>
    </row>
    <row r="35298" spans="17:63" ht="29.25" customHeight="1" x14ac:dyDescent="0.2">
      <c r="Q35298" s="92" t="s">
        <v>50</v>
      </c>
      <c r="BF35298" s="101" t="s">
        <v>58</v>
      </c>
      <c r="BK35298" s="98" t="s">
        <v>70</v>
      </c>
    </row>
    <row r="35299" spans="17:63" ht="29.25" customHeight="1" x14ac:dyDescent="0.2">
      <c r="Q35299" s="92" t="s">
        <v>50</v>
      </c>
      <c r="BF35299" s="101" t="s">
        <v>58</v>
      </c>
      <c r="BK35299" s="98" t="s">
        <v>70</v>
      </c>
    </row>
    <row r="35300" spans="17:63" ht="29.25" customHeight="1" x14ac:dyDescent="0.2">
      <c r="Q35300" s="92" t="s">
        <v>50</v>
      </c>
      <c r="BF35300" s="101" t="s">
        <v>58</v>
      </c>
      <c r="BK35300" s="98" t="s">
        <v>70</v>
      </c>
    </row>
    <row r="35301" spans="17:63" ht="29.25" customHeight="1" x14ac:dyDescent="0.2">
      <c r="Q35301" s="92" t="s">
        <v>50</v>
      </c>
      <c r="BF35301" s="101" t="s">
        <v>58</v>
      </c>
      <c r="BK35301" s="98" t="s">
        <v>70</v>
      </c>
    </row>
    <row r="35302" spans="17:63" ht="29.25" customHeight="1" x14ac:dyDescent="0.2">
      <c r="Q35302" s="92" t="s">
        <v>50</v>
      </c>
      <c r="BF35302" s="101" t="s">
        <v>58</v>
      </c>
      <c r="BK35302" s="98" t="s">
        <v>70</v>
      </c>
    </row>
    <row r="35303" spans="17:63" ht="29.25" customHeight="1" x14ac:dyDescent="0.2">
      <c r="Q35303" s="92" t="s">
        <v>50</v>
      </c>
      <c r="BF35303" s="101" t="s">
        <v>58</v>
      </c>
      <c r="BK35303" s="98" t="s">
        <v>70</v>
      </c>
    </row>
    <row r="35304" spans="17:63" ht="29.25" customHeight="1" x14ac:dyDescent="0.2">
      <c r="Q35304" s="92" t="s">
        <v>50</v>
      </c>
      <c r="BF35304" s="101" t="s">
        <v>58</v>
      </c>
      <c r="BK35304" s="98" t="s">
        <v>70</v>
      </c>
    </row>
    <row r="35305" spans="17:63" ht="29.25" customHeight="1" x14ac:dyDescent="0.2">
      <c r="Q35305" s="92" t="s">
        <v>50</v>
      </c>
      <c r="BF35305" s="101" t="s">
        <v>58</v>
      </c>
      <c r="BK35305" s="98" t="s">
        <v>70</v>
      </c>
    </row>
    <row r="35306" spans="17:63" ht="29.25" customHeight="1" x14ac:dyDescent="0.2">
      <c r="Q35306" s="92" t="s">
        <v>50</v>
      </c>
      <c r="BF35306" s="101" t="s">
        <v>58</v>
      </c>
      <c r="BK35306" s="98" t="s">
        <v>70</v>
      </c>
    </row>
    <row r="35307" spans="17:63" ht="29.25" customHeight="1" x14ac:dyDescent="0.2">
      <c r="Q35307" s="92" t="s">
        <v>50</v>
      </c>
      <c r="BF35307" s="101" t="s">
        <v>58</v>
      </c>
      <c r="BK35307" s="98" t="s">
        <v>70</v>
      </c>
    </row>
    <row r="35308" spans="17:63" ht="29.25" customHeight="1" x14ac:dyDescent="0.2">
      <c r="Q35308" s="92" t="s">
        <v>50</v>
      </c>
      <c r="BF35308" s="101" t="s">
        <v>58</v>
      </c>
      <c r="BK35308" s="98" t="s">
        <v>70</v>
      </c>
    </row>
    <row r="35309" spans="17:63" ht="29.25" customHeight="1" x14ac:dyDescent="0.2">
      <c r="Q35309" s="92" t="s">
        <v>50</v>
      </c>
      <c r="BF35309" s="101" t="s">
        <v>58</v>
      </c>
      <c r="BK35309" s="98" t="s">
        <v>70</v>
      </c>
    </row>
    <row r="35310" spans="17:63" ht="29.25" customHeight="1" x14ac:dyDescent="0.2">
      <c r="Q35310" s="92" t="s">
        <v>50</v>
      </c>
      <c r="BF35310" s="101" t="s">
        <v>58</v>
      </c>
      <c r="BK35310" s="98" t="s">
        <v>70</v>
      </c>
    </row>
    <row r="35311" spans="17:63" ht="29.25" customHeight="1" x14ac:dyDescent="0.2">
      <c r="Q35311" s="92" t="s">
        <v>50</v>
      </c>
      <c r="BF35311" s="101" t="s">
        <v>58</v>
      </c>
      <c r="BK35311" s="98" t="s">
        <v>70</v>
      </c>
    </row>
    <row r="35312" spans="17:63" ht="29.25" customHeight="1" x14ac:dyDescent="0.2">
      <c r="Q35312" s="92" t="s">
        <v>50</v>
      </c>
      <c r="BF35312" s="101" t="s">
        <v>58</v>
      </c>
      <c r="BK35312" s="98" t="s">
        <v>70</v>
      </c>
    </row>
    <row r="35313" spans="17:63" ht="29.25" customHeight="1" x14ac:dyDescent="0.2">
      <c r="Q35313" s="92" t="s">
        <v>50</v>
      </c>
      <c r="BF35313" s="101" t="s">
        <v>58</v>
      </c>
      <c r="BK35313" s="98" t="s">
        <v>70</v>
      </c>
    </row>
    <row r="35314" spans="17:63" ht="29.25" customHeight="1" x14ac:dyDescent="0.2">
      <c r="Q35314" s="92" t="s">
        <v>50</v>
      </c>
      <c r="BF35314" s="101" t="s">
        <v>58</v>
      </c>
      <c r="BK35314" s="98" t="s">
        <v>70</v>
      </c>
    </row>
    <row r="35315" spans="17:63" ht="29.25" customHeight="1" x14ac:dyDescent="0.2">
      <c r="Q35315" s="92" t="s">
        <v>50</v>
      </c>
      <c r="BF35315" s="101" t="s">
        <v>58</v>
      </c>
      <c r="BK35315" s="98" t="s">
        <v>70</v>
      </c>
    </row>
    <row r="35316" spans="17:63" ht="29.25" customHeight="1" x14ac:dyDescent="0.2">
      <c r="Q35316" s="92" t="s">
        <v>50</v>
      </c>
      <c r="BF35316" s="101" t="s">
        <v>58</v>
      </c>
      <c r="BK35316" s="98" t="s">
        <v>70</v>
      </c>
    </row>
    <row r="35317" spans="17:63" ht="29.25" customHeight="1" x14ac:dyDescent="0.2">
      <c r="Q35317" s="92" t="s">
        <v>50</v>
      </c>
      <c r="BF35317" s="101" t="s">
        <v>58</v>
      </c>
      <c r="BK35317" s="98" t="s">
        <v>70</v>
      </c>
    </row>
    <row r="35318" spans="17:63" ht="29.25" customHeight="1" x14ac:dyDescent="0.2">
      <c r="Q35318" s="92" t="s">
        <v>50</v>
      </c>
      <c r="BF35318" s="101" t="s">
        <v>58</v>
      </c>
      <c r="BK35318" s="98" t="s">
        <v>70</v>
      </c>
    </row>
    <row r="35319" spans="17:63" ht="29.25" customHeight="1" x14ac:dyDescent="0.2">
      <c r="Q35319" s="92" t="s">
        <v>50</v>
      </c>
      <c r="BF35319" s="101" t="s">
        <v>58</v>
      </c>
      <c r="BK35319" s="98" t="s">
        <v>70</v>
      </c>
    </row>
    <row r="35320" spans="17:63" ht="29.25" customHeight="1" x14ac:dyDescent="0.2">
      <c r="Q35320" s="92" t="s">
        <v>50</v>
      </c>
      <c r="BF35320" s="101" t="s">
        <v>58</v>
      </c>
      <c r="BK35320" s="98" t="s">
        <v>70</v>
      </c>
    </row>
    <row r="35321" spans="17:63" ht="29.25" customHeight="1" x14ac:dyDescent="0.2">
      <c r="Q35321" s="92" t="s">
        <v>50</v>
      </c>
      <c r="BF35321" s="101" t="s">
        <v>58</v>
      </c>
      <c r="BK35321" s="98" t="s">
        <v>70</v>
      </c>
    </row>
    <row r="35322" spans="17:63" ht="29.25" customHeight="1" x14ac:dyDescent="0.2">
      <c r="Q35322" s="92" t="s">
        <v>50</v>
      </c>
      <c r="BF35322" s="101" t="s">
        <v>58</v>
      </c>
      <c r="BK35322" s="98" t="s">
        <v>70</v>
      </c>
    </row>
    <row r="35323" spans="17:63" ht="29.25" customHeight="1" x14ac:dyDescent="0.2">
      <c r="Q35323" s="92" t="s">
        <v>50</v>
      </c>
      <c r="BF35323" s="101" t="s">
        <v>58</v>
      </c>
      <c r="BK35323" s="98" t="s">
        <v>70</v>
      </c>
    </row>
    <row r="35324" spans="17:63" ht="29.25" customHeight="1" x14ac:dyDescent="0.2">
      <c r="Q35324" s="92" t="s">
        <v>50</v>
      </c>
      <c r="BF35324" s="101" t="s">
        <v>58</v>
      </c>
      <c r="BK35324" s="98" t="s">
        <v>70</v>
      </c>
    </row>
    <row r="35325" spans="17:63" ht="29.25" customHeight="1" x14ac:dyDescent="0.2">
      <c r="Q35325" s="92" t="s">
        <v>50</v>
      </c>
      <c r="BF35325" s="101" t="s">
        <v>58</v>
      </c>
      <c r="BK35325" s="98" t="s">
        <v>70</v>
      </c>
    </row>
    <row r="35326" spans="17:63" ht="29.25" customHeight="1" x14ac:dyDescent="0.2">
      <c r="Q35326" s="92" t="s">
        <v>50</v>
      </c>
      <c r="BF35326" s="101" t="s">
        <v>58</v>
      </c>
      <c r="BK35326" s="98" t="s">
        <v>70</v>
      </c>
    </row>
    <row r="35327" spans="17:63" ht="29.25" customHeight="1" x14ac:dyDescent="0.2">
      <c r="Q35327" s="92" t="s">
        <v>50</v>
      </c>
      <c r="BF35327" s="101" t="s">
        <v>58</v>
      </c>
      <c r="BK35327" s="98" t="s">
        <v>70</v>
      </c>
    </row>
    <row r="35328" spans="17:63" ht="29.25" customHeight="1" x14ac:dyDescent="0.2">
      <c r="Q35328" s="92" t="s">
        <v>50</v>
      </c>
      <c r="BF35328" s="101" t="s">
        <v>58</v>
      </c>
      <c r="BK35328" s="98" t="s">
        <v>70</v>
      </c>
    </row>
    <row r="35329" spans="17:63" ht="29.25" customHeight="1" x14ac:dyDescent="0.2">
      <c r="Q35329" s="92" t="s">
        <v>50</v>
      </c>
      <c r="BF35329" s="101" t="s">
        <v>58</v>
      </c>
      <c r="BK35329" s="98" t="s">
        <v>70</v>
      </c>
    </row>
    <row r="35330" spans="17:63" ht="29.25" customHeight="1" x14ac:dyDescent="0.2">
      <c r="Q35330" s="92" t="s">
        <v>50</v>
      </c>
      <c r="BF35330" s="101" t="s">
        <v>58</v>
      </c>
      <c r="BK35330" s="98" t="s">
        <v>70</v>
      </c>
    </row>
    <row r="35331" spans="17:63" ht="29.25" customHeight="1" x14ac:dyDescent="0.2">
      <c r="Q35331" s="92" t="s">
        <v>50</v>
      </c>
      <c r="BF35331" s="101" t="s">
        <v>58</v>
      </c>
      <c r="BK35331" s="98" t="s">
        <v>70</v>
      </c>
    </row>
    <row r="35332" spans="17:63" ht="29.25" customHeight="1" x14ac:dyDescent="0.2">
      <c r="Q35332" s="92" t="s">
        <v>50</v>
      </c>
      <c r="BF35332" s="101" t="s">
        <v>58</v>
      </c>
      <c r="BK35332" s="98" t="s">
        <v>70</v>
      </c>
    </row>
    <row r="35333" spans="17:63" ht="29.25" customHeight="1" x14ac:dyDescent="0.2">
      <c r="Q35333" s="92" t="s">
        <v>50</v>
      </c>
      <c r="BF35333" s="101" t="s">
        <v>58</v>
      </c>
      <c r="BK35333" s="98" t="s">
        <v>70</v>
      </c>
    </row>
    <row r="35334" spans="17:63" ht="29.25" customHeight="1" x14ac:dyDescent="0.2">
      <c r="Q35334" s="92" t="s">
        <v>50</v>
      </c>
      <c r="BF35334" s="101" t="s">
        <v>58</v>
      </c>
      <c r="BK35334" s="98" t="s">
        <v>70</v>
      </c>
    </row>
    <row r="35335" spans="17:63" ht="29.25" customHeight="1" x14ac:dyDescent="0.2">
      <c r="Q35335" s="92" t="s">
        <v>50</v>
      </c>
      <c r="BF35335" s="101" t="s">
        <v>58</v>
      </c>
      <c r="BK35335" s="98" t="s">
        <v>70</v>
      </c>
    </row>
    <row r="35336" spans="17:63" ht="29.25" customHeight="1" x14ac:dyDescent="0.2">
      <c r="Q35336" s="92" t="s">
        <v>50</v>
      </c>
      <c r="BF35336" s="101" t="s">
        <v>58</v>
      </c>
      <c r="BK35336" s="98" t="s">
        <v>70</v>
      </c>
    </row>
    <row r="35337" spans="17:63" ht="29.25" customHeight="1" x14ac:dyDescent="0.2">
      <c r="Q35337" s="92" t="s">
        <v>50</v>
      </c>
      <c r="BF35337" s="101" t="s">
        <v>58</v>
      </c>
      <c r="BK35337" s="98" t="s">
        <v>70</v>
      </c>
    </row>
    <row r="35338" spans="17:63" ht="29.25" customHeight="1" x14ac:dyDescent="0.2">
      <c r="Q35338" s="92" t="s">
        <v>50</v>
      </c>
      <c r="BF35338" s="101" t="s">
        <v>58</v>
      </c>
      <c r="BK35338" s="98" t="s">
        <v>70</v>
      </c>
    </row>
    <row r="35339" spans="17:63" ht="29.25" customHeight="1" x14ac:dyDescent="0.2">
      <c r="Q35339" s="92" t="s">
        <v>50</v>
      </c>
      <c r="BF35339" s="101" t="s">
        <v>58</v>
      </c>
      <c r="BK35339" s="98" t="s">
        <v>70</v>
      </c>
    </row>
    <row r="35340" spans="17:63" ht="29.25" customHeight="1" x14ac:dyDescent="0.2">
      <c r="Q35340" s="92" t="s">
        <v>50</v>
      </c>
      <c r="BF35340" s="101" t="s">
        <v>58</v>
      </c>
      <c r="BK35340" s="98" t="s">
        <v>70</v>
      </c>
    </row>
    <row r="35341" spans="17:63" ht="29.25" customHeight="1" x14ac:dyDescent="0.2">
      <c r="Q35341" s="92" t="s">
        <v>50</v>
      </c>
      <c r="BF35341" s="101" t="s">
        <v>58</v>
      </c>
      <c r="BK35341" s="98" t="s">
        <v>70</v>
      </c>
    </row>
    <row r="35342" spans="17:63" ht="29.25" customHeight="1" x14ac:dyDescent="0.2">
      <c r="Q35342" s="92" t="s">
        <v>50</v>
      </c>
      <c r="BF35342" s="101" t="s">
        <v>58</v>
      </c>
      <c r="BK35342" s="98" t="s">
        <v>70</v>
      </c>
    </row>
    <row r="35343" spans="17:63" ht="29.25" customHeight="1" x14ac:dyDescent="0.2">
      <c r="Q35343" s="92" t="s">
        <v>50</v>
      </c>
      <c r="BF35343" s="101" t="s">
        <v>58</v>
      </c>
      <c r="BK35343" s="98" t="s">
        <v>70</v>
      </c>
    </row>
    <row r="35344" spans="17:63" ht="29.25" customHeight="1" x14ac:dyDescent="0.2">
      <c r="Q35344" s="92" t="s">
        <v>50</v>
      </c>
      <c r="BF35344" s="101" t="s">
        <v>58</v>
      </c>
      <c r="BK35344" s="98" t="s">
        <v>70</v>
      </c>
    </row>
    <row r="35345" spans="17:63" ht="29.25" customHeight="1" x14ac:dyDescent="0.2">
      <c r="Q35345" s="92" t="s">
        <v>50</v>
      </c>
      <c r="BF35345" s="101" t="s">
        <v>58</v>
      </c>
      <c r="BK35345" s="98" t="s">
        <v>70</v>
      </c>
    </row>
    <row r="35346" spans="17:63" ht="29.25" customHeight="1" x14ac:dyDescent="0.2">
      <c r="Q35346" s="92" t="s">
        <v>50</v>
      </c>
      <c r="BF35346" s="101" t="s">
        <v>58</v>
      </c>
      <c r="BK35346" s="98" t="s">
        <v>70</v>
      </c>
    </row>
    <row r="35347" spans="17:63" ht="29.25" customHeight="1" x14ac:dyDescent="0.2">
      <c r="Q35347" s="92" t="s">
        <v>50</v>
      </c>
      <c r="BF35347" s="101" t="s">
        <v>58</v>
      </c>
      <c r="BK35347" s="98" t="s">
        <v>70</v>
      </c>
    </row>
    <row r="35348" spans="17:63" ht="29.25" customHeight="1" x14ac:dyDescent="0.2">
      <c r="Q35348" s="92" t="s">
        <v>50</v>
      </c>
      <c r="BF35348" s="101" t="s">
        <v>58</v>
      </c>
      <c r="BK35348" s="98" t="s">
        <v>70</v>
      </c>
    </row>
    <row r="35349" spans="17:63" ht="29.25" customHeight="1" x14ac:dyDescent="0.2">
      <c r="Q35349" s="92" t="s">
        <v>50</v>
      </c>
      <c r="BF35349" s="101" t="s">
        <v>58</v>
      </c>
      <c r="BK35349" s="98" t="s">
        <v>70</v>
      </c>
    </row>
    <row r="35350" spans="17:63" ht="29.25" customHeight="1" x14ac:dyDescent="0.2">
      <c r="Q35350" s="92" t="s">
        <v>50</v>
      </c>
      <c r="BF35350" s="101" t="s">
        <v>58</v>
      </c>
      <c r="BK35350" s="98" t="s">
        <v>70</v>
      </c>
    </row>
    <row r="35351" spans="17:63" ht="29.25" customHeight="1" x14ac:dyDescent="0.2">
      <c r="Q35351" s="92" t="s">
        <v>50</v>
      </c>
      <c r="BF35351" s="101" t="s">
        <v>58</v>
      </c>
      <c r="BK35351" s="98" t="s">
        <v>70</v>
      </c>
    </row>
    <row r="35352" spans="17:63" ht="29.25" customHeight="1" x14ac:dyDescent="0.2">
      <c r="Q35352" s="92" t="s">
        <v>50</v>
      </c>
      <c r="BF35352" s="101" t="s">
        <v>58</v>
      </c>
      <c r="BK35352" s="98" t="s">
        <v>70</v>
      </c>
    </row>
    <row r="35353" spans="17:63" ht="29.25" customHeight="1" x14ac:dyDescent="0.2">
      <c r="Q35353" s="92" t="s">
        <v>50</v>
      </c>
      <c r="BF35353" s="101" t="s">
        <v>58</v>
      </c>
      <c r="BK35353" s="98" t="s">
        <v>70</v>
      </c>
    </row>
    <row r="35354" spans="17:63" ht="29.25" customHeight="1" x14ac:dyDescent="0.2">
      <c r="Q35354" s="92" t="s">
        <v>50</v>
      </c>
      <c r="BF35354" s="101" t="s">
        <v>58</v>
      </c>
      <c r="BK35354" s="98" t="s">
        <v>70</v>
      </c>
    </row>
    <row r="35355" spans="17:63" ht="29.25" customHeight="1" x14ac:dyDescent="0.2">
      <c r="Q35355" s="92" t="s">
        <v>50</v>
      </c>
      <c r="BF35355" s="101" t="s">
        <v>58</v>
      </c>
      <c r="BK35355" s="98" t="s">
        <v>70</v>
      </c>
    </row>
    <row r="35356" spans="17:63" ht="29.25" customHeight="1" x14ac:dyDescent="0.2">
      <c r="Q35356" s="92" t="s">
        <v>50</v>
      </c>
      <c r="BF35356" s="101" t="s">
        <v>58</v>
      </c>
      <c r="BK35356" s="98" t="s">
        <v>70</v>
      </c>
    </row>
    <row r="35357" spans="17:63" ht="29.25" customHeight="1" x14ac:dyDescent="0.2">
      <c r="Q35357" s="92" t="s">
        <v>50</v>
      </c>
      <c r="BF35357" s="101" t="s">
        <v>58</v>
      </c>
      <c r="BK35357" s="98" t="s">
        <v>70</v>
      </c>
    </row>
    <row r="35358" spans="17:63" ht="29.25" customHeight="1" x14ac:dyDescent="0.2">
      <c r="Q35358" s="92" t="s">
        <v>50</v>
      </c>
      <c r="BF35358" s="101" t="s">
        <v>58</v>
      </c>
      <c r="BK35358" s="98" t="s">
        <v>70</v>
      </c>
    </row>
    <row r="35359" spans="17:63" ht="29.25" customHeight="1" x14ac:dyDescent="0.2">
      <c r="Q35359" s="92" t="s">
        <v>50</v>
      </c>
      <c r="BF35359" s="101" t="s">
        <v>58</v>
      </c>
      <c r="BK35359" s="98" t="s">
        <v>70</v>
      </c>
    </row>
    <row r="35360" spans="17:63" ht="29.25" customHeight="1" x14ac:dyDescent="0.2">
      <c r="Q35360" s="92" t="s">
        <v>50</v>
      </c>
      <c r="BF35360" s="101" t="s">
        <v>58</v>
      </c>
      <c r="BK35360" s="98" t="s">
        <v>70</v>
      </c>
    </row>
    <row r="35361" spans="17:63" ht="29.25" customHeight="1" x14ac:dyDescent="0.2">
      <c r="Q35361" s="92" t="s">
        <v>50</v>
      </c>
      <c r="BF35361" s="101" t="s">
        <v>58</v>
      </c>
      <c r="BK35361" s="98" t="s">
        <v>70</v>
      </c>
    </row>
    <row r="35362" spans="17:63" ht="29.25" customHeight="1" x14ac:dyDescent="0.2">
      <c r="Q35362" s="92" t="s">
        <v>50</v>
      </c>
      <c r="BF35362" s="101" t="s">
        <v>58</v>
      </c>
      <c r="BK35362" s="98" t="s">
        <v>70</v>
      </c>
    </row>
    <row r="35363" spans="17:63" ht="29.25" customHeight="1" x14ac:dyDescent="0.2">
      <c r="Q35363" s="92" t="s">
        <v>50</v>
      </c>
      <c r="BF35363" s="101" t="s">
        <v>58</v>
      </c>
      <c r="BK35363" s="98" t="s">
        <v>70</v>
      </c>
    </row>
    <row r="35364" spans="17:63" ht="29.25" customHeight="1" x14ac:dyDescent="0.2">
      <c r="Q35364" s="92" t="s">
        <v>50</v>
      </c>
      <c r="BF35364" s="101" t="s">
        <v>58</v>
      </c>
      <c r="BK35364" s="98" t="s">
        <v>70</v>
      </c>
    </row>
    <row r="35365" spans="17:63" ht="29.25" customHeight="1" x14ac:dyDescent="0.2">
      <c r="Q35365" s="92" t="s">
        <v>50</v>
      </c>
      <c r="BF35365" s="101" t="s">
        <v>58</v>
      </c>
      <c r="BK35365" s="98" t="s">
        <v>70</v>
      </c>
    </row>
    <row r="35366" spans="17:63" ht="29.25" customHeight="1" x14ac:dyDescent="0.2">
      <c r="Q35366" s="92" t="s">
        <v>50</v>
      </c>
      <c r="BF35366" s="101" t="s">
        <v>58</v>
      </c>
      <c r="BK35366" s="98" t="s">
        <v>70</v>
      </c>
    </row>
    <row r="35367" spans="17:63" ht="29.25" customHeight="1" x14ac:dyDescent="0.2">
      <c r="Q35367" s="92" t="s">
        <v>50</v>
      </c>
      <c r="BF35367" s="101" t="s">
        <v>58</v>
      </c>
      <c r="BK35367" s="98" t="s">
        <v>70</v>
      </c>
    </row>
    <row r="35368" spans="17:63" ht="29.25" customHeight="1" x14ac:dyDescent="0.2">
      <c r="Q35368" s="92" t="s">
        <v>50</v>
      </c>
      <c r="BF35368" s="101" t="s">
        <v>58</v>
      </c>
      <c r="BK35368" s="98" t="s">
        <v>70</v>
      </c>
    </row>
    <row r="35369" spans="17:63" ht="29.25" customHeight="1" x14ac:dyDescent="0.2">
      <c r="Q35369" s="92" t="s">
        <v>50</v>
      </c>
      <c r="BF35369" s="101" t="s">
        <v>58</v>
      </c>
      <c r="BK35369" s="98" t="s">
        <v>70</v>
      </c>
    </row>
    <row r="35370" spans="17:63" ht="29.25" customHeight="1" x14ac:dyDescent="0.2">
      <c r="Q35370" s="92" t="s">
        <v>50</v>
      </c>
      <c r="BF35370" s="101" t="s">
        <v>58</v>
      </c>
      <c r="BK35370" s="98" t="s">
        <v>70</v>
      </c>
    </row>
    <row r="35371" spans="17:63" ht="29.25" customHeight="1" x14ac:dyDescent="0.2">
      <c r="Q35371" s="92" t="s">
        <v>50</v>
      </c>
      <c r="BF35371" s="101" t="s">
        <v>58</v>
      </c>
      <c r="BK35371" s="98" t="s">
        <v>70</v>
      </c>
    </row>
    <row r="35372" spans="17:63" ht="29.25" customHeight="1" x14ac:dyDescent="0.2">
      <c r="Q35372" s="92" t="s">
        <v>50</v>
      </c>
      <c r="BF35372" s="101" t="s">
        <v>58</v>
      </c>
      <c r="BK35372" s="98" t="s">
        <v>70</v>
      </c>
    </row>
    <row r="35373" spans="17:63" ht="29.25" customHeight="1" x14ac:dyDescent="0.2">
      <c r="Q35373" s="92" t="s">
        <v>50</v>
      </c>
      <c r="BF35373" s="101" t="s">
        <v>58</v>
      </c>
      <c r="BK35373" s="98" t="s">
        <v>70</v>
      </c>
    </row>
    <row r="35374" spans="17:63" ht="29.25" customHeight="1" x14ac:dyDescent="0.2">
      <c r="Q35374" s="92" t="s">
        <v>50</v>
      </c>
      <c r="BF35374" s="101" t="s">
        <v>58</v>
      </c>
      <c r="BK35374" s="98" t="s">
        <v>70</v>
      </c>
    </row>
    <row r="35375" spans="17:63" ht="29.25" customHeight="1" x14ac:dyDescent="0.2">
      <c r="Q35375" s="92" t="s">
        <v>50</v>
      </c>
      <c r="BF35375" s="101" t="s">
        <v>58</v>
      </c>
      <c r="BK35375" s="98" t="s">
        <v>70</v>
      </c>
    </row>
    <row r="35376" spans="17:63" ht="29.25" customHeight="1" x14ac:dyDescent="0.2">
      <c r="Q35376" s="92" t="s">
        <v>50</v>
      </c>
      <c r="BF35376" s="101" t="s">
        <v>58</v>
      </c>
      <c r="BK35376" s="98" t="s">
        <v>70</v>
      </c>
    </row>
    <row r="35377" spans="17:63" ht="29.25" customHeight="1" x14ac:dyDescent="0.2">
      <c r="Q35377" s="92" t="s">
        <v>50</v>
      </c>
      <c r="BF35377" s="101" t="s">
        <v>58</v>
      </c>
      <c r="BK35377" s="98" t="s">
        <v>70</v>
      </c>
    </row>
    <row r="35378" spans="17:63" ht="29.25" customHeight="1" x14ac:dyDescent="0.2">
      <c r="Q35378" s="92" t="s">
        <v>50</v>
      </c>
      <c r="BF35378" s="101" t="s">
        <v>58</v>
      </c>
      <c r="BK35378" s="98" t="s">
        <v>70</v>
      </c>
    </row>
    <row r="35379" spans="17:63" ht="29.25" customHeight="1" x14ac:dyDescent="0.2">
      <c r="Q35379" s="92" t="s">
        <v>50</v>
      </c>
      <c r="BF35379" s="101" t="s">
        <v>58</v>
      </c>
      <c r="BK35379" s="98" t="s">
        <v>70</v>
      </c>
    </row>
    <row r="35380" spans="17:63" ht="29.25" customHeight="1" x14ac:dyDescent="0.2">
      <c r="Q35380" s="92" t="s">
        <v>50</v>
      </c>
      <c r="BF35380" s="101" t="s">
        <v>58</v>
      </c>
      <c r="BK35380" s="98" t="s">
        <v>70</v>
      </c>
    </row>
    <row r="35381" spans="17:63" ht="29.25" customHeight="1" x14ac:dyDescent="0.2">
      <c r="Q35381" s="92" t="s">
        <v>50</v>
      </c>
      <c r="BF35381" s="101" t="s">
        <v>58</v>
      </c>
      <c r="BK35381" s="98" t="s">
        <v>70</v>
      </c>
    </row>
    <row r="35382" spans="17:63" ht="29.25" customHeight="1" x14ac:dyDescent="0.2">
      <c r="Q35382" s="92" t="s">
        <v>50</v>
      </c>
      <c r="BF35382" s="101" t="s">
        <v>58</v>
      </c>
      <c r="BK35382" s="98" t="s">
        <v>70</v>
      </c>
    </row>
    <row r="35383" spans="17:63" ht="29.25" customHeight="1" x14ac:dyDescent="0.2">
      <c r="Q35383" s="92" t="s">
        <v>50</v>
      </c>
      <c r="BF35383" s="101" t="s">
        <v>58</v>
      </c>
      <c r="BK35383" s="98" t="s">
        <v>70</v>
      </c>
    </row>
    <row r="35384" spans="17:63" ht="29.25" customHeight="1" x14ac:dyDescent="0.2">
      <c r="Q35384" s="92" t="s">
        <v>50</v>
      </c>
      <c r="BF35384" s="101" t="s">
        <v>58</v>
      </c>
      <c r="BK35384" s="98" t="s">
        <v>70</v>
      </c>
    </row>
    <row r="35385" spans="17:63" ht="29.25" customHeight="1" x14ac:dyDescent="0.2">
      <c r="Q35385" s="92" t="s">
        <v>50</v>
      </c>
      <c r="BF35385" s="101" t="s">
        <v>58</v>
      </c>
      <c r="BK35385" s="98" t="s">
        <v>70</v>
      </c>
    </row>
    <row r="35386" spans="17:63" ht="29.25" customHeight="1" x14ac:dyDescent="0.2">
      <c r="Q35386" s="92" t="s">
        <v>50</v>
      </c>
      <c r="BF35386" s="101" t="s">
        <v>58</v>
      </c>
      <c r="BK35386" s="98" t="s">
        <v>70</v>
      </c>
    </row>
    <row r="35387" spans="17:63" ht="29.25" customHeight="1" x14ac:dyDescent="0.2">
      <c r="Q35387" s="92" t="s">
        <v>50</v>
      </c>
      <c r="BF35387" s="101" t="s">
        <v>58</v>
      </c>
      <c r="BK35387" s="98" t="s">
        <v>70</v>
      </c>
    </row>
    <row r="35388" spans="17:63" ht="29.25" customHeight="1" x14ac:dyDescent="0.2">
      <c r="Q35388" s="92" t="s">
        <v>50</v>
      </c>
      <c r="BF35388" s="101" t="s">
        <v>58</v>
      </c>
      <c r="BK35388" s="98" t="s">
        <v>70</v>
      </c>
    </row>
    <row r="35389" spans="17:63" ht="29.25" customHeight="1" x14ac:dyDescent="0.2">
      <c r="Q35389" s="92" t="s">
        <v>50</v>
      </c>
      <c r="BF35389" s="101" t="s">
        <v>58</v>
      </c>
      <c r="BK35389" s="98" t="s">
        <v>70</v>
      </c>
    </row>
    <row r="35390" spans="17:63" ht="29.25" customHeight="1" x14ac:dyDescent="0.2">
      <c r="Q35390" s="92" t="s">
        <v>50</v>
      </c>
      <c r="BF35390" s="101" t="s">
        <v>58</v>
      </c>
      <c r="BK35390" s="98" t="s">
        <v>70</v>
      </c>
    </row>
    <row r="35391" spans="17:63" ht="29.25" customHeight="1" x14ac:dyDescent="0.2">
      <c r="Q35391" s="92" t="s">
        <v>50</v>
      </c>
      <c r="BF35391" s="101" t="s">
        <v>58</v>
      </c>
      <c r="BK35391" s="98" t="s">
        <v>70</v>
      </c>
    </row>
    <row r="35392" spans="17:63" ht="29.25" customHeight="1" x14ac:dyDescent="0.2">
      <c r="Q35392" s="92" t="s">
        <v>50</v>
      </c>
      <c r="BF35392" s="101" t="s">
        <v>58</v>
      </c>
      <c r="BK35392" s="98" t="s">
        <v>70</v>
      </c>
    </row>
    <row r="35393" spans="17:63" ht="29.25" customHeight="1" x14ac:dyDescent="0.2">
      <c r="Q35393" s="92" t="s">
        <v>50</v>
      </c>
      <c r="BF35393" s="101" t="s">
        <v>58</v>
      </c>
      <c r="BK35393" s="98" t="s">
        <v>70</v>
      </c>
    </row>
    <row r="35394" spans="17:63" ht="29.25" customHeight="1" x14ac:dyDescent="0.2">
      <c r="Q35394" s="92" t="s">
        <v>50</v>
      </c>
      <c r="BF35394" s="101" t="s">
        <v>58</v>
      </c>
      <c r="BK35394" s="98" t="s">
        <v>70</v>
      </c>
    </row>
    <row r="35395" spans="17:63" ht="29.25" customHeight="1" x14ac:dyDescent="0.2">
      <c r="Q35395" s="92" t="s">
        <v>50</v>
      </c>
      <c r="BF35395" s="101" t="s">
        <v>58</v>
      </c>
      <c r="BK35395" s="98" t="s">
        <v>70</v>
      </c>
    </row>
    <row r="35396" spans="17:63" ht="29.25" customHeight="1" x14ac:dyDescent="0.2">
      <c r="Q35396" s="92" t="s">
        <v>50</v>
      </c>
      <c r="BF35396" s="101" t="s">
        <v>58</v>
      </c>
      <c r="BK35396" s="98" t="s">
        <v>70</v>
      </c>
    </row>
    <row r="35397" spans="17:63" ht="29.25" customHeight="1" x14ac:dyDescent="0.2">
      <c r="Q35397" s="92" t="s">
        <v>50</v>
      </c>
      <c r="BF35397" s="101" t="s">
        <v>58</v>
      </c>
      <c r="BK35397" s="98" t="s">
        <v>70</v>
      </c>
    </row>
    <row r="35398" spans="17:63" ht="29.25" customHeight="1" x14ac:dyDescent="0.2">
      <c r="Q35398" s="92" t="s">
        <v>50</v>
      </c>
      <c r="BF35398" s="101" t="s">
        <v>58</v>
      </c>
      <c r="BK35398" s="98" t="s">
        <v>70</v>
      </c>
    </row>
    <row r="35399" spans="17:63" ht="29.25" customHeight="1" x14ac:dyDescent="0.2">
      <c r="Q35399" s="92" t="s">
        <v>50</v>
      </c>
      <c r="BF35399" s="101" t="s">
        <v>58</v>
      </c>
      <c r="BK35399" s="98" t="s">
        <v>70</v>
      </c>
    </row>
    <row r="35400" spans="17:63" ht="29.25" customHeight="1" x14ac:dyDescent="0.2">
      <c r="Q35400" s="92" t="s">
        <v>50</v>
      </c>
      <c r="BF35400" s="101" t="s">
        <v>58</v>
      </c>
      <c r="BK35400" s="98" t="s">
        <v>70</v>
      </c>
    </row>
    <row r="35401" spans="17:63" ht="29.25" customHeight="1" x14ac:dyDescent="0.2">
      <c r="Q35401" s="92" t="s">
        <v>50</v>
      </c>
      <c r="BF35401" s="101" t="s">
        <v>58</v>
      </c>
      <c r="BK35401" s="98" t="s">
        <v>70</v>
      </c>
    </row>
    <row r="35402" spans="17:63" ht="29.25" customHeight="1" x14ac:dyDescent="0.2">
      <c r="Q35402" s="92" t="s">
        <v>50</v>
      </c>
      <c r="BF35402" s="101" t="s">
        <v>58</v>
      </c>
      <c r="BK35402" s="98" t="s">
        <v>70</v>
      </c>
    </row>
    <row r="35403" spans="17:63" ht="29.25" customHeight="1" x14ac:dyDescent="0.2">
      <c r="Q35403" s="92" t="s">
        <v>50</v>
      </c>
      <c r="BF35403" s="101" t="s">
        <v>58</v>
      </c>
      <c r="BK35403" s="98" t="s">
        <v>70</v>
      </c>
    </row>
    <row r="35404" spans="17:63" ht="29.25" customHeight="1" x14ac:dyDescent="0.2">
      <c r="Q35404" s="92" t="s">
        <v>50</v>
      </c>
      <c r="BF35404" s="101" t="s">
        <v>58</v>
      </c>
      <c r="BK35404" s="98" t="s">
        <v>70</v>
      </c>
    </row>
    <row r="35405" spans="17:63" ht="29.25" customHeight="1" x14ac:dyDescent="0.2">
      <c r="Q35405" s="92" t="s">
        <v>50</v>
      </c>
      <c r="BF35405" s="101" t="s">
        <v>58</v>
      </c>
      <c r="BK35405" s="98" t="s">
        <v>70</v>
      </c>
    </row>
    <row r="35406" spans="17:63" ht="29.25" customHeight="1" x14ac:dyDescent="0.2">
      <c r="Q35406" s="92" t="s">
        <v>50</v>
      </c>
      <c r="BF35406" s="101" t="s">
        <v>58</v>
      </c>
      <c r="BK35406" s="98" t="s">
        <v>70</v>
      </c>
    </row>
    <row r="35407" spans="17:63" ht="29.25" customHeight="1" x14ac:dyDescent="0.2">
      <c r="Q35407" s="92" t="s">
        <v>50</v>
      </c>
      <c r="BF35407" s="101" t="s">
        <v>58</v>
      </c>
      <c r="BK35407" s="98" t="s">
        <v>70</v>
      </c>
    </row>
    <row r="35408" spans="17:63" ht="29.25" customHeight="1" x14ac:dyDescent="0.2">
      <c r="Q35408" s="92" t="s">
        <v>50</v>
      </c>
      <c r="BF35408" s="101" t="s">
        <v>58</v>
      </c>
      <c r="BK35408" s="98" t="s">
        <v>70</v>
      </c>
    </row>
    <row r="35409" spans="17:63" ht="29.25" customHeight="1" x14ac:dyDescent="0.2">
      <c r="Q35409" s="92" t="s">
        <v>50</v>
      </c>
      <c r="BF35409" s="101" t="s">
        <v>58</v>
      </c>
      <c r="BK35409" s="98" t="s">
        <v>70</v>
      </c>
    </row>
    <row r="35410" spans="17:63" ht="29.25" customHeight="1" x14ac:dyDescent="0.2">
      <c r="Q35410" s="92" t="s">
        <v>50</v>
      </c>
      <c r="BF35410" s="101" t="s">
        <v>58</v>
      </c>
      <c r="BK35410" s="98" t="s">
        <v>70</v>
      </c>
    </row>
    <row r="35411" spans="17:63" ht="29.25" customHeight="1" x14ac:dyDescent="0.2">
      <c r="Q35411" s="92" t="s">
        <v>50</v>
      </c>
      <c r="BF35411" s="101" t="s">
        <v>58</v>
      </c>
      <c r="BK35411" s="98" t="s">
        <v>70</v>
      </c>
    </row>
    <row r="35412" spans="17:63" ht="29.25" customHeight="1" x14ac:dyDescent="0.2">
      <c r="Q35412" s="92" t="s">
        <v>50</v>
      </c>
      <c r="BF35412" s="101" t="s">
        <v>58</v>
      </c>
      <c r="BK35412" s="98" t="s">
        <v>70</v>
      </c>
    </row>
    <row r="35413" spans="17:63" ht="29.25" customHeight="1" x14ac:dyDescent="0.2">
      <c r="Q35413" s="92" t="s">
        <v>50</v>
      </c>
      <c r="BF35413" s="101" t="s">
        <v>58</v>
      </c>
      <c r="BK35413" s="98" t="s">
        <v>70</v>
      </c>
    </row>
    <row r="35414" spans="17:63" ht="29.25" customHeight="1" x14ac:dyDescent="0.2">
      <c r="Q35414" s="92" t="s">
        <v>50</v>
      </c>
      <c r="BF35414" s="101" t="s">
        <v>58</v>
      </c>
      <c r="BK35414" s="98" t="s">
        <v>70</v>
      </c>
    </row>
    <row r="35415" spans="17:63" ht="29.25" customHeight="1" x14ac:dyDescent="0.2">
      <c r="Q35415" s="92" t="s">
        <v>50</v>
      </c>
      <c r="BF35415" s="101" t="s">
        <v>58</v>
      </c>
      <c r="BK35415" s="98" t="s">
        <v>70</v>
      </c>
    </row>
    <row r="35416" spans="17:63" ht="29.25" customHeight="1" x14ac:dyDescent="0.2">
      <c r="Q35416" s="92" t="s">
        <v>50</v>
      </c>
      <c r="BF35416" s="101" t="s">
        <v>58</v>
      </c>
      <c r="BK35416" s="98" t="s">
        <v>70</v>
      </c>
    </row>
    <row r="35417" spans="17:63" ht="29.25" customHeight="1" x14ac:dyDescent="0.2">
      <c r="Q35417" s="92" t="s">
        <v>50</v>
      </c>
      <c r="BF35417" s="101" t="s">
        <v>58</v>
      </c>
      <c r="BK35417" s="98" t="s">
        <v>70</v>
      </c>
    </row>
    <row r="35418" spans="17:63" ht="29.25" customHeight="1" x14ac:dyDescent="0.2">
      <c r="Q35418" s="92" t="s">
        <v>50</v>
      </c>
      <c r="BF35418" s="101" t="s">
        <v>58</v>
      </c>
      <c r="BK35418" s="98" t="s">
        <v>70</v>
      </c>
    </row>
    <row r="35419" spans="17:63" ht="29.25" customHeight="1" x14ac:dyDescent="0.2">
      <c r="Q35419" s="92" t="s">
        <v>50</v>
      </c>
      <c r="BF35419" s="101" t="s">
        <v>58</v>
      </c>
      <c r="BK35419" s="98" t="s">
        <v>70</v>
      </c>
    </row>
    <row r="35420" spans="17:63" ht="29.25" customHeight="1" x14ac:dyDescent="0.2">
      <c r="Q35420" s="92" t="s">
        <v>50</v>
      </c>
      <c r="BF35420" s="101" t="s">
        <v>58</v>
      </c>
      <c r="BK35420" s="98" t="s">
        <v>70</v>
      </c>
    </row>
    <row r="35421" spans="17:63" ht="29.25" customHeight="1" x14ac:dyDescent="0.2">
      <c r="Q35421" s="92" t="s">
        <v>50</v>
      </c>
      <c r="BF35421" s="101" t="s">
        <v>58</v>
      </c>
      <c r="BK35421" s="98" t="s">
        <v>70</v>
      </c>
    </row>
    <row r="35422" spans="17:63" ht="29.25" customHeight="1" x14ac:dyDescent="0.2">
      <c r="Q35422" s="92" t="s">
        <v>50</v>
      </c>
      <c r="BF35422" s="101" t="s">
        <v>58</v>
      </c>
      <c r="BK35422" s="98" t="s">
        <v>70</v>
      </c>
    </row>
    <row r="35423" spans="17:63" ht="29.25" customHeight="1" x14ac:dyDescent="0.2">
      <c r="Q35423" s="92" t="s">
        <v>50</v>
      </c>
      <c r="BF35423" s="101" t="s">
        <v>58</v>
      </c>
      <c r="BK35423" s="98" t="s">
        <v>70</v>
      </c>
    </row>
    <row r="35424" spans="17:63" ht="29.25" customHeight="1" x14ac:dyDescent="0.2">
      <c r="Q35424" s="92" t="s">
        <v>50</v>
      </c>
      <c r="BF35424" s="101" t="s">
        <v>58</v>
      </c>
      <c r="BK35424" s="98" t="s">
        <v>70</v>
      </c>
    </row>
    <row r="35425" spans="17:63" ht="29.25" customHeight="1" x14ac:dyDescent="0.2">
      <c r="Q35425" s="92" t="s">
        <v>50</v>
      </c>
      <c r="BF35425" s="101" t="s">
        <v>58</v>
      </c>
      <c r="BK35425" s="98" t="s">
        <v>70</v>
      </c>
    </row>
    <row r="35426" spans="17:63" ht="29.25" customHeight="1" x14ac:dyDescent="0.2">
      <c r="Q35426" s="92" t="s">
        <v>50</v>
      </c>
      <c r="BF35426" s="101" t="s">
        <v>58</v>
      </c>
      <c r="BK35426" s="98" t="s">
        <v>70</v>
      </c>
    </row>
    <row r="35427" spans="17:63" ht="29.25" customHeight="1" x14ac:dyDescent="0.2">
      <c r="Q35427" s="92" t="s">
        <v>50</v>
      </c>
      <c r="BF35427" s="101" t="s">
        <v>58</v>
      </c>
      <c r="BK35427" s="98" t="s">
        <v>70</v>
      </c>
    </row>
    <row r="35428" spans="17:63" ht="29.25" customHeight="1" x14ac:dyDescent="0.2">
      <c r="Q35428" s="92" t="s">
        <v>50</v>
      </c>
      <c r="BF35428" s="101" t="s">
        <v>58</v>
      </c>
      <c r="BK35428" s="98" t="s">
        <v>70</v>
      </c>
    </row>
    <row r="35429" spans="17:63" ht="29.25" customHeight="1" x14ac:dyDescent="0.2">
      <c r="Q35429" s="92" t="s">
        <v>50</v>
      </c>
      <c r="BF35429" s="101" t="s">
        <v>58</v>
      </c>
      <c r="BK35429" s="98" t="s">
        <v>70</v>
      </c>
    </row>
    <row r="35430" spans="17:63" ht="29.25" customHeight="1" x14ac:dyDescent="0.2">
      <c r="Q35430" s="92" t="s">
        <v>50</v>
      </c>
      <c r="BF35430" s="101" t="s">
        <v>58</v>
      </c>
      <c r="BK35430" s="98" t="s">
        <v>70</v>
      </c>
    </row>
    <row r="35431" spans="17:63" ht="29.25" customHeight="1" x14ac:dyDescent="0.2">
      <c r="Q35431" s="92" t="s">
        <v>50</v>
      </c>
      <c r="BF35431" s="101" t="s">
        <v>58</v>
      </c>
      <c r="BK35431" s="98" t="s">
        <v>70</v>
      </c>
    </row>
    <row r="35432" spans="17:63" ht="29.25" customHeight="1" x14ac:dyDescent="0.2">
      <c r="Q35432" s="92" t="s">
        <v>50</v>
      </c>
      <c r="BF35432" s="101" t="s">
        <v>58</v>
      </c>
      <c r="BK35432" s="98" t="s">
        <v>70</v>
      </c>
    </row>
    <row r="35433" spans="17:63" ht="29.25" customHeight="1" x14ac:dyDescent="0.2">
      <c r="Q35433" s="92" t="s">
        <v>50</v>
      </c>
      <c r="BF35433" s="101" t="s">
        <v>58</v>
      </c>
      <c r="BK35433" s="98" t="s">
        <v>70</v>
      </c>
    </row>
    <row r="35434" spans="17:63" ht="29.25" customHeight="1" x14ac:dyDescent="0.2">
      <c r="Q35434" s="92" t="s">
        <v>50</v>
      </c>
      <c r="BF35434" s="101" t="s">
        <v>58</v>
      </c>
      <c r="BK35434" s="98" t="s">
        <v>70</v>
      </c>
    </row>
    <row r="35435" spans="17:63" ht="29.25" customHeight="1" x14ac:dyDescent="0.2">
      <c r="Q35435" s="92" t="s">
        <v>50</v>
      </c>
      <c r="BF35435" s="101" t="s">
        <v>58</v>
      </c>
      <c r="BK35435" s="98" t="s">
        <v>70</v>
      </c>
    </row>
    <row r="35436" spans="17:63" ht="29.25" customHeight="1" x14ac:dyDescent="0.2">
      <c r="Q35436" s="92" t="s">
        <v>50</v>
      </c>
      <c r="BF35436" s="101" t="s">
        <v>58</v>
      </c>
      <c r="BK35436" s="98" t="s">
        <v>70</v>
      </c>
    </row>
    <row r="35437" spans="17:63" ht="29.25" customHeight="1" x14ac:dyDescent="0.2">
      <c r="Q35437" s="92" t="s">
        <v>50</v>
      </c>
      <c r="BF35437" s="101" t="s">
        <v>58</v>
      </c>
      <c r="BK35437" s="98" t="s">
        <v>70</v>
      </c>
    </row>
    <row r="35438" spans="17:63" ht="29.25" customHeight="1" x14ac:dyDescent="0.2">
      <c r="Q35438" s="92" t="s">
        <v>50</v>
      </c>
      <c r="BF35438" s="101" t="s">
        <v>58</v>
      </c>
      <c r="BK35438" s="98" t="s">
        <v>70</v>
      </c>
    </row>
    <row r="35439" spans="17:63" ht="29.25" customHeight="1" x14ac:dyDescent="0.2">
      <c r="Q35439" s="92" t="s">
        <v>50</v>
      </c>
      <c r="BF35439" s="101" t="s">
        <v>58</v>
      </c>
      <c r="BK35439" s="98" t="s">
        <v>70</v>
      </c>
    </row>
    <row r="35440" spans="17:63" ht="29.25" customHeight="1" x14ac:dyDescent="0.2">
      <c r="Q35440" s="92" t="s">
        <v>50</v>
      </c>
      <c r="BF35440" s="101" t="s">
        <v>58</v>
      </c>
      <c r="BK35440" s="98" t="s">
        <v>70</v>
      </c>
    </row>
    <row r="35441" spans="17:63" ht="29.25" customHeight="1" x14ac:dyDescent="0.2">
      <c r="Q35441" s="92" t="s">
        <v>50</v>
      </c>
      <c r="BF35441" s="101" t="s">
        <v>58</v>
      </c>
      <c r="BK35441" s="98" t="s">
        <v>70</v>
      </c>
    </row>
    <row r="35442" spans="17:63" ht="29.25" customHeight="1" x14ac:dyDescent="0.2">
      <c r="Q35442" s="92" t="s">
        <v>50</v>
      </c>
      <c r="BF35442" s="101" t="s">
        <v>58</v>
      </c>
      <c r="BK35442" s="98" t="s">
        <v>70</v>
      </c>
    </row>
    <row r="35443" spans="17:63" ht="29.25" customHeight="1" x14ac:dyDescent="0.2">
      <c r="Q35443" s="92" t="s">
        <v>50</v>
      </c>
      <c r="BF35443" s="101" t="s">
        <v>58</v>
      </c>
      <c r="BK35443" s="98" t="s">
        <v>70</v>
      </c>
    </row>
    <row r="35444" spans="17:63" ht="29.25" customHeight="1" x14ac:dyDescent="0.2">
      <c r="Q35444" s="92" t="s">
        <v>50</v>
      </c>
      <c r="BF35444" s="101" t="s">
        <v>58</v>
      </c>
      <c r="BK35444" s="98" t="s">
        <v>70</v>
      </c>
    </row>
    <row r="35445" spans="17:63" ht="29.25" customHeight="1" x14ac:dyDescent="0.2">
      <c r="Q35445" s="92" t="s">
        <v>50</v>
      </c>
      <c r="BF35445" s="101" t="s">
        <v>58</v>
      </c>
      <c r="BK35445" s="98" t="s">
        <v>70</v>
      </c>
    </row>
    <row r="35446" spans="17:63" ht="29.25" customHeight="1" x14ac:dyDescent="0.2">
      <c r="Q35446" s="92" t="s">
        <v>50</v>
      </c>
      <c r="BF35446" s="101" t="s">
        <v>58</v>
      </c>
      <c r="BK35446" s="98" t="s">
        <v>70</v>
      </c>
    </row>
    <row r="35447" spans="17:63" ht="29.25" customHeight="1" x14ac:dyDescent="0.2">
      <c r="Q35447" s="92" t="s">
        <v>50</v>
      </c>
      <c r="BF35447" s="101" t="s">
        <v>58</v>
      </c>
      <c r="BK35447" s="98" t="s">
        <v>70</v>
      </c>
    </row>
    <row r="35448" spans="17:63" ht="29.25" customHeight="1" x14ac:dyDescent="0.2">
      <c r="Q35448" s="92" t="s">
        <v>50</v>
      </c>
      <c r="BF35448" s="101" t="s">
        <v>58</v>
      </c>
      <c r="BK35448" s="98" t="s">
        <v>70</v>
      </c>
    </row>
    <row r="35449" spans="17:63" ht="29.25" customHeight="1" x14ac:dyDescent="0.2">
      <c r="Q35449" s="92" t="s">
        <v>50</v>
      </c>
      <c r="BF35449" s="101" t="s">
        <v>58</v>
      </c>
      <c r="BK35449" s="98" t="s">
        <v>70</v>
      </c>
    </row>
    <row r="35450" spans="17:63" ht="29.25" customHeight="1" x14ac:dyDescent="0.2">
      <c r="Q35450" s="92" t="s">
        <v>50</v>
      </c>
      <c r="BF35450" s="101" t="s">
        <v>58</v>
      </c>
      <c r="BK35450" s="98" t="s">
        <v>70</v>
      </c>
    </row>
    <row r="35451" spans="17:63" ht="29.25" customHeight="1" x14ac:dyDescent="0.2">
      <c r="Q35451" s="92" t="s">
        <v>50</v>
      </c>
      <c r="BF35451" s="101" t="s">
        <v>58</v>
      </c>
      <c r="BK35451" s="98" t="s">
        <v>70</v>
      </c>
    </row>
    <row r="35452" spans="17:63" ht="29.25" customHeight="1" x14ac:dyDescent="0.2">
      <c r="Q35452" s="92" t="s">
        <v>50</v>
      </c>
      <c r="BF35452" s="101" t="s">
        <v>58</v>
      </c>
      <c r="BK35452" s="98" t="s">
        <v>70</v>
      </c>
    </row>
    <row r="35453" spans="17:63" ht="29.25" customHeight="1" x14ac:dyDescent="0.2">
      <c r="Q35453" s="92" t="s">
        <v>50</v>
      </c>
      <c r="BF35453" s="101" t="s">
        <v>58</v>
      </c>
      <c r="BK35453" s="98" t="s">
        <v>70</v>
      </c>
    </row>
    <row r="35454" spans="17:63" ht="29.25" customHeight="1" x14ac:dyDescent="0.2">
      <c r="Q35454" s="92" t="s">
        <v>50</v>
      </c>
      <c r="BF35454" s="101" t="s">
        <v>58</v>
      </c>
      <c r="BK35454" s="98" t="s">
        <v>70</v>
      </c>
    </row>
    <row r="35455" spans="17:63" ht="29.25" customHeight="1" x14ac:dyDescent="0.2">
      <c r="Q35455" s="92" t="s">
        <v>50</v>
      </c>
      <c r="BF35455" s="101" t="s">
        <v>58</v>
      </c>
      <c r="BK35455" s="98" t="s">
        <v>70</v>
      </c>
    </row>
    <row r="35456" spans="17:63" ht="29.25" customHeight="1" x14ac:dyDescent="0.2">
      <c r="Q35456" s="92" t="s">
        <v>50</v>
      </c>
      <c r="BF35456" s="101" t="s">
        <v>58</v>
      </c>
      <c r="BK35456" s="98" t="s">
        <v>70</v>
      </c>
    </row>
    <row r="35457" spans="17:63" ht="29.25" customHeight="1" x14ac:dyDescent="0.2">
      <c r="Q35457" s="92" t="s">
        <v>50</v>
      </c>
      <c r="BF35457" s="101" t="s">
        <v>58</v>
      </c>
      <c r="BK35457" s="98" t="s">
        <v>70</v>
      </c>
    </row>
    <row r="35458" spans="17:63" ht="29.25" customHeight="1" x14ac:dyDescent="0.2">
      <c r="Q35458" s="92" t="s">
        <v>50</v>
      </c>
      <c r="BF35458" s="101" t="s">
        <v>58</v>
      </c>
      <c r="BK35458" s="98" t="s">
        <v>70</v>
      </c>
    </row>
    <row r="35459" spans="17:63" ht="29.25" customHeight="1" x14ac:dyDescent="0.2">
      <c r="Q35459" s="92" t="s">
        <v>50</v>
      </c>
      <c r="BF35459" s="101" t="s">
        <v>58</v>
      </c>
      <c r="BK35459" s="98" t="s">
        <v>70</v>
      </c>
    </row>
    <row r="35460" spans="17:63" ht="29.25" customHeight="1" x14ac:dyDescent="0.2">
      <c r="Q35460" s="92" t="s">
        <v>50</v>
      </c>
      <c r="BF35460" s="101" t="s">
        <v>58</v>
      </c>
      <c r="BK35460" s="98" t="s">
        <v>70</v>
      </c>
    </row>
    <row r="35461" spans="17:63" ht="29.25" customHeight="1" x14ac:dyDescent="0.2">
      <c r="Q35461" s="92" t="s">
        <v>50</v>
      </c>
      <c r="BF35461" s="101" t="s">
        <v>58</v>
      </c>
      <c r="BK35461" s="98" t="s">
        <v>70</v>
      </c>
    </row>
    <row r="35462" spans="17:63" ht="29.25" customHeight="1" x14ac:dyDescent="0.2">
      <c r="Q35462" s="92" t="s">
        <v>50</v>
      </c>
      <c r="BF35462" s="101" t="s">
        <v>58</v>
      </c>
      <c r="BK35462" s="98" t="s">
        <v>70</v>
      </c>
    </row>
    <row r="35463" spans="17:63" ht="29.25" customHeight="1" x14ac:dyDescent="0.2">
      <c r="Q35463" s="92" t="s">
        <v>50</v>
      </c>
      <c r="BF35463" s="101" t="s">
        <v>58</v>
      </c>
      <c r="BK35463" s="98" t="s">
        <v>70</v>
      </c>
    </row>
    <row r="35464" spans="17:63" ht="29.25" customHeight="1" x14ac:dyDescent="0.2">
      <c r="Q35464" s="92" t="s">
        <v>50</v>
      </c>
      <c r="BF35464" s="101" t="s">
        <v>58</v>
      </c>
      <c r="BK35464" s="98" t="s">
        <v>70</v>
      </c>
    </row>
    <row r="35465" spans="17:63" ht="29.25" customHeight="1" x14ac:dyDescent="0.2">
      <c r="Q35465" s="92" t="s">
        <v>50</v>
      </c>
      <c r="BF35465" s="101" t="s">
        <v>58</v>
      </c>
      <c r="BK35465" s="98" t="s">
        <v>70</v>
      </c>
    </row>
    <row r="35466" spans="17:63" ht="29.25" customHeight="1" x14ac:dyDescent="0.2">
      <c r="Q35466" s="92" t="s">
        <v>50</v>
      </c>
      <c r="BF35466" s="101" t="s">
        <v>58</v>
      </c>
      <c r="BK35466" s="98" t="s">
        <v>70</v>
      </c>
    </row>
    <row r="35467" spans="17:63" ht="29.25" customHeight="1" x14ac:dyDescent="0.2">
      <c r="Q35467" s="92" t="s">
        <v>50</v>
      </c>
      <c r="BF35467" s="101" t="s">
        <v>58</v>
      </c>
      <c r="BK35467" s="98" t="s">
        <v>70</v>
      </c>
    </row>
    <row r="35468" spans="17:63" ht="29.25" customHeight="1" x14ac:dyDescent="0.2">
      <c r="Q35468" s="92" t="s">
        <v>50</v>
      </c>
      <c r="BF35468" s="101" t="s">
        <v>58</v>
      </c>
      <c r="BK35468" s="98" t="s">
        <v>70</v>
      </c>
    </row>
    <row r="35469" spans="17:63" ht="29.25" customHeight="1" x14ac:dyDescent="0.2">
      <c r="Q35469" s="92" t="s">
        <v>50</v>
      </c>
      <c r="BF35469" s="101" t="s">
        <v>58</v>
      </c>
      <c r="BK35469" s="98" t="s">
        <v>70</v>
      </c>
    </row>
    <row r="35470" spans="17:63" ht="29.25" customHeight="1" x14ac:dyDescent="0.2">
      <c r="Q35470" s="92" t="s">
        <v>50</v>
      </c>
      <c r="BF35470" s="101" t="s">
        <v>58</v>
      </c>
      <c r="BK35470" s="98" t="s">
        <v>70</v>
      </c>
    </row>
    <row r="35471" spans="17:63" ht="29.25" customHeight="1" x14ac:dyDescent="0.2">
      <c r="Q35471" s="92" t="s">
        <v>50</v>
      </c>
      <c r="BF35471" s="101" t="s">
        <v>58</v>
      </c>
      <c r="BK35471" s="98" t="s">
        <v>70</v>
      </c>
    </row>
    <row r="35472" spans="17:63" ht="29.25" customHeight="1" x14ac:dyDescent="0.2">
      <c r="Q35472" s="92" t="s">
        <v>50</v>
      </c>
      <c r="BF35472" s="101" t="s">
        <v>58</v>
      </c>
      <c r="BK35472" s="98" t="s">
        <v>70</v>
      </c>
    </row>
    <row r="35473" spans="17:63" ht="29.25" customHeight="1" x14ac:dyDescent="0.2">
      <c r="Q35473" s="92" t="s">
        <v>50</v>
      </c>
      <c r="BF35473" s="101" t="s">
        <v>58</v>
      </c>
      <c r="BK35473" s="98" t="s">
        <v>70</v>
      </c>
    </row>
    <row r="35474" spans="17:63" ht="29.25" customHeight="1" x14ac:dyDescent="0.2">
      <c r="Q35474" s="92" t="s">
        <v>50</v>
      </c>
      <c r="BF35474" s="101" t="s">
        <v>58</v>
      </c>
      <c r="BK35474" s="98" t="s">
        <v>70</v>
      </c>
    </row>
    <row r="35475" spans="17:63" ht="29.25" customHeight="1" x14ac:dyDescent="0.2">
      <c r="Q35475" s="92" t="s">
        <v>50</v>
      </c>
      <c r="BF35475" s="101" t="s">
        <v>58</v>
      </c>
      <c r="BK35475" s="98" t="s">
        <v>70</v>
      </c>
    </row>
    <row r="35476" spans="17:63" ht="29.25" customHeight="1" x14ac:dyDescent="0.2">
      <c r="Q35476" s="92" t="s">
        <v>50</v>
      </c>
      <c r="BF35476" s="101" t="s">
        <v>58</v>
      </c>
      <c r="BK35476" s="98" t="s">
        <v>70</v>
      </c>
    </row>
    <row r="35477" spans="17:63" ht="29.25" customHeight="1" x14ac:dyDescent="0.2">
      <c r="Q35477" s="92" t="s">
        <v>50</v>
      </c>
      <c r="BF35477" s="101" t="s">
        <v>58</v>
      </c>
      <c r="BK35477" s="98" t="s">
        <v>70</v>
      </c>
    </row>
    <row r="35478" spans="17:63" ht="29.25" customHeight="1" x14ac:dyDescent="0.2">
      <c r="Q35478" s="92" t="s">
        <v>50</v>
      </c>
      <c r="BF35478" s="101" t="s">
        <v>58</v>
      </c>
      <c r="BK35478" s="98" t="s">
        <v>70</v>
      </c>
    </row>
    <row r="35479" spans="17:63" ht="29.25" customHeight="1" x14ac:dyDescent="0.2">
      <c r="Q35479" s="92" t="s">
        <v>50</v>
      </c>
      <c r="BF35479" s="101" t="s">
        <v>58</v>
      </c>
      <c r="BK35479" s="98" t="s">
        <v>70</v>
      </c>
    </row>
    <row r="35480" spans="17:63" ht="29.25" customHeight="1" x14ac:dyDescent="0.2">
      <c r="Q35480" s="92" t="s">
        <v>50</v>
      </c>
      <c r="BF35480" s="101" t="s">
        <v>58</v>
      </c>
      <c r="BK35480" s="98" t="s">
        <v>70</v>
      </c>
    </row>
    <row r="35481" spans="17:63" ht="29.25" customHeight="1" x14ac:dyDescent="0.2">
      <c r="Q35481" s="92" t="s">
        <v>50</v>
      </c>
      <c r="BF35481" s="101" t="s">
        <v>58</v>
      </c>
      <c r="BK35481" s="98" t="s">
        <v>70</v>
      </c>
    </row>
    <row r="35482" spans="17:63" ht="29.25" customHeight="1" x14ac:dyDescent="0.2">
      <c r="Q35482" s="92" t="s">
        <v>50</v>
      </c>
      <c r="BF35482" s="101" t="s">
        <v>58</v>
      </c>
      <c r="BK35482" s="98" t="s">
        <v>70</v>
      </c>
    </row>
    <row r="35483" spans="17:63" ht="29.25" customHeight="1" x14ac:dyDescent="0.2">
      <c r="Q35483" s="92" t="s">
        <v>50</v>
      </c>
      <c r="BF35483" s="101" t="s">
        <v>58</v>
      </c>
      <c r="BK35483" s="98" t="s">
        <v>70</v>
      </c>
    </row>
    <row r="35484" spans="17:63" ht="29.25" customHeight="1" x14ac:dyDescent="0.2">
      <c r="Q35484" s="92" t="s">
        <v>50</v>
      </c>
      <c r="BF35484" s="101" t="s">
        <v>58</v>
      </c>
      <c r="BK35484" s="98" t="s">
        <v>70</v>
      </c>
    </row>
    <row r="35485" spans="17:63" ht="29.25" customHeight="1" x14ac:dyDescent="0.2">
      <c r="Q35485" s="92" t="s">
        <v>50</v>
      </c>
      <c r="BF35485" s="101" t="s">
        <v>58</v>
      </c>
      <c r="BK35485" s="98" t="s">
        <v>70</v>
      </c>
    </row>
    <row r="35486" spans="17:63" ht="29.25" customHeight="1" x14ac:dyDescent="0.2">
      <c r="Q35486" s="92" t="s">
        <v>50</v>
      </c>
      <c r="BF35486" s="101" t="s">
        <v>58</v>
      </c>
      <c r="BK35486" s="98" t="s">
        <v>70</v>
      </c>
    </row>
    <row r="35487" spans="17:63" ht="29.25" customHeight="1" x14ac:dyDescent="0.2">
      <c r="Q35487" s="92" t="s">
        <v>50</v>
      </c>
      <c r="BF35487" s="101" t="s">
        <v>58</v>
      </c>
      <c r="BK35487" s="98" t="s">
        <v>70</v>
      </c>
    </row>
    <row r="35488" spans="17:63" ht="29.25" customHeight="1" x14ac:dyDescent="0.2">
      <c r="Q35488" s="92" t="s">
        <v>50</v>
      </c>
      <c r="BF35488" s="101" t="s">
        <v>58</v>
      </c>
      <c r="BK35488" s="98" t="s">
        <v>70</v>
      </c>
    </row>
    <row r="35489" spans="17:63" ht="29.25" customHeight="1" x14ac:dyDescent="0.2">
      <c r="Q35489" s="92" t="s">
        <v>50</v>
      </c>
      <c r="BF35489" s="101" t="s">
        <v>58</v>
      </c>
      <c r="BK35489" s="98" t="s">
        <v>70</v>
      </c>
    </row>
    <row r="35490" spans="17:63" ht="29.25" customHeight="1" x14ac:dyDescent="0.2">
      <c r="Q35490" s="92" t="s">
        <v>50</v>
      </c>
      <c r="BF35490" s="101" t="s">
        <v>58</v>
      </c>
      <c r="BK35490" s="98" t="s">
        <v>70</v>
      </c>
    </row>
    <row r="35491" spans="17:63" ht="29.25" customHeight="1" x14ac:dyDescent="0.2">
      <c r="Q35491" s="92" t="s">
        <v>50</v>
      </c>
      <c r="BF35491" s="101" t="s">
        <v>58</v>
      </c>
      <c r="BK35491" s="98" t="s">
        <v>70</v>
      </c>
    </row>
    <row r="35492" spans="17:63" ht="29.25" customHeight="1" x14ac:dyDescent="0.2">
      <c r="Q35492" s="92" t="s">
        <v>50</v>
      </c>
      <c r="BF35492" s="101" t="s">
        <v>58</v>
      </c>
      <c r="BK35492" s="98" t="s">
        <v>70</v>
      </c>
    </row>
    <row r="35493" spans="17:63" ht="29.25" customHeight="1" x14ac:dyDescent="0.2">
      <c r="Q35493" s="92" t="s">
        <v>50</v>
      </c>
      <c r="BF35493" s="101" t="s">
        <v>58</v>
      </c>
      <c r="BK35493" s="98" t="s">
        <v>70</v>
      </c>
    </row>
    <row r="35494" spans="17:63" ht="29.25" customHeight="1" x14ac:dyDescent="0.2">
      <c r="Q35494" s="92" t="s">
        <v>50</v>
      </c>
      <c r="BF35494" s="101" t="s">
        <v>58</v>
      </c>
      <c r="BK35494" s="98" t="s">
        <v>70</v>
      </c>
    </row>
    <row r="35495" spans="17:63" ht="29.25" customHeight="1" x14ac:dyDescent="0.2">
      <c r="Q35495" s="92" t="s">
        <v>50</v>
      </c>
      <c r="BF35495" s="101" t="s">
        <v>58</v>
      </c>
      <c r="BK35495" s="98" t="s">
        <v>70</v>
      </c>
    </row>
    <row r="35496" spans="17:63" ht="29.25" customHeight="1" x14ac:dyDescent="0.2">
      <c r="Q35496" s="92" t="s">
        <v>50</v>
      </c>
      <c r="BF35496" s="101" t="s">
        <v>58</v>
      </c>
      <c r="BK35496" s="98" t="s">
        <v>70</v>
      </c>
    </row>
    <row r="35497" spans="17:63" ht="29.25" customHeight="1" x14ac:dyDescent="0.2">
      <c r="Q35497" s="92" t="s">
        <v>50</v>
      </c>
      <c r="BF35497" s="101" t="s">
        <v>58</v>
      </c>
      <c r="BK35497" s="98" t="s">
        <v>70</v>
      </c>
    </row>
    <row r="35498" spans="17:63" ht="29.25" customHeight="1" x14ac:dyDescent="0.2">
      <c r="Q35498" s="92" t="s">
        <v>50</v>
      </c>
      <c r="BF35498" s="101" t="s">
        <v>58</v>
      </c>
      <c r="BK35498" s="98" t="s">
        <v>70</v>
      </c>
    </row>
    <row r="35499" spans="17:63" ht="29.25" customHeight="1" x14ac:dyDescent="0.2">
      <c r="Q35499" s="92" t="s">
        <v>50</v>
      </c>
      <c r="BF35499" s="101" t="s">
        <v>58</v>
      </c>
      <c r="BK35499" s="98" t="s">
        <v>70</v>
      </c>
    </row>
    <row r="35500" spans="17:63" ht="29.25" customHeight="1" x14ac:dyDescent="0.2">
      <c r="Q35500" s="92" t="s">
        <v>50</v>
      </c>
      <c r="BF35500" s="101" t="s">
        <v>58</v>
      </c>
      <c r="BK35500" s="98" t="s">
        <v>70</v>
      </c>
    </row>
    <row r="35501" spans="17:63" ht="29.25" customHeight="1" x14ac:dyDescent="0.2">
      <c r="Q35501" s="92" t="s">
        <v>50</v>
      </c>
      <c r="BF35501" s="101" t="s">
        <v>58</v>
      </c>
      <c r="BK35501" s="98" t="s">
        <v>70</v>
      </c>
    </row>
    <row r="35502" spans="17:63" ht="29.25" customHeight="1" x14ac:dyDescent="0.2">
      <c r="Q35502" s="92" t="s">
        <v>50</v>
      </c>
      <c r="BF35502" s="101" t="s">
        <v>58</v>
      </c>
      <c r="BK35502" s="98" t="s">
        <v>70</v>
      </c>
    </row>
    <row r="35503" spans="17:63" ht="29.25" customHeight="1" x14ac:dyDescent="0.2">
      <c r="Q35503" s="92" t="s">
        <v>50</v>
      </c>
      <c r="BF35503" s="101" t="s">
        <v>58</v>
      </c>
      <c r="BK35503" s="98" t="s">
        <v>70</v>
      </c>
    </row>
    <row r="35504" spans="17:63" ht="29.25" customHeight="1" x14ac:dyDescent="0.2">
      <c r="Q35504" s="92" t="s">
        <v>50</v>
      </c>
      <c r="BF35504" s="101" t="s">
        <v>58</v>
      </c>
      <c r="BK35504" s="98" t="s">
        <v>70</v>
      </c>
    </row>
    <row r="35505" spans="17:63" ht="29.25" customHeight="1" x14ac:dyDescent="0.2">
      <c r="Q35505" s="92" t="s">
        <v>50</v>
      </c>
      <c r="BF35505" s="101" t="s">
        <v>58</v>
      </c>
      <c r="BK35505" s="98" t="s">
        <v>70</v>
      </c>
    </row>
    <row r="35506" spans="17:63" ht="29.25" customHeight="1" x14ac:dyDescent="0.2">
      <c r="Q35506" s="92" t="s">
        <v>50</v>
      </c>
      <c r="BF35506" s="101" t="s">
        <v>58</v>
      </c>
      <c r="BK35506" s="98" t="s">
        <v>70</v>
      </c>
    </row>
    <row r="35507" spans="17:63" ht="29.25" customHeight="1" x14ac:dyDescent="0.2">
      <c r="Q35507" s="92" t="s">
        <v>50</v>
      </c>
      <c r="BF35507" s="101" t="s">
        <v>58</v>
      </c>
      <c r="BK35507" s="98" t="s">
        <v>70</v>
      </c>
    </row>
    <row r="35508" spans="17:63" ht="29.25" customHeight="1" x14ac:dyDescent="0.2">
      <c r="Q35508" s="92" t="s">
        <v>50</v>
      </c>
      <c r="BF35508" s="101" t="s">
        <v>58</v>
      </c>
      <c r="BK35508" s="98" t="s">
        <v>70</v>
      </c>
    </row>
    <row r="35509" spans="17:63" ht="29.25" customHeight="1" x14ac:dyDescent="0.2">
      <c r="Q35509" s="92" t="s">
        <v>50</v>
      </c>
      <c r="BF35509" s="101" t="s">
        <v>58</v>
      </c>
      <c r="BK35509" s="98" t="s">
        <v>70</v>
      </c>
    </row>
    <row r="35510" spans="17:63" ht="29.25" customHeight="1" x14ac:dyDescent="0.2">
      <c r="Q35510" s="92" t="s">
        <v>50</v>
      </c>
      <c r="BF35510" s="101" t="s">
        <v>58</v>
      </c>
      <c r="BK35510" s="98" t="s">
        <v>70</v>
      </c>
    </row>
    <row r="35511" spans="17:63" ht="29.25" customHeight="1" x14ac:dyDescent="0.2">
      <c r="Q35511" s="92" t="s">
        <v>50</v>
      </c>
      <c r="BF35511" s="101" t="s">
        <v>58</v>
      </c>
      <c r="BK35511" s="98" t="s">
        <v>70</v>
      </c>
    </row>
    <row r="35512" spans="17:63" ht="29.25" customHeight="1" x14ac:dyDescent="0.2">
      <c r="Q35512" s="92" t="s">
        <v>50</v>
      </c>
      <c r="BF35512" s="101" t="s">
        <v>58</v>
      </c>
      <c r="BK35512" s="98" t="s">
        <v>70</v>
      </c>
    </row>
    <row r="35513" spans="17:63" ht="29.25" customHeight="1" x14ac:dyDescent="0.2">
      <c r="Q35513" s="92" t="s">
        <v>50</v>
      </c>
      <c r="BF35513" s="101" t="s">
        <v>58</v>
      </c>
      <c r="BK35513" s="98" t="s">
        <v>70</v>
      </c>
    </row>
    <row r="35514" spans="17:63" ht="29.25" customHeight="1" x14ac:dyDescent="0.2">
      <c r="Q35514" s="92" t="s">
        <v>50</v>
      </c>
      <c r="BF35514" s="101" t="s">
        <v>58</v>
      </c>
      <c r="BK35514" s="98" t="s">
        <v>70</v>
      </c>
    </row>
    <row r="35515" spans="17:63" ht="29.25" customHeight="1" x14ac:dyDescent="0.2">
      <c r="Q35515" s="92" t="s">
        <v>50</v>
      </c>
      <c r="BF35515" s="101" t="s">
        <v>58</v>
      </c>
      <c r="BK35515" s="98" t="s">
        <v>70</v>
      </c>
    </row>
    <row r="35516" spans="17:63" ht="29.25" customHeight="1" x14ac:dyDescent="0.2">
      <c r="Q35516" s="92" t="s">
        <v>50</v>
      </c>
      <c r="BF35516" s="101" t="s">
        <v>58</v>
      </c>
      <c r="BK35516" s="98" t="s">
        <v>70</v>
      </c>
    </row>
    <row r="35517" spans="17:63" ht="29.25" customHeight="1" x14ac:dyDescent="0.2">
      <c r="Q35517" s="92" t="s">
        <v>50</v>
      </c>
      <c r="BF35517" s="101" t="s">
        <v>58</v>
      </c>
      <c r="BK35517" s="98" t="s">
        <v>70</v>
      </c>
    </row>
    <row r="35518" spans="17:63" ht="29.25" customHeight="1" x14ac:dyDescent="0.2">
      <c r="Q35518" s="92" t="s">
        <v>50</v>
      </c>
      <c r="BF35518" s="101" t="s">
        <v>58</v>
      </c>
      <c r="BK35518" s="98" t="s">
        <v>70</v>
      </c>
    </row>
    <row r="35519" spans="17:63" ht="29.25" customHeight="1" x14ac:dyDescent="0.2">
      <c r="Q35519" s="92" t="s">
        <v>50</v>
      </c>
      <c r="BF35519" s="101" t="s">
        <v>58</v>
      </c>
      <c r="BK35519" s="98" t="s">
        <v>70</v>
      </c>
    </row>
    <row r="35520" spans="17:63" ht="29.25" customHeight="1" x14ac:dyDescent="0.2">
      <c r="Q35520" s="92" t="s">
        <v>50</v>
      </c>
      <c r="BF35520" s="101" t="s">
        <v>58</v>
      </c>
      <c r="BK35520" s="98" t="s">
        <v>70</v>
      </c>
    </row>
    <row r="35521" spans="17:63" ht="29.25" customHeight="1" x14ac:dyDescent="0.2">
      <c r="Q35521" s="92" t="s">
        <v>50</v>
      </c>
      <c r="BF35521" s="101" t="s">
        <v>58</v>
      </c>
      <c r="BK35521" s="98" t="s">
        <v>70</v>
      </c>
    </row>
    <row r="35522" spans="17:63" ht="29.25" customHeight="1" x14ac:dyDescent="0.2">
      <c r="Q35522" s="92" t="s">
        <v>50</v>
      </c>
      <c r="BF35522" s="101" t="s">
        <v>58</v>
      </c>
      <c r="BK35522" s="98" t="s">
        <v>70</v>
      </c>
    </row>
    <row r="35523" spans="17:63" ht="29.25" customHeight="1" x14ac:dyDescent="0.2">
      <c r="Q35523" s="92" t="s">
        <v>50</v>
      </c>
      <c r="BF35523" s="101" t="s">
        <v>58</v>
      </c>
      <c r="BK35523" s="98" t="s">
        <v>70</v>
      </c>
    </row>
    <row r="35524" spans="17:63" ht="29.25" customHeight="1" x14ac:dyDescent="0.2">
      <c r="Q35524" s="92" t="s">
        <v>50</v>
      </c>
      <c r="BF35524" s="101" t="s">
        <v>58</v>
      </c>
      <c r="BK35524" s="98" t="s">
        <v>70</v>
      </c>
    </row>
    <row r="35525" spans="17:63" ht="29.25" customHeight="1" x14ac:dyDescent="0.2">
      <c r="Q35525" s="92" t="s">
        <v>50</v>
      </c>
      <c r="BF35525" s="101" t="s">
        <v>58</v>
      </c>
      <c r="BK35525" s="98" t="s">
        <v>70</v>
      </c>
    </row>
    <row r="35526" spans="17:63" ht="29.25" customHeight="1" x14ac:dyDescent="0.2">
      <c r="Q35526" s="92" t="s">
        <v>50</v>
      </c>
      <c r="BF35526" s="101" t="s">
        <v>58</v>
      </c>
      <c r="BK35526" s="98" t="s">
        <v>70</v>
      </c>
    </row>
    <row r="35527" spans="17:63" ht="29.25" customHeight="1" x14ac:dyDescent="0.2">
      <c r="Q35527" s="92" t="s">
        <v>50</v>
      </c>
      <c r="BF35527" s="101" t="s">
        <v>58</v>
      </c>
      <c r="BK35527" s="98" t="s">
        <v>70</v>
      </c>
    </row>
    <row r="35528" spans="17:63" ht="29.25" customHeight="1" x14ac:dyDescent="0.2">
      <c r="Q35528" s="92" t="s">
        <v>50</v>
      </c>
      <c r="BF35528" s="101" t="s">
        <v>58</v>
      </c>
      <c r="BK35528" s="98" t="s">
        <v>70</v>
      </c>
    </row>
    <row r="35529" spans="17:63" ht="29.25" customHeight="1" x14ac:dyDescent="0.2">
      <c r="Q35529" s="92" t="s">
        <v>50</v>
      </c>
      <c r="BF35529" s="101" t="s">
        <v>58</v>
      </c>
      <c r="BK35529" s="98" t="s">
        <v>70</v>
      </c>
    </row>
    <row r="35530" spans="17:63" ht="29.25" customHeight="1" x14ac:dyDescent="0.2">
      <c r="Q35530" s="92" t="s">
        <v>50</v>
      </c>
      <c r="BF35530" s="101" t="s">
        <v>58</v>
      </c>
      <c r="BK35530" s="98" t="s">
        <v>70</v>
      </c>
    </row>
    <row r="35531" spans="17:63" ht="29.25" customHeight="1" x14ac:dyDescent="0.2">
      <c r="Q35531" s="92" t="s">
        <v>50</v>
      </c>
      <c r="BF35531" s="101" t="s">
        <v>58</v>
      </c>
      <c r="BK35531" s="98" t="s">
        <v>70</v>
      </c>
    </row>
    <row r="35532" spans="17:63" ht="29.25" customHeight="1" x14ac:dyDescent="0.2">
      <c r="Q35532" s="92" t="s">
        <v>50</v>
      </c>
      <c r="BF35532" s="101" t="s">
        <v>58</v>
      </c>
      <c r="BK35532" s="98" t="s">
        <v>70</v>
      </c>
    </row>
    <row r="35533" spans="17:63" ht="29.25" customHeight="1" x14ac:dyDescent="0.2">
      <c r="Q35533" s="92" t="s">
        <v>50</v>
      </c>
      <c r="BF35533" s="101" t="s">
        <v>58</v>
      </c>
      <c r="BK35533" s="98" t="s">
        <v>70</v>
      </c>
    </row>
    <row r="35534" spans="17:63" ht="29.25" customHeight="1" x14ac:dyDescent="0.2">
      <c r="Q35534" s="92" t="s">
        <v>50</v>
      </c>
      <c r="BF35534" s="101" t="s">
        <v>58</v>
      </c>
      <c r="BK35534" s="98" t="s">
        <v>70</v>
      </c>
    </row>
    <row r="35535" spans="17:63" ht="29.25" customHeight="1" x14ac:dyDescent="0.2">
      <c r="Q35535" s="92" t="s">
        <v>50</v>
      </c>
      <c r="BF35535" s="101" t="s">
        <v>58</v>
      </c>
      <c r="BK35535" s="98" t="s">
        <v>70</v>
      </c>
    </row>
    <row r="35536" spans="17:63" ht="29.25" customHeight="1" x14ac:dyDescent="0.2">
      <c r="Q35536" s="92" t="s">
        <v>50</v>
      </c>
      <c r="BF35536" s="101" t="s">
        <v>58</v>
      </c>
      <c r="BK35536" s="98" t="s">
        <v>70</v>
      </c>
    </row>
    <row r="35537" spans="17:63" ht="29.25" customHeight="1" x14ac:dyDescent="0.2">
      <c r="Q35537" s="92" t="s">
        <v>50</v>
      </c>
      <c r="BF35537" s="101" t="s">
        <v>58</v>
      </c>
      <c r="BK35537" s="98" t="s">
        <v>70</v>
      </c>
    </row>
    <row r="35538" spans="17:63" ht="29.25" customHeight="1" x14ac:dyDescent="0.2">
      <c r="Q35538" s="92" t="s">
        <v>50</v>
      </c>
      <c r="BF35538" s="101" t="s">
        <v>58</v>
      </c>
      <c r="BK35538" s="98" t="s">
        <v>70</v>
      </c>
    </row>
    <row r="35539" spans="17:63" ht="29.25" customHeight="1" x14ac:dyDescent="0.2">
      <c r="Q35539" s="92" t="s">
        <v>50</v>
      </c>
      <c r="BF35539" s="101" t="s">
        <v>58</v>
      </c>
      <c r="BK35539" s="98" t="s">
        <v>70</v>
      </c>
    </row>
    <row r="35540" spans="17:63" ht="29.25" customHeight="1" x14ac:dyDescent="0.2">
      <c r="Q35540" s="92" t="s">
        <v>50</v>
      </c>
      <c r="BF35540" s="101" t="s">
        <v>58</v>
      </c>
      <c r="BK35540" s="98" t="s">
        <v>70</v>
      </c>
    </row>
    <row r="35541" spans="17:63" ht="29.25" customHeight="1" x14ac:dyDescent="0.2">
      <c r="Q35541" s="92" t="s">
        <v>50</v>
      </c>
      <c r="BF35541" s="101" t="s">
        <v>58</v>
      </c>
      <c r="BK35541" s="98" t="s">
        <v>70</v>
      </c>
    </row>
    <row r="35542" spans="17:63" ht="29.25" customHeight="1" x14ac:dyDescent="0.2">
      <c r="Q35542" s="92" t="s">
        <v>50</v>
      </c>
      <c r="BF35542" s="101" t="s">
        <v>58</v>
      </c>
      <c r="BK35542" s="98" t="s">
        <v>70</v>
      </c>
    </row>
    <row r="35543" spans="17:63" ht="29.25" customHeight="1" x14ac:dyDescent="0.2">
      <c r="Q35543" s="92" t="s">
        <v>50</v>
      </c>
      <c r="BF35543" s="101" t="s">
        <v>58</v>
      </c>
      <c r="BK35543" s="98" t="s">
        <v>70</v>
      </c>
    </row>
    <row r="35544" spans="17:63" ht="29.25" customHeight="1" x14ac:dyDescent="0.2">
      <c r="Q35544" s="92" t="s">
        <v>50</v>
      </c>
      <c r="BF35544" s="101" t="s">
        <v>58</v>
      </c>
      <c r="BK35544" s="98" t="s">
        <v>70</v>
      </c>
    </row>
    <row r="35545" spans="17:63" ht="29.25" customHeight="1" x14ac:dyDescent="0.2">
      <c r="Q35545" s="92" t="s">
        <v>50</v>
      </c>
      <c r="BF35545" s="101" t="s">
        <v>58</v>
      </c>
      <c r="BK35545" s="98" t="s">
        <v>70</v>
      </c>
    </row>
    <row r="35546" spans="17:63" ht="29.25" customHeight="1" x14ac:dyDescent="0.2">
      <c r="Q35546" s="92" t="s">
        <v>50</v>
      </c>
      <c r="BF35546" s="101" t="s">
        <v>58</v>
      </c>
      <c r="BK35546" s="98" t="s">
        <v>70</v>
      </c>
    </row>
    <row r="35547" spans="17:63" ht="29.25" customHeight="1" x14ac:dyDescent="0.2">
      <c r="Q35547" s="92" t="s">
        <v>50</v>
      </c>
      <c r="BF35547" s="101" t="s">
        <v>58</v>
      </c>
      <c r="BK35547" s="98" t="s">
        <v>70</v>
      </c>
    </row>
    <row r="35548" spans="17:63" ht="29.25" customHeight="1" x14ac:dyDescent="0.2">
      <c r="Q35548" s="92" t="s">
        <v>50</v>
      </c>
      <c r="BF35548" s="101" t="s">
        <v>58</v>
      </c>
      <c r="BK35548" s="98" t="s">
        <v>70</v>
      </c>
    </row>
    <row r="35549" spans="17:63" ht="29.25" customHeight="1" x14ac:dyDescent="0.2">
      <c r="Q35549" s="92" t="s">
        <v>50</v>
      </c>
      <c r="BF35549" s="101" t="s">
        <v>58</v>
      </c>
      <c r="BK35549" s="98" t="s">
        <v>70</v>
      </c>
    </row>
    <row r="35550" spans="17:63" ht="29.25" customHeight="1" x14ac:dyDescent="0.2">
      <c r="Q35550" s="92" t="s">
        <v>50</v>
      </c>
      <c r="BF35550" s="101" t="s">
        <v>58</v>
      </c>
      <c r="BK35550" s="98" t="s">
        <v>70</v>
      </c>
    </row>
    <row r="35551" spans="17:63" ht="29.25" customHeight="1" x14ac:dyDescent="0.2">
      <c r="Q35551" s="92" t="s">
        <v>50</v>
      </c>
      <c r="BF35551" s="101" t="s">
        <v>58</v>
      </c>
      <c r="BK35551" s="98" t="s">
        <v>70</v>
      </c>
    </row>
    <row r="35552" spans="17:63" ht="29.25" customHeight="1" x14ac:dyDescent="0.2">
      <c r="Q35552" s="92" t="s">
        <v>50</v>
      </c>
      <c r="BF35552" s="101" t="s">
        <v>58</v>
      </c>
      <c r="BK35552" s="98" t="s">
        <v>70</v>
      </c>
    </row>
    <row r="35553" spans="17:63" ht="29.25" customHeight="1" x14ac:dyDescent="0.2">
      <c r="Q35553" s="92" t="s">
        <v>50</v>
      </c>
      <c r="BF35553" s="101" t="s">
        <v>58</v>
      </c>
      <c r="BK35553" s="98" t="s">
        <v>70</v>
      </c>
    </row>
    <row r="35554" spans="17:63" ht="29.25" customHeight="1" x14ac:dyDescent="0.2">
      <c r="Q35554" s="92" t="s">
        <v>50</v>
      </c>
      <c r="BF35554" s="101" t="s">
        <v>58</v>
      </c>
      <c r="BK35554" s="98" t="s">
        <v>70</v>
      </c>
    </row>
    <row r="35555" spans="17:63" ht="29.25" customHeight="1" x14ac:dyDescent="0.2">
      <c r="Q35555" s="92" t="s">
        <v>50</v>
      </c>
      <c r="BF35555" s="101" t="s">
        <v>58</v>
      </c>
      <c r="BK35555" s="98" t="s">
        <v>70</v>
      </c>
    </row>
    <row r="35556" spans="17:63" ht="29.25" customHeight="1" x14ac:dyDescent="0.2">
      <c r="Q35556" s="92" t="s">
        <v>50</v>
      </c>
      <c r="BF35556" s="101" t="s">
        <v>58</v>
      </c>
      <c r="BK35556" s="98" t="s">
        <v>70</v>
      </c>
    </row>
    <row r="35557" spans="17:63" ht="29.25" customHeight="1" x14ac:dyDescent="0.2">
      <c r="Q35557" s="92" t="s">
        <v>50</v>
      </c>
      <c r="BF35557" s="101" t="s">
        <v>58</v>
      </c>
      <c r="BK35557" s="98" t="s">
        <v>70</v>
      </c>
    </row>
    <row r="35558" spans="17:63" ht="29.25" customHeight="1" x14ac:dyDescent="0.2">
      <c r="Q35558" s="92" t="s">
        <v>50</v>
      </c>
      <c r="BF35558" s="101" t="s">
        <v>58</v>
      </c>
      <c r="BK35558" s="98" t="s">
        <v>70</v>
      </c>
    </row>
    <row r="35559" spans="17:63" ht="29.25" customHeight="1" x14ac:dyDescent="0.2">
      <c r="Q35559" s="92" t="s">
        <v>50</v>
      </c>
      <c r="BF35559" s="101" t="s">
        <v>58</v>
      </c>
      <c r="BK35559" s="98" t="s">
        <v>70</v>
      </c>
    </row>
    <row r="35560" spans="17:63" ht="29.25" customHeight="1" x14ac:dyDescent="0.2">
      <c r="Q35560" s="92" t="s">
        <v>50</v>
      </c>
      <c r="BF35560" s="101" t="s">
        <v>58</v>
      </c>
      <c r="BK35560" s="98" t="s">
        <v>70</v>
      </c>
    </row>
    <row r="35561" spans="17:63" ht="29.25" customHeight="1" x14ac:dyDescent="0.2">
      <c r="Q35561" s="92" t="s">
        <v>50</v>
      </c>
      <c r="BF35561" s="101" t="s">
        <v>58</v>
      </c>
      <c r="BK35561" s="98" t="s">
        <v>70</v>
      </c>
    </row>
    <row r="35562" spans="17:63" ht="29.25" customHeight="1" x14ac:dyDescent="0.2">
      <c r="Q35562" s="92" t="s">
        <v>50</v>
      </c>
      <c r="BF35562" s="101" t="s">
        <v>58</v>
      </c>
      <c r="BK35562" s="98" t="s">
        <v>70</v>
      </c>
    </row>
    <row r="35563" spans="17:63" ht="29.25" customHeight="1" x14ac:dyDescent="0.2">
      <c r="Q35563" s="92" t="s">
        <v>50</v>
      </c>
      <c r="BF35563" s="101" t="s">
        <v>58</v>
      </c>
      <c r="BK35563" s="98" t="s">
        <v>70</v>
      </c>
    </row>
    <row r="35564" spans="17:63" ht="29.25" customHeight="1" x14ac:dyDescent="0.2">
      <c r="Q35564" s="92" t="s">
        <v>50</v>
      </c>
      <c r="BF35564" s="101" t="s">
        <v>58</v>
      </c>
      <c r="BK35564" s="98" t="s">
        <v>70</v>
      </c>
    </row>
    <row r="35565" spans="17:63" ht="29.25" customHeight="1" x14ac:dyDescent="0.2">
      <c r="Q35565" s="92" t="s">
        <v>50</v>
      </c>
      <c r="BF35565" s="101" t="s">
        <v>58</v>
      </c>
      <c r="BK35565" s="98" t="s">
        <v>70</v>
      </c>
    </row>
    <row r="35566" spans="17:63" ht="29.25" customHeight="1" x14ac:dyDescent="0.2">
      <c r="Q35566" s="92" t="s">
        <v>50</v>
      </c>
      <c r="BF35566" s="101" t="s">
        <v>58</v>
      </c>
      <c r="BK35566" s="98" t="s">
        <v>70</v>
      </c>
    </row>
    <row r="35567" spans="17:63" ht="29.25" customHeight="1" x14ac:dyDescent="0.2">
      <c r="Q35567" s="92" t="s">
        <v>50</v>
      </c>
      <c r="BF35567" s="101" t="s">
        <v>58</v>
      </c>
      <c r="BK35567" s="98" t="s">
        <v>70</v>
      </c>
    </row>
    <row r="35568" spans="17:63" ht="29.25" customHeight="1" x14ac:dyDescent="0.2">
      <c r="Q35568" s="92" t="s">
        <v>50</v>
      </c>
      <c r="BF35568" s="101" t="s">
        <v>58</v>
      </c>
      <c r="BK35568" s="98" t="s">
        <v>70</v>
      </c>
    </row>
    <row r="35569" spans="17:63" ht="29.25" customHeight="1" x14ac:dyDescent="0.2">
      <c r="Q35569" s="92" t="s">
        <v>50</v>
      </c>
      <c r="BF35569" s="101" t="s">
        <v>58</v>
      </c>
      <c r="BK35569" s="98" t="s">
        <v>70</v>
      </c>
    </row>
    <row r="35570" spans="17:63" ht="29.25" customHeight="1" x14ac:dyDescent="0.2">
      <c r="Q35570" s="92" t="s">
        <v>50</v>
      </c>
      <c r="BF35570" s="101" t="s">
        <v>58</v>
      </c>
      <c r="BK35570" s="98" t="s">
        <v>70</v>
      </c>
    </row>
    <row r="35571" spans="17:63" ht="29.25" customHeight="1" x14ac:dyDescent="0.2">
      <c r="Q35571" s="92" t="s">
        <v>50</v>
      </c>
      <c r="BF35571" s="101" t="s">
        <v>58</v>
      </c>
      <c r="BK35571" s="98" t="s">
        <v>70</v>
      </c>
    </row>
    <row r="35572" spans="17:63" ht="29.25" customHeight="1" x14ac:dyDescent="0.2">
      <c r="Q35572" s="92" t="s">
        <v>50</v>
      </c>
      <c r="BF35572" s="101" t="s">
        <v>58</v>
      </c>
      <c r="BK35572" s="98" t="s">
        <v>70</v>
      </c>
    </row>
    <row r="35573" spans="17:63" ht="29.25" customHeight="1" x14ac:dyDescent="0.2">
      <c r="Q35573" s="92" t="s">
        <v>50</v>
      </c>
      <c r="BF35573" s="101" t="s">
        <v>58</v>
      </c>
      <c r="BK35573" s="98" t="s">
        <v>70</v>
      </c>
    </row>
    <row r="35574" spans="17:63" ht="29.25" customHeight="1" x14ac:dyDescent="0.2">
      <c r="Q35574" s="92" t="s">
        <v>50</v>
      </c>
      <c r="BF35574" s="101" t="s">
        <v>58</v>
      </c>
      <c r="BK35574" s="98" t="s">
        <v>70</v>
      </c>
    </row>
    <row r="35575" spans="17:63" ht="29.25" customHeight="1" x14ac:dyDescent="0.2">
      <c r="Q35575" s="92" t="s">
        <v>50</v>
      </c>
      <c r="BF35575" s="101" t="s">
        <v>58</v>
      </c>
      <c r="BK35575" s="98" t="s">
        <v>70</v>
      </c>
    </row>
    <row r="35576" spans="17:63" ht="29.25" customHeight="1" x14ac:dyDescent="0.2">
      <c r="Q35576" s="92" t="s">
        <v>50</v>
      </c>
      <c r="BF35576" s="101" t="s">
        <v>58</v>
      </c>
      <c r="BK35576" s="98" t="s">
        <v>70</v>
      </c>
    </row>
    <row r="35577" spans="17:63" ht="29.25" customHeight="1" x14ac:dyDescent="0.2">
      <c r="Q35577" s="92" t="s">
        <v>50</v>
      </c>
      <c r="BF35577" s="101" t="s">
        <v>58</v>
      </c>
      <c r="BK35577" s="98" t="s">
        <v>70</v>
      </c>
    </row>
    <row r="35578" spans="17:63" ht="29.25" customHeight="1" x14ac:dyDescent="0.2">
      <c r="Q35578" s="92" t="s">
        <v>50</v>
      </c>
      <c r="BF35578" s="101" t="s">
        <v>58</v>
      </c>
      <c r="BK35578" s="98" t="s">
        <v>70</v>
      </c>
    </row>
    <row r="35579" spans="17:63" ht="29.25" customHeight="1" x14ac:dyDescent="0.2">
      <c r="Q35579" s="92" t="s">
        <v>50</v>
      </c>
      <c r="BF35579" s="101" t="s">
        <v>58</v>
      </c>
      <c r="BK35579" s="98" t="s">
        <v>70</v>
      </c>
    </row>
    <row r="35580" spans="17:63" ht="29.25" customHeight="1" x14ac:dyDescent="0.2">
      <c r="Q35580" s="92" t="s">
        <v>50</v>
      </c>
      <c r="BF35580" s="101" t="s">
        <v>58</v>
      </c>
      <c r="BK35580" s="98" t="s">
        <v>70</v>
      </c>
    </row>
    <row r="35581" spans="17:63" ht="29.25" customHeight="1" x14ac:dyDescent="0.2">
      <c r="Q35581" s="92" t="s">
        <v>50</v>
      </c>
      <c r="BF35581" s="101" t="s">
        <v>58</v>
      </c>
      <c r="BK35581" s="98" t="s">
        <v>70</v>
      </c>
    </row>
    <row r="35582" spans="17:63" ht="29.25" customHeight="1" x14ac:dyDescent="0.2">
      <c r="Q35582" s="92" t="s">
        <v>50</v>
      </c>
      <c r="BF35582" s="101" t="s">
        <v>58</v>
      </c>
      <c r="BK35582" s="98" t="s">
        <v>70</v>
      </c>
    </row>
    <row r="35583" spans="17:63" ht="29.25" customHeight="1" x14ac:dyDescent="0.2">
      <c r="Q35583" s="92" t="s">
        <v>50</v>
      </c>
      <c r="BF35583" s="101" t="s">
        <v>58</v>
      </c>
      <c r="BK35583" s="98" t="s">
        <v>70</v>
      </c>
    </row>
    <row r="35584" spans="17:63" ht="29.25" customHeight="1" x14ac:dyDescent="0.2">
      <c r="Q35584" s="92" t="s">
        <v>50</v>
      </c>
      <c r="BF35584" s="101" t="s">
        <v>58</v>
      </c>
      <c r="BK35584" s="98" t="s">
        <v>70</v>
      </c>
    </row>
    <row r="35585" spans="17:63" ht="29.25" customHeight="1" x14ac:dyDescent="0.2">
      <c r="Q35585" s="92" t="s">
        <v>50</v>
      </c>
      <c r="BF35585" s="101" t="s">
        <v>58</v>
      </c>
      <c r="BK35585" s="98" t="s">
        <v>70</v>
      </c>
    </row>
    <row r="35586" spans="17:63" ht="29.25" customHeight="1" x14ac:dyDescent="0.2">
      <c r="Q35586" s="92" t="s">
        <v>50</v>
      </c>
      <c r="BF35586" s="101" t="s">
        <v>58</v>
      </c>
      <c r="BK35586" s="98" t="s">
        <v>70</v>
      </c>
    </row>
    <row r="35587" spans="17:63" ht="29.25" customHeight="1" x14ac:dyDescent="0.2">
      <c r="Q35587" s="92" t="s">
        <v>50</v>
      </c>
      <c r="BF35587" s="101" t="s">
        <v>58</v>
      </c>
      <c r="BK35587" s="98" t="s">
        <v>70</v>
      </c>
    </row>
    <row r="35588" spans="17:63" ht="29.25" customHeight="1" x14ac:dyDescent="0.2">
      <c r="Q35588" s="92" t="s">
        <v>50</v>
      </c>
      <c r="BF35588" s="101" t="s">
        <v>58</v>
      </c>
      <c r="BK35588" s="98" t="s">
        <v>70</v>
      </c>
    </row>
    <row r="35589" spans="17:63" ht="29.25" customHeight="1" x14ac:dyDescent="0.2">
      <c r="Q35589" s="92" t="s">
        <v>50</v>
      </c>
      <c r="BF35589" s="101" t="s">
        <v>58</v>
      </c>
      <c r="BK35589" s="98" t="s">
        <v>70</v>
      </c>
    </row>
    <row r="35590" spans="17:63" ht="29.25" customHeight="1" x14ac:dyDescent="0.2">
      <c r="Q35590" s="92" t="s">
        <v>50</v>
      </c>
      <c r="BF35590" s="101" t="s">
        <v>58</v>
      </c>
      <c r="BK35590" s="98" t="s">
        <v>70</v>
      </c>
    </row>
    <row r="35591" spans="17:63" ht="29.25" customHeight="1" x14ac:dyDescent="0.2">
      <c r="Q35591" s="92" t="s">
        <v>50</v>
      </c>
      <c r="BF35591" s="101" t="s">
        <v>58</v>
      </c>
      <c r="BK35591" s="98" t="s">
        <v>70</v>
      </c>
    </row>
    <row r="35592" spans="17:63" ht="29.25" customHeight="1" x14ac:dyDescent="0.2">
      <c r="Q35592" s="92" t="s">
        <v>50</v>
      </c>
      <c r="BF35592" s="101" t="s">
        <v>58</v>
      </c>
      <c r="BK35592" s="98" t="s">
        <v>70</v>
      </c>
    </row>
    <row r="35593" spans="17:63" ht="29.25" customHeight="1" x14ac:dyDescent="0.2">
      <c r="Q35593" s="92" t="s">
        <v>50</v>
      </c>
      <c r="BF35593" s="101" t="s">
        <v>58</v>
      </c>
      <c r="BK35593" s="98" t="s">
        <v>70</v>
      </c>
    </row>
    <row r="35594" spans="17:63" ht="29.25" customHeight="1" x14ac:dyDescent="0.2">
      <c r="Q35594" s="92" t="s">
        <v>50</v>
      </c>
      <c r="BF35594" s="101" t="s">
        <v>58</v>
      </c>
      <c r="BK35594" s="98" t="s">
        <v>70</v>
      </c>
    </row>
    <row r="35595" spans="17:63" ht="29.25" customHeight="1" x14ac:dyDescent="0.2">
      <c r="Q35595" s="92" t="s">
        <v>50</v>
      </c>
      <c r="BF35595" s="101" t="s">
        <v>58</v>
      </c>
      <c r="BK35595" s="98" t="s">
        <v>70</v>
      </c>
    </row>
    <row r="35596" spans="17:63" ht="29.25" customHeight="1" x14ac:dyDescent="0.2">
      <c r="Q35596" s="92" t="s">
        <v>50</v>
      </c>
      <c r="BF35596" s="101" t="s">
        <v>58</v>
      </c>
      <c r="BK35596" s="98" t="s">
        <v>70</v>
      </c>
    </row>
    <row r="35597" spans="17:63" ht="29.25" customHeight="1" x14ac:dyDescent="0.2">
      <c r="Q35597" s="92" t="s">
        <v>50</v>
      </c>
      <c r="BF35597" s="101" t="s">
        <v>58</v>
      </c>
      <c r="BK35597" s="98" t="s">
        <v>70</v>
      </c>
    </row>
    <row r="35598" spans="17:63" ht="29.25" customHeight="1" x14ac:dyDescent="0.2">
      <c r="Q35598" s="92" t="s">
        <v>50</v>
      </c>
      <c r="BF35598" s="101" t="s">
        <v>58</v>
      </c>
      <c r="BK35598" s="98" t="s">
        <v>70</v>
      </c>
    </row>
    <row r="35599" spans="17:63" ht="29.25" customHeight="1" x14ac:dyDescent="0.2">
      <c r="Q35599" s="92" t="s">
        <v>50</v>
      </c>
      <c r="BF35599" s="101" t="s">
        <v>58</v>
      </c>
      <c r="BK35599" s="98" t="s">
        <v>70</v>
      </c>
    </row>
    <row r="35600" spans="17:63" ht="29.25" customHeight="1" x14ac:dyDescent="0.2">
      <c r="Q35600" s="92" t="s">
        <v>50</v>
      </c>
      <c r="BF35600" s="101" t="s">
        <v>58</v>
      </c>
      <c r="BK35600" s="98" t="s">
        <v>70</v>
      </c>
    </row>
    <row r="35601" spans="17:63" ht="29.25" customHeight="1" x14ac:dyDescent="0.2">
      <c r="Q35601" s="92" t="s">
        <v>50</v>
      </c>
      <c r="BF35601" s="101" t="s">
        <v>58</v>
      </c>
      <c r="BK35601" s="98" t="s">
        <v>70</v>
      </c>
    </row>
    <row r="35602" spans="17:63" ht="29.25" customHeight="1" x14ac:dyDescent="0.2">
      <c r="Q35602" s="92" t="s">
        <v>50</v>
      </c>
      <c r="BF35602" s="101" t="s">
        <v>58</v>
      </c>
      <c r="BK35602" s="98" t="s">
        <v>70</v>
      </c>
    </row>
    <row r="35603" spans="17:63" ht="29.25" customHeight="1" x14ac:dyDescent="0.2">
      <c r="Q35603" s="92" t="s">
        <v>50</v>
      </c>
      <c r="BF35603" s="101" t="s">
        <v>58</v>
      </c>
      <c r="BK35603" s="98" t="s">
        <v>70</v>
      </c>
    </row>
    <row r="35604" spans="17:63" ht="29.25" customHeight="1" x14ac:dyDescent="0.2">
      <c r="Q35604" s="92" t="s">
        <v>50</v>
      </c>
      <c r="BF35604" s="101" t="s">
        <v>58</v>
      </c>
      <c r="BK35604" s="98" t="s">
        <v>70</v>
      </c>
    </row>
    <row r="35605" spans="17:63" ht="29.25" customHeight="1" x14ac:dyDescent="0.2">
      <c r="Q35605" s="92" t="s">
        <v>50</v>
      </c>
      <c r="BF35605" s="101" t="s">
        <v>58</v>
      </c>
      <c r="BK35605" s="98" t="s">
        <v>70</v>
      </c>
    </row>
    <row r="35606" spans="17:63" ht="29.25" customHeight="1" x14ac:dyDescent="0.2">
      <c r="Q35606" s="92" t="s">
        <v>50</v>
      </c>
      <c r="BF35606" s="101" t="s">
        <v>58</v>
      </c>
      <c r="BK35606" s="98" t="s">
        <v>70</v>
      </c>
    </row>
    <row r="35607" spans="17:63" ht="29.25" customHeight="1" x14ac:dyDescent="0.2">
      <c r="Q35607" s="92" t="s">
        <v>50</v>
      </c>
      <c r="BF35607" s="101" t="s">
        <v>58</v>
      </c>
      <c r="BK35607" s="98" t="s">
        <v>70</v>
      </c>
    </row>
    <row r="35608" spans="17:63" ht="29.25" customHeight="1" x14ac:dyDescent="0.2">
      <c r="Q35608" s="92" t="s">
        <v>50</v>
      </c>
      <c r="BF35608" s="101" t="s">
        <v>58</v>
      </c>
      <c r="BK35608" s="98" t="s">
        <v>70</v>
      </c>
    </row>
    <row r="35609" spans="17:63" ht="29.25" customHeight="1" x14ac:dyDescent="0.2">
      <c r="Q35609" s="92" t="s">
        <v>50</v>
      </c>
      <c r="BF35609" s="101" t="s">
        <v>58</v>
      </c>
      <c r="BK35609" s="98" t="s">
        <v>70</v>
      </c>
    </row>
    <row r="35610" spans="17:63" ht="29.25" customHeight="1" x14ac:dyDescent="0.2">
      <c r="Q35610" s="92" t="s">
        <v>50</v>
      </c>
      <c r="BF35610" s="101" t="s">
        <v>58</v>
      </c>
      <c r="BK35610" s="98" t="s">
        <v>70</v>
      </c>
    </row>
    <row r="35611" spans="17:63" ht="29.25" customHeight="1" x14ac:dyDescent="0.2">
      <c r="Q35611" s="92" t="s">
        <v>50</v>
      </c>
      <c r="BF35611" s="101" t="s">
        <v>58</v>
      </c>
      <c r="BK35611" s="98" t="s">
        <v>70</v>
      </c>
    </row>
    <row r="35612" spans="17:63" ht="29.25" customHeight="1" x14ac:dyDescent="0.2">
      <c r="Q35612" s="92" t="s">
        <v>50</v>
      </c>
      <c r="BF35612" s="101" t="s">
        <v>58</v>
      </c>
      <c r="BK35612" s="98" t="s">
        <v>70</v>
      </c>
    </row>
    <row r="35613" spans="17:63" ht="29.25" customHeight="1" x14ac:dyDescent="0.2">
      <c r="Q35613" s="92" t="s">
        <v>50</v>
      </c>
      <c r="BF35613" s="101" t="s">
        <v>58</v>
      </c>
      <c r="BK35613" s="98" t="s">
        <v>70</v>
      </c>
    </row>
    <row r="35614" spans="17:63" ht="29.25" customHeight="1" x14ac:dyDescent="0.2">
      <c r="Q35614" s="92" t="s">
        <v>50</v>
      </c>
      <c r="BF35614" s="101" t="s">
        <v>58</v>
      </c>
      <c r="BK35614" s="98" t="s">
        <v>70</v>
      </c>
    </row>
    <row r="35615" spans="17:63" ht="29.25" customHeight="1" x14ac:dyDescent="0.2">
      <c r="Q35615" s="92" t="s">
        <v>50</v>
      </c>
      <c r="BF35615" s="101" t="s">
        <v>58</v>
      </c>
      <c r="BK35615" s="98" t="s">
        <v>70</v>
      </c>
    </row>
    <row r="35616" spans="17:63" ht="29.25" customHeight="1" x14ac:dyDescent="0.2">
      <c r="Q35616" s="92" t="s">
        <v>50</v>
      </c>
      <c r="BF35616" s="101" t="s">
        <v>58</v>
      </c>
      <c r="BK35616" s="98" t="s">
        <v>70</v>
      </c>
    </row>
    <row r="35617" spans="17:63" ht="29.25" customHeight="1" x14ac:dyDescent="0.2">
      <c r="Q35617" s="92" t="s">
        <v>50</v>
      </c>
      <c r="BF35617" s="101" t="s">
        <v>58</v>
      </c>
      <c r="BK35617" s="98" t="s">
        <v>70</v>
      </c>
    </row>
    <row r="35618" spans="17:63" ht="29.25" customHeight="1" x14ac:dyDescent="0.2">
      <c r="Q35618" s="92" t="s">
        <v>50</v>
      </c>
      <c r="BF35618" s="101" t="s">
        <v>58</v>
      </c>
      <c r="BK35618" s="98" t="s">
        <v>70</v>
      </c>
    </row>
    <row r="35619" spans="17:63" ht="29.25" customHeight="1" x14ac:dyDescent="0.2">
      <c r="Q35619" s="92" t="s">
        <v>50</v>
      </c>
      <c r="BF35619" s="101" t="s">
        <v>58</v>
      </c>
      <c r="BK35619" s="98" t="s">
        <v>70</v>
      </c>
    </row>
    <row r="35620" spans="17:63" ht="29.25" customHeight="1" x14ac:dyDescent="0.2">
      <c r="Q35620" s="92" t="s">
        <v>50</v>
      </c>
      <c r="BF35620" s="101" t="s">
        <v>58</v>
      </c>
      <c r="BK35620" s="98" t="s">
        <v>70</v>
      </c>
    </row>
    <row r="35621" spans="17:63" ht="29.25" customHeight="1" x14ac:dyDescent="0.2">
      <c r="Q35621" s="92" t="s">
        <v>50</v>
      </c>
      <c r="BF35621" s="101" t="s">
        <v>58</v>
      </c>
      <c r="BK35621" s="98" t="s">
        <v>70</v>
      </c>
    </row>
    <row r="35622" spans="17:63" ht="29.25" customHeight="1" x14ac:dyDescent="0.2">
      <c r="Q35622" s="92" t="s">
        <v>50</v>
      </c>
      <c r="BF35622" s="101" t="s">
        <v>58</v>
      </c>
      <c r="BK35622" s="98" t="s">
        <v>70</v>
      </c>
    </row>
    <row r="35623" spans="17:63" ht="29.25" customHeight="1" x14ac:dyDescent="0.2">
      <c r="Q35623" s="92" t="s">
        <v>50</v>
      </c>
      <c r="BF35623" s="101" t="s">
        <v>58</v>
      </c>
      <c r="BK35623" s="98" t="s">
        <v>70</v>
      </c>
    </row>
    <row r="35624" spans="17:63" ht="29.25" customHeight="1" x14ac:dyDescent="0.2">
      <c r="Q35624" s="92" t="s">
        <v>50</v>
      </c>
      <c r="BF35624" s="101" t="s">
        <v>58</v>
      </c>
      <c r="BK35624" s="98" t="s">
        <v>70</v>
      </c>
    </row>
    <row r="35625" spans="17:63" ht="29.25" customHeight="1" x14ac:dyDescent="0.2">
      <c r="Q35625" s="92" t="s">
        <v>50</v>
      </c>
      <c r="BF35625" s="101" t="s">
        <v>58</v>
      </c>
      <c r="BK35625" s="98" t="s">
        <v>70</v>
      </c>
    </row>
    <row r="35626" spans="17:63" ht="29.25" customHeight="1" x14ac:dyDescent="0.2">
      <c r="Q35626" s="92" t="s">
        <v>50</v>
      </c>
      <c r="BF35626" s="101" t="s">
        <v>58</v>
      </c>
      <c r="BK35626" s="98" t="s">
        <v>70</v>
      </c>
    </row>
    <row r="35627" spans="17:63" ht="29.25" customHeight="1" x14ac:dyDescent="0.2">
      <c r="Q35627" s="92" t="s">
        <v>50</v>
      </c>
      <c r="BF35627" s="101" t="s">
        <v>58</v>
      </c>
      <c r="BK35627" s="98" t="s">
        <v>70</v>
      </c>
    </row>
    <row r="35628" spans="17:63" ht="29.25" customHeight="1" x14ac:dyDescent="0.2">
      <c r="Q35628" s="92" t="s">
        <v>50</v>
      </c>
      <c r="BF35628" s="101" t="s">
        <v>58</v>
      </c>
      <c r="BK35628" s="98" t="s">
        <v>70</v>
      </c>
    </row>
    <row r="35629" spans="17:63" ht="29.25" customHeight="1" x14ac:dyDescent="0.2">
      <c r="Q35629" s="92" t="s">
        <v>50</v>
      </c>
      <c r="BF35629" s="101" t="s">
        <v>58</v>
      </c>
      <c r="BK35629" s="98" t="s">
        <v>70</v>
      </c>
    </row>
    <row r="35630" spans="17:63" ht="29.25" customHeight="1" x14ac:dyDescent="0.2">
      <c r="Q35630" s="92" t="s">
        <v>50</v>
      </c>
      <c r="BF35630" s="101" t="s">
        <v>58</v>
      </c>
      <c r="BK35630" s="98" t="s">
        <v>70</v>
      </c>
    </row>
    <row r="35631" spans="17:63" ht="29.25" customHeight="1" x14ac:dyDescent="0.2">
      <c r="Q35631" s="92" t="s">
        <v>50</v>
      </c>
      <c r="BF35631" s="101" t="s">
        <v>58</v>
      </c>
      <c r="BK35631" s="98" t="s">
        <v>70</v>
      </c>
    </row>
    <row r="35632" spans="17:63" ht="29.25" customHeight="1" x14ac:dyDescent="0.2">
      <c r="Q35632" s="92" t="s">
        <v>50</v>
      </c>
      <c r="BF35632" s="101" t="s">
        <v>58</v>
      </c>
      <c r="BK35632" s="98" t="s">
        <v>70</v>
      </c>
    </row>
    <row r="35633" spans="17:63" ht="29.25" customHeight="1" x14ac:dyDescent="0.2">
      <c r="Q35633" s="92" t="s">
        <v>50</v>
      </c>
      <c r="BF35633" s="101" t="s">
        <v>58</v>
      </c>
      <c r="BK35633" s="98" t="s">
        <v>70</v>
      </c>
    </row>
    <row r="35634" spans="17:63" ht="29.25" customHeight="1" x14ac:dyDescent="0.2">
      <c r="Q35634" s="92" t="s">
        <v>50</v>
      </c>
      <c r="BF35634" s="101" t="s">
        <v>58</v>
      </c>
      <c r="BK35634" s="98" t="s">
        <v>70</v>
      </c>
    </row>
    <row r="35635" spans="17:63" ht="29.25" customHeight="1" x14ac:dyDescent="0.2">
      <c r="Q35635" s="92" t="s">
        <v>50</v>
      </c>
      <c r="BF35635" s="101" t="s">
        <v>58</v>
      </c>
      <c r="BK35635" s="98" t="s">
        <v>70</v>
      </c>
    </row>
    <row r="35636" spans="17:63" ht="29.25" customHeight="1" x14ac:dyDescent="0.2">
      <c r="Q35636" s="92" t="s">
        <v>50</v>
      </c>
      <c r="BF35636" s="101" t="s">
        <v>58</v>
      </c>
      <c r="BK35636" s="98" t="s">
        <v>70</v>
      </c>
    </row>
    <row r="35637" spans="17:63" ht="29.25" customHeight="1" x14ac:dyDescent="0.2">
      <c r="Q35637" s="92" t="s">
        <v>50</v>
      </c>
      <c r="BF35637" s="101" t="s">
        <v>58</v>
      </c>
      <c r="BK35637" s="98" t="s">
        <v>70</v>
      </c>
    </row>
    <row r="35638" spans="17:63" ht="29.25" customHeight="1" x14ac:dyDescent="0.2">
      <c r="Q35638" s="92" t="s">
        <v>50</v>
      </c>
      <c r="BF35638" s="101" t="s">
        <v>58</v>
      </c>
      <c r="BK35638" s="98" t="s">
        <v>70</v>
      </c>
    </row>
    <row r="35639" spans="17:63" ht="29.25" customHeight="1" x14ac:dyDescent="0.2">
      <c r="Q35639" s="92" t="s">
        <v>50</v>
      </c>
      <c r="BF35639" s="101" t="s">
        <v>58</v>
      </c>
      <c r="BK35639" s="98" t="s">
        <v>70</v>
      </c>
    </row>
    <row r="35640" spans="17:63" ht="29.25" customHeight="1" x14ac:dyDescent="0.2">
      <c r="Q35640" s="92" t="s">
        <v>50</v>
      </c>
      <c r="BF35640" s="101" t="s">
        <v>58</v>
      </c>
      <c r="BK35640" s="98" t="s">
        <v>70</v>
      </c>
    </row>
    <row r="35641" spans="17:63" ht="29.25" customHeight="1" x14ac:dyDescent="0.2">
      <c r="Q35641" s="92" t="s">
        <v>50</v>
      </c>
      <c r="BF35641" s="101" t="s">
        <v>58</v>
      </c>
      <c r="BK35641" s="98" t="s">
        <v>70</v>
      </c>
    </row>
    <row r="35642" spans="17:63" ht="29.25" customHeight="1" x14ac:dyDescent="0.2">
      <c r="Q35642" s="92" t="s">
        <v>50</v>
      </c>
      <c r="BF35642" s="101" t="s">
        <v>58</v>
      </c>
      <c r="BK35642" s="98" t="s">
        <v>70</v>
      </c>
    </row>
    <row r="35643" spans="17:63" ht="29.25" customHeight="1" x14ac:dyDescent="0.2">
      <c r="Q35643" s="92" t="s">
        <v>50</v>
      </c>
      <c r="BF35643" s="101" t="s">
        <v>58</v>
      </c>
      <c r="BK35643" s="98" t="s">
        <v>70</v>
      </c>
    </row>
    <row r="35644" spans="17:63" ht="29.25" customHeight="1" x14ac:dyDescent="0.2">
      <c r="Q35644" s="92" t="s">
        <v>50</v>
      </c>
      <c r="BF35644" s="101" t="s">
        <v>58</v>
      </c>
      <c r="BK35644" s="98" t="s">
        <v>70</v>
      </c>
    </row>
    <row r="35645" spans="17:63" ht="29.25" customHeight="1" x14ac:dyDescent="0.2">
      <c r="Q35645" s="92" t="s">
        <v>50</v>
      </c>
      <c r="BF35645" s="101" t="s">
        <v>58</v>
      </c>
      <c r="BK35645" s="98" t="s">
        <v>70</v>
      </c>
    </row>
    <row r="35646" spans="17:63" ht="29.25" customHeight="1" x14ac:dyDescent="0.2">
      <c r="Q35646" s="92" t="s">
        <v>50</v>
      </c>
      <c r="BF35646" s="101" t="s">
        <v>58</v>
      </c>
      <c r="BK35646" s="98" t="s">
        <v>70</v>
      </c>
    </row>
    <row r="35647" spans="17:63" ht="29.25" customHeight="1" x14ac:dyDescent="0.2">
      <c r="Q35647" s="92" t="s">
        <v>50</v>
      </c>
      <c r="BF35647" s="101" t="s">
        <v>58</v>
      </c>
      <c r="BK35647" s="98" t="s">
        <v>70</v>
      </c>
    </row>
    <row r="35648" spans="17:63" ht="29.25" customHeight="1" x14ac:dyDescent="0.2">
      <c r="Q35648" s="92" t="s">
        <v>50</v>
      </c>
      <c r="BF35648" s="101" t="s">
        <v>58</v>
      </c>
      <c r="BK35648" s="98" t="s">
        <v>70</v>
      </c>
    </row>
    <row r="35649" spans="17:63" ht="29.25" customHeight="1" x14ac:dyDescent="0.2">
      <c r="Q35649" s="92" t="s">
        <v>50</v>
      </c>
      <c r="BF35649" s="101" t="s">
        <v>58</v>
      </c>
      <c r="BK35649" s="98" t="s">
        <v>70</v>
      </c>
    </row>
    <row r="35650" spans="17:63" ht="29.25" customHeight="1" x14ac:dyDescent="0.2">
      <c r="Q35650" s="92" t="s">
        <v>50</v>
      </c>
      <c r="BF35650" s="101" t="s">
        <v>58</v>
      </c>
      <c r="BK35650" s="98" t="s">
        <v>70</v>
      </c>
    </row>
    <row r="35651" spans="17:63" ht="29.25" customHeight="1" x14ac:dyDescent="0.2">
      <c r="Q35651" s="92" t="s">
        <v>50</v>
      </c>
      <c r="BF35651" s="101" t="s">
        <v>58</v>
      </c>
      <c r="BK35651" s="98" t="s">
        <v>70</v>
      </c>
    </row>
    <row r="35652" spans="17:63" ht="29.25" customHeight="1" x14ac:dyDescent="0.2">
      <c r="Q35652" s="92" t="s">
        <v>50</v>
      </c>
      <c r="BF35652" s="101" t="s">
        <v>58</v>
      </c>
      <c r="BK35652" s="98" t="s">
        <v>70</v>
      </c>
    </row>
    <row r="35653" spans="17:63" ht="29.25" customHeight="1" x14ac:dyDescent="0.2">
      <c r="Q35653" s="92" t="s">
        <v>50</v>
      </c>
      <c r="BF35653" s="101" t="s">
        <v>58</v>
      </c>
      <c r="BK35653" s="98" t="s">
        <v>70</v>
      </c>
    </row>
    <row r="35654" spans="17:63" ht="29.25" customHeight="1" x14ac:dyDescent="0.2">
      <c r="Q35654" s="92" t="s">
        <v>50</v>
      </c>
      <c r="BF35654" s="101" t="s">
        <v>58</v>
      </c>
      <c r="BK35654" s="98" t="s">
        <v>70</v>
      </c>
    </row>
    <row r="35655" spans="17:63" ht="29.25" customHeight="1" x14ac:dyDescent="0.2">
      <c r="Q35655" s="92" t="s">
        <v>50</v>
      </c>
      <c r="BF35655" s="101" t="s">
        <v>58</v>
      </c>
      <c r="BK35655" s="98" t="s">
        <v>70</v>
      </c>
    </row>
    <row r="35656" spans="17:63" ht="29.25" customHeight="1" x14ac:dyDescent="0.2">
      <c r="Q35656" s="92" t="s">
        <v>50</v>
      </c>
      <c r="BF35656" s="101" t="s">
        <v>58</v>
      </c>
      <c r="BK35656" s="98" t="s">
        <v>70</v>
      </c>
    </row>
    <row r="35657" spans="17:63" ht="29.25" customHeight="1" x14ac:dyDescent="0.2">
      <c r="Q35657" s="92" t="s">
        <v>50</v>
      </c>
      <c r="BF35657" s="101" t="s">
        <v>58</v>
      </c>
      <c r="BK35657" s="98" t="s">
        <v>70</v>
      </c>
    </row>
    <row r="35658" spans="17:63" ht="29.25" customHeight="1" x14ac:dyDescent="0.2">
      <c r="Q35658" s="92" t="s">
        <v>50</v>
      </c>
      <c r="BF35658" s="101" t="s">
        <v>58</v>
      </c>
      <c r="BK35658" s="98" t="s">
        <v>70</v>
      </c>
    </row>
    <row r="35659" spans="17:63" ht="29.25" customHeight="1" x14ac:dyDescent="0.2">
      <c r="Q35659" s="92" t="s">
        <v>50</v>
      </c>
      <c r="BF35659" s="101" t="s">
        <v>58</v>
      </c>
      <c r="BK35659" s="98" t="s">
        <v>70</v>
      </c>
    </row>
    <row r="35660" spans="17:63" ht="29.25" customHeight="1" x14ac:dyDescent="0.2">
      <c r="Q35660" s="92" t="s">
        <v>50</v>
      </c>
      <c r="BF35660" s="101" t="s">
        <v>58</v>
      </c>
      <c r="BK35660" s="98" t="s">
        <v>70</v>
      </c>
    </row>
    <row r="35661" spans="17:63" ht="29.25" customHeight="1" x14ac:dyDescent="0.2">
      <c r="Q35661" s="92" t="s">
        <v>50</v>
      </c>
      <c r="BF35661" s="101" t="s">
        <v>58</v>
      </c>
      <c r="BK35661" s="98" t="s">
        <v>70</v>
      </c>
    </row>
    <row r="35662" spans="17:63" ht="29.25" customHeight="1" x14ac:dyDescent="0.2">
      <c r="Q35662" s="92" t="s">
        <v>50</v>
      </c>
      <c r="BF35662" s="101" t="s">
        <v>58</v>
      </c>
      <c r="BK35662" s="98" t="s">
        <v>70</v>
      </c>
    </row>
    <row r="35663" spans="17:63" ht="29.25" customHeight="1" x14ac:dyDescent="0.2">
      <c r="Q35663" s="92" t="s">
        <v>50</v>
      </c>
      <c r="BF35663" s="101" t="s">
        <v>58</v>
      </c>
      <c r="BK35663" s="98" t="s">
        <v>70</v>
      </c>
    </row>
    <row r="35664" spans="17:63" ht="29.25" customHeight="1" x14ac:dyDescent="0.2">
      <c r="Q35664" s="92" t="s">
        <v>50</v>
      </c>
      <c r="BF35664" s="101" t="s">
        <v>58</v>
      </c>
      <c r="BK35664" s="98" t="s">
        <v>70</v>
      </c>
    </row>
    <row r="35665" spans="17:63" ht="29.25" customHeight="1" x14ac:dyDescent="0.2">
      <c r="Q35665" s="92" t="s">
        <v>50</v>
      </c>
      <c r="BF35665" s="101" t="s">
        <v>58</v>
      </c>
      <c r="BK35665" s="98" t="s">
        <v>70</v>
      </c>
    </row>
    <row r="35666" spans="17:63" ht="29.25" customHeight="1" x14ac:dyDescent="0.2">
      <c r="Q35666" s="92" t="s">
        <v>50</v>
      </c>
      <c r="BF35666" s="101" t="s">
        <v>58</v>
      </c>
      <c r="BK35666" s="98" t="s">
        <v>70</v>
      </c>
    </row>
    <row r="35667" spans="17:63" ht="29.25" customHeight="1" x14ac:dyDescent="0.2">
      <c r="Q35667" s="92" t="s">
        <v>50</v>
      </c>
      <c r="BF35667" s="101" t="s">
        <v>58</v>
      </c>
      <c r="BK35667" s="98" t="s">
        <v>70</v>
      </c>
    </row>
    <row r="35668" spans="17:63" ht="29.25" customHeight="1" x14ac:dyDescent="0.2">
      <c r="Q35668" s="92" t="s">
        <v>50</v>
      </c>
      <c r="BF35668" s="101" t="s">
        <v>58</v>
      </c>
      <c r="BK35668" s="98" t="s">
        <v>70</v>
      </c>
    </row>
    <row r="35669" spans="17:63" ht="29.25" customHeight="1" x14ac:dyDescent="0.2">
      <c r="Q35669" s="92" t="s">
        <v>50</v>
      </c>
      <c r="BF35669" s="101" t="s">
        <v>58</v>
      </c>
      <c r="BK35669" s="98" t="s">
        <v>70</v>
      </c>
    </row>
    <row r="35670" spans="17:63" ht="29.25" customHeight="1" x14ac:dyDescent="0.2">
      <c r="Q35670" s="92" t="s">
        <v>50</v>
      </c>
      <c r="BF35670" s="101" t="s">
        <v>58</v>
      </c>
      <c r="BK35670" s="98" t="s">
        <v>70</v>
      </c>
    </row>
    <row r="35671" spans="17:63" ht="29.25" customHeight="1" x14ac:dyDescent="0.2">
      <c r="Q35671" s="92" t="s">
        <v>50</v>
      </c>
      <c r="BF35671" s="101" t="s">
        <v>58</v>
      </c>
      <c r="BK35671" s="98" t="s">
        <v>70</v>
      </c>
    </row>
    <row r="35672" spans="17:63" ht="29.25" customHeight="1" x14ac:dyDescent="0.2">
      <c r="Q35672" s="92" t="s">
        <v>50</v>
      </c>
      <c r="BF35672" s="101" t="s">
        <v>58</v>
      </c>
      <c r="BK35672" s="98" t="s">
        <v>70</v>
      </c>
    </row>
    <row r="35673" spans="17:63" ht="29.25" customHeight="1" x14ac:dyDescent="0.2">
      <c r="Q35673" s="92" t="s">
        <v>50</v>
      </c>
      <c r="BF35673" s="101" t="s">
        <v>58</v>
      </c>
      <c r="BK35673" s="98" t="s">
        <v>70</v>
      </c>
    </row>
    <row r="35674" spans="17:63" ht="29.25" customHeight="1" x14ac:dyDescent="0.2">
      <c r="Q35674" s="92" t="s">
        <v>50</v>
      </c>
      <c r="BF35674" s="101" t="s">
        <v>58</v>
      </c>
      <c r="BK35674" s="98" t="s">
        <v>70</v>
      </c>
    </row>
    <row r="35675" spans="17:63" ht="29.25" customHeight="1" x14ac:dyDescent="0.2">
      <c r="Q35675" s="92" t="s">
        <v>50</v>
      </c>
      <c r="BF35675" s="101" t="s">
        <v>58</v>
      </c>
      <c r="BK35675" s="98" t="s">
        <v>70</v>
      </c>
    </row>
    <row r="35676" spans="17:63" ht="29.25" customHeight="1" x14ac:dyDescent="0.2">
      <c r="Q35676" s="92" t="s">
        <v>50</v>
      </c>
      <c r="BF35676" s="101" t="s">
        <v>58</v>
      </c>
      <c r="BK35676" s="98" t="s">
        <v>70</v>
      </c>
    </row>
    <row r="35677" spans="17:63" ht="29.25" customHeight="1" x14ac:dyDescent="0.2">
      <c r="Q35677" s="92" t="s">
        <v>50</v>
      </c>
      <c r="BF35677" s="101" t="s">
        <v>58</v>
      </c>
      <c r="BK35677" s="98" t="s">
        <v>70</v>
      </c>
    </row>
    <row r="35678" spans="17:63" ht="29.25" customHeight="1" x14ac:dyDescent="0.2">
      <c r="Q35678" s="92" t="s">
        <v>50</v>
      </c>
      <c r="BF35678" s="101" t="s">
        <v>58</v>
      </c>
      <c r="BK35678" s="98" t="s">
        <v>70</v>
      </c>
    </row>
    <row r="35679" spans="17:63" ht="29.25" customHeight="1" x14ac:dyDescent="0.2">
      <c r="Q35679" s="92" t="s">
        <v>50</v>
      </c>
      <c r="BF35679" s="101" t="s">
        <v>58</v>
      </c>
      <c r="BK35679" s="98" t="s">
        <v>70</v>
      </c>
    </row>
    <row r="35680" spans="17:63" ht="29.25" customHeight="1" x14ac:dyDescent="0.2">
      <c r="Q35680" s="92" t="s">
        <v>50</v>
      </c>
      <c r="BF35680" s="101" t="s">
        <v>58</v>
      </c>
      <c r="BK35680" s="98" t="s">
        <v>70</v>
      </c>
    </row>
    <row r="35681" spans="17:63" ht="29.25" customHeight="1" x14ac:dyDescent="0.2">
      <c r="Q35681" s="92" t="s">
        <v>50</v>
      </c>
      <c r="BF35681" s="101" t="s">
        <v>58</v>
      </c>
      <c r="BK35681" s="98" t="s">
        <v>70</v>
      </c>
    </row>
    <row r="35682" spans="17:63" ht="29.25" customHeight="1" x14ac:dyDescent="0.2">
      <c r="Q35682" s="92" t="s">
        <v>50</v>
      </c>
      <c r="BF35682" s="101" t="s">
        <v>58</v>
      </c>
      <c r="BK35682" s="98" t="s">
        <v>70</v>
      </c>
    </row>
    <row r="35683" spans="17:63" ht="29.25" customHeight="1" x14ac:dyDescent="0.2">
      <c r="Q35683" s="92" t="s">
        <v>50</v>
      </c>
      <c r="BF35683" s="101" t="s">
        <v>58</v>
      </c>
      <c r="BK35683" s="98" t="s">
        <v>70</v>
      </c>
    </row>
    <row r="35684" spans="17:63" ht="29.25" customHeight="1" x14ac:dyDescent="0.2">
      <c r="Q35684" s="92" t="s">
        <v>50</v>
      </c>
      <c r="BF35684" s="101" t="s">
        <v>58</v>
      </c>
      <c r="BK35684" s="98" t="s">
        <v>70</v>
      </c>
    </row>
    <row r="35685" spans="17:63" ht="29.25" customHeight="1" x14ac:dyDescent="0.2">
      <c r="Q35685" s="92" t="s">
        <v>50</v>
      </c>
      <c r="BF35685" s="101" t="s">
        <v>58</v>
      </c>
      <c r="BK35685" s="98" t="s">
        <v>70</v>
      </c>
    </row>
    <row r="35686" spans="17:63" ht="29.25" customHeight="1" x14ac:dyDescent="0.2">
      <c r="Q35686" s="92" t="s">
        <v>50</v>
      </c>
      <c r="BF35686" s="101" t="s">
        <v>58</v>
      </c>
      <c r="BK35686" s="98" t="s">
        <v>70</v>
      </c>
    </row>
    <row r="35687" spans="17:63" ht="29.25" customHeight="1" x14ac:dyDescent="0.2">
      <c r="Q35687" s="92" t="s">
        <v>50</v>
      </c>
      <c r="BF35687" s="101" t="s">
        <v>58</v>
      </c>
      <c r="BK35687" s="98" t="s">
        <v>70</v>
      </c>
    </row>
    <row r="35688" spans="17:63" ht="29.25" customHeight="1" x14ac:dyDescent="0.2">
      <c r="Q35688" s="92" t="s">
        <v>50</v>
      </c>
      <c r="BF35688" s="101" t="s">
        <v>58</v>
      </c>
      <c r="BK35688" s="98" t="s">
        <v>70</v>
      </c>
    </row>
    <row r="35689" spans="17:63" ht="29.25" customHeight="1" x14ac:dyDescent="0.2">
      <c r="Q35689" s="92" t="s">
        <v>50</v>
      </c>
      <c r="BF35689" s="101" t="s">
        <v>58</v>
      </c>
      <c r="BK35689" s="98" t="s">
        <v>70</v>
      </c>
    </row>
    <row r="35690" spans="17:63" ht="29.25" customHeight="1" x14ac:dyDescent="0.2">
      <c r="Q35690" s="92" t="s">
        <v>50</v>
      </c>
      <c r="BF35690" s="101" t="s">
        <v>58</v>
      </c>
      <c r="BK35690" s="98" t="s">
        <v>70</v>
      </c>
    </row>
    <row r="35691" spans="17:63" ht="29.25" customHeight="1" x14ac:dyDescent="0.2">
      <c r="Q35691" s="92" t="s">
        <v>50</v>
      </c>
      <c r="BF35691" s="101" t="s">
        <v>58</v>
      </c>
      <c r="BK35691" s="98" t="s">
        <v>70</v>
      </c>
    </row>
    <row r="35692" spans="17:63" ht="29.25" customHeight="1" x14ac:dyDescent="0.2">
      <c r="Q35692" s="92" t="s">
        <v>50</v>
      </c>
      <c r="BF35692" s="101" t="s">
        <v>58</v>
      </c>
      <c r="BK35692" s="98" t="s">
        <v>70</v>
      </c>
    </row>
    <row r="35693" spans="17:63" ht="29.25" customHeight="1" x14ac:dyDescent="0.2">
      <c r="Q35693" s="92" t="s">
        <v>50</v>
      </c>
      <c r="BF35693" s="101" t="s">
        <v>58</v>
      </c>
      <c r="BK35693" s="98" t="s">
        <v>70</v>
      </c>
    </row>
    <row r="35694" spans="17:63" ht="29.25" customHeight="1" x14ac:dyDescent="0.2">
      <c r="Q35694" s="92" t="s">
        <v>50</v>
      </c>
      <c r="BF35694" s="101" t="s">
        <v>58</v>
      </c>
      <c r="BK35694" s="98" t="s">
        <v>70</v>
      </c>
    </row>
    <row r="35695" spans="17:63" ht="29.25" customHeight="1" x14ac:dyDescent="0.2">
      <c r="Q35695" s="92" t="s">
        <v>50</v>
      </c>
      <c r="BF35695" s="101" t="s">
        <v>58</v>
      </c>
      <c r="BK35695" s="98" t="s">
        <v>70</v>
      </c>
    </row>
    <row r="35696" spans="17:63" ht="29.25" customHeight="1" x14ac:dyDescent="0.2">
      <c r="Q35696" s="92" t="s">
        <v>50</v>
      </c>
      <c r="BF35696" s="101" t="s">
        <v>58</v>
      </c>
      <c r="BK35696" s="98" t="s">
        <v>70</v>
      </c>
    </row>
    <row r="35697" spans="17:63" ht="29.25" customHeight="1" x14ac:dyDescent="0.2">
      <c r="Q35697" s="92" t="s">
        <v>50</v>
      </c>
      <c r="BF35697" s="101" t="s">
        <v>58</v>
      </c>
      <c r="BK35697" s="98" t="s">
        <v>70</v>
      </c>
    </row>
    <row r="35698" spans="17:63" ht="29.25" customHeight="1" x14ac:dyDescent="0.2">
      <c r="Q35698" s="92" t="s">
        <v>50</v>
      </c>
      <c r="BF35698" s="101" t="s">
        <v>58</v>
      </c>
      <c r="BK35698" s="98" t="s">
        <v>70</v>
      </c>
    </row>
    <row r="35699" spans="17:63" ht="29.25" customHeight="1" x14ac:dyDescent="0.2">
      <c r="Q35699" s="92" t="s">
        <v>50</v>
      </c>
      <c r="BF35699" s="101" t="s">
        <v>58</v>
      </c>
      <c r="BK35699" s="98" t="s">
        <v>70</v>
      </c>
    </row>
    <row r="35700" spans="17:63" ht="29.25" customHeight="1" x14ac:dyDescent="0.2">
      <c r="Q35700" s="92" t="s">
        <v>50</v>
      </c>
      <c r="BF35700" s="101" t="s">
        <v>58</v>
      </c>
      <c r="BK35700" s="98" t="s">
        <v>70</v>
      </c>
    </row>
    <row r="35701" spans="17:63" ht="29.25" customHeight="1" x14ac:dyDescent="0.2">
      <c r="Q35701" s="92" t="s">
        <v>50</v>
      </c>
      <c r="BF35701" s="101" t="s">
        <v>58</v>
      </c>
      <c r="BK35701" s="98" t="s">
        <v>70</v>
      </c>
    </row>
    <row r="35702" spans="17:63" ht="29.25" customHeight="1" x14ac:dyDescent="0.2">
      <c r="Q35702" s="92" t="s">
        <v>50</v>
      </c>
      <c r="BF35702" s="101" t="s">
        <v>58</v>
      </c>
      <c r="BK35702" s="98" t="s">
        <v>70</v>
      </c>
    </row>
    <row r="35703" spans="17:63" ht="29.25" customHeight="1" x14ac:dyDescent="0.2">
      <c r="Q35703" s="92" t="s">
        <v>50</v>
      </c>
      <c r="BF35703" s="101" t="s">
        <v>58</v>
      </c>
      <c r="BK35703" s="98" t="s">
        <v>70</v>
      </c>
    </row>
    <row r="35704" spans="17:63" ht="29.25" customHeight="1" x14ac:dyDescent="0.2">
      <c r="Q35704" s="92" t="s">
        <v>50</v>
      </c>
      <c r="BF35704" s="101" t="s">
        <v>58</v>
      </c>
      <c r="BK35704" s="98" t="s">
        <v>70</v>
      </c>
    </row>
    <row r="35705" spans="17:63" ht="29.25" customHeight="1" x14ac:dyDescent="0.2">
      <c r="Q35705" s="92" t="s">
        <v>50</v>
      </c>
      <c r="BF35705" s="101" t="s">
        <v>58</v>
      </c>
      <c r="BK35705" s="98" t="s">
        <v>70</v>
      </c>
    </row>
    <row r="35706" spans="17:63" ht="29.25" customHeight="1" x14ac:dyDescent="0.2">
      <c r="Q35706" s="92" t="s">
        <v>50</v>
      </c>
      <c r="BF35706" s="101" t="s">
        <v>58</v>
      </c>
      <c r="BK35706" s="98" t="s">
        <v>70</v>
      </c>
    </row>
    <row r="35707" spans="17:63" ht="29.25" customHeight="1" x14ac:dyDescent="0.2">
      <c r="Q35707" s="92" t="s">
        <v>50</v>
      </c>
      <c r="BF35707" s="101" t="s">
        <v>58</v>
      </c>
      <c r="BK35707" s="98" t="s">
        <v>70</v>
      </c>
    </row>
    <row r="35708" spans="17:63" ht="29.25" customHeight="1" x14ac:dyDescent="0.2">
      <c r="Q35708" s="92" t="s">
        <v>50</v>
      </c>
      <c r="BF35708" s="101" t="s">
        <v>58</v>
      </c>
      <c r="BK35708" s="98" t="s">
        <v>70</v>
      </c>
    </row>
    <row r="35709" spans="17:63" ht="29.25" customHeight="1" x14ac:dyDescent="0.2">
      <c r="Q35709" s="92" t="s">
        <v>50</v>
      </c>
      <c r="BF35709" s="101" t="s">
        <v>58</v>
      </c>
      <c r="BK35709" s="98" t="s">
        <v>70</v>
      </c>
    </row>
    <row r="35710" spans="17:63" ht="29.25" customHeight="1" x14ac:dyDescent="0.2">
      <c r="Q35710" s="92" t="s">
        <v>50</v>
      </c>
      <c r="BF35710" s="101" t="s">
        <v>58</v>
      </c>
      <c r="BK35710" s="98" t="s">
        <v>70</v>
      </c>
    </row>
    <row r="35711" spans="17:63" ht="29.25" customHeight="1" x14ac:dyDescent="0.2">
      <c r="Q35711" s="92" t="s">
        <v>50</v>
      </c>
      <c r="BF35711" s="101" t="s">
        <v>58</v>
      </c>
      <c r="BK35711" s="98" t="s">
        <v>70</v>
      </c>
    </row>
    <row r="35712" spans="17:63" ht="29.25" customHeight="1" x14ac:dyDescent="0.2">
      <c r="Q35712" s="92" t="s">
        <v>50</v>
      </c>
      <c r="BF35712" s="101" t="s">
        <v>58</v>
      </c>
      <c r="BK35712" s="98" t="s">
        <v>70</v>
      </c>
    </row>
    <row r="35713" spans="17:63" ht="29.25" customHeight="1" x14ac:dyDescent="0.2">
      <c r="Q35713" s="92" t="s">
        <v>50</v>
      </c>
      <c r="BF35713" s="101" t="s">
        <v>58</v>
      </c>
      <c r="BK35713" s="98" t="s">
        <v>70</v>
      </c>
    </row>
    <row r="35714" spans="17:63" ht="29.25" customHeight="1" x14ac:dyDescent="0.2">
      <c r="Q35714" s="92" t="s">
        <v>50</v>
      </c>
      <c r="BF35714" s="101" t="s">
        <v>58</v>
      </c>
      <c r="BK35714" s="98" t="s">
        <v>70</v>
      </c>
    </row>
    <row r="35715" spans="17:63" ht="29.25" customHeight="1" x14ac:dyDescent="0.2">
      <c r="Q35715" s="92" t="s">
        <v>50</v>
      </c>
      <c r="BF35715" s="101" t="s">
        <v>58</v>
      </c>
      <c r="BK35715" s="98" t="s">
        <v>70</v>
      </c>
    </row>
    <row r="35716" spans="17:63" ht="29.25" customHeight="1" x14ac:dyDescent="0.2">
      <c r="Q35716" s="92" t="s">
        <v>50</v>
      </c>
      <c r="BF35716" s="101" t="s">
        <v>58</v>
      </c>
      <c r="BK35716" s="98" t="s">
        <v>70</v>
      </c>
    </row>
    <row r="35717" spans="17:63" ht="29.25" customHeight="1" x14ac:dyDescent="0.2">
      <c r="Q35717" s="92" t="s">
        <v>50</v>
      </c>
      <c r="BF35717" s="101" t="s">
        <v>58</v>
      </c>
      <c r="BK35717" s="98" t="s">
        <v>70</v>
      </c>
    </row>
    <row r="35718" spans="17:63" ht="29.25" customHeight="1" x14ac:dyDescent="0.2">
      <c r="Q35718" s="92" t="s">
        <v>50</v>
      </c>
      <c r="BF35718" s="101" t="s">
        <v>58</v>
      </c>
      <c r="BK35718" s="98" t="s">
        <v>70</v>
      </c>
    </row>
    <row r="35719" spans="17:63" ht="29.25" customHeight="1" x14ac:dyDescent="0.2">
      <c r="Q35719" s="92" t="s">
        <v>50</v>
      </c>
      <c r="BF35719" s="101" t="s">
        <v>58</v>
      </c>
      <c r="BK35719" s="98" t="s">
        <v>70</v>
      </c>
    </row>
    <row r="35720" spans="17:63" ht="29.25" customHeight="1" x14ac:dyDescent="0.2">
      <c r="Q35720" s="92" t="s">
        <v>50</v>
      </c>
      <c r="BF35720" s="101" t="s">
        <v>58</v>
      </c>
      <c r="BK35720" s="98" t="s">
        <v>70</v>
      </c>
    </row>
    <row r="35721" spans="17:63" ht="29.25" customHeight="1" x14ac:dyDescent="0.2">
      <c r="Q35721" s="92" t="s">
        <v>50</v>
      </c>
      <c r="BF35721" s="101" t="s">
        <v>58</v>
      </c>
      <c r="BK35721" s="98" t="s">
        <v>70</v>
      </c>
    </row>
    <row r="35722" spans="17:63" ht="29.25" customHeight="1" x14ac:dyDescent="0.2">
      <c r="Q35722" s="92" t="s">
        <v>50</v>
      </c>
      <c r="BF35722" s="101" t="s">
        <v>58</v>
      </c>
      <c r="BK35722" s="98" t="s">
        <v>70</v>
      </c>
    </row>
    <row r="35723" spans="17:63" ht="29.25" customHeight="1" x14ac:dyDescent="0.2">
      <c r="Q35723" s="92" t="s">
        <v>50</v>
      </c>
      <c r="BF35723" s="101" t="s">
        <v>58</v>
      </c>
      <c r="BK35723" s="98" t="s">
        <v>70</v>
      </c>
    </row>
    <row r="35724" spans="17:63" ht="29.25" customHeight="1" x14ac:dyDescent="0.2">
      <c r="Q35724" s="92" t="s">
        <v>50</v>
      </c>
      <c r="BF35724" s="101" t="s">
        <v>58</v>
      </c>
      <c r="BK35724" s="98" t="s">
        <v>70</v>
      </c>
    </row>
    <row r="35725" spans="17:63" ht="29.25" customHeight="1" x14ac:dyDescent="0.2">
      <c r="Q35725" s="92" t="s">
        <v>50</v>
      </c>
      <c r="BF35725" s="101" t="s">
        <v>58</v>
      </c>
      <c r="BK35725" s="98" t="s">
        <v>70</v>
      </c>
    </row>
    <row r="35726" spans="17:63" ht="29.25" customHeight="1" x14ac:dyDescent="0.2">
      <c r="Q35726" s="92" t="s">
        <v>50</v>
      </c>
      <c r="BF35726" s="101" t="s">
        <v>58</v>
      </c>
      <c r="BK35726" s="98" t="s">
        <v>70</v>
      </c>
    </row>
    <row r="35727" spans="17:63" ht="29.25" customHeight="1" x14ac:dyDescent="0.2">
      <c r="Q35727" s="92" t="s">
        <v>50</v>
      </c>
      <c r="BF35727" s="101" t="s">
        <v>58</v>
      </c>
      <c r="BK35727" s="98" t="s">
        <v>70</v>
      </c>
    </row>
    <row r="35728" spans="17:63" ht="29.25" customHeight="1" x14ac:dyDescent="0.2">
      <c r="Q35728" s="92" t="s">
        <v>50</v>
      </c>
      <c r="BF35728" s="101" t="s">
        <v>58</v>
      </c>
      <c r="BK35728" s="98" t="s">
        <v>70</v>
      </c>
    </row>
    <row r="35729" spans="17:63" ht="29.25" customHeight="1" x14ac:dyDescent="0.2">
      <c r="Q35729" s="92" t="s">
        <v>50</v>
      </c>
      <c r="BF35729" s="101" t="s">
        <v>58</v>
      </c>
      <c r="BK35729" s="98" t="s">
        <v>70</v>
      </c>
    </row>
    <row r="35730" spans="17:63" ht="29.25" customHeight="1" x14ac:dyDescent="0.2">
      <c r="Q35730" s="92" t="s">
        <v>50</v>
      </c>
      <c r="BF35730" s="101" t="s">
        <v>58</v>
      </c>
      <c r="BK35730" s="98" t="s">
        <v>70</v>
      </c>
    </row>
    <row r="35731" spans="17:63" ht="29.25" customHeight="1" x14ac:dyDescent="0.2">
      <c r="Q35731" s="92" t="s">
        <v>50</v>
      </c>
      <c r="BF35731" s="101" t="s">
        <v>58</v>
      </c>
      <c r="BK35731" s="98" t="s">
        <v>70</v>
      </c>
    </row>
    <row r="35732" spans="17:63" ht="29.25" customHeight="1" x14ac:dyDescent="0.2">
      <c r="Q35732" s="92" t="s">
        <v>50</v>
      </c>
      <c r="BF35732" s="101" t="s">
        <v>58</v>
      </c>
      <c r="BK35732" s="98" t="s">
        <v>70</v>
      </c>
    </row>
    <row r="35733" spans="17:63" ht="29.25" customHeight="1" x14ac:dyDescent="0.2">
      <c r="Q35733" s="92" t="s">
        <v>50</v>
      </c>
      <c r="BF35733" s="101" t="s">
        <v>58</v>
      </c>
      <c r="BK35733" s="98" t="s">
        <v>70</v>
      </c>
    </row>
    <row r="35734" spans="17:63" ht="29.25" customHeight="1" x14ac:dyDescent="0.2">
      <c r="Q35734" s="92" t="s">
        <v>50</v>
      </c>
      <c r="BF35734" s="101" t="s">
        <v>58</v>
      </c>
      <c r="BK35734" s="98" t="s">
        <v>70</v>
      </c>
    </row>
    <row r="35735" spans="17:63" ht="29.25" customHeight="1" x14ac:dyDescent="0.2">
      <c r="Q35735" s="92" t="s">
        <v>50</v>
      </c>
      <c r="BF35735" s="101" t="s">
        <v>58</v>
      </c>
      <c r="BK35735" s="98" t="s">
        <v>70</v>
      </c>
    </row>
    <row r="35736" spans="17:63" ht="29.25" customHeight="1" x14ac:dyDescent="0.2">
      <c r="Q35736" s="92" t="s">
        <v>50</v>
      </c>
      <c r="BF35736" s="101" t="s">
        <v>58</v>
      </c>
      <c r="BK35736" s="98" t="s">
        <v>70</v>
      </c>
    </row>
    <row r="35737" spans="17:63" ht="29.25" customHeight="1" x14ac:dyDescent="0.2">
      <c r="Q35737" s="92" t="s">
        <v>50</v>
      </c>
      <c r="BF35737" s="101" t="s">
        <v>58</v>
      </c>
      <c r="BK35737" s="98" t="s">
        <v>70</v>
      </c>
    </row>
    <row r="35738" spans="17:63" ht="29.25" customHeight="1" x14ac:dyDescent="0.2">
      <c r="Q35738" s="92" t="s">
        <v>50</v>
      </c>
      <c r="BF35738" s="101" t="s">
        <v>58</v>
      </c>
      <c r="BK35738" s="98" t="s">
        <v>70</v>
      </c>
    </row>
    <row r="35739" spans="17:63" ht="29.25" customHeight="1" x14ac:dyDescent="0.2">
      <c r="Q35739" s="92" t="s">
        <v>50</v>
      </c>
      <c r="BF35739" s="101" t="s">
        <v>58</v>
      </c>
      <c r="BK35739" s="98" t="s">
        <v>70</v>
      </c>
    </row>
    <row r="35740" spans="17:63" ht="29.25" customHeight="1" x14ac:dyDescent="0.2">
      <c r="Q35740" s="92" t="s">
        <v>50</v>
      </c>
      <c r="BF35740" s="101" t="s">
        <v>58</v>
      </c>
      <c r="BK35740" s="98" t="s">
        <v>70</v>
      </c>
    </row>
    <row r="35741" spans="17:63" ht="29.25" customHeight="1" x14ac:dyDescent="0.2">
      <c r="Q35741" s="92" t="s">
        <v>50</v>
      </c>
      <c r="BF35741" s="101" t="s">
        <v>58</v>
      </c>
      <c r="BK35741" s="98" t="s">
        <v>70</v>
      </c>
    </row>
    <row r="35742" spans="17:63" ht="29.25" customHeight="1" x14ac:dyDescent="0.2">
      <c r="Q35742" s="92" t="s">
        <v>50</v>
      </c>
      <c r="BF35742" s="101" t="s">
        <v>58</v>
      </c>
      <c r="BK35742" s="98" t="s">
        <v>70</v>
      </c>
    </row>
    <row r="35743" spans="17:63" ht="29.25" customHeight="1" x14ac:dyDescent="0.2">
      <c r="Q35743" s="92" t="s">
        <v>50</v>
      </c>
      <c r="BF35743" s="101" t="s">
        <v>58</v>
      </c>
      <c r="BK35743" s="98" t="s">
        <v>70</v>
      </c>
    </row>
    <row r="35744" spans="17:63" ht="29.25" customHeight="1" x14ac:dyDescent="0.2">
      <c r="Q35744" s="92" t="s">
        <v>50</v>
      </c>
      <c r="BF35744" s="101" t="s">
        <v>58</v>
      </c>
      <c r="BK35744" s="98" t="s">
        <v>70</v>
      </c>
    </row>
    <row r="35745" spans="17:63" ht="29.25" customHeight="1" x14ac:dyDescent="0.2">
      <c r="Q35745" s="92" t="s">
        <v>50</v>
      </c>
      <c r="BF35745" s="101" t="s">
        <v>58</v>
      </c>
      <c r="BK35745" s="98" t="s">
        <v>70</v>
      </c>
    </row>
    <row r="35746" spans="17:63" ht="29.25" customHeight="1" x14ac:dyDescent="0.2">
      <c r="Q35746" s="92" t="s">
        <v>50</v>
      </c>
      <c r="BF35746" s="101" t="s">
        <v>58</v>
      </c>
      <c r="BK35746" s="98" t="s">
        <v>70</v>
      </c>
    </row>
    <row r="35747" spans="17:63" ht="29.25" customHeight="1" x14ac:dyDescent="0.2">
      <c r="Q35747" s="92" t="s">
        <v>50</v>
      </c>
      <c r="BF35747" s="101" t="s">
        <v>58</v>
      </c>
      <c r="BK35747" s="98" t="s">
        <v>70</v>
      </c>
    </row>
    <row r="35748" spans="17:63" ht="29.25" customHeight="1" x14ac:dyDescent="0.2">
      <c r="Q35748" s="92" t="s">
        <v>50</v>
      </c>
      <c r="BF35748" s="101" t="s">
        <v>58</v>
      </c>
      <c r="BK35748" s="98" t="s">
        <v>70</v>
      </c>
    </row>
    <row r="35749" spans="17:63" ht="29.25" customHeight="1" x14ac:dyDescent="0.2">
      <c r="Q35749" s="92" t="s">
        <v>50</v>
      </c>
      <c r="BF35749" s="101" t="s">
        <v>58</v>
      </c>
      <c r="BK35749" s="98" t="s">
        <v>70</v>
      </c>
    </row>
    <row r="35750" spans="17:63" ht="29.25" customHeight="1" x14ac:dyDescent="0.2">
      <c r="Q35750" s="92" t="s">
        <v>50</v>
      </c>
      <c r="BF35750" s="101" t="s">
        <v>58</v>
      </c>
      <c r="BK35750" s="98" t="s">
        <v>70</v>
      </c>
    </row>
    <row r="35751" spans="17:63" ht="29.25" customHeight="1" x14ac:dyDescent="0.2">
      <c r="Q35751" s="92" t="s">
        <v>50</v>
      </c>
      <c r="BF35751" s="101" t="s">
        <v>58</v>
      </c>
      <c r="BK35751" s="98" t="s">
        <v>70</v>
      </c>
    </row>
    <row r="35752" spans="17:63" ht="29.25" customHeight="1" x14ac:dyDescent="0.2">
      <c r="Q35752" s="92" t="s">
        <v>50</v>
      </c>
      <c r="BF35752" s="101" t="s">
        <v>58</v>
      </c>
      <c r="BK35752" s="98" t="s">
        <v>70</v>
      </c>
    </row>
    <row r="35753" spans="17:63" ht="29.25" customHeight="1" x14ac:dyDescent="0.2">
      <c r="Q35753" s="92" t="s">
        <v>50</v>
      </c>
      <c r="BF35753" s="101" t="s">
        <v>58</v>
      </c>
      <c r="BK35753" s="98" t="s">
        <v>70</v>
      </c>
    </row>
    <row r="35754" spans="17:63" ht="29.25" customHeight="1" x14ac:dyDescent="0.2">
      <c r="Q35754" s="92" t="s">
        <v>50</v>
      </c>
      <c r="BF35754" s="101" t="s">
        <v>58</v>
      </c>
      <c r="BK35754" s="98" t="s">
        <v>70</v>
      </c>
    </row>
    <row r="35755" spans="17:63" ht="29.25" customHeight="1" x14ac:dyDescent="0.2">
      <c r="Q35755" s="92" t="s">
        <v>50</v>
      </c>
      <c r="BF35755" s="101" t="s">
        <v>58</v>
      </c>
      <c r="BK35755" s="98" t="s">
        <v>70</v>
      </c>
    </row>
    <row r="35756" spans="17:63" ht="29.25" customHeight="1" x14ac:dyDescent="0.2">
      <c r="Q35756" s="92" t="s">
        <v>50</v>
      </c>
      <c r="BF35756" s="101" t="s">
        <v>58</v>
      </c>
      <c r="BK35756" s="98" t="s">
        <v>70</v>
      </c>
    </row>
    <row r="35757" spans="17:63" ht="29.25" customHeight="1" x14ac:dyDescent="0.2">
      <c r="Q35757" s="92" t="s">
        <v>50</v>
      </c>
      <c r="BF35757" s="101" t="s">
        <v>58</v>
      </c>
      <c r="BK35757" s="98" t="s">
        <v>70</v>
      </c>
    </row>
    <row r="35758" spans="17:63" ht="29.25" customHeight="1" x14ac:dyDescent="0.2">
      <c r="Q35758" s="92" t="s">
        <v>50</v>
      </c>
      <c r="BF35758" s="101" t="s">
        <v>58</v>
      </c>
      <c r="BK35758" s="98" t="s">
        <v>70</v>
      </c>
    </row>
    <row r="35759" spans="17:63" ht="29.25" customHeight="1" x14ac:dyDescent="0.2">
      <c r="Q35759" s="92" t="s">
        <v>50</v>
      </c>
      <c r="BF35759" s="101" t="s">
        <v>58</v>
      </c>
      <c r="BK35759" s="98" t="s">
        <v>70</v>
      </c>
    </row>
    <row r="35760" spans="17:63" ht="29.25" customHeight="1" x14ac:dyDescent="0.2">
      <c r="Q35760" s="92" t="s">
        <v>50</v>
      </c>
      <c r="BF35760" s="101" t="s">
        <v>58</v>
      </c>
      <c r="BK35760" s="98" t="s">
        <v>70</v>
      </c>
    </row>
    <row r="35761" spans="17:63" ht="29.25" customHeight="1" x14ac:dyDescent="0.2">
      <c r="Q35761" s="92" t="s">
        <v>50</v>
      </c>
      <c r="BF35761" s="101" t="s">
        <v>58</v>
      </c>
      <c r="BK35761" s="98" t="s">
        <v>70</v>
      </c>
    </row>
    <row r="35762" spans="17:63" ht="29.25" customHeight="1" x14ac:dyDescent="0.2">
      <c r="Q35762" s="92" t="s">
        <v>50</v>
      </c>
      <c r="BF35762" s="101" t="s">
        <v>58</v>
      </c>
      <c r="BK35762" s="98" t="s">
        <v>70</v>
      </c>
    </row>
    <row r="35763" spans="17:63" ht="29.25" customHeight="1" x14ac:dyDescent="0.2">
      <c r="Q35763" s="92" t="s">
        <v>50</v>
      </c>
      <c r="BF35763" s="101" t="s">
        <v>58</v>
      </c>
      <c r="BK35763" s="98" t="s">
        <v>70</v>
      </c>
    </row>
    <row r="35764" spans="17:63" ht="29.25" customHeight="1" x14ac:dyDescent="0.2">
      <c r="Q35764" s="92" t="s">
        <v>50</v>
      </c>
      <c r="BF35764" s="101" t="s">
        <v>58</v>
      </c>
      <c r="BK35764" s="98" t="s">
        <v>70</v>
      </c>
    </row>
    <row r="35765" spans="17:63" ht="29.25" customHeight="1" x14ac:dyDescent="0.2">
      <c r="Q35765" s="92" t="s">
        <v>50</v>
      </c>
      <c r="BF35765" s="101" t="s">
        <v>58</v>
      </c>
      <c r="BK35765" s="98" t="s">
        <v>70</v>
      </c>
    </row>
    <row r="35766" spans="17:63" ht="29.25" customHeight="1" x14ac:dyDescent="0.2">
      <c r="Q35766" s="92" t="s">
        <v>50</v>
      </c>
      <c r="BF35766" s="101" t="s">
        <v>58</v>
      </c>
      <c r="BK35766" s="98" t="s">
        <v>70</v>
      </c>
    </row>
    <row r="35767" spans="17:63" ht="29.25" customHeight="1" x14ac:dyDescent="0.2">
      <c r="Q35767" s="92" t="s">
        <v>50</v>
      </c>
      <c r="BF35767" s="101" t="s">
        <v>58</v>
      </c>
      <c r="BK35767" s="98" t="s">
        <v>70</v>
      </c>
    </row>
    <row r="35768" spans="17:63" ht="29.25" customHeight="1" x14ac:dyDescent="0.2">
      <c r="Q35768" s="92" t="s">
        <v>50</v>
      </c>
      <c r="BF35768" s="101" t="s">
        <v>58</v>
      </c>
      <c r="BK35768" s="98" t="s">
        <v>70</v>
      </c>
    </row>
    <row r="35769" spans="17:63" ht="29.25" customHeight="1" x14ac:dyDescent="0.2">
      <c r="Q35769" s="92" t="s">
        <v>50</v>
      </c>
      <c r="BF35769" s="101" t="s">
        <v>58</v>
      </c>
      <c r="BK35769" s="98" t="s">
        <v>70</v>
      </c>
    </row>
    <row r="35770" spans="17:63" ht="29.25" customHeight="1" x14ac:dyDescent="0.2">
      <c r="Q35770" s="92" t="s">
        <v>50</v>
      </c>
      <c r="BF35770" s="101" t="s">
        <v>58</v>
      </c>
      <c r="BK35770" s="98" t="s">
        <v>70</v>
      </c>
    </row>
    <row r="35771" spans="17:63" ht="29.25" customHeight="1" x14ac:dyDescent="0.2">
      <c r="Q35771" s="92" t="s">
        <v>50</v>
      </c>
      <c r="BF35771" s="101" t="s">
        <v>58</v>
      </c>
      <c r="BK35771" s="98" t="s">
        <v>70</v>
      </c>
    </row>
    <row r="35772" spans="17:63" ht="29.25" customHeight="1" x14ac:dyDescent="0.2">
      <c r="Q35772" s="92" t="s">
        <v>50</v>
      </c>
      <c r="BF35772" s="101" t="s">
        <v>58</v>
      </c>
      <c r="BK35772" s="98" t="s">
        <v>70</v>
      </c>
    </row>
    <row r="35773" spans="17:63" ht="29.25" customHeight="1" x14ac:dyDescent="0.2">
      <c r="Q35773" s="92" t="s">
        <v>50</v>
      </c>
      <c r="BF35773" s="101" t="s">
        <v>58</v>
      </c>
      <c r="BK35773" s="98" t="s">
        <v>70</v>
      </c>
    </row>
    <row r="35774" spans="17:63" ht="29.25" customHeight="1" x14ac:dyDescent="0.2">
      <c r="Q35774" s="92" t="s">
        <v>50</v>
      </c>
      <c r="BF35774" s="101" t="s">
        <v>58</v>
      </c>
      <c r="BK35774" s="98" t="s">
        <v>70</v>
      </c>
    </row>
    <row r="35775" spans="17:63" ht="29.25" customHeight="1" x14ac:dyDescent="0.2">
      <c r="Q35775" s="92" t="s">
        <v>50</v>
      </c>
      <c r="BF35775" s="101" t="s">
        <v>58</v>
      </c>
      <c r="BK35775" s="98" t="s">
        <v>70</v>
      </c>
    </row>
    <row r="35776" spans="17:63" ht="29.25" customHeight="1" x14ac:dyDescent="0.2">
      <c r="Q35776" s="92" t="s">
        <v>50</v>
      </c>
      <c r="BF35776" s="101" t="s">
        <v>58</v>
      </c>
      <c r="BK35776" s="98" t="s">
        <v>70</v>
      </c>
    </row>
    <row r="35777" spans="17:63" ht="29.25" customHeight="1" x14ac:dyDescent="0.2">
      <c r="Q35777" s="92" t="s">
        <v>50</v>
      </c>
      <c r="BF35777" s="101" t="s">
        <v>58</v>
      </c>
      <c r="BK35777" s="98" t="s">
        <v>70</v>
      </c>
    </row>
    <row r="35778" spans="17:63" ht="29.25" customHeight="1" x14ac:dyDescent="0.2">
      <c r="Q35778" s="92" t="s">
        <v>50</v>
      </c>
      <c r="BF35778" s="101" t="s">
        <v>58</v>
      </c>
      <c r="BK35778" s="98" t="s">
        <v>70</v>
      </c>
    </row>
    <row r="35779" spans="17:63" ht="29.25" customHeight="1" x14ac:dyDescent="0.2">
      <c r="Q35779" s="92" t="s">
        <v>50</v>
      </c>
      <c r="BF35779" s="101" t="s">
        <v>58</v>
      </c>
      <c r="BK35779" s="98" t="s">
        <v>70</v>
      </c>
    </row>
    <row r="35780" spans="17:63" ht="29.25" customHeight="1" x14ac:dyDescent="0.2">
      <c r="Q35780" s="92" t="s">
        <v>50</v>
      </c>
      <c r="BF35780" s="101" t="s">
        <v>58</v>
      </c>
      <c r="BK35780" s="98" t="s">
        <v>70</v>
      </c>
    </row>
    <row r="35781" spans="17:63" ht="29.25" customHeight="1" x14ac:dyDescent="0.2">
      <c r="Q35781" s="92" t="s">
        <v>50</v>
      </c>
      <c r="BF35781" s="101" t="s">
        <v>58</v>
      </c>
      <c r="BK35781" s="98" t="s">
        <v>70</v>
      </c>
    </row>
    <row r="35782" spans="17:63" ht="29.25" customHeight="1" x14ac:dyDescent="0.2">
      <c r="Q35782" s="92" t="s">
        <v>50</v>
      </c>
      <c r="BF35782" s="101" t="s">
        <v>58</v>
      </c>
      <c r="BK35782" s="98" t="s">
        <v>70</v>
      </c>
    </row>
    <row r="35783" spans="17:63" ht="29.25" customHeight="1" x14ac:dyDescent="0.2">
      <c r="Q35783" s="92" t="s">
        <v>50</v>
      </c>
      <c r="BF35783" s="101" t="s">
        <v>58</v>
      </c>
      <c r="BK35783" s="98" t="s">
        <v>70</v>
      </c>
    </row>
    <row r="35784" spans="17:63" ht="29.25" customHeight="1" x14ac:dyDescent="0.2">
      <c r="Q35784" s="92" t="s">
        <v>50</v>
      </c>
      <c r="BF35784" s="101" t="s">
        <v>58</v>
      </c>
      <c r="BK35784" s="98" t="s">
        <v>70</v>
      </c>
    </row>
    <row r="35785" spans="17:63" ht="29.25" customHeight="1" x14ac:dyDescent="0.2">
      <c r="Q35785" s="92" t="s">
        <v>50</v>
      </c>
      <c r="BF35785" s="101" t="s">
        <v>58</v>
      </c>
      <c r="BK35785" s="98" t="s">
        <v>70</v>
      </c>
    </row>
    <row r="35786" spans="17:63" ht="29.25" customHeight="1" x14ac:dyDescent="0.2">
      <c r="Q35786" s="92" t="s">
        <v>50</v>
      </c>
      <c r="BF35786" s="101" t="s">
        <v>58</v>
      </c>
      <c r="BK35786" s="98" t="s">
        <v>70</v>
      </c>
    </row>
    <row r="35787" spans="17:63" ht="29.25" customHeight="1" x14ac:dyDescent="0.2">
      <c r="Q35787" s="92" t="s">
        <v>50</v>
      </c>
      <c r="BF35787" s="101" t="s">
        <v>58</v>
      </c>
      <c r="BK35787" s="98" t="s">
        <v>70</v>
      </c>
    </row>
    <row r="35788" spans="17:63" ht="29.25" customHeight="1" x14ac:dyDescent="0.2">
      <c r="Q35788" s="92" t="s">
        <v>50</v>
      </c>
      <c r="BF35788" s="101" t="s">
        <v>58</v>
      </c>
      <c r="BK35788" s="98" t="s">
        <v>70</v>
      </c>
    </row>
    <row r="35789" spans="17:63" ht="29.25" customHeight="1" x14ac:dyDescent="0.2">
      <c r="Q35789" s="92" t="s">
        <v>50</v>
      </c>
      <c r="BF35789" s="101" t="s">
        <v>58</v>
      </c>
      <c r="BK35789" s="98" t="s">
        <v>70</v>
      </c>
    </row>
    <row r="35790" spans="17:63" ht="29.25" customHeight="1" x14ac:dyDescent="0.2">
      <c r="Q35790" s="92" t="s">
        <v>50</v>
      </c>
      <c r="BF35790" s="101" t="s">
        <v>58</v>
      </c>
      <c r="BK35790" s="98" t="s">
        <v>70</v>
      </c>
    </row>
    <row r="35791" spans="17:63" ht="29.25" customHeight="1" x14ac:dyDescent="0.2">
      <c r="Q35791" s="92" t="s">
        <v>50</v>
      </c>
      <c r="BF35791" s="101" t="s">
        <v>58</v>
      </c>
      <c r="BK35791" s="98" t="s">
        <v>70</v>
      </c>
    </row>
    <row r="35792" spans="17:63" ht="29.25" customHeight="1" x14ac:dyDescent="0.2">
      <c r="Q35792" s="92" t="s">
        <v>50</v>
      </c>
      <c r="BF35792" s="101" t="s">
        <v>58</v>
      </c>
      <c r="BK35792" s="98" t="s">
        <v>70</v>
      </c>
    </row>
    <row r="35793" spans="17:63" ht="29.25" customHeight="1" x14ac:dyDescent="0.2">
      <c r="Q35793" s="92" t="s">
        <v>50</v>
      </c>
      <c r="BF35793" s="101" t="s">
        <v>58</v>
      </c>
      <c r="BK35793" s="98" t="s">
        <v>70</v>
      </c>
    </row>
    <row r="35794" spans="17:63" ht="29.25" customHeight="1" x14ac:dyDescent="0.2">
      <c r="Q35794" s="92" t="s">
        <v>50</v>
      </c>
      <c r="BF35794" s="101" t="s">
        <v>58</v>
      </c>
      <c r="BK35794" s="98" t="s">
        <v>70</v>
      </c>
    </row>
    <row r="35795" spans="17:63" ht="29.25" customHeight="1" x14ac:dyDescent="0.2">
      <c r="Q35795" s="92" t="s">
        <v>50</v>
      </c>
      <c r="BF35795" s="101" t="s">
        <v>58</v>
      </c>
      <c r="BK35795" s="98" t="s">
        <v>70</v>
      </c>
    </row>
    <row r="35796" spans="17:63" ht="29.25" customHeight="1" x14ac:dyDescent="0.2">
      <c r="Q35796" s="92" t="s">
        <v>50</v>
      </c>
      <c r="BF35796" s="101" t="s">
        <v>58</v>
      </c>
      <c r="BK35796" s="98" t="s">
        <v>70</v>
      </c>
    </row>
    <row r="35797" spans="17:63" ht="29.25" customHeight="1" x14ac:dyDescent="0.2">
      <c r="Q35797" s="92" t="s">
        <v>50</v>
      </c>
      <c r="BF35797" s="101" t="s">
        <v>58</v>
      </c>
      <c r="BK35797" s="98" t="s">
        <v>70</v>
      </c>
    </row>
    <row r="35798" spans="17:63" ht="29.25" customHeight="1" x14ac:dyDescent="0.2">
      <c r="Q35798" s="92" t="s">
        <v>50</v>
      </c>
      <c r="BF35798" s="101" t="s">
        <v>58</v>
      </c>
      <c r="BK35798" s="98" t="s">
        <v>70</v>
      </c>
    </row>
    <row r="35799" spans="17:63" ht="29.25" customHeight="1" x14ac:dyDescent="0.2">
      <c r="Q35799" s="92" t="s">
        <v>50</v>
      </c>
      <c r="BF35799" s="101" t="s">
        <v>58</v>
      </c>
      <c r="BK35799" s="98" t="s">
        <v>70</v>
      </c>
    </row>
    <row r="35800" spans="17:63" ht="29.25" customHeight="1" x14ac:dyDescent="0.2">
      <c r="Q35800" s="92" t="s">
        <v>50</v>
      </c>
      <c r="BF35800" s="101" t="s">
        <v>58</v>
      </c>
      <c r="BK35800" s="98" t="s">
        <v>70</v>
      </c>
    </row>
    <row r="35801" spans="17:63" ht="29.25" customHeight="1" x14ac:dyDescent="0.2">
      <c r="Q35801" s="92" t="s">
        <v>50</v>
      </c>
      <c r="BF35801" s="101" t="s">
        <v>58</v>
      </c>
      <c r="BK35801" s="98" t="s">
        <v>70</v>
      </c>
    </row>
    <row r="35802" spans="17:63" ht="29.25" customHeight="1" x14ac:dyDescent="0.2">
      <c r="Q35802" s="92" t="s">
        <v>50</v>
      </c>
      <c r="BF35802" s="101" t="s">
        <v>58</v>
      </c>
      <c r="BK35802" s="98" t="s">
        <v>70</v>
      </c>
    </row>
    <row r="35803" spans="17:63" ht="29.25" customHeight="1" x14ac:dyDescent="0.2">
      <c r="Q35803" s="92" t="s">
        <v>50</v>
      </c>
      <c r="BF35803" s="101" t="s">
        <v>58</v>
      </c>
      <c r="BK35803" s="98" t="s">
        <v>70</v>
      </c>
    </row>
    <row r="35804" spans="17:63" ht="29.25" customHeight="1" x14ac:dyDescent="0.2">
      <c r="Q35804" s="92" t="s">
        <v>50</v>
      </c>
      <c r="BF35804" s="101" t="s">
        <v>58</v>
      </c>
      <c r="BK35804" s="98" t="s">
        <v>70</v>
      </c>
    </row>
    <row r="35805" spans="17:63" ht="29.25" customHeight="1" x14ac:dyDescent="0.2">
      <c r="Q35805" s="92" t="s">
        <v>50</v>
      </c>
      <c r="BF35805" s="101" t="s">
        <v>58</v>
      </c>
      <c r="BK35805" s="98" t="s">
        <v>70</v>
      </c>
    </row>
    <row r="35806" spans="17:63" ht="29.25" customHeight="1" x14ac:dyDescent="0.2">
      <c r="Q35806" s="92" t="s">
        <v>50</v>
      </c>
      <c r="BF35806" s="101" t="s">
        <v>58</v>
      </c>
      <c r="BK35806" s="98" t="s">
        <v>70</v>
      </c>
    </row>
    <row r="35807" spans="17:63" ht="29.25" customHeight="1" x14ac:dyDescent="0.2">
      <c r="Q35807" s="92" t="s">
        <v>50</v>
      </c>
      <c r="BF35807" s="101" t="s">
        <v>58</v>
      </c>
      <c r="BK35807" s="98" t="s">
        <v>70</v>
      </c>
    </row>
    <row r="35808" spans="17:63" ht="29.25" customHeight="1" x14ac:dyDescent="0.2">
      <c r="Q35808" s="92" t="s">
        <v>50</v>
      </c>
      <c r="BF35808" s="101" t="s">
        <v>58</v>
      </c>
      <c r="BK35808" s="98" t="s">
        <v>70</v>
      </c>
    </row>
    <row r="35809" spans="17:63" ht="29.25" customHeight="1" x14ac:dyDescent="0.2">
      <c r="Q35809" s="92" t="s">
        <v>50</v>
      </c>
      <c r="BF35809" s="101" t="s">
        <v>58</v>
      </c>
      <c r="BK35809" s="98" t="s">
        <v>70</v>
      </c>
    </row>
    <row r="35810" spans="17:63" ht="29.25" customHeight="1" x14ac:dyDescent="0.2">
      <c r="Q35810" s="92" t="s">
        <v>50</v>
      </c>
      <c r="BF35810" s="101" t="s">
        <v>58</v>
      </c>
      <c r="BK35810" s="98" t="s">
        <v>70</v>
      </c>
    </row>
    <row r="35811" spans="17:63" ht="29.25" customHeight="1" x14ac:dyDescent="0.2">
      <c r="Q35811" s="92" t="s">
        <v>50</v>
      </c>
      <c r="BF35811" s="101" t="s">
        <v>58</v>
      </c>
      <c r="BK35811" s="98" t="s">
        <v>70</v>
      </c>
    </row>
    <row r="35812" spans="17:63" ht="29.25" customHeight="1" x14ac:dyDescent="0.2">
      <c r="Q35812" s="92" t="s">
        <v>50</v>
      </c>
      <c r="BF35812" s="101" t="s">
        <v>58</v>
      </c>
      <c r="BK35812" s="98" t="s">
        <v>70</v>
      </c>
    </row>
    <row r="35813" spans="17:63" ht="29.25" customHeight="1" x14ac:dyDescent="0.2">
      <c r="Q35813" s="92" t="s">
        <v>50</v>
      </c>
      <c r="BF35813" s="101" t="s">
        <v>58</v>
      </c>
      <c r="BK35813" s="98" t="s">
        <v>70</v>
      </c>
    </row>
    <row r="35814" spans="17:63" ht="29.25" customHeight="1" x14ac:dyDescent="0.2">
      <c r="Q35814" s="92" t="s">
        <v>50</v>
      </c>
      <c r="BF35814" s="101" t="s">
        <v>58</v>
      </c>
      <c r="BK35814" s="98" t="s">
        <v>70</v>
      </c>
    </row>
    <row r="35815" spans="17:63" ht="29.25" customHeight="1" x14ac:dyDescent="0.2">
      <c r="Q35815" s="92" t="s">
        <v>50</v>
      </c>
      <c r="BF35815" s="101" t="s">
        <v>58</v>
      </c>
      <c r="BK35815" s="98" t="s">
        <v>70</v>
      </c>
    </row>
    <row r="35816" spans="17:63" ht="29.25" customHeight="1" x14ac:dyDescent="0.2">
      <c r="Q35816" s="92" t="s">
        <v>50</v>
      </c>
      <c r="BF35816" s="101" t="s">
        <v>58</v>
      </c>
      <c r="BK35816" s="98" t="s">
        <v>70</v>
      </c>
    </row>
    <row r="35817" spans="17:63" ht="29.25" customHeight="1" x14ac:dyDescent="0.2">
      <c r="Q35817" s="92" t="s">
        <v>50</v>
      </c>
      <c r="BF35817" s="101" t="s">
        <v>58</v>
      </c>
      <c r="BK35817" s="98" t="s">
        <v>70</v>
      </c>
    </row>
    <row r="35818" spans="17:63" ht="29.25" customHeight="1" x14ac:dyDescent="0.2">
      <c r="Q35818" s="92" t="s">
        <v>50</v>
      </c>
      <c r="BF35818" s="101" t="s">
        <v>58</v>
      </c>
      <c r="BK35818" s="98" t="s">
        <v>70</v>
      </c>
    </row>
    <row r="35819" spans="17:63" ht="29.25" customHeight="1" x14ac:dyDescent="0.2">
      <c r="Q35819" s="92" t="s">
        <v>50</v>
      </c>
      <c r="BF35819" s="101" t="s">
        <v>58</v>
      </c>
      <c r="BK35819" s="98" t="s">
        <v>70</v>
      </c>
    </row>
    <row r="35820" spans="17:63" ht="29.25" customHeight="1" x14ac:dyDescent="0.2">
      <c r="Q35820" s="92" t="s">
        <v>50</v>
      </c>
      <c r="BF35820" s="101" t="s">
        <v>58</v>
      </c>
      <c r="BK35820" s="98" t="s">
        <v>70</v>
      </c>
    </row>
    <row r="35821" spans="17:63" ht="29.25" customHeight="1" x14ac:dyDescent="0.2">
      <c r="Q35821" s="92" t="s">
        <v>50</v>
      </c>
      <c r="BF35821" s="101" t="s">
        <v>58</v>
      </c>
      <c r="BK35821" s="98" t="s">
        <v>70</v>
      </c>
    </row>
    <row r="35822" spans="17:63" ht="29.25" customHeight="1" x14ac:dyDescent="0.2">
      <c r="Q35822" s="92" t="s">
        <v>50</v>
      </c>
      <c r="BF35822" s="101" t="s">
        <v>58</v>
      </c>
      <c r="BK35822" s="98" t="s">
        <v>70</v>
      </c>
    </row>
    <row r="35823" spans="17:63" ht="29.25" customHeight="1" x14ac:dyDescent="0.2">
      <c r="Q35823" s="92" t="s">
        <v>50</v>
      </c>
      <c r="BF35823" s="101" t="s">
        <v>58</v>
      </c>
      <c r="BK35823" s="98" t="s">
        <v>70</v>
      </c>
    </row>
    <row r="35824" spans="17:63" ht="29.25" customHeight="1" x14ac:dyDescent="0.2">
      <c r="Q35824" s="92" t="s">
        <v>50</v>
      </c>
      <c r="BF35824" s="101" t="s">
        <v>58</v>
      </c>
      <c r="BK35824" s="98" t="s">
        <v>70</v>
      </c>
    </row>
    <row r="35825" spans="17:63" ht="29.25" customHeight="1" x14ac:dyDescent="0.2">
      <c r="Q35825" s="92" t="s">
        <v>50</v>
      </c>
      <c r="BF35825" s="101" t="s">
        <v>58</v>
      </c>
      <c r="BK35825" s="98" t="s">
        <v>70</v>
      </c>
    </row>
    <row r="35826" spans="17:63" ht="29.25" customHeight="1" x14ac:dyDescent="0.2">
      <c r="Q35826" s="92" t="s">
        <v>50</v>
      </c>
      <c r="BF35826" s="101" t="s">
        <v>58</v>
      </c>
      <c r="BK35826" s="98" t="s">
        <v>70</v>
      </c>
    </row>
    <row r="35827" spans="17:63" ht="29.25" customHeight="1" x14ac:dyDescent="0.2">
      <c r="Q35827" s="92" t="s">
        <v>50</v>
      </c>
      <c r="BF35827" s="101" t="s">
        <v>58</v>
      </c>
      <c r="BK35827" s="98" t="s">
        <v>70</v>
      </c>
    </row>
    <row r="35828" spans="17:63" ht="29.25" customHeight="1" x14ac:dyDescent="0.2">
      <c r="Q35828" s="92" t="s">
        <v>50</v>
      </c>
      <c r="BF35828" s="101" t="s">
        <v>58</v>
      </c>
      <c r="BK35828" s="98" t="s">
        <v>70</v>
      </c>
    </row>
    <row r="35829" spans="17:63" ht="29.25" customHeight="1" x14ac:dyDescent="0.2">
      <c r="Q35829" s="92" t="s">
        <v>50</v>
      </c>
      <c r="BF35829" s="101" t="s">
        <v>58</v>
      </c>
      <c r="BK35829" s="98" t="s">
        <v>70</v>
      </c>
    </row>
    <row r="35830" spans="17:63" ht="29.25" customHeight="1" x14ac:dyDescent="0.2">
      <c r="Q35830" s="92" t="s">
        <v>50</v>
      </c>
      <c r="BF35830" s="101" t="s">
        <v>58</v>
      </c>
      <c r="BK35830" s="98" t="s">
        <v>70</v>
      </c>
    </row>
    <row r="35831" spans="17:63" ht="29.25" customHeight="1" x14ac:dyDescent="0.2">
      <c r="Q35831" s="92" t="s">
        <v>50</v>
      </c>
      <c r="BF35831" s="101" t="s">
        <v>58</v>
      </c>
      <c r="BK35831" s="98" t="s">
        <v>70</v>
      </c>
    </row>
    <row r="35832" spans="17:63" ht="29.25" customHeight="1" x14ac:dyDescent="0.2">
      <c r="Q35832" s="92" t="s">
        <v>50</v>
      </c>
      <c r="BF35832" s="101" t="s">
        <v>58</v>
      </c>
      <c r="BK35832" s="98" t="s">
        <v>70</v>
      </c>
    </row>
    <row r="35833" spans="17:63" ht="29.25" customHeight="1" x14ac:dyDescent="0.2">
      <c r="Q35833" s="92" t="s">
        <v>50</v>
      </c>
      <c r="BF35833" s="101" t="s">
        <v>58</v>
      </c>
      <c r="BK35833" s="98" t="s">
        <v>70</v>
      </c>
    </row>
    <row r="35834" spans="17:63" ht="29.25" customHeight="1" x14ac:dyDescent="0.2">
      <c r="Q35834" s="92" t="s">
        <v>50</v>
      </c>
      <c r="BF35834" s="101" t="s">
        <v>58</v>
      </c>
      <c r="BK35834" s="98" t="s">
        <v>70</v>
      </c>
    </row>
    <row r="35835" spans="17:63" ht="29.25" customHeight="1" x14ac:dyDescent="0.2">
      <c r="Q35835" s="92" t="s">
        <v>50</v>
      </c>
      <c r="BF35835" s="101" t="s">
        <v>58</v>
      </c>
      <c r="BK35835" s="98" t="s">
        <v>70</v>
      </c>
    </row>
    <row r="35836" spans="17:63" ht="29.25" customHeight="1" x14ac:dyDescent="0.2">
      <c r="Q35836" s="92" t="s">
        <v>50</v>
      </c>
      <c r="BF35836" s="101" t="s">
        <v>58</v>
      </c>
      <c r="BK35836" s="98" t="s">
        <v>70</v>
      </c>
    </row>
    <row r="35837" spans="17:63" ht="29.25" customHeight="1" x14ac:dyDescent="0.2">
      <c r="Q35837" s="92" t="s">
        <v>50</v>
      </c>
      <c r="BF35837" s="101" t="s">
        <v>58</v>
      </c>
      <c r="BK35837" s="98" t="s">
        <v>70</v>
      </c>
    </row>
    <row r="35838" spans="17:63" ht="29.25" customHeight="1" x14ac:dyDescent="0.2">
      <c r="Q35838" s="92" t="s">
        <v>50</v>
      </c>
      <c r="BF35838" s="101" t="s">
        <v>58</v>
      </c>
      <c r="BK35838" s="98" t="s">
        <v>70</v>
      </c>
    </row>
    <row r="35839" spans="17:63" ht="29.25" customHeight="1" x14ac:dyDescent="0.2">
      <c r="Q35839" s="92" t="s">
        <v>50</v>
      </c>
      <c r="BF35839" s="101" t="s">
        <v>58</v>
      </c>
      <c r="BK35839" s="98" t="s">
        <v>70</v>
      </c>
    </row>
    <row r="35840" spans="17:63" ht="29.25" customHeight="1" x14ac:dyDescent="0.2">
      <c r="Q35840" s="92" t="s">
        <v>50</v>
      </c>
      <c r="BF35840" s="101" t="s">
        <v>58</v>
      </c>
      <c r="BK35840" s="98" t="s">
        <v>70</v>
      </c>
    </row>
    <row r="35841" spans="17:63" ht="29.25" customHeight="1" x14ac:dyDescent="0.2">
      <c r="Q35841" s="92" t="s">
        <v>50</v>
      </c>
      <c r="BF35841" s="101" t="s">
        <v>58</v>
      </c>
      <c r="BK35841" s="98" t="s">
        <v>70</v>
      </c>
    </row>
    <row r="35842" spans="17:63" ht="29.25" customHeight="1" x14ac:dyDescent="0.2">
      <c r="Q35842" s="92" t="s">
        <v>50</v>
      </c>
      <c r="BF35842" s="101" t="s">
        <v>58</v>
      </c>
      <c r="BK35842" s="98" t="s">
        <v>70</v>
      </c>
    </row>
    <row r="35843" spans="17:63" ht="29.25" customHeight="1" x14ac:dyDescent="0.2">
      <c r="Q35843" s="92" t="s">
        <v>50</v>
      </c>
      <c r="BF35843" s="101" t="s">
        <v>58</v>
      </c>
      <c r="BK35843" s="98" t="s">
        <v>70</v>
      </c>
    </row>
    <row r="35844" spans="17:63" ht="29.25" customHeight="1" x14ac:dyDescent="0.2">
      <c r="Q35844" s="92" t="s">
        <v>50</v>
      </c>
      <c r="BF35844" s="101" t="s">
        <v>58</v>
      </c>
      <c r="BK35844" s="98" t="s">
        <v>70</v>
      </c>
    </row>
    <row r="35845" spans="17:63" ht="29.25" customHeight="1" x14ac:dyDescent="0.2">
      <c r="Q35845" s="92" t="s">
        <v>50</v>
      </c>
      <c r="BF35845" s="101" t="s">
        <v>58</v>
      </c>
      <c r="BK35845" s="98" t="s">
        <v>70</v>
      </c>
    </row>
    <row r="35846" spans="17:63" ht="29.25" customHeight="1" x14ac:dyDescent="0.2">
      <c r="Q35846" s="92" t="s">
        <v>50</v>
      </c>
      <c r="BF35846" s="101" t="s">
        <v>58</v>
      </c>
      <c r="BK35846" s="98" t="s">
        <v>70</v>
      </c>
    </row>
    <row r="35847" spans="17:63" ht="29.25" customHeight="1" x14ac:dyDescent="0.2">
      <c r="Q35847" s="92" t="s">
        <v>50</v>
      </c>
      <c r="BF35847" s="101" t="s">
        <v>58</v>
      </c>
      <c r="BK35847" s="98" t="s">
        <v>70</v>
      </c>
    </row>
    <row r="35848" spans="17:63" ht="29.25" customHeight="1" x14ac:dyDescent="0.2">
      <c r="Q35848" s="92" t="s">
        <v>50</v>
      </c>
      <c r="BF35848" s="101" t="s">
        <v>58</v>
      </c>
      <c r="BK35848" s="98" t="s">
        <v>70</v>
      </c>
    </row>
    <row r="35849" spans="17:63" ht="29.25" customHeight="1" x14ac:dyDescent="0.2">
      <c r="Q35849" s="92" t="s">
        <v>50</v>
      </c>
      <c r="BF35849" s="101" t="s">
        <v>58</v>
      </c>
      <c r="BK35849" s="98" t="s">
        <v>70</v>
      </c>
    </row>
    <row r="35850" spans="17:63" ht="29.25" customHeight="1" x14ac:dyDescent="0.2">
      <c r="Q35850" s="92" t="s">
        <v>50</v>
      </c>
      <c r="BF35850" s="101" t="s">
        <v>58</v>
      </c>
      <c r="BK35850" s="98" t="s">
        <v>70</v>
      </c>
    </row>
    <row r="35851" spans="17:63" ht="29.25" customHeight="1" x14ac:dyDescent="0.2">
      <c r="Q35851" s="92" t="s">
        <v>50</v>
      </c>
      <c r="BF35851" s="101" t="s">
        <v>58</v>
      </c>
      <c r="BK35851" s="98" t="s">
        <v>70</v>
      </c>
    </row>
    <row r="35852" spans="17:63" ht="29.25" customHeight="1" x14ac:dyDescent="0.2">
      <c r="Q35852" s="92" t="s">
        <v>50</v>
      </c>
      <c r="BF35852" s="101" t="s">
        <v>58</v>
      </c>
      <c r="BK35852" s="98" t="s">
        <v>70</v>
      </c>
    </row>
    <row r="35853" spans="17:63" ht="29.25" customHeight="1" x14ac:dyDescent="0.2">
      <c r="Q35853" s="92" t="s">
        <v>50</v>
      </c>
      <c r="BF35853" s="101" t="s">
        <v>58</v>
      </c>
      <c r="BK35853" s="98" t="s">
        <v>70</v>
      </c>
    </row>
    <row r="35854" spans="17:63" ht="29.25" customHeight="1" x14ac:dyDescent="0.2">
      <c r="Q35854" s="92" t="s">
        <v>50</v>
      </c>
      <c r="BF35854" s="101" t="s">
        <v>58</v>
      </c>
      <c r="BK35854" s="98" t="s">
        <v>70</v>
      </c>
    </row>
    <row r="35855" spans="17:63" ht="29.25" customHeight="1" x14ac:dyDescent="0.2">
      <c r="Q35855" s="92" t="s">
        <v>50</v>
      </c>
      <c r="BF35855" s="101" t="s">
        <v>58</v>
      </c>
      <c r="BK35855" s="98" t="s">
        <v>70</v>
      </c>
    </row>
    <row r="35856" spans="17:63" ht="29.25" customHeight="1" x14ac:dyDescent="0.2">
      <c r="Q35856" s="92" t="s">
        <v>50</v>
      </c>
      <c r="BF35856" s="101" t="s">
        <v>58</v>
      </c>
      <c r="BK35856" s="98" t="s">
        <v>70</v>
      </c>
    </row>
    <row r="35857" spans="17:63" ht="29.25" customHeight="1" x14ac:dyDescent="0.2">
      <c r="Q35857" s="92" t="s">
        <v>50</v>
      </c>
      <c r="BF35857" s="101" t="s">
        <v>58</v>
      </c>
      <c r="BK35857" s="98" t="s">
        <v>70</v>
      </c>
    </row>
    <row r="35858" spans="17:63" ht="29.25" customHeight="1" x14ac:dyDescent="0.2">
      <c r="Q35858" s="92" t="s">
        <v>50</v>
      </c>
      <c r="BF35858" s="101" t="s">
        <v>58</v>
      </c>
      <c r="BK35858" s="98" t="s">
        <v>70</v>
      </c>
    </row>
    <row r="35859" spans="17:63" ht="29.25" customHeight="1" x14ac:dyDescent="0.2">
      <c r="Q35859" s="92" t="s">
        <v>50</v>
      </c>
      <c r="BF35859" s="101" t="s">
        <v>58</v>
      </c>
      <c r="BK35859" s="98" t="s">
        <v>70</v>
      </c>
    </row>
    <row r="35860" spans="17:63" ht="29.25" customHeight="1" x14ac:dyDescent="0.2">
      <c r="Q35860" s="92" t="s">
        <v>50</v>
      </c>
      <c r="BF35860" s="101" t="s">
        <v>58</v>
      </c>
      <c r="BK35860" s="98" t="s">
        <v>70</v>
      </c>
    </row>
    <row r="35861" spans="17:63" ht="29.25" customHeight="1" x14ac:dyDescent="0.2">
      <c r="Q35861" s="92" t="s">
        <v>50</v>
      </c>
      <c r="BF35861" s="101" t="s">
        <v>58</v>
      </c>
      <c r="BK35861" s="98" t="s">
        <v>70</v>
      </c>
    </row>
    <row r="35862" spans="17:63" ht="29.25" customHeight="1" x14ac:dyDescent="0.2">
      <c r="Q35862" s="92" t="s">
        <v>50</v>
      </c>
      <c r="BF35862" s="101" t="s">
        <v>58</v>
      </c>
      <c r="BK35862" s="98" t="s">
        <v>70</v>
      </c>
    </row>
    <row r="35863" spans="17:63" ht="29.25" customHeight="1" x14ac:dyDescent="0.2">
      <c r="Q35863" s="92" t="s">
        <v>50</v>
      </c>
      <c r="BF35863" s="101" t="s">
        <v>58</v>
      </c>
      <c r="BK35863" s="98" t="s">
        <v>70</v>
      </c>
    </row>
    <row r="35864" spans="17:63" ht="29.25" customHeight="1" x14ac:dyDescent="0.2">
      <c r="Q35864" s="92" t="s">
        <v>50</v>
      </c>
      <c r="BF35864" s="101" t="s">
        <v>58</v>
      </c>
      <c r="BK35864" s="98" t="s">
        <v>70</v>
      </c>
    </row>
    <row r="35865" spans="17:63" ht="29.25" customHeight="1" x14ac:dyDescent="0.2">
      <c r="Q35865" s="92" t="s">
        <v>50</v>
      </c>
      <c r="BF35865" s="101" t="s">
        <v>58</v>
      </c>
      <c r="BK35865" s="98" t="s">
        <v>70</v>
      </c>
    </row>
    <row r="35866" spans="17:63" ht="29.25" customHeight="1" x14ac:dyDescent="0.2">
      <c r="Q35866" s="92" t="s">
        <v>50</v>
      </c>
      <c r="BF35866" s="101" t="s">
        <v>58</v>
      </c>
      <c r="BK35866" s="98" t="s">
        <v>70</v>
      </c>
    </row>
    <row r="35867" spans="17:63" ht="29.25" customHeight="1" x14ac:dyDescent="0.2">
      <c r="Q35867" s="92" t="s">
        <v>50</v>
      </c>
      <c r="BF35867" s="101" t="s">
        <v>58</v>
      </c>
      <c r="BK35867" s="98" t="s">
        <v>70</v>
      </c>
    </row>
    <row r="35868" spans="17:63" ht="29.25" customHeight="1" x14ac:dyDescent="0.2">
      <c r="Q35868" s="92" t="s">
        <v>50</v>
      </c>
      <c r="BF35868" s="101" t="s">
        <v>58</v>
      </c>
      <c r="BK35868" s="98" t="s">
        <v>70</v>
      </c>
    </row>
    <row r="35869" spans="17:63" ht="29.25" customHeight="1" x14ac:dyDescent="0.2">
      <c r="Q35869" s="92" t="s">
        <v>50</v>
      </c>
      <c r="BF35869" s="101" t="s">
        <v>58</v>
      </c>
      <c r="BK35869" s="98" t="s">
        <v>70</v>
      </c>
    </row>
    <row r="35870" spans="17:63" ht="29.25" customHeight="1" x14ac:dyDescent="0.2">
      <c r="Q35870" s="92" t="s">
        <v>50</v>
      </c>
      <c r="BF35870" s="101" t="s">
        <v>58</v>
      </c>
      <c r="BK35870" s="98" t="s">
        <v>70</v>
      </c>
    </row>
    <row r="35871" spans="17:63" ht="29.25" customHeight="1" x14ac:dyDescent="0.2">
      <c r="Q35871" s="92" t="s">
        <v>50</v>
      </c>
      <c r="BF35871" s="101" t="s">
        <v>58</v>
      </c>
      <c r="BK35871" s="98" t="s">
        <v>70</v>
      </c>
    </row>
    <row r="35872" spans="17:63" ht="29.25" customHeight="1" x14ac:dyDescent="0.2">
      <c r="Q35872" s="92" t="s">
        <v>50</v>
      </c>
      <c r="BF35872" s="101" t="s">
        <v>58</v>
      </c>
      <c r="BK35872" s="98" t="s">
        <v>70</v>
      </c>
    </row>
    <row r="35873" spans="17:63" ht="29.25" customHeight="1" x14ac:dyDescent="0.2">
      <c r="Q35873" s="92" t="s">
        <v>50</v>
      </c>
      <c r="BF35873" s="101" t="s">
        <v>58</v>
      </c>
      <c r="BK35873" s="98" t="s">
        <v>70</v>
      </c>
    </row>
    <row r="35874" spans="17:63" ht="29.25" customHeight="1" x14ac:dyDescent="0.2">
      <c r="Q35874" s="92" t="s">
        <v>50</v>
      </c>
      <c r="BF35874" s="101" t="s">
        <v>58</v>
      </c>
      <c r="BK35874" s="98" t="s">
        <v>70</v>
      </c>
    </row>
    <row r="35875" spans="17:63" ht="29.25" customHeight="1" x14ac:dyDescent="0.2">
      <c r="Q35875" s="92" t="s">
        <v>50</v>
      </c>
      <c r="BF35875" s="101" t="s">
        <v>58</v>
      </c>
      <c r="BK35875" s="98" t="s">
        <v>70</v>
      </c>
    </row>
    <row r="35876" spans="17:63" ht="29.25" customHeight="1" x14ac:dyDescent="0.2">
      <c r="Q35876" s="92" t="s">
        <v>50</v>
      </c>
      <c r="BF35876" s="101" t="s">
        <v>58</v>
      </c>
      <c r="BK35876" s="98" t="s">
        <v>70</v>
      </c>
    </row>
    <row r="35877" spans="17:63" ht="29.25" customHeight="1" x14ac:dyDescent="0.2">
      <c r="Q35877" s="92" t="s">
        <v>50</v>
      </c>
      <c r="BF35877" s="101" t="s">
        <v>58</v>
      </c>
      <c r="BK35877" s="98" t="s">
        <v>70</v>
      </c>
    </row>
    <row r="35878" spans="17:63" ht="29.25" customHeight="1" x14ac:dyDescent="0.2">
      <c r="Q35878" s="92" t="s">
        <v>50</v>
      </c>
      <c r="BF35878" s="101" t="s">
        <v>58</v>
      </c>
      <c r="BK35878" s="98" t="s">
        <v>70</v>
      </c>
    </row>
    <row r="35879" spans="17:63" ht="29.25" customHeight="1" x14ac:dyDescent="0.2">
      <c r="Q35879" s="92" t="s">
        <v>50</v>
      </c>
      <c r="BF35879" s="101" t="s">
        <v>58</v>
      </c>
      <c r="BK35879" s="98" t="s">
        <v>70</v>
      </c>
    </row>
    <row r="35880" spans="17:63" ht="29.25" customHeight="1" x14ac:dyDescent="0.2">
      <c r="Q35880" s="92" t="s">
        <v>50</v>
      </c>
      <c r="BF35880" s="101" t="s">
        <v>58</v>
      </c>
      <c r="BK35880" s="98" t="s">
        <v>70</v>
      </c>
    </row>
    <row r="35881" spans="17:63" ht="29.25" customHeight="1" x14ac:dyDescent="0.2">
      <c r="Q35881" s="92" t="s">
        <v>50</v>
      </c>
      <c r="BF35881" s="101" t="s">
        <v>58</v>
      </c>
      <c r="BK35881" s="98" t="s">
        <v>70</v>
      </c>
    </row>
    <row r="35882" spans="17:63" ht="29.25" customHeight="1" x14ac:dyDescent="0.2">
      <c r="Q35882" s="92" t="s">
        <v>50</v>
      </c>
      <c r="BF35882" s="101" t="s">
        <v>58</v>
      </c>
      <c r="BK35882" s="98" t="s">
        <v>70</v>
      </c>
    </row>
    <row r="35883" spans="17:63" ht="29.25" customHeight="1" x14ac:dyDescent="0.2">
      <c r="Q35883" s="92" t="s">
        <v>50</v>
      </c>
      <c r="BF35883" s="101" t="s">
        <v>58</v>
      </c>
      <c r="BK35883" s="98" t="s">
        <v>70</v>
      </c>
    </row>
    <row r="35884" spans="17:63" ht="29.25" customHeight="1" x14ac:dyDescent="0.2">
      <c r="Q35884" s="92" t="s">
        <v>50</v>
      </c>
      <c r="BF35884" s="101" t="s">
        <v>58</v>
      </c>
      <c r="BK35884" s="98" t="s">
        <v>70</v>
      </c>
    </row>
    <row r="35885" spans="17:63" ht="29.25" customHeight="1" x14ac:dyDescent="0.2">
      <c r="Q35885" s="92" t="s">
        <v>50</v>
      </c>
      <c r="BF35885" s="101" t="s">
        <v>58</v>
      </c>
      <c r="BK35885" s="98" t="s">
        <v>70</v>
      </c>
    </row>
    <row r="35886" spans="17:63" ht="29.25" customHeight="1" x14ac:dyDescent="0.2">
      <c r="Q35886" s="92" t="s">
        <v>50</v>
      </c>
      <c r="BF35886" s="101" t="s">
        <v>58</v>
      </c>
      <c r="BK35886" s="98" t="s">
        <v>70</v>
      </c>
    </row>
    <row r="35887" spans="17:63" ht="29.25" customHeight="1" x14ac:dyDescent="0.2">
      <c r="Q35887" s="92" t="s">
        <v>50</v>
      </c>
      <c r="BF35887" s="101" t="s">
        <v>58</v>
      </c>
      <c r="BK35887" s="98" t="s">
        <v>70</v>
      </c>
    </row>
    <row r="35888" spans="17:63" ht="29.25" customHeight="1" x14ac:dyDescent="0.2">
      <c r="Q35888" s="92" t="s">
        <v>50</v>
      </c>
      <c r="BF35888" s="101" t="s">
        <v>58</v>
      </c>
      <c r="BK35888" s="98" t="s">
        <v>70</v>
      </c>
    </row>
    <row r="35889" spans="17:63" ht="29.25" customHeight="1" x14ac:dyDescent="0.2">
      <c r="Q35889" s="92" t="s">
        <v>50</v>
      </c>
      <c r="BF35889" s="101" t="s">
        <v>58</v>
      </c>
      <c r="BK35889" s="98" t="s">
        <v>70</v>
      </c>
    </row>
    <row r="35890" spans="17:63" ht="29.25" customHeight="1" x14ac:dyDescent="0.2">
      <c r="Q35890" s="92" t="s">
        <v>50</v>
      </c>
      <c r="BF35890" s="101" t="s">
        <v>58</v>
      </c>
      <c r="BK35890" s="98" t="s">
        <v>70</v>
      </c>
    </row>
    <row r="35891" spans="17:63" ht="29.25" customHeight="1" x14ac:dyDescent="0.2">
      <c r="Q35891" s="92" t="s">
        <v>50</v>
      </c>
      <c r="BF35891" s="101" t="s">
        <v>58</v>
      </c>
      <c r="BK35891" s="98" t="s">
        <v>70</v>
      </c>
    </row>
    <row r="35892" spans="17:63" ht="29.25" customHeight="1" x14ac:dyDescent="0.2">
      <c r="Q35892" s="92" t="s">
        <v>50</v>
      </c>
      <c r="BF35892" s="101" t="s">
        <v>58</v>
      </c>
      <c r="BK35892" s="98" t="s">
        <v>70</v>
      </c>
    </row>
    <row r="35893" spans="17:63" ht="29.25" customHeight="1" x14ac:dyDescent="0.2">
      <c r="Q35893" s="92" t="s">
        <v>50</v>
      </c>
      <c r="BF35893" s="101" t="s">
        <v>58</v>
      </c>
      <c r="BK35893" s="98" t="s">
        <v>70</v>
      </c>
    </row>
    <row r="35894" spans="17:63" ht="29.25" customHeight="1" x14ac:dyDescent="0.2">
      <c r="Q35894" s="92" t="s">
        <v>50</v>
      </c>
      <c r="BF35894" s="101" t="s">
        <v>58</v>
      </c>
      <c r="BK35894" s="98" t="s">
        <v>70</v>
      </c>
    </row>
    <row r="35895" spans="17:63" ht="29.25" customHeight="1" x14ac:dyDescent="0.2">
      <c r="Q35895" s="92" t="s">
        <v>50</v>
      </c>
      <c r="BF35895" s="101" t="s">
        <v>58</v>
      </c>
      <c r="BK35895" s="98" t="s">
        <v>70</v>
      </c>
    </row>
    <row r="35896" spans="17:63" ht="29.25" customHeight="1" x14ac:dyDescent="0.2">
      <c r="Q35896" s="92" t="s">
        <v>50</v>
      </c>
      <c r="BF35896" s="101" t="s">
        <v>58</v>
      </c>
      <c r="BK35896" s="98" t="s">
        <v>70</v>
      </c>
    </row>
    <row r="35897" spans="17:63" ht="29.25" customHeight="1" x14ac:dyDescent="0.2">
      <c r="Q35897" s="92" t="s">
        <v>50</v>
      </c>
      <c r="BF35897" s="101" t="s">
        <v>58</v>
      </c>
      <c r="BK35897" s="98" t="s">
        <v>70</v>
      </c>
    </row>
    <row r="35898" spans="17:63" ht="29.25" customHeight="1" x14ac:dyDescent="0.2">
      <c r="Q35898" s="92" t="s">
        <v>50</v>
      </c>
      <c r="BF35898" s="101" t="s">
        <v>58</v>
      </c>
      <c r="BK35898" s="98" t="s">
        <v>70</v>
      </c>
    </row>
    <row r="35899" spans="17:63" ht="29.25" customHeight="1" x14ac:dyDescent="0.2">
      <c r="Q35899" s="92" t="s">
        <v>50</v>
      </c>
      <c r="BF35899" s="101" t="s">
        <v>58</v>
      </c>
      <c r="BK35899" s="98" t="s">
        <v>70</v>
      </c>
    </row>
    <row r="35900" spans="17:63" ht="29.25" customHeight="1" x14ac:dyDescent="0.2">
      <c r="Q35900" s="92" t="s">
        <v>50</v>
      </c>
      <c r="BF35900" s="101" t="s">
        <v>58</v>
      </c>
      <c r="BK35900" s="98" t="s">
        <v>70</v>
      </c>
    </row>
    <row r="35901" spans="17:63" ht="29.25" customHeight="1" x14ac:dyDescent="0.2">
      <c r="Q35901" s="92" t="s">
        <v>50</v>
      </c>
      <c r="BF35901" s="101" t="s">
        <v>58</v>
      </c>
      <c r="BK35901" s="98" t="s">
        <v>70</v>
      </c>
    </row>
    <row r="35902" spans="17:63" ht="29.25" customHeight="1" x14ac:dyDescent="0.2">
      <c r="Q35902" s="92" t="s">
        <v>50</v>
      </c>
      <c r="BF35902" s="101" t="s">
        <v>58</v>
      </c>
      <c r="BK35902" s="98" t="s">
        <v>70</v>
      </c>
    </row>
    <row r="35903" spans="17:63" ht="29.25" customHeight="1" x14ac:dyDescent="0.2">
      <c r="Q35903" s="92" t="s">
        <v>50</v>
      </c>
      <c r="BF35903" s="101" t="s">
        <v>58</v>
      </c>
      <c r="BK35903" s="98" t="s">
        <v>70</v>
      </c>
    </row>
    <row r="35904" spans="17:63" ht="29.25" customHeight="1" x14ac:dyDescent="0.2">
      <c r="Q35904" s="92" t="s">
        <v>50</v>
      </c>
      <c r="BF35904" s="101" t="s">
        <v>58</v>
      </c>
      <c r="BK35904" s="98" t="s">
        <v>70</v>
      </c>
    </row>
    <row r="35905" spans="17:63" ht="29.25" customHeight="1" x14ac:dyDescent="0.2">
      <c r="Q35905" s="92" t="s">
        <v>50</v>
      </c>
      <c r="BF35905" s="101" t="s">
        <v>58</v>
      </c>
      <c r="BK35905" s="98" t="s">
        <v>70</v>
      </c>
    </row>
    <row r="35906" spans="17:63" ht="29.25" customHeight="1" x14ac:dyDescent="0.2">
      <c r="Q35906" s="92" t="s">
        <v>50</v>
      </c>
      <c r="BF35906" s="101" t="s">
        <v>58</v>
      </c>
      <c r="BK35906" s="98" t="s">
        <v>70</v>
      </c>
    </row>
    <row r="35907" spans="17:63" ht="29.25" customHeight="1" x14ac:dyDescent="0.2">
      <c r="Q35907" s="92" t="s">
        <v>50</v>
      </c>
      <c r="BF35907" s="101" t="s">
        <v>58</v>
      </c>
      <c r="BK35907" s="98" t="s">
        <v>70</v>
      </c>
    </row>
    <row r="35908" spans="17:63" ht="29.25" customHeight="1" x14ac:dyDescent="0.2">
      <c r="Q35908" s="92" t="s">
        <v>50</v>
      </c>
      <c r="BF35908" s="101" t="s">
        <v>58</v>
      </c>
      <c r="BK35908" s="98" t="s">
        <v>70</v>
      </c>
    </row>
    <row r="35909" spans="17:63" ht="29.25" customHeight="1" x14ac:dyDescent="0.2">
      <c r="Q35909" s="92" t="s">
        <v>50</v>
      </c>
      <c r="BF35909" s="101" t="s">
        <v>58</v>
      </c>
      <c r="BK35909" s="98" t="s">
        <v>70</v>
      </c>
    </row>
    <row r="35910" spans="17:63" ht="29.25" customHeight="1" x14ac:dyDescent="0.2">
      <c r="Q35910" s="92" t="s">
        <v>50</v>
      </c>
      <c r="BF35910" s="101" t="s">
        <v>58</v>
      </c>
      <c r="BK35910" s="98" t="s">
        <v>70</v>
      </c>
    </row>
    <row r="35911" spans="17:63" ht="29.25" customHeight="1" x14ac:dyDescent="0.2">
      <c r="Q35911" s="92" t="s">
        <v>50</v>
      </c>
      <c r="BF35911" s="101" t="s">
        <v>58</v>
      </c>
      <c r="BK35911" s="98" t="s">
        <v>70</v>
      </c>
    </row>
    <row r="35912" spans="17:63" ht="29.25" customHeight="1" x14ac:dyDescent="0.2">
      <c r="Q35912" s="92" t="s">
        <v>50</v>
      </c>
      <c r="BF35912" s="101" t="s">
        <v>58</v>
      </c>
      <c r="BK35912" s="98" t="s">
        <v>70</v>
      </c>
    </row>
    <row r="35913" spans="17:63" ht="29.25" customHeight="1" x14ac:dyDescent="0.2">
      <c r="Q35913" s="92" t="s">
        <v>50</v>
      </c>
      <c r="BF35913" s="101" t="s">
        <v>58</v>
      </c>
      <c r="BK35913" s="98" t="s">
        <v>70</v>
      </c>
    </row>
    <row r="35914" spans="17:63" ht="29.25" customHeight="1" x14ac:dyDescent="0.2">
      <c r="Q35914" s="92" t="s">
        <v>50</v>
      </c>
      <c r="BF35914" s="101" t="s">
        <v>58</v>
      </c>
      <c r="BK35914" s="98" t="s">
        <v>70</v>
      </c>
    </row>
    <row r="35915" spans="17:63" ht="29.25" customHeight="1" x14ac:dyDescent="0.2">
      <c r="Q35915" s="92" t="s">
        <v>50</v>
      </c>
      <c r="BF35915" s="101" t="s">
        <v>58</v>
      </c>
      <c r="BK35915" s="98" t="s">
        <v>70</v>
      </c>
    </row>
    <row r="35916" spans="17:63" ht="29.25" customHeight="1" x14ac:dyDescent="0.2">
      <c r="Q35916" s="92" t="s">
        <v>50</v>
      </c>
      <c r="BF35916" s="101" t="s">
        <v>58</v>
      </c>
      <c r="BK35916" s="98" t="s">
        <v>70</v>
      </c>
    </row>
    <row r="35917" spans="17:63" ht="29.25" customHeight="1" x14ac:dyDescent="0.2">
      <c r="Q35917" s="92" t="s">
        <v>50</v>
      </c>
      <c r="BF35917" s="101" t="s">
        <v>58</v>
      </c>
      <c r="BK35917" s="98" t="s">
        <v>70</v>
      </c>
    </row>
    <row r="35918" spans="17:63" ht="29.25" customHeight="1" x14ac:dyDescent="0.2">
      <c r="Q35918" s="92" t="s">
        <v>50</v>
      </c>
      <c r="BF35918" s="101" t="s">
        <v>58</v>
      </c>
      <c r="BK35918" s="98" t="s">
        <v>70</v>
      </c>
    </row>
    <row r="35919" spans="17:63" ht="29.25" customHeight="1" x14ac:dyDescent="0.2">
      <c r="Q35919" s="92" t="s">
        <v>50</v>
      </c>
      <c r="BF35919" s="101" t="s">
        <v>58</v>
      </c>
      <c r="BK35919" s="98" t="s">
        <v>70</v>
      </c>
    </row>
    <row r="35920" spans="17:63" ht="29.25" customHeight="1" x14ac:dyDescent="0.2">
      <c r="Q35920" s="92" t="s">
        <v>50</v>
      </c>
      <c r="BF35920" s="101" t="s">
        <v>58</v>
      </c>
      <c r="BK35920" s="98" t="s">
        <v>70</v>
      </c>
    </row>
    <row r="35921" spans="17:63" ht="29.25" customHeight="1" x14ac:dyDescent="0.2">
      <c r="Q35921" s="92" t="s">
        <v>50</v>
      </c>
      <c r="BF35921" s="101" t="s">
        <v>58</v>
      </c>
      <c r="BK35921" s="98" t="s">
        <v>70</v>
      </c>
    </row>
    <row r="35922" spans="17:63" ht="29.25" customHeight="1" x14ac:dyDescent="0.2">
      <c r="Q35922" s="92" t="s">
        <v>50</v>
      </c>
      <c r="BF35922" s="101" t="s">
        <v>58</v>
      </c>
      <c r="BK35922" s="98" t="s">
        <v>70</v>
      </c>
    </row>
    <row r="35923" spans="17:63" ht="29.25" customHeight="1" x14ac:dyDescent="0.2">
      <c r="Q35923" s="92" t="s">
        <v>50</v>
      </c>
      <c r="BF35923" s="101" t="s">
        <v>58</v>
      </c>
      <c r="BK35923" s="98" t="s">
        <v>70</v>
      </c>
    </row>
    <row r="35924" spans="17:63" ht="29.25" customHeight="1" x14ac:dyDescent="0.2">
      <c r="Q35924" s="92" t="s">
        <v>50</v>
      </c>
      <c r="BF35924" s="101" t="s">
        <v>58</v>
      </c>
      <c r="BK35924" s="98" t="s">
        <v>70</v>
      </c>
    </row>
    <row r="35925" spans="17:63" ht="29.25" customHeight="1" x14ac:dyDescent="0.2">
      <c r="Q35925" s="92" t="s">
        <v>50</v>
      </c>
      <c r="BF35925" s="101" t="s">
        <v>58</v>
      </c>
      <c r="BK35925" s="98" t="s">
        <v>70</v>
      </c>
    </row>
    <row r="35926" spans="17:63" ht="29.25" customHeight="1" x14ac:dyDescent="0.2">
      <c r="Q35926" s="92" t="s">
        <v>50</v>
      </c>
      <c r="BF35926" s="101" t="s">
        <v>58</v>
      </c>
      <c r="BK35926" s="98" t="s">
        <v>70</v>
      </c>
    </row>
    <row r="35927" spans="17:63" ht="29.25" customHeight="1" x14ac:dyDescent="0.2">
      <c r="Q35927" s="92" t="s">
        <v>50</v>
      </c>
      <c r="BF35927" s="101" t="s">
        <v>58</v>
      </c>
      <c r="BK35927" s="98" t="s">
        <v>70</v>
      </c>
    </row>
    <row r="35928" spans="17:63" ht="29.25" customHeight="1" x14ac:dyDescent="0.2">
      <c r="Q35928" s="92" t="s">
        <v>50</v>
      </c>
      <c r="BF35928" s="101" t="s">
        <v>58</v>
      </c>
      <c r="BK35928" s="98" t="s">
        <v>70</v>
      </c>
    </row>
    <row r="35929" spans="17:63" ht="29.25" customHeight="1" x14ac:dyDescent="0.2">
      <c r="Q35929" s="92" t="s">
        <v>50</v>
      </c>
      <c r="BF35929" s="101" t="s">
        <v>58</v>
      </c>
      <c r="BK35929" s="98" t="s">
        <v>70</v>
      </c>
    </row>
    <row r="35930" spans="17:63" ht="29.25" customHeight="1" x14ac:dyDescent="0.2">
      <c r="Q35930" s="92" t="s">
        <v>50</v>
      </c>
      <c r="BF35930" s="101" t="s">
        <v>58</v>
      </c>
      <c r="BK35930" s="98" t="s">
        <v>70</v>
      </c>
    </row>
    <row r="35931" spans="17:63" ht="29.25" customHeight="1" x14ac:dyDescent="0.2">
      <c r="Q35931" s="92" t="s">
        <v>50</v>
      </c>
      <c r="BF35931" s="101" t="s">
        <v>58</v>
      </c>
      <c r="BK35931" s="98" t="s">
        <v>70</v>
      </c>
    </row>
    <row r="35932" spans="17:63" ht="29.25" customHeight="1" x14ac:dyDescent="0.2">
      <c r="Q35932" s="92" t="s">
        <v>50</v>
      </c>
      <c r="BF35932" s="101" t="s">
        <v>58</v>
      </c>
      <c r="BK35932" s="98" t="s">
        <v>70</v>
      </c>
    </row>
    <row r="35933" spans="17:63" ht="29.25" customHeight="1" x14ac:dyDescent="0.2">
      <c r="Q35933" s="92" t="s">
        <v>50</v>
      </c>
      <c r="BF35933" s="101" t="s">
        <v>58</v>
      </c>
      <c r="BK35933" s="98" t="s">
        <v>70</v>
      </c>
    </row>
    <row r="35934" spans="17:63" ht="29.25" customHeight="1" x14ac:dyDescent="0.2">
      <c r="Q35934" s="92" t="s">
        <v>50</v>
      </c>
      <c r="BF35934" s="101" t="s">
        <v>58</v>
      </c>
      <c r="BK35934" s="98" t="s">
        <v>70</v>
      </c>
    </row>
    <row r="35935" spans="17:63" ht="29.25" customHeight="1" x14ac:dyDescent="0.2">
      <c r="Q35935" s="92" t="s">
        <v>50</v>
      </c>
      <c r="BF35935" s="101" t="s">
        <v>58</v>
      </c>
      <c r="BK35935" s="98" t="s">
        <v>70</v>
      </c>
    </row>
    <row r="35936" spans="17:63" ht="29.25" customHeight="1" x14ac:dyDescent="0.2">
      <c r="Q35936" s="92" t="s">
        <v>50</v>
      </c>
      <c r="BF35936" s="101" t="s">
        <v>58</v>
      </c>
      <c r="BK35936" s="98" t="s">
        <v>70</v>
      </c>
    </row>
    <row r="35937" spans="17:63" ht="29.25" customHeight="1" x14ac:dyDescent="0.2">
      <c r="Q35937" s="92" t="s">
        <v>50</v>
      </c>
      <c r="BF35937" s="101" t="s">
        <v>58</v>
      </c>
      <c r="BK35937" s="98" t="s">
        <v>70</v>
      </c>
    </row>
    <row r="35938" spans="17:63" ht="29.25" customHeight="1" x14ac:dyDescent="0.2">
      <c r="Q35938" s="92" t="s">
        <v>50</v>
      </c>
      <c r="BF35938" s="101" t="s">
        <v>58</v>
      </c>
      <c r="BK35938" s="98" t="s">
        <v>70</v>
      </c>
    </row>
    <row r="35939" spans="17:63" ht="29.25" customHeight="1" x14ac:dyDescent="0.2">
      <c r="Q35939" s="92" t="s">
        <v>50</v>
      </c>
      <c r="BF35939" s="101" t="s">
        <v>58</v>
      </c>
      <c r="BK35939" s="98" t="s">
        <v>70</v>
      </c>
    </row>
    <row r="35940" spans="17:63" ht="29.25" customHeight="1" x14ac:dyDescent="0.2">
      <c r="Q35940" s="92" t="s">
        <v>50</v>
      </c>
      <c r="BF35940" s="101" t="s">
        <v>58</v>
      </c>
      <c r="BK35940" s="98" t="s">
        <v>70</v>
      </c>
    </row>
    <row r="35941" spans="17:63" ht="29.25" customHeight="1" x14ac:dyDescent="0.2">
      <c r="Q35941" s="92" t="s">
        <v>50</v>
      </c>
      <c r="BF35941" s="101" t="s">
        <v>58</v>
      </c>
      <c r="BK35941" s="98" t="s">
        <v>70</v>
      </c>
    </row>
    <row r="35942" spans="17:63" ht="29.25" customHeight="1" x14ac:dyDescent="0.2">
      <c r="Q35942" s="92" t="s">
        <v>50</v>
      </c>
      <c r="BF35942" s="101" t="s">
        <v>58</v>
      </c>
      <c r="BK35942" s="98" t="s">
        <v>70</v>
      </c>
    </row>
    <row r="35943" spans="17:63" ht="29.25" customHeight="1" x14ac:dyDescent="0.2">
      <c r="Q35943" s="92" t="s">
        <v>50</v>
      </c>
      <c r="BF35943" s="101" t="s">
        <v>58</v>
      </c>
      <c r="BK35943" s="98" t="s">
        <v>70</v>
      </c>
    </row>
    <row r="35944" spans="17:63" ht="29.25" customHeight="1" x14ac:dyDescent="0.2">
      <c r="Q35944" s="92" t="s">
        <v>50</v>
      </c>
      <c r="BF35944" s="101" t="s">
        <v>58</v>
      </c>
      <c r="BK35944" s="98" t="s">
        <v>70</v>
      </c>
    </row>
    <row r="35945" spans="17:63" ht="29.25" customHeight="1" x14ac:dyDescent="0.2">
      <c r="Q35945" s="92" t="s">
        <v>50</v>
      </c>
      <c r="BF35945" s="101" t="s">
        <v>58</v>
      </c>
      <c r="BK35945" s="98" t="s">
        <v>70</v>
      </c>
    </row>
    <row r="35946" spans="17:63" ht="29.25" customHeight="1" x14ac:dyDescent="0.2">
      <c r="Q35946" s="92" t="s">
        <v>50</v>
      </c>
      <c r="BF35946" s="101" t="s">
        <v>58</v>
      </c>
      <c r="BK35946" s="98" t="s">
        <v>70</v>
      </c>
    </row>
    <row r="35947" spans="17:63" ht="29.25" customHeight="1" x14ac:dyDescent="0.2">
      <c r="Q35947" s="92" t="s">
        <v>50</v>
      </c>
      <c r="BF35947" s="101" t="s">
        <v>58</v>
      </c>
      <c r="BK35947" s="98" t="s">
        <v>70</v>
      </c>
    </row>
    <row r="35948" spans="17:63" ht="29.25" customHeight="1" x14ac:dyDescent="0.2">
      <c r="Q35948" s="92" t="s">
        <v>50</v>
      </c>
      <c r="BF35948" s="101" t="s">
        <v>58</v>
      </c>
      <c r="BK35948" s="98" t="s">
        <v>70</v>
      </c>
    </row>
    <row r="35949" spans="17:63" ht="29.25" customHeight="1" x14ac:dyDescent="0.2">
      <c r="Q35949" s="92" t="s">
        <v>50</v>
      </c>
      <c r="BF35949" s="101" t="s">
        <v>58</v>
      </c>
      <c r="BK35949" s="98" t="s">
        <v>70</v>
      </c>
    </row>
    <row r="35950" spans="17:63" ht="29.25" customHeight="1" x14ac:dyDescent="0.2">
      <c r="Q35950" s="92" t="s">
        <v>50</v>
      </c>
      <c r="BF35950" s="101" t="s">
        <v>58</v>
      </c>
      <c r="BK35950" s="98" t="s">
        <v>70</v>
      </c>
    </row>
    <row r="35951" spans="17:63" ht="29.25" customHeight="1" x14ac:dyDescent="0.2">
      <c r="Q35951" s="92" t="s">
        <v>50</v>
      </c>
      <c r="BF35951" s="101" t="s">
        <v>58</v>
      </c>
      <c r="BK35951" s="98" t="s">
        <v>70</v>
      </c>
    </row>
    <row r="35952" spans="17:63" ht="29.25" customHeight="1" x14ac:dyDescent="0.2">
      <c r="Q35952" s="92" t="s">
        <v>50</v>
      </c>
      <c r="BF35952" s="101" t="s">
        <v>58</v>
      </c>
      <c r="BK35952" s="98" t="s">
        <v>70</v>
      </c>
    </row>
    <row r="35953" spans="17:63" ht="29.25" customHeight="1" x14ac:dyDescent="0.2">
      <c r="Q35953" s="92" t="s">
        <v>50</v>
      </c>
      <c r="BF35953" s="101" t="s">
        <v>58</v>
      </c>
      <c r="BK35953" s="98" t="s">
        <v>70</v>
      </c>
    </row>
    <row r="35954" spans="17:63" ht="29.25" customHeight="1" x14ac:dyDescent="0.2">
      <c r="Q35954" s="92" t="s">
        <v>50</v>
      </c>
      <c r="BF35954" s="101" t="s">
        <v>58</v>
      </c>
      <c r="BK35954" s="98" t="s">
        <v>70</v>
      </c>
    </row>
    <row r="35955" spans="17:63" ht="29.25" customHeight="1" x14ac:dyDescent="0.2">
      <c r="Q35955" s="92" t="s">
        <v>50</v>
      </c>
      <c r="BF35955" s="101" t="s">
        <v>58</v>
      </c>
      <c r="BK35955" s="98" t="s">
        <v>70</v>
      </c>
    </row>
    <row r="35956" spans="17:63" ht="29.25" customHeight="1" x14ac:dyDescent="0.2">
      <c r="Q35956" s="92" t="s">
        <v>50</v>
      </c>
      <c r="BF35956" s="101" t="s">
        <v>58</v>
      </c>
      <c r="BK35956" s="98" t="s">
        <v>70</v>
      </c>
    </row>
    <row r="35957" spans="17:63" ht="29.25" customHeight="1" x14ac:dyDescent="0.2">
      <c r="Q35957" s="92" t="s">
        <v>50</v>
      </c>
      <c r="BF35957" s="101" t="s">
        <v>58</v>
      </c>
      <c r="BK35957" s="98" t="s">
        <v>70</v>
      </c>
    </row>
    <row r="35958" spans="17:63" ht="29.25" customHeight="1" x14ac:dyDescent="0.2">
      <c r="Q35958" s="92" t="s">
        <v>50</v>
      </c>
      <c r="BF35958" s="101" t="s">
        <v>58</v>
      </c>
      <c r="BK35958" s="98" t="s">
        <v>70</v>
      </c>
    </row>
    <row r="35959" spans="17:63" ht="29.25" customHeight="1" x14ac:dyDescent="0.2">
      <c r="Q35959" s="92" t="s">
        <v>50</v>
      </c>
      <c r="BF35959" s="101" t="s">
        <v>58</v>
      </c>
      <c r="BK35959" s="98" t="s">
        <v>70</v>
      </c>
    </row>
    <row r="35960" spans="17:63" ht="29.25" customHeight="1" x14ac:dyDescent="0.2">
      <c r="Q35960" s="92" t="s">
        <v>50</v>
      </c>
      <c r="BF35960" s="101" t="s">
        <v>58</v>
      </c>
      <c r="BK35960" s="98" t="s">
        <v>70</v>
      </c>
    </row>
    <row r="35961" spans="17:63" ht="29.25" customHeight="1" x14ac:dyDescent="0.2">
      <c r="Q35961" s="92" t="s">
        <v>50</v>
      </c>
      <c r="BF35961" s="101" t="s">
        <v>58</v>
      </c>
      <c r="BK35961" s="98" t="s">
        <v>70</v>
      </c>
    </row>
    <row r="35962" spans="17:63" ht="29.25" customHeight="1" x14ac:dyDescent="0.2">
      <c r="Q35962" s="92" t="s">
        <v>50</v>
      </c>
      <c r="BF35962" s="101" t="s">
        <v>58</v>
      </c>
      <c r="BK35962" s="98" t="s">
        <v>70</v>
      </c>
    </row>
    <row r="35963" spans="17:63" ht="29.25" customHeight="1" x14ac:dyDescent="0.2">
      <c r="Q35963" s="92" t="s">
        <v>50</v>
      </c>
      <c r="BF35963" s="101" t="s">
        <v>58</v>
      </c>
      <c r="BK35963" s="98" t="s">
        <v>70</v>
      </c>
    </row>
    <row r="35964" spans="17:63" ht="29.25" customHeight="1" x14ac:dyDescent="0.2">
      <c r="Q35964" s="92" t="s">
        <v>50</v>
      </c>
      <c r="BF35964" s="101" t="s">
        <v>58</v>
      </c>
      <c r="BK35964" s="98" t="s">
        <v>70</v>
      </c>
    </row>
    <row r="35965" spans="17:63" ht="29.25" customHeight="1" x14ac:dyDescent="0.2">
      <c r="Q35965" s="92" t="s">
        <v>50</v>
      </c>
      <c r="BF35965" s="101" t="s">
        <v>58</v>
      </c>
      <c r="BK35965" s="98" t="s">
        <v>70</v>
      </c>
    </row>
    <row r="35966" spans="17:63" ht="29.25" customHeight="1" x14ac:dyDescent="0.2">
      <c r="Q35966" s="92" t="s">
        <v>50</v>
      </c>
      <c r="BF35966" s="101" t="s">
        <v>58</v>
      </c>
      <c r="BK35966" s="98" t="s">
        <v>70</v>
      </c>
    </row>
    <row r="35967" spans="17:63" ht="29.25" customHeight="1" x14ac:dyDescent="0.2">
      <c r="Q35967" s="92" t="s">
        <v>50</v>
      </c>
      <c r="BF35967" s="101" t="s">
        <v>58</v>
      </c>
      <c r="BK35967" s="98" t="s">
        <v>70</v>
      </c>
    </row>
    <row r="35968" spans="17:63" ht="29.25" customHeight="1" x14ac:dyDescent="0.2">
      <c r="Q35968" s="92" t="s">
        <v>50</v>
      </c>
      <c r="BF35968" s="101" t="s">
        <v>58</v>
      </c>
      <c r="BK35968" s="98" t="s">
        <v>70</v>
      </c>
    </row>
    <row r="35969" spans="17:63" ht="29.25" customHeight="1" x14ac:dyDescent="0.2">
      <c r="Q35969" s="92" t="s">
        <v>50</v>
      </c>
      <c r="BF35969" s="101" t="s">
        <v>58</v>
      </c>
      <c r="BK35969" s="98" t="s">
        <v>70</v>
      </c>
    </row>
    <row r="35970" spans="17:63" ht="29.25" customHeight="1" x14ac:dyDescent="0.2">
      <c r="Q35970" s="92" t="s">
        <v>50</v>
      </c>
      <c r="BF35970" s="101" t="s">
        <v>58</v>
      </c>
      <c r="BK35970" s="98" t="s">
        <v>70</v>
      </c>
    </row>
    <row r="35971" spans="17:63" ht="29.25" customHeight="1" x14ac:dyDescent="0.2">
      <c r="Q35971" s="92" t="s">
        <v>50</v>
      </c>
      <c r="BF35971" s="101" t="s">
        <v>58</v>
      </c>
      <c r="BK35971" s="98" t="s">
        <v>70</v>
      </c>
    </row>
    <row r="35972" spans="17:63" ht="29.25" customHeight="1" x14ac:dyDescent="0.2">
      <c r="Q35972" s="92" t="s">
        <v>50</v>
      </c>
      <c r="BF35972" s="101" t="s">
        <v>58</v>
      </c>
      <c r="BK35972" s="98" t="s">
        <v>70</v>
      </c>
    </row>
    <row r="35973" spans="17:63" ht="29.25" customHeight="1" x14ac:dyDescent="0.2">
      <c r="Q35973" s="92" t="s">
        <v>50</v>
      </c>
      <c r="BF35973" s="101" t="s">
        <v>58</v>
      </c>
      <c r="BK35973" s="98" t="s">
        <v>70</v>
      </c>
    </row>
    <row r="35974" spans="17:63" ht="29.25" customHeight="1" x14ac:dyDescent="0.2">
      <c r="Q35974" s="92" t="s">
        <v>50</v>
      </c>
      <c r="BF35974" s="101" t="s">
        <v>58</v>
      </c>
      <c r="BK35974" s="98" t="s">
        <v>70</v>
      </c>
    </row>
    <row r="35975" spans="17:63" ht="29.25" customHeight="1" x14ac:dyDescent="0.2">
      <c r="Q35975" s="92" t="s">
        <v>50</v>
      </c>
      <c r="BF35975" s="101" t="s">
        <v>58</v>
      </c>
      <c r="BK35975" s="98" t="s">
        <v>70</v>
      </c>
    </row>
    <row r="35976" spans="17:63" ht="29.25" customHeight="1" x14ac:dyDescent="0.2">
      <c r="Q35976" s="92" t="s">
        <v>50</v>
      </c>
      <c r="BF35976" s="101" t="s">
        <v>58</v>
      </c>
      <c r="BK35976" s="98" t="s">
        <v>70</v>
      </c>
    </row>
    <row r="35977" spans="17:63" ht="29.25" customHeight="1" x14ac:dyDescent="0.2">
      <c r="Q35977" s="92" t="s">
        <v>50</v>
      </c>
      <c r="BF35977" s="101" t="s">
        <v>58</v>
      </c>
      <c r="BK35977" s="98" t="s">
        <v>70</v>
      </c>
    </row>
    <row r="35978" spans="17:63" ht="29.25" customHeight="1" x14ac:dyDescent="0.2">
      <c r="Q35978" s="92" t="s">
        <v>50</v>
      </c>
      <c r="BF35978" s="101" t="s">
        <v>58</v>
      </c>
      <c r="BK35978" s="98" t="s">
        <v>70</v>
      </c>
    </row>
    <row r="35979" spans="17:63" ht="29.25" customHeight="1" x14ac:dyDescent="0.2">
      <c r="Q35979" s="92" t="s">
        <v>50</v>
      </c>
      <c r="BF35979" s="101" t="s">
        <v>58</v>
      </c>
      <c r="BK35979" s="98" t="s">
        <v>70</v>
      </c>
    </row>
    <row r="35980" spans="17:63" ht="29.25" customHeight="1" x14ac:dyDescent="0.2">
      <c r="Q35980" s="92" t="s">
        <v>50</v>
      </c>
      <c r="BF35980" s="101" t="s">
        <v>58</v>
      </c>
      <c r="BK35980" s="98" t="s">
        <v>70</v>
      </c>
    </row>
    <row r="35981" spans="17:63" ht="29.25" customHeight="1" x14ac:dyDescent="0.2">
      <c r="Q35981" s="92" t="s">
        <v>50</v>
      </c>
      <c r="BF35981" s="101" t="s">
        <v>58</v>
      </c>
      <c r="BK35981" s="98" t="s">
        <v>70</v>
      </c>
    </row>
    <row r="35982" spans="17:63" ht="29.25" customHeight="1" x14ac:dyDescent="0.2">
      <c r="Q35982" s="92" t="s">
        <v>50</v>
      </c>
      <c r="BF35982" s="101" t="s">
        <v>58</v>
      </c>
      <c r="BK35982" s="98" t="s">
        <v>70</v>
      </c>
    </row>
    <row r="35983" spans="17:63" ht="29.25" customHeight="1" x14ac:dyDescent="0.2">
      <c r="Q35983" s="92" t="s">
        <v>50</v>
      </c>
      <c r="BF35983" s="101" t="s">
        <v>58</v>
      </c>
      <c r="BK35983" s="98" t="s">
        <v>70</v>
      </c>
    </row>
    <row r="35984" spans="17:63" ht="29.25" customHeight="1" x14ac:dyDescent="0.2">
      <c r="Q35984" s="92" t="s">
        <v>50</v>
      </c>
      <c r="BF35984" s="101" t="s">
        <v>58</v>
      </c>
      <c r="BK35984" s="98" t="s">
        <v>70</v>
      </c>
    </row>
    <row r="35985" spans="17:63" ht="29.25" customHeight="1" x14ac:dyDescent="0.2">
      <c r="Q35985" s="92" t="s">
        <v>50</v>
      </c>
      <c r="BF35985" s="101" t="s">
        <v>58</v>
      </c>
      <c r="BK35985" s="98" t="s">
        <v>70</v>
      </c>
    </row>
    <row r="35986" spans="17:63" ht="29.25" customHeight="1" x14ac:dyDescent="0.2">
      <c r="Q35986" s="92" t="s">
        <v>50</v>
      </c>
      <c r="BF35986" s="101" t="s">
        <v>58</v>
      </c>
      <c r="BK35986" s="98" t="s">
        <v>70</v>
      </c>
    </row>
    <row r="35987" spans="17:63" ht="29.25" customHeight="1" x14ac:dyDescent="0.2">
      <c r="Q35987" s="92" t="s">
        <v>50</v>
      </c>
      <c r="BF35987" s="101" t="s">
        <v>58</v>
      </c>
      <c r="BK35987" s="98" t="s">
        <v>70</v>
      </c>
    </row>
    <row r="35988" spans="17:63" ht="29.25" customHeight="1" x14ac:dyDescent="0.2">
      <c r="Q35988" s="92" t="s">
        <v>50</v>
      </c>
      <c r="BF35988" s="101" t="s">
        <v>58</v>
      </c>
      <c r="BK35988" s="98" t="s">
        <v>70</v>
      </c>
    </row>
    <row r="35989" spans="17:63" ht="29.25" customHeight="1" x14ac:dyDescent="0.2">
      <c r="Q35989" s="92" t="s">
        <v>50</v>
      </c>
      <c r="BF35989" s="101" t="s">
        <v>58</v>
      </c>
      <c r="BK35989" s="98" t="s">
        <v>70</v>
      </c>
    </row>
    <row r="35990" spans="17:63" ht="29.25" customHeight="1" x14ac:dyDescent="0.2">
      <c r="Q35990" s="92" t="s">
        <v>50</v>
      </c>
      <c r="BF35990" s="101" t="s">
        <v>58</v>
      </c>
      <c r="BK35990" s="98" t="s">
        <v>70</v>
      </c>
    </row>
    <row r="35991" spans="17:63" ht="29.25" customHeight="1" x14ac:dyDescent="0.2">
      <c r="Q35991" s="92" t="s">
        <v>50</v>
      </c>
      <c r="BF35991" s="101" t="s">
        <v>58</v>
      </c>
      <c r="BK35991" s="98" t="s">
        <v>70</v>
      </c>
    </row>
    <row r="35992" spans="17:63" ht="29.25" customHeight="1" x14ac:dyDescent="0.2">
      <c r="Q35992" s="92" t="s">
        <v>50</v>
      </c>
      <c r="BF35992" s="101" t="s">
        <v>58</v>
      </c>
      <c r="BK35992" s="98" t="s">
        <v>70</v>
      </c>
    </row>
    <row r="35993" spans="17:63" ht="29.25" customHeight="1" x14ac:dyDescent="0.2">
      <c r="Q35993" s="92" t="s">
        <v>50</v>
      </c>
      <c r="BF35993" s="101" t="s">
        <v>58</v>
      </c>
      <c r="BK35993" s="98" t="s">
        <v>70</v>
      </c>
    </row>
    <row r="35994" spans="17:63" ht="29.25" customHeight="1" x14ac:dyDescent="0.2">
      <c r="Q35994" s="92" t="s">
        <v>50</v>
      </c>
      <c r="BF35994" s="101" t="s">
        <v>58</v>
      </c>
      <c r="BK35994" s="98" t="s">
        <v>70</v>
      </c>
    </row>
    <row r="35995" spans="17:63" ht="29.25" customHeight="1" x14ac:dyDescent="0.2">
      <c r="Q35995" s="92" t="s">
        <v>50</v>
      </c>
      <c r="BF35995" s="101" t="s">
        <v>58</v>
      </c>
      <c r="BK35995" s="98" t="s">
        <v>70</v>
      </c>
    </row>
    <row r="35996" spans="17:63" ht="29.25" customHeight="1" x14ac:dyDescent="0.2">
      <c r="Q35996" s="92" t="s">
        <v>50</v>
      </c>
      <c r="BF35996" s="101" t="s">
        <v>58</v>
      </c>
      <c r="BK35996" s="98" t="s">
        <v>70</v>
      </c>
    </row>
    <row r="35997" spans="17:63" ht="29.25" customHeight="1" x14ac:dyDescent="0.2">
      <c r="Q35997" s="92" t="s">
        <v>50</v>
      </c>
      <c r="BF35997" s="101" t="s">
        <v>58</v>
      </c>
      <c r="BK35997" s="98" t="s">
        <v>70</v>
      </c>
    </row>
    <row r="35998" spans="17:63" ht="29.25" customHeight="1" x14ac:dyDescent="0.2">
      <c r="Q35998" s="92" t="s">
        <v>50</v>
      </c>
      <c r="BF35998" s="101" t="s">
        <v>58</v>
      </c>
      <c r="BK35998" s="98" t="s">
        <v>70</v>
      </c>
    </row>
    <row r="35999" spans="17:63" ht="29.25" customHeight="1" x14ac:dyDescent="0.2">
      <c r="Q35999" s="92" t="s">
        <v>50</v>
      </c>
      <c r="BF35999" s="101" t="s">
        <v>58</v>
      </c>
      <c r="BK35999" s="98" t="s">
        <v>70</v>
      </c>
    </row>
    <row r="36000" spans="17:63" ht="29.25" customHeight="1" x14ac:dyDescent="0.2">
      <c r="Q36000" s="92" t="s">
        <v>50</v>
      </c>
      <c r="BF36000" s="101" t="s">
        <v>58</v>
      </c>
      <c r="BK36000" s="98" t="s">
        <v>70</v>
      </c>
    </row>
    <row r="36001" spans="17:63" ht="29.25" customHeight="1" x14ac:dyDescent="0.2">
      <c r="Q36001" s="92" t="s">
        <v>50</v>
      </c>
      <c r="BF36001" s="101" t="s">
        <v>58</v>
      </c>
      <c r="BK36001" s="98" t="s">
        <v>70</v>
      </c>
    </row>
    <row r="36002" spans="17:63" ht="29.25" customHeight="1" x14ac:dyDescent="0.2">
      <c r="Q36002" s="92" t="s">
        <v>50</v>
      </c>
      <c r="BF36002" s="101" t="s">
        <v>58</v>
      </c>
      <c r="BK36002" s="98" t="s">
        <v>70</v>
      </c>
    </row>
    <row r="36003" spans="17:63" ht="29.25" customHeight="1" x14ac:dyDescent="0.2">
      <c r="Q36003" s="92" t="s">
        <v>50</v>
      </c>
      <c r="BF36003" s="101" t="s">
        <v>58</v>
      </c>
      <c r="BK36003" s="98" t="s">
        <v>70</v>
      </c>
    </row>
    <row r="36004" spans="17:63" ht="29.25" customHeight="1" x14ac:dyDescent="0.2">
      <c r="Q36004" s="92" t="s">
        <v>50</v>
      </c>
      <c r="BF36004" s="101" t="s">
        <v>58</v>
      </c>
      <c r="BK36004" s="98" t="s">
        <v>70</v>
      </c>
    </row>
    <row r="36005" spans="17:63" ht="29.25" customHeight="1" x14ac:dyDescent="0.2">
      <c r="Q36005" s="92" t="s">
        <v>50</v>
      </c>
      <c r="BF36005" s="101" t="s">
        <v>58</v>
      </c>
      <c r="BK36005" s="98" t="s">
        <v>70</v>
      </c>
    </row>
    <row r="36006" spans="17:63" ht="29.25" customHeight="1" x14ac:dyDescent="0.2">
      <c r="Q36006" s="92" t="s">
        <v>50</v>
      </c>
      <c r="BF36006" s="101" t="s">
        <v>58</v>
      </c>
      <c r="BK36006" s="98" t="s">
        <v>70</v>
      </c>
    </row>
    <row r="36007" spans="17:63" ht="29.25" customHeight="1" x14ac:dyDescent="0.2">
      <c r="Q36007" s="92" t="s">
        <v>50</v>
      </c>
      <c r="BF36007" s="101" t="s">
        <v>58</v>
      </c>
      <c r="BK36007" s="98" t="s">
        <v>70</v>
      </c>
    </row>
    <row r="36008" spans="17:63" ht="29.25" customHeight="1" x14ac:dyDescent="0.2">
      <c r="Q36008" s="92" t="s">
        <v>50</v>
      </c>
      <c r="BF36008" s="101" t="s">
        <v>58</v>
      </c>
      <c r="BK36008" s="98" t="s">
        <v>70</v>
      </c>
    </row>
    <row r="36009" spans="17:63" ht="29.25" customHeight="1" x14ac:dyDescent="0.2">
      <c r="Q36009" s="92" t="s">
        <v>50</v>
      </c>
      <c r="BF36009" s="101" t="s">
        <v>58</v>
      </c>
      <c r="BK36009" s="98" t="s">
        <v>70</v>
      </c>
    </row>
    <row r="36010" spans="17:63" ht="29.25" customHeight="1" x14ac:dyDescent="0.2">
      <c r="Q36010" s="92" t="s">
        <v>50</v>
      </c>
      <c r="BF36010" s="101" t="s">
        <v>58</v>
      </c>
      <c r="BK36010" s="98" t="s">
        <v>70</v>
      </c>
    </row>
    <row r="36011" spans="17:63" ht="29.25" customHeight="1" x14ac:dyDescent="0.2">
      <c r="Q36011" s="92" t="s">
        <v>50</v>
      </c>
      <c r="BF36011" s="101" t="s">
        <v>58</v>
      </c>
      <c r="BK36011" s="98" t="s">
        <v>70</v>
      </c>
    </row>
    <row r="36012" spans="17:63" ht="29.25" customHeight="1" x14ac:dyDescent="0.2">
      <c r="Q36012" s="92" t="s">
        <v>50</v>
      </c>
      <c r="BF36012" s="101" t="s">
        <v>58</v>
      </c>
      <c r="BK36012" s="98" t="s">
        <v>70</v>
      </c>
    </row>
    <row r="36013" spans="17:63" ht="29.25" customHeight="1" x14ac:dyDescent="0.2">
      <c r="Q36013" s="92" t="s">
        <v>50</v>
      </c>
      <c r="BF36013" s="101" t="s">
        <v>58</v>
      </c>
      <c r="BK36013" s="98" t="s">
        <v>70</v>
      </c>
    </row>
    <row r="36014" spans="17:63" ht="29.25" customHeight="1" x14ac:dyDescent="0.2">
      <c r="Q36014" s="92" t="s">
        <v>50</v>
      </c>
      <c r="BF36014" s="101" t="s">
        <v>58</v>
      </c>
      <c r="BK36014" s="98" t="s">
        <v>70</v>
      </c>
    </row>
    <row r="36015" spans="17:63" ht="29.25" customHeight="1" x14ac:dyDescent="0.2">
      <c r="Q36015" s="92" t="s">
        <v>50</v>
      </c>
      <c r="BF36015" s="101" t="s">
        <v>58</v>
      </c>
      <c r="BK36015" s="98" t="s">
        <v>70</v>
      </c>
    </row>
    <row r="36016" spans="17:63" ht="29.25" customHeight="1" x14ac:dyDescent="0.2">
      <c r="Q36016" s="92" t="s">
        <v>50</v>
      </c>
      <c r="BF36016" s="101" t="s">
        <v>58</v>
      </c>
      <c r="BK36016" s="98" t="s">
        <v>70</v>
      </c>
    </row>
    <row r="36017" spans="17:63" ht="29.25" customHeight="1" x14ac:dyDescent="0.2">
      <c r="Q36017" s="92" t="s">
        <v>50</v>
      </c>
      <c r="BF36017" s="101" t="s">
        <v>58</v>
      </c>
      <c r="BK36017" s="98" t="s">
        <v>70</v>
      </c>
    </row>
    <row r="36018" spans="17:63" ht="29.25" customHeight="1" x14ac:dyDescent="0.2">
      <c r="Q36018" s="92" t="s">
        <v>50</v>
      </c>
      <c r="BF36018" s="101" t="s">
        <v>58</v>
      </c>
      <c r="BK36018" s="98" t="s">
        <v>70</v>
      </c>
    </row>
    <row r="36019" spans="17:63" ht="29.25" customHeight="1" x14ac:dyDescent="0.2">
      <c r="Q36019" s="92" t="s">
        <v>50</v>
      </c>
      <c r="BF36019" s="101" t="s">
        <v>58</v>
      </c>
      <c r="BK36019" s="98" t="s">
        <v>70</v>
      </c>
    </row>
    <row r="36020" spans="17:63" ht="29.25" customHeight="1" x14ac:dyDescent="0.2">
      <c r="Q36020" s="92" t="s">
        <v>50</v>
      </c>
      <c r="BF36020" s="101" t="s">
        <v>58</v>
      </c>
      <c r="BK36020" s="98" t="s">
        <v>70</v>
      </c>
    </row>
    <row r="36021" spans="17:63" ht="29.25" customHeight="1" x14ac:dyDescent="0.2">
      <c r="Q36021" s="92" t="s">
        <v>50</v>
      </c>
      <c r="BF36021" s="101" t="s">
        <v>58</v>
      </c>
      <c r="BK36021" s="98" t="s">
        <v>70</v>
      </c>
    </row>
    <row r="36022" spans="17:63" ht="29.25" customHeight="1" x14ac:dyDescent="0.2">
      <c r="Q36022" s="92" t="s">
        <v>50</v>
      </c>
      <c r="BF36022" s="101" t="s">
        <v>58</v>
      </c>
      <c r="BK36022" s="98" t="s">
        <v>70</v>
      </c>
    </row>
    <row r="36023" spans="17:63" ht="29.25" customHeight="1" x14ac:dyDescent="0.2">
      <c r="Q36023" s="92" t="s">
        <v>50</v>
      </c>
      <c r="BF36023" s="101" t="s">
        <v>58</v>
      </c>
      <c r="BK36023" s="98" t="s">
        <v>70</v>
      </c>
    </row>
    <row r="36024" spans="17:63" ht="29.25" customHeight="1" x14ac:dyDescent="0.2">
      <c r="Q36024" s="92" t="s">
        <v>50</v>
      </c>
      <c r="BF36024" s="101" t="s">
        <v>58</v>
      </c>
      <c r="BK36024" s="98" t="s">
        <v>70</v>
      </c>
    </row>
    <row r="36025" spans="17:63" ht="29.25" customHeight="1" x14ac:dyDescent="0.2">
      <c r="Q36025" s="92" t="s">
        <v>50</v>
      </c>
      <c r="BF36025" s="101" t="s">
        <v>58</v>
      </c>
      <c r="BK36025" s="98" t="s">
        <v>70</v>
      </c>
    </row>
    <row r="36026" spans="17:63" ht="29.25" customHeight="1" x14ac:dyDescent="0.2">
      <c r="Q36026" s="92" t="s">
        <v>50</v>
      </c>
      <c r="BF36026" s="101" t="s">
        <v>58</v>
      </c>
      <c r="BK36026" s="98" t="s">
        <v>70</v>
      </c>
    </row>
    <row r="36027" spans="17:63" ht="29.25" customHeight="1" x14ac:dyDescent="0.2">
      <c r="Q36027" s="92" t="s">
        <v>50</v>
      </c>
      <c r="BF36027" s="101" t="s">
        <v>58</v>
      </c>
      <c r="BK36027" s="98" t="s">
        <v>70</v>
      </c>
    </row>
    <row r="36028" spans="17:63" ht="29.25" customHeight="1" x14ac:dyDescent="0.2">
      <c r="Q36028" s="92" t="s">
        <v>50</v>
      </c>
      <c r="BF36028" s="101" t="s">
        <v>58</v>
      </c>
      <c r="BK36028" s="98" t="s">
        <v>70</v>
      </c>
    </row>
    <row r="36029" spans="17:63" ht="29.25" customHeight="1" x14ac:dyDescent="0.2">
      <c r="Q36029" s="92" t="s">
        <v>50</v>
      </c>
      <c r="BF36029" s="101" t="s">
        <v>58</v>
      </c>
      <c r="BK36029" s="98" t="s">
        <v>70</v>
      </c>
    </row>
    <row r="36030" spans="17:63" ht="29.25" customHeight="1" x14ac:dyDescent="0.2">
      <c r="Q36030" s="92" t="s">
        <v>50</v>
      </c>
      <c r="BF36030" s="101" t="s">
        <v>58</v>
      </c>
      <c r="BK36030" s="98" t="s">
        <v>70</v>
      </c>
    </row>
    <row r="36031" spans="17:63" ht="29.25" customHeight="1" x14ac:dyDescent="0.2">
      <c r="Q36031" s="92" t="s">
        <v>50</v>
      </c>
      <c r="BF36031" s="101" t="s">
        <v>58</v>
      </c>
      <c r="BK36031" s="98" t="s">
        <v>70</v>
      </c>
    </row>
    <row r="36032" spans="17:63" ht="29.25" customHeight="1" x14ac:dyDescent="0.2">
      <c r="Q36032" s="92" t="s">
        <v>50</v>
      </c>
      <c r="BF36032" s="101" t="s">
        <v>58</v>
      </c>
      <c r="BK36032" s="98" t="s">
        <v>70</v>
      </c>
    </row>
    <row r="36033" spans="17:63" ht="29.25" customHeight="1" x14ac:dyDescent="0.2">
      <c r="Q36033" s="92" t="s">
        <v>50</v>
      </c>
      <c r="BF36033" s="101" t="s">
        <v>58</v>
      </c>
      <c r="BK36033" s="98" t="s">
        <v>70</v>
      </c>
    </row>
    <row r="36034" spans="17:63" ht="29.25" customHeight="1" x14ac:dyDescent="0.2">
      <c r="Q36034" s="92" t="s">
        <v>50</v>
      </c>
      <c r="BF36034" s="101" t="s">
        <v>58</v>
      </c>
      <c r="BK36034" s="98" t="s">
        <v>70</v>
      </c>
    </row>
    <row r="36035" spans="17:63" ht="29.25" customHeight="1" x14ac:dyDescent="0.2">
      <c r="Q36035" s="92" t="s">
        <v>50</v>
      </c>
      <c r="BF36035" s="101" t="s">
        <v>58</v>
      </c>
      <c r="BK36035" s="98" t="s">
        <v>70</v>
      </c>
    </row>
    <row r="36036" spans="17:63" ht="29.25" customHeight="1" x14ac:dyDescent="0.2">
      <c r="Q36036" s="92" t="s">
        <v>50</v>
      </c>
      <c r="BF36036" s="101" t="s">
        <v>58</v>
      </c>
      <c r="BK36036" s="98" t="s">
        <v>70</v>
      </c>
    </row>
    <row r="36037" spans="17:63" ht="29.25" customHeight="1" x14ac:dyDescent="0.2">
      <c r="Q36037" s="92" t="s">
        <v>50</v>
      </c>
      <c r="BF36037" s="101" t="s">
        <v>58</v>
      </c>
      <c r="BK36037" s="98" t="s">
        <v>70</v>
      </c>
    </row>
    <row r="36038" spans="17:63" ht="29.25" customHeight="1" x14ac:dyDescent="0.2">
      <c r="Q36038" s="92" t="s">
        <v>50</v>
      </c>
      <c r="BF36038" s="101" t="s">
        <v>58</v>
      </c>
      <c r="BK36038" s="98" t="s">
        <v>70</v>
      </c>
    </row>
    <row r="36039" spans="17:63" ht="29.25" customHeight="1" x14ac:dyDescent="0.2">
      <c r="Q36039" s="92" t="s">
        <v>50</v>
      </c>
      <c r="BF36039" s="101" t="s">
        <v>58</v>
      </c>
      <c r="BK36039" s="98" t="s">
        <v>70</v>
      </c>
    </row>
    <row r="36040" spans="17:63" ht="29.25" customHeight="1" x14ac:dyDescent="0.2">
      <c r="Q36040" s="92" t="s">
        <v>50</v>
      </c>
      <c r="BF36040" s="101" t="s">
        <v>58</v>
      </c>
      <c r="BK36040" s="98" t="s">
        <v>70</v>
      </c>
    </row>
    <row r="36041" spans="17:63" ht="29.25" customHeight="1" x14ac:dyDescent="0.2">
      <c r="Q36041" s="92" t="s">
        <v>50</v>
      </c>
      <c r="BF36041" s="101" t="s">
        <v>58</v>
      </c>
      <c r="BK36041" s="98" t="s">
        <v>70</v>
      </c>
    </row>
    <row r="36042" spans="17:63" ht="29.25" customHeight="1" x14ac:dyDescent="0.2">
      <c r="Q36042" s="92" t="s">
        <v>50</v>
      </c>
      <c r="BF36042" s="101" t="s">
        <v>58</v>
      </c>
      <c r="BK36042" s="98" t="s">
        <v>70</v>
      </c>
    </row>
    <row r="36043" spans="17:63" ht="29.25" customHeight="1" x14ac:dyDescent="0.2">
      <c r="Q36043" s="92" t="s">
        <v>50</v>
      </c>
      <c r="BF36043" s="101" t="s">
        <v>58</v>
      </c>
      <c r="BK36043" s="98" t="s">
        <v>70</v>
      </c>
    </row>
    <row r="36044" spans="17:63" ht="29.25" customHeight="1" x14ac:dyDescent="0.2">
      <c r="Q36044" s="92" t="s">
        <v>50</v>
      </c>
      <c r="BF36044" s="101" t="s">
        <v>58</v>
      </c>
      <c r="BK36044" s="98" t="s">
        <v>70</v>
      </c>
    </row>
    <row r="36045" spans="17:63" ht="29.25" customHeight="1" x14ac:dyDescent="0.2">
      <c r="Q36045" s="92" t="s">
        <v>50</v>
      </c>
      <c r="BF36045" s="101" t="s">
        <v>58</v>
      </c>
      <c r="BK36045" s="98" t="s">
        <v>70</v>
      </c>
    </row>
    <row r="36046" spans="17:63" ht="29.25" customHeight="1" x14ac:dyDescent="0.2">
      <c r="Q36046" s="92" t="s">
        <v>50</v>
      </c>
      <c r="BF36046" s="101" t="s">
        <v>58</v>
      </c>
      <c r="BK36046" s="98" t="s">
        <v>70</v>
      </c>
    </row>
    <row r="36047" spans="17:63" ht="29.25" customHeight="1" x14ac:dyDescent="0.2">
      <c r="Q36047" s="92" t="s">
        <v>50</v>
      </c>
      <c r="BF36047" s="101" t="s">
        <v>58</v>
      </c>
      <c r="BK36047" s="98" t="s">
        <v>70</v>
      </c>
    </row>
    <row r="36048" spans="17:63" ht="29.25" customHeight="1" x14ac:dyDescent="0.2">
      <c r="Q36048" s="92" t="s">
        <v>50</v>
      </c>
      <c r="BF36048" s="101" t="s">
        <v>58</v>
      </c>
      <c r="BK36048" s="98" t="s">
        <v>70</v>
      </c>
    </row>
    <row r="36049" spans="17:63" ht="29.25" customHeight="1" x14ac:dyDescent="0.2">
      <c r="Q36049" s="92" t="s">
        <v>50</v>
      </c>
      <c r="BF36049" s="101" t="s">
        <v>58</v>
      </c>
      <c r="BK36049" s="98" t="s">
        <v>70</v>
      </c>
    </row>
    <row r="36050" spans="17:63" ht="29.25" customHeight="1" x14ac:dyDescent="0.2">
      <c r="Q36050" s="92" t="s">
        <v>50</v>
      </c>
      <c r="BF36050" s="101" t="s">
        <v>58</v>
      </c>
      <c r="BK36050" s="98" t="s">
        <v>70</v>
      </c>
    </row>
    <row r="36051" spans="17:63" ht="29.25" customHeight="1" x14ac:dyDescent="0.2">
      <c r="Q36051" s="92" t="s">
        <v>50</v>
      </c>
      <c r="BF36051" s="101" t="s">
        <v>58</v>
      </c>
      <c r="BK36051" s="98" t="s">
        <v>70</v>
      </c>
    </row>
    <row r="36052" spans="17:63" ht="29.25" customHeight="1" x14ac:dyDescent="0.2">
      <c r="Q36052" s="92" t="s">
        <v>50</v>
      </c>
      <c r="BF36052" s="101" t="s">
        <v>58</v>
      </c>
      <c r="BK36052" s="98" t="s">
        <v>70</v>
      </c>
    </row>
    <row r="36053" spans="17:63" ht="29.25" customHeight="1" x14ac:dyDescent="0.2">
      <c r="Q36053" s="92" t="s">
        <v>50</v>
      </c>
      <c r="BF36053" s="101" t="s">
        <v>58</v>
      </c>
      <c r="BK36053" s="98" t="s">
        <v>70</v>
      </c>
    </row>
    <row r="36054" spans="17:63" ht="29.25" customHeight="1" x14ac:dyDescent="0.2">
      <c r="Q36054" s="92" t="s">
        <v>50</v>
      </c>
      <c r="BF36054" s="101" t="s">
        <v>58</v>
      </c>
      <c r="BK36054" s="98" t="s">
        <v>70</v>
      </c>
    </row>
    <row r="36055" spans="17:63" ht="29.25" customHeight="1" x14ac:dyDescent="0.2">
      <c r="Q36055" s="92" t="s">
        <v>50</v>
      </c>
      <c r="BF36055" s="101" t="s">
        <v>58</v>
      </c>
      <c r="BK36055" s="98" t="s">
        <v>70</v>
      </c>
    </row>
    <row r="36056" spans="17:63" ht="29.25" customHeight="1" x14ac:dyDescent="0.2">
      <c r="Q36056" s="92" t="s">
        <v>50</v>
      </c>
      <c r="BF36056" s="101" t="s">
        <v>58</v>
      </c>
      <c r="BK36056" s="98" t="s">
        <v>70</v>
      </c>
    </row>
    <row r="36057" spans="17:63" ht="29.25" customHeight="1" x14ac:dyDescent="0.2">
      <c r="Q36057" s="92" t="s">
        <v>50</v>
      </c>
      <c r="BF36057" s="101" t="s">
        <v>58</v>
      </c>
      <c r="BK36057" s="98" t="s">
        <v>70</v>
      </c>
    </row>
    <row r="36058" spans="17:63" ht="29.25" customHeight="1" x14ac:dyDescent="0.2">
      <c r="Q36058" s="92" t="s">
        <v>50</v>
      </c>
      <c r="BF36058" s="101" t="s">
        <v>58</v>
      </c>
      <c r="BK36058" s="98" t="s">
        <v>70</v>
      </c>
    </row>
    <row r="36059" spans="17:63" ht="29.25" customHeight="1" x14ac:dyDescent="0.2">
      <c r="Q36059" s="92" t="s">
        <v>50</v>
      </c>
      <c r="BF36059" s="101" t="s">
        <v>58</v>
      </c>
      <c r="BK36059" s="98" t="s">
        <v>70</v>
      </c>
    </row>
    <row r="36060" spans="17:63" ht="29.25" customHeight="1" x14ac:dyDescent="0.2">
      <c r="Q36060" s="92" t="s">
        <v>50</v>
      </c>
      <c r="BF36060" s="101" t="s">
        <v>58</v>
      </c>
      <c r="BK36060" s="98" t="s">
        <v>70</v>
      </c>
    </row>
    <row r="36061" spans="17:63" ht="29.25" customHeight="1" x14ac:dyDescent="0.2">
      <c r="Q36061" s="92" t="s">
        <v>50</v>
      </c>
      <c r="BF36061" s="101" t="s">
        <v>58</v>
      </c>
      <c r="BK36061" s="98" t="s">
        <v>70</v>
      </c>
    </row>
    <row r="36062" spans="17:63" ht="29.25" customHeight="1" x14ac:dyDescent="0.2">
      <c r="Q36062" s="92" t="s">
        <v>50</v>
      </c>
      <c r="BF36062" s="101" t="s">
        <v>58</v>
      </c>
      <c r="BK36062" s="98" t="s">
        <v>70</v>
      </c>
    </row>
    <row r="36063" spans="17:63" ht="29.25" customHeight="1" x14ac:dyDescent="0.2">
      <c r="Q36063" s="92" t="s">
        <v>50</v>
      </c>
      <c r="BF36063" s="101" t="s">
        <v>58</v>
      </c>
      <c r="BK36063" s="98" t="s">
        <v>70</v>
      </c>
    </row>
    <row r="36064" spans="17:63" ht="29.25" customHeight="1" x14ac:dyDescent="0.2">
      <c r="Q36064" s="92" t="s">
        <v>50</v>
      </c>
      <c r="BF36064" s="101" t="s">
        <v>58</v>
      </c>
      <c r="BK36064" s="98" t="s">
        <v>70</v>
      </c>
    </row>
    <row r="36065" spans="17:63" ht="29.25" customHeight="1" x14ac:dyDescent="0.2">
      <c r="Q36065" s="92" t="s">
        <v>50</v>
      </c>
      <c r="BF36065" s="101" t="s">
        <v>58</v>
      </c>
      <c r="BK36065" s="98" t="s">
        <v>70</v>
      </c>
    </row>
    <row r="36066" spans="17:63" ht="29.25" customHeight="1" x14ac:dyDescent="0.2">
      <c r="Q36066" s="92" t="s">
        <v>50</v>
      </c>
      <c r="BF36066" s="101" t="s">
        <v>58</v>
      </c>
      <c r="BK36066" s="98" t="s">
        <v>70</v>
      </c>
    </row>
    <row r="36067" spans="17:63" ht="29.25" customHeight="1" x14ac:dyDescent="0.2">
      <c r="Q36067" s="92" t="s">
        <v>50</v>
      </c>
      <c r="BF36067" s="101" t="s">
        <v>58</v>
      </c>
      <c r="BK36067" s="98" t="s">
        <v>70</v>
      </c>
    </row>
    <row r="36068" spans="17:63" ht="29.25" customHeight="1" x14ac:dyDescent="0.2">
      <c r="Q36068" s="92" t="s">
        <v>50</v>
      </c>
      <c r="BF36068" s="101" t="s">
        <v>58</v>
      </c>
      <c r="BK36068" s="98" t="s">
        <v>70</v>
      </c>
    </row>
    <row r="36069" spans="17:63" ht="29.25" customHeight="1" x14ac:dyDescent="0.2">
      <c r="Q36069" s="92" t="s">
        <v>50</v>
      </c>
      <c r="BF36069" s="101" t="s">
        <v>58</v>
      </c>
      <c r="BK36069" s="98" t="s">
        <v>70</v>
      </c>
    </row>
    <row r="36070" spans="17:63" ht="29.25" customHeight="1" x14ac:dyDescent="0.2">
      <c r="Q36070" s="92" t="s">
        <v>50</v>
      </c>
      <c r="BF36070" s="101" t="s">
        <v>58</v>
      </c>
      <c r="BK36070" s="98" t="s">
        <v>70</v>
      </c>
    </row>
    <row r="36071" spans="17:63" ht="29.25" customHeight="1" x14ac:dyDescent="0.2">
      <c r="Q36071" s="92" t="s">
        <v>50</v>
      </c>
      <c r="BF36071" s="101" t="s">
        <v>58</v>
      </c>
      <c r="BK36071" s="98" t="s">
        <v>70</v>
      </c>
    </row>
    <row r="36072" spans="17:63" ht="29.25" customHeight="1" x14ac:dyDescent="0.2">
      <c r="Q36072" s="92" t="s">
        <v>50</v>
      </c>
      <c r="BF36072" s="101" t="s">
        <v>58</v>
      </c>
      <c r="BK36072" s="98" t="s">
        <v>70</v>
      </c>
    </row>
    <row r="36073" spans="17:63" ht="29.25" customHeight="1" x14ac:dyDescent="0.2">
      <c r="Q36073" s="92" t="s">
        <v>50</v>
      </c>
      <c r="BF36073" s="101" t="s">
        <v>58</v>
      </c>
      <c r="BK36073" s="98" t="s">
        <v>70</v>
      </c>
    </row>
    <row r="36074" spans="17:63" ht="29.25" customHeight="1" x14ac:dyDescent="0.2">
      <c r="Q36074" s="92" t="s">
        <v>50</v>
      </c>
      <c r="BF36074" s="101" t="s">
        <v>58</v>
      </c>
      <c r="BK36074" s="98" t="s">
        <v>70</v>
      </c>
    </row>
    <row r="36075" spans="17:63" ht="29.25" customHeight="1" x14ac:dyDescent="0.2">
      <c r="Q36075" s="92" t="s">
        <v>50</v>
      </c>
      <c r="BF36075" s="101" t="s">
        <v>58</v>
      </c>
      <c r="BK36075" s="98" t="s">
        <v>70</v>
      </c>
    </row>
    <row r="36076" spans="17:63" ht="29.25" customHeight="1" x14ac:dyDescent="0.2">
      <c r="Q36076" s="92" t="s">
        <v>50</v>
      </c>
      <c r="BF36076" s="101" t="s">
        <v>58</v>
      </c>
      <c r="BK36076" s="98" t="s">
        <v>70</v>
      </c>
    </row>
    <row r="36077" spans="17:63" ht="29.25" customHeight="1" x14ac:dyDescent="0.2">
      <c r="Q36077" s="92" t="s">
        <v>50</v>
      </c>
      <c r="BF36077" s="101" t="s">
        <v>58</v>
      </c>
      <c r="BK36077" s="98" t="s">
        <v>70</v>
      </c>
    </row>
    <row r="36078" spans="17:63" ht="29.25" customHeight="1" x14ac:dyDescent="0.2">
      <c r="Q36078" s="92" t="s">
        <v>50</v>
      </c>
      <c r="BF36078" s="101" t="s">
        <v>58</v>
      </c>
      <c r="BK36078" s="98" t="s">
        <v>70</v>
      </c>
    </row>
    <row r="36079" spans="17:63" ht="29.25" customHeight="1" x14ac:dyDescent="0.2">
      <c r="Q36079" s="92" t="s">
        <v>50</v>
      </c>
      <c r="BF36079" s="101" t="s">
        <v>58</v>
      </c>
      <c r="BK36079" s="98" t="s">
        <v>70</v>
      </c>
    </row>
    <row r="36080" spans="17:63" ht="29.25" customHeight="1" x14ac:dyDescent="0.2">
      <c r="Q36080" s="92" t="s">
        <v>50</v>
      </c>
      <c r="BF36080" s="101" t="s">
        <v>58</v>
      </c>
      <c r="BK36080" s="98" t="s">
        <v>70</v>
      </c>
    </row>
    <row r="36081" spans="17:63" ht="29.25" customHeight="1" x14ac:dyDescent="0.2">
      <c r="Q36081" s="92" t="s">
        <v>50</v>
      </c>
      <c r="BF36081" s="101" t="s">
        <v>58</v>
      </c>
      <c r="BK36081" s="98" t="s">
        <v>70</v>
      </c>
    </row>
    <row r="36082" spans="17:63" ht="29.25" customHeight="1" x14ac:dyDescent="0.2">
      <c r="Q36082" s="92" t="s">
        <v>50</v>
      </c>
      <c r="BF36082" s="101" t="s">
        <v>58</v>
      </c>
      <c r="BK36082" s="98" t="s">
        <v>70</v>
      </c>
    </row>
    <row r="36083" spans="17:63" ht="29.25" customHeight="1" x14ac:dyDescent="0.2">
      <c r="Q36083" s="92" t="s">
        <v>50</v>
      </c>
      <c r="BF36083" s="101" t="s">
        <v>58</v>
      </c>
      <c r="BK36083" s="98" t="s">
        <v>70</v>
      </c>
    </row>
    <row r="36084" spans="17:63" ht="29.25" customHeight="1" x14ac:dyDescent="0.2">
      <c r="Q36084" s="92" t="s">
        <v>50</v>
      </c>
      <c r="BF36084" s="101" t="s">
        <v>58</v>
      </c>
      <c r="BK36084" s="98" t="s">
        <v>70</v>
      </c>
    </row>
    <row r="36085" spans="17:63" ht="29.25" customHeight="1" x14ac:dyDescent="0.2">
      <c r="Q36085" s="92" t="s">
        <v>50</v>
      </c>
      <c r="BF36085" s="101" t="s">
        <v>58</v>
      </c>
      <c r="BK36085" s="98" t="s">
        <v>70</v>
      </c>
    </row>
    <row r="36086" spans="17:63" ht="29.25" customHeight="1" x14ac:dyDescent="0.2">
      <c r="Q36086" s="92" t="s">
        <v>50</v>
      </c>
      <c r="BF36086" s="101" t="s">
        <v>58</v>
      </c>
      <c r="BK36086" s="98" t="s">
        <v>70</v>
      </c>
    </row>
    <row r="36087" spans="17:63" ht="29.25" customHeight="1" x14ac:dyDescent="0.2">
      <c r="Q36087" s="92" t="s">
        <v>50</v>
      </c>
      <c r="BF36087" s="101" t="s">
        <v>58</v>
      </c>
      <c r="BK36087" s="98" t="s">
        <v>70</v>
      </c>
    </row>
    <row r="36088" spans="17:63" ht="29.25" customHeight="1" x14ac:dyDescent="0.2">
      <c r="Q36088" s="92" t="s">
        <v>50</v>
      </c>
      <c r="BF36088" s="101" t="s">
        <v>58</v>
      </c>
      <c r="BK36088" s="98" t="s">
        <v>70</v>
      </c>
    </row>
    <row r="36089" spans="17:63" ht="29.25" customHeight="1" x14ac:dyDescent="0.2">
      <c r="Q36089" s="92" t="s">
        <v>50</v>
      </c>
      <c r="BF36089" s="101" t="s">
        <v>58</v>
      </c>
      <c r="BK36089" s="98" t="s">
        <v>70</v>
      </c>
    </row>
    <row r="36090" spans="17:63" ht="29.25" customHeight="1" x14ac:dyDescent="0.2">
      <c r="Q36090" s="92" t="s">
        <v>50</v>
      </c>
      <c r="BF36090" s="101" t="s">
        <v>58</v>
      </c>
      <c r="BK36090" s="98" t="s">
        <v>70</v>
      </c>
    </row>
    <row r="36091" spans="17:63" ht="29.25" customHeight="1" x14ac:dyDescent="0.2">
      <c r="Q36091" s="92" t="s">
        <v>50</v>
      </c>
      <c r="BF36091" s="101" t="s">
        <v>58</v>
      </c>
      <c r="BK36091" s="98" t="s">
        <v>70</v>
      </c>
    </row>
    <row r="36092" spans="17:63" ht="29.25" customHeight="1" x14ac:dyDescent="0.2">
      <c r="Q36092" s="92" t="s">
        <v>50</v>
      </c>
      <c r="BF36092" s="101" t="s">
        <v>58</v>
      </c>
      <c r="BK36092" s="98" t="s">
        <v>70</v>
      </c>
    </row>
    <row r="36093" spans="17:63" ht="29.25" customHeight="1" x14ac:dyDescent="0.2">
      <c r="Q36093" s="92" t="s">
        <v>50</v>
      </c>
      <c r="BF36093" s="101" t="s">
        <v>58</v>
      </c>
      <c r="BK36093" s="98" t="s">
        <v>70</v>
      </c>
    </row>
    <row r="36094" spans="17:63" ht="29.25" customHeight="1" x14ac:dyDescent="0.2">
      <c r="Q36094" s="92" t="s">
        <v>50</v>
      </c>
      <c r="BF36094" s="101" t="s">
        <v>58</v>
      </c>
      <c r="BK36094" s="98" t="s">
        <v>70</v>
      </c>
    </row>
    <row r="36095" spans="17:63" ht="29.25" customHeight="1" x14ac:dyDescent="0.2">
      <c r="Q36095" s="92" t="s">
        <v>50</v>
      </c>
      <c r="BF36095" s="101" t="s">
        <v>58</v>
      </c>
      <c r="BK36095" s="98" t="s">
        <v>70</v>
      </c>
    </row>
    <row r="36096" spans="17:63" ht="29.25" customHeight="1" x14ac:dyDescent="0.2">
      <c r="Q36096" s="92" t="s">
        <v>50</v>
      </c>
      <c r="BF36096" s="101" t="s">
        <v>58</v>
      </c>
      <c r="BK36096" s="98" t="s">
        <v>70</v>
      </c>
    </row>
    <row r="36097" spans="17:63" ht="29.25" customHeight="1" x14ac:dyDescent="0.2">
      <c r="Q36097" s="92" t="s">
        <v>50</v>
      </c>
      <c r="BF36097" s="101" t="s">
        <v>58</v>
      </c>
      <c r="BK36097" s="98" t="s">
        <v>70</v>
      </c>
    </row>
    <row r="36098" spans="17:63" ht="29.25" customHeight="1" x14ac:dyDescent="0.2">
      <c r="Q36098" s="92" t="s">
        <v>50</v>
      </c>
      <c r="BF36098" s="101" t="s">
        <v>58</v>
      </c>
      <c r="BK36098" s="98" t="s">
        <v>70</v>
      </c>
    </row>
    <row r="36099" spans="17:63" ht="29.25" customHeight="1" x14ac:dyDescent="0.2">
      <c r="Q36099" s="92" t="s">
        <v>50</v>
      </c>
      <c r="BF36099" s="101" t="s">
        <v>58</v>
      </c>
      <c r="BK36099" s="98" t="s">
        <v>70</v>
      </c>
    </row>
    <row r="36100" spans="17:63" ht="29.25" customHeight="1" x14ac:dyDescent="0.2">
      <c r="Q36100" s="92" t="s">
        <v>50</v>
      </c>
      <c r="BF36100" s="101" t="s">
        <v>58</v>
      </c>
      <c r="BK36100" s="98" t="s">
        <v>70</v>
      </c>
    </row>
    <row r="36101" spans="17:63" ht="29.25" customHeight="1" x14ac:dyDescent="0.2">
      <c r="Q36101" s="92" t="s">
        <v>50</v>
      </c>
      <c r="BF36101" s="101" t="s">
        <v>58</v>
      </c>
      <c r="BK36101" s="98" t="s">
        <v>70</v>
      </c>
    </row>
    <row r="36102" spans="17:63" ht="29.25" customHeight="1" x14ac:dyDescent="0.2">
      <c r="Q36102" s="92" t="s">
        <v>50</v>
      </c>
      <c r="BF36102" s="101" t="s">
        <v>58</v>
      </c>
      <c r="BK36102" s="98" t="s">
        <v>70</v>
      </c>
    </row>
    <row r="36103" spans="17:63" ht="29.25" customHeight="1" x14ac:dyDescent="0.2">
      <c r="Q36103" s="92" t="s">
        <v>50</v>
      </c>
      <c r="BF36103" s="101" t="s">
        <v>58</v>
      </c>
      <c r="BK36103" s="98" t="s">
        <v>70</v>
      </c>
    </row>
    <row r="36104" spans="17:63" ht="29.25" customHeight="1" x14ac:dyDescent="0.2">
      <c r="Q36104" s="92" t="s">
        <v>50</v>
      </c>
      <c r="BF36104" s="101" t="s">
        <v>58</v>
      </c>
      <c r="BK36104" s="98" t="s">
        <v>70</v>
      </c>
    </row>
    <row r="36105" spans="17:63" ht="29.25" customHeight="1" x14ac:dyDescent="0.2">
      <c r="Q36105" s="92" t="s">
        <v>50</v>
      </c>
      <c r="BF36105" s="101" t="s">
        <v>58</v>
      </c>
      <c r="BK36105" s="98" t="s">
        <v>70</v>
      </c>
    </row>
    <row r="36106" spans="17:63" ht="29.25" customHeight="1" x14ac:dyDescent="0.2">
      <c r="Q36106" s="92" t="s">
        <v>50</v>
      </c>
      <c r="BF36106" s="101" t="s">
        <v>58</v>
      </c>
      <c r="BK36106" s="98" t="s">
        <v>70</v>
      </c>
    </row>
    <row r="36107" spans="17:63" ht="29.25" customHeight="1" x14ac:dyDescent="0.2">
      <c r="Q36107" s="92" t="s">
        <v>50</v>
      </c>
      <c r="BF36107" s="101" t="s">
        <v>58</v>
      </c>
      <c r="BK36107" s="98" t="s">
        <v>70</v>
      </c>
    </row>
    <row r="36108" spans="17:63" ht="29.25" customHeight="1" x14ac:dyDescent="0.2">
      <c r="Q36108" s="92" t="s">
        <v>50</v>
      </c>
      <c r="BF36108" s="101" t="s">
        <v>58</v>
      </c>
      <c r="BK36108" s="98" t="s">
        <v>70</v>
      </c>
    </row>
    <row r="36109" spans="17:63" ht="29.25" customHeight="1" x14ac:dyDescent="0.2">
      <c r="Q36109" s="92" t="s">
        <v>50</v>
      </c>
      <c r="BF36109" s="101" t="s">
        <v>58</v>
      </c>
      <c r="BK36109" s="98" t="s">
        <v>70</v>
      </c>
    </row>
    <row r="36110" spans="17:63" ht="29.25" customHeight="1" x14ac:dyDescent="0.2">
      <c r="Q36110" s="92" t="s">
        <v>50</v>
      </c>
      <c r="BF36110" s="101" t="s">
        <v>58</v>
      </c>
      <c r="BK36110" s="98" t="s">
        <v>70</v>
      </c>
    </row>
    <row r="36111" spans="17:63" ht="29.25" customHeight="1" x14ac:dyDescent="0.2">
      <c r="Q36111" s="92" t="s">
        <v>50</v>
      </c>
      <c r="BF36111" s="101" t="s">
        <v>58</v>
      </c>
      <c r="BK36111" s="98" t="s">
        <v>70</v>
      </c>
    </row>
    <row r="36112" spans="17:63" ht="29.25" customHeight="1" x14ac:dyDescent="0.2">
      <c r="Q36112" s="92" t="s">
        <v>50</v>
      </c>
      <c r="BF36112" s="101" t="s">
        <v>58</v>
      </c>
      <c r="BK36112" s="98" t="s">
        <v>70</v>
      </c>
    </row>
    <row r="36113" spans="17:63" ht="29.25" customHeight="1" x14ac:dyDescent="0.2">
      <c r="Q36113" s="92" t="s">
        <v>50</v>
      </c>
      <c r="BF36113" s="101" t="s">
        <v>58</v>
      </c>
      <c r="BK36113" s="98" t="s">
        <v>70</v>
      </c>
    </row>
    <row r="36114" spans="17:63" ht="29.25" customHeight="1" x14ac:dyDescent="0.2">
      <c r="Q36114" s="92" t="s">
        <v>50</v>
      </c>
      <c r="BF36114" s="101" t="s">
        <v>58</v>
      </c>
      <c r="BK36114" s="98" t="s">
        <v>70</v>
      </c>
    </row>
    <row r="36115" spans="17:63" ht="29.25" customHeight="1" x14ac:dyDescent="0.2">
      <c r="Q36115" s="92" t="s">
        <v>50</v>
      </c>
      <c r="BF36115" s="101" t="s">
        <v>58</v>
      </c>
      <c r="BK36115" s="98" t="s">
        <v>70</v>
      </c>
    </row>
    <row r="36116" spans="17:63" ht="29.25" customHeight="1" x14ac:dyDescent="0.2">
      <c r="Q36116" s="92" t="s">
        <v>50</v>
      </c>
      <c r="BF36116" s="101" t="s">
        <v>58</v>
      </c>
      <c r="BK36116" s="98" t="s">
        <v>70</v>
      </c>
    </row>
    <row r="36117" spans="17:63" ht="29.25" customHeight="1" x14ac:dyDescent="0.2">
      <c r="Q36117" s="92" t="s">
        <v>50</v>
      </c>
      <c r="BF36117" s="101" t="s">
        <v>58</v>
      </c>
      <c r="BK36117" s="98" t="s">
        <v>70</v>
      </c>
    </row>
    <row r="36118" spans="17:63" ht="29.25" customHeight="1" x14ac:dyDescent="0.2">
      <c r="Q36118" s="92" t="s">
        <v>50</v>
      </c>
      <c r="BF36118" s="101" t="s">
        <v>58</v>
      </c>
      <c r="BK36118" s="98" t="s">
        <v>70</v>
      </c>
    </row>
    <row r="36119" spans="17:63" ht="29.25" customHeight="1" x14ac:dyDescent="0.2">
      <c r="Q36119" s="92" t="s">
        <v>50</v>
      </c>
      <c r="BF36119" s="101" t="s">
        <v>58</v>
      </c>
      <c r="BK36119" s="98" t="s">
        <v>70</v>
      </c>
    </row>
    <row r="36120" spans="17:63" ht="29.25" customHeight="1" x14ac:dyDescent="0.2">
      <c r="Q36120" s="92" t="s">
        <v>50</v>
      </c>
      <c r="BF36120" s="101" t="s">
        <v>58</v>
      </c>
      <c r="BK36120" s="98" t="s">
        <v>70</v>
      </c>
    </row>
    <row r="36121" spans="17:63" ht="29.25" customHeight="1" x14ac:dyDescent="0.2">
      <c r="Q36121" s="92" t="s">
        <v>50</v>
      </c>
      <c r="BF36121" s="101" t="s">
        <v>58</v>
      </c>
      <c r="BK36121" s="98" t="s">
        <v>70</v>
      </c>
    </row>
    <row r="36122" spans="17:63" ht="29.25" customHeight="1" x14ac:dyDescent="0.2">
      <c r="Q36122" s="92" t="s">
        <v>50</v>
      </c>
      <c r="BF36122" s="101" t="s">
        <v>58</v>
      </c>
      <c r="BK36122" s="98" t="s">
        <v>70</v>
      </c>
    </row>
    <row r="36123" spans="17:63" ht="29.25" customHeight="1" x14ac:dyDescent="0.2">
      <c r="Q36123" s="92" t="s">
        <v>50</v>
      </c>
      <c r="BF36123" s="101" t="s">
        <v>58</v>
      </c>
      <c r="BK36123" s="98" t="s">
        <v>70</v>
      </c>
    </row>
    <row r="36124" spans="17:63" ht="29.25" customHeight="1" x14ac:dyDescent="0.2">
      <c r="Q36124" s="92" t="s">
        <v>50</v>
      </c>
      <c r="BF36124" s="101" t="s">
        <v>58</v>
      </c>
      <c r="BK36124" s="98" t="s">
        <v>70</v>
      </c>
    </row>
    <row r="36125" spans="17:63" ht="29.25" customHeight="1" x14ac:dyDescent="0.2">
      <c r="Q36125" s="92" t="s">
        <v>50</v>
      </c>
      <c r="BF36125" s="101" t="s">
        <v>58</v>
      </c>
      <c r="BK36125" s="98" t="s">
        <v>70</v>
      </c>
    </row>
    <row r="36126" spans="17:63" ht="29.25" customHeight="1" x14ac:dyDescent="0.2">
      <c r="Q36126" s="92" t="s">
        <v>50</v>
      </c>
      <c r="BF36126" s="101" t="s">
        <v>58</v>
      </c>
      <c r="BK36126" s="98" t="s">
        <v>70</v>
      </c>
    </row>
    <row r="36127" spans="17:63" ht="29.25" customHeight="1" x14ac:dyDescent="0.2">
      <c r="Q36127" s="92" t="s">
        <v>50</v>
      </c>
      <c r="BF36127" s="101" t="s">
        <v>58</v>
      </c>
      <c r="BK36127" s="98" t="s">
        <v>70</v>
      </c>
    </row>
    <row r="36128" spans="17:63" ht="29.25" customHeight="1" x14ac:dyDescent="0.2">
      <c r="Q36128" s="92" t="s">
        <v>50</v>
      </c>
      <c r="BF36128" s="101" t="s">
        <v>58</v>
      </c>
      <c r="BK36128" s="98" t="s">
        <v>70</v>
      </c>
    </row>
    <row r="36129" spans="17:63" ht="29.25" customHeight="1" x14ac:dyDescent="0.2">
      <c r="Q36129" s="92" t="s">
        <v>50</v>
      </c>
      <c r="BF36129" s="101" t="s">
        <v>58</v>
      </c>
      <c r="BK36129" s="98" t="s">
        <v>70</v>
      </c>
    </row>
    <row r="36130" spans="17:63" ht="29.25" customHeight="1" x14ac:dyDescent="0.2">
      <c r="Q36130" s="92" t="s">
        <v>50</v>
      </c>
      <c r="BF36130" s="101" t="s">
        <v>58</v>
      </c>
      <c r="BK36130" s="98" t="s">
        <v>70</v>
      </c>
    </row>
    <row r="36131" spans="17:63" ht="29.25" customHeight="1" x14ac:dyDescent="0.2">
      <c r="Q36131" s="92" t="s">
        <v>50</v>
      </c>
      <c r="BF36131" s="101" t="s">
        <v>58</v>
      </c>
      <c r="BK36131" s="98" t="s">
        <v>70</v>
      </c>
    </row>
    <row r="36132" spans="17:63" ht="29.25" customHeight="1" x14ac:dyDescent="0.2">
      <c r="Q36132" s="92" t="s">
        <v>50</v>
      </c>
      <c r="BF36132" s="101" t="s">
        <v>58</v>
      </c>
      <c r="BK36132" s="98" t="s">
        <v>70</v>
      </c>
    </row>
    <row r="36133" spans="17:63" ht="29.25" customHeight="1" x14ac:dyDescent="0.2">
      <c r="Q36133" s="92" t="s">
        <v>50</v>
      </c>
      <c r="BF36133" s="101" t="s">
        <v>58</v>
      </c>
      <c r="BK36133" s="98" t="s">
        <v>70</v>
      </c>
    </row>
    <row r="36134" spans="17:63" ht="29.25" customHeight="1" x14ac:dyDescent="0.2">
      <c r="Q36134" s="92" t="s">
        <v>50</v>
      </c>
      <c r="BF36134" s="101" t="s">
        <v>58</v>
      </c>
      <c r="BK36134" s="98" t="s">
        <v>70</v>
      </c>
    </row>
    <row r="36135" spans="17:63" ht="29.25" customHeight="1" x14ac:dyDescent="0.2">
      <c r="Q36135" s="92" t="s">
        <v>50</v>
      </c>
      <c r="BF36135" s="101" t="s">
        <v>58</v>
      </c>
      <c r="BK36135" s="98" t="s">
        <v>70</v>
      </c>
    </row>
    <row r="36136" spans="17:63" ht="29.25" customHeight="1" x14ac:dyDescent="0.2">
      <c r="Q36136" s="92" t="s">
        <v>50</v>
      </c>
      <c r="BF36136" s="101" t="s">
        <v>58</v>
      </c>
      <c r="BK36136" s="98" t="s">
        <v>70</v>
      </c>
    </row>
    <row r="36137" spans="17:63" ht="29.25" customHeight="1" x14ac:dyDescent="0.2">
      <c r="Q36137" s="92" t="s">
        <v>50</v>
      </c>
      <c r="BF36137" s="101" t="s">
        <v>58</v>
      </c>
      <c r="BK36137" s="98" t="s">
        <v>70</v>
      </c>
    </row>
    <row r="36138" spans="17:63" ht="29.25" customHeight="1" x14ac:dyDescent="0.2">
      <c r="Q36138" s="92" t="s">
        <v>50</v>
      </c>
      <c r="BF36138" s="101" t="s">
        <v>58</v>
      </c>
      <c r="BK36138" s="98" t="s">
        <v>70</v>
      </c>
    </row>
    <row r="36139" spans="17:63" ht="29.25" customHeight="1" x14ac:dyDescent="0.2">
      <c r="Q36139" s="92" t="s">
        <v>50</v>
      </c>
      <c r="BF36139" s="101" t="s">
        <v>58</v>
      </c>
      <c r="BK36139" s="98" t="s">
        <v>70</v>
      </c>
    </row>
    <row r="36140" spans="17:63" ht="29.25" customHeight="1" x14ac:dyDescent="0.2">
      <c r="Q36140" s="92" t="s">
        <v>50</v>
      </c>
      <c r="BF36140" s="101" t="s">
        <v>58</v>
      </c>
      <c r="BK36140" s="98" t="s">
        <v>70</v>
      </c>
    </row>
    <row r="36141" spans="17:63" ht="29.25" customHeight="1" x14ac:dyDescent="0.2">
      <c r="Q36141" s="92" t="s">
        <v>50</v>
      </c>
      <c r="BF36141" s="101" t="s">
        <v>58</v>
      </c>
      <c r="BK36141" s="98" t="s">
        <v>70</v>
      </c>
    </row>
    <row r="36142" spans="17:63" ht="29.25" customHeight="1" x14ac:dyDescent="0.2">
      <c r="Q36142" s="92" t="s">
        <v>50</v>
      </c>
      <c r="BF36142" s="101" t="s">
        <v>58</v>
      </c>
      <c r="BK36142" s="98" t="s">
        <v>70</v>
      </c>
    </row>
    <row r="36143" spans="17:63" ht="29.25" customHeight="1" x14ac:dyDescent="0.2">
      <c r="Q36143" s="92" t="s">
        <v>50</v>
      </c>
      <c r="BF36143" s="101" t="s">
        <v>58</v>
      </c>
      <c r="BK36143" s="98" t="s">
        <v>70</v>
      </c>
    </row>
    <row r="36144" spans="17:63" ht="29.25" customHeight="1" x14ac:dyDescent="0.2">
      <c r="Q36144" s="92" t="s">
        <v>50</v>
      </c>
      <c r="BF36144" s="101" t="s">
        <v>58</v>
      </c>
      <c r="BK36144" s="98" t="s">
        <v>70</v>
      </c>
    </row>
    <row r="36145" spans="17:63" ht="29.25" customHeight="1" x14ac:dyDescent="0.2">
      <c r="Q36145" s="92" t="s">
        <v>50</v>
      </c>
      <c r="BF36145" s="101" t="s">
        <v>58</v>
      </c>
      <c r="BK36145" s="98" t="s">
        <v>70</v>
      </c>
    </row>
    <row r="36146" spans="17:63" ht="29.25" customHeight="1" x14ac:dyDescent="0.2">
      <c r="Q36146" s="92" t="s">
        <v>50</v>
      </c>
      <c r="BF36146" s="101" t="s">
        <v>58</v>
      </c>
      <c r="BK36146" s="98" t="s">
        <v>70</v>
      </c>
    </row>
    <row r="36147" spans="17:63" ht="29.25" customHeight="1" x14ac:dyDescent="0.2">
      <c r="Q36147" s="92" t="s">
        <v>50</v>
      </c>
      <c r="BF36147" s="101" t="s">
        <v>58</v>
      </c>
      <c r="BK36147" s="98" t="s">
        <v>70</v>
      </c>
    </row>
    <row r="36148" spans="17:63" ht="29.25" customHeight="1" x14ac:dyDescent="0.2">
      <c r="Q36148" s="92" t="s">
        <v>50</v>
      </c>
      <c r="BF36148" s="101" t="s">
        <v>58</v>
      </c>
      <c r="BK36148" s="98" t="s">
        <v>70</v>
      </c>
    </row>
    <row r="36149" spans="17:63" ht="29.25" customHeight="1" x14ac:dyDescent="0.2">
      <c r="Q36149" s="92" t="s">
        <v>50</v>
      </c>
      <c r="BF36149" s="101" t="s">
        <v>58</v>
      </c>
      <c r="BK36149" s="98" t="s">
        <v>70</v>
      </c>
    </row>
    <row r="36150" spans="17:63" ht="29.25" customHeight="1" x14ac:dyDescent="0.2">
      <c r="Q36150" s="92" t="s">
        <v>50</v>
      </c>
      <c r="BF36150" s="101" t="s">
        <v>58</v>
      </c>
      <c r="BK36150" s="98" t="s">
        <v>70</v>
      </c>
    </row>
    <row r="36151" spans="17:63" ht="29.25" customHeight="1" x14ac:dyDescent="0.2">
      <c r="Q36151" s="92" t="s">
        <v>50</v>
      </c>
      <c r="BF36151" s="101" t="s">
        <v>58</v>
      </c>
      <c r="BK36151" s="98" t="s">
        <v>70</v>
      </c>
    </row>
    <row r="36152" spans="17:63" ht="29.25" customHeight="1" x14ac:dyDescent="0.2">
      <c r="Q36152" s="92" t="s">
        <v>50</v>
      </c>
      <c r="BF36152" s="101" t="s">
        <v>58</v>
      </c>
      <c r="BK36152" s="98" t="s">
        <v>70</v>
      </c>
    </row>
    <row r="36153" spans="17:63" ht="29.25" customHeight="1" x14ac:dyDescent="0.2">
      <c r="Q36153" s="92" t="s">
        <v>50</v>
      </c>
      <c r="BF36153" s="101" t="s">
        <v>58</v>
      </c>
      <c r="BK36153" s="98" t="s">
        <v>70</v>
      </c>
    </row>
    <row r="36154" spans="17:63" ht="29.25" customHeight="1" x14ac:dyDescent="0.2">
      <c r="Q36154" s="92" t="s">
        <v>50</v>
      </c>
      <c r="BF36154" s="101" t="s">
        <v>58</v>
      </c>
      <c r="BK36154" s="98" t="s">
        <v>70</v>
      </c>
    </row>
    <row r="36155" spans="17:63" ht="29.25" customHeight="1" x14ac:dyDescent="0.2">
      <c r="Q36155" s="92" t="s">
        <v>50</v>
      </c>
      <c r="BF36155" s="101" t="s">
        <v>58</v>
      </c>
      <c r="BK36155" s="98" t="s">
        <v>70</v>
      </c>
    </row>
    <row r="36156" spans="17:63" ht="29.25" customHeight="1" x14ac:dyDescent="0.2">
      <c r="Q36156" s="92" t="s">
        <v>50</v>
      </c>
      <c r="BF36156" s="101" t="s">
        <v>58</v>
      </c>
      <c r="BK36156" s="98" t="s">
        <v>70</v>
      </c>
    </row>
    <row r="36157" spans="17:63" ht="29.25" customHeight="1" x14ac:dyDescent="0.2">
      <c r="Q36157" s="92" t="s">
        <v>50</v>
      </c>
      <c r="BF36157" s="101" t="s">
        <v>58</v>
      </c>
      <c r="BK36157" s="98" t="s">
        <v>70</v>
      </c>
    </row>
    <row r="36158" spans="17:63" ht="29.25" customHeight="1" x14ac:dyDescent="0.2">
      <c r="Q36158" s="92" t="s">
        <v>50</v>
      </c>
      <c r="BF36158" s="101" t="s">
        <v>58</v>
      </c>
      <c r="BK36158" s="98" t="s">
        <v>70</v>
      </c>
    </row>
    <row r="36159" spans="17:63" ht="29.25" customHeight="1" x14ac:dyDescent="0.2">
      <c r="Q36159" s="92" t="s">
        <v>50</v>
      </c>
      <c r="BF36159" s="101" t="s">
        <v>58</v>
      </c>
      <c r="BK36159" s="98" t="s">
        <v>70</v>
      </c>
    </row>
    <row r="36160" spans="17:63" ht="29.25" customHeight="1" x14ac:dyDescent="0.2">
      <c r="Q36160" s="92" t="s">
        <v>50</v>
      </c>
      <c r="BF36160" s="101" t="s">
        <v>58</v>
      </c>
      <c r="BK36160" s="98" t="s">
        <v>70</v>
      </c>
    </row>
    <row r="36161" spans="17:63" ht="29.25" customHeight="1" x14ac:dyDescent="0.2">
      <c r="Q36161" s="92" t="s">
        <v>50</v>
      </c>
      <c r="BF36161" s="101" t="s">
        <v>58</v>
      </c>
      <c r="BK36161" s="98" t="s">
        <v>70</v>
      </c>
    </row>
    <row r="36162" spans="17:63" ht="29.25" customHeight="1" x14ac:dyDescent="0.2">
      <c r="Q36162" s="92" t="s">
        <v>50</v>
      </c>
      <c r="BF36162" s="101" t="s">
        <v>58</v>
      </c>
      <c r="BK36162" s="98" t="s">
        <v>70</v>
      </c>
    </row>
    <row r="36163" spans="17:63" ht="29.25" customHeight="1" x14ac:dyDescent="0.2">
      <c r="Q36163" s="92" t="s">
        <v>50</v>
      </c>
      <c r="BF36163" s="101" t="s">
        <v>58</v>
      </c>
      <c r="BK36163" s="98" t="s">
        <v>70</v>
      </c>
    </row>
    <row r="36164" spans="17:63" ht="29.25" customHeight="1" x14ac:dyDescent="0.2">
      <c r="Q36164" s="92" t="s">
        <v>50</v>
      </c>
      <c r="BF36164" s="101" t="s">
        <v>58</v>
      </c>
      <c r="BK36164" s="98" t="s">
        <v>70</v>
      </c>
    </row>
    <row r="36165" spans="17:63" ht="29.25" customHeight="1" x14ac:dyDescent="0.2">
      <c r="Q36165" s="92" t="s">
        <v>50</v>
      </c>
      <c r="BF36165" s="101" t="s">
        <v>58</v>
      </c>
      <c r="BK36165" s="98" t="s">
        <v>70</v>
      </c>
    </row>
    <row r="36166" spans="17:63" ht="29.25" customHeight="1" x14ac:dyDescent="0.2">
      <c r="Q36166" s="92" t="s">
        <v>50</v>
      </c>
      <c r="BF36166" s="101" t="s">
        <v>58</v>
      </c>
      <c r="BK36166" s="98" t="s">
        <v>70</v>
      </c>
    </row>
    <row r="36167" spans="17:63" ht="29.25" customHeight="1" x14ac:dyDescent="0.2">
      <c r="Q36167" s="92" t="s">
        <v>50</v>
      </c>
      <c r="BF36167" s="101" t="s">
        <v>58</v>
      </c>
      <c r="BK36167" s="98" t="s">
        <v>70</v>
      </c>
    </row>
    <row r="36168" spans="17:63" ht="29.25" customHeight="1" x14ac:dyDescent="0.2">
      <c r="Q36168" s="92" t="s">
        <v>50</v>
      </c>
      <c r="BF36168" s="101" t="s">
        <v>58</v>
      </c>
      <c r="BK36168" s="98" t="s">
        <v>70</v>
      </c>
    </row>
    <row r="36169" spans="17:63" ht="29.25" customHeight="1" x14ac:dyDescent="0.2">
      <c r="Q36169" s="92" t="s">
        <v>50</v>
      </c>
      <c r="BF36169" s="101" t="s">
        <v>58</v>
      </c>
      <c r="BK36169" s="98" t="s">
        <v>70</v>
      </c>
    </row>
    <row r="36170" spans="17:63" ht="29.25" customHeight="1" x14ac:dyDescent="0.2">
      <c r="Q36170" s="92" t="s">
        <v>50</v>
      </c>
      <c r="BF36170" s="101" t="s">
        <v>58</v>
      </c>
      <c r="BK36170" s="98" t="s">
        <v>70</v>
      </c>
    </row>
    <row r="36171" spans="17:63" ht="29.25" customHeight="1" x14ac:dyDescent="0.2">
      <c r="Q36171" s="92" t="s">
        <v>50</v>
      </c>
      <c r="BF36171" s="101" t="s">
        <v>58</v>
      </c>
      <c r="BK36171" s="98" t="s">
        <v>70</v>
      </c>
    </row>
    <row r="36172" spans="17:63" ht="29.25" customHeight="1" x14ac:dyDescent="0.2">
      <c r="Q36172" s="92" t="s">
        <v>50</v>
      </c>
      <c r="BF36172" s="101" t="s">
        <v>58</v>
      </c>
      <c r="BK36172" s="98" t="s">
        <v>70</v>
      </c>
    </row>
    <row r="36173" spans="17:63" ht="29.25" customHeight="1" x14ac:dyDescent="0.2">
      <c r="Q36173" s="92" t="s">
        <v>50</v>
      </c>
      <c r="BF36173" s="101" t="s">
        <v>58</v>
      </c>
      <c r="BK36173" s="98" t="s">
        <v>70</v>
      </c>
    </row>
    <row r="36174" spans="17:63" ht="29.25" customHeight="1" x14ac:dyDescent="0.2">
      <c r="Q36174" s="92" t="s">
        <v>50</v>
      </c>
      <c r="BF36174" s="101" t="s">
        <v>58</v>
      </c>
      <c r="BK36174" s="98" t="s">
        <v>70</v>
      </c>
    </row>
    <row r="36175" spans="17:63" ht="29.25" customHeight="1" x14ac:dyDescent="0.2">
      <c r="Q36175" s="92" t="s">
        <v>50</v>
      </c>
      <c r="BF36175" s="101" t="s">
        <v>58</v>
      </c>
      <c r="BK36175" s="98" t="s">
        <v>70</v>
      </c>
    </row>
    <row r="36176" spans="17:63" ht="29.25" customHeight="1" x14ac:dyDescent="0.2">
      <c r="Q36176" s="92" t="s">
        <v>50</v>
      </c>
      <c r="BF36176" s="101" t="s">
        <v>58</v>
      </c>
      <c r="BK36176" s="98" t="s">
        <v>70</v>
      </c>
    </row>
    <row r="36177" spans="17:63" ht="29.25" customHeight="1" x14ac:dyDescent="0.2">
      <c r="Q36177" s="92" t="s">
        <v>50</v>
      </c>
      <c r="BF36177" s="101" t="s">
        <v>58</v>
      </c>
      <c r="BK36177" s="98" t="s">
        <v>70</v>
      </c>
    </row>
    <row r="36178" spans="17:63" ht="29.25" customHeight="1" x14ac:dyDescent="0.2">
      <c r="Q36178" s="92" t="s">
        <v>50</v>
      </c>
      <c r="BF36178" s="101" t="s">
        <v>58</v>
      </c>
      <c r="BK36178" s="98" t="s">
        <v>70</v>
      </c>
    </row>
    <row r="36179" spans="17:63" ht="29.25" customHeight="1" x14ac:dyDescent="0.2">
      <c r="Q36179" s="92" t="s">
        <v>50</v>
      </c>
      <c r="BF36179" s="101" t="s">
        <v>58</v>
      </c>
      <c r="BK36179" s="98" t="s">
        <v>70</v>
      </c>
    </row>
    <row r="36180" spans="17:63" ht="29.25" customHeight="1" x14ac:dyDescent="0.2">
      <c r="Q36180" s="92" t="s">
        <v>50</v>
      </c>
      <c r="BF36180" s="101" t="s">
        <v>58</v>
      </c>
      <c r="BK36180" s="98" t="s">
        <v>70</v>
      </c>
    </row>
    <row r="36181" spans="17:63" ht="29.25" customHeight="1" x14ac:dyDescent="0.2">
      <c r="Q36181" s="92" t="s">
        <v>50</v>
      </c>
      <c r="BF36181" s="101" t="s">
        <v>58</v>
      </c>
      <c r="BK36181" s="98" t="s">
        <v>70</v>
      </c>
    </row>
    <row r="36182" spans="17:63" ht="29.25" customHeight="1" x14ac:dyDescent="0.2">
      <c r="Q36182" s="92" t="s">
        <v>50</v>
      </c>
      <c r="BF36182" s="101" t="s">
        <v>58</v>
      </c>
      <c r="BK36182" s="98" t="s">
        <v>70</v>
      </c>
    </row>
    <row r="36183" spans="17:63" ht="29.25" customHeight="1" x14ac:dyDescent="0.2">
      <c r="Q36183" s="92" t="s">
        <v>50</v>
      </c>
      <c r="BF36183" s="101" t="s">
        <v>58</v>
      </c>
      <c r="BK36183" s="98" t="s">
        <v>70</v>
      </c>
    </row>
    <row r="36184" spans="17:63" ht="29.25" customHeight="1" x14ac:dyDescent="0.2">
      <c r="Q36184" s="92" t="s">
        <v>50</v>
      </c>
      <c r="BF36184" s="101" t="s">
        <v>58</v>
      </c>
      <c r="BK36184" s="98" t="s">
        <v>70</v>
      </c>
    </row>
    <row r="36185" spans="17:63" ht="29.25" customHeight="1" x14ac:dyDescent="0.2">
      <c r="Q36185" s="92" t="s">
        <v>50</v>
      </c>
      <c r="BF36185" s="101" t="s">
        <v>58</v>
      </c>
      <c r="BK36185" s="98" t="s">
        <v>70</v>
      </c>
    </row>
    <row r="36186" spans="17:63" ht="29.25" customHeight="1" x14ac:dyDescent="0.2">
      <c r="Q36186" s="92" t="s">
        <v>50</v>
      </c>
      <c r="BF36186" s="101" t="s">
        <v>58</v>
      </c>
      <c r="BK36186" s="98" t="s">
        <v>70</v>
      </c>
    </row>
    <row r="36187" spans="17:63" ht="29.25" customHeight="1" x14ac:dyDescent="0.2">
      <c r="Q36187" s="92" t="s">
        <v>50</v>
      </c>
      <c r="BF36187" s="101" t="s">
        <v>58</v>
      </c>
      <c r="BK36187" s="98" t="s">
        <v>70</v>
      </c>
    </row>
    <row r="36188" spans="17:63" ht="29.25" customHeight="1" x14ac:dyDescent="0.2">
      <c r="Q36188" s="92" t="s">
        <v>50</v>
      </c>
      <c r="BF36188" s="101" t="s">
        <v>58</v>
      </c>
      <c r="BK36188" s="98" t="s">
        <v>70</v>
      </c>
    </row>
    <row r="36189" spans="17:63" ht="29.25" customHeight="1" x14ac:dyDescent="0.2">
      <c r="Q36189" s="92" t="s">
        <v>50</v>
      </c>
      <c r="BF36189" s="101" t="s">
        <v>58</v>
      </c>
      <c r="BK36189" s="98" t="s">
        <v>70</v>
      </c>
    </row>
    <row r="36190" spans="17:63" ht="29.25" customHeight="1" x14ac:dyDescent="0.2">
      <c r="Q36190" s="92" t="s">
        <v>50</v>
      </c>
      <c r="BF36190" s="101" t="s">
        <v>58</v>
      </c>
      <c r="BK36190" s="98" t="s">
        <v>70</v>
      </c>
    </row>
    <row r="36191" spans="17:63" ht="29.25" customHeight="1" x14ac:dyDescent="0.2">
      <c r="Q36191" s="92" t="s">
        <v>50</v>
      </c>
      <c r="BF36191" s="101" t="s">
        <v>58</v>
      </c>
      <c r="BK36191" s="98" t="s">
        <v>70</v>
      </c>
    </row>
    <row r="36192" spans="17:63" ht="29.25" customHeight="1" x14ac:dyDescent="0.2">
      <c r="Q36192" s="92" t="s">
        <v>50</v>
      </c>
      <c r="BF36192" s="101" t="s">
        <v>58</v>
      </c>
      <c r="BK36192" s="98" t="s">
        <v>70</v>
      </c>
    </row>
    <row r="36193" spans="17:63" ht="29.25" customHeight="1" x14ac:dyDescent="0.2">
      <c r="Q36193" s="92" t="s">
        <v>50</v>
      </c>
      <c r="BF36193" s="101" t="s">
        <v>58</v>
      </c>
      <c r="BK36193" s="98" t="s">
        <v>70</v>
      </c>
    </row>
    <row r="36194" spans="17:63" ht="29.25" customHeight="1" x14ac:dyDescent="0.2">
      <c r="Q36194" s="92" t="s">
        <v>50</v>
      </c>
      <c r="BF36194" s="101" t="s">
        <v>58</v>
      </c>
      <c r="BK36194" s="98" t="s">
        <v>70</v>
      </c>
    </row>
    <row r="36195" spans="17:63" ht="29.25" customHeight="1" x14ac:dyDescent="0.2">
      <c r="Q36195" s="92" t="s">
        <v>50</v>
      </c>
      <c r="BF36195" s="101" t="s">
        <v>58</v>
      </c>
      <c r="BK36195" s="98" t="s">
        <v>70</v>
      </c>
    </row>
    <row r="36196" spans="17:63" ht="29.25" customHeight="1" x14ac:dyDescent="0.2">
      <c r="Q36196" s="92" t="s">
        <v>50</v>
      </c>
      <c r="BF36196" s="101" t="s">
        <v>58</v>
      </c>
      <c r="BK36196" s="98" t="s">
        <v>70</v>
      </c>
    </row>
    <row r="36197" spans="17:63" ht="29.25" customHeight="1" x14ac:dyDescent="0.2">
      <c r="Q36197" s="92" t="s">
        <v>50</v>
      </c>
      <c r="BF36197" s="101" t="s">
        <v>58</v>
      </c>
      <c r="BK36197" s="98" t="s">
        <v>70</v>
      </c>
    </row>
    <row r="36198" spans="17:63" ht="29.25" customHeight="1" x14ac:dyDescent="0.2">
      <c r="Q36198" s="92" t="s">
        <v>50</v>
      </c>
      <c r="BF36198" s="101" t="s">
        <v>58</v>
      </c>
      <c r="BK36198" s="98" t="s">
        <v>70</v>
      </c>
    </row>
    <row r="36199" spans="17:63" ht="29.25" customHeight="1" x14ac:dyDescent="0.2">
      <c r="Q36199" s="92" t="s">
        <v>50</v>
      </c>
      <c r="BF36199" s="101" t="s">
        <v>58</v>
      </c>
      <c r="BK36199" s="98" t="s">
        <v>70</v>
      </c>
    </row>
    <row r="36200" spans="17:63" ht="29.25" customHeight="1" x14ac:dyDescent="0.2">
      <c r="Q36200" s="92" t="s">
        <v>50</v>
      </c>
      <c r="BF36200" s="101" t="s">
        <v>58</v>
      </c>
      <c r="BK36200" s="98" t="s">
        <v>70</v>
      </c>
    </row>
    <row r="36201" spans="17:63" ht="29.25" customHeight="1" x14ac:dyDescent="0.2">
      <c r="Q36201" s="92" t="s">
        <v>50</v>
      </c>
      <c r="BF36201" s="101" t="s">
        <v>58</v>
      </c>
      <c r="BK36201" s="98" t="s">
        <v>70</v>
      </c>
    </row>
    <row r="36202" spans="17:63" ht="29.25" customHeight="1" x14ac:dyDescent="0.2">
      <c r="Q36202" s="92" t="s">
        <v>50</v>
      </c>
      <c r="BF36202" s="101" t="s">
        <v>58</v>
      </c>
      <c r="BK36202" s="98" t="s">
        <v>70</v>
      </c>
    </row>
    <row r="36203" spans="17:63" ht="29.25" customHeight="1" x14ac:dyDescent="0.2">
      <c r="Q36203" s="92" t="s">
        <v>50</v>
      </c>
      <c r="BF36203" s="101" t="s">
        <v>58</v>
      </c>
      <c r="BK36203" s="98" t="s">
        <v>70</v>
      </c>
    </row>
    <row r="36204" spans="17:63" ht="29.25" customHeight="1" x14ac:dyDescent="0.2">
      <c r="Q36204" s="92" t="s">
        <v>50</v>
      </c>
      <c r="BF36204" s="101" t="s">
        <v>58</v>
      </c>
      <c r="BK36204" s="98" t="s">
        <v>70</v>
      </c>
    </row>
    <row r="36205" spans="17:63" ht="29.25" customHeight="1" x14ac:dyDescent="0.2">
      <c r="Q36205" s="92" t="s">
        <v>50</v>
      </c>
      <c r="BF36205" s="101" t="s">
        <v>58</v>
      </c>
      <c r="BK36205" s="98" t="s">
        <v>70</v>
      </c>
    </row>
    <row r="36206" spans="17:63" ht="29.25" customHeight="1" x14ac:dyDescent="0.2">
      <c r="Q36206" s="92" t="s">
        <v>50</v>
      </c>
      <c r="BF36206" s="101" t="s">
        <v>58</v>
      </c>
      <c r="BK36206" s="98" t="s">
        <v>70</v>
      </c>
    </row>
    <row r="36207" spans="17:63" ht="29.25" customHeight="1" x14ac:dyDescent="0.2">
      <c r="Q36207" s="92" t="s">
        <v>50</v>
      </c>
      <c r="BF36207" s="101" t="s">
        <v>58</v>
      </c>
      <c r="BK36207" s="98" t="s">
        <v>70</v>
      </c>
    </row>
    <row r="36208" spans="17:63" ht="29.25" customHeight="1" x14ac:dyDescent="0.2">
      <c r="Q36208" s="92" t="s">
        <v>50</v>
      </c>
      <c r="BF36208" s="101" t="s">
        <v>58</v>
      </c>
      <c r="BK36208" s="98" t="s">
        <v>70</v>
      </c>
    </row>
    <row r="36209" spans="17:63" ht="29.25" customHeight="1" x14ac:dyDescent="0.2">
      <c r="Q36209" s="92" t="s">
        <v>50</v>
      </c>
      <c r="BF36209" s="101" t="s">
        <v>58</v>
      </c>
      <c r="BK36209" s="98" t="s">
        <v>70</v>
      </c>
    </row>
    <row r="36210" spans="17:63" ht="29.25" customHeight="1" x14ac:dyDescent="0.2">
      <c r="Q36210" s="92" t="s">
        <v>50</v>
      </c>
      <c r="BF36210" s="101" t="s">
        <v>58</v>
      </c>
      <c r="BK36210" s="98" t="s">
        <v>70</v>
      </c>
    </row>
    <row r="36211" spans="17:63" ht="29.25" customHeight="1" x14ac:dyDescent="0.2">
      <c r="Q36211" s="92" t="s">
        <v>50</v>
      </c>
      <c r="BF36211" s="101" t="s">
        <v>58</v>
      </c>
      <c r="BK36211" s="98" t="s">
        <v>70</v>
      </c>
    </row>
    <row r="36212" spans="17:63" ht="29.25" customHeight="1" x14ac:dyDescent="0.2">
      <c r="Q36212" s="92" t="s">
        <v>50</v>
      </c>
      <c r="BF36212" s="101" t="s">
        <v>58</v>
      </c>
      <c r="BK36212" s="98" t="s">
        <v>70</v>
      </c>
    </row>
    <row r="36213" spans="17:63" ht="29.25" customHeight="1" x14ac:dyDescent="0.2">
      <c r="Q36213" s="92" t="s">
        <v>50</v>
      </c>
      <c r="BF36213" s="101" t="s">
        <v>58</v>
      </c>
      <c r="BK36213" s="98" t="s">
        <v>70</v>
      </c>
    </row>
    <row r="36214" spans="17:63" ht="29.25" customHeight="1" x14ac:dyDescent="0.2">
      <c r="Q36214" s="92" t="s">
        <v>50</v>
      </c>
      <c r="BF36214" s="101" t="s">
        <v>58</v>
      </c>
      <c r="BK36214" s="98" t="s">
        <v>70</v>
      </c>
    </row>
    <row r="36215" spans="17:63" ht="29.25" customHeight="1" x14ac:dyDescent="0.2">
      <c r="Q36215" s="92" t="s">
        <v>50</v>
      </c>
      <c r="BF36215" s="101" t="s">
        <v>58</v>
      </c>
      <c r="BK36215" s="98" t="s">
        <v>70</v>
      </c>
    </row>
    <row r="36216" spans="17:63" ht="29.25" customHeight="1" x14ac:dyDescent="0.2">
      <c r="Q36216" s="92" t="s">
        <v>50</v>
      </c>
      <c r="BF36216" s="101" t="s">
        <v>58</v>
      </c>
      <c r="BK36216" s="98" t="s">
        <v>70</v>
      </c>
    </row>
    <row r="36217" spans="17:63" ht="29.25" customHeight="1" x14ac:dyDescent="0.2">
      <c r="Q36217" s="92" t="s">
        <v>50</v>
      </c>
      <c r="BF36217" s="101" t="s">
        <v>58</v>
      </c>
      <c r="BK36217" s="98" t="s">
        <v>70</v>
      </c>
    </row>
    <row r="36218" spans="17:63" ht="29.25" customHeight="1" x14ac:dyDescent="0.2">
      <c r="Q36218" s="92" t="s">
        <v>50</v>
      </c>
      <c r="BF36218" s="101" t="s">
        <v>58</v>
      </c>
      <c r="BK36218" s="98" t="s">
        <v>70</v>
      </c>
    </row>
    <row r="36219" spans="17:63" ht="29.25" customHeight="1" x14ac:dyDescent="0.2">
      <c r="Q36219" s="92" t="s">
        <v>50</v>
      </c>
      <c r="BF36219" s="101" t="s">
        <v>58</v>
      </c>
      <c r="BK36219" s="98" t="s">
        <v>70</v>
      </c>
    </row>
    <row r="36220" spans="17:63" ht="29.25" customHeight="1" x14ac:dyDescent="0.2">
      <c r="Q36220" s="92" t="s">
        <v>50</v>
      </c>
      <c r="BF36220" s="101" t="s">
        <v>58</v>
      </c>
      <c r="BK36220" s="98" t="s">
        <v>70</v>
      </c>
    </row>
    <row r="36221" spans="17:63" ht="29.25" customHeight="1" x14ac:dyDescent="0.2">
      <c r="Q36221" s="92" t="s">
        <v>50</v>
      </c>
      <c r="BF36221" s="101" t="s">
        <v>58</v>
      </c>
      <c r="BK36221" s="98" t="s">
        <v>70</v>
      </c>
    </row>
    <row r="36222" spans="17:63" ht="29.25" customHeight="1" x14ac:dyDescent="0.2">
      <c r="Q36222" s="92" t="s">
        <v>50</v>
      </c>
      <c r="BF36222" s="101" t="s">
        <v>58</v>
      </c>
      <c r="BK36222" s="98" t="s">
        <v>70</v>
      </c>
    </row>
    <row r="36223" spans="17:63" ht="29.25" customHeight="1" x14ac:dyDescent="0.2">
      <c r="Q36223" s="92" t="s">
        <v>50</v>
      </c>
      <c r="BF36223" s="101" t="s">
        <v>58</v>
      </c>
      <c r="BK36223" s="98" t="s">
        <v>70</v>
      </c>
    </row>
    <row r="36224" spans="17:63" ht="29.25" customHeight="1" x14ac:dyDescent="0.2">
      <c r="Q36224" s="92" t="s">
        <v>50</v>
      </c>
      <c r="BF36224" s="101" t="s">
        <v>58</v>
      </c>
      <c r="BK36224" s="98" t="s">
        <v>70</v>
      </c>
    </row>
    <row r="36225" spans="17:63" ht="29.25" customHeight="1" x14ac:dyDescent="0.2">
      <c r="Q36225" s="92" t="s">
        <v>50</v>
      </c>
      <c r="BF36225" s="101" t="s">
        <v>58</v>
      </c>
      <c r="BK36225" s="98" t="s">
        <v>70</v>
      </c>
    </row>
    <row r="36226" spans="17:63" ht="29.25" customHeight="1" x14ac:dyDescent="0.2">
      <c r="Q36226" s="92" t="s">
        <v>50</v>
      </c>
      <c r="BF36226" s="101" t="s">
        <v>58</v>
      </c>
      <c r="BK36226" s="98" t="s">
        <v>70</v>
      </c>
    </row>
    <row r="36227" spans="17:63" ht="29.25" customHeight="1" x14ac:dyDescent="0.2">
      <c r="Q36227" s="92" t="s">
        <v>50</v>
      </c>
      <c r="BF36227" s="101" t="s">
        <v>58</v>
      </c>
      <c r="BK36227" s="98" t="s">
        <v>70</v>
      </c>
    </row>
    <row r="36228" spans="17:63" ht="29.25" customHeight="1" x14ac:dyDescent="0.2">
      <c r="Q36228" s="92" t="s">
        <v>50</v>
      </c>
      <c r="BF36228" s="101" t="s">
        <v>58</v>
      </c>
      <c r="BK36228" s="98" t="s">
        <v>70</v>
      </c>
    </row>
    <row r="36229" spans="17:63" ht="29.25" customHeight="1" x14ac:dyDescent="0.2">
      <c r="Q36229" s="92" t="s">
        <v>50</v>
      </c>
      <c r="BF36229" s="101" t="s">
        <v>58</v>
      </c>
      <c r="BK36229" s="98" t="s">
        <v>70</v>
      </c>
    </row>
    <row r="36230" spans="17:63" ht="29.25" customHeight="1" x14ac:dyDescent="0.2">
      <c r="Q36230" s="92" t="s">
        <v>50</v>
      </c>
      <c r="BF36230" s="101" t="s">
        <v>58</v>
      </c>
      <c r="BK36230" s="98" t="s">
        <v>70</v>
      </c>
    </row>
    <row r="36231" spans="17:63" ht="29.25" customHeight="1" x14ac:dyDescent="0.2">
      <c r="Q36231" s="92" t="s">
        <v>50</v>
      </c>
      <c r="BF36231" s="101" t="s">
        <v>58</v>
      </c>
      <c r="BK36231" s="98" t="s">
        <v>70</v>
      </c>
    </row>
    <row r="36232" spans="17:63" ht="29.25" customHeight="1" x14ac:dyDescent="0.2">
      <c r="Q36232" s="92" t="s">
        <v>50</v>
      </c>
      <c r="BF36232" s="101" t="s">
        <v>58</v>
      </c>
      <c r="BK36232" s="98" t="s">
        <v>70</v>
      </c>
    </row>
    <row r="36233" spans="17:63" ht="29.25" customHeight="1" x14ac:dyDescent="0.2">
      <c r="Q36233" s="92" t="s">
        <v>50</v>
      </c>
      <c r="BF36233" s="101" t="s">
        <v>58</v>
      </c>
      <c r="BK36233" s="98" t="s">
        <v>70</v>
      </c>
    </row>
    <row r="36234" spans="17:63" ht="29.25" customHeight="1" x14ac:dyDescent="0.2">
      <c r="Q36234" s="92" t="s">
        <v>50</v>
      </c>
      <c r="BF36234" s="101" t="s">
        <v>58</v>
      </c>
      <c r="BK36234" s="98" t="s">
        <v>70</v>
      </c>
    </row>
    <row r="36235" spans="17:63" ht="29.25" customHeight="1" x14ac:dyDescent="0.2">
      <c r="Q36235" s="92" t="s">
        <v>50</v>
      </c>
      <c r="BF36235" s="101" t="s">
        <v>58</v>
      </c>
      <c r="BK36235" s="98" t="s">
        <v>70</v>
      </c>
    </row>
    <row r="36236" spans="17:63" ht="29.25" customHeight="1" x14ac:dyDescent="0.2">
      <c r="Q36236" s="92" t="s">
        <v>50</v>
      </c>
      <c r="BF36236" s="101" t="s">
        <v>58</v>
      </c>
      <c r="BK36236" s="98" t="s">
        <v>70</v>
      </c>
    </row>
    <row r="36237" spans="17:63" ht="29.25" customHeight="1" x14ac:dyDescent="0.2">
      <c r="Q36237" s="92" t="s">
        <v>50</v>
      </c>
      <c r="BF36237" s="101" t="s">
        <v>58</v>
      </c>
      <c r="BK36237" s="98" t="s">
        <v>70</v>
      </c>
    </row>
    <row r="36238" spans="17:63" ht="29.25" customHeight="1" x14ac:dyDescent="0.2">
      <c r="Q36238" s="92" t="s">
        <v>50</v>
      </c>
      <c r="BF36238" s="101" t="s">
        <v>58</v>
      </c>
      <c r="BK36238" s="98" t="s">
        <v>70</v>
      </c>
    </row>
    <row r="36239" spans="17:63" ht="29.25" customHeight="1" x14ac:dyDescent="0.2">
      <c r="Q36239" s="92" t="s">
        <v>50</v>
      </c>
      <c r="BF36239" s="101" t="s">
        <v>58</v>
      </c>
      <c r="BK36239" s="98" t="s">
        <v>70</v>
      </c>
    </row>
    <row r="36240" spans="17:63" ht="29.25" customHeight="1" x14ac:dyDescent="0.2">
      <c r="Q36240" s="92" t="s">
        <v>50</v>
      </c>
      <c r="BF36240" s="101" t="s">
        <v>58</v>
      </c>
      <c r="BK36240" s="98" t="s">
        <v>70</v>
      </c>
    </row>
    <row r="36241" spans="17:63" ht="29.25" customHeight="1" x14ac:dyDescent="0.2">
      <c r="Q36241" s="92" t="s">
        <v>50</v>
      </c>
      <c r="BF36241" s="101" t="s">
        <v>58</v>
      </c>
      <c r="BK36241" s="98" t="s">
        <v>70</v>
      </c>
    </row>
    <row r="36242" spans="17:63" ht="29.25" customHeight="1" x14ac:dyDescent="0.2">
      <c r="Q36242" s="92" t="s">
        <v>50</v>
      </c>
      <c r="BF36242" s="101" t="s">
        <v>58</v>
      </c>
      <c r="BK36242" s="98" t="s">
        <v>70</v>
      </c>
    </row>
    <row r="36243" spans="17:63" ht="29.25" customHeight="1" x14ac:dyDescent="0.2">
      <c r="Q36243" s="92" t="s">
        <v>50</v>
      </c>
      <c r="BF36243" s="101" t="s">
        <v>58</v>
      </c>
      <c r="BK36243" s="98" t="s">
        <v>70</v>
      </c>
    </row>
    <row r="36244" spans="17:63" ht="29.25" customHeight="1" x14ac:dyDescent="0.2">
      <c r="Q36244" s="92" t="s">
        <v>50</v>
      </c>
      <c r="BF36244" s="101" t="s">
        <v>58</v>
      </c>
      <c r="BK36244" s="98" t="s">
        <v>70</v>
      </c>
    </row>
    <row r="36245" spans="17:63" ht="29.25" customHeight="1" x14ac:dyDescent="0.2">
      <c r="Q36245" s="92" t="s">
        <v>50</v>
      </c>
      <c r="BF36245" s="101" t="s">
        <v>58</v>
      </c>
      <c r="BK36245" s="98" t="s">
        <v>70</v>
      </c>
    </row>
    <row r="36246" spans="17:63" ht="29.25" customHeight="1" x14ac:dyDescent="0.2">
      <c r="Q36246" s="92" t="s">
        <v>50</v>
      </c>
      <c r="BF36246" s="101" t="s">
        <v>58</v>
      </c>
      <c r="BK36246" s="98" t="s">
        <v>70</v>
      </c>
    </row>
    <row r="36247" spans="17:63" ht="29.25" customHeight="1" x14ac:dyDescent="0.2">
      <c r="Q36247" s="92" t="s">
        <v>50</v>
      </c>
      <c r="BF36247" s="101" t="s">
        <v>58</v>
      </c>
      <c r="BK36247" s="98" t="s">
        <v>70</v>
      </c>
    </row>
    <row r="36248" spans="17:63" ht="29.25" customHeight="1" x14ac:dyDescent="0.2">
      <c r="Q36248" s="92" t="s">
        <v>50</v>
      </c>
      <c r="BF36248" s="101" t="s">
        <v>58</v>
      </c>
      <c r="BK36248" s="98" t="s">
        <v>70</v>
      </c>
    </row>
    <row r="36249" spans="17:63" ht="29.25" customHeight="1" x14ac:dyDescent="0.2">
      <c r="Q36249" s="92" t="s">
        <v>50</v>
      </c>
      <c r="BF36249" s="101" t="s">
        <v>58</v>
      </c>
      <c r="BK36249" s="98" t="s">
        <v>70</v>
      </c>
    </row>
    <row r="36250" spans="17:63" ht="29.25" customHeight="1" x14ac:dyDescent="0.2">
      <c r="Q36250" s="92" t="s">
        <v>50</v>
      </c>
      <c r="BF36250" s="101" t="s">
        <v>58</v>
      </c>
      <c r="BK36250" s="98" t="s">
        <v>70</v>
      </c>
    </row>
    <row r="36251" spans="17:63" ht="29.25" customHeight="1" x14ac:dyDescent="0.2">
      <c r="Q36251" s="92" t="s">
        <v>50</v>
      </c>
      <c r="BF36251" s="101" t="s">
        <v>58</v>
      </c>
      <c r="BK36251" s="98" t="s">
        <v>70</v>
      </c>
    </row>
    <row r="36252" spans="17:63" ht="29.25" customHeight="1" x14ac:dyDescent="0.2">
      <c r="Q36252" s="92" t="s">
        <v>50</v>
      </c>
      <c r="BF36252" s="101" t="s">
        <v>58</v>
      </c>
      <c r="BK36252" s="98" t="s">
        <v>70</v>
      </c>
    </row>
    <row r="36253" spans="17:63" ht="29.25" customHeight="1" x14ac:dyDescent="0.2">
      <c r="Q36253" s="92" t="s">
        <v>50</v>
      </c>
      <c r="BF36253" s="101" t="s">
        <v>58</v>
      </c>
      <c r="BK36253" s="98" t="s">
        <v>70</v>
      </c>
    </row>
    <row r="36254" spans="17:63" ht="29.25" customHeight="1" x14ac:dyDescent="0.2">
      <c r="Q36254" s="92" t="s">
        <v>50</v>
      </c>
      <c r="BF36254" s="101" t="s">
        <v>58</v>
      </c>
      <c r="BK36254" s="98" t="s">
        <v>70</v>
      </c>
    </row>
    <row r="36255" spans="17:63" ht="29.25" customHeight="1" x14ac:dyDescent="0.2">
      <c r="Q36255" s="92" t="s">
        <v>50</v>
      </c>
      <c r="BF36255" s="101" t="s">
        <v>58</v>
      </c>
      <c r="BK36255" s="98" t="s">
        <v>70</v>
      </c>
    </row>
    <row r="36256" spans="17:63" ht="29.25" customHeight="1" x14ac:dyDescent="0.2">
      <c r="Q36256" s="92" t="s">
        <v>50</v>
      </c>
      <c r="BF36256" s="101" t="s">
        <v>58</v>
      </c>
      <c r="BK36256" s="98" t="s">
        <v>70</v>
      </c>
    </row>
    <row r="36257" spans="17:63" ht="29.25" customHeight="1" x14ac:dyDescent="0.2">
      <c r="Q36257" s="92" t="s">
        <v>50</v>
      </c>
      <c r="BF36257" s="101" t="s">
        <v>58</v>
      </c>
      <c r="BK36257" s="98" t="s">
        <v>70</v>
      </c>
    </row>
    <row r="36258" spans="17:63" ht="29.25" customHeight="1" x14ac:dyDescent="0.2">
      <c r="Q36258" s="92" t="s">
        <v>50</v>
      </c>
      <c r="BF36258" s="101" t="s">
        <v>58</v>
      </c>
      <c r="BK36258" s="98" t="s">
        <v>70</v>
      </c>
    </row>
    <row r="36259" spans="17:63" ht="29.25" customHeight="1" x14ac:dyDescent="0.2">
      <c r="Q36259" s="92" t="s">
        <v>50</v>
      </c>
      <c r="BF36259" s="101" t="s">
        <v>58</v>
      </c>
      <c r="BK36259" s="98" t="s">
        <v>70</v>
      </c>
    </row>
    <row r="36260" spans="17:63" ht="29.25" customHeight="1" x14ac:dyDescent="0.2">
      <c r="Q36260" s="92" t="s">
        <v>50</v>
      </c>
      <c r="BF36260" s="101" t="s">
        <v>58</v>
      </c>
      <c r="BK36260" s="98" t="s">
        <v>70</v>
      </c>
    </row>
    <row r="36261" spans="17:63" ht="29.25" customHeight="1" x14ac:dyDescent="0.2">
      <c r="Q36261" s="92" t="s">
        <v>50</v>
      </c>
      <c r="BF36261" s="101" t="s">
        <v>58</v>
      </c>
      <c r="BK36261" s="98" t="s">
        <v>70</v>
      </c>
    </row>
    <row r="36262" spans="17:63" ht="29.25" customHeight="1" x14ac:dyDescent="0.2">
      <c r="Q36262" s="92" t="s">
        <v>50</v>
      </c>
      <c r="BF36262" s="101" t="s">
        <v>58</v>
      </c>
      <c r="BK36262" s="98" t="s">
        <v>70</v>
      </c>
    </row>
    <row r="36263" spans="17:63" ht="29.25" customHeight="1" x14ac:dyDescent="0.2">
      <c r="Q36263" s="92" t="s">
        <v>50</v>
      </c>
      <c r="BF36263" s="101" t="s">
        <v>58</v>
      </c>
      <c r="BK36263" s="98" t="s">
        <v>70</v>
      </c>
    </row>
    <row r="36264" spans="17:63" ht="29.25" customHeight="1" x14ac:dyDescent="0.2">
      <c r="Q36264" s="92" t="s">
        <v>50</v>
      </c>
      <c r="BF36264" s="101" t="s">
        <v>58</v>
      </c>
      <c r="BK36264" s="98" t="s">
        <v>70</v>
      </c>
    </row>
    <row r="36265" spans="17:63" ht="29.25" customHeight="1" x14ac:dyDescent="0.2">
      <c r="Q36265" s="92" t="s">
        <v>50</v>
      </c>
      <c r="BF36265" s="101" t="s">
        <v>58</v>
      </c>
      <c r="BK36265" s="98" t="s">
        <v>70</v>
      </c>
    </row>
    <row r="36266" spans="17:63" ht="29.25" customHeight="1" x14ac:dyDescent="0.2">
      <c r="Q36266" s="92" t="s">
        <v>50</v>
      </c>
      <c r="BF36266" s="101" t="s">
        <v>58</v>
      </c>
      <c r="BK36266" s="98" t="s">
        <v>70</v>
      </c>
    </row>
    <row r="36267" spans="17:63" ht="29.25" customHeight="1" x14ac:dyDescent="0.2">
      <c r="Q36267" s="92" t="s">
        <v>50</v>
      </c>
      <c r="BF36267" s="101" t="s">
        <v>58</v>
      </c>
      <c r="BK36267" s="98" t="s">
        <v>70</v>
      </c>
    </row>
    <row r="36268" spans="17:63" ht="29.25" customHeight="1" x14ac:dyDescent="0.2">
      <c r="Q36268" s="92" t="s">
        <v>50</v>
      </c>
      <c r="BF36268" s="101" t="s">
        <v>58</v>
      </c>
      <c r="BK36268" s="98" t="s">
        <v>70</v>
      </c>
    </row>
    <row r="36269" spans="17:63" ht="29.25" customHeight="1" x14ac:dyDescent="0.2">
      <c r="Q36269" s="92" t="s">
        <v>50</v>
      </c>
      <c r="BF36269" s="101" t="s">
        <v>58</v>
      </c>
      <c r="BK36269" s="98" t="s">
        <v>70</v>
      </c>
    </row>
    <row r="36270" spans="17:63" ht="29.25" customHeight="1" x14ac:dyDescent="0.2">
      <c r="Q36270" s="92" t="s">
        <v>50</v>
      </c>
      <c r="BF36270" s="101" t="s">
        <v>58</v>
      </c>
      <c r="BK36270" s="98" t="s">
        <v>70</v>
      </c>
    </row>
    <row r="36271" spans="17:63" ht="29.25" customHeight="1" x14ac:dyDescent="0.2">
      <c r="Q36271" s="92" t="s">
        <v>50</v>
      </c>
      <c r="BF36271" s="101" t="s">
        <v>58</v>
      </c>
      <c r="BK36271" s="98" t="s">
        <v>70</v>
      </c>
    </row>
    <row r="36272" spans="17:63" ht="29.25" customHeight="1" x14ac:dyDescent="0.2">
      <c r="Q36272" s="92" t="s">
        <v>50</v>
      </c>
      <c r="BF36272" s="101" t="s">
        <v>58</v>
      </c>
      <c r="BK36272" s="98" t="s">
        <v>70</v>
      </c>
    </row>
    <row r="36273" spans="17:63" ht="29.25" customHeight="1" x14ac:dyDescent="0.2">
      <c r="Q36273" s="92" t="s">
        <v>50</v>
      </c>
      <c r="BF36273" s="101" t="s">
        <v>58</v>
      </c>
      <c r="BK36273" s="98" t="s">
        <v>70</v>
      </c>
    </row>
    <row r="36274" spans="17:63" ht="29.25" customHeight="1" x14ac:dyDescent="0.2">
      <c r="Q36274" s="92" t="s">
        <v>50</v>
      </c>
      <c r="BF36274" s="101" t="s">
        <v>58</v>
      </c>
      <c r="BK36274" s="98" t="s">
        <v>70</v>
      </c>
    </row>
    <row r="36275" spans="17:63" ht="29.25" customHeight="1" x14ac:dyDescent="0.2">
      <c r="Q36275" s="92" t="s">
        <v>50</v>
      </c>
      <c r="BF36275" s="101" t="s">
        <v>58</v>
      </c>
      <c r="BK36275" s="98" t="s">
        <v>70</v>
      </c>
    </row>
    <row r="36276" spans="17:63" ht="29.25" customHeight="1" x14ac:dyDescent="0.2">
      <c r="Q36276" s="92" t="s">
        <v>50</v>
      </c>
      <c r="BF36276" s="101" t="s">
        <v>58</v>
      </c>
      <c r="BK36276" s="98" t="s">
        <v>70</v>
      </c>
    </row>
    <row r="36277" spans="17:63" ht="29.25" customHeight="1" x14ac:dyDescent="0.2">
      <c r="Q36277" s="92" t="s">
        <v>50</v>
      </c>
      <c r="BF36277" s="101" t="s">
        <v>58</v>
      </c>
      <c r="BK36277" s="98" t="s">
        <v>70</v>
      </c>
    </row>
    <row r="36278" spans="17:63" ht="29.25" customHeight="1" x14ac:dyDescent="0.2">
      <c r="Q36278" s="92" t="s">
        <v>50</v>
      </c>
      <c r="BF36278" s="101" t="s">
        <v>58</v>
      </c>
      <c r="BK36278" s="98" t="s">
        <v>70</v>
      </c>
    </row>
    <row r="36279" spans="17:63" ht="29.25" customHeight="1" x14ac:dyDescent="0.2">
      <c r="Q36279" s="92" t="s">
        <v>50</v>
      </c>
      <c r="BF36279" s="101" t="s">
        <v>58</v>
      </c>
      <c r="BK36279" s="98" t="s">
        <v>70</v>
      </c>
    </row>
    <row r="36280" spans="17:63" ht="29.25" customHeight="1" x14ac:dyDescent="0.2">
      <c r="Q36280" s="92" t="s">
        <v>50</v>
      </c>
      <c r="BF36280" s="101" t="s">
        <v>58</v>
      </c>
      <c r="BK36280" s="98" t="s">
        <v>70</v>
      </c>
    </row>
    <row r="36281" spans="17:63" ht="29.25" customHeight="1" x14ac:dyDescent="0.2">
      <c r="Q36281" s="92" t="s">
        <v>50</v>
      </c>
      <c r="BF36281" s="101" t="s">
        <v>58</v>
      </c>
      <c r="BK36281" s="98" t="s">
        <v>70</v>
      </c>
    </row>
    <row r="36282" spans="17:63" ht="29.25" customHeight="1" x14ac:dyDescent="0.2">
      <c r="Q36282" s="92" t="s">
        <v>50</v>
      </c>
      <c r="BF36282" s="101" t="s">
        <v>58</v>
      </c>
      <c r="BK36282" s="98" t="s">
        <v>70</v>
      </c>
    </row>
    <row r="36283" spans="17:63" ht="29.25" customHeight="1" x14ac:dyDescent="0.2">
      <c r="Q36283" s="92" t="s">
        <v>50</v>
      </c>
      <c r="BF36283" s="101" t="s">
        <v>58</v>
      </c>
      <c r="BK36283" s="98" t="s">
        <v>70</v>
      </c>
    </row>
    <row r="36284" spans="17:63" ht="29.25" customHeight="1" x14ac:dyDescent="0.2">
      <c r="Q36284" s="92" t="s">
        <v>50</v>
      </c>
      <c r="BF36284" s="101" t="s">
        <v>58</v>
      </c>
      <c r="BK36284" s="98" t="s">
        <v>70</v>
      </c>
    </row>
    <row r="36285" spans="17:63" ht="29.25" customHeight="1" x14ac:dyDescent="0.2">
      <c r="Q36285" s="92" t="s">
        <v>50</v>
      </c>
      <c r="BF36285" s="101" t="s">
        <v>58</v>
      </c>
      <c r="BK36285" s="98" t="s">
        <v>70</v>
      </c>
    </row>
    <row r="36286" spans="17:63" ht="29.25" customHeight="1" x14ac:dyDescent="0.2">
      <c r="Q36286" s="92" t="s">
        <v>50</v>
      </c>
      <c r="BF36286" s="101" t="s">
        <v>58</v>
      </c>
      <c r="BK36286" s="98" t="s">
        <v>70</v>
      </c>
    </row>
    <row r="36287" spans="17:63" ht="29.25" customHeight="1" x14ac:dyDescent="0.2">
      <c r="Q36287" s="92" t="s">
        <v>50</v>
      </c>
      <c r="BF36287" s="101" t="s">
        <v>58</v>
      </c>
      <c r="BK36287" s="98" t="s">
        <v>70</v>
      </c>
    </row>
    <row r="36288" spans="17:63" ht="29.25" customHeight="1" x14ac:dyDescent="0.2">
      <c r="Q36288" s="92" t="s">
        <v>50</v>
      </c>
      <c r="BF36288" s="101" t="s">
        <v>58</v>
      </c>
      <c r="BK36288" s="98" t="s">
        <v>70</v>
      </c>
    </row>
    <row r="36289" spans="17:63" ht="29.25" customHeight="1" x14ac:dyDescent="0.2">
      <c r="Q36289" s="92" t="s">
        <v>50</v>
      </c>
      <c r="BF36289" s="101" t="s">
        <v>58</v>
      </c>
      <c r="BK36289" s="98" t="s">
        <v>70</v>
      </c>
    </row>
    <row r="36290" spans="17:63" ht="29.25" customHeight="1" x14ac:dyDescent="0.2">
      <c r="Q36290" s="92" t="s">
        <v>50</v>
      </c>
      <c r="BF36290" s="101" t="s">
        <v>58</v>
      </c>
      <c r="BK36290" s="98" t="s">
        <v>70</v>
      </c>
    </row>
    <row r="36291" spans="17:63" ht="29.25" customHeight="1" x14ac:dyDescent="0.2">
      <c r="Q36291" s="92" t="s">
        <v>50</v>
      </c>
      <c r="BF36291" s="101" t="s">
        <v>58</v>
      </c>
      <c r="BK36291" s="98" t="s">
        <v>70</v>
      </c>
    </row>
    <row r="36292" spans="17:63" ht="29.25" customHeight="1" x14ac:dyDescent="0.2">
      <c r="Q36292" s="92" t="s">
        <v>50</v>
      </c>
      <c r="BF36292" s="101" t="s">
        <v>58</v>
      </c>
      <c r="BK36292" s="98" t="s">
        <v>70</v>
      </c>
    </row>
    <row r="36293" spans="17:63" ht="29.25" customHeight="1" x14ac:dyDescent="0.2">
      <c r="Q36293" s="92" t="s">
        <v>50</v>
      </c>
      <c r="BF36293" s="101" t="s">
        <v>58</v>
      </c>
      <c r="BK36293" s="98" t="s">
        <v>70</v>
      </c>
    </row>
    <row r="36294" spans="17:63" ht="29.25" customHeight="1" x14ac:dyDescent="0.2">
      <c r="Q36294" s="92" t="s">
        <v>50</v>
      </c>
      <c r="BF36294" s="101" t="s">
        <v>58</v>
      </c>
      <c r="BK36294" s="98" t="s">
        <v>70</v>
      </c>
    </row>
    <row r="36295" spans="17:63" ht="29.25" customHeight="1" x14ac:dyDescent="0.2">
      <c r="Q36295" s="92" t="s">
        <v>50</v>
      </c>
      <c r="BF36295" s="101" t="s">
        <v>58</v>
      </c>
      <c r="BK36295" s="98" t="s">
        <v>70</v>
      </c>
    </row>
    <row r="36296" spans="17:63" ht="29.25" customHeight="1" x14ac:dyDescent="0.2">
      <c r="Q36296" s="92" t="s">
        <v>50</v>
      </c>
      <c r="BF36296" s="101" t="s">
        <v>58</v>
      </c>
      <c r="BK36296" s="98" t="s">
        <v>70</v>
      </c>
    </row>
    <row r="36297" spans="17:63" ht="29.25" customHeight="1" x14ac:dyDescent="0.2">
      <c r="Q36297" s="92" t="s">
        <v>50</v>
      </c>
      <c r="BF36297" s="101" t="s">
        <v>58</v>
      </c>
      <c r="BK36297" s="98" t="s">
        <v>70</v>
      </c>
    </row>
    <row r="36298" spans="17:63" ht="29.25" customHeight="1" x14ac:dyDescent="0.2">
      <c r="Q36298" s="92" t="s">
        <v>50</v>
      </c>
      <c r="BF36298" s="101" t="s">
        <v>58</v>
      </c>
      <c r="BK36298" s="98" t="s">
        <v>70</v>
      </c>
    </row>
    <row r="36299" spans="17:63" ht="29.25" customHeight="1" x14ac:dyDescent="0.2">
      <c r="Q36299" s="92" t="s">
        <v>50</v>
      </c>
      <c r="BF36299" s="101" t="s">
        <v>58</v>
      </c>
      <c r="BK36299" s="98" t="s">
        <v>70</v>
      </c>
    </row>
    <row r="36300" spans="17:63" ht="29.25" customHeight="1" x14ac:dyDescent="0.2">
      <c r="Q36300" s="92" t="s">
        <v>50</v>
      </c>
      <c r="BF36300" s="101" t="s">
        <v>58</v>
      </c>
      <c r="BK36300" s="98" t="s">
        <v>70</v>
      </c>
    </row>
    <row r="36301" spans="17:63" ht="29.25" customHeight="1" x14ac:dyDescent="0.2">
      <c r="Q36301" s="92" t="s">
        <v>50</v>
      </c>
      <c r="BF36301" s="101" t="s">
        <v>58</v>
      </c>
      <c r="BK36301" s="98" t="s">
        <v>70</v>
      </c>
    </row>
    <row r="36302" spans="17:63" ht="29.25" customHeight="1" x14ac:dyDescent="0.2">
      <c r="Q36302" s="92" t="s">
        <v>50</v>
      </c>
      <c r="BF36302" s="101" t="s">
        <v>58</v>
      </c>
      <c r="BK36302" s="98" t="s">
        <v>70</v>
      </c>
    </row>
    <row r="36303" spans="17:63" ht="29.25" customHeight="1" x14ac:dyDescent="0.2">
      <c r="Q36303" s="92" t="s">
        <v>50</v>
      </c>
      <c r="BF36303" s="101" t="s">
        <v>58</v>
      </c>
      <c r="BK36303" s="98" t="s">
        <v>70</v>
      </c>
    </row>
    <row r="36304" spans="17:63" ht="29.25" customHeight="1" x14ac:dyDescent="0.2">
      <c r="Q36304" s="92" t="s">
        <v>50</v>
      </c>
      <c r="BF36304" s="101" t="s">
        <v>58</v>
      </c>
      <c r="BK36304" s="98" t="s">
        <v>70</v>
      </c>
    </row>
    <row r="36305" spans="17:63" ht="29.25" customHeight="1" x14ac:dyDescent="0.2">
      <c r="Q36305" s="92" t="s">
        <v>50</v>
      </c>
      <c r="BF36305" s="101" t="s">
        <v>58</v>
      </c>
      <c r="BK36305" s="98" t="s">
        <v>70</v>
      </c>
    </row>
    <row r="36306" spans="17:63" ht="29.25" customHeight="1" x14ac:dyDescent="0.2">
      <c r="Q36306" s="92" t="s">
        <v>50</v>
      </c>
      <c r="BF36306" s="101" t="s">
        <v>58</v>
      </c>
      <c r="BK36306" s="98" t="s">
        <v>70</v>
      </c>
    </row>
    <row r="36307" spans="17:63" ht="29.25" customHeight="1" x14ac:dyDescent="0.2">
      <c r="Q36307" s="92" t="s">
        <v>50</v>
      </c>
      <c r="BF36307" s="101" t="s">
        <v>58</v>
      </c>
      <c r="BK36307" s="98" t="s">
        <v>70</v>
      </c>
    </row>
    <row r="36308" spans="17:63" ht="29.25" customHeight="1" x14ac:dyDescent="0.2">
      <c r="Q36308" s="92" t="s">
        <v>50</v>
      </c>
      <c r="BF36308" s="101" t="s">
        <v>58</v>
      </c>
      <c r="BK36308" s="98" t="s">
        <v>70</v>
      </c>
    </row>
    <row r="36309" spans="17:63" ht="29.25" customHeight="1" x14ac:dyDescent="0.2">
      <c r="Q36309" s="92" t="s">
        <v>50</v>
      </c>
      <c r="BF36309" s="101" t="s">
        <v>58</v>
      </c>
      <c r="BK36309" s="98" t="s">
        <v>70</v>
      </c>
    </row>
    <row r="36310" spans="17:63" ht="29.25" customHeight="1" x14ac:dyDescent="0.2">
      <c r="Q36310" s="92" t="s">
        <v>50</v>
      </c>
      <c r="BF36310" s="101" t="s">
        <v>58</v>
      </c>
      <c r="BK36310" s="98" t="s">
        <v>70</v>
      </c>
    </row>
    <row r="36311" spans="17:63" ht="29.25" customHeight="1" x14ac:dyDescent="0.2">
      <c r="Q36311" s="92" t="s">
        <v>50</v>
      </c>
      <c r="BF36311" s="101" t="s">
        <v>58</v>
      </c>
      <c r="BK36311" s="98" t="s">
        <v>70</v>
      </c>
    </row>
    <row r="36312" spans="17:63" ht="29.25" customHeight="1" x14ac:dyDescent="0.2">
      <c r="Q36312" s="92" t="s">
        <v>50</v>
      </c>
      <c r="BF36312" s="101" t="s">
        <v>58</v>
      </c>
      <c r="BK36312" s="98" t="s">
        <v>70</v>
      </c>
    </row>
    <row r="36313" spans="17:63" ht="29.25" customHeight="1" x14ac:dyDescent="0.2">
      <c r="Q36313" s="92" t="s">
        <v>50</v>
      </c>
      <c r="BF36313" s="101" t="s">
        <v>58</v>
      </c>
      <c r="BK36313" s="98" t="s">
        <v>70</v>
      </c>
    </row>
    <row r="36314" spans="17:63" ht="29.25" customHeight="1" x14ac:dyDescent="0.2">
      <c r="Q36314" s="92" t="s">
        <v>50</v>
      </c>
      <c r="BF36314" s="101" t="s">
        <v>58</v>
      </c>
      <c r="BK36314" s="98" t="s">
        <v>70</v>
      </c>
    </row>
    <row r="36315" spans="17:63" ht="29.25" customHeight="1" x14ac:dyDescent="0.2">
      <c r="Q36315" s="92" t="s">
        <v>50</v>
      </c>
      <c r="BF36315" s="101" t="s">
        <v>58</v>
      </c>
      <c r="BK36315" s="98" t="s">
        <v>70</v>
      </c>
    </row>
    <row r="36316" spans="17:63" ht="29.25" customHeight="1" x14ac:dyDescent="0.2">
      <c r="Q36316" s="92" t="s">
        <v>50</v>
      </c>
      <c r="BF36316" s="101" t="s">
        <v>58</v>
      </c>
      <c r="BK36316" s="98" t="s">
        <v>70</v>
      </c>
    </row>
    <row r="36317" spans="17:63" ht="29.25" customHeight="1" x14ac:dyDescent="0.2">
      <c r="Q36317" s="92" t="s">
        <v>50</v>
      </c>
      <c r="BF36317" s="101" t="s">
        <v>58</v>
      </c>
      <c r="BK36317" s="98" t="s">
        <v>70</v>
      </c>
    </row>
    <row r="36318" spans="17:63" ht="29.25" customHeight="1" x14ac:dyDescent="0.2">
      <c r="Q36318" s="92" t="s">
        <v>50</v>
      </c>
      <c r="BF36318" s="101" t="s">
        <v>58</v>
      </c>
      <c r="BK36318" s="98" t="s">
        <v>70</v>
      </c>
    </row>
    <row r="36319" spans="17:63" ht="29.25" customHeight="1" x14ac:dyDescent="0.2">
      <c r="Q36319" s="92" t="s">
        <v>50</v>
      </c>
      <c r="BF36319" s="101" t="s">
        <v>58</v>
      </c>
      <c r="BK36319" s="98" t="s">
        <v>70</v>
      </c>
    </row>
    <row r="36320" spans="17:63" ht="29.25" customHeight="1" x14ac:dyDescent="0.2">
      <c r="Q36320" s="92" t="s">
        <v>50</v>
      </c>
      <c r="BF36320" s="101" t="s">
        <v>58</v>
      </c>
      <c r="BK36320" s="98" t="s">
        <v>70</v>
      </c>
    </row>
    <row r="36321" spans="17:63" ht="29.25" customHeight="1" x14ac:dyDescent="0.2">
      <c r="Q36321" s="92" t="s">
        <v>50</v>
      </c>
      <c r="BF36321" s="101" t="s">
        <v>58</v>
      </c>
      <c r="BK36321" s="98" t="s">
        <v>70</v>
      </c>
    </row>
    <row r="36322" spans="17:63" ht="29.25" customHeight="1" x14ac:dyDescent="0.2">
      <c r="Q36322" s="92" t="s">
        <v>50</v>
      </c>
      <c r="BF36322" s="101" t="s">
        <v>58</v>
      </c>
      <c r="BK36322" s="98" t="s">
        <v>70</v>
      </c>
    </row>
    <row r="36323" spans="17:63" ht="29.25" customHeight="1" x14ac:dyDescent="0.2">
      <c r="Q36323" s="92" t="s">
        <v>50</v>
      </c>
      <c r="BF36323" s="101" t="s">
        <v>58</v>
      </c>
      <c r="BK36323" s="98" t="s">
        <v>70</v>
      </c>
    </row>
    <row r="36324" spans="17:63" ht="29.25" customHeight="1" x14ac:dyDescent="0.2">
      <c r="Q36324" s="92" t="s">
        <v>50</v>
      </c>
      <c r="BF36324" s="101" t="s">
        <v>58</v>
      </c>
      <c r="BK36324" s="98" t="s">
        <v>70</v>
      </c>
    </row>
    <row r="36325" spans="17:63" ht="29.25" customHeight="1" x14ac:dyDescent="0.2">
      <c r="Q36325" s="92" t="s">
        <v>50</v>
      </c>
      <c r="BF36325" s="101" t="s">
        <v>58</v>
      </c>
      <c r="BK36325" s="98" t="s">
        <v>70</v>
      </c>
    </row>
    <row r="36326" spans="17:63" ht="29.25" customHeight="1" x14ac:dyDescent="0.2">
      <c r="Q36326" s="92" t="s">
        <v>50</v>
      </c>
      <c r="BF36326" s="101" t="s">
        <v>58</v>
      </c>
      <c r="BK36326" s="98" t="s">
        <v>70</v>
      </c>
    </row>
    <row r="36327" spans="17:63" ht="29.25" customHeight="1" x14ac:dyDescent="0.2">
      <c r="Q36327" s="92" t="s">
        <v>50</v>
      </c>
      <c r="BF36327" s="101" t="s">
        <v>58</v>
      </c>
      <c r="BK36327" s="98" t="s">
        <v>70</v>
      </c>
    </row>
    <row r="36328" spans="17:63" ht="29.25" customHeight="1" x14ac:dyDescent="0.2">
      <c r="Q36328" s="92" t="s">
        <v>50</v>
      </c>
      <c r="BF36328" s="101" t="s">
        <v>58</v>
      </c>
      <c r="BK36328" s="98" t="s">
        <v>70</v>
      </c>
    </row>
    <row r="36329" spans="17:63" ht="29.25" customHeight="1" x14ac:dyDescent="0.2">
      <c r="Q36329" s="92" t="s">
        <v>50</v>
      </c>
      <c r="BF36329" s="101" t="s">
        <v>58</v>
      </c>
      <c r="BK36329" s="98" t="s">
        <v>70</v>
      </c>
    </row>
    <row r="36330" spans="17:63" ht="29.25" customHeight="1" x14ac:dyDescent="0.2">
      <c r="Q36330" s="92" t="s">
        <v>50</v>
      </c>
      <c r="BF36330" s="101" t="s">
        <v>58</v>
      </c>
      <c r="BK36330" s="98" t="s">
        <v>70</v>
      </c>
    </row>
    <row r="36331" spans="17:63" ht="29.25" customHeight="1" x14ac:dyDescent="0.2">
      <c r="Q36331" s="92" t="s">
        <v>50</v>
      </c>
      <c r="BF36331" s="101" t="s">
        <v>58</v>
      </c>
      <c r="BK36331" s="98" t="s">
        <v>70</v>
      </c>
    </row>
    <row r="36332" spans="17:63" ht="29.25" customHeight="1" x14ac:dyDescent="0.2">
      <c r="Q36332" s="92" t="s">
        <v>50</v>
      </c>
      <c r="BF36332" s="101" t="s">
        <v>58</v>
      </c>
      <c r="BK36332" s="98" t="s">
        <v>70</v>
      </c>
    </row>
    <row r="36333" spans="17:63" ht="29.25" customHeight="1" x14ac:dyDescent="0.2">
      <c r="Q36333" s="92" t="s">
        <v>50</v>
      </c>
      <c r="BF36333" s="101" t="s">
        <v>58</v>
      </c>
      <c r="BK36333" s="98" t="s">
        <v>70</v>
      </c>
    </row>
    <row r="36334" spans="17:63" ht="29.25" customHeight="1" x14ac:dyDescent="0.2">
      <c r="Q36334" s="92" t="s">
        <v>50</v>
      </c>
      <c r="BF36334" s="101" t="s">
        <v>58</v>
      </c>
      <c r="BK36334" s="98" t="s">
        <v>70</v>
      </c>
    </row>
    <row r="36335" spans="17:63" ht="29.25" customHeight="1" x14ac:dyDescent="0.2">
      <c r="Q36335" s="92" t="s">
        <v>50</v>
      </c>
      <c r="BF36335" s="101" t="s">
        <v>58</v>
      </c>
      <c r="BK36335" s="98" t="s">
        <v>70</v>
      </c>
    </row>
    <row r="36336" spans="17:63" ht="29.25" customHeight="1" x14ac:dyDescent="0.2">
      <c r="Q36336" s="92" t="s">
        <v>50</v>
      </c>
      <c r="BF36336" s="101" t="s">
        <v>58</v>
      </c>
      <c r="BK36336" s="98" t="s">
        <v>70</v>
      </c>
    </row>
    <row r="36337" spans="17:63" ht="29.25" customHeight="1" x14ac:dyDescent="0.2">
      <c r="Q36337" s="92" t="s">
        <v>50</v>
      </c>
      <c r="BF36337" s="101" t="s">
        <v>58</v>
      </c>
      <c r="BK36337" s="98" t="s">
        <v>70</v>
      </c>
    </row>
    <row r="36338" spans="17:63" ht="29.25" customHeight="1" x14ac:dyDescent="0.2">
      <c r="Q36338" s="92" t="s">
        <v>50</v>
      </c>
      <c r="BF36338" s="101" t="s">
        <v>58</v>
      </c>
      <c r="BK36338" s="98" t="s">
        <v>70</v>
      </c>
    </row>
    <row r="36339" spans="17:63" ht="29.25" customHeight="1" x14ac:dyDescent="0.2">
      <c r="Q36339" s="92" t="s">
        <v>50</v>
      </c>
      <c r="BF36339" s="101" t="s">
        <v>58</v>
      </c>
      <c r="BK36339" s="98" t="s">
        <v>70</v>
      </c>
    </row>
    <row r="36340" spans="17:63" ht="29.25" customHeight="1" x14ac:dyDescent="0.2">
      <c r="Q36340" s="92" t="s">
        <v>50</v>
      </c>
      <c r="BF36340" s="101" t="s">
        <v>58</v>
      </c>
      <c r="BK36340" s="98" t="s">
        <v>70</v>
      </c>
    </row>
    <row r="36341" spans="17:63" ht="29.25" customHeight="1" x14ac:dyDescent="0.2">
      <c r="Q36341" s="92" t="s">
        <v>50</v>
      </c>
      <c r="BF36341" s="101" t="s">
        <v>58</v>
      </c>
      <c r="BK36341" s="98" t="s">
        <v>70</v>
      </c>
    </row>
    <row r="36342" spans="17:63" ht="29.25" customHeight="1" x14ac:dyDescent="0.2">
      <c r="Q36342" s="92" t="s">
        <v>50</v>
      </c>
      <c r="BF36342" s="101" t="s">
        <v>58</v>
      </c>
      <c r="BK36342" s="98" t="s">
        <v>70</v>
      </c>
    </row>
    <row r="36343" spans="17:63" ht="29.25" customHeight="1" x14ac:dyDescent="0.2">
      <c r="Q36343" s="92" t="s">
        <v>50</v>
      </c>
      <c r="BF36343" s="101" t="s">
        <v>58</v>
      </c>
      <c r="BK36343" s="98" t="s">
        <v>70</v>
      </c>
    </row>
    <row r="36344" spans="17:63" ht="29.25" customHeight="1" x14ac:dyDescent="0.2">
      <c r="Q36344" s="92" t="s">
        <v>50</v>
      </c>
      <c r="BF36344" s="101" t="s">
        <v>58</v>
      </c>
      <c r="BK36344" s="98" t="s">
        <v>70</v>
      </c>
    </row>
    <row r="36345" spans="17:63" ht="29.25" customHeight="1" x14ac:dyDescent="0.2">
      <c r="Q36345" s="92" t="s">
        <v>50</v>
      </c>
      <c r="BF36345" s="101" t="s">
        <v>58</v>
      </c>
      <c r="BK36345" s="98" t="s">
        <v>70</v>
      </c>
    </row>
    <row r="36346" spans="17:63" ht="29.25" customHeight="1" x14ac:dyDescent="0.2">
      <c r="Q36346" s="92" t="s">
        <v>50</v>
      </c>
      <c r="BF36346" s="101" t="s">
        <v>58</v>
      </c>
      <c r="BK36346" s="98" t="s">
        <v>70</v>
      </c>
    </row>
    <row r="36347" spans="17:63" ht="29.25" customHeight="1" x14ac:dyDescent="0.2">
      <c r="Q36347" s="92" t="s">
        <v>50</v>
      </c>
      <c r="BF36347" s="101" t="s">
        <v>58</v>
      </c>
      <c r="BK36347" s="98" t="s">
        <v>70</v>
      </c>
    </row>
    <row r="36348" spans="17:63" ht="29.25" customHeight="1" x14ac:dyDescent="0.2">
      <c r="Q36348" s="92" t="s">
        <v>50</v>
      </c>
      <c r="BF36348" s="101" t="s">
        <v>58</v>
      </c>
      <c r="BK36348" s="98" t="s">
        <v>70</v>
      </c>
    </row>
    <row r="36349" spans="17:63" ht="29.25" customHeight="1" x14ac:dyDescent="0.2">
      <c r="Q36349" s="92" t="s">
        <v>50</v>
      </c>
      <c r="BF36349" s="101" t="s">
        <v>58</v>
      </c>
      <c r="BK36349" s="98" t="s">
        <v>70</v>
      </c>
    </row>
    <row r="36350" spans="17:63" ht="29.25" customHeight="1" x14ac:dyDescent="0.2">
      <c r="Q36350" s="92" t="s">
        <v>50</v>
      </c>
      <c r="BF36350" s="101" t="s">
        <v>58</v>
      </c>
      <c r="BK36350" s="98" t="s">
        <v>70</v>
      </c>
    </row>
    <row r="36351" spans="17:63" ht="29.25" customHeight="1" x14ac:dyDescent="0.2">
      <c r="Q36351" s="92" t="s">
        <v>50</v>
      </c>
      <c r="BF36351" s="101" t="s">
        <v>58</v>
      </c>
      <c r="BK36351" s="98" t="s">
        <v>70</v>
      </c>
    </row>
    <row r="36352" spans="17:63" ht="29.25" customHeight="1" x14ac:dyDescent="0.2">
      <c r="Q36352" s="92" t="s">
        <v>50</v>
      </c>
      <c r="BF36352" s="101" t="s">
        <v>58</v>
      </c>
      <c r="BK36352" s="98" t="s">
        <v>70</v>
      </c>
    </row>
    <row r="36353" spans="17:63" ht="29.25" customHeight="1" x14ac:dyDescent="0.2">
      <c r="Q36353" s="92" t="s">
        <v>50</v>
      </c>
      <c r="BF36353" s="101" t="s">
        <v>58</v>
      </c>
      <c r="BK36353" s="98" t="s">
        <v>70</v>
      </c>
    </row>
    <row r="36354" spans="17:63" ht="29.25" customHeight="1" x14ac:dyDescent="0.2">
      <c r="Q36354" s="92" t="s">
        <v>50</v>
      </c>
      <c r="BF36354" s="101" t="s">
        <v>58</v>
      </c>
      <c r="BK36354" s="98" t="s">
        <v>70</v>
      </c>
    </row>
    <row r="36355" spans="17:63" ht="29.25" customHeight="1" x14ac:dyDescent="0.2">
      <c r="Q36355" s="92" t="s">
        <v>50</v>
      </c>
      <c r="BF36355" s="101" t="s">
        <v>58</v>
      </c>
      <c r="BK36355" s="98" t="s">
        <v>70</v>
      </c>
    </row>
    <row r="36356" spans="17:63" ht="29.25" customHeight="1" x14ac:dyDescent="0.2">
      <c r="Q36356" s="92" t="s">
        <v>50</v>
      </c>
      <c r="BF36356" s="101" t="s">
        <v>58</v>
      </c>
      <c r="BK36356" s="98" t="s">
        <v>70</v>
      </c>
    </row>
    <row r="36357" spans="17:63" ht="29.25" customHeight="1" x14ac:dyDescent="0.2">
      <c r="Q36357" s="92" t="s">
        <v>50</v>
      </c>
      <c r="BF36357" s="101" t="s">
        <v>58</v>
      </c>
      <c r="BK36357" s="98" t="s">
        <v>70</v>
      </c>
    </row>
    <row r="36358" spans="17:63" ht="29.25" customHeight="1" x14ac:dyDescent="0.2">
      <c r="Q36358" s="92" t="s">
        <v>50</v>
      </c>
      <c r="BF36358" s="101" t="s">
        <v>58</v>
      </c>
      <c r="BK36358" s="98" t="s">
        <v>70</v>
      </c>
    </row>
    <row r="36359" spans="17:63" ht="29.25" customHeight="1" x14ac:dyDescent="0.2">
      <c r="Q36359" s="92" t="s">
        <v>50</v>
      </c>
      <c r="BF36359" s="101" t="s">
        <v>58</v>
      </c>
      <c r="BK36359" s="98" t="s">
        <v>70</v>
      </c>
    </row>
    <row r="36360" spans="17:63" ht="29.25" customHeight="1" x14ac:dyDescent="0.2">
      <c r="Q36360" s="92" t="s">
        <v>50</v>
      </c>
      <c r="BF36360" s="101" t="s">
        <v>58</v>
      </c>
      <c r="BK36360" s="98" t="s">
        <v>70</v>
      </c>
    </row>
    <row r="36361" spans="17:63" ht="29.25" customHeight="1" x14ac:dyDescent="0.2">
      <c r="Q36361" s="92" t="s">
        <v>50</v>
      </c>
      <c r="BF36361" s="101" t="s">
        <v>58</v>
      </c>
      <c r="BK36361" s="98" t="s">
        <v>70</v>
      </c>
    </row>
    <row r="36362" spans="17:63" ht="29.25" customHeight="1" x14ac:dyDescent="0.2">
      <c r="Q36362" s="92" t="s">
        <v>50</v>
      </c>
      <c r="BF36362" s="101" t="s">
        <v>58</v>
      </c>
      <c r="BK36362" s="98" t="s">
        <v>70</v>
      </c>
    </row>
    <row r="36363" spans="17:63" ht="29.25" customHeight="1" x14ac:dyDescent="0.2">
      <c r="Q36363" s="92" t="s">
        <v>50</v>
      </c>
      <c r="BF36363" s="101" t="s">
        <v>58</v>
      </c>
      <c r="BK36363" s="98" t="s">
        <v>70</v>
      </c>
    </row>
    <row r="36364" spans="17:63" ht="29.25" customHeight="1" x14ac:dyDescent="0.2">
      <c r="Q36364" s="92" t="s">
        <v>50</v>
      </c>
      <c r="BF36364" s="101" t="s">
        <v>58</v>
      </c>
      <c r="BK36364" s="98" t="s">
        <v>70</v>
      </c>
    </row>
    <row r="36365" spans="17:63" ht="29.25" customHeight="1" x14ac:dyDescent="0.2">
      <c r="Q36365" s="92" t="s">
        <v>50</v>
      </c>
      <c r="BF36365" s="101" t="s">
        <v>58</v>
      </c>
      <c r="BK36365" s="98" t="s">
        <v>70</v>
      </c>
    </row>
    <row r="36366" spans="17:63" ht="29.25" customHeight="1" x14ac:dyDescent="0.2">
      <c r="Q36366" s="92" t="s">
        <v>50</v>
      </c>
      <c r="BF36366" s="101" t="s">
        <v>58</v>
      </c>
      <c r="BK36366" s="98" t="s">
        <v>70</v>
      </c>
    </row>
    <row r="36367" spans="17:63" ht="29.25" customHeight="1" x14ac:dyDescent="0.2">
      <c r="Q36367" s="92" t="s">
        <v>50</v>
      </c>
      <c r="BF36367" s="101" t="s">
        <v>58</v>
      </c>
      <c r="BK36367" s="98" t="s">
        <v>70</v>
      </c>
    </row>
    <row r="36368" spans="17:63" ht="29.25" customHeight="1" x14ac:dyDescent="0.2">
      <c r="Q36368" s="92" t="s">
        <v>50</v>
      </c>
      <c r="BF36368" s="101" t="s">
        <v>58</v>
      </c>
      <c r="BK36368" s="98" t="s">
        <v>70</v>
      </c>
    </row>
    <row r="36369" spans="17:63" ht="29.25" customHeight="1" x14ac:dyDescent="0.2">
      <c r="Q36369" s="92" t="s">
        <v>50</v>
      </c>
      <c r="BF36369" s="101" t="s">
        <v>58</v>
      </c>
      <c r="BK36369" s="98" t="s">
        <v>70</v>
      </c>
    </row>
    <row r="36370" spans="17:63" ht="29.25" customHeight="1" x14ac:dyDescent="0.2">
      <c r="Q36370" s="92" t="s">
        <v>50</v>
      </c>
      <c r="BF36370" s="101" t="s">
        <v>58</v>
      </c>
      <c r="BK36370" s="98" t="s">
        <v>70</v>
      </c>
    </row>
    <row r="36371" spans="17:63" ht="29.25" customHeight="1" x14ac:dyDescent="0.2">
      <c r="Q36371" s="92" t="s">
        <v>50</v>
      </c>
      <c r="BF36371" s="101" t="s">
        <v>58</v>
      </c>
      <c r="BK36371" s="98" t="s">
        <v>70</v>
      </c>
    </row>
    <row r="36372" spans="17:63" ht="29.25" customHeight="1" x14ac:dyDescent="0.2">
      <c r="Q36372" s="92" t="s">
        <v>50</v>
      </c>
      <c r="BF36372" s="101" t="s">
        <v>58</v>
      </c>
      <c r="BK36372" s="98" t="s">
        <v>70</v>
      </c>
    </row>
    <row r="36373" spans="17:63" ht="29.25" customHeight="1" x14ac:dyDescent="0.2">
      <c r="Q36373" s="92" t="s">
        <v>50</v>
      </c>
      <c r="BF36373" s="101" t="s">
        <v>58</v>
      </c>
      <c r="BK36373" s="98" t="s">
        <v>70</v>
      </c>
    </row>
    <row r="36374" spans="17:63" ht="29.25" customHeight="1" x14ac:dyDescent="0.2">
      <c r="Q36374" s="92" t="s">
        <v>50</v>
      </c>
      <c r="BF36374" s="101" t="s">
        <v>58</v>
      </c>
      <c r="BK36374" s="98" t="s">
        <v>70</v>
      </c>
    </row>
    <row r="36375" spans="17:63" ht="29.25" customHeight="1" x14ac:dyDescent="0.2">
      <c r="Q36375" s="92" t="s">
        <v>50</v>
      </c>
      <c r="BF36375" s="101" t="s">
        <v>58</v>
      </c>
      <c r="BK36375" s="98" t="s">
        <v>70</v>
      </c>
    </row>
    <row r="36376" spans="17:63" ht="29.25" customHeight="1" x14ac:dyDescent="0.2">
      <c r="Q36376" s="92" t="s">
        <v>50</v>
      </c>
      <c r="BF36376" s="101" t="s">
        <v>58</v>
      </c>
      <c r="BK36376" s="98" t="s">
        <v>70</v>
      </c>
    </row>
    <row r="36377" spans="17:63" ht="29.25" customHeight="1" x14ac:dyDescent="0.2">
      <c r="Q36377" s="92" t="s">
        <v>50</v>
      </c>
      <c r="BF36377" s="101" t="s">
        <v>58</v>
      </c>
      <c r="BK36377" s="98" t="s">
        <v>70</v>
      </c>
    </row>
    <row r="36378" spans="17:63" ht="29.25" customHeight="1" x14ac:dyDescent="0.2">
      <c r="Q36378" s="92" t="s">
        <v>50</v>
      </c>
      <c r="BF36378" s="101" t="s">
        <v>58</v>
      </c>
      <c r="BK36378" s="98" t="s">
        <v>70</v>
      </c>
    </row>
    <row r="36379" spans="17:63" ht="29.25" customHeight="1" x14ac:dyDescent="0.2">
      <c r="Q36379" s="92" t="s">
        <v>50</v>
      </c>
      <c r="BF36379" s="101" t="s">
        <v>58</v>
      </c>
      <c r="BK36379" s="98" t="s">
        <v>70</v>
      </c>
    </row>
    <row r="36380" spans="17:63" ht="29.25" customHeight="1" x14ac:dyDescent="0.2">
      <c r="Q36380" s="92" t="s">
        <v>50</v>
      </c>
      <c r="BF36380" s="101" t="s">
        <v>58</v>
      </c>
      <c r="BK36380" s="98" t="s">
        <v>70</v>
      </c>
    </row>
    <row r="36381" spans="17:63" ht="29.25" customHeight="1" x14ac:dyDescent="0.2">
      <c r="Q36381" s="92" t="s">
        <v>50</v>
      </c>
      <c r="BF36381" s="101" t="s">
        <v>58</v>
      </c>
      <c r="BK36381" s="98" t="s">
        <v>70</v>
      </c>
    </row>
    <row r="36382" spans="17:63" ht="29.25" customHeight="1" x14ac:dyDescent="0.2">
      <c r="Q36382" s="92" t="s">
        <v>50</v>
      </c>
      <c r="BF36382" s="101" t="s">
        <v>58</v>
      </c>
      <c r="BK36382" s="98" t="s">
        <v>70</v>
      </c>
    </row>
    <row r="36383" spans="17:63" ht="29.25" customHeight="1" x14ac:dyDescent="0.2">
      <c r="Q36383" s="92" t="s">
        <v>50</v>
      </c>
      <c r="BF36383" s="101" t="s">
        <v>58</v>
      </c>
      <c r="BK36383" s="98" t="s">
        <v>70</v>
      </c>
    </row>
    <row r="36384" spans="17:63" ht="29.25" customHeight="1" x14ac:dyDescent="0.2">
      <c r="Q36384" s="92" t="s">
        <v>50</v>
      </c>
      <c r="BF36384" s="101" t="s">
        <v>58</v>
      </c>
      <c r="BK36384" s="98" t="s">
        <v>70</v>
      </c>
    </row>
    <row r="36385" spans="17:63" ht="29.25" customHeight="1" x14ac:dyDescent="0.2">
      <c r="Q36385" s="92" t="s">
        <v>50</v>
      </c>
      <c r="BF36385" s="101" t="s">
        <v>58</v>
      </c>
      <c r="BK36385" s="98" t="s">
        <v>70</v>
      </c>
    </row>
    <row r="36386" spans="17:63" ht="29.25" customHeight="1" x14ac:dyDescent="0.2">
      <c r="Q36386" s="92" t="s">
        <v>50</v>
      </c>
      <c r="BF36386" s="101" t="s">
        <v>58</v>
      </c>
      <c r="BK36386" s="98" t="s">
        <v>70</v>
      </c>
    </row>
    <row r="36387" spans="17:63" ht="29.25" customHeight="1" x14ac:dyDescent="0.2">
      <c r="Q36387" s="92" t="s">
        <v>50</v>
      </c>
      <c r="BF36387" s="101" t="s">
        <v>58</v>
      </c>
      <c r="BK36387" s="98" t="s">
        <v>70</v>
      </c>
    </row>
    <row r="36388" spans="17:63" ht="29.25" customHeight="1" x14ac:dyDescent="0.2">
      <c r="Q36388" s="92" t="s">
        <v>50</v>
      </c>
      <c r="BF36388" s="101" t="s">
        <v>58</v>
      </c>
      <c r="BK36388" s="98" t="s">
        <v>70</v>
      </c>
    </row>
    <row r="36389" spans="17:63" ht="29.25" customHeight="1" x14ac:dyDescent="0.2">
      <c r="Q36389" s="92" t="s">
        <v>50</v>
      </c>
      <c r="BF36389" s="101" t="s">
        <v>58</v>
      </c>
      <c r="BK36389" s="98" t="s">
        <v>70</v>
      </c>
    </row>
    <row r="36390" spans="17:63" ht="29.25" customHeight="1" x14ac:dyDescent="0.2">
      <c r="Q36390" s="92" t="s">
        <v>50</v>
      </c>
      <c r="BF36390" s="101" t="s">
        <v>58</v>
      </c>
      <c r="BK36390" s="98" t="s">
        <v>70</v>
      </c>
    </row>
    <row r="36391" spans="17:63" ht="29.25" customHeight="1" x14ac:dyDescent="0.2">
      <c r="Q36391" s="92" t="s">
        <v>50</v>
      </c>
      <c r="BF36391" s="101" t="s">
        <v>58</v>
      </c>
      <c r="BK36391" s="98" t="s">
        <v>70</v>
      </c>
    </row>
    <row r="36392" spans="17:63" ht="29.25" customHeight="1" x14ac:dyDescent="0.2">
      <c r="Q36392" s="92" t="s">
        <v>50</v>
      </c>
      <c r="BF36392" s="101" t="s">
        <v>58</v>
      </c>
      <c r="BK36392" s="98" t="s">
        <v>70</v>
      </c>
    </row>
    <row r="36393" spans="17:63" ht="29.25" customHeight="1" x14ac:dyDescent="0.2">
      <c r="Q36393" s="92" t="s">
        <v>50</v>
      </c>
      <c r="BF36393" s="101" t="s">
        <v>58</v>
      </c>
      <c r="BK36393" s="98" t="s">
        <v>70</v>
      </c>
    </row>
    <row r="36394" spans="17:63" ht="29.25" customHeight="1" x14ac:dyDescent="0.2">
      <c r="Q36394" s="92" t="s">
        <v>50</v>
      </c>
      <c r="BF36394" s="101" t="s">
        <v>58</v>
      </c>
      <c r="BK36394" s="98" t="s">
        <v>70</v>
      </c>
    </row>
    <row r="36395" spans="17:63" ht="29.25" customHeight="1" x14ac:dyDescent="0.2">
      <c r="Q36395" s="92" t="s">
        <v>50</v>
      </c>
      <c r="BF36395" s="101" t="s">
        <v>58</v>
      </c>
      <c r="BK36395" s="98" t="s">
        <v>70</v>
      </c>
    </row>
    <row r="36396" spans="17:63" ht="29.25" customHeight="1" x14ac:dyDescent="0.2">
      <c r="Q36396" s="92" t="s">
        <v>50</v>
      </c>
      <c r="BF36396" s="101" t="s">
        <v>58</v>
      </c>
      <c r="BK36396" s="98" t="s">
        <v>70</v>
      </c>
    </row>
    <row r="36397" spans="17:63" ht="29.25" customHeight="1" x14ac:dyDescent="0.2">
      <c r="Q36397" s="92" t="s">
        <v>50</v>
      </c>
      <c r="BF36397" s="101" t="s">
        <v>58</v>
      </c>
      <c r="BK36397" s="98" t="s">
        <v>70</v>
      </c>
    </row>
    <row r="36398" spans="17:63" ht="29.25" customHeight="1" x14ac:dyDescent="0.2">
      <c r="Q36398" s="92" t="s">
        <v>50</v>
      </c>
      <c r="BF36398" s="101" t="s">
        <v>58</v>
      </c>
      <c r="BK36398" s="98" t="s">
        <v>70</v>
      </c>
    </row>
    <row r="36399" spans="17:63" ht="29.25" customHeight="1" x14ac:dyDescent="0.2">
      <c r="Q36399" s="92" t="s">
        <v>50</v>
      </c>
      <c r="BF36399" s="101" t="s">
        <v>58</v>
      </c>
      <c r="BK36399" s="98" t="s">
        <v>70</v>
      </c>
    </row>
    <row r="36400" spans="17:63" ht="29.25" customHeight="1" x14ac:dyDescent="0.2">
      <c r="Q36400" s="92" t="s">
        <v>50</v>
      </c>
      <c r="BF36400" s="101" t="s">
        <v>58</v>
      </c>
      <c r="BK36400" s="98" t="s">
        <v>70</v>
      </c>
    </row>
    <row r="36401" spans="17:63" ht="29.25" customHeight="1" x14ac:dyDescent="0.2">
      <c r="Q36401" s="92" t="s">
        <v>50</v>
      </c>
      <c r="BF36401" s="101" t="s">
        <v>58</v>
      </c>
      <c r="BK36401" s="98" t="s">
        <v>70</v>
      </c>
    </row>
    <row r="36402" spans="17:63" ht="29.25" customHeight="1" x14ac:dyDescent="0.2">
      <c r="Q36402" s="92" t="s">
        <v>50</v>
      </c>
      <c r="BF36402" s="101" t="s">
        <v>58</v>
      </c>
      <c r="BK36402" s="98" t="s">
        <v>70</v>
      </c>
    </row>
    <row r="36403" spans="17:63" ht="29.25" customHeight="1" x14ac:dyDescent="0.2">
      <c r="Q36403" s="92" t="s">
        <v>50</v>
      </c>
      <c r="BF36403" s="101" t="s">
        <v>58</v>
      </c>
      <c r="BK36403" s="98" t="s">
        <v>70</v>
      </c>
    </row>
    <row r="36404" spans="17:63" ht="29.25" customHeight="1" x14ac:dyDescent="0.2">
      <c r="Q36404" s="92" t="s">
        <v>50</v>
      </c>
      <c r="BF36404" s="101" t="s">
        <v>58</v>
      </c>
      <c r="BK36404" s="98" t="s">
        <v>70</v>
      </c>
    </row>
    <row r="36405" spans="17:63" ht="29.25" customHeight="1" x14ac:dyDescent="0.2">
      <c r="Q36405" s="92" t="s">
        <v>50</v>
      </c>
      <c r="BF36405" s="101" t="s">
        <v>58</v>
      </c>
      <c r="BK36405" s="98" t="s">
        <v>70</v>
      </c>
    </row>
    <row r="36406" spans="17:63" ht="29.25" customHeight="1" x14ac:dyDescent="0.2">
      <c r="Q36406" s="92" t="s">
        <v>50</v>
      </c>
      <c r="BF36406" s="101" t="s">
        <v>58</v>
      </c>
      <c r="BK36406" s="98" t="s">
        <v>70</v>
      </c>
    </row>
    <row r="36407" spans="17:63" ht="29.25" customHeight="1" x14ac:dyDescent="0.2">
      <c r="Q36407" s="92" t="s">
        <v>50</v>
      </c>
      <c r="BF36407" s="101" t="s">
        <v>58</v>
      </c>
      <c r="BK36407" s="98" t="s">
        <v>70</v>
      </c>
    </row>
    <row r="36408" spans="17:63" ht="29.25" customHeight="1" x14ac:dyDescent="0.2">
      <c r="Q36408" s="92" t="s">
        <v>50</v>
      </c>
      <c r="BF36408" s="101" t="s">
        <v>58</v>
      </c>
      <c r="BK36408" s="98" t="s">
        <v>70</v>
      </c>
    </row>
    <row r="36409" spans="17:63" ht="29.25" customHeight="1" x14ac:dyDescent="0.2">
      <c r="Q36409" s="92" t="s">
        <v>50</v>
      </c>
      <c r="BF36409" s="101" t="s">
        <v>58</v>
      </c>
      <c r="BK36409" s="98" t="s">
        <v>70</v>
      </c>
    </row>
    <row r="36410" spans="17:63" ht="29.25" customHeight="1" x14ac:dyDescent="0.2">
      <c r="Q36410" s="92" t="s">
        <v>50</v>
      </c>
      <c r="BF36410" s="101" t="s">
        <v>58</v>
      </c>
      <c r="BK36410" s="98" t="s">
        <v>70</v>
      </c>
    </row>
    <row r="36411" spans="17:63" ht="29.25" customHeight="1" x14ac:dyDescent="0.2">
      <c r="Q36411" s="92" t="s">
        <v>50</v>
      </c>
      <c r="BF36411" s="101" t="s">
        <v>58</v>
      </c>
      <c r="BK36411" s="98" t="s">
        <v>70</v>
      </c>
    </row>
    <row r="36412" spans="17:63" ht="29.25" customHeight="1" x14ac:dyDescent="0.2">
      <c r="Q36412" s="92" t="s">
        <v>50</v>
      </c>
      <c r="BF36412" s="101" t="s">
        <v>58</v>
      </c>
      <c r="BK36412" s="98" t="s">
        <v>70</v>
      </c>
    </row>
    <row r="36413" spans="17:63" ht="29.25" customHeight="1" x14ac:dyDescent="0.2">
      <c r="Q36413" s="92" t="s">
        <v>50</v>
      </c>
      <c r="BF36413" s="101" t="s">
        <v>58</v>
      </c>
      <c r="BK36413" s="98" t="s">
        <v>70</v>
      </c>
    </row>
    <row r="36414" spans="17:63" ht="29.25" customHeight="1" x14ac:dyDescent="0.2">
      <c r="Q36414" s="92" t="s">
        <v>50</v>
      </c>
      <c r="BF36414" s="101" t="s">
        <v>58</v>
      </c>
      <c r="BK36414" s="98" t="s">
        <v>70</v>
      </c>
    </row>
    <row r="36415" spans="17:63" ht="29.25" customHeight="1" x14ac:dyDescent="0.2">
      <c r="Q36415" s="92" t="s">
        <v>50</v>
      </c>
      <c r="BF36415" s="101" t="s">
        <v>58</v>
      </c>
      <c r="BK36415" s="98" t="s">
        <v>70</v>
      </c>
    </row>
    <row r="36416" spans="17:63" ht="29.25" customHeight="1" x14ac:dyDescent="0.2">
      <c r="Q36416" s="92" t="s">
        <v>50</v>
      </c>
      <c r="BF36416" s="101" t="s">
        <v>58</v>
      </c>
      <c r="BK36416" s="98" t="s">
        <v>70</v>
      </c>
    </row>
    <row r="36417" spans="17:63" ht="29.25" customHeight="1" x14ac:dyDescent="0.2">
      <c r="Q36417" s="92" t="s">
        <v>50</v>
      </c>
      <c r="BF36417" s="101" t="s">
        <v>58</v>
      </c>
      <c r="BK36417" s="98" t="s">
        <v>70</v>
      </c>
    </row>
    <row r="36418" spans="17:63" ht="29.25" customHeight="1" x14ac:dyDescent="0.2">
      <c r="Q36418" s="92" t="s">
        <v>50</v>
      </c>
      <c r="BF36418" s="101" t="s">
        <v>58</v>
      </c>
      <c r="BK36418" s="98" t="s">
        <v>70</v>
      </c>
    </row>
    <row r="36419" spans="17:63" ht="29.25" customHeight="1" x14ac:dyDescent="0.2">
      <c r="Q36419" s="92" t="s">
        <v>50</v>
      </c>
      <c r="BF36419" s="101" t="s">
        <v>58</v>
      </c>
      <c r="BK36419" s="98" t="s">
        <v>70</v>
      </c>
    </row>
    <row r="36420" spans="17:63" ht="29.25" customHeight="1" x14ac:dyDescent="0.2">
      <c r="Q36420" s="92" t="s">
        <v>50</v>
      </c>
      <c r="BF36420" s="101" t="s">
        <v>58</v>
      </c>
      <c r="BK36420" s="98" t="s">
        <v>70</v>
      </c>
    </row>
    <row r="36421" spans="17:63" ht="29.25" customHeight="1" x14ac:dyDescent="0.2">
      <c r="Q36421" s="92" t="s">
        <v>50</v>
      </c>
      <c r="BF36421" s="101" t="s">
        <v>58</v>
      </c>
      <c r="BK36421" s="98" t="s">
        <v>70</v>
      </c>
    </row>
    <row r="36422" spans="17:63" ht="29.25" customHeight="1" x14ac:dyDescent="0.2">
      <c r="Q36422" s="92" t="s">
        <v>50</v>
      </c>
      <c r="BF36422" s="101" t="s">
        <v>58</v>
      </c>
      <c r="BK36422" s="98" t="s">
        <v>70</v>
      </c>
    </row>
    <row r="36423" spans="17:63" ht="29.25" customHeight="1" x14ac:dyDescent="0.2">
      <c r="Q36423" s="92" t="s">
        <v>50</v>
      </c>
      <c r="BF36423" s="101" t="s">
        <v>58</v>
      </c>
      <c r="BK36423" s="98" t="s">
        <v>70</v>
      </c>
    </row>
    <row r="36424" spans="17:63" ht="29.25" customHeight="1" x14ac:dyDescent="0.2">
      <c r="Q36424" s="92" t="s">
        <v>50</v>
      </c>
      <c r="BF36424" s="101" t="s">
        <v>58</v>
      </c>
      <c r="BK36424" s="98" t="s">
        <v>70</v>
      </c>
    </row>
    <row r="36425" spans="17:63" ht="29.25" customHeight="1" x14ac:dyDescent="0.2">
      <c r="Q36425" s="92" t="s">
        <v>50</v>
      </c>
      <c r="BF36425" s="101" t="s">
        <v>58</v>
      </c>
      <c r="BK36425" s="98" t="s">
        <v>70</v>
      </c>
    </row>
    <row r="36426" spans="17:63" ht="29.25" customHeight="1" x14ac:dyDescent="0.2">
      <c r="Q36426" s="92" t="s">
        <v>50</v>
      </c>
      <c r="BF36426" s="101" t="s">
        <v>58</v>
      </c>
      <c r="BK36426" s="98" t="s">
        <v>70</v>
      </c>
    </row>
    <row r="36427" spans="17:63" ht="29.25" customHeight="1" x14ac:dyDescent="0.2">
      <c r="Q36427" s="92" t="s">
        <v>50</v>
      </c>
      <c r="BF36427" s="101" t="s">
        <v>58</v>
      </c>
      <c r="BK36427" s="98" t="s">
        <v>70</v>
      </c>
    </row>
    <row r="36428" spans="17:63" ht="29.25" customHeight="1" x14ac:dyDescent="0.2">
      <c r="Q36428" s="92" t="s">
        <v>50</v>
      </c>
      <c r="BF36428" s="101" t="s">
        <v>58</v>
      </c>
      <c r="BK36428" s="98" t="s">
        <v>70</v>
      </c>
    </row>
    <row r="36429" spans="17:63" ht="29.25" customHeight="1" x14ac:dyDescent="0.2">
      <c r="Q36429" s="92" t="s">
        <v>50</v>
      </c>
      <c r="BF36429" s="101" t="s">
        <v>58</v>
      </c>
      <c r="BK36429" s="98" t="s">
        <v>70</v>
      </c>
    </row>
    <row r="36430" spans="17:63" ht="29.25" customHeight="1" x14ac:dyDescent="0.2">
      <c r="Q36430" s="92" t="s">
        <v>50</v>
      </c>
      <c r="BF36430" s="101" t="s">
        <v>58</v>
      </c>
      <c r="BK36430" s="98" t="s">
        <v>70</v>
      </c>
    </row>
    <row r="36431" spans="17:63" ht="29.25" customHeight="1" x14ac:dyDescent="0.2">
      <c r="Q36431" s="92" t="s">
        <v>50</v>
      </c>
      <c r="BF36431" s="101" t="s">
        <v>58</v>
      </c>
      <c r="BK36431" s="98" t="s">
        <v>70</v>
      </c>
    </row>
    <row r="36432" spans="17:63" ht="29.25" customHeight="1" x14ac:dyDescent="0.2">
      <c r="Q36432" s="92" t="s">
        <v>50</v>
      </c>
      <c r="BF36432" s="101" t="s">
        <v>58</v>
      </c>
      <c r="BK36432" s="98" t="s">
        <v>70</v>
      </c>
    </row>
    <row r="36433" spans="17:63" ht="29.25" customHeight="1" x14ac:dyDescent="0.2">
      <c r="Q36433" s="92" t="s">
        <v>50</v>
      </c>
      <c r="BF36433" s="101" t="s">
        <v>58</v>
      </c>
      <c r="BK36433" s="98" t="s">
        <v>70</v>
      </c>
    </row>
    <row r="36434" spans="17:63" ht="29.25" customHeight="1" x14ac:dyDescent="0.2">
      <c r="Q36434" s="92" t="s">
        <v>50</v>
      </c>
      <c r="BF36434" s="101" t="s">
        <v>58</v>
      </c>
      <c r="BK36434" s="98" t="s">
        <v>70</v>
      </c>
    </row>
    <row r="36435" spans="17:63" ht="29.25" customHeight="1" x14ac:dyDescent="0.2">
      <c r="Q36435" s="92" t="s">
        <v>50</v>
      </c>
      <c r="BF36435" s="101" t="s">
        <v>58</v>
      </c>
      <c r="BK36435" s="98" t="s">
        <v>70</v>
      </c>
    </row>
    <row r="36436" spans="17:63" ht="29.25" customHeight="1" x14ac:dyDescent="0.2">
      <c r="Q36436" s="92" t="s">
        <v>50</v>
      </c>
      <c r="BF36436" s="101" t="s">
        <v>58</v>
      </c>
      <c r="BK36436" s="98" t="s">
        <v>70</v>
      </c>
    </row>
    <row r="36437" spans="17:63" ht="29.25" customHeight="1" x14ac:dyDescent="0.2">
      <c r="Q36437" s="92" t="s">
        <v>50</v>
      </c>
      <c r="BF36437" s="101" t="s">
        <v>58</v>
      </c>
      <c r="BK36437" s="98" t="s">
        <v>70</v>
      </c>
    </row>
    <row r="36438" spans="17:63" ht="29.25" customHeight="1" x14ac:dyDescent="0.2">
      <c r="Q36438" s="92" t="s">
        <v>50</v>
      </c>
      <c r="BF36438" s="101" t="s">
        <v>58</v>
      </c>
      <c r="BK36438" s="98" t="s">
        <v>70</v>
      </c>
    </row>
    <row r="36439" spans="17:63" ht="29.25" customHeight="1" x14ac:dyDescent="0.2">
      <c r="Q36439" s="92" t="s">
        <v>50</v>
      </c>
      <c r="BF36439" s="101" t="s">
        <v>58</v>
      </c>
      <c r="BK36439" s="98" t="s">
        <v>70</v>
      </c>
    </row>
    <row r="36440" spans="17:63" ht="29.25" customHeight="1" x14ac:dyDescent="0.2">
      <c r="Q36440" s="92" t="s">
        <v>50</v>
      </c>
      <c r="BF36440" s="101" t="s">
        <v>58</v>
      </c>
      <c r="BK36440" s="98" t="s">
        <v>70</v>
      </c>
    </row>
    <row r="36441" spans="17:63" ht="29.25" customHeight="1" x14ac:dyDescent="0.2">
      <c r="Q36441" s="92" t="s">
        <v>50</v>
      </c>
      <c r="BF36441" s="101" t="s">
        <v>58</v>
      </c>
      <c r="BK36441" s="98" t="s">
        <v>70</v>
      </c>
    </row>
    <row r="36442" spans="17:63" ht="29.25" customHeight="1" x14ac:dyDescent="0.2">
      <c r="Q36442" s="92" t="s">
        <v>50</v>
      </c>
      <c r="BF36442" s="101" t="s">
        <v>58</v>
      </c>
      <c r="BK36442" s="98" t="s">
        <v>70</v>
      </c>
    </row>
    <row r="36443" spans="17:63" ht="29.25" customHeight="1" x14ac:dyDescent="0.2">
      <c r="Q36443" s="92" t="s">
        <v>50</v>
      </c>
      <c r="BF36443" s="101" t="s">
        <v>58</v>
      </c>
      <c r="BK36443" s="98" t="s">
        <v>70</v>
      </c>
    </row>
    <row r="36444" spans="17:63" ht="29.25" customHeight="1" x14ac:dyDescent="0.2">
      <c r="Q36444" s="92" t="s">
        <v>50</v>
      </c>
      <c r="BF36444" s="101" t="s">
        <v>58</v>
      </c>
      <c r="BK36444" s="98" t="s">
        <v>70</v>
      </c>
    </row>
    <row r="36445" spans="17:63" ht="29.25" customHeight="1" x14ac:dyDescent="0.2">
      <c r="Q36445" s="92" t="s">
        <v>50</v>
      </c>
      <c r="BF36445" s="101" t="s">
        <v>58</v>
      </c>
      <c r="BK36445" s="98" t="s">
        <v>70</v>
      </c>
    </row>
    <row r="36446" spans="17:63" ht="29.25" customHeight="1" x14ac:dyDescent="0.2">
      <c r="Q36446" s="92" t="s">
        <v>50</v>
      </c>
      <c r="BF36446" s="101" t="s">
        <v>58</v>
      </c>
      <c r="BK36446" s="98" t="s">
        <v>70</v>
      </c>
    </row>
    <row r="36447" spans="17:63" ht="29.25" customHeight="1" x14ac:dyDescent="0.2">
      <c r="Q36447" s="92" t="s">
        <v>50</v>
      </c>
      <c r="BF36447" s="101" t="s">
        <v>58</v>
      </c>
      <c r="BK36447" s="98" t="s">
        <v>70</v>
      </c>
    </row>
    <row r="36448" spans="17:63" ht="29.25" customHeight="1" x14ac:dyDescent="0.2">
      <c r="Q36448" s="92" t="s">
        <v>50</v>
      </c>
      <c r="BF36448" s="101" t="s">
        <v>58</v>
      </c>
      <c r="BK36448" s="98" t="s">
        <v>70</v>
      </c>
    </row>
    <row r="36449" spans="17:63" ht="29.25" customHeight="1" x14ac:dyDescent="0.2">
      <c r="Q36449" s="92" t="s">
        <v>50</v>
      </c>
      <c r="BF36449" s="101" t="s">
        <v>58</v>
      </c>
      <c r="BK36449" s="98" t="s">
        <v>70</v>
      </c>
    </row>
    <row r="36450" spans="17:63" ht="29.25" customHeight="1" x14ac:dyDescent="0.2">
      <c r="Q36450" s="92" t="s">
        <v>50</v>
      </c>
      <c r="BF36450" s="101" t="s">
        <v>58</v>
      </c>
      <c r="BK36450" s="98" t="s">
        <v>70</v>
      </c>
    </row>
    <row r="36451" spans="17:63" ht="29.25" customHeight="1" x14ac:dyDescent="0.2">
      <c r="Q36451" s="92" t="s">
        <v>50</v>
      </c>
      <c r="BF36451" s="101" t="s">
        <v>58</v>
      </c>
      <c r="BK36451" s="98" t="s">
        <v>70</v>
      </c>
    </row>
    <row r="36452" spans="17:63" ht="29.25" customHeight="1" x14ac:dyDescent="0.2">
      <c r="Q36452" s="92" t="s">
        <v>50</v>
      </c>
      <c r="BF36452" s="101" t="s">
        <v>58</v>
      </c>
      <c r="BK36452" s="98" t="s">
        <v>70</v>
      </c>
    </row>
    <row r="36453" spans="17:63" ht="29.25" customHeight="1" x14ac:dyDescent="0.2">
      <c r="Q36453" s="92" t="s">
        <v>50</v>
      </c>
      <c r="BF36453" s="101" t="s">
        <v>58</v>
      </c>
      <c r="BK36453" s="98" t="s">
        <v>70</v>
      </c>
    </row>
    <row r="36454" spans="17:63" ht="29.25" customHeight="1" x14ac:dyDescent="0.2">
      <c r="Q36454" s="92" t="s">
        <v>50</v>
      </c>
      <c r="BF36454" s="101" t="s">
        <v>58</v>
      </c>
      <c r="BK36454" s="98" t="s">
        <v>70</v>
      </c>
    </row>
    <row r="36455" spans="17:63" ht="29.25" customHeight="1" x14ac:dyDescent="0.2">
      <c r="Q36455" s="92" t="s">
        <v>50</v>
      </c>
      <c r="BF36455" s="101" t="s">
        <v>58</v>
      </c>
      <c r="BK36455" s="98" t="s">
        <v>70</v>
      </c>
    </row>
    <row r="36456" spans="17:63" ht="29.25" customHeight="1" x14ac:dyDescent="0.2">
      <c r="Q36456" s="92" t="s">
        <v>50</v>
      </c>
      <c r="BF36456" s="101" t="s">
        <v>58</v>
      </c>
      <c r="BK36456" s="98" t="s">
        <v>70</v>
      </c>
    </row>
    <row r="36457" spans="17:63" ht="29.25" customHeight="1" x14ac:dyDescent="0.2">
      <c r="Q36457" s="92" t="s">
        <v>50</v>
      </c>
      <c r="BF36457" s="101" t="s">
        <v>58</v>
      </c>
      <c r="BK36457" s="98" t="s">
        <v>70</v>
      </c>
    </row>
    <row r="36458" spans="17:63" ht="29.25" customHeight="1" x14ac:dyDescent="0.2">
      <c r="Q36458" s="92" t="s">
        <v>50</v>
      </c>
      <c r="BF36458" s="101" t="s">
        <v>58</v>
      </c>
      <c r="BK36458" s="98" t="s">
        <v>70</v>
      </c>
    </row>
    <row r="36459" spans="17:63" ht="29.25" customHeight="1" x14ac:dyDescent="0.2">
      <c r="Q36459" s="92" t="s">
        <v>50</v>
      </c>
      <c r="BF36459" s="101" t="s">
        <v>58</v>
      </c>
      <c r="BK36459" s="98" t="s">
        <v>70</v>
      </c>
    </row>
    <row r="36460" spans="17:63" ht="29.25" customHeight="1" x14ac:dyDescent="0.2">
      <c r="Q36460" s="92" t="s">
        <v>50</v>
      </c>
      <c r="BF36460" s="101" t="s">
        <v>58</v>
      </c>
      <c r="BK36460" s="98" t="s">
        <v>70</v>
      </c>
    </row>
    <row r="36461" spans="17:63" ht="29.25" customHeight="1" x14ac:dyDescent="0.2">
      <c r="Q36461" s="92" t="s">
        <v>50</v>
      </c>
      <c r="BF36461" s="101" t="s">
        <v>58</v>
      </c>
      <c r="BK36461" s="98" t="s">
        <v>70</v>
      </c>
    </row>
    <row r="36462" spans="17:63" ht="29.25" customHeight="1" x14ac:dyDescent="0.2">
      <c r="Q36462" s="92" t="s">
        <v>50</v>
      </c>
      <c r="BF36462" s="101" t="s">
        <v>58</v>
      </c>
      <c r="BK36462" s="98" t="s">
        <v>70</v>
      </c>
    </row>
    <row r="36463" spans="17:63" ht="29.25" customHeight="1" x14ac:dyDescent="0.2">
      <c r="Q36463" s="92" t="s">
        <v>50</v>
      </c>
      <c r="BF36463" s="101" t="s">
        <v>58</v>
      </c>
      <c r="BK36463" s="98" t="s">
        <v>70</v>
      </c>
    </row>
    <row r="36464" spans="17:63" ht="29.25" customHeight="1" x14ac:dyDescent="0.2">
      <c r="Q36464" s="92" t="s">
        <v>50</v>
      </c>
      <c r="BF36464" s="101" t="s">
        <v>58</v>
      </c>
      <c r="BK36464" s="98" t="s">
        <v>70</v>
      </c>
    </row>
    <row r="36465" spans="17:63" ht="29.25" customHeight="1" x14ac:dyDescent="0.2">
      <c r="Q36465" s="92" t="s">
        <v>50</v>
      </c>
      <c r="BF36465" s="101" t="s">
        <v>58</v>
      </c>
      <c r="BK36465" s="98" t="s">
        <v>70</v>
      </c>
    </row>
    <row r="36466" spans="17:63" ht="29.25" customHeight="1" x14ac:dyDescent="0.2">
      <c r="Q36466" s="92" t="s">
        <v>50</v>
      </c>
      <c r="BF36466" s="101" t="s">
        <v>58</v>
      </c>
      <c r="BK36466" s="98" t="s">
        <v>70</v>
      </c>
    </row>
    <row r="36467" spans="17:63" ht="29.25" customHeight="1" x14ac:dyDescent="0.2">
      <c r="Q36467" s="92" t="s">
        <v>50</v>
      </c>
      <c r="BF36467" s="101" t="s">
        <v>58</v>
      </c>
      <c r="BK36467" s="98" t="s">
        <v>70</v>
      </c>
    </row>
    <row r="36468" spans="17:63" ht="29.25" customHeight="1" x14ac:dyDescent="0.2">
      <c r="Q36468" s="92" t="s">
        <v>50</v>
      </c>
      <c r="BF36468" s="101" t="s">
        <v>58</v>
      </c>
      <c r="BK36468" s="98" t="s">
        <v>70</v>
      </c>
    </row>
    <row r="36469" spans="17:63" ht="29.25" customHeight="1" x14ac:dyDescent="0.2">
      <c r="Q36469" s="92" t="s">
        <v>50</v>
      </c>
      <c r="BF36469" s="101" t="s">
        <v>58</v>
      </c>
      <c r="BK36469" s="98" t="s">
        <v>70</v>
      </c>
    </row>
    <row r="36470" spans="17:63" ht="29.25" customHeight="1" x14ac:dyDescent="0.2">
      <c r="Q36470" s="92" t="s">
        <v>50</v>
      </c>
      <c r="BF36470" s="101" t="s">
        <v>58</v>
      </c>
      <c r="BK36470" s="98" t="s">
        <v>70</v>
      </c>
    </row>
    <row r="36471" spans="17:63" ht="29.25" customHeight="1" x14ac:dyDescent="0.2">
      <c r="Q36471" s="92" t="s">
        <v>50</v>
      </c>
      <c r="BF36471" s="101" t="s">
        <v>58</v>
      </c>
      <c r="BK36471" s="98" t="s">
        <v>70</v>
      </c>
    </row>
    <row r="36472" spans="17:63" ht="29.25" customHeight="1" x14ac:dyDescent="0.2">
      <c r="Q36472" s="92" t="s">
        <v>50</v>
      </c>
      <c r="BF36472" s="101" t="s">
        <v>58</v>
      </c>
      <c r="BK36472" s="98" t="s">
        <v>70</v>
      </c>
    </row>
    <row r="36473" spans="17:63" ht="29.25" customHeight="1" x14ac:dyDescent="0.2">
      <c r="Q36473" s="92" t="s">
        <v>50</v>
      </c>
      <c r="BF36473" s="101" t="s">
        <v>58</v>
      </c>
      <c r="BK36473" s="98" t="s">
        <v>70</v>
      </c>
    </row>
    <row r="36474" spans="17:63" ht="29.25" customHeight="1" x14ac:dyDescent="0.2">
      <c r="Q36474" s="92" t="s">
        <v>50</v>
      </c>
      <c r="BF36474" s="101" t="s">
        <v>58</v>
      </c>
      <c r="BK36474" s="98" t="s">
        <v>70</v>
      </c>
    </row>
    <row r="36475" spans="17:63" ht="29.25" customHeight="1" x14ac:dyDescent="0.2">
      <c r="Q36475" s="92" t="s">
        <v>50</v>
      </c>
      <c r="BF36475" s="101" t="s">
        <v>58</v>
      </c>
      <c r="BK36475" s="98" t="s">
        <v>70</v>
      </c>
    </row>
    <row r="36476" spans="17:63" ht="29.25" customHeight="1" x14ac:dyDescent="0.2">
      <c r="Q36476" s="92" t="s">
        <v>50</v>
      </c>
      <c r="BF36476" s="101" t="s">
        <v>58</v>
      </c>
      <c r="BK36476" s="98" t="s">
        <v>70</v>
      </c>
    </row>
    <row r="36477" spans="17:63" ht="29.25" customHeight="1" x14ac:dyDescent="0.2">
      <c r="Q36477" s="92" t="s">
        <v>50</v>
      </c>
      <c r="BF36477" s="101" t="s">
        <v>58</v>
      </c>
      <c r="BK36477" s="98" t="s">
        <v>70</v>
      </c>
    </row>
    <row r="36478" spans="17:63" ht="29.25" customHeight="1" x14ac:dyDescent="0.2">
      <c r="Q36478" s="92" t="s">
        <v>50</v>
      </c>
      <c r="BF36478" s="101" t="s">
        <v>58</v>
      </c>
      <c r="BK36478" s="98" t="s">
        <v>70</v>
      </c>
    </row>
    <row r="36479" spans="17:63" ht="29.25" customHeight="1" x14ac:dyDescent="0.2">
      <c r="Q36479" s="92" t="s">
        <v>50</v>
      </c>
      <c r="BF36479" s="101" t="s">
        <v>58</v>
      </c>
      <c r="BK36479" s="98" t="s">
        <v>70</v>
      </c>
    </row>
    <row r="36480" spans="17:63" ht="29.25" customHeight="1" x14ac:dyDescent="0.2">
      <c r="Q36480" s="92" t="s">
        <v>50</v>
      </c>
      <c r="BF36480" s="101" t="s">
        <v>58</v>
      </c>
      <c r="BK36480" s="98" t="s">
        <v>70</v>
      </c>
    </row>
    <row r="36481" spans="17:63" ht="29.25" customHeight="1" x14ac:dyDescent="0.2">
      <c r="Q36481" s="92" t="s">
        <v>50</v>
      </c>
      <c r="BF36481" s="101" t="s">
        <v>58</v>
      </c>
      <c r="BK36481" s="98" t="s">
        <v>70</v>
      </c>
    </row>
    <row r="36482" spans="17:63" ht="29.25" customHeight="1" x14ac:dyDescent="0.2">
      <c r="Q36482" s="92" t="s">
        <v>50</v>
      </c>
      <c r="BF36482" s="101" t="s">
        <v>58</v>
      </c>
      <c r="BK36482" s="98" t="s">
        <v>70</v>
      </c>
    </row>
    <row r="36483" spans="17:63" ht="29.25" customHeight="1" x14ac:dyDescent="0.2">
      <c r="Q36483" s="92" t="s">
        <v>50</v>
      </c>
      <c r="BF36483" s="101" t="s">
        <v>58</v>
      </c>
      <c r="BK36483" s="98" t="s">
        <v>70</v>
      </c>
    </row>
    <row r="36484" spans="17:63" ht="29.25" customHeight="1" x14ac:dyDescent="0.2">
      <c r="Q36484" s="92" t="s">
        <v>50</v>
      </c>
      <c r="BF36484" s="101" t="s">
        <v>58</v>
      </c>
      <c r="BK36484" s="98" t="s">
        <v>70</v>
      </c>
    </row>
    <row r="36485" spans="17:63" ht="29.25" customHeight="1" x14ac:dyDescent="0.2">
      <c r="Q36485" s="92" t="s">
        <v>50</v>
      </c>
      <c r="BF36485" s="101" t="s">
        <v>58</v>
      </c>
      <c r="BK36485" s="98" t="s">
        <v>70</v>
      </c>
    </row>
    <row r="36486" spans="17:63" ht="29.25" customHeight="1" x14ac:dyDescent="0.2">
      <c r="Q36486" s="92" t="s">
        <v>50</v>
      </c>
      <c r="BF36486" s="101" t="s">
        <v>58</v>
      </c>
      <c r="BK36486" s="98" t="s">
        <v>70</v>
      </c>
    </row>
    <row r="36487" spans="17:63" ht="29.25" customHeight="1" x14ac:dyDescent="0.2">
      <c r="Q36487" s="92" t="s">
        <v>50</v>
      </c>
      <c r="BF36487" s="101" t="s">
        <v>58</v>
      </c>
      <c r="BK36487" s="98" t="s">
        <v>70</v>
      </c>
    </row>
    <row r="36488" spans="17:63" ht="29.25" customHeight="1" x14ac:dyDescent="0.2">
      <c r="Q36488" s="92" t="s">
        <v>50</v>
      </c>
      <c r="BF36488" s="101" t="s">
        <v>58</v>
      </c>
      <c r="BK36488" s="98" t="s">
        <v>70</v>
      </c>
    </row>
    <row r="36489" spans="17:63" ht="29.25" customHeight="1" x14ac:dyDescent="0.2">
      <c r="Q36489" s="92" t="s">
        <v>50</v>
      </c>
      <c r="BF36489" s="101" t="s">
        <v>58</v>
      </c>
      <c r="BK36489" s="98" t="s">
        <v>70</v>
      </c>
    </row>
    <row r="36490" spans="17:63" ht="29.25" customHeight="1" x14ac:dyDescent="0.2">
      <c r="Q36490" s="92" t="s">
        <v>50</v>
      </c>
      <c r="BF36490" s="101" t="s">
        <v>58</v>
      </c>
      <c r="BK36490" s="98" t="s">
        <v>70</v>
      </c>
    </row>
    <row r="36491" spans="17:63" ht="29.25" customHeight="1" x14ac:dyDescent="0.2">
      <c r="Q36491" s="92" t="s">
        <v>50</v>
      </c>
      <c r="BF36491" s="101" t="s">
        <v>58</v>
      </c>
      <c r="BK36491" s="98" t="s">
        <v>70</v>
      </c>
    </row>
    <row r="36492" spans="17:63" ht="29.25" customHeight="1" x14ac:dyDescent="0.2">
      <c r="Q36492" s="92" t="s">
        <v>50</v>
      </c>
      <c r="BF36492" s="101" t="s">
        <v>58</v>
      </c>
      <c r="BK36492" s="98" t="s">
        <v>70</v>
      </c>
    </row>
    <row r="36493" spans="17:63" ht="29.25" customHeight="1" x14ac:dyDescent="0.2">
      <c r="Q36493" s="92" t="s">
        <v>50</v>
      </c>
      <c r="BF36493" s="101" t="s">
        <v>58</v>
      </c>
      <c r="BK36493" s="98" t="s">
        <v>70</v>
      </c>
    </row>
    <row r="36494" spans="17:63" ht="29.25" customHeight="1" x14ac:dyDescent="0.2">
      <c r="Q36494" s="92" t="s">
        <v>50</v>
      </c>
      <c r="BF36494" s="101" t="s">
        <v>58</v>
      </c>
      <c r="BK36494" s="98" t="s">
        <v>70</v>
      </c>
    </row>
    <row r="36495" spans="17:63" ht="29.25" customHeight="1" x14ac:dyDescent="0.2">
      <c r="Q36495" s="92" t="s">
        <v>50</v>
      </c>
      <c r="BF36495" s="101" t="s">
        <v>58</v>
      </c>
      <c r="BK36495" s="98" t="s">
        <v>70</v>
      </c>
    </row>
    <row r="36496" spans="17:63" ht="29.25" customHeight="1" x14ac:dyDescent="0.2">
      <c r="Q36496" s="92" t="s">
        <v>50</v>
      </c>
      <c r="BF36496" s="101" t="s">
        <v>58</v>
      </c>
      <c r="BK36496" s="98" t="s">
        <v>70</v>
      </c>
    </row>
    <row r="36497" spans="17:63" ht="29.25" customHeight="1" x14ac:dyDescent="0.2">
      <c r="Q36497" s="92" t="s">
        <v>50</v>
      </c>
      <c r="BF36497" s="101" t="s">
        <v>58</v>
      </c>
      <c r="BK36497" s="98" t="s">
        <v>70</v>
      </c>
    </row>
    <row r="36498" spans="17:63" ht="29.25" customHeight="1" x14ac:dyDescent="0.2">
      <c r="Q36498" s="92" t="s">
        <v>50</v>
      </c>
      <c r="BF36498" s="101" t="s">
        <v>58</v>
      </c>
      <c r="BK36498" s="98" t="s">
        <v>70</v>
      </c>
    </row>
    <row r="36499" spans="17:63" ht="29.25" customHeight="1" x14ac:dyDescent="0.2">
      <c r="Q36499" s="92" t="s">
        <v>50</v>
      </c>
      <c r="BF36499" s="101" t="s">
        <v>58</v>
      </c>
      <c r="BK36499" s="98" t="s">
        <v>70</v>
      </c>
    </row>
    <row r="36500" spans="17:63" ht="29.25" customHeight="1" x14ac:dyDescent="0.2">
      <c r="Q36500" s="92" t="s">
        <v>50</v>
      </c>
      <c r="BF36500" s="101" t="s">
        <v>58</v>
      </c>
      <c r="BK36500" s="98" t="s">
        <v>70</v>
      </c>
    </row>
    <row r="36501" spans="17:63" ht="29.25" customHeight="1" x14ac:dyDescent="0.2">
      <c r="Q36501" s="92" t="s">
        <v>50</v>
      </c>
      <c r="BF36501" s="101" t="s">
        <v>58</v>
      </c>
      <c r="BK36501" s="98" t="s">
        <v>70</v>
      </c>
    </row>
    <row r="36502" spans="17:63" ht="29.25" customHeight="1" x14ac:dyDescent="0.2">
      <c r="Q36502" s="92" t="s">
        <v>50</v>
      </c>
      <c r="BF36502" s="101" t="s">
        <v>58</v>
      </c>
      <c r="BK36502" s="98" t="s">
        <v>70</v>
      </c>
    </row>
    <row r="36503" spans="17:63" ht="29.25" customHeight="1" x14ac:dyDescent="0.2">
      <c r="Q36503" s="92" t="s">
        <v>50</v>
      </c>
      <c r="BF36503" s="101" t="s">
        <v>58</v>
      </c>
      <c r="BK36503" s="98" t="s">
        <v>70</v>
      </c>
    </row>
    <row r="36504" spans="17:63" ht="29.25" customHeight="1" x14ac:dyDescent="0.2">
      <c r="Q36504" s="92" t="s">
        <v>50</v>
      </c>
      <c r="BF36504" s="101" t="s">
        <v>58</v>
      </c>
      <c r="BK36504" s="98" t="s">
        <v>70</v>
      </c>
    </row>
    <row r="36505" spans="17:63" ht="29.25" customHeight="1" x14ac:dyDescent="0.2">
      <c r="Q36505" s="92" t="s">
        <v>50</v>
      </c>
      <c r="BF36505" s="101" t="s">
        <v>58</v>
      </c>
      <c r="BK36505" s="98" t="s">
        <v>70</v>
      </c>
    </row>
    <row r="36506" spans="17:63" ht="29.25" customHeight="1" x14ac:dyDescent="0.2">
      <c r="Q36506" s="92" t="s">
        <v>50</v>
      </c>
      <c r="BF36506" s="101" t="s">
        <v>58</v>
      </c>
      <c r="BK36506" s="98" t="s">
        <v>70</v>
      </c>
    </row>
    <row r="36507" spans="17:63" ht="29.25" customHeight="1" x14ac:dyDescent="0.2">
      <c r="Q36507" s="92" t="s">
        <v>50</v>
      </c>
      <c r="BF36507" s="101" t="s">
        <v>58</v>
      </c>
      <c r="BK36507" s="98" t="s">
        <v>70</v>
      </c>
    </row>
    <row r="36508" spans="17:63" ht="29.25" customHeight="1" x14ac:dyDescent="0.2">
      <c r="Q36508" s="92" t="s">
        <v>50</v>
      </c>
      <c r="BF36508" s="101" t="s">
        <v>58</v>
      </c>
      <c r="BK36508" s="98" t="s">
        <v>70</v>
      </c>
    </row>
    <row r="36509" spans="17:63" ht="29.25" customHeight="1" x14ac:dyDescent="0.2">
      <c r="Q36509" s="92" t="s">
        <v>50</v>
      </c>
      <c r="BF36509" s="101" t="s">
        <v>58</v>
      </c>
      <c r="BK36509" s="98" t="s">
        <v>70</v>
      </c>
    </row>
    <row r="36510" spans="17:63" ht="29.25" customHeight="1" x14ac:dyDescent="0.2">
      <c r="Q36510" s="92" t="s">
        <v>50</v>
      </c>
      <c r="BF36510" s="101" t="s">
        <v>58</v>
      </c>
      <c r="BK36510" s="98" t="s">
        <v>70</v>
      </c>
    </row>
    <row r="36511" spans="17:63" ht="29.25" customHeight="1" x14ac:dyDescent="0.2">
      <c r="Q36511" s="92" t="s">
        <v>50</v>
      </c>
      <c r="BF36511" s="101" t="s">
        <v>58</v>
      </c>
      <c r="BK36511" s="98" t="s">
        <v>70</v>
      </c>
    </row>
    <row r="36512" spans="17:63" ht="29.25" customHeight="1" x14ac:dyDescent="0.2">
      <c r="Q36512" s="92" t="s">
        <v>50</v>
      </c>
      <c r="BF36512" s="101" t="s">
        <v>58</v>
      </c>
      <c r="BK36512" s="98" t="s">
        <v>70</v>
      </c>
    </row>
    <row r="36513" spans="17:63" ht="29.25" customHeight="1" x14ac:dyDescent="0.2">
      <c r="Q36513" s="92" t="s">
        <v>50</v>
      </c>
      <c r="BF36513" s="101" t="s">
        <v>58</v>
      </c>
      <c r="BK36513" s="98" t="s">
        <v>70</v>
      </c>
    </row>
    <row r="36514" spans="17:63" ht="29.25" customHeight="1" x14ac:dyDescent="0.2">
      <c r="Q36514" s="92" t="s">
        <v>50</v>
      </c>
      <c r="BF36514" s="101" t="s">
        <v>58</v>
      </c>
      <c r="BK36514" s="98" t="s">
        <v>70</v>
      </c>
    </row>
    <row r="36515" spans="17:63" ht="29.25" customHeight="1" x14ac:dyDescent="0.2">
      <c r="Q36515" s="92" t="s">
        <v>50</v>
      </c>
      <c r="BF36515" s="101" t="s">
        <v>58</v>
      </c>
      <c r="BK36515" s="98" t="s">
        <v>70</v>
      </c>
    </row>
    <row r="36516" spans="17:63" ht="29.25" customHeight="1" x14ac:dyDescent="0.2">
      <c r="Q36516" s="92" t="s">
        <v>50</v>
      </c>
      <c r="BF36516" s="101" t="s">
        <v>58</v>
      </c>
      <c r="BK36516" s="98" t="s">
        <v>70</v>
      </c>
    </row>
    <row r="36517" spans="17:63" ht="29.25" customHeight="1" x14ac:dyDescent="0.2">
      <c r="Q36517" s="92" t="s">
        <v>50</v>
      </c>
      <c r="BF36517" s="101" t="s">
        <v>58</v>
      </c>
      <c r="BK36517" s="98" t="s">
        <v>70</v>
      </c>
    </row>
    <row r="36518" spans="17:63" ht="29.25" customHeight="1" x14ac:dyDescent="0.2">
      <c r="Q36518" s="92" t="s">
        <v>50</v>
      </c>
      <c r="BF36518" s="101" t="s">
        <v>58</v>
      </c>
      <c r="BK36518" s="98" t="s">
        <v>70</v>
      </c>
    </row>
    <row r="36519" spans="17:63" ht="29.25" customHeight="1" x14ac:dyDescent="0.2">
      <c r="Q36519" s="92" t="s">
        <v>50</v>
      </c>
      <c r="BF36519" s="101" t="s">
        <v>58</v>
      </c>
      <c r="BK36519" s="98" t="s">
        <v>70</v>
      </c>
    </row>
    <row r="36520" spans="17:63" ht="29.25" customHeight="1" x14ac:dyDescent="0.2">
      <c r="Q36520" s="92" t="s">
        <v>50</v>
      </c>
      <c r="BF36520" s="101" t="s">
        <v>58</v>
      </c>
      <c r="BK36520" s="98" t="s">
        <v>70</v>
      </c>
    </row>
    <row r="36521" spans="17:63" ht="29.25" customHeight="1" x14ac:dyDescent="0.2">
      <c r="Q36521" s="92" t="s">
        <v>50</v>
      </c>
      <c r="BF36521" s="101" t="s">
        <v>58</v>
      </c>
      <c r="BK36521" s="98" t="s">
        <v>70</v>
      </c>
    </row>
    <row r="36522" spans="17:63" ht="29.25" customHeight="1" x14ac:dyDescent="0.2">
      <c r="Q36522" s="92" t="s">
        <v>50</v>
      </c>
      <c r="BF36522" s="101" t="s">
        <v>58</v>
      </c>
      <c r="BK36522" s="98" t="s">
        <v>70</v>
      </c>
    </row>
    <row r="36523" spans="17:63" ht="29.25" customHeight="1" x14ac:dyDescent="0.2">
      <c r="Q36523" s="92" t="s">
        <v>50</v>
      </c>
      <c r="BF36523" s="101" t="s">
        <v>58</v>
      </c>
      <c r="BK36523" s="98" t="s">
        <v>70</v>
      </c>
    </row>
    <row r="36524" spans="17:63" ht="29.25" customHeight="1" x14ac:dyDescent="0.2">
      <c r="Q36524" s="92" t="s">
        <v>50</v>
      </c>
      <c r="BF36524" s="101" t="s">
        <v>58</v>
      </c>
      <c r="BK36524" s="98" t="s">
        <v>70</v>
      </c>
    </row>
    <row r="36525" spans="17:63" ht="29.25" customHeight="1" x14ac:dyDescent="0.2">
      <c r="Q36525" s="92" t="s">
        <v>50</v>
      </c>
      <c r="BF36525" s="101" t="s">
        <v>58</v>
      </c>
      <c r="BK36525" s="98" t="s">
        <v>70</v>
      </c>
    </row>
    <row r="36526" spans="17:63" ht="29.25" customHeight="1" x14ac:dyDescent="0.2">
      <c r="Q36526" s="92" t="s">
        <v>50</v>
      </c>
      <c r="BF36526" s="101" t="s">
        <v>58</v>
      </c>
      <c r="BK36526" s="98" t="s">
        <v>70</v>
      </c>
    </row>
    <row r="36527" spans="17:63" ht="29.25" customHeight="1" x14ac:dyDescent="0.2">
      <c r="Q36527" s="92" t="s">
        <v>50</v>
      </c>
      <c r="BF36527" s="101" t="s">
        <v>58</v>
      </c>
      <c r="BK36527" s="98" t="s">
        <v>70</v>
      </c>
    </row>
    <row r="36528" spans="17:63" ht="29.25" customHeight="1" x14ac:dyDescent="0.2">
      <c r="Q36528" s="92" t="s">
        <v>50</v>
      </c>
      <c r="BF36528" s="101" t="s">
        <v>58</v>
      </c>
      <c r="BK36528" s="98" t="s">
        <v>70</v>
      </c>
    </row>
    <row r="36529" spans="17:63" ht="29.25" customHeight="1" x14ac:dyDescent="0.2">
      <c r="Q36529" s="92" t="s">
        <v>50</v>
      </c>
      <c r="BF36529" s="101" t="s">
        <v>58</v>
      </c>
      <c r="BK36529" s="98" t="s">
        <v>70</v>
      </c>
    </row>
    <row r="36530" spans="17:63" ht="29.25" customHeight="1" x14ac:dyDescent="0.2">
      <c r="Q36530" s="92" t="s">
        <v>50</v>
      </c>
      <c r="BF36530" s="101" t="s">
        <v>58</v>
      </c>
      <c r="BK36530" s="98" t="s">
        <v>70</v>
      </c>
    </row>
    <row r="36531" spans="17:63" ht="29.25" customHeight="1" x14ac:dyDescent="0.2">
      <c r="Q36531" s="92" t="s">
        <v>50</v>
      </c>
      <c r="BF36531" s="101" t="s">
        <v>58</v>
      </c>
      <c r="BK36531" s="98" t="s">
        <v>70</v>
      </c>
    </row>
    <row r="36532" spans="17:63" ht="29.25" customHeight="1" x14ac:dyDescent="0.2">
      <c r="Q36532" s="92" t="s">
        <v>50</v>
      </c>
      <c r="BF36532" s="101" t="s">
        <v>58</v>
      </c>
      <c r="BK36532" s="98" t="s">
        <v>70</v>
      </c>
    </row>
    <row r="36533" spans="17:63" ht="29.25" customHeight="1" x14ac:dyDescent="0.2">
      <c r="Q36533" s="92" t="s">
        <v>50</v>
      </c>
      <c r="BF36533" s="101" t="s">
        <v>58</v>
      </c>
      <c r="BK36533" s="98" t="s">
        <v>70</v>
      </c>
    </row>
    <row r="36534" spans="17:63" ht="29.25" customHeight="1" x14ac:dyDescent="0.2">
      <c r="Q36534" s="92" t="s">
        <v>50</v>
      </c>
      <c r="BF36534" s="101" t="s">
        <v>58</v>
      </c>
      <c r="BK36534" s="98" t="s">
        <v>70</v>
      </c>
    </row>
    <row r="36535" spans="17:63" ht="29.25" customHeight="1" x14ac:dyDescent="0.2">
      <c r="Q36535" s="92" t="s">
        <v>50</v>
      </c>
      <c r="BF36535" s="101" t="s">
        <v>58</v>
      </c>
      <c r="BK36535" s="98" t="s">
        <v>70</v>
      </c>
    </row>
    <row r="36536" spans="17:63" ht="29.25" customHeight="1" x14ac:dyDescent="0.2">
      <c r="Q36536" s="92" t="s">
        <v>50</v>
      </c>
      <c r="BF36536" s="101" t="s">
        <v>58</v>
      </c>
      <c r="BK36536" s="98" t="s">
        <v>70</v>
      </c>
    </row>
    <row r="36537" spans="17:63" ht="29.25" customHeight="1" x14ac:dyDescent="0.2">
      <c r="Q36537" s="92" t="s">
        <v>50</v>
      </c>
      <c r="BF36537" s="101" t="s">
        <v>58</v>
      </c>
      <c r="BK36537" s="98" t="s">
        <v>70</v>
      </c>
    </row>
    <row r="36538" spans="17:63" ht="29.25" customHeight="1" x14ac:dyDescent="0.2">
      <c r="Q36538" s="92" t="s">
        <v>50</v>
      </c>
      <c r="BF36538" s="101" t="s">
        <v>58</v>
      </c>
      <c r="BK36538" s="98" t="s">
        <v>70</v>
      </c>
    </row>
    <row r="36539" spans="17:63" ht="29.25" customHeight="1" x14ac:dyDescent="0.2">
      <c r="Q36539" s="92" t="s">
        <v>50</v>
      </c>
      <c r="BF36539" s="101" t="s">
        <v>58</v>
      </c>
      <c r="BK36539" s="98" t="s">
        <v>70</v>
      </c>
    </row>
    <row r="36540" spans="17:63" ht="29.25" customHeight="1" x14ac:dyDescent="0.2">
      <c r="Q36540" s="92" t="s">
        <v>50</v>
      </c>
      <c r="BF36540" s="101" t="s">
        <v>58</v>
      </c>
      <c r="BK36540" s="98" t="s">
        <v>70</v>
      </c>
    </row>
    <row r="36541" spans="17:63" ht="29.25" customHeight="1" x14ac:dyDescent="0.2">
      <c r="Q36541" s="92" t="s">
        <v>50</v>
      </c>
      <c r="BF36541" s="101" t="s">
        <v>58</v>
      </c>
      <c r="BK36541" s="98" t="s">
        <v>70</v>
      </c>
    </row>
    <row r="36542" spans="17:63" ht="29.25" customHeight="1" x14ac:dyDescent="0.2">
      <c r="Q36542" s="92" t="s">
        <v>50</v>
      </c>
      <c r="BF36542" s="101" t="s">
        <v>58</v>
      </c>
      <c r="BK36542" s="98" t="s">
        <v>70</v>
      </c>
    </row>
    <row r="36543" spans="17:63" ht="29.25" customHeight="1" x14ac:dyDescent="0.2">
      <c r="Q36543" s="92" t="s">
        <v>50</v>
      </c>
      <c r="BF36543" s="101" t="s">
        <v>58</v>
      </c>
      <c r="BK36543" s="98" t="s">
        <v>70</v>
      </c>
    </row>
    <row r="36544" spans="17:63" ht="29.25" customHeight="1" x14ac:dyDescent="0.2">
      <c r="Q36544" s="92" t="s">
        <v>50</v>
      </c>
      <c r="BF36544" s="101" t="s">
        <v>58</v>
      </c>
      <c r="BK36544" s="98" t="s">
        <v>70</v>
      </c>
    </row>
    <row r="36545" spans="17:63" ht="29.25" customHeight="1" x14ac:dyDescent="0.2">
      <c r="Q36545" s="92" t="s">
        <v>50</v>
      </c>
      <c r="BF36545" s="101" t="s">
        <v>58</v>
      </c>
      <c r="BK36545" s="98" t="s">
        <v>70</v>
      </c>
    </row>
    <row r="36546" spans="17:63" ht="29.25" customHeight="1" x14ac:dyDescent="0.2">
      <c r="Q36546" s="92" t="s">
        <v>50</v>
      </c>
      <c r="BF36546" s="101" t="s">
        <v>58</v>
      </c>
      <c r="BK36546" s="98" t="s">
        <v>70</v>
      </c>
    </row>
    <row r="36547" spans="17:63" ht="29.25" customHeight="1" x14ac:dyDescent="0.2">
      <c r="Q36547" s="92" t="s">
        <v>50</v>
      </c>
      <c r="BF36547" s="101" t="s">
        <v>58</v>
      </c>
      <c r="BK36547" s="98" t="s">
        <v>70</v>
      </c>
    </row>
    <row r="36548" spans="17:63" ht="29.25" customHeight="1" x14ac:dyDescent="0.2">
      <c r="Q36548" s="92" t="s">
        <v>50</v>
      </c>
      <c r="BF36548" s="101" t="s">
        <v>58</v>
      </c>
      <c r="BK36548" s="98" t="s">
        <v>70</v>
      </c>
    </row>
    <row r="36549" spans="17:63" ht="29.25" customHeight="1" x14ac:dyDescent="0.2">
      <c r="Q36549" s="92" t="s">
        <v>50</v>
      </c>
      <c r="BF36549" s="101" t="s">
        <v>58</v>
      </c>
      <c r="BK36549" s="98" t="s">
        <v>70</v>
      </c>
    </row>
    <row r="36550" spans="17:63" ht="29.25" customHeight="1" x14ac:dyDescent="0.2">
      <c r="Q36550" s="92" t="s">
        <v>50</v>
      </c>
      <c r="BF36550" s="101" t="s">
        <v>58</v>
      </c>
      <c r="BK36550" s="98" t="s">
        <v>70</v>
      </c>
    </row>
    <row r="36551" spans="17:63" ht="29.25" customHeight="1" x14ac:dyDescent="0.2">
      <c r="Q36551" s="92" t="s">
        <v>50</v>
      </c>
      <c r="BF36551" s="101" t="s">
        <v>58</v>
      </c>
      <c r="BK36551" s="98" t="s">
        <v>70</v>
      </c>
    </row>
    <row r="36552" spans="17:63" ht="29.25" customHeight="1" x14ac:dyDescent="0.2">
      <c r="Q36552" s="92" t="s">
        <v>50</v>
      </c>
      <c r="BF36552" s="101" t="s">
        <v>58</v>
      </c>
      <c r="BK36552" s="98" t="s">
        <v>70</v>
      </c>
    </row>
    <row r="36553" spans="17:63" ht="29.25" customHeight="1" x14ac:dyDescent="0.2">
      <c r="Q36553" s="92" t="s">
        <v>50</v>
      </c>
      <c r="BF36553" s="101" t="s">
        <v>58</v>
      </c>
      <c r="BK36553" s="98" t="s">
        <v>70</v>
      </c>
    </row>
    <row r="36554" spans="17:63" ht="29.25" customHeight="1" x14ac:dyDescent="0.2">
      <c r="Q36554" s="92" t="s">
        <v>50</v>
      </c>
      <c r="BF36554" s="101" t="s">
        <v>58</v>
      </c>
      <c r="BK36554" s="98" t="s">
        <v>70</v>
      </c>
    </row>
    <row r="36555" spans="17:63" ht="29.25" customHeight="1" x14ac:dyDescent="0.2">
      <c r="Q36555" s="92" t="s">
        <v>50</v>
      </c>
      <c r="BF36555" s="101" t="s">
        <v>58</v>
      </c>
      <c r="BK36555" s="98" t="s">
        <v>70</v>
      </c>
    </row>
    <row r="36556" spans="17:63" ht="29.25" customHeight="1" x14ac:dyDescent="0.2">
      <c r="Q36556" s="92" t="s">
        <v>50</v>
      </c>
      <c r="BF36556" s="101" t="s">
        <v>58</v>
      </c>
      <c r="BK36556" s="98" t="s">
        <v>70</v>
      </c>
    </row>
    <row r="36557" spans="17:63" ht="29.25" customHeight="1" x14ac:dyDescent="0.2">
      <c r="Q36557" s="92" t="s">
        <v>50</v>
      </c>
      <c r="BF36557" s="101" t="s">
        <v>58</v>
      </c>
      <c r="BK36557" s="98" t="s">
        <v>70</v>
      </c>
    </row>
    <row r="36558" spans="17:63" ht="29.25" customHeight="1" x14ac:dyDescent="0.2">
      <c r="Q36558" s="92" t="s">
        <v>50</v>
      </c>
      <c r="BF36558" s="101" t="s">
        <v>58</v>
      </c>
      <c r="BK36558" s="98" t="s">
        <v>70</v>
      </c>
    </row>
    <row r="36559" spans="17:63" ht="29.25" customHeight="1" x14ac:dyDescent="0.2">
      <c r="Q36559" s="92" t="s">
        <v>50</v>
      </c>
      <c r="BF36559" s="101" t="s">
        <v>58</v>
      </c>
      <c r="BK36559" s="98" t="s">
        <v>70</v>
      </c>
    </row>
    <row r="36560" spans="17:63" ht="29.25" customHeight="1" x14ac:dyDescent="0.2">
      <c r="Q36560" s="92" t="s">
        <v>50</v>
      </c>
      <c r="BF36560" s="101" t="s">
        <v>58</v>
      </c>
      <c r="BK36560" s="98" t="s">
        <v>70</v>
      </c>
    </row>
    <row r="36561" spans="17:63" ht="29.25" customHeight="1" x14ac:dyDescent="0.2">
      <c r="Q36561" s="92" t="s">
        <v>50</v>
      </c>
      <c r="BF36561" s="101" t="s">
        <v>58</v>
      </c>
      <c r="BK36561" s="98" t="s">
        <v>70</v>
      </c>
    </row>
    <row r="36562" spans="17:63" ht="29.25" customHeight="1" x14ac:dyDescent="0.2">
      <c r="Q36562" s="92" t="s">
        <v>50</v>
      </c>
      <c r="BF36562" s="101" t="s">
        <v>58</v>
      </c>
      <c r="BK36562" s="98" t="s">
        <v>70</v>
      </c>
    </row>
    <row r="36563" spans="17:63" ht="29.25" customHeight="1" x14ac:dyDescent="0.2">
      <c r="Q36563" s="92" t="s">
        <v>50</v>
      </c>
      <c r="BF36563" s="101" t="s">
        <v>58</v>
      </c>
      <c r="BK36563" s="98" t="s">
        <v>70</v>
      </c>
    </row>
    <row r="36564" spans="17:63" ht="29.25" customHeight="1" x14ac:dyDescent="0.2">
      <c r="Q36564" s="92" t="s">
        <v>50</v>
      </c>
      <c r="BF36564" s="101" t="s">
        <v>58</v>
      </c>
      <c r="BK36564" s="98" t="s">
        <v>70</v>
      </c>
    </row>
    <row r="36565" spans="17:63" ht="29.25" customHeight="1" x14ac:dyDescent="0.2">
      <c r="Q36565" s="92" t="s">
        <v>50</v>
      </c>
      <c r="BF36565" s="101" t="s">
        <v>58</v>
      </c>
      <c r="BK36565" s="98" t="s">
        <v>70</v>
      </c>
    </row>
    <row r="36566" spans="17:63" ht="29.25" customHeight="1" x14ac:dyDescent="0.2">
      <c r="Q36566" s="92" t="s">
        <v>50</v>
      </c>
      <c r="BF36566" s="101" t="s">
        <v>58</v>
      </c>
      <c r="BK36566" s="98" t="s">
        <v>70</v>
      </c>
    </row>
    <row r="36567" spans="17:63" ht="29.25" customHeight="1" x14ac:dyDescent="0.2">
      <c r="Q36567" s="92" t="s">
        <v>50</v>
      </c>
      <c r="BF36567" s="101" t="s">
        <v>58</v>
      </c>
      <c r="BK36567" s="98" t="s">
        <v>70</v>
      </c>
    </row>
    <row r="36568" spans="17:63" ht="29.25" customHeight="1" x14ac:dyDescent="0.2">
      <c r="Q36568" s="92" t="s">
        <v>50</v>
      </c>
      <c r="BF36568" s="101" t="s">
        <v>58</v>
      </c>
      <c r="BK36568" s="98" t="s">
        <v>70</v>
      </c>
    </row>
    <row r="36569" spans="17:63" ht="29.25" customHeight="1" x14ac:dyDescent="0.2">
      <c r="Q36569" s="92" t="s">
        <v>50</v>
      </c>
      <c r="BF36569" s="101" t="s">
        <v>58</v>
      </c>
      <c r="BK36569" s="98" t="s">
        <v>70</v>
      </c>
    </row>
    <row r="36570" spans="17:63" ht="29.25" customHeight="1" x14ac:dyDescent="0.2">
      <c r="Q36570" s="92" t="s">
        <v>50</v>
      </c>
      <c r="BF36570" s="101" t="s">
        <v>58</v>
      </c>
      <c r="BK36570" s="98" t="s">
        <v>70</v>
      </c>
    </row>
    <row r="36571" spans="17:63" ht="29.25" customHeight="1" x14ac:dyDescent="0.2">
      <c r="Q36571" s="92" t="s">
        <v>50</v>
      </c>
      <c r="BF36571" s="101" t="s">
        <v>58</v>
      </c>
      <c r="BK36571" s="98" t="s">
        <v>70</v>
      </c>
    </row>
    <row r="36572" spans="17:63" ht="29.25" customHeight="1" x14ac:dyDescent="0.2">
      <c r="Q36572" s="92" t="s">
        <v>50</v>
      </c>
      <c r="BF36572" s="101" t="s">
        <v>58</v>
      </c>
      <c r="BK36572" s="98" t="s">
        <v>70</v>
      </c>
    </row>
    <row r="36573" spans="17:63" ht="29.25" customHeight="1" x14ac:dyDescent="0.2">
      <c r="Q36573" s="92" t="s">
        <v>50</v>
      </c>
      <c r="BF36573" s="101" t="s">
        <v>58</v>
      </c>
      <c r="BK36573" s="98" t="s">
        <v>70</v>
      </c>
    </row>
    <row r="36574" spans="17:63" ht="29.25" customHeight="1" x14ac:dyDescent="0.2">
      <c r="Q36574" s="92" t="s">
        <v>50</v>
      </c>
      <c r="BF36574" s="101" t="s">
        <v>58</v>
      </c>
      <c r="BK36574" s="98" t="s">
        <v>70</v>
      </c>
    </row>
    <row r="36575" spans="17:63" ht="29.25" customHeight="1" x14ac:dyDescent="0.2">
      <c r="Q36575" s="92" t="s">
        <v>50</v>
      </c>
      <c r="BF36575" s="101" t="s">
        <v>58</v>
      </c>
      <c r="BK36575" s="98" t="s">
        <v>70</v>
      </c>
    </row>
    <row r="36576" spans="17:63" ht="29.25" customHeight="1" x14ac:dyDescent="0.2">
      <c r="Q36576" s="92" t="s">
        <v>50</v>
      </c>
      <c r="BF36576" s="101" t="s">
        <v>58</v>
      </c>
      <c r="BK36576" s="98" t="s">
        <v>70</v>
      </c>
    </row>
    <row r="36577" spans="17:63" ht="29.25" customHeight="1" x14ac:dyDescent="0.2">
      <c r="Q36577" s="92" t="s">
        <v>50</v>
      </c>
      <c r="BF36577" s="101" t="s">
        <v>58</v>
      </c>
      <c r="BK36577" s="98" t="s">
        <v>70</v>
      </c>
    </row>
    <row r="36578" spans="17:63" ht="29.25" customHeight="1" x14ac:dyDescent="0.2">
      <c r="Q36578" s="92" t="s">
        <v>50</v>
      </c>
      <c r="BF36578" s="101" t="s">
        <v>58</v>
      </c>
      <c r="BK36578" s="98" t="s">
        <v>70</v>
      </c>
    </row>
    <row r="36579" spans="17:63" ht="29.25" customHeight="1" x14ac:dyDescent="0.2">
      <c r="Q36579" s="92" t="s">
        <v>50</v>
      </c>
      <c r="BF36579" s="101" t="s">
        <v>58</v>
      </c>
      <c r="BK36579" s="98" t="s">
        <v>70</v>
      </c>
    </row>
    <row r="36580" spans="17:63" ht="29.25" customHeight="1" x14ac:dyDescent="0.2">
      <c r="Q36580" s="92" t="s">
        <v>50</v>
      </c>
      <c r="BF36580" s="101" t="s">
        <v>58</v>
      </c>
      <c r="BK36580" s="98" t="s">
        <v>70</v>
      </c>
    </row>
    <row r="36581" spans="17:63" ht="29.25" customHeight="1" x14ac:dyDescent="0.2">
      <c r="Q36581" s="92" t="s">
        <v>50</v>
      </c>
      <c r="BF36581" s="101" t="s">
        <v>58</v>
      </c>
      <c r="BK36581" s="98" t="s">
        <v>70</v>
      </c>
    </row>
    <row r="36582" spans="17:63" ht="29.25" customHeight="1" x14ac:dyDescent="0.2">
      <c r="Q36582" s="92" t="s">
        <v>50</v>
      </c>
      <c r="BF36582" s="101" t="s">
        <v>58</v>
      </c>
      <c r="BK36582" s="98" t="s">
        <v>70</v>
      </c>
    </row>
    <row r="36583" spans="17:63" ht="29.25" customHeight="1" x14ac:dyDescent="0.2">
      <c r="Q36583" s="92" t="s">
        <v>50</v>
      </c>
      <c r="BF36583" s="101" t="s">
        <v>58</v>
      </c>
      <c r="BK36583" s="98" t="s">
        <v>70</v>
      </c>
    </row>
    <row r="36584" spans="17:63" ht="29.25" customHeight="1" x14ac:dyDescent="0.2">
      <c r="Q36584" s="92" t="s">
        <v>50</v>
      </c>
      <c r="BF36584" s="101" t="s">
        <v>58</v>
      </c>
      <c r="BK36584" s="98" t="s">
        <v>70</v>
      </c>
    </row>
    <row r="36585" spans="17:63" ht="29.25" customHeight="1" x14ac:dyDescent="0.2">
      <c r="Q36585" s="92" t="s">
        <v>50</v>
      </c>
      <c r="BF36585" s="101" t="s">
        <v>58</v>
      </c>
      <c r="BK36585" s="98" t="s">
        <v>70</v>
      </c>
    </row>
    <row r="36586" spans="17:63" ht="29.25" customHeight="1" x14ac:dyDescent="0.2">
      <c r="Q36586" s="92" t="s">
        <v>50</v>
      </c>
      <c r="BF36586" s="101" t="s">
        <v>58</v>
      </c>
      <c r="BK36586" s="98" t="s">
        <v>70</v>
      </c>
    </row>
    <row r="36587" spans="17:63" ht="29.25" customHeight="1" x14ac:dyDescent="0.2">
      <c r="Q36587" s="92" t="s">
        <v>50</v>
      </c>
      <c r="BF36587" s="101" t="s">
        <v>58</v>
      </c>
      <c r="BK36587" s="98" t="s">
        <v>70</v>
      </c>
    </row>
    <row r="36588" spans="17:63" ht="29.25" customHeight="1" x14ac:dyDescent="0.2">
      <c r="Q36588" s="92" t="s">
        <v>50</v>
      </c>
      <c r="BF36588" s="101" t="s">
        <v>58</v>
      </c>
      <c r="BK36588" s="98" t="s">
        <v>70</v>
      </c>
    </row>
    <row r="36589" spans="17:63" ht="29.25" customHeight="1" x14ac:dyDescent="0.2">
      <c r="Q36589" s="92" t="s">
        <v>50</v>
      </c>
      <c r="BF36589" s="101" t="s">
        <v>58</v>
      </c>
      <c r="BK36589" s="98" t="s">
        <v>70</v>
      </c>
    </row>
    <row r="36590" spans="17:63" ht="29.25" customHeight="1" x14ac:dyDescent="0.2">
      <c r="Q36590" s="92" t="s">
        <v>50</v>
      </c>
      <c r="BF36590" s="101" t="s">
        <v>58</v>
      </c>
      <c r="BK36590" s="98" t="s">
        <v>70</v>
      </c>
    </row>
    <row r="36591" spans="17:63" ht="29.25" customHeight="1" x14ac:dyDescent="0.2">
      <c r="Q36591" s="92" t="s">
        <v>50</v>
      </c>
      <c r="BF36591" s="101" t="s">
        <v>58</v>
      </c>
      <c r="BK36591" s="98" t="s">
        <v>70</v>
      </c>
    </row>
    <row r="36592" spans="17:63" ht="29.25" customHeight="1" x14ac:dyDescent="0.2">
      <c r="Q36592" s="92" t="s">
        <v>50</v>
      </c>
      <c r="BF36592" s="101" t="s">
        <v>58</v>
      </c>
      <c r="BK36592" s="98" t="s">
        <v>70</v>
      </c>
    </row>
    <row r="36593" spans="17:63" ht="29.25" customHeight="1" x14ac:dyDescent="0.2">
      <c r="Q36593" s="92" t="s">
        <v>50</v>
      </c>
      <c r="BF36593" s="101" t="s">
        <v>58</v>
      </c>
      <c r="BK36593" s="98" t="s">
        <v>70</v>
      </c>
    </row>
    <row r="36594" spans="17:63" ht="29.25" customHeight="1" x14ac:dyDescent="0.2">
      <c r="Q36594" s="92" t="s">
        <v>50</v>
      </c>
      <c r="BF36594" s="101" t="s">
        <v>58</v>
      </c>
      <c r="BK36594" s="98" t="s">
        <v>70</v>
      </c>
    </row>
    <row r="36595" spans="17:63" ht="29.25" customHeight="1" x14ac:dyDescent="0.2">
      <c r="Q36595" s="92" t="s">
        <v>50</v>
      </c>
      <c r="BF36595" s="101" t="s">
        <v>58</v>
      </c>
      <c r="BK36595" s="98" t="s">
        <v>70</v>
      </c>
    </row>
    <row r="36596" spans="17:63" ht="29.25" customHeight="1" x14ac:dyDescent="0.2">
      <c r="Q36596" s="92" t="s">
        <v>50</v>
      </c>
      <c r="BF36596" s="101" t="s">
        <v>58</v>
      </c>
      <c r="BK36596" s="98" t="s">
        <v>70</v>
      </c>
    </row>
    <row r="36597" spans="17:63" ht="29.25" customHeight="1" x14ac:dyDescent="0.2">
      <c r="Q36597" s="92" t="s">
        <v>50</v>
      </c>
      <c r="BF36597" s="101" t="s">
        <v>58</v>
      </c>
      <c r="BK36597" s="98" t="s">
        <v>70</v>
      </c>
    </row>
    <row r="36598" spans="17:63" ht="29.25" customHeight="1" x14ac:dyDescent="0.2">
      <c r="Q36598" s="92" t="s">
        <v>50</v>
      </c>
      <c r="BF36598" s="101" t="s">
        <v>58</v>
      </c>
      <c r="BK36598" s="98" t="s">
        <v>70</v>
      </c>
    </row>
    <row r="36599" spans="17:63" ht="29.25" customHeight="1" x14ac:dyDescent="0.2">
      <c r="Q36599" s="92" t="s">
        <v>50</v>
      </c>
      <c r="BF36599" s="101" t="s">
        <v>58</v>
      </c>
      <c r="BK36599" s="98" t="s">
        <v>70</v>
      </c>
    </row>
    <row r="36600" spans="17:63" ht="29.25" customHeight="1" x14ac:dyDescent="0.2">
      <c r="Q36600" s="92" t="s">
        <v>50</v>
      </c>
      <c r="BF36600" s="101" t="s">
        <v>58</v>
      </c>
      <c r="BK36600" s="98" t="s">
        <v>70</v>
      </c>
    </row>
    <row r="36601" spans="17:63" ht="29.25" customHeight="1" x14ac:dyDescent="0.2">
      <c r="Q36601" s="92" t="s">
        <v>50</v>
      </c>
      <c r="BF36601" s="101" t="s">
        <v>58</v>
      </c>
      <c r="BK36601" s="98" t="s">
        <v>70</v>
      </c>
    </row>
    <row r="36602" spans="17:63" ht="29.25" customHeight="1" x14ac:dyDescent="0.2">
      <c r="Q36602" s="92" t="s">
        <v>50</v>
      </c>
      <c r="BF36602" s="101" t="s">
        <v>58</v>
      </c>
      <c r="BK36602" s="98" t="s">
        <v>70</v>
      </c>
    </row>
    <row r="36603" spans="17:63" ht="29.25" customHeight="1" x14ac:dyDescent="0.2">
      <c r="Q36603" s="92" t="s">
        <v>50</v>
      </c>
      <c r="BF36603" s="101" t="s">
        <v>58</v>
      </c>
      <c r="BK36603" s="98" t="s">
        <v>70</v>
      </c>
    </row>
    <row r="36604" spans="17:63" ht="29.25" customHeight="1" x14ac:dyDescent="0.2">
      <c r="Q36604" s="92" t="s">
        <v>50</v>
      </c>
      <c r="BF36604" s="101" t="s">
        <v>58</v>
      </c>
      <c r="BK36604" s="98" t="s">
        <v>70</v>
      </c>
    </row>
    <row r="36605" spans="17:63" ht="29.25" customHeight="1" x14ac:dyDescent="0.2">
      <c r="Q36605" s="92" t="s">
        <v>50</v>
      </c>
      <c r="BF36605" s="101" t="s">
        <v>58</v>
      </c>
      <c r="BK36605" s="98" t="s">
        <v>70</v>
      </c>
    </row>
    <row r="36606" spans="17:63" ht="29.25" customHeight="1" x14ac:dyDescent="0.2">
      <c r="Q36606" s="92" t="s">
        <v>50</v>
      </c>
      <c r="BF36606" s="101" t="s">
        <v>58</v>
      </c>
      <c r="BK36606" s="98" t="s">
        <v>70</v>
      </c>
    </row>
    <row r="36607" spans="17:63" ht="29.25" customHeight="1" x14ac:dyDescent="0.2">
      <c r="Q36607" s="92" t="s">
        <v>50</v>
      </c>
      <c r="BF36607" s="101" t="s">
        <v>58</v>
      </c>
      <c r="BK36607" s="98" t="s">
        <v>70</v>
      </c>
    </row>
    <row r="36608" spans="17:63" ht="29.25" customHeight="1" x14ac:dyDescent="0.2">
      <c r="Q36608" s="92" t="s">
        <v>50</v>
      </c>
      <c r="BF36608" s="101" t="s">
        <v>58</v>
      </c>
      <c r="BK36608" s="98" t="s">
        <v>70</v>
      </c>
    </row>
    <row r="36609" spans="17:63" ht="29.25" customHeight="1" x14ac:dyDescent="0.2">
      <c r="Q36609" s="92" t="s">
        <v>50</v>
      </c>
      <c r="BF36609" s="101" t="s">
        <v>58</v>
      </c>
      <c r="BK36609" s="98" t="s">
        <v>70</v>
      </c>
    </row>
    <row r="36610" spans="17:63" ht="29.25" customHeight="1" x14ac:dyDescent="0.2">
      <c r="Q36610" s="92" t="s">
        <v>50</v>
      </c>
      <c r="BF36610" s="101" t="s">
        <v>58</v>
      </c>
      <c r="BK36610" s="98" t="s">
        <v>70</v>
      </c>
    </row>
    <row r="36611" spans="17:63" ht="29.25" customHeight="1" x14ac:dyDescent="0.2">
      <c r="Q36611" s="92" t="s">
        <v>50</v>
      </c>
      <c r="BF36611" s="101" t="s">
        <v>58</v>
      </c>
      <c r="BK36611" s="98" t="s">
        <v>70</v>
      </c>
    </row>
    <row r="36612" spans="17:63" ht="29.25" customHeight="1" x14ac:dyDescent="0.2">
      <c r="Q36612" s="92" t="s">
        <v>50</v>
      </c>
      <c r="BF36612" s="101" t="s">
        <v>58</v>
      </c>
      <c r="BK36612" s="98" t="s">
        <v>70</v>
      </c>
    </row>
    <row r="36613" spans="17:63" ht="29.25" customHeight="1" x14ac:dyDescent="0.2">
      <c r="Q36613" s="92" t="s">
        <v>50</v>
      </c>
      <c r="BF36613" s="101" t="s">
        <v>58</v>
      </c>
      <c r="BK36613" s="98" t="s">
        <v>70</v>
      </c>
    </row>
    <row r="36614" spans="17:63" ht="29.25" customHeight="1" x14ac:dyDescent="0.2">
      <c r="Q36614" s="92" t="s">
        <v>50</v>
      </c>
      <c r="BF36614" s="101" t="s">
        <v>58</v>
      </c>
      <c r="BK36614" s="98" t="s">
        <v>70</v>
      </c>
    </row>
    <row r="36615" spans="17:63" ht="29.25" customHeight="1" x14ac:dyDescent="0.2">
      <c r="Q36615" s="92" t="s">
        <v>50</v>
      </c>
      <c r="BF36615" s="101" t="s">
        <v>58</v>
      </c>
      <c r="BK36615" s="98" t="s">
        <v>70</v>
      </c>
    </row>
    <row r="36616" spans="17:63" ht="29.25" customHeight="1" x14ac:dyDescent="0.2">
      <c r="Q36616" s="92" t="s">
        <v>50</v>
      </c>
      <c r="BF36616" s="101" t="s">
        <v>58</v>
      </c>
      <c r="BK36616" s="98" t="s">
        <v>70</v>
      </c>
    </row>
    <row r="36617" spans="17:63" ht="29.25" customHeight="1" x14ac:dyDescent="0.2">
      <c r="Q36617" s="92" t="s">
        <v>50</v>
      </c>
      <c r="BF36617" s="101" t="s">
        <v>58</v>
      </c>
      <c r="BK36617" s="98" t="s">
        <v>70</v>
      </c>
    </row>
    <row r="36618" spans="17:63" ht="29.25" customHeight="1" x14ac:dyDescent="0.2">
      <c r="Q36618" s="92" t="s">
        <v>50</v>
      </c>
      <c r="BF36618" s="101" t="s">
        <v>58</v>
      </c>
      <c r="BK36618" s="98" t="s">
        <v>70</v>
      </c>
    </row>
    <row r="36619" spans="17:63" ht="29.25" customHeight="1" x14ac:dyDescent="0.2">
      <c r="Q36619" s="92" t="s">
        <v>50</v>
      </c>
      <c r="BF36619" s="101" t="s">
        <v>58</v>
      </c>
      <c r="BK36619" s="98" t="s">
        <v>70</v>
      </c>
    </row>
    <row r="36620" spans="17:63" ht="29.25" customHeight="1" x14ac:dyDescent="0.2">
      <c r="Q36620" s="92" t="s">
        <v>50</v>
      </c>
      <c r="BF36620" s="101" t="s">
        <v>58</v>
      </c>
      <c r="BK36620" s="98" t="s">
        <v>70</v>
      </c>
    </row>
    <row r="36621" spans="17:63" ht="29.25" customHeight="1" x14ac:dyDescent="0.2">
      <c r="Q36621" s="92" t="s">
        <v>50</v>
      </c>
      <c r="BF36621" s="101" t="s">
        <v>58</v>
      </c>
      <c r="BK36621" s="98" t="s">
        <v>70</v>
      </c>
    </row>
    <row r="36622" spans="17:63" ht="29.25" customHeight="1" x14ac:dyDescent="0.2">
      <c r="Q36622" s="92" t="s">
        <v>50</v>
      </c>
      <c r="BF36622" s="101" t="s">
        <v>58</v>
      </c>
      <c r="BK36622" s="98" t="s">
        <v>70</v>
      </c>
    </row>
    <row r="36623" spans="17:63" ht="29.25" customHeight="1" x14ac:dyDescent="0.2">
      <c r="Q36623" s="92" t="s">
        <v>50</v>
      </c>
      <c r="BF36623" s="101" t="s">
        <v>58</v>
      </c>
      <c r="BK36623" s="98" t="s">
        <v>70</v>
      </c>
    </row>
    <row r="36624" spans="17:63" ht="29.25" customHeight="1" x14ac:dyDescent="0.2">
      <c r="Q36624" s="92" t="s">
        <v>50</v>
      </c>
      <c r="BF36624" s="101" t="s">
        <v>58</v>
      </c>
      <c r="BK36624" s="98" t="s">
        <v>70</v>
      </c>
    </row>
    <row r="36625" spans="17:63" ht="29.25" customHeight="1" x14ac:dyDescent="0.2">
      <c r="Q36625" s="92" t="s">
        <v>50</v>
      </c>
      <c r="BF36625" s="101" t="s">
        <v>58</v>
      </c>
      <c r="BK36625" s="98" t="s">
        <v>70</v>
      </c>
    </row>
    <row r="36626" spans="17:63" ht="29.25" customHeight="1" x14ac:dyDescent="0.2">
      <c r="Q36626" s="92" t="s">
        <v>50</v>
      </c>
      <c r="BF36626" s="101" t="s">
        <v>58</v>
      </c>
      <c r="BK36626" s="98" t="s">
        <v>70</v>
      </c>
    </row>
    <row r="36627" spans="17:63" ht="29.25" customHeight="1" x14ac:dyDescent="0.2">
      <c r="Q36627" s="92" t="s">
        <v>50</v>
      </c>
      <c r="BF36627" s="101" t="s">
        <v>58</v>
      </c>
      <c r="BK36627" s="98" t="s">
        <v>70</v>
      </c>
    </row>
    <row r="36628" spans="17:63" ht="29.25" customHeight="1" x14ac:dyDescent="0.2">
      <c r="Q36628" s="92" t="s">
        <v>50</v>
      </c>
      <c r="BF36628" s="101" t="s">
        <v>58</v>
      </c>
      <c r="BK36628" s="98" t="s">
        <v>70</v>
      </c>
    </row>
    <row r="36629" spans="17:63" ht="29.25" customHeight="1" x14ac:dyDescent="0.2">
      <c r="Q36629" s="92" t="s">
        <v>50</v>
      </c>
      <c r="BF36629" s="101" t="s">
        <v>58</v>
      </c>
      <c r="BK36629" s="98" t="s">
        <v>70</v>
      </c>
    </row>
    <row r="36630" spans="17:63" ht="29.25" customHeight="1" x14ac:dyDescent="0.2">
      <c r="Q36630" s="92" t="s">
        <v>50</v>
      </c>
      <c r="BF36630" s="101" t="s">
        <v>58</v>
      </c>
      <c r="BK36630" s="98" t="s">
        <v>70</v>
      </c>
    </row>
    <row r="36631" spans="17:63" ht="29.25" customHeight="1" x14ac:dyDescent="0.2">
      <c r="Q36631" s="92" t="s">
        <v>50</v>
      </c>
      <c r="BF36631" s="101" t="s">
        <v>58</v>
      </c>
      <c r="BK36631" s="98" t="s">
        <v>70</v>
      </c>
    </row>
    <row r="36632" spans="17:63" ht="29.25" customHeight="1" x14ac:dyDescent="0.2">
      <c r="Q36632" s="92" t="s">
        <v>50</v>
      </c>
      <c r="BF36632" s="101" t="s">
        <v>58</v>
      </c>
      <c r="BK36632" s="98" t="s">
        <v>70</v>
      </c>
    </row>
    <row r="36633" spans="17:63" ht="29.25" customHeight="1" x14ac:dyDescent="0.2">
      <c r="Q36633" s="92" t="s">
        <v>50</v>
      </c>
      <c r="BF36633" s="101" t="s">
        <v>58</v>
      </c>
      <c r="BK36633" s="98" t="s">
        <v>70</v>
      </c>
    </row>
    <row r="36634" spans="17:63" ht="29.25" customHeight="1" x14ac:dyDescent="0.2">
      <c r="Q36634" s="92" t="s">
        <v>50</v>
      </c>
      <c r="BF36634" s="101" t="s">
        <v>58</v>
      </c>
      <c r="BK36634" s="98" t="s">
        <v>70</v>
      </c>
    </row>
    <row r="36635" spans="17:63" ht="29.25" customHeight="1" x14ac:dyDescent="0.2">
      <c r="Q36635" s="92" t="s">
        <v>50</v>
      </c>
      <c r="BF36635" s="101" t="s">
        <v>58</v>
      </c>
      <c r="BK36635" s="98" t="s">
        <v>70</v>
      </c>
    </row>
    <row r="36636" spans="17:63" ht="29.25" customHeight="1" x14ac:dyDescent="0.2">
      <c r="Q36636" s="92" t="s">
        <v>50</v>
      </c>
      <c r="BF36636" s="101" t="s">
        <v>58</v>
      </c>
      <c r="BK36636" s="98" t="s">
        <v>70</v>
      </c>
    </row>
    <row r="36637" spans="17:63" ht="29.25" customHeight="1" x14ac:dyDescent="0.2">
      <c r="Q36637" s="92" t="s">
        <v>50</v>
      </c>
      <c r="BF36637" s="101" t="s">
        <v>58</v>
      </c>
      <c r="BK36637" s="98" t="s">
        <v>70</v>
      </c>
    </row>
    <row r="36638" spans="17:63" ht="29.25" customHeight="1" x14ac:dyDescent="0.2">
      <c r="Q36638" s="92" t="s">
        <v>50</v>
      </c>
      <c r="BF36638" s="101" t="s">
        <v>58</v>
      </c>
      <c r="BK36638" s="98" t="s">
        <v>70</v>
      </c>
    </row>
    <row r="36639" spans="17:63" ht="29.25" customHeight="1" x14ac:dyDescent="0.2">
      <c r="Q36639" s="92" t="s">
        <v>50</v>
      </c>
      <c r="BF36639" s="101" t="s">
        <v>58</v>
      </c>
      <c r="BK36639" s="98" t="s">
        <v>70</v>
      </c>
    </row>
    <row r="36640" spans="17:63" ht="29.25" customHeight="1" x14ac:dyDescent="0.2">
      <c r="Q36640" s="92" t="s">
        <v>50</v>
      </c>
      <c r="BF36640" s="101" t="s">
        <v>58</v>
      </c>
      <c r="BK36640" s="98" t="s">
        <v>70</v>
      </c>
    </row>
    <row r="36641" spans="17:63" ht="29.25" customHeight="1" x14ac:dyDescent="0.2">
      <c r="Q36641" s="92" t="s">
        <v>50</v>
      </c>
      <c r="BF36641" s="101" t="s">
        <v>58</v>
      </c>
      <c r="BK36641" s="98" t="s">
        <v>70</v>
      </c>
    </row>
    <row r="36642" spans="17:63" ht="29.25" customHeight="1" x14ac:dyDescent="0.2">
      <c r="Q36642" s="92" t="s">
        <v>50</v>
      </c>
      <c r="BF36642" s="101" t="s">
        <v>58</v>
      </c>
      <c r="BK36642" s="98" t="s">
        <v>70</v>
      </c>
    </row>
    <row r="36643" spans="17:63" ht="29.25" customHeight="1" x14ac:dyDescent="0.2">
      <c r="Q36643" s="92" t="s">
        <v>50</v>
      </c>
      <c r="BF36643" s="101" t="s">
        <v>58</v>
      </c>
      <c r="BK36643" s="98" t="s">
        <v>70</v>
      </c>
    </row>
    <row r="36644" spans="17:63" ht="29.25" customHeight="1" x14ac:dyDescent="0.2">
      <c r="Q36644" s="92" t="s">
        <v>50</v>
      </c>
      <c r="BF36644" s="101" t="s">
        <v>58</v>
      </c>
      <c r="BK36644" s="98" t="s">
        <v>70</v>
      </c>
    </row>
    <row r="36645" spans="17:63" ht="29.25" customHeight="1" x14ac:dyDescent="0.2">
      <c r="Q36645" s="92" t="s">
        <v>50</v>
      </c>
      <c r="BF36645" s="101" t="s">
        <v>58</v>
      </c>
      <c r="BK36645" s="98" t="s">
        <v>70</v>
      </c>
    </row>
    <row r="36646" spans="17:63" ht="29.25" customHeight="1" x14ac:dyDescent="0.2">
      <c r="Q36646" s="92" t="s">
        <v>50</v>
      </c>
      <c r="BF36646" s="101" t="s">
        <v>58</v>
      </c>
      <c r="BK36646" s="98" t="s">
        <v>70</v>
      </c>
    </row>
    <row r="36647" spans="17:63" ht="29.25" customHeight="1" x14ac:dyDescent="0.2">
      <c r="Q36647" s="92" t="s">
        <v>50</v>
      </c>
      <c r="BF36647" s="101" t="s">
        <v>58</v>
      </c>
      <c r="BK36647" s="98" t="s">
        <v>70</v>
      </c>
    </row>
    <row r="36648" spans="17:63" ht="29.25" customHeight="1" x14ac:dyDescent="0.2">
      <c r="Q36648" s="92" t="s">
        <v>50</v>
      </c>
      <c r="BF36648" s="101" t="s">
        <v>58</v>
      </c>
      <c r="BK36648" s="98" t="s">
        <v>70</v>
      </c>
    </row>
    <row r="36649" spans="17:63" ht="29.25" customHeight="1" x14ac:dyDescent="0.2">
      <c r="Q36649" s="92" t="s">
        <v>50</v>
      </c>
      <c r="BF36649" s="101" t="s">
        <v>58</v>
      </c>
      <c r="BK36649" s="98" t="s">
        <v>70</v>
      </c>
    </row>
    <row r="36650" spans="17:63" ht="29.25" customHeight="1" x14ac:dyDescent="0.2">
      <c r="Q36650" s="92" t="s">
        <v>50</v>
      </c>
      <c r="BF36650" s="101" t="s">
        <v>58</v>
      </c>
      <c r="BK36650" s="98" t="s">
        <v>70</v>
      </c>
    </row>
    <row r="36651" spans="17:63" ht="29.25" customHeight="1" x14ac:dyDescent="0.2">
      <c r="Q36651" s="92" t="s">
        <v>50</v>
      </c>
      <c r="BF36651" s="101" t="s">
        <v>58</v>
      </c>
      <c r="BK36651" s="98" t="s">
        <v>70</v>
      </c>
    </row>
    <row r="36652" spans="17:63" ht="29.25" customHeight="1" x14ac:dyDescent="0.2">
      <c r="Q36652" s="92" t="s">
        <v>50</v>
      </c>
      <c r="BF36652" s="101" t="s">
        <v>58</v>
      </c>
      <c r="BK36652" s="98" t="s">
        <v>70</v>
      </c>
    </row>
    <row r="36653" spans="17:63" ht="29.25" customHeight="1" x14ac:dyDescent="0.2">
      <c r="Q36653" s="92" t="s">
        <v>50</v>
      </c>
      <c r="BF36653" s="101" t="s">
        <v>58</v>
      </c>
      <c r="BK36653" s="98" t="s">
        <v>70</v>
      </c>
    </row>
    <row r="36654" spans="17:63" ht="29.25" customHeight="1" x14ac:dyDescent="0.2">
      <c r="Q36654" s="92" t="s">
        <v>50</v>
      </c>
      <c r="BF36654" s="101" t="s">
        <v>58</v>
      </c>
      <c r="BK36654" s="98" t="s">
        <v>70</v>
      </c>
    </row>
    <row r="36655" spans="17:63" ht="29.25" customHeight="1" x14ac:dyDescent="0.2">
      <c r="Q36655" s="92" t="s">
        <v>50</v>
      </c>
      <c r="BF36655" s="101" t="s">
        <v>58</v>
      </c>
      <c r="BK36655" s="98" t="s">
        <v>70</v>
      </c>
    </row>
    <row r="36656" spans="17:63" ht="29.25" customHeight="1" x14ac:dyDescent="0.2">
      <c r="Q36656" s="92" t="s">
        <v>50</v>
      </c>
      <c r="BF36656" s="101" t="s">
        <v>58</v>
      </c>
      <c r="BK36656" s="98" t="s">
        <v>70</v>
      </c>
    </row>
    <row r="36657" spans="17:63" ht="29.25" customHeight="1" x14ac:dyDescent="0.2">
      <c r="Q36657" s="92" t="s">
        <v>50</v>
      </c>
      <c r="BF36657" s="101" t="s">
        <v>58</v>
      </c>
      <c r="BK36657" s="98" t="s">
        <v>70</v>
      </c>
    </row>
    <row r="36658" spans="17:63" ht="29.25" customHeight="1" x14ac:dyDescent="0.2">
      <c r="Q36658" s="92" t="s">
        <v>50</v>
      </c>
      <c r="BF36658" s="101" t="s">
        <v>58</v>
      </c>
      <c r="BK36658" s="98" t="s">
        <v>70</v>
      </c>
    </row>
    <row r="36659" spans="17:63" ht="29.25" customHeight="1" x14ac:dyDescent="0.2">
      <c r="Q36659" s="92" t="s">
        <v>50</v>
      </c>
      <c r="BF36659" s="101" t="s">
        <v>58</v>
      </c>
      <c r="BK36659" s="98" t="s">
        <v>70</v>
      </c>
    </row>
    <row r="36660" spans="17:63" ht="29.25" customHeight="1" x14ac:dyDescent="0.2">
      <c r="Q36660" s="92" t="s">
        <v>50</v>
      </c>
      <c r="BF36660" s="101" t="s">
        <v>58</v>
      </c>
      <c r="BK36660" s="98" t="s">
        <v>70</v>
      </c>
    </row>
    <row r="36661" spans="17:63" ht="29.25" customHeight="1" x14ac:dyDescent="0.2">
      <c r="Q36661" s="92" t="s">
        <v>50</v>
      </c>
      <c r="BF36661" s="101" t="s">
        <v>58</v>
      </c>
      <c r="BK36661" s="98" t="s">
        <v>70</v>
      </c>
    </row>
    <row r="36662" spans="17:63" ht="29.25" customHeight="1" x14ac:dyDescent="0.2">
      <c r="Q36662" s="92" t="s">
        <v>50</v>
      </c>
      <c r="BF36662" s="101" t="s">
        <v>58</v>
      </c>
      <c r="BK36662" s="98" t="s">
        <v>70</v>
      </c>
    </row>
    <row r="36663" spans="17:63" ht="29.25" customHeight="1" x14ac:dyDescent="0.2">
      <c r="Q36663" s="92" t="s">
        <v>50</v>
      </c>
      <c r="BF36663" s="101" t="s">
        <v>58</v>
      </c>
      <c r="BK36663" s="98" t="s">
        <v>70</v>
      </c>
    </row>
    <row r="36664" spans="17:63" ht="29.25" customHeight="1" x14ac:dyDescent="0.2">
      <c r="Q36664" s="92" t="s">
        <v>50</v>
      </c>
      <c r="BF36664" s="101" t="s">
        <v>58</v>
      </c>
      <c r="BK36664" s="98" t="s">
        <v>70</v>
      </c>
    </row>
    <row r="36665" spans="17:63" ht="29.25" customHeight="1" x14ac:dyDescent="0.2">
      <c r="Q36665" s="92" t="s">
        <v>50</v>
      </c>
      <c r="BF36665" s="101" t="s">
        <v>58</v>
      </c>
      <c r="BK36665" s="98" t="s">
        <v>70</v>
      </c>
    </row>
    <row r="36666" spans="17:63" ht="29.25" customHeight="1" x14ac:dyDescent="0.2">
      <c r="Q36666" s="92" t="s">
        <v>50</v>
      </c>
      <c r="BF36666" s="101" t="s">
        <v>58</v>
      </c>
      <c r="BK36666" s="98" t="s">
        <v>70</v>
      </c>
    </row>
    <row r="36667" spans="17:63" ht="29.25" customHeight="1" x14ac:dyDescent="0.2">
      <c r="Q36667" s="92" t="s">
        <v>50</v>
      </c>
      <c r="BF36667" s="101" t="s">
        <v>58</v>
      </c>
      <c r="BK36667" s="98" t="s">
        <v>70</v>
      </c>
    </row>
    <row r="36668" spans="17:63" ht="29.25" customHeight="1" x14ac:dyDescent="0.2">
      <c r="Q36668" s="92" t="s">
        <v>50</v>
      </c>
      <c r="BF36668" s="101" t="s">
        <v>58</v>
      </c>
      <c r="BK36668" s="98" t="s">
        <v>70</v>
      </c>
    </row>
    <row r="36669" spans="17:63" ht="29.25" customHeight="1" x14ac:dyDescent="0.2">
      <c r="Q36669" s="92" t="s">
        <v>50</v>
      </c>
      <c r="BF36669" s="101" t="s">
        <v>58</v>
      </c>
      <c r="BK36669" s="98" t="s">
        <v>70</v>
      </c>
    </row>
    <row r="36670" spans="17:63" ht="29.25" customHeight="1" x14ac:dyDescent="0.2">
      <c r="Q36670" s="92" t="s">
        <v>50</v>
      </c>
      <c r="BF36670" s="101" t="s">
        <v>58</v>
      </c>
      <c r="BK36670" s="98" t="s">
        <v>70</v>
      </c>
    </row>
    <row r="36671" spans="17:63" ht="29.25" customHeight="1" x14ac:dyDescent="0.2">
      <c r="Q36671" s="92" t="s">
        <v>50</v>
      </c>
      <c r="BF36671" s="101" t="s">
        <v>58</v>
      </c>
      <c r="BK36671" s="98" t="s">
        <v>70</v>
      </c>
    </row>
    <row r="36672" spans="17:63" ht="29.25" customHeight="1" x14ac:dyDescent="0.2">
      <c r="Q36672" s="92" t="s">
        <v>50</v>
      </c>
      <c r="BF36672" s="101" t="s">
        <v>58</v>
      </c>
      <c r="BK36672" s="98" t="s">
        <v>70</v>
      </c>
    </row>
    <row r="36673" spans="17:63" ht="29.25" customHeight="1" x14ac:dyDescent="0.2">
      <c r="Q36673" s="92" t="s">
        <v>50</v>
      </c>
      <c r="BF36673" s="101" t="s">
        <v>58</v>
      </c>
      <c r="BK36673" s="98" t="s">
        <v>70</v>
      </c>
    </row>
    <row r="36674" spans="17:63" ht="29.25" customHeight="1" x14ac:dyDescent="0.2">
      <c r="Q36674" s="92" t="s">
        <v>50</v>
      </c>
      <c r="BF36674" s="101" t="s">
        <v>58</v>
      </c>
      <c r="BK36674" s="98" t="s">
        <v>70</v>
      </c>
    </row>
    <row r="36675" spans="17:63" ht="29.25" customHeight="1" x14ac:dyDescent="0.2">
      <c r="Q36675" s="92" t="s">
        <v>50</v>
      </c>
      <c r="BF36675" s="101" t="s">
        <v>58</v>
      </c>
      <c r="BK36675" s="98" t="s">
        <v>70</v>
      </c>
    </row>
    <row r="36676" spans="17:63" ht="29.25" customHeight="1" x14ac:dyDescent="0.2">
      <c r="Q36676" s="92" t="s">
        <v>50</v>
      </c>
      <c r="BF36676" s="101" t="s">
        <v>58</v>
      </c>
      <c r="BK36676" s="98" t="s">
        <v>70</v>
      </c>
    </row>
    <row r="36677" spans="17:63" ht="29.25" customHeight="1" x14ac:dyDescent="0.2">
      <c r="Q36677" s="92" t="s">
        <v>50</v>
      </c>
      <c r="BF36677" s="101" t="s">
        <v>58</v>
      </c>
      <c r="BK36677" s="98" t="s">
        <v>70</v>
      </c>
    </row>
    <row r="36678" spans="17:63" ht="29.25" customHeight="1" x14ac:dyDescent="0.2">
      <c r="Q36678" s="92" t="s">
        <v>50</v>
      </c>
      <c r="BF36678" s="101" t="s">
        <v>58</v>
      </c>
      <c r="BK36678" s="98" t="s">
        <v>70</v>
      </c>
    </row>
    <row r="36679" spans="17:63" ht="29.25" customHeight="1" x14ac:dyDescent="0.2">
      <c r="Q36679" s="92" t="s">
        <v>50</v>
      </c>
      <c r="BF36679" s="101" t="s">
        <v>58</v>
      </c>
      <c r="BK36679" s="98" t="s">
        <v>70</v>
      </c>
    </row>
    <row r="36680" spans="17:63" ht="29.25" customHeight="1" x14ac:dyDescent="0.2">
      <c r="Q36680" s="92" t="s">
        <v>50</v>
      </c>
      <c r="BF36680" s="101" t="s">
        <v>58</v>
      </c>
      <c r="BK36680" s="98" t="s">
        <v>70</v>
      </c>
    </row>
    <row r="36681" spans="17:63" ht="29.25" customHeight="1" x14ac:dyDescent="0.2">
      <c r="Q36681" s="92" t="s">
        <v>50</v>
      </c>
      <c r="BF36681" s="101" t="s">
        <v>58</v>
      </c>
      <c r="BK36681" s="98" t="s">
        <v>70</v>
      </c>
    </row>
    <row r="36682" spans="17:63" ht="29.25" customHeight="1" x14ac:dyDescent="0.2">
      <c r="Q36682" s="92" t="s">
        <v>50</v>
      </c>
      <c r="BF36682" s="101" t="s">
        <v>58</v>
      </c>
      <c r="BK36682" s="98" t="s">
        <v>70</v>
      </c>
    </row>
    <row r="36683" spans="17:63" ht="29.25" customHeight="1" x14ac:dyDescent="0.2">
      <c r="Q36683" s="92" t="s">
        <v>50</v>
      </c>
      <c r="BF36683" s="101" t="s">
        <v>58</v>
      </c>
      <c r="BK36683" s="98" t="s">
        <v>70</v>
      </c>
    </row>
    <row r="36684" spans="17:63" ht="29.25" customHeight="1" x14ac:dyDescent="0.2">
      <c r="Q36684" s="92" t="s">
        <v>50</v>
      </c>
      <c r="BF36684" s="101" t="s">
        <v>58</v>
      </c>
      <c r="BK36684" s="98" t="s">
        <v>70</v>
      </c>
    </row>
    <row r="36685" spans="17:63" ht="29.25" customHeight="1" x14ac:dyDescent="0.2">
      <c r="Q36685" s="92" t="s">
        <v>50</v>
      </c>
      <c r="BF36685" s="101" t="s">
        <v>58</v>
      </c>
      <c r="BK36685" s="98" t="s">
        <v>70</v>
      </c>
    </row>
    <row r="36686" spans="17:63" ht="29.25" customHeight="1" x14ac:dyDescent="0.2">
      <c r="Q36686" s="92" t="s">
        <v>50</v>
      </c>
      <c r="BF36686" s="101" t="s">
        <v>58</v>
      </c>
      <c r="BK36686" s="98" t="s">
        <v>70</v>
      </c>
    </row>
    <row r="36687" spans="17:63" ht="29.25" customHeight="1" x14ac:dyDescent="0.2">
      <c r="Q36687" s="92" t="s">
        <v>50</v>
      </c>
      <c r="BF36687" s="101" t="s">
        <v>58</v>
      </c>
      <c r="BK36687" s="98" t="s">
        <v>70</v>
      </c>
    </row>
    <row r="36688" spans="17:63" ht="29.25" customHeight="1" x14ac:dyDescent="0.2">
      <c r="Q36688" s="92" t="s">
        <v>50</v>
      </c>
      <c r="BF36688" s="101" t="s">
        <v>58</v>
      </c>
      <c r="BK36688" s="98" t="s">
        <v>70</v>
      </c>
    </row>
    <row r="36689" spans="17:63" ht="29.25" customHeight="1" x14ac:dyDescent="0.2">
      <c r="Q36689" s="92" t="s">
        <v>50</v>
      </c>
      <c r="BF36689" s="101" t="s">
        <v>58</v>
      </c>
      <c r="BK36689" s="98" t="s">
        <v>70</v>
      </c>
    </row>
    <row r="36690" spans="17:63" ht="29.25" customHeight="1" x14ac:dyDescent="0.2">
      <c r="Q36690" s="92" t="s">
        <v>50</v>
      </c>
      <c r="BF36690" s="101" t="s">
        <v>58</v>
      </c>
      <c r="BK36690" s="98" t="s">
        <v>70</v>
      </c>
    </row>
    <row r="36691" spans="17:63" ht="29.25" customHeight="1" x14ac:dyDescent="0.2">
      <c r="Q36691" s="92" t="s">
        <v>50</v>
      </c>
      <c r="BF36691" s="101" t="s">
        <v>58</v>
      </c>
      <c r="BK36691" s="98" t="s">
        <v>70</v>
      </c>
    </row>
    <row r="36692" spans="17:63" ht="29.25" customHeight="1" x14ac:dyDescent="0.2">
      <c r="Q36692" s="92" t="s">
        <v>50</v>
      </c>
      <c r="BF36692" s="101" t="s">
        <v>58</v>
      </c>
      <c r="BK36692" s="98" t="s">
        <v>70</v>
      </c>
    </row>
    <row r="36693" spans="17:63" ht="29.25" customHeight="1" x14ac:dyDescent="0.2">
      <c r="Q36693" s="92" t="s">
        <v>50</v>
      </c>
      <c r="BF36693" s="101" t="s">
        <v>58</v>
      </c>
      <c r="BK36693" s="98" t="s">
        <v>70</v>
      </c>
    </row>
    <row r="36694" spans="17:63" ht="29.25" customHeight="1" x14ac:dyDescent="0.2">
      <c r="Q36694" s="92" t="s">
        <v>50</v>
      </c>
      <c r="BF36694" s="101" t="s">
        <v>58</v>
      </c>
      <c r="BK36694" s="98" t="s">
        <v>70</v>
      </c>
    </row>
    <row r="36695" spans="17:63" ht="29.25" customHeight="1" x14ac:dyDescent="0.2">
      <c r="Q36695" s="92" t="s">
        <v>50</v>
      </c>
      <c r="BF36695" s="101" t="s">
        <v>58</v>
      </c>
      <c r="BK36695" s="98" t="s">
        <v>70</v>
      </c>
    </row>
    <row r="36696" spans="17:63" ht="29.25" customHeight="1" x14ac:dyDescent="0.2">
      <c r="Q36696" s="92" t="s">
        <v>50</v>
      </c>
      <c r="BF36696" s="101" t="s">
        <v>58</v>
      </c>
      <c r="BK36696" s="98" t="s">
        <v>70</v>
      </c>
    </row>
    <row r="36697" spans="17:63" ht="29.25" customHeight="1" x14ac:dyDescent="0.2">
      <c r="Q36697" s="92" t="s">
        <v>50</v>
      </c>
      <c r="BF36697" s="101" t="s">
        <v>58</v>
      </c>
      <c r="BK36697" s="98" t="s">
        <v>70</v>
      </c>
    </row>
    <row r="36698" spans="17:63" ht="29.25" customHeight="1" x14ac:dyDescent="0.2">
      <c r="Q36698" s="92" t="s">
        <v>50</v>
      </c>
      <c r="BF36698" s="101" t="s">
        <v>58</v>
      </c>
      <c r="BK36698" s="98" t="s">
        <v>70</v>
      </c>
    </row>
    <row r="36699" spans="17:63" ht="29.25" customHeight="1" x14ac:dyDescent="0.2">
      <c r="Q36699" s="92" t="s">
        <v>50</v>
      </c>
      <c r="BF36699" s="101" t="s">
        <v>58</v>
      </c>
      <c r="BK36699" s="98" t="s">
        <v>70</v>
      </c>
    </row>
    <row r="36700" spans="17:63" ht="29.25" customHeight="1" x14ac:dyDescent="0.2">
      <c r="Q36700" s="92" t="s">
        <v>50</v>
      </c>
      <c r="BF36700" s="101" t="s">
        <v>58</v>
      </c>
      <c r="BK36700" s="98" t="s">
        <v>70</v>
      </c>
    </row>
    <row r="36701" spans="17:63" ht="29.25" customHeight="1" x14ac:dyDescent="0.2">
      <c r="Q36701" s="92" t="s">
        <v>50</v>
      </c>
      <c r="BF36701" s="101" t="s">
        <v>58</v>
      </c>
      <c r="BK36701" s="98" t="s">
        <v>70</v>
      </c>
    </row>
    <row r="36702" spans="17:63" ht="29.25" customHeight="1" x14ac:dyDescent="0.2">
      <c r="Q36702" s="92" t="s">
        <v>50</v>
      </c>
      <c r="BF36702" s="101" t="s">
        <v>58</v>
      </c>
      <c r="BK36702" s="98" t="s">
        <v>70</v>
      </c>
    </row>
    <row r="36703" spans="17:63" ht="29.25" customHeight="1" x14ac:dyDescent="0.2">
      <c r="Q36703" s="92" t="s">
        <v>50</v>
      </c>
      <c r="BF36703" s="101" t="s">
        <v>58</v>
      </c>
      <c r="BK36703" s="98" t="s">
        <v>70</v>
      </c>
    </row>
    <row r="36704" spans="17:63" ht="29.25" customHeight="1" x14ac:dyDescent="0.2">
      <c r="Q36704" s="92" t="s">
        <v>50</v>
      </c>
      <c r="BF36704" s="101" t="s">
        <v>58</v>
      </c>
      <c r="BK36704" s="98" t="s">
        <v>70</v>
      </c>
    </row>
    <row r="36705" spans="17:63" ht="29.25" customHeight="1" x14ac:dyDescent="0.2">
      <c r="Q36705" s="92" t="s">
        <v>50</v>
      </c>
      <c r="BF36705" s="101" t="s">
        <v>58</v>
      </c>
      <c r="BK36705" s="98" t="s">
        <v>70</v>
      </c>
    </row>
    <row r="36706" spans="17:63" ht="29.25" customHeight="1" x14ac:dyDescent="0.2">
      <c r="Q36706" s="92" t="s">
        <v>50</v>
      </c>
      <c r="BF36706" s="101" t="s">
        <v>58</v>
      </c>
      <c r="BK36706" s="98" t="s">
        <v>70</v>
      </c>
    </row>
    <row r="36707" spans="17:63" ht="29.25" customHeight="1" x14ac:dyDescent="0.2">
      <c r="Q36707" s="92" t="s">
        <v>50</v>
      </c>
      <c r="BF36707" s="101" t="s">
        <v>58</v>
      </c>
      <c r="BK36707" s="98" t="s">
        <v>70</v>
      </c>
    </row>
    <row r="36708" spans="17:63" ht="29.25" customHeight="1" x14ac:dyDescent="0.2">
      <c r="Q36708" s="92" t="s">
        <v>50</v>
      </c>
      <c r="BF36708" s="101" t="s">
        <v>58</v>
      </c>
      <c r="BK36708" s="98" t="s">
        <v>70</v>
      </c>
    </row>
    <row r="36709" spans="17:63" ht="29.25" customHeight="1" x14ac:dyDescent="0.2">
      <c r="Q36709" s="92" t="s">
        <v>50</v>
      </c>
      <c r="BF36709" s="101" t="s">
        <v>58</v>
      </c>
      <c r="BK36709" s="98" t="s">
        <v>70</v>
      </c>
    </row>
    <row r="36710" spans="17:63" ht="29.25" customHeight="1" x14ac:dyDescent="0.2">
      <c r="Q36710" s="92" t="s">
        <v>50</v>
      </c>
      <c r="BF36710" s="101" t="s">
        <v>58</v>
      </c>
      <c r="BK36710" s="98" t="s">
        <v>70</v>
      </c>
    </row>
    <row r="36711" spans="17:63" ht="29.25" customHeight="1" x14ac:dyDescent="0.2">
      <c r="Q36711" s="92" t="s">
        <v>50</v>
      </c>
      <c r="BF36711" s="101" t="s">
        <v>58</v>
      </c>
      <c r="BK36711" s="98" t="s">
        <v>70</v>
      </c>
    </row>
    <row r="36712" spans="17:63" ht="29.25" customHeight="1" x14ac:dyDescent="0.2">
      <c r="Q36712" s="92" t="s">
        <v>50</v>
      </c>
      <c r="BF36712" s="101" t="s">
        <v>58</v>
      </c>
      <c r="BK36712" s="98" t="s">
        <v>70</v>
      </c>
    </row>
    <row r="36713" spans="17:63" ht="29.25" customHeight="1" x14ac:dyDescent="0.2">
      <c r="Q36713" s="92" t="s">
        <v>50</v>
      </c>
      <c r="BF36713" s="101" t="s">
        <v>58</v>
      </c>
      <c r="BK36713" s="98" t="s">
        <v>70</v>
      </c>
    </row>
    <row r="36714" spans="17:63" ht="29.25" customHeight="1" x14ac:dyDescent="0.2">
      <c r="Q36714" s="92" t="s">
        <v>50</v>
      </c>
      <c r="BF36714" s="101" t="s">
        <v>58</v>
      </c>
      <c r="BK36714" s="98" t="s">
        <v>70</v>
      </c>
    </row>
    <row r="36715" spans="17:63" ht="29.25" customHeight="1" x14ac:dyDescent="0.2">
      <c r="Q36715" s="92" t="s">
        <v>50</v>
      </c>
      <c r="BF36715" s="101" t="s">
        <v>58</v>
      </c>
      <c r="BK36715" s="98" t="s">
        <v>70</v>
      </c>
    </row>
    <row r="36716" spans="17:63" ht="29.25" customHeight="1" x14ac:dyDescent="0.2">
      <c r="Q36716" s="92" t="s">
        <v>50</v>
      </c>
      <c r="BF36716" s="101" t="s">
        <v>58</v>
      </c>
      <c r="BK36716" s="98" t="s">
        <v>70</v>
      </c>
    </row>
    <row r="36717" spans="17:63" ht="29.25" customHeight="1" x14ac:dyDescent="0.2">
      <c r="Q36717" s="92" t="s">
        <v>50</v>
      </c>
      <c r="BF36717" s="101" t="s">
        <v>58</v>
      </c>
      <c r="BK36717" s="98" t="s">
        <v>70</v>
      </c>
    </row>
    <row r="36718" spans="17:63" ht="29.25" customHeight="1" x14ac:dyDescent="0.2">
      <c r="Q36718" s="92" t="s">
        <v>50</v>
      </c>
      <c r="BF36718" s="101" t="s">
        <v>58</v>
      </c>
      <c r="BK36718" s="98" t="s">
        <v>70</v>
      </c>
    </row>
    <row r="36719" spans="17:63" ht="29.25" customHeight="1" x14ac:dyDescent="0.2">
      <c r="Q36719" s="92" t="s">
        <v>50</v>
      </c>
      <c r="BF36719" s="101" t="s">
        <v>58</v>
      </c>
      <c r="BK36719" s="98" t="s">
        <v>70</v>
      </c>
    </row>
    <row r="36720" spans="17:63" ht="29.25" customHeight="1" x14ac:dyDescent="0.2">
      <c r="Q36720" s="92" t="s">
        <v>50</v>
      </c>
      <c r="BF36720" s="101" t="s">
        <v>58</v>
      </c>
      <c r="BK36720" s="98" t="s">
        <v>70</v>
      </c>
    </row>
    <row r="36721" spans="17:63" ht="29.25" customHeight="1" x14ac:dyDescent="0.2">
      <c r="Q36721" s="92" t="s">
        <v>50</v>
      </c>
      <c r="BF36721" s="101" t="s">
        <v>58</v>
      </c>
      <c r="BK36721" s="98" t="s">
        <v>70</v>
      </c>
    </row>
    <row r="36722" spans="17:63" ht="29.25" customHeight="1" x14ac:dyDescent="0.2">
      <c r="Q36722" s="92" t="s">
        <v>50</v>
      </c>
      <c r="BF36722" s="101" t="s">
        <v>58</v>
      </c>
      <c r="BK36722" s="98" t="s">
        <v>70</v>
      </c>
    </row>
    <row r="36723" spans="17:63" ht="29.25" customHeight="1" x14ac:dyDescent="0.2">
      <c r="Q36723" s="92" t="s">
        <v>50</v>
      </c>
      <c r="BF36723" s="101" t="s">
        <v>58</v>
      </c>
      <c r="BK36723" s="98" t="s">
        <v>70</v>
      </c>
    </row>
    <row r="36724" spans="17:63" ht="29.25" customHeight="1" x14ac:dyDescent="0.2">
      <c r="Q36724" s="92" t="s">
        <v>50</v>
      </c>
      <c r="BF36724" s="101" t="s">
        <v>58</v>
      </c>
      <c r="BK36724" s="98" t="s">
        <v>70</v>
      </c>
    </row>
    <row r="36725" spans="17:63" ht="29.25" customHeight="1" x14ac:dyDescent="0.2">
      <c r="Q36725" s="92" t="s">
        <v>50</v>
      </c>
      <c r="BF36725" s="101" t="s">
        <v>58</v>
      </c>
      <c r="BK36725" s="98" t="s">
        <v>70</v>
      </c>
    </row>
    <row r="36726" spans="17:63" ht="29.25" customHeight="1" x14ac:dyDescent="0.2">
      <c r="Q36726" s="92" t="s">
        <v>50</v>
      </c>
      <c r="BF36726" s="101" t="s">
        <v>58</v>
      </c>
      <c r="BK36726" s="98" t="s">
        <v>70</v>
      </c>
    </row>
    <row r="36727" spans="17:63" ht="29.25" customHeight="1" x14ac:dyDescent="0.2">
      <c r="Q36727" s="92" t="s">
        <v>50</v>
      </c>
      <c r="BF36727" s="101" t="s">
        <v>58</v>
      </c>
      <c r="BK36727" s="98" t="s">
        <v>70</v>
      </c>
    </row>
    <row r="36728" spans="17:63" ht="29.25" customHeight="1" x14ac:dyDescent="0.2">
      <c r="Q36728" s="92" t="s">
        <v>50</v>
      </c>
      <c r="BF36728" s="101" t="s">
        <v>58</v>
      </c>
      <c r="BK36728" s="98" t="s">
        <v>70</v>
      </c>
    </row>
    <row r="36729" spans="17:63" ht="29.25" customHeight="1" x14ac:dyDescent="0.2">
      <c r="Q36729" s="92" t="s">
        <v>50</v>
      </c>
      <c r="BF36729" s="101" t="s">
        <v>58</v>
      </c>
      <c r="BK36729" s="98" t="s">
        <v>70</v>
      </c>
    </row>
    <row r="36730" spans="17:63" ht="29.25" customHeight="1" x14ac:dyDescent="0.2">
      <c r="Q36730" s="92" t="s">
        <v>50</v>
      </c>
      <c r="BF36730" s="101" t="s">
        <v>58</v>
      </c>
      <c r="BK36730" s="98" t="s">
        <v>70</v>
      </c>
    </row>
    <row r="36731" spans="17:63" ht="29.25" customHeight="1" x14ac:dyDescent="0.2">
      <c r="Q36731" s="92" t="s">
        <v>50</v>
      </c>
      <c r="BF36731" s="101" t="s">
        <v>58</v>
      </c>
      <c r="BK36731" s="98" t="s">
        <v>70</v>
      </c>
    </row>
    <row r="36732" spans="17:63" ht="29.25" customHeight="1" x14ac:dyDescent="0.2">
      <c r="Q36732" s="92" t="s">
        <v>50</v>
      </c>
      <c r="BF36732" s="101" t="s">
        <v>58</v>
      </c>
      <c r="BK36732" s="98" t="s">
        <v>70</v>
      </c>
    </row>
    <row r="36733" spans="17:63" ht="29.25" customHeight="1" x14ac:dyDescent="0.2">
      <c r="Q36733" s="92" t="s">
        <v>50</v>
      </c>
      <c r="BF36733" s="101" t="s">
        <v>58</v>
      </c>
      <c r="BK36733" s="98" t="s">
        <v>70</v>
      </c>
    </row>
    <row r="36734" spans="17:63" ht="29.25" customHeight="1" x14ac:dyDescent="0.2">
      <c r="Q36734" s="92" t="s">
        <v>50</v>
      </c>
      <c r="BF36734" s="101" t="s">
        <v>58</v>
      </c>
      <c r="BK36734" s="98" t="s">
        <v>70</v>
      </c>
    </row>
    <row r="36735" spans="17:63" ht="29.25" customHeight="1" x14ac:dyDescent="0.2">
      <c r="Q36735" s="92" t="s">
        <v>50</v>
      </c>
      <c r="BF36735" s="101" t="s">
        <v>58</v>
      </c>
      <c r="BK36735" s="98" t="s">
        <v>70</v>
      </c>
    </row>
    <row r="36736" spans="17:63" ht="29.25" customHeight="1" x14ac:dyDescent="0.2">
      <c r="Q36736" s="92" t="s">
        <v>50</v>
      </c>
      <c r="BF36736" s="101" t="s">
        <v>58</v>
      </c>
      <c r="BK36736" s="98" t="s">
        <v>70</v>
      </c>
    </row>
    <row r="36737" spans="17:63" ht="29.25" customHeight="1" x14ac:dyDescent="0.2">
      <c r="Q36737" s="92" t="s">
        <v>50</v>
      </c>
      <c r="BF36737" s="101" t="s">
        <v>58</v>
      </c>
      <c r="BK36737" s="98" t="s">
        <v>70</v>
      </c>
    </row>
    <row r="36738" spans="17:63" ht="29.25" customHeight="1" x14ac:dyDescent="0.2">
      <c r="Q36738" s="92" t="s">
        <v>50</v>
      </c>
      <c r="BF36738" s="101" t="s">
        <v>58</v>
      </c>
      <c r="BK36738" s="98" t="s">
        <v>70</v>
      </c>
    </row>
    <row r="36739" spans="17:63" ht="29.25" customHeight="1" x14ac:dyDescent="0.2">
      <c r="Q36739" s="92" t="s">
        <v>50</v>
      </c>
      <c r="BF36739" s="101" t="s">
        <v>58</v>
      </c>
      <c r="BK36739" s="98" t="s">
        <v>70</v>
      </c>
    </row>
    <row r="36740" spans="17:63" ht="29.25" customHeight="1" x14ac:dyDescent="0.2">
      <c r="Q36740" s="92" t="s">
        <v>50</v>
      </c>
      <c r="BF36740" s="101" t="s">
        <v>58</v>
      </c>
      <c r="BK36740" s="98" t="s">
        <v>70</v>
      </c>
    </row>
    <row r="36741" spans="17:63" ht="29.25" customHeight="1" x14ac:dyDescent="0.2">
      <c r="Q36741" s="92" t="s">
        <v>50</v>
      </c>
      <c r="BF36741" s="101" t="s">
        <v>58</v>
      </c>
      <c r="BK36741" s="98" t="s">
        <v>70</v>
      </c>
    </row>
    <row r="36742" spans="17:63" ht="29.25" customHeight="1" x14ac:dyDescent="0.2">
      <c r="Q36742" s="92" t="s">
        <v>50</v>
      </c>
      <c r="BF36742" s="101" t="s">
        <v>58</v>
      </c>
      <c r="BK36742" s="98" t="s">
        <v>70</v>
      </c>
    </row>
    <row r="36743" spans="17:63" ht="29.25" customHeight="1" x14ac:dyDescent="0.2">
      <c r="Q36743" s="92" t="s">
        <v>50</v>
      </c>
      <c r="BF36743" s="101" t="s">
        <v>58</v>
      </c>
      <c r="BK36743" s="98" t="s">
        <v>70</v>
      </c>
    </row>
    <row r="36744" spans="17:63" ht="29.25" customHeight="1" x14ac:dyDescent="0.2">
      <c r="Q36744" s="92" t="s">
        <v>50</v>
      </c>
      <c r="BF36744" s="101" t="s">
        <v>58</v>
      </c>
      <c r="BK36744" s="98" t="s">
        <v>70</v>
      </c>
    </row>
    <row r="36745" spans="17:63" ht="29.25" customHeight="1" x14ac:dyDescent="0.2">
      <c r="Q36745" s="92" t="s">
        <v>50</v>
      </c>
      <c r="BF36745" s="101" t="s">
        <v>58</v>
      </c>
      <c r="BK36745" s="98" t="s">
        <v>70</v>
      </c>
    </row>
    <row r="36746" spans="17:63" ht="29.25" customHeight="1" x14ac:dyDescent="0.2">
      <c r="Q36746" s="92" t="s">
        <v>50</v>
      </c>
      <c r="BF36746" s="101" t="s">
        <v>58</v>
      </c>
      <c r="BK36746" s="98" t="s">
        <v>70</v>
      </c>
    </row>
    <row r="36747" spans="17:63" ht="29.25" customHeight="1" x14ac:dyDescent="0.2">
      <c r="Q36747" s="92" t="s">
        <v>50</v>
      </c>
      <c r="BF36747" s="101" t="s">
        <v>58</v>
      </c>
      <c r="BK36747" s="98" t="s">
        <v>70</v>
      </c>
    </row>
    <row r="36748" spans="17:63" ht="29.25" customHeight="1" x14ac:dyDescent="0.2">
      <c r="Q36748" s="92" t="s">
        <v>50</v>
      </c>
      <c r="BF36748" s="101" t="s">
        <v>58</v>
      </c>
      <c r="BK36748" s="98" t="s">
        <v>70</v>
      </c>
    </row>
    <row r="36749" spans="17:63" ht="29.25" customHeight="1" x14ac:dyDescent="0.2">
      <c r="Q36749" s="92" t="s">
        <v>50</v>
      </c>
      <c r="BF36749" s="101" t="s">
        <v>58</v>
      </c>
      <c r="BK36749" s="98" t="s">
        <v>70</v>
      </c>
    </row>
    <row r="36750" spans="17:63" ht="29.25" customHeight="1" x14ac:dyDescent="0.2">
      <c r="Q36750" s="92" t="s">
        <v>50</v>
      </c>
      <c r="BF36750" s="101" t="s">
        <v>58</v>
      </c>
      <c r="BK36750" s="98" t="s">
        <v>70</v>
      </c>
    </row>
    <row r="36751" spans="17:63" ht="29.25" customHeight="1" x14ac:dyDescent="0.2">
      <c r="Q36751" s="92" t="s">
        <v>50</v>
      </c>
      <c r="BF36751" s="101" t="s">
        <v>58</v>
      </c>
      <c r="BK36751" s="98" t="s">
        <v>70</v>
      </c>
    </row>
    <row r="36752" spans="17:63" ht="29.25" customHeight="1" x14ac:dyDescent="0.2">
      <c r="Q36752" s="92" t="s">
        <v>50</v>
      </c>
      <c r="BF36752" s="101" t="s">
        <v>58</v>
      </c>
      <c r="BK36752" s="98" t="s">
        <v>70</v>
      </c>
    </row>
    <row r="36753" spans="17:63" ht="29.25" customHeight="1" x14ac:dyDescent="0.2">
      <c r="Q36753" s="92" t="s">
        <v>50</v>
      </c>
      <c r="BF36753" s="101" t="s">
        <v>58</v>
      </c>
      <c r="BK36753" s="98" t="s">
        <v>70</v>
      </c>
    </row>
    <row r="36754" spans="17:63" ht="29.25" customHeight="1" x14ac:dyDescent="0.2">
      <c r="Q36754" s="92" t="s">
        <v>50</v>
      </c>
      <c r="BF36754" s="101" t="s">
        <v>58</v>
      </c>
      <c r="BK36754" s="98" t="s">
        <v>70</v>
      </c>
    </row>
    <row r="36755" spans="17:63" ht="29.25" customHeight="1" x14ac:dyDescent="0.2">
      <c r="Q36755" s="92" t="s">
        <v>50</v>
      </c>
      <c r="BF36755" s="101" t="s">
        <v>58</v>
      </c>
      <c r="BK36755" s="98" t="s">
        <v>70</v>
      </c>
    </row>
    <row r="36756" spans="17:63" ht="29.25" customHeight="1" x14ac:dyDescent="0.2">
      <c r="Q36756" s="92" t="s">
        <v>50</v>
      </c>
      <c r="BF36756" s="101" t="s">
        <v>58</v>
      </c>
      <c r="BK36756" s="98" t="s">
        <v>70</v>
      </c>
    </row>
    <row r="36757" spans="17:63" ht="29.25" customHeight="1" x14ac:dyDescent="0.2">
      <c r="Q36757" s="92" t="s">
        <v>50</v>
      </c>
      <c r="BF36757" s="101" t="s">
        <v>58</v>
      </c>
      <c r="BK36757" s="98" t="s">
        <v>70</v>
      </c>
    </row>
    <row r="36758" spans="17:63" ht="29.25" customHeight="1" x14ac:dyDescent="0.2">
      <c r="Q36758" s="92" t="s">
        <v>50</v>
      </c>
      <c r="BF36758" s="101" t="s">
        <v>58</v>
      </c>
      <c r="BK36758" s="98" t="s">
        <v>70</v>
      </c>
    </row>
    <row r="36759" spans="17:63" ht="29.25" customHeight="1" x14ac:dyDescent="0.2">
      <c r="Q36759" s="92" t="s">
        <v>50</v>
      </c>
      <c r="BF36759" s="101" t="s">
        <v>58</v>
      </c>
      <c r="BK36759" s="98" t="s">
        <v>70</v>
      </c>
    </row>
    <row r="36760" spans="17:63" ht="29.25" customHeight="1" x14ac:dyDescent="0.2">
      <c r="Q36760" s="92" t="s">
        <v>50</v>
      </c>
      <c r="BF36760" s="101" t="s">
        <v>58</v>
      </c>
      <c r="BK36760" s="98" t="s">
        <v>70</v>
      </c>
    </row>
    <row r="36761" spans="17:63" ht="29.25" customHeight="1" x14ac:dyDescent="0.2">
      <c r="Q36761" s="92" t="s">
        <v>50</v>
      </c>
      <c r="BF36761" s="101" t="s">
        <v>58</v>
      </c>
      <c r="BK36761" s="98" t="s">
        <v>70</v>
      </c>
    </row>
    <row r="36762" spans="17:63" ht="29.25" customHeight="1" x14ac:dyDescent="0.2">
      <c r="Q36762" s="92" t="s">
        <v>50</v>
      </c>
      <c r="BF36762" s="101" t="s">
        <v>58</v>
      </c>
      <c r="BK36762" s="98" t="s">
        <v>70</v>
      </c>
    </row>
    <row r="36763" spans="17:63" ht="29.25" customHeight="1" x14ac:dyDescent="0.2">
      <c r="Q36763" s="92" t="s">
        <v>50</v>
      </c>
      <c r="BF36763" s="101" t="s">
        <v>58</v>
      </c>
      <c r="BK36763" s="98" t="s">
        <v>70</v>
      </c>
    </row>
    <row r="36764" spans="17:63" ht="29.25" customHeight="1" x14ac:dyDescent="0.2">
      <c r="Q36764" s="92" t="s">
        <v>50</v>
      </c>
      <c r="BF36764" s="101" t="s">
        <v>58</v>
      </c>
      <c r="BK36764" s="98" t="s">
        <v>70</v>
      </c>
    </row>
    <row r="36765" spans="17:63" ht="29.25" customHeight="1" x14ac:dyDescent="0.2">
      <c r="Q36765" s="92" t="s">
        <v>50</v>
      </c>
      <c r="BF36765" s="101" t="s">
        <v>58</v>
      </c>
      <c r="BK36765" s="98" t="s">
        <v>70</v>
      </c>
    </row>
    <row r="36766" spans="17:63" ht="29.25" customHeight="1" x14ac:dyDescent="0.2">
      <c r="Q36766" s="92" t="s">
        <v>50</v>
      </c>
      <c r="BF36766" s="101" t="s">
        <v>58</v>
      </c>
      <c r="BK36766" s="98" t="s">
        <v>70</v>
      </c>
    </row>
    <row r="36767" spans="17:63" ht="29.25" customHeight="1" x14ac:dyDescent="0.2">
      <c r="Q36767" s="92" t="s">
        <v>50</v>
      </c>
      <c r="BF36767" s="101" t="s">
        <v>58</v>
      </c>
      <c r="BK36767" s="98" t="s">
        <v>70</v>
      </c>
    </row>
    <row r="36768" spans="17:63" ht="29.25" customHeight="1" x14ac:dyDescent="0.2">
      <c r="Q36768" s="92" t="s">
        <v>50</v>
      </c>
      <c r="BF36768" s="101" t="s">
        <v>58</v>
      </c>
      <c r="BK36768" s="98" t="s">
        <v>70</v>
      </c>
    </row>
    <row r="36769" spans="17:63" ht="29.25" customHeight="1" x14ac:dyDescent="0.2">
      <c r="Q36769" s="92" t="s">
        <v>50</v>
      </c>
      <c r="BF36769" s="101" t="s">
        <v>58</v>
      </c>
      <c r="BK36769" s="98" t="s">
        <v>70</v>
      </c>
    </row>
    <row r="36770" spans="17:63" ht="29.25" customHeight="1" x14ac:dyDescent="0.2">
      <c r="Q36770" s="92" t="s">
        <v>50</v>
      </c>
      <c r="BF36770" s="101" t="s">
        <v>58</v>
      </c>
      <c r="BK36770" s="98" t="s">
        <v>70</v>
      </c>
    </row>
    <row r="36771" spans="17:63" ht="29.25" customHeight="1" x14ac:dyDescent="0.2">
      <c r="Q36771" s="92" t="s">
        <v>50</v>
      </c>
      <c r="BF36771" s="101" t="s">
        <v>58</v>
      </c>
      <c r="BK36771" s="98" t="s">
        <v>70</v>
      </c>
    </row>
    <row r="36772" spans="17:63" ht="29.25" customHeight="1" x14ac:dyDescent="0.2">
      <c r="Q36772" s="92" t="s">
        <v>50</v>
      </c>
      <c r="BF36772" s="101" t="s">
        <v>58</v>
      </c>
      <c r="BK36772" s="98" t="s">
        <v>70</v>
      </c>
    </row>
    <row r="36773" spans="17:63" ht="29.25" customHeight="1" x14ac:dyDescent="0.2">
      <c r="Q36773" s="92" t="s">
        <v>50</v>
      </c>
      <c r="BF36773" s="101" t="s">
        <v>58</v>
      </c>
      <c r="BK36773" s="98" t="s">
        <v>70</v>
      </c>
    </row>
    <row r="36774" spans="17:63" ht="29.25" customHeight="1" x14ac:dyDescent="0.2">
      <c r="Q36774" s="92" t="s">
        <v>50</v>
      </c>
      <c r="BF36774" s="101" t="s">
        <v>58</v>
      </c>
      <c r="BK36774" s="98" t="s">
        <v>70</v>
      </c>
    </row>
    <row r="36775" spans="17:63" ht="29.25" customHeight="1" x14ac:dyDescent="0.2">
      <c r="Q36775" s="92" t="s">
        <v>50</v>
      </c>
      <c r="BF36775" s="101" t="s">
        <v>58</v>
      </c>
      <c r="BK36775" s="98" t="s">
        <v>70</v>
      </c>
    </row>
    <row r="36776" spans="17:63" ht="29.25" customHeight="1" x14ac:dyDescent="0.2">
      <c r="Q36776" s="92" t="s">
        <v>50</v>
      </c>
      <c r="BF36776" s="101" t="s">
        <v>58</v>
      </c>
      <c r="BK36776" s="98" t="s">
        <v>70</v>
      </c>
    </row>
    <row r="36777" spans="17:63" ht="29.25" customHeight="1" x14ac:dyDescent="0.2">
      <c r="Q36777" s="92" t="s">
        <v>50</v>
      </c>
      <c r="BF36777" s="101" t="s">
        <v>58</v>
      </c>
      <c r="BK36777" s="98" t="s">
        <v>70</v>
      </c>
    </row>
    <row r="36778" spans="17:63" ht="29.25" customHeight="1" x14ac:dyDescent="0.2">
      <c r="Q36778" s="92" t="s">
        <v>50</v>
      </c>
      <c r="BF36778" s="101" t="s">
        <v>58</v>
      </c>
      <c r="BK36778" s="98" t="s">
        <v>70</v>
      </c>
    </row>
    <row r="36779" spans="17:63" ht="29.25" customHeight="1" x14ac:dyDescent="0.2">
      <c r="Q36779" s="92" t="s">
        <v>50</v>
      </c>
      <c r="BF36779" s="101" t="s">
        <v>58</v>
      </c>
      <c r="BK36779" s="98" t="s">
        <v>70</v>
      </c>
    </row>
    <row r="36780" spans="17:63" ht="29.25" customHeight="1" x14ac:dyDescent="0.2">
      <c r="Q36780" s="92" t="s">
        <v>50</v>
      </c>
      <c r="BF36780" s="101" t="s">
        <v>58</v>
      </c>
      <c r="BK36780" s="98" t="s">
        <v>70</v>
      </c>
    </row>
    <row r="36781" spans="17:63" ht="29.25" customHeight="1" x14ac:dyDescent="0.2">
      <c r="Q36781" s="92" t="s">
        <v>50</v>
      </c>
      <c r="BF36781" s="101" t="s">
        <v>58</v>
      </c>
      <c r="BK36781" s="98" t="s">
        <v>70</v>
      </c>
    </row>
    <row r="36782" spans="17:63" ht="29.25" customHeight="1" x14ac:dyDescent="0.2">
      <c r="Q36782" s="92" t="s">
        <v>50</v>
      </c>
      <c r="BF36782" s="101" t="s">
        <v>58</v>
      </c>
      <c r="BK36782" s="98" t="s">
        <v>70</v>
      </c>
    </row>
    <row r="36783" spans="17:63" ht="29.25" customHeight="1" x14ac:dyDescent="0.2">
      <c r="Q36783" s="92" t="s">
        <v>50</v>
      </c>
      <c r="BF36783" s="101" t="s">
        <v>58</v>
      </c>
      <c r="BK36783" s="98" t="s">
        <v>70</v>
      </c>
    </row>
    <row r="36784" spans="17:63" ht="29.25" customHeight="1" x14ac:dyDescent="0.2">
      <c r="Q36784" s="92" t="s">
        <v>50</v>
      </c>
      <c r="BF36784" s="101" t="s">
        <v>58</v>
      </c>
      <c r="BK36784" s="98" t="s">
        <v>70</v>
      </c>
    </row>
    <row r="36785" spans="17:63" ht="29.25" customHeight="1" x14ac:dyDescent="0.2">
      <c r="Q36785" s="92" t="s">
        <v>50</v>
      </c>
      <c r="BF36785" s="101" t="s">
        <v>58</v>
      </c>
      <c r="BK36785" s="98" t="s">
        <v>70</v>
      </c>
    </row>
    <row r="36786" spans="17:63" ht="29.25" customHeight="1" x14ac:dyDescent="0.2">
      <c r="Q36786" s="92" t="s">
        <v>50</v>
      </c>
      <c r="BF36786" s="101" t="s">
        <v>58</v>
      </c>
      <c r="BK36786" s="98" t="s">
        <v>70</v>
      </c>
    </row>
    <row r="36787" spans="17:63" ht="29.25" customHeight="1" x14ac:dyDescent="0.2">
      <c r="Q36787" s="92" t="s">
        <v>50</v>
      </c>
      <c r="BF36787" s="101" t="s">
        <v>58</v>
      </c>
      <c r="BK36787" s="98" t="s">
        <v>70</v>
      </c>
    </row>
    <row r="36788" spans="17:63" ht="29.25" customHeight="1" x14ac:dyDescent="0.2">
      <c r="Q36788" s="92" t="s">
        <v>50</v>
      </c>
      <c r="BF36788" s="101" t="s">
        <v>58</v>
      </c>
      <c r="BK36788" s="98" t="s">
        <v>70</v>
      </c>
    </row>
    <row r="36789" spans="17:63" ht="29.25" customHeight="1" x14ac:dyDescent="0.2">
      <c r="Q36789" s="92" t="s">
        <v>50</v>
      </c>
      <c r="BF36789" s="101" t="s">
        <v>58</v>
      </c>
      <c r="BK36789" s="98" t="s">
        <v>70</v>
      </c>
    </row>
    <row r="36790" spans="17:63" ht="29.25" customHeight="1" x14ac:dyDescent="0.2">
      <c r="Q36790" s="92" t="s">
        <v>50</v>
      </c>
      <c r="BF36790" s="101" t="s">
        <v>58</v>
      </c>
      <c r="BK36790" s="98" t="s">
        <v>70</v>
      </c>
    </row>
    <row r="36791" spans="17:63" ht="29.25" customHeight="1" x14ac:dyDescent="0.2">
      <c r="Q36791" s="92" t="s">
        <v>50</v>
      </c>
      <c r="BF36791" s="101" t="s">
        <v>58</v>
      </c>
      <c r="BK36791" s="98" t="s">
        <v>70</v>
      </c>
    </row>
    <row r="36792" spans="17:63" ht="29.25" customHeight="1" x14ac:dyDescent="0.2">
      <c r="Q36792" s="92" t="s">
        <v>50</v>
      </c>
      <c r="BF36792" s="101" t="s">
        <v>58</v>
      </c>
      <c r="BK36792" s="98" t="s">
        <v>70</v>
      </c>
    </row>
    <row r="36793" spans="17:63" ht="29.25" customHeight="1" x14ac:dyDescent="0.2">
      <c r="Q36793" s="92" t="s">
        <v>50</v>
      </c>
      <c r="BF36793" s="101" t="s">
        <v>58</v>
      </c>
      <c r="BK36793" s="98" t="s">
        <v>70</v>
      </c>
    </row>
    <row r="36794" spans="17:63" ht="29.25" customHeight="1" x14ac:dyDescent="0.2">
      <c r="Q36794" s="92" t="s">
        <v>50</v>
      </c>
      <c r="BF36794" s="101" t="s">
        <v>58</v>
      </c>
      <c r="BK36794" s="98" t="s">
        <v>70</v>
      </c>
    </row>
    <row r="36795" spans="17:63" ht="29.25" customHeight="1" x14ac:dyDescent="0.2">
      <c r="Q36795" s="92" t="s">
        <v>50</v>
      </c>
      <c r="BF36795" s="101" t="s">
        <v>58</v>
      </c>
      <c r="BK36795" s="98" t="s">
        <v>70</v>
      </c>
    </row>
    <row r="36796" spans="17:63" ht="29.25" customHeight="1" x14ac:dyDescent="0.2">
      <c r="Q36796" s="92" t="s">
        <v>50</v>
      </c>
      <c r="BF36796" s="101" t="s">
        <v>58</v>
      </c>
      <c r="BK36796" s="98" t="s">
        <v>70</v>
      </c>
    </row>
    <row r="36797" spans="17:63" ht="29.25" customHeight="1" x14ac:dyDescent="0.2">
      <c r="Q36797" s="92" t="s">
        <v>50</v>
      </c>
      <c r="BF36797" s="101" t="s">
        <v>58</v>
      </c>
      <c r="BK36797" s="98" t="s">
        <v>70</v>
      </c>
    </row>
    <row r="36798" spans="17:63" ht="29.25" customHeight="1" x14ac:dyDescent="0.2">
      <c r="Q36798" s="92" t="s">
        <v>50</v>
      </c>
      <c r="BF36798" s="101" t="s">
        <v>58</v>
      </c>
      <c r="BK36798" s="98" t="s">
        <v>70</v>
      </c>
    </row>
    <row r="36799" spans="17:63" ht="29.25" customHeight="1" x14ac:dyDescent="0.2">
      <c r="Q36799" s="92" t="s">
        <v>50</v>
      </c>
      <c r="BF36799" s="101" t="s">
        <v>58</v>
      </c>
      <c r="BK36799" s="98" t="s">
        <v>70</v>
      </c>
    </row>
    <row r="36800" spans="17:63" ht="29.25" customHeight="1" x14ac:dyDescent="0.2">
      <c r="Q36800" s="92" t="s">
        <v>50</v>
      </c>
      <c r="BF36800" s="101" t="s">
        <v>58</v>
      </c>
      <c r="BK36800" s="98" t="s">
        <v>70</v>
      </c>
    </row>
    <row r="36801" spans="17:63" ht="29.25" customHeight="1" x14ac:dyDescent="0.2">
      <c r="Q36801" s="92" t="s">
        <v>50</v>
      </c>
      <c r="BF36801" s="101" t="s">
        <v>58</v>
      </c>
      <c r="BK36801" s="98" t="s">
        <v>70</v>
      </c>
    </row>
    <row r="36802" spans="17:63" ht="29.25" customHeight="1" x14ac:dyDescent="0.2">
      <c r="Q36802" s="92" t="s">
        <v>50</v>
      </c>
      <c r="BF36802" s="101" t="s">
        <v>58</v>
      </c>
      <c r="BK36802" s="98" t="s">
        <v>70</v>
      </c>
    </row>
    <row r="36803" spans="17:63" ht="29.25" customHeight="1" x14ac:dyDescent="0.2">
      <c r="Q36803" s="92" t="s">
        <v>50</v>
      </c>
      <c r="BF36803" s="101" t="s">
        <v>58</v>
      </c>
      <c r="BK36803" s="98" t="s">
        <v>70</v>
      </c>
    </row>
    <row r="36804" spans="17:63" ht="29.25" customHeight="1" x14ac:dyDescent="0.2">
      <c r="Q36804" s="92" t="s">
        <v>50</v>
      </c>
      <c r="BF36804" s="101" t="s">
        <v>58</v>
      </c>
      <c r="BK36804" s="98" t="s">
        <v>70</v>
      </c>
    </row>
    <row r="36805" spans="17:63" ht="29.25" customHeight="1" x14ac:dyDescent="0.2">
      <c r="Q36805" s="92" t="s">
        <v>50</v>
      </c>
      <c r="BF36805" s="101" t="s">
        <v>58</v>
      </c>
      <c r="BK36805" s="98" t="s">
        <v>70</v>
      </c>
    </row>
    <row r="36806" spans="17:63" ht="29.25" customHeight="1" x14ac:dyDescent="0.2">
      <c r="Q36806" s="92" t="s">
        <v>50</v>
      </c>
      <c r="BF36806" s="101" t="s">
        <v>58</v>
      </c>
      <c r="BK36806" s="98" t="s">
        <v>70</v>
      </c>
    </row>
    <row r="36807" spans="17:63" ht="29.25" customHeight="1" x14ac:dyDescent="0.2">
      <c r="Q36807" s="92" t="s">
        <v>50</v>
      </c>
      <c r="BF36807" s="101" t="s">
        <v>58</v>
      </c>
      <c r="BK36807" s="98" t="s">
        <v>70</v>
      </c>
    </row>
    <row r="36808" spans="17:63" ht="29.25" customHeight="1" x14ac:dyDescent="0.2">
      <c r="Q36808" s="92" t="s">
        <v>50</v>
      </c>
      <c r="BF36808" s="101" t="s">
        <v>58</v>
      </c>
      <c r="BK36808" s="98" t="s">
        <v>70</v>
      </c>
    </row>
    <row r="36809" spans="17:63" ht="29.25" customHeight="1" x14ac:dyDescent="0.2">
      <c r="Q36809" s="92" t="s">
        <v>50</v>
      </c>
      <c r="BF36809" s="101" t="s">
        <v>58</v>
      </c>
      <c r="BK36809" s="98" t="s">
        <v>70</v>
      </c>
    </row>
    <row r="36810" spans="17:63" ht="29.25" customHeight="1" x14ac:dyDescent="0.2">
      <c r="Q36810" s="92" t="s">
        <v>50</v>
      </c>
      <c r="BF36810" s="101" t="s">
        <v>58</v>
      </c>
      <c r="BK36810" s="98" t="s">
        <v>70</v>
      </c>
    </row>
    <row r="36811" spans="17:63" ht="29.25" customHeight="1" x14ac:dyDescent="0.2">
      <c r="Q36811" s="92" t="s">
        <v>50</v>
      </c>
      <c r="BF36811" s="101" t="s">
        <v>58</v>
      </c>
      <c r="BK36811" s="98" t="s">
        <v>70</v>
      </c>
    </row>
    <row r="36812" spans="17:63" ht="29.25" customHeight="1" x14ac:dyDescent="0.2">
      <c r="Q36812" s="92" t="s">
        <v>50</v>
      </c>
      <c r="BF36812" s="101" t="s">
        <v>58</v>
      </c>
      <c r="BK36812" s="98" t="s">
        <v>70</v>
      </c>
    </row>
    <row r="36813" spans="17:63" ht="29.25" customHeight="1" x14ac:dyDescent="0.2">
      <c r="Q36813" s="92" t="s">
        <v>50</v>
      </c>
      <c r="BF36813" s="101" t="s">
        <v>58</v>
      </c>
      <c r="BK36813" s="98" t="s">
        <v>70</v>
      </c>
    </row>
    <row r="36814" spans="17:63" ht="29.25" customHeight="1" x14ac:dyDescent="0.2">
      <c r="Q36814" s="92" t="s">
        <v>50</v>
      </c>
      <c r="BF36814" s="101" t="s">
        <v>58</v>
      </c>
      <c r="BK36814" s="98" t="s">
        <v>70</v>
      </c>
    </row>
    <row r="36815" spans="17:63" ht="29.25" customHeight="1" x14ac:dyDescent="0.2">
      <c r="Q36815" s="92" t="s">
        <v>50</v>
      </c>
      <c r="BF36815" s="101" t="s">
        <v>58</v>
      </c>
      <c r="BK36815" s="98" t="s">
        <v>70</v>
      </c>
    </row>
    <row r="36816" spans="17:63" ht="29.25" customHeight="1" x14ac:dyDescent="0.2">
      <c r="Q36816" s="92" t="s">
        <v>50</v>
      </c>
      <c r="BF36816" s="101" t="s">
        <v>58</v>
      </c>
      <c r="BK36816" s="98" t="s">
        <v>70</v>
      </c>
    </row>
    <row r="36817" spans="17:63" ht="29.25" customHeight="1" x14ac:dyDescent="0.2">
      <c r="Q36817" s="92" t="s">
        <v>50</v>
      </c>
      <c r="BF36817" s="101" t="s">
        <v>58</v>
      </c>
      <c r="BK36817" s="98" t="s">
        <v>70</v>
      </c>
    </row>
    <row r="36818" spans="17:63" ht="29.25" customHeight="1" x14ac:dyDescent="0.2">
      <c r="Q36818" s="92" t="s">
        <v>50</v>
      </c>
      <c r="BF36818" s="101" t="s">
        <v>58</v>
      </c>
      <c r="BK36818" s="98" t="s">
        <v>70</v>
      </c>
    </row>
    <row r="36819" spans="17:63" ht="29.25" customHeight="1" x14ac:dyDescent="0.2">
      <c r="Q36819" s="92" t="s">
        <v>50</v>
      </c>
      <c r="BF36819" s="101" t="s">
        <v>58</v>
      </c>
      <c r="BK36819" s="98" t="s">
        <v>70</v>
      </c>
    </row>
    <row r="36820" spans="17:63" ht="29.25" customHeight="1" x14ac:dyDescent="0.2">
      <c r="Q36820" s="92" t="s">
        <v>50</v>
      </c>
      <c r="BF36820" s="101" t="s">
        <v>58</v>
      </c>
      <c r="BK36820" s="98" t="s">
        <v>70</v>
      </c>
    </row>
    <row r="36821" spans="17:63" ht="29.25" customHeight="1" x14ac:dyDescent="0.2">
      <c r="Q36821" s="92" t="s">
        <v>50</v>
      </c>
      <c r="BF36821" s="101" t="s">
        <v>58</v>
      </c>
      <c r="BK36821" s="98" t="s">
        <v>70</v>
      </c>
    </row>
    <row r="36822" spans="17:63" ht="29.25" customHeight="1" x14ac:dyDescent="0.2">
      <c r="Q36822" s="92" t="s">
        <v>50</v>
      </c>
      <c r="BF36822" s="101" t="s">
        <v>58</v>
      </c>
      <c r="BK36822" s="98" t="s">
        <v>70</v>
      </c>
    </row>
    <row r="36823" spans="17:63" ht="29.25" customHeight="1" x14ac:dyDescent="0.2">
      <c r="Q36823" s="92" t="s">
        <v>50</v>
      </c>
      <c r="BF36823" s="101" t="s">
        <v>58</v>
      </c>
      <c r="BK36823" s="98" t="s">
        <v>70</v>
      </c>
    </row>
    <row r="36824" spans="17:63" ht="29.25" customHeight="1" x14ac:dyDescent="0.2">
      <c r="Q36824" s="92" t="s">
        <v>50</v>
      </c>
      <c r="BF36824" s="101" t="s">
        <v>58</v>
      </c>
      <c r="BK36824" s="98" t="s">
        <v>70</v>
      </c>
    </row>
    <row r="36825" spans="17:63" ht="29.25" customHeight="1" x14ac:dyDescent="0.2">
      <c r="Q36825" s="92" t="s">
        <v>50</v>
      </c>
      <c r="BF36825" s="101" t="s">
        <v>58</v>
      </c>
      <c r="BK36825" s="98" t="s">
        <v>70</v>
      </c>
    </row>
    <row r="36826" spans="17:63" ht="29.25" customHeight="1" x14ac:dyDescent="0.2">
      <c r="Q36826" s="92" t="s">
        <v>50</v>
      </c>
      <c r="BF36826" s="101" t="s">
        <v>58</v>
      </c>
      <c r="BK36826" s="98" t="s">
        <v>70</v>
      </c>
    </row>
    <row r="36827" spans="17:63" ht="29.25" customHeight="1" x14ac:dyDescent="0.2">
      <c r="Q36827" s="92" t="s">
        <v>50</v>
      </c>
      <c r="BF36827" s="101" t="s">
        <v>58</v>
      </c>
      <c r="BK36827" s="98" t="s">
        <v>70</v>
      </c>
    </row>
    <row r="36828" spans="17:63" ht="29.25" customHeight="1" x14ac:dyDescent="0.2">
      <c r="Q36828" s="92" t="s">
        <v>50</v>
      </c>
      <c r="BF36828" s="101" t="s">
        <v>58</v>
      </c>
      <c r="BK36828" s="98" t="s">
        <v>70</v>
      </c>
    </row>
    <row r="36829" spans="17:63" ht="29.25" customHeight="1" x14ac:dyDescent="0.2">
      <c r="Q36829" s="92" t="s">
        <v>50</v>
      </c>
      <c r="BF36829" s="101" t="s">
        <v>58</v>
      </c>
      <c r="BK36829" s="98" t="s">
        <v>70</v>
      </c>
    </row>
    <row r="36830" spans="17:63" ht="29.25" customHeight="1" x14ac:dyDescent="0.2">
      <c r="Q36830" s="92" t="s">
        <v>50</v>
      </c>
      <c r="BF36830" s="101" t="s">
        <v>58</v>
      </c>
      <c r="BK36830" s="98" t="s">
        <v>70</v>
      </c>
    </row>
    <row r="36831" spans="17:63" ht="29.25" customHeight="1" x14ac:dyDescent="0.2">
      <c r="Q36831" s="92" t="s">
        <v>50</v>
      </c>
      <c r="BF36831" s="101" t="s">
        <v>58</v>
      </c>
      <c r="BK36831" s="98" t="s">
        <v>70</v>
      </c>
    </row>
    <row r="36832" spans="17:63" ht="29.25" customHeight="1" x14ac:dyDescent="0.2">
      <c r="Q36832" s="92" t="s">
        <v>50</v>
      </c>
      <c r="BF36832" s="101" t="s">
        <v>58</v>
      </c>
      <c r="BK36832" s="98" t="s">
        <v>70</v>
      </c>
    </row>
    <row r="36833" spans="17:63" ht="29.25" customHeight="1" x14ac:dyDescent="0.2">
      <c r="Q36833" s="92" t="s">
        <v>50</v>
      </c>
      <c r="BF36833" s="101" t="s">
        <v>58</v>
      </c>
      <c r="BK36833" s="98" t="s">
        <v>70</v>
      </c>
    </row>
    <row r="36834" spans="17:63" ht="29.25" customHeight="1" x14ac:dyDescent="0.2">
      <c r="Q36834" s="92" t="s">
        <v>50</v>
      </c>
      <c r="BF36834" s="101" t="s">
        <v>58</v>
      </c>
      <c r="BK36834" s="98" t="s">
        <v>70</v>
      </c>
    </row>
    <row r="36835" spans="17:63" ht="29.25" customHeight="1" x14ac:dyDescent="0.2">
      <c r="Q36835" s="92" t="s">
        <v>50</v>
      </c>
      <c r="BF36835" s="101" t="s">
        <v>58</v>
      </c>
      <c r="BK36835" s="98" t="s">
        <v>70</v>
      </c>
    </row>
    <row r="36836" spans="17:63" ht="29.25" customHeight="1" x14ac:dyDescent="0.2">
      <c r="Q36836" s="92" t="s">
        <v>50</v>
      </c>
      <c r="BF36836" s="101" t="s">
        <v>58</v>
      </c>
      <c r="BK36836" s="98" t="s">
        <v>70</v>
      </c>
    </row>
    <row r="36837" spans="17:63" ht="29.25" customHeight="1" x14ac:dyDescent="0.2">
      <c r="Q36837" s="92" t="s">
        <v>50</v>
      </c>
      <c r="BF36837" s="101" t="s">
        <v>58</v>
      </c>
      <c r="BK36837" s="98" t="s">
        <v>70</v>
      </c>
    </row>
    <row r="36838" spans="17:63" ht="29.25" customHeight="1" x14ac:dyDescent="0.2">
      <c r="Q36838" s="92" t="s">
        <v>50</v>
      </c>
      <c r="BF36838" s="101" t="s">
        <v>58</v>
      </c>
      <c r="BK36838" s="98" t="s">
        <v>70</v>
      </c>
    </row>
    <row r="36839" spans="17:63" ht="29.25" customHeight="1" x14ac:dyDescent="0.2">
      <c r="Q36839" s="92" t="s">
        <v>50</v>
      </c>
      <c r="BF36839" s="101" t="s">
        <v>58</v>
      </c>
      <c r="BK36839" s="98" t="s">
        <v>70</v>
      </c>
    </row>
    <row r="36840" spans="17:63" ht="29.25" customHeight="1" x14ac:dyDescent="0.2">
      <c r="Q36840" s="92" t="s">
        <v>50</v>
      </c>
      <c r="BF36840" s="101" t="s">
        <v>58</v>
      </c>
      <c r="BK36840" s="98" t="s">
        <v>70</v>
      </c>
    </row>
    <row r="36841" spans="17:63" ht="29.25" customHeight="1" x14ac:dyDescent="0.2">
      <c r="Q36841" s="92" t="s">
        <v>50</v>
      </c>
      <c r="BF36841" s="101" t="s">
        <v>58</v>
      </c>
      <c r="BK36841" s="98" t="s">
        <v>70</v>
      </c>
    </row>
    <row r="36842" spans="17:63" ht="29.25" customHeight="1" x14ac:dyDescent="0.2">
      <c r="Q36842" s="92" t="s">
        <v>50</v>
      </c>
      <c r="BF36842" s="101" t="s">
        <v>58</v>
      </c>
      <c r="BK36842" s="98" t="s">
        <v>70</v>
      </c>
    </row>
    <row r="36843" spans="17:63" ht="29.25" customHeight="1" x14ac:dyDescent="0.2">
      <c r="Q36843" s="92" t="s">
        <v>50</v>
      </c>
      <c r="BF36843" s="101" t="s">
        <v>58</v>
      </c>
      <c r="BK36843" s="98" t="s">
        <v>70</v>
      </c>
    </row>
    <row r="36844" spans="17:63" ht="29.25" customHeight="1" x14ac:dyDescent="0.2">
      <c r="Q36844" s="92" t="s">
        <v>50</v>
      </c>
      <c r="BF36844" s="101" t="s">
        <v>58</v>
      </c>
      <c r="BK36844" s="98" t="s">
        <v>70</v>
      </c>
    </row>
    <row r="36845" spans="17:63" ht="29.25" customHeight="1" x14ac:dyDescent="0.2">
      <c r="Q36845" s="92" t="s">
        <v>50</v>
      </c>
      <c r="BF36845" s="101" t="s">
        <v>58</v>
      </c>
      <c r="BK36845" s="98" t="s">
        <v>70</v>
      </c>
    </row>
    <row r="36846" spans="17:63" ht="29.25" customHeight="1" x14ac:dyDescent="0.2">
      <c r="Q36846" s="92" t="s">
        <v>50</v>
      </c>
      <c r="BF36846" s="101" t="s">
        <v>58</v>
      </c>
      <c r="BK36846" s="98" t="s">
        <v>70</v>
      </c>
    </row>
    <row r="36847" spans="17:63" ht="29.25" customHeight="1" x14ac:dyDescent="0.2">
      <c r="Q36847" s="92" t="s">
        <v>50</v>
      </c>
      <c r="BF36847" s="101" t="s">
        <v>58</v>
      </c>
      <c r="BK36847" s="98" t="s">
        <v>70</v>
      </c>
    </row>
    <row r="36848" spans="17:63" ht="29.25" customHeight="1" x14ac:dyDescent="0.2">
      <c r="Q36848" s="92" t="s">
        <v>50</v>
      </c>
      <c r="BF36848" s="101" t="s">
        <v>58</v>
      </c>
      <c r="BK36848" s="98" t="s">
        <v>70</v>
      </c>
    </row>
    <row r="36849" spans="17:63" ht="29.25" customHeight="1" x14ac:dyDescent="0.2">
      <c r="Q36849" s="92" t="s">
        <v>50</v>
      </c>
      <c r="BF36849" s="101" t="s">
        <v>58</v>
      </c>
      <c r="BK36849" s="98" t="s">
        <v>70</v>
      </c>
    </row>
    <row r="36850" spans="17:63" ht="29.25" customHeight="1" x14ac:dyDescent="0.2">
      <c r="Q36850" s="92" t="s">
        <v>50</v>
      </c>
      <c r="BF36850" s="101" t="s">
        <v>58</v>
      </c>
      <c r="BK36850" s="98" t="s">
        <v>70</v>
      </c>
    </row>
    <row r="36851" spans="17:63" ht="29.25" customHeight="1" x14ac:dyDescent="0.2">
      <c r="Q36851" s="92" t="s">
        <v>50</v>
      </c>
      <c r="BF36851" s="101" t="s">
        <v>58</v>
      </c>
      <c r="BK36851" s="98" t="s">
        <v>70</v>
      </c>
    </row>
    <row r="36852" spans="17:63" ht="29.25" customHeight="1" x14ac:dyDescent="0.2">
      <c r="Q36852" s="92" t="s">
        <v>50</v>
      </c>
      <c r="BF36852" s="101" t="s">
        <v>58</v>
      </c>
      <c r="BK36852" s="98" t="s">
        <v>70</v>
      </c>
    </row>
    <row r="36853" spans="17:63" ht="29.25" customHeight="1" x14ac:dyDescent="0.2">
      <c r="Q36853" s="92" t="s">
        <v>50</v>
      </c>
      <c r="BF36853" s="101" t="s">
        <v>58</v>
      </c>
      <c r="BK36853" s="98" t="s">
        <v>70</v>
      </c>
    </row>
    <row r="36854" spans="17:63" ht="29.25" customHeight="1" x14ac:dyDescent="0.2">
      <c r="Q36854" s="92" t="s">
        <v>50</v>
      </c>
      <c r="BF36854" s="101" t="s">
        <v>58</v>
      </c>
      <c r="BK36854" s="98" t="s">
        <v>70</v>
      </c>
    </row>
    <row r="36855" spans="17:63" ht="29.25" customHeight="1" x14ac:dyDescent="0.2">
      <c r="Q36855" s="92" t="s">
        <v>50</v>
      </c>
      <c r="BF36855" s="101" t="s">
        <v>58</v>
      </c>
      <c r="BK36855" s="98" t="s">
        <v>70</v>
      </c>
    </row>
    <row r="36856" spans="17:63" ht="29.25" customHeight="1" x14ac:dyDescent="0.2">
      <c r="Q36856" s="92" t="s">
        <v>50</v>
      </c>
      <c r="BF36856" s="101" t="s">
        <v>58</v>
      </c>
      <c r="BK36856" s="98" t="s">
        <v>70</v>
      </c>
    </row>
    <row r="36857" spans="17:63" ht="29.25" customHeight="1" x14ac:dyDescent="0.2">
      <c r="Q36857" s="92" t="s">
        <v>50</v>
      </c>
      <c r="BF36857" s="101" t="s">
        <v>58</v>
      </c>
      <c r="BK36857" s="98" t="s">
        <v>70</v>
      </c>
    </row>
    <row r="36858" spans="17:63" ht="29.25" customHeight="1" x14ac:dyDescent="0.2">
      <c r="Q36858" s="92" t="s">
        <v>50</v>
      </c>
      <c r="BF36858" s="101" t="s">
        <v>58</v>
      </c>
      <c r="BK36858" s="98" t="s">
        <v>70</v>
      </c>
    </row>
    <row r="36859" spans="17:63" ht="29.25" customHeight="1" x14ac:dyDescent="0.2">
      <c r="Q36859" s="92" t="s">
        <v>50</v>
      </c>
      <c r="BF36859" s="101" t="s">
        <v>58</v>
      </c>
      <c r="BK36859" s="98" t="s">
        <v>70</v>
      </c>
    </row>
    <row r="36860" spans="17:63" ht="29.25" customHeight="1" x14ac:dyDescent="0.2">
      <c r="Q36860" s="92" t="s">
        <v>50</v>
      </c>
      <c r="BF36860" s="101" t="s">
        <v>58</v>
      </c>
      <c r="BK36860" s="98" t="s">
        <v>70</v>
      </c>
    </row>
    <row r="36861" spans="17:63" ht="29.25" customHeight="1" x14ac:dyDescent="0.2">
      <c r="Q36861" s="92" t="s">
        <v>50</v>
      </c>
      <c r="BF36861" s="101" t="s">
        <v>58</v>
      </c>
      <c r="BK36861" s="98" t="s">
        <v>70</v>
      </c>
    </row>
    <row r="36862" spans="17:63" ht="29.25" customHeight="1" x14ac:dyDescent="0.2">
      <c r="Q36862" s="92" t="s">
        <v>50</v>
      </c>
      <c r="BF36862" s="101" t="s">
        <v>58</v>
      </c>
      <c r="BK36862" s="98" t="s">
        <v>70</v>
      </c>
    </row>
    <row r="36863" spans="17:63" ht="29.25" customHeight="1" x14ac:dyDescent="0.2">
      <c r="Q36863" s="92" t="s">
        <v>50</v>
      </c>
      <c r="BF36863" s="101" t="s">
        <v>58</v>
      </c>
      <c r="BK36863" s="98" t="s">
        <v>70</v>
      </c>
    </row>
    <row r="36864" spans="17:63" ht="29.25" customHeight="1" x14ac:dyDescent="0.2">
      <c r="Q36864" s="92" t="s">
        <v>50</v>
      </c>
      <c r="BF36864" s="101" t="s">
        <v>58</v>
      </c>
      <c r="BK36864" s="98" t="s">
        <v>70</v>
      </c>
    </row>
    <row r="36865" spans="17:63" ht="29.25" customHeight="1" x14ac:dyDescent="0.2">
      <c r="Q36865" s="92" t="s">
        <v>50</v>
      </c>
      <c r="BF36865" s="101" t="s">
        <v>58</v>
      </c>
      <c r="BK36865" s="98" t="s">
        <v>70</v>
      </c>
    </row>
    <row r="36866" spans="17:63" ht="29.25" customHeight="1" x14ac:dyDescent="0.2">
      <c r="Q36866" s="92" t="s">
        <v>50</v>
      </c>
      <c r="BF36866" s="101" t="s">
        <v>58</v>
      </c>
      <c r="BK36866" s="98" t="s">
        <v>70</v>
      </c>
    </row>
    <row r="36867" spans="17:63" ht="29.25" customHeight="1" x14ac:dyDescent="0.2">
      <c r="Q36867" s="92" t="s">
        <v>50</v>
      </c>
      <c r="BF36867" s="101" t="s">
        <v>58</v>
      </c>
      <c r="BK36867" s="98" t="s">
        <v>70</v>
      </c>
    </row>
    <row r="36868" spans="17:63" ht="29.25" customHeight="1" x14ac:dyDescent="0.2">
      <c r="Q36868" s="92" t="s">
        <v>50</v>
      </c>
      <c r="BF36868" s="101" t="s">
        <v>58</v>
      </c>
      <c r="BK36868" s="98" t="s">
        <v>70</v>
      </c>
    </row>
    <row r="36869" spans="17:63" ht="29.25" customHeight="1" x14ac:dyDescent="0.2">
      <c r="Q36869" s="92" t="s">
        <v>50</v>
      </c>
      <c r="BF36869" s="101" t="s">
        <v>58</v>
      </c>
      <c r="BK36869" s="98" t="s">
        <v>70</v>
      </c>
    </row>
    <row r="36870" spans="17:63" ht="29.25" customHeight="1" x14ac:dyDescent="0.2">
      <c r="Q36870" s="92" t="s">
        <v>50</v>
      </c>
      <c r="BF36870" s="101" t="s">
        <v>58</v>
      </c>
      <c r="BK36870" s="98" t="s">
        <v>70</v>
      </c>
    </row>
    <row r="36871" spans="17:63" ht="29.25" customHeight="1" x14ac:dyDescent="0.2">
      <c r="Q36871" s="92" t="s">
        <v>50</v>
      </c>
      <c r="BF36871" s="101" t="s">
        <v>58</v>
      </c>
      <c r="BK36871" s="98" t="s">
        <v>70</v>
      </c>
    </row>
    <row r="36872" spans="17:63" ht="29.25" customHeight="1" x14ac:dyDescent="0.2">
      <c r="Q36872" s="92" t="s">
        <v>50</v>
      </c>
      <c r="BF36872" s="101" t="s">
        <v>58</v>
      </c>
      <c r="BK36872" s="98" t="s">
        <v>70</v>
      </c>
    </row>
    <row r="36873" spans="17:63" ht="29.25" customHeight="1" x14ac:dyDescent="0.2">
      <c r="Q36873" s="92" t="s">
        <v>50</v>
      </c>
      <c r="BF36873" s="101" t="s">
        <v>58</v>
      </c>
      <c r="BK36873" s="98" t="s">
        <v>70</v>
      </c>
    </row>
    <row r="36874" spans="17:63" ht="29.25" customHeight="1" x14ac:dyDescent="0.2">
      <c r="Q36874" s="92" t="s">
        <v>50</v>
      </c>
      <c r="BF36874" s="101" t="s">
        <v>58</v>
      </c>
      <c r="BK36874" s="98" t="s">
        <v>70</v>
      </c>
    </row>
    <row r="36875" spans="17:63" ht="29.25" customHeight="1" x14ac:dyDescent="0.2">
      <c r="Q36875" s="92" t="s">
        <v>50</v>
      </c>
      <c r="BF36875" s="101" t="s">
        <v>58</v>
      </c>
      <c r="BK36875" s="98" t="s">
        <v>70</v>
      </c>
    </row>
    <row r="36876" spans="17:63" ht="29.25" customHeight="1" x14ac:dyDescent="0.2">
      <c r="Q36876" s="92" t="s">
        <v>50</v>
      </c>
      <c r="BF36876" s="101" t="s">
        <v>58</v>
      </c>
      <c r="BK36876" s="98" t="s">
        <v>70</v>
      </c>
    </row>
    <row r="36877" spans="17:63" ht="29.25" customHeight="1" x14ac:dyDescent="0.2">
      <c r="Q36877" s="92" t="s">
        <v>50</v>
      </c>
      <c r="BF36877" s="101" t="s">
        <v>58</v>
      </c>
      <c r="BK36877" s="98" t="s">
        <v>70</v>
      </c>
    </row>
    <row r="36878" spans="17:63" ht="29.25" customHeight="1" x14ac:dyDescent="0.2">
      <c r="Q36878" s="92" t="s">
        <v>50</v>
      </c>
      <c r="BF36878" s="101" t="s">
        <v>58</v>
      </c>
      <c r="BK36878" s="98" t="s">
        <v>70</v>
      </c>
    </row>
    <row r="36879" spans="17:63" ht="29.25" customHeight="1" x14ac:dyDescent="0.2">
      <c r="Q36879" s="92" t="s">
        <v>50</v>
      </c>
      <c r="BF36879" s="101" t="s">
        <v>58</v>
      </c>
      <c r="BK36879" s="98" t="s">
        <v>70</v>
      </c>
    </row>
    <row r="36880" spans="17:63" ht="29.25" customHeight="1" x14ac:dyDescent="0.2">
      <c r="Q36880" s="92" t="s">
        <v>50</v>
      </c>
      <c r="BF36880" s="101" t="s">
        <v>58</v>
      </c>
      <c r="BK36880" s="98" t="s">
        <v>70</v>
      </c>
    </row>
    <row r="36881" spans="17:63" ht="29.25" customHeight="1" x14ac:dyDescent="0.2">
      <c r="Q36881" s="92" t="s">
        <v>50</v>
      </c>
      <c r="BF36881" s="101" t="s">
        <v>58</v>
      </c>
      <c r="BK36881" s="98" t="s">
        <v>70</v>
      </c>
    </row>
    <row r="36882" spans="17:63" ht="29.25" customHeight="1" x14ac:dyDescent="0.2">
      <c r="Q36882" s="92" t="s">
        <v>50</v>
      </c>
      <c r="BF36882" s="101" t="s">
        <v>58</v>
      </c>
      <c r="BK36882" s="98" t="s">
        <v>70</v>
      </c>
    </row>
    <row r="36883" spans="17:63" ht="29.25" customHeight="1" x14ac:dyDescent="0.2">
      <c r="Q36883" s="92" t="s">
        <v>50</v>
      </c>
      <c r="BF36883" s="101" t="s">
        <v>58</v>
      </c>
      <c r="BK36883" s="98" t="s">
        <v>70</v>
      </c>
    </row>
    <row r="36884" spans="17:63" ht="29.25" customHeight="1" x14ac:dyDescent="0.2">
      <c r="Q36884" s="92" t="s">
        <v>50</v>
      </c>
      <c r="BF36884" s="101" t="s">
        <v>58</v>
      </c>
      <c r="BK36884" s="98" t="s">
        <v>70</v>
      </c>
    </row>
    <row r="36885" spans="17:63" ht="29.25" customHeight="1" x14ac:dyDescent="0.2">
      <c r="Q36885" s="92" t="s">
        <v>50</v>
      </c>
      <c r="BF36885" s="101" t="s">
        <v>58</v>
      </c>
      <c r="BK36885" s="98" t="s">
        <v>70</v>
      </c>
    </row>
    <row r="36886" spans="17:63" ht="29.25" customHeight="1" x14ac:dyDescent="0.2">
      <c r="Q36886" s="92" t="s">
        <v>50</v>
      </c>
      <c r="BF36886" s="101" t="s">
        <v>58</v>
      </c>
      <c r="BK36886" s="98" t="s">
        <v>70</v>
      </c>
    </row>
    <row r="36887" spans="17:63" ht="29.25" customHeight="1" x14ac:dyDescent="0.2">
      <c r="Q36887" s="92" t="s">
        <v>50</v>
      </c>
      <c r="BF36887" s="101" t="s">
        <v>58</v>
      </c>
      <c r="BK36887" s="98" t="s">
        <v>70</v>
      </c>
    </row>
    <row r="36888" spans="17:63" ht="29.25" customHeight="1" x14ac:dyDescent="0.2">
      <c r="Q36888" s="92" t="s">
        <v>50</v>
      </c>
      <c r="BF36888" s="101" t="s">
        <v>58</v>
      </c>
      <c r="BK36888" s="98" t="s">
        <v>70</v>
      </c>
    </row>
    <row r="36889" spans="17:63" ht="29.25" customHeight="1" x14ac:dyDescent="0.2">
      <c r="Q36889" s="92" t="s">
        <v>50</v>
      </c>
      <c r="BF36889" s="101" t="s">
        <v>58</v>
      </c>
      <c r="BK36889" s="98" t="s">
        <v>70</v>
      </c>
    </row>
    <row r="36890" spans="17:63" ht="29.25" customHeight="1" x14ac:dyDescent="0.2">
      <c r="Q36890" s="92" t="s">
        <v>50</v>
      </c>
      <c r="BF36890" s="101" t="s">
        <v>58</v>
      </c>
      <c r="BK36890" s="98" t="s">
        <v>70</v>
      </c>
    </row>
    <row r="36891" spans="17:63" ht="29.25" customHeight="1" x14ac:dyDescent="0.2">
      <c r="Q36891" s="92" t="s">
        <v>50</v>
      </c>
      <c r="BF36891" s="101" t="s">
        <v>58</v>
      </c>
      <c r="BK36891" s="98" t="s">
        <v>70</v>
      </c>
    </row>
    <row r="36892" spans="17:63" ht="29.25" customHeight="1" x14ac:dyDescent="0.2">
      <c r="Q36892" s="92" t="s">
        <v>50</v>
      </c>
      <c r="BF36892" s="101" t="s">
        <v>58</v>
      </c>
      <c r="BK36892" s="98" t="s">
        <v>70</v>
      </c>
    </row>
    <row r="36893" spans="17:63" ht="29.25" customHeight="1" x14ac:dyDescent="0.2">
      <c r="Q36893" s="92" t="s">
        <v>50</v>
      </c>
      <c r="BF36893" s="101" t="s">
        <v>58</v>
      </c>
      <c r="BK36893" s="98" t="s">
        <v>70</v>
      </c>
    </row>
    <row r="36894" spans="17:63" ht="29.25" customHeight="1" x14ac:dyDescent="0.2">
      <c r="Q36894" s="92" t="s">
        <v>50</v>
      </c>
      <c r="BF36894" s="101" t="s">
        <v>58</v>
      </c>
      <c r="BK36894" s="98" t="s">
        <v>70</v>
      </c>
    </row>
    <row r="36895" spans="17:63" ht="29.25" customHeight="1" x14ac:dyDescent="0.2">
      <c r="Q36895" s="92" t="s">
        <v>50</v>
      </c>
      <c r="BF36895" s="101" t="s">
        <v>58</v>
      </c>
      <c r="BK36895" s="98" t="s">
        <v>70</v>
      </c>
    </row>
    <row r="36896" spans="17:63" ht="29.25" customHeight="1" x14ac:dyDescent="0.2">
      <c r="Q36896" s="92" t="s">
        <v>50</v>
      </c>
      <c r="BF36896" s="101" t="s">
        <v>58</v>
      </c>
      <c r="BK36896" s="98" t="s">
        <v>70</v>
      </c>
    </row>
    <row r="36897" spans="17:63" ht="29.25" customHeight="1" x14ac:dyDescent="0.2">
      <c r="Q36897" s="92" t="s">
        <v>50</v>
      </c>
      <c r="BF36897" s="101" t="s">
        <v>58</v>
      </c>
      <c r="BK36897" s="98" t="s">
        <v>70</v>
      </c>
    </row>
    <row r="36898" spans="17:63" ht="29.25" customHeight="1" x14ac:dyDescent="0.2">
      <c r="Q36898" s="92" t="s">
        <v>50</v>
      </c>
      <c r="BF36898" s="101" t="s">
        <v>58</v>
      </c>
      <c r="BK36898" s="98" t="s">
        <v>70</v>
      </c>
    </row>
    <row r="36899" spans="17:63" ht="29.25" customHeight="1" x14ac:dyDescent="0.2">
      <c r="Q36899" s="92" t="s">
        <v>50</v>
      </c>
      <c r="BF36899" s="101" t="s">
        <v>58</v>
      </c>
      <c r="BK36899" s="98" t="s">
        <v>70</v>
      </c>
    </row>
    <row r="36900" spans="17:63" ht="29.25" customHeight="1" x14ac:dyDescent="0.2">
      <c r="Q36900" s="92" t="s">
        <v>50</v>
      </c>
      <c r="BF36900" s="101" t="s">
        <v>58</v>
      </c>
      <c r="BK36900" s="98" t="s">
        <v>70</v>
      </c>
    </row>
    <row r="36901" spans="17:63" ht="29.25" customHeight="1" x14ac:dyDescent="0.2">
      <c r="Q36901" s="92" t="s">
        <v>50</v>
      </c>
      <c r="BF36901" s="101" t="s">
        <v>58</v>
      </c>
      <c r="BK36901" s="98" t="s">
        <v>70</v>
      </c>
    </row>
    <row r="36902" spans="17:63" ht="29.25" customHeight="1" x14ac:dyDescent="0.2">
      <c r="Q36902" s="92" t="s">
        <v>50</v>
      </c>
      <c r="BF36902" s="101" t="s">
        <v>58</v>
      </c>
      <c r="BK36902" s="98" t="s">
        <v>70</v>
      </c>
    </row>
    <row r="36903" spans="17:63" ht="29.25" customHeight="1" x14ac:dyDescent="0.2">
      <c r="Q36903" s="92" t="s">
        <v>50</v>
      </c>
      <c r="BF36903" s="101" t="s">
        <v>58</v>
      </c>
      <c r="BK36903" s="98" t="s">
        <v>70</v>
      </c>
    </row>
    <row r="36904" spans="17:63" ht="29.25" customHeight="1" x14ac:dyDescent="0.2">
      <c r="Q36904" s="92" t="s">
        <v>50</v>
      </c>
      <c r="BF36904" s="101" t="s">
        <v>58</v>
      </c>
      <c r="BK36904" s="98" t="s">
        <v>70</v>
      </c>
    </row>
    <row r="36905" spans="17:63" ht="29.25" customHeight="1" x14ac:dyDescent="0.2">
      <c r="Q36905" s="92" t="s">
        <v>50</v>
      </c>
      <c r="BF36905" s="101" t="s">
        <v>58</v>
      </c>
      <c r="BK36905" s="98" t="s">
        <v>70</v>
      </c>
    </row>
    <row r="36906" spans="17:63" ht="29.25" customHeight="1" x14ac:dyDescent="0.2">
      <c r="Q36906" s="92" t="s">
        <v>50</v>
      </c>
      <c r="BF36906" s="101" t="s">
        <v>58</v>
      </c>
      <c r="BK36906" s="98" t="s">
        <v>70</v>
      </c>
    </row>
    <row r="36907" spans="17:63" ht="29.25" customHeight="1" x14ac:dyDescent="0.2">
      <c r="Q36907" s="92" t="s">
        <v>50</v>
      </c>
      <c r="BF36907" s="101" t="s">
        <v>58</v>
      </c>
      <c r="BK36907" s="98" t="s">
        <v>70</v>
      </c>
    </row>
    <row r="36908" spans="17:63" ht="29.25" customHeight="1" x14ac:dyDescent="0.2">
      <c r="Q36908" s="92" t="s">
        <v>50</v>
      </c>
      <c r="BF36908" s="101" t="s">
        <v>58</v>
      </c>
      <c r="BK36908" s="98" t="s">
        <v>70</v>
      </c>
    </row>
    <row r="36909" spans="17:63" ht="29.25" customHeight="1" x14ac:dyDescent="0.2">
      <c r="Q36909" s="92" t="s">
        <v>50</v>
      </c>
      <c r="BF36909" s="101" t="s">
        <v>58</v>
      </c>
      <c r="BK36909" s="98" t="s">
        <v>70</v>
      </c>
    </row>
    <row r="36910" spans="17:63" ht="29.25" customHeight="1" x14ac:dyDescent="0.2">
      <c r="Q36910" s="92" t="s">
        <v>50</v>
      </c>
      <c r="BF36910" s="101" t="s">
        <v>58</v>
      </c>
      <c r="BK36910" s="98" t="s">
        <v>70</v>
      </c>
    </row>
    <row r="36911" spans="17:63" ht="29.25" customHeight="1" x14ac:dyDescent="0.2">
      <c r="Q36911" s="92" t="s">
        <v>50</v>
      </c>
      <c r="BF36911" s="101" t="s">
        <v>58</v>
      </c>
      <c r="BK36911" s="98" t="s">
        <v>70</v>
      </c>
    </row>
    <row r="36912" spans="17:63" ht="29.25" customHeight="1" x14ac:dyDescent="0.2">
      <c r="Q36912" s="92" t="s">
        <v>50</v>
      </c>
      <c r="BF36912" s="101" t="s">
        <v>58</v>
      </c>
      <c r="BK36912" s="98" t="s">
        <v>70</v>
      </c>
    </row>
    <row r="36913" spans="17:63" ht="29.25" customHeight="1" x14ac:dyDescent="0.2">
      <c r="Q36913" s="92" t="s">
        <v>50</v>
      </c>
      <c r="BF36913" s="101" t="s">
        <v>58</v>
      </c>
      <c r="BK36913" s="98" t="s">
        <v>70</v>
      </c>
    </row>
    <row r="36914" spans="17:63" ht="29.25" customHeight="1" x14ac:dyDescent="0.2">
      <c r="Q36914" s="92" t="s">
        <v>50</v>
      </c>
      <c r="BF36914" s="101" t="s">
        <v>58</v>
      </c>
      <c r="BK36914" s="98" t="s">
        <v>70</v>
      </c>
    </row>
    <row r="36915" spans="17:63" ht="29.25" customHeight="1" x14ac:dyDescent="0.2">
      <c r="Q36915" s="92" t="s">
        <v>50</v>
      </c>
      <c r="BF36915" s="101" t="s">
        <v>58</v>
      </c>
      <c r="BK36915" s="98" t="s">
        <v>70</v>
      </c>
    </row>
    <row r="36916" spans="17:63" ht="29.25" customHeight="1" x14ac:dyDescent="0.2">
      <c r="Q36916" s="92" t="s">
        <v>50</v>
      </c>
      <c r="BF36916" s="101" t="s">
        <v>58</v>
      </c>
      <c r="BK36916" s="98" t="s">
        <v>70</v>
      </c>
    </row>
    <row r="36917" spans="17:63" ht="29.25" customHeight="1" x14ac:dyDescent="0.2">
      <c r="Q36917" s="92" t="s">
        <v>50</v>
      </c>
      <c r="BF36917" s="101" t="s">
        <v>58</v>
      </c>
      <c r="BK36917" s="98" t="s">
        <v>70</v>
      </c>
    </row>
    <row r="36918" spans="17:63" ht="29.25" customHeight="1" x14ac:dyDescent="0.2">
      <c r="Q36918" s="92" t="s">
        <v>50</v>
      </c>
      <c r="BF36918" s="101" t="s">
        <v>58</v>
      </c>
      <c r="BK36918" s="98" t="s">
        <v>70</v>
      </c>
    </row>
    <row r="36919" spans="17:63" ht="29.25" customHeight="1" x14ac:dyDescent="0.2">
      <c r="Q36919" s="92" t="s">
        <v>50</v>
      </c>
      <c r="BF36919" s="101" t="s">
        <v>58</v>
      </c>
      <c r="BK36919" s="98" t="s">
        <v>70</v>
      </c>
    </row>
    <row r="36920" spans="17:63" ht="29.25" customHeight="1" x14ac:dyDescent="0.2">
      <c r="Q36920" s="92" t="s">
        <v>50</v>
      </c>
      <c r="BF36920" s="101" t="s">
        <v>58</v>
      </c>
      <c r="BK36920" s="98" t="s">
        <v>70</v>
      </c>
    </row>
    <row r="36921" spans="17:63" ht="29.25" customHeight="1" x14ac:dyDescent="0.2">
      <c r="Q36921" s="92" t="s">
        <v>50</v>
      </c>
      <c r="BF36921" s="101" t="s">
        <v>58</v>
      </c>
      <c r="BK36921" s="98" t="s">
        <v>70</v>
      </c>
    </row>
    <row r="36922" spans="17:63" ht="29.25" customHeight="1" x14ac:dyDescent="0.2">
      <c r="Q36922" s="92" t="s">
        <v>50</v>
      </c>
      <c r="BF36922" s="101" t="s">
        <v>58</v>
      </c>
      <c r="BK36922" s="98" t="s">
        <v>70</v>
      </c>
    </row>
    <row r="36923" spans="17:63" ht="29.25" customHeight="1" x14ac:dyDescent="0.2">
      <c r="Q36923" s="92" t="s">
        <v>50</v>
      </c>
      <c r="BF36923" s="101" t="s">
        <v>58</v>
      </c>
      <c r="BK36923" s="98" t="s">
        <v>70</v>
      </c>
    </row>
    <row r="36924" spans="17:63" ht="29.25" customHeight="1" x14ac:dyDescent="0.2">
      <c r="Q36924" s="92" t="s">
        <v>50</v>
      </c>
      <c r="BF36924" s="101" t="s">
        <v>58</v>
      </c>
      <c r="BK36924" s="98" t="s">
        <v>70</v>
      </c>
    </row>
    <row r="36925" spans="17:63" ht="29.25" customHeight="1" x14ac:dyDescent="0.2">
      <c r="Q36925" s="92" t="s">
        <v>50</v>
      </c>
      <c r="BF36925" s="101" t="s">
        <v>58</v>
      </c>
      <c r="BK36925" s="98" t="s">
        <v>70</v>
      </c>
    </row>
    <row r="36926" spans="17:63" ht="29.25" customHeight="1" x14ac:dyDescent="0.2">
      <c r="Q36926" s="92" t="s">
        <v>50</v>
      </c>
      <c r="BF36926" s="101" t="s">
        <v>58</v>
      </c>
      <c r="BK36926" s="98" t="s">
        <v>70</v>
      </c>
    </row>
    <row r="36927" spans="17:63" ht="29.25" customHeight="1" x14ac:dyDescent="0.2">
      <c r="Q36927" s="92" t="s">
        <v>50</v>
      </c>
      <c r="BF36927" s="101" t="s">
        <v>58</v>
      </c>
      <c r="BK36927" s="98" t="s">
        <v>70</v>
      </c>
    </row>
    <row r="36928" spans="17:63" ht="29.25" customHeight="1" x14ac:dyDescent="0.2">
      <c r="Q36928" s="92" t="s">
        <v>50</v>
      </c>
      <c r="BF36928" s="101" t="s">
        <v>58</v>
      </c>
      <c r="BK36928" s="98" t="s">
        <v>70</v>
      </c>
    </row>
    <row r="36929" spans="17:63" ht="29.25" customHeight="1" x14ac:dyDescent="0.2">
      <c r="Q36929" s="92" t="s">
        <v>50</v>
      </c>
      <c r="BF36929" s="101" t="s">
        <v>58</v>
      </c>
      <c r="BK36929" s="98" t="s">
        <v>70</v>
      </c>
    </row>
    <row r="36930" spans="17:63" ht="29.25" customHeight="1" x14ac:dyDescent="0.2">
      <c r="Q36930" s="92" t="s">
        <v>50</v>
      </c>
      <c r="BF36930" s="101" t="s">
        <v>58</v>
      </c>
      <c r="BK36930" s="98" t="s">
        <v>70</v>
      </c>
    </row>
    <row r="36931" spans="17:63" ht="29.25" customHeight="1" x14ac:dyDescent="0.2">
      <c r="Q36931" s="92" t="s">
        <v>50</v>
      </c>
      <c r="BF36931" s="101" t="s">
        <v>58</v>
      </c>
      <c r="BK36931" s="98" t="s">
        <v>70</v>
      </c>
    </row>
    <row r="36932" spans="17:63" ht="29.25" customHeight="1" x14ac:dyDescent="0.2">
      <c r="Q36932" s="92" t="s">
        <v>50</v>
      </c>
      <c r="BF36932" s="101" t="s">
        <v>58</v>
      </c>
      <c r="BK36932" s="98" t="s">
        <v>70</v>
      </c>
    </row>
    <row r="36933" spans="17:63" ht="29.25" customHeight="1" x14ac:dyDescent="0.2">
      <c r="Q36933" s="92" t="s">
        <v>50</v>
      </c>
      <c r="BF36933" s="101" t="s">
        <v>58</v>
      </c>
      <c r="BK36933" s="98" t="s">
        <v>70</v>
      </c>
    </row>
    <row r="36934" spans="17:63" ht="29.25" customHeight="1" x14ac:dyDescent="0.2">
      <c r="Q36934" s="92" t="s">
        <v>50</v>
      </c>
      <c r="BF36934" s="101" t="s">
        <v>58</v>
      </c>
      <c r="BK36934" s="98" t="s">
        <v>70</v>
      </c>
    </row>
    <row r="36935" spans="17:63" ht="29.25" customHeight="1" x14ac:dyDescent="0.2">
      <c r="Q36935" s="92" t="s">
        <v>50</v>
      </c>
      <c r="BF36935" s="101" t="s">
        <v>58</v>
      </c>
      <c r="BK36935" s="98" t="s">
        <v>70</v>
      </c>
    </row>
    <row r="36936" spans="17:63" ht="29.25" customHeight="1" x14ac:dyDescent="0.2">
      <c r="Q36936" s="92" t="s">
        <v>50</v>
      </c>
      <c r="BF36936" s="101" t="s">
        <v>58</v>
      </c>
      <c r="BK36936" s="98" t="s">
        <v>70</v>
      </c>
    </row>
    <row r="36937" spans="17:63" ht="29.25" customHeight="1" x14ac:dyDescent="0.2">
      <c r="Q36937" s="92" t="s">
        <v>50</v>
      </c>
      <c r="BF36937" s="101" t="s">
        <v>58</v>
      </c>
      <c r="BK36937" s="98" t="s">
        <v>70</v>
      </c>
    </row>
    <row r="36938" spans="17:63" ht="29.25" customHeight="1" x14ac:dyDescent="0.2">
      <c r="Q36938" s="92" t="s">
        <v>50</v>
      </c>
      <c r="BF36938" s="101" t="s">
        <v>58</v>
      </c>
      <c r="BK36938" s="98" t="s">
        <v>70</v>
      </c>
    </row>
    <row r="36939" spans="17:63" ht="29.25" customHeight="1" x14ac:dyDescent="0.2">
      <c r="Q36939" s="92" t="s">
        <v>50</v>
      </c>
      <c r="BF36939" s="101" t="s">
        <v>58</v>
      </c>
      <c r="BK36939" s="98" t="s">
        <v>70</v>
      </c>
    </row>
    <row r="36940" spans="17:63" ht="29.25" customHeight="1" x14ac:dyDescent="0.2">
      <c r="Q36940" s="92" t="s">
        <v>50</v>
      </c>
      <c r="BF36940" s="101" t="s">
        <v>58</v>
      </c>
      <c r="BK36940" s="98" t="s">
        <v>70</v>
      </c>
    </row>
    <row r="36941" spans="17:63" ht="29.25" customHeight="1" x14ac:dyDescent="0.2">
      <c r="Q36941" s="92" t="s">
        <v>50</v>
      </c>
      <c r="BF36941" s="101" t="s">
        <v>58</v>
      </c>
      <c r="BK36941" s="98" t="s">
        <v>70</v>
      </c>
    </row>
    <row r="36942" spans="17:63" ht="29.25" customHeight="1" x14ac:dyDescent="0.2">
      <c r="Q36942" s="92" t="s">
        <v>50</v>
      </c>
      <c r="BF36942" s="101" t="s">
        <v>58</v>
      </c>
      <c r="BK36942" s="98" t="s">
        <v>70</v>
      </c>
    </row>
    <row r="36943" spans="17:63" ht="29.25" customHeight="1" x14ac:dyDescent="0.2">
      <c r="Q36943" s="92" t="s">
        <v>50</v>
      </c>
      <c r="BF36943" s="101" t="s">
        <v>58</v>
      </c>
      <c r="BK36943" s="98" t="s">
        <v>70</v>
      </c>
    </row>
    <row r="36944" spans="17:63" ht="29.25" customHeight="1" x14ac:dyDescent="0.2">
      <c r="Q36944" s="92" t="s">
        <v>50</v>
      </c>
      <c r="BF36944" s="101" t="s">
        <v>58</v>
      </c>
      <c r="BK36944" s="98" t="s">
        <v>70</v>
      </c>
    </row>
    <row r="36945" spans="17:63" ht="29.25" customHeight="1" x14ac:dyDescent="0.2">
      <c r="Q36945" s="92" t="s">
        <v>50</v>
      </c>
      <c r="BF36945" s="101" t="s">
        <v>58</v>
      </c>
      <c r="BK36945" s="98" t="s">
        <v>70</v>
      </c>
    </row>
    <row r="36946" spans="17:63" ht="29.25" customHeight="1" x14ac:dyDescent="0.2">
      <c r="Q36946" s="92" t="s">
        <v>50</v>
      </c>
      <c r="BF36946" s="101" t="s">
        <v>58</v>
      </c>
      <c r="BK36946" s="98" t="s">
        <v>70</v>
      </c>
    </row>
    <row r="36947" spans="17:63" ht="29.25" customHeight="1" x14ac:dyDescent="0.2">
      <c r="Q36947" s="92" t="s">
        <v>50</v>
      </c>
      <c r="BF36947" s="101" t="s">
        <v>58</v>
      </c>
      <c r="BK36947" s="98" t="s">
        <v>70</v>
      </c>
    </row>
    <row r="36948" spans="17:63" ht="29.25" customHeight="1" x14ac:dyDescent="0.2">
      <c r="Q36948" s="92" t="s">
        <v>50</v>
      </c>
      <c r="BF36948" s="101" t="s">
        <v>58</v>
      </c>
      <c r="BK36948" s="98" t="s">
        <v>70</v>
      </c>
    </row>
    <row r="36949" spans="17:63" ht="29.25" customHeight="1" x14ac:dyDescent="0.2">
      <c r="Q36949" s="92" t="s">
        <v>50</v>
      </c>
      <c r="BF36949" s="101" t="s">
        <v>58</v>
      </c>
      <c r="BK36949" s="98" t="s">
        <v>70</v>
      </c>
    </row>
    <row r="36950" spans="17:63" ht="29.25" customHeight="1" x14ac:dyDescent="0.2">
      <c r="Q36950" s="92" t="s">
        <v>50</v>
      </c>
      <c r="BF36950" s="101" t="s">
        <v>58</v>
      </c>
      <c r="BK36950" s="98" t="s">
        <v>70</v>
      </c>
    </row>
    <row r="36951" spans="17:63" ht="29.25" customHeight="1" x14ac:dyDescent="0.2">
      <c r="Q36951" s="92" t="s">
        <v>50</v>
      </c>
      <c r="BF36951" s="101" t="s">
        <v>58</v>
      </c>
      <c r="BK36951" s="98" t="s">
        <v>70</v>
      </c>
    </row>
    <row r="36952" spans="17:63" ht="29.25" customHeight="1" x14ac:dyDescent="0.2">
      <c r="Q36952" s="92" t="s">
        <v>50</v>
      </c>
      <c r="BF36952" s="101" t="s">
        <v>58</v>
      </c>
      <c r="BK36952" s="98" t="s">
        <v>70</v>
      </c>
    </row>
    <row r="36953" spans="17:63" ht="29.25" customHeight="1" x14ac:dyDescent="0.2">
      <c r="Q36953" s="92" t="s">
        <v>50</v>
      </c>
      <c r="BF36953" s="101" t="s">
        <v>58</v>
      </c>
      <c r="BK36953" s="98" t="s">
        <v>70</v>
      </c>
    </row>
    <row r="36954" spans="17:63" ht="29.25" customHeight="1" x14ac:dyDescent="0.2">
      <c r="Q36954" s="92" t="s">
        <v>50</v>
      </c>
      <c r="BF36954" s="101" t="s">
        <v>58</v>
      </c>
      <c r="BK36954" s="98" t="s">
        <v>70</v>
      </c>
    </row>
    <row r="36955" spans="17:63" ht="29.25" customHeight="1" x14ac:dyDescent="0.2">
      <c r="Q36955" s="92" t="s">
        <v>50</v>
      </c>
      <c r="BF36955" s="101" t="s">
        <v>58</v>
      </c>
      <c r="BK36955" s="98" t="s">
        <v>70</v>
      </c>
    </row>
    <row r="36956" spans="17:63" ht="29.25" customHeight="1" x14ac:dyDescent="0.2">
      <c r="Q36956" s="92" t="s">
        <v>50</v>
      </c>
      <c r="BF36956" s="101" t="s">
        <v>58</v>
      </c>
      <c r="BK36956" s="98" t="s">
        <v>70</v>
      </c>
    </row>
    <row r="36957" spans="17:63" ht="29.25" customHeight="1" x14ac:dyDescent="0.2">
      <c r="Q36957" s="92" t="s">
        <v>50</v>
      </c>
      <c r="BF36957" s="101" t="s">
        <v>58</v>
      </c>
      <c r="BK36957" s="98" t="s">
        <v>70</v>
      </c>
    </row>
    <row r="36958" spans="17:63" ht="29.25" customHeight="1" x14ac:dyDescent="0.2">
      <c r="Q36958" s="92" t="s">
        <v>50</v>
      </c>
      <c r="BF36958" s="101" t="s">
        <v>58</v>
      </c>
      <c r="BK36958" s="98" t="s">
        <v>70</v>
      </c>
    </row>
    <row r="36959" spans="17:63" ht="29.25" customHeight="1" x14ac:dyDescent="0.2">
      <c r="Q36959" s="92" t="s">
        <v>50</v>
      </c>
      <c r="BF36959" s="101" t="s">
        <v>58</v>
      </c>
      <c r="BK36959" s="98" t="s">
        <v>70</v>
      </c>
    </row>
    <row r="36960" spans="17:63" ht="29.25" customHeight="1" x14ac:dyDescent="0.2">
      <c r="Q36960" s="92" t="s">
        <v>50</v>
      </c>
      <c r="BF36960" s="101" t="s">
        <v>58</v>
      </c>
      <c r="BK36960" s="98" t="s">
        <v>70</v>
      </c>
    </row>
    <row r="36961" spans="17:63" ht="29.25" customHeight="1" x14ac:dyDescent="0.2">
      <c r="Q36961" s="92" t="s">
        <v>50</v>
      </c>
      <c r="BF36961" s="101" t="s">
        <v>58</v>
      </c>
      <c r="BK36961" s="98" t="s">
        <v>70</v>
      </c>
    </row>
    <row r="36962" spans="17:63" ht="29.25" customHeight="1" x14ac:dyDescent="0.2">
      <c r="Q36962" s="92" t="s">
        <v>50</v>
      </c>
      <c r="BF36962" s="101" t="s">
        <v>58</v>
      </c>
      <c r="BK36962" s="98" t="s">
        <v>70</v>
      </c>
    </row>
    <row r="36963" spans="17:63" ht="29.25" customHeight="1" x14ac:dyDescent="0.2">
      <c r="Q36963" s="92" t="s">
        <v>50</v>
      </c>
      <c r="BF36963" s="101" t="s">
        <v>58</v>
      </c>
      <c r="BK36963" s="98" t="s">
        <v>70</v>
      </c>
    </row>
    <row r="36964" spans="17:63" ht="29.25" customHeight="1" x14ac:dyDescent="0.2">
      <c r="Q36964" s="92" t="s">
        <v>50</v>
      </c>
      <c r="BF36964" s="101" t="s">
        <v>58</v>
      </c>
      <c r="BK36964" s="98" t="s">
        <v>70</v>
      </c>
    </row>
    <row r="36965" spans="17:63" ht="29.25" customHeight="1" x14ac:dyDescent="0.2">
      <c r="Q36965" s="92" t="s">
        <v>50</v>
      </c>
      <c r="BF36965" s="101" t="s">
        <v>58</v>
      </c>
      <c r="BK36965" s="98" t="s">
        <v>70</v>
      </c>
    </row>
    <row r="36966" spans="17:63" ht="29.25" customHeight="1" x14ac:dyDescent="0.2">
      <c r="Q36966" s="92" t="s">
        <v>50</v>
      </c>
      <c r="BF36966" s="101" t="s">
        <v>58</v>
      </c>
      <c r="BK36966" s="98" t="s">
        <v>70</v>
      </c>
    </row>
    <row r="36967" spans="17:63" ht="29.25" customHeight="1" x14ac:dyDescent="0.2">
      <c r="Q36967" s="92" t="s">
        <v>50</v>
      </c>
      <c r="BF36967" s="101" t="s">
        <v>58</v>
      </c>
      <c r="BK36967" s="98" t="s">
        <v>70</v>
      </c>
    </row>
    <row r="36968" spans="17:63" ht="29.25" customHeight="1" x14ac:dyDescent="0.2">
      <c r="Q36968" s="92" t="s">
        <v>50</v>
      </c>
      <c r="BF36968" s="101" t="s">
        <v>58</v>
      </c>
      <c r="BK36968" s="98" t="s">
        <v>70</v>
      </c>
    </row>
    <row r="36969" spans="17:63" ht="29.25" customHeight="1" x14ac:dyDescent="0.2">
      <c r="Q36969" s="92" t="s">
        <v>50</v>
      </c>
      <c r="BF36969" s="101" t="s">
        <v>58</v>
      </c>
      <c r="BK36969" s="98" t="s">
        <v>70</v>
      </c>
    </row>
    <row r="36970" spans="17:63" ht="29.25" customHeight="1" x14ac:dyDescent="0.2">
      <c r="Q36970" s="92" t="s">
        <v>50</v>
      </c>
      <c r="BF36970" s="101" t="s">
        <v>58</v>
      </c>
      <c r="BK36970" s="98" t="s">
        <v>70</v>
      </c>
    </row>
    <row r="36971" spans="17:63" ht="29.25" customHeight="1" x14ac:dyDescent="0.2">
      <c r="Q36971" s="92" t="s">
        <v>50</v>
      </c>
      <c r="BF36971" s="101" t="s">
        <v>58</v>
      </c>
      <c r="BK36971" s="98" t="s">
        <v>70</v>
      </c>
    </row>
    <row r="36972" spans="17:63" ht="29.25" customHeight="1" x14ac:dyDescent="0.2">
      <c r="Q36972" s="92" t="s">
        <v>50</v>
      </c>
      <c r="BF36972" s="101" t="s">
        <v>58</v>
      </c>
      <c r="BK36972" s="98" t="s">
        <v>70</v>
      </c>
    </row>
    <row r="36973" spans="17:63" ht="29.25" customHeight="1" x14ac:dyDescent="0.2">
      <c r="Q36973" s="92" t="s">
        <v>50</v>
      </c>
      <c r="BF36973" s="101" t="s">
        <v>58</v>
      </c>
      <c r="BK36973" s="98" t="s">
        <v>70</v>
      </c>
    </row>
    <row r="36974" spans="17:63" ht="29.25" customHeight="1" x14ac:dyDescent="0.2">
      <c r="Q36974" s="92" t="s">
        <v>50</v>
      </c>
      <c r="BF36974" s="101" t="s">
        <v>58</v>
      </c>
      <c r="BK36974" s="98" t="s">
        <v>70</v>
      </c>
    </row>
    <row r="36975" spans="17:63" ht="29.25" customHeight="1" x14ac:dyDescent="0.2">
      <c r="Q36975" s="92" t="s">
        <v>50</v>
      </c>
      <c r="BF36975" s="101" t="s">
        <v>58</v>
      </c>
      <c r="BK36975" s="98" t="s">
        <v>70</v>
      </c>
    </row>
    <row r="36976" spans="17:63" ht="29.25" customHeight="1" x14ac:dyDescent="0.2">
      <c r="Q36976" s="92" t="s">
        <v>50</v>
      </c>
      <c r="BF36976" s="101" t="s">
        <v>58</v>
      </c>
      <c r="BK36976" s="98" t="s">
        <v>70</v>
      </c>
    </row>
    <row r="36977" spans="17:63" ht="29.25" customHeight="1" x14ac:dyDescent="0.2">
      <c r="Q36977" s="92" t="s">
        <v>50</v>
      </c>
      <c r="BF36977" s="101" t="s">
        <v>58</v>
      </c>
      <c r="BK36977" s="98" t="s">
        <v>70</v>
      </c>
    </row>
    <row r="36978" spans="17:63" ht="29.25" customHeight="1" x14ac:dyDescent="0.2">
      <c r="Q36978" s="92" t="s">
        <v>50</v>
      </c>
      <c r="BF36978" s="101" t="s">
        <v>58</v>
      </c>
      <c r="BK36978" s="98" t="s">
        <v>70</v>
      </c>
    </row>
    <row r="36979" spans="17:63" ht="29.25" customHeight="1" x14ac:dyDescent="0.2">
      <c r="Q36979" s="92" t="s">
        <v>50</v>
      </c>
      <c r="BF36979" s="101" t="s">
        <v>58</v>
      </c>
      <c r="BK36979" s="98" t="s">
        <v>70</v>
      </c>
    </row>
    <row r="36980" spans="17:63" ht="29.25" customHeight="1" x14ac:dyDescent="0.2">
      <c r="Q36980" s="92" t="s">
        <v>50</v>
      </c>
      <c r="BF36980" s="101" t="s">
        <v>58</v>
      </c>
      <c r="BK36980" s="98" t="s">
        <v>70</v>
      </c>
    </row>
    <row r="36981" spans="17:63" ht="29.25" customHeight="1" x14ac:dyDescent="0.2">
      <c r="Q36981" s="92" t="s">
        <v>50</v>
      </c>
      <c r="BF36981" s="101" t="s">
        <v>58</v>
      </c>
      <c r="BK36981" s="98" t="s">
        <v>70</v>
      </c>
    </row>
    <row r="36982" spans="17:63" ht="29.25" customHeight="1" x14ac:dyDescent="0.2">
      <c r="Q36982" s="92" t="s">
        <v>50</v>
      </c>
      <c r="BF36982" s="101" t="s">
        <v>58</v>
      </c>
      <c r="BK36982" s="98" t="s">
        <v>70</v>
      </c>
    </row>
    <row r="36983" spans="17:63" ht="29.25" customHeight="1" x14ac:dyDescent="0.2">
      <c r="Q36983" s="92" t="s">
        <v>50</v>
      </c>
      <c r="BF36983" s="101" t="s">
        <v>58</v>
      </c>
      <c r="BK36983" s="98" t="s">
        <v>70</v>
      </c>
    </row>
    <row r="36984" spans="17:63" ht="29.25" customHeight="1" x14ac:dyDescent="0.2">
      <c r="Q36984" s="92" t="s">
        <v>50</v>
      </c>
      <c r="BF36984" s="101" t="s">
        <v>58</v>
      </c>
      <c r="BK36984" s="98" t="s">
        <v>70</v>
      </c>
    </row>
    <row r="36985" spans="17:63" ht="29.25" customHeight="1" x14ac:dyDescent="0.2">
      <c r="Q36985" s="92" t="s">
        <v>50</v>
      </c>
      <c r="BF36985" s="101" t="s">
        <v>58</v>
      </c>
      <c r="BK36985" s="98" t="s">
        <v>70</v>
      </c>
    </row>
    <row r="36986" spans="17:63" ht="29.25" customHeight="1" x14ac:dyDescent="0.2">
      <c r="Q36986" s="92" t="s">
        <v>50</v>
      </c>
      <c r="BF36986" s="101" t="s">
        <v>58</v>
      </c>
      <c r="BK36986" s="98" t="s">
        <v>70</v>
      </c>
    </row>
    <row r="36987" spans="17:63" ht="29.25" customHeight="1" x14ac:dyDescent="0.2">
      <c r="Q36987" s="92" t="s">
        <v>50</v>
      </c>
      <c r="BF36987" s="101" t="s">
        <v>58</v>
      </c>
      <c r="BK36987" s="98" t="s">
        <v>70</v>
      </c>
    </row>
    <row r="36988" spans="17:63" ht="29.25" customHeight="1" x14ac:dyDescent="0.2">
      <c r="Q36988" s="92" t="s">
        <v>50</v>
      </c>
      <c r="BF36988" s="101" t="s">
        <v>58</v>
      </c>
      <c r="BK36988" s="98" t="s">
        <v>70</v>
      </c>
    </row>
    <row r="36989" spans="17:63" ht="29.25" customHeight="1" x14ac:dyDescent="0.2">
      <c r="Q36989" s="92" t="s">
        <v>50</v>
      </c>
      <c r="BF36989" s="101" t="s">
        <v>58</v>
      </c>
      <c r="BK36989" s="98" t="s">
        <v>70</v>
      </c>
    </row>
    <row r="36990" spans="17:63" ht="29.25" customHeight="1" x14ac:dyDescent="0.2">
      <c r="Q36990" s="92" t="s">
        <v>50</v>
      </c>
      <c r="BF36990" s="101" t="s">
        <v>58</v>
      </c>
      <c r="BK36990" s="98" t="s">
        <v>70</v>
      </c>
    </row>
    <row r="36991" spans="17:63" ht="29.25" customHeight="1" x14ac:dyDescent="0.2">
      <c r="Q36991" s="92" t="s">
        <v>50</v>
      </c>
      <c r="BF36991" s="101" t="s">
        <v>58</v>
      </c>
      <c r="BK36991" s="98" t="s">
        <v>70</v>
      </c>
    </row>
    <row r="36992" spans="17:63" ht="29.25" customHeight="1" x14ac:dyDescent="0.2">
      <c r="Q36992" s="92" t="s">
        <v>50</v>
      </c>
      <c r="BF36992" s="101" t="s">
        <v>58</v>
      </c>
      <c r="BK36992" s="98" t="s">
        <v>70</v>
      </c>
    </row>
    <row r="36993" spans="17:63" ht="29.25" customHeight="1" x14ac:dyDescent="0.2">
      <c r="Q36993" s="92" t="s">
        <v>50</v>
      </c>
      <c r="BF36993" s="101" t="s">
        <v>58</v>
      </c>
      <c r="BK36993" s="98" t="s">
        <v>70</v>
      </c>
    </row>
    <row r="36994" spans="17:63" ht="29.25" customHeight="1" x14ac:dyDescent="0.2">
      <c r="Q36994" s="92" t="s">
        <v>50</v>
      </c>
      <c r="BF36994" s="101" t="s">
        <v>58</v>
      </c>
      <c r="BK36994" s="98" t="s">
        <v>70</v>
      </c>
    </row>
    <row r="36995" spans="17:63" ht="29.25" customHeight="1" x14ac:dyDescent="0.2">
      <c r="Q36995" s="92" t="s">
        <v>50</v>
      </c>
      <c r="BF36995" s="101" t="s">
        <v>58</v>
      </c>
      <c r="BK36995" s="98" t="s">
        <v>70</v>
      </c>
    </row>
    <row r="36996" spans="17:63" ht="29.25" customHeight="1" x14ac:dyDescent="0.2">
      <c r="Q36996" s="92" t="s">
        <v>50</v>
      </c>
      <c r="BF36996" s="101" t="s">
        <v>58</v>
      </c>
      <c r="BK36996" s="98" t="s">
        <v>70</v>
      </c>
    </row>
    <row r="36997" spans="17:63" ht="29.25" customHeight="1" x14ac:dyDescent="0.2">
      <c r="Q36997" s="92" t="s">
        <v>50</v>
      </c>
      <c r="BF36997" s="101" t="s">
        <v>58</v>
      </c>
      <c r="BK36997" s="98" t="s">
        <v>70</v>
      </c>
    </row>
    <row r="36998" spans="17:63" ht="29.25" customHeight="1" x14ac:dyDescent="0.2">
      <c r="Q36998" s="92" t="s">
        <v>50</v>
      </c>
      <c r="BF36998" s="101" t="s">
        <v>58</v>
      </c>
      <c r="BK36998" s="98" t="s">
        <v>70</v>
      </c>
    </row>
    <row r="36999" spans="17:63" ht="29.25" customHeight="1" x14ac:dyDescent="0.2">
      <c r="Q36999" s="92" t="s">
        <v>50</v>
      </c>
      <c r="BF36999" s="101" t="s">
        <v>58</v>
      </c>
      <c r="BK36999" s="98" t="s">
        <v>70</v>
      </c>
    </row>
    <row r="37000" spans="17:63" ht="29.25" customHeight="1" x14ac:dyDescent="0.2">
      <c r="Q37000" s="92" t="s">
        <v>50</v>
      </c>
      <c r="BF37000" s="101" t="s">
        <v>58</v>
      </c>
      <c r="BK37000" s="98" t="s">
        <v>70</v>
      </c>
    </row>
    <row r="37001" spans="17:63" ht="29.25" customHeight="1" x14ac:dyDescent="0.2">
      <c r="Q37001" s="92" t="s">
        <v>50</v>
      </c>
      <c r="BF37001" s="101" t="s">
        <v>58</v>
      </c>
      <c r="BK37001" s="98" t="s">
        <v>70</v>
      </c>
    </row>
    <row r="37002" spans="17:63" ht="29.25" customHeight="1" x14ac:dyDescent="0.2">
      <c r="Q37002" s="92" t="s">
        <v>50</v>
      </c>
      <c r="BF37002" s="101" t="s">
        <v>58</v>
      </c>
      <c r="BK37002" s="98" t="s">
        <v>70</v>
      </c>
    </row>
    <row r="37003" spans="17:63" ht="29.25" customHeight="1" x14ac:dyDescent="0.2">
      <c r="Q37003" s="92" t="s">
        <v>50</v>
      </c>
      <c r="BF37003" s="101" t="s">
        <v>58</v>
      </c>
      <c r="BK37003" s="98" t="s">
        <v>70</v>
      </c>
    </row>
    <row r="37004" spans="17:63" ht="29.25" customHeight="1" x14ac:dyDescent="0.2">
      <c r="Q37004" s="92" t="s">
        <v>50</v>
      </c>
      <c r="BF37004" s="101" t="s">
        <v>58</v>
      </c>
      <c r="BK37004" s="98" t="s">
        <v>70</v>
      </c>
    </row>
    <row r="37005" spans="17:63" ht="29.25" customHeight="1" x14ac:dyDescent="0.2">
      <c r="Q37005" s="92" t="s">
        <v>50</v>
      </c>
      <c r="BF37005" s="101" t="s">
        <v>58</v>
      </c>
      <c r="BK37005" s="98" t="s">
        <v>70</v>
      </c>
    </row>
    <row r="37006" spans="17:63" ht="29.25" customHeight="1" x14ac:dyDescent="0.2">
      <c r="Q37006" s="92" t="s">
        <v>50</v>
      </c>
      <c r="BF37006" s="101" t="s">
        <v>58</v>
      </c>
      <c r="BK37006" s="98" t="s">
        <v>70</v>
      </c>
    </row>
    <row r="37007" spans="17:63" ht="29.25" customHeight="1" x14ac:dyDescent="0.2">
      <c r="Q37007" s="92" t="s">
        <v>50</v>
      </c>
      <c r="BF37007" s="101" t="s">
        <v>58</v>
      </c>
      <c r="BK37007" s="98" t="s">
        <v>70</v>
      </c>
    </row>
    <row r="37008" spans="17:63" ht="29.25" customHeight="1" x14ac:dyDescent="0.2">
      <c r="Q37008" s="92" t="s">
        <v>50</v>
      </c>
      <c r="BF37008" s="101" t="s">
        <v>58</v>
      </c>
      <c r="BK37008" s="98" t="s">
        <v>70</v>
      </c>
    </row>
    <row r="37009" spans="17:63" ht="29.25" customHeight="1" x14ac:dyDescent="0.2">
      <c r="Q37009" s="92" t="s">
        <v>50</v>
      </c>
      <c r="BF37009" s="101" t="s">
        <v>58</v>
      </c>
      <c r="BK37009" s="98" t="s">
        <v>70</v>
      </c>
    </row>
    <row r="37010" spans="17:63" ht="29.25" customHeight="1" x14ac:dyDescent="0.2">
      <c r="Q37010" s="92" t="s">
        <v>50</v>
      </c>
      <c r="BF37010" s="101" t="s">
        <v>58</v>
      </c>
      <c r="BK37010" s="98" t="s">
        <v>70</v>
      </c>
    </row>
    <row r="37011" spans="17:63" ht="29.25" customHeight="1" x14ac:dyDescent="0.2">
      <c r="Q37011" s="92" t="s">
        <v>50</v>
      </c>
      <c r="BF37011" s="101" t="s">
        <v>58</v>
      </c>
      <c r="BK37011" s="98" t="s">
        <v>70</v>
      </c>
    </row>
    <row r="37012" spans="17:63" ht="29.25" customHeight="1" x14ac:dyDescent="0.2">
      <c r="Q37012" s="92" t="s">
        <v>50</v>
      </c>
      <c r="BF37012" s="101" t="s">
        <v>58</v>
      </c>
      <c r="BK37012" s="98" t="s">
        <v>70</v>
      </c>
    </row>
    <row r="37013" spans="17:63" ht="29.25" customHeight="1" x14ac:dyDescent="0.2">
      <c r="Q37013" s="92" t="s">
        <v>50</v>
      </c>
      <c r="BF37013" s="101" t="s">
        <v>58</v>
      </c>
      <c r="BK37013" s="98" t="s">
        <v>70</v>
      </c>
    </row>
    <row r="37014" spans="17:63" ht="29.25" customHeight="1" x14ac:dyDescent="0.2">
      <c r="Q37014" s="92" t="s">
        <v>50</v>
      </c>
      <c r="BF37014" s="101" t="s">
        <v>58</v>
      </c>
      <c r="BK37014" s="98" t="s">
        <v>70</v>
      </c>
    </row>
    <row r="37015" spans="17:63" ht="29.25" customHeight="1" x14ac:dyDescent="0.2">
      <c r="Q37015" s="92" t="s">
        <v>50</v>
      </c>
      <c r="BF37015" s="101" t="s">
        <v>58</v>
      </c>
      <c r="BK37015" s="98" t="s">
        <v>70</v>
      </c>
    </row>
    <row r="37016" spans="17:63" ht="29.25" customHeight="1" x14ac:dyDescent="0.2">
      <c r="Q37016" s="92" t="s">
        <v>50</v>
      </c>
      <c r="BF37016" s="101" t="s">
        <v>58</v>
      </c>
      <c r="BK37016" s="98" t="s">
        <v>70</v>
      </c>
    </row>
    <row r="37017" spans="17:63" ht="29.25" customHeight="1" x14ac:dyDescent="0.2">
      <c r="Q37017" s="92" t="s">
        <v>50</v>
      </c>
      <c r="BF37017" s="101" t="s">
        <v>58</v>
      </c>
      <c r="BK37017" s="98" t="s">
        <v>70</v>
      </c>
    </row>
    <row r="37018" spans="17:63" ht="29.25" customHeight="1" x14ac:dyDescent="0.2">
      <c r="Q37018" s="92" t="s">
        <v>50</v>
      </c>
      <c r="BF37018" s="101" t="s">
        <v>58</v>
      </c>
      <c r="BK37018" s="98" t="s">
        <v>70</v>
      </c>
    </row>
    <row r="37019" spans="17:63" ht="29.25" customHeight="1" x14ac:dyDescent="0.2">
      <c r="Q37019" s="92" t="s">
        <v>50</v>
      </c>
      <c r="BF37019" s="101" t="s">
        <v>58</v>
      </c>
      <c r="BK37019" s="98" t="s">
        <v>70</v>
      </c>
    </row>
    <row r="37020" spans="17:63" ht="29.25" customHeight="1" x14ac:dyDescent="0.2">
      <c r="Q37020" s="92" t="s">
        <v>50</v>
      </c>
      <c r="BF37020" s="101" t="s">
        <v>58</v>
      </c>
      <c r="BK37020" s="98" t="s">
        <v>70</v>
      </c>
    </row>
    <row r="37021" spans="17:63" ht="29.25" customHeight="1" x14ac:dyDescent="0.2">
      <c r="Q37021" s="92" t="s">
        <v>50</v>
      </c>
      <c r="BF37021" s="101" t="s">
        <v>58</v>
      </c>
      <c r="BK37021" s="98" t="s">
        <v>70</v>
      </c>
    </row>
    <row r="37022" spans="17:63" ht="29.25" customHeight="1" x14ac:dyDescent="0.2">
      <c r="Q37022" s="92" t="s">
        <v>50</v>
      </c>
      <c r="BF37022" s="101" t="s">
        <v>58</v>
      </c>
      <c r="BK37022" s="98" t="s">
        <v>70</v>
      </c>
    </row>
    <row r="37023" spans="17:63" ht="29.25" customHeight="1" x14ac:dyDescent="0.2">
      <c r="Q37023" s="92" t="s">
        <v>50</v>
      </c>
      <c r="BF37023" s="101" t="s">
        <v>58</v>
      </c>
      <c r="BK37023" s="98" t="s">
        <v>70</v>
      </c>
    </row>
    <row r="37024" spans="17:63" ht="29.25" customHeight="1" x14ac:dyDescent="0.2">
      <c r="Q37024" s="92" t="s">
        <v>50</v>
      </c>
      <c r="BF37024" s="101" t="s">
        <v>58</v>
      </c>
      <c r="BK37024" s="98" t="s">
        <v>70</v>
      </c>
    </row>
    <row r="37025" spans="17:63" ht="29.25" customHeight="1" x14ac:dyDescent="0.2">
      <c r="Q37025" s="92" t="s">
        <v>50</v>
      </c>
      <c r="BF37025" s="101" t="s">
        <v>58</v>
      </c>
      <c r="BK37025" s="98" t="s">
        <v>70</v>
      </c>
    </row>
    <row r="37026" spans="17:63" ht="29.25" customHeight="1" x14ac:dyDescent="0.2">
      <c r="Q37026" s="92" t="s">
        <v>50</v>
      </c>
      <c r="BF37026" s="101" t="s">
        <v>58</v>
      </c>
      <c r="BK37026" s="98" t="s">
        <v>70</v>
      </c>
    </row>
    <row r="37027" spans="17:63" ht="29.25" customHeight="1" x14ac:dyDescent="0.2">
      <c r="Q37027" s="92" t="s">
        <v>50</v>
      </c>
      <c r="BF37027" s="101" t="s">
        <v>58</v>
      </c>
      <c r="BK37027" s="98" t="s">
        <v>70</v>
      </c>
    </row>
    <row r="37028" spans="17:63" ht="29.25" customHeight="1" x14ac:dyDescent="0.2">
      <c r="Q37028" s="92" t="s">
        <v>50</v>
      </c>
      <c r="BF37028" s="101" t="s">
        <v>58</v>
      </c>
      <c r="BK37028" s="98" t="s">
        <v>70</v>
      </c>
    </row>
    <row r="37029" spans="17:63" ht="29.25" customHeight="1" x14ac:dyDescent="0.2">
      <c r="Q37029" s="92" t="s">
        <v>50</v>
      </c>
      <c r="BF37029" s="101" t="s">
        <v>58</v>
      </c>
      <c r="BK37029" s="98" t="s">
        <v>70</v>
      </c>
    </row>
    <row r="37030" spans="17:63" ht="29.25" customHeight="1" x14ac:dyDescent="0.2">
      <c r="Q37030" s="92" t="s">
        <v>50</v>
      </c>
      <c r="BF37030" s="101" t="s">
        <v>58</v>
      </c>
      <c r="BK37030" s="98" t="s">
        <v>70</v>
      </c>
    </row>
    <row r="37031" spans="17:63" ht="29.25" customHeight="1" x14ac:dyDescent="0.2">
      <c r="Q37031" s="92" t="s">
        <v>50</v>
      </c>
      <c r="BF37031" s="101" t="s">
        <v>58</v>
      </c>
      <c r="BK37031" s="98" t="s">
        <v>70</v>
      </c>
    </row>
    <row r="37032" spans="17:63" ht="29.25" customHeight="1" x14ac:dyDescent="0.2">
      <c r="Q37032" s="92" t="s">
        <v>50</v>
      </c>
      <c r="BF37032" s="101" t="s">
        <v>58</v>
      </c>
      <c r="BK37032" s="98" t="s">
        <v>70</v>
      </c>
    </row>
    <row r="37033" spans="17:63" ht="29.25" customHeight="1" x14ac:dyDescent="0.2">
      <c r="Q37033" s="92" t="s">
        <v>50</v>
      </c>
      <c r="BF37033" s="101" t="s">
        <v>58</v>
      </c>
      <c r="BK37033" s="98" t="s">
        <v>70</v>
      </c>
    </row>
    <row r="37034" spans="17:63" ht="29.25" customHeight="1" x14ac:dyDescent="0.2">
      <c r="Q37034" s="92" t="s">
        <v>50</v>
      </c>
      <c r="BF37034" s="101" t="s">
        <v>58</v>
      </c>
      <c r="BK37034" s="98" t="s">
        <v>70</v>
      </c>
    </row>
    <row r="37035" spans="17:63" ht="29.25" customHeight="1" x14ac:dyDescent="0.2">
      <c r="Q37035" s="92" t="s">
        <v>50</v>
      </c>
      <c r="BF37035" s="101" t="s">
        <v>58</v>
      </c>
      <c r="BK37035" s="98" t="s">
        <v>70</v>
      </c>
    </row>
    <row r="37036" spans="17:63" ht="29.25" customHeight="1" x14ac:dyDescent="0.2">
      <c r="Q37036" s="92" t="s">
        <v>50</v>
      </c>
      <c r="BF37036" s="101" t="s">
        <v>58</v>
      </c>
      <c r="BK37036" s="98" t="s">
        <v>70</v>
      </c>
    </row>
    <row r="37037" spans="17:63" ht="29.25" customHeight="1" x14ac:dyDescent="0.2">
      <c r="Q37037" s="92" t="s">
        <v>50</v>
      </c>
      <c r="BF37037" s="101" t="s">
        <v>58</v>
      </c>
      <c r="BK37037" s="98" t="s">
        <v>70</v>
      </c>
    </row>
    <row r="37038" spans="17:63" ht="29.25" customHeight="1" x14ac:dyDescent="0.2">
      <c r="Q37038" s="92" t="s">
        <v>50</v>
      </c>
      <c r="BF37038" s="101" t="s">
        <v>58</v>
      </c>
      <c r="BK37038" s="98" t="s">
        <v>70</v>
      </c>
    </row>
    <row r="37039" spans="17:63" ht="29.25" customHeight="1" x14ac:dyDescent="0.2">
      <c r="Q37039" s="92" t="s">
        <v>50</v>
      </c>
      <c r="BF37039" s="101" t="s">
        <v>58</v>
      </c>
      <c r="BK37039" s="98" t="s">
        <v>70</v>
      </c>
    </row>
    <row r="37040" spans="17:63" ht="29.25" customHeight="1" x14ac:dyDescent="0.2">
      <c r="Q37040" s="92" t="s">
        <v>50</v>
      </c>
      <c r="BF37040" s="101" t="s">
        <v>58</v>
      </c>
      <c r="BK37040" s="98" t="s">
        <v>70</v>
      </c>
    </row>
    <row r="37041" spans="17:63" ht="29.25" customHeight="1" x14ac:dyDescent="0.2">
      <c r="Q37041" s="92" t="s">
        <v>50</v>
      </c>
      <c r="BF37041" s="101" t="s">
        <v>58</v>
      </c>
      <c r="BK37041" s="98" t="s">
        <v>70</v>
      </c>
    </row>
    <row r="37042" spans="17:63" ht="29.25" customHeight="1" x14ac:dyDescent="0.2">
      <c r="Q37042" s="92" t="s">
        <v>50</v>
      </c>
      <c r="BF37042" s="101" t="s">
        <v>58</v>
      </c>
      <c r="BK37042" s="98" t="s">
        <v>70</v>
      </c>
    </row>
    <row r="37043" spans="17:63" ht="29.25" customHeight="1" x14ac:dyDescent="0.2">
      <c r="Q37043" s="92" t="s">
        <v>50</v>
      </c>
      <c r="BF37043" s="101" t="s">
        <v>58</v>
      </c>
      <c r="BK37043" s="98" t="s">
        <v>70</v>
      </c>
    </row>
    <row r="37044" spans="17:63" ht="29.25" customHeight="1" x14ac:dyDescent="0.2">
      <c r="Q37044" s="92" t="s">
        <v>50</v>
      </c>
      <c r="BF37044" s="101" t="s">
        <v>58</v>
      </c>
      <c r="BK37044" s="98" t="s">
        <v>70</v>
      </c>
    </row>
    <row r="37045" spans="17:63" ht="29.25" customHeight="1" x14ac:dyDescent="0.2">
      <c r="Q37045" s="92" t="s">
        <v>50</v>
      </c>
      <c r="BF37045" s="101" t="s">
        <v>58</v>
      </c>
      <c r="BK37045" s="98" t="s">
        <v>70</v>
      </c>
    </row>
    <row r="37046" spans="17:63" ht="29.25" customHeight="1" x14ac:dyDescent="0.2">
      <c r="Q37046" s="92" t="s">
        <v>50</v>
      </c>
      <c r="BF37046" s="101" t="s">
        <v>58</v>
      </c>
      <c r="BK37046" s="98" t="s">
        <v>70</v>
      </c>
    </row>
    <row r="37047" spans="17:63" ht="29.25" customHeight="1" x14ac:dyDescent="0.2">
      <c r="Q37047" s="92" t="s">
        <v>50</v>
      </c>
      <c r="BF37047" s="101" t="s">
        <v>58</v>
      </c>
      <c r="BK37047" s="98" t="s">
        <v>70</v>
      </c>
    </row>
    <row r="37048" spans="17:63" ht="29.25" customHeight="1" x14ac:dyDescent="0.2">
      <c r="Q37048" s="92" t="s">
        <v>50</v>
      </c>
      <c r="BF37048" s="101" t="s">
        <v>58</v>
      </c>
      <c r="BK37048" s="98" t="s">
        <v>70</v>
      </c>
    </row>
    <row r="37049" spans="17:63" ht="29.25" customHeight="1" x14ac:dyDescent="0.2">
      <c r="Q37049" s="92" t="s">
        <v>50</v>
      </c>
      <c r="BF37049" s="101" t="s">
        <v>58</v>
      </c>
      <c r="BK37049" s="98" t="s">
        <v>70</v>
      </c>
    </row>
    <row r="37050" spans="17:63" ht="29.25" customHeight="1" x14ac:dyDescent="0.2">
      <c r="Q37050" s="92" t="s">
        <v>50</v>
      </c>
      <c r="BF37050" s="101" t="s">
        <v>58</v>
      </c>
      <c r="BK37050" s="98" t="s">
        <v>70</v>
      </c>
    </row>
    <row r="37051" spans="17:63" ht="29.25" customHeight="1" x14ac:dyDescent="0.2">
      <c r="Q37051" s="92" t="s">
        <v>50</v>
      </c>
      <c r="BF37051" s="101" t="s">
        <v>58</v>
      </c>
      <c r="BK37051" s="98" t="s">
        <v>70</v>
      </c>
    </row>
    <row r="37052" spans="17:63" ht="29.25" customHeight="1" x14ac:dyDescent="0.2">
      <c r="Q37052" s="92" t="s">
        <v>50</v>
      </c>
      <c r="BF37052" s="101" t="s">
        <v>58</v>
      </c>
      <c r="BK37052" s="98" t="s">
        <v>70</v>
      </c>
    </row>
    <row r="37053" spans="17:63" ht="29.25" customHeight="1" x14ac:dyDescent="0.2">
      <c r="Q37053" s="92" t="s">
        <v>50</v>
      </c>
      <c r="BF37053" s="101" t="s">
        <v>58</v>
      </c>
      <c r="BK37053" s="98" t="s">
        <v>70</v>
      </c>
    </row>
    <row r="37054" spans="17:63" ht="29.25" customHeight="1" x14ac:dyDescent="0.2">
      <c r="Q37054" s="92" t="s">
        <v>50</v>
      </c>
      <c r="BF37054" s="101" t="s">
        <v>58</v>
      </c>
      <c r="BK37054" s="98" t="s">
        <v>70</v>
      </c>
    </row>
    <row r="37055" spans="17:63" ht="29.25" customHeight="1" x14ac:dyDescent="0.2">
      <c r="Q37055" s="92" t="s">
        <v>50</v>
      </c>
      <c r="BF37055" s="101" t="s">
        <v>58</v>
      </c>
      <c r="BK37055" s="98" t="s">
        <v>70</v>
      </c>
    </row>
    <row r="37056" spans="17:63" ht="29.25" customHeight="1" x14ac:dyDescent="0.2">
      <c r="Q37056" s="92" t="s">
        <v>50</v>
      </c>
      <c r="BF37056" s="101" t="s">
        <v>58</v>
      </c>
      <c r="BK37056" s="98" t="s">
        <v>70</v>
      </c>
    </row>
    <row r="37057" spans="17:63" ht="29.25" customHeight="1" x14ac:dyDescent="0.2">
      <c r="Q37057" s="92" t="s">
        <v>50</v>
      </c>
      <c r="BF37057" s="101" t="s">
        <v>58</v>
      </c>
      <c r="BK37057" s="98" t="s">
        <v>70</v>
      </c>
    </row>
    <row r="37058" spans="17:63" ht="29.25" customHeight="1" x14ac:dyDescent="0.2">
      <c r="Q37058" s="92" t="s">
        <v>50</v>
      </c>
      <c r="BF37058" s="101" t="s">
        <v>58</v>
      </c>
      <c r="BK37058" s="98" t="s">
        <v>70</v>
      </c>
    </row>
    <row r="37059" spans="17:63" ht="29.25" customHeight="1" x14ac:dyDescent="0.2">
      <c r="Q37059" s="92" t="s">
        <v>50</v>
      </c>
      <c r="BF37059" s="101" t="s">
        <v>58</v>
      </c>
      <c r="BK37059" s="98" t="s">
        <v>70</v>
      </c>
    </row>
    <row r="37060" spans="17:63" ht="29.25" customHeight="1" x14ac:dyDescent="0.2">
      <c r="Q37060" s="92" t="s">
        <v>50</v>
      </c>
      <c r="BF37060" s="101" t="s">
        <v>58</v>
      </c>
      <c r="BK37060" s="98" t="s">
        <v>70</v>
      </c>
    </row>
    <row r="37061" spans="17:63" ht="29.25" customHeight="1" x14ac:dyDescent="0.2">
      <c r="Q37061" s="92" t="s">
        <v>50</v>
      </c>
      <c r="BF37061" s="101" t="s">
        <v>58</v>
      </c>
      <c r="BK37061" s="98" t="s">
        <v>70</v>
      </c>
    </row>
    <row r="37062" spans="17:63" ht="29.25" customHeight="1" x14ac:dyDescent="0.2">
      <c r="Q37062" s="92" t="s">
        <v>50</v>
      </c>
      <c r="BF37062" s="101" t="s">
        <v>58</v>
      </c>
      <c r="BK37062" s="98" t="s">
        <v>70</v>
      </c>
    </row>
    <row r="37063" spans="17:63" ht="29.25" customHeight="1" x14ac:dyDescent="0.2">
      <c r="Q37063" s="92" t="s">
        <v>50</v>
      </c>
      <c r="BF37063" s="101" t="s">
        <v>58</v>
      </c>
      <c r="BK37063" s="98" t="s">
        <v>70</v>
      </c>
    </row>
    <row r="37064" spans="17:63" ht="29.25" customHeight="1" x14ac:dyDescent="0.2">
      <c r="Q37064" s="92" t="s">
        <v>50</v>
      </c>
      <c r="BF37064" s="101" t="s">
        <v>58</v>
      </c>
      <c r="BK37064" s="98" t="s">
        <v>70</v>
      </c>
    </row>
    <row r="37065" spans="17:63" ht="29.25" customHeight="1" x14ac:dyDescent="0.2">
      <c r="Q37065" s="92" t="s">
        <v>50</v>
      </c>
      <c r="BF37065" s="101" t="s">
        <v>58</v>
      </c>
      <c r="BK37065" s="98" t="s">
        <v>70</v>
      </c>
    </row>
    <row r="37066" spans="17:63" ht="29.25" customHeight="1" x14ac:dyDescent="0.2">
      <c r="Q37066" s="92" t="s">
        <v>50</v>
      </c>
      <c r="BF37066" s="101" t="s">
        <v>58</v>
      </c>
      <c r="BK37066" s="98" t="s">
        <v>70</v>
      </c>
    </row>
    <row r="37067" spans="17:63" ht="29.25" customHeight="1" x14ac:dyDescent="0.2">
      <c r="Q37067" s="92" t="s">
        <v>50</v>
      </c>
      <c r="BF37067" s="101" t="s">
        <v>58</v>
      </c>
      <c r="BK37067" s="98" t="s">
        <v>70</v>
      </c>
    </row>
    <row r="37068" spans="17:63" ht="29.25" customHeight="1" x14ac:dyDescent="0.2">
      <c r="Q37068" s="92" t="s">
        <v>50</v>
      </c>
      <c r="BF37068" s="101" t="s">
        <v>58</v>
      </c>
      <c r="BK37068" s="98" t="s">
        <v>70</v>
      </c>
    </row>
    <row r="37069" spans="17:63" ht="29.25" customHeight="1" x14ac:dyDescent="0.2">
      <c r="Q37069" s="92" t="s">
        <v>50</v>
      </c>
      <c r="BF37069" s="101" t="s">
        <v>58</v>
      </c>
      <c r="BK37069" s="98" t="s">
        <v>70</v>
      </c>
    </row>
    <row r="37070" spans="17:63" ht="29.25" customHeight="1" x14ac:dyDescent="0.2">
      <c r="Q37070" s="92" t="s">
        <v>50</v>
      </c>
      <c r="BF37070" s="101" t="s">
        <v>58</v>
      </c>
      <c r="BK37070" s="98" t="s">
        <v>70</v>
      </c>
    </row>
    <row r="37071" spans="17:63" ht="29.25" customHeight="1" x14ac:dyDescent="0.2">
      <c r="Q37071" s="92" t="s">
        <v>50</v>
      </c>
      <c r="BF37071" s="101" t="s">
        <v>58</v>
      </c>
      <c r="BK37071" s="98" t="s">
        <v>70</v>
      </c>
    </row>
    <row r="37072" spans="17:63" ht="29.25" customHeight="1" x14ac:dyDescent="0.2">
      <c r="Q37072" s="92" t="s">
        <v>50</v>
      </c>
      <c r="BF37072" s="101" t="s">
        <v>58</v>
      </c>
      <c r="BK37072" s="98" t="s">
        <v>70</v>
      </c>
    </row>
    <row r="37073" spans="17:63" ht="29.25" customHeight="1" x14ac:dyDescent="0.2">
      <c r="Q37073" s="92" t="s">
        <v>50</v>
      </c>
      <c r="BF37073" s="101" t="s">
        <v>58</v>
      </c>
      <c r="BK37073" s="98" t="s">
        <v>70</v>
      </c>
    </row>
    <row r="37074" spans="17:63" ht="29.25" customHeight="1" x14ac:dyDescent="0.2">
      <c r="Q37074" s="92" t="s">
        <v>50</v>
      </c>
      <c r="BF37074" s="101" t="s">
        <v>58</v>
      </c>
      <c r="BK37074" s="98" t="s">
        <v>70</v>
      </c>
    </row>
    <row r="37075" spans="17:63" ht="29.25" customHeight="1" x14ac:dyDescent="0.2">
      <c r="Q37075" s="92" t="s">
        <v>50</v>
      </c>
      <c r="BF37075" s="101" t="s">
        <v>58</v>
      </c>
      <c r="BK37075" s="98" t="s">
        <v>70</v>
      </c>
    </row>
    <row r="37076" spans="17:63" ht="29.25" customHeight="1" x14ac:dyDescent="0.2">
      <c r="Q37076" s="92" t="s">
        <v>50</v>
      </c>
      <c r="BF37076" s="101" t="s">
        <v>58</v>
      </c>
      <c r="BK37076" s="98" t="s">
        <v>70</v>
      </c>
    </row>
    <row r="37077" spans="17:63" ht="29.25" customHeight="1" x14ac:dyDescent="0.2">
      <c r="Q37077" s="92" t="s">
        <v>50</v>
      </c>
      <c r="BF37077" s="101" t="s">
        <v>58</v>
      </c>
      <c r="BK37077" s="98" t="s">
        <v>70</v>
      </c>
    </row>
    <row r="37078" spans="17:63" ht="29.25" customHeight="1" x14ac:dyDescent="0.2">
      <c r="Q37078" s="92" t="s">
        <v>50</v>
      </c>
      <c r="BF37078" s="101" t="s">
        <v>58</v>
      </c>
      <c r="BK37078" s="98" t="s">
        <v>70</v>
      </c>
    </row>
    <row r="37079" spans="17:63" ht="29.25" customHeight="1" x14ac:dyDescent="0.2">
      <c r="Q37079" s="92" t="s">
        <v>50</v>
      </c>
      <c r="BF37079" s="101" t="s">
        <v>58</v>
      </c>
      <c r="BK37079" s="98" t="s">
        <v>70</v>
      </c>
    </row>
    <row r="37080" spans="17:63" ht="29.25" customHeight="1" x14ac:dyDescent="0.2">
      <c r="Q37080" s="92" t="s">
        <v>50</v>
      </c>
      <c r="BF37080" s="101" t="s">
        <v>58</v>
      </c>
      <c r="BK37080" s="98" t="s">
        <v>70</v>
      </c>
    </row>
    <row r="37081" spans="17:63" ht="29.25" customHeight="1" x14ac:dyDescent="0.2">
      <c r="Q37081" s="92" t="s">
        <v>50</v>
      </c>
      <c r="BF37081" s="101" t="s">
        <v>58</v>
      </c>
      <c r="BK37081" s="98" t="s">
        <v>70</v>
      </c>
    </row>
    <row r="37082" spans="17:63" ht="29.25" customHeight="1" x14ac:dyDescent="0.2">
      <c r="Q37082" s="92" t="s">
        <v>50</v>
      </c>
      <c r="BF37082" s="101" t="s">
        <v>58</v>
      </c>
      <c r="BK37082" s="98" t="s">
        <v>70</v>
      </c>
    </row>
    <row r="37083" spans="17:63" ht="29.25" customHeight="1" x14ac:dyDescent="0.2">
      <c r="Q37083" s="92" t="s">
        <v>50</v>
      </c>
      <c r="BF37083" s="101" t="s">
        <v>58</v>
      </c>
      <c r="BK37083" s="98" t="s">
        <v>70</v>
      </c>
    </row>
    <row r="37084" spans="17:63" ht="29.25" customHeight="1" x14ac:dyDescent="0.2">
      <c r="Q37084" s="92" t="s">
        <v>50</v>
      </c>
      <c r="BF37084" s="101" t="s">
        <v>58</v>
      </c>
      <c r="BK37084" s="98" t="s">
        <v>70</v>
      </c>
    </row>
    <row r="37085" spans="17:63" ht="29.25" customHeight="1" x14ac:dyDescent="0.2">
      <c r="Q37085" s="92" t="s">
        <v>50</v>
      </c>
      <c r="BF37085" s="101" t="s">
        <v>58</v>
      </c>
      <c r="BK37085" s="98" t="s">
        <v>70</v>
      </c>
    </row>
    <row r="37086" spans="17:63" ht="29.25" customHeight="1" x14ac:dyDescent="0.2">
      <c r="Q37086" s="92" t="s">
        <v>50</v>
      </c>
      <c r="BF37086" s="101" t="s">
        <v>58</v>
      </c>
      <c r="BK37086" s="98" t="s">
        <v>70</v>
      </c>
    </row>
    <row r="37087" spans="17:63" ht="29.25" customHeight="1" x14ac:dyDescent="0.2">
      <c r="Q37087" s="92" t="s">
        <v>50</v>
      </c>
      <c r="BF37087" s="101" t="s">
        <v>58</v>
      </c>
      <c r="BK37087" s="98" t="s">
        <v>70</v>
      </c>
    </row>
    <row r="37088" spans="17:63" ht="29.25" customHeight="1" x14ac:dyDescent="0.2">
      <c r="Q37088" s="92" t="s">
        <v>50</v>
      </c>
      <c r="BF37088" s="101" t="s">
        <v>58</v>
      </c>
      <c r="BK37088" s="98" t="s">
        <v>70</v>
      </c>
    </row>
    <row r="37089" spans="17:63" ht="29.25" customHeight="1" x14ac:dyDescent="0.2">
      <c r="Q37089" s="92" t="s">
        <v>50</v>
      </c>
      <c r="BF37089" s="101" t="s">
        <v>58</v>
      </c>
      <c r="BK37089" s="98" t="s">
        <v>70</v>
      </c>
    </row>
    <row r="37090" spans="17:63" ht="29.25" customHeight="1" x14ac:dyDescent="0.2">
      <c r="Q37090" s="92" t="s">
        <v>50</v>
      </c>
      <c r="BF37090" s="101" t="s">
        <v>58</v>
      </c>
      <c r="BK37090" s="98" t="s">
        <v>70</v>
      </c>
    </row>
    <row r="37091" spans="17:63" ht="29.25" customHeight="1" x14ac:dyDescent="0.2">
      <c r="Q37091" s="92" t="s">
        <v>50</v>
      </c>
      <c r="BF37091" s="101" t="s">
        <v>58</v>
      </c>
      <c r="BK37091" s="98" t="s">
        <v>70</v>
      </c>
    </row>
    <row r="37092" spans="17:63" ht="29.25" customHeight="1" x14ac:dyDescent="0.2">
      <c r="Q37092" s="92" t="s">
        <v>50</v>
      </c>
      <c r="BF37092" s="101" t="s">
        <v>58</v>
      </c>
      <c r="BK37092" s="98" t="s">
        <v>70</v>
      </c>
    </row>
    <row r="37093" spans="17:63" ht="29.25" customHeight="1" x14ac:dyDescent="0.2">
      <c r="Q37093" s="92" t="s">
        <v>50</v>
      </c>
      <c r="BF37093" s="101" t="s">
        <v>58</v>
      </c>
      <c r="BK37093" s="98" t="s">
        <v>70</v>
      </c>
    </row>
    <row r="37094" spans="17:63" ht="29.25" customHeight="1" x14ac:dyDescent="0.2">
      <c r="Q37094" s="92" t="s">
        <v>50</v>
      </c>
      <c r="BF37094" s="101" t="s">
        <v>58</v>
      </c>
      <c r="BK37094" s="98" t="s">
        <v>70</v>
      </c>
    </row>
    <row r="37095" spans="17:63" ht="29.25" customHeight="1" x14ac:dyDescent="0.2">
      <c r="Q37095" s="92" t="s">
        <v>50</v>
      </c>
      <c r="BF37095" s="101" t="s">
        <v>58</v>
      </c>
      <c r="BK37095" s="98" t="s">
        <v>70</v>
      </c>
    </row>
    <row r="37096" spans="17:63" ht="29.25" customHeight="1" x14ac:dyDescent="0.2">
      <c r="Q37096" s="92" t="s">
        <v>50</v>
      </c>
      <c r="BF37096" s="101" t="s">
        <v>58</v>
      </c>
      <c r="BK37096" s="98" t="s">
        <v>70</v>
      </c>
    </row>
    <row r="37097" spans="17:63" ht="29.25" customHeight="1" x14ac:dyDescent="0.2">
      <c r="Q37097" s="92" t="s">
        <v>50</v>
      </c>
      <c r="BF37097" s="101" t="s">
        <v>58</v>
      </c>
      <c r="BK37097" s="98" t="s">
        <v>70</v>
      </c>
    </row>
    <row r="37098" spans="17:63" ht="29.25" customHeight="1" x14ac:dyDescent="0.2">
      <c r="Q37098" s="92" t="s">
        <v>50</v>
      </c>
      <c r="BF37098" s="101" t="s">
        <v>58</v>
      </c>
      <c r="BK37098" s="98" t="s">
        <v>70</v>
      </c>
    </row>
    <row r="37099" spans="17:63" ht="29.25" customHeight="1" x14ac:dyDescent="0.2">
      <c r="Q37099" s="92" t="s">
        <v>50</v>
      </c>
      <c r="BF37099" s="101" t="s">
        <v>58</v>
      </c>
      <c r="BK37099" s="98" t="s">
        <v>70</v>
      </c>
    </row>
    <row r="37100" spans="17:63" ht="29.25" customHeight="1" x14ac:dyDescent="0.2">
      <c r="Q37100" s="92" t="s">
        <v>50</v>
      </c>
      <c r="BF37100" s="101" t="s">
        <v>58</v>
      </c>
      <c r="BK37100" s="98" t="s">
        <v>70</v>
      </c>
    </row>
    <row r="37101" spans="17:63" ht="29.25" customHeight="1" x14ac:dyDescent="0.2">
      <c r="Q37101" s="92" t="s">
        <v>50</v>
      </c>
      <c r="BF37101" s="101" t="s">
        <v>58</v>
      </c>
      <c r="BK37101" s="98" t="s">
        <v>70</v>
      </c>
    </row>
    <row r="37102" spans="17:63" ht="29.25" customHeight="1" x14ac:dyDescent="0.2">
      <c r="Q37102" s="92" t="s">
        <v>50</v>
      </c>
      <c r="BF37102" s="101" t="s">
        <v>58</v>
      </c>
      <c r="BK37102" s="98" t="s">
        <v>70</v>
      </c>
    </row>
    <row r="37103" spans="17:63" ht="29.25" customHeight="1" x14ac:dyDescent="0.2">
      <c r="Q37103" s="92" t="s">
        <v>50</v>
      </c>
      <c r="BF37103" s="101" t="s">
        <v>58</v>
      </c>
      <c r="BK37103" s="98" t="s">
        <v>70</v>
      </c>
    </row>
    <row r="37104" spans="17:63" ht="29.25" customHeight="1" x14ac:dyDescent="0.2">
      <c r="Q37104" s="92" t="s">
        <v>50</v>
      </c>
      <c r="BF37104" s="101" t="s">
        <v>58</v>
      </c>
      <c r="BK37104" s="98" t="s">
        <v>70</v>
      </c>
    </row>
    <row r="37105" spans="17:63" ht="29.25" customHeight="1" x14ac:dyDescent="0.2">
      <c r="Q37105" s="92" t="s">
        <v>50</v>
      </c>
      <c r="BF37105" s="101" t="s">
        <v>58</v>
      </c>
      <c r="BK37105" s="98" t="s">
        <v>70</v>
      </c>
    </row>
    <row r="37106" spans="17:63" ht="29.25" customHeight="1" x14ac:dyDescent="0.2">
      <c r="Q37106" s="92" t="s">
        <v>50</v>
      </c>
      <c r="BF37106" s="101" t="s">
        <v>58</v>
      </c>
      <c r="BK37106" s="98" t="s">
        <v>70</v>
      </c>
    </row>
    <row r="37107" spans="17:63" ht="29.25" customHeight="1" x14ac:dyDescent="0.2">
      <c r="Q37107" s="92" t="s">
        <v>50</v>
      </c>
      <c r="BF37107" s="101" t="s">
        <v>58</v>
      </c>
      <c r="BK37107" s="98" t="s">
        <v>70</v>
      </c>
    </row>
    <row r="37108" spans="17:63" ht="29.25" customHeight="1" x14ac:dyDescent="0.2">
      <c r="Q37108" s="92" t="s">
        <v>50</v>
      </c>
      <c r="BF37108" s="101" t="s">
        <v>58</v>
      </c>
      <c r="BK37108" s="98" t="s">
        <v>70</v>
      </c>
    </row>
    <row r="37109" spans="17:63" ht="29.25" customHeight="1" x14ac:dyDescent="0.2">
      <c r="Q37109" s="92" t="s">
        <v>50</v>
      </c>
      <c r="BF37109" s="101" t="s">
        <v>58</v>
      </c>
      <c r="BK37109" s="98" t="s">
        <v>70</v>
      </c>
    </row>
    <row r="37110" spans="17:63" ht="29.25" customHeight="1" x14ac:dyDescent="0.2">
      <c r="Q37110" s="92" t="s">
        <v>50</v>
      </c>
      <c r="BF37110" s="101" t="s">
        <v>58</v>
      </c>
      <c r="BK37110" s="98" t="s">
        <v>70</v>
      </c>
    </row>
    <row r="37111" spans="17:63" ht="29.25" customHeight="1" x14ac:dyDescent="0.2">
      <c r="Q37111" s="92" t="s">
        <v>50</v>
      </c>
      <c r="BF37111" s="101" t="s">
        <v>58</v>
      </c>
      <c r="BK37111" s="98" t="s">
        <v>70</v>
      </c>
    </row>
    <row r="37112" spans="17:63" ht="29.25" customHeight="1" x14ac:dyDescent="0.2">
      <c r="Q37112" s="92" t="s">
        <v>50</v>
      </c>
      <c r="BF37112" s="101" t="s">
        <v>58</v>
      </c>
      <c r="BK37112" s="98" t="s">
        <v>70</v>
      </c>
    </row>
    <row r="37113" spans="17:63" ht="29.25" customHeight="1" x14ac:dyDescent="0.2">
      <c r="Q37113" s="92" t="s">
        <v>50</v>
      </c>
      <c r="BF37113" s="101" t="s">
        <v>58</v>
      </c>
      <c r="BK37113" s="98" t="s">
        <v>70</v>
      </c>
    </row>
    <row r="37114" spans="17:63" ht="29.25" customHeight="1" x14ac:dyDescent="0.2">
      <c r="Q37114" s="92" t="s">
        <v>50</v>
      </c>
      <c r="BF37114" s="101" t="s">
        <v>58</v>
      </c>
      <c r="BK37114" s="98" t="s">
        <v>70</v>
      </c>
    </row>
    <row r="37115" spans="17:63" ht="29.25" customHeight="1" x14ac:dyDescent="0.2">
      <c r="Q37115" s="92" t="s">
        <v>50</v>
      </c>
      <c r="BF37115" s="101" t="s">
        <v>58</v>
      </c>
      <c r="BK37115" s="98" t="s">
        <v>70</v>
      </c>
    </row>
    <row r="37116" spans="17:63" ht="29.25" customHeight="1" x14ac:dyDescent="0.2">
      <c r="Q37116" s="92" t="s">
        <v>50</v>
      </c>
      <c r="BF37116" s="101" t="s">
        <v>58</v>
      </c>
      <c r="BK37116" s="98" t="s">
        <v>70</v>
      </c>
    </row>
    <row r="37117" spans="17:63" ht="29.25" customHeight="1" x14ac:dyDescent="0.2">
      <c r="Q37117" s="92" t="s">
        <v>50</v>
      </c>
      <c r="BF37117" s="101" t="s">
        <v>58</v>
      </c>
      <c r="BK37117" s="98" t="s">
        <v>70</v>
      </c>
    </row>
    <row r="37118" spans="17:63" ht="29.25" customHeight="1" x14ac:dyDescent="0.2">
      <c r="Q37118" s="92" t="s">
        <v>50</v>
      </c>
      <c r="BF37118" s="101" t="s">
        <v>58</v>
      </c>
      <c r="BK37118" s="98" t="s">
        <v>70</v>
      </c>
    </row>
    <row r="37119" spans="17:63" ht="29.25" customHeight="1" x14ac:dyDescent="0.2">
      <c r="Q37119" s="92" t="s">
        <v>50</v>
      </c>
      <c r="BF37119" s="101" t="s">
        <v>58</v>
      </c>
      <c r="BK37119" s="98" t="s">
        <v>70</v>
      </c>
    </row>
    <row r="37120" spans="17:63" ht="29.25" customHeight="1" x14ac:dyDescent="0.2">
      <c r="Q37120" s="92" t="s">
        <v>50</v>
      </c>
      <c r="BF37120" s="101" t="s">
        <v>58</v>
      </c>
      <c r="BK37120" s="98" t="s">
        <v>70</v>
      </c>
    </row>
    <row r="37121" spans="17:63" ht="29.25" customHeight="1" x14ac:dyDescent="0.2">
      <c r="Q37121" s="92" t="s">
        <v>50</v>
      </c>
      <c r="BF37121" s="101" t="s">
        <v>58</v>
      </c>
      <c r="BK37121" s="98" t="s">
        <v>70</v>
      </c>
    </row>
    <row r="37122" spans="17:63" ht="29.25" customHeight="1" x14ac:dyDescent="0.2">
      <c r="Q37122" s="92" t="s">
        <v>50</v>
      </c>
      <c r="BF37122" s="101" t="s">
        <v>58</v>
      </c>
      <c r="BK37122" s="98" t="s">
        <v>70</v>
      </c>
    </row>
    <row r="37123" spans="17:63" ht="29.25" customHeight="1" x14ac:dyDescent="0.2">
      <c r="Q37123" s="92" t="s">
        <v>50</v>
      </c>
      <c r="BF37123" s="101" t="s">
        <v>58</v>
      </c>
      <c r="BK37123" s="98" t="s">
        <v>70</v>
      </c>
    </row>
    <row r="37124" spans="17:63" ht="29.25" customHeight="1" x14ac:dyDescent="0.2">
      <c r="Q37124" s="92" t="s">
        <v>50</v>
      </c>
      <c r="BF37124" s="101" t="s">
        <v>58</v>
      </c>
      <c r="BK37124" s="98" t="s">
        <v>70</v>
      </c>
    </row>
    <row r="37125" spans="17:63" ht="29.25" customHeight="1" x14ac:dyDescent="0.2">
      <c r="Q37125" s="92" t="s">
        <v>50</v>
      </c>
      <c r="BF37125" s="101" t="s">
        <v>58</v>
      </c>
      <c r="BK37125" s="98" t="s">
        <v>70</v>
      </c>
    </row>
    <row r="37126" spans="17:63" ht="29.25" customHeight="1" x14ac:dyDescent="0.2">
      <c r="Q37126" s="92" t="s">
        <v>50</v>
      </c>
      <c r="BF37126" s="101" t="s">
        <v>58</v>
      </c>
      <c r="BK37126" s="98" t="s">
        <v>70</v>
      </c>
    </row>
    <row r="37127" spans="17:63" ht="29.25" customHeight="1" x14ac:dyDescent="0.2">
      <c r="Q37127" s="92" t="s">
        <v>50</v>
      </c>
      <c r="BF37127" s="101" t="s">
        <v>58</v>
      </c>
      <c r="BK37127" s="98" t="s">
        <v>70</v>
      </c>
    </row>
    <row r="37128" spans="17:63" ht="29.25" customHeight="1" x14ac:dyDescent="0.2">
      <c r="Q37128" s="92" t="s">
        <v>50</v>
      </c>
      <c r="BF37128" s="101" t="s">
        <v>58</v>
      </c>
      <c r="BK37128" s="98" t="s">
        <v>70</v>
      </c>
    </row>
    <row r="37129" spans="17:63" ht="29.25" customHeight="1" x14ac:dyDescent="0.2">
      <c r="Q37129" s="92" t="s">
        <v>50</v>
      </c>
      <c r="BF37129" s="101" t="s">
        <v>58</v>
      </c>
      <c r="BK37129" s="98" t="s">
        <v>70</v>
      </c>
    </row>
    <row r="37130" spans="17:63" ht="29.25" customHeight="1" x14ac:dyDescent="0.2">
      <c r="Q37130" s="92" t="s">
        <v>50</v>
      </c>
      <c r="BF37130" s="101" t="s">
        <v>58</v>
      </c>
      <c r="BK37130" s="98" t="s">
        <v>70</v>
      </c>
    </row>
    <row r="37131" spans="17:63" ht="29.25" customHeight="1" x14ac:dyDescent="0.2">
      <c r="Q37131" s="92" t="s">
        <v>50</v>
      </c>
      <c r="BF37131" s="101" t="s">
        <v>58</v>
      </c>
      <c r="BK37131" s="98" t="s">
        <v>70</v>
      </c>
    </row>
    <row r="37132" spans="17:63" ht="29.25" customHeight="1" x14ac:dyDescent="0.2">
      <c r="Q37132" s="92" t="s">
        <v>50</v>
      </c>
      <c r="BF37132" s="101" t="s">
        <v>58</v>
      </c>
      <c r="BK37132" s="98" t="s">
        <v>70</v>
      </c>
    </row>
    <row r="37133" spans="17:63" ht="29.25" customHeight="1" x14ac:dyDescent="0.2">
      <c r="Q37133" s="92" t="s">
        <v>50</v>
      </c>
      <c r="BF37133" s="101" t="s">
        <v>58</v>
      </c>
      <c r="BK37133" s="98" t="s">
        <v>70</v>
      </c>
    </row>
    <row r="37134" spans="17:63" ht="29.25" customHeight="1" x14ac:dyDescent="0.2">
      <c r="Q37134" s="92" t="s">
        <v>50</v>
      </c>
      <c r="BF37134" s="101" t="s">
        <v>58</v>
      </c>
      <c r="BK37134" s="98" t="s">
        <v>70</v>
      </c>
    </row>
    <row r="37135" spans="17:63" ht="29.25" customHeight="1" x14ac:dyDescent="0.2">
      <c r="Q37135" s="92" t="s">
        <v>50</v>
      </c>
      <c r="BF37135" s="101" t="s">
        <v>58</v>
      </c>
      <c r="BK37135" s="98" t="s">
        <v>70</v>
      </c>
    </row>
    <row r="37136" spans="17:63" ht="29.25" customHeight="1" x14ac:dyDescent="0.2">
      <c r="Q37136" s="92" t="s">
        <v>50</v>
      </c>
      <c r="BF37136" s="101" t="s">
        <v>58</v>
      </c>
      <c r="BK37136" s="98" t="s">
        <v>70</v>
      </c>
    </row>
    <row r="37137" spans="17:63" ht="29.25" customHeight="1" x14ac:dyDescent="0.2">
      <c r="Q37137" s="92" t="s">
        <v>50</v>
      </c>
      <c r="BF37137" s="101" t="s">
        <v>58</v>
      </c>
      <c r="BK37137" s="98" t="s">
        <v>70</v>
      </c>
    </row>
    <row r="37138" spans="17:63" ht="29.25" customHeight="1" x14ac:dyDescent="0.2">
      <c r="Q37138" s="92" t="s">
        <v>50</v>
      </c>
      <c r="BF37138" s="101" t="s">
        <v>58</v>
      </c>
      <c r="BK37138" s="98" t="s">
        <v>70</v>
      </c>
    </row>
    <row r="37139" spans="17:63" ht="29.25" customHeight="1" x14ac:dyDescent="0.2">
      <c r="Q37139" s="92" t="s">
        <v>50</v>
      </c>
      <c r="BF37139" s="101" t="s">
        <v>58</v>
      </c>
      <c r="BK37139" s="98" t="s">
        <v>70</v>
      </c>
    </row>
    <row r="37140" spans="17:63" ht="29.25" customHeight="1" x14ac:dyDescent="0.2">
      <c r="Q37140" s="92" t="s">
        <v>50</v>
      </c>
      <c r="BF37140" s="101" t="s">
        <v>58</v>
      </c>
      <c r="BK37140" s="98" t="s">
        <v>70</v>
      </c>
    </row>
    <row r="37141" spans="17:63" ht="29.25" customHeight="1" x14ac:dyDescent="0.2">
      <c r="Q37141" s="92" t="s">
        <v>50</v>
      </c>
      <c r="BF37141" s="101" t="s">
        <v>58</v>
      </c>
      <c r="BK37141" s="98" t="s">
        <v>70</v>
      </c>
    </row>
    <row r="37142" spans="17:63" ht="29.25" customHeight="1" x14ac:dyDescent="0.2">
      <c r="Q37142" s="92" t="s">
        <v>50</v>
      </c>
      <c r="BF37142" s="101" t="s">
        <v>58</v>
      </c>
      <c r="BK37142" s="98" t="s">
        <v>70</v>
      </c>
    </row>
    <row r="37143" spans="17:63" ht="29.25" customHeight="1" x14ac:dyDescent="0.2">
      <c r="Q37143" s="92" t="s">
        <v>50</v>
      </c>
      <c r="BF37143" s="101" t="s">
        <v>58</v>
      </c>
      <c r="BK37143" s="98" t="s">
        <v>70</v>
      </c>
    </row>
    <row r="37144" spans="17:63" ht="29.25" customHeight="1" x14ac:dyDescent="0.2">
      <c r="Q37144" s="92" t="s">
        <v>50</v>
      </c>
      <c r="BF37144" s="101" t="s">
        <v>58</v>
      </c>
      <c r="BK37144" s="98" t="s">
        <v>70</v>
      </c>
    </row>
    <row r="37145" spans="17:63" ht="29.25" customHeight="1" x14ac:dyDescent="0.2">
      <c r="Q37145" s="92" t="s">
        <v>50</v>
      </c>
      <c r="BF37145" s="101" t="s">
        <v>58</v>
      </c>
      <c r="BK37145" s="98" t="s">
        <v>70</v>
      </c>
    </row>
    <row r="37146" spans="17:63" ht="29.25" customHeight="1" x14ac:dyDescent="0.2">
      <c r="Q37146" s="92" t="s">
        <v>50</v>
      </c>
      <c r="BF37146" s="101" t="s">
        <v>58</v>
      </c>
      <c r="BK37146" s="98" t="s">
        <v>70</v>
      </c>
    </row>
    <row r="37147" spans="17:63" ht="29.25" customHeight="1" x14ac:dyDescent="0.2">
      <c r="Q37147" s="92" t="s">
        <v>50</v>
      </c>
      <c r="BF37147" s="101" t="s">
        <v>58</v>
      </c>
      <c r="BK37147" s="98" t="s">
        <v>70</v>
      </c>
    </row>
    <row r="37148" spans="17:63" ht="29.25" customHeight="1" x14ac:dyDescent="0.2">
      <c r="Q37148" s="92" t="s">
        <v>50</v>
      </c>
      <c r="BF37148" s="101" t="s">
        <v>58</v>
      </c>
      <c r="BK37148" s="98" t="s">
        <v>70</v>
      </c>
    </row>
    <row r="37149" spans="17:63" ht="29.25" customHeight="1" x14ac:dyDescent="0.2">
      <c r="Q37149" s="92" t="s">
        <v>50</v>
      </c>
      <c r="BF37149" s="101" t="s">
        <v>58</v>
      </c>
      <c r="BK37149" s="98" t="s">
        <v>70</v>
      </c>
    </row>
    <row r="37150" spans="17:63" ht="29.25" customHeight="1" x14ac:dyDescent="0.2">
      <c r="Q37150" s="92" t="s">
        <v>50</v>
      </c>
      <c r="BF37150" s="101" t="s">
        <v>58</v>
      </c>
      <c r="BK37150" s="98" t="s">
        <v>70</v>
      </c>
    </row>
    <row r="37151" spans="17:63" ht="29.25" customHeight="1" x14ac:dyDescent="0.2">
      <c r="Q37151" s="92" t="s">
        <v>50</v>
      </c>
      <c r="BF37151" s="101" t="s">
        <v>58</v>
      </c>
      <c r="BK37151" s="98" t="s">
        <v>70</v>
      </c>
    </row>
    <row r="37152" spans="17:63" ht="29.25" customHeight="1" x14ac:dyDescent="0.2">
      <c r="Q37152" s="92" t="s">
        <v>50</v>
      </c>
      <c r="BF37152" s="101" t="s">
        <v>58</v>
      </c>
      <c r="BK37152" s="98" t="s">
        <v>70</v>
      </c>
    </row>
    <row r="37153" spans="17:63" ht="29.25" customHeight="1" x14ac:dyDescent="0.2">
      <c r="Q37153" s="92" t="s">
        <v>50</v>
      </c>
      <c r="BF37153" s="101" t="s">
        <v>58</v>
      </c>
      <c r="BK37153" s="98" t="s">
        <v>70</v>
      </c>
    </row>
    <row r="37154" spans="17:63" ht="29.25" customHeight="1" x14ac:dyDescent="0.2">
      <c r="Q37154" s="92" t="s">
        <v>50</v>
      </c>
      <c r="BF37154" s="101" t="s">
        <v>58</v>
      </c>
      <c r="BK37154" s="98" t="s">
        <v>70</v>
      </c>
    </row>
    <row r="37155" spans="17:63" ht="29.25" customHeight="1" x14ac:dyDescent="0.2">
      <c r="Q37155" s="92" t="s">
        <v>50</v>
      </c>
      <c r="BF37155" s="101" t="s">
        <v>58</v>
      </c>
      <c r="BK37155" s="98" t="s">
        <v>70</v>
      </c>
    </row>
    <row r="37156" spans="17:63" ht="29.25" customHeight="1" x14ac:dyDescent="0.2">
      <c r="Q37156" s="92" t="s">
        <v>50</v>
      </c>
      <c r="BF37156" s="101" t="s">
        <v>58</v>
      </c>
      <c r="BK37156" s="98" t="s">
        <v>70</v>
      </c>
    </row>
    <row r="37157" spans="17:63" ht="29.25" customHeight="1" x14ac:dyDescent="0.2">
      <c r="Q37157" s="92" t="s">
        <v>50</v>
      </c>
      <c r="BF37157" s="101" t="s">
        <v>58</v>
      </c>
      <c r="BK37157" s="98" t="s">
        <v>70</v>
      </c>
    </row>
    <row r="37158" spans="17:63" ht="29.25" customHeight="1" x14ac:dyDescent="0.2">
      <c r="Q37158" s="92" t="s">
        <v>50</v>
      </c>
      <c r="BF37158" s="101" t="s">
        <v>58</v>
      </c>
      <c r="BK37158" s="98" t="s">
        <v>70</v>
      </c>
    </row>
    <row r="37159" spans="17:63" ht="29.25" customHeight="1" x14ac:dyDescent="0.2">
      <c r="Q37159" s="92" t="s">
        <v>50</v>
      </c>
      <c r="BF37159" s="101" t="s">
        <v>58</v>
      </c>
      <c r="BK37159" s="98" t="s">
        <v>70</v>
      </c>
    </row>
    <row r="37160" spans="17:63" ht="29.25" customHeight="1" x14ac:dyDescent="0.2">
      <c r="Q37160" s="92" t="s">
        <v>50</v>
      </c>
      <c r="BF37160" s="101" t="s">
        <v>58</v>
      </c>
      <c r="BK37160" s="98" t="s">
        <v>70</v>
      </c>
    </row>
    <row r="37161" spans="17:63" ht="29.25" customHeight="1" x14ac:dyDescent="0.2">
      <c r="Q37161" s="92" t="s">
        <v>50</v>
      </c>
      <c r="BF37161" s="101" t="s">
        <v>58</v>
      </c>
      <c r="BK37161" s="98" t="s">
        <v>70</v>
      </c>
    </row>
    <row r="37162" spans="17:63" ht="29.25" customHeight="1" x14ac:dyDescent="0.2">
      <c r="Q37162" s="92" t="s">
        <v>50</v>
      </c>
      <c r="BF37162" s="101" t="s">
        <v>58</v>
      </c>
      <c r="BK37162" s="98" t="s">
        <v>70</v>
      </c>
    </row>
    <row r="37163" spans="17:63" ht="29.25" customHeight="1" x14ac:dyDescent="0.2">
      <c r="Q37163" s="92" t="s">
        <v>50</v>
      </c>
      <c r="BF37163" s="101" t="s">
        <v>58</v>
      </c>
      <c r="BK37163" s="98" t="s">
        <v>70</v>
      </c>
    </row>
    <row r="37164" spans="17:63" ht="29.25" customHeight="1" x14ac:dyDescent="0.2">
      <c r="Q37164" s="92" t="s">
        <v>50</v>
      </c>
      <c r="BF37164" s="101" t="s">
        <v>58</v>
      </c>
      <c r="BK37164" s="98" t="s">
        <v>70</v>
      </c>
    </row>
    <row r="37165" spans="17:63" ht="29.25" customHeight="1" x14ac:dyDescent="0.2">
      <c r="Q37165" s="92" t="s">
        <v>50</v>
      </c>
      <c r="BF37165" s="101" t="s">
        <v>58</v>
      </c>
      <c r="BK37165" s="98" t="s">
        <v>70</v>
      </c>
    </row>
    <row r="37166" spans="17:63" ht="29.25" customHeight="1" x14ac:dyDescent="0.2">
      <c r="Q37166" s="92" t="s">
        <v>50</v>
      </c>
      <c r="BF37166" s="101" t="s">
        <v>58</v>
      </c>
      <c r="BK37166" s="98" t="s">
        <v>70</v>
      </c>
    </row>
    <row r="37167" spans="17:63" ht="29.25" customHeight="1" x14ac:dyDescent="0.2">
      <c r="Q37167" s="92" t="s">
        <v>50</v>
      </c>
      <c r="BF37167" s="101" t="s">
        <v>58</v>
      </c>
      <c r="BK37167" s="98" t="s">
        <v>70</v>
      </c>
    </row>
    <row r="37168" spans="17:63" ht="29.25" customHeight="1" x14ac:dyDescent="0.2">
      <c r="Q37168" s="92" t="s">
        <v>50</v>
      </c>
      <c r="BF37168" s="101" t="s">
        <v>58</v>
      </c>
      <c r="BK37168" s="98" t="s">
        <v>70</v>
      </c>
    </row>
    <row r="37169" spans="17:63" ht="29.25" customHeight="1" x14ac:dyDescent="0.2">
      <c r="Q37169" s="92" t="s">
        <v>50</v>
      </c>
      <c r="BF37169" s="101" t="s">
        <v>58</v>
      </c>
      <c r="BK37169" s="98" t="s">
        <v>70</v>
      </c>
    </row>
    <row r="37170" spans="17:63" ht="29.25" customHeight="1" x14ac:dyDescent="0.2">
      <c r="Q37170" s="92" t="s">
        <v>50</v>
      </c>
      <c r="BF37170" s="101" t="s">
        <v>58</v>
      </c>
      <c r="BK37170" s="98" t="s">
        <v>70</v>
      </c>
    </row>
    <row r="37171" spans="17:63" ht="29.25" customHeight="1" x14ac:dyDescent="0.2">
      <c r="Q37171" s="92" t="s">
        <v>50</v>
      </c>
      <c r="BF37171" s="101" t="s">
        <v>58</v>
      </c>
      <c r="BK37171" s="98" t="s">
        <v>70</v>
      </c>
    </row>
    <row r="37172" spans="17:63" ht="29.25" customHeight="1" x14ac:dyDescent="0.2">
      <c r="Q37172" s="92" t="s">
        <v>50</v>
      </c>
      <c r="BF37172" s="101" t="s">
        <v>58</v>
      </c>
      <c r="BK37172" s="98" t="s">
        <v>70</v>
      </c>
    </row>
    <row r="37173" spans="17:63" ht="29.25" customHeight="1" x14ac:dyDescent="0.2">
      <c r="Q37173" s="92" t="s">
        <v>50</v>
      </c>
      <c r="BF37173" s="101" t="s">
        <v>58</v>
      </c>
      <c r="BK37173" s="98" t="s">
        <v>70</v>
      </c>
    </row>
    <row r="37174" spans="17:63" ht="29.25" customHeight="1" x14ac:dyDescent="0.2">
      <c r="Q37174" s="92" t="s">
        <v>50</v>
      </c>
      <c r="BF37174" s="101" t="s">
        <v>58</v>
      </c>
      <c r="BK37174" s="98" t="s">
        <v>70</v>
      </c>
    </row>
    <row r="37175" spans="17:63" ht="29.25" customHeight="1" x14ac:dyDescent="0.2">
      <c r="Q37175" s="92" t="s">
        <v>50</v>
      </c>
      <c r="BF37175" s="101" t="s">
        <v>58</v>
      </c>
      <c r="BK37175" s="98" t="s">
        <v>70</v>
      </c>
    </row>
    <row r="37176" spans="17:63" ht="29.25" customHeight="1" x14ac:dyDescent="0.2">
      <c r="Q37176" s="92" t="s">
        <v>50</v>
      </c>
      <c r="BF37176" s="101" t="s">
        <v>58</v>
      </c>
      <c r="BK37176" s="98" t="s">
        <v>70</v>
      </c>
    </row>
    <row r="37177" spans="17:63" ht="29.25" customHeight="1" x14ac:dyDescent="0.2">
      <c r="Q37177" s="92" t="s">
        <v>50</v>
      </c>
      <c r="BF37177" s="101" t="s">
        <v>58</v>
      </c>
      <c r="BK37177" s="98" t="s">
        <v>70</v>
      </c>
    </row>
    <row r="37178" spans="17:63" ht="29.25" customHeight="1" x14ac:dyDescent="0.2">
      <c r="Q37178" s="92" t="s">
        <v>50</v>
      </c>
      <c r="BF37178" s="101" t="s">
        <v>58</v>
      </c>
      <c r="BK37178" s="98" t="s">
        <v>70</v>
      </c>
    </row>
    <row r="37179" spans="17:63" ht="29.25" customHeight="1" x14ac:dyDescent="0.2">
      <c r="Q37179" s="92" t="s">
        <v>50</v>
      </c>
      <c r="BF37179" s="101" t="s">
        <v>58</v>
      </c>
      <c r="BK37179" s="98" t="s">
        <v>70</v>
      </c>
    </row>
    <row r="37180" spans="17:63" ht="29.25" customHeight="1" x14ac:dyDescent="0.2">
      <c r="Q37180" s="92" t="s">
        <v>50</v>
      </c>
      <c r="BF37180" s="101" t="s">
        <v>58</v>
      </c>
      <c r="BK37180" s="98" t="s">
        <v>70</v>
      </c>
    </row>
    <row r="37181" spans="17:63" ht="29.25" customHeight="1" x14ac:dyDescent="0.2">
      <c r="Q37181" s="92" t="s">
        <v>50</v>
      </c>
      <c r="BF37181" s="101" t="s">
        <v>58</v>
      </c>
      <c r="BK37181" s="98" t="s">
        <v>70</v>
      </c>
    </row>
    <row r="37182" spans="17:63" ht="29.25" customHeight="1" x14ac:dyDescent="0.2">
      <c r="Q37182" s="92" t="s">
        <v>50</v>
      </c>
      <c r="BF37182" s="101" t="s">
        <v>58</v>
      </c>
      <c r="BK37182" s="98" t="s">
        <v>70</v>
      </c>
    </row>
    <row r="37183" spans="17:63" ht="29.25" customHeight="1" x14ac:dyDescent="0.2">
      <c r="Q37183" s="92" t="s">
        <v>50</v>
      </c>
      <c r="BF37183" s="101" t="s">
        <v>58</v>
      </c>
      <c r="BK37183" s="98" t="s">
        <v>70</v>
      </c>
    </row>
    <row r="37184" spans="17:63" ht="29.25" customHeight="1" x14ac:dyDescent="0.2">
      <c r="Q37184" s="92" t="s">
        <v>50</v>
      </c>
      <c r="BF37184" s="101" t="s">
        <v>58</v>
      </c>
      <c r="BK37184" s="98" t="s">
        <v>70</v>
      </c>
    </row>
    <row r="37185" spans="17:63" ht="29.25" customHeight="1" x14ac:dyDescent="0.2">
      <c r="Q37185" s="92" t="s">
        <v>50</v>
      </c>
      <c r="BF37185" s="101" t="s">
        <v>58</v>
      </c>
      <c r="BK37185" s="98" t="s">
        <v>70</v>
      </c>
    </row>
    <row r="37186" spans="17:63" ht="29.25" customHeight="1" x14ac:dyDescent="0.2">
      <c r="Q37186" s="92" t="s">
        <v>50</v>
      </c>
      <c r="BF37186" s="101" t="s">
        <v>58</v>
      </c>
      <c r="BK37186" s="98" t="s">
        <v>70</v>
      </c>
    </row>
    <row r="37187" spans="17:63" ht="29.25" customHeight="1" x14ac:dyDescent="0.2">
      <c r="Q37187" s="92" t="s">
        <v>50</v>
      </c>
      <c r="BF37187" s="101" t="s">
        <v>58</v>
      </c>
      <c r="BK37187" s="98" t="s">
        <v>70</v>
      </c>
    </row>
    <row r="37188" spans="17:63" ht="29.25" customHeight="1" x14ac:dyDescent="0.2">
      <c r="Q37188" s="92" t="s">
        <v>50</v>
      </c>
      <c r="BF37188" s="101" t="s">
        <v>58</v>
      </c>
      <c r="BK37188" s="98" t="s">
        <v>70</v>
      </c>
    </row>
    <row r="37189" spans="17:63" ht="29.25" customHeight="1" x14ac:dyDescent="0.2">
      <c r="Q37189" s="92" t="s">
        <v>50</v>
      </c>
      <c r="BF37189" s="101" t="s">
        <v>58</v>
      </c>
      <c r="BK37189" s="98" t="s">
        <v>70</v>
      </c>
    </row>
    <row r="37190" spans="17:63" ht="29.25" customHeight="1" x14ac:dyDescent="0.2">
      <c r="Q37190" s="92" t="s">
        <v>50</v>
      </c>
      <c r="BF37190" s="101" t="s">
        <v>58</v>
      </c>
      <c r="BK37190" s="98" t="s">
        <v>70</v>
      </c>
    </row>
    <row r="37191" spans="17:63" ht="29.25" customHeight="1" x14ac:dyDescent="0.2">
      <c r="Q37191" s="92" t="s">
        <v>50</v>
      </c>
      <c r="BF37191" s="101" t="s">
        <v>58</v>
      </c>
      <c r="BK37191" s="98" t="s">
        <v>70</v>
      </c>
    </row>
    <row r="37192" spans="17:63" ht="29.25" customHeight="1" x14ac:dyDescent="0.2">
      <c r="Q37192" s="92" t="s">
        <v>50</v>
      </c>
      <c r="BF37192" s="101" t="s">
        <v>58</v>
      </c>
      <c r="BK37192" s="98" t="s">
        <v>70</v>
      </c>
    </row>
    <row r="37193" spans="17:63" ht="29.25" customHeight="1" x14ac:dyDescent="0.2">
      <c r="Q37193" s="92" t="s">
        <v>50</v>
      </c>
      <c r="BF37193" s="101" t="s">
        <v>58</v>
      </c>
      <c r="BK37193" s="98" t="s">
        <v>70</v>
      </c>
    </row>
    <row r="37194" spans="17:63" ht="29.25" customHeight="1" x14ac:dyDescent="0.2">
      <c r="Q37194" s="92" t="s">
        <v>50</v>
      </c>
      <c r="BF37194" s="101" t="s">
        <v>58</v>
      </c>
      <c r="BK37194" s="98" t="s">
        <v>70</v>
      </c>
    </row>
    <row r="37195" spans="17:63" ht="29.25" customHeight="1" x14ac:dyDescent="0.2">
      <c r="Q37195" s="92" t="s">
        <v>50</v>
      </c>
      <c r="BF37195" s="101" t="s">
        <v>58</v>
      </c>
      <c r="BK37195" s="98" t="s">
        <v>70</v>
      </c>
    </row>
    <row r="37196" spans="17:63" ht="29.25" customHeight="1" x14ac:dyDescent="0.2">
      <c r="Q37196" s="92" t="s">
        <v>50</v>
      </c>
      <c r="BF37196" s="101" t="s">
        <v>58</v>
      </c>
      <c r="BK37196" s="98" t="s">
        <v>70</v>
      </c>
    </row>
    <row r="37197" spans="17:63" ht="29.25" customHeight="1" x14ac:dyDescent="0.2">
      <c r="Q37197" s="92" t="s">
        <v>50</v>
      </c>
      <c r="BF37197" s="101" t="s">
        <v>58</v>
      </c>
      <c r="BK37197" s="98" t="s">
        <v>70</v>
      </c>
    </row>
    <row r="37198" spans="17:63" ht="29.25" customHeight="1" x14ac:dyDescent="0.2">
      <c r="Q37198" s="92" t="s">
        <v>50</v>
      </c>
      <c r="BF37198" s="101" t="s">
        <v>58</v>
      </c>
      <c r="BK37198" s="98" t="s">
        <v>70</v>
      </c>
    </row>
    <row r="37199" spans="17:63" ht="29.25" customHeight="1" x14ac:dyDescent="0.2">
      <c r="Q37199" s="92" t="s">
        <v>50</v>
      </c>
      <c r="BF37199" s="101" t="s">
        <v>58</v>
      </c>
      <c r="BK37199" s="98" t="s">
        <v>70</v>
      </c>
    </row>
    <row r="37200" spans="17:63" ht="29.25" customHeight="1" x14ac:dyDescent="0.2">
      <c r="Q37200" s="92" t="s">
        <v>50</v>
      </c>
      <c r="BF37200" s="101" t="s">
        <v>58</v>
      </c>
      <c r="BK37200" s="98" t="s">
        <v>70</v>
      </c>
    </row>
    <row r="37201" spans="17:63" ht="29.25" customHeight="1" x14ac:dyDescent="0.2">
      <c r="Q37201" s="92" t="s">
        <v>50</v>
      </c>
      <c r="BF37201" s="101" t="s">
        <v>58</v>
      </c>
      <c r="BK37201" s="98" t="s">
        <v>70</v>
      </c>
    </row>
    <row r="37202" spans="17:63" ht="29.25" customHeight="1" x14ac:dyDescent="0.2">
      <c r="Q37202" s="92" t="s">
        <v>50</v>
      </c>
      <c r="BF37202" s="101" t="s">
        <v>58</v>
      </c>
      <c r="BK37202" s="98" t="s">
        <v>70</v>
      </c>
    </row>
    <row r="37203" spans="17:63" ht="29.25" customHeight="1" x14ac:dyDescent="0.2">
      <c r="Q37203" s="92" t="s">
        <v>50</v>
      </c>
      <c r="BF37203" s="101" t="s">
        <v>58</v>
      </c>
      <c r="BK37203" s="98" t="s">
        <v>70</v>
      </c>
    </row>
    <row r="37204" spans="17:63" ht="29.25" customHeight="1" x14ac:dyDescent="0.2">
      <c r="Q37204" s="92" t="s">
        <v>50</v>
      </c>
      <c r="BF37204" s="101" t="s">
        <v>58</v>
      </c>
      <c r="BK37204" s="98" t="s">
        <v>70</v>
      </c>
    </row>
    <row r="37205" spans="17:63" ht="29.25" customHeight="1" x14ac:dyDescent="0.2">
      <c r="Q37205" s="92" t="s">
        <v>50</v>
      </c>
      <c r="BF37205" s="101" t="s">
        <v>58</v>
      </c>
      <c r="BK37205" s="98" t="s">
        <v>70</v>
      </c>
    </row>
    <row r="37206" spans="17:63" ht="29.25" customHeight="1" x14ac:dyDescent="0.2">
      <c r="Q37206" s="92" t="s">
        <v>50</v>
      </c>
      <c r="BF37206" s="101" t="s">
        <v>58</v>
      </c>
      <c r="BK37206" s="98" t="s">
        <v>70</v>
      </c>
    </row>
    <row r="37207" spans="17:63" ht="29.25" customHeight="1" x14ac:dyDescent="0.2">
      <c r="Q37207" s="92" t="s">
        <v>50</v>
      </c>
      <c r="BF37207" s="101" t="s">
        <v>58</v>
      </c>
      <c r="BK37207" s="98" t="s">
        <v>70</v>
      </c>
    </row>
    <row r="37208" spans="17:63" ht="29.25" customHeight="1" x14ac:dyDescent="0.2">
      <c r="Q37208" s="92" t="s">
        <v>50</v>
      </c>
      <c r="BF37208" s="101" t="s">
        <v>58</v>
      </c>
      <c r="BK37208" s="98" t="s">
        <v>70</v>
      </c>
    </row>
    <row r="37209" spans="17:63" ht="29.25" customHeight="1" x14ac:dyDescent="0.2">
      <c r="Q37209" s="92" t="s">
        <v>50</v>
      </c>
      <c r="BF37209" s="101" t="s">
        <v>58</v>
      </c>
      <c r="BK37209" s="98" t="s">
        <v>70</v>
      </c>
    </row>
    <row r="37210" spans="17:63" ht="29.25" customHeight="1" x14ac:dyDescent="0.2">
      <c r="Q37210" s="92" t="s">
        <v>50</v>
      </c>
      <c r="BF37210" s="101" t="s">
        <v>58</v>
      </c>
      <c r="BK37210" s="98" t="s">
        <v>70</v>
      </c>
    </row>
    <row r="37211" spans="17:63" ht="29.25" customHeight="1" x14ac:dyDescent="0.2">
      <c r="Q37211" s="92" t="s">
        <v>50</v>
      </c>
      <c r="BF37211" s="101" t="s">
        <v>58</v>
      </c>
      <c r="BK37211" s="98" t="s">
        <v>70</v>
      </c>
    </row>
    <row r="37212" spans="17:63" ht="29.25" customHeight="1" x14ac:dyDescent="0.2">
      <c r="Q37212" s="92" t="s">
        <v>50</v>
      </c>
      <c r="BF37212" s="101" t="s">
        <v>58</v>
      </c>
      <c r="BK37212" s="98" t="s">
        <v>70</v>
      </c>
    </row>
    <row r="37213" spans="17:63" ht="29.25" customHeight="1" x14ac:dyDescent="0.2">
      <c r="Q37213" s="92" t="s">
        <v>50</v>
      </c>
      <c r="BF37213" s="101" t="s">
        <v>58</v>
      </c>
      <c r="BK37213" s="98" t="s">
        <v>70</v>
      </c>
    </row>
    <row r="37214" spans="17:63" ht="29.25" customHeight="1" x14ac:dyDescent="0.2">
      <c r="Q37214" s="92" t="s">
        <v>50</v>
      </c>
      <c r="BF37214" s="101" t="s">
        <v>58</v>
      </c>
      <c r="BK37214" s="98" t="s">
        <v>70</v>
      </c>
    </row>
    <row r="37215" spans="17:63" ht="29.25" customHeight="1" x14ac:dyDescent="0.2">
      <c r="Q37215" s="92" t="s">
        <v>50</v>
      </c>
      <c r="BF37215" s="101" t="s">
        <v>58</v>
      </c>
      <c r="BK37215" s="98" t="s">
        <v>70</v>
      </c>
    </row>
    <row r="37216" spans="17:63" ht="29.25" customHeight="1" x14ac:dyDescent="0.2">
      <c r="Q37216" s="92" t="s">
        <v>50</v>
      </c>
      <c r="BF37216" s="101" t="s">
        <v>58</v>
      </c>
      <c r="BK37216" s="98" t="s">
        <v>70</v>
      </c>
    </row>
    <row r="37217" spans="17:63" ht="29.25" customHeight="1" x14ac:dyDescent="0.2">
      <c r="Q37217" s="92" t="s">
        <v>50</v>
      </c>
      <c r="BF37217" s="101" t="s">
        <v>58</v>
      </c>
      <c r="BK37217" s="98" t="s">
        <v>70</v>
      </c>
    </row>
    <row r="37218" spans="17:63" ht="29.25" customHeight="1" x14ac:dyDescent="0.2">
      <c r="Q37218" s="92" t="s">
        <v>50</v>
      </c>
      <c r="BF37218" s="101" t="s">
        <v>58</v>
      </c>
      <c r="BK37218" s="98" t="s">
        <v>70</v>
      </c>
    </row>
    <row r="37219" spans="17:63" ht="29.25" customHeight="1" x14ac:dyDescent="0.2">
      <c r="Q37219" s="92" t="s">
        <v>50</v>
      </c>
      <c r="BF37219" s="101" t="s">
        <v>58</v>
      </c>
      <c r="BK37219" s="98" t="s">
        <v>70</v>
      </c>
    </row>
    <row r="37220" spans="17:63" ht="29.25" customHeight="1" x14ac:dyDescent="0.2">
      <c r="Q37220" s="92" t="s">
        <v>50</v>
      </c>
      <c r="BF37220" s="101" t="s">
        <v>58</v>
      </c>
      <c r="BK37220" s="98" t="s">
        <v>70</v>
      </c>
    </row>
    <row r="37221" spans="17:63" ht="29.25" customHeight="1" x14ac:dyDescent="0.2">
      <c r="Q37221" s="92" t="s">
        <v>50</v>
      </c>
      <c r="BF37221" s="101" t="s">
        <v>58</v>
      </c>
      <c r="BK37221" s="98" t="s">
        <v>70</v>
      </c>
    </row>
    <row r="37222" spans="17:63" ht="29.25" customHeight="1" x14ac:dyDescent="0.2">
      <c r="Q37222" s="92" t="s">
        <v>50</v>
      </c>
      <c r="BF37222" s="101" t="s">
        <v>58</v>
      </c>
      <c r="BK37222" s="98" t="s">
        <v>70</v>
      </c>
    </row>
    <row r="37223" spans="17:63" ht="29.25" customHeight="1" x14ac:dyDescent="0.2">
      <c r="Q37223" s="92" t="s">
        <v>50</v>
      </c>
      <c r="BF37223" s="101" t="s">
        <v>58</v>
      </c>
      <c r="BK37223" s="98" t="s">
        <v>70</v>
      </c>
    </row>
    <row r="37224" spans="17:63" ht="29.25" customHeight="1" x14ac:dyDescent="0.2">
      <c r="Q37224" s="92" t="s">
        <v>50</v>
      </c>
      <c r="BF37224" s="101" t="s">
        <v>58</v>
      </c>
      <c r="BK37224" s="98" t="s">
        <v>70</v>
      </c>
    </row>
    <row r="37225" spans="17:63" ht="29.25" customHeight="1" x14ac:dyDescent="0.2">
      <c r="Q37225" s="92" t="s">
        <v>50</v>
      </c>
      <c r="BF37225" s="101" t="s">
        <v>58</v>
      </c>
      <c r="BK37225" s="98" t="s">
        <v>70</v>
      </c>
    </row>
    <row r="37226" spans="17:63" ht="29.25" customHeight="1" x14ac:dyDescent="0.2">
      <c r="Q37226" s="92" t="s">
        <v>50</v>
      </c>
      <c r="BF37226" s="101" t="s">
        <v>58</v>
      </c>
      <c r="BK37226" s="98" t="s">
        <v>70</v>
      </c>
    </row>
    <row r="37227" spans="17:63" ht="29.25" customHeight="1" x14ac:dyDescent="0.2">
      <c r="Q37227" s="92" t="s">
        <v>50</v>
      </c>
      <c r="BF37227" s="101" t="s">
        <v>58</v>
      </c>
      <c r="BK37227" s="98" t="s">
        <v>70</v>
      </c>
    </row>
    <row r="37228" spans="17:63" ht="29.25" customHeight="1" x14ac:dyDescent="0.2">
      <c r="Q37228" s="92" t="s">
        <v>50</v>
      </c>
      <c r="BF37228" s="101" t="s">
        <v>58</v>
      </c>
      <c r="BK37228" s="98" t="s">
        <v>70</v>
      </c>
    </row>
    <row r="37229" spans="17:63" ht="29.25" customHeight="1" x14ac:dyDescent="0.2">
      <c r="Q37229" s="92" t="s">
        <v>50</v>
      </c>
      <c r="BF37229" s="101" t="s">
        <v>58</v>
      </c>
      <c r="BK37229" s="98" t="s">
        <v>70</v>
      </c>
    </row>
    <row r="37230" spans="17:63" ht="29.25" customHeight="1" x14ac:dyDescent="0.2">
      <c r="Q37230" s="92" t="s">
        <v>50</v>
      </c>
      <c r="BF37230" s="101" t="s">
        <v>58</v>
      </c>
      <c r="BK37230" s="98" t="s">
        <v>70</v>
      </c>
    </row>
    <row r="37231" spans="17:63" ht="29.25" customHeight="1" x14ac:dyDescent="0.2">
      <c r="Q37231" s="92" t="s">
        <v>50</v>
      </c>
      <c r="BF37231" s="101" t="s">
        <v>58</v>
      </c>
      <c r="BK37231" s="98" t="s">
        <v>70</v>
      </c>
    </row>
    <row r="37232" spans="17:63" ht="29.25" customHeight="1" x14ac:dyDescent="0.2">
      <c r="Q37232" s="92" t="s">
        <v>50</v>
      </c>
      <c r="BF37232" s="101" t="s">
        <v>58</v>
      </c>
      <c r="BK37232" s="98" t="s">
        <v>70</v>
      </c>
    </row>
    <row r="37233" spans="17:63" ht="29.25" customHeight="1" x14ac:dyDescent="0.2">
      <c r="Q37233" s="92" t="s">
        <v>50</v>
      </c>
      <c r="BF37233" s="101" t="s">
        <v>58</v>
      </c>
      <c r="BK37233" s="98" t="s">
        <v>70</v>
      </c>
    </row>
    <row r="37234" spans="17:63" ht="29.25" customHeight="1" x14ac:dyDescent="0.2">
      <c r="Q37234" s="92" t="s">
        <v>50</v>
      </c>
      <c r="BF37234" s="101" t="s">
        <v>58</v>
      </c>
      <c r="BK37234" s="98" t="s">
        <v>70</v>
      </c>
    </row>
    <row r="37235" spans="17:63" ht="29.25" customHeight="1" x14ac:dyDescent="0.2">
      <c r="Q37235" s="92" t="s">
        <v>50</v>
      </c>
      <c r="BF37235" s="101" t="s">
        <v>58</v>
      </c>
      <c r="BK37235" s="98" t="s">
        <v>70</v>
      </c>
    </row>
    <row r="37236" spans="17:63" ht="29.25" customHeight="1" x14ac:dyDescent="0.2">
      <c r="Q37236" s="92" t="s">
        <v>50</v>
      </c>
      <c r="BF37236" s="101" t="s">
        <v>58</v>
      </c>
      <c r="BK37236" s="98" t="s">
        <v>70</v>
      </c>
    </row>
    <row r="37237" spans="17:63" ht="29.25" customHeight="1" x14ac:dyDescent="0.2">
      <c r="Q37237" s="92" t="s">
        <v>50</v>
      </c>
      <c r="BF37237" s="101" t="s">
        <v>58</v>
      </c>
      <c r="BK37237" s="98" t="s">
        <v>70</v>
      </c>
    </row>
    <row r="37238" spans="17:63" ht="29.25" customHeight="1" x14ac:dyDescent="0.2">
      <c r="Q37238" s="92" t="s">
        <v>50</v>
      </c>
      <c r="BF37238" s="101" t="s">
        <v>58</v>
      </c>
      <c r="BK37238" s="98" t="s">
        <v>70</v>
      </c>
    </row>
    <row r="37239" spans="17:63" ht="29.25" customHeight="1" x14ac:dyDescent="0.2">
      <c r="Q37239" s="92" t="s">
        <v>50</v>
      </c>
      <c r="BF37239" s="101" t="s">
        <v>58</v>
      </c>
      <c r="BK37239" s="98" t="s">
        <v>70</v>
      </c>
    </row>
    <row r="37240" spans="17:63" ht="29.25" customHeight="1" x14ac:dyDescent="0.2">
      <c r="Q37240" s="92" t="s">
        <v>50</v>
      </c>
      <c r="BF37240" s="101" t="s">
        <v>58</v>
      </c>
      <c r="BK37240" s="98" t="s">
        <v>70</v>
      </c>
    </row>
    <row r="37241" spans="17:63" ht="29.25" customHeight="1" x14ac:dyDescent="0.2">
      <c r="Q37241" s="92" t="s">
        <v>50</v>
      </c>
      <c r="BF37241" s="101" t="s">
        <v>58</v>
      </c>
      <c r="BK37241" s="98" t="s">
        <v>70</v>
      </c>
    </row>
    <row r="37242" spans="17:63" ht="29.25" customHeight="1" x14ac:dyDescent="0.2">
      <c r="Q37242" s="92" t="s">
        <v>50</v>
      </c>
      <c r="BF37242" s="101" t="s">
        <v>58</v>
      </c>
      <c r="BK37242" s="98" t="s">
        <v>70</v>
      </c>
    </row>
    <row r="37243" spans="17:63" ht="29.25" customHeight="1" x14ac:dyDescent="0.2">
      <c r="Q37243" s="92" t="s">
        <v>50</v>
      </c>
      <c r="BF37243" s="101" t="s">
        <v>58</v>
      </c>
      <c r="BK37243" s="98" t="s">
        <v>70</v>
      </c>
    </row>
    <row r="37244" spans="17:63" ht="29.25" customHeight="1" x14ac:dyDescent="0.2">
      <c r="Q37244" s="92" t="s">
        <v>50</v>
      </c>
      <c r="BF37244" s="101" t="s">
        <v>58</v>
      </c>
      <c r="BK37244" s="98" t="s">
        <v>70</v>
      </c>
    </row>
    <row r="37245" spans="17:63" ht="29.25" customHeight="1" x14ac:dyDescent="0.2">
      <c r="Q37245" s="92" t="s">
        <v>50</v>
      </c>
      <c r="BF37245" s="101" t="s">
        <v>58</v>
      </c>
      <c r="BK37245" s="98" t="s">
        <v>70</v>
      </c>
    </row>
    <row r="37246" spans="17:63" ht="29.25" customHeight="1" x14ac:dyDescent="0.2">
      <c r="Q37246" s="92" t="s">
        <v>50</v>
      </c>
      <c r="BF37246" s="101" t="s">
        <v>58</v>
      </c>
      <c r="BK37246" s="98" t="s">
        <v>70</v>
      </c>
    </row>
    <row r="37247" spans="17:63" ht="29.25" customHeight="1" x14ac:dyDescent="0.2">
      <c r="Q37247" s="92" t="s">
        <v>50</v>
      </c>
      <c r="BF37247" s="101" t="s">
        <v>58</v>
      </c>
      <c r="BK37247" s="98" t="s">
        <v>70</v>
      </c>
    </row>
    <row r="37248" spans="17:63" ht="29.25" customHeight="1" x14ac:dyDescent="0.2">
      <c r="Q37248" s="92" t="s">
        <v>50</v>
      </c>
      <c r="BF37248" s="101" t="s">
        <v>58</v>
      </c>
      <c r="BK37248" s="98" t="s">
        <v>70</v>
      </c>
    </row>
    <row r="37249" spans="17:63" ht="29.25" customHeight="1" x14ac:dyDescent="0.2">
      <c r="Q37249" s="92" t="s">
        <v>50</v>
      </c>
      <c r="BF37249" s="101" t="s">
        <v>58</v>
      </c>
      <c r="BK37249" s="98" t="s">
        <v>70</v>
      </c>
    </row>
    <row r="37250" spans="17:63" ht="29.25" customHeight="1" x14ac:dyDescent="0.2">
      <c r="Q37250" s="92" t="s">
        <v>50</v>
      </c>
      <c r="BF37250" s="101" t="s">
        <v>58</v>
      </c>
      <c r="BK37250" s="98" t="s">
        <v>70</v>
      </c>
    </row>
    <row r="37251" spans="17:63" ht="29.25" customHeight="1" x14ac:dyDescent="0.2">
      <c r="Q37251" s="92" t="s">
        <v>50</v>
      </c>
      <c r="BF37251" s="101" t="s">
        <v>58</v>
      </c>
      <c r="BK37251" s="98" t="s">
        <v>70</v>
      </c>
    </row>
    <row r="37252" spans="17:63" ht="29.25" customHeight="1" x14ac:dyDescent="0.2">
      <c r="Q37252" s="92" t="s">
        <v>50</v>
      </c>
      <c r="BF37252" s="101" t="s">
        <v>58</v>
      </c>
      <c r="BK37252" s="98" t="s">
        <v>70</v>
      </c>
    </row>
    <row r="37253" spans="17:63" ht="29.25" customHeight="1" x14ac:dyDescent="0.2">
      <c r="Q37253" s="92" t="s">
        <v>50</v>
      </c>
      <c r="BF37253" s="101" t="s">
        <v>58</v>
      </c>
      <c r="BK37253" s="98" t="s">
        <v>70</v>
      </c>
    </row>
    <row r="37254" spans="17:63" ht="29.25" customHeight="1" x14ac:dyDescent="0.2">
      <c r="Q37254" s="92" t="s">
        <v>50</v>
      </c>
      <c r="BF37254" s="101" t="s">
        <v>58</v>
      </c>
      <c r="BK37254" s="98" t="s">
        <v>70</v>
      </c>
    </row>
    <row r="37255" spans="17:63" ht="29.25" customHeight="1" x14ac:dyDescent="0.2">
      <c r="Q37255" s="92" t="s">
        <v>50</v>
      </c>
      <c r="BF37255" s="101" t="s">
        <v>58</v>
      </c>
      <c r="BK37255" s="98" t="s">
        <v>70</v>
      </c>
    </row>
    <row r="37256" spans="17:63" ht="29.25" customHeight="1" x14ac:dyDescent="0.2">
      <c r="Q37256" s="92" t="s">
        <v>50</v>
      </c>
      <c r="BF37256" s="101" t="s">
        <v>58</v>
      </c>
      <c r="BK37256" s="98" t="s">
        <v>70</v>
      </c>
    </row>
    <row r="37257" spans="17:63" ht="29.25" customHeight="1" x14ac:dyDescent="0.2">
      <c r="Q37257" s="92" t="s">
        <v>50</v>
      </c>
      <c r="BF37257" s="101" t="s">
        <v>58</v>
      </c>
      <c r="BK37257" s="98" t="s">
        <v>70</v>
      </c>
    </row>
    <row r="37258" spans="17:63" ht="29.25" customHeight="1" x14ac:dyDescent="0.2">
      <c r="Q37258" s="92" t="s">
        <v>50</v>
      </c>
      <c r="BF37258" s="101" t="s">
        <v>58</v>
      </c>
      <c r="BK37258" s="98" t="s">
        <v>70</v>
      </c>
    </row>
    <row r="37259" spans="17:63" ht="29.25" customHeight="1" x14ac:dyDescent="0.2">
      <c r="Q37259" s="92" t="s">
        <v>50</v>
      </c>
      <c r="BF37259" s="101" t="s">
        <v>58</v>
      </c>
      <c r="BK37259" s="98" t="s">
        <v>70</v>
      </c>
    </row>
    <row r="37260" spans="17:63" ht="29.25" customHeight="1" x14ac:dyDescent="0.2">
      <c r="Q37260" s="92" t="s">
        <v>50</v>
      </c>
      <c r="BF37260" s="101" t="s">
        <v>58</v>
      </c>
      <c r="BK37260" s="98" t="s">
        <v>70</v>
      </c>
    </row>
    <row r="37261" spans="17:63" ht="29.25" customHeight="1" x14ac:dyDescent="0.2">
      <c r="Q37261" s="92" t="s">
        <v>50</v>
      </c>
      <c r="BF37261" s="101" t="s">
        <v>58</v>
      </c>
      <c r="BK37261" s="98" t="s">
        <v>70</v>
      </c>
    </row>
    <row r="37262" spans="17:63" ht="29.25" customHeight="1" x14ac:dyDescent="0.2">
      <c r="Q37262" s="92" t="s">
        <v>50</v>
      </c>
      <c r="BF37262" s="101" t="s">
        <v>58</v>
      </c>
      <c r="BK37262" s="98" t="s">
        <v>70</v>
      </c>
    </row>
    <row r="37263" spans="17:63" ht="29.25" customHeight="1" x14ac:dyDescent="0.2">
      <c r="Q37263" s="92" t="s">
        <v>50</v>
      </c>
      <c r="BF37263" s="101" t="s">
        <v>58</v>
      </c>
      <c r="BK37263" s="98" t="s">
        <v>70</v>
      </c>
    </row>
    <row r="37264" spans="17:63" ht="29.25" customHeight="1" x14ac:dyDescent="0.2">
      <c r="Q37264" s="92" t="s">
        <v>50</v>
      </c>
      <c r="BF37264" s="101" t="s">
        <v>58</v>
      </c>
      <c r="BK37264" s="98" t="s">
        <v>70</v>
      </c>
    </row>
    <row r="37265" spans="17:63" ht="29.25" customHeight="1" x14ac:dyDescent="0.2">
      <c r="Q37265" s="92" t="s">
        <v>50</v>
      </c>
      <c r="BF37265" s="101" t="s">
        <v>58</v>
      </c>
      <c r="BK37265" s="98" t="s">
        <v>70</v>
      </c>
    </row>
    <row r="37266" spans="17:63" ht="29.25" customHeight="1" x14ac:dyDescent="0.2">
      <c r="Q37266" s="92" t="s">
        <v>50</v>
      </c>
      <c r="BF37266" s="101" t="s">
        <v>58</v>
      </c>
      <c r="BK37266" s="98" t="s">
        <v>70</v>
      </c>
    </row>
    <row r="37267" spans="17:63" ht="29.25" customHeight="1" x14ac:dyDescent="0.2">
      <c r="Q37267" s="92" t="s">
        <v>50</v>
      </c>
      <c r="BF37267" s="101" t="s">
        <v>58</v>
      </c>
      <c r="BK37267" s="98" t="s">
        <v>70</v>
      </c>
    </row>
    <row r="37268" spans="17:63" ht="29.25" customHeight="1" x14ac:dyDescent="0.2">
      <c r="Q37268" s="92" t="s">
        <v>50</v>
      </c>
      <c r="BF37268" s="101" t="s">
        <v>58</v>
      </c>
      <c r="BK37268" s="98" t="s">
        <v>70</v>
      </c>
    </row>
    <row r="37269" spans="17:63" ht="29.25" customHeight="1" x14ac:dyDescent="0.2">
      <c r="Q37269" s="92" t="s">
        <v>50</v>
      </c>
      <c r="BF37269" s="101" t="s">
        <v>58</v>
      </c>
      <c r="BK37269" s="98" t="s">
        <v>70</v>
      </c>
    </row>
    <row r="37270" spans="17:63" ht="29.25" customHeight="1" x14ac:dyDescent="0.2">
      <c r="Q37270" s="92" t="s">
        <v>50</v>
      </c>
      <c r="BF37270" s="101" t="s">
        <v>58</v>
      </c>
      <c r="BK37270" s="98" t="s">
        <v>70</v>
      </c>
    </row>
    <row r="37271" spans="17:63" ht="29.25" customHeight="1" x14ac:dyDescent="0.2">
      <c r="Q37271" s="92" t="s">
        <v>50</v>
      </c>
      <c r="BF37271" s="101" t="s">
        <v>58</v>
      </c>
      <c r="BK37271" s="98" t="s">
        <v>70</v>
      </c>
    </row>
    <row r="37272" spans="17:63" ht="29.25" customHeight="1" x14ac:dyDescent="0.2">
      <c r="Q37272" s="92" t="s">
        <v>50</v>
      </c>
      <c r="BF37272" s="101" t="s">
        <v>58</v>
      </c>
      <c r="BK37272" s="98" t="s">
        <v>70</v>
      </c>
    </row>
    <row r="37273" spans="17:63" ht="29.25" customHeight="1" x14ac:dyDescent="0.2">
      <c r="Q37273" s="92" t="s">
        <v>50</v>
      </c>
      <c r="BF37273" s="101" t="s">
        <v>58</v>
      </c>
      <c r="BK37273" s="98" t="s">
        <v>70</v>
      </c>
    </row>
    <row r="37274" spans="17:63" ht="29.25" customHeight="1" x14ac:dyDescent="0.2">
      <c r="Q37274" s="92" t="s">
        <v>50</v>
      </c>
      <c r="BF37274" s="101" t="s">
        <v>58</v>
      </c>
      <c r="BK37274" s="98" t="s">
        <v>70</v>
      </c>
    </row>
    <row r="37275" spans="17:63" ht="29.25" customHeight="1" x14ac:dyDescent="0.2">
      <c r="Q37275" s="92" t="s">
        <v>50</v>
      </c>
      <c r="BF37275" s="101" t="s">
        <v>58</v>
      </c>
      <c r="BK37275" s="98" t="s">
        <v>70</v>
      </c>
    </row>
    <row r="37276" spans="17:63" ht="29.25" customHeight="1" x14ac:dyDescent="0.2">
      <c r="Q37276" s="92" t="s">
        <v>50</v>
      </c>
      <c r="BF37276" s="101" t="s">
        <v>58</v>
      </c>
      <c r="BK37276" s="98" t="s">
        <v>70</v>
      </c>
    </row>
    <row r="37277" spans="17:63" ht="29.25" customHeight="1" x14ac:dyDescent="0.2">
      <c r="Q37277" s="92" t="s">
        <v>50</v>
      </c>
      <c r="BF37277" s="101" t="s">
        <v>58</v>
      </c>
      <c r="BK37277" s="98" t="s">
        <v>70</v>
      </c>
    </row>
    <row r="37278" spans="17:63" ht="29.25" customHeight="1" x14ac:dyDescent="0.2">
      <c r="Q37278" s="92" t="s">
        <v>50</v>
      </c>
      <c r="BF37278" s="101" t="s">
        <v>58</v>
      </c>
      <c r="BK37278" s="98" t="s">
        <v>70</v>
      </c>
    </row>
    <row r="37279" spans="17:63" ht="29.25" customHeight="1" x14ac:dyDescent="0.2">
      <c r="Q37279" s="92" t="s">
        <v>50</v>
      </c>
      <c r="BF37279" s="101" t="s">
        <v>58</v>
      </c>
      <c r="BK37279" s="98" t="s">
        <v>70</v>
      </c>
    </row>
    <row r="37280" spans="17:63" ht="29.25" customHeight="1" x14ac:dyDescent="0.2">
      <c r="Q37280" s="92" t="s">
        <v>50</v>
      </c>
      <c r="BF37280" s="101" t="s">
        <v>58</v>
      </c>
      <c r="BK37280" s="98" t="s">
        <v>70</v>
      </c>
    </row>
    <row r="37281" spans="17:63" ht="29.25" customHeight="1" x14ac:dyDescent="0.2">
      <c r="Q37281" s="92" t="s">
        <v>50</v>
      </c>
      <c r="BF37281" s="101" t="s">
        <v>58</v>
      </c>
      <c r="BK37281" s="98" t="s">
        <v>70</v>
      </c>
    </row>
    <row r="37282" spans="17:63" ht="29.25" customHeight="1" x14ac:dyDescent="0.2">
      <c r="Q37282" s="92" t="s">
        <v>50</v>
      </c>
      <c r="BF37282" s="101" t="s">
        <v>58</v>
      </c>
      <c r="BK37282" s="98" t="s">
        <v>70</v>
      </c>
    </row>
    <row r="37283" spans="17:63" ht="29.25" customHeight="1" x14ac:dyDescent="0.2">
      <c r="Q37283" s="92" t="s">
        <v>50</v>
      </c>
      <c r="BF37283" s="101" t="s">
        <v>58</v>
      </c>
      <c r="BK37283" s="98" t="s">
        <v>70</v>
      </c>
    </row>
    <row r="37284" spans="17:63" ht="29.25" customHeight="1" x14ac:dyDescent="0.2">
      <c r="Q37284" s="92" t="s">
        <v>50</v>
      </c>
      <c r="BF37284" s="101" t="s">
        <v>58</v>
      </c>
      <c r="BK37284" s="98" t="s">
        <v>70</v>
      </c>
    </row>
    <row r="37285" spans="17:63" ht="29.25" customHeight="1" x14ac:dyDescent="0.2">
      <c r="Q37285" s="92" t="s">
        <v>50</v>
      </c>
      <c r="BF37285" s="101" t="s">
        <v>58</v>
      </c>
      <c r="BK37285" s="98" t="s">
        <v>70</v>
      </c>
    </row>
    <row r="37286" spans="17:63" ht="29.25" customHeight="1" x14ac:dyDescent="0.2">
      <c r="Q37286" s="92" t="s">
        <v>50</v>
      </c>
      <c r="BF37286" s="101" t="s">
        <v>58</v>
      </c>
      <c r="BK37286" s="98" t="s">
        <v>70</v>
      </c>
    </row>
    <row r="37287" spans="17:63" ht="29.25" customHeight="1" x14ac:dyDescent="0.2">
      <c r="Q37287" s="92" t="s">
        <v>50</v>
      </c>
      <c r="BF37287" s="101" t="s">
        <v>58</v>
      </c>
      <c r="BK37287" s="98" t="s">
        <v>70</v>
      </c>
    </row>
    <row r="37288" spans="17:63" ht="29.25" customHeight="1" x14ac:dyDescent="0.2">
      <c r="Q37288" s="92" t="s">
        <v>50</v>
      </c>
      <c r="BF37288" s="101" t="s">
        <v>58</v>
      </c>
      <c r="BK37288" s="98" t="s">
        <v>70</v>
      </c>
    </row>
    <row r="37289" spans="17:63" ht="29.25" customHeight="1" x14ac:dyDescent="0.2">
      <c r="Q37289" s="92" t="s">
        <v>50</v>
      </c>
      <c r="BF37289" s="101" t="s">
        <v>58</v>
      </c>
      <c r="BK37289" s="98" t="s">
        <v>70</v>
      </c>
    </row>
    <row r="37290" spans="17:63" ht="29.25" customHeight="1" x14ac:dyDescent="0.2">
      <c r="Q37290" s="92" t="s">
        <v>50</v>
      </c>
      <c r="BF37290" s="101" t="s">
        <v>58</v>
      </c>
      <c r="BK37290" s="98" t="s">
        <v>70</v>
      </c>
    </row>
    <row r="37291" spans="17:63" ht="29.25" customHeight="1" x14ac:dyDescent="0.2">
      <c r="Q37291" s="92" t="s">
        <v>50</v>
      </c>
      <c r="BF37291" s="101" t="s">
        <v>58</v>
      </c>
      <c r="BK37291" s="98" t="s">
        <v>70</v>
      </c>
    </row>
    <row r="37292" spans="17:63" ht="29.25" customHeight="1" x14ac:dyDescent="0.2">
      <c r="Q37292" s="92" t="s">
        <v>50</v>
      </c>
      <c r="BF37292" s="101" t="s">
        <v>58</v>
      </c>
      <c r="BK37292" s="98" t="s">
        <v>70</v>
      </c>
    </row>
    <row r="37293" spans="17:63" ht="29.25" customHeight="1" x14ac:dyDescent="0.2">
      <c r="Q37293" s="92" t="s">
        <v>50</v>
      </c>
      <c r="BF37293" s="101" t="s">
        <v>58</v>
      </c>
      <c r="BK37293" s="98" t="s">
        <v>70</v>
      </c>
    </row>
    <row r="37294" spans="17:63" ht="29.25" customHeight="1" x14ac:dyDescent="0.2">
      <c r="Q37294" s="92" t="s">
        <v>50</v>
      </c>
      <c r="BF37294" s="101" t="s">
        <v>58</v>
      </c>
      <c r="BK37294" s="98" t="s">
        <v>70</v>
      </c>
    </row>
    <row r="37295" spans="17:63" ht="29.25" customHeight="1" x14ac:dyDescent="0.2">
      <c r="Q37295" s="92" t="s">
        <v>50</v>
      </c>
      <c r="BF37295" s="101" t="s">
        <v>58</v>
      </c>
      <c r="BK37295" s="98" t="s">
        <v>70</v>
      </c>
    </row>
    <row r="37296" spans="17:63" ht="29.25" customHeight="1" x14ac:dyDescent="0.2">
      <c r="Q37296" s="92" t="s">
        <v>50</v>
      </c>
      <c r="BF37296" s="101" t="s">
        <v>58</v>
      </c>
      <c r="BK37296" s="98" t="s">
        <v>70</v>
      </c>
    </row>
    <row r="37297" spans="17:63" ht="29.25" customHeight="1" x14ac:dyDescent="0.2">
      <c r="Q37297" s="92" t="s">
        <v>50</v>
      </c>
      <c r="BF37297" s="101" t="s">
        <v>58</v>
      </c>
      <c r="BK37297" s="98" t="s">
        <v>70</v>
      </c>
    </row>
    <row r="37298" spans="17:63" ht="29.25" customHeight="1" x14ac:dyDescent="0.2">
      <c r="Q37298" s="92" t="s">
        <v>50</v>
      </c>
      <c r="BF37298" s="101" t="s">
        <v>58</v>
      </c>
      <c r="BK37298" s="98" t="s">
        <v>70</v>
      </c>
    </row>
    <row r="37299" spans="17:63" ht="29.25" customHeight="1" x14ac:dyDescent="0.2">
      <c r="Q37299" s="92" t="s">
        <v>50</v>
      </c>
      <c r="BF37299" s="101" t="s">
        <v>58</v>
      </c>
      <c r="BK37299" s="98" t="s">
        <v>70</v>
      </c>
    </row>
    <row r="37300" spans="17:63" ht="29.25" customHeight="1" x14ac:dyDescent="0.2">
      <c r="Q37300" s="92" t="s">
        <v>50</v>
      </c>
      <c r="BF37300" s="101" t="s">
        <v>58</v>
      </c>
      <c r="BK37300" s="98" t="s">
        <v>70</v>
      </c>
    </row>
    <row r="37301" spans="17:63" ht="29.25" customHeight="1" x14ac:dyDescent="0.2">
      <c r="Q37301" s="92" t="s">
        <v>50</v>
      </c>
      <c r="BF37301" s="101" t="s">
        <v>58</v>
      </c>
      <c r="BK37301" s="98" t="s">
        <v>70</v>
      </c>
    </row>
    <row r="37302" spans="17:63" ht="29.25" customHeight="1" x14ac:dyDescent="0.2">
      <c r="Q37302" s="92" t="s">
        <v>50</v>
      </c>
      <c r="BF37302" s="101" t="s">
        <v>58</v>
      </c>
      <c r="BK37302" s="98" t="s">
        <v>70</v>
      </c>
    </row>
    <row r="37303" spans="17:63" ht="29.25" customHeight="1" x14ac:dyDescent="0.2">
      <c r="Q37303" s="92" t="s">
        <v>50</v>
      </c>
      <c r="BF37303" s="101" t="s">
        <v>58</v>
      </c>
      <c r="BK37303" s="98" t="s">
        <v>70</v>
      </c>
    </row>
    <row r="37304" spans="17:63" ht="29.25" customHeight="1" x14ac:dyDescent="0.2">
      <c r="Q37304" s="92" t="s">
        <v>50</v>
      </c>
      <c r="BF37304" s="101" t="s">
        <v>58</v>
      </c>
      <c r="BK37304" s="98" t="s">
        <v>70</v>
      </c>
    </row>
    <row r="37305" spans="17:63" ht="29.25" customHeight="1" x14ac:dyDescent="0.2">
      <c r="Q37305" s="92" t="s">
        <v>50</v>
      </c>
      <c r="BF37305" s="101" t="s">
        <v>58</v>
      </c>
      <c r="BK37305" s="98" t="s">
        <v>70</v>
      </c>
    </row>
    <row r="37306" spans="17:63" ht="29.25" customHeight="1" x14ac:dyDescent="0.2">
      <c r="Q37306" s="92" t="s">
        <v>50</v>
      </c>
      <c r="BF37306" s="101" t="s">
        <v>58</v>
      </c>
      <c r="BK37306" s="98" t="s">
        <v>70</v>
      </c>
    </row>
    <row r="37307" spans="17:63" ht="29.25" customHeight="1" x14ac:dyDescent="0.2">
      <c r="Q37307" s="92" t="s">
        <v>50</v>
      </c>
      <c r="BF37307" s="101" t="s">
        <v>58</v>
      </c>
      <c r="BK37307" s="98" t="s">
        <v>70</v>
      </c>
    </row>
    <row r="37308" spans="17:63" ht="29.25" customHeight="1" x14ac:dyDescent="0.2">
      <c r="Q37308" s="92" t="s">
        <v>50</v>
      </c>
      <c r="BF37308" s="101" t="s">
        <v>58</v>
      </c>
      <c r="BK37308" s="98" t="s">
        <v>70</v>
      </c>
    </row>
    <row r="37309" spans="17:63" ht="29.25" customHeight="1" x14ac:dyDescent="0.2">
      <c r="Q37309" s="92" t="s">
        <v>50</v>
      </c>
      <c r="BF37309" s="101" t="s">
        <v>58</v>
      </c>
      <c r="BK37309" s="98" t="s">
        <v>70</v>
      </c>
    </row>
    <row r="37310" spans="17:63" ht="29.25" customHeight="1" x14ac:dyDescent="0.2">
      <c r="Q37310" s="92" t="s">
        <v>50</v>
      </c>
      <c r="BF37310" s="101" t="s">
        <v>58</v>
      </c>
      <c r="BK37310" s="98" t="s">
        <v>70</v>
      </c>
    </row>
    <row r="37311" spans="17:63" ht="29.25" customHeight="1" x14ac:dyDescent="0.2">
      <c r="Q37311" s="92" t="s">
        <v>50</v>
      </c>
      <c r="BF37311" s="101" t="s">
        <v>58</v>
      </c>
      <c r="BK37311" s="98" t="s">
        <v>70</v>
      </c>
    </row>
    <row r="37312" spans="17:63" ht="29.25" customHeight="1" x14ac:dyDescent="0.2">
      <c r="Q37312" s="92" t="s">
        <v>50</v>
      </c>
      <c r="BF37312" s="101" t="s">
        <v>58</v>
      </c>
      <c r="BK37312" s="98" t="s">
        <v>70</v>
      </c>
    </row>
    <row r="37313" spans="17:63" ht="29.25" customHeight="1" x14ac:dyDescent="0.2">
      <c r="Q37313" s="92" t="s">
        <v>50</v>
      </c>
      <c r="BF37313" s="101" t="s">
        <v>58</v>
      </c>
      <c r="BK37313" s="98" t="s">
        <v>70</v>
      </c>
    </row>
    <row r="37314" spans="17:63" ht="29.25" customHeight="1" x14ac:dyDescent="0.2">
      <c r="Q37314" s="92" t="s">
        <v>50</v>
      </c>
      <c r="BF37314" s="101" t="s">
        <v>58</v>
      </c>
      <c r="BK37314" s="98" t="s">
        <v>70</v>
      </c>
    </row>
    <row r="37315" spans="17:63" ht="29.25" customHeight="1" x14ac:dyDescent="0.2">
      <c r="Q37315" s="92" t="s">
        <v>50</v>
      </c>
      <c r="BF37315" s="101" t="s">
        <v>58</v>
      </c>
      <c r="BK37315" s="98" t="s">
        <v>70</v>
      </c>
    </row>
    <row r="37316" spans="17:63" ht="29.25" customHeight="1" x14ac:dyDescent="0.2">
      <c r="Q37316" s="92" t="s">
        <v>50</v>
      </c>
      <c r="BF37316" s="101" t="s">
        <v>58</v>
      </c>
      <c r="BK37316" s="98" t="s">
        <v>70</v>
      </c>
    </row>
    <row r="37317" spans="17:63" ht="29.25" customHeight="1" x14ac:dyDescent="0.2">
      <c r="Q37317" s="92" t="s">
        <v>50</v>
      </c>
      <c r="BF37317" s="101" t="s">
        <v>58</v>
      </c>
      <c r="BK37317" s="98" t="s">
        <v>70</v>
      </c>
    </row>
    <row r="37318" spans="17:63" ht="29.25" customHeight="1" x14ac:dyDescent="0.2">
      <c r="Q37318" s="92" t="s">
        <v>50</v>
      </c>
      <c r="BF37318" s="101" t="s">
        <v>58</v>
      </c>
      <c r="BK37318" s="98" t="s">
        <v>70</v>
      </c>
    </row>
    <row r="37319" spans="17:63" ht="29.25" customHeight="1" x14ac:dyDescent="0.2">
      <c r="Q37319" s="92" t="s">
        <v>50</v>
      </c>
      <c r="BF37319" s="101" t="s">
        <v>58</v>
      </c>
      <c r="BK37319" s="98" t="s">
        <v>70</v>
      </c>
    </row>
    <row r="37320" spans="17:63" ht="29.25" customHeight="1" x14ac:dyDescent="0.2">
      <c r="Q37320" s="92" t="s">
        <v>50</v>
      </c>
      <c r="BF37320" s="101" t="s">
        <v>58</v>
      </c>
      <c r="BK37320" s="98" t="s">
        <v>70</v>
      </c>
    </row>
    <row r="37321" spans="17:63" ht="29.25" customHeight="1" x14ac:dyDescent="0.2">
      <c r="Q37321" s="92" t="s">
        <v>50</v>
      </c>
      <c r="BF37321" s="101" t="s">
        <v>58</v>
      </c>
      <c r="BK37321" s="98" t="s">
        <v>70</v>
      </c>
    </row>
    <row r="37322" spans="17:63" ht="29.25" customHeight="1" x14ac:dyDescent="0.2">
      <c r="Q37322" s="92" t="s">
        <v>50</v>
      </c>
      <c r="BF37322" s="101" t="s">
        <v>58</v>
      </c>
      <c r="BK37322" s="98" t="s">
        <v>70</v>
      </c>
    </row>
    <row r="37323" spans="17:63" ht="29.25" customHeight="1" x14ac:dyDescent="0.2">
      <c r="Q37323" s="92" t="s">
        <v>50</v>
      </c>
      <c r="BF37323" s="101" t="s">
        <v>58</v>
      </c>
      <c r="BK37323" s="98" t="s">
        <v>70</v>
      </c>
    </row>
    <row r="37324" spans="17:63" ht="29.25" customHeight="1" x14ac:dyDescent="0.2">
      <c r="Q37324" s="92" t="s">
        <v>50</v>
      </c>
      <c r="BF37324" s="101" t="s">
        <v>58</v>
      </c>
      <c r="BK37324" s="98" t="s">
        <v>70</v>
      </c>
    </row>
    <row r="37325" spans="17:63" ht="29.25" customHeight="1" x14ac:dyDescent="0.2">
      <c r="Q37325" s="92" t="s">
        <v>50</v>
      </c>
      <c r="BF37325" s="101" t="s">
        <v>58</v>
      </c>
      <c r="BK37325" s="98" t="s">
        <v>70</v>
      </c>
    </row>
    <row r="37326" spans="17:63" ht="29.25" customHeight="1" x14ac:dyDescent="0.2">
      <c r="Q37326" s="92" t="s">
        <v>50</v>
      </c>
      <c r="BF37326" s="101" t="s">
        <v>58</v>
      </c>
      <c r="BK37326" s="98" t="s">
        <v>70</v>
      </c>
    </row>
    <row r="37327" spans="17:63" ht="29.25" customHeight="1" x14ac:dyDescent="0.2">
      <c r="Q37327" s="92" t="s">
        <v>50</v>
      </c>
      <c r="BF37327" s="101" t="s">
        <v>58</v>
      </c>
      <c r="BK37327" s="98" t="s">
        <v>70</v>
      </c>
    </row>
    <row r="37328" spans="17:63" ht="29.25" customHeight="1" x14ac:dyDescent="0.2">
      <c r="Q37328" s="92" t="s">
        <v>50</v>
      </c>
      <c r="BF37328" s="101" t="s">
        <v>58</v>
      </c>
      <c r="BK37328" s="98" t="s">
        <v>70</v>
      </c>
    </row>
    <row r="37329" spans="17:63" ht="29.25" customHeight="1" x14ac:dyDescent="0.2">
      <c r="Q37329" s="92" t="s">
        <v>50</v>
      </c>
      <c r="BF37329" s="101" t="s">
        <v>58</v>
      </c>
      <c r="BK37329" s="98" t="s">
        <v>70</v>
      </c>
    </row>
    <row r="37330" spans="17:63" ht="29.25" customHeight="1" x14ac:dyDescent="0.2">
      <c r="Q37330" s="92" t="s">
        <v>50</v>
      </c>
      <c r="BF37330" s="101" t="s">
        <v>58</v>
      </c>
      <c r="BK37330" s="98" t="s">
        <v>70</v>
      </c>
    </row>
    <row r="37331" spans="17:63" ht="29.25" customHeight="1" x14ac:dyDescent="0.2">
      <c r="Q37331" s="92" t="s">
        <v>50</v>
      </c>
      <c r="BF37331" s="101" t="s">
        <v>58</v>
      </c>
      <c r="BK37331" s="98" t="s">
        <v>70</v>
      </c>
    </row>
    <row r="37332" spans="17:63" ht="29.25" customHeight="1" x14ac:dyDescent="0.2">
      <c r="Q37332" s="92" t="s">
        <v>50</v>
      </c>
      <c r="BF37332" s="101" t="s">
        <v>58</v>
      </c>
      <c r="BK37332" s="98" t="s">
        <v>70</v>
      </c>
    </row>
    <row r="37333" spans="17:63" ht="29.25" customHeight="1" x14ac:dyDescent="0.2">
      <c r="Q37333" s="92" t="s">
        <v>50</v>
      </c>
      <c r="BF37333" s="101" t="s">
        <v>58</v>
      </c>
      <c r="BK37333" s="98" t="s">
        <v>70</v>
      </c>
    </row>
    <row r="37334" spans="17:63" ht="29.25" customHeight="1" x14ac:dyDescent="0.2">
      <c r="Q37334" s="92" t="s">
        <v>50</v>
      </c>
      <c r="BF37334" s="101" t="s">
        <v>58</v>
      </c>
      <c r="BK37334" s="98" t="s">
        <v>70</v>
      </c>
    </row>
    <row r="37335" spans="17:63" ht="29.25" customHeight="1" x14ac:dyDescent="0.2">
      <c r="Q37335" s="92" t="s">
        <v>50</v>
      </c>
      <c r="BF37335" s="101" t="s">
        <v>58</v>
      </c>
      <c r="BK37335" s="98" t="s">
        <v>70</v>
      </c>
    </row>
    <row r="37336" spans="17:63" ht="29.25" customHeight="1" x14ac:dyDescent="0.2">
      <c r="Q37336" s="92" t="s">
        <v>50</v>
      </c>
      <c r="BF37336" s="101" t="s">
        <v>58</v>
      </c>
      <c r="BK37336" s="98" t="s">
        <v>70</v>
      </c>
    </row>
    <row r="37337" spans="17:63" ht="29.25" customHeight="1" x14ac:dyDescent="0.2">
      <c r="Q37337" s="92" t="s">
        <v>50</v>
      </c>
      <c r="BF37337" s="101" t="s">
        <v>58</v>
      </c>
      <c r="BK37337" s="98" t="s">
        <v>70</v>
      </c>
    </row>
    <row r="37338" spans="17:63" ht="29.25" customHeight="1" x14ac:dyDescent="0.2">
      <c r="Q37338" s="92" t="s">
        <v>50</v>
      </c>
      <c r="BF37338" s="101" t="s">
        <v>58</v>
      </c>
      <c r="BK37338" s="98" t="s">
        <v>70</v>
      </c>
    </row>
    <row r="37339" spans="17:63" ht="29.25" customHeight="1" x14ac:dyDescent="0.2">
      <c r="Q37339" s="92" t="s">
        <v>50</v>
      </c>
      <c r="BF37339" s="101" t="s">
        <v>58</v>
      </c>
      <c r="BK37339" s="98" t="s">
        <v>70</v>
      </c>
    </row>
    <row r="37340" spans="17:63" ht="29.25" customHeight="1" x14ac:dyDescent="0.2">
      <c r="Q37340" s="92" t="s">
        <v>50</v>
      </c>
      <c r="BF37340" s="101" t="s">
        <v>58</v>
      </c>
      <c r="BK37340" s="98" t="s">
        <v>70</v>
      </c>
    </row>
    <row r="37341" spans="17:63" ht="29.25" customHeight="1" x14ac:dyDescent="0.2">
      <c r="Q37341" s="92" t="s">
        <v>50</v>
      </c>
      <c r="BF37341" s="101" t="s">
        <v>58</v>
      </c>
      <c r="BK37341" s="98" t="s">
        <v>70</v>
      </c>
    </row>
    <row r="37342" spans="17:63" ht="29.25" customHeight="1" x14ac:dyDescent="0.2">
      <c r="Q37342" s="92" t="s">
        <v>50</v>
      </c>
      <c r="BF37342" s="101" t="s">
        <v>58</v>
      </c>
      <c r="BK37342" s="98" t="s">
        <v>70</v>
      </c>
    </row>
    <row r="37343" spans="17:63" ht="29.25" customHeight="1" x14ac:dyDescent="0.2">
      <c r="Q37343" s="92" t="s">
        <v>50</v>
      </c>
      <c r="BF37343" s="101" t="s">
        <v>58</v>
      </c>
      <c r="BK37343" s="98" t="s">
        <v>70</v>
      </c>
    </row>
    <row r="37344" spans="17:63" ht="29.25" customHeight="1" x14ac:dyDescent="0.2">
      <c r="Q37344" s="92" t="s">
        <v>50</v>
      </c>
      <c r="BF37344" s="101" t="s">
        <v>58</v>
      </c>
      <c r="BK37344" s="98" t="s">
        <v>70</v>
      </c>
    </row>
    <row r="37345" spans="17:63" ht="29.25" customHeight="1" x14ac:dyDescent="0.2">
      <c r="Q37345" s="92" t="s">
        <v>50</v>
      </c>
      <c r="BF37345" s="101" t="s">
        <v>58</v>
      </c>
      <c r="BK37345" s="98" t="s">
        <v>70</v>
      </c>
    </row>
    <row r="37346" spans="17:63" ht="29.25" customHeight="1" x14ac:dyDescent="0.2">
      <c r="Q37346" s="92" t="s">
        <v>50</v>
      </c>
      <c r="BF37346" s="101" t="s">
        <v>58</v>
      </c>
      <c r="BK37346" s="98" t="s">
        <v>70</v>
      </c>
    </row>
    <row r="37347" spans="17:63" ht="29.25" customHeight="1" x14ac:dyDescent="0.2">
      <c r="Q37347" s="92" t="s">
        <v>50</v>
      </c>
      <c r="BF37347" s="101" t="s">
        <v>58</v>
      </c>
      <c r="BK37347" s="98" t="s">
        <v>70</v>
      </c>
    </row>
    <row r="37348" spans="17:63" ht="29.25" customHeight="1" x14ac:dyDescent="0.2">
      <c r="Q37348" s="92" t="s">
        <v>50</v>
      </c>
      <c r="BF37348" s="101" t="s">
        <v>58</v>
      </c>
      <c r="BK37348" s="98" t="s">
        <v>70</v>
      </c>
    </row>
    <row r="37349" spans="17:63" ht="29.25" customHeight="1" x14ac:dyDescent="0.2">
      <c r="Q37349" s="92" t="s">
        <v>50</v>
      </c>
      <c r="BF37349" s="101" t="s">
        <v>58</v>
      </c>
      <c r="BK37349" s="98" t="s">
        <v>70</v>
      </c>
    </row>
    <row r="37350" spans="17:63" ht="29.25" customHeight="1" x14ac:dyDescent="0.2">
      <c r="Q37350" s="92" t="s">
        <v>50</v>
      </c>
      <c r="BF37350" s="101" t="s">
        <v>58</v>
      </c>
      <c r="BK37350" s="98" t="s">
        <v>70</v>
      </c>
    </row>
    <row r="37351" spans="17:63" ht="29.25" customHeight="1" x14ac:dyDescent="0.2">
      <c r="Q37351" s="92" t="s">
        <v>50</v>
      </c>
      <c r="BF37351" s="101" t="s">
        <v>58</v>
      </c>
      <c r="BK37351" s="98" t="s">
        <v>70</v>
      </c>
    </row>
    <row r="37352" spans="17:63" ht="29.25" customHeight="1" x14ac:dyDescent="0.2">
      <c r="Q37352" s="92" t="s">
        <v>50</v>
      </c>
      <c r="BF37352" s="101" t="s">
        <v>58</v>
      </c>
      <c r="BK37352" s="98" t="s">
        <v>70</v>
      </c>
    </row>
    <row r="37353" spans="17:63" ht="29.25" customHeight="1" x14ac:dyDescent="0.2">
      <c r="Q37353" s="92" t="s">
        <v>50</v>
      </c>
      <c r="BF37353" s="101" t="s">
        <v>58</v>
      </c>
      <c r="BK37353" s="98" t="s">
        <v>70</v>
      </c>
    </row>
    <row r="37354" spans="17:63" ht="29.25" customHeight="1" x14ac:dyDescent="0.2">
      <c r="Q37354" s="92" t="s">
        <v>50</v>
      </c>
      <c r="BF37354" s="101" t="s">
        <v>58</v>
      </c>
      <c r="BK37354" s="98" t="s">
        <v>70</v>
      </c>
    </row>
    <row r="37355" spans="17:63" ht="29.25" customHeight="1" x14ac:dyDescent="0.2">
      <c r="Q37355" s="92" t="s">
        <v>50</v>
      </c>
      <c r="BF37355" s="101" t="s">
        <v>58</v>
      </c>
      <c r="BK37355" s="98" t="s">
        <v>70</v>
      </c>
    </row>
    <row r="37356" spans="17:63" ht="29.25" customHeight="1" x14ac:dyDescent="0.2">
      <c r="Q37356" s="92" t="s">
        <v>50</v>
      </c>
      <c r="BF37356" s="101" t="s">
        <v>58</v>
      </c>
      <c r="BK37356" s="98" t="s">
        <v>70</v>
      </c>
    </row>
    <row r="37357" spans="17:63" ht="29.25" customHeight="1" x14ac:dyDescent="0.2">
      <c r="Q37357" s="92" t="s">
        <v>50</v>
      </c>
      <c r="BF37357" s="101" t="s">
        <v>58</v>
      </c>
      <c r="BK37357" s="98" t="s">
        <v>70</v>
      </c>
    </row>
    <row r="37358" spans="17:63" ht="29.25" customHeight="1" x14ac:dyDescent="0.2">
      <c r="Q37358" s="92" t="s">
        <v>50</v>
      </c>
      <c r="BF37358" s="101" t="s">
        <v>58</v>
      </c>
      <c r="BK37358" s="98" t="s">
        <v>70</v>
      </c>
    </row>
    <row r="37359" spans="17:63" ht="29.25" customHeight="1" x14ac:dyDescent="0.2">
      <c r="Q37359" s="92" t="s">
        <v>50</v>
      </c>
      <c r="BF37359" s="101" t="s">
        <v>58</v>
      </c>
      <c r="BK37359" s="98" t="s">
        <v>70</v>
      </c>
    </row>
    <row r="37360" spans="17:63" ht="29.25" customHeight="1" x14ac:dyDescent="0.2">
      <c r="Q37360" s="92" t="s">
        <v>50</v>
      </c>
      <c r="BF37360" s="101" t="s">
        <v>58</v>
      </c>
      <c r="BK37360" s="98" t="s">
        <v>70</v>
      </c>
    </row>
    <row r="37361" spans="17:63" ht="29.25" customHeight="1" x14ac:dyDescent="0.2">
      <c r="Q37361" s="92" t="s">
        <v>50</v>
      </c>
      <c r="BF37361" s="101" t="s">
        <v>58</v>
      </c>
      <c r="BK37361" s="98" t="s">
        <v>70</v>
      </c>
    </row>
    <row r="37362" spans="17:63" ht="29.25" customHeight="1" x14ac:dyDescent="0.2">
      <c r="Q37362" s="92" t="s">
        <v>50</v>
      </c>
      <c r="BF37362" s="101" t="s">
        <v>58</v>
      </c>
      <c r="BK37362" s="98" t="s">
        <v>70</v>
      </c>
    </row>
    <row r="37363" spans="17:63" ht="29.25" customHeight="1" x14ac:dyDescent="0.2">
      <c r="Q37363" s="92" t="s">
        <v>50</v>
      </c>
      <c r="BF37363" s="101" t="s">
        <v>58</v>
      </c>
      <c r="BK37363" s="98" t="s">
        <v>70</v>
      </c>
    </row>
    <row r="37364" spans="17:63" ht="29.25" customHeight="1" x14ac:dyDescent="0.2">
      <c r="Q37364" s="92" t="s">
        <v>50</v>
      </c>
      <c r="BF37364" s="101" t="s">
        <v>58</v>
      </c>
      <c r="BK37364" s="98" t="s">
        <v>70</v>
      </c>
    </row>
    <row r="37365" spans="17:63" ht="29.25" customHeight="1" x14ac:dyDescent="0.2">
      <c r="Q37365" s="92" t="s">
        <v>50</v>
      </c>
      <c r="BF37365" s="101" t="s">
        <v>58</v>
      </c>
      <c r="BK37365" s="98" t="s">
        <v>70</v>
      </c>
    </row>
    <row r="37366" spans="17:63" ht="29.25" customHeight="1" x14ac:dyDescent="0.2">
      <c r="Q37366" s="92" t="s">
        <v>50</v>
      </c>
      <c r="BF37366" s="101" t="s">
        <v>58</v>
      </c>
      <c r="BK37366" s="98" t="s">
        <v>70</v>
      </c>
    </row>
    <row r="37367" spans="17:63" ht="29.25" customHeight="1" x14ac:dyDescent="0.2">
      <c r="Q37367" s="92" t="s">
        <v>50</v>
      </c>
      <c r="BF37367" s="101" t="s">
        <v>58</v>
      </c>
      <c r="BK37367" s="98" t="s">
        <v>70</v>
      </c>
    </row>
    <row r="37368" spans="17:63" ht="29.25" customHeight="1" x14ac:dyDescent="0.2">
      <c r="Q37368" s="92" t="s">
        <v>50</v>
      </c>
      <c r="BF37368" s="101" t="s">
        <v>58</v>
      </c>
      <c r="BK37368" s="98" t="s">
        <v>70</v>
      </c>
    </row>
    <row r="37369" spans="17:63" ht="29.25" customHeight="1" x14ac:dyDescent="0.2">
      <c r="Q37369" s="92" t="s">
        <v>50</v>
      </c>
      <c r="BF37369" s="101" t="s">
        <v>58</v>
      </c>
      <c r="BK37369" s="98" t="s">
        <v>70</v>
      </c>
    </row>
    <row r="37370" spans="17:63" ht="29.25" customHeight="1" x14ac:dyDescent="0.2">
      <c r="Q37370" s="92" t="s">
        <v>50</v>
      </c>
      <c r="BF37370" s="101" t="s">
        <v>58</v>
      </c>
      <c r="BK37370" s="98" t="s">
        <v>70</v>
      </c>
    </row>
    <row r="37371" spans="17:63" ht="29.25" customHeight="1" x14ac:dyDescent="0.2">
      <c r="Q37371" s="92" t="s">
        <v>50</v>
      </c>
      <c r="BF37371" s="101" t="s">
        <v>58</v>
      </c>
      <c r="BK37371" s="98" t="s">
        <v>70</v>
      </c>
    </row>
    <row r="37372" spans="17:63" ht="29.25" customHeight="1" x14ac:dyDescent="0.2">
      <c r="Q37372" s="92" t="s">
        <v>50</v>
      </c>
      <c r="BF37372" s="101" t="s">
        <v>58</v>
      </c>
      <c r="BK37372" s="98" t="s">
        <v>70</v>
      </c>
    </row>
    <row r="37373" spans="17:63" ht="29.25" customHeight="1" x14ac:dyDescent="0.2">
      <c r="Q37373" s="92" t="s">
        <v>50</v>
      </c>
      <c r="BF37373" s="101" t="s">
        <v>58</v>
      </c>
      <c r="BK37373" s="98" t="s">
        <v>70</v>
      </c>
    </row>
    <row r="37374" spans="17:63" ht="29.25" customHeight="1" x14ac:dyDescent="0.2">
      <c r="Q37374" s="92" t="s">
        <v>50</v>
      </c>
      <c r="BF37374" s="101" t="s">
        <v>58</v>
      </c>
      <c r="BK37374" s="98" t="s">
        <v>70</v>
      </c>
    </row>
    <row r="37375" spans="17:63" ht="29.25" customHeight="1" x14ac:dyDescent="0.2">
      <c r="Q37375" s="92" t="s">
        <v>50</v>
      </c>
      <c r="BF37375" s="101" t="s">
        <v>58</v>
      </c>
      <c r="BK37375" s="98" t="s">
        <v>70</v>
      </c>
    </row>
    <row r="37376" spans="17:63" ht="29.25" customHeight="1" x14ac:dyDescent="0.2">
      <c r="Q37376" s="92" t="s">
        <v>50</v>
      </c>
      <c r="BF37376" s="101" t="s">
        <v>58</v>
      </c>
      <c r="BK37376" s="98" t="s">
        <v>70</v>
      </c>
    </row>
    <row r="37377" spans="17:63" ht="29.25" customHeight="1" x14ac:dyDescent="0.2">
      <c r="Q37377" s="92" t="s">
        <v>50</v>
      </c>
      <c r="BF37377" s="101" t="s">
        <v>58</v>
      </c>
      <c r="BK37377" s="98" t="s">
        <v>70</v>
      </c>
    </row>
    <row r="37378" spans="17:63" ht="29.25" customHeight="1" x14ac:dyDescent="0.2">
      <c r="Q37378" s="92" t="s">
        <v>50</v>
      </c>
      <c r="BF37378" s="101" t="s">
        <v>58</v>
      </c>
      <c r="BK37378" s="98" t="s">
        <v>70</v>
      </c>
    </row>
    <row r="37379" spans="17:63" ht="29.25" customHeight="1" x14ac:dyDescent="0.2">
      <c r="Q37379" s="92" t="s">
        <v>50</v>
      </c>
      <c r="BF37379" s="101" t="s">
        <v>58</v>
      </c>
      <c r="BK37379" s="98" t="s">
        <v>70</v>
      </c>
    </row>
    <row r="37380" spans="17:63" ht="29.25" customHeight="1" x14ac:dyDescent="0.2">
      <c r="Q37380" s="92" t="s">
        <v>50</v>
      </c>
      <c r="BF37380" s="101" t="s">
        <v>58</v>
      </c>
      <c r="BK37380" s="98" t="s">
        <v>70</v>
      </c>
    </row>
    <row r="37381" spans="17:63" ht="29.25" customHeight="1" x14ac:dyDescent="0.2">
      <c r="Q37381" s="92" t="s">
        <v>50</v>
      </c>
      <c r="BF37381" s="101" t="s">
        <v>58</v>
      </c>
      <c r="BK37381" s="98" t="s">
        <v>70</v>
      </c>
    </row>
    <row r="37382" spans="17:63" ht="29.25" customHeight="1" x14ac:dyDescent="0.2">
      <c r="Q37382" s="92" t="s">
        <v>50</v>
      </c>
      <c r="BF37382" s="101" t="s">
        <v>58</v>
      </c>
      <c r="BK37382" s="98" t="s">
        <v>70</v>
      </c>
    </row>
    <row r="37383" spans="17:63" ht="29.25" customHeight="1" x14ac:dyDescent="0.2">
      <c r="Q37383" s="92" t="s">
        <v>50</v>
      </c>
      <c r="BF37383" s="101" t="s">
        <v>58</v>
      </c>
      <c r="BK37383" s="98" t="s">
        <v>70</v>
      </c>
    </row>
    <row r="37384" spans="17:63" ht="29.25" customHeight="1" x14ac:dyDescent="0.2">
      <c r="Q37384" s="92" t="s">
        <v>50</v>
      </c>
      <c r="BF37384" s="101" t="s">
        <v>58</v>
      </c>
      <c r="BK37384" s="98" t="s">
        <v>70</v>
      </c>
    </row>
    <row r="37385" spans="17:63" ht="29.25" customHeight="1" x14ac:dyDescent="0.2">
      <c r="Q37385" s="92" t="s">
        <v>50</v>
      </c>
      <c r="BF37385" s="101" t="s">
        <v>58</v>
      </c>
      <c r="BK37385" s="98" t="s">
        <v>70</v>
      </c>
    </row>
    <row r="37386" spans="17:63" ht="29.25" customHeight="1" x14ac:dyDescent="0.2">
      <c r="Q37386" s="92" t="s">
        <v>50</v>
      </c>
      <c r="BF37386" s="101" t="s">
        <v>58</v>
      </c>
      <c r="BK37386" s="98" t="s">
        <v>70</v>
      </c>
    </row>
    <row r="37387" spans="17:63" ht="29.25" customHeight="1" x14ac:dyDescent="0.2">
      <c r="Q37387" s="92" t="s">
        <v>50</v>
      </c>
      <c r="BF37387" s="101" t="s">
        <v>58</v>
      </c>
      <c r="BK37387" s="98" t="s">
        <v>70</v>
      </c>
    </row>
    <row r="37388" spans="17:63" ht="29.25" customHeight="1" x14ac:dyDescent="0.2">
      <c r="Q37388" s="92" t="s">
        <v>50</v>
      </c>
      <c r="BF37388" s="101" t="s">
        <v>58</v>
      </c>
      <c r="BK37388" s="98" t="s">
        <v>70</v>
      </c>
    </row>
    <row r="37389" spans="17:63" ht="29.25" customHeight="1" x14ac:dyDescent="0.2">
      <c r="Q37389" s="92" t="s">
        <v>50</v>
      </c>
      <c r="BF37389" s="101" t="s">
        <v>58</v>
      </c>
      <c r="BK37389" s="98" t="s">
        <v>70</v>
      </c>
    </row>
    <row r="37390" spans="17:63" ht="29.25" customHeight="1" x14ac:dyDescent="0.2">
      <c r="Q37390" s="92" t="s">
        <v>50</v>
      </c>
      <c r="BF37390" s="101" t="s">
        <v>58</v>
      </c>
      <c r="BK37390" s="98" t="s">
        <v>70</v>
      </c>
    </row>
    <row r="37391" spans="17:63" ht="29.25" customHeight="1" x14ac:dyDescent="0.2">
      <c r="Q37391" s="92" t="s">
        <v>50</v>
      </c>
      <c r="BF37391" s="101" t="s">
        <v>58</v>
      </c>
      <c r="BK37391" s="98" t="s">
        <v>70</v>
      </c>
    </row>
    <row r="37392" spans="17:63" ht="29.25" customHeight="1" x14ac:dyDescent="0.2">
      <c r="Q37392" s="92" t="s">
        <v>50</v>
      </c>
      <c r="BF37392" s="101" t="s">
        <v>58</v>
      </c>
      <c r="BK37392" s="98" t="s">
        <v>70</v>
      </c>
    </row>
    <row r="37393" spans="17:63" ht="29.25" customHeight="1" x14ac:dyDescent="0.2">
      <c r="Q37393" s="92" t="s">
        <v>50</v>
      </c>
      <c r="BF37393" s="101" t="s">
        <v>58</v>
      </c>
      <c r="BK37393" s="98" t="s">
        <v>70</v>
      </c>
    </row>
    <row r="37394" spans="17:63" ht="29.25" customHeight="1" x14ac:dyDescent="0.2">
      <c r="Q37394" s="92" t="s">
        <v>50</v>
      </c>
      <c r="BF37394" s="101" t="s">
        <v>58</v>
      </c>
      <c r="BK37394" s="98" t="s">
        <v>70</v>
      </c>
    </row>
    <row r="37395" spans="17:63" ht="29.25" customHeight="1" x14ac:dyDescent="0.2">
      <c r="Q37395" s="92" t="s">
        <v>50</v>
      </c>
      <c r="BF37395" s="101" t="s">
        <v>58</v>
      </c>
      <c r="BK37395" s="98" t="s">
        <v>70</v>
      </c>
    </row>
    <row r="37396" spans="17:63" ht="29.25" customHeight="1" x14ac:dyDescent="0.2">
      <c r="Q37396" s="92" t="s">
        <v>50</v>
      </c>
      <c r="BF37396" s="101" t="s">
        <v>58</v>
      </c>
      <c r="BK37396" s="98" t="s">
        <v>70</v>
      </c>
    </row>
    <row r="37397" spans="17:63" ht="29.25" customHeight="1" x14ac:dyDescent="0.2">
      <c r="Q37397" s="92" t="s">
        <v>50</v>
      </c>
      <c r="BF37397" s="101" t="s">
        <v>58</v>
      </c>
      <c r="BK37397" s="98" t="s">
        <v>70</v>
      </c>
    </row>
    <row r="37398" spans="17:63" ht="29.25" customHeight="1" x14ac:dyDescent="0.2">
      <c r="Q37398" s="92" t="s">
        <v>50</v>
      </c>
      <c r="BF37398" s="101" t="s">
        <v>58</v>
      </c>
      <c r="BK37398" s="98" t="s">
        <v>70</v>
      </c>
    </row>
    <row r="37399" spans="17:63" ht="29.25" customHeight="1" x14ac:dyDescent="0.2">
      <c r="Q37399" s="92" t="s">
        <v>50</v>
      </c>
      <c r="BF37399" s="101" t="s">
        <v>58</v>
      </c>
      <c r="BK37399" s="98" t="s">
        <v>70</v>
      </c>
    </row>
    <row r="37400" spans="17:63" ht="29.25" customHeight="1" x14ac:dyDescent="0.2">
      <c r="Q37400" s="92" t="s">
        <v>50</v>
      </c>
      <c r="BF37400" s="101" t="s">
        <v>58</v>
      </c>
      <c r="BK37400" s="98" t="s">
        <v>70</v>
      </c>
    </row>
    <row r="37401" spans="17:63" ht="29.25" customHeight="1" x14ac:dyDescent="0.2">
      <c r="Q37401" s="92" t="s">
        <v>50</v>
      </c>
      <c r="BF37401" s="101" t="s">
        <v>58</v>
      </c>
      <c r="BK37401" s="98" t="s">
        <v>70</v>
      </c>
    </row>
    <row r="37402" spans="17:63" ht="29.25" customHeight="1" x14ac:dyDescent="0.2">
      <c r="Q37402" s="92" t="s">
        <v>50</v>
      </c>
      <c r="BF37402" s="101" t="s">
        <v>58</v>
      </c>
      <c r="BK37402" s="98" t="s">
        <v>70</v>
      </c>
    </row>
    <row r="37403" spans="17:63" ht="29.25" customHeight="1" x14ac:dyDescent="0.2">
      <c r="Q37403" s="92" t="s">
        <v>50</v>
      </c>
      <c r="BF37403" s="101" t="s">
        <v>58</v>
      </c>
      <c r="BK37403" s="98" t="s">
        <v>70</v>
      </c>
    </row>
    <row r="37404" spans="17:63" ht="29.25" customHeight="1" x14ac:dyDescent="0.2">
      <c r="Q37404" s="92" t="s">
        <v>50</v>
      </c>
      <c r="BF37404" s="101" t="s">
        <v>58</v>
      </c>
      <c r="BK37404" s="98" t="s">
        <v>70</v>
      </c>
    </row>
    <row r="37405" spans="17:63" ht="29.25" customHeight="1" x14ac:dyDescent="0.2">
      <c r="Q37405" s="92" t="s">
        <v>50</v>
      </c>
      <c r="BF37405" s="101" t="s">
        <v>58</v>
      </c>
      <c r="BK37405" s="98" t="s">
        <v>70</v>
      </c>
    </row>
    <row r="37406" spans="17:63" ht="29.25" customHeight="1" x14ac:dyDescent="0.2">
      <c r="Q37406" s="92" t="s">
        <v>50</v>
      </c>
      <c r="BF37406" s="101" t="s">
        <v>58</v>
      </c>
      <c r="BK37406" s="98" t="s">
        <v>70</v>
      </c>
    </row>
    <row r="37407" spans="17:63" ht="29.25" customHeight="1" x14ac:dyDescent="0.2">
      <c r="Q37407" s="92" t="s">
        <v>50</v>
      </c>
      <c r="BF37407" s="101" t="s">
        <v>58</v>
      </c>
      <c r="BK37407" s="98" t="s">
        <v>70</v>
      </c>
    </row>
    <row r="37408" spans="17:63" ht="29.25" customHeight="1" x14ac:dyDescent="0.2">
      <c r="Q37408" s="92" t="s">
        <v>50</v>
      </c>
      <c r="BF37408" s="101" t="s">
        <v>58</v>
      </c>
      <c r="BK37408" s="98" t="s">
        <v>70</v>
      </c>
    </row>
    <row r="37409" spans="17:63" ht="29.25" customHeight="1" x14ac:dyDescent="0.2">
      <c r="Q37409" s="92" t="s">
        <v>50</v>
      </c>
      <c r="BF37409" s="101" t="s">
        <v>58</v>
      </c>
      <c r="BK37409" s="98" t="s">
        <v>70</v>
      </c>
    </row>
    <row r="37410" spans="17:63" ht="29.25" customHeight="1" x14ac:dyDescent="0.2">
      <c r="Q37410" s="92" t="s">
        <v>50</v>
      </c>
      <c r="BF37410" s="101" t="s">
        <v>58</v>
      </c>
      <c r="BK37410" s="98" t="s">
        <v>70</v>
      </c>
    </row>
    <row r="37411" spans="17:63" ht="29.25" customHeight="1" x14ac:dyDescent="0.2">
      <c r="Q37411" s="92" t="s">
        <v>50</v>
      </c>
      <c r="BF37411" s="101" t="s">
        <v>58</v>
      </c>
      <c r="BK37411" s="98" t="s">
        <v>70</v>
      </c>
    </row>
    <row r="37412" spans="17:63" ht="29.25" customHeight="1" x14ac:dyDescent="0.2">
      <c r="Q37412" s="92" t="s">
        <v>50</v>
      </c>
      <c r="BF37412" s="101" t="s">
        <v>58</v>
      </c>
      <c r="BK37412" s="98" t="s">
        <v>70</v>
      </c>
    </row>
    <row r="37413" spans="17:63" ht="29.25" customHeight="1" x14ac:dyDescent="0.2">
      <c r="Q37413" s="92" t="s">
        <v>50</v>
      </c>
      <c r="BF37413" s="101" t="s">
        <v>58</v>
      </c>
      <c r="BK37413" s="98" t="s">
        <v>70</v>
      </c>
    </row>
    <row r="37414" spans="17:63" ht="29.25" customHeight="1" x14ac:dyDescent="0.2">
      <c r="Q37414" s="92" t="s">
        <v>50</v>
      </c>
      <c r="BF37414" s="101" t="s">
        <v>58</v>
      </c>
      <c r="BK37414" s="98" t="s">
        <v>70</v>
      </c>
    </row>
    <row r="37415" spans="17:63" ht="29.25" customHeight="1" x14ac:dyDescent="0.2">
      <c r="Q37415" s="92" t="s">
        <v>50</v>
      </c>
      <c r="BF37415" s="101" t="s">
        <v>58</v>
      </c>
      <c r="BK37415" s="98" t="s">
        <v>70</v>
      </c>
    </row>
    <row r="37416" spans="17:63" ht="29.25" customHeight="1" x14ac:dyDescent="0.2">
      <c r="Q37416" s="92" t="s">
        <v>50</v>
      </c>
      <c r="BF37416" s="101" t="s">
        <v>58</v>
      </c>
      <c r="BK37416" s="98" t="s">
        <v>70</v>
      </c>
    </row>
    <row r="37417" spans="17:63" ht="29.25" customHeight="1" x14ac:dyDescent="0.2">
      <c r="Q37417" s="92" t="s">
        <v>50</v>
      </c>
      <c r="BF37417" s="101" t="s">
        <v>58</v>
      </c>
      <c r="BK37417" s="98" t="s">
        <v>70</v>
      </c>
    </row>
    <row r="37418" spans="17:63" ht="29.25" customHeight="1" x14ac:dyDescent="0.2">
      <c r="Q37418" s="92" t="s">
        <v>50</v>
      </c>
      <c r="BF37418" s="101" t="s">
        <v>58</v>
      </c>
      <c r="BK37418" s="98" t="s">
        <v>70</v>
      </c>
    </row>
    <row r="37419" spans="17:63" ht="29.25" customHeight="1" x14ac:dyDescent="0.2">
      <c r="Q37419" s="92" t="s">
        <v>50</v>
      </c>
      <c r="BF37419" s="101" t="s">
        <v>58</v>
      </c>
      <c r="BK37419" s="98" t="s">
        <v>70</v>
      </c>
    </row>
    <row r="37420" spans="17:63" ht="29.25" customHeight="1" x14ac:dyDescent="0.2">
      <c r="Q37420" s="92" t="s">
        <v>50</v>
      </c>
      <c r="BF37420" s="101" t="s">
        <v>58</v>
      </c>
      <c r="BK37420" s="98" t="s">
        <v>70</v>
      </c>
    </row>
    <row r="37421" spans="17:63" ht="29.25" customHeight="1" x14ac:dyDescent="0.2">
      <c r="Q37421" s="92" t="s">
        <v>50</v>
      </c>
      <c r="BF37421" s="101" t="s">
        <v>58</v>
      </c>
      <c r="BK37421" s="98" t="s">
        <v>70</v>
      </c>
    </row>
    <row r="37422" spans="17:63" ht="29.25" customHeight="1" x14ac:dyDescent="0.2">
      <c r="Q37422" s="92" t="s">
        <v>50</v>
      </c>
      <c r="BF37422" s="101" t="s">
        <v>58</v>
      </c>
      <c r="BK37422" s="98" t="s">
        <v>70</v>
      </c>
    </row>
    <row r="37423" spans="17:63" ht="29.25" customHeight="1" x14ac:dyDescent="0.2">
      <c r="Q37423" s="92" t="s">
        <v>50</v>
      </c>
      <c r="BF37423" s="101" t="s">
        <v>58</v>
      </c>
      <c r="BK37423" s="98" t="s">
        <v>70</v>
      </c>
    </row>
    <row r="37424" spans="17:63" ht="29.25" customHeight="1" x14ac:dyDescent="0.2">
      <c r="Q37424" s="92" t="s">
        <v>50</v>
      </c>
      <c r="BF37424" s="101" t="s">
        <v>58</v>
      </c>
      <c r="BK37424" s="98" t="s">
        <v>70</v>
      </c>
    </row>
    <row r="37425" spans="17:63" ht="29.25" customHeight="1" x14ac:dyDescent="0.2">
      <c r="Q37425" s="92" t="s">
        <v>50</v>
      </c>
      <c r="BF37425" s="101" t="s">
        <v>58</v>
      </c>
      <c r="BK37425" s="98" t="s">
        <v>70</v>
      </c>
    </row>
    <row r="37426" spans="17:63" ht="29.25" customHeight="1" x14ac:dyDescent="0.2">
      <c r="Q37426" s="92" t="s">
        <v>50</v>
      </c>
      <c r="BF37426" s="101" t="s">
        <v>58</v>
      </c>
      <c r="BK37426" s="98" t="s">
        <v>70</v>
      </c>
    </row>
    <row r="37427" spans="17:63" ht="29.25" customHeight="1" x14ac:dyDescent="0.2">
      <c r="Q37427" s="92" t="s">
        <v>50</v>
      </c>
      <c r="BF37427" s="101" t="s">
        <v>58</v>
      </c>
      <c r="BK37427" s="98" t="s">
        <v>70</v>
      </c>
    </row>
    <row r="37428" spans="17:63" ht="29.25" customHeight="1" x14ac:dyDescent="0.2">
      <c r="Q37428" s="92" t="s">
        <v>50</v>
      </c>
      <c r="BF37428" s="101" t="s">
        <v>58</v>
      </c>
      <c r="BK37428" s="98" t="s">
        <v>70</v>
      </c>
    </row>
    <row r="37429" spans="17:63" ht="29.25" customHeight="1" x14ac:dyDescent="0.2">
      <c r="Q37429" s="92" t="s">
        <v>50</v>
      </c>
      <c r="BF37429" s="101" t="s">
        <v>58</v>
      </c>
      <c r="BK37429" s="98" t="s">
        <v>70</v>
      </c>
    </row>
    <row r="37430" spans="17:63" ht="29.25" customHeight="1" x14ac:dyDescent="0.2">
      <c r="Q37430" s="92" t="s">
        <v>50</v>
      </c>
      <c r="BF37430" s="101" t="s">
        <v>58</v>
      </c>
      <c r="BK37430" s="98" t="s">
        <v>70</v>
      </c>
    </row>
    <row r="37431" spans="17:63" ht="29.25" customHeight="1" x14ac:dyDescent="0.2">
      <c r="Q37431" s="92" t="s">
        <v>50</v>
      </c>
      <c r="BF37431" s="101" t="s">
        <v>58</v>
      </c>
      <c r="BK37431" s="98" t="s">
        <v>70</v>
      </c>
    </row>
    <row r="37432" spans="17:63" ht="29.25" customHeight="1" x14ac:dyDescent="0.2">
      <c r="Q37432" s="92" t="s">
        <v>50</v>
      </c>
      <c r="BF37432" s="101" t="s">
        <v>58</v>
      </c>
      <c r="BK37432" s="98" t="s">
        <v>70</v>
      </c>
    </row>
    <row r="37433" spans="17:63" ht="29.25" customHeight="1" x14ac:dyDescent="0.2">
      <c r="Q37433" s="92" t="s">
        <v>50</v>
      </c>
      <c r="BF37433" s="101" t="s">
        <v>58</v>
      </c>
      <c r="BK37433" s="98" t="s">
        <v>70</v>
      </c>
    </row>
    <row r="37434" spans="17:63" ht="29.25" customHeight="1" x14ac:dyDescent="0.2">
      <c r="Q37434" s="92" t="s">
        <v>50</v>
      </c>
      <c r="BF37434" s="101" t="s">
        <v>58</v>
      </c>
      <c r="BK37434" s="98" t="s">
        <v>70</v>
      </c>
    </row>
    <row r="37435" spans="17:63" ht="29.25" customHeight="1" x14ac:dyDescent="0.2">
      <c r="Q37435" s="92" t="s">
        <v>50</v>
      </c>
      <c r="BF37435" s="101" t="s">
        <v>58</v>
      </c>
      <c r="BK37435" s="98" t="s">
        <v>70</v>
      </c>
    </row>
    <row r="37436" spans="17:63" ht="29.25" customHeight="1" x14ac:dyDescent="0.2">
      <c r="Q37436" s="92" t="s">
        <v>50</v>
      </c>
      <c r="BF37436" s="101" t="s">
        <v>58</v>
      </c>
      <c r="BK37436" s="98" t="s">
        <v>70</v>
      </c>
    </row>
    <row r="37437" spans="17:63" ht="29.25" customHeight="1" x14ac:dyDescent="0.2">
      <c r="Q37437" s="92" t="s">
        <v>50</v>
      </c>
      <c r="BF37437" s="101" t="s">
        <v>58</v>
      </c>
      <c r="BK37437" s="98" t="s">
        <v>70</v>
      </c>
    </row>
    <row r="37438" spans="17:63" ht="29.25" customHeight="1" x14ac:dyDescent="0.2">
      <c r="Q37438" s="92" t="s">
        <v>50</v>
      </c>
      <c r="BF37438" s="101" t="s">
        <v>58</v>
      </c>
      <c r="BK37438" s="98" t="s">
        <v>70</v>
      </c>
    </row>
    <row r="37439" spans="17:63" ht="29.25" customHeight="1" x14ac:dyDescent="0.2">
      <c r="Q37439" s="92" t="s">
        <v>50</v>
      </c>
      <c r="BF37439" s="101" t="s">
        <v>58</v>
      </c>
      <c r="BK37439" s="98" t="s">
        <v>70</v>
      </c>
    </row>
    <row r="37440" spans="17:63" ht="29.25" customHeight="1" x14ac:dyDescent="0.2">
      <c r="Q37440" s="92" t="s">
        <v>50</v>
      </c>
      <c r="BF37440" s="101" t="s">
        <v>58</v>
      </c>
      <c r="BK37440" s="98" t="s">
        <v>70</v>
      </c>
    </row>
    <row r="37441" spans="17:63" ht="29.25" customHeight="1" x14ac:dyDescent="0.2">
      <c r="Q37441" s="92" t="s">
        <v>50</v>
      </c>
      <c r="BF37441" s="101" t="s">
        <v>58</v>
      </c>
      <c r="BK37441" s="98" t="s">
        <v>70</v>
      </c>
    </row>
    <row r="37442" spans="17:63" ht="29.25" customHeight="1" x14ac:dyDescent="0.2">
      <c r="Q37442" s="92" t="s">
        <v>50</v>
      </c>
      <c r="BF37442" s="101" t="s">
        <v>58</v>
      </c>
      <c r="BK37442" s="98" t="s">
        <v>70</v>
      </c>
    </row>
    <row r="37443" spans="17:63" ht="29.25" customHeight="1" x14ac:dyDescent="0.2">
      <c r="Q37443" s="92" t="s">
        <v>50</v>
      </c>
      <c r="BF37443" s="101" t="s">
        <v>58</v>
      </c>
      <c r="BK37443" s="98" t="s">
        <v>70</v>
      </c>
    </row>
    <row r="37444" spans="17:63" ht="29.25" customHeight="1" x14ac:dyDescent="0.2">
      <c r="Q37444" s="92" t="s">
        <v>50</v>
      </c>
      <c r="BF37444" s="101" t="s">
        <v>58</v>
      </c>
      <c r="BK37444" s="98" t="s">
        <v>70</v>
      </c>
    </row>
    <row r="37445" spans="17:63" ht="29.25" customHeight="1" x14ac:dyDescent="0.2">
      <c r="Q37445" s="92" t="s">
        <v>50</v>
      </c>
      <c r="BF37445" s="101" t="s">
        <v>58</v>
      </c>
      <c r="BK37445" s="98" t="s">
        <v>70</v>
      </c>
    </row>
    <row r="37446" spans="17:63" ht="29.25" customHeight="1" x14ac:dyDescent="0.2">
      <c r="Q37446" s="92" t="s">
        <v>50</v>
      </c>
      <c r="BF37446" s="101" t="s">
        <v>58</v>
      </c>
      <c r="BK37446" s="98" t="s">
        <v>70</v>
      </c>
    </row>
    <row r="37447" spans="17:63" ht="29.25" customHeight="1" x14ac:dyDescent="0.2">
      <c r="Q37447" s="92" t="s">
        <v>50</v>
      </c>
      <c r="BF37447" s="101" t="s">
        <v>58</v>
      </c>
      <c r="BK37447" s="98" t="s">
        <v>70</v>
      </c>
    </row>
    <row r="37448" spans="17:63" ht="29.25" customHeight="1" x14ac:dyDescent="0.2">
      <c r="Q37448" s="92" t="s">
        <v>50</v>
      </c>
      <c r="BF37448" s="101" t="s">
        <v>58</v>
      </c>
      <c r="BK37448" s="98" t="s">
        <v>70</v>
      </c>
    </row>
    <row r="37449" spans="17:63" ht="29.25" customHeight="1" x14ac:dyDescent="0.2">
      <c r="Q37449" s="92" t="s">
        <v>50</v>
      </c>
      <c r="BF37449" s="101" t="s">
        <v>58</v>
      </c>
      <c r="BK37449" s="98" t="s">
        <v>70</v>
      </c>
    </row>
    <row r="37450" spans="17:63" ht="29.25" customHeight="1" x14ac:dyDescent="0.2">
      <c r="Q37450" s="92" t="s">
        <v>50</v>
      </c>
      <c r="BF37450" s="101" t="s">
        <v>58</v>
      </c>
      <c r="BK37450" s="98" t="s">
        <v>70</v>
      </c>
    </row>
    <row r="37451" spans="17:63" ht="29.25" customHeight="1" x14ac:dyDescent="0.2">
      <c r="Q37451" s="92" t="s">
        <v>50</v>
      </c>
      <c r="BF37451" s="101" t="s">
        <v>58</v>
      </c>
      <c r="BK37451" s="98" t="s">
        <v>70</v>
      </c>
    </row>
    <row r="37452" spans="17:63" ht="29.25" customHeight="1" x14ac:dyDescent="0.2">
      <c r="Q37452" s="92" t="s">
        <v>50</v>
      </c>
      <c r="BF37452" s="101" t="s">
        <v>58</v>
      </c>
      <c r="BK37452" s="98" t="s">
        <v>70</v>
      </c>
    </row>
    <row r="37453" spans="17:63" ht="29.25" customHeight="1" x14ac:dyDescent="0.2">
      <c r="Q37453" s="92" t="s">
        <v>50</v>
      </c>
      <c r="BF37453" s="101" t="s">
        <v>58</v>
      </c>
      <c r="BK37453" s="98" t="s">
        <v>70</v>
      </c>
    </row>
    <row r="37454" spans="17:63" ht="29.25" customHeight="1" x14ac:dyDescent="0.2">
      <c r="Q37454" s="92" t="s">
        <v>50</v>
      </c>
      <c r="BF37454" s="101" t="s">
        <v>58</v>
      </c>
      <c r="BK37454" s="98" t="s">
        <v>70</v>
      </c>
    </row>
    <row r="37455" spans="17:63" ht="29.25" customHeight="1" x14ac:dyDescent="0.2">
      <c r="Q37455" s="92" t="s">
        <v>50</v>
      </c>
      <c r="BF37455" s="101" t="s">
        <v>58</v>
      </c>
      <c r="BK37455" s="98" t="s">
        <v>70</v>
      </c>
    </row>
    <row r="37456" spans="17:63" ht="29.25" customHeight="1" x14ac:dyDescent="0.2">
      <c r="Q37456" s="92" t="s">
        <v>50</v>
      </c>
      <c r="BF37456" s="101" t="s">
        <v>58</v>
      </c>
      <c r="BK37456" s="98" t="s">
        <v>70</v>
      </c>
    </row>
    <row r="37457" spans="17:63" ht="29.25" customHeight="1" x14ac:dyDescent="0.2">
      <c r="Q37457" s="92" t="s">
        <v>50</v>
      </c>
      <c r="BF37457" s="101" t="s">
        <v>58</v>
      </c>
      <c r="BK37457" s="98" t="s">
        <v>70</v>
      </c>
    </row>
    <row r="37458" spans="17:63" ht="29.25" customHeight="1" x14ac:dyDescent="0.2">
      <c r="Q37458" s="92" t="s">
        <v>50</v>
      </c>
      <c r="BF37458" s="101" t="s">
        <v>58</v>
      </c>
      <c r="BK37458" s="98" t="s">
        <v>70</v>
      </c>
    </row>
    <row r="37459" spans="17:63" ht="29.25" customHeight="1" x14ac:dyDescent="0.2">
      <c r="Q37459" s="92" t="s">
        <v>50</v>
      </c>
      <c r="BF37459" s="101" t="s">
        <v>58</v>
      </c>
      <c r="BK37459" s="98" t="s">
        <v>70</v>
      </c>
    </row>
    <row r="37460" spans="17:63" ht="29.25" customHeight="1" x14ac:dyDescent="0.2">
      <c r="Q37460" s="92" t="s">
        <v>50</v>
      </c>
      <c r="BF37460" s="101" t="s">
        <v>58</v>
      </c>
      <c r="BK37460" s="98" t="s">
        <v>70</v>
      </c>
    </row>
    <row r="37461" spans="17:63" ht="29.25" customHeight="1" x14ac:dyDescent="0.2">
      <c r="Q37461" s="92" t="s">
        <v>50</v>
      </c>
      <c r="BF37461" s="101" t="s">
        <v>58</v>
      </c>
      <c r="BK37461" s="98" t="s">
        <v>70</v>
      </c>
    </row>
    <row r="37462" spans="17:63" ht="29.25" customHeight="1" x14ac:dyDescent="0.2">
      <c r="Q37462" s="92" t="s">
        <v>50</v>
      </c>
      <c r="BF37462" s="101" t="s">
        <v>58</v>
      </c>
      <c r="BK37462" s="98" t="s">
        <v>70</v>
      </c>
    </row>
    <row r="37463" spans="17:63" ht="29.25" customHeight="1" x14ac:dyDescent="0.2">
      <c r="Q37463" s="92" t="s">
        <v>50</v>
      </c>
      <c r="BF37463" s="101" t="s">
        <v>58</v>
      </c>
      <c r="BK37463" s="98" t="s">
        <v>70</v>
      </c>
    </row>
    <row r="37464" spans="17:63" ht="29.25" customHeight="1" x14ac:dyDescent="0.2">
      <c r="Q37464" s="92" t="s">
        <v>50</v>
      </c>
      <c r="BF37464" s="101" t="s">
        <v>58</v>
      </c>
      <c r="BK37464" s="98" t="s">
        <v>70</v>
      </c>
    </row>
    <row r="37465" spans="17:63" ht="29.25" customHeight="1" x14ac:dyDescent="0.2">
      <c r="Q37465" s="92" t="s">
        <v>50</v>
      </c>
      <c r="BF37465" s="101" t="s">
        <v>58</v>
      </c>
      <c r="BK37465" s="98" t="s">
        <v>70</v>
      </c>
    </row>
    <row r="37466" spans="17:63" ht="29.25" customHeight="1" x14ac:dyDescent="0.2">
      <c r="Q37466" s="92" t="s">
        <v>50</v>
      </c>
      <c r="BF37466" s="101" t="s">
        <v>58</v>
      </c>
      <c r="BK37466" s="98" t="s">
        <v>70</v>
      </c>
    </row>
    <row r="37467" spans="17:63" ht="29.25" customHeight="1" x14ac:dyDescent="0.2">
      <c r="Q37467" s="92" t="s">
        <v>50</v>
      </c>
      <c r="BF37467" s="101" t="s">
        <v>58</v>
      </c>
      <c r="BK37467" s="98" t="s">
        <v>70</v>
      </c>
    </row>
    <row r="37468" spans="17:63" ht="29.25" customHeight="1" x14ac:dyDescent="0.2">
      <c r="Q37468" s="92" t="s">
        <v>50</v>
      </c>
      <c r="BF37468" s="101" t="s">
        <v>58</v>
      </c>
      <c r="BK37468" s="98" t="s">
        <v>70</v>
      </c>
    </row>
    <row r="37469" spans="17:63" ht="29.25" customHeight="1" x14ac:dyDescent="0.2">
      <c r="Q37469" s="92" t="s">
        <v>50</v>
      </c>
      <c r="BF37469" s="101" t="s">
        <v>58</v>
      </c>
      <c r="BK37469" s="98" t="s">
        <v>70</v>
      </c>
    </row>
    <row r="37470" spans="17:63" ht="29.25" customHeight="1" x14ac:dyDescent="0.2">
      <c r="Q37470" s="92" t="s">
        <v>50</v>
      </c>
      <c r="BF37470" s="101" t="s">
        <v>58</v>
      </c>
      <c r="BK37470" s="98" t="s">
        <v>70</v>
      </c>
    </row>
    <row r="37471" spans="17:63" ht="29.25" customHeight="1" x14ac:dyDescent="0.2">
      <c r="Q37471" s="92" t="s">
        <v>50</v>
      </c>
      <c r="BF37471" s="101" t="s">
        <v>58</v>
      </c>
      <c r="BK37471" s="98" t="s">
        <v>70</v>
      </c>
    </row>
    <row r="37472" spans="17:63" ht="29.25" customHeight="1" x14ac:dyDescent="0.2">
      <c r="Q37472" s="92" t="s">
        <v>50</v>
      </c>
      <c r="BF37472" s="101" t="s">
        <v>58</v>
      </c>
      <c r="BK37472" s="98" t="s">
        <v>70</v>
      </c>
    </row>
    <row r="37473" spans="17:63" ht="29.25" customHeight="1" x14ac:dyDescent="0.2">
      <c r="Q37473" s="92" t="s">
        <v>50</v>
      </c>
      <c r="BF37473" s="101" t="s">
        <v>58</v>
      </c>
      <c r="BK37473" s="98" t="s">
        <v>70</v>
      </c>
    </row>
    <row r="37474" spans="17:63" ht="29.25" customHeight="1" x14ac:dyDescent="0.2">
      <c r="Q37474" s="92" t="s">
        <v>50</v>
      </c>
      <c r="BF37474" s="101" t="s">
        <v>58</v>
      </c>
      <c r="BK37474" s="98" t="s">
        <v>70</v>
      </c>
    </row>
    <row r="37475" spans="17:63" ht="29.25" customHeight="1" x14ac:dyDescent="0.2">
      <c r="Q37475" s="92" t="s">
        <v>50</v>
      </c>
      <c r="BF37475" s="101" t="s">
        <v>58</v>
      </c>
      <c r="BK37475" s="98" t="s">
        <v>70</v>
      </c>
    </row>
    <row r="37476" spans="17:63" ht="29.25" customHeight="1" x14ac:dyDescent="0.2">
      <c r="Q37476" s="92" t="s">
        <v>50</v>
      </c>
      <c r="BF37476" s="101" t="s">
        <v>58</v>
      </c>
      <c r="BK37476" s="98" t="s">
        <v>70</v>
      </c>
    </row>
    <row r="37477" spans="17:63" ht="29.25" customHeight="1" x14ac:dyDescent="0.2">
      <c r="Q37477" s="92" t="s">
        <v>50</v>
      </c>
      <c r="BF37477" s="101" t="s">
        <v>58</v>
      </c>
      <c r="BK37477" s="98" t="s">
        <v>70</v>
      </c>
    </row>
    <row r="37478" spans="17:63" ht="29.25" customHeight="1" x14ac:dyDescent="0.2">
      <c r="Q37478" s="92" t="s">
        <v>50</v>
      </c>
      <c r="BF37478" s="101" t="s">
        <v>58</v>
      </c>
      <c r="BK37478" s="98" t="s">
        <v>70</v>
      </c>
    </row>
    <row r="37479" spans="17:63" ht="29.25" customHeight="1" x14ac:dyDescent="0.2">
      <c r="Q37479" s="92" t="s">
        <v>50</v>
      </c>
      <c r="BF37479" s="101" t="s">
        <v>58</v>
      </c>
      <c r="BK37479" s="98" t="s">
        <v>70</v>
      </c>
    </row>
    <row r="37480" spans="17:63" ht="29.25" customHeight="1" x14ac:dyDescent="0.2">
      <c r="Q37480" s="92" t="s">
        <v>50</v>
      </c>
      <c r="BF37480" s="101" t="s">
        <v>58</v>
      </c>
      <c r="BK37480" s="98" t="s">
        <v>70</v>
      </c>
    </row>
    <row r="37481" spans="17:63" ht="29.25" customHeight="1" x14ac:dyDescent="0.2">
      <c r="Q37481" s="92" t="s">
        <v>50</v>
      </c>
      <c r="BF37481" s="101" t="s">
        <v>58</v>
      </c>
      <c r="BK37481" s="98" t="s">
        <v>70</v>
      </c>
    </row>
    <row r="37482" spans="17:63" ht="29.25" customHeight="1" x14ac:dyDescent="0.2">
      <c r="Q37482" s="92" t="s">
        <v>50</v>
      </c>
      <c r="BF37482" s="101" t="s">
        <v>58</v>
      </c>
      <c r="BK37482" s="98" t="s">
        <v>70</v>
      </c>
    </row>
    <row r="37483" spans="17:63" ht="29.25" customHeight="1" x14ac:dyDescent="0.2">
      <c r="Q37483" s="92" t="s">
        <v>50</v>
      </c>
      <c r="BF37483" s="101" t="s">
        <v>58</v>
      </c>
      <c r="BK37483" s="98" t="s">
        <v>70</v>
      </c>
    </row>
    <row r="37484" spans="17:63" ht="29.25" customHeight="1" x14ac:dyDescent="0.2">
      <c r="Q37484" s="92" t="s">
        <v>50</v>
      </c>
      <c r="BF37484" s="101" t="s">
        <v>58</v>
      </c>
      <c r="BK37484" s="98" t="s">
        <v>70</v>
      </c>
    </row>
    <row r="37485" spans="17:63" ht="29.25" customHeight="1" x14ac:dyDescent="0.2">
      <c r="Q37485" s="92" t="s">
        <v>50</v>
      </c>
      <c r="BF37485" s="101" t="s">
        <v>58</v>
      </c>
      <c r="BK37485" s="98" t="s">
        <v>70</v>
      </c>
    </row>
    <row r="37486" spans="17:63" ht="29.25" customHeight="1" x14ac:dyDescent="0.2">
      <c r="Q37486" s="92" t="s">
        <v>50</v>
      </c>
      <c r="BF37486" s="101" t="s">
        <v>58</v>
      </c>
      <c r="BK37486" s="98" t="s">
        <v>70</v>
      </c>
    </row>
    <row r="37487" spans="17:63" ht="29.25" customHeight="1" x14ac:dyDescent="0.2">
      <c r="Q37487" s="92" t="s">
        <v>50</v>
      </c>
      <c r="BF37487" s="101" t="s">
        <v>58</v>
      </c>
      <c r="BK37487" s="98" t="s">
        <v>70</v>
      </c>
    </row>
    <row r="37488" spans="17:63" ht="29.25" customHeight="1" x14ac:dyDescent="0.2">
      <c r="Q37488" s="92" t="s">
        <v>50</v>
      </c>
      <c r="BF37488" s="101" t="s">
        <v>58</v>
      </c>
      <c r="BK37488" s="98" t="s">
        <v>70</v>
      </c>
    </row>
    <row r="37489" spans="17:63" ht="29.25" customHeight="1" x14ac:dyDescent="0.2">
      <c r="Q37489" s="92" t="s">
        <v>50</v>
      </c>
      <c r="BF37489" s="101" t="s">
        <v>58</v>
      </c>
      <c r="BK37489" s="98" t="s">
        <v>70</v>
      </c>
    </row>
    <row r="37490" spans="17:63" ht="29.25" customHeight="1" x14ac:dyDescent="0.2">
      <c r="Q37490" s="92" t="s">
        <v>50</v>
      </c>
      <c r="BF37490" s="101" t="s">
        <v>58</v>
      </c>
      <c r="BK37490" s="98" t="s">
        <v>70</v>
      </c>
    </row>
    <row r="37491" spans="17:63" ht="29.25" customHeight="1" x14ac:dyDescent="0.2">
      <c r="Q37491" s="92" t="s">
        <v>50</v>
      </c>
      <c r="BF37491" s="101" t="s">
        <v>58</v>
      </c>
      <c r="BK37491" s="98" t="s">
        <v>70</v>
      </c>
    </row>
    <row r="37492" spans="17:63" ht="29.25" customHeight="1" x14ac:dyDescent="0.2">
      <c r="Q37492" s="92" t="s">
        <v>50</v>
      </c>
      <c r="BF37492" s="101" t="s">
        <v>58</v>
      </c>
      <c r="BK37492" s="98" t="s">
        <v>70</v>
      </c>
    </row>
    <row r="37493" spans="17:63" ht="29.25" customHeight="1" x14ac:dyDescent="0.2">
      <c r="Q37493" s="92" t="s">
        <v>50</v>
      </c>
      <c r="BF37493" s="101" t="s">
        <v>58</v>
      </c>
      <c r="BK37493" s="98" t="s">
        <v>70</v>
      </c>
    </row>
    <row r="37494" spans="17:63" ht="29.25" customHeight="1" x14ac:dyDescent="0.2">
      <c r="Q37494" s="92" t="s">
        <v>50</v>
      </c>
      <c r="BF37494" s="101" t="s">
        <v>58</v>
      </c>
      <c r="BK37494" s="98" t="s">
        <v>70</v>
      </c>
    </row>
    <row r="37495" spans="17:63" ht="29.25" customHeight="1" x14ac:dyDescent="0.2">
      <c r="Q37495" s="92" t="s">
        <v>50</v>
      </c>
      <c r="BF37495" s="101" t="s">
        <v>58</v>
      </c>
      <c r="BK37495" s="98" t="s">
        <v>70</v>
      </c>
    </row>
    <row r="37496" spans="17:63" ht="29.25" customHeight="1" x14ac:dyDescent="0.2">
      <c r="Q37496" s="92" t="s">
        <v>50</v>
      </c>
      <c r="BF37496" s="101" t="s">
        <v>58</v>
      </c>
      <c r="BK37496" s="98" t="s">
        <v>70</v>
      </c>
    </row>
    <row r="37497" spans="17:63" ht="29.25" customHeight="1" x14ac:dyDescent="0.2">
      <c r="Q37497" s="92" t="s">
        <v>50</v>
      </c>
      <c r="BF37497" s="101" t="s">
        <v>58</v>
      </c>
      <c r="BK37497" s="98" t="s">
        <v>70</v>
      </c>
    </row>
    <row r="37498" spans="17:63" ht="29.25" customHeight="1" x14ac:dyDescent="0.2">
      <c r="Q37498" s="92" t="s">
        <v>50</v>
      </c>
      <c r="BF37498" s="101" t="s">
        <v>58</v>
      </c>
      <c r="BK37498" s="98" t="s">
        <v>70</v>
      </c>
    </row>
    <row r="37499" spans="17:63" ht="29.25" customHeight="1" x14ac:dyDescent="0.2">
      <c r="Q37499" s="92" t="s">
        <v>50</v>
      </c>
      <c r="BF37499" s="101" t="s">
        <v>58</v>
      </c>
      <c r="BK37499" s="98" t="s">
        <v>70</v>
      </c>
    </row>
    <row r="37500" spans="17:63" ht="29.25" customHeight="1" x14ac:dyDescent="0.2">
      <c r="Q37500" s="92" t="s">
        <v>50</v>
      </c>
      <c r="BF37500" s="101" t="s">
        <v>58</v>
      </c>
      <c r="BK37500" s="98" t="s">
        <v>70</v>
      </c>
    </row>
    <row r="37501" spans="17:63" ht="29.25" customHeight="1" x14ac:dyDescent="0.2">
      <c r="Q37501" s="92" t="s">
        <v>50</v>
      </c>
      <c r="BF37501" s="101" t="s">
        <v>58</v>
      </c>
      <c r="BK37501" s="98" t="s">
        <v>70</v>
      </c>
    </row>
    <row r="37502" spans="17:63" ht="29.25" customHeight="1" x14ac:dyDescent="0.2">
      <c r="Q37502" s="92" t="s">
        <v>50</v>
      </c>
      <c r="BF37502" s="101" t="s">
        <v>58</v>
      </c>
      <c r="BK37502" s="98" t="s">
        <v>70</v>
      </c>
    </row>
    <row r="37503" spans="17:63" ht="29.25" customHeight="1" x14ac:dyDescent="0.2">
      <c r="Q37503" s="92" t="s">
        <v>50</v>
      </c>
      <c r="BF37503" s="101" t="s">
        <v>58</v>
      </c>
      <c r="BK37503" s="98" t="s">
        <v>70</v>
      </c>
    </row>
    <row r="37504" spans="17:63" ht="29.25" customHeight="1" x14ac:dyDescent="0.2">
      <c r="Q37504" s="92" t="s">
        <v>50</v>
      </c>
      <c r="BF37504" s="101" t="s">
        <v>58</v>
      </c>
      <c r="BK37504" s="98" t="s">
        <v>70</v>
      </c>
    </row>
    <row r="37505" spans="17:63" ht="29.25" customHeight="1" x14ac:dyDescent="0.2">
      <c r="Q37505" s="92" t="s">
        <v>50</v>
      </c>
      <c r="BF37505" s="101" t="s">
        <v>58</v>
      </c>
      <c r="BK37505" s="98" t="s">
        <v>70</v>
      </c>
    </row>
    <row r="37506" spans="17:63" ht="29.25" customHeight="1" x14ac:dyDescent="0.2">
      <c r="Q37506" s="92" t="s">
        <v>50</v>
      </c>
      <c r="BF37506" s="101" t="s">
        <v>58</v>
      </c>
      <c r="BK37506" s="98" t="s">
        <v>70</v>
      </c>
    </row>
    <row r="37507" spans="17:63" ht="29.25" customHeight="1" x14ac:dyDescent="0.2">
      <c r="Q37507" s="92" t="s">
        <v>50</v>
      </c>
      <c r="BF37507" s="101" t="s">
        <v>58</v>
      </c>
      <c r="BK37507" s="98" t="s">
        <v>70</v>
      </c>
    </row>
    <row r="37508" spans="17:63" ht="29.25" customHeight="1" x14ac:dyDescent="0.2">
      <c r="Q37508" s="92" t="s">
        <v>50</v>
      </c>
      <c r="BF37508" s="101" t="s">
        <v>58</v>
      </c>
      <c r="BK37508" s="98" t="s">
        <v>70</v>
      </c>
    </row>
    <row r="37509" spans="17:63" ht="29.25" customHeight="1" x14ac:dyDescent="0.2">
      <c r="Q37509" s="92" t="s">
        <v>50</v>
      </c>
      <c r="BF37509" s="101" t="s">
        <v>58</v>
      </c>
      <c r="BK37509" s="98" t="s">
        <v>70</v>
      </c>
    </row>
    <row r="37510" spans="17:63" ht="29.25" customHeight="1" x14ac:dyDescent="0.2">
      <c r="Q37510" s="92" t="s">
        <v>50</v>
      </c>
      <c r="BF37510" s="101" t="s">
        <v>58</v>
      </c>
      <c r="BK37510" s="98" t="s">
        <v>70</v>
      </c>
    </row>
    <row r="37511" spans="17:63" ht="29.25" customHeight="1" x14ac:dyDescent="0.2">
      <c r="Q37511" s="92" t="s">
        <v>50</v>
      </c>
      <c r="BF37511" s="101" t="s">
        <v>58</v>
      </c>
      <c r="BK37511" s="98" t="s">
        <v>70</v>
      </c>
    </row>
    <row r="37512" spans="17:63" ht="29.25" customHeight="1" x14ac:dyDescent="0.2">
      <c r="Q37512" s="92" t="s">
        <v>50</v>
      </c>
      <c r="BF37512" s="101" t="s">
        <v>58</v>
      </c>
      <c r="BK37512" s="98" t="s">
        <v>70</v>
      </c>
    </row>
    <row r="37513" spans="17:63" ht="29.25" customHeight="1" x14ac:dyDescent="0.2">
      <c r="Q37513" s="92" t="s">
        <v>50</v>
      </c>
      <c r="BF37513" s="101" t="s">
        <v>58</v>
      </c>
      <c r="BK37513" s="98" t="s">
        <v>70</v>
      </c>
    </row>
    <row r="37514" spans="17:63" ht="29.25" customHeight="1" x14ac:dyDescent="0.2">
      <c r="Q37514" s="92" t="s">
        <v>50</v>
      </c>
      <c r="BF37514" s="101" t="s">
        <v>58</v>
      </c>
      <c r="BK37514" s="98" t="s">
        <v>70</v>
      </c>
    </row>
    <row r="37515" spans="17:63" ht="29.25" customHeight="1" x14ac:dyDescent="0.2">
      <c r="Q37515" s="92" t="s">
        <v>50</v>
      </c>
      <c r="BF37515" s="101" t="s">
        <v>58</v>
      </c>
      <c r="BK37515" s="98" t="s">
        <v>70</v>
      </c>
    </row>
    <row r="37516" spans="17:63" ht="29.25" customHeight="1" x14ac:dyDescent="0.2">
      <c r="Q37516" s="92" t="s">
        <v>50</v>
      </c>
      <c r="BF37516" s="101" t="s">
        <v>58</v>
      </c>
      <c r="BK37516" s="98" t="s">
        <v>70</v>
      </c>
    </row>
    <row r="37517" spans="17:63" ht="29.25" customHeight="1" x14ac:dyDescent="0.2">
      <c r="Q37517" s="92" t="s">
        <v>50</v>
      </c>
      <c r="BF37517" s="101" t="s">
        <v>58</v>
      </c>
      <c r="BK37517" s="98" t="s">
        <v>70</v>
      </c>
    </row>
    <row r="37518" spans="17:63" ht="29.25" customHeight="1" x14ac:dyDescent="0.2">
      <c r="Q37518" s="92" t="s">
        <v>50</v>
      </c>
      <c r="BF37518" s="101" t="s">
        <v>58</v>
      </c>
      <c r="BK37518" s="98" t="s">
        <v>70</v>
      </c>
    </row>
    <row r="37519" spans="17:63" ht="29.25" customHeight="1" x14ac:dyDescent="0.2">
      <c r="Q37519" s="92" t="s">
        <v>50</v>
      </c>
      <c r="BF37519" s="101" t="s">
        <v>58</v>
      </c>
      <c r="BK37519" s="98" t="s">
        <v>70</v>
      </c>
    </row>
    <row r="37520" spans="17:63" ht="29.25" customHeight="1" x14ac:dyDescent="0.2">
      <c r="Q37520" s="92" t="s">
        <v>50</v>
      </c>
      <c r="BF37520" s="101" t="s">
        <v>58</v>
      </c>
      <c r="BK37520" s="98" t="s">
        <v>70</v>
      </c>
    </row>
    <row r="37521" spans="17:63" ht="29.25" customHeight="1" x14ac:dyDescent="0.2">
      <c r="Q37521" s="92" t="s">
        <v>50</v>
      </c>
      <c r="BF37521" s="101" t="s">
        <v>58</v>
      </c>
      <c r="BK37521" s="98" t="s">
        <v>70</v>
      </c>
    </row>
    <row r="37522" spans="17:63" ht="29.25" customHeight="1" x14ac:dyDescent="0.2">
      <c r="Q37522" s="92" t="s">
        <v>50</v>
      </c>
      <c r="BF37522" s="101" t="s">
        <v>58</v>
      </c>
      <c r="BK37522" s="98" t="s">
        <v>70</v>
      </c>
    </row>
    <row r="37523" spans="17:63" ht="29.25" customHeight="1" x14ac:dyDescent="0.2">
      <c r="Q37523" s="92" t="s">
        <v>50</v>
      </c>
      <c r="BF37523" s="101" t="s">
        <v>58</v>
      </c>
      <c r="BK37523" s="98" t="s">
        <v>70</v>
      </c>
    </row>
    <row r="37524" spans="17:63" ht="29.25" customHeight="1" x14ac:dyDescent="0.2">
      <c r="Q37524" s="92" t="s">
        <v>50</v>
      </c>
      <c r="BF37524" s="101" t="s">
        <v>58</v>
      </c>
      <c r="BK37524" s="98" t="s">
        <v>70</v>
      </c>
    </row>
    <row r="37525" spans="17:63" ht="29.25" customHeight="1" x14ac:dyDescent="0.2">
      <c r="Q37525" s="92" t="s">
        <v>50</v>
      </c>
      <c r="BF37525" s="101" t="s">
        <v>58</v>
      </c>
      <c r="BK37525" s="98" t="s">
        <v>70</v>
      </c>
    </row>
    <row r="37526" spans="17:63" ht="29.25" customHeight="1" x14ac:dyDescent="0.2">
      <c r="Q37526" s="92" t="s">
        <v>50</v>
      </c>
      <c r="BF37526" s="101" t="s">
        <v>58</v>
      </c>
      <c r="BK37526" s="98" t="s">
        <v>70</v>
      </c>
    </row>
    <row r="37527" spans="17:63" ht="29.25" customHeight="1" x14ac:dyDescent="0.2">
      <c r="Q37527" s="92" t="s">
        <v>50</v>
      </c>
      <c r="BF37527" s="101" t="s">
        <v>58</v>
      </c>
      <c r="BK37527" s="98" t="s">
        <v>70</v>
      </c>
    </row>
    <row r="37528" spans="17:63" ht="29.25" customHeight="1" x14ac:dyDescent="0.2">
      <c r="Q37528" s="92" t="s">
        <v>50</v>
      </c>
      <c r="BF37528" s="101" t="s">
        <v>58</v>
      </c>
      <c r="BK37528" s="98" t="s">
        <v>70</v>
      </c>
    </row>
    <row r="37529" spans="17:63" ht="29.25" customHeight="1" x14ac:dyDescent="0.2">
      <c r="Q37529" s="92" t="s">
        <v>50</v>
      </c>
      <c r="BF37529" s="101" t="s">
        <v>58</v>
      </c>
      <c r="BK37529" s="98" t="s">
        <v>70</v>
      </c>
    </row>
    <row r="37530" spans="17:63" ht="29.25" customHeight="1" x14ac:dyDescent="0.2">
      <c r="Q37530" s="92" t="s">
        <v>50</v>
      </c>
      <c r="BF37530" s="101" t="s">
        <v>58</v>
      </c>
      <c r="BK37530" s="98" t="s">
        <v>70</v>
      </c>
    </row>
    <row r="37531" spans="17:63" ht="29.25" customHeight="1" x14ac:dyDescent="0.2">
      <c r="Q37531" s="92" t="s">
        <v>50</v>
      </c>
      <c r="BF37531" s="101" t="s">
        <v>58</v>
      </c>
      <c r="BK37531" s="98" t="s">
        <v>70</v>
      </c>
    </row>
    <row r="37532" spans="17:63" ht="29.25" customHeight="1" x14ac:dyDescent="0.2">
      <c r="Q37532" s="92" t="s">
        <v>50</v>
      </c>
      <c r="BF37532" s="101" t="s">
        <v>58</v>
      </c>
      <c r="BK37532" s="98" t="s">
        <v>70</v>
      </c>
    </row>
    <row r="37533" spans="17:63" ht="29.25" customHeight="1" x14ac:dyDescent="0.2">
      <c r="Q37533" s="92" t="s">
        <v>50</v>
      </c>
      <c r="BF37533" s="101" t="s">
        <v>58</v>
      </c>
      <c r="BK37533" s="98" t="s">
        <v>70</v>
      </c>
    </row>
    <row r="37534" spans="17:63" ht="29.25" customHeight="1" x14ac:dyDescent="0.2">
      <c r="Q37534" s="92" t="s">
        <v>50</v>
      </c>
      <c r="BF37534" s="101" t="s">
        <v>58</v>
      </c>
      <c r="BK37534" s="98" t="s">
        <v>70</v>
      </c>
    </row>
    <row r="37535" spans="17:63" ht="29.25" customHeight="1" x14ac:dyDescent="0.2">
      <c r="Q37535" s="92" t="s">
        <v>50</v>
      </c>
      <c r="BF37535" s="101" t="s">
        <v>58</v>
      </c>
      <c r="BK37535" s="98" t="s">
        <v>70</v>
      </c>
    </row>
    <row r="37536" spans="17:63" ht="29.25" customHeight="1" x14ac:dyDescent="0.2">
      <c r="Q37536" s="92" t="s">
        <v>50</v>
      </c>
      <c r="BF37536" s="101" t="s">
        <v>58</v>
      </c>
      <c r="BK37536" s="98" t="s">
        <v>70</v>
      </c>
    </row>
    <row r="37537" spans="17:63" ht="29.25" customHeight="1" x14ac:dyDescent="0.2">
      <c r="Q37537" s="92" t="s">
        <v>50</v>
      </c>
      <c r="BF37537" s="101" t="s">
        <v>58</v>
      </c>
      <c r="BK37537" s="98" t="s">
        <v>70</v>
      </c>
    </row>
    <row r="37538" spans="17:63" ht="29.25" customHeight="1" x14ac:dyDescent="0.2">
      <c r="Q37538" s="92" t="s">
        <v>50</v>
      </c>
      <c r="BF37538" s="101" t="s">
        <v>58</v>
      </c>
      <c r="BK37538" s="98" t="s">
        <v>70</v>
      </c>
    </row>
    <row r="37539" spans="17:63" ht="29.25" customHeight="1" x14ac:dyDescent="0.2">
      <c r="Q37539" s="92" t="s">
        <v>50</v>
      </c>
      <c r="BF37539" s="101" t="s">
        <v>58</v>
      </c>
      <c r="BK37539" s="98" t="s">
        <v>70</v>
      </c>
    </row>
    <row r="37540" spans="17:63" ht="29.25" customHeight="1" x14ac:dyDescent="0.2">
      <c r="Q37540" s="92" t="s">
        <v>50</v>
      </c>
      <c r="BF37540" s="101" t="s">
        <v>58</v>
      </c>
      <c r="BK37540" s="98" t="s">
        <v>70</v>
      </c>
    </row>
    <row r="37541" spans="17:63" ht="29.25" customHeight="1" x14ac:dyDescent="0.2">
      <c r="Q37541" s="92" t="s">
        <v>50</v>
      </c>
      <c r="BF37541" s="101" t="s">
        <v>58</v>
      </c>
      <c r="BK37541" s="98" t="s">
        <v>70</v>
      </c>
    </row>
    <row r="37542" spans="17:63" ht="29.25" customHeight="1" x14ac:dyDescent="0.2">
      <c r="Q37542" s="92" t="s">
        <v>50</v>
      </c>
      <c r="BF37542" s="101" t="s">
        <v>58</v>
      </c>
      <c r="BK37542" s="98" t="s">
        <v>70</v>
      </c>
    </row>
    <row r="37543" spans="17:63" ht="29.25" customHeight="1" x14ac:dyDescent="0.2">
      <c r="Q37543" s="92" t="s">
        <v>50</v>
      </c>
      <c r="BF37543" s="101" t="s">
        <v>58</v>
      </c>
      <c r="BK37543" s="98" t="s">
        <v>70</v>
      </c>
    </row>
    <row r="37544" spans="17:63" ht="29.25" customHeight="1" x14ac:dyDescent="0.2">
      <c r="Q37544" s="92" t="s">
        <v>50</v>
      </c>
      <c r="BF37544" s="101" t="s">
        <v>58</v>
      </c>
      <c r="BK37544" s="98" t="s">
        <v>70</v>
      </c>
    </row>
    <row r="37545" spans="17:63" ht="29.25" customHeight="1" x14ac:dyDescent="0.2">
      <c r="Q37545" s="92" t="s">
        <v>50</v>
      </c>
      <c r="BF37545" s="101" t="s">
        <v>58</v>
      </c>
      <c r="BK37545" s="98" t="s">
        <v>70</v>
      </c>
    </row>
    <row r="37546" spans="17:63" ht="29.25" customHeight="1" x14ac:dyDescent="0.2">
      <c r="Q37546" s="92" t="s">
        <v>50</v>
      </c>
      <c r="BF37546" s="101" t="s">
        <v>58</v>
      </c>
      <c r="BK37546" s="98" t="s">
        <v>70</v>
      </c>
    </row>
    <row r="37547" spans="17:63" ht="29.25" customHeight="1" x14ac:dyDescent="0.2">
      <c r="Q37547" s="92" t="s">
        <v>50</v>
      </c>
      <c r="BF37547" s="101" t="s">
        <v>58</v>
      </c>
      <c r="BK37547" s="98" t="s">
        <v>70</v>
      </c>
    </row>
    <row r="37548" spans="17:63" ht="29.25" customHeight="1" x14ac:dyDescent="0.2">
      <c r="Q37548" s="92" t="s">
        <v>50</v>
      </c>
      <c r="BF37548" s="101" t="s">
        <v>58</v>
      </c>
      <c r="BK37548" s="98" t="s">
        <v>70</v>
      </c>
    </row>
    <row r="37549" spans="17:63" ht="29.25" customHeight="1" x14ac:dyDescent="0.2">
      <c r="Q37549" s="92" t="s">
        <v>50</v>
      </c>
      <c r="BF37549" s="101" t="s">
        <v>58</v>
      </c>
      <c r="BK37549" s="98" t="s">
        <v>70</v>
      </c>
    </row>
    <row r="37550" spans="17:63" ht="29.25" customHeight="1" x14ac:dyDescent="0.2">
      <c r="Q37550" s="92" t="s">
        <v>50</v>
      </c>
      <c r="BF37550" s="101" t="s">
        <v>58</v>
      </c>
      <c r="BK37550" s="98" t="s">
        <v>70</v>
      </c>
    </row>
    <row r="37551" spans="17:63" ht="29.25" customHeight="1" x14ac:dyDescent="0.2">
      <c r="Q37551" s="92" t="s">
        <v>50</v>
      </c>
      <c r="BF37551" s="101" t="s">
        <v>58</v>
      </c>
      <c r="BK37551" s="98" t="s">
        <v>70</v>
      </c>
    </row>
    <row r="37552" spans="17:63" ht="29.25" customHeight="1" x14ac:dyDescent="0.2">
      <c r="Q37552" s="92" t="s">
        <v>50</v>
      </c>
      <c r="BF37552" s="101" t="s">
        <v>58</v>
      </c>
      <c r="BK37552" s="98" t="s">
        <v>70</v>
      </c>
    </row>
    <row r="37553" spans="17:63" ht="29.25" customHeight="1" x14ac:dyDescent="0.2">
      <c r="Q37553" s="92" t="s">
        <v>50</v>
      </c>
      <c r="BF37553" s="101" t="s">
        <v>58</v>
      </c>
      <c r="BK37553" s="98" t="s">
        <v>70</v>
      </c>
    </row>
    <row r="37554" spans="17:63" ht="29.25" customHeight="1" x14ac:dyDescent="0.2">
      <c r="Q37554" s="92" t="s">
        <v>50</v>
      </c>
      <c r="BF37554" s="101" t="s">
        <v>58</v>
      </c>
      <c r="BK37554" s="98" t="s">
        <v>70</v>
      </c>
    </row>
    <row r="37555" spans="17:63" ht="29.25" customHeight="1" x14ac:dyDescent="0.2">
      <c r="Q37555" s="92" t="s">
        <v>50</v>
      </c>
      <c r="BF37555" s="101" t="s">
        <v>58</v>
      </c>
      <c r="BK37555" s="98" t="s">
        <v>70</v>
      </c>
    </row>
    <row r="37556" spans="17:63" ht="29.25" customHeight="1" x14ac:dyDescent="0.2">
      <c r="Q37556" s="92" t="s">
        <v>50</v>
      </c>
      <c r="BF37556" s="101" t="s">
        <v>58</v>
      </c>
      <c r="BK37556" s="98" t="s">
        <v>70</v>
      </c>
    </row>
    <row r="37557" spans="17:63" ht="29.25" customHeight="1" x14ac:dyDescent="0.2">
      <c r="Q37557" s="92" t="s">
        <v>50</v>
      </c>
      <c r="BF37557" s="101" t="s">
        <v>58</v>
      </c>
      <c r="BK37557" s="98" t="s">
        <v>70</v>
      </c>
    </row>
    <row r="37558" spans="17:63" ht="29.25" customHeight="1" x14ac:dyDescent="0.2">
      <c r="Q37558" s="92" t="s">
        <v>50</v>
      </c>
      <c r="BF37558" s="101" t="s">
        <v>58</v>
      </c>
      <c r="BK37558" s="98" t="s">
        <v>70</v>
      </c>
    </row>
    <row r="37559" spans="17:63" ht="29.25" customHeight="1" x14ac:dyDescent="0.2">
      <c r="Q37559" s="92" t="s">
        <v>50</v>
      </c>
      <c r="BF37559" s="101" t="s">
        <v>58</v>
      </c>
      <c r="BK37559" s="98" t="s">
        <v>70</v>
      </c>
    </row>
    <row r="37560" spans="17:63" ht="29.25" customHeight="1" x14ac:dyDescent="0.2">
      <c r="Q37560" s="92" t="s">
        <v>50</v>
      </c>
      <c r="BF37560" s="101" t="s">
        <v>58</v>
      </c>
      <c r="BK37560" s="98" t="s">
        <v>70</v>
      </c>
    </row>
    <row r="37561" spans="17:63" ht="29.25" customHeight="1" x14ac:dyDescent="0.2">
      <c r="Q37561" s="92" t="s">
        <v>50</v>
      </c>
      <c r="BF37561" s="101" t="s">
        <v>58</v>
      </c>
      <c r="BK37561" s="98" t="s">
        <v>70</v>
      </c>
    </row>
    <row r="37562" spans="17:63" ht="29.25" customHeight="1" x14ac:dyDescent="0.2">
      <c r="Q37562" s="92" t="s">
        <v>50</v>
      </c>
      <c r="BF37562" s="101" t="s">
        <v>58</v>
      </c>
      <c r="BK37562" s="98" t="s">
        <v>70</v>
      </c>
    </row>
    <row r="37563" spans="17:63" ht="29.25" customHeight="1" x14ac:dyDescent="0.2">
      <c r="Q37563" s="92" t="s">
        <v>50</v>
      </c>
      <c r="BF37563" s="101" t="s">
        <v>58</v>
      </c>
      <c r="BK37563" s="98" t="s">
        <v>70</v>
      </c>
    </row>
    <row r="37564" spans="17:63" ht="29.25" customHeight="1" x14ac:dyDescent="0.2">
      <c r="Q37564" s="92" t="s">
        <v>50</v>
      </c>
      <c r="BF37564" s="101" t="s">
        <v>58</v>
      </c>
      <c r="BK37564" s="98" t="s">
        <v>70</v>
      </c>
    </row>
    <row r="37565" spans="17:63" ht="29.25" customHeight="1" x14ac:dyDescent="0.2">
      <c r="Q37565" s="92" t="s">
        <v>50</v>
      </c>
      <c r="BF37565" s="101" t="s">
        <v>58</v>
      </c>
      <c r="BK37565" s="98" t="s">
        <v>70</v>
      </c>
    </row>
    <row r="37566" spans="17:63" ht="29.25" customHeight="1" x14ac:dyDescent="0.2">
      <c r="Q37566" s="92" t="s">
        <v>50</v>
      </c>
      <c r="BF37566" s="101" t="s">
        <v>58</v>
      </c>
      <c r="BK37566" s="98" t="s">
        <v>70</v>
      </c>
    </row>
    <row r="37567" spans="17:63" ht="29.25" customHeight="1" x14ac:dyDescent="0.2">
      <c r="Q37567" s="92" t="s">
        <v>50</v>
      </c>
      <c r="BF37567" s="101" t="s">
        <v>58</v>
      </c>
      <c r="BK37567" s="98" t="s">
        <v>70</v>
      </c>
    </row>
    <row r="37568" spans="17:63" ht="29.25" customHeight="1" x14ac:dyDescent="0.2">
      <c r="Q37568" s="92" t="s">
        <v>50</v>
      </c>
      <c r="BF37568" s="101" t="s">
        <v>58</v>
      </c>
      <c r="BK37568" s="98" t="s">
        <v>70</v>
      </c>
    </row>
    <row r="37569" spans="17:63" ht="29.25" customHeight="1" x14ac:dyDescent="0.2">
      <c r="Q37569" s="92" t="s">
        <v>50</v>
      </c>
      <c r="BF37569" s="101" t="s">
        <v>58</v>
      </c>
      <c r="BK37569" s="98" t="s">
        <v>70</v>
      </c>
    </row>
    <row r="37570" spans="17:63" ht="29.25" customHeight="1" x14ac:dyDescent="0.2">
      <c r="Q37570" s="92" t="s">
        <v>50</v>
      </c>
      <c r="BF37570" s="101" t="s">
        <v>58</v>
      </c>
      <c r="BK37570" s="98" t="s">
        <v>70</v>
      </c>
    </row>
    <row r="37571" spans="17:63" ht="29.25" customHeight="1" x14ac:dyDescent="0.2">
      <c r="Q37571" s="92" t="s">
        <v>50</v>
      </c>
      <c r="BF37571" s="101" t="s">
        <v>58</v>
      </c>
      <c r="BK37571" s="98" t="s">
        <v>70</v>
      </c>
    </row>
    <row r="37572" spans="17:63" ht="29.25" customHeight="1" x14ac:dyDescent="0.2">
      <c r="Q37572" s="92" t="s">
        <v>50</v>
      </c>
      <c r="BF37572" s="101" t="s">
        <v>58</v>
      </c>
      <c r="BK37572" s="98" t="s">
        <v>70</v>
      </c>
    </row>
    <row r="37573" spans="17:63" ht="29.25" customHeight="1" x14ac:dyDescent="0.2">
      <c r="Q37573" s="92" t="s">
        <v>50</v>
      </c>
      <c r="BF37573" s="101" t="s">
        <v>58</v>
      </c>
      <c r="BK37573" s="98" t="s">
        <v>70</v>
      </c>
    </row>
    <row r="37574" spans="17:63" ht="29.25" customHeight="1" x14ac:dyDescent="0.2">
      <c r="Q37574" s="92" t="s">
        <v>50</v>
      </c>
      <c r="BF37574" s="101" t="s">
        <v>58</v>
      </c>
      <c r="BK37574" s="98" t="s">
        <v>70</v>
      </c>
    </row>
    <row r="37575" spans="17:63" ht="29.25" customHeight="1" x14ac:dyDescent="0.2">
      <c r="Q37575" s="92" t="s">
        <v>50</v>
      </c>
      <c r="BF37575" s="101" t="s">
        <v>58</v>
      </c>
      <c r="BK37575" s="98" t="s">
        <v>70</v>
      </c>
    </row>
    <row r="37576" spans="17:63" ht="29.25" customHeight="1" x14ac:dyDescent="0.2">
      <c r="Q37576" s="92" t="s">
        <v>50</v>
      </c>
      <c r="BF37576" s="101" t="s">
        <v>58</v>
      </c>
      <c r="BK37576" s="98" t="s">
        <v>70</v>
      </c>
    </row>
    <row r="37577" spans="17:63" ht="29.25" customHeight="1" x14ac:dyDescent="0.2">
      <c r="Q37577" s="92" t="s">
        <v>50</v>
      </c>
      <c r="BF37577" s="101" t="s">
        <v>58</v>
      </c>
      <c r="BK37577" s="98" t="s">
        <v>70</v>
      </c>
    </row>
    <row r="37578" spans="17:63" ht="29.25" customHeight="1" x14ac:dyDescent="0.2">
      <c r="Q37578" s="92" t="s">
        <v>50</v>
      </c>
      <c r="BF37578" s="101" t="s">
        <v>58</v>
      </c>
      <c r="BK37578" s="98" t="s">
        <v>70</v>
      </c>
    </row>
    <row r="37579" spans="17:63" ht="29.25" customHeight="1" x14ac:dyDescent="0.2">
      <c r="Q37579" s="92" t="s">
        <v>50</v>
      </c>
      <c r="BF37579" s="101" t="s">
        <v>58</v>
      </c>
      <c r="BK37579" s="98" t="s">
        <v>70</v>
      </c>
    </row>
    <row r="37580" spans="17:63" ht="29.25" customHeight="1" x14ac:dyDescent="0.2">
      <c r="Q37580" s="92" t="s">
        <v>50</v>
      </c>
      <c r="BF37580" s="101" t="s">
        <v>58</v>
      </c>
      <c r="BK37580" s="98" t="s">
        <v>70</v>
      </c>
    </row>
    <row r="37581" spans="17:63" ht="29.25" customHeight="1" x14ac:dyDescent="0.2">
      <c r="Q37581" s="92" t="s">
        <v>50</v>
      </c>
      <c r="BF37581" s="101" t="s">
        <v>58</v>
      </c>
      <c r="BK37581" s="98" t="s">
        <v>70</v>
      </c>
    </row>
    <row r="37582" spans="17:63" ht="29.25" customHeight="1" x14ac:dyDescent="0.2">
      <c r="Q37582" s="92" t="s">
        <v>50</v>
      </c>
      <c r="BF37582" s="101" t="s">
        <v>58</v>
      </c>
      <c r="BK37582" s="98" t="s">
        <v>70</v>
      </c>
    </row>
    <row r="37583" spans="17:63" ht="29.25" customHeight="1" x14ac:dyDescent="0.2">
      <c r="Q37583" s="92" t="s">
        <v>50</v>
      </c>
      <c r="BF37583" s="101" t="s">
        <v>58</v>
      </c>
      <c r="BK37583" s="98" t="s">
        <v>70</v>
      </c>
    </row>
    <row r="37584" spans="17:63" ht="29.25" customHeight="1" x14ac:dyDescent="0.2">
      <c r="Q37584" s="92" t="s">
        <v>50</v>
      </c>
      <c r="BF37584" s="101" t="s">
        <v>58</v>
      </c>
      <c r="BK37584" s="98" t="s">
        <v>70</v>
      </c>
    </row>
    <row r="37585" spans="17:63" ht="29.25" customHeight="1" x14ac:dyDescent="0.2">
      <c r="Q37585" s="92" t="s">
        <v>50</v>
      </c>
      <c r="BF37585" s="101" t="s">
        <v>58</v>
      </c>
      <c r="BK37585" s="98" t="s">
        <v>70</v>
      </c>
    </row>
    <row r="37586" spans="17:63" ht="29.25" customHeight="1" x14ac:dyDescent="0.2">
      <c r="Q37586" s="92" t="s">
        <v>50</v>
      </c>
      <c r="BF37586" s="101" t="s">
        <v>58</v>
      </c>
      <c r="BK37586" s="98" t="s">
        <v>70</v>
      </c>
    </row>
    <row r="37587" spans="17:63" ht="29.25" customHeight="1" x14ac:dyDescent="0.2">
      <c r="Q37587" s="92" t="s">
        <v>50</v>
      </c>
      <c r="BF37587" s="101" t="s">
        <v>58</v>
      </c>
      <c r="BK37587" s="98" t="s">
        <v>70</v>
      </c>
    </row>
    <row r="37588" spans="17:63" ht="29.25" customHeight="1" x14ac:dyDescent="0.2">
      <c r="Q37588" s="92" t="s">
        <v>50</v>
      </c>
      <c r="BF37588" s="101" t="s">
        <v>58</v>
      </c>
      <c r="BK37588" s="98" t="s">
        <v>70</v>
      </c>
    </row>
    <row r="37589" spans="17:63" ht="29.25" customHeight="1" x14ac:dyDescent="0.2">
      <c r="Q37589" s="92" t="s">
        <v>50</v>
      </c>
      <c r="BF37589" s="101" t="s">
        <v>58</v>
      </c>
      <c r="BK37589" s="98" t="s">
        <v>70</v>
      </c>
    </row>
    <row r="37590" spans="17:63" ht="29.25" customHeight="1" x14ac:dyDescent="0.2">
      <c r="Q37590" s="92" t="s">
        <v>50</v>
      </c>
      <c r="BF37590" s="101" t="s">
        <v>58</v>
      </c>
      <c r="BK37590" s="98" t="s">
        <v>70</v>
      </c>
    </row>
    <row r="37591" spans="17:63" ht="29.25" customHeight="1" x14ac:dyDescent="0.2">
      <c r="Q37591" s="92" t="s">
        <v>50</v>
      </c>
      <c r="BF37591" s="101" t="s">
        <v>58</v>
      </c>
      <c r="BK37591" s="98" t="s">
        <v>70</v>
      </c>
    </row>
    <row r="37592" spans="17:63" ht="29.25" customHeight="1" x14ac:dyDescent="0.2">
      <c r="Q37592" s="92" t="s">
        <v>50</v>
      </c>
      <c r="BF37592" s="101" t="s">
        <v>58</v>
      </c>
      <c r="BK37592" s="98" t="s">
        <v>70</v>
      </c>
    </row>
    <row r="37593" spans="17:63" ht="29.25" customHeight="1" x14ac:dyDescent="0.2">
      <c r="Q37593" s="92" t="s">
        <v>50</v>
      </c>
      <c r="BF37593" s="101" t="s">
        <v>58</v>
      </c>
      <c r="BK37593" s="98" t="s">
        <v>70</v>
      </c>
    </row>
    <row r="37594" spans="17:63" ht="29.25" customHeight="1" x14ac:dyDescent="0.2">
      <c r="Q37594" s="92" t="s">
        <v>50</v>
      </c>
      <c r="BF37594" s="101" t="s">
        <v>58</v>
      </c>
      <c r="BK37594" s="98" t="s">
        <v>70</v>
      </c>
    </row>
    <row r="37595" spans="17:63" ht="29.25" customHeight="1" x14ac:dyDescent="0.2">
      <c r="Q37595" s="92" t="s">
        <v>50</v>
      </c>
      <c r="BF37595" s="101" t="s">
        <v>58</v>
      </c>
      <c r="BK37595" s="98" t="s">
        <v>70</v>
      </c>
    </row>
    <row r="37596" spans="17:63" ht="29.25" customHeight="1" x14ac:dyDescent="0.2">
      <c r="Q37596" s="92" t="s">
        <v>50</v>
      </c>
      <c r="BF37596" s="101" t="s">
        <v>58</v>
      </c>
      <c r="BK37596" s="98" t="s">
        <v>70</v>
      </c>
    </row>
    <row r="37597" spans="17:63" ht="29.25" customHeight="1" x14ac:dyDescent="0.2">
      <c r="Q37597" s="92" t="s">
        <v>50</v>
      </c>
      <c r="BF37597" s="101" t="s">
        <v>58</v>
      </c>
      <c r="BK37597" s="98" t="s">
        <v>70</v>
      </c>
    </row>
    <row r="37598" spans="17:63" ht="29.25" customHeight="1" x14ac:dyDescent="0.2">
      <c r="Q37598" s="92" t="s">
        <v>50</v>
      </c>
      <c r="BF37598" s="101" t="s">
        <v>58</v>
      </c>
      <c r="BK37598" s="98" t="s">
        <v>70</v>
      </c>
    </row>
    <row r="37599" spans="17:63" ht="29.25" customHeight="1" x14ac:dyDescent="0.2">
      <c r="Q37599" s="92" t="s">
        <v>50</v>
      </c>
      <c r="BF37599" s="101" t="s">
        <v>58</v>
      </c>
      <c r="BK37599" s="98" t="s">
        <v>70</v>
      </c>
    </row>
    <row r="37600" spans="17:63" ht="29.25" customHeight="1" x14ac:dyDescent="0.2">
      <c r="Q37600" s="92" t="s">
        <v>50</v>
      </c>
      <c r="BF37600" s="101" t="s">
        <v>58</v>
      </c>
      <c r="BK37600" s="98" t="s">
        <v>70</v>
      </c>
    </row>
    <row r="37601" spans="17:63" ht="29.25" customHeight="1" x14ac:dyDescent="0.2">
      <c r="Q37601" s="92" t="s">
        <v>50</v>
      </c>
      <c r="BF37601" s="101" t="s">
        <v>58</v>
      </c>
      <c r="BK37601" s="98" t="s">
        <v>70</v>
      </c>
    </row>
    <row r="37602" spans="17:63" ht="29.25" customHeight="1" x14ac:dyDescent="0.2">
      <c r="Q37602" s="92" t="s">
        <v>50</v>
      </c>
      <c r="BF37602" s="101" t="s">
        <v>58</v>
      </c>
      <c r="BK37602" s="98" t="s">
        <v>70</v>
      </c>
    </row>
    <row r="37603" spans="17:63" ht="29.25" customHeight="1" x14ac:dyDescent="0.2">
      <c r="Q37603" s="92" t="s">
        <v>50</v>
      </c>
      <c r="BF37603" s="101" t="s">
        <v>58</v>
      </c>
      <c r="BK37603" s="98" t="s">
        <v>70</v>
      </c>
    </row>
    <row r="37604" spans="17:63" ht="29.25" customHeight="1" x14ac:dyDescent="0.2">
      <c r="Q37604" s="92" t="s">
        <v>50</v>
      </c>
      <c r="BF37604" s="101" t="s">
        <v>58</v>
      </c>
      <c r="BK37604" s="98" t="s">
        <v>70</v>
      </c>
    </row>
    <row r="37605" spans="17:63" ht="29.25" customHeight="1" x14ac:dyDescent="0.2">
      <c r="Q37605" s="92" t="s">
        <v>50</v>
      </c>
      <c r="BF37605" s="101" t="s">
        <v>58</v>
      </c>
      <c r="BK37605" s="98" t="s">
        <v>70</v>
      </c>
    </row>
    <row r="37606" spans="17:63" ht="29.25" customHeight="1" x14ac:dyDescent="0.2">
      <c r="Q37606" s="92" t="s">
        <v>50</v>
      </c>
      <c r="BF37606" s="101" t="s">
        <v>58</v>
      </c>
      <c r="BK37606" s="98" t="s">
        <v>70</v>
      </c>
    </row>
    <row r="37607" spans="17:63" ht="29.25" customHeight="1" x14ac:dyDescent="0.2">
      <c r="Q37607" s="92" t="s">
        <v>50</v>
      </c>
      <c r="BF37607" s="101" t="s">
        <v>58</v>
      </c>
      <c r="BK37607" s="98" t="s">
        <v>70</v>
      </c>
    </row>
    <row r="37608" spans="17:63" ht="29.25" customHeight="1" x14ac:dyDescent="0.2">
      <c r="Q37608" s="92" t="s">
        <v>50</v>
      </c>
      <c r="BF37608" s="101" t="s">
        <v>58</v>
      </c>
      <c r="BK37608" s="98" t="s">
        <v>70</v>
      </c>
    </row>
    <row r="37609" spans="17:63" ht="29.25" customHeight="1" x14ac:dyDescent="0.2">
      <c r="Q37609" s="92" t="s">
        <v>50</v>
      </c>
      <c r="BF37609" s="101" t="s">
        <v>58</v>
      </c>
      <c r="BK37609" s="98" t="s">
        <v>70</v>
      </c>
    </row>
    <row r="37610" spans="17:63" ht="29.25" customHeight="1" x14ac:dyDescent="0.2">
      <c r="Q37610" s="92" t="s">
        <v>50</v>
      </c>
      <c r="BF37610" s="101" t="s">
        <v>58</v>
      </c>
      <c r="BK37610" s="98" t="s">
        <v>70</v>
      </c>
    </row>
    <row r="37611" spans="17:63" ht="29.25" customHeight="1" x14ac:dyDescent="0.2">
      <c r="Q37611" s="92" t="s">
        <v>50</v>
      </c>
      <c r="BF37611" s="101" t="s">
        <v>58</v>
      </c>
      <c r="BK37611" s="98" t="s">
        <v>70</v>
      </c>
    </row>
    <row r="37612" spans="17:63" ht="29.25" customHeight="1" x14ac:dyDescent="0.2">
      <c r="Q37612" s="92" t="s">
        <v>50</v>
      </c>
      <c r="BF37612" s="101" t="s">
        <v>58</v>
      </c>
      <c r="BK37612" s="98" t="s">
        <v>70</v>
      </c>
    </row>
    <row r="37613" spans="17:63" ht="29.25" customHeight="1" x14ac:dyDescent="0.2">
      <c r="Q37613" s="92" t="s">
        <v>50</v>
      </c>
      <c r="BF37613" s="101" t="s">
        <v>58</v>
      </c>
      <c r="BK37613" s="98" t="s">
        <v>70</v>
      </c>
    </row>
    <row r="37614" spans="17:63" ht="29.25" customHeight="1" x14ac:dyDescent="0.2">
      <c r="Q37614" s="92" t="s">
        <v>50</v>
      </c>
      <c r="BF37614" s="101" t="s">
        <v>58</v>
      </c>
      <c r="BK37614" s="98" t="s">
        <v>70</v>
      </c>
    </row>
    <row r="37615" spans="17:63" ht="29.25" customHeight="1" x14ac:dyDescent="0.2">
      <c r="Q37615" s="92" t="s">
        <v>50</v>
      </c>
      <c r="BF37615" s="101" t="s">
        <v>58</v>
      </c>
      <c r="BK37615" s="98" t="s">
        <v>70</v>
      </c>
    </row>
    <row r="37616" spans="17:63" ht="29.25" customHeight="1" x14ac:dyDescent="0.2">
      <c r="Q37616" s="92" t="s">
        <v>50</v>
      </c>
      <c r="BF37616" s="101" t="s">
        <v>58</v>
      </c>
      <c r="BK37616" s="98" t="s">
        <v>70</v>
      </c>
    </row>
    <row r="37617" spans="17:63" ht="29.25" customHeight="1" x14ac:dyDescent="0.2">
      <c r="Q37617" s="92" t="s">
        <v>50</v>
      </c>
      <c r="BF37617" s="101" t="s">
        <v>58</v>
      </c>
      <c r="BK37617" s="98" t="s">
        <v>70</v>
      </c>
    </row>
    <row r="37618" spans="17:63" ht="29.25" customHeight="1" x14ac:dyDescent="0.2">
      <c r="Q37618" s="92" t="s">
        <v>50</v>
      </c>
      <c r="BF37618" s="101" t="s">
        <v>58</v>
      </c>
      <c r="BK37618" s="98" t="s">
        <v>70</v>
      </c>
    </row>
    <row r="37619" spans="17:63" ht="29.25" customHeight="1" x14ac:dyDescent="0.2">
      <c r="Q37619" s="92" t="s">
        <v>50</v>
      </c>
      <c r="BF37619" s="101" t="s">
        <v>58</v>
      </c>
      <c r="BK37619" s="98" t="s">
        <v>70</v>
      </c>
    </row>
    <row r="37620" spans="17:63" ht="29.25" customHeight="1" x14ac:dyDescent="0.2">
      <c r="Q37620" s="92" t="s">
        <v>50</v>
      </c>
      <c r="BF37620" s="101" t="s">
        <v>58</v>
      </c>
      <c r="BK37620" s="98" t="s">
        <v>70</v>
      </c>
    </row>
    <row r="37621" spans="17:63" ht="29.25" customHeight="1" x14ac:dyDescent="0.2">
      <c r="Q37621" s="92" t="s">
        <v>50</v>
      </c>
      <c r="BF37621" s="101" t="s">
        <v>58</v>
      </c>
      <c r="BK37621" s="98" t="s">
        <v>70</v>
      </c>
    </row>
    <row r="37622" spans="17:63" ht="29.25" customHeight="1" x14ac:dyDescent="0.2">
      <c r="Q37622" s="92" t="s">
        <v>50</v>
      </c>
      <c r="BF37622" s="101" t="s">
        <v>58</v>
      </c>
      <c r="BK37622" s="98" t="s">
        <v>70</v>
      </c>
    </row>
    <row r="37623" spans="17:63" ht="29.25" customHeight="1" x14ac:dyDescent="0.2">
      <c r="Q37623" s="92" t="s">
        <v>50</v>
      </c>
      <c r="BF37623" s="101" t="s">
        <v>58</v>
      </c>
      <c r="BK37623" s="98" t="s">
        <v>70</v>
      </c>
    </row>
    <row r="37624" spans="17:63" ht="29.25" customHeight="1" x14ac:dyDescent="0.2">
      <c r="Q37624" s="92" t="s">
        <v>50</v>
      </c>
      <c r="BF37624" s="101" t="s">
        <v>58</v>
      </c>
      <c r="BK37624" s="98" t="s">
        <v>70</v>
      </c>
    </row>
    <row r="37625" spans="17:63" ht="29.25" customHeight="1" x14ac:dyDescent="0.2">
      <c r="Q37625" s="92" t="s">
        <v>50</v>
      </c>
      <c r="BF37625" s="101" t="s">
        <v>58</v>
      </c>
      <c r="BK37625" s="98" t="s">
        <v>70</v>
      </c>
    </row>
    <row r="37626" spans="17:63" ht="29.25" customHeight="1" x14ac:dyDescent="0.2">
      <c r="Q37626" s="92" t="s">
        <v>50</v>
      </c>
      <c r="BF37626" s="101" t="s">
        <v>58</v>
      </c>
      <c r="BK37626" s="98" t="s">
        <v>70</v>
      </c>
    </row>
    <row r="37627" spans="17:63" ht="29.25" customHeight="1" x14ac:dyDescent="0.2">
      <c r="Q37627" s="92" t="s">
        <v>50</v>
      </c>
      <c r="BF37627" s="101" t="s">
        <v>58</v>
      </c>
      <c r="BK37627" s="98" t="s">
        <v>70</v>
      </c>
    </row>
    <row r="37628" spans="17:63" ht="29.25" customHeight="1" x14ac:dyDescent="0.2">
      <c r="Q37628" s="92" t="s">
        <v>50</v>
      </c>
      <c r="BF37628" s="101" t="s">
        <v>58</v>
      </c>
      <c r="BK37628" s="98" t="s">
        <v>70</v>
      </c>
    </row>
    <row r="37629" spans="17:63" ht="29.25" customHeight="1" x14ac:dyDescent="0.2">
      <c r="Q37629" s="92" t="s">
        <v>50</v>
      </c>
      <c r="BF37629" s="101" t="s">
        <v>58</v>
      </c>
      <c r="BK37629" s="98" t="s">
        <v>70</v>
      </c>
    </row>
    <row r="37630" spans="17:63" ht="29.25" customHeight="1" x14ac:dyDescent="0.2">
      <c r="Q37630" s="92" t="s">
        <v>50</v>
      </c>
      <c r="BF37630" s="101" t="s">
        <v>58</v>
      </c>
      <c r="BK37630" s="98" t="s">
        <v>70</v>
      </c>
    </row>
    <row r="37631" spans="17:63" ht="29.25" customHeight="1" x14ac:dyDescent="0.2">
      <c r="Q37631" s="92" t="s">
        <v>50</v>
      </c>
      <c r="BF37631" s="101" t="s">
        <v>58</v>
      </c>
      <c r="BK37631" s="98" t="s">
        <v>70</v>
      </c>
    </row>
    <row r="37632" spans="17:63" ht="29.25" customHeight="1" x14ac:dyDescent="0.2">
      <c r="Q37632" s="92" t="s">
        <v>50</v>
      </c>
      <c r="BF37632" s="101" t="s">
        <v>58</v>
      </c>
      <c r="BK37632" s="98" t="s">
        <v>70</v>
      </c>
    </row>
    <row r="37633" spans="17:63" ht="29.25" customHeight="1" x14ac:dyDescent="0.2">
      <c r="Q37633" s="92" t="s">
        <v>50</v>
      </c>
      <c r="BF37633" s="101" t="s">
        <v>58</v>
      </c>
      <c r="BK37633" s="98" t="s">
        <v>70</v>
      </c>
    </row>
    <row r="37634" spans="17:63" ht="29.25" customHeight="1" x14ac:dyDescent="0.2">
      <c r="Q37634" s="92" t="s">
        <v>50</v>
      </c>
      <c r="BF37634" s="101" t="s">
        <v>58</v>
      </c>
      <c r="BK37634" s="98" t="s">
        <v>70</v>
      </c>
    </row>
    <row r="37635" spans="17:63" ht="29.25" customHeight="1" x14ac:dyDescent="0.2">
      <c r="Q37635" s="92" t="s">
        <v>50</v>
      </c>
      <c r="BF37635" s="101" t="s">
        <v>58</v>
      </c>
      <c r="BK37635" s="98" t="s">
        <v>70</v>
      </c>
    </row>
    <row r="37636" spans="17:63" ht="29.25" customHeight="1" x14ac:dyDescent="0.2">
      <c r="Q37636" s="92" t="s">
        <v>50</v>
      </c>
      <c r="BF37636" s="101" t="s">
        <v>58</v>
      </c>
      <c r="BK37636" s="98" t="s">
        <v>70</v>
      </c>
    </row>
    <row r="37637" spans="17:63" ht="29.25" customHeight="1" x14ac:dyDescent="0.2">
      <c r="Q37637" s="92" t="s">
        <v>50</v>
      </c>
      <c r="BF37637" s="101" t="s">
        <v>58</v>
      </c>
      <c r="BK37637" s="98" t="s">
        <v>70</v>
      </c>
    </row>
    <row r="37638" spans="17:63" ht="29.25" customHeight="1" x14ac:dyDescent="0.2">
      <c r="Q37638" s="92" t="s">
        <v>50</v>
      </c>
      <c r="BF37638" s="101" t="s">
        <v>58</v>
      </c>
      <c r="BK37638" s="98" t="s">
        <v>70</v>
      </c>
    </row>
    <row r="37639" spans="17:63" ht="29.25" customHeight="1" x14ac:dyDescent="0.2">
      <c r="Q37639" s="92" t="s">
        <v>50</v>
      </c>
      <c r="BF37639" s="101" t="s">
        <v>58</v>
      </c>
      <c r="BK37639" s="98" t="s">
        <v>70</v>
      </c>
    </row>
    <row r="37640" spans="17:63" ht="29.25" customHeight="1" x14ac:dyDescent="0.2">
      <c r="Q37640" s="92" t="s">
        <v>50</v>
      </c>
      <c r="BF37640" s="101" t="s">
        <v>58</v>
      </c>
      <c r="BK37640" s="98" t="s">
        <v>70</v>
      </c>
    </row>
    <row r="37641" spans="17:63" ht="29.25" customHeight="1" x14ac:dyDescent="0.2">
      <c r="Q37641" s="92" t="s">
        <v>50</v>
      </c>
      <c r="BF37641" s="101" t="s">
        <v>58</v>
      </c>
      <c r="BK37641" s="98" t="s">
        <v>70</v>
      </c>
    </row>
    <row r="37642" spans="17:63" ht="29.25" customHeight="1" x14ac:dyDescent="0.2">
      <c r="Q37642" s="92" t="s">
        <v>50</v>
      </c>
      <c r="BF37642" s="101" t="s">
        <v>58</v>
      </c>
      <c r="BK37642" s="98" t="s">
        <v>70</v>
      </c>
    </row>
    <row r="37643" spans="17:63" ht="29.25" customHeight="1" x14ac:dyDescent="0.2">
      <c r="Q37643" s="92" t="s">
        <v>50</v>
      </c>
      <c r="BF37643" s="101" t="s">
        <v>58</v>
      </c>
      <c r="BK37643" s="98" t="s">
        <v>70</v>
      </c>
    </row>
    <row r="37644" spans="17:63" ht="29.25" customHeight="1" x14ac:dyDescent="0.2">
      <c r="Q37644" s="92" t="s">
        <v>50</v>
      </c>
      <c r="BF37644" s="101" t="s">
        <v>58</v>
      </c>
      <c r="BK37644" s="98" t="s">
        <v>70</v>
      </c>
    </row>
    <row r="37645" spans="17:63" ht="29.25" customHeight="1" x14ac:dyDescent="0.2">
      <c r="Q37645" s="92" t="s">
        <v>50</v>
      </c>
      <c r="BF37645" s="101" t="s">
        <v>58</v>
      </c>
      <c r="BK37645" s="98" t="s">
        <v>70</v>
      </c>
    </row>
    <row r="37646" spans="17:63" ht="29.25" customHeight="1" x14ac:dyDescent="0.2">
      <c r="Q37646" s="92" t="s">
        <v>50</v>
      </c>
      <c r="BF37646" s="101" t="s">
        <v>58</v>
      </c>
      <c r="BK37646" s="98" t="s">
        <v>70</v>
      </c>
    </row>
    <row r="37647" spans="17:63" ht="29.25" customHeight="1" x14ac:dyDescent="0.2">
      <c r="Q37647" s="92" t="s">
        <v>50</v>
      </c>
      <c r="BF37647" s="101" t="s">
        <v>58</v>
      </c>
      <c r="BK37647" s="98" t="s">
        <v>70</v>
      </c>
    </row>
    <row r="37648" spans="17:63" ht="29.25" customHeight="1" x14ac:dyDescent="0.2">
      <c r="Q37648" s="92" t="s">
        <v>50</v>
      </c>
      <c r="BF37648" s="101" t="s">
        <v>58</v>
      </c>
      <c r="BK37648" s="98" t="s">
        <v>70</v>
      </c>
    </row>
    <row r="37649" spans="17:63" ht="29.25" customHeight="1" x14ac:dyDescent="0.2">
      <c r="Q37649" s="92" t="s">
        <v>50</v>
      </c>
      <c r="BF37649" s="101" t="s">
        <v>58</v>
      </c>
      <c r="BK37649" s="98" t="s">
        <v>70</v>
      </c>
    </row>
    <row r="37650" spans="17:63" ht="29.25" customHeight="1" x14ac:dyDescent="0.2">
      <c r="Q37650" s="92" t="s">
        <v>50</v>
      </c>
      <c r="BF37650" s="101" t="s">
        <v>58</v>
      </c>
      <c r="BK37650" s="98" t="s">
        <v>70</v>
      </c>
    </row>
    <row r="37651" spans="17:63" ht="29.25" customHeight="1" x14ac:dyDescent="0.2">
      <c r="Q37651" s="92" t="s">
        <v>50</v>
      </c>
      <c r="BF37651" s="101" t="s">
        <v>58</v>
      </c>
      <c r="BK37651" s="98" t="s">
        <v>70</v>
      </c>
    </row>
    <row r="37652" spans="17:63" ht="29.25" customHeight="1" x14ac:dyDescent="0.2">
      <c r="Q37652" s="92" t="s">
        <v>50</v>
      </c>
      <c r="BF37652" s="101" t="s">
        <v>58</v>
      </c>
      <c r="BK37652" s="98" t="s">
        <v>70</v>
      </c>
    </row>
    <row r="37653" spans="17:63" ht="29.25" customHeight="1" x14ac:dyDescent="0.2">
      <c r="Q37653" s="92" t="s">
        <v>50</v>
      </c>
      <c r="BF37653" s="101" t="s">
        <v>58</v>
      </c>
      <c r="BK37653" s="98" t="s">
        <v>70</v>
      </c>
    </row>
    <row r="37654" spans="17:63" ht="29.25" customHeight="1" x14ac:dyDescent="0.2">
      <c r="Q37654" s="92" t="s">
        <v>50</v>
      </c>
      <c r="BF37654" s="101" t="s">
        <v>58</v>
      </c>
      <c r="BK37654" s="98" t="s">
        <v>70</v>
      </c>
    </row>
    <row r="37655" spans="17:63" ht="29.25" customHeight="1" x14ac:dyDescent="0.2">
      <c r="Q37655" s="92" t="s">
        <v>50</v>
      </c>
      <c r="BF37655" s="101" t="s">
        <v>58</v>
      </c>
      <c r="BK37655" s="98" t="s">
        <v>70</v>
      </c>
    </row>
    <row r="37656" spans="17:63" ht="29.25" customHeight="1" x14ac:dyDescent="0.2">
      <c r="Q37656" s="92" t="s">
        <v>50</v>
      </c>
      <c r="BF37656" s="101" t="s">
        <v>58</v>
      </c>
      <c r="BK37656" s="98" t="s">
        <v>70</v>
      </c>
    </row>
    <row r="37657" spans="17:63" ht="29.25" customHeight="1" x14ac:dyDescent="0.2">
      <c r="Q37657" s="92" t="s">
        <v>50</v>
      </c>
      <c r="BF37657" s="101" t="s">
        <v>58</v>
      </c>
      <c r="BK37657" s="98" t="s">
        <v>70</v>
      </c>
    </row>
    <row r="37658" spans="17:63" ht="29.25" customHeight="1" x14ac:dyDescent="0.2">
      <c r="Q37658" s="92" t="s">
        <v>50</v>
      </c>
      <c r="BF37658" s="101" t="s">
        <v>58</v>
      </c>
      <c r="BK37658" s="98" t="s">
        <v>70</v>
      </c>
    </row>
    <row r="37659" spans="17:63" ht="29.25" customHeight="1" x14ac:dyDescent="0.2">
      <c r="Q37659" s="92" t="s">
        <v>50</v>
      </c>
      <c r="BF37659" s="101" t="s">
        <v>58</v>
      </c>
      <c r="BK37659" s="98" t="s">
        <v>70</v>
      </c>
    </row>
    <row r="37660" spans="17:63" ht="29.25" customHeight="1" x14ac:dyDescent="0.2">
      <c r="Q37660" s="92" t="s">
        <v>50</v>
      </c>
      <c r="BF37660" s="101" t="s">
        <v>58</v>
      </c>
      <c r="BK37660" s="98" t="s">
        <v>70</v>
      </c>
    </row>
    <row r="37661" spans="17:63" ht="29.25" customHeight="1" x14ac:dyDescent="0.2">
      <c r="Q37661" s="92" t="s">
        <v>50</v>
      </c>
      <c r="BF37661" s="101" t="s">
        <v>58</v>
      </c>
      <c r="BK37661" s="98" t="s">
        <v>70</v>
      </c>
    </row>
    <row r="37662" spans="17:63" ht="29.25" customHeight="1" x14ac:dyDescent="0.2">
      <c r="Q37662" s="92" t="s">
        <v>50</v>
      </c>
      <c r="BF37662" s="101" t="s">
        <v>58</v>
      </c>
      <c r="BK37662" s="98" t="s">
        <v>70</v>
      </c>
    </row>
    <row r="37663" spans="17:63" ht="29.25" customHeight="1" x14ac:dyDescent="0.2">
      <c r="Q37663" s="92" t="s">
        <v>50</v>
      </c>
      <c r="BF37663" s="101" t="s">
        <v>58</v>
      </c>
      <c r="BK37663" s="98" t="s">
        <v>70</v>
      </c>
    </row>
    <row r="37664" spans="17:63" ht="29.25" customHeight="1" x14ac:dyDescent="0.2">
      <c r="Q37664" s="92" t="s">
        <v>50</v>
      </c>
      <c r="BF37664" s="101" t="s">
        <v>58</v>
      </c>
      <c r="BK37664" s="98" t="s">
        <v>70</v>
      </c>
    </row>
    <row r="37665" spans="17:63" ht="29.25" customHeight="1" x14ac:dyDescent="0.2">
      <c r="Q37665" s="92" t="s">
        <v>50</v>
      </c>
      <c r="BF37665" s="101" t="s">
        <v>58</v>
      </c>
      <c r="BK37665" s="98" t="s">
        <v>70</v>
      </c>
    </row>
    <row r="37666" spans="17:63" ht="29.25" customHeight="1" x14ac:dyDescent="0.2">
      <c r="Q37666" s="92" t="s">
        <v>50</v>
      </c>
      <c r="BF37666" s="101" t="s">
        <v>58</v>
      </c>
      <c r="BK37666" s="98" t="s">
        <v>70</v>
      </c>
    </row>
    <row r="37667" spans="17:63" ht="29.25" customHeight="1" x14ac:dyDescent="0.2">
      <c r="Q37667" s="92" t="s">
        <v>50</v>
      </c>
      <c r="BF37667" s="101" t="s">
        <v>58</v>
      </c>
      <c r="BK37667" s="98" t="s">
        <v>70</v>
      </c>
    </row>
    <row r="37668" spans="17:63" ht="29.25" customHeight="1" x14ac:dyDescent="0.2">
      <c r="Q37668" s="92" t="s">
        <v>50</v>
      </c>
      <c r="BF37668" s="101" t="s">
        <v>58</v>
      </c>
      <c r="BK37668" s="98" t="s">
        <v>70</v>
      </c>
    </row>
    <row r="37669" spans="17:63" ht="29.25" customHeight="1" x14ac:dyDescent="0.2">
      <c r="Q37669" s="92" t="s">
        <v>50</v>
      </c>
      <c r="BF37669" s="101" t="s">
        <v>58</v>
      </c>
      <c r="BK37669" s="98" t="s">
        <v>70</v>
      </c>
    </row>
    <row r="37670" spans="17:63" ht="29.25" customHeight="1" x14ac:dyDescent="0.2">
      <c r="Q37670" s="92" t="s">
        <v>50</v>
      </c>
      <c r="BF37670" s="101" t="s">
        <v>58</v>
      </c>
      <c r="BK37670" s="98" t="s">
        <v>70</v>
      </c>
    </row>
    <row r="37671" spans="17:63" ht="29.25" customHeight="1" x14ac:dyDescent="0.2">
      <c r="Q37671" s="92" t="s">
        <v>50</v>
      </c>
      <c r="BF37671" s="101" t="s">
        <v>58</v>
      </c>
      <c r="BK37671" s="98" t="s">
        <v>70</v>
      </c>
    </row>
    <row r="37672" spans="17:63" ht="29.25" customHeight="1" x14ac:dyDescent="0.2">
      <c r="Q37672" s="92" t="s">
        <v>50</v>
      </c>
      <c r="BF37672" s="101" t="s">
        <v>58</v>
      </c>
      <c r="BK37672" s="98" t="s">
        <v>70</v>
      </c>
    </row>
    <row r="37673" spans="17:63" ht="29.25" customHeight="1" x14ac:dyDescent="0.2">
      <c r="Q37673" s="92" t="s">
        <v>50</v>
      </c>
      <c r="BF37673" s="101" t="s">
        <v>58</v>
      </c>
      <c r="BK37673" s="98" t="s">
        <v>70</v>
      </c>
    </row>
    <row r="37674" spans="17:63" ht="29.25" customHeight="1" x14ac:dyDescent="0.2">
      <c r="Q37674" s="92" t="s">
        <v>50</v>
      </c>
      <c r="BF37674" s="101" t="s">
        <v>58</v>
      </c>
      <c r="BK37674" s="98" t="s">
        <v>70</v>
      </c>
    </row>
    <row r="37675" spans="17:63" ht="29.25" customHeight="1" x14ac:dyDescent="0.2">
      <c r="Q37675" s="92" t="s">
        <v>50</v>
      </c>
      <c r="BF37675" s="101" t="s">
        <v>58</v>
      </c>
      <c r="BK37675" s="98" t="s">
        <v>70</v>
      </c>
    </row>
    <row r="37676" spans="17:63" ht="29.25" customHeight="1" x14ac:dyDescent="0.2">
      <c r="Q37676" s="92" t="s">
        <v>50</v>
      </c>
      <c r="BF37676" s="101" t="s">
        <v>58</v>
      </c>
      <c r="BK37676" s="98" t="s">
        <v>70</v>
      </c>
    </row>
    <row r="37677" spans="17:63" ht="29.25" customHeight="1" x14ac:dyDescent="0.2">
      <c r="Q37677" s="92" t="s">
        <v>50</v>
      </c>
      <c r="BF37677" s="101" t="s">
        <v>58</v>
      </c>
      <c r="BK37677" s="98" t="s">
        <v>70</v>
      </c>
    </row>
    <row r="37678" spans="17:63" ht="29.25" customHeight="1" x14ac:dyDescent="0.2">
      <c r="Q37678" s="92" t="s">
        <v>50</v>
      </c>
      <c r="BF37678" s="101" t="s">
        <v>58</v>
      </c>
      <c r="BK37678" s="98" t="s">
        <v>70</v>
      </c>
    </row>
    <row r="37679" spans="17:63" ht="29.25" customHeight="1" x14ac:dyDescent="0.2">
      <c r="Q37679" s="92" t="s">
        <v>50</v>
      </c>
      <c r="BF37679" s="101" t="s">
        <v>58</v>
      </c>
      <c r="BK37679" s="98" t="s">
        <v>70</v>
      </c>
    </row>
    <row r="37680" spans="17:63" ht="29.25" customHeight="1" x14ac:dyDescent="0.2">
      <c r="Q37680" s="92" t="s">
        <v>50</v>
      </c>
      <c r="BF37680" s="101" t="s">
        <v>58</v>
      </c>
      <c r="BK37680" s="98" t="s">
        <v>70</v>
      </c>
    </row>
    <row r="37681" spans="17:63" ht="29.25" customHeight="1" x14ac:dyDescent="0.2">
      <c r="Q37681" s="92" t="s">
        <v>50</v>
      </c>
      <c r="BF37681" s="101" t="s">
        <v>58</v>
      </c>
      <c r="BK37681" s="98" t="s">
        <v>70</v>
      </c>
    </row>
    <row r="37682" spans="17:63" ht="29.25" customHeight="1" x14ac:dyDescent="0.2">
      <c r="Q37682" s="92" t="s">
        <v>50</v>
      </c>
      <c r="BF37682" s="101" t="s">
        <v>58</v>
      </c>
      <c r="BK37682" s="98" t="s">
        <v>70</v>
      </c>
    </row>
    <row r="37683" spans="17:63" ht="29.25" customHeight="1" x14ac:dyDescent="0.2">
      <c r="Q37683" s="92" t="s">
        <v>50</v>
      </c>
      <c r="BF37683" s="101" t="s">
        <v>58</v>
      </c>
      <c r="BK37683" s="98" t="s">
        <v>70</v>
      </c>
    </row>
    <row r="37684" spans="17:63" ht="29.25" customHeight="1" x14ac:dyDescent="0.2">
      <c r="Q37684" s="92" t="s">
        <v>50</v>
      </c>
      <c r="BF37684" s="101" t="s">
        <v>58</v>
      </c>
      <c r="BK37684" s="98" t="s">
        <v>70</v>
      </c>
    </row>
    <row r="37685" spans="17:63" ht="29.25" customHeight="1" x14ac:dyDescent="0.2">
      <c r="Q37685" s="92" t="s">
        <v>50</v>
      </c>
      <c r="BF37685" s="101" t="s">
        <v>58</v>
      </c>
      <c r="BK37685" s="98" t="s">
        <v>70</v>
      </c>
    </row>
    <row r="37686" spans="17:63" ht="29.25" customHeight="1" x14ac:dyDescent="0.2">
      <c r="Q37686" s="92" t="s">
        <v>50</v>
      </c>
      <c r="BF37686" s="101" t="s">
        <v>58</v>
      </c>
      <c r="BK37686" s="98" t="s">
        <v>70</v>
      </c>
    </row>
    <row r="37687" spans="17:63" ht="29.25" customHeight="1" x14ac:dyDescent="0.2">
      <c r="Q37687" s="92" t="s">
        <v>50</v>
      </c>
      <c r="BF37687" s="101" t="s">
        <v>58</v>
      </c>
      <c r="BK37687" s="98" t="s">
        <v>70</v>
      </c>
    </row>
    <row r="37688" spans="17:63" ht="29.25" customHeight="1" x14ac:dyDescent="0.2">
      <c r="Q37688" s="92" t="s">
        <v>50</v>
      </c>
      <c r="BF37688" s="101" t="s">
        <v>58</v>
      </c>
      <c r="BK37688" s="98" t="s">
        <v>70</v>
      </c>
    </row>
    <row r="37689" spans="17:63" ht="29.25" customHeight="1" x14ac:dyDescent="0.2">
      <c r="Q37689" s="92" t="s">
        <v>50</v>
      </c>
      <c r="BF37689" s="101" t="s">
        <v>58</v>
      </c>
      <c r="BK37689" s="98" t="s">
        <v>70</v>
      </c>
    </row>
    <row r="37690" spans="17:63" ht="29.25" customHeight="1" x14ac:dyDescent="0.2">
      <c r="Q37690" s="92" t="s">
        <v>50</v>
      </c>
      <c r="BF37690" s="101" t="s">
        <v>58</v>
      </c>
      <c r="BK37690" s="98" t="s">
        <v>70</v>
      </c>
    </row>
    <row r="37691" spans="17:63" ht="29.25" customHeight="1" x14ac:dyDescent="0.2">
      <c r="Q37691" s="92" t="s">
        <v>50</v>
      </c>
      <c r="BF37691" s="101" t="s">
        <v>58</v>
      </c>
      <c r="BK37691" s="98" t="s">
        <v>70</v>
      </c>
    </row>
    <row r="37692" spans="17:63" ht="29.25" customHeight="1" x14ac:dyDescent="0.2">
      <c r="Q37692" s="92" t="s">
        <v>50</v>
      </c>
      <c r="BF37692" s="101" t="s">
        <v>58</v>
      </c>
      <c r="BK37692" s="98" t="s">
        <v>70</v>
      </c>
    </row>
    <row r="37693" spans="17:63" ht="29.25" customHeight="1" x14ac:dyDescent="0.2">
      <c r="Q37693" s="92" t="s">
        <v>50</v>
      </c>
      <c r="BF37693" s="101" t="s">
        <v>58</v>
      </c>
      <c r="BK37693" s="98" t="s">
        <v>70</v>
      </c>
    </row>
    <row r="37694" spans="17:63" ht="29.25" customHeight="1" x14ac:dyDescent="0.2">
      <c r="Q37694" s="92" t="s">
        <v>50</v>
      </c>
      <c r="BF37694" s="101" t="s">
        <v>58</v>
      </c>
      <c r="BK37694" s="98" t="s">
        <v>70</v>
      </c>
    </row>
    <row r="37695" spans="17:63" ht="29.25" customHeight="1" x14ac:dyDescent="0.2">
      <c r="Q37695" s="92" t="s">
        <v>50</v>
      </c>
      <c r="BF37695" s="101" t="s">
        <v>58</v>
      </c>
      <c r="BK37695" s="98" t="s">
        <v>70</v>
      </c>
    </row>
    <row r="37696" spans="17:63" ht="29.25" customHeight="1" x14ac:dyDescent="0.2">
      <c r="Q37696" s="92" t="s">
        <v>50</v>
      </c>
      <c r="BF37696" s="101" t="s">
        <v>58</v>
      </c>
      <c r="BK37696" s="98" t="s">
        <v>70</v>
      </c>
    </row>
    <row r="37697" spans="17:63" ht="29.25" customHeight="1" x14ac:dyDescent="0.2">
      <c r="Q37697" s="92" t="s">
        <v>50</v>
      </c>
      <c r="BF37697" s="101" t="s">
        <v>58</v>
      </c>
      <c r="BK37697" s="98" t="s">
        <v>70</v>
      </c>
    </row>
    <row r="37698" spans="17:63" ht="29.25" customHeight="1" x14ac:dyDescent="0.2">
      <c r="Q37698" s="92" t="s">
        <v>50</v>
      </c>
      <c r="BF37698" s="101" t="s">
        <v>58</v>
      </c>
      <c r="BK37698" s="98" t="s">
        <v>70</v>
      </c>
    </row>
    <row r="37699" spans="17:63" ht="29.25" customHeight="1" x14ac:dyDescent="0.2">
      <c r="Q37699" s="92" t="s">
        <v>50</v>
      </c>
      <c r="BF37699" s="101" t="s">
        <v>58</v>
      </c>
      <c r="BK37699" s="98" t="s">
        <v>70</v>
      </c>
    </row>
    <row r="37700" spans="17:63" ht="29.25" customHeight="1" x14ac:dyDescent="0.2">
      <c r="Q37700" s="92" t="s">
        <v>50</v>
      </c>
      <c r="BF37700" s="101" t="s">
        <v>58</v>
      </c>
      <c r="BK37700" s="98" t="s">
        <v>70</v>
      </c>
    </row>
    <row r="37701" spans="17:63" ht="29.25" customHeight="1" x14ac:dyDescent="0.2">
      <c r="Q37701" s="92" t="s">
        <v>50</v>
      </c>
      <c r="BF37701" s="101" t="s">
        <v>58</v>
      </c>
      <c r="BK37701" s="98" t="s">
        <v>70</v>
      </c>
    </row>
    <row r="37702" spans="17:63" ht="29.25" customHeight="1" x14ac:dyDescent="0.2">
      <c r="Q37702" s="92" t="s">
        <v>50</v>
      </c>
      <c r="BF37702" s="101" t="s">
        <v>58</v>
      </c>
      <c r="BK37702" s="98" t="s">
        <v>70</v>
      </c>
    </row>
    <row r="37703" spans="17:63" ht="29.25" customHeight="1" x14ac:dyDescent="0.2">
      <c r="Q37703" s="92" t="s">
        <v>50</v>
      </c>
      <c r="BF37703" s="101" t="s">
        <v>58</v>
      </c>
      <c r="BK37703" s="98" t="s">
        <v>70</v>
      </c>
    </row>
    <row r="37704" spans="17:63" ht="29.25" customHeight="1" x14ac:dyDescent="0.2">
      <c r="Q37704" s="92" t="s">
        <v>50</v>
      </c>
      <c r="BF37704" s="101" t="s">
        <v>58</v>
      </c>
      <c r="BK37704" s="98" t="s">
        <v>70</v>
      </c>
    </row>
    <row r="37705" spans="17:63" ht="29.25" customHeight="1" x14ac:dyDescent="0.2">
      <c r="Q37705" s="92" t="s">
        <v>50</v>
      </c>
      <c r="BF37705" s="101" t="s">
        <v>58</v>
      </c>
      <c r="BK37705" s="98" t="s">
        <v>70</v>
      </c>
    </row>
    <row r="37706" spans="17:63" ht="29.25" customHeight="1" x14ac:dyDescent="0.2">
      <c r="Q37706" s="92" t="s">
        <v>50</v>
      </c>
      <c r="BF37706" s="101" t="s">
        <v>58</v>
      </c>
      <c r="BK37706" s="98" t="s">
        <v>70</v>
      </c>
    </row>
    <row r="37707" spans="17:63" ht="29.25" customHeight="1" x14ac:dyDescent="0.2">
      <c r="Q37707" s="92" t="s">
        <v>50</v>
      </c>
      <c r="BF37707" s="101" t="s">
        <v>58</v>
      </c>
      <c r="BK37707" s="98" t="s">
        <v>70</v>
      </c>
    </row>
    <row r="37708" spans="17:63" ht="29.25" customHeight="1" x14ac:dyDescent="0.2">
      <c r="Q37708" s="92" t="s">
        <v>50</v>
      </c>
      <c r="BF37708" s="101" t="s">
        <v>58</v>
      </c>
      <c r="BK37708" s="98" t="s">
        <v>70</v>
      </c>
    </row>
    <row r="37709" spans="17:63" ht="29.25" customHeight="1" x14ac:dyDescent="0.2">
      <c r="Q37709" s="92" t="s">
        <v>50</v>
      </c>
      <c r="BF37709" s="101" t="s">
        <v>58</v>
      </c>
      <c r="BK37709" s="98" t="s">
        <v>70</v>
      </c>
    </row>
    <row r="37710" spans="17:63" ht="29.25" customHeight="1" x14ac:dyDescent="0.2">
      <c r="Q37710" s="92" t="s">
        <v>50</v>
      </c>
      <c r="BF37710" s="101" t="s">
        <v>58</v>
      </c>
      <c r="BK37710" s="98" t="s">
        <v>70</v>
      </c>
    </row>
    <row r="37711" spans="17:63" ht="29.25" customHeight="1" x14ac:dyDescent="0.2">
      <c r="Q37711" s="92" t="s">
        <v>50</v>
      </c>
      <c r="BF37711" s="101" t="s">
        <v>58</v>
      </c>
      <c r="BK37711" s="98" t="s">
        <v>70</v>
      </c>
    </row>
    <row r="37712" spans="17:63" ht="29.25" customHeight="1" x14ac:dyDescent="0.2">
      <c r="Q37712" s="92" t="s">
        <v>50</v>
      </c>
      <c r="BF37712" s="101" t="s">
        <v>58</v>
      </c>
      <c r="BK37712" s="98" t="s">
        <v>70</v>
      </c>
    </row>
    <row r="37713" spans="17:63" ht="29.25" customHeight="1" x14ac:dyDescent="0.2">
      <c r="Q37713" s="92" t="s">
        <v>50</v>
      </c>
      <c r="BF37713" s="101" t="s">
        <v>58</v>
      </c>
      <c r="BK37713" s="98" t="s">
        <v>70</v>
      </c>
    </row>
    <row r="37714" spans="17:63" ht="29.25" customHeight="1" x14ac:dyDescent="0.2">
      <c r="Q37714" s="92" t="s">
        <v>50</v>
      </c>
      <c r="BF37714" s="101" t="s">
        <v>58</v>
      </c>
      <c r="BK37714" s="98" t="s">
        <v>70</v>
      </c>
    </row>
    <row r="37715" spans="17:63" ht="29.25" customHeight="1" x14ac:dyDescent="0.2">
      <c r="Q37715" s="92" t="s">
        <v>50</v>
      </c>
      <c r="BF37715" s="101" t="s">
        <v>58</v>
      </c>
      <c r="BK37715" s="98" t="s">
        <v>70</v>
      </c>
    </row>
    <row r="37716" spans="17:63" ht="29.25" customHeight="1" x14ac:dyDescent="0.2">
      <c r="Q37716" s="92" t="s">
        <v>50</v>
      </c>
      <c r="BF37716" s="101" t="s">
        <v>58</v>
      </c>
      <c r="BK37716" s="98" t="s">
        <v>70</v>
      </c>
    </row>
    <row r="37717" spans="17:63" ht="29.25" customHeight="1" x14ac:dyDescent="0.2">
      <c r="Q37717" s="92" t="s">
        <v>50</v>
      </c>
      <c r="BF37717" s="101" t="s">
        <v>58</v>
      </c>
      <c r="BK37717" s="98" t="s">
        <v>70</v>
      </c>
    </row>
    <row r="37718" spans="17:63" ht="29.25" customHeight="1" x14ac:dyDescent="0.2">
      <c r="Q37718" s="92" t="s">
        <v>50</v>
      </c>
      <c r="BF37718" s="101" t="s">
        <v>58</v>
      </c>
      <c r="BK37718" s="98" t="s">
        <v>70</v>
      </c>
    </row>
    <row r="37719" spans="17:63" ht="29.25" customHeight="1" x14ac:dyDescent="0.2">
      <c r="Q37719" s="92" t="s">
        <v>50</v>
      </c>
      <c r="BF37719" s="101" t="s">
        <v>58</v>
      </c>
      <c r="BK37719" s="98" t="s">
        <v>70</v>
      </c>
    </row>
    <row r="37720" spans="17:63" ht="29.25" customHeight="1" x14ac:dyDescent="0.2">
      <c r="Q37720" s="92" t="s">
        <v>50</v>
      </c>
      <c r="BF37720" s="101" t="s">
        <v>58</v>
      </c>
      <c r="BK37720" s="98" t="s">
        <v>70</v>
      </c>
    </row>
    <row r="37721" spans="17:63" ht="29.25" customHeight="1" x14ac:dyDescent="0.2">
      <c r="Q37721" s="92" t="s">
        <v>50</v>
      </c>
      <c r="BF37721" s="101" t="s">
        <v>58</v>
      </c>
      <c r="BK37721" s="98" t="s">
        <v>70</v>
      </c>
    </row>
    <row r="37722" spans="17:63" ht="29.25" customHeight="1" x14ac:dyDescent="0.2">
      <c r="Q37722" s="92" t="s">
        <v>50</v>
      </c>
      <c r="BF37722" s="101" t="s">
        <v>58</v>
      </c>
      <c r="BK37722" s="98" t="s">
        <v>70</v>
      </c>
    </row>
    <row r="37723" spans="17:63" ht="29.25" customHeight="1" x14ac:dyDescent="0.2">
      <c r="Q37723" s="92" t="s">
        <v>50</v>
      </c>
      <c r="BF37723" s="101" t="s">
        <v>58</v>
      </c>
      <c r="BK37723" s="98" t="s">
        <v>70</v>
      </c>
    </row>
    <row r="37724" spans="17:63" ht="29.25" customHeight="1" x14ac:dyDescent="0.2">
      <c r="Q37724" s="92" t="s">
        <v>50</v>
      </c>
      <c r="BF37724" s="101" t="s">
        <v>58</v>
      </c>
      <c r="BK37724" s="98" t="s">
        <v>70</v>
      </c>
    </row>
    <row r="37725" spans="17:63" ht="29.25" customHeight="1" x14ac:dyDescent="0.2">
      <c r="Q37725" s="92" t="s">
        <v>50</v>
      </c>
      <c r="BF37725" s="101" t="s">
        <v>58</v>
      </c>
      <c r="BK37725" s="98" t="s">
        <v>70</v>
      </c>
    </row>
    <row r="37726" spans="17:63" ht="29.25" customHeight="1" x14ac:dyDescent="0.2">
      <c r="Q37726" s="92" t="s">
        <v>50</v>
      </c>
      <c r="BF37726" s="101" t="s">
        <v>58</v>
      </c>
      <c r="BK37726" s="98" t="s">
        <v>70</v>
      </c>
    </row>
    <row r="37727" spans="17:63" ht="29.25" customHeight="1" x14ac:dyDescent="0.2">
      <c r="Q37727" s="92" t="s">
        <v>50</v>
      </c>
      <c r="BF37727" s="101" t="s">
        <v>58</v>
      </c>
      <c r="BK37727" s="98" t="s">
        <v>70</v>
      </c>
    </row>
    <row r="37728" spans="17:63" ht="29.25" customHeight="1" x14ac:dyDescent="0.2">
      <c r="Q37728" s="92" t="s">
        <v>50</v>
      </c>
      <c r="BF37728" s="101" t="s">
        <v>58</v>
      </c>
      <c r="BK37728" s="98" t="s">
        <v>70</v>
      </c>
    </row>
    <row r="37729" spans="17:63" ht="29.25" customHeight="1" x14ac:dyDescent="0.2">
      <c r="Q37729" s="92" t="s">
        <v>50</v>
      </c>
      <c r="BF37729" s="101" t="s">
        <v>58</v>
      </c>
      <c r="BK37729" s="98" t="s">
        <v>70</v>
      </c>
    </row>
    <row r="37730" spans="17:63" ht="29.25" customHeight="1" x14ac:dyDescent="0.2">
      <c r="Q37730" s="92" t="s">
        <v>50</v>
      </c>
      <c r="BF37730" s="101" t="s">
        <v>58</v>
      </c>
      <c r="BK37730" s="98" t="s">
        <v>70</v>
      </c>
    </row>
    <row r="37731" spans="17:63" ht="29.25" customHeight="1" x14ac:dyDescent="0.2">
      <c r="Q37731" s="92" t="s">
        <v>50</v>
      </c>
      <c r="BF37731" s="101" t="s">
        <v>58</v>
      </c>
      <c r="BK37731" s="98" t="s">
        <v>70</v>
      </c>
    </row>
    <row r="37732" spans="17:63" ht="29.25" customHeight="1" x14ac:dyDescent="0.2">
      <c r="Q37732" s="92" t="s">
        <v>50</v>
      </c>
      <c r="BF37732" s="101" t="s">
        <v>58</v>
      </c>
      <c r="BK37732" s="98" t="s">
        <v>70</v>
      </c>
    </row>
    <row r="37733" spans="17:63" ht="29.25" customHeight="1" x14ac:dyDescent="0.2">
      <c r="Q37733" s="92" t="s">
        <v>50</v>
      </c>
      <c r="BF37733" s="101" t="s">
        <v>58</v>
      </c>
      <c r="BK37733" s="98" t="s">
        <v>70</v>
      </c>
    </row>
    <row r="37734" spans="17:63" ht="29.25" customHeight="1" x14ac:dyDescent="0.2">
      <c r="Q37734" s="92" t="s">
        <v>50</v>
      </c>
      <c r="BF37734" s="101" t="s">
        <v>58</v>
      </c>
      <c r="BK37734" s="98" t="s">
        <v>70</v>
      </c>
    </row>
    <row r="37735" spans="17:63" ht="29.25" customHeight="1" x14ac:dyDescent="0.2">
      <c r="Q37735" s="92" t="s">
        <v>50</v>
      </c>
      <c r="BF37735" s="101" t="s">
        <v>58</v>
      </c>
      <c r="BK37735" s="98" t="s">
        <v>70</v>
      </c>
    </row>
    <row r="37736" spans="17:63" ht="29.25" customHeight="1" x14ac:dyDescent="0.2">
      <c r="Q37736" s="92" t="s">
        <v>50</v>
      </c>
      <c r="BF37736" s="101" t="s">
        <v>58</v>
      </c>
      <c r="BK37736" s="98" t="s">
        <v>70</v>
      </c>
    </row>
    <row r="37737" spans="17:63" ht="29.25" customHeight="1" x14ac:dyDescent="0.2">
      <c r="Q37737" s="92" t="s">
        <v>50</v>
      </c>
      <c r="BF37737" s="101" t="s">
        <v>58</v>
      </c>
      <c r="BK37737" s="98" t="s">
        <v>70</v>
      </c>
    </row>
    <row r="37738" spans="17:63" ht="29.25" customHeight="1" x14ac:dyDescent="0.2">
      <c r="Q37738" s="92" t="s">
        <v>50</v>
      </c>
      <c r="BF37738" s="101" t="s">
        <v>58</v>
      </c>
      <c r="BK37738" s="98" t="s">
        <v>70</v>
      </c>
    </row>
    <row r="37739" spans="17:63" ht="29.25" customHeight="1" x14ac:dyDescent="0.2">
      <c r="Q37739" s="92" t="s">
        <v>50</v>
      </c>
      <c r="BF37739" s="101" t="s">
        <v>58</v>
      </c>
      <c r="BK37739" s="98" t="s">
        <v>70</v>
      </c>
    </row>
    <row r="37740" spans="17:63" ht="29.25" customHeight="1" x14ac:dyDescent="0.2">
      <c r="Q37740" s="92" t="s">
        <v>50</v>
      </c>
      <c r="BF37740" s="101" t="s">
        <v>58</v>
      </c>
      <c r="BK37740" s="98" t="s">
        <v>70</v>
      </c>
    </row>
    <row r="37741" spans="17:63" ht="29.25" customHeight="1" x14ac:dyDescent="0.2">
      <c r="Q37741" s="92" t="s">
        <v>50</v>
      </c>
      <c r="BF37741" s="101" t="s">
        <v>58</v>
      </c>
      <c r="BK37741" s="98" t="s">
        <v>70</v>
      </c>
    </row>
    <row r="37742" spans="17:63" ht="29.25" customHeight="1" x14ac:dyDescent="0.2">
      <c r="Q37742" s="92" t="s">
        <v>50</v>
      </c>
      <c r="BF37742" s="101" t="s">
        <v>58</v>
      </c>
      <c r="BK37742" s="98" t="s">
        <v>70</v>
      </c>
    </row>
    <row r="37743" spans="17:63" ht="29.25" customHeight="1" x14ac:dyDescent="0.2">
      <c r="Q37743" s="92" t="s">
        <v>50</v>
      </c>
      <c r="BF37743" s="101" t="s">
        <v>58</v>
      </c>
      <c r="BK37743" s="98" t="s">
        <v>70</v>
      </c>
    </row>
    <row r="37744" spans="17:63" ht="29.25" customHeight="1" x14ac:dyDescent="0.2">
      <c r="Q37744" s="92" t="s">
        <v>50</v>
      </c>
      <c r="BF37744" s="101" t="s">
        <v>58</v>
      </c>
      <c r="BK37744" s="98" t="s">
        <v>70</v>
      </c>
    </row>
    <row r="37745" spans="17:63" ht="29.25" customHeight="1" x14ac:dyDescent="0.2">
      <c r="Q37745" s="92" t="s">
        <v>50</v>
      </c>
      <c r="BF37745" s="101" t="s">
        <v>58</v>
      </c>
      <c r="BK37745" s="98" t="s">
        <v>70</v>
      </c>
    </row>
    <row r="37746" spans="17:63" ht="29.25" customHeight="1" x14ac:dyDescent="0.2">
      <c r="Q37746" s="92" t="s">
        <v>50</v>
      </c>
      <c r="BF37746" s="101" t="s">
        <v>58</v>
      </c>
      <c r="BK37746" s="98" t="s">
        <v>70</v>
      </c>
    </row>
    <row r="37747" spans="17:63" ht="29.25" customHeight="1" x14ac:dyDescent="0.2">
      <c r="Q37747" s="92" t="s">
        <v>50</v>
      </c>
      <c r="BF37747" s="101" t="s">
        <v>58</v>
      </c>
      <c r="BK37747" s="98" t="s">
        <v>70</v>
      </c>
    </row>
    <row r="37748" spans="17:63" ht="29.25" customHeight="1" x14ac:dyDescent="0.2">
      <c r="Q37748" s="92" t="s">
        <v>50</v>
      </c>
      <c r="BF37748" s="101" t="s">
        <v>58</v>
      </c>
      <c r="BK37748" s="98" t="s">
        <v>70</v>
      </c>
    </row>
    <row r="37749" spans="17:63" ht="29.25" customHeight="1" x14ac:dyDescent="0.2">
      <c r="Q37749" s="92" t="s">
        <v>50</v>
      </c>
      <c r="BF37749" s="101" t="s">
        <v>58</v>
      </c>
      <c r="BK37749" s="98" t="s">
        <v>70</v>
      </c>
    </row>
    <row r="37750" spans="17:63" ht="29.25" customHeight="1" x14ac:dyDescent="0.2">
      <c r="Q37750" s="92" t="s">
        <v>50</v>
      </c>
      <c r="BF37750" s="101" t="s">
        <v>58</v>
      </c>
      <c r="BK37750" s="98" t="s">
        <v>70</v>
      </c>
    </row>
    <row r="37751" spans="17:63" ht="29.25" customHeight="1" x14ac:dyDescent="0.2">
      <c r="Q37751" s="92" t="s">
        <v>50</v>
      </c>
      <c r="BF37751" s="101" t="s">
        <v>58</v>
      </c>
      <c r="BK37751" s="98" t="s">
        <v>70</v>
      </c>
    </row>
    <row r="37752" spans="17:63" ht="29.25" customHeight="1" x14ac:dyDescent="0.2">
      <c r="Q37752" s="92" t="s">
        <v>50</v>
      </c>
      <c r="BF37752" s="101" t="s">
        <v>58</v>
      </c>
      <c r="BK37752" s="98" t="s">
        <v>70</v>
      </c>
    </row>
    <row r="37753" spans="17:63" ht="29.25" customHeight="1" x14ac:dyDescent="0.2">
      <c r="Q37753" s="92" t="s">
        <v>50</v>
      </c>
      <c r="BF37753" s="101" t="s">
        <v>58</v>
      </c>
      <c r="BK37753" s="98" t="s">
        <v>70</v>
      </c>
    </row>
    <row r="37754" spans="17:63" ht="29.25" customHeight="1" x14ac:dyDescent="0.2">
      <c r="Q37754" s="92" t="s">
        <v>50</v>
      </c>
      <c r="BF37754" s="101" t="s">
        <v>58</v>
      </c>
      <c r="BK37754" s="98" t="s">
        <v>70</v>
      </c>
    </row>
    <row r="37755" spans="17:63" ht="29.25" customHeight="1" x14ac:dyDescent="0.2">
      <c r="Q37755" s="92" t="s">
        <v>50</v>
      </c>
      <c r="BF37755" s="101" t="s">
        <v>58</v>
      </c>
      <c r="BK37755" s="98" t="s">
        <v>70</v>
      </c>
    </row>
    <row r="37756" spans="17:63" ht="29.25" customHeight="1" x14ac:dyDescent="0.2">
      <c r="Q37756" s="92" t="s">
        <v>50</v>
      </c>
      <c r="BF37756" s="101" t="s">
        <v>58</v>
      </c>
      <c r="BK37756" s="98" t="s">
        <v>70</v>
      </c>
    </row>
    <row r="37757" spans="17:63" ht="29.25" customHeight="1" x14ac:dyDescent="0.2">
      <c r="Q37757" s="92" t="s">
        <v>50</v>
      </c>
      <c r="BF37757" s="101" t="s">
        <v>58</v>
      </c>
      <c r="BK37757" s="98" t="s">
        <v>70</v>
      </c>
    </row>
    <row r="37758" spans="17:63" ht="29.25" customHeight="1" x14ac:dyDescent="0.2">
      <c r="Q37758" s="92" t="s">
        <v>50</v>
      </c>
      <c r="BF37758" s="101" t="s">
        <v>58</v>
      </c>
      <c r="BK37758" s="98" t="s">
        <v>70</v>
      </c>
    </row>
    <row r="37759" spans="17:63" ht="29.25" customHeight="1" x14ac:dyDescent="0.2">
      <c r="Q37759" s="92" t="s">
        <v>50</v>
      </c>
      <c r="BF37759" s="101" t="s">
        <v>58</v>
      </c>
      <c r="BK37759" s="98" t="s">
        <v>70</v>
      </c>
    </row>
    <row r="37760" spans="17:63" ht="29.25" customHeight="1" x14ac:dyDescent="0.2">
      <c r="Q37760" s="92" t="s">
        <v>50</v>
      </c>
      <c r="BF37760" s="101" t="s">
        <v>58</v>
      </c>
      <c r="BK37760" s="98" t="s">
        <v>70</v>
      </c>
    </row>
    <row r="37761" spans="17:63" ht="29.25" customHeight="1" x14ac:dyDescent="0.2">
      <c r="Q37761" s="92" t="s">
        <v>50</v>
      </c>
      <c r="BF37761" s="101" t="s">
        <v>58</v>
      </c>
      <c r="BK37761" s="98" t="s">
        <v>70</v>
      </c>
    </row>
    <row r="37762" spans="17:63" ht="29.25" customHeight="1" x14ac:dyDescent="0.2">
      <c r="Q37762" s="92" t="s">
        <v>50</v>
      </c>
      <c r="BF37762" s="101" t="s">
        <v>58</v>
      </c>
      <c r="BK37762" s="98" t="s">
        <v>70</v>
      </c>
    </row>
    <row r="37763" spans="17:63" ht="29.25" customHeight="1" x14ac:dyDescent="0.2">
      <c r="Q37763" s="92" t="s">
        <v>50</v>
      </c>
      <c r="BF37763" s="101" t="s">
        <v>58</v>
      </c>
      <c r="BK37763" s="98" t="s">
        <v>70</v>
      </c>
    </row>
    <row r="37764" spans="17:63" ht="29.25" customHeight="1" x14ac:dyDescent="0.2">
      <c r="Q37764" s="92" t="s">
        <v>50</v>
      </c>
      <c r="BF37764" s="101" t="s">
        <v>58</v>
      </c>
      <c r="BK37764" s="98" t="s">
        <v>70</v>
      </c>
    </row>
    <row r="37765" spans="17:63" ht="29.25" customHeight="1" x14ac:dyDescent="0.2">
      <c r="Q37765" s="92" t="s">
        <v>50</v>
      </c>
      <c r="BF37765" s="101" t="s">
        <v>58</v>
      </c>
      <c r="BK37765" s="98" t="s">
        <v>70</v>
      </c>
    </row>
    <row r="37766" spans="17:63" ht="29.25" customHeight="1" x14ac:dyDescent="0.2">
      <c r="Q37766" s="92" t="s">
        <v>50</v>
      </c>
      <c r="BF37766" s="101" t="s">
        <v>58</v>
      </c>
      <c r="BK37766" s="98" t="s">
        <v>70</v>
      </c>
    </row>
    <row r="37767" spans="17:63" ht="29.25" customHeight="1" x14ac:dyDescent="0.2">
      <c r="Q37767" s="92" t="s">
        <v>50</v>
      </c>
      <c r="BF37767" s="101" t="s">
        <v>58</v>
      </c>
      <c r="BK37767" s="98" t="s">
        <v>70</v>
      </c>
    </row>
    <row r="37768" spans="17:63" ht="29.25" customHeight="1" x14ac:dyDescent="0.2">
      <c r="Q37768" s="92" t="s">
        <v>50</v>
      </c>
      <c r="BF37768" s="101" t="s">
        <v>58</v>
      </c>
      <c r="BK37768" s="98" t="s">
        <v>70</v>
      </c>
    </row>
    <row r="37769" spans="17:63" ht="29.25" customHeight="1" x14ac:dyDescent="0.2">
      <c r="Q37769" s="92" t="s">
        <v>50</v>
      </c>
      <c r="BF37769" s="101" t="s">
        <v>58</v>
      </c>
      <c r="BK37769" s="98" t="s">
        <v>70</v>
      </c>
    </row>
    <row r="37770" spans="17:63" ht="29.25" customHeight="1" x14ac:dyDescent="0.2">
      <c r="Q37770" s="92" t="s">
        <v>50</v>
      </c>
      <c r="BF37770" s="101" t="s">
        <v>58</v>
      </c>
      <c r="BK37770" s="98" t="s">
        <v>70</v>
      </c>
    </row>
    <row r="37771" spans="17:63" ht="29.25" customHeight="1" x14ac:dyDescent="0.2">
      <c r="Q37771" s="92" t="s">
        <v>50</v>
      </c>
      <c r="BF37771" s="101" t="s">
        <v>58</v>
      </c>
      <c r="BK37771" s="98" t="s">
        <v>70</v>
      </c>
    </row>
    <row r="37772" spans="17:63" ht="29.25" customHeight="1" x14ac:dyDescent="0.2">
      <c r="Q37772" s="92" t="s">
        <v>50</v>
      </c>
      <c r="BF37772" s="101" t="s">
        <v>58</v>
      </c>
      <c r="BK37772" s="98" t="s">
        <v>70</v>
      </c>
    </row>
    <row r="37773" spans="17:63" ht="29.25" customHeight="1" x14ac:dyDescent="0.2">
      <c r="Q37773" s="92" t="s">
        <v>50</v>
      </c>
      <c r="BF37773" s="101" t="s">
        <v>58</v>
      </c>
      <c r="BK37773" s="98" t="s">
        <v>70</v>
      </c>
    </row>
    <row r="37774" spans="17:63" ht="29.25" customHeight="1" x14ac:dyDescent="0.2">
      <c r="Q37774" s="92" t="s">
        <v>50</v>
      </c>
      <c r="BF37774" s="101" t="s">
        <v>58</v>
      </c>
      <c r="BK37774" s="98" t="s">
        <v>70</v>
      </c>
    </row>
    <row r="37775" spans="17:63" ht="29.25" customHeight="1" x14ac:dyDescent="0.2">
      <c r="Q37775" s="92" t="s">
        <v>50</v>
      </c>
      <c r="BF37775" s="101" t="s">
        <v>58</v>
      </c>
      <c r="BK37775" s="98" t="s">
        <v>70</v>
      </c>
    </row>
    <row r="37776" spans="17:63" ht="29.25" customHeight="1" x14ac:dyDescent="0.2">
      <c r="Q37776" s="92" t="s">
        <v>50</v>
      </c>
      <c r="BF37776" s="101" t="s">
        <v>58</v>
      </c>
      <c r="BK37776" s="98" t="s">
        <v>70</v>
      </c>
    </row>
    <row r="37777" spans="17:63" ht="29.25" customHeight="1" x14ac:dyDescent="0.2">
      <c r="Q37777" s="92" t="s">
        <v>50</v>
      </c>
      <c r="BF37777" s="101" t="s">
        <v>58</v>
      </c>
      <c r="BK37777" s="98" t="s">
        <v>70</v>
      </c>
    </row>
    <row r="37778" spans="17:63" ht="29.25" customHeight="1" x14ac:dyDescent="0.2">
      <c r="Q37778" s="92" t="s">
        <v>50</v>
      </c>
      <c r="BF37778" s="101" t="s">
        <v>58</v>
      </c>
      <c r="BK37778" s="98" t="s">
        <v>70</v>
      </c>
    </row>
    <row r="37779" spans="17:63" ht="29.25" customHeight="1" x14ac:dyDescent="0.2">
      <c r="Q37779" s="92" t="s">
        <v>50</v>
      </c>
      <c r="BF37779" s="101" t="s">
        <v>58</v>
      </c>
      <c r="BK37779" s="98" t="s">
        <v>70</v>
      </c>
    </row>
    <row r="37780" spans="17:63" ht="29.25" customHeight="1" x14ac:dyDescent="0.2">
      <c r="Q37780" s="92" t="s">
        <v>50</v>
      </c>
      <c r="BF37780" s="101" t="s">
        <v>58</v>
      </c>
      <c r="BK37780" s="98" t="s">
        <v>70</v>
      </c>
    </row>
    <row r="37781" spans="17:63" ht="29.25" customHeight="1" x14ac:dyDescent="0.2">
      <c r="Q37781" s="92" t="s">
        <v>50</v>
      </c>
      <c r="BF37781" s="101" t="s">
        <v>58</v>
      </c>
      <c r="BK37781" s="98" t="s">
        <v>70</v>
      </c>
    </row>
    <row r="37782" spans="17:63" ht="29.25" customHeight="1" x14ac:dyDescent="0.2">
      <c r="Q37782" s="92" t="s">
        <v>50</v>
      </c>
      <c r="BF37782" s="101" t="s">
        <v>58</v>
      </c>
      <c r="BK37782" s="98" t="s">
        <v>70</v>
      </c>
    </row>
    <row r="37783" spans="17:63" ht="29.25" customHeight="1" x14ac:dyDescent="0.2">
      <c r="Q37783" s="92" t="s">
        <v>50</v>
      </c>
      <c r="BF37783" s="101" t="s">
        <v>58</v>
      </c>
      <c r="BK37783" s="98" t="s">
        <v>70</v>
      </c>
    </row>
    <row r="37784" spans="17:63" ht="29.25" customHeight="1" x14ac:dyDescent="0.2">
      <c r="Q37784" s="92" t="s">
        <v>50</v>
      </c>
      <c r="BF37784" s="101" t="s">
        <v>58</v>
      </c>
      <c r="BK37784" s="98" t="s">
        <v>70</v>
      </c>
    </row>
    <row r="37785" spans="17:63" ht="29.25" customHeight="1" x14ac:dyDescent="0.2">
      <c r="Q37785" s="92" t="s">
        <v>50</v>
      </c>
      <c r="BF37785" s="101" t="s">
        <v>58</v>
      </c>
      <c r="BK37785" s="98" t="s">
        <v>70</v>
      </c>
    </row>
    <row r="37786" spans="17:63" ht="29.25" customHeight="1" x14ac:dyDescent="0.2">
      <c r="Q37786" s="92" t="s">
        <v>50</v>
      </c>
      <c r="BF37786" s="101" t="s">
        <v>58</v>
      </c>
      <c r="BK37786" s="98" t="s">
        <v>70</v>
      </c>
    </row>
    <row r="37787" spans="17:63" ht="29.25" customHeight="1" x14ac:dyDescent="0.2">
      <c r="Q37787" s="92" t="s">
        <v>50</v>
      </c>
      <c r="BF37787" s="101" t="s">
        <v>58</v>
      </c>
      <c r="BK37787" s="98" t="s">
        <v>70</v>
      </c>
    </row>
    <row r="37788" spans="17:63" ht="29.25" customHeight="1" x14ac:dyDescent="0.2">
      <c r="Q37788" s="92" t="s">
        <v>50</v>
      </c>
      <c r="BF37788" s="101" t="s">
        <v>58</v>
      </c>
      <c r="BK37788" s="98" t="s">
        <v>70</v>
      </c>
    </row>
    <row r="37789" spans="17:63" ht="29.25" customHeight="1" x14ac:dyDescent="0.2">
      <c r="Q37789" s="92" t="s">
        <v>50</v>
      </c>
      <c r="BF37789" s="101" t="s">
        <v>58</v>
      </c>
      <c r="BK37789" s="98" t="s">
        <v>70</v>
      </c>
    </row>
    <row r="37790" spans="17:63" ht="29.25" customHeight="1" x14ac:dyDescent="0.2">
      <c r="Q37790" s="92" t="s">
        <v>50</v>
      </c>
      <c r="BF37790" s="101" t="s">
        <v>58</v>
      </c>
      <c r="BK37790" s="98" t="s">
        <v>70</v>
      </c>
    </row>
    <row r="37791" spans="17:63" ht="29.25" customHeight="1" x14ac:dyDescent="0.2">
      <c r="Q37791" s="92" t="s">
        <v>50</v>
      </c>
      <c r="BF37791" s="101" t="s">
        <v>58</v>
      </c>
      <c r="BK37791" s="98" t="s">
        <v>70</v>
      </c>
    </row>
    <row r="37792" spans="17:63" ht="29.25" customHeight="1" x14ac:dyDescent="0.2">
      <c r="Q37792" s="92" t="s">
        <v>50</v>
      </c>
      <c r="BF37792" s="101" t="s">
        <v>58</v>
      </c>
      <c r="BK37792" s="98" t="s">
        <v>70</v>
      </c>
    </row>
    <row r="37793" spans="17:63" ht="29.25" customHeight="1" x14ac:dyDescent="0.2">
      <c r="Q37793" s="92" t="s">
        <v>50</v>
      </c>
      <c r="BF37793" s="101" t="s">
        <v>58</v>
      </c>
      <c r="BK37793" s="98" t="s">
        <v>70</v>
      </c>
    </row>
    <row r="37794" spans="17:63" ht="29.25" customHeight="1" x14ac:dyDescent="0.2">
      <c r="Q37794" s="92" t="s">
        <v>50</v>
      </c>
      <c r="BF37794" s="101" t="s">
        <v>58</v>
      </c>
      <c r="BK37794" s="98" t="s">
        <v>70</v>
      </c>
    </row>
    <row r="37795" spans="17:63" ht="29.25" customHeight="1" x14ac:dyDescent="0.2">
      <c r="Q37795" s="92" t="s">
        <v>50</v>
      </c>
      <c r="BF37795" s="101" t="s">
        <v>58</v>
      </c>
      <c r="BK37795" s="98" t="s">
        <v>70</v>
      </c>
    </row>
    <row r="37796" spans="17:63" ht="29.25" customHeight="1" x14ac:dyDescent="0.2">
      <c r="Q37796" s="92" t="s">
        <v>50</v>
      </c>
      <c r="BF37796" s="101" t="s">
        <v>58</v>
      </c>
      <c r="BK37796" s="98" t="s">
        <v>70</v>
      </c>
    </row>
    <row r="37797" spans="17:63" ht="29.25" customHeight="1" x14ac:dyDescent="0.2">
      <c r="Q37797" s="92" t="s">
        <v>50</v>
      </c>
      <c r="BF37797" s="101" t="s">
        <v>58</v>
      </c>
      <c r="BK37797" s="98" t="s">
        <v>70</v>
      </c>
    </row>
    <row r="37798" spans="17:63" ht="29.25" customHeight="1" x14ac:dyDescent="0.2">
      <c r="Q37798" s="92" t="s">
        <v>50</v>
      </c>
      <c r="BF37798" s="101" t="s">
        <v>58</v>
      </c>
      <c r="BK37798" s="98" t="s">
        <v>70</v>
      </c>
    </row>
    <row r="37799" spans="17:63" ht="29.25" customHeight="1" x14ac:dyDescent="0.2">
      <c r="Q37799" s="92" t="s">
        <v>50</v>
      </c>
      <c r="BF37799" s="101" t="s">
        <v>58</v>
      </c>
      <c r="BK37799" s="98" t="s">
        <v>70</v>
      </c>
    </row>
    <row r="37800" spans="17:63" ht="29.25" customHeight="1" x14ac:dyDescent="0.2">
      <c r="Q37800" s="92" t="s">
        <v>50</v>
      </c>
      <c r="BF37800" s="101" t="s">
        <v>58</v>
      </c>
      <c r="BK37800" s="98" t="s">
        <v>70</v>
      </c>
    </row>
    <row r="37801" spans="17:63" ht="29.25" customHeight="1" x14ac:dyDescent="0.2">
      <c r="Q37801" s="92" t="s">
        <v>50</v>
      </c>
      <c r="BF37801" s="101" t="s">
        <v>58</v>
      </c>
      <c r="BK37801" s="98" t="s">
        <v>70</v>
      </c>
    </row>
    <row r="37802" spans="17:63" ht="29.25" customHeight="1" x14ac:dyDescent="0.2">
      <c r="Q37802" s="92" t="s">
        <v>50</v>
      </c>
      <c r="BF37802" s="101" t="s">
        <v>58</v>
      </c>
      <c r="BK37802" s="98" t="s">
        <v>70</v>
      </c>
    </row>
    <row r="37803" spans="17:63" ht="29.25" customHeight="1" x14ac:dyDescent="0.2">
      <c r="Q37803" s="92" t="s">
        <v>50</v>
      </c>
      <c r="BF37803" s="101" t="s">
        <v>58</v>
      </c>
      <c r="BK37803" s="98" t="s">
        <v>70</v>
      </c>
    </row>
    <row r="37804" spans="17:63" ht="29.25" customHeight="1" x14ac:dyDescent="0.2">
      <c r="Q37804" s="92" t="s">
        <v>50</v>
      </c>
      <c r="BF37804" s="101" t="s">
        <v>58</v>
      </c>
      <c r="BK37804" s="98" t="s">
        <v>70</v>
      </c>
    </row>
    <row r="37805" spans="17:63" ht="29.25" customHeight="1" x14ac:dyDescent="0.2">
      <c r="Q37805" s="92" t="s">
        <v>50</v>
      </c>
      <c r="BF37805" s="101" t="s">
        <v>58</v>
      </c>
      <c r="BK37805" s="98" t="s">
        <v>70</v>
      </c>
    </row>
    <row r="37806" spans="17:63" ht="29.25" customHeight="1" x14ac:dyDescent="0.2">
      <c r="Q37806" s="92" t="s">
        <v>50</v>
      </c>
      <c r="BF37806" s="101" t="s">
        <v>58</v>
      </c>
      <c r="BK37806" s="98" t="s">
        <v>70</v>
      </c>
    </row>
    <row r="37807" spans="17:63" ht="29.25" customHeight="1" x14ac:dyDescent="0.2">
      <c r="Q37807" s="92" t="s">
        <v>50</v>
      </c>
      <c r="BF37807" s="101" t="s">
        <v>58</v>
      </c>
      <c r="BK37807" s="98" t="s">
        <v>70</v>
      </c>
    </row>
    <row r="37808" spans="17:63" ht="29.25" customHeight="1" x14ac:dyDescent="0.2">
      <c r="Q37808" s="92" t="s">
        <v>50</v>
      </c>
      <c r="BF37808" s="101" t="s">
        <v>58</v>
      </c>
      <c r="BK37808" s="98" t="s">
        <v>70</v>
      </c>
    </row>
    <row r="37809" spans="17:63" ht="29.25" customHeight="1" x14ac:dyDescent="0.2">
      <c r="Q37809" s="92" t="s">
        <v>50</v>
      </c>
      <c r="BF37809" s="101" t="s">
        <v>58</v>
      </c>
      <c r="BK37809" s="98" t="s">
        <v>70</v>
      </c>
    </row>
    <row r="37810" spans="17:63" ht="29.25" customHeight="1" x14ac:dyDescent="0.2">
      <c r="Q37810" s="92" t="s">
        <v>50</v>
      </c>
      <c r="BF37810" s="101" t="s">
        <v>58</v>
      </c>
      <c r="BK37810" s="98" t="s">
        <v>70</v>
      </c>
    </row>
    <row r="37811" spans="17:63" ht="29.25" customHeight="1" x14ac:dyDescent="0.2">
      <c r="Q37811" s="92" t="s">
        <v>50</v>
      </c>
      <c r="BF37811" s="101" t="s">
        <v>58</v>
      </c>
      <c r="BK37811" s="98" t="s">
        <v>70</v>
      </c>
    </row>
    <row r="37812" spans="17:63" ht="29.25" customHeight="1" x14ac:dyDescent="0.2">
      <c r="Q37812" s="92" t="s">
        <v>50</v>
      </c>
      <c r="BF37812" s="101" t="s">
        <v>58</v>
      </c>
      <c r="BK37812" s="98" t="s">
        <v>70</v>
      </c>
    </row>
    <row r="37813" spans="17:63" ht="29.25" customHeight="1" x14ac:dyDescent="0.2">
      <c r="Q37813" s="92" t="s">
        <v>50</v>
      </c>
      <c r="BF37813" s="101" t="s">
        <v>58</v>
      </c>
      <c r="BK37813" s="98" t="s">
        <v>70</v>
      </c>
    </row>
    <row r="37814" spans="17:63" ht="29.25" customHeight="1" x14ac:dyDescent="0.2">
      <c r="Q37814" s="92" t="s">
        <v>50</v>
      </c>
      <c r="BF37814" s="101" t="s">
        <v>58</v>
      </c>
      <c r="BK37814" s="98" t="s">
        <v>70</v>
      </c>
    </row>
    <row r="37815" spans="17:63" ht="29.25" customHeight="1" x14ac:dyDescent="0.2">
      <c r="Q37815" s="92" t="s">
        <v>50</v>
      </c>
      <c r="BF37815" s="101" t="s">
        <v>58</v>
      </c>
      <c r="BK37815" s="98" t="s">
        <v>70</v>
      </c>
    </row>
    <row r="37816" spans="17:63" ht="29.25" customHeight="1" x14ac:dyDescent="0.2">
      <c r="Q37816" s="92" t="s">
        <v>50</v>
      </c>
      <c r="BF37816" s="101" t="s">
        <v>58</v>
      </c>
      <c r="BK37816" s="98" t="s">
        <v>70</v>
      </c>
    </row>
    <row r="37817" spans="17:63" ht="29.25" customHeight="1" x14ac:dyDescent="0.2">
      <c r="Q37817" s="92" t="s">
        <v>50</v>
      </c>
      <c r="BF37817" s="101" t="s">
        <v>58</v>
      </c>
      <c r="BK37817" s="98" t="s">
        <v>70</v>
      </c>
    </row>
    <row r="37818" spans="17:63" ht="29.25" customHeight="1" x14ac:dyDescent="0.2">
      <c r="Q37818" s="92" t="s">
        <v>50</v>
      </c>
      <c r="BF37818" s="101" t="s">
        <v>58</v>
      </c>
      <c r="BK37818" s="98" t="s">
        <v>70</v>
      </c>
    </row>
    <row r="37819" spans="17:63" ht="29.25" customHeight="1" x14ac:dyDescent="0.2">
      <c r="Q37819" s="92" t="s">
        <v>50</v>
      </c>
      <c r="BF37819" s="101" t="s">
        <v>58</v>
      </c>
      <c r="BK37819" s="98" t="s">
        <v>70</v>
      </c>
    </row>
    <row r="37820" spans="17:63" ht="29.25" customHeight="1" x14ac:dyDescent="0.2">
      <c r="Q37820" s="92" t="s">
        <v>50</v>
      </c>
      <c r="BF37820" s="101" t="s">
        <v>58</v>
      </c>
      <c r="BK37820" s="98" t="s">
        <v>70</v>
      </c>
    </row>
    <row r="37821" spans="17:63" ht="29.25" customHeight="1" x14ac:dyDescent="0.2">
      <c r="Q37821" s="92" t="s">
        <v>50</v>
      </c>
      <c r="BF37821" s="101" t="s">
        <v>58</v>
      </c>
      <c r="BK37821" s="98" t="s">
        <v>70</v>
      </c>
    </row>
    <row r="37822" spans="17:63" ht="29.25" customHeight="1" x14ac:dyDescent="0.2">
      <c r="Q37822" s="92" t="s">
        <v>50</v>
      </c>
      <c r="BF37822" s="101" t="s">
        <v>58</v>
      </c>
      <c r="BK37822" s="98" t="s">
        <v>70</v>
      </c>
    </row>
    <row r="37823" spans="17:63" ht="29.25" customHeight="1" x14ac:dyDescent="0.2">
      <c r="Q37823" s="92" t="s">
        <v>50</v>
      </c>
      <c r="BF37823" s="101" t="s">
        <v>58</v>
      </c>
      <c r="BK37823" s="98" t="s">
        <v>70</v>
      </c>
    </row>
    <row r="37824" spans="17:63" ht="29.25" customHeight="1" x14ac:dyDescent="0.2">
      <c r="Q37824" s="92" t="s">
        <v>50</v>
      </c>
      <c r="BF37824" s="101" t="s">
        <v>58</v>
      </c>
      <c r="BK37824" s="98" t="s">
        <v>70</v>
      </c>
    </row>
    <row r="37825" spans="17:63" ht="29.25" customHeight="1" x14ac:dyDescent="0.2">
      <c r="Q37825" s="92" t="s">
        <v>50</v>
      </c>
      <c r="BF37825" s="101" t="s">
        <v>58</v>
      </c>
      <c r="BK37825" s="98" t="s">
        <v>70</v>
      </c>
    </row>
    <row r="37826" spans="17:63" ht="29.25" customHeight="1" x14ac:dyDescent="0.2">
      <c r="Q37826" s="92" t="s">
        <v>50</v>
      </c>
      <c r="BF37826" s="101" t="s">
        <v>58</v>
      </c>
      <c r="BK37826" s="98" t="s">
        <v>70</v>
      </c>
    </row>
    <row r="37827" spans="17:63" ht="29.25" customHeight="1" x14ac:dyDescent="0.2">
      <c r="Q37827" s="92" t="s">
        <v>50</v>
      </c>
      <c r="BF37827" s="101" t="s">
        <v>58</v>
      </c>
      <c r="BK37827" s="98" t="s">
        <v>70</v>
      </c>
    </row>
    <row r="37828" spans="17:63" ht="29.25" customHeight="1" x14ac:dyDescent="0.2">
      <c r="Q37828" s="92" t="s">
        <v>50</v>
      </c>
      <c r="BF37828" s="101" t="s">
        <v>58</v>
      </c>
      <c r="BK37828" s="98" t="s">
        <v>70</v>
      </c>
    </row>
    <row r="37829" spans="17:63" ht="29.25" customHeight="1" x14ac:dyDescent="0.2">
      <c r="Q37829" s="92" t="s">
        <v>50</v>
      </c>
      <c r="BF37829" s="101" t="s">
        <v>58</v>
      </c>
      <c r="BK37829" s="98" t="s">
        <v>70</v>
      </c>
    </row>
    <row r="37830" spans="17:63" ht="29.25" customHeight="1" x14ac:dyDescent="0.2">
      <c r="Q37830" s="92" t="s">
        <v>50</v>
      </c>
      <c r="BF37830" s="101" t="s">
        <v>58</v>
      </c>
      <c r="BK37830" s="98" t="s">
        <v>70</v>
      </c>
    </row>
    <row r="37831" spans="17:63" ht="29.25" customHeight="1" x14ac:dyDescent="0.2">
      <c r="Q37831" s="92" t="s">
        <v>50</v>
      </c>
      <c r="BF37831" s="101" t="s">
        <v>58</v>
      </c>
      <c r="BK37831" s="98" t="s">
        <v>70</v>
      </c>
    </row>
    <row r="37832" spans="17:63" ht="29.25" customHeight="1" x14ac:dyDescent="0.2">
      <c r="Q37832" s="92" t="s">
        <v>50</v>
      </c>
      <c r="BF37832" s="101" t="s">
        <v>58</v>
      </c>
      <c r="BK37832" s="98" t="s">
        <v>70</v>
      </c>
    </row>
    <row r="37833" spans="17:63" ht="29.25" customHeight="1" x14ac:dyDescent="0.2">
      <c r="Q37833" s="92" t="s">
        <v>50</v>
      </c>
      <c r="BF37833" s="101" t="s">
        <v>58</v>
      </c>
      <c r="BK37833" s="98" t="s">
        <v>70</v>
      </c>
    </row>
    <row r="37834" spans="17:63" ht="29.25" customHeight="1" x14ac:dyDescent="0.2">
      <c r="Q37834" s="92" t="s">
        <v>50</v>
      </c>
      <c r="BF37834" s="101" t="s">
        <v>58</v>
      </c>
      <c r="BK37834" s="98" t="s">
        <v>70</v>
      </c>
    </row>
    <row r="37835" spans="17:63" ht="29.25" customHeight="1" x14ac:dyDescent="0.2">
      <c r="Q37835" s="92" t="s">
        <v>50</v>
      </c>
      <c r="BF37835" s="101" t="s">
        <v>58</v>
      </c>
      <c r="BK37835" s="98" t="s">
        <v>70</v>
      </c>
    </row>
    <row r="37836" spans="17:63" ht="29.25" customHeight="1" x14ac:dyDescent="0.2">
      <c r="Q37836" s="92" t="s">
        <v>50</v>
      </c>
      <c r="BF37836" s="101" t="s">
        <v>58</v>
      </c>
      <c r="BK37836" s="98" t="s">
        <v>70</v>
      </c>
    </row>
    <row r="37837" spans="17:63" ht="29.25" customHeight="1" x14ac:dyDescent="0.2">
      <c r="Q37837" s="92" t="s">
        <v>50</v>
      </c>
      <c r="BF37837" s="101" t="s">
        <v>58</v>
      </c>
      <c r="BK37837" s="98" t="s">
        <v>70</v>
      </c>
    </row>
    <row r="37838" spans="17:63" ht="29.25" customHeight="1" x14ac:dyDescent="0.2">
      <c r="Q37838" s="92" t="s">
        <v>50</v>
      </c>
      <c r="BF37838" s="101" t="s">
        <v>58</v>
      </c>
      <c r="BK37838" s="98" t="s">
        <v>70</v>
      </c>
    </row>
    <row r="37839" spans="17:63" ht="29.25" customHeight="1" x14ac:dyDescent="0.2">
      <c r="Q37839" s="92" t="s">
        <v>50</v>
      </c>
      <c r="BF37839" s="101" t="s">
        <v>58</v>
      </c>
      <c r="BK37839" s="98" t="s">
        <v>70</v>
      </c>
    </row>
    <row r="37840" spans="17:63" ht="29.25" customHeight="1" x14ac:dyDescent="0.2">
      <c r="Q37840" s="92" t="s">
        <v>50</v>
      </c>
      <c r="BF37840" s="101" t="s">
        <v>58</v>
      </c>
      <c r="BK37840" s="98" t="s">
        <v>70</v>
      </c>
    </row>
    <row r="37841" spans="17:63" ht="29.25" customHeight="1" x14ac:dyDescent="0.2">
      <c r="Q37841" s="92" t="s">
        <v>50</v>
      </c>
      <c r="BF37841" s="101" t="s">
        <v>58</v>
      </c>
      <c r="BK37841" s="98" t="s">
        <v>70</v>
      </c>
    </row>
    <row r="37842" spans="17:63" ht="29.25" customHeight="1" x14ac:dyDescent="0.2">
      <c r="Q37842" s="92" t="s">
        <v>50</v>
      </c>
      <c r="BF37842" s="101" t="s">
        <v>58</v>
      </c>
      <c r="BK37842" s="98" t="s">
        <v>70</v>
      </c>
    </row>
    <row r="37843" spans="17:63" ht="29.25" customHeight="1" x14ac:dyDescent="0.2">
      <c r="Q37843" s="92" t="s">
        <v>50</v>
      </c>
      <c r="BF37843" s="101" t="s">
        <v>58</v>
      </c>
      <c r="BK37843" s="98" t="s">
        <v>70</v>
      </c>
    </row>
    <row r="37844" spans="17:63" ht="29.25" customHeight="1" x14ac:dyDescent="0.2">
      <c r="Q37844" s="92" t="s">
        <v>50</v>
      </c>
      <c r="BF37844" s="101" t="s">
        <v>58</v>
      </c>
      <c r="BK37844" s="98" t="s">
        <v>70</v>
      </c>
    </row>
    <row r="37845" spans="17:63" ht="29.25" customHeight="1" x14ac:dyDescent="0.2">
      <c r="Q37845" s="92" t="s">
        <v>50</v>
      </c>
      <c r="BF37845" s="101" t="s">
        <v>58</v>
      </c>
      <c r="BK37845" s="98" t="s">
        <v>70</v>
      </c>
    </row>
    <row r="37846" spans="17:63" ht="29.25" customHeight="1" x14ac:dyDescent="0.2">
      <c r="Q37846" s="92" t="s">
        <v>50</v>
      </c>
      <c r="BF37846" s="101" t="s">
        <v>58</v>
      </c>
      <c r="BK37846" s="98" t="s">
        <v>70</v>
      </c>
    </row>
    <row r="37847" spans="17:63" ht="29.25" customHeight="1" x14ac:dyDescent="0.2">
      <c r="Q37847" s="92" t="s">
        <v>50</v>
      </c>
      <c r="BF37847" s="101" t="s">
        <v>58</v>
      </c>
      <c r="BK37847" s="98" t="s">
        <v>70</v>
      </c>
    </row>
    <row r="37848" spans="17:63" ht="29.25" customHeight="1" x14ac:dyDescent="0.2">
      <c r="Q37848" s="92" t="s">
        <v>50</v>
      </c>
      <c r="BF37848" s="101" t="s">
        <v>58</v>
      </c>
      <c r="BK37848" s="98" t="s">
        <v>70</v>
      </c>
    </row>
    <row r="37849" spans="17:63" ht="29.25" customHeight="1" x14ac:dyDescent="0.2">
      <c r="Q37849" s="92" t="s">
        <v>50</v>
      </c>
      <c r="BF37849" s="101" t="s">
        <v>58</v>
      </c>
      <c r="BK37849" s="98" t="s">
        <v>70</v>
      </c>
    </row>
    <row r="37850" spans="17:63" ht="29.25" customHeight="1" x14ac:dyDescent="0.2">
      <c r="Q37850" s="92" t="s">
        <v>50</v>
      </c>
      <c r="BF37850" s="101" t="s">
        <v>58</v>
      </c>
      <c r="BK37850" s="98" t="s">
        <v>70</v>
      </c>
    </row>
    <row r="37851" spans="17:63" ht="29.25" customHeight="1" x14ac:dyDescent="0.2">
      <c r="Q37851" s="92" t="s">
        <v>50</v>
      </c>
      <c r="BF37851" s="101" t="s">
        <v>58</v>
      </c>
      <c r="BK37851" s="98" t="s">
        <v>70</v>
      </c>
    </row>
    <row r="37852" spans="17:63" ht="29.25" customHeight="1" x14ac:dyDescent="0.2">
      <c r="Q37852" s="92" t="s">
        <v>50</v>
      </c>
      <c r="BF37852" s="101" t="s">
        <v>58</v>
      </c>
      <c r="BK37852" s="98" t="s">
        <v>70</v>
      </c>
    </row>
    <row r="37853" spans="17:63" ht="29.25" customHeight="1" x14ac:dyDescent="0.2">
      <c r="Q37853" s="92" t="s">
        <v>50</v>
      </c>
      <c r="BF37853" s="101" t="s">
        <v>58</v>
      </c>
      <c r="BK37853" s="98" t="s">
        <v>70</v>
      </c>
    </row>
    <row r="37854" spans="17:63" ht="29.25" customHeight="1" x14ac:dyDescent="0.2">
      <c r="Q37854" s="92" t="s">
        <v>50</v>
      </c>
      <c r="BF37854" s="101" t="s">
        <v>58</v>
      </c>
      <c r="BK37854" s="98" t="s">
        <v>70</v>
      </c>
    </row>
    <row r="37855" spans="17:63" ht="29.25" customHeight="1" x14ac:dyDescent="0.2">
      <c r="Q37855" s="92" t="s">
        <v>50</v>
      </c>
      <c r="BF37855" s="101" t="s">
        <v>58</v>
      </c>
      <c r="BK37855" s="98" t="s">
        <v>70</v>
      </c>
    </row>
    <row r="37856" spans="17:63" ht="29.25" customHeight="1" x14ac:dyDescent="0.2">
      <c r="Q37856" s="92" t="s">
        <v>50</v>
      </c>
      <c r="BF37856" s="101" t="s">
        <v>58</v>
      </c>
      <c r="BK37856" s="98" t="s">
        <v>70</v>
      </c>
    </row>
    <row r="37857" spans="17:63" ht="29.25" customHeight="1" x14ac:dyDescent="0.2">
      <c r="Q37857" s="92" t="s">
        <v>50</v>
      </c>
      <c r="BF37857" s="101" t="s">
        <v>58</v>
      </c>
      <c r="BK37857" s="98" t="s">
        <v>70</v>
      </c>
    </row>
    <row r="37858" spans="17:63" ht="29.25" customHeight="1" x14ac:dyDescent="0.2">
      <c r="Q37858" s="92" t="s">
        <v>50</v>
      </c>
      <c r="BF37858" s="101" t="s">
        <v>58</v>
      </c>
      <c r="BK37858" s="98" t="s">
        <v>70</v>
      </c>
    </row>
    <row r="37859" spans="17:63" ht="29.25" customHeight="1" x14ac:dyDescent="0.2">
      <c r="Q37859" s="92" t="s">
        <v>50</v>
      </c>
      <c r="BF37859" s="101" t="s">
        <v>58</v>
      </c>
      <c r="BK37859" s="98" t="s">
        <v>70</v>
      </c>
    </row>
    <row r="37860" spans="17:63" ht="29.25" customHeight="1" x14ac:dyDescent="0.2">
      <c r="Q37860" s="92" t="s">
        <v>50</v>
      </c>
      <c r="BF37860" s="101" t="s">
        <v>58</v>
      </c>
      <c r="BK37860" s="98" t="s">
        <v>70</v>
      </c>
    </row>
    <row r="37861" spans="17:63" ht="29.25" customHeight="1" x14ac:dyDescent="0.2">
      <c r="Q37861" s="92" t="s">
        <v>50</v>
      </c>
      <c r="BF37861" s="101" t="s">
        <v>58</v>
      </c>
      <c r="BK37861" s="98" t="s">
        <v>70</v>
      </c>
    </row>
    <row r="37862" spans="17:63" ht="29.25" customHeight="1" x14ac:dyDescent="0.2">
      <c r="Q37862" s="92" t="s">
        <v>50</v>
      </c>
      <c r="BF37862" s="101" t="s">
        <v>58</v>
      </c>
      <c r="BK37862" s="98" t="s">
        <v>70</v>
      </c>
    </row>
    <row r="37863" spans="17:63" ht="29.25" customHeight="1" x14ac:dyDescent="0.2">
      <c r="Q37863" s="92" t="s">
        <v>50</v>
      </c>
      <c r="BF37863" s="101" t="s">
        <v>58</v>
      </c>
      <c r="BK37863" s="98" t="s">
        <v>70</v>
      </c>
    </row>
    <row r="37864" spans="17:63" ht="29.25" customHeight="1" x14ac:dyDescent="0.2">
      <c r="Q37864" s="92" t="s">
        <v>50</v>
      </c>
      <c r="BF37864" s="101" t="s">
        <v>58</v>
      </c>
      <c r="BK37864" s="98" t="s">
        <v>70</v>
      </c>
    </row>
    <row r="37865" spans="17:63" ht="29.25" customHeight="1" x14ac:dyDescent="0.2">
      <c r="Q37865" s="92" t="s">
        <v>50</v>
      </c>
      <c r="BF37865" s="101" t="s">
        <v>58</v>
      </c>
      <c r="BK37865" s="98" t="s">
        <v>70</v>
      </c>
    </row>
    <row r="37866" spans="17:63" ht="29.25" customHeight="1" x14ac:dyDescent="0.2">
      <c r="Q37866" s="92" t="s">
        <v>50</v>
      </c>
      <c r="BF37866" s="101" t="s">
        <v>58</v>
      </c>
      <c r="BK37866" s="98" t="s">
        <v>70</v>
      </c>
    </row>
    <row r="37867" spans="17:63" ht="29.25" customHeight="1" x14ac:dyDescent="0.2">
      <c r="Q37867" s="92" t="s">
        <v>50</v>
      </c>
      <c r="BF37867" s="101" t="s">
        <v>58</v>
      </c>
      <c r="BK37867" s="98" t="s">
        <v>70</v>
      </c>
    </row>
    <row r="37868" spans="17:63" ht="29.25" customHeight="1" x14ac:dyDescent="0.2">
      <c r="Q37868" s="92" t="s">
        <v>50</v>
      </c>
      <c r="BF37868" s="101" t="s">
        <v>58</v>
      </c>
      <c r="BK37868" s="98" t="s">
        <v>70</v>
      </c>
    </row>
    <row r="37869" spans="17:63" ht="29.25" customHeight="1" x14ac:dyDescent="0.2">
      <c r="Q37869" s="92" t="s">
        <v>50</v>
      </c>
      <c r="BF37869" s="101" t="s">
        <v>58</v>
      </c>
      <c r="BK37869" s="98" t="s">
        <v>70</v>
      </c>
    </row>
    <row r="37870" spans="17:63" ht="29.25" customHeight="1" x14ac:dyDescent="0.2">
      <c r="Q37870" s="92" t="s">
        <v>50</v>
      </c>
      <c r="BF37870" s="101" t="s">
        <v>58</v>
      </c>
      <c r="BK37870" s="98" t="s">
        <v>70</v>
      </c>
    </row>
    <row r="37871" spans="17:63" ht="29.25" customHeight="1" x14ac:dyDescent="0.2">
      <c r="Q37871" s="92" t="s">
        <v>50</v>
      </c>
      <c r="BF37871" s="101" t="s">
        <v>58</v>
      </c>
      <c r="BK37871" s="98" t="s">
        <v>70</v>
      </c>
    </row>
    <row r="37872" spans="17:63" ht="29.25" customHeight="1" x14ac:dyDescent="0.2">
      <c r="Q37872" s="92" t="s">
        <v>50</v>
      </c>
      <c r="BF37872" s="101" t="s">
        <v>58</v>
      </c>
      <c r="BK37872" s="98" t="s">
        <v>70</v>
      </c>
    </row>
    <row r="37873" spans="17:63" ht="29.25" customHeight="1" x14ac:dyDescent="0.2">
      <c r="Q37873" s="92" t="s">
        <v>50</v>
      </c>
      <c r="BF37873" s="101" t="s">
        <v>58</v>
      </c>
      <c r="BK37873" s="98" t="s">
        <v>70</v>
      </c>
    </row>
    <row r="37874" spans="17:63" ht="29.25" customHeight="1" x14ac:dyDescent="0.2">
      <c r="Q37874" s="92" t="s">
        <v>50</v>
      </c>
      <c r="BF37874" s="101" t="s">
        <v>58</v>
      </c>
      <c r="BK37874" s="98" t="s">
        <v>70</v>
      </c>
    </row>
    <row r="37875" spans="17:63" ht="29.25" customHeight="1" x14ac:dyDescent="0.2">
      <c r="Q37875" s="92" t="s">
        <v>50</v>
      </c>
      <c r="BF37875" s="101" t="s">
        <v>58</v>
      </c>
      <c r="BK37875" s="98" t="s">
        <v>70</v>
      </c>
    </row>
    <row r="37876" spans="17:63" ht="29.25" customHeight="1" x14ac:dyDescent="0.2">
      <c r="Q37876" s="92" t="s">
        <v>50</v>
      </c>
      <c r="BF37876" s="101" t="s">
        <v>58</v>
      </c>
      <c r="BK37876" s="98" t="s">
        <v>70</v>
      </c>
    </row>
    <row r="37877" spans="17:63" ht="29.25" customHeight="1" x14ac:dyDescent="0.2">
      <c r="Q37877" s="92" t="s">
        <v>50</v>
      </c>
      <c r="BF37877" s="101" t="s">
        <v>58</v>
      </c>
      <c r="BK37877" s="98" t="s">
        <v>70</v>
      </c>
    </row>
    <row r="37878" spans="17:63" ht="29.25" customHeight="1" x14ac:dyDescent="0.2">
      <c r="Q37878" s="92" t="s">
        <v>50</v>
      </c>
      <c r="BF37878" s="101" t="s">
        <v>58</v>
      </c>
      <c r="BK37878" s="98" t="s">
        <v>70</v>
      </c>
    </row>
    <row r="37879" spans="17:63" ht="29.25" customHeight="1" x14ac:dyDescent="0.2">
      <c r="Q37879" s="92" t="s">
        <v>50</v>
      </c>
      <c r="BF37879" s="101" t="s">
        <v>58</v>
      </c>
      <c r="BK37879" s="98" t="s">
        <v>70</v>
      </c>
    </row>
    <row r="37880" spans="17:63" ht="29.25" customHeight="1" x14ac:dyDescent="0.2">
      <c r="Q37880" s="92" t="s">
        <v>50</v>
      </c>
      <c r="BF37880" s="101" t="s">
        <v>58</v>
      </c>
      <c r="BK37880" s="98" t="s">
        <v>70</v>
      </c>
    </row>
    <row r="37881" spans="17:63" ht="29.25" customHeight="1" x14ac:dyDescent="0.2">
      <c r="Q37881" s="92" t="s">
        <v>50</v>
      </c>
      <c r="BF37881" s="101" t="s">
        <v>58</v>
      </c>
      <c r="BK37881" s="98" t="s">
        <v>70</v>
      </c>
    </row>
    <row r="37882" spans="17:63" ht="29.25" customHeight="1" x14ac:dyDescent="0.2">
      <c r="Q37882" s="92" t="s">
        <v>50</v>
      </c>
      <c r="BF37882" s="101" t="s">
        <v>58</v>
      </c>
      <c r="BK37882" s="98" t="s">
        <v>70</v>
      </c>
    </row>
    <row r="37883" spans="17:63" ht="29.25" customHeight="1" x14ac:dyDescent="0.2">
      <c r="Q37883" s="92" t="s">
        <v>50</v>
      </c>
      <c r="BF37883" s="101" t="s">
        <v>58</v>
      </c>
      <c r="BK37883" s="98" t="s">
        <v>70</v>
      </c>
    </row>
    <row r="37884" spans="17:63" ht="29.25" customHeight="1" x14ac:dyDescent="0.2">
      <c r="Q37884" s="92" t="s">
        <v>50</v>
      </c>
      <c r="BF37884" s="101" t="s">
        <v>58</v>
      </c>
      <c r="BK37884" s="98" t="s">
        <v>70</v>
      </c>
    </row>
    <row r="37885" spans="17:63" ht="29.25" customHeight="1" x14ac:dyDescent="0.2">
      <c r="Q37885" s="92" t="s">
        <v>50</v>
      </c>
      <c r="BF37885" s="101" t="s">
        <v>58</v>
      </c>
      <c r="BK37885" s="98" t="s">
        <v>70</v>
      </c>
    </row>
    <row r="37886" spans="17:63" ht="29.25" customHeight="1" x14ac:dyDescent="0.2">
      <c r="Q37886" s="92" t="s">
        <v>50</v>
      </c>
      <c r="BF37886" s="101" t="s">
        <v>58</v>
      </c>
      <c r="BK37886" s="98" t="s">
        <v>70</v>
      </c>
    </row>
    <row r="37887" spans="17:63" ht="29.25" customHeight="1" x14ac:dyDescent="0.2">
      <c r="Q37887" s="92" t="s">
        <v>50</v>
      </c>
      <c r="BF37887" s="101" t="s">
        <v>58</v>
      </c>
      <c r="BK37887" s="98" t="s">
        <v>70</v>
      </c>
    </row>
    <row r="37888" spans="17:63" ht="29.25" customHeight="1" x14ac:dyDescent="0.2">
      <c r="Q37888" s="92" t="s">
        <v>50</v>
      </c>
      <c r="BF37888" s="101" t="s">
        <v>58</v>
      </c>
      <c r="BK37888" s="98" t="s">
        <v>70</v>
      </c>
    </row>
    <row r="37889" spans="17:63" ht="29.25" customHeight="1" x14ac:dyDescent="0.2">
      <c r="Q37889" s="92" t="s">
        <v>50</v>
      </c>
      <c r="BF37889" s="101" t="s">
        <v>58</v>
      </c>
      <c r="BK37889" s="98" t="s">
        <v>70</v>
      </c>
    </row>
    <row r="37890" spans="17:63" ht="29.25" customHeight="1" x14ac:dyDescent="0.2">
      <c r="Q37890" s="92" t="s">
        <v>50</v>
      </c>
      <c r="BF37890" s="101" t="s">
        <v>58</v>
      </c>
      <c r="BK37890" s="98" t="s">
        <v>70</v>
      </c>
    </row>
    <row r="37891" spans="17:63" ht="29.25" customHeight="1" x14ac:dyDescent="0.2">
      <c r="Q37891" s="92" t="s">
        <v>50</v>
      </c>
      <c r="BF37891" s="101" t="s">
        <v>58</v>
      </c>
      <c r="BK37891" s="98" t="s">
        <v>70</v>
      </c>
    </row>
    <row r="37892" spans="17:63" ht="29.25" customHeight="1" x14ac:dyDescent="0.2">
      <c r="Q37892" s="92" t="s">
        <v>50</v>
      </c>
      <c r="BF37892" s="101" t="s">
        <v>58</v>
      </c>
      <c r="BK37892" s="98" t="s">
        <v>70</v>
      </c>
    </row>
    <row r="37893" spans="17:63" ht="29.25" customHeight="1" x14ac:dyDescent="0.2">
      <c r="Q37893" s="92" t="s">
        <v>50</v>
      </c>
      <c r="BF37893" s="101" t="s">
        <v>58</v>
      </c>
      <c r="BK37893" s="98" t="s">
        <v>70</v>
      </c>
    </row>
    <row r="37894" spans="17:63" ht="29.25" customHeight="1" x14ac:dyDescent="0.2">
      <c r="Q37894" s="92" t="s">
        <v>50</v>
      </c>
      <c r="BF37894" s="101" t="s">
        <v>58</v>
      </c>
      <c r="BK37894" s="98" t="s">
        <v>70</v>
      </c>
    </row>
    <row r="37895" spans="17:63" ht="29.25" customHeight="1" x14ac:dyDescent="0.2">
      <c r="Q37895" s="92" t="s">
        <v>50</v>
      </c>
      <c r="BF37895" s="101" t="s">
        <v>58</v>
      </c>
      <c r="BK37895" s="98" t="s">
        <v>70</v>
      </c>
    </row>
    <row r="37896" spans="17:63" ht="29.25" customHeight="1" x14ac:dyDescent="0.2">
      <c r="Q37896" s="92" t="s">
        <v>50</v>
      </c>
      <c r="BF37896" s="101" t="s">
        <v>58</v>
      </c>
      <c r="BK37896" s="98" t="s">
        <v>70</v>
      </c>
    </row>
    <row r="37897" spans="17:63" ht="29.25" customHeight="1" x14ac:dyDescent="0.2">
      <c r="Q37897" s="92" t="s">
        <v>50</v>
      </c>
      <c r="BF37897" s="101" t="s">
        <v>58</v>
      </c>
      <c r="BK37897" s="98" t="s">
        <v>70</v>
      </c>
    </row>
    <row r="37898" spans="17:63" ht="29.25" customHeight="1" x14ac:dyDescent="0.2">
      <c r="Q37898" s="92" t="s">
        <v>50</v>
      </c>
      <c r="BF37898" s="101" t="s">
        <v>58</v>
      </c>
      <c r="BK37898" s="98" t="s">
        <v>70</v>
      </c>
    </row>
    <row r="37899" spans="17:63" ht="29.25" customHeight="1" x14ac:dyDescent="0.2">
      <c r="Q37899" s="92" t="s">
        <v>50</v>
      </c>
      <c r="BF37899" s="101" t="s">
        <v>58</v>
      </c>
      <c r="BK37899" s="98" t="s">
        <v>70</v>
      </c>
    </row>
    <row r="37900" spans="17:63" ht="29.25" customHeight="1" x14ac:dyDescent="0.2">
      <c r="Q37900" s="92" t="s">
        <v>50</v>
      </c>
      <c r="BF37900" s="101" t="s">
        <v>58</v>
      </c>
      <c r="BK37900" s="98" t="s">
        <v>70</v>
      </c>
    </row>
    <row r="37901" spans="17:63" ht="29.25" customHeight="1" x14ac:dyDescent="0.2">
      <c r="Q37901" s="92" t="s">
        <v>50</v>
      </c>
      <c r="BF37901" s="101" t="s">
        <v>58</v>
      </c>
      <c r="BK37901" s="98" t="s">
        <v>70</v>
      </c>
    </row>
    <row r="37902" spans="17:63" ht="29.25" customHeight="1" x14ac:dyDescent="0.2">
      <c r="Q37902" s="92" t="s">
        <v>50</v>
      </c>
      <c r="BF37902" s="101" t="s">
        <v>58</v>
      </c>
      <c r="BK37902" s="98" t="s">
        <v>70</v>
      </c>
    </row>
    <row r="37903" spans="17:63" ht="29.25" customHeight="1" x14ac:dyDescent="0.2">
      <c r="Q37903" s="92" t="s">
        <v>50</v>
      </c>
      <c r="BF37903" s="101" t="s">
        <v>58</v>
      </c>
      <c r="BK37903" s="98" t="s">
        <v>70</v>
      </c>
    </row>
    <row r="37904" spans="17:63" ht="29.25" customHeight="1" x14ac:dyDescent="0.2">
      <c r="Q37904" s="92" t="s">
        <v>50</v>
      </c>
      <c r="BF37904" s="101" t="s">
        <v>58</v>
      </c>
      <c r="BK37904" s="98" t="s">
        <v>70</v>
      </c>
    </row>
    <row r="37905" spans="17:63" ht="29.25" customHeight="1" x14ac:dyDescent="0.2">
      <c r="Q37905" s="92" t="s">
        <v>50</v>
      </c>
      <c r="BF37905" s="101" t="s">
        <v>58</v>
      </c>
      <c r="BK37905" s="98" t="s">
        <v>70</v>
      </c>
    </row>
    <row r="37906" spans="17:63" ht="29.25" customHeight="1" x14ac:dyDescent="0.2">
      <c r="Q37906" s="92" t="s">
        <v>50</v>
      </c>
      <c r="BF37906" s="101" t="s">
        <v>58</v>
      </c>
      <c r="BK37906" s="98" t="s">
        <v>70</v>
      </c>
    </row>
    <row r="37907" spans="17:63" ht="29.25" customHeight="1" x14ac:dyDescent="0.2">
      <c r="Q37907" s="92" t="s">
        <v>50</v>
      </c>
      <c r="BF37907" s="101" t="s">
        <v>58</v>
      </c>
      <c r="BK37907" s="98" t="s">
        <v>70</v>
      </c>
    </row>
    <row r="37908" spans="17:63" ht="29.25" customHeight="1" x14ac:dyDescent="0.2">
      <c r="Q37908" s="92" t="s">
        <v>50</v>
      </c>
      <c r="BF37908" s="101" t="s">
        <v>58</v>
      </c>
      <c r="BK37908" s="98" t="s">
        <v>70</v>
      </c>
    </row>
    <row r="37909" spans="17:63" ht="29.25" customHeight="1" x14ac:dyDescent="0.2">
      <c r="Q37909" s="92" t="s">
        <v>50</v>
      </c>
      <c r="BF37909" s="101" t="s">
        <v>58</v>
      </c>
      <c r="BK37909" s="98" t="s">
        <v>70</v>
      </c>
    </row>
    <row r="37910" spans="17:63" ht="29.25" customHeight="1" x14ac:dyDescent="0.2">
      <c r="Q37910" s="92" t="s">
        <v>50</v>
      </c>
      <c r="BF37910" s="101" t="s">
        <v>58</v>
      </c>
      <c r="BK37910" s="98" t="s">
        <v>70</v>
      </c>
    </row>
    <row r="37911" spans="17:63" ht="29.25" customHeight="1" x14ac:dyDescent="0.2">
      <c r="Q37911" s="92" t="s">
        <v>50</v>
      </c>
      <c r="BF37911" s="101" t="s">
        <v>58</v>
      </c>
      <c r="BK37911" s="98" t="s">
        <v>70</v>
      </c>
    </row>
    <row r="37912" spans="17:63" ht="29.25" customHeight="1" x14ac:dyDescent="0.2">
      <c r="Q37912" s="92" t="s">
        <v>50</v>
      </c>
      <c r="BF37912" s="101" t="s">
        <v>58</v>
      </c>
      <c r="BK37912" s="98" t="s">
        <v>70</v>
      </c>
    </row>
    <row r="37913" spans="17:63" ht="29.25" customHeight="1" x14ac:dyDescent="0.2">
      <c r="Q37913" s="92" t="s">
        <v>50</v>
      </c>
      <c r="BF37913" s="101" t="s">
        <v>58</v>
      </c>
      <c r="BK37913" s="98" t="s">
        <v>70</v>
      </c>
    </row>
    <row r="37914" spans="17:63" ht="29.25" customHeight="1" x14ac:dyDescent="0.2">
      <c r="Q37914" s="92" t="s">
        <v>50</v>
      </c>
      <c r="BF37914" s="101" t="s">
        <v>58</v>
      </c>
      <c r="BK37914" s="98" t="s">
        <v>70</v>
      </c>
    </row>
    <row r="37915" spans="17:63" ht="29.25" customHeight="1" x14ac:dyDescent="0.2">
      <c r="Q37915" s="92" t="s">
        <v>50</v>
      </c>
      <c r="BF37915" s="101" t="s">
        <v>58</v>
      </c>
      <c r="BK37915" s="98" t="s">
        <v>70</v>
      </c>
    </row>
    <row r="37916" spans="17:63" ht="29.25" customHeight="1" x14ac:dyDescent="0.2">
      <c r="Q37916" s="92" t="s">
        <v>50</v>
      </c>
      <c r="BF37916" s="101" t="s">
        <v>58</v>
      </c>
      <c r="BK37916" s="98" t="s">
        <v>70</v>
      </c>
    </row>
    <row r="37917" spans="17:63" ht="29.25" customHeight="1" x14ac:dyDescent="0.2">
      <c r="Q37917" s="92" t="s">
        <v>50</v>
      </c>
      <c r="BF37917" s="101" t="s">
        <v>58</v>
      </c>
      <c r="BK37917" s="98" t="s">
        <v>70</v>
      </c>
    </row>
    <row r="37918" spans="17:63" ht="29.25" customHeight="1" x14ac:dyDescent="0.2">
      <c r="Q37918" s="92" t="s">
        <v>50</v>
      </c>
      <c r="BF37918" s="101" t="s">
        <v>58</v>
      </c>
      <c r="BK37918" s="98" t="s">
        <v>70</v>
      </c>
    </row>
    <row r="37919" spans="17:63" ht="29.25" customHeight="1" x14ac:dyDescent="0.2">
      <c r="Q37919" s="92" t="s">
        <v>50</v>
      </c>
      <c r="BF37919" s="101" t="s">
        <v>58</v>
      </c>
      <c r="BK37919" s="98" t="s">
        <v>70</v>
      </c>
    </row>
    <row r="37920" spans="17:63" ht="29.25" customHeight="1" x14ac:dyDescent="0.2">
      <c r="Q37920" s="92" t="s">
        <v>50</v>
      </c>
      <c r="BF37920" s="101" t="s">
        <v>58</v>
      </c>
      <c r="BK37920" s="98" t="s">
        <v>70</v>
      </c>
    </row>
    <row r="37921" spans="17:63" ht="29.25" customHeight="1" x14ac:dyDescent="0.2">
      <c r="Q37921" s="92" t="s">
        <v>50</v>
      </c>
      <c r="BF37921" s="101" t="s">
        <v>58</v>
      </c>
      <c r="BK37921" s="98" t="s">
        <v>70</v>
      </c>
    </row>
    <row r="37922" spans="17:63" ht="29.25" customHeight="1" x14ac:dyDescent="0.2">
      <c r="Q37922" s="92" t="s">
        <v>50</v>
      </c>
      <c r="BF37922" s="101" t="s">
        <v>58</v>
      </c>
      <c r="BK37922" s="98" t="s">
        <v>70</v>
      </c>
    </row>
    <row r="37923" spans="17:63" ht="29.25" customHeight="1" x14ac:dyDescent="0.2">
      <c r="Q37923" s="92" t="s">
        <v>50</v>
      </c>
      <c r="BF37923" s="101" t="s">
        <v>58</v>
      </c>
      <c r="BK37923" s="98" t="s">
        <v>70</v>
      </c>
    </row>
    <row r="37924" spans="17:63" ht="29.25" customHeight="1" x14ac:dyDescent="0.2">
      <c r="Q37924" s="92" t="s">
        <v>50</v>
      </c>
      <c r="BF37924" s="101" t="s">
        <v>58</v>
      </c>
      <c r="BK37924" s="98" t="s">
        <v>70</v>
      </c>
    </row>
    <row r="37925" spans="17:63" ht="29.25" customHeight="1" x14ac:dyDescent="0.2">
      <c r="Q37925" s="92" t="s">
        <v>50</v>
      </c>
      <c r="BF37925" s="101" t="s">
        <v>58</v>
      </c>
      <c r="BK37925" s="98" t="s">
        <v>70</v>
      </c>
    </row>
    <row r="37926" spans="17:63" ht="29.25" customHeight="1" x14ac:dyDescent="0.2">
      <c r="Q37926" s="92" t="s">
        <v>50</v>
      </c>
      <c r="BF37926" s="101" t="s">
        <v>58</v>
      </c>
      <c r="BK37926" s="98" t="s">
        <v>70</v>
      </c>
    </row>
    <row r="37927" spans="17:63" ht="29.25" customHeight="1" x14ac:dyDescent="0.2">
      <c r="Q37927" s="92" t="s">
        <v>50</v>
      </c>
      <c r="BF37927" s="101" t="s">
        <v>58</v>
      </c>
      <c r="BK37927" s="98" t="s">
        <v>70</v>
      </c>
    </row>
    <row r="37928" spans="17:63" ht="29.25" customHeight="1" x14ac:dyDescent="0.2">
      <c r="Q37928" s="92" t="s">
        <v>50</v>
      </c>
      <c r="BF37928" s="101" t="s">
        <v>58</v>
      </c>
      <c r="BK37928" s="98" t="s">
        <v>70</v>
      </c>
    </row>
    <row r="37929" spans="17:63" ht="29.25" customHeight="1" x14ac:dyDescent="0.2">
      <c r="Q37929" s="92" t="s">
        <v>50</v>
      </c>
      <c r="BF37929" s="101" t="s">
        <v>58</v>
      </c>
      <c r="BK37929" s="98" t="s">
        <v>70</v>
      </c>
    </row>
    <row r="37930" spans="17:63" ht="29.25" customHeight="1" x14ac:dyDescent="0.2">
      <c r="Q37930" s="92" t="s">
        <v>50</v>
      </c>
      <c r="BF37930" s="101" t="s">
        <v>58</v>
      </c>
      <c r="BK37930" s="98" t="s">
        <v>70</v>
      </c>
    </row>
    <row r="37931" spans="17:63" ht="29.25" customHeight="1" x14ac:dyDescent="0.2">
      <c r="Q37931" s="92" t="s">
        <v>50</v>
      </c>
      <c r="BF37931" s="101" t="s">
        <v>58</v>
      </c>
      <c r="BK37931" s="98" t="s">
        <v>70</v>
      </c>
    </row>
    <row r="37932" spans="17:63" ht="29.25" customHeight="1" x14ac:dyDescent="0.2">
      <c r="Q37932" s="92" t="s">
        <v>50</v>
      </c>
      <c r="BF37932" s="101" t="s">
        <v>58</v>
      </c>
      <c r="BK37932" s="98" t="s">
        <v>70</v>
      </c>
    </row>
    <row r="37933" spans="17:63" ht="29.25" customHeight="1" x14ac:dyDescent="0.2">
      <c r="Q37933" s="92" t="s">
        <v>50</v>
      </c>
      <c r="BF37933" s="101" t="s">
        <v>58</v>
      </c>
      <c r="BK37933" s="98" t="s">
        <v>70</v>
      </c>
    </row>
    <row r="37934" spans="17:63" ht="29.25" customHeight="1" x14ac:dyDescent="0.2">
      <c r="Q37934" s="92" t="s">
        <v>50</v>
      </c>
      <c r="BF37934" s="101" t="s">
        <v>58</v>
      </c>
      <c r="BK37934" s="98" t="s">
        <v>70</v>
      </c>
    </row>
    <row r="37935" spans="17:63" ht="29.25" customHeight="1" x14ac:dyDescent="0.2">
      <c r="Q37935" s="92" t="s">
        <v>50</v>
      </c>
      <c r="BF37935" s="101" t="s">
        <v>58</v>
      </c>
      <c r="BK37935" s="98" t="s">
        <v>70</v>
      </c>
    </row>
    <row r="37936" spans="17:63" ht="29.25" customHeight="1" x14ac:dyDescent="0.2">
      <c r="Q37936" s="92" t="s">
        <v>50</v>
      </c>
      <c r="BF37936" s="101" t="s">
        <v>58</v>
      </c>
      <c r="BK37936" s="98" t="s">
        <v>70</v>
      </c>
    </row>
    <row r="37937" spans="17:63" ht="29.25" customHeight="1" x14ac:dyDescent="0.2">
      <c r="Q37937" s="92" t="s">
        <v>50</v>
      </c>
      <c r="BF37937" s="101" t="s">
        <v>58</v>
      </c>
      <c r="BK37937" s="98" t="s">
        <v>70</v>
      </c>
    </row>
    <row r="37938" spans="17:63" ht="29.25" customHeight="1" x14ac:dyDescent="0.2">
      <c r="Q37938" s="92" t="s">
        <v>50</v>
      </c>
      <c r="BF37938" s="101" t="s">
        <v>58</v>
      </c>
      <c r="BK37938" s="98" t="s">
        <v>70</v>
      </c>
    </row>
    <row r="37939" spans="17:63" ht="29.25" customHeight="1" x14ac:dyDescent="0.2">
      <c r="Q37939" s="92" t="s">
        <v>50</v>
      </c>
      <c r="BF37939" s="101" t="s">
        <v>58</v>
      </c>
      <c r="BK37939" s="98" t="s">
        <v>70</v>
      </c>
    </row>
    <row r="37940" spans="17:63" ht="29.25" customHeight="1" x14ac:dyDescent="0.2">
      <c r="Q37940" s="92" t="s">
        <v>50</v>
      </c>
      <c r="BF37940" s="101" t="s">
        <v>58</v>
      </c>
      <c r="BK37940" s="98" t="s">
        <v>70</v>
      </c>
    </row>
    <row r="37941" spans="17:63" ht="29.25" customHeight="1" x14ac:dyDescent="0.2">
      <c r="Q37941" s="92" t="s">
        <v>50</v>
      </c>
      <c r="BF37941" s="101" t="s">
        <v>58</v>
      </c>
      <c r="BK37941" s="98" t="s">
        <v>70</v>
      </c>
    </row>
    <row r="37942" spans="17:63" ht="29.25" customHeight="1" x14ac:dyDescent="0.2">
      <c r="Q37942" s="92" t="s">
        <v>50</v>
      </c>
      <c r="BF37942" s="101" t="s">
        <v>58</v>
      </c>
      <c r="BK37942" s="98" t="s">
        <v>70</v>
      </c>
    </row>
    <row r="37943" spans="17:63" ht="29.25" customHeight="1" x14ac:dyDescent="0.2">
      <c r="Q37943" s="92" t="s">
        <v>50</v>
      </c>
      <c r="BF37943" s="101" t="s">
        <v>58</v>
      </c>
      <c r="BK37943" s="98" t="s">
        <v>70</v>
      </c>
    </row>
    <row r="37944" spans="17:63" ht="29.25" customHeight="1" x14ac:dyDescent="0.2">
      <c r="Q37944" s="92" t="s">
        <v>50</v>
      </c>
      <c r="BF37944" s="101" t="s">
        <v>58</v>
      </c>
      <c r="BK37944" s="98" t="s">
        <v>70</v>
      </c>
    </row>
    <row r="37945" spans="17:63" ht="29.25" customHeight="1" x14ac:dyDescent="0.2">
      <c r="Q37945" s="92" t="s">
        <v>50</v>
      </c>
      <c r="BF37945" s="101" t="s">
        <v>58</v>
      </c>
      <c r="BK37945" s="98" t="s">
        <v>70</v>
      </c>
    </row>
    <row r="37946" spans="17:63" ht="29.25" customHeight="1" x14ac:dyDescent="0.2">
      <c r="Q37946" s="92" t="s">
        <v>50</v>
      </c>
      <c r="BF37946" s="101" t="s">
        <v>58</v>
      </c>
      <c r="BK37946" s="98" t="s">
        <v>70</v>
      </c>
    </row>
    <row r="37947" spans="17:63" ht="29.25" customHeight="1" x14ac:dyDescent="0.2">
      <c r="Q37947" s="92" t="s">
        <v>50</v>
      </c>
      <c r="BF37947" s="101" t="s">
        <v>58</v>
      </c>
      <c r="BK37947" s="98" t="s">
        <v>70</v>
      </c>
    </row>
    <row r="37948" spans="17:63" ht="29.25" customHeight="1" x14ac:dyDescent="0.2">
      <c r="Q37948" s="92" t="s">
        <v>50</v>
      </c>
      <c r="BF37948" s="101" t="s">
        <v>58</v>
      </c>
      <c r="BK37948" s="98" t="s">
        <v>70</v>
      </c>
    </row>
    <row r="37949" spans="17:63" ht="29.25" customHeight="1" x14ac:dyDescent="0.2">
      <c r="Q37949" s="92" t="s">
        <v>50</v>
      </c>
      <c r="BF37949" s="101" t="s">
        <v>58</v>
      </c>
      <c r="BK37949" s="98" t="s">
        <v>70</v>
      </c>
    </row>
    <row r="37950" spans="17:63" ht="29.25" customHeight="1" x14ac:dyDescent="0.2">
      <c r="Q37950" s="92" t="s">
        <v>50</v>
      </c>
      <c r="BF37950" s="101" t="s">
        <v>58</v>
      </c>
      <c r="BK37950" s="98" t="s">
        <v>70</v>
      </c>
    </row>
    <row r="37951" spans="17:63" ht="29.25" customHeight="1" x14ac:dyDescent="0.2">
      <c r="Q37951" s="92" t="s">
        <v>50</v>
      </c>
      <c r="BF37951" s="101" t="s">
        <v>58</v>
      </c>
      <c r="BK37951" s="98" t="s">
        <v>70</v>
      </c>
    </row>
    <row r="37952" spans="17:63" ht="29.25" customHeight="1" x14ac:dyDescent="0.2">
      <c r="Q37952" s="92" t="s">
        <v>50</v>
      </c>
      <c r="BF37952" s="101" t="s">
        <v>58</v>
      </c>
      <c r="BK37952" s="98" t="s">
        <v>70</v>
      </c>
    </row>
    <row r="37953" spans="17:63" ht="29.25" customHeight="1" x14ac:dyDescent="0.2">
      <c r="Q37953" s="92" t="s">
        <v>50</v>
      </c>
      <c r="BF37953" s="101" t="s">
        <v>58</v>
      </c>
      <c r="BK37953" s="98" t="s">
        <v>70</v>
      </c>
    </row>
    <row r="37954" spans="17:63" ht="29.25" customHeight="1" x14ac:dyDescent="0.2">
      <c r="Q37954" s="92" t="s">
        <v>50</v>
      </c>
      <c r="BF37954" s="101" t="s">
        <v>58</v>
      </c>
      <c r="BK37954" s="98" t="s">
        <v>70</v>
      </c>
    </row>
    <row r="37955" spans="17:63" ht="29.25" customHeight="1" x14ac:dyDescent="0.2">
      <c r="Q37955" s="92" t="s">
        <v>50</v>
      </c>
      <c r="BF37955" s="101" t="s">
        <v>58</v>
      </c>
      <c r="BK37955" s="98" t="s">
        <v>70</v>
      </c>
    </row>
    <row r="37956" spans="17:63" ht="29.25" customHeight="1" x14ac:dyDescent="0.2">
      <c r="Q37956" s="92" t="s">
        <v>50</v>
      </c>
      <c r="BF37956" s="101" t="s">
        <v>58</v>
      </c>
      <c r="BK37956" s="98" t="s">
        <v>70</v>
      </c>
    </row>
    <row r="37957" spans="17:63" ht="29.25" customHeight="1" x14ac:dyDescent="0.2">
      <c r="Q37957" s="92" t="s">
        <v>50</v>
      </c>
      <c r="BF37957" s="101" t="s">
        <v>58</v>
      </c>
      <c r="BK37957" s="98" t="s">
        <v>70</v>
      </c>
    </row>
    <row r="37958" spans="17:63" ht="29.25" customHeight="1" x14ac:dyDescent="0.2">
      <c r="Q37958" s="92" t="s">
        <v>50</v>
      </c>
      <c r="BF37958" s="101" t="s">
        <v>58</v>
      </c>
      <c r="BK37958" s="98" t="s">
        <v>70</v>
      </c>
    </row>
    <row r="37959" spans="17:63" ht="29.25" customHeight="1" x14ac:dyDescent="0.2">
      <c r="Q37959" s="92" t="s">
        <v>50</v>
      </c>
      <c r="BF37959" s="101" t="s">
        <v>58</v>
      </c>
      <c r="BK37959" s="98" t="s">
        <v>70</v>
      </c>
    </row>
    <row r="37960" spans="17:63" ht="29.25" customHeight="1" x14ac:dyDescent="0.2">
      <c r="Q37960" s="92" t="s">
        <v>50</v>
      </c>
      <c r="BF37960" s="101" t="s">
        <v>58</v>
      </c>
      <c r="BK37960" s="98" t="s">
        <v>70</v>
      </c>
    </row>
    <row r="37961" spans="17:63" ht="29.25" customHeight="1" x14ac:dyDescent="0.2">
      <c r="Q37961" s="92" t="s">
        <v>50</v>
      </c>
      <c r="BF37961" s="101" t="s">
        <v>58</v>
      </c>
      <c r="BK37961" s="98" t="s">
        <v>70</v>
      </c>
    </row>
    <row r="37962" spans="17:63" ht="29.25" customHeight="1" x14ac:dyDescent="0.2">
      <c r="Q37962" s="92" t="s">
        <v>50</v>
      </c>
      <c r="BF37962" s="101" t="s">
        <v>58</v>
      </c>
      <c r="BK37962" s="98" t="s">
        <v>70</v>
      </c>
    </row>
    <row r="37963" spans="17:63" ht="29.25" customHeight="1" x14ac:dyDescent="0.2">
      <c r="Q37963" s="92" t="s">
        <v>50</v>
      </c>
      <c r="BF37963" s="101" t="s">
        <v>58</v>
      </c>
      <c r="BK37963" s="98" t="s">
        <v>70</v>
      </c>
    </row>
    <row r="37964" spans="17:63" ht="29.25" customHeight="1" x14ac:dyDescent="0.2">
      <c r="Q37964" s="92" t="s">
        <v>50</v>
      </c>
      <c r="BF37964" s="101" t="s">
        <v>58</v>
      </c>
      <c r="BK37964" s="98" t="s">
        <v>70</v>
      </c>
    </row>
    <row r="37965" spans="17:63" ht="29.25" customHeight="1" x14ac:dyDescent="0.2">
      <c r="Q37965" s="92" t="s">
        <v>50</v>
      </c>
      <c r="BF37965" s="101" t="s">
        <v>58</v>
      </c>
      <c r="BK37965" s="98" t="s">
        <v>70</v>
      </c>
    </row>
    <row r="37966" spans="17:63" ht="29.25" customHeight="1" x14ac:dyDescent="0.2">
      <c r="Q37966" s="92" t="s">
        <v>50</v>
      </c>
      <c r="BF37966" s="101" t="s">
        <v>58</v>
      </c>
      <c r="BK37966" s="98" t="s">
        <v>70</v>
      </c>
    </row>
    <row r="37967" spans="17:63" ht="29.25" customHeight="1" x14ac:dyDescent="0.2">
      <c r="Q37967" s="92" t="s">
        <v>50</v>
      </c>
      <c r="BF37967" s="101" t="s">
        <v>58</v>
      </c>
      <c r="BK37967" s="98" t="s">
        <v>70</v>
      </c>
    </row>
    <row r="37968" spans="17:63" ht="29.25" customHeight="1" x14ac:dyDescent="0.2">
      <c r="Q37968" s="92" t="s">
        <v>50</v>
      </c>
      <c r="BF37968" s="101" t="s">
        <v>58</v>
      </c>
      <c r="BK37968" s="98" t="s">
        <v>70</v>
      </c>
    </row>
    <row r="37969" spans="17:63" ht="29.25" customHeight="1" x14ac:dyDescent="0.2">
      <c r="Q37969" s="92" t="s">
        <v>50</v>
      </c>
      <c r="BF37969" s="101" t="s">
        <v>58</v>
      </c>
      <c r="BK37969" s="98" t="s">
        <v>70</v>
      </c>
    </row>
    <row r="37970" spans="17:63" ht="29.25" customHeight="1" x14ac:dyDescent="0.2">
      <c r="Q37970" s="92" t="s">
        <v>50</v>
      </c>
      <c r="BF37970" s="101" t="s">
        <v>58</v>
      </c>
      <c r="BK37970" s="98" t="s">
        <v>70</v>
      </c>
    </row>
    <row r="37971" spans="17:63" ht="29.25" customHeight="1" x14ac:dyDescent="0.2">
      <c r="Q37971" s="92" t="s">
        <v>50</v>
      </c>
      <c r="BF37971" s="101" t="s">
        <v>58</v>
      </c>
      <c r="BK37971" s="98" t="s">
        <v>70</v>
      </c>
    </row>
    <row r="37972" spans="17:63" ht="29.25" customHeight="1" x14ac:dyDescent="0.2">
      <c r="Q37972" s="92" t="s">
        <v>50</v>
      </c>
      <c r="BF37972" s="101" t="s">
        <v>58</v>
      </c>
      <c r="BK37972" s="98" t="s">
        <v>70</v>
      </c>
    </row>
    <row r="37973" spans="17:63" ht="29.25" customHeight="1" x14ac:dyDescent="0.2">
      <c r="Q37973" s="92" t="s">
        <v>50</v>
      </c>
      <c r="BF37973" s="101" t="s">
        <v>58</v>
      </c>
      <c r="BK37973" s="98" t="s">
        <v>70</v>
      </c>
    </row>
    <row r="37974" spans="17:63" ht="29.25" customHeight="1" x14ac:dyDescent="0.2">
      <c r="Q37974" s="92" t="s">
        <v>50</v>
      </c>
      <c r="BF37974" s="101" t="s">
        <v>58</v>
      </c>
      <c r="BK37974" s="98" t="s">
        <v>70</v>
      </c>
    </row>
    <row r="37975" spans="17:63" ht="29.25" customHeight="1" x14ac:dyDescent="0.2">
      <c r="Q37975" s="92" t="s">
        <v>50</v>
      </c>
      <c r="BF37975" s="101" t="s">
        <v>58</v>
      </c>
      <c r="BK37975" s="98" t="s">
        <v>70</v>
      </c>
    </row>
    <row r="37976" spans="17:63" ht="29.25" customHeight="1" x14ac:dyDescent="0.2">
      <c r="Q37976" s="92" t="s">
        <v>50</v>
      </c>
      <c r="BF37976" s="101" t="s">
        <v>58</v>
      </c>
      <c r="BK37976" s="98" t="s">
        <v>70</v>
      </c>
    </row>
    <row r="37977" spans="17:63" ht="29.25" customHeight="1" x14ac:dyDescent="0.2">
      <c r="Q37977" s="92" t="s">
        <v>50</v>
      </c>
      <c r="BF37977" s="101" t="s">
        <v>58</v>
      </c>
      <c r="BK37977" s="98" t="s">
        <v>70</v>
      </c>
    </row>
    <row r="37978" spans="17:63" ht="29.25" customHeight="1" x14ac:dyDescent="0.2">
      <c r="Q37978" s="92" t="s">
        <v>50</v>
      </c>
      <c r="BF37978" s="101" t="s">
        <v>58</v>
      </c>
      <c r="BK37978" s="98" t="s">
        <v>70</v>
      </c>
    </row>
    <row r="37979" spans="17:63" ht="29.25" customHeight="1" x14ac:dyDescent="0.2">
      <c r="Q37979" s="92" t="s">
        <v>50</v>
      </c>
      <c r="BF37979" s="101" t="s">
        <v>58</v>
      </c>
      <c r="BK37979" s="98" t="s">
        <v>70</v>
      </c>
    </row>
    <row r="37980" spans="17:63" ht="29.25" customHeight="1" x14ac:dyDescent="0.2">
      <c r="Q37980" s="92" t="s">
        <v>50</v>
      </c>
      <c r="BF37980" s="101" t="s">
        <v>58</v>
      </c>
      <c r="BK37980" s="98" t="s">
        <v>70</v>
      </c>
    </row>
    <row r="37981" spans="17:63" ht="29.25" customHeight="1" x14ac:dyDescent="0.2">
      <c r="Q37981" s="92" t="s">
        <v>50</v>
      </c>
      <c r="BF37981" s="101" t="s">
        <v>58</v>
      </c>
      <c r="BK37981" s="98" t="s">
        <v>70</v>
      </c>
    </row>
    <row r="37982" spans="17:63" ht="29.25" customHeight="1" x14ac:dyDescent="0.2">
      <c r="Q37982" s="92" t="s">
        <v>50</v>
      </c>
      <c r="BF37982" s="101" t="s">
        <v>58</v>
      </c>
      <c r="BK37982" s="98" t="s">
        <v>70</v>
      </c>
    </row>
    <row r="37983" spans="17:63" ht="29.25" customHeight="1" x14ac:dyDescent="0.2">
      <c r="Q37983" s="92" t="s">
        <v>50</v>
      </c>
      <c r="BF37983" s="101" t="s">
        <v>58</v>
      </c>
      <c r="BK37983" s="98" t="s">
        <v>70</v>
      </c>
    </row>
    <row r="37984" spans="17:63" ht="29.25" customHeight="1" x14ac:dyDescent="0.2">
      <c r="Q37984" s="92" t="s">
        <v>50</v>
      </c>
      <c r="BF37984" s="101" t="s">
        <v>58</v>
      </c>
      <c r="BK37984" s="98" t="s">
        <v>70</v>
      </c>
    </row>
    <row r="37985" spans="17:63" ht="29.25" customHeight="1" x14ac:dyDescent="0.2">
      <c r="Q37985" s="92" t="s">
        <v>50</v>
      </c>
      <c r="BF37985" s="101" t="s">
        <v>58</v>
      </c>
      <c r="BK37985" s="98" t="s">
        <v>70</v>
      </c>
    </row>
    <row r="37986" spans="17:63" ht="29.25" customHeight="1" x14ac:dyDescent="0.2">
      <c r="Q37986" s="92" t="s">
        <v>50</v>
      </c>
      <c r="BF37986" s="101" t="s">
        <v>58</v>
      </c>
      <c r="BK37986" s="98" t="s">
        <v>70</v>
      </c>
    </row>
    <row r="37987" spans="17:63" ht="29.25" customHeight="1" x14ac:dyDescent="0.2">
      <c r="Q37987" s="92" t="s">
        <v>50</v>
      </c>
      <c r="BF37987" s="101" t="s">
        <v>58</v>
      </c>
      <c r="BK37987" s="98" t="s">
        <v>70</v>
      </c>
    </row>
    <row r="37988" spans="17:63" ht="29.25" customHeight="1" x14ac:dyDescent="0.2">
      <c r="Q37988" s="92" t="s">
        <v>50</v>
      </c>
      <c r="BF37988" s="101" t="s">
        <v>58</v>
      </c>
      <c r="BK37988" s="98" t="s">
        <v>70</v>
      </c>
    </row>
    <row r="37989" spans="17:63" ht="29.25" customHeight="1" x14ac:dyDescent="0.2">
      <c r="Q37989" s="92" t="s">
        <v>50</v>
      </c>
      <c r="BF37989" s="101" t="s">
        <v>58</v>
      </c>
      <c r="BK37989" s="98" t="s">
        <v>70</v>
      </c>
    </row>
    <row r="37990" spans="17:63" ht="29.25" customHeight="1" x14ac:dyDescent="0.2">
      <c r="Q37990" s="92" t="s">
        <v>50</v>
      </c>
      <c r="BF37990" s="101" t="s">
        <v>58</v>
      </c>
      <c r="BK37990" s="98" t="s">
        <v>70</v>
      </c>
    </row>
    <row r="37991" spans="17:63" ht="29.25" customHeight="1" x14ac:dyDescent="0.2">
      <c r="Q37991" s="92" t="s">
        <v>50</v>
      </c>
      <c r="BF37991" s="101" t="s">
        <v>58</v>
      </c>
      <c r="BK37991" s="98" t="s">
        <v>70</v>
      </c>
    </row>
    <row r="37992" spans="17:63" ht="29.25" customHeight="1" x14ac:dyDescent="0.2">
      <c r="Q37992" s="92" t="s">
        <v>50</v>
      </c>
      <c r="BF37992" s="101" t="s">
        <v>58</v>
      </c>
      <c r="BK37992" s="98" t="s">
        <v>70</v>
      </c>
    </row>
    <row r="37993" spans="17:63" ht="29.25" customHeight="1" x14ac:dyDescent="0.2">
      <c r="Q37993" s="92" t="s">
        <v>50</v>
      </c>
      <c r="BF37993" s="101" t="s">
        <v>58</v>
      </c>
      <c r="BK37993" s="98" t="s">
        <v>70</v>
      </c>
    </row>
    <row r="37994" spans="17:63" ht="29.25" customHeight="1" x14ac:dyDescent="0.2">
      <c r="Q37994" s="92" t="s">
        <v>50</v>
      </c>
      <c r="BF37994" s="101" t="s">
        <v>58</v>
      </c>
      <c r="BK37994" s="98" t="s">
        <v>70</v>
      </c>
    </row>
    <row r="37995" spans="17:63" ht="29.25" customHeight="1" x14ac:dyDescent="0.2">
      <c r="Q37995" s="92" t="s">
        <v>50</v>
      </c>
      <c r="BF37995" s="101" t="s">
        <v>58</v>
      </c>
      <c r="BK37995" s="98" t="s">
        <v>70</v>
      </c>
    </row>
    <row r="37996" spans="17:63" ht="29.25" customHeight="1" x14ac:dyDescent="0.2">
      <c r="Q37996" s="92" t="s">
        <v>50</v>
      </c>
      <c r="BF37996" s="101" t="s">
        <v>58</v>
      </c>
      <c r="BK37996" s="98" t="s">
        <v>70</v>
      </c>
    </row>
    <row r="37997" spans="17:63" ht="29.25" customHeight="1" x14ac:dyDescent="0.2">
      <c r="Q37997" s="92" t="s">
        <v>50</v>
      </c>
      <c r="BF37997" s="101" t="s">
        <v>58</v>
      </c>
      <c r="BK37997" s="98" t="s">
        <v>70</v>
      </c>
    </row>
    <row r="37998" spans="17:63" ht="29.25" customHeight="1" x14ac:dyDescent="0.2">
      <c r="Q37998" s="92" t="s">
        <v>50</v>
      </c>
      <c r="BF37998" s="101" t="s">
        <v>58</v>
      </c>
      <c r="BK37998" s="98" t="s">
        <v>70</v>
      </c>
    </row>
    <row r="37999" spans="17:63" ht="29.25" customHeight="1" x14ac:dyDescent="0.2">
      <c r="Q37999" s="92" t="s">
        <v>50</v>
      </c>
      <c r="BF37999" s="101" t="s">
        <v>58</v>
      </c>
      <c r="BK37999" s="98" t="s">
        <v>70</v>
      </c>
    </row>
    <row r="38000" spans="17:63" ht="29.25" customHeight="1" x14ac:dyDescent="0.2">
      <c r="Q38000" s="92" t="s">
        <v>50</v>
      </c>
      <c r="BF38000" s="101" t="s">
        <v>58</v>
      </c>
      <c r="BK38000" s="98" t="s">
        <v>70</v>
      </c>
    </row>
    <row r="38001" spans="17:63" ht="29.25" customHeight="1" x14ac:dyDescent="0.2">
      <c r="Q38001" s="92" t="s">
        <v>50</v>
      </c>
      <c r="BF38001" s="101" t="s">
        <v>58</v>
      </c>
      <c r="BK38001" s="98" t="s">
        <v>70</v>
      </c>
    </row>
    <row r="38002" spans="17:63" ht="29.25" customHeight="1" x14ac:dyDescent="0.2">
      <c r="Q38002" s="92" t="s">
        <v>50</v>
      </c>
      <c r="BF38002" s="101" t="s">
        <v>58</v>
      </c>
      <c r="BK38002" s="98" t="s">
        <v>70</v>
      </c>
    </row>
    <row r="38003" spans="17:63" ht="29.25" customHeight="1" x14ac:dyDescent="0.2">
      <c r="Q38003" s="92" t="s">
        <v>50</v>
      </c>
      <c r="BF38003" s="101" t="s">
        <v>58</v>
      </c>
      <c r="BK38003" s="98" t="s">
        <v>70</v>
      </c>
    </row>
    <row r="38004" spans="17:63" ht="29.25" customHeight="1" x14ac:dyDescent="0.2">
      <c r="Q38004" s="92" t="s">
        <v>50</v>
      </c>
      <c r="BF38004" s="101" t="s">
        <v>58</v>
      </c>
      <c r="BK38004" s="98" t="s">
        <v>70</v>
      </c>
    </row>
    <row r="38005" spans="17:63" ht="29.25" customHeight="1" x14ac:dyDescent="0.2">
      <c r="Q38005" s="92" t="s">
        <v>50</v>
      </c>
      <c r="BF38005" s="101" t="s">
        <v>58</v>
      </c>
      <c r="BK38005" s="98" t="s">
        <v>70</v>
      </c>
    </row>
    <row r="38006" spans="17:63" ht="29.25" customHeight="1" x14ac:dyDescent="0.2">
      <c r="Q38006" s="92" t="s">
        <v>50</v>
      </c>
      <c r="BF38006" s="101" t="s">
        <v>58</v>
      </c>
      <c r="BK38006" s="98" t="s">
        <v>70</v>
      </c>
    </row>
    <row r="38007" spans="17:63" ht="29.25" customHeight="1" x14ac:dyDescent="0.2">
      <c r="Q38007" s="92" t="s">
        <v>50</v>
      </c>
      <c r="BF38007" s="101" t="s">
        <v>58</v>
      </c>
      <c r="BK38007" s="98" t="s">
        <v>70</v>
      </c>
    </row>
    <row r="38008" spans="17:63" ht="29.25" customHeight="1" x14ac:dyDescent="0.2">
      <c r="Q38008" s="92" t="s">
        <v>50</v>
      </c>
      <c r="BF38008" s="101" t="s">
        <v>58</v>
      </c>
      <c r="BK38008" s="98" t="s">
        <v>70</v>
      </c>
    </row>
    <row r="38009" spans="17:63" ht="29.25" customHeight="1" x14ac:dyDescent="0.2">
      <c r="Q38009" s="92" t="s">
        <v>50</v>
      </c>
      <c r="BF38009" s="101" t="s">
        <v>58</v>
      </c>
      <c r="BK38009" s="98" t="s">
        <v>70</v>
      </c>
    </row>
    <row r="38010" spans="17:63" ht="29.25" customHeight="1" x14ac:dyDescent="0.2">
      <c r="Q38010" s="92" t="s">
        <v>50</v>
      </c>
      <c r="BF38010" s="101" t="s">
        <v>58</v>
      </c>
      <c r="BK38010" s="98" t="s">
        <v>70</v>
      </c>
    </row>
    <row r="38011" spans="17:63" ht="29.25" customHeight="1" x14ac:dyDescent="0.2">
      <c r="Q38011" s="92" t="s">
        <v>50</v>
      </c>
      <c r="BF38011" s="101" t="s">
        <v>58</v>
      </c>
      <c r="BK38011" s="98" t="s">
        <v>70</v>
      </c>
    </row>
    <row r="38012" spans="17:63" ht="29.25" customHeight="1" x14ac:dyDescent="0.2">
      <c r="Q38012" s="92" t="s">
        <v>50</v>
      </c>
      <c r="BF38012" s="101" t="s">
        <v>58</v>
      </c>
      <c r="BK38012" s="98" t="s">
        <v>70</v>
      </c>
    </row>
    <row r="38013" spans="17:63" ht="29.25" customHeight="1" x14ac:dyDescent="0.2">
      <c r="Q38013" s="92" t="s">
        <v>50</v>
      </c>
      <c r="BF38013" s="101" t="s">
        <v>58</v>
      </c>
      <c r="BK38013" s="98" t="s">
        <v>70</v>
      </c>
    </row>
    <row r="38014" spans="17:63" ht="29.25" customHeight="1" x14ac:dyDescent="0.2">
      <c r="Q38014" s="92" t="s">
        <v>50</v>
      </c>
      <c r="BF38014" s="101" t="s">
        <v>58</v>
      </c>
      <c r="BK38014" s="98" t="s">
        <v>70</v>
      </c>
    </row>
    <row r="38015" spans="17:63" ht="29.25" customHeight="1" x14ac:dyDescent="0.2">
      <c r="Q38015" s="92" t="s">
        <v>50</v>
      </c>
      <c r="BF38015" s="101" t="s">
        <v>58</v>
      </c>
      <c r="BK38015" s="98" t="s">
        <v>70</v>
      </c>
    </row>
    <row r="38016" spans="17:63" ht="29.25" customHeight="1" x14ac:dyDescent="0.2">
      <c r="Q38016" s="92" t="s">
        <v>50</v>
      </c>
      <c r="BF38016" s="101" t="s">
        <v>58</v>
      </c>
      <c r="BK38016" s="98" t="s">
        <v>70</v>
      </c>
    </row>
    <row r="38017" spans="17:63" ht="29.25" customHeight="1" x14ac:dyDescent="0.2">
      <c r="Q38017" s="92" t="s">
        <v>50</v>
      </c>
      <c r="BF38017" s="101" t="s">
        <v>58</v>
      </c>
      <c r="BK38017" s="98" t="s">
        <v>70</v>
      </c>
    </row>
    <row r="38018" spans="17:63" ht="29.25" customHeight="1" x14ac:dyDescent="0.2">
      <c r="Q38018" s="92" t="s">
        <v>50</v>
      </c>
      <c r="BF38018" s="101" t="s">
        <v>58</v>
      </c>
      <c r="BK38018" s="98" t="s">
        <v>70</v>
      </c>
    </row>
    <row r="38019" spans="17:63" ht="29.25" customHeight="1" x14ac:dyDescent="0.2">
      <c r="Q38019" s="92" t="s">
        <v>50</v>
      </c>
      <c r="BF38019" s="101" t="s">
        <v>58</v>
      </c>
      <c r="BK38019" s="98" t="s">
        <v>70</v>
      </c>
    </row>
    <row r="38020" spans="17:63" ht="29.25" customHeight="1" x14ac:dyDescent="0.2">
      <c r="Q38020" s="92" t="s">
        <v>50</v>
      </c>
      <c r="BF38020" s="101" t="s">
        <v>58</v>
      </c>
      <c r="BK38020" s="98" t="s">
        <v>70</v>
      </c>
    </row>
    <row r="38021" spans="17:63" ht="29.25" customHeight="1" x14ac:dyDescent="0.2">
      <c r="Q38021" s="92" t="s">
        <v>50</v>
      </c>
      <c r="BF38021" s="101" t="s">
        <v>58</v>
      </c>
      <c r="BK38021" s="98" t="s">
        <v>70</v>
      </c>
    </row>
    <row r="38022" spans="17:63" ht="29.25" customHeight="1" x14ac:dyDescent="0.2">
      <c r="Q38022" s="92" t="s">
        <v>50</v>
      </c>
      <c r="BF38022" s="101" t="s">
        <v>58</v>
      </c>
      <c r="BK38022" s="98" t="s">
        <v>70</v>
      </c>
    </row>
    <row r="38023" spans="17:63" ht="29.25" customHeight="1" x14ac:dyDescent="0.2">
      <c r="Q38023" s="92" t="s">
        <v>50</v>
      </c>
      <c r="BF38023" s="101" t="s">
        <v>58</v>
      </c>
      <c r="BK38023" s="98" t="s">
        <v>70</v>
      </c>
    </row>
    <row r="38024" spans="17:63" ht="29.25" customHeight="1" x14ac:dyDescent="0.2">
      <c r="Q38024" s="92" t="s">
        <v>50</v>
      </c>
      <c r="BF38024" s="101" t="s">
        <v>58</v>
      </c>
      <c r="BK38024" s="98" t="s">
        <v>70</v>
      </c>
    </row>
    <row r="38025" spans="17:63" ht="29.25" customHeight="1" x14ac:dyDescent="0.2">
      <c r="Q38025" s="92" t="s">
        <v>50</v>
      </c>
      <c r="BF38025" s="101" t="s">
        <v>58</v>
      </c>
      <c r="BK38025" s="98" t="s">
        <v>70</v>
      </c>
    </row>
    <row r="38026" spans="17:63" ht="29.25" customHeight="1" x14ac:dyDescent="0.2">
      <c r="Q38026" s="92" t="s">
        <v>50</v>
      </c>
      <c r="BF38026" s="101" t="s">
        <v>58</v>
      </c>
      <c r="BK38026" s="98" t="s">
        <v>70</v>
      </c>
    </row>
    <row r="38027" spans="17:63" ht="29.25" customHeight="1" x14ac:dyDescent="0.2">
      <c r="Q38027" s="92" t="s">
        <v>50</v>
      </c>
      <c r="BF38027" s="101" t="s">
        <v>58</v>
      </c>
      <c r="BK38027" s="98" t="s">
        <v>70</v>
      </c>
    </row>
    <row r="38028" spans="17:63" ht="29.25" customHeight="1" x14ac:dyDescent="0.2">
      <c r="Q38028" s="92" t="s">
        <v>50</v>
      </c>
      <c r="BF38028" s="101" t="s">
        <v>58</v>
      </c>
      <c r="BK38028" s="98" t="s">
        <v>70</v>
      </c>
    </row>
    <row r="38029" spans="17:63" ht="29.25" customHeight="1" x14ac:dyDescent="0.2">
      <c r="Q38029" s="92" t="s">
        <v>50</v>
      </c>
      <c r="BF38029" s="101" t="s">
        <v>58</v>
      </c>
      <c r="BK38029" s="98" t="s">
        <v>70</v>
      </c>
    </row>
    <row r="38030" spans="17:63" ht="29.25" customHeight="1" x14ac:dyDescent="0.2">
      <c r="Q38030" s="92" t="s">
        <v>50</v>
      </c>
      <c r="BF38030" s="101" t="s">
        <v>58</v>
      </c>
      <c r="BK38030" s="98" t="s">
        <v>70</v>
      </c>
    </row>
    <row r="38031" spans="17:63" ht="29.25" customHeight="1" x14ac:dyDescent="0.2">
      <c r="Q38031" s="92" t="s">
        <v>50</v>
      </c>
      <c r="BF38031" s="101" t="s">
        <v>58</v>
      </c>
      <c r="BK38031" s="98" t="s">
        <v>70</v>
      </c>
    </row>
    <row r="38032" spans="17:63" ht="29.25" customHeight="1" x14ac:dyDescent="0.2">
      <c r="Q38032" s="92" t="s">
        <v>50</v>
      </c>
      <c r="BF38032" s="101" t="s">
        <v>58</v>
      </c>
      <c r="BK38032" s="98" t="s">
        <v>70</v>
      </c>
    </row>
    <row r="38033" spans="17:63" ht="29.25" customHeight="1" x14ac:dyDescent="0.2">
      <c r="Q38033" s="92" t="s">
        <v>50</v>
      </c>
      <c r="BF38033" s="101" t="s">
        <v>58</v>
      </c>
      <c r="BK38033" s="98" t="s">
        <v>70</v>
      </c>
    </row>
    <row r="38034" spans="17:63" ht="29.25" customHeight="1" x14ac:dyDescent="0.2">
      <c r="Q38034" s="92" t="s">
        <v>50</v>
      </c>
      <c r="BF38034" s="101" t="s">
        <v>58</v>
      </c>
      <c r="BK38034" s="98" t="s">
        <v>70</v>
      </c>
    </row>
    <row r="38035" spans="17:63" ht="29.25" customHeight="1" x14ac:dyDescent="0.2">
      <c r="Q38035" s="92" t="s">
        <v>50</v>
      </c>
      <c r="BF38035" s="101" t="s">
        <v>58</v>
      </c>
      <c r="BK38035" s="98" t="s">
        <v>70</v>
      </c>
    </row>
    <row r="38036" spans="17:63" ht="29.25" customHeight="1" x14ac:dyDescent="0.2">
      <c r="Q38036" s="92" t="s">
        <v>50</v>
      </c>
      <c r="BF38036" s="101" t="s">
        <v>58</v>
      </c>
      <c r="BK38036" s="98" t="s">
        <v>70</v>
      </c>
    </row>
    <row r="38037" spans="17:63" ht="29.25" customHeight="1" x14ac:dyDescent="0.2">
      <c r="Q38037" s="92" t="s">
        <v>50</v>
      </c>
      <c r="BF38037" s="101" t="s">
        <v>58</v>
      </c>
      <c r="BK38037" s="98" t="s">
        <v>70</v>
      </c>
    </row>
    <row r="38038" spans="17:63" ht="29.25" customHeight="1" x14ac:dyDescent="0.2">
      <c r="Q38038" s="92" t="s">
        <v>50</v>
      </c>
      <c r="BF38038" s="101" t="s">
        <v>58</v>
      </c>
      <c r="BK38038" s="98" t="s">
        <v>70</v>
      </c>
    </row>
    <row r="38039" spans="17:63" ht="29.25" customHeight="1" x14ac:dyDescent="0.2">
      <c r="Q38039" s="92" t="s">
        <v>50</v>
      </c>
      <c r="BF38039" s="101" t="s">
        <v>58</v>
      </c>
      <c r="BK38039" s="98" t="s">
        <v>70</v>
      </c>
    </row>
    <row r="38040" spans="17:63" ht="29.25" customHeight="1" x14ac:dyDescent="0.2">
      <c r="Q38040" s="92" t="s">
        <v>50</v>
      </c>
      <c r="BF38040" s="101" t="s">
        <v>58</v>
      </c>
      <c r="BK38040" s="98" t="s">
        <v>70</v>
      </c>
    </row>
    <row r="38041" spans="17:63" ht="29.25" customHeight="1" x14ac:dyDescent="0.2">
      <c r="Q38041" s="92" t="s">
        <v>50</v>
      </c>
      <c r="BF38041" s="101" t="s">
        <v>58</v>
      </c>
      <c r="BK38041" s="98" t="s">
        <v>70</v>
      </c>
    </row>
    <row r="38042" spans="17:63" ht="29.25" customHeight="1" x14ac:dyDescent="0.2">
      <c r="Q38042" s="92" t="s">
        <v>50</v>
      </c>
      <c r="BF38042" s="101" t="s">
        <v>58</v>
      </c>
      <c r="BK38042" s="98" t="s">
        <v>70</v>
      </c>
    </row>
    <row r="38043" spans="17:63" ht="29.25" customHeight="1" x14ac:dyDescent="0.2">
      <c r="Q38043" s="92" t="s">
        <v>50</v>
      </c>
      <c r="BF38043" s="101" t="s">
        <v>58</v>
      </c>
      <c r="BK38043" s="98" t="s">
        <v>70</v>
      </c>
    </row>
    <row r="38044" spans="17:63" ht="29.25" customHeight="1" x14ac:dyDescent="0.2">
      <c r="Q38044" s="92" t="s">
        <v>50</v>
      </c>
      <c r="BF38044" s="101" t="s">
        <v>58</v>
      </c>
      <c r="BK38044" s="98" t="s">
        <v>70</v>
      </c>
    </row>
    <row r="38045" spans="17:63" ht="29.25" customHeight="1" x14ac:dyDescent="0.2">
      <c r="Q38045" s="92" t="s">
        <v>50</v>
      </c>
      <c r="BF38045" s="101" t="s">
        <v>58</v>
      </c>
      <c r="BK38045" s="98" t="s">
        <v>70</v>
      </c>
    </row>
    <row r="38046" spans="17:63" ht="29.25" customHeight="1" x14ac:dyDescent="0.2">
      <c r="Q38046" s="92" t="s">
        <v>50</v>
      </c>
      <c r="BF38046" s="101" t="s">
        <v>58</v>
      </c>
      <c r="BK38046" s="98" t="s">
        <v>70</v>
      </c>
    </row>
    <row r="38047" spans="17:63" ht="29.25" customHeight="1" x14ac:dyDescent="0.2">
      <c r="Q38047" s="92" t="s">
        <v>50</v>
      </c>
      <c r="BF38047" s="101" t="s">
        <v>58</v>
      </c>
      <c r="BK38047" s="98" t="s">
        <v>70</v>
      </c>
    </row>
    <row r="38048" spans="17:63" ht="29.25" customHeight="1" x14ac:dyDescent="0.2">
      <c r="Q38048" s="92" t="s">
        <v>50</v>
      </c>
      <c r="BF38048" s="101" t="s">
        <v>58</v>
      </c>
      <c r="BK38048" s="98" t="s">
        <v>70</v>
      </c>
    </row>
    <row r="38049" spans="17:63" ht="29.25" customHeight="1" x14ac:dyDescent="0.2">
      <c r="Q38049" s="92" t="s">
        <v>50</v>
      </c>
      <c r="BF38049" s="101" t="s">
        <v>58</v>
      </c>
      <c r="BK38049" s="98" t="s">
        <v>70</v>
      </c>
    </row>
    <row r="38050" spans="17:63" ht="29.25" customHeight="1" x14ac:dyDescent="0.2">
      <c r="Q38050" s="92" t="s">
        <v>50</v>
      </c>
      <c r="BF38050" s="101" t="s">
        <v>58</v>
      </c>
      <c r="BK38050" s="98" t="s">
        <v>70</v>
      </c>
    </row>
    <row r="38051" spans="17:63" ht="29.25" customHeight="1" x14ac:dyDescent="0.2">
      <c r="Q38051" s="92" t="s">
        <v>50</v>
      </c>
      <c r="BF38051" s="101" t="s">
        <v>58</v>
      </c>
      <c r="BK38051" s="98" t="s">
        <v>70</v>
      </c>
    </row>
    <row r="38052" spans="17:63" ht="29.25" customHeight="1" x14ac:dyDescent="0.2">
      <c r="Q38052" s="92" t="s">
        <v>50</v>
      </c>
      <c r="BF38052" s="101" t="s">
        <v>58</v>
      </c>
      <c r="BK38052" s="98" t="s">
        <v>70</v>
      </c>
    </row>
    <row r="38053" spans="17:63" ht="29.25" customHeight="1" x14ac:dyDescent="0.2">
      <c r="Q38053" s="92" t="s">
        <v>50</v>
      </c>
      <c r="BF38053" s="101" t="s">
        <v>58</v>
      </c>
      <c r="BK38053" s="98" t="s">
        <v>70</v>
      </c>
    </row>
    <row r="38054" spans="17:63" ht="29.25" customHeight="1" x14ac:dyDescent="0.2">
      <c r="Q38054" s="92" t="s">
        <v>50</v>
      </c>
      <c r="BF38054" s="101" t="s">
        <v>58</v>
      </c>
      <c r="BK38054" s="98" t="s">
        <v>70</v>
      </c>
    </row>
    <row r="38055" spans="17:63" ht="29.25" customHeight="1" x14ac:dyDescent="0.2">
      <c r="Q38055" s="92" t="s">
        <v>50</v>
      </c>
      <c r="BF38055" s="101" t="s">
        <v>58</v>
      </c>
      <c r="BK38055" s="98" t="s">
        <v>70</v>
      </c>
    </row>
    <row r="38056" spans="17:63" ht="29.25" customHeight="1" x14ac:dyDescent="0.2">
      <c r="Q38056" s="92" t="s">
        <v>50</v>
      </c>
      <c r="BF38056" s="101" t="s">
        <v>58</v>
      </c>
      <c r="BK38056" s="98" t="s">
        <v>70</v>
      </c>
    </row>
    <row r="38057" spans="17:63" ht="29.25" customHeight="1" x14ac:dyDescent="0.2">
      <c r="Q38057" s="92" t="s">
        <v>50</v>
      </c>
      <c r="BF38057" s="101" t="s">
        <v>58</v>
      </c>
      <c r="BK38057" s="98" t="s">
        <v>70</v>
      </c>
    </row>
    <row r="38058" spans="17:63" ht="29.25" customHeight="1" x14ac:dyDescent="0.2">
      <c r="Q38058" s="92" t="s">
        <v>50</v>
      </c>
      <c r="BF38058" s="101" t="s">
        <v>58</v>
      </c>
      <c r="BK38058" s="98" t="s">
        <v>70</v>
      </c>
    </row>
    <row r="38059" spans="17:63" ht="29.25" customHeight="1" x14ac:dyDescent="0.2">
      <c r="Q38059" s="92" t="s">
        <v>50</v>
      </c>
      <c r="BF38059" s="101" t="s">
        <v>58</v>
      </c>
      <c r="BK38059" s="98" t="s">
        <v>70</v>
      </c>
    </row>
    <row r="38060" spans="17:63" ht="29.25" customHeight="1" x14ac:dyDescent="0.2">
      <c r="Q38060" s="92" t="s">
        <v>50</v>
      </c>
      <c r="BF38060" s="101" t="s">
        <v>58</v>
      </c>
      <c r="BK38060" s="98" t="s">
        <v>70</v>
      </c>
    </row>
    <row r="38061" spans="17:63" ht="29.25" customHeight="1" x14ac:dyDescent="0.2">
      <c r="Q38061" s="92" t="s">
        <v>50</v>
      </c>
      <c r="BF38061" s="101" t="s">
        <v>58</v>
      </c>
      <c r="BK38061" s="98" t="s">
        <v>70</v>
      </c>
    </row>
    <row r="38062" spans="17:63" ht="29.25" customHeight="1" x14ac:dyDescent="0.2">
      <c r="Q38062" s="92" t="s">
        <v>50</v>
      </c>
      <c r="BF38062" s="101" t="s">
        <v>58</v>
      </c>
      <c r="BK38062" s="98" t="s">
        <v>70</v>
      </c>
    </row>
    <row r="38063" spans="17:63" ht="29.25" customHeight="1" x14ac:dyDescent="0.2">
      <c r="Q38063" s="92" t="s">
        <v>50</v>
      </c>
      <c r="BF38063" s="101" t="s">
        <v>58</v>
      </c>
      <c r="BK38063" s="98" t="s">
        <v>70</v>
      </c>
    </row>
    <row r="38064" spans="17:63" ht="29.25" customHeight="1" x14ac:dyDescent="0.2">
      <c r="Q38064" s="92" t="s">
        <v>50</v>
      </c>
      <c r="BF38064" s="101" t="s">
        <v>58</v>
      </c>
      <c r="BK38064" s="98" t="s">
        <v>70</v>
      </c>
    </row>
    <row r="38065" spans="17:63" ht="29.25" customHeight="1" x14ac:dyDescent="0.2">
      <c r="Q38065" s="92" t="s">
        <v>50</v>
      </c>
      <c r="BF38065" s="101" t="s">
        <v>58</v>
      </c>
      <c r="BK38065" s="98" t="s">
        <v>70</v>
      </c>
    </row>
    <row r="38066" spans="17:63" ht="29.25" customHeight="1" x14ac:dyDescent="0.2">
      <c r="Q38066" s="92" t="s">
        <v>50</v>
      </c>
      <c r="BF38066" s="101" t="s">
        <v>58</v>
      </c>
      <c r="BK38066" s="98" t="s">
        <v>70</v>
      </c>
    </row>
    <row r="38067" spans="17:63" ht="29.25" customHeight="1" x14ac:dyDescent="0.2">
      <c r="Q38067" s="92" t="s">
        <v>50</v>
      </c>
      <c r="BF38067" s="101" t="s">
        <v>58</v>
      </c>
      <c r="BK38067" s="98" t="s">
        <v>70</v>
      </c>
    </row>
    <row r="38068" spans="17:63" ht="29.25" customHeight="1" x14ac:dyDescent="0.2">
      <c r="Q38068" s="92" t="s">
        <v>50</v>
      </c>
      <c r="BF38068" s="101" t="s">
        <v>58</v>
      </c>
      <c r="BK38068" s="98" t="s">
        <v>70</v>
      </c>
    </row>
    <row r="38069" spans="17:63" ht="29.25" customHeight="1" x14ac:dyDescent="0.2">
      <c r="Q38069" s="92" t="s">
        <v>50</v>
      </c>
      <c r="BF38069" s="101" t="s">
        <v>58</v>
      </c>
      <c r="BK38069" s="98" t="s">
        <v>70</v>
      </c>
    </row>
    <row r="38070" spans="17:63" ht="29.25" customHeight="1" x14ac:dyDescent="0.2">
      <c r="Q38070" s="92" t="s">
        <v>50</v>
      </c>
      <c r="BF38070" s="101" t="s">
        <v>58</v>
      </c>
      <c r="BK38070" s="98" t="s">
        <v>70</v>
      </c>
    </row>
    <row r="38071" spans="17:63" ht="29.25" customHeight="1" x14ac:dyDescent="0.2">
      <c r="Q38071" s="92" t="s">
        <v>50</v>
      </c>
      <c r="BF38071" s="101" t="s">
        <v>58</v>
      </c>
      <c r="BK38071" s="98" t="s">
        <v>70</v>
      </c>
    </row>
    <row r="38072" spans="17:63" ht="29.25" customHeight="1" x14ac:dyDescent="0.2">
      <c r="Q38072" s="92" t="s">
        <v>50</v>
      </c>
      <c r="BF38072" s="101" t="s">
        <v>58</v>
      </c>
      <c r="BK38072" s="98" t="s">
        <v>70</v>
      </c>
    </row>
    <row r="38073" spans="17:63" ht="29.25" customHeight="1" x14ac:dyDescent="0.2">
      <c r="Q38073" s="92" t="s">
        <v>50</v>
      </c>
      <c r="BF38073" s="101" t="s">
        <v>58</v>
      </c>
      <c r="BK38073" s="98" t="s">
        <v>70</v>
      </c>
    </row>
    <row r="38074" spans="17:63" ht="29.25" customHeight="1" x14ac:dyDescent="0.2">
      <c r="Q38074" s="92" t="s">
        <v>50</v>
      </c>
      <c r="BF38074" s="101" t="s">
        <v>58</v>
      </c>
      <c r="BK38074" s="98" t="s">
        <v>70</v>
      </c>
    </row>
    <row r="38075" spans="17:63" ht="29.25" customHeight="1" x14ac:dyDescent="0.2">
      <c r="Q38075" s="92" t="s">
        <v>50</v>
      </c>
      <c r="BF38075" s="101" t="s">
        <v>58</v>
      </c>
      <c r="BK38075" s="98" t="s">
        <v>70</v>
      </c>
    </row>
    <row r="38076" spans="17:63" ht="29.25" customHeight="1" x14ac:dyDescent="0.2">
      <c r="Q38076" s="92" t="s">
        <v>50</v>
      </c>
      <c r="BF38076" s="101" t="s">
        <v>58</v>
      </c>
      <c r="BK38076" s="98" t="s">
        <v>70</v>
      </c>
    </row>
    <row r="38077" spans="17:63" ht="29.25" customHeight="1" x14ac:dyDescent="0.2">
      <c r="Q38077" s="92" t="s">
        <v>50</v>
      </c>
      <c r="BF38077" s="101" t="s">
        <v>58</v>
      </c>
      <c r="BK38077" s="98" t="s">
        <v>70</v>
      </c>
    </row>
    <row r="38078" spans="17:63" ht="29.25" customHeight="1" x14ac:dyDescent="0.2">
      <c r="Q38078" s="92" t="s">
        <v>50</v>
      </c>
      <c r="BF38078" s="101" t="s">
        <v>58</v>
      </c>
      <c r="BK38078" s="98" t="s">
        <v>70</v>
      </c>
    </row>
    <row r="38079" spans="17:63" ht="29.25" customHeight="1" x14ac:dyDescent="0.2">
      <c r="Q38079" s="92" t="s">
        <v>50</v>
      </c>
      <c r="BF38079" s="101" t="s">
        <v>58</v>
      </c>
      <c r="BK38079" s="98" t="s">
        <v>70</v>
      </c>
    </row>
    <row r="38080" spans="17:63" ht="29.25" customHeight="1" x14ac:dyDescent="0.2">
      <c r="Q38080" s="92" t="s">
        <v>50</v>
      </c>
      <c r="BF38080" s="101" t="s">
        <v>58</v>
      </c>
      <c r="BK38080" s="98" t="s">
        <v>70</v>
      </c>
    </row>
    <row r="38081" spans="17:63" ht="29.25" customHeight="1" x14ac:dyDescent="0.2">
      <c r="Q38081" s="92" t="s">
        <v>50</v>
      </c>
      <c r="BF38081" s="101" t="s">
        <v>58</v>
      </c>
      <c r="BK38081" s="98" t="s">
        <v>70</v>
      </c>
    </row>
    <row r="38082" spans="17:63" ht="29.25" customHeight="1" x14ac:dyDescent="0.2">
      <c r="Q38082" s="92" t="s">
        <v>50</v>
      </c>
      <c r="BF38082" s="101" t="s">
        <v>58</v>
      </c>
      <c r="BK38082" s="98" t="s">
        <v>70</v>
      </c>
    </row>
    <row r="38083" spans="17:63" ht="29.25" customHeight="1" x14ac:dyDescent="0.2">
      <c r="Q38083" s="92" t="s">
        <v>50</v>
      </c>
      <c r="BF38083" s="101" t="s">
        <v>58</v>
      </c>
      <c r="BK38083" s="98" t="s">
        <v>70</v>
      </c>
    </row>
    <row r="38084" spans="17:63" ht="29.25" customHeight="1" x14ac:dyDescent="0.2">
      <c r="Q38084" s="92" t="s">
        <v>50</v>
      </c>
      <c r="BF38084" s="101" t="s">
        <v>58</v>
      </c>
      <c r="BK38084" s="98" t="s">
        <v>70</v>
      </c>
    </row>
    <row r="38085" spans="17:63" ht="29.25" customHeight="1" x14ac:dyDescent="0.2">
      <c r="Q38085" s="92" t="s">
        <v>50</v>
      </c>
      <c r="BF38085" s="101" t="s">
        <v>58</v>
      </c>
      <c r="BK38085" s="98" t="s">
        <v>70</v>
      </c>
    </row>
    <row r="38086" spans="17:63" ht="29.25" customHeight="1" x14ac:dyDescent="0.2">
      <c r="Q38086" s="92" t="s">
        <v>50</v>
      </c>
      <c r="BF38086" s="101" t="s">
        <v>58</v>
      </c>
      <c r="BK38086" s="98" t="s">
        <v>70</v>
      </c>
    </row>
    <row r="38087" spans="17:63" ht="29.25" customHeight="1" x14ac:dyDescent="0.2">
      <c r="Q38087" s="92" t="s">
        <v>50</v>
      </c>
      <c r="BF38087" s="101" t="s">
        <v>58</v>
      </c>
      <c r="BK38087" s="98" t="s">
        <v>70</v>
      </c>
    </row>
    <row r="38088" spans="17:63" ht="29.25" customHeight="1" x14ac:dyDescent="0.2">
      <c r="Q38088" s="92" t="s">
        <v>50</v>
      </c>
      <c r="BF38088" s="101" t="s">
        <v>58</v>
      </c>
      <c r="BK38088" s="98" t="s">
        <v>70</v>
      </c>
    </row>
    <row r="38089" spans="17:63" ht="29.25" customHeight="1" x14ac:dyDescent="0.2">
      <c r="Q38089" s="92" t="s">
        <v>50</v>
      </c>
      <c r="BF38089" s="101" t="s">
        <v>58</v>
      </c>
      <c r="BK38089" s="98" t="s">
        <v>70</v>
      </c>
    </row>
    <row r="38090" spans="17:63" ht="29.25" customHeight="1" x14ac:dyDescent="0.2">
      <c r="Q38090" s="92" t="s">
        <v>50</v>
      </c>
      <c r="BF38090" s="101" t="s">
        <v>58</v>
      </c>
      <c r="BK38090" s="98" t="s">
        <v>70</v>
      </c>
    </row>
    <row r="38091" spans="17:63" ht="29.25" customHeight="1" x14ac:dyDescent="0.2">
      <c r="Q38091" s="92" t="s">
        <v>50</v>
      </c>
      <c r="BF38091" s="101" t="s">
        <v>58</v>
      </c>
      <c r="BK38091" s="98" t="s">
        <v>70</v>
      </c>
    </row>
    <row r="38092" spans="17:63" ht="29.25" customHeight="1" x14ac:dyDescent="0.2">
      <c r="Q38092" s="92" t="s">
        <v>50</v>
      </c>
      <c r="BF38092" s="101" t="s">
        <v>58</v>
      </c>
      <c r="BK38092" s="98" t="s">
        <v>70</v>
      </c>
    </row>
    <row r="38093" spans="17:63" ht="29.25" customHeight="1" x14ac:dyDescent="0.2">
      <c r="Q38093" s="92" t="s">
        <v>50</v>
      </c>
      <c r="BF38093" s="101" t="s">
        <v>58</v>
      </c>
      <c r="BK38093" s="98" t="s">
        <v>70</v>
      </c>
    </row>
    <row r="38094" spans="17:63" ht="29.25" customHeight="1" x14ac:dyDescent="0.2">
      <c r="Q38094" s="92" t="s">
        <v>50</v>
      </c>
      <c r="BF38094" s="101" t="s">
        <v>58</v>
      </c>
      <c r="BK38094" s="98" t="s">
        <v>70</v>
      </c>
    </row>
    <row r="38095" spans="17:63" ht="29.25" customHeight="1" x14ac:dyDescent="0.2">
      <c r="Q38095" s="92" t="s">
        <v>50</v>
      </c>
      <c r="BF38095" s="101" t="s">
        <v>58</v>
      </c>
      <c r="BK38095" s="98" t="s">
        <v>70</v>
      </c>
    </row>
    <row r="38096" spans="17:63" ht="29.25" customHeight="1" x14ac:dyDescent="0.2">
      <c r="Q38096" s="92" t="s">
        <v>50</v>
      </c>
      <c r="BF38096" s="101" t="s">
        <v>58</v>
      </c>
      <c r="BK38096" s="98" t="s">
        <v>70</v>
      </c>
    </row>
    <row r="38097" spans="17:63" ht="29.25" customHeight="1" x14ac:dyDescent="0.2">
      <c r="Q38097" s="92" t="s">
        <v>50</v>
      </c>
      <c r="BF38097" s="101" t="s">
        <v>58</v>
      </c>
      <c r="BK38097" s="98" t="s">
        <v>70</v>
      </c>
    </row>
    <row r="38098" spans="17:63" ht="29.25" customHeight="1" x14ac:dyDescent="0.2">
      <c r="Q38098" s="92" t="s">
        <v>50</v>
      </c>
      <c r="BF38098" s="101" t="s">
        <v>58</v>
      </c>
      <c r="BK38098" s="98" t="s">
        <v>70</v>
      </c>
    </row>
    <row r="38099" spans="17:63" ht="29.25" customHeight="1" x14ac:dyDescent="0.2">
      <c r="Q38099" s="92" t="s">
        <v>50</v>
      </c>
      <c r="BF38099" s="101" t="s">
        <v>58</v>
      </c>
      <c r="BK38099" s="98" t="s">
        <v>70</v>
      </c>
    </row>
    <row r="38100" spans="17:63" ht="29.25" customHeight="1" x14ac:dyDescent="0.2">
      <c r="Q38100" s="92" t="s">
        <v>50</v>
      </c>
      <c r="BF38100" s="101" t="s">
        <v>58</v>
      </c>
      <c r="BK38100" s="98" t="s">
        <v>70</v>
      </c>
    </row>
    <row r="38101" spans="17:63" ht="29.25" customHeight="1" x14ac:dyDescent="0.2">
      <c r="Q38101" s="92" t="s">
        <v>50</v>
      </c>
      <c r="BF38101" s="101" t="s">
        <v>58</v>
      </c>
      <c r="BK38101" s="98" t="s">
        <v>70</v>
      </c>
    </row>
    <row r="38102" spans="17:63" ht="29.25" customHeight="1" x14ac:dyDescent="0.2">
      <c r="Q38102" s="92" t="s">
        <v>50</v>
      </c>
      <c r="BF38102" s="101" t="s">
        <v>58</v>
      </c>
      <c r="BK38102" s="98" t="s">
        <v>70</v>
      </c>
    </row>
    <row r="38103" spans="17:63" ht="29.25" customHeight="1" x14ac:dyDescent="0.2">
      <c r="Q38103" s="92" t="s">
        <v>50</v>
      </c>
      <c r="BF38103" s="101" t="s">
        <v>58</v>
      </c>
      <c r="BK38103" s="98" t="s">
        <v>70</v>
      </c>
    </row>
    <row r="38104" spans="17:63" ht="29.25" customHeight="1" x14ac:dyDescent="0.2">
      <c r="Q38104" s="92" t="s">
        <v>50</v>
      </c>
      <c r="BF38104" s="101" t="s">
        <v>58</v>
      </c>
      <c r="BK38104" s="98" t="s">
        <v>70</v>
      </c>
    </row>
    <row r="38105" spans="17:63" ht="29.25" customHeight="1" x14ac:dyDescent="0.2">
      <c r="Q38105" s="92" t="s">
        <v>50</v>
      </c>
      <c r="BF38105" s="101" t="s">
        <v>58</v>
      </c>
      <c r="BK38105" s="98" t="s">
        <v>70</v>
      </c>
    </row>
    <row r="38106" spans="17:63" ht="29.25" customHeight="1" x14ac:dyDescent="0.2">
      <c r="Q38106" s="92" t="s">
        <v>50</v>
      </c>
      <c r="BF38106" s="101" t="s">
        <v>58</v>
      </c>
      <c r="BK38106" s="98" t="s">
        <v>70</v>
      </c>
    </row>
    <row r="38107" spans="17:63" ht="29.25" customHeight="1" x14ac:dyDescent="0.2">
      <c r="Q38107" s="92" t="s">
        <v>50</v>
      </c>
      <c r="BF38107" s="101" t="s">
        <v>58</v>
      </c>
      <c r="BK38107" s="98" t="s">
        <v>70</v>
      </c>
    </row>
    <row r="38108" spans="17:63" ht="29.25" customHeight="1" x14ac:dyDescent="0.2">
      <c r="Q38108" s="92" t="s">
        <v>50</v>
      </c>
      <c r="BF38108" s="101" t="s">
        <v>58</v>
      </c>
      <c r="BK38108" s="98" t="s">
        <v>70</v>
      </c>
    </row>
    <row r="38109" spans="17:63" ht="29.25" customHeight="1" x14ac:dyDescent="0.2">
      <c r="Q38109" s="92" t="s">
        <v>50</v>
      </c>
      <c r="BF38109" s="101" t="s">
        <v>58</v>
      </c>
      <c r="BK38109" s="98" t="s">
        <v>70</v>
      </c>
    </row>
    <row r="38110" spans="17:63" ht="29.25" customHeight="1" x14ac:dyDescent="0.2">
      <c r="Q38110" s="92" t="s">
        <v>50</v>
      </c>
      <c r="BF38110" s="101" t="s">
        <v>58</v>
      </c>
      <c r="BK38110" s="98" t="s">
        <v>70</v>
      </c>
    </row>
    <row r="38111" spans="17:63" ht="29.25" customHeight="1" x14ac:dyDescent="0.2">
      <c r="Q38111" s="92" t="s">
        <v>50</v>
      </c>
      <c r="BF38111" s="101" t="s">
        <v>58</v>
      </c>
      <c r="BK38111" s="98" t="s">
        <v>70</v>
      </c>
    </row>
    <row r="38112" spans="17:63" ht="29.25" customHeight="1" x14ac:dyDescent="0.2">
      <c r="Q38112" s="92" t="s">
        <v>50</v>
      </c>
      <c r="BF38112" s="101" t="s">
        <v>58</v>
      </c>
      <c r="BK38112" s="98" t="s">
        <v>70</v>
      </c>
    </row>
    <row r="38113" spans="17:63" ht="29.25" customHeight="1" x14ac:dyDescent="0.2">
      <c r="Q38113" s="92" t="s">
        <v>50</v>
      </c>
      <c r="BF38113" s="101" t="s">
        <v>58</v>
      </c>
      <c r="BK38113" s="98" t="s">
        <v>70</v>
      </c>
    </row>
    <row r="38114" spans="17:63" ht="29.25" customHeight="1" x14ac:dyDescent="0.2">
      <c r="Q38114" s="92" t="s">
        <v>50</v>
      </c>
      <c r="BF38114" s="101" t="s">
        <v>58</v>
      </c>
      <c r="BK38114" s="98" t="s">
        <v>70</v>
      </c>
    </row>
    <row r="38115" spans="17:63" ht="29.25" customHeight="1" x14ac:dyDescent="0.2">
      <c r="Q38115" s="92" t="s">
        <v>50</v>
      </c>
      <c r="BF38115" s="101" t="s">
        <v>58</v>
      </c>
      <c r="BK38115" s="98" t="s">
        <v>70</v>
      </c>
    </row>
    <row r="38116" spans="17:63" ht="29.25" customHeight="1" x14ac:dyDescent="0.2">
      <c r="Q38116" s="92" t="s">
        <v>50</v>
      </c>
      <c r="BF38116" s="101" t="s">
        <v>58</v>
      </c>
      <c r="BK38116" s="98" t="s">
        <v>70</v>
      </c>
    </row>
    <row r="38117" spans="17:63" ht="29.25" customHeight="1" x14ac:dyDescent="0.2">
      <c r="Q38117" s="92" t="s">
        <v>50</v>
      </c>
      <c r="BF38117" s="101" t="s">
        <v>58</v>
      </c>
      <c r="BK38117" s="98" t="s">
        <v>70</v>
      </c>
    </row>
    <row r="38118" spans="17:63" ht="29.25" customHeight="1" x14ac:dyDescent="0.2">
      <c r="Q38118" s="92" t="s">
        <v>50</v>
      </c>
      <c r="BF38118" s="101" t="s">
        <v>58</v>
      </c>
      <c r="BK38118" s="98" t="s">
        <v>70</v>
      </c>
    </row>
    <row r="38119" spans="17:63" ht="29.25" customHeight="1" x14ac:dyDescent="0.2">
      <c r="Q38119" s="92" t="s">
        <v>50</v>
      </c>
      <c r="BF38119" s="101" t="s">
        <v>58</v>
      </c>
      <c r="BK38119" s="98" t="s">
        <v>70</v>
      </c>
    </row>
    <row r="38120" spans="17:63" ht="29.25" customHeight="1" x14ac:dyDescent="0.2">
      <c r="Q38120" s="92" t="s">
        <v>50</v>
      </c>
      <c r="BF38120" s="101" t="s">
        <v>58</v>
      </c>
      <c r="BK38120" s="98" t="s">
        <v>70</v>
      </c>
    </row>
    <row r="38121" spans="17:63" ht="29.25" customHeight="1" x14ac:dyDescent="0.2">
      <c r="Q38121" s="92" t="s">
        <v>50</v>
      </c>
      <c r="BF38121" s="101" t="s">
        <v>58</v>
      </c>
      <c r="BK38121" s="98" t="s">
        <v>70</v>
      </c>
    </row>
    <row r="38122" spans="17:63" ht="29.25" customHeight="1" x14ac:dyDescent="0.2">
      <c r="Q38122" s="92" t="s">
        <v>50</v>
      </c>
      <c r="BF38122" s="101" t="s">
        <v>58</v>
      </c>
      <c r="BK38122" s="98" t="s">
        <v>70</v>
      </c>
    </row>
    <row r="38123" spans="17:63" ht="29.25" customHeight="1" x14ac:dyDescent="0.2">
      <c r="Q38123" s="92" t="s">
        <v>50</v>
      </c>
      <c r="BF38123" s="101" t="s">
        <v>58</v>
      </c>
      <c r="BK38123" s="98" t="s">
        <v>70</v>
      </c>
    </row>
    <row r="38124" spans="17:63" ht="29.25" customHeight="1" x14ac:dyDescent="0.2">
      <c r="Q38124" s="92" t="s">
        <v>50</v>
      </c>
      <c r="BF38124" s="101" t="s">
        <v>58</v>
      </c>
      <c r="BK38124" s="98" t="s">
        <v>70</v>
      </c>
    </row>
    <row r="38125" spans="17:63" ht="29.25" customHeight="1" x14ac:dyDescent="0.2">
      <c r="Q38125" s="92" t="s">
        <v>50</v>
      </c>
      <c r="BF38125" s="101" t="s">
        <v>58</v>
      </c>
      <c r="BK38125" s="98" t="s">
        <v>70</v>
      </c>
    </row>
    <row r="38126" spans="17:63" ht="29.25" customHeight="1" x14ac:dyDescent="0.2">
      <c r="Q38126" s="92" t="s">
        <v>50</v>
      </c>
      <c r="BF38126" s="101" t="s">
        <v>58</v>
      </c>
      <c r="BK38126" s="98" t="s">
        <v>70</v>
      </c>
    </row>
    <row r="38127" spans="17:63" ht="29.25" customHeight="1" x14ac:dyDescent="0.2">
      <c r="Q38127" s="92" t="s">
        <v>50</v>
      </c>
      <c r="BF38127" s="101" t="s">
        <v>58</v>
      </c>
      <c r="BK38127" s="98" t="s">
        <v>70</v>
      </c>
    </row>
    <row r="38128" spans="17:63" ht="29.25" customHeight="1" x14ac:dyDescent="0.2">
      <c r="Q38128" s="92" t="s">
        <v>50</v>
      </c>
      <c r="BF38128" s="101" t="s">
        <v>58</v>
      </c>
      <c r="BK38128" s="98" t="s">
        <v>70</v>
      </c>
    </row>
    <row r="38129" spans="17:63" ht="29.25" customHeight="1" x14ac:dyDescent="0.2">
      <c r="Q38129" s="92" t="s">
        <v>50</v>
      </c>
      <c r="BF38129" s="101" t="s">
        <v>58</v>
      </c>
      <c r="BK38129" s="98" t="s">
        <v>70</v>
      </c>
    </row>
    <row r="38130" spans="17:63" ht="29.25" customHeight="1" x14ac:dyDescent="0.2">
      <c r="Q38130" s="92" t="s">
        <v>50</v>
      </c>
      <c r="BF38130" s="101" t="s">
        <v>58</v>
      </c>
      <c r="BK38130" s="98" t="s">
        <v>70</v>
      </c>
    </row>
    <row r="38131" spans="17:63" ht="29.25" customHeight="1" x14ac:dyDescent="0.2">
      <c r="Q38131" s="92" t="s">
        <v>50</v>
      </c>
      <c r="BF38131" s="101" t="s">
        <v>58</v>
      </c>
      <c r="BK38131" s="98" t="s">
        <v>70</v>
      </c>
    </row>
    <row r="38132" spans="17:63" ht="29.25" customHeight="1" x14ac:dyDescent="0.2">
      <c r="Q38132" s="92" t="s">
        <v>50</v>
      </c>
      <c r="BF38132" s="101" t="s">
        <v>58</v>
      </c>
      <c r="BK38132" s="98" t="s">
        <v>70</v>
      </c>
    </row>
    <row r="38133" spans="17:63" ht="29.25" customHeight="1" x14ac:dyDescent="0.2">
      <c r="Q38133" s="92" t="s">
        <v>50</v>
      </c>
      <c r="BF38133" s="101" t="s">
        <v>58</v>
      </c>
      <c r="BK38133" s="98" t="s">
        <v>70</v>
      </c>
    </row>
    <row r="38134" spans="17:63" ht="29.25" customHeight="1" x14ac:dyDescent="0.2">
      <c r="Q38134" s="92" t="s">
        <v>50</v>
      </c>
      <c r="BF38134" s="101" t="s">
        <v>58</v>
      </c>
      <c r="BK38134" s="98" t="s">
        <v>70</v>
      </c>
    </row>
    <row r="38135" spans="17:63" ht="29.25" customHeight="1" x14ac:dyDescent="0.2">
      <c r="Q38135" s="92" t="s">
        <v>50</v>
      </c>
      <c r="BF38135" s="101" t="s">
        <v>58</v>
      </c>
      <c r="BK38135" s="98" t="s">
        <v>70</v>
      </c>
    </row>
    <row r="38136" spans="17:63" ht="29.25" customHeight="1" x14ac:dyDescent="0.2">
      <c r="Q38136" s="92" t="s">
        <v>50</v>
      </c>
      <c r="BF38136" s="101" t="s">
        <v>58</v>
      </c>
      <c r="BK38136" s="98" t="s">
        <v>70</v>
      </c>
    </row>
    <row r="38137" spans="17:63" ht="29.25" customHeight="1" x14ac:dyDescent="0.2">
      <c r="Q38137" s="92" t="s">
        <v>50</v>
      </c>
      <c r="BF38137" s="101" t="s">
        <v>58</v>
      </c>
      <c r="BK38137" s="98" t="s">
        <v>70</v>
      </c>
    </row>
    <row r="38138" spans="17:63" ht="29.25" customHeight="1" x14ac:dyDescent="0.2">
      <c r="Q38138" s="92" t="s">
        <v>50</v>
      </c>
      <c r="BF38138" s="101" t="s">
        <v>58</v>
      </c>
      <c r="BK38138" s="98" t="s">
        <v>70</v>
      </c>
    </row>
    <row r="38139" spans="17:63" ht="29.25" customHeight="1" x14ac:dyDescent="0.2">
      <c r="Q38139" s="92" t="s">
        <v>50</v>
      </c>
      <c r="BF38139" s="101" t="s">
        <v>58</v>
      </c>
      <c r="BK38139" s="98" t="s">
        <v>70</v>
      </c>
    </row>
    <row r="38140" spans="17:63" ht="29.25" customHeight="1" x14ac:dyDescent="0.2">
      <c r="Q38140" s="92" t="s">
        <v>50</v>
      </c>
      <c r="BF38140" s="101" t="s">
        <v>58</v>
      </c>
      <c r="BK38140" s="98" t="s">
        <v>70</v>
      </c>
    </row>
    <row r="38141" spans="17:63" ht="29.25" customHeight="1" x14ac:dyDescent="0.2">
      <c r="Q38141" s="92" t="s">
        <v>50</v>
      </c>
      <c r="BF38141" s="101" t="s">
        <v>58</v>
      </c>
      <c r="BK38141" s="98" t="s">
        <v>70</v>
      </c>
    </row>
    <row r="38142" spans="17:63" ht="29.25" customHeight="1" x14ac:dyDescent="0.2">
      <c r="Q38142" s="92" t="s">
        <v>50</v>
      </c>
      <c r="BF38142" s="101" t="s">
        <v>58</v>
      </c>
      <c r="BK38142" s="98" t="s">
        <v>70</v>
      </c>
    </row>
    <row r="38143" spans="17:63" ht="29.25" customHeight="1" x14ac:dyDescent="0.2">
      <c r="Q38143" s="92" t="s">
        <v>50</v>
      </c>
      <c r="BF38143" s="101" t="s">
        <v>58</v>
      </c>
      <c r="BK38143" s="98" t="s">
        <v>70</v>
      </c>
    </row>
    <row r="38144" spans="17:63" ht="29.25" customHeight="1" x14ac:dyDescent="0.2">
      <c r="Q38144" s="92" t="s">
        <v>50</v>
      </c>
      <c r="BF38144" s="101" t="s">
        <v>58</v>
      </c>
      <c r="BK38144" s="98" t="s">
        <v>70</v>
      </c>
    </row>
    <row r="38145" spans="17:63" ht="29.25" customHeight="1" x14ac:dyDescent="0.2">
      <c r="Q38145" s="92" t="s">
        <v>50</v>
      </c>
      <c r="BF38145" s="101" t="s">
        <v>58</v>
      </c>
      <c r="BK38145" s="98" t="s">
        <v>70</v>
      </c>
    </row>
    <row r="38146" spans="17:63" ht="29.25" customHeight="1" x14ac:dyDescent="0.2">
      <c r="Q38146" s="92" t="s">
        <v>50</v>
      </c>
      <c r="BF38146" s="101" t="s">
        <v>58</v>
      </c>
      <c r="BK38146" s="98" t="s">
        <v>70</v>
      </c>
    </row>
    <row r="38147" spans="17:63" ht="29.25" customHeight="1" x14ac:dyDescent="0.2">
      <c r="Q38147" s="92" t="s">
        <v>50</v>
      </c>
      <c r="BF38147" s="101" t="s">
        <v>58</v>
      </c>
      <c r="BK38147" s="98" t="s">
        <v>70</v>
      </c>
    </row>
    <row r="38148" spans="17:63" ht="29.25" customHeight="1" x14ac:dyDescent="0.2">
      <c r="Q38148" s="92" t="s">
        <v>50</v>
      </c>
      <c r="BF38148" s="101" t="s">
        <v>58</v>
      </c>
      <c r="BK38148" s="98" t="s">
        <v>70</v>
      </c>
    </row>
    <row r="38149" spans="17:63" ht="29.25" customHeight="1" x14ac:dyDescent="0.2">
      <c r="Q38149" s="92" t="s">
        <v>50</v>
      </c>
      <c r="BF38149" s="101" t="s">
        <v>58</v>
      </c>
      <c r="BK38149" s="98" t="s">
        <v>70</v>
      </c>
    </row>
    <row r="38150" spans="17:63" ht="29.25" customHeight="1" x14ac:dyDescent="0.2">
      <c r="Q38150" s="92" t="s">
        <v>50</v>
      </c>
      <c r="BF38150" s="101" t="s">
        <v>58</v>
      </c>
      <c r="BK38150" s="98" t="s">
        <v>70</v>
      </c>
    </row>
    <row r="38151" spans="17:63" ht="29.25" customHeight="1" x14ac:dyDescent="0.2">
      <c r="Q38151" s="92" t="s">
        <v>50</v>
      </c>
      <c r="BF38151" s="101" t="s">
        <v>58</v>
      </c>
      <c r="BK38151" s="98" t="s">
        <v>70</v>
      </c>
    </row>
    <row r="38152" spans="17:63" ht="29.25" customHeight="1" x14ac:dyDescent="0.2">
      <c r="Q38152" s="92" t="s">
        <v>50</v>
      </c>
      <c r="BF38152" s="101" t="s">
        <v>58</v>
      </c>
      <c r="BK38152" s="98" t="s">
        <v>70</v>
      </c>
    </row>
    <row r="38153" spans="17:63" ht="29.25" customHeight="1" x14ac:dyDescent="0.2">
      <c r="Q38153" s="92" t="s">
        <v>50</v>
      </c>
      <c r="BF38153" s="101" t="s">
        <v>58</v>
      </c>
      <c r="BK38153" s="98" t="s">
        <v>70</v>
      </c>
    </row>
    <row r="38154" spans="17:63" ht="29.25" customHeight="1" x14ac:dyDescent="0.2">
      <c r="Q38154" s="92" t="s">
        <v>50</v>
      </c>
      <c r="BF38154" s="101" t="s">
        <v>58</v>
      </c>
      <c r="BK38154" s="98" t="s">
        <v>70</v>
      </c>
    </row>
    <row r="38155" spans="17:63" ht="29.25" customHeight="1" x14ac:dyDescent="0.2">
      <c r="Q38155" s="92" t="s">
        <v>50</v>
      </c>
      <c r="BF38155" s="101" t="s">
        <v>58</v>
      </c>
      <c r="BK38155" s="98" t="s">
        <v>70</v>
      </c>
    </row>
    <row r="38156" spans="17:63" ht="29.25" customHeight="1" x14ac:dyDescent="0.2">
      <c r="Q38156" s="92" t="s">
        <v>50</v>
      </c>
      <c r="BF38156" s="101" t="s">
        <v>58</v>
      </c>
      <c r="BK38156" s="98" t="s">
        <v>70</v>
      </c>
    </row>
    <row r="38157" spans="17:63" ht="29.25" customHeight="1" x14ac:dyDescent="0.2">
      <c r="Q38157" s="92" t="s">
        <v>50</v>
      </c>
      <c r="BF38157" s="101" t="s">
        <v>58</v>
      </c>
      <c r="BK38157" s="98" t="s">
        <v>70</v>
      </c>
    </row>
    <row r="38158" spans="17:63" ht="29.25" customHeight="1" x14ac:dyDescent="0.2">
      <c r="Q38158" s="92" t="s">
        <v>50</v>
      </c>
      <c r="BF38158" s="101" t="s">
        <v>58</v>
      </c>
      <c r="BK38158" s="98" t="s">
        <v>70</v>
      </c>
    </row>
    <row r="38159" spans="17:63" ht="29.25" customHeight="1" x14ac:dyDescent="0.2">
      <c r="Q38159" s="92" t="s">
        <v>50</v>
      </c>
      <c r="BF38159" s="101" t="s">
        <v>58</v>
      </c>
      <c r="BK38159" s="98" t="s">
        <v>70</v>
      </c>
    </row>
    <row r="38160" spans="17:63" ht="29.25" customHeight="1" x14ac:dyDescent="0.2">
      <c r="Q38160" s="92" t="s">
        <v>50</v>
      </c>
      <c r="BF38160" s="101" t="s">
        <v>58</v>
      </c>
      <c r="BK38160" s="98" t="s">
        <v>70</v>
      </c>
    </row>
    <row r="38161" spans="17:63" ht="29.25" customHeight="1" x14ac:dyDescent="0.2">
      <c r="Q38161" s="92" t="s">
        <v>50</v>
      </c>
      <c r="BF38161" s="101" t="s">
        <v>58</v>
      </c>
      <c r="BK38161" s="98" t="s">
        <v>70</v>
      </c>
    </row>
    <row r="38162" spans="17:63" ht="29.25" customHeight="1" x14ac:dyDescent="0.2">
      <c r="Q38162" s="92" t="s">
        <v>50</v>
      </c>
      <c r="BF38162" s="101" t="s">
        <v>58</v>
      </c>
      <c r="BK38162" s="98" t="s">
        <v>70</v>
      </c>
    </row>
    <row r="38163" spans="17:63" ht="29.25" customHeight="1" x14ac:dyDescent="0.2">
      <c r="Q38163" s="92" t="s">
        <v>50</v>
      </c>
      <c r="BF38163" s="101" t="s">
        <v>58</v>
      </c>
      <c r="BK38163" s="98" t="s">
        <v>70</v>
      </c>
    </row>
    <row r="38164" spans="17:63" ht="29.25" customHeight="1" x14ac:dyDescent="0.2">
      <c r="Q38164" s="92" t="s">
        <v>50</v>
      </c>
      <c r="BF38164" s="101" t="s">
        <v>58</v>
      </c>
      <c r="BK38164" s="98" t="s">
        <v>70</v>
      </c>
    </row>
    <row r="38165" spans="17:63" ht="29.25" customHeight="1" x14ac:dyDescent="0.2">
      <c r="Q38165" s="92" t="s">
        <v>50</v>
      </c>
      <c r="BF38165" s="101" t="s">
        <v>58</v>
      </c>
      <c r="BK38165" s="98" t="s">
        <v>70</v>
      </c>
    </row>
    <row r="38166" spans="17:63" ht="29.25" customHeight="1" x14ac:dyDescent="0.2">
      <c r="Q38166" s="92" t="s">
        <v>50</v>
      </c>
      <c r="BF38166" s="101" t="s">
        <v>58</v>
      </c>
      <c r="BK38166" s="98" t="s">
        <v>70</v>
      </c>
    </row>
    <row r="38167" spans="17:63" ht="29.25" customHeight="1" x14ac:dyDescent="0.2">
      <c r="Q38167" s="92" t="s">
        <v>50</v>
      </c>
      <c r="BF38167" s="101" t="s">
        <v>58</v>
      </c>
      <c r="BK38167" s="98" t="s">
        <v>70</v>
      </c>
    </row>
    <row r="38168" spans="17:63" ht="29.25" customHeight="1" x14ac:dyDescent="0.2">
      <c r="Q38168" s="92" t="s">
        <v>50</v>
      </c>
      <c r="BF38168" s="101" t="s">
        <v>58</v>
      </c>
      <c r="BK38168" s="98" t="s">
        <v>70</v>
      </c>
    </row>
    <row r="38169" spans="17:63" ht="29.25" customHeight="1" x14ac:dyDescent="0.2">
      <c r="Q38169" s="92" t="s">
        <v>50</v>
      </c>
      <c r="BF38169" s="101" t="s">
        <v>58</v>
      </c>
      <c r="BK38169" s="98" t="s">
        <v>70</v>
      </c>
    </row>
    <row r="38170" spans="17:63" ht="29.25" customHeight="1" x14ac:dyDescent="0.2">
      <c r="Q38170" s="92" t="s">
        <v>50</v>
      </c>
      <c r="BF38170" s="101" t="s">
        <v>58</v>
      </c>
      <c r="BK38170" s="98" t="s">
        <v>70</v>
      </c>
    </row>
    <row r="38171" spans="17:63" ht="29.25" customHeight="1" x14ac:dyDescent="0.2">
      <c r="Q38171" s="92" t="s">
        <v>50</v>
      </c>
      <c r="BF38171" s="101" t="s">
        <v>58</v>
      </c>
      <c r="BK38171" s="98" t="s">
        <v>70</v>
      </c>
    </row>
    <row r="38172" spans="17:63" ht="29.25" customHeight="1" x14ac:dyDescent="0.2">
      <c r="Q38172" s="92" t="s">
        <v>50</v>
      </c>
      <c r="BF38172" s="101" t="s">
        <v>58</v>
      </c>
      <c r="BK38172" s="98" t="s">
        <v>70</v>
      </c>
    </row>
    <row r="38173" spans="17:63" ht="29.25" customHeight="1" x14ac:dyDescent="0.2">
      <c r="Q38173" s="92" t="s">
        <v>50</v>
      </c>
      <c r="BF38173" s="101" t="s">
        <v>58</v>
      </c>
      <c r="BK38173" s="98" t="s">
        <v>70</v>
      </c>
    </row>
    <row r="38174" spans="17:63" ht="29.25" customHeight="1" x14ac:dyDescent="0.2">
      <c r="Q38174" s="92" t="s">
        <v>50</v>
      </c>
      <c r="BF38174" s="101" t="s">
        <v>58</v>
      </c>
      <c r="BK38174" s="98" t="s">
        <v>70</v>
      </c>
    </row>
    <row r="38175" spans="17:63" ht="29.25" customHeight="1" x14ac:dyDescent="0.2">
      <c r="Q38175" s="92" t="s">
        <v>50</v>
      </c>
      <c r="BF38175" s="101" t="s">
        <v>58</v>
      </c>
      <c r="BK38175" s="98" t="s">
        <v>70</v>
      </c>
    </row>
    <row r="38176" spans="17:63" ht="29.25" customHeight="1" x14ac:dyDescent="0.2">
      <c r="Q38176" s="92" t="s">
        <v>50</v>
      </c>
      <c r="BF38176" s="101" t="s">
        <v>58</v>
      </c>
      <c r="BK38176" s="98" t="s">
        <v>70</v>
      </c>
    </row>
    <row r="38177" spans="17:63" ht="29.25" customHeight="1" x14ac:dyDescent="0.2">
      <c r="Q38177" s="92" t="s">
        <v>50</v>
      </c>
      <c r="BF38177" s="101" t="s">
        <v>58</v>
      </c>
      <c r="BK38177" s="98" t="s">
        <v>70</v>
      </c>
    </row>
    <row r="38178" spans="17:63" ht="29.25" customHeight="1" x14ac:dyDescent="0.2">
      <c r="Q38178" s="92" t="s">
        <v>50</v>
      </c>
      <c r="BF38178" s="101" t="s">
        <v>58</v>
      </c>
      <c r="BK38178" s="98" t="s">
        <v>70</v>
      </c>
    </row>
    <row r="38179" spans="17:63" ht="29.25" customHeight="1" x14ac:dyDescent="0.2">
      <c r="Q38179" s="92" t="s">
        <v>50</v>
      </c>
      <c r="BF38179" s="101" t="s">
        <v>58</v>
      </c>
      <c r="BK38179" s="98" t="s">
        <v>70</v>
      </c>
    </row>
    <row r="38180" spans="17:63" ht="29.25" customHeight="1" x14ac:dyDescent="0.2">
      <c r="Q38180" s="92" t="s">
        <v>50</v>
      </c>
      <c r="BF38180" s="101" t="s">
        <v>58</v>
      </c>
      <c r="BK38180" s="98" t="s">
        <v>70</v>
      </c>
    </row>
    <row r="38181" spans="17:63" ht="29.25" customHeight="1" x14ac:dyDescent="0.2">
      <c r="Q38181" s="92" t="s">
        <v>50</v>
      </c>
      <c r="BF38181" s="101" t="s">
        <v>58</v>
      </c>
      <c r="BK38181" s="98" t="s">
        <v>70</v>
      </c>
    </row>
    <row r="38182" spans="17:63" ht="29.25" customHeight="1" x14ac:dyDescent="0.2">
      <c r="Q38182" s="92" t="s">
        <v>50</v>
      </c>
      <c r="BF38182" s="101" t="s">
        <v>58</v>
      </c>
      <c r="BK38182" s="98" t="s">
        <v>70</v>
      </c>
    </row>
    <row r="38183" spans="17:63" ht="29.25" customHeight="1" x14ac:dyDescent="0.2">
      <c r="Q38183" s="92" t="s">
        <v>50</v>
      </c>
      <c r="BF38183" s="101" t="s">
        <v>58</v>
      </c>
      <c r="BK38183" s="98" t="s">
        <v>70</v>
      </c>
    </row>
    <row r="38184" spans="17:63" ht="29.25" customHeight="1" x14ac:dyDescent="0.2">
      <c r="Q38184" s="92" t="s">
        <v>50</v>
      </c>
      <c r="BF38184" s="101" t="s">
        <v>58</v>
      </c>
      <c r="BK38184" s="98" t="s">
        <v>70</v>
      </c>
    </row>
    <row r="38185" spans="17:63" ht="29.25" customHeight="1" x14ac:dyDescent="0.2">
      <c r="Q38185" s="92" t="s">
        <v>50</v>
      </c>
      <c r="BF38185" s="101" t="s">
        <v>58</v>
      </c>
      <c r="BK38185" s="98" t="s">
        <v>70</v>
      </c>
    </row>
    <row r="38186" spans="17:63" ht="29.25" customHeight="1" x14ac:dyDescent="0.2">
      <c r="Q38186" s="92" t="s">
        <v>50</v>
      </c>
      <c r="BF38186" s="101" t="s">
        <v>58</v>
      </c>
      <c r="BK38186" s="98" t="s">
        <v>70</v>
      </c>
    </row>
    <row r="38187" spans="17:63" ht="29.25" customHeight="1" x14ac:dyDescent="0.2">
      <c r="Q38187" s="92" t="s">
        <v>50</v>
      </c>
      <c r="BF38187" s="101" t="s">
        <v>58</v>
      </c>
      <c r="BK38187" s="98" t="s">
        <v>70</v>
      </c>
    </row>
    <row r="38188" spans="17:63" ht="29.25" customHeight="1" x14ac:dyDescent="0.2">
      <c r="Q38188" s="92" t="s">
        <v>50</v>
      </c>
      <c r="BF38188" s="101" t="s">
        <v>58</v>
      </c>
      <c r="BK38188" s="98" t="s">
        <v>70</v>
      </c>
    </row>
    <row r="38189" spans="17:63" ht="29.25" customHeight="1" x14ac:dyDescent="0.2">
      <c r="Q38189" s="92" t="s">
        <v>50</v>
      </c>
      <c r="BF38189" s="101" t="s">
        <v>58</v>
      </c>
      <c r="BK38189" s="98" t="s">
        <v>70</v>
      </c>
    </row>
    <row r="38190" spans="17:63" ht="29.25" customHeight="1" x14ac:dyDescent="0.2">
      <c r="Q38190" s="92" t="s">
        <v>50</v>
      </c>
      <c r="BF38190" s="101" t="s">
        <v>58</v>
      </c>
      <c r="BK38190" s="98" t="s">
        <v>70</v>
      </c>
    </row>
    <row r="38191" spans="17:63" ht="29.25" customHeight="1" x14ac:dyDescent="0.2">
      <c r="Q38191" s="92" t="s">
        <v>50</v>
      </c>
      <c r="BF38191" s="101" t="s">
        <v>58</v>
      </c>
      <c r="BK38191" s="98" t="s">
        <v>70</v>
      </c>
    </row>
    <row r="38192" spans="17:63" ht="29.25" customHeight="1" x14ac:dyDescent="0.2">
      <c r="Q38192" s="92" t="s">
        <v>50</v>
      </c>
      <c r="BF38192" s="101" t="s">
        <v>58</v>
      </c>
      <c r="BK38192" s="98" t="s">
        <v>70</v>
      </c>
    </row>
    <row r="38193" spans="17:63" ht="29.25" customHeight="1" x14ac:dyDescent="0.2">
      <c r="Q38193" s="92" t="s">
        <v>50</v>
      </c>
      <c r="BF38193" s="101" t="s">
        <v>58</v>
      </c>
      <c r="BK38193" s="98" t="s">
        <v>70</v>
      </c>
    </row>
    <row r="38194" spans="17:63" ht="29.25" customHeight="1" x14ac:dyDescent="0.2">
      <c r="Q38194" s="92" t="s">
        <v>50</v>
      </c>
      <c r="BF38194" s="101" t="s">
        <v>58</v>
      </c>
      <c r="BK38194" s="98" t="s">
        <v>70</v>
      </c>
    </row>
    <row r="38195" spans="17:63" ht="29.25" customHeight="1" x14ac:dyDescent="0.2">
      <c r="Q38195" s="92" t="s">
        <v>50</v>
      </c>
      <c r="BF38195" s="101" t="s">
        <v>58</v>
      </c>
      <c r="BK38195" s="98" t="s">
        <v>70</v>
      </c>
    </row>
    <row r="38196" spans="17:63" ht="29.25" customHeight="1" x14ac:dyDescent="0.2">
      <c r="Q38196" s="92" t="s">
        <v>50</v>
      </c>
      <c r="BF38196" s="101" t="s">
        <v>58</v>
      </c>
      <c r="BK38196" s="98" t="s">
        <v>70</v>
      </c>
    </row>
    <row r="38197" spans="17:63" ht="29.25" customHeight="1" x14ac:dyDescent="0.2">
      <c r="Q38197" s="92" t="s">
        <v>50</v>
      </c>
      <c r="BF38197" s="101" t="s">
        <v>58</v>
      </c>
      <c r="BK38197" s="98" t="s">
        <v>70</v>
      </c>
    </row>
    <row r="38198" spans="17:63" ht="29.25" customHeight="1" x14ac:dyDescent="0.2">
      <c r="Q38198" s="92" t="s">
        <v>50</v>
      </c>
      <c r="BF38198" s="101" t="s">
        <v>58</v>
      </c>
      <c r="BK38198" s="98" t="s">
        <v>70</v>
      </c>
    </row>
    <row r="38199" spans="17:63" ht="29.25" customHeight="1" x14ac:dyDescent="0.2">
      <c r="Q38199" s="92" t="s">
        <v>50</v>
      </c>
      <c r="BF38199" s="101" t="s">
        <v>58</v>
      </c>
      <c r="BK38199" s="98" t="s">
        <v>70</v>
      </c>
    </row>
    <row r="38200" spans="17:63" ht="29.25" customHeight="1" x14ac:dyDescent="0.2">
      <c r="Q38200" s="92" t="s">
        <v>50</v>
      </c>
      <c r="BF38200" s="101" t="s">
        <v>58</v>
      </c>
      <c r="BK38200" s="98" t="s">
        <v>70</v>
      </c>
    </row>
    <row r="38201" spans="17:63" ht="29.25" customHeight="1" x14ac:dyDescent="0.2">
      <c r="Q38201" s="92" t="s">
        <v>50</v>
      </c>
      <c r="BF38201" s="101" t="s">
        <v>58</v>
      </c>
      <c r="BK38201" s="98" t="s">
        <v>70</v>
      </c>
    </row>
    <row r="38202" spans="17:63" ht="29.25" customHeight="1" x14ac:dyDescent="0.2">
      <c r="Q38202" s="92" t="s">
        <v>50</v>
      </c>
      <c r="BF38202" s="101" t="s">
        <v>58</v>
      </c>
      <c r="BK38202" s="98" t="s">
        <v>70</v>
      </c>
    </row>
    <row r="38203" spans="17:63" ht="29.25" customHeight="1" x14ac:dyDescent="0.2">
      <c r="Q38203" s="92" t="s">
        <v>50</v>
      </c>
      <c r="BF38203" s="101" t="s">
        <v>58</v>
      </c>
      <c r="BK38203" s="98" t="s">
        <v>70</v>
      </c>
    </row>
    <row r="38204" spans="17:63" ht="29.25" customHeight="1" x14ac:dyDescent="0.2">
      <c r="Q38204" s="92" t="s">
        <v>50</v>
      </c>
      <c r="BF38204" s="101" t="s">
        <v>58</v>
      </c>
      <c r="BK38204" s="98" t="s">
        <v>70</v>
      </c>
    </row>
    <row r="38205" spans="17:63" ht="29.25" customHeight="1" x14ac:dyDescent="0.2">
      <c r="Q38205" s="92" t="s">
        <v>50</v>
      </c>
      <c r="BF38205" s="101" t="s">
        <v>58</v>
      </c>
      <c r="BK38205" s="98" t="s">
        <v>70</v>
      </c>
    </row>
    <row r="38206" spans="17:63" ht="29.25" customHeight="1" x14ac:dyDescent="0.2">
      <c r="Q38206" s="92" t="s">
        <v>50</v>
      </c>
      <c r="BF38206" s="101" t="s">
        <v>58</v>
      </c>
      <c r="BK38206" s="98" t="s">
        <v>70</v>
      </c>
    </row>
    <row r="38207" spans="17:63" ht="29.25" customHeight="1" x14ac:dyDescent="0.2">
      <c r="Q38207" s="92" t="s">
        <v>50</v>
      </c>
      <c r="BF38207" s="101" t="s">
        <v>58</v>
      </c>
      <c r="BK38207" s="98" t="s">
        <v>70</v>
      </c>
    </row>
    <row r="38208" spans="17:63" ht="29.25" customHeight="1" x14ac:dyDescent="0.2">
      <c r="Q38208" s="92" t="s">
        <v>50</v>
      </c>
      <c r="BF38208" s="101" t="s">
        <v>58</v>
      </c>
      <c r="BK38208" s="98" t="s">
        <v>70</v>
      </c>
    </row>
    <row r="38209" spans="17:63" ht="29.25" customHeight="1" x14ac:dyDescent="0.2">
      <c r="Q38209" s="92" t="s">
        <v>50</v>
      </c>
      <c r="BF38209" s="101" t="s">
        <v>58</v>
      </c>
      <c r="BK38209" s="98" t="s">
        <v>70</v>
      </c>
    </row>
    <row r="38210" spans="17:63" ht="29.25" customHeight="1" x14ac:dyDescent="0.2">
      <c r="Q38210" s="92" t="s">
        <v>50</v>
      </c>
      <c r="BF38210" s="101" t="s">
        <v>58</v>
      </c>
      <c r="BK38210" s="98" t="s">
        <v>70</v>
      </c>
    </row>
    <row r="38211" spans="17:63" ht="29.25" customHeight="1" x14ac:dyDescent="0.2">
      <c r="Q38211" s="92" t="s">
        <v>50</v>
      </c>
      <c r="BF38211" s="101" t="s">
        <v>58</v>
      </c>
      <c r="BK38211" s="98" t="s">
        <v>70</v>
      </c>
    </row>
    <row r="38212" spans="17:63" ht="29.25" customHeight="1" x14ac:dyDescent="0.2">
      <c r="Q38212" s="92" t="s">
        <v>50</v>
      </c>
      <c r="BF38212" s="101" t="s">
        <v>58</v>
      </c>
      <c r="BK38212" s="98" t="s">
        <v>70</v>
      </c>
    </row>
    <row r="38213" spans="17:63" ht="29.25" customHeight="1" x14ac:dyDescent="0.2">
      <c r="Q38213" s="92" t="s">
        <v>50</v>
      </c>
      <c r="BF38213" s="101" t="s">
        <v>58</v>
      </c>
      <c r="BK38213" s="98" t="s">
        <v>70</v>
      </c>
    </row>
    <row r="38214" spans="17:63" ht="29.25" customHeight="1" x14ac:dyDescent="0.2">
      <c r="Q38214" s="92" t="s">
        <v>50</v>
      </c>
      <c r="BF38214" s="101" t="s">
        <v>58</v>
      </c>
      <c r="BK38214" s="98" t="s">
        <v>70</v>
      </c>
    </row>
    <row r="38215" spans="17:63" ht="29.25" customHeight="1" x14ac:dyDescent="0.2">
      <c r="Q38215" s="92" t="s">
        <v>50</v>
      </c>
      <c r="BF38215" s="101" t="s">
        <v>58</v>
      </c>
      <c r="BK38215" s="98" t="s">
        <v>70</v>
      </c>
    </row>
    <row r="38216" spans="17:63" ht="29.25" customHeight="1" x14ac:dyDescent="0.2">
      <c r="Q38216" s="92" t="s">
        <v>50</v>
      </c>
      <c r="BF38216" s="101" t="s">
        <v>58</v>
      </c>
      <c r="BK38216" s="98" t="s">
        <v>70</v>
      </c>
    </row>
    <row r="38217" spans="17:63" ht="29.25" customHeight="1" x14ac:dyDescent="0.2">
      <c r="Q38217" s="92" t="s">
        <v>50</v>
      </c>
      <c r="BF38217" s="101" t="s">
        <v>58</v>
      </c>
      <c r="BK38217" s="98" t="s">
        <v>70</v>
      </c>
    </row>
    <row r="38218" spans="17:63" ht="29.25" customHeight="1" x14ac:dyDescent="0.2">
      <c r="Q38218" s="92" t="s">
        <v>50</v>
      </c>
      <c r="BF38218" s="101" t="s">
        <v>58</v>
      </c>
      <c r="BK38218" s="98" t="s">
        <v>70</v>
      </c>
    </row>
    <row r="38219" spans="17:63" ht="29.25" customHeight="1" x14ac:dyDescent="0.2">
      <c r="Q38219" s="92" t="s">
        <v>50</v>
      </c>
      <c r="BF38219" s="101" t="s">
        <v>58</v>
      </c>
      <c r="BK38219" s="98" t="s">
        <v>70</v>
      </c>
    </row>
    <row r="38220" spans="17:63" ht="29.25" customHeight="1" x14ac:dyDescent="0.2">
      <c r="Q38220" s="92" t="s">
        <v>50</v>
      </c>
      <c r="BF38220" s="101" t="s">
        <v>58</v>
      </c>
      <c r="BK38220" s="98" t="s">
        <v>70</v>
      </c>
    </row>
    <row r="38221" spans="17:63" ht="29.25" customHeight="1" x14ac:dyDescent="0.2">
      <c r="Q38221" s="92" t="s">
        <v>50</v>
      </c>
      <c r="BF38221" s="101" t="s">
        <v>58</v>
      </c>
      <c r="BK38221" s="98" t="s">
        <v>70</v>
      </c>
    </row>
    <row r="38222" spans="17:63" ht="29.25" customHeight="1" x14ac:dyDescent="0.2">
      <c r="Q38222" s="92" t="s">
        <v>50</v>
      </c>
      <c r="BF38222" s="101" t="s">
        <v>58</v>
      </c>
      <c r="BK38222" s="98" t="s">
        <v>70</v>
      </c>
    </row>
    <row r="38223" spans="17:63" ht="29.25" customHeight="1" x14ac:dyDescent="0.2">
      <c r="Q38223" s="92" t="s">
        <v>50</v>
      </c>
      <c r="BF38223" s="101" t="s">
        <v>58</v>
      </c>
      <c r="BK38223" s="98" t="s">
        <v>70</v>
      </c>
    </row>
    <row r="38224" spans="17:63" ht="29.25" customHeight="1" x14ac:dyDescent="0.2">
      <c r="Q38224" s="92" t="s">
        <v>50</v>
      </c>
      <c r="BF38224" s="101" t="s">
        <v>58</v>
      </c>
      <c r="BK38224" s="98" t="s">
        <v>70</v>
      </c>
    </row>
    <row r="38225" spans="17:63" ht="29.25" customHeight="1" x14ac:dyDescent="0.2">
      <c r="Q38225" s="92" t="s">
        <v>50</v>
      </c>
      <c r="BF38225" s="101" t="s">
        <v>58</v>
      </c>
      <c r="BK38225" s="98" t="s">
        <v>70</v>
      </c>
    </row>
    <row r="38226" spans="17:63" ht="29.25" customHeight="1" x14ac:dyDescent="0.2">
      <c r="Q38226" s="92" t="s">
        <v>50</v>
      </c>
      <c r="BF38226" s="101" t="s">
        <v>58</v>
      </c>
      <c r="BK38226" s="98" t="s">
        <v>70</v>
      </c>
    </row>
    <row r="38227" spans="17:63" ht="29.25" customHeight="1" x14ac:dyDescent="0.2">
      <c r="Q38227" s="92" t="s">
        <v>50</v>
      </c>
      <c r="BF38227" s="101" t="s">
        <v>58</v>
      </c>
      <c r="BK38227" s="98" t="s">
        <v>70</v>
      </c>
    </row>
    <row r="38228" spans="17:63" ht="29.25" customHeight="1" x14ac:dyDescent="0.2">
      <c r="Q38228" s="92" t="s">
        <v>50</v>
      </c>
      <c r="BF38228" s="101" t="s">
        <v>58</v>
      </c>
      <c r="BK38228" s="98" t="s">
        <v>70</v>
      </c>
    </row>
    <row r="38229" spans="17:63" ht="29.25" customHeight="1" x14ac:dyDescent="0.2">
      <c r="Q38229" s="92" t="s">
        <v>50</v>
      </c>
      <c r="BF38229" s="101" t="s">
        <v>58</v>
      </c>
      <c r="BK38229" s="98" t="s">
        <v>70</v>
      </c>
    </row>
    <row r="38230" spans="17:63" ht="29.25" customHeight="1" x14ac:dyDescent="0.2">
      <c r="Q38230" s="92" t="s">
        <v>50</v>
      </c>
      <c r="BF38230" s="101" t="s">
        <v>58</v>
      </c>
      <c r="BK38230" s="98" t="s">
        <v>70</v>
      </c>
    </row>
    <row r="38231" spans="17:63" ht="29.25" customHeight="1" x14ac:dyDescent="0.2">
      <c r="Q38231" s="92" t="s">
        <v>50</v>
      </c>
      <c r="BF38231" s="101" t="s">
        <v>58</v>
      </c>
      <c r="BK38231" s="98" t="s">
        <v>70</v>
      </c>
    </row>
    <row r="38232" spans="17:63" ht="29.25" customHeight="1" x14ac:dyDescent="0.2">
      <c r="Q38232" s="92" t="s">
        <v>50</v>
      </c>
      <c r="BF38232" s="101" t="s">
        <v>58</v>
      </c>
      <c r="BK38232" s="98" t="s">
        <v>70</v>
      </c>
    </row>
    <row r="38233" spans="17:63" ht="29.25" customHeight="1" x14ac:dyDescent="0.2">
      <c r="Q38233" s="92" t="s">
        <v>50</v>
      </c>
      <c r="BF38233" s="101" t="s">
        <v>58</v>
      </c>
      <c r="BK38233" s="98" t="s">
        <v>70</v>
      </c>
    </row>
    <row r="38234" spans="17:63" ht="29.25" customHeight="1" x14ac:dyDescent="0.2">
      <c r="Q38234" s="92" t="s">
        <v>50</v>
      </c>
      <c r="BF38234" s="101" t="s">
        <v>58</v>
      </c>
      <c r="BK38234" s="98" t="s">
        <v>70</v>
      </c>
    </row>
    <row r="38235" spans="17:63" ht="29.25" customHeight="1" x14ac:dyDescent="0.2">
      <c r="Q38235" s="92" t="s">
        <v>50</v>
      </c>
      <c r="BF38235" s="101" t="s">
        <v>58</v>
      </c>
      <c r="BK38235" s="98" t="s">
        <v>70</v>
      </c>
    </row>
    <row r="38236" spans="17:63" ht="29.25" customHeight="1" x14ac:dyDescent="0.2">
      <c r="Q38236" s="92" t="s">
        <v>50</v>
      </c>
      <c r="BF38236" s="101" t="s">
        <v>58</v>
      </c>
      <c r="BK38236" s="98" t="s">
        <v>70</v>
      </c>
    </row>
    <row r="38237" spans="17:63" ht="29.25" customHeight="1" x14ac:dyDescent="0.2">
      <c r="Q38237" s="92" t="s">
        <v>50</v>
      </c>
      <c r="BF38237" s="101" t="s">
        <v>58</v>
      </c>
      <c r="BK38237" s="98" t="s">
        <v>70</v>
      </c>
    </row>
    <row r="38238" spans="17:63" ht="29.25" customHeight="1" x14ac:dyDescent="0.2">
      <c r="Q38238" s="92" t="s">
        <v>50</v>
      </c>
      <c r="BF38238" s="101" t="s">
        <v>58</v>
      </c>
      <c r="BK38238" s="98" t="s">
        <v>70</v>
      </c>
    </row>
    <row r="38239" spans="17:63" ht="29.25" customHeight="1" x14ac:dyDescent="0.2">
      <c r="Q38239" s="92" t="s">
        <v>50</v>
      </c>
      <c r="BF38239" s="101" t="s">
        <v>58</v>
      </c>
      <c r="BK38239" s="98" t="s">
        <v>70</v>
      </c>
    </row>
    <row r="38240" spans="17:63" ht="29.25" customHeight="1" x14ac:dyDescent="0.2">
      <c r="Q38240" s="92" t="s">
        <v>50</v>
      </c>
      <c r="BF38240" s="101" t="s">
        <v>58</v>
      </c>
      <c r="BK38240" s="98" t="s">
        <v>70</v>
      </c>
    </row>
    <row r="38241" spans="17:63" ht="29.25" customHeight="1" x14ac:dyDescent="0.2">
      <c r="Q38241" s="92" t="s">
        <v>50</v>
      </c>
      <c r="BF38241" s="101" t="s">
        <v>58</v>
      </c>
      <c r="BK38241" s="98" t="s">
        <v>70</v>
      </c>
    </row>
    <row r="38242" spans="17:63" ht="29.25" customHeight="1" x14ac:dyDescent="0.2">
      <c r="Q38242" s="92" t="s">
        <v>50</v>
      </c>
      <c r="BF38242" s="101" t="s">
        <v>58</v>
      </c>
      <c r="BK38242" s="98" t="s">
        <v>70</v>
      </c>
    </row>
    <row r="38243" spans="17:63" ht="29.25" customHeight="1" x14ac:dyDescent="0.2">
      <c r="Q38243" s="92" t="s">
        <v>50</v>
      </c>
      <c r="BF38243" s="101" t="s">
        <v>58</v>
      </c>
      <c r="BK38243" s="98" t="s">
        <v>70</v>
      </c>
    </row>
    <row r="38244" spans="17:63" ht="29.25" customHeight="1" x14ac:dyDescent="0.2">
      <c r="Q38244" s="92" t="s">
        <v>50</v>
      </c>
      <c r="BF38244" s="101" t="s">
        <v>58</v>
      </c>
      <c r="BK38244" s="98" t="s">
        <v>70</v>
      </c>
    </row>
    <row r="38245" spans="17:63" ht="29.25" customHeight="1" x14ac:dyDescent="0.2">
      <c r="Q38245" s="92" t="s">
        <v>50</v>
      </c>
      <c r="BF38245" s="101" t="s">
        <v>58</v>
      </c>
      <c r="BK38245" s="98" t="s">
        <v>70</v>
      </c>
    </row>
    <row r="38246" spans="17:63" ht="29.25" customHeight="1" x14ac:dyDescent="0.2">
      <c r="Q38246" s="92" t="s">
        <v>50</v>
      </c>
      <c r="BF38246" s="101" t="s">
        <v>58</v>
      </c>
      <c r="BK38246" s="98" t="s">
        <v>70</v>
      </c>
    </row>
    <row r="38247" spans="17:63" ht="29.25" customHeight="1" x14ac:dyDescent="0.2">
      <c r="Q38247" s="92" t="s">
        <v>50</v>
      </c>
      <c r="BF38247" s="101" t="s">
        <v>58</v>
      </c>
      <c r="BK38247" s="98" t="s">
        <v>70</v>
      </c>
    </row>
    <row r="38248" spans="17:63" ht="29.25" customHeight="1" x14ac:dyDescent="0.2">
      <c r="Q38248" s="92" t="s">
        <v>50</v>
      </c>
      <c r="BF38248" s="101" t="s">
        <v>58</v>
      </c>
      <c r="BK38248" s="98" t="s">
        <v>70</v>
      </c>
    </row>
    <row r="38249" spans="17:63" ht="29.25" customHeight="1" x14ac:dyDescent="0.2">
      <c r="Q38249" s="92" t="s">
        <v>50</v>
      </c>
      <c r="BF38249" s="101" t="s">
        <v>58</v>
      </c>
      <c r="BK38249" s="98" t="s">
        <v>70</v>
      </c>
    </row>
    <row r="38250" spans="17:63" ht="29.25" customHeight="1" x14ac:dyDescent="0.2">
      <c r="Q38250" s="92" t="s">
        <v>50</v>
      </c>
      <c r="BF38250" s="101" t="s">
        <v>58</v>
      </c>
      <c r="BK38250" s="98" t="s">
        <v>70</v>
      </c>
    </row>
    <row r="38251" spans="17:63" ht="29.25" customHeight="1" x14ac:dyDescent="0.2">
      <c r="Q38251" s="92" t="s">
        <v>50</v>
      </c>
      <c r="BF38251" s="101" t="s">
        <v>58</v>
      </c>
      <c r="BK38251" s="98" t="s">
        <v>70</v>
      </c>
    </row>
    <row r="38252" spans="17:63" ht="29.25" customHeight="1" x14ac:dyDescent="0.2">
      <c r="Q38252" s="92" t="s">
        <v>50</v>
      </c>
      <c r="BF38252" s="101" t="s">
        <v>58</v>
      </c>
      <c r="BK38252" s="98" t="s">
        <v>70</v>
      </c>
    </row>
    <row r="38253" spans="17:63" ht="29.25" customHeight="1" x14ac:dyDescent="0.2">
      <c r="Q38253" s="92" t="s">
        <v>50</v>
      </c>
      <c r="BF38253" s="101" t="s">
        <v>58</v>
      </c>
      <c r="BK38253" s="98" t="s">
        <v>70</v>
      </c>
    </row>
    <row r="38254" spans="17:63" ht="29.25" customHeight="1" x14ac:dyDescent="0.2">
      <c r="Q38254" s="92" t="s">
        <v>50</v>
      </c>
      <c r="BF38254" s="101" t="s">
        <v>58</v>
      </c>
      <c r="BK38254" s="98" t="s">
        <v>70</v>
      </c>
    </row>
    <row r="38255" spans="17:63" ht="29.25" customHeight="1" x14ac:dyDescent="0.2">
      <c r="Q38255" s="92" t="s">
        <v>50</v>
      </c>
      <c r="BF38255" s="101" t="s">
        <v>58</v>
      </c>
      <c r="BK38255" s="98" t="s">
        <v>70</v>
      </c>
    </row>
    <row r="38256" spans="17:63" ht="29.25" customHeight="1" x14ac:dyDescent="0.2">
      <c r="Q38256" s="92" t="s">
        <v>50</v>
      </c>
      <c r="BF38256" s="101" t="s">
        <v>58</v>
      </c>
      <c r="BK38256" s="98" t="s">
        <v>70</v>
      </c>
    </row>
    <row r="38257" spans="17:63" ht="29.25" customHeight="1" x14ac:dyDescent="0.2">
      <c r="Q38257" s="92" t="s">
        <v>50</v>
      </c>
      <c r="BF38257" s="101" t="s">
        <v>58</v>
      </c>
      <c r="BK38257" s="98" t="s">
        <v>70</v>
      </c>
    </row>
    <row r="38258" spans="17:63" ht="29.25" customHeight="1" x14ac:dyDescent="0.2">
      <c r="Q38258" s="92" t="s">
        <v>50</v>
      </c>
      <c r="BF38258" s="101" t="s">
        <v>58</v>
      </c>
      <c r="BK38258" s="98" t="s">
        <v>70</v>
      </c>
    </row>
    <row r="38259" spans="17:63" ht="29.25" customHeight="1" x14ac:dyDescent="0.2">
      <c r="Q38259" s="92" t="s">
        <v>50</v>
      </c>
      <c r="BF38259" s="101" t="s">
        <v>58</v>
      </c>
      <c r="BK38259" s="98" t="s">
        <v>70</v>
      </c>
    </row>
    <row r="38260" spans="17:63" ht="29.25" customHeight="1" x14ac:dyDescent="0.2">
      <c r="Q38260" s="92" t="s">
        <v>50</v>
      </c>
      <c r="BF38260" s="101" t="s">
        <v>58</v>
      </c>
      <c r="BK38260" s="98" t="s">
        <v>70</v>
      </c>
    </row>
    <row r="38261" spans="17:63" ht="29.25" customHeight="1" x14ac:dyDescent="0.2">
      <c r="Q38261" s="92" t="s">
        <v>50</v>
      </c>
      <c r="BF38261" s="101" t="s">
        <v>58</v>
      </c>
      <c r="BK38261" s="98" t="s">
        <v>70</v>
      </c>
    </row>
    <row r="38262" spans="17:63" ht="29.25" customHeight="1" x14ac:dyDescent="0.2">
      <c r="Q38262" s="92" t="s">
        <v>50</v>
      </c>
      <c r="BF38262" s="101" t="s">
        <v>58</v>
      </c>
      <c r="BK38262" s="98" t="s">
        <v>70</v>
      </c>
    </row>
    <row r="38263" spans="17:63" ht="29.25" customHeight="1" x14ac:dyDescent="0.2">
      <c r="Q38263" s="92" t="s">
        <v>50</v>
      </c>
      <c r="BF38263" s="101" t="s">
        <v>58</v>
      </c>
      <c r="BK38263" s="98" t="s">
        <v>70</v>
      </c>
    </row>
    <row r="38264" spans="17:63" ht="29.25" customHeight="1" x14ac:dyDescent="0.2">
      <c r="Q38264" s="92" t="s">
        <v>50</v>
      </c>
      <c r="BF38264" s="101" t="s">
        <v>58</v>
      </c>
      <c r="BK38264" s="98" t="s">
        <v>70</v>
      </c>
    </row>
    <row r="38265" spans="17:63" ht="29.25" customHeight="1" x14ac:dyDescent="0.2">
      <c r="Q38265" s="92" t="s">
        <v>50</v>
      </c>
      <c r="BF38265" s="101" t="s">
        <v>58</v>
      </c>
      <c r="BK38265" s="98" t="s">
        <v>70</v>
      </c>
    </row>
    <row r="38266" spans="17:63" ht="29.25" customHeight="1" x14ac:dyDescent="0.2">
      <c r="Q38266" s="92" t="s">
        <v>50</v>
      </c>
      <c r="BF38266" s="101" t="s">
        <v>58</v>
      </c>
      <c r="BK38266" s="98" t="s">
        <v>70</v>
      </c>
    </row>
    <row r="38267" spans="17:63" ht="29.25" customHeight="1" x14ac:dyDescent="0.2">
      <c r="Q38267" s="92" t="s">
        <v>50</v>
      </c>
      <c r="BF38267" s="101" t="s">
        <v>58</v>
      </c>
      <c r="BK38267" s="98" t="s">
        <v>70</v>
      </c>
    </row>
    <row r="38268" spans="17:63" ht="29.25" customHeight="1" x14ac:dyDescent="0.2">
      <c r="Q38268" s="92" t="s">
        <v>50</v>
      </c>
      <c r="BF38268" s="101" t="s">
        <v>58</v>
      </c>
      <c r="BK38268" s="98" t="s">
        <v>70</v>
      </c>
    </row>
    <row r="38269" spans="17:63" ht="29.25" customHeight="1" x14ac:dyDescent="0.2">
      <c r="Q38269" s="92" t="s">
        <v>50</v>
      </c>
      <c r="BF38269" s="101" t="s">
        <v>58</v>
      </c>
      <c r="BK38269" s="98" t="s">
        <v>70</v>
      </c>
    </row>
    <row r="38270" spans="17:63" ht="29.25" customHeight="1" x14ac:dyDescent="0.2">
      <c r="Q38270" s="92" t="s">
        <v>50</v>
      </c>
      <c r="BF38270" s="101" t="s">
        <v>58</v>
      </c>
      <c r="BK38270" s="98" t="s">
        <v>70</v>
      </c>
    </row>
    <row r="38271" spans="17:63" ht="29.25" customHeight="1" x14ac:dyDescent="0.2">
      <c r="Q38271" s="92" t="s">
        <v>50</v>
      </c>
      <c r="BF38271" s="101" t="s">
        <v>58</v>
      </c>
      <c r="BK38271" s="98" t="s">
        <v>70</v>
      </c>
    </row>
    <row r="38272" spans="17:63" ht="29.25" customHeight="1" x14ac:dyDescent="0.2">
      <c r="Q38272" s="92" t="s">
        <v>50</v>
      </c>
      <c r="BF38272" s="101" t="s">
        <v>58</v>
      </c>
      <c r="BK38272" s="98" t="s">
        <v>70</v>
      </c>
    </row>
    <row r="38273" spans="17:63" ht="29.25" customHeight="1" x14ac:dyDescent="0.2">
      <c r="Q38273" s="92" t="s">
        <v>50</v>
      </c>
      <c r="BF38273" s="101" t="s">
        <v>58</v>
      </c>
      <c r="BK38273" s="98" t="s">
        <v>70</v>
      </c>
    </row>
    <row r="38274" spans="17:63" ht="29.25" customHeight="1" x14ac:dyDescent="0.2">
      <c r="Q38274" s="92" t="s">
        <v>50</v>
      </c>
      <c r="BF38274" s="101" t="s">
        <v>58</v>
      </c>
      <c r="BK38274" s="98" t="s">
        <v>70</v>
      </c>
    </row>
    <row r="38275" spans="17:63" ht="29.25" customHeight="1" x14ac:dyDescent="0.2">
      <c r="Q38275" s="92" t="s">
        <v>50</v>
      </c>
      <c r="BF38275" s="101" t="s">
        <v>58</v>
      </c>
      <c r="BK38275" s="98" t="s">
        <v>70</v>
      </c>
    </row>
    <row r="38276" spans="17:63" ht="29.25" customHeight="1" x14ac:dyDescent="0.2">
      <c r="Q38276" s="92" t="s">
        <v>50</v>
      </c>
      <c r="BF38276" s="101" t="s">
        <v>58</v>
      </c>
      <c r="BK38276" s="98" t="s">
        <v>70</v>
      </c>
    </row>
    <row r="38277" spans="17:63" ht="29.25" customHeight="1" x14ac:dyDescent="0.2">
      <c r="Q38277" s="92" t="s">
        <v>50</v>
      </c>
      <c r="BF38277" s="101" t="s">
        <v>58</v>
      </c>
      <c r="BK38277" s="98" t="s">
        <v>70</v>
      </c>
    </row>
    <row r="38278" spans="17:63" ht="29.25" customHeight="1" x14ac:dyDescent="0.2">
      <c r="Q38278" s="92" t="s">
        <v>50</v>
      </c>
      <c r="BF38278" s="101" t="s">
        <v>58</v>
      </c>
      <c r="BK38278" s="98" t="s">
        <v>70</v>
      </c>
    </row>
    <row r="38279" spans="17:63" ht="29.25" customHeight="1" x14ac:dyDescent="0.2">
      <c r="Q38279" s="92" t="s">
        <v>50</v>
      </c>
      <c r="BF38279" s="101" t="s">
        <v>58</v>
      </c>
      <c r="BK38279" s="98" t="s">
        <v>70</v>
      </c>
    </row>
    <row r="38280" spans="17:63" ht="29.25" customHeight="1" x14ac:dyDescent="0.2">
      <c r="Q38280" s="92" t="s">
        <v>50</v>
      </c>
      <c r="BF38280" s="101" t="s">
        <v>58</v>
      </c>
      <c r="BK38280" s="98" t="s">
        <v>70</v>
      </c>
    </row>
    <row r="38281" spans="17:63" ht="29.25" customHeight="1" x14ac:dyDescent="0.2">
      <c r="Q38281" s="92" t="s">
        <v>50</v>
      </c>
      <c r="BF38281" s="101" t="s">
        <v>58</v>
      </c>
      <c r="BK38281" s="98" t="s">
        <v>70</v>
      </c>
    </row>
    <row r="38282" spans="17:63" ht="29.25" customHeight="1" x14ac:dyDescent="0.2">
      <c r="Q38282" s="92" t="s">
        <v>50</v>
      </c>
      <c r="BF38282" s="101" t="s">
        <v>58</v>
      </c>
      <c r="BK38282" s="98" t="s">
        <v>70</v>
      </c>
    </row>
    <row r="38283" spans="17:63" ht="29.25" customHeight="1" x14ac:dyDescent="0.2">
      <c r="Q38283" s="92" t="s">
        <v>50</v>
      </c>
      <c r="BF38283" s="101" t="s">
        <v>58</v>
      </c>
      <c r="BK38283" s="98" t="s">
        <v>70</v>
      </c>
    </row>
    <row r="38284" spans="17:63" ht="29.25" customHeight="1" x14ac:dyDescent="0.2">
      <c r="Q38284" s="92" t="s">
        <v>50</v>
      </c>
      <c r="BF38284" s="101" t="s">
        <v>58</v>
      </c>
      <c r="BK38284" s="98" t="s">
        <v>70</v>
      </c>
    </row>
    <row r="38285" spans="17:63" ht="29.25" customHeight="1" x14ac:dyDescent="0.2">
      <c r="Q38285" s="92" t="s">
        <v>50</v>
      </c>
      <c r="BF38285" s="101" t="s">
        <v>58</v>
      </c>
      <c r="BK38285" s="98" t="s">
        <v>70</v>
      </c>
    </row>
    <row r="38286" spans="17:63" ht="29.25" customHeight="1" x14ac:dyDescent="0.2">
      <c r="Q38286" s="92" t="s">
        <v>50</v>
      </c>
      <c r="BF38286" s="101" t="s">
        <v>58</v>
      </c>
      <c r="BK38286" s="98" t="s">
        <v>70</v>
      </c>
    </row>
    <row r="38287" spans="17:63" ht="29.25" customHeight="1" x14ac:dyDescent="0.2">
      <c r="Q38287" s="92" t="s">
        <v>50</v>
      </c>
      <c r="BF38287" s="101" t="s">
        <v>58</v>
      </c>
      <c r="BK38287" s="98" t="s">
        <v>70</v>
      </c>
    </row>
    <row r="38288" spans="17:63" ht="29.25" customHeight="1" x14ac:dyDescent="0.2">
      <c r="Q38288" s="92" t="s">
        <v>50</v>
      </c>
      <c r="BF38288" s="101" t="s">
        <v>58</v>
      </c>
      <c r="BK38288" s="98" t="s">
        <v>70</v>
      </c>
    </row>
    <row r="38289" spans="17:63" ht="29.25" customHeight="1" x14ac:dyDescent="0.2">
      <c r="Q38289" s="92" t="s">
        <v>50</v>
      </c>
      <c r="BF38289" s="101" t="s">
        <v>58</v>
      </c>
      <c r="BK38289" s="98" t="s">
        <v>70</v>
      </c>
    </row>
    <row r="38290" spans="17:63" ht="29.25" customHeight="1" x14ac:dyDescent="0.2">
      <c r="Q38290" s="92" t="s">
        <v>50</v>
      </c>
      <c r="BF38290" s="101" t="s">
        <v>58</v>
      </c>
      <c r="BK38290" s="98" t="s">
        <v>70</v>
      </c>
    </row>
    <row r="38291" spans="17:63" ht="29.25" customHeight="1" x14ac:dyDescent="0.2">
      <c r="Q38291" s="92" t="s">
        <v>50</v>
      </c>
      <c r="BF38291" s="101" t="s">
        <v>58</v>
      </c>
      <c r="BK38291" s="98" t="s">
        <v>70</v>
      </c>
    </row>
    <row r="38292" spans="17:63" ht="29.25" customHeight="1" x14ac:dyDescent="0.2">
      <c r="Q38292" s="92" t="s">
        <v>50</v>
      </c>
      <c r="BF38292" s="101" t="s">
        <v>58</v>
      </c>
      <c r="BK38292" s="98" t="s">
        <v>70</v>
      </c>
    </row>
    <row r="38293" spans="17:63" ht="29.25" customHeight="1" x14ac:dyDescent="0.2">
      <c r="Q38293" s="92" t="s">
        <v>50</v>
      </c>
      <c r="BF38293" s="101" t="s">
        <v>58</v>
      </c>
      <c r="BK38293" s="98" t="s">
        <v>70</v>
      </c>
    </row>
    <row r="38294" spans="17:63" ht="29.25" customHeight="1" x14ac:dyDescent="0.2">
      <c r="Q38294" s="92" t="s">
        <v>50</v>
      </c>
      <c r="BF38294" s="101" t="s">
        <v>58</v>
      </c>
      <c r="BK38294" s="98" t="s">
        <v>70</v>
      </c>
    </row>
    <row r="38295" spans="17:63" ht="29.25" customHeight="1" x14ac:dyDescent="0.2">
      <c r="Q38295" s="92" t="s">
        <v>50</v>
      </c>
      <c r="BF38295" s="101" t="s">
        <v>58</v>
      </c>
      <c r="BK38295" s="98" t="s">
        <v>70</v>
      </c>
    </row>
    <row r="38296" spans="17:63" ht="29.25" customHeight="1" x14ac:dyDescent="0.2">
      <c r="Q38296" s="92" t="s">
        <v>50</v>
      </c>
      <c r="BF38296" s="101" t="s">
        <v>58</v>
      </c>
      <c r="BK38296" s="98" t="s">
        <v>70</v>
      </c>
    </row>
    <row r="38297" spans="17:63" ht="29.25" customHeight="1" x14ac:dyDescent="0.2">
      <c r="Q38297" s="92" t="s">
        <v>50</v>
      </c>
      <c r="BF38297" s="101" t="s">
        <v>58</v>
      </c>
      <c r="BK38297" s="98" t="s">
        <v>70</v>
      </c>
    </row>
    <row r="38298" spans="17:63" ht="29.25" customHeight="1" x14ac:dyDescent="0.2">
      <c r="Q38298" s="92" t="s">
        <v>50</v>
      </c>
      <c r="BF38298" s="101" t="s">
        <v>58</v>
      </c>
      <c r="BK38298" s="98" t="s">
        <v>70</v>
      </c>
    </row>
    <row r="38299" spans="17:63" ht="29.25" customHeight="1" x14ac:dyDescent="0.2">
      <c r="Q38299" s="92" t="s">
        <v>50</v>
      </c>
      <c r="BF38299" s="101" t="s">
        <v>58</v>
      </c>
      <c r="BK38299" s="98" t="s">
        <v>70</v>
      </c>
    </row>
    <row r="38300" spans="17:63" ht="29.25" customHeight="1" x14ac:dyDescent="0.2">
      <c r="Q38300" s="92" t="s">
        <v>50</v>
      </c>
      <c r="BF38300" s="101" t="s">
        <v>58</v>
      </c>
      <c r="BK38300" s="98" t="s">
        <v>70</v>
      </c>
    </row>
    <row r="38301" spans="17:63" ht="29.25" customHeight="1" x14ac:dyDescent="0.2">
      <c r="Q38301" s="92" t="s">
        <v>50</v>
      </c>
      <c r="BF38301" s="101" t="s">
        <v>58</v>
      </c>
      <c r="BK38301" s="98" t="s">
        <v>70</v>
      </c>
    </row>
    <row r="38302" spans="17:63" ht="29.25" customHeight="1" x14ac:dyDescent="0.2">
      <c r="Q38302" s="92" t="s">
        <v>50</v>
      </c>
      <c r="BF38302" s="101" t="s">
        <v>58</v>
      </c>
      <c r="BK38302" s="98" t="s">
        <v>70</v>
      </c>
    </row>
    <row r="38303" spans="17:63" ht="29.25" customHeight="1" x14ac:dyDescent="0.2">
      <c r="Q38303" s="92" t="s">
        <v>50</v>
      </c>
      <c r="BF38303" s="101" t="s">
        <v>58</v>
      </c>
      <c r="BK38303" s="98" t="s">
        <v>70</v>
      </c>
    </row>
    <row r="38304" spans="17:63" ht="29.25" customHeight="1" x14ac:dyDescent="0.2">
      <c r="Q38304" s="92" t="s">
        <v>50</v>
      </c>
      <c r="BF38304" s="101" t="s">
        <v>58</v>
      </c>
      <c r="BK38304" s="98" t="s">
        <v>70</v>
      </c>
    </row>
    <row r="38305" spans="17:63" ht="29.25" customHeight="1" x14ac:dyDescent="0.2">
      <c r="Q38305" s="92" t="s">
        <v>50</v>
      </c>
      <c r="BF38305" s="101" t="s">
        <v>58</v>
      </c>
      <c r="BK38305" s="98" t="s">
        <v>70</v>
      </c>
    </row>
    <row r="38306" spans="17:63" ht="29.25" customHeight="1" x14ac:dyDescent="0.2">
      <c r="Q38306" s="92" t="s">
        <v>50</v>
      </c>
      <c r="BF38306" s="101" t="s">
        <v>58</v>
      </c>
      <c r="BK38306" s="98" t="s">
        <v>70</v>
      </c>
    </row>
    <row r="38307" spans="17:63" ht="29.25" customHeight="1" x14ac:dyDescent="0.2">
      <c r="Q38307" s="92" t="s">
        <v>50</v>
      </c>
      <c r="BF38307" s="101" t="s">
        <v>58</v>
      </c>
      <c r="BK38307" s="98" t="s">
        <v>70</v>
      </c>
    </row>
    <row r="38308" spans="17:63" ht="29.25" customHeight="1" x14ac:dyDescent="0.2">
      <c r="Q38308" s="92" t="s">
        <v>50</v>
      </c>
      <c r="BF38308" s="101" t="s">
        <v>58</v>
      </c>
      <c r="BK38308" s="98" t="s">
        <v>70</v>
      </c>
    </row>
    <row r="38309" spans="17:63" ht="29.25" customHeight="1" x14ac:dyDescent="0.2">
      <c r="Q38309" s="92" t="s">
        <v>50</v>
      </c>
      <c r="BF38309" s="101" t="s">
        <v>58</v>
      </c>
      <c r="BK38309" s="98" t="s">
        <v>70</v>
      </c>
    </row>
    <row r="38310" spans="17:63" ht="29.25" customHeight="1" x14ac:dyDescent="0.2">
      <c r="Q38310" s="92" t="s">
        <v>50</v>
      </c>
      <c r="BF38310" s="101" t="s">
        <v>58</v>
      </c>
      <c r="BK38310" s="98" t="s">
        <v>70</v>
      </c>
    </row>
    <row r="38311" spans="17:63" ht="29.25" customHeight="1" x14ac:dyDescent="0.2">
      <c r="Q38311" s="92" t="s">
        <v>50</v>
      </c>
      <c r="BF38311" s="101" t="s">
        <v>58</v>
      </c>
      <c r="BK38311" s="98" t="s">
        <v>70</v>
      </c>
    </row>
    <row r="38312" spans="17:63" ht="29.25" customHeight="1" x14ac:dyDescent="0.2">
      <c r="Q38312" s="92" t="s">
        <v>50</v>
      </c>
      <c r="BF38312" s="101" t="s">
        <v>58</v>
      </c>
      <c r="BK38312" s="98" t="s">
        <v>70</v>
      </c>
    </row>
    <row r="38313" spans="17:63" ht="29.25" customHeight="1" x14ac:dyDescent="0.2">
      <c r="Q38313" s="92" t="s">
        <v>50</v>
      </c>
      <c r="BF38313" s="101" t="s">
        <v>58</v>
      </c>
      <c r="BK38313" s="98" t="s">
        <v>70</v>
      </c>
    </row>
    <row r="38314" spans="17:63" ht="29.25" customHeight="1" x14ac:dyDescent="0.2">
      <c r="Q38314" s="92" t="s">
        <v>50</v>
      </c>
      <c r="BF38314" s="101" t="s">
        <v>58</v>
      </c>
      <c r="BK38314" s="98" t="s">
        <v>70</v>
      </c>
    </row>
    <row r="38315" spans="17:63" ht="29.25" customHeight="1" x14ac:dyDescent="0.2">
      <c r="Q38315" s="92" t="s">
        <v>50</v>
      </c>
      <c r="BF38315" s="101" t="s">
        <v>58</v>
      </c>
      <c r="BK38315" s="98" t="s">
        <v>70</v>
      </c>
    </row>
    <row r="38316" spans="17:63" ht="29.25" customHeight="1" x14ac:dyDescent="0.2">
      <c r="Q38316" s="92" t="s">
        <v>50</v>
      </c>
      <c r="BF38316" s="101" t="s">
        <v>58</v>
      </c>
      <c r="BK38316" s="98" t="s">
        <v>70</v>
      </c>
    </row>
    <row r="38317" spans="17:63" ht="29.25" customHeight="1" x14ac:dyDescent="0.2">
      <c r="Q38317" s="92" t="s">
        <v>50</v>
      </c>
      <c r="BF38317" s="101" t="s">
        <v>58</v>
      </c>
      <c r="BK38317" s="98" t="s">
        <v>70</v>
      </c>
    </row>
    <row r="38318" spans="17:63" ht="29.25" customHeight="1" x14ac:dyDescent="0.2">
      <c r="Q38318" s="92" t="s">
        <v>50</v>
      </c>
      <c r="BF38318" s="101" t="s">
        <v>58</v>
      </c>
      <c r="BK38318" s="98" t="s">
        <v>70</v>
      </c>
    </row>
    <row r="38319" spans="17:63" ht="29.25" customHeight="1" x14ac:dyDescent="0.2">
      <c r="Q38319" s="92" t="s">
        <v>50</v>
      </c>
      <c r="BF38319" s="101" t="s">
        <v>58</v>
      </c>
      <c r="BK38319" s="98" t="s">
        <v>70</v>
      </c>
    </row>
    <row r="38320" spans="17:63" ht="29.25" customHeight="1" x14ac:dyDescent="0.2">
      <c r="Q38320" s="92" t="s">
        <v>50</v>
      </c>
      <c r="BF38320" s="101" t="s">
        <v>58</v>
      </c>
      <c r="BK38320" s="98" t="s">
        <v>70</v>
      </c>
    </row>
    <row r="38321" spans="17:63" ht="29.25" customHeight="1" x14ac:dyDescent="0.2">
      <c r="Q38321" s="92" t="s">
        <v>50</v>
      </c>
      <c r="BF38321" s="101" t="s">
        <v>58</v>
      </c>
      <c r="BK38321" s="98" t="s">
        <v>70</v>
      </c>
    </row>
    <row r="38322" spans="17:63" ht="29.25" customHeight="1" x14ac:dyDescent="0.2">
      <c r="Q38322" s="92" t="s">
        <v>50</v>
      </c>
      <c r="BF38322" s="101" t="s">
        <v>58</v>
      </c>
      <c r="BK38322" s="98" t="s">
        <v>70</v>
      </c>
    </row>
    <row r="38323" spans="17:63" ht="29.25" customHeight="1" x14ac:dyDescent="0.2">
      <c r="Q38323" s="92" t="s">
        <v>50</v>
      </c>
      <c r="BF38323" s="101" t="s">
        <v>58</v>
      </c>
      <c r="BK38323" s="98" t="s">
        <v>70</v>
      </c>
    </row>
    <row r="38324" spans="17:63" ht="29.25" customHeight="1" x14ac:dyDescent="0.2">
      <c r="Q38324" s="92" t="s">
        <v>50</v>
      </c>
      <c r="BF38324" s="101" t="s">
        <v>58</v>
      </c>
      <c r="BK38324" s="98" t="s">
        <v>70</v>
      </c>
    </row>
    <row r="38325" spans="17:63" ht="29.25" customHeight="1" x14ac:dyDescent="0.2">
      <c r="Q38325" s="92" t="s">
        <v>50</v>
      </c>
      <c r="BF38325" s="101" t="s">
        <v>58</v>
      </c>
      <c r="BK38325" s="98" t="s">
        <v>70</v>
      </c>
    </row>
    <row r="38326" spans="17:63" ht="29.25" customHeight="1" x14ac:dyDescent="0.2">
      <c r="Q38326" s="92" t="s">
        <v>50</v>
      </c>
      <c r="BF38326" s="101" t="s">
        <v>58</v>
      </c>
      <c r="BK38326" s="98" t="s">
        <v>70</v>
      </c>
    </row>
    <row r="38327" spans="17:63" ht="29.25" customHeight="1" x14ac:dyDescent="0.2">
      <c r="Q38327" s="92" t="s">
        <v>50</v>
      </c>
      <c r="BF38327" s="101" t="s">
        <v>58</v>
      </c>
      <c r="BK38327" s="98" t="s">
        <v>70</v>
      </c>
    </row>
    <row r="38328" spans="17:63" ht="29.25" customHeight="1" x14ac:dyDescent="0.2">
      <c r="Q38328" s="92" t="s">
        <v>50</v>
      </c>
      <c r="BF38328" s="101" t="s">
        <v>58</v>
      </c>
      <c r="BK38328" s="98" t="s">
        <v>70</v>
      </c>
    </row>
    <row r="38329" spans="17:63" ht="29.25" customHeight="1" x14ac:dyDescent="0.2">
      <c r="Q38329" s="92" t="s">
        <v>50</v>
      </c>
      <c r="BF38329" s="101" t="s">
        <v>58</v>
      </c>
      <c r="BK38329" s="98" t="s">
        <v>70</v>
      </c>
    </row>
    <row r="38330" spans="17:63" ht="29.25" customHeight="1" x14ac:dyDescent="0.2">
      <c r="Q38330" s="92" t="s">
        <v>50</v>
      </c>
      <c r="BF38330" s="101" t="s">
        <v>58</v>
      </c>
      <c r="BK38330" s="98" t="s">
        <v>70</v>
      </c>
    </row>
    <row r="38331" spans="17:63" ht="29.25" customHeight="1" x14ac:dyDescent="0.2">
      <c r="Q38331" s="92" t="s">
        <v>50</v>
      </c>
      <c r="BF38331" s="101" t="s">
        <v>58</v>
      </c>
      <c r="BK38331" s="98" t="s">
        <v>70</v>
      </c>
    </row>
    <row r="38332" spans="17:63" ht="29.25" customHeight="1" x14ac:dyDescent="0.2">
      <c r="Q38332" s="92" t="s">
        <v>50</v>
      </c>
      <c r="BF38332" s="101" t="s">
        <v>58</v>
      </c>
      <c r="BK38332" s="98" t="s">
        <v>70</v>
      </c>
    </row>
    <row r="38333" spans="17:63" ht="29.25" customHeight="1" x14ac:dyDescent="0.2">
      <c r="Q38333" s="92" t="s">
        <v>50</v>
      </c>
      <c r="BF38333" s="101" t="s">
        <v>58</v>
      </c>
      <c r="BK38333" s="98" t="s">
        <v>70</v>
      </c>
    </row>
    <row r="38334" spans="17:63" ht="29.25" customHeight="1" x14ac:dyDescent="0.2">
      <c r="Q38334" s="92" t="s">
        <v>50</v>
      </c>
      <c r="BF38334" s="101" t="s">
        <v>58</v>
      </c>
      <c r="BK38334" s="98" t="s">
        <v>70</v>
      </c>
    </row>
    <row r="38335" spans="17:63" ht="29.25" customHeight="1" x14ac:dyDescent="0.2">
      <c r="Q38335" s="92" t="s">
        <v>50</v>
      </c>
      <c r="BF38335" s="101" t="s">
        <v>58</v>
      </c>
      <c r="BK38335" s="98" t="s">
        <v>70</v>
      </c>
    </row>
    <row r="38336" spans="17:63" ht="29.25" customHeight="1" x14ac:dyDescent="0.2">
      <c r="Q38336" s="92" t="s">
        <v>50</v>
      </c>
      <c r="BF38336" s="101" t="s">
        <v>58</v>
      </c>
      <c r="BK38336" s="98" t="s">
        <v>70</v>
      </c>
    </row>
    <row r="38337" spans="17:63" ht="29.25" customHeight="1" x14ac:dyDescent="0.2">
      <c r="Q38337" s="92" t="s">
        <v>50</v>
      </c>
      <c r="BF38337" s="101" t="s">
        <v>58</v>
      </c>
      <c r="BK38337" s="98" t="s">
        <v>70</v>
      </c>
    </row>
    <row r="38338" spans="17:63" ht="29.25" customHeight="1" x14ac:dyDescent="0.2">
      <c r="Q38338" s="92" t="s">
        <v>50</v>
      </c>
      <c r="BF38338" s="101" t="s">
        <v>58</v>
      </c>
      <c r="BK38338" s="98" t="s">
        <v>70</v>
      </c>
    </row>
    <row r="38339" spans="17:63" ht="29.25" customHeight="1" x14ac:dyDescent="0.2">
      <c r="Q38339" s="92" t="s">
        <v>50</v>
      </c>
      <c r="BF38339" s="101" t="s">
        <v>58</v>
      </c>
      <c r="BK38339" s="98" t="s">
        <v>70</v>
      </c>
    </row>
    <row r="38340" spans="17:63" ht="29.25" customHeight="1" x14ac:dyDescent="0.2">
      <c r="Q38340" s="92" t="s">
        <v>50</v>
      </c>
      <c r="BF38340" s="101" t="s">
        <v>58</v>
      </c>
      <c r="BK38340" s="98" t="s">
        <v>70</v>
      </c>
    </row>
    <row r="38341" spans="17:63" ht="29.25" customHeight="1" x14ac:dyDescent="0.2">
      <c r="Q38341" s="92" t="s">
        <v>50</v>
      </c>
      <c r="BF38341" s="101" t="s">
        <v>58</v>
      </c>
      <c r="BK38341" s="98" t="s">
        <v>70</v>
      </c>
    </row>
    <row r="38342" spans="17:63" ht="29.25" customHeight="1" x14ac:dyDescent="0.2">
      <c r="Q38342" s="92" t="s">
        <v>50</v>
      </c>
      <c r="BF38342" s="101" t="s">
        <v>58</v>
      </c>
      <c r="BK38342" s="98" t="s">
        <v>70</v>
      </c>
    </row>
    <row r="38343" spans="17:63" ht="29.25" customHeight="1" x14ac:dyDescent="0.2">
      <c r="Q38343" s="92" t="s">
        <v>50</v>
      </c>
      <c r="BF38343" s="101" t="s">
        <v>58</v>
      </c>
      <c r="BK38343" s="98" t="s">
        <v>70</v>
      </c>
    </row>
    <row r="38344" spans="17:63" ht="29.25" customHeight="1" x14ac:dyDescent="0.2">
      <c r="Q38344" s="92" t="s">
        <v>50</v>
      </c>
      <c r="BF38344" s="101" t="s">
        <v>58</v>
      </c>
      <c r="BK38344" s="98" t="s">
        <v>70</v>
      </c>
    </row>
    <row r="38345" spans="17:63" ht="29.25" customHeight="1" x14ac:dyDescent="0.2">
      <c r="Q38345" s="92" t="s">
        <v>50</v>
      </c>
      <c r="BF38345" s="101" t="s">
        <v>58</v>
      </c>
      <c r="BK38345" s="98" t="s">
        <v>70</v>
      </c>
    </row>
    <row r="38346" spans="17:63" ht="29.25" customHeight="1" x14ac:dyDescent="0.2">
      <c r="Q38346" s="92" t="s">
        <v>50</v>
      </c>
      <c r="BF38346" s="101" t="s">
        <v>58</v>
      </c>
      <c r="BK38346" s="98" t="s">
        <v>70</v>
      </c>
    </row>
    <row r="38347" spans="17:63" ht="29.25" customHeight="1" x14ac:dyDescent="0.2">
      <c r="Q38347" s="92" t="s">
        <v>50</v>
      </c>
      <c r="BF38347" s="101" t="s">
        <v>58</v>
      </c>
      <c r="BK38347" s="98" t="s">
        <v>70</v>
      </c>
    </row>
    <row r="38348" spans="17:63" ht="29.25" customHeight="1" x14ac:dyDescent="0.2">
      <c r="Q38348" s="92" t="s">
        <v>50</v>
      </c>
      <c r="BF38348" s="101" t="s">
        <v>58</v>
      </c>
      <c r="BK38348" s="98" t="s">
        <v>70</v>
      </c>
    </row>
    <row r="38349" spans="17:63" ht="29.25" customHeight="1" x14ac:dyDescent="0.2">
      <c r="Q38349" s="92" t="s">
        <v>50</v>
      </c>
      <c r="BF38349" s="101" t="s">
        <v>58</v>
      </c>
      <c r="BK38349" s="98" t="s">
        <v>70</v>
      </c>
    </row>
    <row r="38350" spans="17:63" ht="29.25" customHeight="1" x14ac:dyDescent="0.2">
      <c r="Q38350" s="92" t="s">
        <v>50</v>
      </c>
      <c r="BF38350" s="101" t="s">
        <v>58</v>
      </c>
      <c r="BK38350" s="98" t="s">
        <v>70</v>
      </c>
    </row>
    <row r="38351" spans="17:63" ht="29.25" customHeight="1" x14ac:dyDescent="0.2">
      <c r="Q38351" s="92" t="s">
        <v>50</v>
      </c>
      <c r="BF38351" s="101" t="s">
        <v>58</v>
      </c>
      <c r="BK38351" s="98" t="s">
        <v>70</v>
      </c>
    </row>
    <row r="38352" spans="17:63" ht="29.25" customHeight="1" x14ac:dyDescent="0.2">
      <c r="Q38352" s="92" t="s">
        <v>50</v>
      </c>
      <c r="BF38352" s="101" t="s">
        <v>58</v>
      </c>
      <c r="BK38352" s="98" t="s">
        <v>70</v>
      </c>
    </row>
    <row r="38353" spans="17:63" ht="29.25" customHeight="1" x14ac:dyDescent="0.2">
      <c r="Q38353" s="92" t="s">
        <v>50</v>
      </c>
      <c r="BF38353" s="101" t="s">
        <v>58</v>
      </c>
      <c r="BK38353" s="98" t="s">
        <v>70</v>
      </c>
    </row>
    <row r="38354" spans="17:63" ht="29.25" customHeight="1" x14ac:dyDescent="0.2">
      <c r="Q38354" s="92" t="s">
        <v>50</v>
      </c>
      <c r="BF38354" s="101" t="s">
        <v>58</v>
      </c>
      <c r="BK38354" s="98" t="s">
        <v>70</v>
      </c>
    </row>
    <row r="38355" spans="17:63" ht="29.25" customHeight="1" x14ac:dyDescent="0.2">
      <c r="Q38355" s="92" t="s">
        <v>50</v>
      </c>
      <c r="BF38355" s="101" t="s">
        <v>58</v>
      </c>
      <c r="BK38355" s="98" t="s">
        <v>70</v>
      </c>
    </row>
    <row r="38356" spans="17:63" ht="29.25" customHeight="1" x14ac:dyDescent="0.2">
      <c r="Q38356" s="92" t="s">
        <v>50</v>
      </c>
      <c r="BF38356" s="101" t="s">
        <v>58</v>
      </c>
      <c r="BK38356" s="98" t="s">
        <v>70</v>
      </c>
    </row>
    <row r="38357" spans="17:63" ht="29.25" customHeight="1" x14ac:dyDescent="0.2">
      <c r="Q38357" s="92" t="s">
        <v>50</v>
      </c>
      <c r="BF38357" s="101" t="s">
        <v>58</v>
      </c>
      <c r="BK38357" s="98" t="s">
        <v>70</v>
      </c>
    </row>
    <row r="38358" spans="17:63" ht="29.25" customHeight="1" x14ac:dyDescent="0.2">
      <c r="Q38358" s="92" t="s">
        <v>50</v>
      </c>
      <c r="BF38358" s="101" t="s">
        <v>58</v>
      </c>
      <c r="BK38358" s="98" t="s">
        <v>70</v>
      </c>
    </row>
    <row r="38359" spans="17:63" ht="29.25" customHeight="1" x14ac:dyDescent="0.2">
      <c r="Q38359" s="92" t="s">
        <v>50</v>
      </c>
      <c r="BF38359" s="101" t="s">
        <v>58</v>
      </c>
      <c r="BK38359" s="98" t="s">
        <v>70</v>
      </c>
    </row>
    <row r="38360" spans="17:63" ht="29.25" customHeight="1" x14ac:dyDescent="0.2">
      <c r="Q38360" s="92" t="s">
        <v>50</v>
      </c>
      <c r="BF38360" s="101" t="s">
        <v>58</v>
      </c>
      <c r="BK38360" s="98" t="s">
        <v>70</v>
      </c>
    </row>
    <row r="38361" spans="17:63" ht="29.25" customHeight="1" x14ac:dyDescent="0.2">
      <c r="Q38361" s="92" t="s">
        <v>50</v>
      </c>
      <c r="BF38361" s="101" t="s">
        <v>58</v>
      </c>
      <c r="BK38361" s="98" t="s">
        <v>70</v>
      </c>
    </row>
    <row r="38362" spans="17:63" ht="29.25" customHeight="1" x14ac:dyDescent="0.2">
      <c r="Q38362" s="92" t="s">
        <v>50</v>
      </c>
      <c r="BF38362" s="101" t="s">
        <v>58</v>
      </c>
      <c r="BK38362" s="98" t="s">
        <v>70</v>
      </c>
    </row>
    <row r="38363" spans="17:63" ht="29.25" customHeight="1" x14ac:dyDescent="0.2">
      <c r="Q38363" s="92" t="s">
        <v>50</v>
      </c>
      <c r="BF38363" s="101" t="s">
        <v>58</v>
      </c>
      <c r="BK38363" s="98" t="s">
        <v>70</v>
      </c>
    </row>
    <row r="38364" spans="17:63" ht="29.25" customHeight="1" x14ac:dyDescent="0.2">
      <c r="Q38364" s="92" t="s">
        <v>50</v>
      </c>
      <c r="BF38364" s="101" t="s">
        <v>58</v>
      </c>
      <c r="BK38364" s="98" t="s">
        <v>70</v>
      </c>
    </row>
    <row r="38365" spans="17:63" ht="29.25" customHeight="1" x14ac:dyDescent="0.2">
      <c r="Q38365" s="92" t="s">
        <v>50</v>
      </c>
      <c r="BF38365" s="101" t="s">
        <v>58</v>
      </c>
      <c r="BK38365" s="98" t="s">
        <v>70</v>
      </c>
    </row>
    <row r="38366" spans="17:63" ht="29.25" customHeight="1" x14ac:dyDescent="0.2">
      <c r="Q38366" s="92" t="s">
        <v>50</v>
      </c>
      <c r="BF38366" s="101" t="s">
        <v>58</v>
      </c>
      <c r="BK38366" s="98" t="s">
        <v>70</v>
      </c>
    </row>
    <row r="38367" spans="17:63" ht="29.25" customHeight="1" x14ac:dyDescent="0.2">
      <c r="Q38367" s="92" t="s">
        <v>50</v>
      </c>
      <c r="BF38367" s="101" t="s">
        <v>58</v>
      </c>
      <c r="BK38367" s="98" t="s">
        <v>70</v>
      </c>
    </row>
    <row r="38368" spans="17:63" ht="29.25" customHeight="1" x14ac:dyDescent="0.2">
      <c r="Q38368" s="92" t="s">
        <v>50</v>
      </c>
      <c r="BF38368" s="101" t="s">
        <v>58</v>
      </c>
      <c r="BK38368" s="98" t="s">
        <v>70</v>
      </c>
    </row>
    <row r="38369" spans="17:63" ht="29.25" customHeight="1" x14ac:dyDescent="0.2">
      <c r="Q38369" s="92" t="s">
        <v>50</v>
      </c>
      <c r="BF38369" s="101" t="s">
        <v>58</v>
      </c>
      <c r="BK38369" s="98" t="s">
        <v>70</v>
      </c>
    </row>
    <row r="38370" spans="17:63" ht="29.25" customHeight="1" x14ac:dyDescent="0.2">
      <c r="Q38370" s="92" t="s">
        <v>50</v>
      </c>
      <c r="BF38370" s="101" t="s">
        <v>58</v>
      </c>
      <c r="BK38370" s="98" t="s">
        <v>70</v>
      </c>
    </row>
    <row r="38371" spans="17:63" ht="29.25" customHeight="1" x14ac:dyDescent="0.2">
      <c r="Q38371" s="92" t="s">
        <v>50</v>
      </c>
      <c r="BF38371" s="101" t="s">
        <v>58</v>
      </c>
      <c r="BK38371" s="98" t="s">
        <v>70</v>
      </c>
    </row>
    <row r="38372" spans="17:63" ht="29.25" customHeight="1" x14ac:dyDescent="0.2">
      <c r="Q38372" s="92" t="s">
        <v>50</v>
      </c>
      <c r="BF38372" s="101" t="s">
        <v>58</v>
      </c>
      <c r="BK38372" s="98" t="s">
        <v>70</v>
      </c>
    </row>
    <row r="38373" spans="17:63" ht="29.25" customHeight="1" x14ac:dyDescent="0.2">
      <c r="Q38373" s="92" t="s">
        <v>50</v>
      </c>
      <c r="BF38373" s="101" t="s">
        <v>58</v>
      </c>
      <c r="BK38373" s="98" t="s">
        <v>70</v>
      </c>
    </row>
    <row r="38374" spans="17:63" ht="29.25" customHeight="1" x14ac:dyDescent="0.2">
      <c r="Q38374" s="92" t="s">
        <v>50</v>
      </c>
      <c r="BF38374" s="101" t="s">
        <v>58</v>
      </c>
      <c r="BK38374" s="98" t="s">
        <v>70</v>
      </c>
    </row>
    <row r="38375" spans="17:63" ht="29.25" customHeight="1" x14ac:dyDescent="0.2">
      <c r="Q38375" s="92" t="s">
        <v>50</v>
      </c>
      <c r="BF38375" s="101" t="s">
        <v>58</v>
      </c>
      <c r="BK38375" s="98" t="s">
        <v>70</v>
      </c>
    </row>
    <row r="38376" spans="17:63" ht="29.25" customHeight="1" x14ac:dyDescent="0.2">
      <c r="Q38376" s="92" t="s">
        <v>50</v>
      </c>
      <c r="BF38376" s="101" t="s">
        <v>58</v>
      </c>
      <c r="BK38376" s="98" t="s">
        <v>70</v>
      </c>
    </row>
    <row r="38377" spans="17:63" ht="29.25" customHeight="1" x14ac:dyDescent="0.2">
      <c r="Q38377" s="92" t="s">
        <v>50</v>
      </c>
      <c r="BF38377" s="101" t="s">
        <v>58</v>
      </c>
      <c r="BK38377" s="98" t="s">
        <v>70</v>
      </c>
    </row>
    <row r="38378" spans="17:63" ht="29.25" customHeight="1" x14ac:dyDescent="0.2">
      <c r="Q38378" s="92" t="s">
        <v>50</v>
      </c>
      <c r="BF38378" s="101" t="s">
        <v>58</v>
      </c>
      <c r="BK38378" s="98" t="s">
        <v>70</v>
      </c>
    </row>
    <row r="38379" spans="17:63" ht="29.25" customHeight="1" x14ac:dyDescent="0.2">
      <c r="Q38379" s="92" t="s">
        <v>50</v>
      </c>
      <c r="BF38379" s="101" t="s">
        <v>58</v>
      </c>
      <c r="BK38379" s="98" t="s">
        <v>70</v>
      </c>
    </row>
    <row r="38380" spans="17:63" ht="29.25" customHeight="1" x14ac:dyDescent="0.2">
      <c r="Q38380" s="92" t="s">
        <v>50</v>
      </c>
      <c r="BF38380" s="101" t="s">
        <v>58</v>
      </c>
      <c r="BK38380" s="98" t="s">
        <v>70</v>
      </c>
    </row>
    <row r="38381" spans="17:63" ht="29.25" customHeight="1" x14ac:dyDescent="0.2">
      <c r="Q38381" s="92" t="s">
        <v>50</v>
      </c>
      <c r="BF38381" s="101" t="s">
        <v>58</v>
      </c>
      <c r="BK38381" s="98" t="s">
        <v>70</v>
      </c>
    </row>
    <row r="38382" spans="17:63" ht="29.25" customHeight="1" x14ac:dyDescent="0.2">
      <c r="Q38382" s="92" t="s">
        <v>50</v>
      </c>
      <c r="BF38382" s="101" t="s">
        <v>58</v>
      </c>
      <c r="BK38382" s="98" t="s">
        <v>70</v>
      </c>
    </row>
    <row r="38383" spans="17:63" ht="29.25" customHeight="1" x14ac:dyDescent="0.2">
      <c r="Q38383" s="92" t="s">
        <v>50</v>
      </c>
      <c r="BF38383" s="101" t="s">
        <v>58</v>
      </c>
      <c r="BK38383" s="98" t="s">
        <v>70</v>
      </c>
    </row>
    <row r="38384" spans="17:63" ht="29.25" customHeight="1" x14ac:dyDescent="0.2">
      <c r="Q38384" s="92" t="s">
        <v>50</v>
      </c>
      <c r="BF38384" s="101" t="s">
        <v>58</v>
      </c>
      <c r="BK38384" s="98" t="s">
        <v>70</v>
      </c>
    </row>
    <row r="38385" spans="17:63" ht="29.25" customHeight="1" x14ac:dyDescent="0.2">
      <c r="Q38385" s="92" t="s">
        <v>50</v>
      </c>
      <c r="BF38385" s="101" t="s">
        <v>58</v>
      </c>
      <c r="BK38385" s="98" t="s">
        <v>70</v>
      </c>
    </row>
    <row r="38386" spans="17:63" ht="29.25" customHeight="1" x14ac:dyDescent="0.2">
      <c r="Q38386" s="92" t="s">
        <v>50</v>
      </c>
      <c r="BF38386" s="101" t="s">
        <v>58</v>
      </c>
      <c r="BK38386" s="98" t="s">
        <v>70</v>
      </c>
    </row>
    <row r="38387" spans="17:63" ht="29.25" customHeight="1" x14ac:dyDescent="0.2">
      <c r="Q38387" s="92" t="s">
        <v>50</v>
      </c>
      <c r="BF38387" s="101" t="s">
        <v>58</v>
      </c>
      <c r="BK38387" s="98" t="s">
        <v>70</v>
      </c>
    </row>
    <row r="38388" spans="17:63" ht="29.25" customHeight="1" x14ac:dyDescent="0.2">
      <c r="Q38388" s="92" t="s">
        <v>50</v>
      </c>
      <c r="BF38388" s="101" t="s">
        <v>58</v>
      </c>
      <c r="BK38388" s="98" t="s">
        <v>70</v>
      </c>
    </row>
    <row r="38389" spans="17:63" ht="29.25" customHeight="1" x14ac:dyDescent="0.2">
      <c r="Q38389" s="92" t="s">
        <v>50</v>
      </c>
      <c r="BF38389" s="101" t="s">
        <v>58</v>
      </c>
      <c r="BK38389" s="98" t="s">
        <v>70</v>
      </c>
    </row>
    <row r="38390" spans="17:63" ht="29.25" customHeight="1" x14ac:dyDescent="0.2">
      <c r="Q38390" s="92" t="s">
        <v>50</v>
      </c>
      <c r="BF38390" s="101" t="s">
        <v>58</v>
      </c>
      <c r="BK38390" s="98" t="s">
        <v>70</v>
      </c>
    </row>
    <row r="38391" spans="17:63" ht="29.25" customHeight="1" x14ac:dyDescent="0.2">
      <c r="Q38391" s="92" t="s">
        <v>50</v>
      </c>
      <c r="BF38391" s="101" t="s">
        <v>58</v>
      </c>
      <c r="BK38391" s="98" t="s">
        <v>70</v>
      </c>
    </row>
    <row r="38392" spans="17:63" ht="29.25" customHeight="1" x14ac:dyDescent="0.2">
      <c r="Q38392" s="92" t="s">
        <v>50</v>
      </c>
      <c r="BF38392" s="101" t="s">
        <v>58</v>
      </c>
      <c r="BK38392" s="98" t="s">
        <v>70</v>
      </c>
    </row>
    <row r="38393" spans="17:63" ht="29.25" customHeight="1" x14ac:dyDescent="0.2">
      <c r="Q38393" s="92" t="s">
        <v>50</v>
      </c>
      <c r="BF38393" s="101" t="s">
        <v>58</v>
      </c>
      <c r="BK38393" s="98" t="s">
        <v>70</v>
      </c>
    </row>
    <row r="38394" spans="17:63" ht="29.25" customHeight="1" x14ac:dyDescent="0.2">
      <c r="Q38394" s="92" t="s">
        <v>50</v>
      </c>
      <c r="BF38394" s="101" t="s">
        <v>58</v>
      </c>
      <c r="BK38394" s="98" t="s">
        <v>70</v>
      </c>
    </row>
    <row r="38395" spans="17:63" ht="29.25" customHeight="1" x14ac:dyDescent="0.2">
      <c r="Q38395" s="92" t="s">
        <v>50</v>
      </c>
      <c r="BF38395" s="101" t="s">
        <v>58</v>
      </c>
      <c r="BK38395" s="98" t="s">
        <v>70</v>
      </c>
    </row>
    <row r="38396" spans="17:63" ht="29.25" customHeight="1" x14ac:dyDescent="0.2">
      <c r="Q38396" s="92" t="s">
        <v>50</v>
      </c>
      <c r="BF38396" s="101" t="s">
        <v>58</v>
      </c>
      <c r="BK38396" s="98" t="s">
        <v>70</v>
      </c>
    </row>
    <row r="38397" spans="17:63" ht="29.25" customHeight="1" x14ac:dyDescent="0.2">
      <c r="Q38397" s="92" t="s">
        <v>50</v>
      </c>
      <c r="BF38397" s="101" t="s">
        <v>58</v>
      </c>
      <c r="BK38397" s="98" t="s">
        <v>70</v>
      </c>
    </row>
    <row r="38398" spans="17:63" ht="29.25" customHeight="1" x14ac:dyDescent="0.2">
      <c r="Q38398" s="92" t="s">
        <v>50</v>
      </c>
      <c r="BF38398" s="101" t="s">
        <v>58</v>
      </c>
      <c r="BK38398" s="98" t="s">
        <v>70</v>
      </c>
    </row>
    <row r="38399" spans="17:63" ht="29.25" customHeight="1" x14ac:dyDescent="0.2">
      <c r="Q38399" s="92" t="s">
        <v>50</v>
      </c>
      <c r="BF38399" s="101" t="s">
        <v>58</v>
      </c>
      <c r="BK38399" s="98" t="s">
        <v>70</v>
      </c>
    </row>
    <row r="38400" spans="17:63" ht="29.25" customHeight="1" x14ac:dyDescent="0.2">
      <c r="Q38400" s="92" t="s">
        <v>50</v>
      </c>
      <c r="BF38400" s="101" t="s">
        <v>58</v>
      </c>
      <c r="BK38400" s="98" t="s">
        <v>70</v>
      </c>
    </row>
    <row r="38401" spans="17:63" ht="29.25" customHeight="1" x14ac:dyDescent="0.2">
      <c r="Q38401" s="92" t="s">
        <v>50</v>
      </c>
      <c r="BF38401" s="101" t="s">
        <v>58</v>
      </c>
      <c r="BK38401" s="98" t="s">
        <v>70</v>
      </c>
    </row>
    <row r="38402" spans="17:63" ht="29.25" customHeight="1" x14ac:dyDescent="0.2">
      <c r="Q38402" s="92" t="s">
        <v>50</v>
      </c>
      <c r="BF38402" s="101" t="s">
        <v>58</v>
      </c>
      <c r="BK38402" s="98" t="s">
        <v>70</v>
      </c>
    </row>
    <row r="38403" spans="17:63" ht="29.25" customHeight="1" x14ac:dyDescent="0.2">
      <c r="Q38403" s="92" t="s">
        <v>50</v>
      </c>
      <c r="BF38403" s="101" t="s">
        <v>58</v>
      </c>
      <c r="BK38403" s="98" t="s">
        <v>70</v>
      </c>
    </row>
    <row r="38404" spans="17:63" ht="29.25" customHeight="1" x14ac:dyDescent="0.2">
      <c r="Q38404" s="92" t="s">
        <v>50</v>
      </c>
      <c r="BF38404" s="101" t="s">
        <v>58</v>
      </c>
      <c r="BK38404" s="98" t="s">
        <v>70</v>
      </c>
    </row>
    <row r="38405" spans="17:63" ht="29.25" customHeight="1" x14ac:dyDescent="0.2">
      <c r="Q38405" s="92" t="s">
        <v>50</v>
      </c>
      <c r="BF38405" s="101" t="s">
        <v>58</v>
      </c>
      <c r="BK38405" s="98" t="s">
        <v>70</v>
      </c>
    </row>
    <row r="38406" spans="17:63" ht="29.25" customHeight="1" x14ac:dyDescent="0.2">
      <c r="Q38406" s="92" t="s">
        <v>50</v>
      </c>
      <c r="BF38406" s="101" t="s">
        <v>58</v>
      </c>
      <c r="BK38406" s="98" t="s">
        <v>70</v>
      </c>
    </row>
    <row r="38407" spans="17:63" ht="29.25" customHeight="1" x14ac:dyDescent="0.2">
      <c r="Q38407" s="92" t="s">
        <v>50</v>
      </c>
      <c r="BF38407" s="101" t="s">
        <v>58</v>
      </c>
      <c r="BK38407" s="98" t="s">
        <v>70</v>
      </c>
    </row>
    <row r="38408" spans="17:63" ht="29.25" customHeight="1" x14ac:dyDescent="0.2">
      <c r="Q38408" s="92" t="s">
        <v>50</v>
      </c>
      <c r="BF38408" s="101" t="s">
        <v>58</v>
      </c>
      <c r="BK38408" s="98" t="s">
        <v>70</v>
      </c>
    </row>
    <row r="38409" spans="17:63" ht="29.25" customHeight="1" x14ac:dyDescent="0.2">
      <c r="Q38409" s="92" t="s">
        <v>50</v>
      </c>
      <c r="BF38409" s="101" t="s">
        <v>58</v>
      </c>
      <c r="BK38409" s="98" t="s">
        <v>70</v>
      </c>
    </row>
    <row r="38410" spans="17:63" ht="29.25" customHeight="1" x14ac:dyDescent="0.2">
      <c r="Q38410" s="92" t="s">
        <v>50</v>
      </c>
      <c r="BF38410" s="101" t="s">
        <v>58</v>
      </c>
      <c r="BK38410" s="98" t="s">
        <v>70</v>
      </c>
    </row>
    <row r="38411" spans="17:63" ht="29.25" customHeight="1" x14ac:dyDescent="0.2">
      <c r="Q38411" s="92" t="s">
        <v>50</v>
      </c>
      <c r="BF38411" s="101" t="s">
        <v>58</v>
      </c>
      <c r="BK38411" s="98" t="s">
        <v>70</v>
      </c>
    </row>
    <row r="38412" spans="17:63" ht="29.25" customHeight="1" x14ac:dyDescent="0.2">
      <c r="Q38412" s="92" t="s">
        <v>50</v>
      </c>
      <c r="BF38412" s="101" t="s">
        <v>58</v>
      </c>
      <c r="BK38412" s="98" t="s">
        <v>70</v>
      </c>
    </row>
    <row r="38413" spans="17:63" ht="29.25" customHeight="1" x14ac:dyDescent="0.2">
      <c r="Q38413" s="92" t="s">
        <v>50</v>
      </c>
      <c r="BF38413" s="101" t="s">
        <v>58</v>
      </c>
      <c r="BK38413" s="98" t="s">
        <v>70</v>
      </c>
    </row>
    <row r="38414" spans="17:63" ht="29.25" customHeight="1" x14ac:dyDescent="0.2">
      <c r="Q38414" s="92" t="s">
        <v>50</v>
      </c>
      <c r="BF38414" s="101" t="s">
        <v>58</v>
      </c>
      <c r="BK38414" s="98" t="s">
        <v>70</v>
      </c>
    </row>
    <row r="38415" spans="17:63" ht="29.25" customHeight="1" x14ac:dyDescent="0.2">
      <c r="Q38415" s="92" t="s">
        <v>50</v>
      </c>
      <c r="BF38415" s="101" t="s">
        <v>58</v>
      </c>
      <c r="BK38415" s="98" t="s">
        <v>70</v>
      </c>
    </row>
    <row r="38416" spans="17:63" ht="29.25" customHeight="1" x14ac:dyDescent="0.2">
      <c r="Q38416" s="92" t="s">
        <v>50</v>
      </c>
      <c r="BF38416" s="101" t="s">
        <v>58</v>
      </c>
      <c r="BK38416" s="98" t="s">
        <v>70</v>
      </c>
    </row>
    <row r="38417" spans="17:63" ht="29.25" customHeight="1" x14ac:dyDescent="0.2">
      <c r="Q38417" s="92" t="s">
        <v>50</v>
      </c>
      <c r="BF38417" s="101" t="s">
        <v>58</v>
      </c>
      <c r="BK38417" s="98" t="s">
        <v>70</v>
      </c>
    </row>
    <row r="38418" spans="17:63" ht="29.25" customHeight="1" x14ac:dyDescent="0.2">
      <c r="Q38418" s="92" t="s">
        <v>50</v>
      </c>
      <c r="BF38418" s="101" t="s">
        <v>58</v>
      </c>
      <c r="BK38418" s="98" t="s">
        <v>70</v>
      </c>
    </row>
    <row r="38419" spans="17:63" ht="29.25" customHeight="1" x14ac:dyDescent="0.2">
      <c r="Q38419" s="92" t="s">
        <v>50</v>
      </c>
      <c r="BF38419" s="101" t="s">
        <v>58</v>
      </c>
      <c r="BK38419" s="98" t="s">
        <v>70</v>
      </c>
    </row>
    <row r="38420" spans="17:63" ht="29.25" customHeight="1" x14ac:dyDescent="0.2">
      <c r="Q38420" s="92" t="s">
        <v>50</v>
      </c>
      <c r="BF38420" s="101" t="s">
        <v>58</v>
      </c>
      <c r="BK38420" s="98" t="s">
        <v>70</v>
      </c>
    </row>
    <row r="38421" spans="17:63" ht="29.25" customHeight="1" x14ac:dyDescent="0.2">
      <c r="Q38421" s="92" t="s">
        <v>50</v>
      </c>
      <c r="BF38421" s="101" t="s">
        <v>58</v>
      </c>
      <c r="BK38421" s="98" t="s">
        <v>70</v>
      </c>
    </row>
    <row r="38422" spans="17:63" ht="29.25" customHeight="1" x14ac:dyDescent="0.2">
      <c r="Q38422" s="92" t="s">
        <v>50</v>
      </c>
      <c r="BF38422" s="101" t="s">
        <v>58</v>
      </c>
      <c r="BK38422" s="98" t="s">
        <v>70</v>
      </c>
    </row>
    <row r="38423" spans="17:63" ht="29.25" customHeight="1" x14ac:dyDescent="0.2">
      <c r="Q38423" s="92" t="s">
        <v>50</v>
      </c>
      <c r="BF38423" s="101" t="s">
        <v>58</v>
      </c>
      <c r="BK38423" s="98" t="s">
        <v>70</v>
      </c>
    </row>
    <row r="38424" spans="17:63" ht="29.25" customHeight="1" x14ac:dyDescent="0.2">
      <c r="Q38424" s="92" t="s">
        <v>50</v>
      </c>
      <c r="BF38424" s="101" t="s">
        <v>58</v>
      </c>
      <c r="BK38424" s="98" t="s">
        <v>70</v>
      </c>
    </row>
    <row r="38425" spans="17:63" ht="29.25" customHeight="1" x14ac:dyDescent="0.2">
      <c r="Q38425" s="92" t="s">
        <v>50</v>
      </c>
      <c r="BF38425" s="101" t="s">
        <v>58</v>
      </c>
      <c r="BK38425" s="98" t="s">
        <v>70</v>
      </c>
    </row>
    <row r="38426" spans="17:63" ht="29.25" customHeight="1" x14ac:dyDescent="0.2">
      <c r="Q38426" s="92" t="s">
        <v>50</v>
      </c>
      <c r="BF38426" s="101" t="s">
        <v>58</v>
      </c>
      <c r="BK38426" s="98" t="s">
        <v>70</v>
      </c>
    </row>
    <row r="38427" spans="17:63" ht="29.25" customHeight="1" x14ac:dyDescent="0.2">
      <c r="Q38427" s="92" t="s">
        <v>50</v>
      </c>
      <c r="BF38427" s="101" t="s">
        <v>58</v>
      </c>
      <c r="BK38427" s="98" t="s">
        <v>70</v>
      </c>
    </row>
    <row r="38428" spans="17:63" ht="29.25" customHeight="1" x14ac:dyDescent="0.2">
      <c r="Q38428" s="92" t="s">
        <v>50</v>
      </c>
      <c r="BF38428" s="101" t="s">
        <v>58</v>
      </c>
      <c r="BK38428" s="98" t="s">
        <v>70</v>
      </c>
    </row>
    <row r="38429" spans="17:63" ht="29.25" customHeight="1" x14ac:dyDescent="0.2">
      <c r="Q38429" s="92" t="s">
        <v>50</v>
      </c>
      <c r="BF38429" s="101" t="s">
        <v>58</v>
      </c>
      <c r="BK38429" s="98" t="s">
        <v>70</v>
      </c>
    </row>
    <row r="38430" spans="17:63" ht="29.25" customHeight="1" x14ac:dyDescent="0.2">
      <c r="Q38430" s="92" t="s">
        <v>50</v>
      </c>
      <c r="BF38430" s="101" t="s">
        <v>58</v>
      </c>
      <c r="BK38430" s="98" t="s">
        <v>70</v>
      </c>
    </row>
    <row r="38431" spans="17:63" ht="29.25" customHeight="1" x14ac:dyDescent="0.2">
      <c r="Q38431" s="92" t="s">
        <v>50</v>
      </c>
      <c r="BF38431" s="101" t="s">
        <v>58</v>
      </c>
      <c r="BK38431" s="98" t="s">
        <v>70</v>
      </c>
    </row>
    <row r="38432" spans="17:63" ht="29.25" customHeight="1" x14ac:dyDescent="0.2">
      <c r="Q38432" s="92" t="s">
        <v>50</v>
      </c>
      <c r="BF38432" s="101" t="s">
        <v>58</v>
      </c>
      <c r="BK38432" s="98" t="s">
        <v>70</v>
      </c>
    </row>
    <row r="38433" spans="17:63" ht="29.25" customHeight="1" x14ac:dyDescent="0.2">
      <c r="Q38433" s="92" t="s">
        <v>50</v>
      </c>
      <c r="BF38433" s="101" t="s">
        <v>58</v>
      </c>
      <c r="BK38433" s="98" t="s">
        <v>70</v>
      </c>
    </row>
    <row r="38434" spans="17:63" ht="29.25" customHeight="1" x14ac:dyDescent="0.2">
      <c r="Q38434" s="92" t="s">
        <v>50</v>
      </c>
      <c r="BF38434" s="101" t="s">
        <v>58</v>
      </c>
      <c r="BK38434" s="98" t="s">
        <v>70</v>
      </c>
    </row>
    <row r="38435" spans="17:63" ht="29.25" customHeight="1" x14ac:dyDescent="0.2">
      <c r="Q38435" s="92" t="s">
        <v>50</v>
      </c>
      <c r="BF38435" s="101" t="s">
        <v>58</v>
      </c>
      <c r="BK38435" s="98" t="s">
        <v>70</v>
      </c>
    </row>
    <row r="38436" spans="17:63" ht="29.25" customHeight="1" x14ac:dyDescent="0.2">
      <c r="Q38436" s="92" t="s">
        <v>50</v>
      </c>
      <c r="BF38436" s="101" t="s">
        <v>58</v>
      </c>
      <c r="BK38436" s="98" t="s">
        <v>70</v>
      </c>
    </row>
    <row r="38437" spans="17:63" ht="29.25" customHeight="1" x14ac:dyDescent="0.2">
      <c r="Q38437" s="92" t="s">
        <v>50</v>
      </c>
      <c r="BF38437" s="101" t="s">
        <v>58</v>
      </c>
      <c r="BK38437" s="98" t="s">
        <v>70</v>
      </c>
    </row>
    <row r="38438" spans="17:63" ht="29.25" customHeight="1" x14ac:dyDescent="0.2">
      <c r="Q38438" s="92" t="s">
        <v>50</v>
      </c>
      <c r="BF38438" s="101" t="s">
        <v>58</v>
      </c>
      <c r="BK38438" s="98" t="s">
        <v>70</v>
      </c>
    </row>
    <row r="38439" spans="17:63" ht="29.25" customHeight="1" x14ac:dyDescent="0.2">
      <c r="Q38439" s="92" t="s">
        <v>50</v>
      </c>
      <c r="BF38439" s="101" t="s">
        <v>58</v>
      </c>
      <c r="BK38439" s="98" t="s">
        <v>70</v>
      </c>
    </row>
    <row r="38440" spans="17:63" ht="29.25" customHeight="1" x14ac:dyDescent="0.2">
      <c r="Q38440" s="92" t="s">
        <v>50</v>
      </c>
      <c r="BF38440" s="101" t="s">
        <v>58</v>
      </c>
      <c r="BK38440" s="98" t="s">
        <v>70</v>
      </c>
    </row>
    <row r="38441" spans="17:63" ht="29.25" customHeight="1" x14ac:dyDescent="0.2">
      <c r="Q38441" s="92" t="s">
        <v>50</v>
      </c>
      <c r="BF38441" s="101" t="s">
        <v>58</v>
      </c>
      <c r="BK38441" s="98" t="s">
        <v>70</v>
      </c>
    </row>
    <row r="38442" spans="17:63" ht="29.25" customHeight="1" x14ac:dyDescent="0.2">
      <c r="Q38442" s="92" t="s">
        <v>50</v>
      </c>
      <c r="BF38442" s="101" t="s">
        <v>58</v>
      </c>
      <c r="BK38442" s="98" t="s">
        <v>70</v>
      </c>
    </row>
    <row r="38443" spans="17:63" ht="29.25" customHeight="1" x14ac:dyDescent="0.2">
      <c r="Q38443" s="92" t="s">
        <v>50</v>
      </c>
      <c r="BF38443" s="101" t="s">
        <v>58</v>
      </c>
      <c r="BK38443" s="98" t="s">
        <v>70</v>
      </c>
    </row>
    <row r="38444" spans="17:63" ht="29.25" customHeight="1" x14ac:dyDescent="0.2">
      <c r="Q38444" s="92" t="s">
        <v>50</v>
      </c>
      <c r="BF38444" s="101" t="s">
        <v>58</v>
      </c>
      <c r="BK38444" s="98" t="s">
        <v>70</v>
      </c>
    </row>
    <row r="38445" spans="17:63" ht="29.25" customHeight="1" x14ac:dyDescent="0.2">
      <c r="Q38445" s="92" t="s">
        <v>50</v>
      </c>
      <c r="BF38445" s="101" t="s">
        <v>58</v>
      </c>
      <c r="BK38445" s="98" t="s">
        <v>70</v>
      </c>
    </row>
    <row r="38446" spans="17:63" ht="29.25" customHeight="1" x14ac:dyDescent="0.2">
      <c r="Q38446" s="92" t="s">
        <v>50</v>
      </c>
      <c r="BF38446" s="101" t="s">
        <v>58</v>
      </c>
      <c r="BK38446" s="98" t="s">
        <v>70</v>
      </c>
    </row>
    <row r="38447" spans="17:63" ht="29.25" customHeight="1" x14ac:dyDescent="0.2">
      <c r="Q38447" s="92" t="s">
        <v>50</v>
      </c>
      <c r="BF38447" s="101" t="s">
        <v>58</v>
      </c>
      <c r="BK38447" s="98" t="s">
        <v>70</v>
      </c>
    </row>
    <row r="38448" spans="17:63" ht="29.25" customHeight="1" x14ac:dyDescent="0.2">
      <c r="Q38448" s="92" t="s">
        <v>50</v>
      </c>
      <c r="BF38448" s="101" t="s">
        <v>58</v>
      </c>
      <c r="BK38448" s="98" t="s">
        <v>70</v>
      </c>
    </row>
    <row r="38449" spans="17:63" ht="29.25" customHeight="1" x14ac:dyDescent="0.2">
      <c r="Q38449" s="92" t="s">
        <v>50</v>
      </c>
      <c r="BF38449" s="101" t="s">
        <v>58</v>
      </c>
      <c r="BK38449" s="98" t="s">
        <v>70</v>
      </c>
    </row>
    <row r="38450" spans="17:63" ht="29.25" customHeight="1" x14ac:dyDescent="0.2">
      <c r="Q38450" s="92" t="s">
        <v>50</v>
      </c>
      <c r="BF38450" s="101" t="s">
        <v>58</v>
      </c>
      <c r="BK38450" s="98" t="s">
        <v>70</v>
      </c>
    </row>
    <row r="38451" spans="17:63" ht="29.25" customHeight="1" x14ac:dyDescent="0.2">
      <c r="Q38451" s="92" t="s">
        <v>50</v>
      </c>
      <c r="BF38451" s="101" t="s">
        <v>58</v>
      </c>
      <c r="BK38451" s="98" t="s">
        <v>70</v>
      </c>
    </row>
    <row r="38452" spans="17:63" ht="29.25" customHeight="1" x14ac:dyDescent="0.2">
      <c r="Q38452" s="92" t="s">
        <v>50</v>
      </c>
      <c r="BF38452" s="101" t="s">
        <v>58</v>
      </c>
      <c r="BK38452" s="98" t="s">
        <v>70</v>
      </c>
    </row>
    <row r="38453" spans="17:63" ht="29.25" customHeight="1" x14ac:dyDescent="0.2">
      <c r="Q38453" s="92" t="s">
        <v>50</v>
      </c>
      <c r="BF38453" s="101" t="s">
        <v>58</v>
      </c>
      <c r="BK38453" s="98" t="s">
        <v>70</v>
      </c>
    </row>
    <row r="38454" spans="17:63" ht="29.25" customHeight="1" x14ac:dyDescent="0.2">
      <c r="Q38454" s="92" t="s">
        <v>50</v>
      </c>
      <c r="BF38454" s="101" t="s">
        <v>58</v>
      </c>
      <c r="BK38454" s="98" t="s">
        <v>70</v>
      </c>
    </row>
    <row r="38455" spans="17:63" ht="29.25" customHeight="1" x14ac:dyDescent="0.2">
      <c r="Q38455" s="92" t="s">
        <v>50</v>
      </c>
      <c r="BF38455" s="101" t="s">
        <v>58</v>
      </c>
      <c r="BK38455" s="98" t="s">
        <v>70</v>
      </c>
    </row>
    <row r="38456" spans="17:63" ht="29.25" customHeight="1" x14ac:dyDescent="0.2">
      <c r="Q38456" s="92" t="s">
        <v>50</v>
      </c>
      <c r="BF38456" s="101" t="s">
        <v>58</v>
      </c>
      <c r="BK38456" s="98" t="s">
        <v>70</v>
      </c>
    </row>
    <row r="38457" spans="17:63" ht="29.25" customHeight="1" x14ac:dyDescent="0.2">
      <c r="Q38457" s="92" t="s">
        <v>50</v>
      </c>
      <c r="BF38457" s="101" t="s">
        <v>58</v>
      </c>
      <c r="BK38457" s="98" t="s">
        <v>70</v>
      </c>
    </row>
    <row r="38458" spans="17:63" ht="29.25" customHeight="1" x14ac:dyDescent="0.2">
      <c r="Q38458" s="92" t="s">
        <v>50</v>
      </c>
      <c r="BF38458" s="101" t="s">
        <v>58</v>
      </c>
      <c r="BK38458" s="98" t="s">
        <v>70</v>
      </c>
    </row>
    <row r="38459" spans="17:63" ht="29.25" customHeight="1" x14ac:dyDescent="0.2">
      <c r="Q38459" s="92" t="s">
        <v>50</v>
      </c>
      <c r="BF38459" s="101" t="s">
        <v>58</v>
      </c>
      <c r="BK38459" s="98" t="s">
        <v>70</v>
      </c>
    </row>
    <row r="38460" spans="17:63" ht="29.25" customHeight="1" x14ac:dyDescent="0.2">
      <c r="Q38460" s="92" t="s">
        <v>50</v>
      </c>
      <c r="BF38460" s="101" t="s">
        <v>58</v>
      </c>
      <c r="BK38460" s="98" t="s">
        <v>70</v>
      </c>
    </row>
    <row r="38461" spans="17:63" ht="29.25" customHeight="1" x14ac:dyDescent="0.2">
      <c r="Q38461" s="92" t="s">
        <v>50</v>
      </c>
      <c r="BF38461" s="101" t="s">
        <v>58</v>
      </c>
      <c r="BK38461" s="98" t="s">
        <v>70</v>
      </c>
    </row>
    <row r="38462" spans="17:63" ht="29.25" customHeight="1" x14ac:dyDescent="0.2">
      <c r="Q38462" s="92" t="s">
        <v>50</v>
      </c>
      <c r="BF38462" s="101" t="s">
        <v>58</v>
      </c>
      <c r="BK38462" s="98" t="s">
        <v>70</v>
      </c>
    </row>
    <row r="38463" spans="17:63" ht="29.25" customHeight="1" x14ac:dyDescent="0.2">
      <c r="Q38463" s="92" t="s">
        <v>50</v>
      </c>
      <c r="BF38463" s="101" t="s">
        <v>58</v>
      </c>
      <c r="BK38463" s="98" t="s">
        <v>70</v>
      </c>
    </row>
    <row r="38464" spans="17:63" ht="29.25" customHeight="1" x14ac:dyDescent="0.2">
      <c r="Q38464" s="92" t="s">
        <v>50</v>
      </c>
      <c r="BF38464" s="101" t="s">
        <v>58</v>
      </c>
      <c r="BK38464" s="98" t="s">
        <v>70</v>
      </c>
    </row>
    <row r="38465" spans="17:63" ht="29.25" customHeight="1" x14ac:dyDescent="0.2">
      <c r="Q38465" s="92" t="s">
        <v>50</v>
      </c>
      <c r="BF38465" s="101" t="s">
        <v>58</v>
      </c>
      <c r="BK38465" s="98" t="s">
        <v>70</v>
      </c>
    </row>
    <row r="38466" spans="17:63" ht="29.25" customHeight="1" x14ac:dyDescent="0.2">
      <c r="Q38466" s="92" t="s">
        <v>50</v>
      </c>
      <c r="BF38466" s="101" t="s">
        <v>58</v>
      </c>
      <c r="BK38466" s="98" t="s">
        <v>70</v>
      </c>
    </row>
    <row r="38467" spans="17:63" ht="29.25" customHeight="1" x14ac:dyDescent="0.2">
      <c r="Q38467" s="92" t="s">
        <v>50</v>
      </c>
      <c r="BF38467" s="101" t="s">
        <v>58</v>
      </c>
      <c r="BK38467" s="98" t="s">
        <v>70</v>
      </c>
    </row>
    <row r="38468" spans="17:63" ht="29.25" customHeight="1" x14ac:dyDescent="0.2">
      <c r="Q38468" s="92" t="s">
        <v>50</v>
      </c>
      <c r="BF38468" s="101" t="s">
        <v>58</v>
      </c>
      <c r="BK38468" s="98" t="s">
        <v>70</v>
      </c>
    </row>
    <row r="38469" spans="17:63" ht="29.25" customHeight="1" x14ac:dyDescent="0.2">
      <c r="Q38469" s="92" t="s">
        <v>50</v>
      </c>
      <c r="BF38469" s="101" t="s">
        <v>58</v>
      </c>
      <c r="BK38469" s="98" t="s">
        <v>70</v>
      </c>
    </row>
    <row r="38470" spans="17:63" ht="29.25" customHeight="1" x14ac:dyDescent="0.2">
      <c r="Q38470" s="92" t="s">
        <v>50</v>
      </c>
      <c r="BF38470" s="101" t="s">
        <v>58</v>
      </c>
      <c r="BK38470" s="98" t="s">
        <v>70</v>
      </c>
    </row>
    <row r="38471" spans="17:63" ht="29.25" customHeight="1" x14ac:dyDescent="0.2">
      <c r="Q38471" s="92" t="s">
        <v>50</v>
      </c>
      <c r="BF38471" s="101" t="s">
        <v>58</v>
      </c>
      <c r="BK38471" s="98" t="s">
        <v>70</v>
      </c>
    </row>
    <row r="38472" spans="17:63" ht="29.25" customHeight="1" x14ac:dyDescent="0.2">
      <c r="Q38472" s="92" t="s">
        <v>50</v>
      </c>
      <c r="BF38472" s="101" t="s">
        <v>58</v>
      </c>
      <c r="BK38472" s="98" t="s">
        <v>70</v>
      </c>
    </row>
    <row r="38473" spans="17:63" ht="29.25" customHeight="1" x14ac:dyDescent="0.2">
      <c r="Q38473" s="92" t="s">
        <v>50</v>
      </c>
      <c r="BF38473" s="101" t="s">
        <v>58</v>
      </c>
      <c r="BK38473" s="98" t="s">
        <v>70</v>
      </c>
    </row>
    <row r="38474" spans="17:63" ht="29.25" customHeight="1" x14ac:dyDescent="0.2">
      <c r="Q38474" s="92" t="s">
        <v>50</v>
      </c>
      <c r="BF38474" s="101" t="s">
        <v>58</v>
      </c>
      <c r="BK38474" s="98" t="s">
        <v>70</v>
      </c>
    </row>
    <row r="38475" spans="17:63" ht="29.25" customHeight="1" x14ac:dyDescent="0.2">
      <c r="Q38475" s="92" t="s">
        <v>50</v>
      </c>
      <c r="BF38475" s="101" t="s">
        <v>58</v>
      </c>
      <c r="BK38475" s="98" t="s">
        <v>70</v>
      </c>
    </row>
    <row r="38476" spans="17:63" ht="29.25" customHeight="1" x14ac:dyDescent="0.2">
      <c r="Q38476" s="92" t="s">
        <v>50</v>
      </c>
      <c r="BF38476" s="101" t="s">
        <v>58</v>
      </c>
      <c r="BK38476" s="98" t="s">
        <v>70</v>
      </c>
    </row>
    <row r="38477" spans="17:63" ht="29.25" customHeight="1" x14ac:dyDescent="0.2">
      <c r="Q38477" s="92" t="s">
        <v>50</v>
      </c>
      <c r="BF38477" s="101" t="s">
        <v>58</v>
      </c>
      <c r="BK38477" s="98" t="s">
        <v>70</v>
      </c>
    </row>
    <row r="38478" spans="17:63" ht="29.25" customHeight="1" x14ac:dyDescent="0.2">
      <c r="Q38478" s="92" t="s">
        <v>50</v>
      </c>
      <c r="BF38478" s="101" t="s">
        <v>58</v>
      </c>
      <c r="BK38478" s="98" t="s">
        <v>70</v>
      </c>
    </row>
    <row r="38479" spans="17:63" ht="29.25" customHeight="1" x14ac:dyDescent="0.2">
      <c r="Q38479" s="92" t="s">
        <v>50</v>
      </c>
      <c r="BF38479" s="101" t="s">
        <v>58</v>
      </c>
      <c r="BK38479" s="98" t="s">
        <v>70</v>
      </c>
    </row>
    <row r="38480" spans="17:63" ht="29.25" customHeight="1" x14ac:dyDescent="0.2">
      <c r="Q38480" s="92" t="s">
        <v>50</v>
      </c>
      <c r="BF38480" s="101" t="s">
        <v>58</v>
      </c>
      <c r="BK38480" s="98" t="s">
        <v>70</v>
      </c>
    </row>
    <row r="38481" spans="17:63" ht="29.25" customHeight="1" x14ac:dyDescent="0.2">
      <c r="Q38481" s="92" t="s">
        <v>50</v>
      </c>
      <c r="BF38481" s="101" t="s">
        <v>58</v>
      </c>
      <c r="BK38481" s="98" t="s">
        <v>70</v>
      </c>
    </row>
    <row r="38482" spans="17:63" ht="29.25" customHeight="1" x14ac:dyDescent="0.2">
      <c r="Q38482" s="92" t="s">
        <v>50</v>
      </c>
      <c r="BF38482" s="101" t="s">
        <v>58</v>
      </c>
      <c r="BK38482" s="98" t="s">
        <v>70</v>
      </c>
    </row>
    <row r="38483" spans="17:63" ht="29.25" customHeight="1" x14ac:dyDescent="0.2">
      <c r="Q38483" s="92" t="s">
        <v>50</v>
      </c>
      <c r="BF38483" s="101" t="s">
        <v>58</v>
      </c>
      <c r="BK38483" s="98" t="s">
        <v>70</v>
      </c>
    </row>
    <row r="38484" spans="17:63" ht="29.25" customHeight="1" x14ac:dyDescent="0.2">
      <c r="Q38484" s="92" t="s">
        <v>50</v>
      </c>
      <c r="BF38484" s="101" t="s">
        <v>58</v>
      </c>
      <c r="BK38484" s="98" t="s">
        <v>70</v>
      </c>
    </row>
    <row r="38485" spans="17:63" ht="29.25" customHeight="1" x14ac:dyDescent="0.2">
      <c r="Q38485" s="92" t="s">
        <v>50</v>
      </c>
      <c r="BF38485" s="101" t="s">
        <v>58</v>
      </c>
      <c r="BK38485" s="98" t="s">
        <v>70</v>
      </c>
    </row>
    <row r="38486" spans="17:63" ht="29.25" customHeight="1" x14ac:dyDescent="0.2">
      <c r="Q38486" s="92" t="s">
        <v>50</v>
      </c>
      <c r="BF38486" s="101" t="s">
        <v>58</v>
      </c>
      <c r="BK38486" s="98" t="s">
        <v>70</v>
      </c>
    </row>
    <row r="38487" spans="17:63" ht="29.25" customHeight="1" x14ac:dyDescent="0.2">
      <c r="Q38487" s="92" t="s">
        <v>50</v>
      </c>
      <c r="BF38487" s="101" t="s">
        <v>58</v>
      </c>
      <c r="BK38487" s="98" t="s">
        <v>70</v>
      </c>
    </row>
    <row r="38488" spans="17:63" ht="29.25" customHeight="1" x14ac:dyDescent="0.2">
      <c r="Q38488" s="92" t="s">
        <v>50</v>
      </c>
      <c r="BF38488" s="101" t="s">
        <v>58</v>
      </c>
      <c r="BK38488" s="98" t="s">
        <v>70</v>
      </c>
    </row>
    <row r="38489" spans="17:63" ht="29.25" customHeight="1" x14ac:dyDescent="0.2">
      <c r="Q38489" s="92" t="s">
        <v>50</v>
      </c>
      <c r="BF38489" s="101" t="s">
        <v>58</v>
      </c>
      <c r="BK38489" s="98" t="s">
        <v>70</v>
      </c>
    </row>
    <row r="38490" spans="17:63" ht="29.25" customHeight="1" x14ac:dyDescent="0.2">
      <c r="Q38490" s="92" t="s">
        <v>50</v>
      </c>
      <c r="BF38490" s="101" t="s">
        <v>58</v>
      </c>
      <c r="BK38490" s="98" t="s">
        <v>70</v>
      </c>
    </row>
    <row r="38491" spans="17:63" ht="29.25" customHeight="1" x14ac:dyDescent="0.2">
      <c r="Q38491" s="92" t="s">
        <v>50</v>
      </c>
      <c r="BF38491" s="101" t="s">
        <v>58</v>
      </c>
      <c r="BK38491" s="98" t="s">
        <v>70</v>
      </c>
    </row>
    <row r="38492" spans="17:63" ht="29.25" customHeight="1" x14ac:dyDescent="0.2">
      <c r="Q38492" s="92" t="s">
        <v>50</v>
      </c>
      <c r="BF38492" s="101" t="s">
        <v>58</v>
      </c>
      <c r="BK38492" s="98" t="s">
        <v>70</v>
      </c>
    </row>
    <row r="38493" spans="17:63" ht="29.25" customHeight="1" x14ac:dyDescent="0.2">
      <c r="Q38493" s="92" t="s">
        <v>50</v>
      </c>
      <c r="BF38493" s="101" t="s">
        <v>58</v>
      </c>
      <c r="BK38493" s="98" t="s">
        <v>70</v>
      </c>
    </row>
    <row r="38494" spans="17:63" ht="29.25" customHeight="1" x14ac:dyDescent="0.2">
      <c r="Q38494" s="92" t="s">
        <v>50</v>
      </c>
      <c r="BF38494" s="101" t="s">
        <v>58</v>
      </c>
      <c r="BK38494" s="98" t="s">
        <v>70</v>
      </c>
    </row>
    <row r="38495" spans="17:63" ht="29.25" customHeight="1" x14ac:dyDescent="0.2">
      <c r="Q38495" s="92" t="s">
        <v>50</v>
      </c>
      <c r="BF38495" s="101" t="s">
        <v>58</v>
      </c>
      <c r="BK38495" s="98" t="s">
        <v>70</v>
      </c>
    </row>
    <row r="38496" spans="17:63" ht="29.25" customHeight="1" x14ac:dyDescent="0.2">
      <c r="Q38496" s="92" t="s">
        <v>50</v>
      </c>
      <c r="BF38496" s="101" t="s">
        <v>58</v>
      </c>
      <c r="BK38496" s="98" t="s">
        <v>70</v>
      </c>
    </row>
    <row r="38497" spans="17:63" ht="29.25" customHeight="1" x14ac:dyDescent="0.2">
      <c r="Q38497" s="92" t="s">
        <v>50</v>
      </c>
      <c r="BF38497" s="101" t="s">
        <v>58</v>
      </c>
      <c r="BK38497" s="98" t="s">
        <v>70</v>
      </c>
    </row>
    <row r="38498" spans="17:63" ht="29.25" customHeight="1" x14ac:dyDescent="0.2">
      <c r="Q38498" s="92" t="s">
        <v>50</v>
      </c>
      <c r="BF38498" s="101" t="s">
        <v>58</v>
      </c>
      <c r="BK38498" s="98" t="s">
        <v>70</v>
      </c>
    </row>
    <row r="38499" spans="17:63" ht="29.25" customHeight="1" x14ac:dyDescent="0.2">
      <c r="Q38499" s="92" t="s">
        <v>50</v>
      </c>
      <c r="BF38499" s="101" t="s">
        <v>58</v>
      </c>
      <c r="BK38499" s="98" t="s">
        <v>70</v>
      </c>
    </row>
    <row r="38500" spans="17:63" ht="29.25" customHeight="1" x14ac:dyDescent="0.2">
      <c r="Q38500" s="92" t="s">
        <v>50</v>
      </c>
      <c r="BF38500" s="101" t="s">
        <v>58</v>
      </c>
      <c r="BK38500" s="98" t="s">
        <v>70</v>
      </c>
    </row>
    <row r="38501" spans="17:63" ht="29.25" customHeight="1" x14ac:dyDescent="0.2">
      <c r="Q38501" s="92" t="s">
        <v>50</v>
      </c>
      <c r="BF38501" s="101" t="s">
        <v>58</v>
      </c>
      <c r="BK38501" s="98" t="s">
        <v>70</v>
      </c>
    </row>
    <row r="38502" spans="17:63" ht="29.25" customHeight="1" x14ac:dyDescent="0.2">
      <c r="Q38502" s="92" t="s">
        <v>50</v>
      </c>
      <c r="BF38502" s="101" t="s">
        <v>58</v>
      </c>
      <c r="BK38502" s="98" t="s">
        <v>70</v>
      </c>
    </row>
    <row r="38503" spans="17:63" ht="29.25" customHeight="1" x14ac:dyDescent="0.2">
      <c r="Q38503" s="92" t="s">
        <v>50</v>
      </c>
      <c r="BF38503" s="101" t="s">
        <v>58</v>
      </c>
      <c r="BK38503" s="98" t="s">
        <v>70</v>
      </c>
    </row>
    <row r="38504" spans="17:63" ht="29.25" customHeight="1" x14ac:dyDescent="0.2">
      <c r="Q38504" s="92" t="s">
        <v>50</v>
      </c>
      <c r="BF38504" s="101" t="s">
        <v>58</v>
      </c>
      <c r="BK38504" s="98" t="s">
        <v>70</v>
      </c>
    </row>
    <row r="38505" spans="17:63" ht="29.25" customHeight="1" x14ac:dyDescent="0.2">
      <c r="Q38505" s="92" t="s">
        <v>50</v>
      </c>
      <c r="BF38505" s="101" t="s">
        <v>58</v>
      </c>
      <c r="BK38505" s="98" t="s">
        <v>70</v>
      </c>
    </row>
    <row r="38506" spans="17:63" ht="29.25" customHeight="1" x14ac:dyDescent="0.2">
      <c r="Q38506" s="92" t="s">
        <v>50</v>
      </c>
      <c r="BF38506" s="101" t="s">
        <v>58</v>
      </c>
      <c r="BK38506" s="98" t="s">
        <v>70</v>
      </c>
    </row>
    <row r="38507" spans="17:63" ht="29.25" customHeight="1" x14ac:dyDescent="0.2">
      <c r="Q38507" s="92" t="s">
        <v>50</v>
      </c>
      <c r="BF38507" s="101" t="s">
        <v>58</v>
      </c>
      <c r="BK38507" s="98" t="s">
        <v>70</v>
      </c>
    </row>
    <row r="38508" spans="17:63" ht="29.25" customHeight="1" x14ac:dyDescent="0.2">
      <c r="Q38508" s="92" t="s">
        <v>50</v>
      </c>
      <c r="BF38508" s="101" t="s">
        <v>58</v>
      </c>
      <c r="BK38508" s="98" t="s">
        <v>70</v>
      </c>
    </row>
    <row r="38509" spans="17:63" ht="29.25" customHeight="1" x14ac:dyDescent="0.2">
      <c r="Q38509" s="92" t="s">
        <v>50</v>
      </c>
      <c r="BF38509" s="101" t="s">
        <v>58</v>
      </c>
      <c r="BK38509" s="98" t="s">
        <v>70</v>
      </c>
    </row>
    <row r="38510" spans="17:63" ht="29.25" customHeight="1" x14ac:dyDescent="0.2">
      <c r="Q38510" s="92" t="s">
        <v>50</v>
      </c>
      <c r="BF38510" s="101" t="s">
        <v>58</v>
      </c>
      <c r="BK38510" s="98" t="s">
        <v>70</v>
      </c>
    </row>
    <row r="38511" spans="17:63" ht="29.25" customHeight="1" x14ac:dyDescent="0.2">
      <c r="Q38511" s="92" t="s">
        <v>50</v>
      </c>
      <c r="BF38511" s="101" t="s">
        <v>58</v>
      </c>
      <c r="BK38511" s="98" t="s">
        <v>70</v>
      </c>
    </row>
    <row r="38512" spans="17:63" ht="29.25" customHeight="1" x14ac:dyDescent="0.2">
      <c r="Q38512" s="92" t="s">
        <v>50</v>
      </c>
      <c r="BF38512" s="101" t="s">
        <v>58</v>
      </c>
      <c r="BK38512" s="98" t="s">
        <v>70</v>
      </c>
    </row>
    <row r="38513" spans="17:63" ht="29.25" customHeight="1" x14ac:dyDescent="0.2">
      <c r="Q38513" s="92" t="s">
        <v>50</v>
      </c>
      <c r="BF38513" s="101" t="s">
        <v>58</v>
      </c>
      <c r="BK38513" s="98" t="s">
        <v>70</v>
      </c>
    </row>
    <row r="38514" spans="17:63" ht="29.25" customHeight="1" x14ac:dyDescent="0.2">
      <c r="Q38514" s="92" t="s">
        <v>50</v>
      </c>
      <c r="BF38514" s="101" t="s">
        <v>58</v>
      </c>
      <c r="BK38514" s="98" t="s">
        <v>70</v>
      </c>
    </row>
    <row r="38515" spans="17:63" ht="29.25" customHeight="1" x14ac:dyDescent="0.2">
      <c r="Q38515" s="92" t="s">
        <v>50</v>
      </c>
      <c r="BF38515" s="101" t="s">
        <v>58</v>
      </c>
      <c r="BK38515" s="98" t="s">
        <v>70</v>
      </c>
    </row>
    <row r="38516" spans="17:63" ht="29.25" customHeight="1" x14ac:dyDescent="0.2">
      <c r="Q38516" s="92" t="s">
        <v>50</v>
      </c>
      <c r="BF38516" s="101" t="s">
        <v>58</v>
      </c>
      <c r="BK38516" s="98" t="s">
        <v>70</v>
      </c>
    </row>
    <row r="38517" spans="17:63" ht="29.25" customHeight="1" x14ac:dyDescent="0.2">
      <c r="Q38517" s="92" t="s">
        <v>50</v>
      </c>
      <c r="BF38517" s="101" t="s">
        <v>58</v>
      </c>
      <c r="BK38517" s="98" t="s">
        <v>70</v>
      </c>
    </row>
    <row r="38518" spans="17:63" ht="29.25" customHeight="1" x14ac:dyDescent="0.2">
      <c r="Q38518" s="92" t="s">
        <v>50</v>
      </c>
      <c r="BF38518" s="101" t="s">
        <v>58</v>
      </c>
      <c r="BK38518" s="98" t="s">
        <v>70</v>
      </c>
    </row>
    <row r="38519" spans="17:63" ht="29.25" customHeight="1" x14ac:dyDescent="0.2">
      <c r="Q38519" s="92" t="s">
        <v>50</v>
      </c>
      <c r="BF38519" s="101" t="s">
        <v>58</v>
      </c>
      <c r="BK38519" s="98" t="s">
        <v>70</v>
      </c>
    </row>
    <row r="38520" spans="17:63" ht="29.25" customHeight="1" x14ac:dyDescent="0.2">
      <c r="Q38520" s="92" t="s">
        <v>50</v>
      </c>
      <c r="BF38520" s="101" t="s">
        <v>58</v>
      </c>
      <c r="BK38520" s="98" t="s">
        <v>70</v>
      </c>
    </row>
    <row r="38521" spans="17:63" ht="29.25" customHeight="1" x14ac:dyDescent="0.2">
      <c r="Q38521" s="92" t="s">
        <v>50</v>
      </c>
      <c r="BF38521" s="101" t="s">
        <v>58</v>
      </c>
      <c r="BK38521" s="98" t="s">
        <v>70</v>
      </c>
    </row>
    <row r="38522" spans="17:63" ht="29.25" customHeight="1" x14ac:dyDescent="0.2">
      <c r="Q38522" s="92" t="s">
        <v>50</v>
      </c>
      <c r="BF38522" s="101" t="s">
        <v>58</v>
      </c>
      <c r="BK38522" s="98" t="s">
        <v>70</v>
      </c>
    </row>
    <row r="38523" spans="17:63" ht="29.25" customHeight="1" x14ac:dyDescent="0.2">
      <c r="Q38523" s="92" t="s">
        <v>50</v>
      </c>
      <c r="BF38523" s="101" t="s">
        <v>58</v>
      </c>
      <c r="BK38523" s="98" t="s">
        <v>70</v>
      </c>
    </row>
    <row r="38524" spans="17:63" ht="29.25" customHeight="1" x14ac:dyDescent="0.2">
      <c r="Q38524" s="92" t="s">
        <v>50</v>
      </c>
      <c r="BF38524" s="101" t="s">
        <v>58</v>
      </c>
      <c r="BK38524" s="98" t="s">
        <v>70</v>
      </c>
    </row>
    <row r="38525" spans="17:63" ht="29.25" customHeight="1" x14ac:dyDescent="0.2">
      <c r="Q38525" s="92" t="s">
        <v>50</v>
      </c>
      <c r="BF38525" s="101" t="s">
        <v>58</v>
      </c>
      <c r="BK38525" s="98" t="s">
        <v>70</v>
      </c>
    </row>
    <row r="38526" spans="17:63" ht="29.25" customHeight="1" x14ac:dyDescent="0.2">
      <c r="Q38526" s="92" t="s">
        <v>50</v>
      </c>
      <c r="BF38526" s="101" t="s">
        <v>58</v>
      </c>
      <c r="BK38526" s="98" t="s">
        <v>70</v>
      </c>
    </row>
    <row r="38527" spans="17:63" ht="29.25" customHeight="1" x14ac:dyDescent="0.2">
      <c r="Q38527" s="92" t="s">
        <v>50</v>
      </c>
      <c r="BF38527" s="101" t="s">
        <v>58</v>
      </c>
      <c r="BK38527" s="98" t="s">
        <v>70</v>
      </c>
    </row>
    <row r="38528" spans="17:63" ht="29.25" customHeight="1" x14ac:dyDescent="0.2">
      <c r="Q38528" s="92" t="s">
        <v>50</v>
      </c>
      <c r="BF38528" s="101" t="s">
        <v>58</v>
      </c>
      <c r="BK38528" s="98" t="s">
        <v>70</v>
      </c>
    </row>
    <row r="38529" spans="17:63" ht="29.25" customHeight="1" x14ac:dyDescent="0.2">
      <c r="Q38529" s="92" t="s">
        <v>50</v>
      </c>
      <c r="BF38529" s="101" t="s">
        <v>58</v>
      </c>
      <c r="BK38529" s="98" t="s">
        <v>70</v>
      </c>
    </row>
    <row r="38530" spans="17:63" ht="29.25" customHeight="1" x14ac:dyDescent="0.2">
      <c r="Q38530" s="92" t="s">
        <v>50</v>
      </c>
      <c r="BF38530" s="101" t="s">
        <v>58</v>
      </c>
      <c r="BK38530" s="98" t="s">
        <v>70</v>
      </c>
    </row>
    <row r="38531" spans="17:63" ht="29.25" customHeight="1" x14ac:dyDescent="0.2">
      <c r="Q38531" s="92" t="s">
        <v>50</v>
      </c>
      <c r="BF38531" s="101" t="s">
        <v>58</v>
      </c>
      <c r="BK38531" s="98" t="s">
        <v>70</v>
      </c>
    </row>
    <row r="38532" spans="17:63" ht="29.25" customHeight="1" x14ac:dyDescent="0.2">
      <c r="Q38532" s="92" t="s">
        <v>50</v>
      </c>
      <c r="BF38532" s="101" t="s">
        <v>58</v>
      </c>
      <c r="BK38532" s="98" t="s">
        <v>70</v>
      </c>
    </row>
    <row r="38533" spans="17:63" ht="29.25" customHeight="1" x14ac:dyDescent="0.2">
      <c r="Q38533" s="92" t="s">
        <v>50</v>
      </c>
      <c r="BF38533" s="101" t="s">
        <v>58</v>
      </c>
      <c r="BK38533" s="98" t="s">
        <v>70</v>
      </c>
    </row>
    <row r="38534" spans="17:63" ht="29.25" customHeight="1" x14ac:dyDescent="0.2">
      <c r="Q38534" s="92" t="s">
        <v>50</v>
      </c>
      <c r="BF38534" s="101" t="s">
        <v>58</v>
      </c>
      <c r="BK38534" s="98" t="s">
        <v>70</v>
      </c>
    </row>
    <row r="38535" spans="17:63" ht="29.25" customHeight="1" x14ac:dyDescent="0.2">
      <c r="Q38535" s="92" t="s">
        <v>50</v>
      </c>
      <c r="BF38535" s="101" t="s">
        <v>58</v>
      </c>
      <c r="BK38535" s="98" t="s">
        <v>70</v>
      </c>
    </row>
    <row r="38536" spans="17:63" ht="29.25" customHeight="1" x14ac:dyDescent="0.2">
      <c r="Q38536" s="92" t="s">
        <v>50</v>
      </c>
      <c r="BF38536" s="101" t="s">
        <v>58</v>
      </c>
      <c r="BK38536" s="98" t="s">
        <v>70</v>
      </c>
    </row>
    <row r="38537" spans="17:63" ht="29.25" customHeight="1" x14ac:dyDescent="0.2">
      <c r="Q38537" s="92" t="s">
        <v>50</v>
      </c>
      <c r="BF38537" s="101" t="s">
        <v>58</v>
      </c>
      <c r="BK38537" s="98" t="s">
        <v>70</v>
      </c>
    </row>
    <row r="38538" spans="17:63" ht="29.25" customHeight="1" x14ac:dyDescent="0.2">
      <c r="Q38538" s="92" t="s">
        <v>50</v>
      </c>
      <c r="BF38538" s="101" t="s">
        <v>58</v>
      </c>
      <c r="BK38538" s="98" t="s">
        <v>70</v>
      </c>
    </row>
    <row r="38539" spans="17:63" ht="29.25" customHeight="1" x14ac:dyDescent="0.2">
      <c r="Q38539" s="92" t="s">
        <v>50</v>
      </c>
      <c r="BF38539" s="101" t="s">
        <v>58</v>
      </c>
      <c r="BK38539" s="98" t="s">
        <v>70</v>
      </c>
    </row>
    <row r="38540" spans="17:63" ht="29.25" customHeight="1" x14ac:dyDescent="0.2">
      <c r="Q38540" s="92" t="s">
        <v>50</v>
      </c>
      <c r="BF38540" s="101" t="s">
        <v>58</v>
      </c>
      <c r="BK38540" s="98" t="s">
        <v>70</v>
      </c>
    </row>
    <row r="38541" spans="17:63" ht="29.25" customHeight="1" x14ac:dyDescent="0.2">
      <c r="Q38541" s="92" t="s">
        <v>50</v>
      </c>
      <c r="BF38541" s="101" t="s">
        <v>58</v>
      </c>
      <c r="BK38541" s="98" t="s">
        <v>70</v>
      </c>
    </row>
    <row r="38542" spans="17:63" ht="29.25" customHeight="1" x14ac:dyDescent="0.2">
      <c r="Q38542" s="92" t="s">
        <v>50</v>
      </c>
      <c r="BF38542" s="101" t="s">
        <v>58</v>
      </c>
      <c r="BK38542" s="98" t="s">
        <v>70</v>
      </c>
    </row>
    <row r="38543" spans="17:63" ht="29.25" customHeight="1" x14ac:dyDescent="0.2">
      <c r="Q38543" s="92" t="s">
        <v>50</v>
      </c>
      <c r="BF38543" s="101" t="s">
        <v>58</v>
      </c>
      <c r="BK38543" s="98" t="s">
        <v>70</v>
      </c>
    </row>
    <row r="38544" spans="17:63" ht="29.25" customHeight="1" x14ac:dyDescent="0.2">
      <c r="Q38544" s="92" t="s">
        <v>50</v>
      </c>
      <c r="BF38544" s="101" t="s">
        <v>58</v>
      </c>
      <c r="BK38544" s="98" t="s">
        <v>70</v>
      </c>
    </row>
    <row r="38545" spans="17:63" ht="29.25" customHeight="1" x14ac:dyDescent="0.2">
      <c r="Q38545" s="92" t="s">
        <v>50</v>
      </c>
      <c r="BF38545" s="101" t="s">
        <v>58</v>
      </c>
      <c r="BK38545" s="98" t="s">
        <v>70</v>
      </c>
    </row>
    <row r="38546" spans="17:63" ht="29.25" customHeight="1" x14ac:dyDescent="0.2">
      <c r="Q38546" s="92" t="s">
        <v>50</v>
      </c>
      <c r="BF38546" s="101" t="s">
        <v>58</v>
      </c>
      <c r="BK38546" s="98" t="s">
        <v>70</v>
      </c>
    </row>
    <row r="38547" spans="17:63" ht="29.25" customHeight="1" x14ac:dyDescent="0.2">
      <c r="Q38547" s="92" t="s">
        <v>50</v>
      </c>
      <c r="BF38547" s="101" t="s">
        <v>58</v>
      </c>
      <c r="BK38547" s="98" t="s">
        <v>70</v>
      </c>
    </row>
    <row r="38548" spans="17:63" ht="29.25" customHeight="1" x14ac:dyDescent="0.2">
      <c r="Q38548" s="92" t="s">
        <v>50</v>
      </c>
      <c r="BF38548" s="101" t="s">
        <v>58</v>
      </c>
      <c r="BK38548" s="98" t="s">
        <v>70</v>
      </c>
    </row>
    <row r="38549" spans="17:63" ht="29.25" customHeight="1" x14ac:dyDescent="0.2">
      <c r="Q38549" s="92" t="s">
        <v>50</v>
      </c>
      <c r="BF38549" s="101" t="s">
        <v>58</v>
      </c>
      <c r="BK38549" s="98" t="s">
        <v>70</v>
      </c>
    </row>
    <row r="38550" spans="17:63" ht="29.25" customHeight="1" x14ac:dyDescent="0.2">
      <c r="Q38550" s="92" t="s">
        <v>50</v>
      </c>
      <c r="BF38550" s="101" t="s">
        <v>58</v>
      </c>
      <c r="BK38550" s="98" t="s">
        <v>70</v>
      </c>
    </row>
    <row r="38551" spans="17:63" ht="29.25" customHeight="1" x14ac:dyDescent="0.2">
      <c r="Q38551" s="92" t="s">
        <v>50</v>
      </c>
      <c r="BF38551" s="101" t="s">
        <v>58</v>
      </c>
      <c r="BK38551" s="98" t="s">
        <v>70</v>
      </c>
    </row>
    <row r="38552" spans="17:63" ht="29.25" customHeight="1" x14ac:dyDescent="0.2">
      <c r="Q38552" s="92" t="s">
        <v>50</v>
      </c>
      <c r="BF38552" s="101" t="s">
        <v>58</v>
      </c>
      <c r="BK38552" s="98" t="s">
        <v>70</v>
      </c>
    </row>
    <row r="38553" spans="17:63" ht="29.25" customHeight="1" x14ac:dyDescent="0.2">
      <c r="Q38553" s="92" t="s">
        <v>50</v>
      </c>
      <c r="BF38553" s="101" t="s">
        <v>58</v>
      </c>
      <c r="BK38553" s="98" t="s">
        <v>70</v>
      </c>
    </row>
    <row r="38554" spans="17:63" ht="29.25" customHeight="1" x14ac:dyDescent="0.2">
      <c r="Q38554" s="92" t="s">
        <v>50</v>
      </c>
      <c r="BF38554" s="101" t="s">
        <v>58</v>
      </c>
      <c r="BK38554" s="98" t="s">
        <v>70</v>
      </c>
    </row>
    <row r="38555" spans="17:63" ht="29.25" customHeight="1" x14ac:dyDescent="0.2">
      <c r="Q38555" s="92" t="s">
        <v>50</v>
      </c>
      <c r="BF38555" s="101" t="s">
        <v>58</v>
      </c>
      <c r="BK38555" s="98" t="s">
        <v>70</v>
      </c>
    </row>
    <row r="38556" spans="17:63" ht="29.25" customHeight="1" x14ac:dyDescent="0.2">
      <c r="Q38556" s="92" t="s">
        <v>50</v>
      </c>
      <c r="BF38556" s="101" t="s">
        <v>58</v>
      </c>
      <c r="BK38556" s="98" t="s">
        <v>70</v>
      </c>
    </row>
    <row r="38557" spans="17:63" ht="29.25" customHeight="1" x14ac:dyDescent="0.2">
      <c r="Q38557" s="92" t="s">
        <v>50</v>
      </c>
      <c r="BF38557" s="101" t="s">
        <v>58</v>
      </c>
      <c r="BK38557" s="98" t="s">
        <v>70</v>
      </c>
    </row>
    <row r="38558" spans="17:63" ht="29.25" customHeight="1" x14ac:dyDescent="0.2">
      <c r="Q38558" s="92" t="s">
        <v>50</v>
      </c>
      <c r="BF38558" s="101" t="s">
        <v>58</v>
      </c>
      <c r="BK38558" s="98" t="s">
        <v>70</v>
      </c>
    </row>
    <row r="38559" spans="17:63" ht="29.25" customHeight="1" x14ac:dyDescent="0.2">
      <c r="Q38559" s="92" t="s">
        <v>50</v>
      </c>
      <c r="BF38559" s="101" t="s">
        <v>58</v>
      </c>
      <c r="BK38559" s="98" t="s">
        <v>70</v>
      </c>
    </row>
    <row r="38560" spans="17:63" ht="29.25" customHeight="1" x14ac:dyDescent="0.2">
      <c r="Q38560" s="92" t="s">
        <v>50</v>
      </c>
      <c r="BF38560" s="101" t="s">
        <v>58</v>
      </c>
      <c r="BK38560" s="98" t="s">
        <v>70</v>
      </c>
    </row>
    <row r="38561" spans="17:63" ht="29.25" customHeight="1" x14ac:dyDescent="0.2">
      <c r="Q38561" s="92" t="s">
        <v>50</v>
      </c>
      <c r="BF38561" s="101" t="s">
        <v>58</v>
      </c>
      <c r="BK38561" s="98" t="s">
        <v>70</v>
      </c>
    </row>
    <row r="38562" spans="17:63" ht="29.25" customHeight="1" x14ac:dyDescent="0.2">
      <c r="Q38562" s="92" t="s">
        <v>50</v>
      </c>
      <c r="BF38562" s="101" t="s">
        <v>58</v>
      </c>
      <c r="BK38562" s="98" t="s">
        <v>70</v>
      </c>
    </row>
    <row r="38563" spans="17:63" ht="29.25" customHeight="1" x14ac:dyDescent="0.2">
      <c r="Q38563" s="92" t="s">
        <v>50</v>
      </c>
      <c r="BF38563" s="101" t="s">
        <v>58</v>
      </c>
      <c r="BK38563" s="98" t="s">
        <v>70</v>
      </c>
    </row>
    <row r="38564" spans="17:63" ht="29.25" customHeight="1" x14ac:dyDescent="0.2">
      <c r="Q38564" s="92" t="s">
        <v>50</v>
      </c>
      <c r="BF38564" s="101" t="s">
        <v>58</v>
      </c>
      <c r="BK38564" s="98" t="s">
        <v>70</v>
      </c>
    </row>
    <row r="38565" spans="17:63" ht="29.25" customHeight="1" x14ac:dyDescent="0.2">
      <c r="Q38565" s="92" t="s">
        <v>50</v>
      </c>
      <c r="BF38565" s="101" t="s">
        <v>58</v>
      </c>
      <c r="BK38565" s="98" t="s">
        <v>70</v>
      </c>
    </row>
    <row r="38566" spans="17:63" ht="29.25" customHeight="1" x14ac:dyDescent="0.2">
      <c r="Q38566" s="92" t="s">
        <v>50</v>
      </c>
      <c r="BF38566" s="101" t="s">
        <v>58</v>
      </c>
      <c r="BK38566" s="98" t="s">
        <v>70</v>
      </c>
    </row>
    <row r="38567" spans="17:63" ht="29.25" customHeight="1" x14ac:dyDescent="0.2">
      <c r="Q38567" s="92" t="s">
        <v>50</v>
      </c>
      <c r="BF38567" s="101" t="s">
        <v>58</v>
      </c>
      <c r="BK38567" s="98" t="s">
        <v>70</v>
      </c>
    </row>
    <row r="38568" spans="17:63" ht="29.25" customHeight="1" x14ac:dyDescent="0.2">
      <c r="Q38568" s="92" t="s">
        <v>50</v>
      </c>
      <c r="BF38568" s="101" t="s">
        <v>58</v>
      </c>
      <c r="BK38568" s="98" t="s">
        <v>70</v>
      </c>
    </row>
    <row r="38569" spans="17:63" ht="29.25" customHeight="1" x14ac:dyDescent="0.2">
      <c r="Q38569" s="92" t="s">
        <v>50</v>
      </c>
      <c r="BF38569" s="101" t="s">
        <v>58</v>
      </c>
      <c r="BK38569" s="98" t="s">
        <v>70</v>
      </c>
    </row>
    <row r="38570" spans="17:63" ht="29.25" customHeight="1" x14ac:dyDescent="0.2">
      <c r="Q38570" s="92" t="s">
        <v>50</v>
      </c>
      <c r="BF38570" s="101" t="s">
        <v>58</v>
      </c>
      <c r="BK38570" s="98" t="s">
        <v>70</v>
      </c>
    </row>
    <row r="38571" spans="17:63" ht="29.25" customHeight="1" x14ac:dyDescent="0.2">
      <c r="Q38571" s="92" t="s">
        <v>50</v>
      </c>
      <c r="BF38571" s="101" t="s">
        <v>58</v>
      </c>
      <c r="BK38571" s="98" t="s">
        <v>70</v>
      </c>
    </row>
    <row r="38572" spans="17:63" ht="29.25" customHeight="1" x14ac:dyDescent="0.2">
      <c r="Q38572" s="92" t="s">
        <v>50</v>
      </c>
      <c r="BF38572" s="101" t="s">
        <v>58</v>
      </c>
      <c r="BK38572" s="98" t="s">
        <v>70</v>
      </c>
    </row>
    <row r="38573" spans="17:63" ht="29.25" customHeight="1" x14ac:dyDescent="0.2">
      <c r="Q38573" s="92" t="s">
        <v>50</v>
      </c>
      <c r="BF38573" s="101" t="s">
        <v>58</v>
      </c>
      <c r="BK38573" s="98" t="s">
        <v>70</v>
      </c>
    </row>
    <row r="38574" spans="17:63" ht="29.25" customHeight="1" x14ac:dyDescent="0.2">
      <c r="Q38574" s="92" t="s">
        <v>50</v>
      </c>
      <c r="BF38574" s="101" t="s">
        <v>58</v>
      </c>
      <c r="BK38574" s="98" t="s">
        <v>70</v>
      </c>
    </row>
    <row r="38575" spans="17:63" ht="29.25" customHeight="1" x14ac:dyDescent="0.2">
      <c r="Q38575" s="92" t="s">
        <v>50</v>
      </c>
      <c r="BF38575" s="101" t="s">
        <v>58</v>
      </c>
      <c r="BK38575" s="98" t="s">
        <v>70</v>
      </c>
    </row>
    <row r="38576" spans="17:63" ht="29.25" customHeight="1" x14ac:dyDescent="0.2">
      <c r="Q38576" s="92" t="s">
        <v>50</v>
      </c>
      <c r="BF38576" s="101" t="s">
        <v>58</v>
      </c>
      <c r="BK38576" s="98" t="s">
        <v>70</v>
      </c>
    </row>
    <row r="38577" spans="17:63" ht="29.25" customHeight="1" x14ac:dyDescent="0.2">
      <c r="Q38577" s="92" t="s">
        <v>50</v>
      </c>
      <c r="BF38577" s="101" t="s">
        <v>58</v>
      </c>
      <c r="BK38577" s="98" t="s">
        <v>70</v>
      </c>
    </row>
    <row r="38578" spans="17:63" ht="29.25" customHeight="1" x14ac:dyDescent="0.2">
      <c r="Q38578" s="92" t="s">
        <v>50</v>
      </c>
      <c r="BF38578" s="101" t="s">
        <v>58</v>
      </c>
      <c r="BK38578" s="98" t="s">
        <v>70</v>
      </c>
    </row>
    <row r="38579" spans="17:63" ht="29.25" customHeight="1" x14ac:dyDescent="0.2">
      <c r="Q38579" s="92" t="s">
        <v>50</v>
      </c>
      <c r="BF38579" s="101" t="s">
        <v>58</v>
      </c>
      <c r="BK38579" s="98" t="s">
        <v>70</v>
      </c>
    </row>
    <row r="38580" spans="17:63" ht="29.25" customHeight="1" x14ac:dyDescent="0.2">
      <c r="Q38580" s="92" t="s">
        <v>50</v>
      </c>
      <c r="BF38580" s="101" t="s">
        <v>58</v>
      </c>
      <c r="BK38580" s="98" t="s">
        <v>70</v>
      </c>
    </row>
    <row r="38581" spans="17:63" ht="29.25" customHeight="1" x14ac:dyDescent="0.2">
      <c r="Q38581" s="92" t="s">
        <v>50</v>
      </c>
      <c r="BF38581" s="101" t="s">
        <v>58</v>
      </c>
      <c r="BK38581" s="98" t="s">
        <v>70</v>
      </c>
    </row>
    <row r="38582" spans="17:63" ht="29.25" customHeight="1" x14ac:dyDescent="0.2">
      <c r="Q38582" s="92" t="s">
        <v>50</v>
      </c>
      <c r="BF38582" s="101" t="s">
        <v>58</v>
      </c>
      <c r="BK38582" s="98" t="s">
        <v>70</v>
      </c>
    </row>
    <row r="38583" spans="17:63" ht="29.25" customHeight="1" x14ac:dyDescent="0.2">
      <c r="Q38583" s="92" t="s">
        <v>50</v>
      </c>
      <c r="BF38583" s="101" t="s">
        <v>58</v>
      </c>
      <c r="BK38583" s="98" t="s">
        <v>70</v>
      </c>
    </row>
    <row r="38584" spans="17:63" ht="29.25" customHeight="1" x14ac:dyDescent="0.2">
      <c r="Q38584" s="92" t="s">
        <v>50</v>
      </c>
      <c r="BF38584" s="101" t="s">
        <v>58</v>
      </c>
      <c r="BK38584" s="98" t="s">
        <v>70</v>
      </c>
    </row>
    <row r="38585" spans="17:63" ht="29.25" customHeight="1" x14ac:dyDescent="0.2">
      <c r="Q38585" s="92" t="s">
        <v>50</v>
      </c>
      <c r="BF38585" s="101" t="s">
        <v>58</v>
      </c>
      <c r="BK38585" s="98" t="s">
        <v>70</v>
      </c>
    </row>
    <row r="38586" spans="17:63" ht="29.25" customHeight="1" x14ac:dyDescent="0.2">
      <c r="Q38586" s="92" t="s">
        <v>50</v>
      </c>
      <c r="BF38586" s="101" t="s">
        <v>58</v>
      </c>
      <c r="BK38586" s="98" t="s">
        <v>70</v>
      </c>
    </row>
    <row r="38587" spans="17:63" ht="29.25" customHeight="1" x14ac:dyDescent="0.2">
      <c r="Q38587" s="92" t="s">
        <v>50</v>
      </c>
      <c r="BF38587" s="101" t="s">
        <v>58</v>
      </c>
      <c r="BK38587" s="98" t="s">
        <v>70</v>
      </c>
    </row>
    <row r="38588" spans="17:63" ht="29.25" customHeight="1" x14ac:dyDescent="0.2">
      <c r="Q38588" s="92" t="s">
        <v>50</v>
      </c>
      <c r="BF38588" s="101" t="s">
        <v>58</v>
      </c>
      <c r="BK38588" s="98" t="s">
        <v>70</v>
      </c>
    </row>
    <row r="38589" spans="17:63" ht="29.25" customHeight="1" x14ac:dyDescent="0.2">
      <c r="Q38589" s="92" t="s">
        <v>50</v>
      </c>
      <c r="BF38589" s="101" t="s">
        <v>58</v>
      </c>
      <c r="BK38589" s="98" t="s">
        <v>70</v>
      </c>
    </row>
    <row r="38590" spans="17:63" ht="29.25" customHeight="1" x14ac:dyDescent="0.2">
      <c r="Q38590" s="92" t="s">
        <v>50</v>
      </c>
      <c r="BF38590" s="101" t="s">
        <v>58</v>
      </c>
      <c r="BK38590" s="98" t="s">
        <v>70</v>
      </c>
    </row>
    <row r="38591" spans="17:63" ht="29.25" customHeight="1" x14ac:dyDescent="0.2">
      <c r="Q38591" s="92" t="s">
        <v>50</v>
      </c>
      <c r="BF38591" s="101" t="s">
        <v>58</v>
      </c>
      <c r="BK38591" s="98" t="s">
        <v>70</v>
      </c>
    </row>
    <row r="38592" spans="17:63" ht="29.25" customHeight="1" x14ac:dyDescent="0.2">
      <c r="Q38592" s="92" t="s">
        <v>50</v>
      </c>
      <c r="BF38592" s="101" t="s">
        <v>58</v>
      </c>
      <c r="BK38592" s="98" t="s">
        <v>70</v>
      </c>
    </row>
    <row r="38593" spans="17:63" ht="29.25" customHeight="1" x14ac:dyDescent="0.2">
      <c r="Q38593" s="92" t="s">
        <v>50</v>
      </c>
      <c r="BF38593" s="101" t="s">
        <v>58</v>
      </c>
      <c r="BK38593" s="98" t="s">
        <v>70</v>
      </c>
    </row>
    <row r="38594" spans="17:63" ht="29.25" customHeight="1" x14ac:dyDescent="0.2">
      <c r="Q38594" s="92" t="s">
        <v>50</v>
      </c>
      <c r="BF38594" s="101" t="s">
        <v>58</v>
      </c>
      <c r="BK38594" s="98" t="s">
        <v>70</v>
      </c>
    </row>
    <row r="38595" spans="17:63" ht="29.25" customHeight="1" x14ac:dyDescent="0.2">
      <c r="Q38595" s="92" t="s">
        <v>50</v>
      </c>
      <c r="BF38595" s="101" t="s">
        <v>58</v>
      </c>
      <c r="BK38595" s="98" t="s">
        <v>70</v>
      </c>
    </row>
    <row r="38596" spans="17:63" ht="29.25" customHeight="1" x14ac:dyDescent="0.2">
      <c r="Q38596" s="92" t="s">
        <v>50</v>
      </c>
      <c r="BF38596" s="101" t="s">
        <v>58</v>
      </c>
      <c r="BK38596" s="98" t="s">
        <v>70</v>
      </c>
    </row>
    <row r="38597" spans="17:63" ht="29.25" customHeight="1" x14ac:dyDescent="0.2">
      <c r="Q38597" s="92" t="s">
        <v>50</v>
      </c>
      <c r="BF38597" s="101" t="s">
        <v>58</v>
      </c>
      <c r="BK38597" s="98" t="s">
        <v>70</v>
      </c>
    </row>
    <row r="38598" spans="17:63" ht="29.25" customHeight="1" x14ac:dyDescent="0.2">
      <c r="Q38598" s="92" t="s">
        <v>50</v>
      </c>
      <c r="BF38598" s="101" t="s">
        <v>58</v>
      </c>
      <c r="BK38598" s="98" t="s">
        <v>70</v>
      </c>
    </row>
    <row r="38599" spans="17:63" ht="29.25" customHeight="1" x14ac:dyDescent="0.2">
      <c r="Q38599" s="92" t="s">
        <v>50</v>
      </c>
      <c r="BF38599" s="101" t="s">
        <v>58</v>
      </c>
      <c r="BK38599" s="98" t="s">
        <v>70</v>
      </c>
    </row>
    <row r="38600" spans="17:63" ht="29.25" customHeight="1" x14ac:dyDescent="0.2">
      <c r="Q38600" s="92" t="s">
        <v>50</v>
      </c>
      <c r="BF38600" s="101" t="s">
        <v>58</v>
      </c>
      <c r="BK38600" s="98" t="s">
        <v>70</v>
      </c>
    </row>
    <row r="38601" spans="17:63" ht="29.25" customHeight="1" x14ac:dyDescent="0.2">
      <c r="Q38601" s="92" t="s">
        <v>50</v>
      </c>
      <c r="BF38601" s="101" t="s">
        <v>58</v>
      </c>
      <c r="BK38601" s="98" t="s">
        <v>70</v>
      </c>
    </row>
    <row r="38602" spans="17:63" ht="29.25" customHeight="1" x14ac:dyDescent="0.2">
      <c r="Q38602" s="92" t="s">
        <v>50</v>
      </c>
      <c r="BF38602" s="101" t="s">
        <v>58</v>
      </c>
      <c r="BK38602" s="98" t="s">
        <v>70</v>
      </c>
    </row>
    <row r="38603" spans="17:63" ht="29.25" customHeight="1" x14ac:dyDescent="0.2">
      <c r="Q38603" s="92" t="s">
        <v>50</v>
      </c>
      <c r="BF38603" s="101" t="s">
        <v>58</v>
      </c>
      <c r="BK38603" s="98" t="s">
        <v>70</v>
      </c>
    </row>
    <row r="38604" spans="17:63" ht="29.25" customHeight="1" x14ac:dyDescent="0.2">
      <c r="Q38604" s="92" t="s">
        <v>50</v>
      </c>
      <c r="BF38604" s="101" t="s">
        <v>58</v>
      </c>
      <c r="BK38604" s="98" t="s">
        <v>70</v>
      </c>
    </row>
    <row r="38605" spans="17:63" ht="29.25" customHeight="1" x14ac:dyDescent="0.2">
      <c r="Q38605" s="92" t="s">
        <v>50</v>
      </c>
      <c r="BF38605" s="101" t="s">
        <v>58</v>
      </c>
      <c r="BK38605" s="98" t="s">
        <v>70</v>
      </c>
    </row>
    <row r="38606" spans="17:63" ht="29.25" customHeight="1" x14ac:dyDescent="0.2">
      <c r="Q38606" s="92" t="s">
        <v>50</v>
      </c>
      <c r="BF38606" s="101" t="s">
        <v>58</v>
      </c>
      <c r="BK38606" s="98" t="s">
        <v>70</v>
      </c>
    </row>
    <row r="38607" spans="17:63" ht="29.25" customHeight="1" x14ac:dyDescent="0.2">
      <c r="Q38607" s="92" t="s">
        <v>50</v>
      </c>
      <c r="BF38607" s="101" t="s">
        <v>58</v>
      </c>
      <c r="BK38607" s="98" t="s">
        <v>70</v>
      </c>
    </row>
    <row r="38608" spans="17:63" ht="29.25" customHeight="1" x14ac:dyDescent="0.2">
      <c r="Q38608" s="92" t="s">
        <v>50</v>
      </c>
      <c r="BF38608" s="101" t="s">
        <v>58</v>
      </c>
      <c r="BK38608" s="98" t="s">
        <v>70</v>
      </c>
    </row>
    <row r="38609" spans="17:63" ht="29.25" customHeight="1" x14ac:dyDescent="0.2">
      <c r="Q38609" s="92" t="s">
        <v>50</v>
      </c>
      <c r="BF38609" s="101" t="s">
        <v>58</v>
      </c>
      <c r="BK38609" s="98" t="s">
        <v>70</v>
      </c>
    </row>
    <row r="38610" spans="17:63" ht="29.25" customHeight="1" x14ac:dyDescent="0.2">
      <c r="Q38610" s="92" t="s">
        <v>50</v>
      </c>
      <c r="BF38610" s="101" t="s">
        <v>58</v>
      </c>
      <c r="BK38610" s="98" t="s">
        <v>70</v>
      </c>
    </row>
    <row r="38611" spans="17:63" ht="29.25" customHeight="1" x14ac:dyDescent="0.2">
      <c r="Q38611" s="92" t="s">
        <v>50</v>
      </c>
      <c r="BF38611" s="101" t="s">
        <v>58</v>
      </c>
      <c r="BK38611" s="98" t="s">
        <v>70</v>
      </c>
    </row>
    <row r="38612" spans="17:63" ht="29.25" customHeight="1" x14ac:dyDescent="0.2">
      <c r="Q38612" s="92" t="s">
        <v>50</v>
      </c>
      <c r="BF38612" s="101" t="s">
        <v>58</v>
      </c>
      <c r="BK38612" s="98" t="s">
        <v>70</v>
      </c>
    </row>
    <row r="38613" spans="17:63" ht="29.25" customHeight="1" x14ac:dyDescent="0.2">
      <c r="Q38613" s="92" t="s">
        <v>50</v>
      </c>
      <c r="BF38613" s="101" t="s">
        <v>58</v>
      </c>
      <c r="BK38613" s="98" t="s">
        <v>70</v>
      </c>
    </row>
    <row r="38614" spans="17:63" ht="29.25" customHeight="1" x14ac:dyDescent="0.2">
      <c r="Q38614" s="92" t="s">
        <v>50</v>
      </c>
      <c r="BF38614" s="101" t="s">
        <v>58</v>
      </c>
      <c r="BK38614" s="98" t="s">
        <v>70</v>
      </c>
    </row>
    <row r="38615" spans="17:63" ht="29.25" customHeight="1" x14ac:dyDescent="0.2">
      <c r="Q38615" s="92" t="s">
        <v>50</v>
      </c>
      <c r="BF38615" s="101" t="s">
        <v>58</v>
      </c>
      <c r="BK38615" s="98" t="s">
        <v>70</v>
      </c>
    </row>
    <row r="38616" spans="17:63" ht="29.25" customHeight="1" x14ac:dyDescent="0.2">
      <c r="Q38616" s="92" t="s">
        <v>50</v>
      </c>
      <c r="BF38616" s="101" t="s">
        <v>58</v>
      </c>
      <c r="BK38616" s="98" t="s">
        <v>70</v>
      </c>
    </row>
    <row r="38617" spans="17:63" ht="29.25" customHeight="1" x14ac:dyDescent="0.2">
      <c r="Q38617" s="92" t="s">
        <v>50</v>
      </c>
      <c r="BF38617" s="101" t="s">
        <v>58</v>
      </c>
      <c r="BK38617" s="98" t="s">
        <v>70</v>
      </c>
    </row>
    <row r="38618" spans="17:63" ht="29.25" customHeight="1" x14ac:dyDescent="0.2">
      <c r="Q38618" s="92" t="s">
        <v>50</v>
      </c>
      <c r="BF38618" s="101" t="s">
        <v>58</v>
      </c>
      <c r="BK38618" s="98" t="s">
        <v>70</v>
      </c>
    </row>
    <row r="38619" spans="17:63" ht="29.25" customHeight="1" x14ac:dyDescent="0.2">
      <c r="Q38619" s="92" t="s">
        <v>50</v>
      </c>
      <c r="BF38619" s="101" t="s">
        <v>58</v>
      </c>
      <c r="BK38619" s="98" t="s">
        <v>70</v>
      </c>
    </row>
    <row r="38620" spans="17:63" ht="29.25" customHeight="1" x14ac:dyDescent="0.2">
      <c r="Q38620" s="92" t="s">
        <v>50</v>
      </c>
      <c r="BF38620" s="101" t="s">
        <v>58</v>
      </c>
      <c r="BK38620" s="98" t="s">
        <v>70</v>
      </c>
    </row>
    <row r="38621" spans="17:63" ht="29.25" customHeight="1" x14ac:dyDescent="0.2">
      <c r="Q38621" s="92" t="s">
        <v>50</v>
      </c>
      <c r="BF38621" s="101" t="s">
        <v>58</v>
      </c>
      <c r="BK38621" s="98" t="s">
        <v>70</v>
      </c>
    </row>
    <row r="38622" spans="17:63" ht="29.25" customHeight="1" x14ac:dyDescent="0.2">
      <c r="Q38622" s="92" t="s">
        <v>50</v>
      </c>
      <c r="BF38622" s="101" t="s">
        <v>58</v>
      </c>
      <c r="BK38622" s="98" t="s">
        <v>70</v>
      </c>
    </row>
    <row r="38623" spans="17:63" ht="29.25" customHeight="1" x14ac:dyDescent="0.2">
      <c r="Q38623" s="92" t="s">
        <v>50</v>
      </c>
      <c r="BF38623" s="101" t="s">
        <v>58</v>
      </c>
      <c r="BK38623" s="98" t="s">
        <v>70</v>
      </c>
    </row>
    <row r="38624" spans="17:63" ht="29.25" customHeight="1" x14ac:dyDescent="0.2">
      <c r="Q38624" s="92" t="s">
        <v>50</v>
      </c>
      <c r="BF38624" s="101" t="s">
        <v>58</v>
      </c>
      <c r="BK38624" s="98" t="s">
        <v>70</v>
      </c>
    </row>
    <row r="38625" spans="17:63" ht="29.25" customHeight="1" x14ac:dyDescent="0.2">
      <c r="Q38625" s="92" t="s">
        <v>50</v>
      </c>
      <c r="BF38625" s="101" t="s">
        <v>58</v>
      </c>
      <c r="BK38625" s="98" t="s">
        <v>70</v>
      </c>
    </row>
    <row r="38626" spans="17:63" ht="29.25" customHeight="1" x14ac:dyDescent="0.2">
      <c r="Q38626" s="92" t="s">
        <v>50</v>
      </c>
      <c r="BF38626" s="101" t="s">
        <v>58</v>
      </c>
      <c r="BK38626" s="98" t="s">
        <v>70</v>
      </c>
    </row>
    <row r="38627" spans="17:63" ht="29.25" customHeight="1" x14ac:dyDescent="0.2">
      <c r="Q38627" s="92" t="s">
        <v>50</v>
      </c>
      <c r="BF38627" s="101" t="s">
        <v>58</v>
      </c>
      <c r="BK38627" s="98" t="s">
        <v>70</v>
      </c>
    </row>
    <row r="38628" spans="17:63" ht="29.25" customHeight="1" x14ac:dyDescent="0.2">
      <c r="Q38628" s="92" t="s">
        <v>50</v>
      </c>
      <c r="BF38628" s="101" t="s">
        <v>58</v>
      </c>
      <c r="BK38628" s="98" t="s">
        <v>70</v>
      </c>
    </row>
    <row r="38629" spans="17:63" ht="29.25" customHeight="1" x14ac:dyDescent="0.2">
      <c r="Q38629" s="92" t="s">
        <v>50</v>
      </c>
      <c r="BF38629" s="101" t="s">
        <v>58</v>
      </c>
      <c r="BK38629" s="98" t="s">
        <v>70</v>
      </c>
    </row>
    <row r="38630" spans="17:63" ht="29.25" customHeight="1" x14ac:dyDescent="0.2">
      <c r="Q38630" s="92" t="s">
        <v>50</v>
      </c>
      <c r="BF38630" s="101" t="s">
        <v>58</v>
      </c>
      <c r="BK38630" s="98" t="s">
        <v>70</v>
      </c>
    </row>
    <row r="38631" spans="17:63" ht="29.25" customHeight="1" x14ac:dyDescent="0.2">
      <c r="Q38631" s="92" t="s">
        <v>50</v>
      </c>
      <c r="BF38631" s="101" t="s">
        <v>58</v>
      </c>
      <c r="BK38631" s="98" t="s">
        <v>70</v>
      </c>
    </row>
    <row r="38632" spans="17:63" ht="29.25" customHeight="1" x14ac:dyDescent="0.2">
      <c r="Q38632" s="92" t="s">
        <v>50</v>
      </c>
      <c r="BF38632" s="101" t="s">
        <v>58</v>
      </c>
      <c r="BK38632" s="98" t="s">
        <v>70</v>
      </c>
    </row>
    <row r="38633" spans="17:63" ht="29.25" customHeight="1" x14ac:dyDescent="0.2">
      <c r="Q38633" s="92" t="s">
        <v>50</v>
      </c>
      <c r="BF38633" s="101" t="s">
        <v>58</v>
      </c>
      <c r="BK38633" s="98" t="s">
        <v>70</v>
      </c>
    </row>
    <row r="38634" spans="17:63" ht="29.25" customHeight="1" x14ac:dyDescent="0.2">
      <c r="Q38634" s="92" t="s">
        <v>50</v>
      </c>
      <c r="BF38634" s="101" t="s">
        <v>58</v>
      </c>
      <c r="BK38634" s="98" t="s">
        <v>70</v>
      </c>
    </row>
    <row r="38635" spans="17:63" ht="29.25" customHeight="1" x14ac:dyDescent="0.2">
      <c r="Q38635" s="92" t="s">
        <v>50</v>
      </c>
      <c r="BF38635" s="101" t="s">
        <v>58</v>
      </c>
      <c r="BK38635" s="98" t="s">
        <v>70</v>
      </c>
    </row>
    <row r="38636" spans="17:63" ht="29.25" customHeight="1" x14ac:dyDescent="0.2">
      <c r="Q38636" s="92" t="s">
        <v>50</v>
      </c>
      <c r="BF38636" s="101" t="s">
        <v>58</v>
      </c>
      <c r="BK38636" s="98" t="s">
        <v>70</v>
      </c>
    </row>
    <row r="38637" spans="17:63" ht="29.25" customHeight="1" x14ac:dyDescent="0.2">
      <c r="Q38637" s="92" t="s">
        <v>50</v>
      </c>
      <c r="BF38637" s="101" t="s">
        <v>58</v>
      </c>
      <c r="BK38637" s="98" t="s">
        <v>70</v>
      </c>
    </row>
    <row r="38638" spans="17:63" ht="29.25" customHeight="1" x14ac:dyDescent="0.2">
      <c r="Q38638" s="92" t="s">
        <v>50</v>
      </c>
      <c r="BF38638" s="101" t="s">
        <v>58</v>
      </c>
      <c r="BK38638" s="98" t="s">
        <v>70</v>
      </c>
    </row>
    <row r="38639" spans="17:63" ht="29.25" customHeight="1" x14ac:dyDescent="0.2">
      <c r="Q38639" s="92" t="s">
        <v>50</v>
      </c>
      <c r="BF38639" s="101" t="s">
        <v>58</v>
      </c>
      <c r="BK38639" s="98" t="s">
        <v>70</v>
      </c>
    </row>
    <row r="38640" spans="17:63" ht="29.25" customHeight="1" x14ac:dyDescent="0.2">
      <c r="Q38640" s="92" t="s">
        <v>50</v>
      </c>
      <c r="BF38640" s="101" t="s">
        <v>58</v>
      </c>
      <c r="BK38640" s="98" t="s">
        <v>70</v>
      </c>
    </row>
    <row r="38641" spans="17:63" ht="29.25" customHeight="1" x14ac:dyDescent="0.2">
      <c r="Q38641" s="92" t="s">
        <v>50</v>
      </c>
      <c r="BF38641" s="101" t="s">
        <v>58</v>
      </c>
      <c r="BK38641" s="98" t="s">
        <v>70</v>
      </c>
    </row>
    <row r="38642" spans="17:63" ht="29.25" customHeight="1" x14ac:dyDescent="0.2">
      <c r="Q38642" s="92" t="s">
        <v>50</v>
      </c>
      <c r="BF38642" s="101" t="s">
        <v>58</v>
      </c>
      <c r="BK38642" s="98" t="s">
        <v>70</v>
      </c>
    </row>
    <row r="38643" spans="17:63" ht="29.25" customHeight="1" x14ac:dyDescent="0.2">
      <c r="Q38643" s="92" t="s">
        <v>50</v>
      </c>
      <c r="BF38643" s="101" t="s">
        <v>58</v>
      </c>
      <c r="BK38643" s="98" t="s">
        <v>70</v>
      </c>
    </row>
    <row r="38644" spans="17:63" ht="29.25" customHeight="1" x14ac:dyDescent="0.2">
      <c r="Q38644" s="92" t="s">
        <v>50</v>
      </c>
      <c r="BF38644" s="101" t="s">
        <v>58</v>
      </c>
      <c r="BK38644" s="98" t="s">
        <v>70</v>
      </c>
    </row>
    <row r="38645" spans="17:63" ht="29.25" customHeight="1" x14ac:dyDescent="0.2">
      <c r="Q38645" s="92" t="s">
        <v>50</v>
      </c>
      <c r="BF38645" s="101" t="s">
        <v>58</v>
      </c>
      <c r="BK38645" s="98" t="s">
        <v>70</v>
      </c>
    </row>
    <row r="38646" spans="17:63" ht="29.25" customHeight="1" x14ac:dyDescent="0.2">
      <c r="Q38646" s="92" t="s">
        <v>50</v>
      </c>
      <c r="BF38646" s="101" t="s">
        <v>58</v>
      </c>
      <c r="BK38646" s="98" t="s">
        <v>70</v>
      </c>
    </row>
    <row r="38647" spans="17:63" ht="29.25" customHeight="1" x14ac:dyDescent="0.2">
      <c r="Q38647" s="92" t="s">
        <v>50</v>
      </c>
      <c r="BF38647" s="101" t="s">
        <v>58</v>
      </c>
      <c r="BK38647" s="98" t="s">
        <v>70</v>
      </c>
    </row>
    <row r="38648" spans="17:63" ht="29.25" customHeight="1" x14ac:dyDescent="0.2">
      <c r="Q38648" s="92" t="s">
        <v>50</v>
      </c>
      <c r="BF38648" s="101" t="s">
        <v>58</v>
      </c>
      <c r="BK38648" s="98" t="s">
        <v>70</v>
      </c>
    </row>
    <row r="38649" spans="17:63" ht="29.25" customHeight="1" x14ac:dyDescent="0.2">
      <c r="Q38649" s="92" t="s">
        <v>50</v>
      </c>
      <c r="BF38649" s="101" t="s">
        <v>58</v>
      </c>
      <c r="BK38649" s="98" t="s">
        <v>70</v>
      </c>
    </row>
    <row r="38650" spans="17:63" ht="29.25" customHeight="1" x14ac:dyDescent="0.2">
      <c r="Q38650" s="92" t="s">
        <v>50</v>
      </c>
      <c r="BF38650" s="101" t="s">
        <v>58</v>
      </c>
      <c r="BK38650" s="98" t="s">
        <v>70</v>
      </c>
    </row>
    <row r="38651" spans="17:63" ht="29.25" customHeight="1" x14ac:dyDescent="0.2">
      <c r="Q38651" s="92" t="s">
        <v>50</v>
      </c>
      <c r="BF38651" s="101" t="s">
        <v>58</v>
      </c>
      <c r="BK38651" s="98" t="s">
        <v>70</v>
      </c>
    </row>
    <row r="38652" spans="17:63" ht="29.25" customHeight="1" x14ac:dyDescent="0.2">
      <c r="Q38652" s="92" t="s">
        <v>50</v>
      </c>
      <c r="BF38652" s="101" t="s">
        <v>58</v>
      </c>
      <c r="BK38652" s="98" t="s">
        <v>70</v>
      </c>
    </row>
    <row r="38653" spans="17:63" ht="29.25" customHeight="1" x14ac:dyDescent="0.2">
      <c r="Q38653" s="92" t="s">
        <v>50</v>
      </c>
      <c r="BF38653" s="101" t="s">
        <v>58</v>
      </c>
      <c r="BK38653" s="98" t="s">
        <v>70</v>
      </c>
    </row>
    <row r="38654" spans="17:63" ht="29.25" customHeight="1" x14ac:dyDescent="0.2">
      <c r="Q38654" s="92" t="s">
        <v>50</v>
      </c>
      <c r="BF38654" s="101" t="s">
        <v>58</v>
      </c>
      <c r="BK38654" s="98" t="s">
        <v>70</v>
      </c>
    </row>
    <row r="38655" spans="17:63" ht="29.25" customHeight="1" x14ac:dyDescent="0.2">
      <c r="Q38655" s="92" t="s">
        <v>50</v>
      </c>
      <c r="BF38655" s="101" t="s">
        <v>58</v>
      </c>
      <c r="BK38655" s="98" t="s">
        <v>70</v>
      </c>
    </row>
    <row r="38656" spans="17:63" ht="29.25" customHeight="1" x14ac:dyDescent="0.2">
      <c r="Q38656" s="92" t="s">
        <v>50</v>
      </c>
      <c r="BF38656" s="101" t="s">
        <v>58</v>
      </c>
      <c r="BK38656" s="98" t="s">
        <v>70</v>
      </c>
    </row>
    <row r="38657" spans="17:63" ht="29.25" customHeight="1" x14ac:dyDescent="0.2">
      <c r="Q38657" s="92" t="s">
        <v>50</v>
      </c>
      <c r="BF38657" s="101" t="s">
        <v>58</v>
      </c>
      <c r="BK38657" s="98" t="s">
        <v>70</v>
      </c>
    </row>
    <row r="38658" spans="17:63" ht="29.25" customHeight="1" x14ac:dyDescent="0.2">
      <c r="Q38658" s="92" t="s">
        <v>50</v>
      </c>
      <c r="BF38658" s="101" t="s">
        <v>58</v>
      </c>
      <c r="BK38658" s="98" t="s">
        <v>70</v>
      </c>
    </row>
    <row r="38659" spans="17:63" ht="29.25" customHeight="1" x14ac:dyDescent="0.2">
      <c r="Q38659" s="92" t="s">
        <v>50</v>
      </c>
      <c r="BF38659" s="101" t="s">
        <v>58</v>
      </c>
      <c r="BK38659" s="98" t="s">
        <v>70</v>
      </c>
    </row>
    <row r="38660" spans="17:63" ht="29.25" customHeight="1" x14ac:dyDescent="0.2">
      <c r="Q38660" s="92" t="s">
        <v>50</v>
      </c>
      <c r="BF38660" s="101" t="s">
        <v>58</v>
      </c>
      <c r="BK38660" s="98" t="s">
        <v>70</v>
      </c>
    </row>
    <row r="38661" spans="17:63" ht="29.25" customHeight="1" x14ac:dyDescent="0.2">
      <c r="Q38661" s="92" t="s">
        <v>50</v>
      </c>
      <c r="BF38661" s="101" t="s">
        <v>58</v>
      </c>
      <c r="BK38661" s="98" t="s">
        <v>70</v>
      </c>
    </row>
    <row r="38662" spans="17:63" ht="29.25" customHeight="1" x14ac:dyDescent="0.2">
      <c r="Q38662" s="92" t="s">
        <v>50</v>
      </c>
      <c r="BF38662" s="101" t="s">
        <v>58</v>
      </c>
      <c r="BK38662" s="98" t="s">
        <v>70</v>
      </c>
    </row>
    <row r="38663" spans="17:63" ht="29.25" customHeight="1" x14ac:dyDescent="0.2">
      <c r="Q38663" s="92" t="s">
        <v>50</v>
      </c>
      <c r="BF38663" s="101" t="s">
        <v>58</v>
      </c>
      <c r="BK38663" s="98" t="s">
        <v>70</v>
      </c>
    </row>
    <row r="38664" spans="17:63" ht="29.25" customHeight="1" x14ac:dyDescent="0.2">
      <c r="Q38664" s="92" t="s">
        <v>50</v>
      </c>
      <c r="BF38664" s="101" t="s">
        <v>58</v>
      </c>
      <c r="BK38664" s="98" t="s">
        <v>70</v>
      </c>
    </row>
    <row r="38665" spans="17:63" ht="29.25" customHeight="1" x14ac:dyDescent="0.2">
      <c r="Q38665" s="92" t="s">
        <v>50</v>
      </c>
      <c r="BF38665" s="101" t="s">
        <v>58</v>
      </c>
      <c r="BK38665" s="98" t="s">
        <v>70</v>
      </c>
    </row>
    <row r="38666" spans="17:63" ht="29.25" customHeight="1" x14ac:dyDescent="0.2">
      <c r="Q38666" s="92" t="s">
        <v>50</v>
      </c>
      <c r="BF38666" s="101" t="s">
        <v>58</v>
      </c>
      <c r="BK38666" s="98" t="s">
        <v>70</v>
      </c>
    </row>
    <row r="38667" spans="17:63" ht="29.25" customHeight="1" x14ac:dyDescent="0.2">
      <c r="Q38667" s="92" t="s">
        <v>50</v>
      </c>
      <c r="BF38667" s="101" t="s">
        <v>58</v>
      </c>
      <c r="BK38667" s="98" t="s">
        <v>70</v>
      </c>
    </row>
    <row r="38668" spans="17:63" ht="29.25" customHeight="1" x14ac:dyDescent="0.2">
      <c r="Q38668" s="92" t="s">
        <v>50</v>
      </c>
      <c r="BF38668" s="101" t="s">
        <v>58</v>
      </c>
      <c r="BK38668" s="98" t="s">
        <v>70</v>
      </c>
    </row>
    <row r="38669" spans="17:63" ht="29.25" customHeight="1" x14ac:dyDescent="0.2">
      <c r="Q38669" s="92" t="s">
        <v>50</v>
      </c>
      <c r="BF38669" s="101" t="s">
        <v>58</v>
      </c>
      <c r="BK38669" s="98" t="s">
        <v>70</v>
      </c>
    </row>
    <row r="38670" spans="17:63" ht="29.25" customHeight="1" x14ac:dyDescent="0.2">
      <c r="Q38670" s="92" t="s">
        <v>50</v>
      </c>
      <c r="BF38670" s="101" t="s">
        <v>58</v>
      </c>
      <c r="BK38670" s="98" t="s">
        <v>70</v>
      </c>
    </row>
    <row r="38671" spans="17:63" ht="29.25" customHeight="1" x14ac:dyDescent="0.2">
      <c r="Q38671" s="92" t="s">
        <v>50</v>
      </c>
      <c r="BF38671" s="101" t="s">
        <v>58</v>
      </c>
      <c r="BK38671" s="98" t="s">
        <v>70</v>
      </c>
    </row>
    <row r="38672" spans="17:63" ht="29.25" customHeight="1" x14ac:dyDescent="0.2">
      <c r="Q38672" s="92" t="s">
        <v>50</v>
      </c>
      <c r="BF38672" s="101" t="s">
        <v>58</v>
      </c>
      <c r="BK38672" s="98" t="s">
        <v>70</v>
      </c>
    </row>
    <row r="38673" spans="17:63" ht="29.25" customHeight="1" x14ac:dyDescent="0.2">
      <c r="Q38673" s="92" t="s">
        <v>50</v>
      </c>
      <c r="BF38673" s="101" t="s">
        <v>58</v>
      </c>
      <c r="BK38673" s="98" t="s">
        <v>70</v>
      </c>
    </row>
    <row r="38674" spans="17:63" ht="29.25" customHeight="1" x14ac:dyDescent="0.2">
      <c r="Q38674" s="92" t="s">
        <v>50</v>
      </c>
      <c r="BF38674" s="101" t="s">
        <v>58</v>
      </c>
      <c r="BK38674" s="98" t="s">
        <v>70</v>
      </c>
    </row>
    <row r="38675" spans="17:63" ht="29.25" customHeight="1" x14ac:dyDescent="0.2">
      <c r="Q38675" s="92" t="s">
        <v>50</v>
      </c>
      <c r="BF38675" s="101" t="s">
        <v>58</v>
      </c>
      <c r="BK38675" s="98" t="s">
        <v>70</v>
      </c>
    </row>
    <row r="38676" spans="17:63" ht="29.25" customHeight="1" x14ac:dyDescent="0.2">
      <c r="Q38676" s="92" t="s">
        <v>50</v>
      </c>
      <c r="BF38676" s="101" t="s">
        <v>58</v>
      </c>
      <c r="BK38676" s="98" t="s">
        <v>70</v>
      </c>
    </row>
    <row r="38677" spans="17:63" ht="29.25" customHeight="1" x14ac:dyDescent="0.2">
      <c r="Q38677" s="92" t="s">
        <v>50</v>
      </c>
      <c r="BF38677" s="101" t="s">
        <v>58</v>
      </c>
      <c r="BK38677" s="98" t="s">
        <v>70</v>
      </c>
    </row>
    <row r="38678" spans="17:63" ht="29.25" customHeight="1" x14ac:dyDescent="0.2">
      <c r="Q38678" s="92" t="s">
        <v>50</v>
      </c>
      <c r="BF38678" s="101" t="s">
        <v>58</v>
      </c>
      <c r="BK38678" s="98" t="s">
        <v>70</v>
      </c>
    </row>
    <row r="38679" spans="17:63" ht="29.25" customHeight="1" x14ac:dyDescent="0.2">
      <c r="Q38679" s="92" t="s">
        <v>50</v>
      </c>
      <c r="BF38679" s="101" t="s">
        <v>58</v>
      </c>
      <c r="BK38679" s="98" t="s">
        <v>70</v>
      </c>
    </row>
    <row r="38680" spans="17:63" ht="29.25" customHeight="1" x14ac:dyDescent="0.2">
      <c r="Q38680" s="92" t="s">
        <v>50</v>
      </c>
      <c r="BF38680" s="101" t="s">
        <v>58</v>
      </c>
      <c r="BK38680" s="98" t="s">
        <v>70</v>
      </c>
    </row>
    <row r="38681" spans="17:63" ht="29.25" customHeight="1" x14ac:dyDescent="0.2">
      <c r="Q38681" s="92" t="s">
        <v>50</v>
      </c>
      <c r="BF38681" s="101" t="s">
        <v>58</v>
      </c>
      <c r="BK38681" s="98" t="s">
        <v>70</v>
      </c>
    </row>
    <row r="38682" spans="17:63" ht="29.25" customHeight="1" x14ac:dyDescent="0.2">
      <c r="Q38682" s="92" t="s">
        <v>50</v>
      </c>
      <c r="BF38682" s="101" t="s">
        <v>58</v>
      </c>
      <c r="BK38682" s="98" t="s">
        <v>70</v>
      </c>
    </row>
    <row r="38683" spans="17:63" ht="29.25" customHeight="1" x14ac:dyDescent="0.2">
      <c r="Q38683" s="92" t="s">
        <v>50</v>
      </c>
      <c r="BF38683" s="101" t="s">
        <v>58</v>
      </c>
      <c r="BK38683" s="98" t="s">
        <v>70</v>
      </c>
    </row>
    <row r="38684" spans="17:63" ht="29.25" customHeight="1" x14ac:dyDescent="0.2">
      <c r="Q38684" s="92" t="s">
        <v>50</v>
      </c>
      <c r="BF38684" s="101" t="s">
        <v>58</v>
      </c>
      <c r="BK38684" s="98" t="s">
        <v>70</v>
      </c>
    </row>
    <row r="38685" spans="17:63" ht="29.25" customHeight="1" x14ac:dyDescent="0.2">
      <c r="Q38685" s="92" t="s">
        <v>50</v>
      </c>
      <c r="BF38685" s="101" t="s">
        <v>58</v>
      </c>
      <c r="BK38685" s="98" t="s">
        <v>70</v>
      </c>
    </row>
    <row r="38686" spans="17:63" ht="29.25" customHeight="1" x14ac:dyDescent="0.2">
      <c r="Q38686" s="92" t="s">
        <v>50</v>
      </c>
      <c r="BF38686" s="101" t="s">
        <v>58</v>
      </c>
      <c r="BK38686" s="98" t="s">
        <v>70</v>
      </c>
    </row>
    <row r="38687" spans="17:63" ht="29.25" customHeight="1" x14ac:dyDescent="0.2">
      <c r="Q38687" s="92" t="s">
        <v>50</v>
      </c>
      <c r="BF38687" s="101" t="s">
        <v>58</v>
      </c>
      <c r="BK38687" s="98" t="s">
        <v>70</v>
      </c>
    </row>
    <row r="38688" spans="17:63" ht="29.25" customHeight="1" x14ac:dyDescent="0.2">
      <c r="Q38688" s="92" t="s">
        <v>50</v>
      </c>
      <c r="BF38688" s="101" t="s">
        <v>58</v>
      </c>
      <c r="BK38688" s="98" t="s">
        <v>70</v>
      </c>
    </row>
    <row r="38689" spans="17:63" ht="29.25" customHeight="1" x14ac:dyDescent="0.2">
      <c r="Q38689" s="92" t="s">
        <v>50</v>
      </c>
      <c r="BF38689" s="101" t="s">
        <v>58</v>
      </c>
      <c r="BK38689" s="98" t="s">
        <v>70</v>
      </c>
    </row>
    <row r="38690" spans="17:63" ht="29.25" customHeight="1" x14ac:dyDescent="0.2">
      <c r="Q38690" s="92" t="s">
        <v>50</v>
      </c>
      <c r="BF38690" s="101" t="s">
        <v>58</v>
      </c>
      <c r="BK38690" s="98" t="s">
        <v>70</v>
      </c>
    </row>
    <row r="38691" spans="17:63" ht="29.25" customHeight="1" x14ac:dyDescent="0.2">
      <c r="Q38691" s="92" t="s">
        <v>50</v>
      </c>
      <c r="BF38691" s="101" t="s">
        <v>58</v>
      </c>
      <c r="BK38691" s="98" t="s">
        <v>70</v>
      </c>
    </row>
    <row r="38692" spans="17:63" ht="29.25" customHeight="1" x14ac:dyDescent="0.2">
      <c r="Q38692" s="92" t="s">
        <v>50</v>
      </c>
      <c r="BF38692" s="101" t="s">
        <v>58</v>
      </c>
      <c r="BK38692" s="98" t="s">
        <v>70</v>
      </c>
    </row>
    <row r="38693" spans="17:63" ht="29.25" customHeight="1" x14ac:dyDescent="0.2">
      <c r="Q38693" s="92" t="s">
        <v>50</v>
      </c>
      <c r="BF38693" s="101" t="s">
        <v>58</v>
      </c>
      <c r="BK38693" s="98" t="s">
        <v>70</v>
      </c>
    </row>
    <row r="38694" spans="17:63" ht="29.25" customHeight="1" x14ac:dyDescent="0.2">
      <c r="Q38694" s="92" t="s">
        <v>50</v>
      </c>
      <c r="BF38694" s="101" t="s">
        <v>58</v>
      </c>
      <c r="BK38694" s="98" t="s">
        <v>70</v>
      </c>
    </row>
    <row r="38695" spans="17:63" ht="29.25" customHeight="1" x14ac:dyDescent="0.2">
      <c r="Q38695" s="92" t="s">
        <v>50</v>
      </c>
      <c r="BF38695" s="101" t="s">
        <v>58</v>
      </c>
      <c r="BK38695" s="98" t="s">
        <v>70</v>
      </c>
    </row>
    <row r="38696" spans="17:63" ht="29.25" customHeight="1" x14ac:dyDescent="0.2">
      <c r="Q38696" s="92" t="s">
        <v>50</v>
      </c>
      <c r="BF38696" s="101" t="s">
        <v>58</v>
      </c>
      <c r="BK38696" s="98" t="s">
        <v>70</v>
      </c>
    </row>
    <row r="38697" spans="17:63" ht="29.25" customHeight="1" x14ac:dyDescent="0.2">
      <c r="Q38697" s="92" t="s">
        <v>50</v>
      </c>
      <c r="BF38697" s="101" t="s">
        <v>58</v>
      </c>
      <c r="BK38697" s="98" t="s">
        <v>70</v>
      </c>
    </row>
    <row r="38698" spans="17:63" ht="29.25" customHeight="1" x14ac:dyDescent="0.2">
      <c r="Q38698" s="92" t="s">
        <v>50</v>
      </c>
      <c r="BF38698" s="101" t="s">
        <v>58</v>
      </c>
      <c r="BK38698" s="98" t="s">
        <v>70</v>
      </c>
    </row>
    <row r="38699" spans="17:63" ht="29.25" customHeight="1" x14ac:dyDescent="0.2">
      <c r="Q38699" s="92" t="s">
        <v>50</v>
      </c>
      <c r="BF38699" s="101" t="s">
        <v>58</v>
      </c>
      <c r="BK38699" s="98" t="s">
        <v>70</v>
      </c>
    </row>
    <row r="38700" spans="17:63" ht="29.25" customHeight="1" x14ac:dyDescent="0.2">
      <c r="Q38700" s="92" t="s">
        <v>50</v>
      </c>
      <c r="BF38700" s="101" t="s">
        <v>58</v>
      </c>
      <c r="BK38700" s="98" t="s">
        <v>70</v>
      </c>
    </row>
    <row r="38701" spans="17:63" ht="29.25" customHeight="1" x14ac:dyDescent="0.2">
      <c r="Q38701" s="92" t="s">
        <v>50</v>
      </c>
      <c r="BF38701" s="101" t="s">
        <v>58</v>
      </c>
      <c r="BK38701" s="98" t="s">
        <v>70</v>
      </c>
    </row>
    <row r="38702" spans="17:63" ht="29.25" customHeight="1" x14ac:dyDescent="0.2">
      <c r="Q38702" s="92" t="s">
        <v>50</v>
      </c>
      <c r="BF38702" s="101" t="s">
        <v>58</v>
      </c>
      <c r="BK38702" s="98" t="s">
        <v>70</v>
      </c>
    </row>
    <row r="38703" spans="17:63" ht="29.25" customHeight="1" x14ac:dyDescent="0.2">
      <c r="Q38703" s="92" t="s">
        <v>50</v>
      </c>
      <c r="BF38703" s="101" t="s">
        <v>58</v>
      </c>
      <c r="BK38703" s="98" t="s">
        <v>70</v>
      </c>
    </row>
    <row r="38704" spans="17:63" ht="29.25" customHeight="1" x14ac:dyDescent="0.2">
      <c r="Q38704" s="92" t="s">
        <v>50</v>
      </c>
      <c r="BF38704" s="101" t="s">
        <v>58</v>
      </c>
      <c r="BK38704" s="98" t="s">
        <v>70</v>
      </c>
    </row>
    <row r="38705" spans="17:63" ht="29.25" customHeight="1" x14ac:dyDescent="0.2">
      <c r="Q38705" s="92" t="s">
        <v>50</v>
      </c>
      <c r="BF38705" s="101" t="s">
        <v>58</v>
      </c>
      <c r="BK38705" s="98" t="s">
        <v>70</v>
      </c>
    </row>
    <row r="38706" spans="17:63" ht="29.25" customHeight="1" x14ac:dyDescent="0.2">
      <c r="Q38706" s="92" t="s">
        <v>50</v>
      </c>
      <c r="BF38706" s="101" t="s">
        <v>58</v>
      </c>
      <c r="BK38706" s="98" t="s">
        <v>70</v>
      </c>
    </row>
    <row r="38707" spans="17:63" ht="29.25" customHeight="1" x14ac:dyDescent="0.2">
      <c r="Q38707" s="92" t="s">
        <v>50</v>
      </c>
      <c r="BF38707" s="101" t="s">
        <v>58</v>
      </c>
      <c r="BK38707" s="98" t="s">
        <v>70</v>
      </c>
    </row>
    <row r="38708" spans="17:63" ht="29.25" customHeight="1" x14ac:dyDescent="0.2">
      <c r="Q38708" s="92" t="s">
        <v>50</v>
      </c>
      <c r="BF38708" s="101" t="s">
        <v>58</v>
      </c>
      <c r="BK38708" s="98" t="s">
        <v>70</v>
      </c>
    </row>
    <row r="38709" spans="17:63" ht="29.25" customHeight="1" x14ac:dyDescent="0.2">
      <c r="Q38709" s="92" t="s">
        <v>50</v>
      </c>
      <c r="BF38709" s="101" t="s">
        <v>58</v>
      </c>
      <c r="BK38709" s="98" t="s">
        <v>70</v>
      </c>
    </row>
    <row r="38710" spans="17:63" ht="29.25" customHeight="1" x14ac:dyDescent="0.2">
      <c r="Q38710" s="92" t="s">
        <v>50</v>
      </c>
      <c r="BF38710" s="101" t="s">
        <v>58</v>
      </c>
      <c r="BK38710" s="98" t="s">
        <v>70</v>
      </c>
    </row>
    <row r="38711" spans="17:63" ht="29.25" customHeight="1" x14ac:dyDescent="0.2">
      <c r="Q38711" s="92" t="s">
        <v>50</v>
      </c>
      <c r="BF38711" s="101" t="s">
        <v>58</v>
      </c>
      <c r="BK38711" s="98" t="s">
        <v>70</v>
      </c>
    </row>
    <row r="38712" spans="17:63" ht="29.25" customHeight="1" x14ac:dyDescent="0.2">
      <c r="Q38712" s="92" t="s">
        <v>50</v>
      </c>
      <c r="BF38712" s="101" t="s">
        <v>58</v>
      </c>
      <c r="BK38712" s="98" t="s">
        <v>70</v>
      </c>
    </row>
    <row r="38713" spans="17:63" ht="29.25" customHeight="1" x14ac:dyDescent="0.2">
      <c r="Q38713" s="92" t="s">
        <v>50</v>
      </c>
      <c r="BF38713" s="101" t="s">
        <v>58</v>
      </c>
      <c r="BK38713" s="98" t="s">
        <v>70</v>
      </c>
    </row>
    <row r="38714" spans="17:63" ht="29.25" customHeight="1" x14ac:dyDescent="0.2">
      <c r="Q38714" s="92" t="s">
        <v>50</v>
      </c>
      <c r="BF38714" s="101" t="s">
        <v>58</v>
      </c>
      <c r="BK38714" s="98" t="s">
        <v>70</v>
      </c>
    </row>
    <row r="38715" spans="17:63" ht="29.25" customHeight="1" x14ac:dyDescent="0.2">
      <c r="Q38715" s="92" t="s">
        <v>50</v>
      </c>
      <c r="BF38715" s="101" t="s">
        <v>58</v>
      </c>
      <c r="BK38715" s="98" t="s">
        <v>70</v>
      </c>
    </row>
    <row r="38716" spans="17:63" ht="29.25" customHeight="1" x14ac:dyDescent="0.2">
      <c r="Q38716" s="92" t="s">
        <v>50</v>
      </c>
      <c r="BF38716" s="101" t="s">
        <v>58</v>
      </c>
      <c r="BK38716" s="98" t="s">
        <v>70</v>
      </c>
    </row>
    <row r="38717" spans="17:63" ht="29.25" customHeight="1" x14ac:dyDescent="0.2">
      <c r="Q38717" s="92" t="s">
        <v>50</v>
      </c>
      <c r="BF38717" s="101" t="s">
        <v>58</v>
      </c>
      <c r="BK38717" s="98" t="s">
        <v>70</v>
      </c>
    </row>
    <row r="38718" spans="17:63" ht="29.25" customHeight="1" x14ac:dyDescent="0.2">
      <c r="Q38718" s="92" t="s">
        <v>50</v>
      </c>
      <c r="BF38718" s="101" t="s">
        <v>58</v>
      </c>
      <c r="BK38718" s="98" t="s">
        <v>70</v>
      </c>
    </row>
    <row r="38719" spans="17:63" ht="29.25" customHeight="1" x14ac:dyDescent="0.2">
      <c r="Q38719" s="92" t="s">
        <v>50</v>
      </c>
      <c r="BF38719" s="101" t="s">
        <v>58</v>
      </c>
      <c r="BK38719" s="98" t="s">
        <v>70</v>
      </c>
    </row>
    <row r="38720" spans="17:63" ht="29.25" customHeight="1" x14ac:dyDescent="0.2">
      <c r="Q38720" s="92" t="s">
        <v>50</v>
      </c>
      <c r="BF38720" s="101" t="s">
        <v>58</v>
      </c>
      <c r="BK38720" s="98" t="s">
        <v>70</v>
      </c>
    </row>
    <row r="38721" spans="17:63" ht="29.25" customHeight="1" x14ac:dyDescent="0.2">
      <c r="Q38721" s="92" t="s">
        <v>50</v>
      </c>
      <c r="BF38721" s="101" t="s">
        <v>58</v>
      </c>
      <c r="BK38721" s="98" t="s">
        <v>70</v>
      </c>
    </row>
    <row r="38722" spans="17:63" ht="29.25" customHeight="1" x14ac:dyDescent="0.2">
      <c r="Q38722" s="92" t="s">
        <v>50</v>
      </c>
      <c r="BF38722" s="101" t="s">
        <v>58</v>
      </c>
      <c r="BK38722" s="98" t="s">
        <v>70</v>
      </c>
    </row>
    <row r="38723" spans="17:63" ht="29.25" customHeight="1" x14ac:dyDescent="0.2">
      <c r="Q38723" s="92" t="s">
        <v>50</v>
      </c>
      <c r="BF38723" s="101" t="s">
        <v>58</v>
      </c>
      <c r="BK38723" s="98" t="s">
        <v>70</v>
      </c>
    </row>
    <row r="38724" spans="17:63" ht="29.25" customHeight="1" x14ac:dyDescent="0.2">
      <c r="Q38724" s="92" t="s">
        <v>50</v>
      </c>
      <c r="BF38724" s="101" t="s">
        <v>58</v>
      </c>
      <c r="BK38724" s="98" t="s">
        <v>70</v>
      </c>
    </row>
    <row r="38725" spans="17:63" ht="29.25" customHeight="1" x14ac:dyDescent="0.2">
      <c r="Q38725" s="92" t="s">
        <v>50</v>
      </c>
      <c r="BF38725" s="101" t="s">
        <v>58</v>
      </c>
      <c r="BK38725" s="98" t="s">
        <v>70</v>
      </c>
    </row>
    <row r="38726" spans="17:63" ht="29.25" customHeight="1" x14ac:dyDescent="0.2">
      <c r="Q38726" s="92" t="s">
        <v>50</v>
      </c>
      <c r="BF38726" s="101" t="s">
        <v>58</v>
      </c>
      <c r="BK38726" s="98" t="s">
        <v>70</v>
      </c>
    </row>
    <row r="38727" spans="17:63" ht="29.25" customHeight="1" x14ac:dyDescent="0.2">
      <c r="Q38727" s="92" t="s">
        <v>50</v>
      </c>
      <c r="BF38727" s="101" t="s">
        <v>58</v>
      </c>
      <c r="BK38727" s="98" t="s">
        <v>70</v>
      </c>
    </row>
    <row r="38728" spans="17:63" ht="29.25" customHeight="1" x14ac:dyDescent="0.2">
      <c r="Q38728" s="92" t="s">
        <v>50</v>
      </c>
      <c r="BF38728" s="101" t="s">
        <v>58</v>
      </c>
      <c r="BK38728" s="98" t="s">
        <v>70</v>
      </c>
    </row>
    <row r="38729" spans="17:63" ht="29.25" customHeight="1" x14ac:dyDescent="0.2">
      <c r="Q38729" s="92" t="s">
        <v>50</v>
      </c>
      <c r="BF38729" s="101" t="s">
        <v>58</v>
      </c>
      <c r="BK38729" s="98" t="s">
        <v>70</v>
      </c>
    </row>
    <row r="38730" spans="17:63" ht="29.25" customHeight="1" x14ac:dyDescent="0.2">
      <c r="Q38730" s="92" t="s">
        <v>50</v>
      </c>
      <c r="BF38730" s="101" t="s">
        <v>58</v>
      </c>
      <c r="BK38730" s="98" t="s">
        <v>70</v>
      </c>
    </row>
    <row r="38731" spans="17:63" ht="29.25" customHeight="1" x14ac:dyDescent="0.2">
      <c r="Q38731" s="92" t="s">
        <v>50</v>
      </c>
      <c r="BF38731" s="101" t="s">
        <v>58</v>
      </c>
      <c r="BK38731" s="98" t="s">
        <v>70</v>
      </c>
    </row>
    <row r="38732" spans="17:63" ht="29.25" customHeight="1" x14ac:dyDescent="0.2">
      <c r="Q38732" s="92" t="s">
        <v>50</v>
      </c>
      <c r="BF38732" s="101" t="s">
        <v>58</v>
      </c>
      <c r="BK38732" s="98" t="s">
        <v>70</v>
      </c>
    </row>
    <row r="38733" spans="17:63" ht="29.25" customHeight="1" x14ac:dyDescent="0.2">
      <c r="Q38733" s="92" t="s">
        <v>50</v>
      </c>
      <c r="BF38733" s="101" t="s">
        <v>58</v>
      </c>
      <c r="BK38733" s="98" t="s">
        <v>70</v>
      </c>
    </row>
    <row r="38734" spans="17:63" ht="29.25" customHeight="1" x14ac:dyDescent="0.2">
      <c r="Q38734" s="92" t="s">
        <v>50</v>
      </c>
      <c r="BF38734" s="101" t="s">
        <v>58</v>
      </c>
      <c r="BK38734" s="98" t="s">
        <v>70</v>
      </c>
    </row>
    <row r="38735" spans="17:63" ht="29.25" customHeight="1" x14ac:dyDescent="0.2">
      <c r="Q38735" s="92" t="s">
        <v>50</v>
      </c>
      <c r="BF38735" s="101" t="s">
        <v>58</v>
      </c>
      <c r="BK38735" s="98" t="s">
        <v>70</v>
      </c>
    </row>
    <row r="38736" spans="17:63" ht="29.25" customHeight="1" x14ac:dyDescent="0.2">
      <c r="Q38736" s="92" t="s">
        <v>50</v>
      </c>
      <c r="BF38736" s="101" t="s">
        <v>58</v>
      </c>
      <c r="BK38736" s="98" t="s">
        <v>70</v>
      </c>
    </row>
    <row r="38737" spans="17:63" ht="29.25" customHeight="1" x14ac:dyDescent="0.2">
      <c r="Q38737" s="92" t="s">
        <v>50</v>
      </c>
      <c r="BF38737" s="101" t="s">
        <v>58</v>
      </c>
      <c r="BK38737" s="98" t="s">
        <v>70</v>
      </c>
    </row>
    <row r="38738" spans="17:63" ht="29.25" customHeight="1" x14ac:dyDescent="0.2">
      <c r="Q38738" s="92" t="s">
        <v>50</v>
      </c>
      <c r="BF38738" s="101" t="s">
        <v>58</v>
      </c>
      <c r="BK38738" s="98" t="s">
        <v>70</v>
      </c>
    </row>
    <row r="38739" spans="17:63" ht="29.25" customHeight="1" x14ac:dyDescent="0.2">
      <c r="Q38739" s="92" t="s">
        <v>50</v>
      </c>
      <c r="BF38739" s="101" t="s">
        <v>58</v>
      </c>
      <c r="BK38739" s="98" t="s">
        <v>70</v>
      </c>
    </row>
    <row r="38740" spans="17:63" ht="29.25" customHeight="1" x14ac:dyDescent="0.2">
      <c r="Q38740" s="92" t="s">
        <v>50</v>
      </c>
      <c r="BF38740" s="101" t="s">
        <v>58</v>
      </c>
      <c r="BK38740" s="98" t="s">
        <v>70</v>
      </c>
    </row>
    <row r="38741" spans="17:63" ht="29.25" customHeight="1" x14ac:dyDescent="0.2">
      <c r="Q38741" s="92" t="s">
        <v>50</v>
      </c>
      <c r="BF38741" s="101" t="s">
        <v>58</v>
      </c>
      <c r="BK38741" s="98" t="s">
        <v>70</v>
      </c>
    </row>
    <row r="38742" spans="17:63" ht="29.25" customHeight="1" x14ac:dyDescent="0.2">
      <c r="Q38742" s="92" t="s">
        <v>50</v>
      </c>
      <c r="BF38742" s="101" t="s">
        <v>58</v>
      </c>
      <c r="BK38742" s="98" t="s">
        <v>70</v>
      </c>
    </row>
    <row r="38743" spans="17:63" ht="29.25" customHeight="1" x14ac:dyDescent="0.2">
      <c r="Q38743" s="92" t="s">
        <v>50</v>
      </c>
      <c r="BF38743" s="101" t="s">
        <v>58</v>
      </c>
      <c r="BK38743" s="98" t="s">
        <v>70</v>
      </c>
    </row>
    <row r="38744" spans="17:63" ht="29.25" customHeight="1" x14ac:dyDescent="0.2">
      <c r="Q38744" s="92" t="s">
        <v>50</v>
      </c>
      <c r="BF38744" s="101" t="s">
        <v>58</v>
      </c>
      <c r="BK38744" s="98" t="s">
        <v>70</v>
      </c>
    </row>
    <row r="38745" spans="17:63" ht="29.25" customHeight="1" x14ac:dyDescent="0.2">
      <c r="Q38745" s="92" t="s">
        <v>50</v>
      </c>
      <c r="BF38745" s="101" t="s">
        <v>58</v>
      </c>
      <c r="BK38745" s="98" t="s">
        <v>70</v>
      </c>
    </row>
    <row r="38746" spans="17:63" ht="29.25" customHeight="1" x14ac:dyDescent="0.2">
      <c r="Q38746" s="92" t="s">
        <v>50</v>
      </c>
      <c r="BF38746" s="101" t="s">
        <v>58</v>
      </c>
      <c r="BK38746" s="98" t="s">
        <v>70</v>
      </c>
    </row>
    <row r="38747" spans="17:63" ht="29.25" customHeight="1" x14ac:dyDescent="0.2">
      <c r="Q38747" s="92" t="s">
        <v>50</v>
      </c>
      <c r="BF38747" s="101" t="s">
        <v>58</v>
      </c>
      <c r="BK38747" s="98" t="s">
        <v>70</v>
      </c>
    </row>
    <row r="38748" spans="17:63" ht="29.25" customHeight="1" x14ac:dyDescent="0.2">
      <c r="Q38748" s="92" t="s">
        <v>50</v>
      </c>
      <c r="BF38748" s="101" t="s">
        <v>58</v>
      </c>
      <c r="BK38748" s="98" t="s">
        <v>70</v>
      </c>
    </row>
    <row r="38749" spans="17:63" ht="29.25" customHeight="1" x14ac:dyDescent="0.2">
      <c r="Q38749" s="92" t="s">
        <v>50</v>
      </c>
      <c r="BF38749" s="101" t="s">
        <v>58</v>
      </c>
      <c r="BK38749" s="98" t="s">
        <v>70</v>
      </c>
    </row>
    <row r="38750" spans="17:63" ht="29.25" customHeight="1" x14ac:dyDescent="0.2">
      <c r="Q38750" s="92" t="s">
        <v>50</v>
      </c>
      <c r="BF38750" s="101" t="s">
        <v>58</v>
      </c>
      <c r="BK38750" s="98" t="s">
        <v>70</v>
      </c>
    </row>
    <row r="38751" spans="17:63" ht="29.25" customHeight="1" x14ac:dyDescent="0.2">
      <c r="Q38751" s="92" t="s">
        <v>50</v>
      </c>
      <c r="BF38751" s="101" t="s">
        <v>58</v>
      </c>
      <c r="BK38751" s="98" t="s">
        <v>70</v>
      </c>
    </row>
    <row r="38752" spans="17:63" ht="29.25" customHeight="1" x14ac:dyDescent="0.2">
      <c r="Q38752" s="92" t="s">
        <v>50</v>
      </c>
      <c r="BF38752" s="101" t="s">
        <v>58</v>
      </c>
      <c r="BK38752" s="98" t="s">
        <v>70</v>
      </c>
    </row>
    <row r="38753" spans="17:63" ht="29.25" customHeight="1" x14ac:dyDescent="0.2">
      <c r="Q38753" s="92" t="s">
        <v>50</v>
      </c>
      <c r="BF38753" s="101" t="s">
        <v>58</v>
      </c>
      <c r="BK38753" s="98" t="s">
        <v>70</v>
      </c>
    </row>
    <row r="38754" spans="17:63" ht="29.25" customHeight="1" x14ac:dyDescent="0.2">
      <c r="Q38754" s="92" t="s">
        <v>50</v>
      </c>
      <c r="BF38754" s="101" t="s">
        <v>58</v>
      </c>
      <c r="BK38754" s="98" t="s">
        <v>70</v>
      </c>
    </row>
    <row r="38755" spans="17:63" ht="29.25" customHeight="1" x14ac:dyDescent="0.2">
      <c r="Q38755" s="92" t="s">
        <v>50</v>
      </c>
      <c r="BF38755" s="101" t="s">
        <v>58</v>
      </c>
      <c r="BK38755" s="98" t="s">
        <v>70</v>
      </c>
    </row>
    <row r="38756" spans="17:63" ht="29.25" customHeight="1" x14ac:dyDescent="0.2">
      <c r="Q38756" s="92" t="s">
        <v>50</v>
      </c>
      <c r="BF38756" s="101" t="s">
        <v>58</v>
      </c>
      <c r="BK38756" s="98" t="s">
        <v>70</v>
      </c>
    </row>
    <row r="38757" spans="17:63" ht="29.25" customHeight="1" x14ac:dyDescent="0.2">
      <c r="Q38757" s="92" t="s">
        <v>50</v>
      </c>
      <c r="BF38757" s="101" t="s">
        <v>58</v>
      </c>
      <c r="BK38757" s="98" t="s">
        <v>70</v>
      </c>
    </row>
    <row r="38758" spans="17:63" ht="29.25" customHeight="1" x14ac:dyDescent="0.2">
      <c r="Q38758" s="92" t="s">
        <v>50</v>
      </c>
      <c r="BF38758" s="101" t="s">
        <v>58</v>
      </c>
      <c r="BK38758" s="98" t="s">
        <v>70</v>
      </c>
    </row>
    <row r="38759" spans="17:63" ht="29.25" customHeight="1" x14ac:dyDescent="0.2">
      <c r="Q38759" s="92" t="s">
        <v>50</v>
      </c>
      <c r="BF38759" s="101" t="s">
        <v>58</v>
      </c>
      <c r="BK38759" s="98" t="s">
        <v>70</v>
      </c>
    </row>
    <row r="38760" spans="17:63" ht="29.25" customHeight="1" x14ac:dyDescent="0.2">
      <c r="Q38760" s="92" t="s">
        <v>50</v>
      </c>
      <c r="BF38760" s="101" t="s">
        <v>58</v>
      </c>
      <c r="BK38760" s="98" t="s">
        <v>70</v>
      </c>
    </row>
    <row r="38761" spans="17:63" ht="29.25" customHeight="1" x14ac:dyDescent="0.2">
      <c r="Q38761" s="92" t="s">
        <v>50</v>
      </c>
      <c r="BF38761" s="101" t="s">
        <v>58</v>
      </c>
      <c r="BK38761" s="98" t="s">
        <v>70</v>
      </c>
    </row>
    <row r="38762" spans="17:63" ht="29.25" customHeight="1" x14ac:dyDescent="0.2">
      <c r="Q38762" s="92" t="s">
        <v>50</v>
      </c>
      <c r="BF38762" s="101" t="s">
        <v>58</v>
      </c>
      <c r="BK38762" s="98" t="s">
        <v>70</v>
      </c>
    </row>
    <row r="38763" spans="17:63" ht="29.25" customHeight="1" x14ac:dyDescent="0.2">
      <c r="Q38763" s="92" t="s">
        <v>50</v>
      </c>
      <c r="BF38763" s="101" t="s">
        <v>58</v>
      </c>
      <c r="BK38763" s="98" t="s">
        <v>70</v>
      </c>
    </row>
    <row r="38764" spans="17:63" ht="29.25" customHeight="1" x14ac:dyDescent="0.2">
      <c r="Q38764" s="92" t="s">
        <v>50</v>
      </c>
      <c r="BF38764" s="101" t="s">
        <v>58</v>
      </c>
      <c r="BK38764" s="98" t="s">
        <v>70</v>
      </c>
    </row>
    <row r="38765" spans="17:63" ht="29.25" customHeight="1" x14ac:dyDescent="0.2">
      <c r="Q38765" s="92" t="s">
        <v>50</v>
      </c>
      <c r="BF38765" s="101" t="s">
        <v>58</v>
      </c>
      <c r="BK38765" s="98" t="s">
        <v>70</v>
      </c>
    </row>
    <row r="38766" spans="17:63" ht="29.25" customHeight="1" x14ac:dyDescent="0.2">
      <c r="Q38766" s="92" t="s">
        <v>50</v>
      </c>
      <c r="BF38766" s="101" t="s">
        <v>58</v>
      </c>
      <c r="BK38766" s="98" t="s">
        <v>70</v>
      </c>
    </row>
    <row r="38767" spans="17:63" ht="29.25" customHeight="1" x14ac:dyDescent="0.2">
      <c r="Q38767" s="92" t="s">
        <v>50</v>
      </c>
      <c r="BF38767" s="101" t="s">
        <v>58</v>
      </c>
      <c r="BK38767" s="98" t="s">
        <v>70</v>
      </c>
    </row>
    <row r="38768" spans="17:63" ht="29.25" customHeight="1" x14ac:dyDescent="0.2">
      <c r="Q38768" s="92" t="s">
        <v>50</v>
      </c>
      <c r="BF38768" s="101" t="s">
        <v>58</v>
      </c>
      <c r="BK38768" s="98" t="s">
        <v>70</v>
      </c>
    </row>
    <row r="38769" spans="17:63" ht="29.25" customHeight="1" x14ac:dyDescent="0.2">
      <c r="Q38769" s="92" t="s">
        <v>50</v>
      </c>
      <c r="BF38769" s="101" t="s">
        <v>58</v>
      </c>
      <c r="BK38769" s="98" t="s">
        <v>70</v>
      </c>
    </row>
    <row r="38770" spans="17:63" ht="29.25" customHeight="1" x14ac:dyDescent="0.2">
      <c r="Q38770" s="92" t="s">
        <v>50</v>
      </c>
      <c r="BF38770" s="101" t="s">
        <v>58</v>
      </c>
      <c r="BK38770" s="98" t="s">
        <v>70</v>
      </c>
    </row>
    <row r="38771" spans="17:63" ht="29.25" customHeight="1" x14ac:dyDescent="0.2">
      <c r="Q38771" s="92" t="s">
        <v>50</v>
      </c>
      <c r="BF38771" s="101" t="s">
        <v>58</v>
      </c>
      <c r="BK38771" s="98" t="s">
        <v>70</v>
      </c>
    </row>
    <row r="38772" spans="17:63" ht="29.25" customHeight="1" x14ac:dyDescent="0.2">
      <c r="Q38772" s="92" t="s">
        <v>50</v>
      </c>
      <c r="BF38772" s="101" t="s">
        <v>58</v>
      </c>
      <c r="BK38772" s="98" t="s">
        <v>70</v>
      </c>
    </row>
    <row r="38773" spans="17:63" ht="29.25" customHeight="1" x14ac:dyDescent="0.2">
      <c r="Q38773" s="92" t="s">
        <v>50</v>
      </c>
      <c r="BF38773" s="101" t="s">
        <v>58</v>
      </c>
      <c r="BK38773" s="98" t="s">
        <v>70</v>
      </c>
    </row>
    <row r="38774" spans="17:63" ht="29.25" customHeight="1" x14ac:dyDescent="0.2">
      <c r="Q38774" s="92" t="s">
        <v>50</v>
      </c>
      <c r="BF38774" s="101" t="s">
        <v>58</v>
      </c>
      <c r="BK38774" s="98" t="s">
        <v>70</v>
      </c>
    </row>
    <row r="38775" spans="17:63" ht="29.25" customHeight="1" x14ac:dyDescent="0.2">
      <c r="Q38775" s="92" t="s">
        <v>50</v>
      </c>
      <c r="BF38775" s="101" t="s">
        <v>58</v>
      </c>
      <c r="BK38775" s="98" t="s">
        <v>70</v>
      </c>
    </row>
    <row r="38776" spans="17:63" ht="29.25" customHeight="1" x14ac:dyDescent="0.2">
      <c r="Q38776" s="92" t="s">
        <v>50</v>
      </c>
      <c r="BF38776" s="101" t="s">
        <v>58</v>
      </c>
      <c r="BK38776" s="98" t="s">
        <v>70</v>
      </c>
    </row>
    <row r="38777" spans="17:63" ht="29.25" customHeight="1" x14ac:dyDescent="0.2">
      <c r="Q38777" s="92" t="s">
        <v>50</v>
      </c>
      <c r="BF38777" s="101" t="s">
        <v>58</v>
      </c>
      <c r="BK38777" s="98" t="s">
        <v>70</v>
      </c>
    </row>
    <row r="38778" spans="17:63" ht="29.25" customHeight="1" x14ac:dyDescent="0.2">
      <c r="Q38778" s="92" t="s">
        <v>50</v>
      </c>
      <c r="BF38778" s="101" t="s">
        <v>58</v>
      </c>
      <c r="BK38778" s="98" t="s">
        <v>70</v>
      </c>
    </row>
    <row r="38779" spans="17:63" ht="29.25" customHeight="1" x14ac:dyDescent="0.2">
      <c r="Q38779" s="92" t="s">
        <v>50</v>
      </c>
      <c r="BF38779" s="101" t="s">
        <v>58</v>
      </c>
      <c r="BK38779" s="98" t="s">
        <v>70</v>
      </c>
    </row>
    <row r="38780" spans="17:63" ht="29.25" customHeight="1" x14ac:dyDescent="0.2">
      <c r="Q38780" s="92" t="s">
        <v>50</v>
      </c>
      <c r="BF38780" s="101" t="s">
        <v>58</v>
      </c>
      <c r="BK38780" s="98" t="s">
        <v>70</v>
      </c>
    </row>
    <row r="38781" spans="17:63" ht="29.25" customHeight="1" x14ac:dyDescent="0.2">
      <c r="Q38781" s="92" t="s">
        <v>50</v>
      </c>
      <c r="BF38781" s="101" t="s">
        <v>58</v>
      </c>
      <c r="BK38781" s="98" t="s">
        <v>70</v>
      </c>
    </row>
    <row r="38782" spans="17:63" ht="29.25" customHeight="1" x14ac:dyDescent="0.2">
      <c r="Q38782" s="92" t="s">
        <v>50</v>
      </c>
      <c r="BF38782" s="101" t="s">
        <v>58</v>
      </c>
      <c r="BK38782" s="98" t="s">
        <v>70</v>
      </c>
    </row>
    <row r="38783" spans="17:63" ht="29.25" customHeight="1" x14ac:dyDescent="0.2">
      <c r="Q38783" s="92" t="s">
        <v>50</v>
      </c>
      <c r="BF38783" s="101" t="s">
        <v>58</v>
      </c>
      <c r="BK38783" s="98" t="s">
        <v>70</v>
      </c>
    </row>
    <row r="38784" spans="17:63" ht="29.25" customHeight="1" x14ac:dyDescent="0.2">
      <c r="Q38784" s="92" t="s">
        <v>50</v>
      </c>
      <c r="BF38784" s="101" t="s">
        <v>58</v>
      </c>
      <c r="BK38784" s="98" t="s">
        <v>70</v>
      </c>
    </row>
    <row r="38785" spans="17:63" ht="29.25" customHeight="1" x14ac:dyDescent="0.2">
      <c r="Q38785" s="92" t="s">
        <v>50</v>
      </c>
      <c r="BF38785" s="101" t="s">
        <v>58</v>
      </c>
      <c r="BK38785" s="98" t="s">
        <v>70</v>
      </c>
    </row>
    <row r="38786" spans="17:63" ht="29.25" customHeight="1" x14ac:dyDescent="0.2">
      <c r="Q38786" s="92" t="s">
        <v>50</v>
      </c>
      <c r="BF38786" s="101" t="s">
        <v>58</v>
      </c>
      <c r="BK38786" s="98" t="s">
        <v>70</v>
      </c>
    </row>
    <row r="38787" spans="17:63" ht="29.25" customHeight="1" x14ac:dyDescent="0.2">
      <c r="Q38787" s="92" t="s">
        <v>50</v>
      </c>
      <c r="BF38787" s="101" t="s">
        <v>58</v>
      </c>
      <c r="BK38787" s="98" t="s">
        <v>70</v>
      </c>
    </row>
    <row r="38788" spans="17:63" ht="29.25" customHeight="1" x14ac:dyDescent="0.2">
      <c r="Q38788" s="92" t="s">
        <v>50</v>
      </c>
      <c r="BF38788" s="101" t="s">
        <v>58</v>
      </c>
      <c r="BK38788" s="98" t="s">
        <v>70</v>
      </c>
    </row>
    <row r="38789" spans="17:63" ht="29.25" customHeight="1" x14ac:dyDescent="0.2">
      <c r="Q38789" s="92" t="s">
        <v>50</v>
      </c>
      <c r="BF38789" s="101" t="s">
        <v>58</v>
      </c>
      <c r="BK38789" s="98" t="s">
        <v>70</v>
      </c>
    </row>
    <row r="38790" spans="17:63" ht="29.25" customHeight="1" x14ac:dyDescent="0.2">
      <c r="Q38790" s="92" t="s">
        <v>50</v>
      </c>
      <c r="BF38790" s="101" t="s">
        <v>58</v>
      </c>
      <c r="BK38790" s="98" t="s">
        <v>70</v>
      </c>
    </row>
    <row r="38791" spans="17:63" ht="29.25" customHeight="1" x14ac:dyDescent="0.2">
      <c r="Q38791" s="92" t="s">
        <v>50</v>
      </c>
      <c r="BF38791" s="101" t="s">
        <v>58</v>
      </c>
      <c r="BK38791" s="98" t="s">
        <v>70</v>
      </c>
    </row>
    <row r="38792" spans="17:63" ht="29.25" customHeight="1" x14ac:dyDescent="0.2">
      <c r="Q38792" s="92" t="s">
        <v>50</v>
      </c>
      <c r="BF38792" s="101" t="s">
        <v>58</v>
      </c>
      <c r="BK38792" s="98" t="s">
        <v>70</v>
      </c>
    </row>
    <row r="38793" spans="17:63" ht="29.25" customHeight="1" x14ac:dyDescent="0.2">
      <c r="Q38793" s="92" t="s">
        <v>50</v>
      </c>
      <c r="BF38793" s="101" t="s">
        <v>58</v>
      </c>
      <c r="BK38793" s="98" t="s">
        <v>70</v>
      </c>
    </row>
    <row r="38794" spans="17:63" ht="29.25" customHeight="1" x14ac:dyDescent="0.2">
      <c r="Q38794" s="92" t="s">
        <v>50</v>
      </c>
      <c r="BF38794" s="101" t="s">
        <v>58</v>
      </c>
      <c r="BK38794" s="98" t="s">
        <v>70</v>
      </c>
    </row>
    <row r="38795" spans="17:63" ht="29.25" customHeight="1" x14ac:dyDescent="0.2">
      <c r="Q38795" s="92" t="s">
        <v>50</v>
      </c>
      <c r="BF38795" s="101" t="s">
        <v>58</v>
      </c>
      <c r="BK38795" s="98" t="s">
        <v>70</v>
      </c>
    </row>
    <row r="38796" spans="17:63" ht="29.25" customHeight="1" x14ac:dyDescent="0.2">
      <c r="Q38796" s="92" t="s">
        <v>50</v>
      </c>
      <c r="BF38796" s="101" t="s">
        <v>58</v>
      </c>
      <c r="BK38796" s="98" t="s">
        <v>70</v>
      </c>
    </row>
    <row r="38797" spans="17:63" ht="29.25" customHeight="1" x14ac:dyDescent="0.2">
      <c r="Q38797" s="92" t="s">
        <v>50</v>
      </c>
      <c r="BF38797" s="101" t="s">
        <v>58</v>
      </c>
      <c r="BK38797" s="98" t="s">
        <v>70</v>
      </c>
    </row>
    <row r="38798" spans="17:63" ht="29.25" customHeight="1" x14ac:dyDescent="0.2">
      <c r="Q38798" s="92" t="s">
        <v>50</v>
      </c>
      <c r="BF38798" s="101" t="s">
        <v>58</v>
      </c>
      <c r="BK38798" s="98" t="s">
        <v>70</v>
      </c>
    </row>
    <row r="38799" spans="17:63" ht="29.25" customHeight="1" x14ac:dyDescent="0.2">
      <c r="Q38799" s="92" t="s">
        <v>50</v>
      </c>
      <c r="BF38799" s="101" t="s">
        <v>58</v>
      </c>
      <c r="BK38799" s="98" t="s">
        <v>70</v>
      </c>
    </row>
    <row r="38800" spans="17:63" ht="29.25" customHeight="1" x14ac:dyDescent="0.2">
      <c r="Q38800" s="92" t="s">
        <v>50</v>
      </c>
      <c r="BF38800" s="101" t="s">
        <v>58</v>
      </c>
      <c r="BK38800" s="98" t="s">
        <v>70</v>
      </c>
    </row>
    <row r="38801" spans="17:63" ht="29.25" customHeight="1" x14ac:dyDescent="0.2">
      <c r="Q38801" s="92" t="s">
        <v>50</v>
      </c>
      <c r="BF38801" s="101" t="s">
        <v>58</v>
      </c>
      <c r="BK38801" s="98" t="s">
        <v>70</v>
      </c>
    </row>
    <row r="38802" spans="17:63" ht="29.25" customHeight="1" x14ac:dyDescent="0.2">
      <c r="Q38802" s="92" t="s">
        <v>50</v>
      </c>
      <c r="BF38802" s="101" t="s">
        <v>58</v>
      </c>
      <c r="BK38802" s="98" t="s">
        <v>70</v>
      </c>
    </row>
    <row r="38803" spans="17:63" ht="29.25" customHeight="1" x14ac:dyDescent="0.2">
      <c r="Q38803" s="92" t="s">
        <v>50</v>
      </c>
      <c r="BF38803" s="101" t="s">
        <v>58</v>
      </c>
      <c r="BK38803" s="98" t="s">
        <v>70</v>
      </c>
    </row>
    <row r="38804" spans="17:63" ht="29.25" customHeight="1" x14ac:dyDescent="0.2">
      <c r="Q38804" s="92" t="s">
        <v>50</v>
      </c>
      <c r="BF38804" s="101" t="s">
        <v>58</v>
      </c>
      <c r="BK38804" s="98" t="s">
        <v>70</v>
      </c>
    </row>
    <row r="38805" spans="17:63" ht="29.25" customHeight="1" x14ac:dyDescent="0.2">
      <c r="Q38805" s="92" t="s">
        <v>50</v>
      </c>
      <c r="BF38805" s="101" t="s">
        <v>58</v>
      </c>
      <c r="BK38805" s="98" t="s">
        <v>70</v>
      </c>
    </row>
    <row r="38806" spans="17:63" ht="29.25" customHeight="1" x14ac:dyDescent="0.2">
      <c r="Q38806" s="92" t="s">
        <v>50</v>
      </c>
      <c r="BF38806" s="101" t="s">
        <v>58</v>
      </c>
      <c r="BK38806" s="98" t="s">
        <v>70</v>
      </c>
    </row>
    <row r="38807" spans="17:63" ht="29.25" customHeight="1" x14ac:dyDescent="0.2">
      <c r="Q38807" s="92" t="s">
        <v>50</v>
      </c>
      <c r="BF38807" s="101" t="s">
        <v>58</v>
      </c>
      <c r="BK38807" s="98" t="s">
        <v>70</v>
      </c>
    </row>
    <row r="38808" spans="17:63" ht="29.25" customHeight="1" x14ac:dyDescent="0.2">
      <c r="Q38808" s="92" t="s">
        <v>50</v>
      </c>
      <c r="BF38808" s="101" t="s">
        <v>58</v>
      </c>
      <c r="BK38808" s="98" t="s">
        <v>70</v>
      </c>
    </row>
    <row r="38809" spans="17:63" ht="29.25" customHeight="1" x14ac:dyDescent="0.2">
      <c r="Q38809" s="92" t="s">
        <v>50</v>
      </c>
      <c r="BF38809" s="101" t="s">
        <v>58</v>
      </c>
      <c r="BK38809" s="98" t="s">
        <v>70</v>
      </c>
    </row>
    <row r="38810" spans="17:63" ht="29.25" customHeight="1" x14ac:dyDescent="0.2">
      <c r="Q38810" s="92" t="s">
        <v>50</v>
      </c>
      <c r="BF38810" s="101" t="s">
        <v>58</v>
      </c>
      <c r="BK38810" s="98" t="s">
        <v>70</v>
      </c>
    </row>
    <row r="38811" spans="17:63" ht="29.25" customHeight="1" x14ac:dyDescent="0.2">
      <c r="Q38811" s="92" t="s">
        <v>50</v>
      </c>
      <c r="BF38811" s="101" t="s">
        <v>58</v>
      </c>
      <c r="BK38811" s="98" t="s">
        <v>70</v>
      </c>
    </row>
    <row r="38812" spans="17:63" ht="29.25" customHeight="1" x14ac:dyDescent="0.2">
      <c r="Q38812" s="92" t="s">
        <v>50</v>
      </c>
      <c r="BF38812" s="101" t="s">
        <v>58</v>
      </c>
      <c r="BK38812" s="98" t="s">
        <v>70</v>
      </c>
    </row>
    <row r="38813" spans="17:63" ht="29.25" customHeight="1" x14ac:dyDescent="0.2">
      <c r="Q38813" s="92" t="s">
        <v>50</v>
      </c>
      <c r="BF38813" s="101" t="s">
        <v>58</v>
      </c>
      <c r="BK38813" s="98" t="s">
        <v>70</v>
      </c>
    </row>
    <row r="38814" spans="17:63" ht="29.25" customHeight="1" x14ac:dyDescent="0.2">
      <c r="Q38814" s="92" t="s">
        <v>50</v>
      </c>
      <c r="BF38814" s="101" t="s">
        <v>58</v>
      </c>
      <c r="BK38814" s="98" t="s">
        <v>70</v>
      </c>
    </row>
    <row r="38815" spans="17:63" ht="29.25" customHeight="1" x14ac:dyDescent="0.2">
      <c r="Q38815" s="92" t="s">
        <v>50</v>
      </c>
      <c r="BF38815" s="101" t="s">
        <v>58</v>
      </c>
      <c r="BK38815" s="98" t="s">
        <v>70</v>
      </c>
    </row>
    <row r="38816" spans="17:63" ht="29.25" customHeight="1" x14ac:dyDescent="0.2">
      <c r="Q38816" s="92" t="s">
        <v>50</v>
      </c>
      <c r="BF38816" s="101" t="s">
        <v>58</v>
      </c>
      <c r="BK38816" s="98" t="s">
        <v>70</v>
      </c>
    </row>
    <row r="38817" spans="17:63" ht="29.25" customHeight="1" x14ac:dyDescent="0.2">
      <c r="Q38817" s="92" t="s">
        <v>50</v>
      </c>
      <c r="BF38817" s="101" t="s">
        <v>58</v>
      </c>
      <c r="BK38817" s="98" t="s">
        <v>70</v>
      </c>
    </row>
    <row r="38818" spans="17:63" ht="29.25" customHeight="1" x14ac:dyDescent="0.2">
      <c r="Q38818" s="92" t="s">
        <v>50</v>
      </c>
      <c r="BF38818" s="101" t="s">
        <v>58</v>
      </c>
      <c r="BK38818" s="98" t="s">
        <v>70</v>
      </c>
    </row>
    <row r="38819" spans="17:63" ht="29.25" customHeight="1" x14ac:dyDescent="0.2">
      <c r="Q38819" s="92" t="s">
        <v>50</v>
      </c>
      <c r="BF38819" s="101" t="s">
        <v>58</v>
      </c>
      <c r="BK38819" s="98" t="s">
        <v>70</v>
      </c>
    </row>
    <row r="38820" spans="17:63" ht="29.25" customHeight="1" x14ac:dyDescent="0.2">
      <c r="Q38820" s="92" t="s">
        <v>50</v>
      </c>
      <c r="BF38820" s="101" t="s">
        <v>58</v>
      </c>
      <c r="BK38820" s="98" t="s">
        <v>70</v>
      </c>
    </row>
    <row r="38821" spans="17:63" ht="29.25" customHeight="1" x14ac:dyDescent="0.2">
      <c r="Q38821" s="92" t="s">
        <v>50</v>
      </c>
      <c r="BF38821" s="101" t="s">
        <v>58</v>
      </c>
      <c r="BK38821" s="98" t="s">
        <v>70</v>
      </c>
    </row>
    <row r="38822" spans="17:63" ht="29.25" customHeight="1" x14ac:dyDescent="0.2">
      <c r="Q38822" s="92" t="s">
        <v>50</v>
      </c>
      <c r="BF38822" s="101" t="s">
        <v>58</v>
      </c>
      <c r="BK38822" s="98" t="s">
        <v>70</v>
      </c>
    </row>
    <row r="38823" spans="17:63" ht="29.25" customHeight="1" x14ac:dyDescent="0.2">
      <c r="Q38823" s="92" t="s">
        <v>50</v>
      </c>
      <c r="BF38823" s="101" t="s">
        <v>58</v>
      </c>
      <c r="BK38823" s="98" t="s">
        <v>70</v>
      </c>
    </row>
    <row r="38824" spans="17:63" ht="29.25" customHeight="1" x14ac:dyDescent="0.2">
      <c r="Q38824" s="92" t="s">
        <v>50</v>
      </c>
      <c r="BF38824" s="101" t="s">
        <v>58</v>
      </c>
      <c r="BK38824" s="98" t="s">
        <v>70</v>
      </c>
    </row>
    <row r="38825" spans="17:63" ht="29.25" customHeight="1" x14ac:dyDescent="0.2">
      <c r="Q38825" s="92" t="s">
        <v>50</v>
      </c>
      <c r="BF38825" s="101" t="s">
        <v>58</v>
      </c>
      <c r="BK38825" s="98" t="s">
        <v>70</v>
      </c>
    </row>
    <row r="38826" spans="17:63" ht="29.25" customHeight="1" x14ac:dyDescent="0.2">
      <c r="Q38826" s="92" t="s">
        <v>50</v>
      </c>
      <c r="BF38826" s="101" t="s">
        <v>58</v>
      </c>
      <c r="BK38826" s="98" t="s">
        <v>70</v>
      </c>
    </row>
    <row r="38827" spans="17:63" ht="29.25" customHeight="1" x14ac:dyDescent="0.2">
      <c r="Q38827" s="92" t="s">
        <v>50</v>
      </c>
      <c r="BF38827" s="101" t="s">
        <v>58</v>
      </c>
      <c r="BK38827" s="98" t="s">
        <v>70</v>
      </c>
    </row>
    <row r="38828" spans="17:63" ht="29.25" customHeight="1" x14ac:dyDescent="0.2">
      <c r="Q38828" s="92" t="s">
        <v>50</v>
      </c>
      <c r="BF38828" s="101" t="s">
        <v>58</v>
      </c>
      <c r="BK38828" s="98" t="s">
        <v>70</v>
      </c>
    </row>
    <row r="38829" spans="17:63" ht="29.25" customHeight="1" x14ac:dyDescent="0.2">
      <c r="Q38829" s="92" t="s">
        <v>50</v>
      </c>
      <c r="BF38829" s="101" t="s">
        <v>58</v>
      </c>
      <c r="BK38829" s="98" t="s">
        <v>70</v>
      </c>
    </row>
    <row r="38830" spans="17:63" ht="29.25" customHeight="1" x14ac:dyDescent="0.2">
      <c r="Q38830" s="92" t="s">
        <v>50</v>
      </c>
      <c r="BF38830" s="101" t="s">
        <v>58</v>
      </c>
      <c r="BK38830" s="98" t="s">
        <v>70</v>
      </c>
    </row>
    <row r="38831" spans="17:63" ht="29.25" customHeight="1" x14ac:dyDescent="0.2">
      <c r="Q38831" s="92" t="s">
        <v>50</v>
      </c>
      <c r="BF38831" s="101" t="s">
        <v>58</v>
      </c>
      <c r="BK38831" s="98" t="s">
        <v>70</v>
      </c>
    </row>
    <row r="38832" spans="17:63" ht="29.25" customHeight="1" x14ac:dyDescent="0.2">
      <c r="Q38832" s="92" t="s">
        <v>50</v>
      </c>
      <c r="BF38832" s="101" t="s">
        <v>58</v>
      </c>
      <c r="BK38832" s="98" t="s">
        <v>70</v>
      </c>
    </row>
    <row r="38833" spans="17:63" ht="29.25" customHeight="1" x14ac:dyDescent="0.2">
      <c r="Q38833" s="92" t="s">
        <v>50</v>
      </c>
      <c r="BF38833" s="101" t="s">
        <v>58</v>
      </c>
      <c r="BK38833" s="98" t="s">
        <v>70</v>
      </c>
    </row>
    <row r="38834" spans="17:63" ht="29.25" customHeight="1" x14ac:dyDescent="0.2">
      <c r="Q38834" s="92" t="s">
        <v>50</v>
      </c>
      <c r="BF38834" s="101" t="s">
        <v>58</v>
      </c>
      <c r="BK38834" s="98" t="s">
        <v>70</v>
      </c>
    </row>
    <row r="38835" spans="17:63" ht="29.25" customHeight="1" x14ac:dyDescent="0.2">
      <c r="Q38835" s="92" t="s">
        <v>50</v>
      </c>
      <c r="BF38835" s="101" t="s">
        <v>58</v>
      </c>
      <c r="BK38835" s="98" t="s">
        <v>70</v>
      </c>
    </row>
    <row r="38836" spans="17:63" ht="29.25" customHeight="1" x14ac:dyDescent="0.2">
      <c r="Q38836" s="92" t="s">
        <v>50</v>
      </c>
      <c r="BF38836" s="101" t="s">
        <v>58</v>
      </c>
      <c r="BK38836" s="98" t="s">
        <v>70</v>
      </c>
    </row>
    <row r="38837" spans="17:63" ht="29.25" customHeight="1" x14ac:dyDescent="0.2">
      <c r="Q38837" s="92" t="s">
        <v>50</v>
      </c>
      <c r="BF38837" s="101" t="s">
        <v>58</v>
      </c>
      <c r="BK38837" s="98" t="s">
        <v>70</v>
      </c>
    </row>
    <row r="38838" spans="17:63" ht="29.25" customHeight="1" x14ac:dyDescent="0.2">
      <c r="Q38838" s="92" t="s">
        <v>50</v>
      </c>
      <c r="BF38838" s="101" t="s">
        <v>58</v>
      </c>
      <c r="BK38838" s="98" t="s">
        <v>70</v>
      </c>
    </row>
    <row r="38839" spans="17:63" ht="29.25" customHeight="1" x14ac:dyDescent="0.2">
      <c r="Q38839" s="92" t="s">
        <v>50</v>
      </c>
      <c r="BF38839" s="101" t="s">
        <v>58</v>
      </c>
      <c r="BK38839" s="98" t="s">
        <v>70</v>
      </c>
    </row>
    <row r="38840" spans="17:63" ht="29.25" customHeight="1" x14ac:dyDescent="0.2">
      <c r="Q38840" s="92" t="s">
        <v>50</v>
      </c>
      <c r="BF38840" s="101" t="s">
        <v>58</v>
      </c>
      <c r="BK38840" s="98" t="s">
        <v>70</v>
      </c>
    </row>
    <row r="38841" spans="17:63" ht="29.25" customHeight="1" x14ac:dyDescent="0.2">
      <c r="Q38841" s="92" t="s">
        <v>50</v>
      </c>
      <c r="BF38841" s="101" t="s">
        <v>58</v>
      </c>
      <c r="BK38841" s="98" t="s">
        <v>70</v>
      </c>
    </row>
    <row r="38842" spans="17:63" ht="29.25" customHeight="1" x14ac:dyDescent="0.2">
      <c r="Q38842" s="92" t="s">
        <v>50</v>
      </c>
      <c r="BF38842" s="101" t="s">
        <v>58</v>
      </c>
      <c r="BK38842" s="98" t="s">
        <v>70</v>
      </c>
    </row>
    <row r="38843" spans="17:63" ht="29.25" customHeight="1" x14ac:dyDescent="0.2">
      <c r="Q38843" s="92" t="s">
        <v>50</v>
      </c>
      <c r="BF38843" s="101" t="s">
        <v>58</v>
      </c>
      <c r="BK38843" s="98" t="s">
        <v>70</v>
      </c>
    </row>
    <row r="38844" spans="17:63" ht="29.25" customHeight="1" x14ac:dyDescent="0.2">
      <c r="Q38844" s="92" t="s">
        <v>50</v>
      </c>
      <c r="BF38844" s="101" t="s">
        <v>58</v>
      </c>
      <c r="BK38844" s="98" t="s">
        <v>70</v>
      </c>
    </row>
    <row r="38845" spans="17:63" ht="29.25" customHeight="1" x14ac:dyDescent="0.2">
      <c r="Q38845" s="92" t="s">
        <v>50</v>
      </c>
      <c r="BF38845" s="101" t="s">
        <v>58</v>
      </c>
      <c r="BK38845" s="98" t="s">
        <v>70</v>
      </c>
    </row>
    <row r="38846" spans="17:63" ht="29.25" customHeight="1" x14ac:dyDescent="0.2">
      <c r="Q38846" s="92" t="s">
        <v>50</v>
      </c>
      <c r="BF38846" s="101" t="s">
        <v>58</v>
      </c>
      <c r="BK38846" s="98" t="s">
        <v>70</v>
      </c>
    </row>
    <row r="38847" spans="17:63" ht="29.25" customHeight="1" x14ac:dyDescent="0.2">
      <c r="Q38847" s="92" t="s">
        <v>50</v>
      </c>
      <c r="BF38847" s="101" t="s">
        <v>58</v>
      </c>
      <c r="BK38847" s="98" t="s">
        <v>70</v>
      </c>
    </row>
    <row r="38848" spans="17:63" ht="29.25" customHeight="1" x14ac:dyDescent="0.2">
      <c r="Q38848" s="92" t="s">
        <v>50</v>
      </c>
      <c r="BF38848" s="101" t="s">
        <v>58</v>
      </c>
      <c r="BK38848" s="98" t="s">
        <v>70</v>
      </c>
    </row>
    <row r="38849" spans="17:63" ht="29.25" customHeight="1" x14ac:dyDescent="0.2">
      <c r="Q38849" s="92" t="s">
        <v>50</v>
      </c>
      <c r="BF38849" s="101" t="s">
        <v>58</v>
      </c>
      <c r="BK38849" s="98" t="s">
        <v>70</v>
      </c>
    </row>
    <row r="38850" spans="17:63" ht="29.25" customHeight="1" x14ac:dyDescent="0.2">
      <c r="Q38850" s="92" t="s">
        <v>50</v>
      </c>
      <c r="BF38850" s="101" t="s">
        <v>58</v>
      </c>
      <c r="BK38850" s="98" t="s">
        <v>70</v>
      </c>
    </row>
    <row r="38851" spans="17:63" ht="29.25" customHeight="1" x14ac:dyDescent="0.2">
      <c r="Q38851" s="92" t="s">
        <v>50</v>
      </c>
      <c r="BF38851" s="101" t="s">
        <v>58</v>
      </c>
      <c r="BK38851" s="98" t="s">
        <v>70</v>
      </c>
    </row>
    <row r="38852" spans="17:63" ht="29.25" customHeight="1" x14ac:dyDescent="0.2">
      <c r="Q38852" s="92" t="s">
        <v>50</v>
      </c>
      <c r="BF38852" s="101" t="s">
        <v>58</v>
      </c>
      <c r="BK38852" s="98" t="s">
        <v>70</v>
      </c>
    </row>
    <row r="38853" spans="17:63" ht="29.25" customHeight="1" x14ac:dyDescent="0.2">
      <c r="Q38853" s="92" t="s">
        <v>50</v>
      </c>
      <c r="BF38853" s="101" t="s">
        <v>58</v>
      </c>
      <c r="BK38853" s="98" t="s">
        <v>70</v>
      </c>
    </row>
    <row r="38854" spans="17:63" ht="29.25" customHeight="1" x14ac:dyDescent="0.2">
      <c r="Q38854" s="92" t="s">
        <v>50</v>
      </c>
      <c r="BF38854" s="101" t="s">
        <v>58</v>
      </c>
      <c r="BK38854" s="98" t="s">
        <v>70</v>
      </c>
    </row>
    <row r="38855" spans="17:63" ht="29.25" customHeight="1" x14ac:dyDescent="0.2">
      <c r="Q38855" s="92" t="s">
        <v>50</v>
      </c>
      <c r="BF38855" s="101" t="s">
        <v>58</v>
      </c>
      <c r="BK38855" s="98" t="s">
        <v>70</v>
      </c>
    </row>
    <row r="38856" spans="17:63" ht="29.25" customHeight="1" x14ac:dyDescent="0.2">
      <c r="Q38856" s="92" t="s">
        <v>50</v>
      </c>
      <c r="BF38856" s="101" t="s">
        <v>58</v>
      </c>
      <c r="BK38856" s="98" t="s">
        <v>70</v>
      </c>
    </row>
    <row r="38857" spans="17:63" ht="29.25" customHeight="1" x14ac:dyDescent="0.2">
      <c r="Q38857" s="92" t="s">
        <v>50</v>
      </c>
      <c r="BF38857" s="101" t="s">
        <v>58</v>
      </c>
      <c r="BK38857" s="98" t="s">
        <v>70</v>
      </c>
    </row>
    <row r="38858" spans="17:63" ht="29.25" customHeight="1" x14ac:dyDescent="0.2">
      <c r="Q38858" s="92" t="s">
        <v>50</v>
      </c>
      <c r="BF38858" s="101" t="s">
        <v>58</v>
      </c>
      <c r="BK38858" s="98" t="s">
        <v>70</v>
      </c>
    </row>
    <row r="38859" spans="17:63" ht="29.25" customHeight="1" x14ac:dyDescent="0.2">
      <c r="Q38859" s="92" t="s">
        <v>50</v>
      </c>
      <c r="BF38859" s="101" t="s">
        <v>58</v>
      </c>
      <c r="BK38859" s="98" t="s">
        <v>70</v>
      </c>
    </row>
    <row r="38860" spans="17:63" ht="29.25" customHeight="1" x14ac:dyDescent="0.2">
      <c r="Q38860" s="92" t="s">
        <v>50</v>
      </c>
      <c r="BF38860" s="101" t="s">
        <v>58</v>
      </c>
      <c r="BK38860" s="98" t="s">
        <v>70</v>
      </c>
    </row>
    <row r="38861" spans="17:63" ht="29.25" customHeight="1" x14ac:dyDescent="0.2">
      <c r="Q38861" s="92" t="s">
        <v>50</v>
      </c>
      <c r="BF38861" s="101" t="s">
        <v>58</v>
      </c>
      <c r="BK38861" s="98" t="s">
        <v>70</v>
      </c>
    </row>
    <row r="38862" spans="17:63" ht="29.25" customHeight="1" x14ac:dyDescent="0.2">
      <c r="Q38862" s="92" t="s">
        <v>50</v>
      </c>
      <c r="BF38862" s="101" t="s">
        <v>58</v>
      </c>
      <c r="BK38862" s="98" t="s">
        <v>70</v>
      </c>
    </row>
    <row r="38863" spans="17:63" ht="29.25" customHeight="1" x14ac:dyDescent="0.2">
      <c r="Q38863" s="92" t="s">
        <v>50</v>
      </c>
      <c r="BF38863" s="101" t="s">
        <v>58</v>
      </c>
      <c r="BK38863" s="98" t="s">
        <v>70</v>
      </c>
    </row>
    <row r="38864" spans="17:63" ht="29.25" customHeight="1" x14ac:dyDescent="0.2">
      <c r="Q38864" s="92" t="s">
        <v>50</v>
      </c>
      <c r="BF38864" s="101" t="s">
        <v>58</v>
      </c>
      <c r="BK38864" s="98" t="s">
        <v>70</v>
      </c>
    </row>
    <row r="38865" spans="17:63" ht="29.25" customHeight="1" x14ac:dyDescent="0.2">
      <c r="Q38865" s="92" t="s">
        <v>50</v>
      </c>
      <c r="BF38865" s="101" t="s">
        <v>58</v>
      </c>
      <c r="BK38865" s="98" t="s">
        <v>70</v>
      </c>
    </row>
    <row r="38866" spans="17:63" ht="29.25" customHeight="1" x14ac:dyDescent="0.2">
      <c r="Q38866" s="92" t="s">
        <v>50</v>
      </c>
      <c r="BF38866" s="101" t="s">
        <v>58</v>
      </c>
      <c r="BK38866" s="98" t="s">
        <v>70</v>
      </c>
    </row>
    <row r="38867" spans="17:63" ht="29.25" customHeight="1" x14ac:dyDescent="0.2">
      <c r="Q38867" s="92" t="s">
        <v>50</v>
      </c>
      <c r="BF38867" s="101" t="s">
        <v>58</v>
      </c>
      <c r="BK38867" s="98" t="s">
        <v>70</v>
      </c>
    </row>
    <row r="38868" spans="17:63" ht="29.25" customHeight="1" x14ac:dyDescent="0.2">
      <c r="Q38868" s="92" t="s">
        <v>50</v>
      </c>
      <c r="BF38868" s="101" t="s">
        <v>58</v>
      </c>
      <c r="BK38868" s="98" t="s">
        <v>70</v>
      </c>
    </row>
    <row r="38869" spans="17:63" ht="29.25" customHeight="1" x14ac:dyDescent="0.2">
      <c r="Q38869" s="92" t="s">
        <v>50</v>
      </c>
      <c r="BF38869" s="101" t="s">
        <v>58</v>
      </c>
      <c r="BK38869" s="98" t="s">
        <v>70</v>
      </c>
    </row>
    <row r="38870" spans="17:63" ht="29.25" customHeight="1" x14ac:dyDescent="0.2">
      <c r="Q38870" s="92" t="s">
        <v>50</v>
      </c>
      <c r="BF38870" s="101" t="s">
        <v>58</v>
      </c>
      <c r="BK38870" s="98" t="s">
        <v>70</v>
      </c>
    </row>
    <row r="38871" spans="17:63" ht="29.25" customHeight="1" x14ac:dyDescent="0.2">
      <c r="Q38871" s="92" t="s">
        <v>50</v>
      </c>
      <c r="BF38871" s="101" t="s">
        <v>58</v>
      </c>
      <c r="BK38871" s="98" t="s">
        <v>70</v>
      </c>
    </row>
    <row r="38872" spans="17:63" ht="29.25" customHeight="1" x14ac:dyDescent="0.2">
      <c r="Q38872" s="92" t="s">
        <v>50</v>
      </c>
      <c r="BF38872" s="101" t="s">
        <v>58</v>
      </c>
      <c r="BK38872" s="98" t="s">
        <v>70</v>
      </c>
    </row>
    <row r="38873" spans="17:63" ht="29.25" customHeight="1" x14ac:dyDescent="0.2">
      <c r="Q38873" s="92" t="s">
        <v>50</v>
      </c>
      <c r="BF38873" s="101" t="s">
        <v>58</v>
      </c>
      <c r="BK38873" s="98" t="s">
        <v>70</v>
      </c>
    </row>
    <row r="38874" spans="17:63" ht="29.25" customHeight="1" x14ac:dyDescent="0.2">
      <c r="Q38874" s="92" t="s">
        <v>50</v>
      </c>
      <c r="BF38874" s="101" t="s">
        <v>58</v>
      </c>
      <c r="BK38874" s="98" t="s">
        <v>70</v>
      </c>
    </row>
    <row r="38875" spans="17:63" ht="29.25" customHeight="1" x14ac:dyDescent="0.2">
      <c r="Q38875" s="92" t="s">
        <v>50</v>
      </c>
      <c r="BF38875" s="101" t="s">
        <v>58</v>
      </c>
      <c r="BK38875" s="98" t="s">
        <v>70</v>
      </c>
    </row>
    <row r="38876" spans="17:63" ht="29.25" customHeight="1" x14ac:dyDescent="0.2">
      <c r="Q38876" s="92" t="s">
        <v>50</v>
      </c>
      <c r="BF38876" s="101" t="s">
        <v>58</v>
      </c>
      <c r="BK38876" s="98" t="s">
        <v>70</v>
      </c>
    </row>
    <row r="38877" spans="17:63" ht="29.25" customHeight="1" x14ac:dyDescent="0.2">
      <c r="Q38877" s="92" t="s">
        <v>50</v>
      </c>
      <c r="BF38877" s="101" t="s">
        <v>58</v>
      </c>
      <c r="BK38877" s="98" t="s">
        <v>70</v>
      </c>
    </row>
    <row r="38878" spans="17:63" ht="29.25" customHeight="1" x14ac:dyDescent="0.2">
      <c r="Q38878" s="92" t="s">
        <v>50</v>
      </c>
      <c r="BF38878" s="101" t="s">
        <v>58</v>
      </c>
      <c r="BK38878" s="98" t="s">
        <v>70</v>
      </c>
    </row>
    <row r="38879" spans="17:63" ht="29.25" customHeight="1" x14ac:dyDescent="0.2">
      <c r="Q38879" s="92" t="s">
        <v>50</v>
      </c>
      <c r="BF38879" s="101" t="s">
        <v>58</v>
      </c>
      <c r="BK38879" s="98" t="s">
        <v>70</v>
      </c>
    </row>
    <row r="38880" spans="17:63" ht="29.25" customHeight="1" x14ac:dyDescent="0.2">
      <c r="Q38880" s="92" t="s">
        <v>50</v>
      </c>
      <c r="BF38880" s="101" t="s">
        <v>58</v>
      </c>
      <c r="BK38880" s="98" t="s">
        <v>70</v>
      </c>
    </row>
    <row r="38881" spans="17:63" ht="29.25" customHeight="1" x14ac:dyDescent="0.2">
      <c r="Q38881" s="92" t="s">
        <v>50</v>
      </c>
      <c r="BF38881" s="101" t="s">
        <v>58</v>
      </c>
      <c r="BK38881" s="98" t="s">
        <v>70</v>
      </c>
    </row>
    <row r="38882" spans="17:63" ht="29.25" customHeight="1" x14ac:dyDescent="0.2">
      <c r="Q38882" s="92" t="s">
        <v>50</v>
      </c>
      <c r="BF38882" s="101" t="s">
        <v>58</v>
      </c>
      <c r="BK38882" s="98" t="s">
        <v>70</v>
      </c>
    </row>
    <row r="38883" spans="17:63" ht="29.25" customHeight="1" x14ac:dyDescent="0.2">
      <c r="Q38883" s="92" t="s">
        <v>50</v>
      </c>
      <c r="BF38883" s="101" t="s">
        <v>58</v>
      </c>
      <c r="BK38883" s="98" t="s">
        <v>70</v>
      </c>
    </row>
    <row r="38884" spans="17:63" ht="29.25" customHeight="1" x14ac:dyDescent="0.2">
      <c r="Q38884" s="92" t="s">
        <v>50</v>
      </c>
      <c r="BF38884" s="101" t="s">
        <v>58</v>
      </c>
      <c r="BK38884" s="98" t="s">
        <v>70</v>
      </c>
    </row>
    <row r="38885" spans="17:63" ht="29.25" customHeight="1" x14ac:dyDescent="0.2">
      <c r="Q38885" s="92" t="s">
        <v>50</v>
      </c>
      <c r="BF38885" s="101" t="s">
        <v>58</v>
      </c>
      <c r="BK38885" s="98" t="s">
        <v>70</v>
      </c>
    </row>
    <row r="38886" spans="17:63" ht="29.25" customHeight="1" x14ac:dyDescent="0.2">
      <c r="Q38886" s="92" t="s">
        <v>50</v>
      </c>
      <c r="BF38886" s="101" t="s">
        <v>58</v>
      </c>
      <c r="BK38886" s="98" t="s">
        <v>70</v>
      </c>
    </row>
    <row r="38887" spans="17:63" ht="29.25" customHeight="1" x14ac:dyDescent="0.2">
      <c r="Q38887" s="92" t="s">
        <v>50</v>
      </c>
      <c r="BF38887" s="101" t="s">
        <v>58</v>
      </c>
      <c r="BK38887" s="98" t="s">
        <v>70</v>
      </c>
    </row>
    <row r="38888" spans="17:63" ht="29.25" customHeight="1" x14ac:dyDescent="0.2">
      <c r="Q38888" s="92" t="s">
        <v>50</v>
      </c>
      <c r="BF38888" s="101" t="s">
        <v>58</v>
      </c>
      <c r="BK38888" s="98" t="s">
        <v>70</v>
      </c>
    </row>
    <row r="38889" spans="17:63" ht="29.25" customHeight="1" x14ac:dyDescent="0.2">
      <c r="Q38889" s="92" t="s">
        <v>50</v>
      </c>
      <c r="BF38889" s="101" t="s">
        <v>58</v>
      </c>
      <c r="BK38889" s="98" t="s">
        <v>70</v>
      </c>
    </row>
    <row r="38890" spans="17:63" ht="29.25" customHeight="1" x14ac:dyDescent="0.2">
      <c r="Q38890" s="92" t="s">
        <v>50</v>
      </c>
      <c r="BF38890" s="101" t="s">
        <v>58</v>
      </c>
      <c r="BK38890" s="98" t="s">
        <v>70</v>
      </c>
    </row>
    <row r="38891" spans="17:63" ht="29.25" customHeight="1" x14ac:dyDescent="0.2">
      <c r="Q38891" s="92" t="s">
        <v>50</v>
      </c>
      <c r="BF38891" s="101" t="s">
        <v>58</v>
      </c>
      <c r="BK38891" s="98" t="s">
        <v>70</v>
      </c>
    </row>
    <row r="38892" spans="17:63" ht="29.25" customHeight="1" x14ac:dyDescent="0.2">
      <c r="Q38892" s="92" t="s">
        <v>50</v>
      </c>
      <c r="BF38892" s="101" t="s">
        <v>58</v>
      </c>
      <c r="BK38892" s="98" t="s">
        <v>70</v>
      </c>
    </row>
    <row r="38893" spans="17:63" ht="29.25" customHeight="1" x14ac:dyDescent="0.2">
      <c r="Q38893" s="92" t="s">
        <v>50</v>
      </c>
      <c r="BF38893" s="101" t="s">
        <v>58</v>
      </c>
      <c r="BK38893" s="98" t="s">
        <v>70</v>
      </c>
    </row>
    <row r="38894" spans="17:63" ht="29.25" customHeight="1" x14ac:dyDescent="0.2">
      <c r="Q38894" s="92" t="s">
        <v>50</v>
      </c>
      <c r="BF38894" s="101" t="s">
        <v>58</v>
      </c>
      <c r="BK38894" s="98" t="s">
        <v>70</v>
      </c>
    </row>
    <row r="38895" spans="17:63" ht="29.25" customHeight="1" x14ac:dyDescent="0.2">
      <c r="Q38895" s="92" t="s">
        <v>50</v>
      </c>
      <c r="BF38895" s="101" t="s">
        <v>58</v>
      </c>
      <c r="BK38895" s="98" t="s">
        <v>70</v>
      </c>
    </row>
    <row r="38896" spans="17:63" ht="29.25" customHeight="1" x14ac:dyDescent="0.2">
      <c r="Q38896" s="92" t="s">
        <v>50</v>
      </c>
      <c r="BF38896" s="101" t="s">
        <v>58</v>
      </c>
      <c r="BK38896" s="98" t="s">
        <v>70</v>
      </c>
    </row>
    <row r="38897" spans="17:63" ht="29.25" customHeight="1" x14ac:dyDescent="0.2">
      <c r="Q38897" s="92" t="s">
        <v>50</v>
      </c>
      <c r="BF38897" s="101" t="s">
        <v>58</v>
      </c>
      <c r="BK38897" s="98" t="s">
        <v>70</v>
      </c>
    </row>
    <row r="38898" spans="17:63" ht="29.25" customHeight="1" x14ac:dyDescent="0.2">
      <c r="Q38898" s="92" t="s">
        <v>50</v>
      </c>
      <c r="BF38898" s="101" t="s">
        <v>58</v>
      </c>
      <c r="BK38898" s="98" t="s">
        <v>70</v>
      </c>
    </row>
    <row r="38899" spans="17:63" ht="29.25" customHeight="1" x14ac:dyDescent="0.2">
      <c r="Q38899" s="92" t="s">
        <v>50</v>
      </c>
      <c r="BF38899" s="101" t="s">
        <v>58</v>
      </c>
      <c r="BK38899" s="98" t="s">
        <v>70</v>
      </c>
    </row>
    <row r="38900" spans="17:63" ht="29.25" customHeight="1" x14ac:dyDescent="0.2">
      <c r="Q38900" s="92" t="s">
        <v>50</v>
      </c>
      <c r="BF38900" s="101" t="s">
        <v>58</v>
      </c>
      <c r="BK38900" s="98" t="s">
        <v>70</v>
      </c>
    </row>
    <row r="38901" spans="17:63" ht="29.25" customHeight="1" x14ac:dyDescent="0.2">
      <c r="Q38901" s="92" t="s">
        <v>50</v>
      </c>
      <c r="BF38901" s="101" t="s">
        <v>58</v>
      </c>
      <c r="BK38901" s="98" t="s">
        <v>70</v>
      </c>
    </row>
    <row r="38902" spans="17:63" ht="29.25" customHeight="1" x14ac:dyDescent="0.2">
      <c r="Q38902" s="92" t="s">
        <v>50</v>
      </c>
      <c r="BF38902" s="101" t="s">
        <v>58</v>
      </c>
      <c r="BK38902" s="98" t="s">
        <v>70</v>
      </c>
    </row>
    <row r="38903" spans="17:63" ht="29.25" customHeight="1" x14ac:dyDescent="0.2">
      <c r="Q38903" s="92" t="s">
        <v>50</v>
      </c>
      <c r="BF38903" s="101" t="s">
        <v>58</v>
      </c>
      <c r="BK38903" s="98" t="s">
        <v>70</v>
      </c>
    </row>
    <row r="38904" spans="17:63" ht="29.25" customHeight="1" x14ac:dyDescent="0.2">
      <c r="Q38904" s="92" t="s">
        <v>50</v>
      </c>
      <c r="BF38904" s="101" t="s">
        <v>58</v>
      </c>
      <c r="BK38904" s="98" t="s">
        <v>70</v>
      </c>
    </row>
    <row r="38905" spans="17:63" ht="29.25" customHeight="1" x14ac:dyDescent="0.2">
      <c r="Q38905" s="92" t="s">
        <v>50</v>
      </c>
      <c r="BF38905" s="101" t="s">
        <v>58</v>
      </c>
      <c r="BK38905" s="98" t="s">
        <v>70</v>
      </c>
    </row>
    <row r="38906" spans="17:63" ht="29.25" customHeight="1" x14ac:dyDescent="0.2">
      <c r="Q38906" s="92" t="s">
        <v>50</v>
      </c>
      <c r="BF38906" s="101" t="s">
        <v>58</v>
      </c>
      <c r="BK38906" s="98" t="s">
        <v>70</v>
      </c>
    </row>
    <row r="38907" spans="17:63" ht="29.25" customHeight="1" x14ac:dyDescent="0.2">
      <c r="Q38907" s="92" t="s">
        <v>50</v>
      </c>
      <c r="BF38907" s="101" t="s">
        <v>58</v>
      </c>
      <c r="BK38907" s="98" t="s">
        <v>70</v>
      </c>
    </row>
    <row r="38908" spans="17:63" ht="29.25" customHeight="1" x14ac:dyDescent="0.2">
      <c r="Q38908" s="92" t="s">
        <v>50</v>
      </c>
      <c r="BF38908" s="101" t="s">
        <v>58</v>
      </c>
      <c r="BK38908" s="98" t="s">
        <v>70</v>
      </c>
    </row>
    <row r="38909" spans="17:63" ht="29.25" customHeight="1" x14ac:dyDescent="0.2">
      <c r="Q38909" s="92" t="s">
        <v>50</v>
      </c>
      <c r="BF38909" s="101" t="s">
        <v>58</v>
      </c>
      <c r="BK38909" s="98" t="s">
        <v>70</v>
      </c>
    </row>
    <row r="38910" spans="17:63" ht="29.25" customHeight="1" x14ac:dyDescent="0.2">
      <c r="Q38910" s="92" t="s">
        <v>50</v>
      </c>
      <c r="BF38910" s="101" t="s">
        <v>58</v>
      </c>
      <c r="BK38910" s="98" t="s">
        <v>70</v>
      </c>
    </row>
    <row r="38911" spans="17:63" ht="29.25" customHeight="1" x14ac:dyDescent="0.2">
      <c r="Q38911" s="92" t="s">
        <v>50</v>
      </c>
      <c r="BF38911" s="101" t="s">
        <v>58</v>
      </c>
      <c r="BK38911" s="98" t="s">
        <v>70</v>
      </c>
    </row>
    <row r="38912" spans="17:63" ht="29.25" customHeight="1" x14ac:dyDescent="0.2">
      <c r="Q38912" s="92" t="s">
        <v>50</v>
      </c>
      <c r="BF38912" s="101" t="s">
        <v>58</v>
      </c>
      <c r="BK38912" s="98" t="s">
        <v>70</v>
      </c>
    </row>
    <row r="38913" spans="17:63" ht="29.25" customHeight="1" x14ac:dyDescent="0.2">
      <c r="Q38913" s="92" t="s">
        <v>50</v>
      </c>
      <c r="BF38913" s="101" t="s">
        <v>58</v>
      </c>
      <c r="BK38913" s="98" t="s">
        <v>70</v>
      </c>
    </row>
    <row r="38914" spans="17:63" ht="29.25" customHeight="1" x14ac:dyDescent="0.2">
      <c r="Q38914" s="92" t="s">
        <v>50</v>
      </c>
      <c r="BF38914" s="101" t="s">
        <v>58</v>
      </c>
      <c r="BK38914" s="98" t="s">
        <v>70</v>
      </c>
    </row>
    <row r="38915" spans="17:63" ht="29.25" customHeight="1" x14ac:dyDescent="0.2">
      <c r="Q38915" s="92" t="s">
        <v>50</v>
      </c>
      <c r="BF38915" s="101" t="s">
        <v>58</v>
      </c>
      <c r="BK38915" s="98" t="s">
        <v>70</v>
      </c>
    </row>
    <row r="38916" spans="17:63" ht="29.25" customHeight="1" x14ac:dyDescent="0.2">
      <c r="Q38916" s="92" t="s">
        <v>50</v>
      </c>
      <c r="BF38916" s="101" t="s">
        <v>58</v>
      </c>
      <c r="BK38916" s="98" t="s">
        <v>70</v>
      </c>
    </row>
    <row r="38917" spans="17:63" ht="29.25" customHeight="1" x14ac:dyDescent="0.2">
      <c r="Q38917" s="92" t="s">
        <v>50</v>
      </c>
      <c r="BF38917" s="101" t="s">
        <v>58</v>
      </c>
      <c r="BK38917" s="98" t="s">
        <v>70</v>
      </c>
    </row>
    <row r="38918" spans="17:63" ht="29.25" customHeight="1" x14ac:dyDescent="0.2">
      <c r="Q38918" s="92" t="s">
        <v>50</v>
      </c>
      <c r="BF38918" s="101" t="s">
        <v>58</v>
      </c>
      <c r="BK38918" s="98" t="s">
        <v>70</v>
      </c>
    </row>
    <row r="38919" spans="17:63" ht="29.25" customHeight="1" x14ac:dyDescent="0.2">
      <c r="Q38919" s="92" t="s">
        <v>50</v>
      </c>
      <c r="BF38919" s="101" t="s">
        <v>58</v>
      </c>
      <c r="BK38919" s="98" t="s">
        <v>70</v>
      </c>
    </row>
    <row r="38920" spans="17:63" ht="29.25" customHeight="1" x14ac:dyDescent="0.2">
      <c r="Q38920" s="92" t="s">
        <v>50</v>
      </c>
      <c r="BF38920" s="101" t="s">
        <v>58</v>
      </c>
      <c r="BK38920" s="98" t="s">
        <v>70</v>
      </c>
    </row>
    <row r="38921" spans="17:63" ht="29.25" customHeight="1" x14ac:dyDescent="0.2">
      <c r="Q38921" s="92" t="s">
        <v>50</v>
      </c>
      <c r="BF38921" s="101" t="s">
        <v>58</v>
      </c>
      <c r="BK38921" s="98" t="s">
        <v>70</v>
      </c>
    </row>
    <row r="38922" spans="17:63" ht="29.25" customHeight="1" x14ac:dyDescent="0.2">
      <c r="Q38922" s="92" t="s">
        <v>50</v>
      </c>
      <c r="BF38922" s="101" t="s">
        <v>58</v>
      </c>
      <c r="BK38922" s="98" t="s">
        <v>70</v>
      </c>
    </row>
    <row r="38923" spans="17:63" ht="29.25" customHeight="1" x14ac:dyDescent="0.2">
      <c r="Q38923" s="92" t="s">
        <v>50</v>
      </c>
      <c r="BF38923" s="101" t="s">
        <v>58</v>
      </c>
      <c r="BK38923" s="98" t="s">
        <v>70</v>
      </c>
    </row>
    <row r="38924" spans="17:63" ht="29.25" customHeight="1" x14ac:dyDescent="0.2">
      <c r="Q38924" s="92" t="s">
        <v>50</v>
      </c>
      <c r="BF38924" s="101" t="s">
        <v>58</v>
      </c>
      <c r="BK38924" s="98" t="s">
        <v>70</v>
      </c>
    </row>
    <row r="38925" spans="17:63" ht="29.25" customHeight="1" x14ac:dyDescent="0.2">
      <c r="Q38925" s="92" t="s">
        <v>50</v>
      </c>
      <c r="BF38925" s="101" t="s">
        <v>58</v>
      </c>
      <c r="BK38925" s="98" t="s">
        <v>70</v>
      </c>
    </row>
    <row r="38926" spans="17:63" ht="29.25" customHeight="1" x14ac:dyDescent="0.2">
      <c r="Q38926" s="92" t="s">
        <v>50</v>
      </c>
      <c r="BF38926" s="101" t="s">
        <v>58</v>
      </c>
      <c r="BK38926" s="98" t="s">
        <v>70</v>
      </c>
    </row>
    <row r="38927" spans="17:63" ht="29.25" customHeight="1" x14ac:dyDescent="0.2">
      <c r="Q38927" s="92" t="s">
        <v>50</v>
      </c>
      <c r="BF38927" s="101" t="s">
        <v>58</v>
      </c>
      <c r="BK38927" s="98" t="s">
        <v>70</v>
      </c>
    </row>
    <row r="38928" spans="17:63" ht="29.25" customHeight="1" x14ac:dyDescent="0.2">
      <c r="Q38928" s="92" t="s">
        <v>50</v>
      </c>
      <c r="BF38928" s="101" t="s">
        <v>58</v>
      </c>
      <c r="BK38928" s="98" t="s">
        <v>70</v>
      </c>
    </row>
    <row r="38929" spans="17:63" ht="29.25" customHeight="1" x14ac:dyDescent="0.2">
      <c r="Q38929" s="92" t="s">
        <v>50</v>
      </c>
      <c r="BF38929" s="101" t="s">
        <v>58</v>
      </c>
      <c r="BK38929" s="98" t="s">
        <v>70</v>
      </c>
    </row>
    <row r="38930" spans="17:63" ht="29.25" customHeight="1" x14ac:dyDescent="0.2">
      <c r="Q38930" s="92" t="s">
        <v>50</v>
      </c>
      <c r="BF38930" s="101" t="s">
        <v>58</v>
      </c>
      <c r="BK38930" s="98" t="s">
        <v>70</v>
      </c>
    </row>
    <row r="38931" spans="17:63" ht="29.25" customHeight="1" x14ac:dyDescent="0.2">
      <c r="Q38931" s="92" t="s">
        <v>50</v>
      </c>
      <c r="BF38931" s="101" t="s">
        <v>58</v>
      </c>
      <c r="BK38931" s="98" t="s">
        <v>70</v>
      </c>
    </row>
    <row r="38932" spans="17:63" ht="29.25" customHeight="1" x14ac:dyDescent="0.2">
      <c r="Q38932" s="92" t="s">
        <v>50</v>
      </c>
      <c r="BF38932" s="101" t="s">
        <v>58</v>
      </c>
      <c r="BK38932" s="98" t="s">
        <v>70</v>
      </c>
    </row>
    <row r="38933" spans="17:63" ht="29.25" customHeight="1" x14ac:dyDescent="0.2">
      <c r="Q38933" s="92" t="s">
        <v>50</v>
      </c>
      <c r="BF38933" s="101" t="s">
        <v>58</v>
      </c>
      <c r="BK38933" s="98" t="s">
        <v>70</v>
      </c>
    </row>
    <row r="38934" spans="17:63" ht="29.25" customHeight="1" x14ac:dyDescent="0.2">
      <c r="Q38934" s="92" t="s">
        <v>50</v>
      </c>
      <c r="BF38934" s="101" t="s">
        <v>58</v>
      </c>
      <c r="BK38934" s="98" t="s">
        <v>70</v>
      </c>
    </row>
    <row r="38935" spans="17:63" ht="29.25" customHeight="1" x14ac:dyDescent="0.2">
      <c r="Q38935" s="92" t="s">
        <v>50</v>
      </c>
      <c r="BF38935" s="101" t="s">
        <v>58</v>
      </c>
      <c r="BK38935" s="98" t="s">
        <v>70</v>
      </c>
    </row>
    <row r="38936" spans="17:63" ht="29.25" customHeight="1" x14ac:dyDescent="0.2">
      <c r="Q38936" s="92" t="s">
        <v>50</v>
      </c>
      <c r="BF38936" s="101" t="s">
        <v>58</v>
      </c>
      <c r="BK38936" s="98" t="s">
        <v>70</v>
      </c>
    </row>
    <row r="38937" spans="17:63" ht="29.25" customHeight="1" x14ac:dyDescent="0.2">
      <c r="Q38937" s="92" t="s">
        <v>50</v>
      </c>
      <c r="BF38937" s="101" t="s">
        <v>58</v>
      </c>
      <c r="BK38937" s="98" t="s">
        <v>70</v>
      </c>
    </row>
    <row r="38938" spans="17:63" ht="29.25" customHeight="1" x14ac:dyDescent="0.2">
      <c r="Q38938" s="92" t="s">
        <v>50</v>
      </c>
      <c r="BF38938" s="101" t="s">
        <v>58</v>
      </c>
      <c r="BK38938" s="98" t="s">
        <v>70</v>
      </c>
    </row>
    <row r="38939" spans="17:63" ht="29.25" customHeight="1" x14ac:dyDescent="0.2">
      <c r="Q38939" s="92" t="s">
        <v>50</v>
      </c>
      <c r="BF38939" s="101" t="s">
        <v>58</v>
      </c>
      <c r="BK38939" s="98" t="s">
        <v>70</v>
      </c>
    </row>
    <row r="38940" spans="17:63" ht="29.25" customHeight="1" x14ac:dyDescent="0.2">
      <c r="Q38940" s="92" t="s">
        <v>50</v>
      </c>
      <c r="BF38940" s="101" t="s">
        <v>58</v>
      </c>
      <c r="BK38940" s="98" t="s">
        <v>70</v>
      </c>
    </row>
    <row r="38941" spans="17:63" ht="29.25" customHeight="1" x14ac:dyDescent="0.2">
      <c r="Q38941" s="92" t="s">
        <v>50</v>
      </c>
      <c r="BF38941" s="101" t="s">
        <v>58</v>
      </c>
      <c r="BK38941" s="98" t="s">
        <v>70</v>
      </c>
    </row>
    <row r="38942" spans="17:63" ht="29.25" customHeight="1" x14ac:dyDescent="0.2">
      <c r="Q38942" s="92" t="s">
        <v>50</v>
      </c>
      <c r="BF38942" s="101" t="s">
        <v>58</v>
      </c>
      <c r="BK38942" s="98" t="s">
        <v>70</v>
      </c>
    </row>
    <row r="38943" spans="17:63" ht="29.25" customHeight="1" x14ac:dyDescent="0.2">
      <c r="Q38943" s="92" t="s">
        <v>50</v>
      </c>
      <c r="BF38943" s="101" t="s">
        <v>58</v>
      </c>
      <c r="BK38943" s="98" t="s">
        <v>70</v>
      </c>
    </row>
    <row r="38944" spans="17:63" ht="29.25" customHeight="1" x14ac:dyDescent="0.2">
      <c r="Q38944" s="92" t="s">
        <v>50</v>
      </c>
      <c r="BF38944" s="101" t="s">
        <v>58</v>
      </c>
      <c r="BK38944" s="98" t="s">
        <v>70</v>
      </c>
    </row>
    <row r="38945" spans="17:63" ht="29.25" customHeight="1" x14ac:dyDescent="0.2">
      <c r="Q38945" s="92" t="s">
        <v>50</v>
      </c>
      <c r="BF38945" s="101" t="s">
        <v>58</v>
      </c>
      <c r="BK38945" s="98" t="s">
        <v>70</v>
      </c>
    </row>
    <row r="38946" spans="17:63" ht="29.25" customHeight="1" x14ac:dyDescent="0.2">
      <c r="Q38946" s="92" t="s">
        <v>50</v>
      </c>
      <c r="BF38946" s="101" t="s">
        <v>58</v>
      </c>
      <c r="BK38946" s="98" t="s">
        <v>70</v>
      </c>
    </row>
    <row r="38947" spans="17:63" ht="29.25" customHeight="1" x14ac:dyDescent="0.2">
      <c r="Q38947" s="92" t="s">
        <v>50</v>
      </c>
      <c r="BF38947" s="101" t="s">
        <v>58</v>
      </c>
      <c r="BK38947" s="98" t="s">
        <v>70</v>
      </c>
    </row>
    <row r="38948" spans="17:63" ht="29.25" customHeight="1" x14ac:dyDescent="0.2">
      <c r="Q38948" s="92" t="s">
        <v>50</v>
      </c>
      <c r="BF38948" s="101" t="s">
        <v>58</v>
      </c>
      <c r="BK38948" s="98" t="s">
        <v>70</v>
      </c>
    </row>
    <row r="38949" spans="17:63" ht="29.25" customHeight="1" x14ac:dyDescent="0.2">
      <c r="Q38949" s="92" t="s">
        <v>50</v>
      </c>
      <c r="BF38949" s="101" t="s">
        <v>58</v>
      </c>
      <c r="BK38949" s="98" t="s">
        <v>70</v>
      </c>
    </row>
    <row r="38950" spans="17:63" ht="29.25" customHeight="1" x14ac:dyDescent="0.2">
      <c r="Q38950" s="92" t="s">
        <v>50</v>
      </c>
      <c r="BF38950" s="101" t="s">
        <v>58</v>
      </c>
      <c r="BK38950" s="98" t="s">
        <v>70</v>
      </c>
    </row>
    <row r="38951" spans="17:63" ht="29.25" customHeight="1" x14ac:dyDescent="0.2">
      <c r="Q38951" s="92" t="s">
        <v>50</v>
      </c>
      <c r="BF38951" s="101" t="s">
        <v>58</v>
      </c>
      <c r="BK38951" s="98" t="s">
        <v>70</v>
      </c>
    </row>
    <row r="38952" spans="17:63" ht="29.25" customHeight="1" x14ac:dyDescent="0.2">
      <c r="Q38952" s="92" t="s">
        <v>50</v>
      </c>
      <c r="BF38952" s="101" t="s">
        <v>58</v>
      </c>
      <c r="BK38952" s="98" t="s">
        <v>70</v>
      </c>
    </row>
    <row r="38953" spans="17:63" ht="29.25" customHeight="1" x14ac:dyDescent="0.2">
      <c r="Q38953" s="92" t="s">
        <v>50</v>
      </c>
      <c r="BF38953" s="101" t="s">
        <v>58</v>
      </c>
      <c r="BK38953" s="98" t="s">
        <v>70</v>
      </c>
    </row>
    <row r="38954" spans="17:63" ht="29.25" customHeight="1" x14ac:dyDescent="0.2">
      <c r="Q38954" s="92" t="s">
        <v>50</v>
      </c>
      <c r="BF38954" s="101" t="s">
        <v>58</v>
      </c>
      <c r="BK38954" s="98" t="s">
        <v>70</v>
      </c>
    </row>
    <row r="38955" spans="17:63" ht="29.25" customHeight="1" x14ac:dyDescent="0.2">
      <c r="Q38955" s="92" t="s">
        <v>50</v>
      </c>
      <c r="BF38955" s="101" t="s">
        <v>58</v>
      </c>
      <c r="BK38955" s="98" t="s">
        <v>70</v>
      </c>
    </row>
    <row r="38956" spans="17:63" ht="29.25" customHeight="1" x14ac:dyDescent="0.2">
      <c r="Q38956" s="92" t="s">
        <v>50</v>
      </c>
      <c r="BF38956" s="101" t="s">
        <v>58</v>
      </c>
      <c r="BK38956" s="98" t="s">
        <v>70</v>
      </c>
    </row>
    <row r="38957" spans="17:63" ht="29.25" customHeight="1" x14ac:dyDescent="0.2">
      <c r="Q38957" s="92" t="s">
        <v>50</v>
      </c>
      <c r="BF38957" s="101" t="s">
        <v>58</v>
      </c>
      <c r="BK38957" s="98" t="s">
        <v>70</v>
      </c>
    </row>
    <row r="38958" spans="17:63" ht="29.25" customHeight="1" x14ac:dyDescent="0.2">
      <c r="Q38958" s="92" t="s">
        <v>50</v>
      </c>
      <c r="BF38958" s="101" t="s">
        <v>58</v>
      </c>
      <c r="BK38958" s="98" t="s">
        <v>70</v>
      </c>
    </row>
    <row r="38959" spans="17:63" ht="29.25" customHeight="1" x14ac:dyDescent="0.2">
      <c r="Q38959" s="92" t="s">
        <v>50</v>
      </c>
      <c r="BF38959" s="101" t="s">
        <v>58</v>
      </c>
      <c r="BK38959" s="98" t="s">
        <v>70</v>
      </c>
    </row>
    <row r="38960" spans="17:63" ht="29.25" customHeight="1" x14ac:dyDescent="0.2">
      <c r="Q38960" s="92" t="s">
        <v>50</v>
      </c>
      <c r="BF38960" s="101" t="s">
        <v>58</v>
      </c>
      <c r="BK38960" s="98" t="s">
        <v>70</v>
      </c>
    </row>
    <row r="38961" spans="17:63" ht="29.25" customHeight="1" x14ac:dyDescent="0.2">
      <c r="Q38961" s="92" t="s">
        <v>50</v>
      </c>
      <c r="BF38961" s="101" t="s">
        <v>58</v>
      </c>
      <c r="BK38961" s="98" t="s">
        <v>70</v>
      </c>
    </row>
    <row r="38962" spans="17:63" ht="29.25" customHeight="1" x14ac:dyDescent="0.2">
      <c r="Q38962" s="92" t="s">
        <v>50</v>
      </c>
      <c r="BF38962" s="101" t="s">
        <v>58</v>
      </c>
      <c r="BK38962" s="98" t="s">
        <v>70</v>
      </c>
    </row>
    <row r="38963" spans="17:63" ht="29.25" customHeight="1" x14ac:dyDescent="0.2">
      <c r="Q38963" s="92" t="s">
        <v>50</v>
      </c>
      <c r="BF38963" s="101" t="s">
        <v>58</v>
      </c>
      <c r="BK38963" s="98" t="s">
        <v>70</v>
      </c>
    </row>
    <row r="38964" spans="17:63" ht="29.25" customHeight="1" x14ac:dyDescent="0.2">
      <c r="Q38964" s="92" t="s">
        <v>50</v>
      </c>
      <c r="BF38964" s="101" t="s">
        <v>58</v>
      </c>
      <c r="BK38964" s="98" t="s">
        <v>70</v>
      </c>
    </row>
    <row r="38965" spans="17:63" ht="29.25" customHeight="1" x14ac:dyDescent="0.2">
      <c r="Q38965" s="92" t="s">
        <v>50</v>
      </c>
      <c r="BF38965" s="101" t="s">
        <v>58</v>
      </c>
      <c r="BK38965" s="98" t="s">
        <v>70</v>
      </c>
    </row>
    <row r="38966" spans="17:63" ht="29.25" customHeight="1" x14ac:dyDescent="0.2">
      <c r="Q38966" s="92" t="s">
        <v>50</v>
      </c>
      <c r="BF38966" s="101" t="s">
        <v>58</v>
      </c>
      <c r="BK38966" s="98" t="s">
        <v>70</v>
      </c>
    </row>
    <row r="38967" spans="17:63" ht="29.25" customHeight="1" x14ac:dyDescent="0.2">
      <c r="Q38967" s="92" t="s">
        <v>50</v>
      </c>
      <c r="BF38967" s="101" t="s">
        <v>58</v>
      </c>
      <c r="BK38967" s="98" t="s">
        <v>70</v>
      </c>
    </row>
    <row r="38968" spans="17:63" ht="29.25" customHeight="1" x14ac:dyDescent="0.2">
      <c r="Q38968" s="92" t="s">
        <v>50</v>
      </c>
      <c r="BF38968" s="101" t="s">
        <v>58</v>
      </c>
      <c r="BK38968" s="98" t="s">
        <v>70</v>
      </c>
    </row>
    <row r="38969" spans="17:63" ht="29.25" customHeight="1" x14ac:dyDescent="0.2">
      <c r="Q38969" s="92" t="s">
        <v>50</v>
      </c>
      <c r="BF38969" s="101" t="s">
        <v>58</v>
      </c>
      <c r="BK38969" s="98" t="s">
        <v>70</v>
      </c>
    </row>
    <row r="38970" spans="17:63" ht="29.25" customHeight="1" x14ac:dyDescent="0.2">
      <c r="Q38970" s="92" t="s">
        <v>50</v>
      </c>
      <c r="BF38970" s="101" t="s">
        <v>58</v>
      </c>
      <c r="BK38970" s="98" t="s">
        <v>70</v>
      </c>
    </row>
    <row r="38971" spans="17:63" ht="29.25" customHeight="1" x14ac:dyDescent="0.2">
      <c r="Q38971" s="92" t="s">
        <v>50</v>
      </c>
      <c r="BF38971" s="101" t="s">
        <v>58</v>
      </c>
      <c r="BK38971" s="98" t="s">
        <v>70</v>
      </c>
    </row>
    <row r="38972" spans="17:63" ht="29.25" customHeight="1" x14ac:dyDescent="0.2">
      <c r="Q38972" s="92" t="s">
        <v>50</v>
      </c>
      <c r="BF38972" s="101" t="s">
        <v>58</v>
      </c>
      <c r="BK38972" s="98" t="s">
        <v>70</v>
      </c>
    </row>
    <row r="38973" spans="17:63" ht="29.25" customHeight="1" x14ac:dyDescent="0.2">
      <c r="Q38973" s="92" t="s">
        <v>50</v>
      </c>
      <c r="BF38973" s="101" t="s">
        <v>58</v>
      </c>
      <c r="BK38973" s="98" t="s">
        <v>70</v>
      </c>
    </row>
    <row r="38974" spans="17:63" ht="29.25" customHeight="1" x14ac:dyDescent="0.2">
      <c r="Q38974" s="92" t="s">
        <v>50</v>
      </c>
      <c r="BF38974" s="101" t="s">
        <v>58</v>
      </c>
      <c r="BK38974" s="98" t="s">
        <v>70</v>
      </c>
    </row>
    <row r="38975" spans="17:63" ht="29.25" customHeight="1" x14ac:dyDescent="0.2">
      <c r="Q38975" s="92" t="s">
        <v>50</v>
      </c>
      <c r="BF38975" s="101" t="s">
        <v>58</v>
      </c>
      <c r="BK38975" s="98" t="s">
        <v>70</v>
      </c>
    </row>
    <row r="38976" spans="17:63" ht="29.25" customHeight="1" x14ac:dyDescent="0.2">
      <c r="Q38976" s="92" t="s">
        <v>50</v>
      </c>
      <c r="BF38976" s="101" t="s">
        <v>58</v>
      </c>
      <c r="BK38976" s="98" t="s">
        <v>70</v>
      </c>
    </row>
    <row r="38977" spans="17:63" ht="29.25" customHeight="1" x14ac:dyDescent="0.2">
      <c r="Q38977" s="92" t="s">
        <v>50</v>
      </c>
      <c r="BF38977" s="101" t="s">
        <v>58</v>
      </c>
      <c r="BK38977" s="98" t="s">
        <v>70</v>
      </c>
    </row>
    <row r="38978" spans="17:63" ht="29.25" customHeight="1" x14ac:dyDescent="0.2">
      <c r="Q38978" s="92" t="s">
        <v>50</v>
      </c>
      <c r="BF38978" s="101" t="s">
        <v>58</v>
      </c>
      <c r="BK38978" s="98" t="s">
        <v>70</v>
      </c>
    </row>
    <row r="38979" spans="17:63" ht="29.25" customHeight="1" x14ac:dyDescent="0.2">
      <c r="Q38979" s="92" t="s">
        <v>50</v>
      </c>
      <c r="BF38979" s="101" t="s">
        <v>58</v>
      </c>
      <c r="BK38979" s="98" t="s">
        <v>70</v>
      </c>
    </row>
    <row r="38980" spans="17:63" ht="29.25" customHeight="1" x14ac:dyDescent="0.2">
      <c r="Q38980" s="92" t="s">
        <v>50</v>
      </c>
      <c r="BF38980" s="101" t="s">
        <v>58</v>
      </c>
      <c r="BK38980" s="98" t="s">
        <v>70</v>
      </c>
    </row>
    <row r="38981" spans="17:63" ht="29.25" customHeight="1" x14ac:dyDescent="0.2">
      <c r="Q38981" s="92" t="s">
        <v>50</v>
      </c>
      <c r="BF38981" s="101" t="s">
        <v>58</v>
      </c>
      <c r="BK38981" s="98" t="s">
        <v>70</v>
      </c>
    </row>
    <row r="38982" spans="17:63" ht="29.25" customHeight="1" x14ac:dyDescent="0.2">
      <c r="Q38982" s="92" t="s">
        <v>50</v>
      </c>
      <c r="BF38982" s="101" t="s">
        <v>58</v>
      </c>
      <c r="BK38982" s="98" t="s">
        <v>70</v>
      </c>
    </row>
    <row r="38983" spans="17:63" ht="29.25" customHeight="1" x14ac:dyDescent="0.2">
      <c r="Q38983" s="92" t="s">
        <v>50</v>
      </c>
      <c r="BF38983" s="101" t="s">
        <v>58</v>
      </c>
      <c r="BK38983" s="98" t="s">
        <v>70</v>
      </c>
    </row>
    <row r="38984" spans="17:63" ht="29.25" customHeight="1" x14ac:dyDescent="0.2">
      <c r="Q38984" s="92" t="s">
        <v>50</v>
      </c>
      <c r="BF38984" s="101" t="s">
        <v>58</v>
      </c>
      <c r="BK38984" s="98" t="s">
        <v>70</v>
      </c>
    </row>
    <row r="38985" spans="17:63" ht="29.25" customHeight="1" x14ac:dyDescent="0.2">
      <c r="Q38985" s="92" t="s">
        <v>50</v>
      </c>
      <c r="BF38985" s="101" t="s">
        <v>58</v>
      </c>
      <c r="BK38985" s="98" t="s">
        <v>70</v>
      </c>
    </row>
    <row r="38986" spans="17:63" ht="29.25" customHeight="1" x14ac:dyDescent="0.2">
      <c r="Q38986" s="92" t="s">
        <v>50</v>
      </c>
      <c r="BF38986" s="101" t="s">
        <v>58</v>
      </c>
      <c r="BK38986" s="98" t="s">
        <v>70</v>
      </c>
    </row>
    <row r="38987" spans="17:63" ht="29.25" customHeight="1" x14ac:dyDescent="0.2">
      <c r="Q38987" s="92" t="s">
        <v>50</v>
      </c>
      <c r="BF38987" s="101" t="s">
        <v>58</v>
      </c>
      <c r="BK38987" s="98" t="s">
        <v>70</v>
      </c>
    </row>
    <row r="38988" spans="17:63" ht="29.25" customHeight="1" x14ac:dyDescent="0.2">
      <c r="Q38988" s="92" t="s">
        <v>50</v>
      </c>
      <c r="BF38988" s="101" t="s">
        <v>58</v>
      </c>
      <c r="BK38988" s="98" t="s">
        <v>70</v>
      </c>
    </row>
    <row r="38989" spans="17:63" ht="29.25" customHeight="1" x14ac:dyDescent="0.2">
      <c r="Q38989" s="92" t="s">
        <v>50</v>
      </c>
      <c r="BF38989" s="101" t="s">
        <v>58</v>
      </c>
      <c r="BK38989" s="98" t="s">
        <v>70</v>
      </c>
    </row>
    <row r="38990" spans="17:63" ht="29.25" customHeight="1" x14ac:dyDescent="0.2">
      <c r="Q38990" s="92" t="s">
        <v>50</v>
      </c>
      <c r="BF38990" s="101" t="s">
        <v>58</v>
      </c>
      <c r="BK38990" s="98" t="s">
        <v>70</v>
      </c>
    </row>
    <row r="38991" spans="17:63" ht="29.25" customHeight="1" x14ac:dyDescent="0.2">
      <c r="Q38991" s="92" t="s">
        <v>50</v>
      </c>
      <c r="BF38991" s="101" t="s">
        <v>58</v>
      </c>
      <c r="BK38991" s="98" t="s">
        <v>70</v>
      </c>
    </row>
    <row r="38992" spans="17:63" ht="29.25" customHeight="1" x14ac:dyDescent="0.2">
      <c r="Q38992" s="92" t="s">
        <v>50</v>
      </c>
      <c r="BF38992" s="101" t="s">
        <v>58</v>
      </c>
      <c r="BK38992" s="98" t="s">
        <v>70</v>
      </c>
    </row>
    <row r="38993" spans="17:63" ht="29.25" customHeight="1" x14ac:dyDescent="0.2">
      <c r="Q38993" s="92" t="s">
        <v>50</v>
      </c>
      <c r="BF38993" s="101" t="s">
        <v>58</v>
      </c>
      <c r="BK38993" s="98" t="s">
        <v>70</v>
      </c>
    </row>
    <row r="38994" spans="17:63" ht="29.25" customHeight="1" x14ac:dyDescent="0.2">
      <c r="Q38994" s="92" t="s">
        <v>50</v>
      </c>
      <c r="BF38994" s="101" t="s">
        <v>58</v>
      </c>
      <c r="BK38994" s="98" t="s">
        <v>70</v>
      </c>
    </row>
    <row r="38995" spans="17:63" ht="29.25" customHeight="1" x14ac:dyDescent="0.2">
      <c r="Q38995" s="92" t="s">
        <v>50</v>
      </c>
      <c r="BF38995" s="101" t="s">
        <v>58</v>
      </c>
      <c r="BK38995" s="98" t="s">
        <v>70</v>
      </c>
    </row>
    <row r="38996" spans="17:63" ht="29.25" customHeight="1" x14ac:dyDescent="0.2">
      <c r="Q38996" s="92" t="s">
        <v>50</v>
      </c>
      <c r="BF38996" s="101" t="s">
        <v>58</v>
      </c>
      <c r="BK38996" s="98" t="s">
        <v>70</v>
      </c>
    </row>
    <row r="38997" spans="17:63" ht="29.25" customHeight="1" x14ac:dyDescent="0.2">
      <c r="Q38997" s="92" t="s">
        <v>50</v>
      </c>
      <c r="BF38997" s="101" t="s">
        <v>58</v>
      </c>
      <c r="BK38997" s="98" t="s">
        <v>70</v>
      </c>
    </row>
    <row r="38998" spans="17:63" ht="29.25" customHeight="1" x14ac:dyDescent="0.2">
      <c r="Q38998" s="92" t="s">
        <v>50</v>
      </c>
      <c r="BF38998" s="101" t="s">
        <v>58</v>
      </c>
      <c r="BK38998" s="98" t="s">
        <v>70</v>
      </c>
    </row>
    <row r="38999" spans="17:63" ht="29.25" customHeight="1" x14ac:dyDescent="0.2">
      <c r="Q38999" s="92" t="s">
        <v>50</v>
      </c>
      <c r="BF38999" s="101" t="s">
        <v>58</v>
      </c>
      <c r="BK38999" s="98" t="s">
        <v>70</v>
      </c>
    </row>
    <row r="39000" spans="17:63" ht="29.25" customHeight="1" x14ac:dyDescent="0.2">
      <c r="Q39000" s="92" t="s">
        <v>50</v>
      </c>
      <c r="BF39000" s="101" t="s">
        <v>58</v>
      </c>
      <c r="BK39000" s="98" t="s">
        <v>70</v>
      </c>
    </row>
    <row r="39001" spans="17:63" ht="29.25" customHeight="1" x14ac:dyDescent="0.2">
      <c r="Q39001" s="92" t="s">
        <v>50</v>
      </c>
      <c r="BF39001" s="101" t="s">
        <v>58</v>
      </c>
      <c r="BK39001" s="98" t="s">
        <v>70</v>
      </c>
    </row>
    <row r="39002" spans="17:63" ht="29.25" customHeight="1" x14ac:dyDescent="0.2">
      <c r="Q39002" s="92" t="s">
        <v>50</v>
      </c>
      <c r="BF39002" s="101" t="s">
        <v>58</v>
      </c>
      <c r="BK39002" s="98" t="s">
        <v>70</v>
      </c>
    </row>
    <row r="39003" spans="17:63" ht="29.25" customHeight="1" x14ac:dyDescent="0.2">
      <c r="Q39003" s="92" t="s">
        <v>50</v>
      </c>
      <c r="BF39003" s="101" t="s">
        <v>58</v>
      </c>
      <c r="BK39003" s="98" t="s">
        <v>70</v>
      </c>
    </row>
    <row r="39004" spans="17:63" ht="29.25" customHeight="1" x14ac:dyDescent="0.2">
      <c r="Q39004" s="92" t="s">
        <v>50</v>
      </c>
      <c r="BF39004" s="101" t="s">
        <v>58</v>
      </c>
      <c r="BK39004" s="98" t="s">
        <v>70</v>
      </c>
    </row>
    <row r="39005" spans="17:63" ht="29.25" customHeight="1" x14ac:dyDescent="0.2">
      <c r="Q39005" s="92" t="s">
        <v>50</v>
      </c>
      <c r="BF39005" s="101" t="s">
        <v>58</v>
      </c>
      <c r="BK39005" s="98" t="s">
        <v>70</v>
      </c>
    </row>
    <row r="39006" spans="17:63" ht="29.25" customHeight="1" x14ac:dyDescent="0.2">
      <c r="Q39006" s="92" t="s">
        <v>50</v>
      </c>
      <c r="BF39006" s="101" t="s">
        <v>58</v>
      </c>
      <c r="BK39006" s="98" t="s">
        <v>70</v>
      </c>
    </row>
    <row r="39007" spans="17:63" ht="29.25" customHeight="1" x14ac:dyDescent="0.2">
      <c r="Q39007" s="92" t="s">
        <v>50</v>
      </c>
      <c r="BF39007" s="101" t="s">
        <v>58</v>
      </c>
      <c r="BK39007" s="98" t="s">
        <v>70</v>
      </c>
    </row>
    <row r="39008" spans="17:63" ht="29.25" customHeight="1" x14ac:dyDescent="0.2">
      <c r="Q39008" s="92" t="s">
        <v>50</v>
      </c>
      <c r="BF39008" s="101" t="s">
        <v>58</v>
      </c>
      <c r="BK39008" s="98" t="s">
        <v>70</v>
      </c>
    </row>
    <row r="39009" spans="17:63" ht="29.25" customHeight="1" x14ac:dyDescent="0.2">
      <c r="Q39009" s="92" t="s">
        <v>50</v>
      </c>
      <c r="BF39009" s="101" t="s">
        <v>58</v>
      </c>
      <c r="BK39009" s="98" t="s">
        <v>70</v>
      </c>
    </row>
    <row r="39010" spans="17:63" ht="29.25" customHeight="1" x14ac:dyDescent="0.2">
      <c r="Q39010" s="92" t="s">
        <v>50</v>
      </c>
      <c r="BF39010" s="101" t="s">
        <v>58</v>
      </c>
      <c r="BK39010" s="98" t="s">
        <v>70</v>
      </c>
    </row>
    <row r="39011" spans="17:63" ht="29.25" customHeight="1" x14ac:dyDescent="0.2">
      <c r="Q39011" s="92" t="s">
        <v>50</v>
      </c>
      <c r="BF39011" s="101" t="s">
        <v>58</v>
      </c>
      <c r="BK39011" s="98" t="s">
        <v>70</v>
      </c>
    </row>
    <row r="39012" spans="17:63" ht="29.25" customHeight="1" x14ac:dyDescent="0.2">
      <c r="Q39012" s="92" t="s">
        <v>50</v>
      </c>
      <c r="BF39012" s="101" t="s">
        <v>58</v>
      </c>
      <c r="BK39012" s="98" t="s">
        <v>70</v>
      </c>
    </row>
    <row r="39013" spans="17:63" ht="29.25" customHeight="1" x14ac:dyDescent="0.2">
      <c r="Q39013" s="92" t="s">
        <v>50</v>
      </c>
      <c r="BF39013" s="101" t="s">
        <v>58</v>
      </c>
      <c r="BK39013" s="98" t="s">
        <v>70</v>
      </c>
    </row>
    <row r="39014" spans="17:63" ht="29.25" customHeight="1" x14ac:dyDescent="0.2">
      <c r="Q39014" s="92" t="s">
        <v>50</v>
      </c>
      <c r="BF39014" s="101" t="s">
        <v>58</v>
      </c>
      <c r="BK39014" s="98" t="s">
        <v>70</v>
      </c>
    </row>
    <row r="39015" spans="17:63" ht="29.25" customHeight="1" x14ac:dyDescent="0.2">
      <c r="Q39015" s="92" t="s">
        <v>50</v>
      </c>
      <c r="BF39015" s="101" t="s">
        <v>58</v>
      </c>
      <c r="BK39015" s="98" t="s">
        <v>70</v>
      </c>
    </row>
    <row r="39016" spans="17:63" ht="29.25" customHeight="1" x14ac:dyDescent="0.2">
      <c r="Q39016" s="92" t="s">
        <v>50</v>
      </c>
      <c r="BF39016" s="101" t="s">
        <v>58</v>
      </c>
      <c r="BK39016" s="98" t="s">
        <v>70</v>
      </c>
    </row>
    <row r="39017" spans="17:63" ht="29.25" customHeight="1" x14ac:dyDescent="0.2">
      <c r="Q39017" s="92" t="s">
        <v>50</v>
      </c>
      <c r="BF39017" s="101" t="s">
        <v>58</v>
      </c>
      <c r="BK39017" s="98" t="s">
        <v>70</v>
      </c>
    </row>
    <row r="39018" spans="17:63" ht="29.25" customHeight="1" x14ac:dyDescent="0.2">
      <c r="Q39018" s="92" t="s">
        <v>50</v>
      </c>
      <c r="BF39018" s="101" t="s">
        <v>58</v>
      </c>
      <c r="BK39018" s="98" t="s">
        <v>70</v>
      </c>
    </row>
    <row r="39019" spans="17:63" ht="29.25" customHeight="1" x14ac:dyDescent="0.2">
      <c r="Q39019" s="92" t="s">
        <v>50</v>
      </c>
      <c r="BF39019" s="101" t="s">
        <v>58</v>
      </c>
      <c r="BK39019" s="98" t="s">
        <v>70</v>
      </c>
    </row>
    <row r="39020" spans="17:63" ht="29.25" customHeight="1" x14ac:dyDescent="0.2">
      <c r="Q39020" s="92" t="s">
        <v>50</v>
      </c>
      <c r="BF39020" s="101" t="s">
        <v>58</v>
      </c>
      <c r="BK39020" s="98" t="s">
        <v>70</v>
      </c>
    </row>
    <row r="39021" spans="17:63" ht="29.25" customHeight="1" x14ac:dyDescent="0.2">
      <c r="Q39021" s="92" t="s">
        <v>50</v>
      </c>
      <c r="BF39021" s="101" t="s">
        <v>58</v>
      </c>
      <c r="BK39021" s="98" t="s">
        <v>70</v>
      </c>
    </row>
    <row r="39022" spans="17:63" ht="29.25" customHeight="1" x14ac:dyDescent="0.2">
      <c r="Q39022" s="92" t="s">
        <v>50</v>
      </c>
      <c r="BF39022" s="101" t="s">
        <v>58</v>
      </c>
      <c r="BK39022" s="98" t="s">
        <v>70</v>
      </c>
    </row>
    <row r="39023" spans="17:63" ht="29.25" customHeight="1" x14ac:dyDescent="0.2">
      <c r="Q39023" s="92" t="s">
        <v>50</v>
      </c>
      <c r="BF39023" s="101" t="s">
        <v>58</v>
      </c>
      <c r="BK39023" s="98" t="s">
        <v>70</v>
      </c>
    </row>
    <row r="39024" spans="17:63" ht="29.25" customHeight="1" x14ac:dyDescent="0.2">
      <c r="Q39024" s="92" t="s">
        <v>50</v>
      </c>
      <c r="BF39024" s="101" t="s">
        <v>58</v>
      </c>
      <c r="BK39024" s="98" t="s">
        <v>70</v>
      </c>
    </row>
    <row r="39025" spans="17:63" ht="29.25" customHeight="1" x14ac:dyDescent="0.2">
      <c r="Q39025" s="92" t="s">
        <v>50</v>
      </c>
      <c r="BF39025" s="101" t="s">
        <v>58</v>
      </c>
      <c r="BK39025" s="98" t="s">
        <v>70</v>
      </c>
    </row>
    <row r="39026" spans="17:63" ht="29.25" customHeight="1" x14ac:dyDescent="0.2">
      <c r="Q39026" s="92" t="s">
        <v>50</v>
      </c>
      <c r="BF39026" s="101" t="s">
        <v>58</v>
      </c>
      <c r="BK39026" s="98" t="s">
        <v>70</v>
      </c>
    </row>
    <row r="39027" spans="17:63" ht="29.25" customHeight="1" x14ac:dyDescent="0.2">
      <c r="Q39027" s="92" t="s">
        <v>50</v>
      </c>
      <c r="BF39027" s="101" t="s">
        <v>58</v>
      </c>
      <c r="BK39027" s="98" t="s">
        <v>70</v>
      </c>
    </row>
    <row r="39028" spans="17:63" ht="29.25" customHeight="1" x14ac:dyDescent="0.2">
      <c r="Q39028" s="92" t="s">
        <v>50</v>
      </c>
      <c r="BF39028" s="101" t="s">
        <v>58</v>
      </c>
      <c r="BK39028" s="98" t="s">
        <v>70</v>
      </c>
    </row>
    <row r="39029" spans="17:63" ht="29.25" customHeight="1" x14ac:dyDescent="0.2">
      <c r="Q39029" s="92" t="s">
        <v>50</v>
      </c>
      <c r="BF39029" s="101" t="s">
        <v>58</v>
      </c>
      <c r="BK39029" s="98" t="s">
        <v>70</v>
      </c>
    </row>
    <row r="39030" spans="17:63" ht="29.25" customHeight="1" x14ac:dyDescent="0.2">
      <c r="Q39030" s="92" t="s">
        <v>50</v>
      </c>
      <c r="BF39030" s="101" t="s">
        <v>58</v>
      </c>
      <c r="BK39030" s="98" t="s">
        <v>70</v>
      </c>
    </row>
    <row r="39031" spans="17:63" ht="29.25" customHeight="1" x14ac:dyDescent="0.2">
      <c r="Q39031" s="92" t="s">
        <v>50</v>
      </c>
      <c r="BF39031" s="101" t="s">
        <v>58</v>
      </c>
      <c r="BK39031" s="98" t="s">
        <v>70</v>
      </c>
    </row>
    <row r="39032" spans="17:63" ht="29.25" customHeight="1" x14ac:dyDescent="0.2">
      <c r="Q39032" s="92" t="s">
        <v>50</v>
      </c>
      <c r="BF39032" s="101" t="s">
        <v>58</v>
      </c>
      <c r="BK39032" s="98" t="s">
        <v>70</v>
      </c>
    </row>
    <row r="39033" spans="17:63" ht="29.25" customHeight="1" x14ac:dyDescent="0.2">
      <c r="Q39033" s="92" t="s">
        <v>50</v>
      </c>
      <c r="BF39033" s="101" t="s">
        <v>58</v>
      </c>
      <c r="BK39033" s="98" t="s">
        <v>70</v>
      </c>
    </row>
    <row r="39034" spans="17:63" ht="29.25" customHeight="1" x14ac:dyDescent="0.2">
      <c r="Q39034" s="92" t="s">
        <v>50</v>
      </c>
      <c r="BF39034" s="101" t="s">
        <v>58</v>
      </c>
      <c r="BK39034" s="98" t="s">
        <v>70</v>
      </c>
    </row>
    <row r="39035" spans="17:63" ht="29.25" customHeight="1" x14ac:dyDescent="0.2">
      <c r="Q39035" s="92" t="s">
        <v>50</v>
      </c>
      <c r="BF39035" s="101" t="s">
        <v>58</v>
      </c>
      <c r="BK39035" s="98" t="s">
        <v>70</v>
      </c>
    </row>
    <row r="39036" spans="17:63" ht="29.25" customHeight="1" x14ac:dyDescent="0.2">
      <c r="Q39036" s="92" t="s">
        <v>50</v>
      </c>
      <c r="BF39036" s="101" t="s">
        <v>58</v>
      </c>
      <c r="BK39036" s="98" t="s">
        <v>70</v>
      </c>
    </row>
    <row r="39037" spans="17:63" ht="29.25" customHeight="1" x14ac:dyDescent="0.2">
      <c r="Q39037" s="92" t="s">
        <v>50</v>
      </c>
      <c r="BF39037" s="101" t="s">
        <v>58</v>
      </c>
      <c r="BK39037" s="98" t="s">
        <v>70</v>
      </c>
    </row>
    <row r="39038" spans="17:63" ht="29.25" customHeight="1" x14ac:dyDescent="0.2">
      <c r="Q39038" s="92" t="s">
        <v>50</v>
      </c>
      <c r="BF39038" s="101" t="s">
        <v>58</v>
      </c>
      <c r="BK39038" s="98" t="s">
        <v>70</v>
      </c>
    </row>
    <row r="39039" spans="17:63" ht="29.25" customHeight="1" x14ac:dyDescent="0.2">
      <c r="Q39039" s="92" t="s">
        <v>50</v>
      </c>
      <c r="BF39039" s="101" t="s">
        <v>58</v>
      </c>
      <c r="BK39039" s="98" t="s">
        <v>70</v>
      </c>
    </row>
    <row r="39040" spans="17:63" ht="29.25" customHeight="1" x14ac:dyDescent="0.2">
      <c r="Q39040" s="92" t="s">
        <v>50</v>
      </c>
      <c r="BF39040" s="101" t="s">
        <v>58</v>
      </c>
      <c r="BK39040" s="98" t="s">
        <v>70</v>
      </c>
    </row>
    <row r="39041" spans="17:63" ht="29.25" customHeight="1" x14ac:dyDescent="0.2">
      <c r="Q39041" s="92" t="s">
        <v>50</v>
      </c>
      <c r="BF39041" s="101" t="s">
        <v>58</v>
      </c>
      <c r="BK39041" s="98" t="s">
        <v>70</v>
      </c>
    </row>
    <row r="39042" spans="17:63" ht="29.25" customHeight="1" x14ac:dyDescent="0.2">
      <c r="Q39042" s="92" t="s">
        <v>50</v>
      </c>
      <c r="BF39042" s="101" t="s">
        <v>58</v>
      </c>
      <c r="BK39042" s="98" t="s">
        <v>70</v>
      </c>
    </row>
    <row r="39043" spans="17:63" ht="29.25" customHeight="1" x14ac:dyDescent="0.2">
      <c r="Q39043" s="92" t="s">
        <v>50</v>
      </c>
      <c r="BF39043" s="101" t="s">
        <v>58</v>
      </c>
      <c r="BK39043" s="98" t="s">
        <v>70</v>
      </c>
    </row>
    <row r="39044" spans="17:63" ht="29.25" customHeight="1" x14ac:dyDescent="0.2">
      <c r="Q39044" s="92" t="s">
        <v>50</v>
      </c>
      <c r="BF39044" s="101" t="s">
        <v>58</v>
      </c>
      <c r="BK39044" s="98" t="s">
        <v>70</v>
      </c>
    </row>
    <row r="39045" spans="17:63" ht="29.25" customHeight="1" x14ac:dyDescent="0.2">
      <c r="Q39045" s="92" t="s">
        <v>50</v>
      </c>
      <c r="BF39045" s="101" t="s">
        <v>58</v>
      </c>
      <c r="BK39045" s="98" t="s">
        <v>70</v>
      </c>
    </row>
    <row r="39046" spans="17:63" ht="29.25" customHeight="1" x14ac:dyDescent="0.2">
      <c r="Q39046" s="92" t="s">
        <v>50</v>
      </c>
      <c r="BF39046" s="101" t="s">
        <v>58</v>
      </c>
      <c r="BK39046" s="98" t="s">
        <v>70</v>
      </c>
    </row>
    <row r="39047" spans="17:63" ht="29.25" customHeight="1" x14ac:dyDescent="0.2">
      <c r="Q39047" s="92" t="s">
        <v>50</v>
      </c>
      <c r="BF39047" s="101" t="s">
        <v>58</v>
      </c>
      <c r="BK39047" s="98" t="s">
        <v>70</v>
      </c>
    </row>
    <row r="39048" spans="17:63" ht="29.25" customHeight="1" x14ac:dyDescent="0.2">
      <c r="Q39048" s="92" t="s">
        <v>50</v>
      </c>
      <c r="BF39048" s="101" t="s">
        <v>58</v>
      </c>
      <c r="BK39048" s="98" t="s">
        <v>70</v>
      </c>
    </row>
    <row r="39049" spans="17:63" ht="29.25" customHeight="1" x14ac:dyDescent="0.2">
      <c r="Q39049" s="92" t="s">
        <v>50</v>
      </c>
      <c r="BF39049" s="101" t="s">
        <v>58</v>
      </c>
      <c r="BK39049" s="98" t="s">
        <v>70</v>
      </c>
    </row>
    <row r="39050" spans="17:63" ht="29.25" customHeight="1" x14ac:dyDescent="0.2">
      <c r="Q39050" s="92" t="s">
        <v>50</v>
      </c>
      <c r="BF39050" s="101" t="s">
        <v>58</v>
      </c>
      <c r="BK39050" s="98" t="s">
        <v>70</v>
      </c>
    </row>
    <row r="39051" spans="17:63" ht="29.25" customHeight="1" x14ac:dyDescent="0.2">
      <c r="Q39051" s="92" t="s">
        <v>50</v>
      </c>
      <c r="BF39051" s="101" t="s">
        <v>58</v>
      </c>
      <c r="BK39051" s="98" t="s">
        <v>70</v>
      </c>
    </row>
    <row r="39052" spans="17:63" ht="29.25" customHeight="1" x14ac:dyDescent="0.2">
      <c r="Q39052" s="92" t="s">
        <v>50</v>
      </c>
      <c r="BF39052" s="101" t="s">
        <v>58</v>
      </c>
      <c r="BK39052" s="98" t="s">
        <v>70</v>
      </c>
    </row>
    <row r="39053" spans="17:63" ht="29.25" customHeight="1" x14ac:dyDescent="0.2">
      <c r="Q39053" s="92" t="s">
        <v>50</v>
      </c>
      <c r="BF39053" s="101" t="s">
        <v>58</v>
      </c>
      <c r="BK39053" s="98" t="s">
        <v>70</v>
      </c>
    </row>
    <row r="39054" spans="17:63" ht="29.25" customHeight="1" x14ac:dyDescent="0.2">
      <c r="Q39054" s="92" t="s">
        <v>50</v>
      </c>
      <c r="BF39054" s="101" t="s">
        <v>58</v>
      </c>
      <c r="BK39054" s="98" t="s">
        <v>70</v>
      </c>
    </row>
    <row r="39055" spans="17:63" ht="29.25" customHeight="1" x14ac:dyDescent="0.2">
      <c r="Q39055" s="92" t="s">
        <v>50</v>
      </c>
      <c r="BF39055" s="101" t="s">
        <v>58</v>
      </c>
      <c r="BK39055" s="98" t="s">
        <v>70</v>
      </c>
    </row>
    <row r="39056" spans="17:63" ht="29.25" customHeight="1" x14ac:dyDescent="0.2">
      <c r="Q39056" s="92" t="s">
        <v>50</v>
      </c>
      <c r="BF39056" s="101" t="s">
        <v>58</v>
      </c>
      <c r="BK39056" s="98" t="s">
        <v>70</v>
      </c>
    </row>
    <row r="39057" spans="17:63" ht="29.25" customHeight="1" x14ac:dyDescent="0.2">
      <c r="Q39057" s="92" t="s">
        <v>50</v>
      </c>
      <c r="BF39057" s="101" t="s">
        <v>58</v>
      </c>
      <c r="BK39057" s="98" t="s">
        <v>70</v>
      </c>
    </row>
    <row r="39058" spans="17:63" ht="29.25" customHeight="1" x14ac:dyDescent="0.2">
      <c r="Q39058" s="92" t="s">
        <v>50</v>
      </c>
      <c r="BF39058" s="101" t="s">
        <v>58</v>
      </c>
      <c r="BK39058" s="98" t="s">
        <v>70</v>
      </c>
    </row>
    <row r="39059" spans="17:63" ht="29.25" customHeight="1" x14ac:dyDescent="0.2">
      <c r="Q39059" s="92" t="s">
        <v>50</v>
      </c>
      <c r="BF39059" s="101" t="s">
        <v>58</v>
      </c>
      <c r="BK39059" s="98" t="s">
        <v>70</v>
      </c>
    </row>
    <row r="39060" spans="17:63" ht="29.25" customHeight="1" x14ac:dyDescent="0.2">
      <c r="Q39060" s="92" t="s">
        <v>50</v>
      </c>
      <c r="BF39060" s="101" t="s">
        <v>58</v>
      </c>
      <c r="BK39060" s="98" t="s">
        <v>70</v>
      </c>
    </row>
    <row r="39061" spans="17:63" ht="29.25" customHeight="1" x14ac:dyDescent="0.2">
      <c r="Q39061" s="92" t="s">
        <v>50</v>
      </c>
      <c r="BF39061" s="101" t="s">
        <v>58</v>
      </c>
      <c r="BK39061" s="98" t="s">
        <v>70</v>
      </c>
    </row>
    <row r="39062" spans="17:63" ht="29.25" customHeight="1" x14ac:dyDescent="0.2">
      <c r="Q39062" s="92" t="s">
        <v>50</v>
      </c>
      <c r="BF39062" s="101" t="s">
        <v>58</v>
      </c>
      <c r="BK39062" s="98" t="s">
        <v>70</v>
      </c>
    </row>
    <row r="39063" spans="17:63" ht="29.25" customHeight="1" x14ac:dyDescent="0.2">
      <c r="Q39063" s="92" t="s">
        <v>50</v>
      </c>
      <c r="BF39063" s="101" t="s">
        <v>58</v>
      </c>
      <c r="BK39063" s="98" t="s">
        <v>70</v>
      </c>
    </row>
    <row r="39064" spans="17:63" ht="29.25" customHeight="1" x14ac:dyDescent="0.2">
      <c r="Q39064" s="92" t="s">
        <v>50</v>
      </c>
      <c r="BF39064" s="101" t="s">
        <v>58</v>
      </c>
      <c r="BK39064" s="98" t="s">
        <v>70</v>
      </c>
    </row>
    <row r="39065" spans="17:63" ht="29.25" customHeight="1" x14ac:dyDescent="0.2">
      <c r="Q39065" s="92" t="s">
        <v>50</v>
      </c>
      <c r="BF39065" s="101" t="s">
        <v>58</v>
      </c>
      <c r="BK39065" s="98" t="s">
        <v>70</v>
      </c>
    </row>
    <row r="39066" spans="17:63" ht="29.25" customHeight="1" x14ac:dyDescent="0.2">
      <c r="Q39066" s="92" t="s">
        <v>50</v>
      </c>
      <c r="BF39066" s="101" t="s">
        <v>58</v>
      </c>
      <c r="BK39066" s="98" t="s">
        <v>70</v>
      </c>
    </row>
    <row r="39067" spans="17:63" ht="29.25" customHeight="1" x14ac:dyDescent="0.2">
      <c r="Q39067" s="92" t="s">
        <v>50</v>
      </c>
      <c r="BF39067" s="101" t="s">
        <v>58</v>
      </c>
      <c r="BK39067" s="98" t="s">
        <v>70</v>
      </c>
    </row>
    <row r="39068" spans="17:63" ht="29.25" customHeight="1" x14ac:dyDescent="0.2">
      <c r="Q39068" s="92" t="s">
        <v>50</v>
      </c>
      <c r="BF39068" s="101" t="s">
        <v>58</v>
      </c>
      <c r="BK39068" s="98" t="s">
        <v>70</v>
      </c>
    </row>
    <row r="39069" spans="17:63" ht="29.25" customHeight="1" x14ac:dyDescent="0.2">
      <c r="Q39069" s="92" t="s">
        <v>50</v>
      </c>
      <c r="BF39069" s="101" t="s">
        <v>58</v>
      </c>
      <c r="BK39069" s="98" t="s">
        <v>70</v>
      </c>
    </row>
    <row r="39070" spans="17:63" ht="29.25" customHeight="1" x14ac:dyDescent="0.2">
      <c r="Q39070" s="92" t="s">
        <v>50</v>
      </c>
      <c r="BF39070" s="101" t="s">
        <v>58</v>
      </c>
      <c r="BK39070" s="98" t="s">
        <v>70</v>
      </c>
    </row>
    <row r="39071" spans="17:63" ht="29.25" customHeight="1" x14ac:dyDescent="0.2">
      <c r="Q39071" s="92" t="s">
        <v>50</v>
      </c>
      <c r="BF39071" s="101" t="s">
        <v>58</v>
      </c>
      <c r="BK39071" s="98" t="s">
        <v>70</v>
      </c>
    </row>
    <row r="39072" spans="17:63" ht="29.25" customHeight="1" x14ac:dyDescent="0.2">
      <c r="Q39072" s="92" t="s">
        <v>50</v>
      </c>
      <c r="BF39072" s="101" t="s">
        <v>58</v>
      </c>
      <c r="BK39072" s="98" t="s">
        <v>70</v>
      </c>
    </row>
    <row r="39073" spans="17:63" ht="29.25" customHeight="1" x14ac:dyDescent="0.2">
      <c r="Q39073" s="92" t="s">
        <v>50</v>
      </c>
      <c r="BF39073" s="101" t="s">
        <v>58</v>
      </c>
      <c r="BK39073" s="98" t="s">
        <v>70</v>
      </c>
    </row>
    <row r="39074" spans="17:63" ht="29.25" customHeight="1" x14ac:dyDescent="0.2">
      <c r="Q39074" s="92" t="s">
        <v>50</v>
      </c>
      <c r="BF39074" s="101" t="s">
        <v>58</v>
      </c>
      <c r="BK39074" s="98" t="s">
        <v>70</v>
      </c>
    </row>
    <row r="39075" spans="17:63" ht="29.25" customHeight="1" x14ac:dyDescent="0.2">
      <c r="Q39075" s="92" t="s">
        <v>50</v>
      </c>
      <c r="BF39075" s="101" t="s">
        <v>58</v>
      </c>
      <c r="BK39075" s="98" t="s">
        <v>70</v>
      </c>
    </row>
    <row r="39076" spans="17:63" ht="29.25" customHeight="1" x14ac:dyDescent="0.2">
      <c r="Q39076" s="92" t="s">
        <v>50</v>
      </c>
      <c r="BF39076" s="101" t="s">
        <v>58</v>
      </c>
      <c r="BK39076" s="98" t="s">
        <v>70</v>
      </c>
    </row>
    <row r="39077" spans="17:63" ht="29.25" customHeight="1" x14ac:dyDescent="0.2">
      <c r="Q39077" s="92" t="s">
        <v>50</v>
      </c>
      <c r="BF39077" s="101" t="s">
        <v>58</v>
      </c>
      <c r="BK39077" s="98" t="s">
        <v>70</v>
      </c>
    </row>
    <row r="39078" spans="17:63" ht="29.25" customHeight="1" x14ac:dyDescent="0.2">
      <c r="Q39078" s="92" t="s">
        <v>50</v>
      </c>
      <c r="BF39078" s="101" t="s">
        <v>58</v>
      </c>
      <c r="BK39078" s="98" t="s">
        <v>70</v>
      </c>
    </row>
    <row r="39079" spans="17:63" ht="29.25" customHeight="1" x14ac:dyDescent="0.2">
      <c r="Q39079" s="92" t="s">
        <v>50</v>
      </c>
      <c r="BF39079" s="101" t="s">
        <v>58</v>
      </c>
      <c r="BK39079" s="98" t="s">
        <v>70</v>
      </c>
    </row>
    <row r="39080" spans="17:63" ht="29.25" customHeight="1" x14ac:dyDescent="0.2">
      <c r="Q39080" s="92" t="s">
        <v>50</v>
      </c>
      <c r="BF39080" s="101" t="s">
        <v>58</v>
      </c>
      <c r="BK39080" s="98" t="s">
        <v>70</v>
      </c>
    </row>
    <row r="39081" spans="17:63" ht="29.25" customHeight="1" x14ac:dyDescent="0.2">
      <c r="Q39081" s="92" t="s">
        <v>50</v>
      </c>
      <c r="BF39081" s="101" t="s">
        <v>58</v>
      </c>
      <c r="BK39081" s="98" t="s">
        <v>70</v>
      </c>
    </row>
    <row r="39082" spans="17:63" ht="29.25" customHeight="1" x14ac:dyDescent="0.2">
      <c r="Q39082" s="92" t="s">
        <v>50</v>
      </c>
      <c r="BF39082" s="101" t="s">
        <v>58</v>
      </c>
      <c r="BK39082" s="98" t="s">
        <v>70</v>
      </c>
    </row>
    <row r="39083" spans="17:63" ht="29.25" customHeight="1" x14ac:dyDescent="0.2">
      <c r="Q39083" s="92" t="s">
        <v>50</v>
      </c>
      <c r="BF39083" s="101" t="s">
        <v>58</v>
      </c>
      <c r="BK39083" s="98" t="s">
        <v>70</v>
      </c>
    </row>
    <row r="39084" spans="17:63" ht="29.25" customHeight="1" x14ac:dyDescent="0.2">
      <c r="Q39084" s="92" t="s">
        <v>50</v>
      </c>
      <c r="BF39084" s="101" t="s">
        <v>58</v>
      </c>
      <c r="BK39084" s="98" t="s">
        <v>70</v>
      </c>
    </row>
    <row r="39085" spans="17:63" ht="29.25" customHeight="1" x14ac:dyDescent="0.2">
      <c r="Q39085" s="92" t="s">
        <v>50</v>
      </c>
      <c r="BF39085" s="101" t="s">
        <v>58</v>
      </c>
      <c r="BK39085" s="98" t="s">
        <v>70</v>
      </c>
    </row>
    <row r="39086" spans="17:63" ht="29.25" customHeight="1" x14ac:dyDescent="0.2">
      <c r="Q39086" s="92" t="s">
        <v>50</v>
      </c>
      <c r="BF39086" s="101" t="s">
        <v>58</v>
      </c>
      <c r="BK39086" s="98" t="s">
        <v>70</v>
      </c>
    </row>
    <row r="39087" spans="17:63" ht="29.25" customHeight="1" x14ac:dyDescent="0.2">
      <c r="Q39087" s="92" t="s">
        <v>50</v>
      </c>
      <c r="BF39087" s="101" t="s">
        <v>58</v>
      </c>
      <c r="BK39087" s="98" t="s">
        <v>70</v>
      </c>
    </row>
    <row r="39088" spans="17:63" ht="29.25" customHeight="1" x14ac:dyDescent="0.2">
      <c r="Q39088" s="92" t="s">
        <v>50</v>
      </c>
      <c r="BF39088" s="101" t="s">
        <v>58</v>
      </c>
      <c r="BK39088" s="98" t="s">
        <v>70</v>
      </c>
    </row>
    <row r="39089" spans="17:63" ht="29.25" customHeight="1" x14ac:dyDescent="0.2">
      <c r="Q39089" s="92" t="s">
        <v>50</v>
      </c>
      <c r="BF39089" s="101" t="s">
        <v>58</v>
      </c>
      <c r="BK39089" s="98" t="s">
        <v>70</v>
      </c>
    </row>
    <row r="39090" spans="17:63" ht="29.25" customHeight="1" x14ac:dyDescent="0.2">
      <c r="Q39090" s="92" t="s">
        <v>50</v>
      </c>
      <c r="BF39090" s="101" t="s">
        <v>58</v>
      </c>
      <c r="BK39090" s="98" t="s">
        <v>70</v>
      </c>
    </row>
    <row r="39091" spans="17:63" ht="29.25" customHeight="1" x14ac:dyDescent="0.2">
      <c r="Q39091" s="92" t="s">
        <v>50</v>
      </c>
      <c r="BF39091" s="101" t="s">
        <v>58</v>
      </c>
      <c r="BK39091" s="98" t="s">
        <v>70</v>
      </c>
    </row>
    <row r="39092" spans="17:63" ht="29.25" customHeight="1" x14ac:dyDescent="0.2">
      <c r="Q39092" s="92" t="s">
        <v>50</v>
      </c>
      <c r="BF39092" s="101" t="s">
        <v>58</v>
      </c>
      <c r="BK39092" s="98" t="s">
        <v>70</v>
      </c>
    </row>
    <row r="39093" spans="17:63" ht="29.25" customHeight="1" x14ac:dyDescent="0.2">
      <c r="Q39093" s="92" t="s">
        <v>50</v>
      </c>
      <c r="BF39093" s="101" t="s">
        <v>58</v>
      </c>
      <c r="BK39093" s="98" t="s">
        <v>70</v>
      </c>
    </row>
    <row r="39094" spans="17:63" ht="29.25" customHeight="1" x14ac:dyDescent="0.2">
      <c r="Q39094" s="92" t="s">
        <v>50</v>
      </c>
      <c r="BF39094" s="101" t="s">
        <v>58</v>
      </c>
      <c r="BK39094" s="98" t="s">
        <v>70</v>
      </c>
    </row>
    <row r="39095" spans="17:63" ht="29.25" customHeight="1" x14ac:dyDescent="0.2">
      <c r="Q39095" s="92" t="s">
        <v>50</v>
      </c>
      <c r="BF39095" s="101" t="s">
        <v>58</v>
      </c>
      <c r="BK39095" s="98" t="s">
        <v>70</v>
      </c>
    </row>
    <row r="39096" spans="17:63" ht="29.25" customHeight="1" x14ac:dyDescent="0.2">
      <c r="Q39096" s="92" t="s">
        <v>50</v>
      </c>
      <c r="BF39096" s="101" t="s">
        <v>58</v>
      </c>
      <c r="BK39096" s="98" t="s">
        <v>70</v>
      </c>
    </row>
    <row r="39097" spans="17:63" ht="29.25" customHeight="1" x14ac:dyDescent="0.2">
      <c r="Q39097" s="92" t="s">
        <v>50</v>
      </c>
      <c r="BF39097" s="101" t="s">
        <v>58</v>
      </c>
      <c r="BK39097" s="98" t="s">
        <v>70</v>
      </c>
    </row>
    <row r="39098" spans="17:63" ht="29.25" customHeight="1" x14ac:dyDescent="0.2">
      <c r="Q39098" s="92" t="s">
        <v>50</v>
      </c>
      <c r="BF39098" s="101" t="s">
        <v>58</v>
      </c>
      <c r="BK39098" s="98" t="s">
        <v>70</v>
      </c>
    </row>
    <row r="39099" spans="17:63" ht="29.25" customHeight="1" x14ac:dyDescent="0.2">
      <c r="Q39099" s="92" t="s">
        <v>50</v>
      </c>
      <c r="BF39099" s="101" t="s">
        <v>58</v>
      </c>
      <c r="BK39099" s="98" t="s">
        <v>70</v>
      </c>
    </row>
    <row r="39100" spans="17:63" ht="29.25" customHeight="1" x14ac:dyDescent="0.2">
      <c r="Q39100" s="92" t="s">
        <v>50</v>
      </c>
      <c r="BF39100" s="101" t="s">
        <v>58</v>
      </c>
      <c r="BK39100" s="98" t="s">
        <v>70</v>
      </c>
    </row>
    <row r="39101" spans="17:63" ht="29.25" customHeight="1" x14ac:dyDescent="0.2">
      <c r="Q39101" s="92" t="s">
        <v>50</v>
      </c>
      <c r="BF39101" s="101" t="s">
        <v>58</v>
      </c>
      <c r="BK39101" s="98" t="s">
        <v>70</v>
      </c>
    </row>
    <row r="39102" spans="17:63" ht="29.25" customHeight="1" x14ac:dyDescent="0.2">
      <c r="Q39102" s="92" t="s">
        <v>50</v>
      </c>
      <c r="BF39102" s="101" t="s">
        <v>58</v>
      </c>
      <c r="BK39102" s="98" t="s">
        <v>70</v>
      </c>
    </row>
    <row r="39103" spans="17:63" ht="29.25" customHeight="1" x14ac:dyDescent="0.2">
      <c r="Q39103" s="92" t="s">
        <v>50</v>
      </c>
      <c r="BF39103" s="101" t="s">
        <v>58</v>
      </c>
      <c r="BK39103" s="98" t="s">
        <v>70</v>
      </c>
    </row>
    <row r="39104" spans="17:63" ht="29.25" customHeight="1" x14ac:dyDescent="0.2">
      <c r="Q39104" s="92" t="s">
        <v>50</v>
      </c>
      <c r="BF39104" s="101" t="s">
        <v>58</v>
      </c>
      <c r="BK39104" s="98" t="s">
        <v>70</v>
      </c>
    </row>
    <row r="39105" spans="17:63" ht="29.25" customHeight="1" x14ac:dyDescent="0.2">
      <c r="Q39105" s="92" t="s">
        <v>50</v>
      </c>
      <c r="BF39105" s="101" t="s">
        <v>58</v>
      </c>
      <c r="BK39105" s="98" t="s">
        <v>70</v>
      </c>
    </row>
    <row r="39106" spans="17:63" ht="29.25" customHeight="1" x14ac:dyDescent="0.2">
      <c r="Q39106" s="92" t="s">
        <v>50</v>
      </c>
      <c r="BF39106" s="101" t="s">
        <v>58</v>
      </c>
      <c r="BK39106" s="98" t="s">
        <v>70</v>
      </c>
    </row>
    <row r="39107" spans="17:63" ht="29.25" customHeight="1" x14ac:dyDescent="0.2">
      <c r="Q39107" s="92" t="s">
        <v>50</v>
      </c>
      <c r="BF39107" s="101" t="s">
        <v>58</v>
      </c>
      <c r="BK39107" s="98" t="s">
        <v>70</v>
      </c>
    </row>
    <row r="39108" spans="17:63" ht="29.25" customHeight="1" x14ac:dyDescent="0.2">
      <c r="Q39108" s="92" t="s">
        <v>50</v>
      </c>
      <c r="BF39108" s="101" t="s">
        <v>58</v>
      </c>
      <c r="BK39108" s="98" t="s">
        <v>70</v>
      </c>
    </row>
    <row r="39109" spans="17:63" ht="29.25" customHeight="1" x14ac:dyDescent="0.2">
      <c r="Q39109" s="92" t="s">
        <v>50</v>
      </c>
      <c r="BF39109" s="101" t="s">
        <v>58</v>
      </c>
      <c r="BK39109" s="98" t="s">
        <v>70</v>
      </c>
    </row>
    <row r="39110" spans="17:63" ht="29.25" customHeight="1" x14ac:dyDescent="0.2">
      <c r="Q39110" s="92" t="s">
        <v>50</v>
      </c>
      <c r="BF39110" s="101" t="s">
        <v>58</v>
      </c>
      <c r="BK39110" s="98" t="s">
        <v>70</v>
      </c>
    </row>
    <row r="39111" spans="17:63" ht="29.25" customHeight="1" x14ac:dyDescent="0.2">
      <c r="Q39111" s="92" t="s">
        <v>50</v>
      </c>
      <c r="BF39111" s="101" t="s">
        <v>58</v>
      </c>
      <c r="BK39111" s="98" t="s">
        <v>70</v>
      </c>
    </row>
    <row r="39112" spans="17:63" ht="29.25" customHeight="1" x14ac:dyDescent="0.2">
      <c r="Q39112" s="92" t="s">
        <v>50</v>
      </c>
      <c r="BF39112" s="101" t="s">
        <v>58</v>
      </c>
      <c r="BK39112" s="98" t="s">
        <v>70</v>
      </c>
    </row>
    <row r="39113" spans="17:63" ht="29.25" customHeight="1" x14ac:dyDescent="0.2">
      <c r="Q39113" s="92" t="s">
        <v>50</v>
      </c>
      <c r="BF39113" s="101" t="s">
        <v>58</v>
      </c>
      <c r="BK39113" s="98" t="s">
        <v>70</v>
      </c>
    </row>
    <row r="39114" spans="17:63" ht="29.25" customHeight="1" x14ac:dyDescent="0.2">
      <c r="Q39114" s="92" t="s">
        <v>50</v>
      </c>
      <c r="BF39114" s="101" t="s">
        <v>58</v>
      </c>
      <c r="BK39114" s="98" t="s">
        <v>70</v>
      </c>
    </row>
    <row r="39115" spans="17:63" ht="29.25" customHeight="1" x14ac:dyDescent="0.2">
      <c r="Q39115" s="92" t="s">
        <v>50</v>
      </c>
      <c r="BF39115" s="101" t="s">
        <v>58</v>
      </c>
      <c r="BK39115" s="98" t="s">
        <v>70</v>
      </c>
    </row>
    <row r="39116" spans="17:63" ht="29.25" customHeight="1" x14ac:dyDescent="0.2">
      <c r="Q39116" s="92" t="s">
        <v>50</v>
      </c>
      <c r="BF39116" s="101" t="s">
        <v>58</v>
      </c>
      <c r="BK39116" s="98" t="s">
        <v>70</v>
      </c>
    </row>
    <row r="39117" spans="17:63" ht="29.25" customHeight="1" x14ac:dyDescent="0.2">
      <c r="Q39117" s="92" t="s">
        <v>50</v>
      </c>
      <c r="BF39117" s="101" t="s">
        <v>58</v>
      </c>
      <c r="BK39117" s="98" t="s">
        <v>70</v>
      </c>
    </row>
    <row r="39118" spans="17:63" ht="29.25" customHeight="1" x14ac:dyDescent="0.2">
      <c r="Q39118" s="92" t="s">
        <v>50</v>
      </c>
      <c r="BF39118" s="101" t="s">
        <v>58</v>
      </c>
      <c r="BK39118" s="98" t="s">
        <v>70</v>
      </c>
    </row>
    <row r="39119" spans="17:63" ht="29.25" customHeight="1" x14ac:dyDescent="0.2">
      <c r="Q39119" s="92" t="s">
        <v>50</v>
      </c>
      <c r="BF39119" s="101" t="s">
        <v>58</v>
      </c>
      <c r="BK39119" s="98" t="s">
        <v>70</v>
      </c>
    </row>
    <row r="39120" spans="17:63" ht="29.25" customHeight="1" x14ac:dyDescent="0.2">
      <c r="Q39120" s="92" t="s">
        <v>50</v>
      </c>
      <c r="BF39120" s="101" t="s">
        <v>58</v>
      </c>
      <c r="BK39120" s="98" t="s">
        <v>70</v>
      </c>
    </row>
    <row r="39121" spans="17:63" ht="29.25" customHeight="1" x14ac:dyDescent="0.2">
      <c r="Q39121" s="92" t="s">
        <v>50</v>
      </c>
      <c r="BF39121" s="101" t="s">
        <v>58</v>
      </c>
      <c r="BK39121" s="98" t="s">
        <v>70</v>
      </c>
    </row>
    <row r="39122" spans="17:63" ht="29.25" customHeight="1" x14ac:dyDescent="0.2">
      <c r="Q39122" s="92" t="s">
        <v>50</v>
      </c>
      <c r="BF39122" s="101" t="s">
        <v>58</v>
      </c>
      <c r="BK39122" s="98" t="s">
        <v>70</v>
      </c>
    </row>
    <row r="39123" spans="17:63" ht="29.25" customHeight="1" x14ac:dyDescent="0.2">
      <c r="Q39123" s="92" t="s">
        <v>50</v>
      </c>
      <c r="BF39123" s="101" t="s">
        <v>58</v>
      </c>
      <c r="BK39123" s="98" t="s">
        <v>70</v>
      </c>
    </row>
    <row r="39124" spans="17:63" ht="29.25" customHeight="1" x14ac:dyDescent="0.2">
      <c r="Q39124" s="92" t="s">
        <v>50</v>
      </c>
      <c r="BF39124" s="101" t="s">
        <v>58</v>
      </c>
      <c r="BK39124" s="98" t="s">
        <v>70</v>
      </c>
    </row>
    <row r="39125" spans="17:63" ht="29.25" customHeight="1" x14ac:dyDescent="0.2">
      <c r="Q39125" s="92" t="s">
        <v>50</v>
      </c>
      <c r="BF39125" s="101" t="s">
        <v>58</v>
      </c>
      <c r="BK39125" s="98" t="s">
        <v>70</v>
      </c>
    </row>
    <row r="39126" spans="17:63" ht="29.25" customHeight="1" x14ac:dyDescent="0.2">
      <c r="Q39126" s="92" t="s">
        <v>50</v>
      </c>
      <c r="BF39126" s="101" t="s">
        <v>58</v>
      </c>
      <c r="BK39126" s="98" t="s">
        <v>70</v>
      </c>
    </row>
    <row r="39127" spans="17:63" ht="29.25" customHeight="1" x14ac:dyDescent="0.2">
      <c r="Q39127" s="92" t="s">
        <v>50</v>
      </c>
      <c r="BF39127" s="101" t="s">
        <v>58</v>
      </c>
      <c r="BK39127" s="98" t="s">
        <v>70</v>
      </c>
    </row>
    <row r="39128" spans="17:63" ht="29.25" customHeight="1" x14ac:dyDescent="0.2">
      <c r="Q39128" s="92" t="s">
        <v>50</v>
      </c>
      <c r="BF39128" s="101" t="s">
        <v>58</v>
      </c>
      <c r="BK39128" s="98" t="s">
        <v>70</v>
      </c>
    </row>
    <row r="39129" spans="17:63" ht="29.25" customHeight="1" x14ac:dyDescent="0.2">
      <c r="Q39129" s="92" t="s">
        <v>50</v>
      </c>
      <c r="BF39129" s="101" t="s">
        <v>58</v>
      </c>
      <c r="BK39129" s="98" t="s">
        <v>70</v>
      </c>
    </row>
    <row r="39130" spans="17:63" ht="29.25" customHeight="1" x14ac:dyDescent="0.2">
      <c r="Q39130" s="92" t="s">
        <v>50</v>
      </c>
      <c r="BF39130" s="101" t="s">
        <v>58</v>
      </c>
      <c r="BK39130" s="98" t="s">
        <v>70</v>
      </c>
    </row>
    <row r="39131" spans="17:63" ht="29.25" customHeight="1" x14ac:dyDescent="0.2">
      <c r="Q39131" s="92" t="s">
        <v>50</v>
      </c>
      <c r="BF39131" s="101" t="s">
        <v>58</v>
      </c>
      <c r="BK39131" s="98" t="s">
        <v>70</v>
      </c>
    </row>
    <row r="39132" spans="17:63" ht="29.25" customHeight="1" x14ac:dyDescent="0.2">
      <c r="Q39132" s="92" t="s">
        <v>50</v>
      </c>
      <c r="BF39132" s="101" t="s">
        <v>58</v>
      </c>
      <c r="BK39132" s="98" t="s">
        <v>70</v>
      </c>
    </row>
    <row r="39133" spans="17:63" ht="29.25" customHeight="1" x14ac:dyDescent="0.2">
      <c r="Q39133" s="92" t="s">
        <v>50</v>
      </c>
      <c r="BF39133" s="101" t="s">
        <v>58</v>
      </c>
      <c r="BK39133" s="98" t="s">
        <v>70</v>
      </c>
    </row>
    <row r="39134" spans="17:63" ht="29.25" customHeight="1" x14ac:dyDescent="0.2">
      <c r="Q39134" s="92" t="s">
        <v>50</v>
      </c>
      <c r="BF39134" s="101" t="s">
        <v>58</v>
      </c>
      <c r="BK39134" s="98" t="s">
        <v>70</v>
      </c>
    </row>
    <row r="39135" spans="17:63" ht="29.25" customHeight="1" x14ac:dyDescent="0.2">
      <c r="Q39135" s="92" t="s">
        <v>50</v>
      </c>
      <c r="BF39135" s="101" t="s">
        <v>58</v>
      </c>
      <c r="BK39135" s="98" t="s">
        <v>70</v>
      </c>
    </row>
    <row r="39136" spans="17:63" ht="29.25" customHeight="1" x14ac:dyDescent="0.2">
      <c r="Q39136" s="92" t="s">
        <v>50</v>
      </c>
      <c r="BF39136" s="101" t="s">
        <v>58</v>
      </c>
      <c r="BK39136" s="98" t="s">
        <v>70</v>
      </c>
    </row>
    <row r="39137" spans="17:63" ht="29.25" customHeight="1" x14ac:dyDescent="0.2">
      <c r="Q39137" s="92" t="s">
        <v>50</v>
      </c>
      <c r="BF39137" s="101" t="s">
        <v>58</v>
      </c>
      <c r="BK39137" s="98" t="s">
        <v>70</v>
      </c>
    </row>
    <row r="39138" spans="17:63" ht="29.25" customHeight="1" x14ac:dyDescent="0.2">
      <c r="Q39138" s="92" t="s">
        <v>50</v>
      </c>
      <c r="BF39138" s="101" t="s">
        <v>58</v>
      </c>
      <c r="BK39138" s="98" t="s">
        <v>70</v>
      </c>
    </row>
    <row r="39139" spans="17:63" ht="29.25" customHeight="1" x14ac:dyDescent="0.2">
      <c r="Q39139" s="92" t="s">
        <v>50</v>
      </c>
      <c r="BF39139" s="101" t="s">
        <v>58</v>
      </c>
      <c r="BK39139" s="98" t="s">
        <v>70</v>
      </c>
    </row>
    <row r="39140" spans="17:63" ht="29.25" customHeight="1" x14ac:dyDescent="0.2">
      <c r="Q39140" s="92" t="s">
        <v>50</v>
      </c>
      <c r="BF39140" s="101" t="s">
        <v>58</v>
      </c>
      <c r="BK39140" s="98" t="s">
        <v>70</v>
      </c>
    </row>
    <row r="39141" spans="17:63" ht="29.25" customHeight="1" x14ac:dyDescent="0.2">
      <c r="Q39141" s="92" t="s">
        <v>50</v>
      </c>
      <c r="BF39141" s="101" t="s">
        <v>58</v>
      </c>
      <c r="BK39141" s="98" t="s">
        <v>70</v>
      </c>
    </row>
    <row r="39142" spans="17:63" ht="29.25" customHeight="1" x14ac:dyDescent="0.2">
      <c r="Q39142" s="92" t="s">
        <v>50</v>
      </c>
      <c r="BF39142" s="101" t="s">
        <v>58</v>
      </c>
      <c r="BK39142" s="98" t="s">
        <v>70</v>
      </c>
    </row>
    <row r="39143" spans="17:63" ht="29.25" customHeight="1" x14ac:dyDescent="0.2">
      <c r="Q39143" s="92" t="s">
        <v>50</v>
      </c>
      <c r="BF39143" s="101" t="s">
        <v>58</v>
      </c>
      <c r="BK39143" s="98" t="s">
        <v>70</v>
      </c>
    </row>
    <row r="39144" spans="17:63" ht="29.25" customHeight="1" x14ac:dyDescent="0.2">
      <c r="Q39144" s="92" t="s">
        <v>50</v>
      </c>
      <c r="BF39144" s="101" t="s">
        <v>58</v>
      </c>
      <c r="BK39144" s="98" t="s">
        <v>70</v>
      </c>
    </row>
    <row r="39145" spans="17:63" ht="29.25" customHeight="1" x14ac:dyDescent="0.2">
      <c r="Q39145" s="92" t="s">
        <v>50</v>
      </c>
      <c r="BF39145" s="101" t="s">
        <v>58</v>
      </c>
      <c r="BK39145" s="98" t="s">
        <v>70</v>
      </c>
    </row>
    <row r="39146" spans="17:63" ht="29.25" customHeight="1" x14ac:dyDescent="0.2">
      <c r="Q39146" s="92" t="s">
        <v>50</v>
      </c>
      <c r="BF39146" s="101" t="s">
        <v>58</v>
      </c>
      <c r="BK39146" s="98" t="s">
        <v>70</v>
      </c>
    </row>
    <row r="39147" spans="17:63" ht="29.25" customHeight="1" x14ac:dyDescent="0.2">
      <c r="Q39147" s="92" t="s">
        <v>50</v>
      </c>
      <c r="BF39147" s="101" t="s">
        <v>58</v>
      </c>
      <c r="BK39147" s="98" t="s">
        <v>70</v>
      </c>
    </row>
    <row r="39148" spans="17:63" ht="29.25" customHeight="1" x14ac:dyDescent="0.2">
      <c r="Q39148" s="92" t="s">
        <v>50</v>
      </c>
      <c r="BF39148" s="101" t="s">
        <v>58</v>
      </c>
      <c r="BK39148" s="98" t="s">
        <v>70</v>
      </c>
    </row>
    <row r="39149" spans="17:63" ht="29.25" customHeight="1" x14ac:dyDescent="0.2">
      <c r="Q39149" s="92" t="s">
        <v>50</v>
      </c>
      <c r="BF39149" s="101" t="s">
        <v>58</v>
      </c>
      <c r="BK39149" s="98" t="s">
        <v>70</v>
      </c>
    </row>
    <row r="39150" spans="17:63" ht="29.25" customHeight="1" x14ac:dyDescent="0.2">
      <c r="Q39150" s="92" t="s">
        <v>50</v>
      </c>
      <c r="BF39150" s="101" t="s">
        <v>58</v>
      </c>
      <c r="BK39150" s="98" t="s">
        <v>70</v>
      </c>
    </row>
    <row r="39151" spans="17:63" ht="29.25" customHeight="1" x14ac:dyDescent="0.2">
      <c r="Q39151" s="92" t="s">
        <v>50</v>
      </c>
      <c r="BF39151" s="101" t="s">
        <v>58</v>
      </c>
      <c r="BK39151" s="98" t="s">
        <v>70</v>
      </c>
    </row>
    <row r="39152" spans="17:63" ht="29.25" customHeight="1" x14ac:dyDescent="0.2">
      <c r="Q39152" s="92" t="s">
        <v>50</v>
      </c>
      <c r="BF39152" s="101" t="s">
        <v>58</v>
      </c>
      <c r="BK39152" s="98" t="s">
        <v>70</v>
      </c>
    </row>
    <row r="39153" spans="17:63" ht="29.25" customHeight="1" x14ac:dyDescent="0.2">
      <c r="Q39153" s="92" t="s">
        <v>50</v>
      </c>
      <c r="BF39153" s="101" t="s">
        <v>58</v>
      </c>
      <c r="BK39153" s="98" t="s">
        <v>70</v>
      </c>
    </row>
    <row r="39154" spans="17:63" ht="29.25" customHeight="1" x14ac:dyDescent="0.2">
      <c r="Q39154" s="92" t="s">
        <v>50</v>
      </c>
      <c r="BF39154" s="101" t="s">
        <v>58</v>
      </c>
      <c r="BK39154" s="98" t="s">
        <v>70</v>
      </c>
    </row>
    <row r="39155" spans="17:63" ht="29.25" customHeight="1" x14ac:dyDescent="0.2">
      <c r="Q39155" s="92" t="s">
        <v>50</v>
      </c>
      <c r="BF39155" s="101" t="s">
        <v>58</v>
      </c>
      <c r="BK39155" s="98" t="s">
        <v>70</v>
      </c>
    </row>
    <row r="39156" spans="17:63" ht="29.25" customHeight="1" x14ac:dyDescent="0.2">
      <c r="Q39156" s="92" t="s">
        <v>50</v>
      </c>
      <c r="BF39156" s="101" t="s">
        <v>58</v>
      </c>
      <c r="BK39156" s="98" t="s">
        <v>70</v>
      </c>
    </row>
    <row r="39157" spans="17:63" ht="29.25" customHeight="1" x14ac:dyDescent="0.2">
      <c r="Q39157" s="92" t="s">
        <v>50</v>
      </c>
      <c r="BF39157" s="101" t="s">
        <v>58</v>
      </c>
      <c r="BK39157" s="98" t="s">
        <v>70</v>
      </c>
    </row>
    <row r="39158" spans="17:63" ht="29.25" customHeight="1" x14ac:dyDescent="0.2">
      <c r="Q39158" s="92" t="s">
        <v>50</v>
      </c>
      <c r="BF39158" s="101" t="s">
        <v>58</v>
      </c>
      <c r="BK39158" s="98" t="s">
        <v>70</v>
      </c>
    </row>
    <row r="39159" spans="17:63" ht="29.25" customHeight="1" x14ac:dyDescent="0.2">
      <c r="Q39159" s="92" t="s">
        <v>50</v>
      </c>
      <c r="BF39159" s="101" t="s">
        <v>58</v>
      </c>
      <c r="BK39159" s="98" t="s">
        <v>70</v>
      </c>
    </row>
    <row r="39160" spans="17:63" ht="29.25" customHeight="1" x14ac:dyDescent="0.2">
      <c r="Q39160" s="92" t="s">
        <v>50</v>
      </c>
      <c r="BF39160" s="101" t="s">
        <v>58</v>
      </c>
      <c r="BK39160" s="98" t="s">
        <v>70</v>
      </c>
    </row>
    <row r="39161" spans="17:63" ht="29.25" customHeight="1" x14ac:dyDescent="0.2">
      <c r="Q39161" s="92" t="s">
        <v>50</v>
      </c>
      <c r="BF39161" s="101" t="s">
        <v>58</v>
      </c>
      <c r="BK39161" s="98" t="s">
        <v>70</v>
      </c>
    </row>
    <row r="39162" spans="17:63" ht="29.25" customHeight="1" x14ac:dyDescent="0.2">
      <c r="Q39162" s="92" t="s">
        <v>50</v>
      </c>
      <c r="BF39162" s="101" t="s">
        <v>58</v>
      </c>
      <c r="BK39162" s="98" t="s">
        <v>70</v>
      </c>
    </row>
    <row r="39163" spans="17:63" ht="29.25" customHeight="1" x14ac:dyDescent="0.2">
      <c r="Q39163" s="92" t="s">
        <v>50</v>
      </c>
      <c r="BF39163" s="101" t="s">
        <v>58</v>
      </c>
      <c r="BK39163" s="98" t="s">
        <v>70</v>
      </c>
    </row>
    <row r="39164" spans="17:63" ht="29.25" customHeight="1" x14ac:dyDescent="0.2">
      <c r="Q39164" s="92" t="s">
        <v>50</v>
      </c>
      <c r="BF39164" s="101" t="s">
        <v>58</v>
      </c>
      <c r="BK39164" s="98" t="s">
        <v>70</v>
      </c>
    </row>
    <row r="39165" spans="17:63" ht="29.25" customHeight="1" x14ac:dyDescent="0.2">
      <c r="Q39165" s="92" t="s">
        <v>50</v>
      </c>
      <c r="BF39165" s="101" t="s">
        <v>58</v>
      </c>
      <c r="BK39165" s="98" t="s">
        <v>70</v>
      </c>
    </row>
    <row r="39166" spans="17:63" ht="29.25" customHeight="1" x14ac:dyDescent="0.2">
      <c r="Q39166" s="92" t="s">
        <v>50</v>
      </c>
      <c r="BF39166" s="101" t="s">
        <v>58</v>
      </c>
      <c r="BK39166" s="98" t="s">
        <v>70</v>
      </c>
    </row>
    <row r="39167" spans="17:63" ht="29.25" customHeight="1" x14ac:dyDescent="0.2">
      <c r="Q39167" s="92" t="s">
        <v>50</v>
      </c>
      <c r="BF39167" s="101" t="s">
        <v>58</v>
      </c>
      <c r="BK39167" s="98" t="s">
        <v>70</v>
      </c>
    </row>
    <row r="39168" spans="17:63" ht="29.25" customHeight="1" x14ac:dyDescent="0.2">
      <c r="Q39168" s="92" t="s">
        <v>50</v>
      </c>
      <c r="BF39168" s="101" t="s">
        <v>58</v>
      </c>
      <c r="BK39168" s="98" t="s">
        <v>70</v>
      </c>
    </row>
    <row r="39169" spans="17:63" ht="29.25" customHeight="1" x14ac:dyDescent="0.2">
      <c r="Q39169" s="92" t="s">
        <v>50</v>
      </c>
      <c r="BF39169" s="101" t="s">
        <v>58</v>
      </c>
      <c r="BK39169" s="98" t="s">
        <v>70</v>
      </c>
    </row>
    <row r="39170" spans="17:63" ht="29.25" customHeight="1" x14ac:dyDescent="0.2">
      <c r="Q39170" s="92" t="s">
        <v>50</v>
      </c>
      <c r="BF39170" s="101" t="s">
        <v>58</v>
      </c>
      <c r="BK39170" s="98" t="s">
        <v>70</v>
      </c>
    </row>
    <row r="39171" spans="17:63" ht="29.25" customHeight="1" x14ac:dyDescent="0.2">
      <c r="Q39171" s="92" t="s">
        <v>50</v>
      </c>
      <c r="BF39171" s="101" t="s">
        <v>58</v>
      </c>
      <c r="BK39171" s="98" t="s">
        <v>70</v>
      </c>
    </row>
    <row r="39172" spans="17:63" ht="29.25" customHeight="1" x14ac:dyDescent="0.2">
      <c r="Q39172" s="92" t="s">
        <v>50</v>
      </c>
      <c r="BF39172" s="101" t="s">
        <v>58</v>
      </c>
      <c r="BK39172" s="98" t="s">
        <v>70</v>
      </c>
    </row>
    <row r="39173" spans="17:63" ht="29.25" customHeight="1" x14ac:dyDescent="0.2">
      <c r="Q39173" s="92" t="s">
        <v>50</v>
      </c>
      <c r="BF39173" s="101" t="s">
        <v>58</v>
      </c>
      <c r="BK39173" s="98" t="s">
        <v>70</v>
      </c>
    </row>
    <row r="39174" spans="17:63" ht="29.25" customHeight="1" x14ac:dyDescent="0.2">
      <c r="Q39174" s="92" t="s">
        <v>50</v>
      </c>
      <c r="BF39174" s="101" t="s">
        <v>58</v>
      </c>
      <c r="BK39174" s="98" t="s">
        <v>70</v>
      </c>
    </row>
    <row r="39175" spans="17:63" ht="29.25" customHeight="1" x14ac:dyDescent="0.2">
      <c r="Q39175" s="92" t="s">
        <v>50</v>
      </c>
      <c r="BF39175" s="101" t="s">
        <v>58</v>
      </c>
      <c r="BK39175" s="98" t="s">
        <v>70</v>
      </c>
    </row>
    <row r="39176" spans="17:63" ht="29.25" customHeight="1" x14ac:dyDescent="0.2">
      <c r="Q39176" s="92" t="s">
        <v>50</v>
      </c>
      <c r="BF39176" s="101" t="s">
        <v>58</v>
      </c>
      <c r="BK39176" s="98" t="s">
        <v>70</v>
      </c>
    </row>
    <row r="39177" spans="17:63" ht="29.25" customHeight="1" x14ac:dyDescent="0.2">
      <c r="Q39177" s="92" t="s">
        <v>50</v>
      </c>
      <c r="BF39177" s="101" t="s">
        <v>58</v>
      </c>
      <c r="BK39177" s="98" t="s">
        <v>70</v>
      </c>
    </row>
    <row r="39178" spans="17:63" ht="29.25" customHeight="1" x14ac:dyDescent="0.2">
      <c r="Q39178" s="92" t="s">
        <v>50</v>
      </c>
      <c r="BF39178" s="101" t="s">
        <v>58</v>
      </c>
      <c r="BK39178" s="98" t="s">
        <v>70</v>
      </c>
    </row>
    <row r="39179" spans="17:63" ht="29.25" customHeight="1" x14ac:dyDescent="0.2">
      <c r="Q39179" s="92" t="s">
        <v>50</v>
      </c>
      <c r="BF39179" s="101" t="s">
        <v>58</v>
      </c>
      <c r="BK39179" s="98" t="s">
        <v>70</v>
      </c>
    </row>
    <row r="39180" spans="17:63" ht="29.25" customHeight="1" x14ac:dyDescent="0.2">
      <c r="Q39180" s="92" t="s">
        <v>50</v>
      </c>
      <c r="BF39180" s="101" t="s">
        <v>58</v>
      </c>
      <c r="BK39180" s="98" t="s">
        <v>70</v>
      </c>
    </row>
    <row r="39181" spans="17:63" ht="29.25" customHeight="1" x14ac:dyDescent="0.2">
      <c r="Q39181" s="92" t="s">
        <v>50</v>
      </c>
      <c r="BF39181" s="101" t="s">
        <v>58</v>
      </c>
      <c r="BK39181" s="98" t="s">
        <v>70</v>
      </c>
    </row>
    <row r="39182" spans="17:63" ht="29.25" customHeight="1" x14ac:dyDescent="0.2">
      <c r="Q39182" s="92" t="s">
        <v>50</v>
      </c>
      <c r="BF39182" s="101" t="s">
        <v>58</v>
      </c>
      <c r="BK39182" s="98" t="s">
        <v>70</v>
      </c>
    </row>
    <row r="39183" spans="17:63" ht="29.25" customHeight="1" x14ac:dyDescent="0.2">
      <c r="Q39183" s="92" t="s">
        <v>50</v>
      </c>
      <c r="BF39183" s="101" t="s">
        <v>58</v>
      </c>
      <c r="BK39183" s="98" t="s">
        <v>70</v>
      </c>
    </row>
    <row r="39184" spans="17:63" ht="29.25" customHeight="1" x14ac:dyDescent="0.2">
      <c r="Q39184" s="92" t="s">
        <v>50</v>
      </c>
      <c r="BF39184" s="101" t="s">
        <v>58</v>
      </c>
      <c r="BK39184" s="98" t="s">
        <v>70</v>
      </c>
    </row>
    <row r="39185" spans="17:63" ht="29.25" customHeight="1" x14ac:dyDescent="0.2">
      <c r="Q39185" s="92" t="s">
        <v>50</v>
      </c>
      <c r="BF39185" s="101" t="s">
        <v>58</v>
      </c>
      <c r="BK39185" s="98" t="s">
        <v>70</v>
      </c>
    </row>
    <row r="39186" spans="17:63" ht="29.25" customHeight="1" x14ac:dyDescent="0.2">
      <c r="Q39186" s="92" t="s">
        <v>50</v>
      </c>
      <c r="BF39186" s="101" t="s">
        <v>58</v>
      </c>
      <c r="BK39186" s="98" t="s">
        <v>70</v>
      </c>
    </row>
    <row r="39187" spans="17:63" ht="29.25" customHeight="1" x14ac:dyDescent="0.2">
      <c r="Q39187" s="92" t="s">
        <v>50</v>
      </c>
      <c r="BF39187" s="101" t="s">
        <v>58</v>
      </c>
      <c r="BK39187" s="98" t="s">
        <v>70</v>
      </c>
    </row>
    <row r="39188" spans="17:63" ht="29.25" customHeight="1" x14ac:dyDescent="0.2">
      <c r="Q39188" s="92" t="s">
        <v>50</v>
      </c>
      <c r="BF39188" s="101" t="s">
        <v>58</v>
      </c>
      <c r="BK39188" s="98" t="s">
        <v>70</v>
      </c>
    </row>
    <row r="39189" spans="17:63" ht="29.25" customHeight="1" x14ac:dyDescent="0.2">
      <c r="Q39189" s="92" t="s">
        <v>50</v>
      </c>
      <c r="BF39189" s="101" t="s">
        <v>58</v>
      </c>
      <c r="BK39189" s="98" t="s">
        <v>70</v>
      </c>
    </row>
    <row r="39190" spans="17:63" ht="29.25" customHeight="1" x14ac:dyDescent="0.2">
      <c r="Q39190" s="92" t="s">
        <v>50</v>
      </c>
      <c r="BF39190" s="101" t="s">
        <v>58</v>
      </c>
      <c r="BK39190" s="98" t="s">
        <v>70</v>
      </c>
    </row>
    <row r="39191" spans="17:63" ht="29.25" customHeight="1" x14ac:dyDescent="0.2">
      <c r="Q39191" s="92" t="s">
        <v>50</v>
      </c>
      <c r="BF39191" s="101" t="s">
        <v>58</v>
      </c>
      <c r="BK39191" s="98" t="s">
        <v>70</v>
      </c>
    </row>
    <row r="39192" spans="17:63" ht="29.25" customHeight="1" x14ac:dyDescent="0.2">
      <c r="Q39192" s="92" t="s">
        <v>50</v>
      </c>
      <c r="BF39192" s="101" t="s">
        <v>58</v>
      </c>
      <c r="BK39192" s="98" t="s">
        <v>70</v>
      </c>
    </row>
    <row r="39193" spans="17:63" ht="29.25" customHeight="1" x14ac:dyDescent="0.2">
      <c r="Q39193" s="92" t="s">
        <v>50</v>
      </c>
      <c r="BF39193" s="101" t="s">
        <v>58</v>
      </c>
      <c r="BK39193" s="98" t="s">
        <v>70</v>
      </c>
    </row>
    <row r="39194" spans="17:63" ht="29.25" customHeight="1" x14ac:dyDescent="0.2">
      <c r="Q39194" s="92" t="s">
        <v>50</v>
      </c>
      <c r="BF39194" s="101" t="s">
        <v>58</v>
      </c>
      <c r="BK39194" s="98" t="s">
        <v>70</v>
      </c>
    </row>
    <row r="39195" spans="17:63" ht="29.25" customHeight="1" x14ac:dyDescent="0.2">
      <c r="Q39195" s="92" t="s">
        <v>50</v>
      </c>
      <c r="BF39195" s="101" t="s">
        <v>58</v>
      </c>
      <c r="BK39195" s="98" t="s">
        <v>70</v>
      </c>
    </row>
    <row r="39196" spans="17:63" ht="29.25" customHeight="1" x14ac:dyDescent="0.2">
      <c r="Q39196" s="92" t="s">
        <v>50</v>
      </c>
      <c r="BF39196" s="101" t="s">
        <v>58</v>
      </c>
      <c r="BK39196" s="98" t="s">
        <v>70</v>
      </c>
    </row>
    <row r="39197" spans="17:63" ht="29.25" customHeight="1" x14ac:dyDescent="0.2">
      <c r="Q39197" s="92" t="s">
        <v>50</v>
      </c>
      <c r="BF39197" s="101" t="s">
        <v>58</v>
      </c>
      <c r="BK39197" s="98" t="s">
        <v>70</v>
      </c>
    </row>
    <row r="39198" spans="17:63" ht="29.25" customHeight="1" x14ac:dyDescent="0.2">
      <c r="Q39198" s="92" t="s">
        <v>50</v>
      </c>
      <c r="BF39198" s="101" t="s">
        <v>58</v>
      </c>
      <c r="BK39198" s="98" t="s">
        <v>70</v>
      </c>
    </row>
    <row r="39199" spans="17:63" ht="29.25" customHeight="1" x14ac:dyDescent="0.2">
      <c r="Q39199" s="92" t="s">
        <v>50</v>
      </c>
      <c r="BF39199" s="101" t="s">
        <v>58</v>
      </c>
      <c r="BK39199" s="98" t="s">
        <v>70</v>
      </c>
    </row>
    <row r="39200" spans="17:63" ht="29.25" customHeight="1" x14ac:dyDescent="0.2">
      <c r="Q39200" s="92" t="s">
        <v>50</v>
      </c>
      <c r="BF39200" s="101" t="s">
        <v>58</v>
      </c>
      <c r="BK39200" s="98" t="s">
        <v>70</v>
      </c>
    </row>
    <row r="39201" spans="17:63" ht="29.25" customHeight="1" x14ac:dyDescent="0.2">
      <c r="Q39201" s="92" t="s">
        <v>50</v>
      </c>
      <c r="BF39201" s="101" t="s">
        <v>58</v>
      </c>
      <c r="BK39201" s="98" t="s">
        <v>70</v>
      </c>
    </row>
    <row r="39202" spans="17:63" ht="29.25" customHeight="1" x14ac:dyDescent="0.2">
      <c r="Q39202" s="92" t="s">
        <v>50</v>
      </c>
      <c r="BF39202" s="101" t="s">
        <v>58</v>
      </c>
      <c r="BK39202" s="98" t="s">
        <v>70</v>
      </c>
    </row>
    <row r="39203" spans="17:63" ht="29.25" customHeight="1" x14ac:dyDescent="0.2">
      <c r="Q39203" s="92" t="s">
        <v>50</v>
      </c>
      <c r="BF39203" s="101" t="s">
        <v>58</v>
      </c>
      <c r="BK39203" s="98" t="s">
        <v>70</v>
      </c>
    </row>
    <row r="39204" spans="17:63" ht="29.25" customHeight="1" x14ac:dyDescent="0.2">
      <c r="Q39204" s="92" t="s">
        <v>50</v>
      </c>
      <c r="BF39204" s="101" t="s">
        <v>58</v>
      </c>
      <c r="BK39204" s="98" t="s">
        <v>70</v>
      </c>
    </row>
    <row r="39205" spans="17:63" ht="29.25" customHeight="1" x14ac:dyDescent="0.2">
      <c r="Q39205" s="92" t="s">
        <v>50</v>
      </c>
      <c r="BF39205" s="101" t="s">
        <v>58</v>
      </c>
      <c r="BK39205" s="98" t="s">
        <v>70</v>
      </c>
    </row>
    <row r="39206" spans="17:63" ht="29.25" customHeight="1" x14ac:dyDescent="0.2">
      <c r="Q39206" s="92" t="s">
        <v>50</v>
      </c>
      <c r="BF39206" s="101" t="s">
        <v>58</v>
      </c>
      <c r="BK39206" s="98" t="s">
        <v>70</v>
      </c>
    </row>
    <row r="39207" spans="17:63" ht="29.25" customHeight="1" x14ac:dyDescent="0.2">
      <c r="Q39207" s="92" t="s">
        <v>50</v>
      </c>
      <c r="BF39207" s="101" t="s">
        <v>58</v>
      </c>
      <c r="BK39207" s="98" t="s">
        <v>70</v>
      </c>
    </row>
    <row r="39208" spans="17:63" ht="29.25" customHeight="1" x14ac:dyDescent="0.2">
      <c r="Q39208" s="92" t="s">
        <v>50</v>
      </c>
      <c r="BF39208" s="101" t="s">
        <v>58</v>
      </c>
      <c r="BK39208" s="98" t="s">
        <v>70</v>
      </c>
    </row>
    <row r="39209" spans="17:63" ht="29.25" customHeight="1" x14ac:dyDescent="0.2">
      <c r="Q39209" s="92" t="s">
        <v>50</v>
      </c>
      <c r="BF39209" s="101" t="s">
        <v>58</v>
      </c>
      <c r="BK39209" s="98" t="s">
        <v>70</v>
      </c>
    </row>
    <row r="39210" spans="17:63" ht="29.25" customHeight="1" x14ac:dyDescent="0.2">
      <c r="Q39210" s="92" t="s">
        <v>50</v>
      </c>
      <c r="BF39210" s="101" t="s">
        <v>58</v>
      </c>
      <c r="BK39210" s="98" t="s">
        <v>70</v>
      </c>
    </row>
    <row r="39211" spans="17:63" ht="29.25" customHeight="1" x14ac:dyDescent="0.2">
      <c r="Q39211" s="92" t="s">
        <v>50</v>
      </c>
      <c r="BF39211" s="101" t="s">
        <v>58</v>
      </c>
      <c r="BK39211" s="98" t="s">
        <v>70</v>
      </c>
    </row>
    <row r="39212" spans="17:63" ht="29.25" customHeight="1" x14ac:dyDescent="0.2">
      <c r="Q39212" s="92" t="s">
        <v>50</v>
      </c>
      <c r="BF39212" s="101" t="s">
        <v>58</v>
      </c>
      <c r="BK39212" s="98" t="s">
        <v>70</v>
      </c>
    </row>
    <row r="39213" spans="17:63" ht="29.25" customHeight="1" x14ac:dyDescent="0.2">
      <c r="Q39213" s="92" t="s">
        <v>50</v>
      </c>
      <c r="BF39213" s="101" t="s">
        <v>58</v>
      </c>
      <c r="BK39213" s="98" t="s">
        <v>70</v>
      </c>
    </row>
    <row r="39214" spans="17:63" ht="29.25" customHeight="1" x14ac:dyDescent="0.2">
      <c r="Q39214" s="92" t="s">
        <v>50</v>
      </c>
      <c r="BF39214" s="101" t="s">
        <v>58</v>
      </c>
      <c r="BK39214" s="98" t="s">
        <v>70</v>
      </c>
    </row>
    <row r="39215" spans="17:63" ht="29.25" customHeight="1" x14ac:dyDescent="0.2">
      <c r="Q39215" s="92" t="s">
        <v>50</v>
      </c>
      <c r="BF39215" s="101" t="s">
        <v>58</v>
      </c>
      <c r="BK39215" s="98" t="s">
        <v>70</v>
      </c>
    </row>
    <row r="39216" spans="17:63" ht="29.25" customHeight="1" x14ac:dyDescent="0.2">
      <c r="Q39216" s="92" t="s">
        <v>50</v>
      </c>
      <c r="BF39216" s="101" t="s">
        <v>58</v>
      </c>
      <c r="BK39216" s="98" t="s">
        <v>70</v>
      </c>
    </row>
    <row r="39217" spans="17:63" ht="29.25" customHeight="1" x14ac:dyDescent="0.2">
      <c r="Q39217" s="92" t="s">
        <v>50</v>
      </c>
      <c r="BF39217" s="101" t="s">
        <v>58</v>
      </c>
      <c r="BK39217" s="98" t="s">
        <v>70</v>
      </c>
    </row>
    <row r="39218" spans="17:63" ht="29.25" customHeight="1" x14ac:dyDescent="0.2">
      <c r="Q39218" s="92" t="s">
        <v>50</v>
      </c>
      <c r="BF39218" s="101" t="s">
        <v>58</v>
      </c>
      <c r="BK39218" s="98" t="s">
        <v>70</v>
      </c>
    </row>
    <row r="39219" spans="17:63" ht="29.25" customHeight="1" x14ac:dyDescent="0.2">
      <c r="Q39219" s="92" t="s">
        <v>50</v>
      </c>
      <c r="BF39219" s="101" t="s">
        <v>58</v>
      </c>
      <c r="BK39219" s="98" t="s">
        <v>70</v>
      </c>
    </row>
    <row r="39220" spans="17:63" ht="29.25" customHeight="1" x14ac:dyDescent="0.2">
      <c r="Q39220" s="92" t="s">
        <v>50</v>
      </c>
      <c r="BF39220" s="101" t="s">
        <v>58</v>
      </c>
      <c r="BK39220" s="98" t="s">
        <v>70</v>
      </c>
    </row>
    <row r="39221" spans="17:63" ht="29.25" customHeight="1" x14ac:dyDescent="0.2">
      <c r="Q39221" s="92" t="s">
        <v>50</v>
      </c>
      <c r="BF39221" s="101" t="s">
        <v>58</v>
      </c>
      <c r="BK39221" s="98" t="s">
        <v>70</v>
      </c>
    </row>
    <row r="39222" spans="17:63" ht="29.25" customHeight="1" x14ac:dyDescent="0.2">
      <c r="Q39222" s="92" t="s">
        <v>50</v>
      </c>
      <c r="BF39222" s="101" t="s">
        <v>58</v>
      </c>
      <c r="BK39222" s="98" t="s">
        <v>70</v>
      </c>
    </row>
    <row r="39223" spans="17:63" ht="29.25" customHeight="1" x14ac:dyDescent="0.2">
      <c r="Q39223" s="92" t="s">
        <v>50</v>
      </c>
      <c r="BF39223" s="101" t="s">
        <v>58</v>
      </c>
      <c r="BK39223" s="98" t="s">
        <v>70</v>
      </c>
    </row>
    <row r="39224" spans="17:63" ht="29.25" customHeight="1" x14ac:dyDescent="0.2">
      <c r="Q39224" s="92" t="s">
        <v>50</v>
      </c>
      <c r="BF39224" s="101" t="s">
        <v>58</v>
      </c>
      <c r="BK39224" s="98" t="s">
        <v>70</v>
      </c>
    </row>
    <row r="39225" spans="17:63" ht="29.25" customHeight="1" x14ac:dyDescent="0.2">
      <c r="Q39225" s="92" t="s">
        <v>50</v>
      </c>
      <c r="BF39225" s="101" t="s">
        <v>58</v>
      </c>
      <c r="BK39225" s="98" t="s">
        <v>70</v>
      </c>
    </row>
    <row r="39226" spans="17:63" ht="29.25" customHeight="1" x14ac:dyDescent="0.2">
      <c r="Q39226" s="92" t="s">
        <v>50</v>
      </c>
      <c r="BF39226" s="101" t="s">
        <v>58</v>
      </c>
      <c r="BK39226" s="98" t="s">
        <v>70</v>
      </c>
    </row>
    <row r="39227" spans="17:63" ht="29.25" customHeight="1" x14ac:dyDescent="0.2">
      <c r="Q39227" s="92" t="s">
        <v>50</v>
      </c>
      <c r="BF39227" s="101" t="s">
        <v>58</v>
      </c>
      <c r="BK39227" s="98" t="s">
        <v>70</v>
      </c>
    </row>
    <row r="39228" spans="17:63" ht="29.25" customHeight="1" x14ac:dyDescent="0.2">
      <c r="Q39228" s="92" t="s">
        <v>50</v>
      </c>
      <c r="BF39228" s="101" t="s">
        <v>58</v>
      </c>
      <c r="BK39228" s="98" t="s">
        <v>70</v>
      </c>
    </row>
    <row r="39229" spans="17:63" ht="29.25" customHeight="1" x14ac:dyDescent="0.2">
      <c r="Q39229" s="92" t="s">
        <v>50</v>
      </c>
      <c r="BF39229" s="101" t="s">
        <v>58</v>
      </c>
      <c r="BK39229" s="98" t="s">
        <v>70</v>
      </c>
    </row>
    <row r="39230" spans="17:63" ht="29.25" customHeight="1" x14ac:dyDescent="0.2">
      <c r="Q39230" s="92" t="s">
        <v>50</v>
      </c>
      <c r="BF39230" s="101" t="s">
        <v>58</v>
      </c>
      <c r="BK39230" s="98" t="s">
        <v>70</v>
      </c>
    </row>
    <row r="39231" spans="17:63" ht="29.25" customHeight="1" x14ac:dyDescent="0.2">
      <c r="Q39231" s="92" t="s">
        <v>50</v>
      </c>
      <c r="BF39231" s="101" t="s">
        <v>58</v>
      </c>
      <c r="BK39231" s="98" t="s">
        <v>70</v>
      </c>
    </row>
    <row r="39232" spans="17:63" ht="29.25" customHeight="1" x14ac:dyDescent="0.2">
      <c r="Q39232" s="92" t="s">
        <v>50</v>
      </c>
      <c r="BF39232" s="101" t="s">
        <v>58</v>
      </c>
      <c r="BK39232" s="98" t="s">
        <v>70</v>
      </c>
    </row>
    <row r="39233" spans="17:63" ht="29.25" customHeight="1" x14ac:dyDescent="0.2">
      <c r="Q39233" s="92" t="s">
        <v>50</v>
      </c>
      <c r="BF39233" s="101" t="s">
        <v>58</v>
      </c>
      <c r="BK39233" s="98" t="s">
        <v>70</v>
      </c>
    </row>
    <row r="39234" spans="17:63" ht="29.25" customHeight="1" x14ac:dyDescent="0.2">
      <c r="Q39234" s="92" t="s">
        <v>50</v>
      </c>
      <c r="BF39234" s="101" t="s">
        <v>58</v>
      </c>
      <c r="BK39234" s="98" t="s">
        <v>70</v>
      </c>
    </row>
    <row r="39235" spans="17:63" ht="29.25" customHeight="1" x14ac:dyDescent="0.2">
      <c r="Q39235" s="92" t="s">
        <v>50</v>
      </c>
      <c r="BF39235" s="101" t="s">
        <v>58</v>
      </c>
      <c r="BK39235" s="98" t="s">
        <v>70</v>
      </c>
    </row>
    <row r="39236" spans="17:63" ht="29.25" customHeight="1" x14ac:dyDescent="0.2">
      <c r="Q39236" s="92" t="s">
        <v>50</v>
      </c>
      <c r="BF39236" s="101" t="s">
        <v>58</v>
      </c>
      <c r="BK39236" s="98" t="s">
        <v>70</v>
      </c>
    </row>
    <row r="39237" spans="17:63" ht="29.25" customHeight="1" x14ac:dyDescent="0.2">
      <c r="Q39237" s="92" t="s">
        <v>50</v>
      </c>
      <c r="BF39237" s="101" t="s">
        <v>58</v>
      </c>
      <c r="BK39237" s="98" t="s">
        <v>70</v>
      </c>
    </row>
    <row r="39238" spans="17:63" ht="29.25" customHeight="1" x14ac:dyDescent="0.2">
      <c r="Q39238" s="92" t="s">
        <v>50</v>
      </c>
      <c r="BF39238" s="101" t="s">
        <v>58</v>
      </c>
      <c r="BK39238" s="98" t="s">
        <v>70</v>
      </c>
    </row>
    <row r="39239" spans="17:63" ht="29.25" customHeight="1" x14ac:dyDescent="0.2">
      <c r="Q39239" s="92" t="s">
        <v>50</v>
      </c>
      <c r="BF39239" s="101" t="s">
        <v>58</v>
      </c>
      <c r="BK39239" s="98" t="s">
        <v>70</v>
      </c>
    </row>
    <row r="39240" spans="17:63" ht="29.25" customHeight="1" x14ac:dyDescent="0.2">
      <c r="Q39240" s="92" t="s">
        <v>50</v>
      </c>
      <c r="BF39240" s="101" t="s">
        <v>58</v>
      </c>
      <c r="BK39240" s="98" t="s">
        <v>70</v>
      </c>
    </row>
    <row r="39241" spans="17:63" ht="29.25" customHeight="1" x14ac:dyDescent="0.2">
      <c r="Q39241" s="92" t="s">
        <v>50</v>
      </c>
      <c r="BF39241" s="101" t="s">
        <v>58</v>
      </c>
      <c r="BK39241" s="98" t="s">
        <v>70</v>
      </c>
    </row>
    <row r="39242" spans="17:63" ht="29.25" customHeight="1" x14ac:dyDescent="0.2">
      <c r="Q39242" s="92" t="s">
        <v>50</v>
      </c>
      <c r="BF39242" s="101" t="s">
        <v>58</v>
      </c>
      <c r="BK39242" s="98" t="s">
        <v>70</v>
      </c>
    </row>
    <row r="39243" spans="17:63" ht="29.25" customHeight="1" x14ac:dyDescent="0.2">
      <c r="Q39243" s="92" t="s">
        <v>50</v>
      </c>
      <c r="BF39243" s="101" t="s">
        <v>58</v>
      </c>
      <c r="BK39243" s="98" t="s">
        <v>70</v>
      </c>
    </row>
    <row r="39244" spans="17:63" ht="29.25" customHeight="1" x14ac:dyDescent="0.2">
      <c r="Q39244" s="92" t="s">
        <v>50</v>
      </c>
      <c r="BF39244" s="101" t="s">
        <v>58</v>
      </c>
      <c r="BK39244" s="98" t="s">
        <v>70</v>
      </c>
    </row>
    <row r="39245" spans="17:63" ht="29.25" customHeight="1" x14ac:dyDescent="0.2">
      <c r="Q39245" s="92" t="s">
        <v>50</v>
      </c>
      <c r="BF39245" s="101" t="s">
        <v>58</v>
      </c>
      <c r="BK39245" s="98" t="s">
        <v>70</v>
      </c>
    </row>
    <row r="39246" spans="17:63" ht="29.25" customHeight="1" x14ac:dyDescent="0.2">
      <c r="Q39246" s="92" t="s">
        <v>50</v>
      </c>
      <c r="BF39246" s="101" t="s">
        <v>58</v>
      </c>
      <c r="BK39246" s="98" t="s">
        <v>70</v>
      </c>
    </row>
    <row r="39247" spans="17:63" ht="29.25" customHeight="1" x14ac:dyDescent="0.2">
      <c r="Q39247" s="92" t="s">
        <v>50</v>
      </c>
      <c r="BF39247" s="101" t="s">
        <v>58</v>
      </c>
      <c r="BK39247" s="98" t="s">
        <v>70</v>
      </c>
    </row>
    <row r="39248" spans="17:63" ht="29.25" customHeight="1" x14ac:dyDescent="0.2">
      <c r="Q39248" s="92" t="s">
        <v>50</v>
      </c>
      <c r="BF39248" s="101" t="s">
        <v>58</v>
      </c>
      <c r="BK39248" s="98" t="s">
        <v>70</v>
      </c>
    </row>
    <row r="39249" spans="17:63" ht="29.25" customHeight="1" x14ac:dyDescent="0.2">
      <c r="Q39249" s="92" t="s">
        <v>50</v>
      </c>
      <c r="BF39249" s="101" t="s">
        <v>58</v>
      </c>
      <c r="BK39249" s="98" t="s">
        <v>70</v>
      </c>
    </row>
    <row r="39250" spans="17:63" ht="29.25" customHeight="1" x14ac:dyDescent="0.2">
      <c r="Q39250" s="92" t="s">
        <v>50</v>
      </c>
      <c r="BF39250" s="101" t="s">
        <v>58</v>
      </c>
      <c r="BK39250" s="98" t="s">
        <v>70</v>
      </c>
    </row>
    <row r="39251" spans="17:63" ht="29.25" customHeight="1" x14ac:dyDescent="0.2">
      <c r="Q39251" s="92" t="s">
        <v>50</v>
      </c>
      <c r="BF39251" s="101" t="s">
        <v>58</v>
      </c>
      <c r="BK39251" s="98" t="s">
        <v>70</v>
      </c>
    </row>
    <row r="39252" spans="17:63" ht="29.25" customHeight="1" x14ac:dyDescent="0.2">
      <c r="Q39252" s="92" t="s">
        <v>50</v>
      </c>
      <c r="BF39252" s="101" t="s">
        <v>58</v>
      </c>
      <c r="BK39252" s="98" t="s">
        <v>70</v>
      </c>
    </row>
    <row r="39253" spans="17:63" ht="29.25" customHeight="1" x14ac:dyDescent="0.2">
      <c r="Q39253" s="92" t="s">
        <v>50</v>
      </c>
      <c r="BF39253" s="101" t="s">
        <v>58</v>
      </c>
      <c r="BK39253" s="98" t="s">
        <v>70</v>
      </c>
    </row>
    <row r="39254" spans="17:63" ht="29.25" customHeight="1" x14ac:dyDescent="0.2">
      <c r="Q39254" s="92" t="s">
        <v>50</v>
      </c>
      <c r="BF39254" s="101" t="s">
        <v>58</v>
      </c>
      <c r="BK39254" s="98" t="s">
        <v>70</v>
      </c>
    </row>
    <row r="39255" spans="17:63" ht="29.25" customHeight="1" x14ac:dyDescent="0.2">
      <c r="Q39255" s="92" t="s">
        <v>50</v>
      </c>
      <c r="BF39255" s="101" t="s">
        <v>58</v>
      </c>
      <c r="BK39255" s="98" t="s">
        <v>70</v>
      </c>
    </row>
    <row r="39256" spans="17:63" ht="29.25" customHeight="1" x14ac:dyDescent="0.2">
      <c r="Q39256" s="92" t="s">
        <v>50</v>
      </c>
      <c r="BF39256" s="101" t="s">
        <v>58</v>
      </c>
      <c r="BK39256" s="98" t="s">
        <v>70</v>
      </c>
    </row>
    <row r="39257" spans="17:63" ht="29.25" customHeight="1" x14ac:dyDescent="0.2">
      <c r="Q39257" s="92" t="s">
        <v>50</v>
      </c>
      <c r="BF39257" s="101" t="s">
        <v>58</v>
      </c>
      <c r="BK39257" s="98" t="s">
        <v>70</v>
      </c>
    </row>
    <row r="39258" spans="17:63" ht="29.25" customHeight="1" x14ac:dyDescent="0.2">
      <c r="Q39258" s="92" t="s">
        <v>50</v>
      </c>
      <c r="BF39258" s="101" t="s">
        <v>58</v>
      </c>
      <c r="BK39258" s="98" t="s">
        <v>70</v>
      </c>
    </row>
    <row r="39259" spans="17:63" ht="29.25" customHeight="1" x14ac:dyDescent="0.2">
      <c r="Q39259" s="92" t="s">
        <v>50</v>
      </c>
      <c r="BF39259" s="101" t="s">
        <v>58</v>
      </c>
      <c r="BK39259" s="98" t="s">
        <v>70</v>
      </c>
    </row>
    <row r="39260" spans="17:63" ht="29.25" customHeight="1" x14ac:dyDescent="0.2">
      <c r="Q39260" s="92" t="s">
        <v>50</v>
      </c>
      <c r="BF39260" s="101" t="s">
        <v>58</v>
      </c>
      <c r="BK39260" s="98" t="s">
        <v>70</v>
      </c>
    </row>
    <row r="39261" spans="17:63" ht="29.25" customHeight="1" x14ac:dyDescent="0.2">
      <c r="Q39261" s="92" t="s">
        <v>50</v>
      </c>
      <c r="BF39261" s="101" t="s">
        <v>58</v>
      </c>
      <c r="BK39261" s="98" t="s">
        <v>70</v>
      </c>
    </row>
    <row r="39262" spans="17:63" ht="29.25" customHeight="1" x14ac:dyDescent="0.2">
      <c r="Q39262" s="92" t="s">
        <v>50</v>
      </c>
      <c r="BF39262" s="101" t="s">
        <v>58</v>
      </c>
      <c r="BK39262" s="98" t="s">
        <v>70</v>
      </c>
    </row>
    <row r="39263" spans="17:63" ht="29.25" customHeight="1" x14ac:dyDescent="0.2">
      <c r="Q39263" s="92" t="s">
        <v>50</v>
      </c>
      <c r="BF39263" s="101" t="s">
        <v>58</v>
      </c>
      <c r="BK39263" s="98" t="s">
        <v>70</v>
      </c>
    </row>
    <row r="39264" spans="17:63" ht="29.25" customHeight="1" x14ac:dyDescent="0.2">
      <c r="Q39264" s="92" t="s">
        <v>50</v>
      </c>
      <c r="BF39264" s="101" t="s">
        <v>58</v>
      </c>
      <c r="BK39264" s="98" t="s">
        <v>70</v>
      </c>
    </row>
    <row r="39265" spans="17:63" ht="29.25" customHeight="1" x14ac:dyDescent="0.2">
      <c r="Q39265" s="92" t="s">
        <v>50</v>
      </c>
      <c r="BF39265" s="101" t="s">
        <v>58</v>
      </c>
      <c r="BK39265" s="98" t="s">
        <v>70</v>
      </c>
    </row>
    <row r="39266" spans="17:63" ht="29.25" customHeight="1" x14ac:dyDescent="0.2">
      <c r="Q39266" s="92" t="s">
        <v>50</v>
      </c>
      <c r="BF39266" s="101" t="s">
        <v>58</v>
      </c>
      <c r="BK39266" s="98" t="s">
        <v>70</v>
      </c>
    </row>
    <row r="39267" spans="17:63" ht="29.25" customHeight="1" x14ac:dyDescent="0.2">
      <c r="Q39267" s="92" t="s">
        <v>50</v>
      </c>
      <c r="BF39267" s="101" t="s">
        <v>58</v>
      </c>
      <c r="BK39267" s="98" t="s">
        <v>70</v>
      </c>
    </row>
    <row r="39268" spans="17:63" ht="29.25" customHeight="1" x14ac:dyDescent="0.2">
      <c r="Q39268" s="92" t="s">
        <v>50</v>
      </c>
      <c r="BF39268" s="101" t="s">
        <v>58</v>
      </c>
      <c r="BK39268" s="98" t="s">
        <v>70</v>
      </c>
    </row>
    <row r="39269" spans="17:63" ht="29.25" customHeight="1" x14ac:dyDescent="0.2">
      <c r="Q39269" s="92" t="s">
        <v>50</v>
      </c>
      <c r="BF39269" s="101" t="s">
        <v>58</v>
      </c>
      <c r="BK39269" s="98" t="s">
        <v>70</v>
      </c>
    </row>
    <row r="39270" spans="17:63" ht="29.25" customHeight="1" x14ac:dyDescent="0.2">
      <c r="Q39270" s="92" t="s">
        <v>50</v>
      </c>
      <c r="BF39270" s="101" t="s">
        <v>58</v>
      </c>
      <c r="BK39270" s="98" t="s">
        <v>70</v>
      </c>
    </row>
    <row r="39271" spans="17:63" ht="29.25" customHeight="1" x14ac:dyDescent="0.2">
      <c r="Q39271" s="92" t="s">
        <v>50</v>
      </c>
      <c r="BF39271" s="101" t="s">
        <v>58</v>
      </c>
      <c r="BK39271" s="98" t="s">
        <v>70</v>
      </c>
    </row>
    <row r="39272" spans="17:63" ht="29.25" customHeight="1" x14ac:dyDescent="0.2">
      <c r="Q39272" s="92" t="s">
        <v>50</v>
      </c>
      <c r="BF39272" s="101" t="s">
        <v>58</v>
      </c>
      <c r="BK39272" s="98" t="s">
        <v>70</v>
      </c>
    </row>
    <row r="39273" spans="17:63" ht="29.25" customHeight="1" x14ac:dyDescent="0.2">
      <c r="Q39273" s="92" t="s">
        <v>50</v>
      </c>
      <c r="BF39273" s="101" t="s">
        <v>58</v>
      </c>
      <c r="BK39273" s="98" t="s">
        <v>70</v>
      </c>
    </row>
    <row r="39274" spans="17:63" ht="29.25" customHeight="1" x14ac:dyDescent="0.2">
      <c r="Q39274" s="92" t="s">
        <v>50</v>
      </c>
      <c r="BF39274" s="101" t="s">
        <v>58</v>
      </c>
      <c r="BK39274" s="98" t="s">
        <v>70</v>
      </c>
    </row>
    <row r="39275" spans="17:63" ht="29.25" customHeight="1" x14ac:dyDescent="0.2">
      <c r="Q39275" s="92" t="s">
        <v>50</v>
      </c>
      <c r="BF39275" s="101" t="s">
        <v>58</v>
      </c>
      <c r="BK39275" s="98" t="s">
        <v>70</v>
      </c>
    </row>
    <row r="39276" spans="17:63" ht="29.25" customHeight="1" x14ac:dyDescent="0.2">
      <c r="Q39276" s="92" t="s">
        <v>50</v>
      </c>
      <c r="BF39276" s="101" t="s">
        <v>58</v>
      </c>
      <c r="BK39276" s="98" t="s">
        <v>70</v>
      </c>
    </row>
    <row r="39277" spans="17:63" ht="29.25" customHeight="1" x14ac:dyDescent="0.2">
      <c r="Q39277" s="92" t="s">
        <v>50</v>
      </c>
      <c r="BF39277" s="101" t="s">
        <v>58</v>
      </c>
      <c r="BK39277" s="98" t="s">
        <v>70</v>
      </c>
    </row>
    <row r="39278" spans="17:63" ht="29.25" customHeight="1" x14ac:dyDescent="0.2">
      <c r="Q39278" s="92" t="s">
        <v>50</v>
      </c>
      <c r="BF39278" s="101" t="s">
        <v>58</v>
      </c>
      <c r="BK39278" s="98" t="s">
        <v>70</v>
      </c>
    </row>
    <row r="39279" spans="17:63" ht="29.25" customHeight="1" x14ac:dyDescent="0.2">
      <c r="Q39279" s="92" t="s">
        <v>50</v>
      </c>
      <c r="BF39279" s="101" t="s">
        <v>58</v>
      </c>
      <c r="BK39279" s="98" t="s">
        <v>70</v>
      </c>
    </row>
    <row r="39280" spans="17:63" ht="29.25" customHeight="1" x14ac:dyDescent="0.2">
      <c r="Q39280" s="92" t="s">
        <v>50</v>
      </c>
      <c r="BF39280" s="101" t="s">
        <v>58</v>
      </c>
      <c r="BK39280" s="98" t="s">
        <v>70</v>
      </c>
    </row>
    <row r="39281" spans="17:63" ht="29.25" customHeight="1" x14ac:dyDescent="0.2">
      <c r="Q39281" s="92" t="s">
        <v>50</v>
      </c>
      <c r="BF39281" s="101" t="s">
        <v>58</v>
      </c>
      <c r="BK39281" s="98" t="s">
        <v>70</v>
      </c>
    </row>
    <row r="39282" spans="17:63" ht="29.25" customHeight="1" x14ac:dyDescent="0.2">
      <c r="Q39282" s="92" t="s">
        <v>50</v>
      </c>
      <c r="BF39282" s="101" t="s">
        <v>58</v>
      </c>
      <c r="BK39282" s="98" t="s">
        <v>70</v>
      </c>
    </row>
    <row r="39283" spans="17:63" ht="29.25" customHeight="1" x14ac:dyDescent="0.2">
      <c r="Q39283" s="92" t="s">
        <v>50</v>
      </c>
      <c r="BF39283" s="101" t="s">
        <v>58</v>
      </c>
      <c r="BK39283" s="98" t="s">
        <v>70</v>
      </c>
    </row>
    <row r="39284" spans="17:63" ht="29.25" customHeight="1" x14ac:dyDescent="0.2">
      <c r="Q39284" s="92" t="s">
        <v>50</v>
      </c>
      <c r="BF39284" s="101" t="s">
        <v>58</v>
      </c>
      <c r="BK39284" s="98" t="s">
        <v>70</v>
      </c>
    </row>
    <row r="39285" spans="17:63" ht="29.25" customHeight="1" x14ac:dyDescent="0.2">
      <c r="Q39285" s="92" t="s">
        <v>50</v>
      </c>
      <c r="BF39285" s="101" t="s">
        <v>58</v>
      </c>
      <c r="BK39285" s="98" t="s">
        <v>70</v>
      </c>
    </row>
    <row r="39286" spans="17:63" ht="29.25" customHeight="1" x14ac:dyDescent="0.2">
      <c r="Q39286" s="92" t="s">
        <v>50</v>
      </c>
      <c r="BF39286" s="101" t="s">
        <v>58</v>
      </c>
      <c r="BK39286" s="98" t="s">
        <v>70</v>
      </c>
    </row>
    <row r="39287" spans="17:63" ht="29.25" customHeight="1" x14ac:dyDescent="0.2">
      <c r="Q39287" s="92" t="s">
        <v>50</v>
      </c>
      <c r="BF39287" s="101" t="s">
        <v>58</v>
      </c>
      <c r="BK39287" s="98" t="s">
        <v>70</v>
      </c>
    </row>
    <row r="39288" spans="17:63" ht="29.25" customHeight="1" x14ac:dyDescent="0.2">
      <c r="Q39288" s="92" t="s">
        <v>50</v>
      </c>
      <c r="BF39288" s="101" t="s">
        <v>58</v>
      </c>
      <c r="BK39288" s="98" t="s">
        <v>70</v>
      </c>
    </row>
    <row r="39289" spans="17:63" ht="29.25" customHeight="1" x14ac:dyDescent="0.2">
      <c r="Q39289" s="92" t="s">
        <v>50</v>
      </c>
      <c r="BF39289" s="101" t="s">
        <v>58</v>
      </c>
      <c r="BK39289" s="98" t="s">
        <v>70</v>
      </c>
    </row>
    <row r="39290" spans="17:63" ht="29.25" customHeight="1" x14ac:dyDescent="0.2">
      <c r="Q39290" s="92" t="s">
        <v>50</v>
      </c>
      <c r="BF39290" s="101" t="s">
        <v>58</v>
      </c>
      <c r="BK39290" s="98" t="s">
        <v>70</v>
      </c>
    </row>
    <row r="39291" spans="17:63" ht="29.25" customHeight="1" x14ac:dyDescent="0.2">
      <c r="Q39291" s="92" t="s">
        <v>50</v>
      </c>
      <c r="BF39291" s="101" t="s">
        <v>58</v>
      </c>
      <c r="BK39291" s="98" t="s">
        <v>70</v>
      </c>
    </row>
    <row r="39292" spans="17:63" ht="29.25" customHeight="1" x14ac:dyDescent="0.2">
      <c r="Q39292" s="92" t="s">
        <v>50</v>
      </c>
      <c r="BF39292" s="101" t="s">
        <v>58</v>
      </c>
      <c r="BK39292" s="98" t="s">
        <v>70</v>
      </c>
    </row>
    <row r="39293" spans="17:63" ht="29.25" customHeight="1" x14ac:dyDescent="0.2">
      <c r="Q39293" s="92" t="s">
        <v>50</v>
      </c>
      <c r="BF39293" s="101" t="s">
        <v>58</v>
      </c>
      <c r="BK39293" s="98" t="s">
        <v>70</v>
      </c>
    </row>
    <row r="39294" spans="17:63" ht="29.25" customHeight="1" x14ac:dyDescent="0.2">
      <c r="Q39294" s="92" t="s">
        <v>50</v>
      </c>
      <c r="BF39294" s="101" t="s">
        <v>58</v>
      </c>
      <c r="BK39294" s="98" t="s">
        <v>70</v>
      </c>
    </row>
    <row r="39295" spans="17:63" ht="29.25" customHeight="1" x14ac:dyDescent="0.2">
      <c r="Q39295" s="92" t="s">
        <v>50</v>
      </c>
      <c r="BF39295" s="101" t="s">
        <v>58</v>
      </c>
      <c r="BK39295" s="98" t="s">
        <v>70</v>
      </c>
    </row>
    <row r="39296" spans="17:63" ht="29.25" customHeight="1" x14ac:dyDescent="0.2">
      <c r="Q39296" s="92" t="s">
        <v>50</v>
      </c>
      <c r="BF39296" s="101" t="s">
        <v>58</v>
      </c>
      <c r="BK39296" s="98" t="s">
        <v>70</v>
      </c>
    </row>
    <row r="39297" spans="17:63" ht="29.25" customHeight="1" x14ac:dyDescent="0.2">
      <c r="Q39297" s="92" t="s">
        <v>50</v>
      </c>
      <c r="BF39297" s="101" t="s">
        <v>58</v>
      </c>
      <c r="BK39297" s="98" t="s">
        <v>70</v>
      </c>
    </row>
    <row r="39298" spans="17:63" ht="29.25" customHeight="1" x14ac:dyDescent="0.2">
      <c r="Q39298" s="92" t="s">
        <v>50</v>
      </c>
      <c r="BF39298" s="101" t="s">
        <v>58</v>
      </c>
      <c r="BK39298" s="98" t="s">
        <v>70</v>
      </c>
    </row>
    <row r="39299" spans="17:63" ht="29.25" customHeight="1" x14ac:dyDescent="0.2">
      <c r="Q39299" s="92" t="s">
        <v>50</v>
      </c>
      <c r="BF39299" s="101" t="s">
        <v>58</v>
      </c>
      <c r="BK39299" s="98" t="s">
        <v>70</v>
      </c>
    </row>
    <row r="39300" spans="17:63" ht="29.25" customHeight="1" x14ac:dyDescent="0.2">
      <c r="Q39300" s="92" t="s">
        <v>50</v>
      </c>
      <c r="BF39300" s="101" t="s">
        <v>58</v>
      </c>
      <c r="BK39300" s="98" t="s">
        <v>70</v>
      </c>
    </row>
    <row r="39301" spans="17:63" ht="29.25" customHeight="1" x14ac:dyDescent="0.2">
      <c r="Q39301" s="92" t="s">
        <v>50</v>
      </c>
      <c r="BF39301" s="101" t="s">
        <v>58</v>
      </c>
      <c r="BK39301" s="98" t="s">
        <v>70</v>
      </c>
    </row>
    <row r="39302" spans="17:63" ht="29.25" customHeight="1" x14ac:dyDescent="0.2">
      <c r="Q39302" s="92" t="s">
        <v>50</v>
      </c>
      <c r="BF39302" s="101" t="s">
        <v>58</v>
      </c>
      <c r="BK39302" s="98" t="s">
        <v>70</v>
      </c>
    </row>
    <row r="39303" spans="17:63" ht="29.25" customHeight="1" x14ac:dyDescent="0.2">
      <c r="Q39303" s="92" t="s">
        <v>50</v>
      </c>
      <c r="BF39303" s="101" t="s">
        <v>58</v>
      </c>
      <c r="BK39303" s="98" t="s">
        <v>70</v>
      </c>
    </row>
    <row r="39304" spans="17:63" ht="29.25" customHeight="1" x14ac:dyDescent="0.2">
      <c r="Q39304" s="92" t="s">
        <v>50</v>
      </c>
      <c r="BF39304" s="101" t="s">
        <v>58</v>
      </c>
      <c r="BK39304" s="98" t="s">
        <v>70</v>
      </c>
    </row>
    <row r="39305" spans="17:63" ht="29.25" customHeight="1" x14ac:dyDescent="0.2">
      <c r="Q39305" s="92" t="s">
        <v>50</v>
      </c>
      <c r="BF39305" s="101" t="s">
        <v>58</v>
      </c>
      <c r="BK39305" s="98" t="s">
        <v>70</v>
      </c>
    </row>
    <row r="39306" spans="17:63" ht="29.25" customHeight="1" x14ac:dyDescent="0.2">
      <c r="Q39306" s="92" t="s">
        <v>50</v>
      </c>
      <c r="BF39306" s="101" t="s">
        <v>58</v>
      </c>
      <c r="BK39306" s="98" t="s">
        <v>70</v>
      </c>
    </row>
    <row r="39307" spans="17:63" ht="29.25" customHeight="1" x14ac:dyDescent="0.2">
      <c r="Q39307" s="92" t="s">
        <v>50</v>
      </c>
      <c r="BF39307" s="101" t="s">
        <v>58</v>
      </c>
      <c r="BK39307" s="98" t="s">
        <v>70</v>
      </c>
    </row>
    <row r="39308" spans="17:63" ht="29.25" customHeight="1" x14ac:dyDescent="0.2">
      <c r="Q39308" s="92" t="s">
        <v>50</v>
      </c>
      <c r="BF39308" s="101" t="s">
        <v>58</v>
      </c>
      <c r="BK39308" s="98" t="s">
        <v>70</v>
      </c>
    </row>
    <row r="39309" spans="17:63" ht="29.25" customHeight="1" x14ac:dyDescent="0.2">
      <c r="Q39309" s="92" t="s">
        <v>50</v>
      </c>
      <c r="BF39309" s="101" t="s">
        <v>58</v>
      </c>
      <c r="BK39309" s="98" t="s">
        <v>70</v>
      </c>
    </row>
    <row r="39310" spans="17:63" ht="29.25" customHeight="1" x14ac:dyDescent="0.2">
      <c r="Q39310" s="92" t="s">
        <v>50</v>
      </c>
      <c r="BF39310" s="101" t="s">
        <v>58</v>
      </c>
      <c r="BK39310" s="98" t="s">
        <v>70</v>
      </c>
    </row>
    <row r="39311" spans="17:63" ht="29.25" customHeight="1" x14ac:dyDescent="0.2">
      <c r="Q39311" s="92" t="s">
        <v>50</v>
      </c>
      <c r="BF39311" s="101" t="s">
        <v>58</v>
      </c>
      <c r="BK39311" s="98" t="s">
        <v>70</v>
      </c>
    </row>
    <row r="39312" spans="17:63" ht="29.25" customHeight="1" x14ac:dyDescent="0.2">
      <c r="Q39312" s="92" t="s">
        <v>50</v>
      </c>
      <c r="BF39312" s="101" t="s">
        <v>58</v>
      </c>
      <c r="BK39312" s="98" t="s">
        <v>70</v>
      </c>
    </row>
    <row r="39313" spans="17:63" ht="29.25" customHeight="1" x14ac:dyDescent="0.2">
      <c r="Q39313" s="92" t="s">
        <v>50</v>
      </c>
      <c r="BF39313" s="101" t="s">
        <v>58</v>
      </c>
      <c r="BK39313" s="98" t="s">
        <v>70</v>
      </c>
    </row>
    <row r="39314" spans="17:63" ht="29.25" customHeight="1" x14ac:dyDescent="0.2">
      <c r="Q39314" s="92" t="s">
        <v>50</v>
      </c>
      <c r="BF39314" s="101" t="s">
        <v>58</v>
      </c>
      <c r="BK39314" s="98" t="s">
        <v>70</v>
      </c>
    </row>
    <row r="39315" spans="17:63" ht="29.25" customHeight="1" x14ac:dyDescent="0.2">
      <c r="Q39315" s="92" t="s">
        <v>50</v>
      </c>
      <c r="BF39315" s="101" t="s">
        <v>58</v>
      </c>
      <c r="BK39315" s="98" t="s">
        <v>70</v>
      </c>
    </row>
    <row r="39316" spans="17:63" ht="29.25" customHeight="1" x14ac:dyDescent="0.2">
      <c r="Q39316" s="92" t="s">
        <v>50</v>
      </c>
      <c r="BF39316" s="101" t="s">
        <v>58</v>
      </c>
      <c r="BK39316" s="98" t="s">
        <v>70</v>
      </c>
    </row>
    <row r="39317" spans="17:63" ht="29.25" customHeight="1" x14ac:dyDescent="0.2">
      <c r="Q39317" s="92" t="s">
        <v>50</v>
      </c>
      <c r="BF39317" s="101" t="s">
        <v>58</v>
      </c>
      <c r="BK39317" s="98" t="s">
        <v>70</v>
      </c>
    </row>
    <row r="39318" spans="17:63" ht="29.25" customHeight="1" x14ac:dyDescent="0.2">
      <c r="Q39318" s="92" t="s">
        <v>50</v>
      </c>
      <c r="BF39318" s="101" t="s">
        <v>58</v>
      </c>
      <c r="BK39318" s="98" t="s">
        <v>70</v>
      </c>
    </row>
    <row r="39319" spans="17:63" ht="29.25" customHeight="1" x14ac:dyDescent="0.2">
      <c r="Q39319" s="92" t="s">
        <v>50</v>
      </c>
      <c r="BF39319" s="101" t="s">
        <v>58</v>
      </c>
      <c r="BK39319" s="98" t="s">
        <v>70</v>
      </c>
    </row>
    <row r="39320" spans="17:63" ht="29.25" customHeight="1" x14ac:dyDescent="0.2">
      <c r="Q39320" s="92" t="s">
        <v>50</v>
      </c>
      <c r="BF39320" s="101" t="s">
        <v>58</v>
      </c>
      <c r="BK39320" s="98" t="s">
        <v>70</v>
      </c>
    </row>
    <row r="39321" spans="17:63" ht="29.25" customHeight="1" x14ac:dyDescent="0.2">
      <c r="Q39321" s="92" t="s">
        <v>50</v>
      </c>
      <c r="BF39321" s="101" t="s">
        <v>58</v>
      </c>
      <c r="BK39321" s="98" t="s">
        <v>70</v>
      </c>
    </row>
    <row r="39322" spans="17:63" ht="29.25" customHeight="1" x14ac:dyDescent="0.2">
      <c r="Q39322" s="92" t="s">
        <v>50</v>
      </c>
      <c r="BF39322" s="101" t="s">
        <v>58</v>
      </c>
      <c r="BK39322" s="98" t="s">
        <v>70</v>
      </c>
    </row>
    <row r="39323" spans="17:63" ht="29.25" customHeight="1" x14ac:dyDescent="0.2">
      <c r="Q39323" s="92" t="s">
        <v>50</v>
      </c>
      <c r="BF39323" s="101" t="s">
        <v>58</v>
      </c>
      <c r="BK39323" s="98" t="s">
        <v>70</v>
      </c>
    </row>
    <row r="39324" spans="17:63" ht="29.25" customHeight="1" x14ac:dyDescent="0.2">
      <c r="Q39324" s="92" t="s">
        <v>50</v>
      </c>
      <c r="BF39324" s="101" t="s">
        <v>58</v>
      </c>
      <c r="BK39324" s="98" t="s">
        <v>70</v>
      </c>
    </row>
    <row r="39325" spans="17:63" ht="29.25" customHeight="1" x14ac:dyDescent="0.2">
      <c r="Q39325" s="92" t="s">
        <v>50</v>
      </c>
      <c r="BF39325" s="101" t="s">
        <v>58</v>
      </c>
      <c r="BK39325" s="98" t="s">
        <v>70</v>
      </c>
    </row>
    <row r="39326" spans="17:63" ht="29.25" customHeight="1" x14ac:dyDescent="0.2">
      <c r="Q39326" s="92" t="s">
        <v>50</v>
      </c>
      <c r="BF39326" s="101" t="s">
        <v>58</v>
      </c>
      <c r="BK39326" s="98" t="s">
        <v>70</v>
      </c>
    </row>
    <row r="39327" spans="17:63" ht="29.25" customHeight="1" x14ac:dyDescent="0.2">
      <c r="Q39327" s="92" t="s">
        <v>50</v>
      </c>
      <c r="BF39327" s="101" t="s">
        <v>58</v>
      </c>
      <c r="BK39327" s="98" t="s">
        <v>70</v>
      </c>
    </row>
    <row r="39328" spans="17:63" ht="29.25" customHeight="1" x14ac:dyDescent="0.2">
      <c r="Q39328" s="92" t="s">
        <v>50</v>
      </c>
      <c r="BF39328" s="101" t="s">
        <v>58</v>
      </c>
      <c r="BK39328" s="98" t="s">
        <v>70</v>
      </c>
    </row>
    <row r="39329" spans="17:63" ht="29.25" customHeight="1" x14ac:dyDescent="0.2">
      <c r="Q39329" s="92" t="s">
        <v>50</v>
      </c>
      <c r="BF39329" s="101" t="s">
        <v>58</v>
      </c>
      <c r="BK39329" s="98" t="s">
        <v>70</v>
      </c>
    </row>
    <row r="39330" spans="17:63" ht="29.25" customHeight="1" x14ac:dyDescent="0.2">
      <c r="Q39330" s="92" t="s">
        <v>50</v>
      </c>
      <c r="BF39330" s="101" t="s">
        <v>58</v>
      </c>
      <c r="BK39330" s="98" t="s">
        <v>70</v>
      </c>
    </row>
    <row r="39331" spans="17:63" ht="29.25" customHeight="1" x14ac:dyDescent="0.2">
      <c r="Q39331" s="92" t="s">
        <v>50</v>
      </c>
      <c r="BF39331" s="101" t="s">
        <v>58</v>
      </c>
      <c r="BK39331" s="98" t="s">
        <v>70</v>
      </c>
    </row>
    <row r="39332" spans="17:63" ht="29.25" customHeight="1" x14ac:dyDescent="0.2">
      <c r="Q39332" s="92" t="s">
        <v>50</v>
      </c>
      <c r="BF39332" s="101" t="s">
        <v>58</v>
      </c>
      <c r="BK39332" s="98" t="s">
        <v>70</v>
      </c>
    </row>
    <row r="39333" spans="17:63" ht="29.25" customHeight="1" x14ac:dyDescent="0.2">
      <c r="Q39333" s="92" t="s">
        <v>50</v>
      </c>
      <c r="BF39333" s="101" t="s">
        <v>58</v>
      </c>
      <c r="BK39333" s="98" t="s">
        <v>70</v>
      </c>
    </row>
    <row r="39334" spans="17:63" ht="29.25" customHeight="1" x14ac:dyDescent="0.2">
      <c r="Q39334" s="92" t="s">
        <v>50</v>
      </c>
      <c r="BF39334" s="101" t="s">
        <v>58</v>
      </c>
      <c r="BK39334" s="98" t="s">
        <v>70</v>
      </c>
    </row>
    <row r="39335" spans="17:63" ht="29.25" customHeight="1" x14ac:dyDescent="0.2">
      <c r="Q39335" s="92" t="s">
        <v>50</v>
      </c>
      <c r="BF39335" s="101" t="s">
        <v>58</v>
      </c>
      <c r="BK39335" s="98" t="s">
        <v>70</v>
      </c>
    </row>
    <row r="39336" spans="17:63" ht="29.25" customHeight="1" x14ac:dyDescent="0.2">
      <c r="Q39336" s="92" t="s">
        <v>50</v>
      </c>
      <c r="BF39336" s="101" t="s">
        <v>58</v>
      </c>
      <c r="BK39336" s="98" t="s">
        <v>70</v>
      </c>
    </row>
    <row r="39337" spans="17:63" ht="29.25" customHeight="1" x14ac:dyDescent="0.2">
      <c r="Q39337" s="92" t="s">
        <v>50</v>
      </c>
      <c r="BF39337" s="101" t="s">
        <v>58</v>
      </c>
      <c r="BK39337" s="98" t="s">
        <v>70</v>
      </c>
    </row>
    <row r="39338" spans="17:63" ht="29.25" customHeight="1" x14ac:dyDescent="0.2">
      <c r="Q39338" s="92" t="s">
        <v>50</v>
      </c>
      <c r="BF39338" s="101" t="s">
        <v>58</v>
      </c>
      <c r="BK39338" s="98" t="s">
        <v>70</v>
      </c>
    </row>
    <row r="39339" spans="17:63" ht="29.25" customHeight="1" x14ac:dyDescent="0.2">
      <c r="Q39339" s="92" t="s">
        <v>50</v>
      </c>
      <c r="BF39339" s="101" t="s">
        <v>58</v>
      </c>
      <c r="BK39339" s="98" t="s">
        <v>70</v>
      </c>
    </row>
    <row r="39340" spans="17:63" ht="29.25" customHeight="1" x14ac:dyDescent="0.2">
      <c r="Q39340" s="92" t="s">
        <v>50</v>
      </c>
      <c r="BF39340" s="101" t="s">
        <v>58</v>
      </c>
      <c r="BK39340" s="98" t="s">
        <v>70</v>
      </c>
    </row>
    <row r="39341" spans="17:63" ht="29.25" customHeight="1" x14ac:dyDescent="0.2">
      <c r="Q39341" s="92" t="s">
        <v>50</v>
      </c>
      <c r="BF39341" s="101" t="s">
        <v>58</v>
      </c>
      <c r="BK39341" s="98" t="s">
        <v>70</v>
      </c>
    </row>
    <row r="39342" spans="17:63" ht="29.25" customHeight="1" x14ac:dyDescent="0.2">
      <c r="Q39342" s="92" t="s">
        <v>50</v>
      </c>
      <c r="BF39342" s="101" t="s">
        <v>58</v>
      </c>
      <c r="BK39342" s="98" t="s">
        <v>70</v>
      </c>
    </row>
    <row r="39343" spans="17:63" ht="29.25" customHeight="1" x14ac:dyDescent="0.2">
      <c r="Q39343" s="92" t="s">
        <v>50</v>
      </c>
      <c r="BF39343" s="101" t="s">
        <v>58</v>
      </c>
      <c r="BK39343" s="98" t="s">
        <v>70</v>
      </c>
    </row>
    <row r="39344" spans="17:63" ht="29.25" customHeight="1" x14ac:dyDescent="0.2">
      <c r="Q39344" s="92" t="s">
        <v>50</v>
      </c>
      <c r="BF39344" s="101" t="s">
        <v>58</v>
      </c>
      <c r="BK39344" s="98" t="s">
        <v>70</v>
      </c>
    </row>
    <row r="39345" spans="17:63" ht="29.25" customHeight="1" x14ac:dyDescent="0.2">
      <c r="Q39345" s="92" t="s">
        <v>50</v>
      </c>
      <c r="BF39345" s="101" t="s">
        <v>58</v>
      </c>
      <c r="BK39345" s="98" t="s">
        <v>70</v>
      </c>
    </row>
    <row r="39346" spans="17:63" ht="29.25" customHeight="1" x14ac:dyDescent="0.2">
      <c r="Q39346" s="92" t="s">
        <v>50</v>
      </c>
      <c r="BF39346" s="101" t="s">
        <v>58</v>
      </c>
      <c r="BK39346" s="98" t="s">
        <v>70</v>
      </c>
    </row>
    <row r="39347" spans="17:63" ht="29.25" customHeight="1" x14ac:dyDescent="0.2">
      <c r="Q39347" s="92" t="s">
        <v>50</v>
      </c>
      <c r="BF39347" s="101" t="s">
        <v>58</v>
      </c>
      <c r="BK39347" s="98" t="s">
        <v>70</v>
      </c>
    </row>
    <row r="39348" spans="17:63" ht="29.25" customHeight="1" x14ac:dyDescent="0.2">
      <c r="Q39348" s="92" t="s">
        <v>50</v>
      </c>
      <c r="BF39348" s="101" t="s">
        <v>58</v>
      </c>
      <c r="BK39348" s="98" t="s">
        <v>70</v>
      </c>
    </row>
    <row r="39349" spans="17:63" ht="29.25" customHeight="1" x14ac:dyDescent="0.2">
      <c r="Q39349" s="92" t="s">
        <v>50</v>
      </c>
      <c r="BF39349" s="101" t="s">
        <v>58</v>
      </c>
      <c r="BK39349" s="98" t="s">
        <v>70</v>
      </c>
    </row>
    <row r="39350" spans="17:63" ht="29.25" customHeight="1" x14ac:dyDescent="0.2">
      <c r="Q39350" s="92" t="s">
        <v>50</v>
      </c>
      <c r="BF39350" s="101" t="s">
        <v>58</v>
      </c>
      <c r="BK39350" s="98" t="s">
        <v>70</v>
      </c>
    </row>
    <row r="39351" spans="17:63" ht="29.25" customHeight="1" x14ac:dyDescent="0.2">
      <c r="Q39351" s="92" t="s">
        <v>50</v>
      </c>
      <c r="BF39351" s="101" t="s">
        <v>58</v>
      </c>
      <c r="BK39351" s="98" t="s">
        <v>70</v>
      </c>
    </row>
    <row r="39352" spans="17:63" ht="29.25" customHeight="1" x14ac:dyDescent="0.2">
      <c r="Q39352" s="92" t="s">
        <v>50</v>
      </c>
      <c r="BF39352" s="101" t="s">
        <v>58</v>
      </c>
      <c r="BK39352" s="98" t="s">
        <v>70</v>
      </c>
    </row>
    <row r="39353" spans="17:63" ht="29.25" customHeight="1" x14ac:dyDescent="0.2">
      <c r="Q39353" s="92" t="s">
        <v>50</v>
      </c>
      <c r="BF39353" s="101" t="s">
        <v>58</v>
      </c>
      <c r="BK39353" s="98" t="s">
        <v>70</v>
      </c>
    </row>
    <row r="39354" spans="17:63" ht="29.25" customHeight="1" x14ac:dyDescent="0.2">
      <c r="Q39354" s="92" t="s">
        <v>50</v>
      </c>
      <c r="BF39354" s="101" t="s">
        <v>58</v>
      </c>
      <c r="BK39354" s="98" t="s">
        <v>70</v>
      </c>
    </row>
    <row r="39355" spans="17:63" ht="29.25" customHeight="1" x14ac:dyDescent="0.2">
      <c r="Q39355" s="92" t="s">
        <v>50</v>
      </c>
      <c r="BF39355" s="101" t="s">
        <v>58</v>
      </c>
      <c r="BK39355" s="98" t="s">
        <v>70</v>
      </c>
    </row>
    <row r="39356" spans="17:63" ht="29.25" customHeight="1" x14ac:dyDescent="0.2">
      <c r="Q39356" s="92" t="s">
        <v>50</v>
      </c>
      <c r="BF39356" s="101" t="s">
        <v>58</v>
      </c>
      <c r="BK39356" s="98" t="s">
        <v>70</v>
      </c>
    </row>
    <row r="39357" spans="17:63" ht="29.25" customHeight="1" x14ac:dyDescent="0.2">
      <c r="Q39357" s="92" t="s">
        <v>50</v>
      </c>
      <c r="BF39357" s="101" t="s">
        <v>58</v>
      </c>
      <c r="BK39357" s="98" t="s">
        <v>70</v>
      </c>
    </row>
    <row r="39358" spans="17:63" ht="29.25" customHeight="1" x14ac:dyDescent="0.2">
      <c r="Q39358" s="92" t="s">
        <v>50</v>
      </c>
      <c r="BF39358" s="101" t="s">
        <v>58</v>
      </c>
      <c r="BK39358" s="98" t="s">
        <v>70</v>
      </c>
    </row>
    <row r="39359" spans="17:63" ht="29.25" customHeight="1" x14ac:dyDescent="0.2">
      <c r="Q39359" s="92" t="s">
        <v>50</v>
      </c>
      <c r="BF39359" s="101" t="s">
        <v>58</v>
      </c>
      <c r="BK39359" s="98" t="s">
        <v>70</v>
      </c>
    </row>
    <row r="39360" spans="17:63" ht="29.25" customHeight="1" x14ac:dyDescent="0.2">
      <c r="Q39360" s="92" t="s">
        <v>50</v>
      </c>
      <c r="BF39360" s="101" t="s">
        <v>58</v>
      </c>
      <c r="BK39360" s="98" t="s">
        <v>70</v>
      </c>
    </row>
    <row r="39361" spans="17:63" ht="29.25" customHeight="1" x14ac:dyDescent="0.2">
      <c r="Q39361" s="92" t="s">
        <v>50</v>
      </c>
      <c r="BF39361" s="101" t="s">
        <v>58</v>
      </c>
      <c r="BK39361" s="98" t="s">
        <v>70</v>
      </c>
    </row>
    <row r="39362" spans="17:63" ht="29.25" customHeight="1" x14ac:dyDescent="0.2">
      <c r="Q39362" s="92" t="s">
        <v>50</v>
      </c>
      <c r="BF39362" s="101" t="s">
        <v>58</v>
      </c>
      <c r="BK39362" s="98" t="s">
        <v>70</v>
      </c>
    </row>
    <row r="39363" spans="17:63" ht="29.25" customHeight="1" x14ac:dyDescent="0.2">
      <c r="Q39363" s="92" t="s">
        <v>50</v>
      </c>
      <c r="BF39363" s="101" t="s">
        <v>58</v>
      </c>
      <c r="BK39363" s="98" t="s">
        <v>70</v>
      </c>
    </row>
    <row r="39364" spans="17:63" ht="29.25" customHeight="1" x14ac:dyDescent="0.2">
      <c r="Q39364" s="92" t="s">
        <v>50</v>
      </c>
      <c r="BF39364" s="101" t="s">
        <v>58</v>
      </c>
      <c r="BK39364" s="98" t="s">
        <v>70</v>
      </c>
    </row>
    <row r="39365" spans="17:63" ht="29.25" customHeight="1" x14ac:dyDescent="0.2">
      <c r="Q39365" s="92" t="s">
        <v>50</v>
      </c>
      <c r="BF39365" s="101" t="s">
        <v>58</v>
      </c>
      <c r="BK39365" s="98" t="s">
        <v>70</v>
      </c>
    </row>
    <row r="39366" spans="17:63" ht="29.25" customHeight="1" x14ac:dyDescent="0.2">
      <c r="Q39366" s="92" t="s">
        <v>50</v>
      </c>
      <c r="BF39366" s="101" t="s">
        <v>58</v>
      </c>
      <c r="BK39366" s="98" t="s">
        <v>70</v>
      </c>
    </row>
    <row r="39367" spans="17:63" ht="29.25" customHeight="1" x14ac:dyDescent="0.2">
      <c r="Q39367" s="92" t="s">
        <v>50</v>
      </c>
      <c r="BF39367" s="101" t="s">
        <v>58</v>
      </c>
      <c r="BK39367" s="98" t="s">
        <v>70</v>
      </c>
    </row>
    <row r="39368" spans="17:63" ht="29.25" customHeight="1" x14ac:dyDescent="0.2">
      <c r="Q39368" s="92" t="s">
        <v>50</v>
      </c>
      <c r="BF39368" s="101" t="s">
        <v>58</v>
      </c>
      <c r="BK39368" s="98" t="s">
        <v>70</v>
      </c>
    </row>
    <row r="39369" spans="17:63" ht="29.25" customHeight="1" x14ac:dyDescent="0.2">
      <c r="Q39369" s="92" t="s">
        <v>50</v>
      </c>
      <c r="BF39369" s="101" t="s">
        <v>58</v>
      </c>
      <c r="BK39369" s="98" t="s">
        <v>70</v>
      </c>
    </row>
    <row r="39370" spans="17:63" ht="29.25" customHeight="1" x14ac:dyDescent="0.2">
      <c r="Q39370" s="92" t="s">
        <v>50</v>
      </c>
      <c r="BF39370" s="101" t="s">
        <v>58</v>
      </c>
      <c r="BK39370" s="98" t="s">
        <v>70</v>
      </c>
    </row>
    <row r="39371" spans="17:63" ht="29.25" customHeight="1" x14ac:dyDescent="0.2">
      <c r="Q39371" s="92" t="s">
        <v>50</v>
      </c>
      <c r="BF39371" s="101" t="s">
        <v>58</v>
      </c>
      <c r="BK39371" s="98" t="s">
        <v>70</v>
      </c>
    </row>
    <row r="39372" spans="17:63" ht="29.25" customHeight="1" x14ac:dyDescent="0.2">
      <c r="Q39372" s="92" t="s">
        <v>50</v>
      </c>
      <c r="BF39372" s="101" t="s">
        <v>58</v>
      </c>
      <c r="BK39372" s="98" t="s">
        <v>70</v>
      </c>
    </row>
    <row r="39373" spans="17:63" ht="29.25" customHeight="1" x14ac:dyDescent="0.2">
      <c r="Q39373" s="92" t="s">
        <v>50</v>
      </c>
      <c r="BF39373" s="101" t="s">
        <v>58</v>
      </c>
      <c r="BK39373" s="98" t="s">
        <v>70</v>
      </c>
    </row>
    <row r="39374" spans="17:63" ht="29.25" customHeight="1" x14ac:dyDescent="0.2">
      <c r="Q39374" s="92" t="s">
        <v>50</v>
      </c>
      <c r="BF39374" s="101" t="s">
        <v>58</v>
      </c>
      <c r="BK39374" s="98" t="s">
        <v>70</v>
      </c>
    </row>
    <row r="39375" spans="17:63" ht="29.25" customHeight="1" x14ac:dyDescent="0.2">
      <c r="Q39375" s="92" t="s">
        <v>50</v>
      </c>
      <c r="BF39375" s="101" t="s">
        <v>58</v>
      </c>
      <c r="BK39375" s="98" t="s">
        <v>70</v>
      </c>
    </row>
    <row r="39376" spans="17:63" ht="29.25" customHeight="1" x14ac:dyDescent="0.2">
      <c r="Q39376" s="92" t="s">
        <v>50</v>
      </c>
      <c r="BF39376" s="101" t="s">
        <v>58</v>
      </c>
      <c r="BK39376" s="98" t="s">
        <v>70</v>
      </c>
    </row>
    <row r="39377" spans="17:63" ht="29.25" customHeight="1" x14ac:dyDescent="0.2">
      <c r="Q39377" s="92" t="s">
        <v>50</v>
      </c>
      <c r="BF39377" s="101" t="s">
        <v>58</v>
      </c>
      <c r="BK39377" s="98" t="s">
        <v>70</v>
      </c>
    </row>
    <row r="39378" spans="17:63" ht="29.25" customHeight="1" x14ac:dyDescent="0.2">
      <c r="Q39378" s="92" t="s">
        <v>50</v>
      </c>
      <c r="BF39378" s="101" t="s">
        <v>58</v>
      </c>
      <c r="BK39378" s="98" t="s">
        <v>70</v>
      </c>
    </row>
    <row r="39379" spans="17:63" ht="29.25" customHeight="1" x14ac:dyDescent="0.2">
      <c r="Q39379" s="92" t="s">
        <v>50</v>
      </c>
      <c r="BF39379" s="101" t="s">
        <v>58</v>
      </c>
      <c r="BK39379" s="98" t="s">
        <v>70</v>
      </c>
    </row>
    <row r="39380" spans="17:63" ht="29.25" customHeight="1" x14ac:dyDescent="0.2">
      <c r="Q39380" s="92" t="s">
        <v>50</v>
      </c>
      <c r="BF39380" s="101" t="s">
        <v>58</v>
      </c>
      <c r="BK39380" s="98" t="s">
        <v>70</v>
      </c>
    </row>
    <row r="39381" spans="17:63" ht="29.25" customHeight="1" x14ac:dyDescent="0.2">
      <c r="Q39381" s="92" t="s">
        <v>50</v>
      </c>
      <c r="BF39381" s="101" t="s">
        <v>58</v>
      </c>
      <c r="BK39381" s="98" t="s">
        <v>70</v>
      </c>
    </row>
    <row r="39382" spans="17:63" ht="29.25" customHeight="1" x14ac:dyDescent="0.2">
      <c r="Q39382" s="92" t="s">
        <v>50</v>
      </c>
      <c r="BF39382" s="101" t="s">
        <v>58</v>
      </c>
      <c r="BK39382" s="98" t="s">
        <v>70</v>
      </c>
    </row>
    <row r="39383" spans="17:63" ht="29.25" customHeight="1" x14ac:dyDescent="0.2">
      <c r="Q39383" s="92" t="s">
        <v>50</v>
      </c>
      <c r="BF39383" s="101" t="s">
        <v>58</v>
      </c>
      <c r="BK39383" s="98" t="s">
        <v>70</v>
      </c>
    </row>
    <row r="39384" spans="17:63" ht="29.25" customHeight="1" x14ac:dyDescent="0.2">
      <c r="Q39384" s="92" t="s">
        <v>50</v>
      </c>
      <c r="BF39384" s="101" t="s">
        <v>58</v>
      </c>
      <c r="BK39384" s="98" t="s">
        <v>70</v>
      </c>
    </row>
    <row r="39385" spans="17:63" ht="29.25" customHeight="1" x14ac:dyDescent="0.2">
      <c r="Q39385" s="92" t="s">
        <v>50</v>
      </c>
      <c r="BF39385" s="101" t="s">
        <v>58</v>
      </c>
      <c r="BK39385" s="98" t="s">
        <v>70</v>
      </c>
    </row>
    <row r="39386" spans="17:63" ht="29.25" customHeight="1" x14ac:dyDescent="0.2">
      <c r="Q39386" s="92" t="s">
        <v>50</v>
      </c>
      <c r="BF39386" s="101" t="s">
        <v>58</v>
      </c>
      <c r="BK39386" s="98" t="s">
        <v>70</v>
      </c>
    </row>
    <row r="39387" spans="17:63" ht="29.25" customHeight="1" x14ac:dyDescent="0.2">
      <c r="Q39387" s="92" t="s">
        <v>50</v>
      </c>
      <c r="BF39387" s="101" t="s">
        <v>58</v>
      </c>
      <c r="BK39387" s="98" t="s">
        <v>70</v>
      </c>
    </row>
    <row r="39388" spans="17:63" ht="29.25" customHeight="1" x14ac:dyDescent="0.2">
      <c r="Q39388" s="92" t="s">
        <v>50</v>
      </c>
      <c r="BF39388" s="101" t="s">
        <v>58</v>
      </c>
      <c r="BK39388" s="98" t="s">
        <v>70</v>
      </c>
    </row>
    <row r="39389" spans="17:63" ht="29.25" customHeight="1" x14ac:dyDescent="0.2">
      <c r="Q39389" s="92" t="s">
        <v>50</v>
      </c>
      <c r="BF39389" s="101" t="s">
        <v>58</v>
      </c>
      <c r="BK39389" s="98" t="s">
        <v>70</v>
      </c>
    </row>
    <row r="39390" spans="17:63" ht="29.25" customHeight="1" x14ac:dyDescent="0.2">
      <c r="Q39390" s="92" t="s">
        <v>50</v>
      </c>
      <c r="BF39390" s="101" t="s">
        <v>58</v>
      </c>
      <c r="BK39390" s="98" t="s">
        <v>70</v>
      </c>
    </row>
    <row r="39391" spans="17:63" ht="29.25" customHeight="1" x14ac:dyDescent="0.2">
      <c r="Q39391" s="92" t="s">
        <v>50</v>
      </c>
      <c r="BF39391" s="101" t="s">
        <v>58</v>
      </c>
      <c r="BK39391" s="98" t="s">
        <v>70</v>
      </c>
    </row>
    <row r="39392" spans="17:63" ht="29.25" customHeight="1" x14ac:dyDescent="0.2">
      <c r="Q39392" s="92" t="s">
        <v>50</v>
      </c>
      <c r="BF39392" s="101" t="s">
        <v>58</v>
      </c>
      <c r="BK39392" s="98" t="s">
        <v>70</v>
      </c>
    </row>
    <row r="39393" spans="17:63" ht="29.25" customHeight="1" x14ac:dyDescent="0.2">
      <c r="Q39393" s="92" t="s">
        <v>50</v>
      </c>
      <c r="BF39393" s="101" t="s">
        <v>58</v>
      </c>
      <c r="BK39393" s="98" t="s">
        <v>70</v>
      </c>
    </row>
    <row r="39394" spans="17:63" ht="29.25" customHeight="1" x14ac:dyDescent="0.2">
      <c r="Q39394" s="92" t="s">
        <v>50</v>
      </c>
      <c r="BF39394" s="101" t="s">
        <v>58</v>
      </c>
      <c r="BK39394" s="98" t="s">
        <v>70</v>
      </c>
    </row>
    <row r="39395" spans="17:63" ht="29.25" customHeight="1" x14ac:dyDescent="0.2">
      <c r="Q39395" s="92" t="s">
        <v>50</v>
      </c>
      <c r="BF39395" s="101" t="s">
        <v>58</v>
      </c>
      <c r="BK39395" s="98" t="s">
        <v>70</v>
      </c>
    </row>
    <row r="39396" spans="17:63" ht="29.25" customHeight="1" x14ac:dyDescent="0.2">
      <c r="Q39396" s="92" t="s">
        <v>50</v>
      </c>
      <c r="BF39396" s="101" t="s">
        <v>58</v>
      </c>
      <c r="BK39396" s="98" t="s">
        <v>70</v>
      </c>
    </row>
    <row r="39397" spans="17:63" ht="29.25" customHeight="1" x14ac:dyDescent="0.2">
      <c r="Q39397" s="92" t="s">
        <v>50</v>
      </c>
      <c r="BF39397" s="101" t="s">
        <v>58</v>
      </c>
      <c r="BK39397" s="98" t="s">
        <v>70</v>
      </c>
    </row>
    <row r="39398" spans="17:63" ht="29.25" customHeight="1" x14ac:dyDescent="0.2">
      <c r="Q39398" s="92" t="s">
        <v>50</v>
      </c>
      <c r="BF39398" s="101" t="s">
        <v>58</v>
      </c>
      <c r="BK39398" s="98" t="s">
        <v>70</v>
      </c>
    </row>
    <row r="39399" spans="17:63" ht="29.25" customHeight="1" x14ac:dyDescent="0.2">
      <c r="Q39399" s="92" t="s">
        <v>50</v>
      </c>
      <c r="BF39399" s="101" t="s">
        <v>58</v>
      </c>
      <c r="BK39399" s="98" t="s">
        <v>70</v>
      </c>
    </row>
    <row r="39400" spans="17:63" ht="29.25" customHeight="1" x14ac:dyDescent="0.2">
      <c r="Q39400" s="92" t="s">
        <v>50</v>
      </c>
      <c r="BF39400" s="101" t="s">
        <v>58</v>
      </c>
      <c r="BK39400" s="98" t="s">
        <v>70</v>
      </c>
    </row>
    <row r="39401" spans="17:63" ht="29.25" customHeight="1" x14ac:dyDescent="0.2">
      <c r="Q39401" s="92" t="s">
        <v>50</v>
      </c>
      <c r="BF39401" s="101" t="s">
        <v>58</v>
      </c>
      <c r="BK39401" s="98" t="s">
        <v>70</v>
      </c>
    </row>
    <row r="39402" spans="17:63" ht="29.25" customHeight="1" x14ac:dyDescent="0.2">
      <c r="Q39402" s="92" t="s">
        <v>50</v>
      </c>
      <c r="BF39402" s="101" t="s">
        <v>58</v>
      </c>
      <c r="BK39402" s="98" t="s">
        <v>70</v>
      </c>
    </row>
    <row r="39403" spans="17:63" ht="29.25" customHeight="1" x14ac:dyDescent="0.2">
      <c r="Q39403" s="92" t="s">
        <v>50</v>
      </c>
      <c r="BF39403" s="101" t="s">
        <v>58</v>
      </c>
      <c r="BK39403" s="98" t="s">
        <v>70</v>
      </c>
    </row>
    <row r="39404" spans="17:63" ht="29.25" customHeight="1" x14ac:dyDescent="0.2">
      <c r="Q39404" s="92" t="s">
        <v>50</v>
      </c>
      <c r="BF39404" s="101" t="s">
        <v>58</v>
      </c>
      <c r="BK39404" s="98" t="s">
        <v>70</v>
      </c>
    </row>
    <row r="39405" spans="17:63" ht="29.25" customHeight="1" x14ac:dyDescent="0.2">
      <c r="Q39405" s="92" t="s">
        <v>50</v>
      </c>
      <c r="BF39405" s="101" t="s">
        <v>58</v>
      </c>
      <c r="BK39405" s="98" t="s">
        <v>70</v>
      </c>
    </row>
    <row r="39406" spans="17:63" ht="29.25" customHeight="1" x14ac:dyDescent="0.2">
      <c r="Q39406" s="92" t="s">
        <v>50</v>
      </c>
      <c r="BF39406" s="101" t="s">
        <v>58</v>
      </c>
      <c r="BK39406" s="98" t="s">
        <v>70</v>
      </c>
    </row>
    <row r="39407" spans="17:63" ht="29.25" customHeight="1" x14ac:dyDescent="0.2">
      <c r="Q39407" s="92" t="s">
        <v>50</v>
      </c>
      <c r="BF39407" s="101" t="s">
        <v>58</v>
      </c>
      <c r="BK39407" s="98" t="s">
        <v>70</v>
      </c>
    </row>
    <row r="39408" spans="17:63" ht="29.25" customHeight="1" x14ac:dyDescent="0.2">
      <c r="Q39408" s="92" t="s">
        <v>50</v>
      </c>
      <c r="BF39408" s="101" t="s">
        <v>58</v>
      </c>
      <c r="BK39408" s="98" t="s">
        <v>70</v>
      </c>
    </row>
    <row r="39409" spans="17:63" ht="29.25" customHeight="1" x14ac:dyDescent="0.2">
      <c r="Q39409" s="92" t="s">
        <v>50</v>
      </c>
      <c r="BF39409" s="101" t="s">
        <v>58</v>
      </c>
      <c r="BK39409" s="98" t="s">
        <v>70</v>
      </c>
    </row>
    <row r="39410" spans="17:63" ht="29.25" customHeight="1" x14ac:dyDescent="0.2">
      <c r="Q39410" s="92" t="s">
        <v>50</v>
      </c>
      <c r="BF39410" s="101" t="s">
        <v>58</v>
      </c>
      <c r="BK39410" s="98" t="s">
        <v>70</v>
      </c>
    </row>
    <row r="39411" spans="17:63" ht="29.25" customHeight="1" x14ac:dyDescent="0.2">
      <c r="Q39411" s="92" t="s">
        <v>50</v>
      </c>
      <c r="BF39411" s="101" t="s">
        <v>58</v>
      </c>
      <c r="BK39411" s="98" t="s">
        <v>70</v>
      </c>
    </row>
    <row r="39412" spans="17:63" ht="29.25" customHeight="1" x14ac:dyDescent="0.2">
      <c r="Q39412" s="92" t="s">
        <v>50</v>
      </c>
      <c r="BF39412" s="101" t="s">
        <v>58</v>
      </c>
      <c r="BK39412" s="98" t="s">
        <v>70</v>
      </c>
    </row>
    <row r="39413" spans="17:63" ht="29.25" customHeight="1" x14ac:dyDescent="0.2">
      <c r="Q39413" s="92" t="s">
        <v>50</v>
      </c>
      <c r="BF39413" s="101" t="s">
        <v>58</v>
      </c>
      <c r="BK39413" s="98" t="s">
        <v>70</v>
      </c>
    </row>
    <row r="39414" spans="17:63" ht="29.25" customHeight="1" x14ac:dyDescent="0.2">
      <c r="Q39414" s="92" t="s">
        <v>50</v>
      </c>
      <c r="BF39414" s="101" t="s">
        <v>58</v>
      </c>
      <c r="BK39414" s="98" t="s">
        <v>70</v>
      </c>
    </row>
    <row r="39415" spans="17:63" ht="29.25" customHeight="1" x14ac:dyDescent="0.2">
      <c r="Q39415" s="92" t="s">
        <v>50</v>
      </c>
      <c r="BF39415" s="101" t="s">
        <v>58</v>
      </c>
      <c r="BK39415" s="98" t="s">
        <v>70</v>
      </c>
    </row>
    <row r="39416" spans="17:63" ht="29.25" customHeight="1" x14ac:dyDescent="0.2">
      <c r="Q39416" s="92" t="s">
        <v>50</v>
      </c>
      <c r="BF39416" s="101" t="s">
        <v>58</v>
      </c>
      <c r="BK39416" s="98" t="s">
        <v>70</v>
      </c>
    </row>
    <row r="39417" spans="17:63" ht="29.25" customHeight="1" x14ac:dyDescent="0.2">
      <c r="Q39417" s="92" t="s">
        <v>50</v>
      </c>
      <c r="BF39417" s="101" t="s">
        <v>58</v>
      </c>
      <c r="BK39417" s="98" t="s">
        <v>70</v>
      </c>
    </row>
    <row r="39418" spans="17:63" ht="29.25" customHeight="1" x14ac:dyDescent="0.2">
      <c r="Q39418" s="92" t="s">
        <v>50</v>
      </c>
      <c r="BF39418" s="101" t="s">
        <v>58</v>
      </c>
      <c r="BK39418" s="98" t="s">
        <v>70</v>
      </c>
    </row>
    <row r="39419" spans="17:63" ht="29.25" customHeight="1" x14ac:dyDescent="0.2">
      <c r="Q39419" s="92" t="s">
        <v>50</v>
      </c>
      <c r="BF39419" s="101" t="s">
        <v>58</v>
      </c>
      <c r="BK39419" s="98" t="s">
        <v>70</v>
      </c>
    </row>
    <row r="39420" spans="17:63" ht="29.25" customHeight="1" x14ac:dyDescent="0.2">
      <c r="Q39420" s="92" t="s">
        <v>50</v>
      </c>
      <c r="BF39420" s="101" t="s">
        <v>58</v>
      </c>
      <c r="BK39420" s="98" t="s">
        <v>70</v>
      </c>
    </row>
    <row r="39421" spans="17:63" ht="29.25" customHeight="1" x14ac:dyDescent="0.2">
      <c r="Q39421" s="92" t="s">
        <v>50</v>
      </c>
      <c r="BF39421" s="101" t="s">
        <v>58</v>
      </c>
      <c r="BK39421" s="98" t="s">
        <v>70</v>
      </c>
    </row>
    <row r="39422" spans="17:63" ht="29.25" customHeight="1" x14ac:dyDescent="0.2">
      <c r="Q39422" s="92" t="s">
        <v>50</v>
      </c>
      <c r="BF39422" s="101" t="s">
        <v>58</v>
      </c>
      <c r="BK39422" s="98" t="s">
        <v>70</v>
      </c>
    </row>
    <row r="39423" spans="17:63" ht="29.25" customHeight="1" x14ac:dyDescent="0.2">
      <c r="Q39423" s="92" t="s">
        <v>50</v>
      </c>
      <c r="BF39423" s="101" t="s">
        <v>58</v>
      </c>
      <c r="BK39423" s="98" t="s">
        <v>70</v>
      </c>
    </row>
    <row r="39424" spans="17:63" ht="29.25" customHeight="1" x14ac:dyDescent="0.2">
      <c r="Q39424" s="92" t="s">
        <v>50</v>
      </c>
      <c r="BF39424" s="101" t="s">
        <v>58</v>
      </c>
      <c r="BK39424" s="98" t="s">
        <v>70</v>
      </c>
    </row>
    <row r="39425" spans="17:63" ht="29.25" customHeight="1" x14ac:dyDescent="0.2">
      <c r="Q39425" s="92" t="s">
        <v>50</v>
      </c>
      <c r="BF39425" s="101" t="s">
        <v>58</v>
      </c>
      <c r="BK39425" s="98" t="s">
        <v>70</v>
      </c>
    </row>
    <row r="39426" spans="17:63" ht="29.25" customHeight="1" x14ac:dyDescent="0.2">
      <c r="Q39426" s="92" t="s">
        <v>50</v>
      </c>
      <c r="BF39426" s="101" t="s">
        <v>58</v>
      </c>
      <c r="BK39426" s="98" t="s">
        <v>70</v>
      </c>
    </row>
    <row r="39427" spans="17:63" ht="29.25" customHeight="1" x14ac:dyDescent="0.2">
      <c r="Q39427" s="92" t="s">
        <v>50</v>
      </c>
      <c r="BF39427" s="101" t="s">
        <v>58</v>
      </c>
      <c r="BK39427" s="98" t="s">
        <v>70</v>
      </c>
    </row>
    <row r="39428" spans="17:63" ht="29.25" customHeight="1" x14ac:dyDescent="0.2">
      <c r="Q39428" s="92" t="s">
        <v>50</v>
      </c>
      <c r="BF39428" s="101" t="s">
        <v>58</v>
      </c>
      <c r="BK39428" s="98" t="s">
        <v>70</v>
      </c>
    </row>
    <row r="39429" spans="17:63" ht="29.25" customHeight="1" x14ac:dyDescent="0.2">
      <c r="Q39429" s="92" t="s">
        <v>50</v>
      </c>
      <c r="BF39429" s="101" t="s">
        <v>58</v>
      </c>
      <c r="BK39429" s="98" t="s">
        <v>70</v>
      </c>
    </row>
    <row r="39430" spans="17:63" ht="29.25" customHeight="1" x14ac:dyDescent="0.2">
      <c r="Q39430" s="92" t="s">
        <v>50</v>
      </c>
      <c r="BF39430" s="101" t="s">
        <v>58</v>
      </c>
      <c r="BK39430" s="98" t="s">
        <v>70</v>
      </c>
    </row>
    <row r="39431" spans="17:63" ht="29.25" customHeight="1" x14ac:dyDescent="0.2">
      <c r="Q39431" s="92" t="s">
        <v>50</v>
      </c>
      <c r="BF39431" s="101" t="s">
        <v>58</v>
      </c>
      <c r="BK39431" s="98" t="s">
        <v>70</v>
      </c>
    </row>
    <row r="39432" spans="17:63" ht="29.25" customHeight="1" x14ac:dyDescent="0.2">
      <c r="Q39432" s="92" t="s">
        <v>50</v>
      </c>
      <c r="BF39432" s="101" t="s">
        <v>58</v>
      </c>
      <c r="BK39432" s="98" t="s">
        <v>70</v>
      </c>
    </row>
    <row r="39433" spans="17:63" ht="29.25" customHeight="1" x14ac:dyDescent="0.2">
      <c r="Q39433" s="92" t="s">
        <v>50</v>
      </c>
      <c r="BF39433" s="101" t="s">
        <v>58</v>
      </c>
      <c r="BK39433" s="98" t="s">
        <v>70</v>
      </c>
    </row>
    <row r="39434" spans="17:63" ht="29.25" customHeight="1" x14ac:dyDescent="0.2">
      <c r="Q39434" s="92" t="s">
        <v>50</v>
      </c>
      <c r="BF39434" s="101" t="s">
        <v>58</v>
      </c>
      <c r="BK39434" s="98" t="s">
        <v>70</v>
      </c>
    </row>
    <row r="39435" spans="17:63" ht="29.25" customHeight="1" x14ac:dyDescent="0.2">
      <c r="Q39435" s="92" t="s">
        <v>50</v>
      </c>
      <c r="BF39435" s="101" t="s">
        <v>58</v>
      </c>
      <c r="BK39435" s="98" t="s">
        <v>70</v>
      </c>
    </row>
    <row r="39436" spans="17:63" ht="29.25" customHeight="1" x14ac:dyDescent="0.2">
      <c r="Q39436" s="92" t="s">
        <v>50</v>
      </c>
      <c r="BF39436" s="101" t="s">
        <v>58</v>
      </c>
      <c r="BK39436" s="98" t="s">
        <v>70</v>
      </c>
    </row>
    <row r="39437" spans="17:63" ht="29.25" customHeight="1" x14ac:dyDescent="0.2">
      <c r="Q39437" s="92" t="s">
        <v>50</v>
      </c>
      <c r="BF39437" s="101" t="s">
        <v>58</v>
      </c>
      <c r="BK39437" s="98" t="s">
        <v>70</v>
      </c>
    </row>
    <row r="39438" spans="17:63" ht="29.25" customHeight="1" x14ac:dyDescent="0.2">
      <c r="Q39438" s="92" t="s">
        <v>50</v>
      </c>
      <c r="BF39438" s="101" t="s">
        <v>58</v>
      </c>
      <c r="BK39438" s="98" t="s">
        <v>70</v>
      </c>
    </row>
    <row r="39439" spans="17:63" ht="29.25" customHeight="1" x14ac:dyDescent="0.2">
      <c r="Q39439" s="92" t="s">
        <v>50</v>
      </c>
      <c r="BF39439" s="101" t="s">
        <v>58</v>
      </c>
      <c r="BK39439" s="98" t="s">
        <v>70</v>
      </c>
    </row>
    <row r="39440" spans="17:63" ht="29.25" customHeight="1" x14ac:dyDescent="0.2">
      <c r="Q39440" s="92" t="s">
        <v>50</v>
      </c>
      <c r="BF39440" s="101" t="s">
        <v>58</v>
      </c>
      <c r="BK39440" s="98" t="s">
        <v>70</v>
      </c>
    </row>
    <row r="39441" spans="17:63" ht="29.25" customHeight="1" x14ac:dyDescent="0.2">
      <c r="Q39441" s="92" t="s">
        <v>50</v>
      </c>
      <c r="BF39441" s="101" t="s">
        <v>58</v>
      </c>
      <c r="BK39441" s="98" t="s">
        <v>70</v>
      </c>
    </row>
    <row r="39442" spans="17:63" ht="29.25" customHeight="1" x14ac:dyDescent="0.2">
      <c r="Q39442" s="92" t="s">
        <v>50</v>
      </c>
      <c r="BF39442" s="101" t="s">
        <v>58</v>
      </c>
      <c r="BK39442" s="98" t="s">
        <v>70</v>
      </c>
    </row>
    <row r="39443" spans="17:63" ht="29.25" customHeight="1" x14ac:dyDescent="0.2">
      <c r="Q39443" s="92" t="s">
        <v>50</v>
      </c>
      <c r="BF39443" s="101" t="s">
        <v>58</v>
      </c>
      <c r="BK39443" s="98" t="s">
        <v>70</v>
      </c>
    </row>
    <row r="39444" spans="17:63" ht="29.25" customHeight="1" x14ac:dyDescent="0.2">
      <c r="Q39444" s="92" t="s">
        <v>50</v>
      </c>
      <c r="BF39444" s="101" t="s">
        <v>58</v>
      </c>
      <c r="BK39444" s="98" t="s">
        <v>70</v>
      </c>
    </row>
    <row r="39445" spans="17:63" ht="29.25" customHeight="1" x14ac:dyDescent="0.2">
      <c r="Q39445" s="92" t="s">
        <v>50</v>
      </c>
      <c r="BF39445" s="101" t="s">
        <v>58</v>
      </c>
      <c r="BK39445" s="98" t="s">
        <v>70</v>
      </c>
    </row>
    <row r="39446" spans="17:63" ht="29.25" customHeight="1" x14ac:dyDescent="0.2">
      <c r="Q39446" s="92" t="s">
        <v>50</v>
      </c>
      <c r="BF39446" s="101" t="s">
        <v>58</v>
      </c>
      <c r="BK39446" s="98" t="s">
        <v>70</v>
      </c>
    </row>
    <row r="39447" spans="17:63" ht="29.25" customHeight="1" x14ac:dyDescent="0.2">
      <c r="Q39447" s="92" t="s">
        <v>50</v>
      </c>
      <c r="BF39447" s="101" t="s">
        <v>58</v>
      </c>
      <c r="BK39447" s="98" t="s">
        <v>70</v>
      </c>
    </row>
    <row r="39448" spans="17:63" ht="29.25" customHeight="1" x14ac:dyDescent="0.2">
      <c r="Q39448" s="92" t="s">
        <v>50</v>
      </c>
      <c r="BF39448" s="101" t="s">
        <v>58</v>
      </c>
      <c r="BK39448" s="98" t="s">
        <v>70</v>
      </c>
    </row>
    <row r="39449" spans="17:63" ht="29.25" customHeight="1" x14ac:dyDescent="0.2">
      <c r="Q39449" s="92" t="s">
        <v>50</v>
      </c>
      <c r="BF39449" s="101" t="s">
        <v>58</v>
      </c>
      <c r="BK39449" s="98" t="s">
        <v>70</v>
      </c>
    </row>
    <row r="39450" spans="17:63" ht="29.25" customHeight="1" x14ac:dyDescent="0.2">
      <c r="Q39450" s="92" t="s">
        <v>50</v>
      </c>
      <c r="BF39450" s="101" t="s">
        <v>58</v>
      </c>
      <c r="BK39450" s="98" t="s">
        <v>70</v>
      </c>
    </row>
    <row r="39451" spans="17:63" ht="29.25" customHeight="1" x14ac:dyDescent="0.2">
      <c r="Q39451" s="92" t="s">
        <v>50</v>
      </c>
      <c r="BF39451" s="101" t="s">
        <v>58</v>
      </c>
      <c r="BK39451" s="98" t="s">
        <v>70</v>
      </c>
    </row>
    <row r="39452" spans="17:63" ht="29.25" customHeight="1" x14ac:dyDescent="0.2">
      <c r="Q39452" s="92" t="s">
        <v>50</v>
      </c>
      <c r="BF39452" s="101" t="s">
        <v>58</v>
      </c>
      <c r="BK39452" s="98" t="s">
        <v>70</v>
      </c>
    </row>
    <row r="39453" spans="17:63" ht="29.25" customHeight="1" x14ac:dyDescent="0.2">
      <c r="Q39453" s="92" t="s">
        <v>50</v>
      </c>
      <c r="BF39453" s="101" t="s">
        <v>58</v>
      </c>
      <c r="BK39453" s="98" t="s">
        <v>70</v>
      </c>
    </row>
    <row r="39454" spans="17:63" ht="29.25" customHeight="1" x14ac:dyDescent="0.2">
      <c r="Q39454" s="92" t="s">
        <v>50</v>
      </c>
      <c r="BF39454" s="101" t="s">
        <v>58</v>
      </c>
      <c r="BK39454" s="98" t="s">
        <v>70</v>
      </c>
    </row>
    <row r="39455" spans="17:63" ht="29.25" customHeight="1" x14ac:dyDescent="0.2">
      <c r="Q39455" s="92" t="s">
        <v>50</v>
      </c>
      <c r="BF39455" s="101" t="s">
        <v>58</v>
      </c>
      <c r="BK39455" s="98" t="s">
        <v>70</v>
      </c>
    </row>
    <row r="39456" spans="17:63" ht="29.25" customHeight="1" x14ac:dyDescent="0.2">
      <c r="Q39456" s="92" t="s">
        <v>50</v>
      </c>
      <c r="BF39456" s="101" t="s">
        <v>58</v>
      </c>
      <c r="BK39456" s="98" t="s">
        <v>70</v>
      </c>
    </row>
    <row r="39457" spans="17:63" ht="29.25" customHeight="1" x14ac:dyDescent="0.2">
      <c r="Q39457" s="92" t="s">
        <v>50</v>
      </c>
      <c r="BF39457" s="101" t="s">
        <v>58</v>
      </c>
      <c r="BK39457" s="98" t="s">
        <v>70</v>
      </c>
    </row>
    <row r="39458" spans="17:63" ht="29.25" customHeight="1" x14ac:dyDescent="0.2">
      <c r="Q39458" s="92" t="s">
        <v>50</v>
      </c>
      <c r="BF39458" s="101" t="s">
        <v>58</v>
      </c>
      <c r="BK39458" s="98" t="s">
        <v>70</v>
      </c>
    </row>
    <row r="39459" spans="17:63" ht="29.25" customHeight="1" x14ac:dyDescent="0.2">
      <c r="Q39459" s="92" t="s">
        <v>50</v>
      </c>
      <c r="BF39459" s="101" t="s">
        <v>58</v>
      </c>
      <c r="BK39459" s="98" t="s">
        <v>70</v>
      </c>
    </row>
    <row r="39460" spans="17:63" ht="29.25" customHeight="1" x14ac:dyDescent="0.2">
      <c r="Q39460" s="92" t="s">
        <v>50</v>
      </c>
      <c r="BF39460" s="101" t="s">
        <v>58</v>
      </c>
      <c r="BK39460" s="98" t="s">
        <v>70</v>
      </c>
    </row>
    <row r="39461" spans="17:63" ht="29.25" customHeight="1" x14ac:dyDescent="0.2">
      <c r="Q39461" s="92" t="s">
        <v>50</v>
      </c>
      <c r="BF39461" s="101" t="s">
        <v>58</v>
      </c>
      <c r="BK39461" s="98" t="s">
        <v>70</v>
      </c>
    </row>
    <row r="39462" spans="17:63" ht="29.25" customHeight="1" x14ac:dyDescent="0.2">
      <c r="Q39462" s="92" t="s">
        <v>50</v>
      </c>
      <c r="BF39462" s="101" t="s">
        <v>58</v>
      </c>
      <c r="BK39462" s="98" t="s">
        <v>70</v>
      </c>
    </row>
    <row r="39463" spans="17:63" ht="29.25" customHeight="1" x14ac:dyDescent="0.2">
      <c r="Q39463" s="92" t="s">
        <v>50</v>
      </c>
      <c r="BF39463" s="101" t="s">
        <v>58</v>
      </c>
      <c r="BK39463" s="98" t="s">
        <v>70</v>
      </c>
    </row>
    <row r="39464" spans="17:63" ht="29.25" customHeight="1" x14ac:dyDescent="0.2">
      <c r="Q39464" s="92" t="s">
        <v>50</v>
      </c>
      <c r="BF39464" s="101" t="s">
        <v>58</v>
      </c>
      <c r="BK39464" s="98" t="s">
        <v>70</v>
      </c>
    </row>
    <row r="39465" spans="17:63" ht="29.25" customHeight="1" x14ac:dyDescent="0.2">
      <c r="Q39465" s="92" t="s">
        <v>50</v>
      </c>
      <c r="BF39465" s="101" t="s">
        <v>58</v>
      </c>
      <c r="BK39465" s="98" t="s">
        <v>70</v>
      </c>
    </row>
    <row r="39466" spans="17:63" ht="29.25" customHeight="1" x14ac:dyDescent="0.2">
      <c r="Q39466" s="92" t="s">
        <v>50</v>
      </c>
      <c r="BF39466" s="101" t="s">
        <v>58</v>
      </c>
      <c r="BK39466" s="98" t="s">
        <v>70</v>
      </c>
    </row>
    <row r="39467" spans="17:63" ht="29.25" customHeight="1" x14ac:dyDescent="0.2">
      <c r="Q39467" s="92" t="s">
        <v>50</v>
      </c>
      <c r="BF39467" s="101" t="s">
        <v>58</v>
      </c>
      <c r="BK39467" s="98" t="s">
        <v>70</v>
      </c>
    </row>
    <row r="39468" spans="17:63" ht="29.25" customHeight="1" x14ac:dyDescent="0.2">
      <c r="Q39468" s="92" t="s">
        <v>50</v>
      </c>
      <c r="BF39468" s="101" t="s">
        <v>58</v>
      </c>
      <c r="BK39468" s="98" t="s">
        <v>70</v>
      </c>
    </row>
    <row r="39469" spans="17:63" ht="29.25" customHeight="1" x14ac:dyDescent="0.2">
      <c r="Q39469" s="92" t="s">
        <v>50</v>
      </c>
      <c r="BF39469" s="101" t="s">
        <v>58</v>
      </c>
      <c r="BK39469" s="98" t="s">
        <v>70</v>
      </c>
    </row>
    <row r="39470" spans="17:63" ht="29.25" customHeight="1" x14ac:dyDescent="0.2">
      <c r="Q39470" s="92" t="s">
        <v>50</v>
      </c>
      <c r="BF39470" s="101" t="s">
        <v>58</v>
      </c>
      <c r="BK39470" s="98" t="s">
        <v>70</v>
      </c>
    </row>
    <row r="39471" spans="17:63" ht="29.25" customHeight="1" x14ac:dyDescent="0.2">
      <c r="Q39471" s="92" t="s">
        <v>50</v>
      </c>
      <c r="BF39471" s="101" t="s">
        <v>58</v>
      </c>
      <c r="BK39471" s="98" t="s">
        <v>70</v>
      </c>
    </row>
    <row r="39472" spans="17:63" ht="29.25" customHeight="1" x14ac:dyDescent="0.2">
      <c r="Q39472" s="92" t="s">
        <v>50</v>
      </c>
      <c r="BF39472" s="101" t="s">
        <v>58</v>
      </c>
      <c r="BK39472" s="98" t="s">
        <v>70</v>
      </c>
    </row>
    <row r="39473" spans="17:63" ht="29.25" customHeight="1" x14ac:dyDescent="0.2">
      <c r="Q39473" s="92" t="s">
        <v>50</v>
      </c>
      <c r="BF39473" s="101" t="s">
        <v>58</v>
      </c>
      <c r="BK39473" s="98" t="s">
        <v>70</v>
      </c>
    </row>
    <row r="39474" spans="17:63" ht="29.25" customHeight="1" x14ac:dyDescent="0.2">
      <c r="Q39474" s="92" t="s">
        <v>50</v>
      </c>
      <c r="BF39474" s="101" t="s">
        <v>58</v>
      </c>
      <c r="BK39474" s="98" t="s">
        <v>70</v>
      </c>
    </row>
    <row r="39475" spans="17:63" ht="29.25" customHeight="1" x14ac:dyDescent="0.2">
      <c r="Q39475" s="92" t="s">
        <v>50</v>
      </c>
      <c r="BF39475" s="101" t="s">
        <v>58</v>
      </c>
      <c r="BK39475" s="98" t="s">
        <v>70</v>
      </c>
    </row>
    <row r="39476" spans="17:63" ht="29.25" customHeight="1" x14ac:dyDescent="0.2">
      <c r="Q39476" s="92" t="s">
        <v>50</v>
      </c>
      <c r="BF39476" s="101" t="s">
        <v>58</v>
      </c>
      <c r="BK39476" s="98" t="s">
        <v>70</v>
      </c>
    </row>
    <row r="39477" spans="17:63" ht="29.25" customHeight="1" x14ac:dyDescent="0.2">
      <c r="Q39477" s="92" t="s">
        <v>50</v>
      </c>
      <c r="BF39477" s="101" t="s">
        <v>58</v>
      </c>
      <c r="BK39477" s="98" t="s">
        <v>70</v>
      </c>
    </row>
    <row r="39478" spans="17:63" ht="29.25" customHeight="1" x14ac:dyDescent="0.2">
      <c r="Q39478" s="92" t="s">
        <v>50</v>
      </c>
      <c r="BF39478" s="101" t="s">
        <v>58</v>
      </c>
      <c r="BK39478" s="98" t="s">
        <v>70</v>
      </c>
    </row>
    <row r="39479" spans="17:63" ht="29.25" customHeight="1" x14ac:dyDescent="0.2">
      <c r="Q39479" s="92" t="s">
        <v>50</v>
      </c>
      <c r="BF39479" s="101" t="s">
        <v>58</v>
      </c>
      <c r="BK39479" s="98" t="s">
        <v>70</v>
      </c>
    </row>
    <row r="39480" spans="17:63" ht="29.25" customHeight="1" x14ac:dyDescent="0.2">
      <c r="Q39480" s="92" t="s">
        <v>50</v>
      </c>
      <c r="BF39480" s="101" t="s">
        <v>58</v>
      </c>
      <c r="BK39480" s="98" t="s">
        <v>70</v>
      </c>
    </row>
    <row r="39481" spans="17:63" ht="29.25" customHeight="1" x14ac:dyDescent="0.2">
      <c r="Q39481" s="92" t="s">
        <v>50</v>
      </c>
      <c r="BF39481" s="101" t="s">
        <v>58</v>
      </c>
      <c r="BK39481" s="98" t="s">
        <v>70</v>
      </c>
    </row>
    <row r="39482" spans="17:63" ht="29.25" customHeight="1" x14ac:dyDescent="0.2">
      <c r="Q39482" s="92" t="s">
        <v>50</v>
      </c>
      <c r="BF39482" s="101" t="s">
        <v>58</v>
      </c>
      <c r="BK39482" s="98" t="s">
        <v>70</v>
      </c>
    </row>
    <row r="39483" spans="17:63" ht="29.25" customHeight="1" x14ac:dyDescent="0.2">
      <c r="Q39483" s="92" t="s">
        <v>50</v>
      </c>
      <c r="BF39483" s="101" t="s">
        <v>58</v>
      </c>
      <c r="BK39483" s="98" t="s">
        <v>70</v>
      </c>
    </row>
    <row r="39484" spans="17:63" ht="29.25" customHeight="1" x14ac:dyDescent="0.2">
      <c r="Q39484" s="92" t="s">
        <v>50</v>
      </c>
      <c r="BF39484" s="101" t="s">
        <v>58</v>
      </c>
      <c r="BK39484" s="98" t="s">
        <v>70</v>
      </c>
    </row>
    <row r="39485" spans="17:63" ht="29.25" customHeight="1" x14ac:dyDescent="0.2">
      <c r="Q39485" s="92" t="s">
        <v>50</v>
      </c>
      <c r="BF39485" s="101" t="s">
        <v>58</v>
      </c>
      <c r="BK39485" s="98" t="s">
        <v>70</v>
      </c>
    </row>
    <row r="39486" spans="17:63" ht="29.25" customHeight="1" x14ac:dyDescent="0.2">
      <c r="Q39486" s="92" t="s">
        <v>50</v>
      </c>
      <c r="BF39486" s="101" t="s">
        <v>58</v>
      </c>
      <c r="BK39486" s="98" t="s">
        <v>70</v>
      </c>
    </row>
    <row r="39487" spans="17:63" ht="29.25" customHeight="1" x14ac:dyDescent="0.2">
      <c r="Q39487" s="92" t="s">
        <v>50</v>
      </c>
      <c r="BF39487" s="101" t="s">
        <v>58</v>
      </c>
      <c r="BK39487" s="98" t="s">
        <v>70</v>
      </c>
    </row>
    <row r="39488" spans="17:63" ht="29.25" customHeight="1" x14ac:dyDescent="0.2">
      <c r="Q39488" s="92" t="s">
        <v>50</v>
      </c>
      <c r="BF39488" s="101" t="s">
        <v>58</v>
      </c>
      <c r="BK39488" s="98" t="s">
        <v>70</v>
      </c>
    </row>
    <row r="39489" spans="17:63" ht="29.25" customHeight="1" x14ac:dyDescent="0.2">
      <c r="Q39489" s="92" t="s">
        <v>50</v>
      </c>
      <c r="BF39489" s="101" t="s">
        <v>58</v>
      </c>
      <c r="BK39489" s="98" t="s">
        <v>70</v>
      </c>
    </row>
    <row r="39490" spans="17:63" ht="29.25" customHeight="1" x14ac:dyDescent="0.2">
      <c r="Q39490" s="92" t="s">
        <v>50</v>
      </c>
      <c r="BF39490" s="101" t="s">
        <v>58</v>
      </c>
      <c r="BK39490" s="98" t="s">
        <v>70</v>
      </c>
    </row>
    <row r="39491" spans="17:63" ht="29.25" customHeight="1" x14ac:dyDescent="0.2">
      <c r="Q39491" s="92" t="s">
        <v>50</v>
      </c>
      <c r="BF39491" s="101" t="s">
        <v>58</v>
      </c>
      <c r="BK39491" s="98" t="s">
        <v>70</v>
      </c>
    </row>
    <row r="39492" spans="17:63" ht="29.25" customHeight="1" x14ac:dyDescent="0.2">
      <c r="Q39492" s="92" t="s">
        <v>50</v>
      </c>
      <c r="BF39492" s="101" t="s">
        <v>58</v>
      </c>
      <c r="BK39492" s="98" t="s">
        <v>70</v>
      </c>
    </row>
    <row r="39493" spans="17:63" ht="29.25" customHeight="1" x14ac:dyDescent="0.2">
      <c r="Q39493" s="92" t="s">
        <v>50</v>
      </c>
      <c r="BF39493" s="101" t="s">
        <v>58</v>
      </c>
      <c r="BK39493" s="98" t="s">
        <v>70</v>
      </c>
    </row>
    <row r="39494" spans="17:63" ht="29.25" customHeight="1" x14ac:dyDescent="0.2">
      <c r="Q39494" s="92" t="s">
        <v>50</v>
      </c>
      <c r="BF39494" s="101" t="s">
        <v>58</v>
      </c>
      <c r="BK39494" s="98" t="s">
        <v>70</v>
      </c>
    </row>
    <row r="39495" spans="17:63" ht="29.25" customHeight="1" x14ac:dyDescent="0.2">
      <c r="Q39495" s="92" t="s">
        <v>50</v>
      </c>
      <c r="BF39495" s="101" t="s">
        <v>58</v>
      </c>
      <c r="BK39495" s="98" t="s">
        <v>70</v>
      </c>
    </row>
    <row r="39496" spans="17:63" ht="29.25" customHeight="1" x14ac:dyDescent="0.2">
      <c r="Q39496" s="92" t="s">
        <v>50</v>
      </c>
      <c r="BF39496" s="101" t="s">
        <v>58</v>
      </c>
      <c r="BK39496" s="98" t="s">
        <v>70</v>
      </c>
    </row>
    <row r="39497" spans="17:63" ht="29.25" customHeight="1" x14ac:dyDescent="0.2">
      <c r="Q39497" s="92" t="s">
        <v>50</v>
      </c>
      <c r="BF39497" s="101" t="s">
        <v>58</v>
      </c>
      <c r="BK39497" s="98" t="s">
        <v>70</v>
      </c>
    </row>
    <row r="39498" spans="17:63" ht="29.25" customHeight="1" x14ac:dyDescent="0.2">
      <c r="Q39498" s="92" t="s">
        <v>50</v>
      </c>
      <c r="BF39498" s="101" t="s">
        <v>58</v>
      </c>
      <c r="BK39498" s="98" t="s">
        <v>70</v>
      </c>
    </row>
    <row r="39499" spans="17:63" ht="29.25" customHeight="1" x14ac:dyDescent="0.2">
      <c r="Q39499" s="92" t="s">
        <v>50</v>
      </c>
      <c r="BF39499" s="101" t="s">
        <v>58</v>
      </c>
      <c r="BK39499" s="98" t="s">
        <v>70</v>
      </c>
    </row>
    <row r="39500" spans="17:63" ht="29.25" customHeight="1" x14ac:dyDescent="0.2">
      <c r="Q39500" s="92" t="s">
        <v>50</v>
      </c>
      <c r="BF39500" s="101" t="s">
        <v>58</v>
      </c>
      <c r="BK39500" s="98" t="s">
        <v>70</v>
      </c>
    </row>
    <row r="39501" spans="17:63" ht="29.25" customHeight="1" x14ac:dyDescent="0.2">
      <c r="Q39501" s="92" t="s">
        <v>50</v>
      </c>
      <c r="BF39501" s="101" t="s">
        <v>58</v>
      </c>
      <c r="BK39501" s="98" t="s">
        <v>70</v>
      </c>
    </row>
    <row r="39502" spans="17:63" ht="29.25" customHeight="1" x14ac:dyDescent="0.2">
      <c r="Q39502" s="92" t="s">
        <v>50</v>
      </c>
      <c r="BF39502" s="101" t="s">
        <v>58</v>
      </c>
      <c r="BK39502" s="98" t="s">
        <v>70</v>
      </c>
    </row>
    <row r="39503" spans="17:63" ht="29.25" customHeight="1" x14ac:dyDescent="0.2">
      <c r="Q39503" s="92" t="s">
        <v>50</v>
      </c>
      <c r="BF39503" s="101" t="s">
        <v>58</v>
      </c>
      <c r="BK39503" s="98" t="s">
        <v>70</v>
      </c>
    </row>
    <row r="39504" spans="17:63" ht="29.25" customHeight="1" x14ac:dyDescent="0.2">
      <c r="Q39504" s="92" t="s">
        <v>50</v>
      </c>
      <c r="BF39504" s="101" t="s">
        <v>58</v>
      </c>
      <c r="BK39504" s="98" t="s">
        <v>70</v>
      </c>
    </row>
    <row r="39505" spans="17:63" ht="29.25" customHeight="1" x14ac:dyDescent="0.2">
      <c r="Q39505" s="92" t="s">
        <v>50</v>
      </c>
      <c r="BF39505" s="101" t="s">
        <v>58</v>
      </c>
      <c r="BK39505" s="98" t="s">
        <v>70</v>
      </c>
    </row>
    <row r="39506" spans="17:63" ht="29.25" customHeight="1" x14ac:dyDescent="0.2">
      <c r="Q39506" s="92" t="s">
        <v>50</v>
      </c>
      <c r="BF39506" s="101" t="s">
        <v>58</v>
      </c>
      <c r="BK39506" s="98" t="s">
        <v>70</v>
      </c>
    </row>
    <row r="39507" spans="17:63" ht="29.25" customHeight="1" x14ac:dyDescent="0.2">
      <c r="Q39507" s="92" t="s">
        <v>50</v>
      </c>
      <c r="BF39507" s="101" t="s">
        <v>58</v>
      </c>
      <c r="BK39507" s="98" t="s">
        <v>70</v>
      </c>
    </row>
    <row r="39508" spans="17:63" ht="29.25" customHeight="1" x14ac:dyDescent="0.2">
      <c r="Q39508" s="92" t="s">
        <v>50</v>
      </c>
      <c r="BF39508" s="101" t="s">
        <v>58</v>
      </c>
      <c r="BK39508" s="98" t="s">
        <v>70</v>
      </c>
    </row>
    <row r="39509" spans="17:63" ht="29.25" customHeight="1" x14ac:dyDescent="0.2">
      <c r="Q39509" s="92" t="s">
        <v>50</v>
      </c>
      <c r="BF39509" s="101" t="s">
        <v>58</v>
      </c>
      <c r="BK39509" s="98" t="s">
        <v>70</v>
      </c>
    </row>
    <row r="39510" spans="17:63" ht="29.25" customHeight="1" x14ac:dyDescent="0.2">
      <c r="Q39510" s="92" t="s">
        <v>50</v>
      </c>
      <c r="BF39510" s="101" t="s">
        <v>58</v>
      </c>
      <c r="BK39510" s="98" t="s">
        <v>70</v>
      </c>
    </row>
    <row r="39511" spans="17:63" ht="29.25" customHeight="1" x14ac:dyDescent="0.2">
      <c r="Q39511" s="92" t="s">
        <v>50</v>
      </c>
      <c r="BF39511" s="101" t="s">
        <v>58</v>
      </c>
      <c r="BK39511" s="98" t="s">
        <v>70</v>
      </c>
    </row>
    <row r="39512" spans="17:63" ht="29.25" customHeight="1" x14ac:dyDescent="0.2">
      <c r="Q39512" s="92" t="s">
        <v>50</v>
      </c>
      <c r="BF39512" s="101" t="s">
        <v>58</v>
      </c>
      <c r="BK39512" s="98" t="s">
        <v>70</v>
      </c>
    </row>
    <row r="39513" spans="17:63" ht="29.25" customHeight="1" x14ac:dyDescent="0.2">
      <c r="Q39513" s="92" t="s">
        <v>50</v>
      </c>
      <c r="BF39513" s="101" t="s">
        <v>58</v>
      </c>
      <c r="BK39513" s="98" t="s">
        <v>70</v>
      </c>
    </row>
    <row r="39514" spans="17:63" ht="29.25" customHeight="1" x14ac:dyDescent="0.2">
      <c r="Q39514" s="92" t="s">
        <v>50</v>
      </c>
      <c r="BF39514" s="101" t="s">
        <v>58</v>
      </c>
      <c r="BK39514" s="98" t="s">
        <v>70</v>
      </c>
    </row>
    <row r="39515" spans="17:63" ht="29.25" customHeight="1" x14ac:dyDescent="0.2">
      <c r="Q39515" s="92" t="s">
        <v>50</v>
      </c>
      <c r="BF39515" s="101" t="s">
        <v>58</v>
      </c>
      <c r="BK39515" s="98" t="s">
        <v>70</v>
      </c>
    </row>
    <row r="39516" spans="17:63" ht="29.25" customHeight="1" x14ac:dyDescent="0.2">
      <c r="Q39516" s="92" t="s">
        <v>50</v>
      </c>
      <c r="BF39516" s="101" t="s">
        <v>58</v>
      </c>
      <c r="BK39516" s="98" t="s">
        <v>70</v>
      </c>
    </row>
    <row r="39517" spans="17:63" ht="29.25" customHeight="1" x14ac:dyDescent="0.2">
      <c r="Q39517" s="92" t="s">
        <v>50</v>
      </c>
      <c r="BF39517" s="101" t="s">
        <v>58</v>
      </c>
      <c r="BK39517" s="98" t="s">
        <v>70</v>
      </c>
    </row>
    <row r="39518" spans="17:63" ht="29.25" customHeight="1" x14ac:dyDescent="0.2">
      <c r="Q39518" s="92" t="s">
        <v>50</v>
      </c>
      <c r="BF39518" s="101" t="s">
        <v>58</v>
      </c>
      <c r="BK39518" s="98" t="s">
        <v>70</v>
      </c>
    </row>
    <row r="39519" spans="17:63" ht="29.25" customHeight="1" x14ac:dyDescent="0.2">
      <c r="Q39519" s="92" t="s">
        <v>50</v>
      </c>
      <c r="BF39519" s="101" t="s">
        <v>58</v>
      </c>
      <c r="BK39519" s="98" t="s">
        <v>70</v>
      </c>
    </row>
    <row r="39520" spans="17:63" ht="29.25" customHeight="1" x14ac:dyDescent="0.2">
      <c r="Q39520" s="92" t="s">
        <v>50</v>
      </c>
      <c r="BF39520" s="101" t="s">
        <v>58</v>
      </c>
      <c r="BK39520" s="98" t="s">
        <v>70</v>
      </c>
    </row>
    <row r="39521" spans="17:63" ht="29.25" customHeight="1" x14ac:dyDescent="0.2">
      <c r="Q39521" s="92" t="s">
        <v>50</v>
      </c>
      <c r="BF39521" s="101" t="s">
        <v>58</v>
      </c>
      <c r="BK39521" s="98" t="s">
        <v>70</v>
      </c>
    </row>
    <row r="39522" spans="17:63" ht="29.25" customHeight="1" x14ac:dyDescent="0.2">
      <c r="Q39522" s="92" t="s">
        <v>50</v>
      </c>
      <c r="BF39522" s="101" t="s">
        <v>58</v>
      </c>
      <c r="BK39522" s="98" t="s">
        <v>70</v>
      </c>
    </row>
    <row r="39523" spans="17:63" ht="29.25" customHeight="1" x14ac:dyDescent="0.2">
      <c r="Q39523" s="92" t="s">
        <v>50</v>
      </c>
      <c r="BF39523" s="101" t="s">
        <v>58</v>
      </c>
      <c r="BK39523" s="98" t="s">
        <v>70</v>
      </c>
    </row>
    <row r="39524" spans="17:63" ht="29.25" customHeight="1" x14ac:dyDescent="0.2">
      <c r="Q39524" s="92" t="s">
        <v>50</v>
      </c>
      <c r="BF39524" s="101" t="s">
        <v>58</v>
      </c>
      <c r="BK39524" s="98" t="s">
        <v>70</v>
      </c>
    </row>
    <row r="39525" spans="17:63" ht="29.25" customHeight="1" x14ac:dyDescent="0.2">
      <c r="Q39525" s="92" t="s">
        <v>50</v>
      </c>
      <c r="BF39525" s="101" t="s">
        <v>58</v>
      </c>
      <c r="BK39525" s="98" t="s">
        <v>70</v>
      </c>
    </row>
    <row r="39526" spans="17:63" ht="29.25" customHeight="1" x14ac:dyDescent="0.2">
      <c r="Q39526" s="92" t="s">
        <v>50</v>
      </c>
      <c r="BF39526" s="101" t="s">
        <v>58</v>
      </c>
      <c r="BK39526" s="98" t="s">
        <v>70</v>
      </c>
    </row>
    <row r="39527" spans="17:63" ht="29.25" customHeight="1" x14ac:dyDescent="0.2">
      <c r="Q39527" s="92" t="s">
        <v>50</v>
      </c>
      <c r="BF39527" s="101" t="s">
        <v>58</v>
      </c>
      <c r="BK39527" s="98" t="s">
        <v>70</v>
      </c>
    </row>
    <row r="39528" spans="17:63" ht="29.25" customHeight="1" x14ac:dyDescent="0.2">
      <c r="Q39528" s="92" t="s">
        <v>50</v>
      </c>
      <c r="BF39528" s="101" t="s">
        <v>58</v>
      </c>
      <c r="BK39528" s="98" t="s">
        <v>70</v>
      </c>
    </row>
    <row r="39529" spans="17:63" ht="29.25" customHeight="1" x14ac:dyDescent="0.2">
      <c r="Q39529" s="92" t="s">
        <v>50</v>
      </c>
      <c r="BF39529" s="101" t="s">
        <v>58</v>
      </c>
      <c r="BK39529" s="98" t="s">
        <v>70</v>
      </c>
    </row>
    <row r="39530" spans="17:63" ht="29.25" customHeight="1" x14ac:dyDescent="0.2">
      <c r="Q39530" s="92" t="s">
        <v>50</v>
      </c>
      <c r="BF39530" s="101" t="s">
        <v>58</v>
      </c>
      <c r="BK39530" s="98" t="s">
        <v>70</v>
      </c>
    </row>
    <row r="39531" spans="17:63" ht="29.25" customHeight="1" x14ac:dyDescent="0.2">
      <c r="Q39531" s="92" t="s">
        <v>50</v>
      </c>
      <c r="BF39531" s="101" t="s">
        <v>58</v>
      </c>
      <c r="BK39531" s="98" t="s">
        <v>70</v>
      </c>
    </row>
    <row r="39532" spans="17:63" ht="29.25" customHeight="1" x14ac:dyDescent="0.2">
      <c r="Q39532" s="92" t="s">
        <v>50</v>
      </c>
      <c r="BF39532" s="101" t="s">
        <v>58</v>
      </c>
      <c r="BK39532" s="98" t="s">
        <v>70</v>
      </c>
    </row>
    <row r="39533" spans="17:63" ht="29.25" customHeight="1" x14ac:dyDescent="0.2">
      <c r="Q39533" s="92" t="s">
        <v>50</v>
      </c>
      <c r="BF39533" s="101" t="s">
        <v>58</v>
      </c>
      <c r="BK39533" s="98" t="s">
        <v>70</v>
      </c>
    </row>
    <row r="39534" spans="17:63" ht="29.25" customHeight="1" x14ac:dyDescent="0.2">
      <c r="Q39534" s="92" t="s">
        <v>50</v>
      </c>
      <c r="BF39534" s="101" t="s">
        <v>58</v>
      </c>
      <c r="BK39534" s="98" t="s">
        <v>70</v>
      </c>
    </row>
    <row r="39535" spans="17:63" ht="29.25" customHeight="1" x14ac:dyDescent="0.2">
      <c r="Q39535" s="92" t="s">
        <v>50</v>
      </c>
      <c r="BF39535" s="101" t="s">
        <v>58</v>
      </c>
      <c r="BK39535" s="98" t="s">
        <v>70</v>
      </c>
    </row>
    <row r="39536" spans="17:63" ht="29.25" customHeight="1" x14ac:dyDescent="0.2">
      <c r="Q39536" s="92" t="s">
        <v>50</v>
      </c>
      <c r="BF39536" s="101" t="s">
        <v>58</v>
      </c>
      <c r="BK39536" s="98" t="s">
        <v>70</v>
      </c>
    </row>
    <row r="39537" spans="17:63" ht="29.25" customHeight="1" x14ac:dyDescent="0.2">
      <c r="Q39537" s="92" t="s">
        <v>50</v>
      </c>
      <c r="BF39537" s="101" t="s">
        <v>58</v>
      </c>
      <c r="BK39537" s="98" t="s">
        <v>70</v>
      </c>
    </row>
    <row r="39538" spans="17:63" ht="29.25" customHeight="1" x14ac:dyDescent="0.2">
      <c r="Q39538" s="92" t="s">
        <v>50</v>
      </c>
      <c r="BF39538" s="101" t="s">
        <v>58</v>
      </c>
      <c r="BK39538" s="98" t="s">
        <v>70</v>
      </c>
    </row>
    <row r="39539" spans="17:63" ht="29.25" customHeight="1" x14ac:dyDescent="0.2">
      <c r="Q39539" s="92" t="s">
        <v>50</v>
      </c>
      <c r="BF39539" s="101" t="s">
        <v>58</v>
      </c>
      <c r="BK39539" s="98" t="s">
        <v>70</v>
      </c>
    </row>
    <row r="39540" spans="17:63" ht="29.25" customHeight="1" x14ac:dyDescent="0.2">
      <c r="Q39540" s="92" t="s">
        <v>50</v>
      </c>
      <c r="BF39540" s="101" t="s">
        <v>58</v>
      </c>
      <c r="BK39540" s="98" t="s">
        <v>70</v>
      </c>
    </row>
    <row r="39541" spans="17:63" ht="29.25" customHeight="1" x14ac:dyDescent="0.2">
      <c r="Q39541" s="92" t="s">
        <v>50</v>
      </c>
      <c r="BF39541" s="101" t="s">
        <v>58</v>
      </c>
      <c r="BK39541" s="98" t="s">
        <v>70</v>
      </c>
    </row>
    <row r="39542" spans="17:63" ht="29.25" customHeight="1" x14ac:dyDescent="0.2">
      <c r="Q39542" s="92" t="s">
        <v>50</v>
      </c>
      <c r="BF39542" s="101" t="s">
        <v>58</v>
      </c>
      <c r="BK39542" s="98" t="s">
        <v>70</v>
      </c>
    </row>
    <row r="39543" spans="17:63" ht="29.25" customHeight="1" x14ac:dyDescent="0.2">
      <c r="Q39543" s="92" t="s">
        <v>50</v>
      </c>
      <c r="BF39543" s="101" t="s">
        <v>58</v>
      </c>
      <c r="BK39543" s="98" t="s">
        <v>70</v>
      </c>
    </row>
    <row r="39544" spans="17:63" ht="29.25" customHeight="1" x14ac:dyDescent="0.2">
      <c r="Q39544" s="92" t="s">
        <v>50</v>
      </c>
      <c r="BF39544" s="101" t="s">
        <v>58</v>
      </c>
      <c r="BK39544" s="98" t="s">
        <v>70</v>
      </c>
    </row>
    <row r="39545" spans="17:63" ht="29.25" customHeight="1" x14ac:dyDescent="0.2">
      <c r="Q39545" s="92" t="s">
        <v>50</v>
      </c>
      <c r="BF39545" s="101" t="s">
        <v>58</v>
      </c>
      <c r="BK39545" s="98" t="s">
        <v>70</v>
      </c>
    </row>
    <row r="39546" spans="17:63" ht="29.25" customHeight="1" x14ac:dyDescent="0.2">
      <c r="Q39546" s="92" t="s">
        <v>50</v>
      </c>
      <c r="BF39546" s="101" t="s">
        <v>58</v>
      </c>
      <c r="BK39546" s="98" t="s">
        <v>70</v>
      </c>
    </row>
    <row r="39547" spans="17:63" ht="29.25" customHeight="1" x14ac:dyDescent="0.2">
      <c r="Q39547" s="92" t="s">
        <v>50</v>
      </c>
      <c r="BF39547" s="101" t="s">
        <v>58</v>
      </c>
      <c r="BK39547" s="98" t="s">
        <v>70</v>
      </c>
    </row>
    <row r="39548" spans="17:63" ht="29.25" customHeight="1" x14ac:dyDescent="0.2">
      <c r="Q39548" s="92" t="s">
        <v>50</v>
      </c>
      <c r="BF39548" s="101" t="s">
        <v>58</v>
      </c>
      <c r="BK39548" s="98" t="s">
        <v>70</v>
      </c>
    </row>
    <row r="39549" spans="17:63" ht="29.25" customHeight="1" x14ac:dyDescent="0.2">
      <c r="Q39549" s="92" t="s">
        <v>50</v>
      </c>
      <c r="BF39549" s="101" t="s">
        <v>58</v>
      </c>
      <c r="BK39549" s="98" t="s">
        <v>70</v>
      </c>
    </row>
    <row r="39550" spans="17:63" ht="29.25" customHeight="1" x14ac:dyDescent="0.2">
      <c r="Q39550" s="92" t="s">
        <v>50</v>
      </c>
      <c r="BF39550" s="101" t="s">
        <v>58</v>
      </c>
      <c r="BK39550" s="98" t="s">
        <v>70</v>
      </c>
    </row>
    <row r="39551" spans="17:63" ht="29.25" customHeight="1" x14ac:dyDescent="0.2">
      <c r="Q39551" s="92" t="s">
        <v>50</v>
      </c>
      <c r="BF39551" s="101" t="s">
        <v>58</v>
      </c>
      <c r="BK39551" s="98" t="s">
        <v>70</v>
      </c>
    </row>
    <row r="39552" spans="17:63" ht="29.25" customHeight="1" x14ac:dyDescent="0.2">
      <c r="Q39552" s="92" t="s">
        <v>50</v>
      </c>
      <c r="BF39552" s="101" t="s">
        <v>58</v>
      </c>
      <c r="BK39552" s="98" t="s">
        <v>70</v>
      </c>
    </row>
    <row r="39553" spans="17:63" ht="29.25" customHeight="1" x14ac:dyDescent="0.2">
      <c r="Q39553" s="92" t="s">
        <v>50</v>
      </c>
      <c r="BF39553" s="101" t="s">
        <v>58</v>
      </c>
      <c r="BK39553" s="98" t="s">
        <v>70</v>
      </c>
    </row>
    <row r="39554" spans="17:63" ht="29.25" customHeight="1" x14ac:dyDescent="0.2">
      <c r="Q39554" s="92" t="s">
        <v>50</v>
      </c>
      <c r="BF39554" s="101" t="s">
        <v>58</v>
      </c>
      <c r="BK39554" s="98" t="s">
        <v>70</v>
      </c>
    </row>
    <row r="39555" spans="17:63" ht="29.25" customHeight="1" x14ac:dyDescent="0.2">
      <c r="Q39555" s="92" t="s">
        <v>50</v>
      </c>
      <c r="BF39555" s="101" t="s">
        <v>58</v>
      </c>
      <c r="BK39555" s="98" t="s">
        <v>70</v>
      </c>
    </row>
    <row r="39556" spans="17:63" ht="29.25" customHeight="1" x14ac:dyDescent="0.2">
      <c r="Q39556" s="92" t="s">
        <v>50</v>
      </c>
      <c r="BF39556" s="101" t="s">
        <v>58</v>
      </c>
      <c r="BK39556" s="98" t="s">
        <v>70</v>
      </c>
    </row>
    <row r="39557" spans="17:63" ht="29.25" customHeight="1" x14ac:dyDescent="0.2">
      <c r="Q39557" s="92" t="s">
        <v>50</v>
      </c>
      <c r="BF39557" s="101" t="s">
        <v>58</v>
      </c>
      <c r="BK39557" s="98" t="s">
        <v>70</v>
      </c>
    </row>
    <row r="39558" spans="17:63" ht="29.25" customHeight="1" x14ac:dyDescent="0.2">
      <c r="Q39558" s="92" t="s">
        <v>50</v>
      </c>
      <c r="BF39558" s="101" t="s">
        <v>58</v>
      </c>
      <c r="BK39558" s="98" t="s">
        <v>70</v>
      </c>
    </row>
    <row r="39559" spans="17:63" ht="29.25" customHeight="1" x14ac:dyDescent="0.2">
      <c r="Q39559" s="92" t="s">
        <v>50</v>
      </c>
      <c r="BF39559" s="101" t="s">
        <v>58</v>
      </c>
      <c r="BK39559" s="98" t="s">
        <v>70</v>
      </c>
    </row>
    <row r="39560" spans="17:63" ht="29.25" customHeight="1" x14ac:dyDescent="0.2">
      <c r="Q39560" s="92" t="s">
        <v>50</v>
      </c>
      <c r="BF39560" s="101" t="s">
        <v>58</v>
      </c>
      <c r="BK39560" s="98" t="s">
        <v>70</v>
      </c>
    </row>
    <row r="39561" spans="17:63" ht="29.25" customHeight="1" x14ac:dyDescent="0.2">
      <c r="Q39561" s="92" t="s">
        <v>50</v>
      </c>
      <c r="BF39561" s="101" t="s">
        <v>58</v>
      </c>
      <c r="BK39561" s="98" t="s">
        <v>70</v>
      </c>
    </row>
    <row r="39562" spans="17:63" ht="29.25" customHeight="1" x14ac:dyDescent="0.2">
      <c r="Q39562" s="92" t="s">
        <v>50</v>
      </c>
      <c r="BF39562" s="101" t="s">
        <v>58</v>
      </c>
      <c r="BK39562" s="98" t="s">
        <v>70</v>
      </c>
    </row>
    <row r="39563" spans="17:63" ht="29.25" customHeight="1" x14ac:dyDescent="0.2">
      <c r="Q39563" s="92" t="s">
        <v>50</v>
      </c>
      <c r="BF39563" s="101" t="s">
        <v>58</v>
      </c>
      <c r="BK39563" s="98" t="s">
        <v>70</v>
      </c>
    </row>
    <row r="39564" spans="17:63" ht="29.25" customHeight="1" x14ac:dyDescent="0.2">
      <c r="Q39564" s="92" t="s">
        <v>50</v>
      </c>
      <c r="BF39564" s="101" t="s">
        <v>58</v>
      </c>
      <c r="BK39564" s="98" t="s">
        <v>70</v>
      </c>
    </row>
    <row r="39565" spans="17:63" ht="29.25" customHeight="1" x14ac:dyDescent="0.2">
      <c r="Q39565" s="92" t="s">
        <v>50</v>
      </c>
      <c r="BF39565" s="101" t="s">
        <v>58</v>
      </c>
      <c r="BK39565" s="98" t="s">
        <v>70</v>
      </c>
    </row>
    <row r="39566" spans="17:63" ht="29.25" customHeight="1" x14ac:dyDescent="0.2">
      <c r="Q39566" s="92" t="s">
        <v>50</v>
      </c>
      <c r="BF39566" s="101" t="s">
        <v>58</v>
      </c>
      <c r="BK39566" s="98" t="s">
        <v>70</v>
      </c>
    </row>
    <row r="39567" spans="17:63" ht="29.25" customHeight="1" x14ac:dyDescent="0.2">
      <c r="Q39567" s="92" t="s">
        <v>50</v>
      </c>
      <c r="BF39567" s="101" t="s">
        <v>58</v>
      </c>
      <c r="BK39567" s="98" t="s">
        <v>70</v>
      </c>
    </row>
    <row r="39568" spans="17:63" ht="29.25" customHeight="1" x14ac:dyDescent="0.2">
      <c r="Q39568" s="92" t="s">
        <v>50</v>
      </c>
      <c r="BF39568" s="101" t="s">
        <v>58</v>
      </c>
      <c r="BK39568" s="98" t="s">
        <v>70</v>
      </c>
    </row>
    <row r="39569" spans="17:63" ht="29.25" customHeight="1" x14ac:dyDescent="0.2">
      <c r="Q39569" s="92" t="s">
        <v>50</v>
      </c>
      <c r="BF39569" s="101" t="s">
        <v>58</v>
      </c>
      <c r="BK39569" s="98" t="s">
        <v>70</v>
      </c>
    </row>
    <row r="39570" spans="17:63" ht="29.25" customHeight="1" x14ac:dyDescent="0.2">
      <c r="Q39570" s="92" t="s">
        <v>50</v>
      </c>
      <c r="BF39570" s="101" t="s">
        <v>58</v>
      </c>
      <c r="BK39570" s="98" t="s">
        <v>70</v>
      </c>
    </row>
    <row r="39571" spans="17:63" ht="29.25" customHeight="1" x14ac:dyDescent="0.2">
      <c r="Q39571" s="92" t="s">
        <v>50</v>
      </c>
      <c r="BF39571" s="101" t="s">
        <v>58</v>
      </c>
      <c r="BK39571" s="98" t="s">
        <v>70</v>
      </c>
    </row>
    <row r="39572" spans="17:63" ht="29.25" customHeight="1" x14ac:dyDescent="0.2">
      <c r="Q39572" s="92" t="s">
        <v>50</v>
      </c>
      <c r="BF39572" s="101" t="s">
        <v>58</v>
      </c>
      <c r="BK39572" s="98" t="s">
        <v>70</v>
      </c>
    </row>
    <row r="39573" spans="17:63" ht="29.25" customHeight="1" x14ac:dyDescent="0.2">
      <c r="Q39573" s="92" t="s">
        <v>50</v>
      </c>
      <c r="BF39573" s="101" t="s">
        <v>58</v>
      </c>
      <c r="BK39573" s="98" t="s">
        <v>70</v>
      </c>
    </row>
    <row r="39574" spans="17:63" ht="29.25" customHeight="1" x14ac:dyDescent="0.2">
      <c r="Q39574" s="92" t="s">
        <v>50</v>
      </c>
      <c r="BF39574" s="101" t="s">
        <v>58</v>
      </c>
      <c r="BK39574" s="98" t="s">
        <v>70</v>
      </c>
    </row>
    <row r="39575" spans="17:63" ht="29.25" customHeight="1" x14ac:dyDescent="0.2">
      <c r="Q39575" s="92" t="s">
        <v>50</v>
      </c>
      <c r="BF39575" s="101" t="s">
        <v>58</v>
      </c>
      <c r="BK39575" s="98" t="s">
        <v>70</v>
      </c>
    </row>
    <row r="39576" spans="17:63" ht="29.25" customHeight="1" x14ac:dyDescent="0.2">
      <c r="Q39576" s="92" t="s">
        <v>50</v>
      </c>
      <c r="BF39576" s="101" t="s">
        <v>58</v>
      </c>
      <c r="BK39576" s="98" t="s">
        <v>70</v>
      </c>
    </row>
    <row r="39577" spans="17:63" ht="29.25" customHeight="1" x14ac:dyDescent="0.2">
      <c r="Q39577" s="92" t="s">
        <v>50</v>
      </c>
      <c r="BF39577" s="101" t="s">
        <v>58</v>
      </c>
      <c r="BK39577" s="98" t="s">
        <v>70</v>
      </c>
    </row>
    <row r="39578" spans="17:63" ht="29.25" customHeight="1" x14ac:dyDescent="0.2">
      <c r="Q39578" s="92" t="s">
        <v>50</v>
      </c>
      <c r="BF39578" s="101" t="s">
        <v>58</v>
      </c>
      <c r="BK39578" s="98" t="s">
        <v>70</v>
      </c>
    </row>
    <row r="39579" spans="17:63" ht="29.25" customHeight="1" x14ac:dyDescent="0.2">
      <c r="Q39579" s="92" t="s">
        <v>50</v>
      </c>
      <c r="BF39579" s="101" t="s">
        <v>58</v>
      </c>
      <c r="BK39579" s="98" t="s">
        <v>70</v>
      </c>
    </row>
    <row r="39580" spans="17:63" ht="29.25" customHeight="1" x14ac:dyDescent="0.2">
      <c r="Q39580" s="92" t="s">
        <v>50</v>
      </c>
      <c r="BF39580" s="101" t="s">
        <v>58</v>
      </c>
      <c r="BK39580" s="98" t="s">
        <v>70</v>
      </c>
    </row>
    <row r="39581" spans="17:63" ht="29.25" customHeight="1" x14ac:dyDescent="0.2">
      <c r="Q39581" s="92" t="s">
        <v>50</v>
      </c>
      <c r="BF39581" s="101" t="s">
        <v>58</v>
      </c>
      <c r="BK39581" s="98" t="s">
        <v>70</v>
      </c>
    </row>
    <row r="39582" spans="17:63" ht="29.25" customHeight="1" x14ac:dyDescent="0.2">
      <c r="Q39582" s="92" t="s">
        <v>50</v>
      </c>
      <c r="BF39582" s="101" t="s">
        <v>58</v>
      </c>
      <c r="BK39582" s="98" t="s">
        <v>70</v>
      </c>
    </row>
    <row r="39583" spans="17:63" ht="29.25" customHeight="1" x14ac:dyDescent="0.2">
      <c r="Q39583" s="92" t="s">
        <v>50</v>
      </c>
      <c r="BF39583" s="101" t="s">
        <v>58</v>
      </c>
      <c r="BK39583" s="98" t="s">
        <v>70</v>
      </c>
    </row>
    <row r="39584" spans="17:63" ht="29.25" customHeight="1" x14ac:dyDescent="0.2">
      <c r="Q39584" s="92" t="s">
        <v>50</v>
      </c>
      <c r="BF39584" s="101" t="s">
        <v>58</v>
      </c>
      <c r="BK39584" s="98" t="s">
        <v>70</v>
      </c>
    </row>
    <row r="39585" spans="17:63" ht="29.25" customHeight="1" x14ac:dyDescent="0.2">
      <c r="Q39585" s="92" t="s">
        <v>50</v>
      </c>
      <c r="BF39585" s="101" t="s">
        <v>58</v>
      </c>
      <c r="BK39585" s="98" t="s">
        <v>70</v>
      </c>
    </row>
    <row r="39586" spans="17:63" ht="29.25" customHeight="1" x14ac:dyDescent="0.2">
      <c r="Q39586" s="92" t="s">
        <v>50</v>
      </c>
      <c r="BF39586" s="101" t="s">
        <v>58</v>
      </c>
      <c r="BK39586" s="98" t="s">
        <v>70</v>
      </c>
    </row>
    <row r="39587" spans="17:63" ht="29.25" customHeight="1" x14ac:dyDescent="0.2">
      <c r="Q39587" s="92" t="s">
        <v>50</v>
      </c>
      <c r="BF39587" s="101" t="s">
        <v>58</v>
      </c>
      <c r="BK39587" s="98" t="s">
        <v>70</v>
      </c>
    </row>
    <row r="39588" spans="17:63" ht="29.25" customHeight="1" x14ac:dyDescent="0.2">
      <c r="Q39588" s="92" t="s">
        <v>50</v>
      </c>
      <c r="BF39588" s="101" t="s">
        <v>58</v>
      </c>
      <c r="BK39588" s="98" t="s">
        <v>70</v>
      </c>
    </row>
    <row r="39589" spans="17:63" ht="29.25" customHeight="1" x14ac:dyDescent="0.2">
      <c r="Q39589" s="92" t="s">
        <v>50</v>
      </c>
      <c r="BF39589" s="101" t="s">
        <v>58</v>
      </c>
      <c r="BK39589" s="98" t="s">
        <v>70</v>
      </c>
    </row>
    <row r="39590" spans="17:63" ht="29.25" customHeight="1" x14ac:dyDescent="0.2">
      <c r="Q39590" s="92" t="s">
        <v>50</v>
      </c>
      <c r="BF39590" s="101" t="s">
        <v>58</v>
      </c>
      <c r="BK39590" s="98" t="s">
        <v>70</v>
      </c>
    </row>
    <row r="39591" spans="17:63" ht="29.25" customHeight="1" x14ac:dyDescent="0.2">
      <c r="Q39591" s="92" t="s">
        <v>50</v>
      </c>
      <c r="BF39591" s="101" t="s">
        <v>58</v>
      </c>
      <c r="BK39591" s="98" t="s">
        <v>70</v>
      </c>
    </row>
    <row r="39592" spans="17:63" ht="29.25" customHeight="1" x14ac:dyDescent="0.2">
      <c r="Q39592" s="92" t="s">
        <v>50</v>
      </c>
      <c r="BF39592" s="101" t="s">
        <v>58</v>
      </c>
      <c r="BK39592" s="98" t="s">
        <v>70</v>
      </c>
    </row>
    <row r="39593" spans="17:63" ht="29.25" customHeight="1" x14ac:dyDescent="0.2">
      <c r="Q39593" s="92" t="s">
        <v>50</v>
      </c>
      <c r="BF39593" s="101" t="s">
        <v>58</v>
      </c>
      <c r="BK39593" s="98" t="s">
        <v>70</v>
      </c>
    </row>
    <row r="39594" spans="17:63" ht="29.25" customHeight="1" x14ac:dyDescent="0.2">
      <c r="Q39594" s="92" t="s">
        <v>50</v>
      </c>
      <c r="BF39594" s="101" t="s">
        <v>58</v>
      </c>
      <c r="BK39594" s="98" t="s">
        <v>70</v>
      </c>
    </row>
    <row r="39595" spans="17:63" ht="29.25" customHeight="1" x14ac:dyDescent="0.2">
      <c r="Q39595" s="92" t="s">
        <v>50</v>
      </c>
      <c r="BF39595" s="101" t="s">
        <v>58</v>
      </c>
      <c r="BK39595" s="98" t="s">
        <v>70</v>
      </c>
    </row>
    <row r="39596" spans="17:63" ht="29.25" customHeight="1" x14ac:dyDescent="0.2">
      <c r="Q39596" s="92" t="s">
        <v>50</v>
      </c>
      <c r="BF39596" s="101" t="s">
        <v>58</v>
      </c>
      <c r="BK39596" s="98" t="s">
        <v>70</v>
      </c>
    </row>
    <row r="39597" spans="17:63" ht="29.25" customHeight="1" x14ac:dyDescent="0.2">
      <c r="Q39597" s="92" t="s">
        <v>50</v>
      </c>
      <c r="BF39597" s="101" t="s">
        <v>58</v>
      </c>
      <c r="BK39597" s="98" t="s">
        <v>70</v>
      </c>
    </row>
    <row r="39598" spans="17:63" ht="29.25" customHeight="1" x14ac:dyDescent="0.2">
      <c r="Q39598" s="92" t="s">
        <v>50</v>
      </c>
      <c r="BF39598" s="101" t="s">
        <v>58</v>
      </c>
      <c r="BK39598" s="98" t="s">
        <v>70</v>
      </c>
    </row>
    <row r="39599" spans="17:63" ht="29.25" customHeight="1" x14ac:dyDescent="0.2">
      <c r="Q39599" s="92" t="s">
        <v>50</v>
      </c>
      <c r="BF39599" s="101" t="s">
        <v>58</v>
      </c>
      <c r="BK39599" s="98" t="s">
        <v>70</v>
      </c>
    </row>
    <row r="39600" spans="17:63" ht="29.25" customHeight="1" x14ac:dyDescent="0.2">
      <c r="Q39600" s="92" t="s">
        <v>50</v>
      </c>
      <c r="BF39600" s="101" t="s">
        <v>58</v>
      </c>
      <c r="BK39600" s="98" t="s">
        <v>70</v>
      </c>
    </row>
    <row r="39601" spans="17:63" ht="29.25" customHeight="1" x14ac:dyDescent="0.2">
      <c r="Q39601" s="92" t="s">
        <v>50</v>
      </c>
      <c r="BF39601" s="101" t="s">
        <v>58</v>
      </c>
      <c r="BK39601" s="98" t="s">
        <v>70</v>
      </c>
    </row>
    <row r="39602" spans="17:63" ht="29.25" customHeight="1" x14ac:dyDescent="0.2">
      <c r="Q39602" s="92" t="s">
        <v>50</v>
      </c>
      <c r="BF39602" s="101" t="s">
        <v>58</v>
      </c>
      <c r="BK39602" s="98" t="s">
        <v>70</v>
      </c>
    </row>
    <row r="39603" spans="17:63" ht="29.25" customHeight="1" x14ac:dyDescent="0.2">
      <c r="Q39603" s="92" t="s">
        <v>50</v>
      </c>
      <c r="BF39603" s="101" t="s">
        <v>58</v>
      </c>
      <c r="BK39603" s="98" t="s">
        <v>70</v>
      </c>
    </row>
    <row r="39604" spans="17:63" ht="29.25" customHeight="1" x14ac:dyDescent="0.2">
      <c r="Q39604" s="92" t="s">
        <v>50</v>
      </c>
      <c r="BF39604" s="101" t="s">
        <v>58</v>
      </c>
      <c r="BK39604" s="98" t="s">
        <v>70</v>
      </c>
    </row>
    <row r="39605" spans="17:63" ht="29.25" customHeight="1" x14ac:dyDescent="0.2">
      <c r="Q39605" s="92" t="s">
        <v>50</v>
      </c>
      <c r="BF39605" s="101" t="s">
        <v>58</v>
      </c>
      <c r="BK39605" s="98" t="s">
        <v>70</v>
      </c>
    </row>
    <row r="39606" spans="17:63" ht="29.25" customHeight="1" x14ac:dyDescent="0.2">
      <c r="Q39606" s="92" t="s">
        <v>50</v>
      </c>
      <c r="BF39606" s="101" t="s">
        <v>58</v>
      </c>
      <c r="BK39606" s="98" t="s">
        <v>70</v>
      </c>
    </row>
    <row r="39607" spans="17:63" ht="29.25" customHeight="1" x14ac:dyDescent="0.2">
      <c r="Q39607" s="92" t="s">
        <v>50</v>
      </c>
      <c r="BF39607" s="101" t="s">
        <v>58</v>
      </c>
      <c r="BK39607" s="98" t="s">
        <v>70</v>
      </c>
    </row>
    <row r="39608" spans="17:63" ht="29.25" customHeight="1" x14ac:dyDescent="0.2">
      <c r="Q39608" s="92" t="s">
        <v>50</v>
      </c>
      <c r="BF39608" s="101" t="s">
        <v>58</v>
      </c>
      <c r="BK39608" s="98" t="s">
        <v>70</v>
      </c>
    </row>
    <row r="39609" spans="17:63" ht="29.25" customHeight="1" x14ac:dyDescent="0.2">
      <c r="Q39609" s="92" t="s">
        <v>50</v>
      </c>
      <c r="BF39609" s="101" t="s">
        <v>58</v>
      </c>
      <c r="BK39609" s="98" t="s">
        <v>70</v>
      </c>
    </row>
    <row r="39610" spans="17:63" ht="29.25" customHeight="1" x14ac:dyDescent="0.2">
      <c r="Q39610" s="92" t="s">
        <v>50</v>
      </c>
      <c r="BF39610" s="101" t="s">
        <v>58</v>
      </c>
      <c r="BK39610" s="98" t="s">
        <v>70</v>
      </c>
    </row>
    <row r="39611" spans="17:63" ht="29.25" customHeight="1" x14ac:dyDescent="0.2">
      <c r="Q39611" s="92" t="s">
        <v>50</v>
      </c>
      <c r="BF39611" s="101" t="s">
        <v>58</v>
      </c>
      <c r="BK39611" s="98" t="s">
        <v>70</v>
      </c>
    </row>
    <row r="39612" spans="17:63" ht="29.25" customHeight="1" x14ac:dyDescent="0.2">
      <c r="Q39612" s="92" t="s">
        <v>50</v>
      </c>
      <c r="BF39612" s="101" t="s">
        <v>58</v>
      </c>
      <c r="BK39612" s="98" t="s">
        <v>70</v>
      </c>
    </row>
    <row r="39613" spans="17:63" ht="29.25" customHeight="1" x14ac:dyDescent="0.2">
      <c r="Q39613" s="92" t="s">
        <v>50</v>
      </c>
      <c r="BF39613" s="101" t="s">
        <v>58</v>
      </c>
      <c r="BK39613" s="98" t="s">
        <v>70</v>
      </c>
    </row>
    <row r="39614" spans="17:63" ht="29.25" customHeight="1" x14ac:dyDescent="0.2">
      <c r="Q39614" s="92" t="s">
        <v>50</v>
      </c>
      <c r="BF39614" s="101" t="s">
        <v>58</v>
      </c>
      <c r="BK39614" s="98" t="s">
        <v>70</v>
      </c>
    </row>
    <row r="39615" spans="17:63" ht="29.25" customHeight="1" x14ac:dyDescent="0.2">
      <c r="Q39615" s="92" t="s">
        <v>50</v>
      </c>
      <c r="BF39615" s="101" t="s">
        <v>58</v>
      </c>
      <c r="BK39615" s="98" t="s">
        <v>70</v>
      </c>
    </row>
    <row r="39616" spans="17:63" ht="29.25" customHeight="1" x14ac:dyDescent="0.2">
      <c r="Q39616" s="92" t="s">
        <v>50</v>
      </c>
      <c r="BF39616" s="101" t="s">
        <v>58</v>
      </c>
      <c r="BK39616" s="98" t="s">
        <v>70</v>
      </c>
    </row>
    <row r="39617" spans="17:63" ht="29.25" customHeight="1" x14ac:dyDescent="0.2">
      <c r="Q39617" s="92" t="s">
        <v>50</v>
      </c>
      <c r="BF39617" s="101" t="s">
        <v>58</v>
      </c>
      <c r="BK39617" s="98" t="s">
        <v>70</v>
      </c>
    </row>
    <row r="39618" spans="17:63" ht="29.25" customHeight="1" x14ac:dyDescent="0.2">
      <c r="Q39618" s="92" t="s">
        <v>50</v>
      </c>
      <c r="BF39618" s="101" t="s">
        <v>58</v>
      </c>
      <c r="BK39618" s="98" t="s">
        <v>70</v>
      </c>
    </row>
    <row r="39619" spans="17:63" ht="29.25" customHeight="1" x14ac:dyDescent="0.2">
      <c r="Q39619" s="92" t="s">
        <v>50</v>
      </c>
      <c r="BF39619" s="101" t="s">
        <v>58</v>
      </c>
      <c r="BK39619" s="98" t="s">
        <v>70</v>
      </c>
    </row>
    <row r="39620" spans="17:63" ht="29.25" customHeight="1" x14ac:dyDescent="0.2">
      <c r="Q39620" s="92" t="s">
        <v>50</v>
      </c>
      <c r="BF39620" s="101" t="s">
        <v>58</v>
      </c>
      <c r="BK39620" s="98" t="s">
        <v>70</v>
      </c>
    </row>
    <row r="39621" spans="17:63" ht="29.25" customHeight="1" x14ac:dyDescent="0.2">
      <c r="Q39621" s="92" t="s">
        <v>50</v>
      </c>
      <c r="BF39621" s="101" t="s">
        <v>58</v>
      </c>
      <c r="BK39621" s="98" t="s">
        <v>70</v>
      </c>
    </row>
    <row r="39622" spans="17:63" ht="29.25" customHeight="1" x14ac:dyDescent="0.2">
      <c r="Q39622" s="92" t="s">
        <v>50</v>
      </c>
      <c r="BF39622" s="101" t="s">
        <v>58</v>
      </c>
      <c r="BK39622" s="98" t="s">
        <v>70</v>
      </c>
    </row>
    <row r="39623" spans="17:63" ht="29.25" customHeight="1" x14ac:dyDescent="0.2">
      <c r="Q39623" s="92" t="s">
        <v>50</v>
      </c>
      <c r="BF39623" s="101" t="s">
        <v>58</v>
      </c>
      <c r="BK39623" s="98" t="s">
        <v>70</v>
      </c>
    </row>
    <row r="39624" spans="17:63" ht="29.25" customHeight="1" x14ac:dyDescent="0.2">
      <c r="Q39624" s="92" t="s">
        <v>50</v>
      </c>
      <c r="BF39624" s="101" t="s">
        <v>58</v>
      </c>
      <c r="BK39624" s="98" t="s">
        <v>70</v>
      </c>
    </row>
    <row r="39625" spans="17:63" ht="29.25" customHeight="1" x14ac:dyDescent="0.2">
      <c r="Q39625" s="92" t="s">
        <v>50</v>
      </c>
      <c r="BF39625" s="101" t="s">
        <v>58</v>
      </c>
      <c r="BK39625" s="98" t="s">
        <v>70</v>
      </c>
    </row>
    <row r="39626" spans="17:63" ht="29.25" customHeight="1" x14ac:dyDescent="0.2">
      <c r="Q39626" s="92" t="s">
        <v>50</v>
      </c>
      <c r="BF39626" s="101" t="s">
        <v>58</v>
      </c>
      <c r="BK39626" s="98" t="s">
        <v>70</v>
      </c>
    </row>
    <row r="39627" spans="17:63" ht="29.25" customHeight="1" x14ac:dyDescent="0.2">
      <c r="Q39627" s="92" t="s">
        <v>50</v>
      </c>
      <c r="BF39627" s="101" t="s">
        <v>58</v>
      </c>
      <c r="BK39627" s="98" t="s">
        <v>70</v>
      </c>
    </row>
    <row r="39628" spans="17:63" ht="29.25" customHeight="1" x14ac:dyDescent="0.2">
      <c r="Q39628" s="92" t="s">
        <v>50</v>
      </c>
      <c r="BF39628" s="101" t="s">
        <v>58</v>
      </c>
      <c r="BK39628" s="98" t="s">
        <v>70</v>
      </c>
    </row>
    <row r="39629" spans="17:63" ht="29.25" customHeight="1" x14ac:dyDescent="0.2">
      <c r="Q39629" s="92" t="s">
        <v>50</v>
      </c>
      <c r="BF39629" s="101" t="s">
        <v>58</v>
      </c>
      <c r="BK39629" s="98" t="s">
        <v>70</v>
      </c>
    </row>
    <row r="39630" spans="17:63" ht="29.25" customHeight="1" x14ac:dyDescent="0.2">
      <c r="Q39630" s="92" t="s">
        <v>50</v>
      </c>
      <c r="BF39630" s="101" t="s">
        <v>58</v>
      </c>
      <c r="BK39630" s="98" t="s">
        <v>70</v>
      </c>
    </row>
    <row r="39631" spans="17:63" ht="29.25" customHeight="1" x14ac:dyDescent="0.2">
      <c r="Q39631" s="92" t="s">
        <v>50</v>
      </c>
      <c r="BF39631" s="101" t="s">
        <v>58</v>
      </c>
      <c r="BK39631" s="98" t="s">
        <v>70</v>
      </c>
    </row>
    <row r="39632" spans="17:63" ht="29.25" customHeight="1" x14ac:dyDescent="0.2">
      <c r="Q39632" s="92" t="s">
        <v>50</v>
      </c>
      <c r="BF39632" s="101" t="s">
        <v>58</v>
      </c>
      <c r="BK39632" s="98" t="s">
        <v>70</v>
      </c>
    </row>
    <row r="39633" spans="17:63" ht="29.25" customHeight="1" x14ac:dyDescent="0.2">
      <c r="Q39633" s="92" t="s">
        <v>50</v>
      </c>
      <c r="BF39633" s="101" t="s">
        <v>58</v>
      </c>
      <c r="BK39633" s="98" t="s">
        <v>70</v>
      </c>
    </row>
    <row r="39634" spans="17:63" ht="29.25" customHeight="1" x14ac:dyDescent="0.2">
      <c r="Q39634" s="92" t="s">
        <v>50</v>
      </c>
      <c r="BF39634" s="101" t="s">
        <v>58</v>
      </c>
      <c r="BK39634" s="98" t="s">
        <v>70</v>
      </c>
    </row>
    <row r="39635" spans="17:63" ht="29.25" customHeight="1" x14ac:dyDescent="0.2">
      <c r="Q39635" s="92" t="s">
        <v>50</v>
      </c>
      <c r="BF39635" s="101" t="s">
        <v>58</v>
      </c>
      <c r="BK39635" s="98" t="s">
        <v>70</v>
      </c>
    </row>
    <row r="39636" spans="17:63" ht="29.25" customHeight="1" x14ac:dyDescent="0.2">
      <c r="Q39636" s="92" t="s">
        <v>50</v>
      </c>
      <c r="BF39636" s="101" t="s">
        <v>58</v>
      </c>
      <c r="BK39636" s="98" t="s">
        <v>70</v>
      </c>
    </row>
    <row r="39637" spans="17:63" ht="29.25" customHeight="1" x14ac:dyDescent="0.2">
      <c r="Q39637" s="92" t="s">
        <v>50</v>
      </c>
      <c r="BF39637" s="101" t="s">
        <v>58</v>
      </c>
      <c r="BK39637" s="98" t="s">
        <v>70</v>
      </c>
    </row>
    <row r="39638" spans="17:63" ht="29.25" customHeight="1" x14ac:dyDescent="0.2">
      <c r="Q39638" s="92" t="s">
        <v>50</v>
      </c>
      <c r="BF39638" s="101" t="s">
        <v>58</v>
      </c>
      <c r="BK39638" s="98" t="s">
        <v>70</v>
      </c>
    </row>
    <row r="39639" spans="17:63" ht="29.25" customHeight="1" x14ac:dyDescent="0.2">
      <c r="Q39639" s="92" t="s">
        <v>50</v>
      </c>
      <c r="BF39639" s="101" t="s">
        <v>58</v>
      </c>
      <c r="BK39639" s="98" t="s">
        <v>70</v>
      </c>
    </row>
    <row r="39640" spans="17:63" ht="29.25" customHeight="1" x14ac:dyDescent="0.2">
      <c r="Q39640" s="92" t="s">
        <v>50</v>
      </c>
      <c r="BF39640" s="101" t="s">
        <v>58</v>
      </c>
      <c r="BK39640" s="98" t="s">
        <v>70</v>
      </c>
    </row>
    <row r="39641" spans="17:63" ht="29.25" customHeight="1" x14ac:dyDescent="0.2">
      <c r="Q39641" s="92" t="s">
        <v>50</v>
      </c>
      <c r="BF39641" s="101" t="s">
        <v>58</v>
      </c>
      <c r="BK39641" s="98" t="s">
        <v>70</v>
      </c>
    </row>
    <row r="39642" spans="17:63" ht="29.25" customHeight="1" x14ac:dyDescent="0.2">
      <c r="Q39642" s="92" t="s">
        <v>50</v>
      </c>
      <c r="BF39642" s="101" t="s">
        <v>58</v>
      </c>
      <c r="BK39642" s="98" t="s">
        <v>70</v>
      </c>
    </row>
    <row r="39643" spans="17:63" ht="29.25" customHeight="1" x14ac:dyDescent="0.2">
      <c r="Q39643" s="92" t="s">
        <v>50</v>
      </c>
      <c r="BF39643" s="101" t="s">
        <v>58</v>
      </c>
      <c r="BK39643" s="98" t="s">
        <v>70</v>
      </c>
    </row>
    <row r="39644" spans="17:63" ht="29.25" customHeight="1" x14ac:dyDescent="0.2">
      <c r="Q39644" s="92" t="s">
        <v>50</v>
      </c>
      <c r="BF39644" s="101" t="s">
        <v>58</v>
      </c>
      <c r="BK39644" s="98" t="s">
        <v>70</v>
      </c>
    </row>
    <row r="39645" spans="17:63" ht="29.25" customHeight="1" x14ac:dyDescent="0.2">
      <c r="Q39645" s="92" t="s">
        <v>50</v>
      </c>
      <c r="BF39645" s="101" t="s">
        <v>58</v>
      </c>
      <c r="BK39645" s="98" t="s">
        <v>70</v>
      </c>
    </row>
    <row r="39646" spans="17:63" ht="29.25" customHeight="1" x14ac:dyDescent="0.2">
      <c r="Q39646" s="92" t="s">
        <v>50</v>
      </c>
      <c r="BF39646" s="101" t="s">
        <v>58</v>
      </c>
      <c r="BK39646" s="98" t="s">
        <v>70</v>
      </c>
    </row>
    <row r="39647" spans="17:63" ht="29.25" customHeight="1" x14ac:dyDescent="0.2">
      <c r="Q39647" s="92" t="s">
        <v>50</v>
      </c>
      <c r="BF39647" s="101" t="s">
        <v>58</v>
      </c>
      <c r="BK39647" s="98" t="s">
        <v>70</v>
      </c>
    </row>
    <row r="39648" spans="17:63" ht="29.25" customHeight="1" x14ac:dyDescent="0.2">
      <c r="Q39648" s="92" t="s">
        <v>50</v>
      </c>
      <c r="BF39648" s="101" t="s">
        <v>58</v>
      </c>
      <c r="BK39648" s="98" t="s">
        <v>70</v>
      </c>
    </row>
    <row r="39649" spans="17:63" ht="29.25" customHeight="1" x14ac:dyDescent="0.2">
      <c r="Q39649" s="92" t="s">
        <v>50</v>
      </c>
      <c r="BF39649" s="101" t="s">
        <v>58</v>
      </c>
      <c r="BK39649" s="98" t="s">
        <v>70</v>
      </c>
    </row>
    <row r="39650" spans="17:63" ht="29.25" customHeight="1" x14ac:dyDescent="0.2">
      <c r="Q39650" s="92" t="s">
        <v>50</v>
      </c>
      <c r="BF39650" s="101" t="s">
        <v>58</v>
      </c>
      <c r="BK39650" s="98" t="s">
        <v>70</v>
      </c>
    </row>
    <row r="39651" spans="17:63" ht="29.25" customHeight="1" x14ac:dyDescent="0.2">
      <c r="Q39651" s="92" t="s">
        <v>50</v>
      </c>
      <c r="BF39651" s="101" t="s">
        <v>58</v>
      </c>
      <c r="BK39651" s="98" t="s">
        <v>70</v>
      </c>
    </row>
    <row r="39652" spans="17:63" ht="29.25" customHeight="1" x14ac:dyDescent="0.2">
      <c r="Q39652" s="92" t="s">
        <v>50</v>
      </c>
      <c r="BF39652" s="101" t="s">
        <v>58</v>
      </c>
      <c r="BK39652" s="98" t="s">
        <v>70</v>
      </c>
    </row>
    <row r="39653" spans="17:63" ht="29.25" customHeight="1" x14ac:dyDescent="0.2">
      <c r="Q39653" s="92" t="s">
        <v>50</v>
      </c>
      <c r="BF39653" s="101" t="s">
        <v>58</v>
      </c>
      <c r="BK39653" s="98" t="s">
        <v>70</v>
      </c>
    </row>
    <row r="39654" spans="17:63" ht="29.25" customHeight="1" x14ac:dyDescent="0.2">
      <c r="Q39654" s="92" t="s">
        <v>50</v>
      </c>
      <c r="BF39654" s="101" t="s">
        <v>58</v>
      </c>
      <c r="BK39654" s="98" t="s">
        <v>70</v>
      </c>
    </row>
    <row r="39655" spans="17:63" ht="29.25" customHeight="1" x14ac:dyDescent="0.2">
      <c r="Q39655" s="92" t="s">
        <v>50</v>
      </c>
      <c r="BF39655" s="101" t="s">
        <v>58</v>
      </c>
      <c r="BK39655" s="98" t="s">
        <v>70</v>
      </c>
    </row>
    <row r="39656" spans="17:63" ht="29.25" customHeight="1" x14ac:dyDescent="0.2">
      <c r="Q39656" s="92" t="s">
        <v>50</v>
      </c>
      <c r="BF39656" s="101" t="s">
        <v>58</v>
      </c>
      <c r="BK39656" s="98" t="s">
        <v>70</v>
      </c>
    </row>
    <row r="39657" spans="17:63" ht="29.25" customHeight="1" x14ac:dyDescent="0.2">
      <c r="Q39657" s="92" t="s">
        <v>50</v>
      </c>
      <c r="BF39657" s="101" t="s">
        <v>58</v>
      </c>
      <c r="BK39657" s="98" t="s">
        <v>70</v>
      </c>
    </row>
    <row r="39658" spans="17:63" ht="29.25" customHeight="1" x14ac:dyDescent="0.2">
      <c r="Q39658" s="92" t="s">
        <v>50</v>
      </c>
      <c r="BF39658" s="101" t="s">
        <v>58</v>
      </c>
      <c r="BK39658" s="98" t="s">
        <v>70</v>
      </c>
    </row>
    <row r="39659" spans="17:63" ht="29.25" customHeight="1" x14ac:dyDescent="0.2">
      <c r="Q39659" s="92" t="s">
        <v>50</v>
      </c>
      <c r="BF39659" s="101" t="s">
        <v>58</v>
      </c>
      <c r="BK39659" s="98" t="s">
        <v>70</v>
      </c>
    </row>
    <row r="39660" spans="17:63" ht="29.25" customHeight="1" x14ac:dyDescent="0.2">
      <c r="Q39660" s="92" t="s">
        <v>50</v>
      </c>
      <c r="BF39660" s="101" t="s">
        <v>58</v>
      </c>
      <c r="BK39660" s="98" t="s">
        <v>70</v>
      </c>
    </row>
    <row r="39661" spans="17:63" ht="29.25" customHeight="1" x14ac:dyDescent="0.2">
      <c r="Q39661" s="92" t="s">
        <v>50</v>
      </c>
      <c r="BF39661" s="101" t="s">
        <v>58</v>
      </c>
      <c r="BK39661" s="98" t="s">
        <v>70</v>
      </c>
    </row>
    <row r="39662" spans="17:63" ht="29.25" customHeight="1" x14ac:dyDescent="0.2">
      <c r="Q39662" s="92" t="s">
        <v>50</v>
      </c>
      <c r="BF39662" s="101" t="s">
        <v>58</v>
      </c>
      <c r="BK39662" s="98" t="s">
        <v>70</v>
      </c>
    </row>
    <row r="39663" spans="17:63" ht="29.25" customHeight="1" x14ac:dyDescent="0.2">
      <c r="Q39663" s="92" t="s">
        <v>50</v>
      </c>
      <c r="BF39663" s="101" t="s">
        <v>58</v>
      </c>
      <c r="BK39663" s="98" t="s">
        <v>70</v>
      </c>
    </row>
    <row r="39664" spans="17:63" ht="29.25" customHeight="1" x14ac:dyDescent="0.2">
      <c r="Q39664" s="92" t="s">
        <v>50</v>
      </c>
      <c r="BF39664" s="101" t="s">
        <v>58</v>
      </c>
      <c r="BK39664" s="98" t="s">
        <v>70</v>
      </c>
    </row>
    <row r="39665" spans="17:63" ht="29.25" customHeight="1" x14ac:dyDescent="0.2">
      <c r="Q39665" s="92" t="s">
        <v>50</v>
      </c>
      <c r="BF39665" s="101" t="s">
        <v>58</v>
      </c>
      <c r="BK39665" s="98" t="s">
        <v>70</v>
      </c>
    </row>
    <row r="39666" spans="17:63" ht="29.25" customHeight="1" x14ac:dyDescent="0.2">
      <c r="Q39666" s="92" t="s">
        <v>50</v>
      </c>
      <c r="BF39666" s="101" t="s">
        <v>58</v>
      </c>
      <c r="BK39666" s="98" t="s">
        <v>70</v>
      </c>
    </row>
    <row r="39667" spans="17:63" ht="29.25" customHeight="1" x14ac:dyDescent="0.2">
      <c r="Q39667" s="92" t="s">
        <v>50</v>
      </c>
      <c r="BF39667" s="101" t="s">
        <v>58</v>
      </c>
      <c r="BK39667" s="98" t="s">
        <v>70</v>
      </c>
    </row>
    <row r="39668" spans="17:63" ht="29.25" customHeight="1" x14ac:dyDescent="0.2">
      <c r="Q39668" s="92" t="s">
        <v>50</v>
      </c>
      <c r="BF39668" s="101" t="s">
        <v>58</v>
      </c>
      <c r="BK39668" s="98" t="s">
        <v>70</v>
      </c>
    </row>
    <row r="39669" spans="17:63" ht="29.25" customHeight="1" x14ac:dyDescent="0.2">
      <c r="Q39669" s="92" t="s">
        <v>50</v>
      </c>
      <c r="BF39669" s="101" t="s">
        <v>58</v>
      </c>
      <c r="BK39669" s="98" t="s">
        <v>70</v>
      </c>
    </row>
    <row r="39670" spans="17:63" ht="29.25" customHeight="1" x14ac:dyDescent="0.2">
      <c r="Q39670" s="92" t="s">
        <v>50</v>
      </c>
      <c r="BF39670" s="101" t="s">
        <v>58</v>
      </c>
      <c r="BK39670" s="98" t="s">
        <v>70</v>
      </c>
    </row>
    <row r="39671" spans="17:63" ht="29.25" customHeight="1" x14ac:dyDescent="0.2">
      <c r="Q39671" s="92" t="s">
        <v>50</v>
      </c>
      <c r="BF39671" s="101" t="s">
        <v>58</v>
      </c>
      <c r="BK39671" s="98" t="s">
        <v>70</v>
      </c>
    </row>
    <row r="39672" spans="17:63" ht="29.25" customHeight="1" x14ac:dyDescent="0.2">
      <c r="Q39672" s="92" t="s">
        <v>50</v>
      </c>
      <c r="BF39672" s="101" t="s">
        <v>58</v>
      </c>
      <c r="BK39672" s="98" t="s">
        <v>70</v>
      </c>
    </row>
    <row r="39673" spans="17:63" ht="29.25" customHeight="1" x14ac:dyDescent="0.2">
      <c r="Q39673" s="92" t="s">
        <v>50</v>
      </c>
      <c r="BF39673" s="101" t="s">
        <v>58</v>
      </c>
      <c r="BK39673" s="98" t="s">
        <v>70</v>
      </c>
    </row>
    <row r="39674" spans="17:63" ht="29.25" customHeight="1" x14ac:dyDescent="0.2">
      <c r="Q39674" s="92" t="s">
        <v>50</v>
      </c>
      <c r="BF39674" s="101" t="s">
        <v>58</v>
      </c>
      <c r="BK39674" s="98" t="s">
        <v>70</v>
      </c>
    </row>
    <row r="39675" spans="17:63" ht="29.25" customHeight="1" x14ac:dyDescent="0.2">
      <c r="Q39675" s="92" t="s">
        <v>50</v>
      </c>
      <c r="BF39675" s="101" t="s">
        <v>58</v>
      </c>
      <c r="BK39675" s="98" t="s">
        <v>70</v>
      </c>
    </row>
    <row r="39676" spans="17:63" ht="29.25" customHeight="1" x14ac:dyDescent="0.2">
      <c r="Q39676" s="92" t="s">
        <v>50</v>
      </c>
      <c r="BF39676" s="101" t="s">
        <v>58</v>
      </c>
      <c r="BK39676" s="98" t="s">
        <v>70</v>
      </c>
    </row>
    <row r="39677" spans="17:63" ht="29.25" customHeight="1" x14ac:dyDescent="0.2">
      <c r="Q39677" s="92" t="s">
        <v>50</v>
      </c>
      <c r="BF39677" s="101" t="s">
        <v>58</v>
      </c>
      <c r="BK39677" s="98" t="s">
        <v>70</v>
      </c>
    </row>
    <row r="39678" spans="17:63" ht="29.25" customHeight="1" x14ac:dyDescent="0.2">
      <c r="Q39678" s="92" t="s">
        <v>50</v>
      </c>
      <c r="BF39678" s="101" t="s">
        <v>58</v>
      </c>
      <c r="BK39678" s="98" t="s">
        <v>70</v>
      </c>
    </row>
    <row r="39679" spans="17:63" ht="29.25" customHeight="1" x14ac:dyDescent="0.2">
      <c r="Q39679" s="92" t="s">
        <v>50</v>
      </c>
      <c r="BF39679" s="101" t="s">
        <v>58</v>
      </c>
      <c r="BK39679" s="98" t="s">
        <v>70</v>
      </c>
    </row>
    <row r="39680" spans="17:63" ht="29.25" customHeight="1" x14ac:dyDescent="0.2">
      <c r="Q39680" s="92" t="s">
        <v>50</v>
      </c>
      <c r="BF39680" s="101" t="s">
        <v>58</v>
      </c>
      <c r="BK39680" s="98" t="s">
        <v>70</v>
      </c>
    </row>
    <row r="39681" spans="17:63" ht="29.25" customHeight="1" x14ac:dyDescent="0.2">
      <c r="Q39681" s="92" t="s">
        <v>50</v>
      </c>
      <c r="BF39681" s="101" t="s">
        <v>58</v>
      </c>
      <c r="BK39681" s="98" t="s">
        <v>70</v>
      </c>
    </row>
    <row r="39682" spans="17:63" ht="29.25" customHeight="1" x14ac:dyDescent="0.2">
      <c r="Q39682" s="92" t="s">
        <v>50</v>
      </c>
      <c r="BF39682" s="101" t="s">
        <v>58</v>
      </c>
      <c r="BK39682" s="98" t="s">
        <v>70</v>
      </c>
    </row>
    <row r="39683" spans="17:63" ht="29.25" customHeight="1" x14ac:dyDescent="0.2">
      <c r="Q39683" s="92" t="s">
        <v>50</v>
      </c>
      <c r="BF39683" s="101" t="s">
        <v>58</v>
      </c>
      <c r="BK39683" s="98" t="s">
        <v>70</v>
      </c>
    </row>
    <row r="39684" spans="17:63" ht="29.25" customHeight="1" x14ac:dyDescent="0.2">
      <c r="Q39684" s="92" t="s">
        <v>50</v>
      </c>
      <c r="BF39684" s="101" t="s">
        <v>58</v>
      </c>
      <c r="BK39684" s="98" t="s">
        <v>70</v>
      </c>
    </row>
    <row r="39685" spans="17:63" ht="29.25" customHeight="1" x14ac:dyDescent="0.2">
      <c r="Q39685" s="92" t="s">
        <v>50</v>
      </c>
      <c r="BF39685" s="101" t="s">
        <v>58</v>
      </c>
      <c r="BK39685" s="98" t="s">
        <v>70</v>
      </c>
    </row>
    <row r="39686" spans="17:63" ht="29.25" customHeight="1" x14ac:dyDescent="0.2">
      <c r="Q39686" s="92" t="s">
        <v>50</v>
      </c>
      <c r="BF39686" s="101" t="s">
        <v>58</v>
      </c>
      <c r="BK39686" s="98" t="s">
        <v>70</v>
      </c>
    </row>
    <row r="39687" spans="17:63" ht="29.25" customHeight="1" x14ac:dyDescent="0.2">
      <c r="Q39687" s="92" t="s">
        <v>50</v>
      </c>
      <c r="BF39687" s="101" t="s">
        <v>58</v>
      </c>
      <c r="BK39687" s="98" t="s">
        <v>70</v>
      </c>
    </row>
    <row r="39688" spans="17:63" ht="29.25" customHeight="1" x14ac:dyDescent="0.2">
      <c r="Q39688" s="92" t="s">
        <v>50</v>
      </c>
      <c r="BF39688" s="101" t="s">
        <v>58</v>
      </c>
      <c r="BK39688" s="98" t="s">
        <v>70</v>
      </c>
    </row>
    <row r="39689" spans="17:63" ht="29.25" customHeight="1" x14ac:dyDescent="0.2">
      <c r="Q39689" s="92" t="s">
        <v>50</v>
      </c>
      <c r="BF39689" s="101" t="s">
        <v>58</v>
      </c>
      <c r="BK39689" s="98" t="s">
        <v>70</v>
      </c>
    </row>
    <row r="39690" spans="17:63" ht="29.25" customHeight="1" x14ac:dyDescent="0.2">
      <c r="Q39690" s="92" t="s">
        <v>50</v>
      </c>
      <c r="BF39690" s="101" t="s">
        <v>58</v>
      </c>
      <c r="BK39690" s="98" t="s">
        <v>70</v>
      </c>
    </row>
    <row r="39691" spans="17:63" ht="29.25" customHeight="1" x14ac:dyDescent="0.2">
      <c r="Q39691" s="92" t="s">
        <v>50</v>
      </c>
      <c r="BF39691" s="101" t="s">
        <v>58</v>
      </c>
      <c r="BK39691" s="98" t="s">
        <v>70</v>
      </c>
    </row>
    <row r="39692" spans="17:63" ht="29.25" customHeight="1" x14ac:dyDescent="0.2">
      <c r="Q39692" s="92" t="s">
        <v>50</v>
      </c>
      <c r="BF39692" s="101" t="s">
        <v>58</v>
      </c>
      <c r="BK39692" s="98" t="s">
        <v>70</v>
      </c>
    </row>
    <row r="39693" spans="17:63" ht="29.25" customHeight="1" x14ac:dyDescent="0.2">
      <c r="Q39693" s="92" t="s">
        <v>50</v>
      </c>
      <c r="BF39693" s="101" t="s">
        <v>58</v>
      </c>
      <c r="BK39693" s="98" t="s">
        <v>70</v>
      </c>
    </row>
    <row r="39694" spans="17:63" ht="29.25" customHeight="1" x14ac:dyDescent="0.2">
      <c r="Q39694" s="92" t="s">
        <v>50</v>
      </c>
      <c r="BF39694" s="101" t="s">
        <v>58</v>
      </c>
      <c r="BK39694" s="98" t="s">
        <v>70</v>
      </c>
    </row>
    <row r="39695" spans="17:63" ht="29.25" customHeight="1" x14ac:dyDescent="0.2">
      <c r="Q39695" s="92" t="s">
        <v>50</v>
      </c>
      <c r="BF39695" s="101" t="s">
        <v>58</v>
      </c>
      <c r="BK39695" s="98" t="s">
        <v>70</v>
      </c>
    </row>
    <row r="39696" spans="17:63" ht="29.25" customHeight="1" x14ac:dyDescent="0.2">
      <c r="Q39696" s="92" t="s">
        <v>50</v>
      </c>
      <c r="BF39696" s="101" t="s">
        <v>58</v>
      </c>
      <c r="BK39696" s="98" t="s">
        <v>70</v>
      </c>
    </row>
    <row r="39697" spans="17:63" ht="29.25" customHeight="1" x14ac:dyDescent="0.2">
      <c r="Q39697" s="92" t="s">
        <v>50</v>
      </c>
      <c r="BF39697" s="101" t="s">
        <v>58</v>
      </c>
      <c r="BK39697" s="98" t="s">
        <v>70</v>
      </c>
    </row>
    <row r="39698" spans="17:63" ht="29.25" customHeight="1" x14ac:dyDescent="0.2">
      <c r="Q39698" s="92" t="s">
        <v>50</v>
      </c>
      <c r="BF39698" s="101" t="s">
        <v>58</v>
      </c>
      <c r="BK39698" s="98" t="s">
        <v>70</v>
      </c>
    </row>
    <row r="39699" spans="17:63" ht="29.25" customHeight="1" x14ac:dyDescent="0.2">
      <c r="Q39699" s="92" t="s">
        <v>50</v>
      </c>
      <c r="BF39699" s="101" t="s">
        <v>58</v>
      </c>
      <c r="BK39699" s="98" t="s">
        <v>70</v>
      </c>
    </row>
    <row r="39700" spans="17:63" ht="29.25" customHeight="1" x14ac:dyDescent="0.2">
      <c r="Q39700" s="92" t="s">
        <v>50</v>
      </c>
      <c r="BF39700" s="101" t="s">
        <v>58</v>
      </c>
      <c r="BK39700" s="98" t="s">
        <v>70</v>
      </c>
    </row>
    <row r="39701" spans="17:63" ht="29.25" customHeight="1" x14ac:dyDescent="0.2">
      <c r="Q39701" s="92" t="s">
        <v>50</v>
      </c>
      <c r="BF39701" s="101" t="s">
        <v>58</v>
      </c>
      <c r="BK39701" s="98" t="s">
        <v>70</v>
      </c>
    </row>
    <row r="39702" spans="17:63" ht="29.25" customHeight="1" x14ac:dyDescent="0.2">
      <c r="Q39702" s="92" t="s">
        <v>50</v>
      </c>
      <c r="BF39702" s="101" t="s">
        <v>58</v>
      </c>
      <c r="BK39702" s="98" t="s">
        <v>70</v>
      </c>
    </row>
    <row r="39703" spans="17:63" ht="29.25" customHeight="1" x14ac:dyDescent="0.2">
      <c r="Q39703" s="92" t="s">
        <v>50</v>
      </c>
      <c r="BF39703" s="101" t="s">
        <v>58</v>
      </c>
      <c r="BK39703" s="98" t="s">
        <v>70</v>
      </c>
    </row>
    <row r="39704" spans="17:63" ht="29.25" customHeight="1" x14ac:dyDescent="0.2">
      <c r="Q39704" s="92" t="s">
        <v>50</v>
      </c>
      <c r="BF39704" s="101" t="s">
        <v>58</v>
      </c>
      <c r="BK39704" s="98" t="s">
        <v>70</v>
      </c>
    </row>
    <row r="39705" spans="17:63" ht="29.25" customHeight="1" x14ac:dyDescent="0.2">
      <c r="Q39705" s="92" t="s">
        <v>50</v>
      </c>
      <c r="BF39705" s="101" t="s">
        <v>58</v>
      </c>
      <c r="BK39705" s="98" t="s">
        <v>70</v>
      </c>
    </row>
    <row r="39706" spans="17:63" ht="29.25" customHeight="1" x14ac:dyDescent="0.2">
      <c r="Q39706" s="92" t="s">
        <v>50</v>
      </c>
      <c r="BF39706" s="101" t="s">
        <v>58</v>
      </c>
      <c r="BK39706" s="98" t="s">
        <v>70</v>
      </c>
    </row>
    <row r="39707" spans="17:63" ht="29.25" customHeight="1" x14ac:dyDescent="0.2">
      <c r="Q39707" s="92" t="s">
        <v>50</v>
      </c>
      <c r="BF39707" s="101" t="s">
        <v>58</v>
      </c>
      <c r="BK39707" s="98" t="s">
        <v>70</v>
      </c>
    </row>
    <row r="39708" spans="17:63" ht="29.25" customHeight="1" x14ac:dyDescent="0.2">
      <c r="Q39708" s="92" t="s">
        <v>50</v>
      </c>
      <c r="BF39708" s="101" t="s">
        <v>58</v>
      </c>
      <c r="BK39708" s="98" t="s">
        <v>70</v>
      </c>
    </row>
    <row r="39709" spans="17:63" ht="29.25" customHeight="1" x14ac:dyDescent="0.2">
      <c r="Q39709" s="92" t="s">
        <v>50</v>
      </c>
      <c r="BF39709" s="101" t="s">
        <v>58</v>
      </c>
      <c r="BK39709" s="98" t="s">
        <v>70</v>
      </c>
    </row>
    <row r="39710" spans="17:63" ht="29.25" customHeight="1" x14ac:dyDescent="0.2">
      <c r="Q39710" s="92" t="s">
        <v>50</v>
      </c>
      <c r="BF39710" s="101" t="s">
        <v>58</v>
      </c>
      <c r="BK39710" s="98" t="s">
        <v>70</v>
      </c>
    </row>
    <row r="39711" spans="17:63" ht="29.25" customHeight="1" x14ac:dyDescent="0.2">
      <c r="Q39711" s="92" t="s">
        <v>50</v>
      </c>
      <c r="BF39711" s="101" t="s">
        <v>58</v>
      </c>
      <c r="BK39711" s="98" t="s">
        <v>70</v>
      </c>
    </row>
    <row r="39712" spans="17:63" ht="29.25" customHeight="1" x14ac:dyDescent="0.2">
      <c r="Q39712" s="92" t="s">
        <v>50</v>
      </c>
      <c r="BF39712" s="101" t="s">
        <v>58</v>
      </c>
      <c r="BK39712" s="98" t="s">
        <v>70</v>
      </c>
    </row>
    <row r="39713" spans="17:63" ht="29.25" customHeight="1" x14ac:dyDescent="0.2">
      <c r="Q39713" s="92" t="s">
        <v>50</v>
      </c>
      <c r="BF39713" s="101" t="s">
        <v>58</v>
      </c>
      <c r="BK39713" s="98" t="s">
        <v>70</v>
      </c>
    </row>
    <row r="39714" spans="17:63" ht="29.25" customHeight="1" x14ac:dyDescent="0.2">
      <c r="Q39714" s="92" t="s">
        <v>50</v>
      </c>
      <c r="BF39714" s="101" t="s">
        <v>58</v>
      </c>
      <c r="BK39714" s="98" t="s">
        <v>70</v>
      </c>
    </row>
    <row r="39715" spans="17:63" ht="29.25" customHeight="1" x14ac:dyDescent="0.2">
      <c r="Q39715" s="92" t="s">
        <v>50</v>
      </c>
      <c r="BF39715" s="101" t="s">
        <v>58</v>
      </c>
      <c r="BK39715" s="98" t="s">
        <v>70</v>
      </c>
    </row>
    <row r="39716" spans="17:63" ht="29.25" customHeight="1" x14ac:dyDescent="0.2">
      <c r="Q39716" s="92" t="s">
        <v>50</v>
      </c>
      <c r="BF39716" s="101" t="s">
        <v>58</v>
      </c>
      <c r="BK39716" s="98" t="s">
        <v>70</v>
      </c>
    </row>
    <row r="39717" spans="17:63" ht="29.25" customHeight="1" x14ac:dyDescent="0.2">
      <c r="Q39717" s="92" t="s">
        <v>50</v>
      </c>
      <c r="BF39717" s="101" t="s">
        <v>58</v>
      </c>
      <c r="BK39717" s="98" t="s">
        <v>70</v>
      </c>
    </row>
    <row r="39718" spans="17:63" ht="29.25" customHeight="1" x14ac:dyDescent="0.2">
      <c r="Q39718" s="92" t="s">
        <v>50</v>
      </c>
      <c r="BF39718" s="101" t="s">
        <v>58</v>
      </c>
      <c r="BK39718" s="98" t="s">
        <v>70</v>
      </c>
    </row>
    <row r="39719" spans="17:63" ht="29.25" customHeight="1" x14ac:dyDescent="0.2">
      <c r="Q39719" s="92" t="s">
        <v>50</v>
      </c>
      <c r="BF39719" s="101" t="s">
        <v>58</v>
      </c>
      <c r="BK39719" s="98" t="s">
        <v>70</v>
      </c>
    </row>
    <row r="39720" spans="17:63" ht="29.25" customHeight="1" x14ac:dyDescent="0.2">
      <c r="Q39720" s="92" t="s">
        <v>50</v>
      </c>
      <c r="BF39720" s="101" t="s">
        <v>58</v>
      </c>
      <c r="BK39720" s="98" t="s">
        <v>70</v>
      </c>
    </row>
    <row r="39721" spans="17:63" ht="29.25" customHeight="1" x14ac:dyDescent="0.2">
      <c r="Q39721" s="92" t="s">
        <v>50</v>
      </c>
      <c r="BF39721" s="101" t="s">
        <v>58</v>
      </c>
      <c r="BK39721" s="98" t="s">
        <v>70</v>
      </c>
    </row>
    <row r="39722" spans="17:63" ht="29.25" customHeight="1" x14ac:dyDescent="0.2">
      <c r="Q39722" s="92" t="s">
        <v>50</v>
      </c>
      <c r="BF39722" s="101" t="s">
        <v>58</v>
      </c>
      <c r="BK39722" s="98" t="s">
        <v>70</v>
      </c>
    </row>
    <row r="39723" spans="17:63" ht="29.25" customHeight="1" x14ac:dyDescent="0.2">
      <c r="Q39723" s="92" t="s">
        <v>50</v>
      </c>
      <c r="BF39723" s="101" t="s">
        <v>58</v>
      </c>
      <c r="BK39723" s="98" t="s">
        <v>70</v>
      </c>
    </row>
    <row r="39724" spans="17:63" ht="29.25" customHeight="1" x14ac:dyDescent="0.2">
      <c r="Q39724" s="92" t="s">
        <v>50</v>
      </c>
      <c r="BF39724" s="101" t="s">
        <v>58</v>
      </c>
      <c r="BK39724" s="98" t="s">
        <v>70</v>
      </c>
    </row>
    <row r="39725" spans="17:63" ht="29.25" customHeight="1" x14ac:dyDescent="0.2">
      <c r="Q39725" s="92" t="s">
        <v>50</v>
      </c>
      <c r="BF39725" s="101" t="s">
        <v>58</v>
      </c>
      <c r="BK39725" s="98" t="s">
        <v>70</v>
      </c>
    </row>
    <row r="39726" spans="17:63" ht="29.25" customHeight="1" x14ac:dyDescent="0.2">
      <c r="Q39726" s="92" t="s">
        <v>50</v>
      </c>
      <c r="BF39726" s="101" t="s">
        <v>58</v>
      </c>
      <c r="BK39726" s="98" t="s">
        <v>70</v>
      </c>
    </row>
    <row r="39727" spans="17:63" ht="29.25" customHeight="1" x14ac:dyDescent="0.2">
      <c r="Q39727" s="92" t="s">
        <v>50</v>
      </c>
      <c r="BF39727" s="101" t="s">
        <v>58</v>
      </c>
      <c r="BK39727" s="98" t="s">
        <v>70</v>
      </c>
    </row>
    <row r="39728" spans="17:63" ht="29.25" customHeight="1" x14ac:dyDescent="0.2">
      <c r="Q39728" s="92" t="s">
        <v>50</v>
      </c>
      <c r="BF39728" s="101" t="s">
        <v>58</v>
      </c>
      <c r="BK39728" s="98" t="s">
        <v>70</v>
      </c>
    </row>
    <row r="39729" spans="17:63" ht="29.25" customHeight="1" x14ac:dyDescent="0.2">
      <c r="Q39729" s="92" t="s">
        <v>50</v>
      </c>
      <c r="BF39729" s="101" t="s">
        <v>58</v>
      </c>
      <c r="BK39729" s="98" t="s">
        <v>70</v>
      </c>
    </row>
    <row r="39730" spans="17:63" ht="29.25" customHeight="1" x14ac:dyDescent="0.2">
      <c r="Q39730" s="92" t="s">
        <v>50</v>
      </c>
      <c r="BF39730" s="101" t="s">
        <v>58</v>
      </c>
      <c r="BK39730" s="98" t="s">
        <v>70</v>
      </c>
    </row>
    <row r="39731" spans="17:63" ht="29.25" customHeight="1" x14ac:dyDescent="0.2">
      <c r="Q39731" s="92" t="s">
        <v>50</v>
      </c>
      <c r="BF39731" s="101" t="s">
        <v>58</v>
      </c>
      <c r="BK39731" s="98" t="s">
        <v>70</v>
      </c>
    </row>
    <row r="39732" spans="17:63" ht="29.25" customHeight="1" x14ac:dyDescent="0.2">
      <c r="Q39732" s="92" t="s">
        <v>50</v>
      </c>
      <c r="BF39732" s="101" t="s">
        <v>58</v>
      </c>
      <c r="BK39732" s="98" t="s">
        <v>70</v>
      </c>
    </row>
    <row r="39733" spans="17:63" ht="29.25" customHeight="1" x14ac:dyDescent="0.2">
      <c r="Q39733" s="92" t="s">
        <v>50</v>
      </c>
      <c r="BF39733" s="101" t="s">
        <v>58</v>
      </c>
      <c r="BK39733" s="98" t="s">
        <v>70</v>
      </c>
    </row>
    <row r="39734" spans="17:63" ht="29.25" customHeight="1" x14ac:dyDescent="0.2">
      <c r="Q39734" s="92" t="s">
        <v>50</v>
      </c>
      <c r="BF39734" s="101" t="s">
        <v>58</v>
      </c>
      <c r="BK39734" s="98" t="s">
        <v>70</v>
      </c>
    </row>
    <row r="39735" spans="17:63" ht="29.25" customHeight="1" x14ac:dyDescent="0.2">
      <c r="Q39735" s="92" t="s">
        <v>50</v>
      </c>
      <c r="BF39735" s="101" t="s">
        <v>58</v>
      </c>
      <c r="BK39735" s="98" t="s">
        <v>70</v>
      </c>
    </row>
    <row r="39736" spans="17:63" ht="29.25" customHeight="1" x14ac:dyDescent="0.2">
      <c r="Q39736" s="92" t="s">
        <v>50</v>
      </c>
      <c r="BF39736" s="101" t="s">
        <v>58</v>
      </c>
      <c r="BK39736" s="98" t="s">
        <v>70</v>
      </c>
    </row>
    <row r="39737" spans="17:63" ht="29.25" customHeight="1" x14ac:dyDescent="0.2">
      <c r="Q39737" s="92" t="s">
        <v>50</v>
      </c>
      <c r="BF39737" s="101" t="s">
        <v>58</v>
      </c>
      <c r="BK39737" s="98" t="s">
        <v>70</v>
      </c>
    </row>
    <row r="39738" spans="17:63" ht="29.25" customHeight="1" x14ac:dyDescent="0.2">
      <c r="Q39738" s="92" t="s">
        <v>50</v>
      </c>
      <c r="BF39738" s="101" t="s">
        <v>58</v>
      </c>
      <c r="BK39738" s="98" t="s">
        <v>70</v>
      </c>
    </row>
    <row r="39739" spans="17:63" ht="29.25" customHeight="1" x14ac:dyDescent="0.2">
      <c r="Q39739" s="92" t="s">
        <v>50</v>
      </c>
      <c r="BF39739" s="101" t="s">
        <v>58</v>
      </c>
      <c r="BK39739" s="98" t="s">
        <v>70</v>
      </c>
    </row>
    <row r="39740" spans="17:63" ht="29.25" customHeight="1" x14ac:dyDescent="0.2">
      <c r="Q39740" s="92" t="s">
        <v>50</v>
      </c>
      <c r="BF39740" s="101" t="s">
        <v>58</v>
      </c>
      <c r="BK39740" s="98" t="s">
        <v>70</v>
      </c>
    </row>
    <row r="39741" spans="17:63" ht="29.25" customHeight="1" x14ac:dyDescent="0.2">
      <c r="Q39741" s="92" t="s">
        <v>50</v>
      </c>
      <c r="BF39741" s="101" t="s">
        <v>58</v>
      </c>
      <c r="BK39741" s="98" t="s">
        <v>70</v>
      </c>
    </row>
    <row r="39742" spans="17:63" ht="29.25" customHeight="1" x14ac:dyDescent="0.2">
      <c r="Q39742" s="92" t="s">
        <v>50</v>
      </c>
      <c r="BF39742" s="101" t="s">
        <v>58</v>
      </c>
      <c r="BK39742" s="98" t="s">
        <v>70</v>
      </c>
    </row>
    <row r="39743" spans="17:63" ht="29.25" customHeight="1" x14ac:dyDescent="0.2">
      <c r="Q39743" s="92" t="s">
        <v>50</v>
      </c>
      <c r="BF39743" s="101" t="s">
        <v>58</v>
      </c>
      <c r="BK39743" s="98" t="s">
        <v>70</v>
      </c>
    </row>
    <row r="39744" spans="17:63" ht="29.25" customHeight="1" x14ac:dyDescent="0.2">
      <c r="Q39744" s="92" t="s">
        <v>50</v>
      </c>
      <c r="BF39744" s="101" t="s">
        <v>58</v>
      </c>
      <c r="BK39744" s="98" t="s">
        <v>70</v>
      </c>
    </row>
    <row r="39745" spans="17:63" ht="29.25" customHeight="1" x14ac:dyDescent="0.2">
      <c r="Q39745" s="92" t="s">
        <v>50</v>
      </c>
      <c r="BF39745" s="101" t="s">
        <v>58</v>
      </c>
      <c r="BK39745" s="98" t="s">
        <v>70</v>
      </c>
    </row>
    <row r="39746" spans="17:63" ht="29.25" customHeight="1" x14ac:dyDescent="0.2">
      <c r="Q39746" s="92" t="s">
        <v>50</v>
      </c>
      <c r="BF39746" s="101" t="s">
        <v>58</v>
      </c>
      <c r="BK39746" s="98" t="s">
        <v>70</v>
      </c>
    </row>
    <row r="39747" spans="17:63" ht="29.25" customHeight="1" x14ac:dyDescent="0.2">
      <c r="Q39747" s="92" t="s">
        <v>50</v>
      </c>
      <c r="BF39747" s="101" t="s">
        <v>58</v>
      </c>
      <c r="BK39747" s="98" t="s">
        <v>70</v>
      </c>
    </row>
    <row r="39748" spans="17:63" ht="29.25" customHeight="1" x14ac:dyDescent="0.2">
      <c r="Q39748" s="92" t="s">
        <v>50</v>
      </c>
      <c r="BF39748" s="101" t="s">
        <v>58</v>
      </c>
      <c r="BK39748" s="98" t="s">
        <v>70</v>
      </c>
    </row>
    <row r="39749" spans="17:63" ht="29.25" customHeight="1" x14ac:dyDescent="0.2">
      <c r="Q39749" s="92" t="s">
        <v>50</v>
      </c>
      <c r="BF39749" s="101" t="s">
        <v>58</v>
      </c>
      <c r="BK39749" s="98" t="s">
        <v>70</v>
      </c>
    </row>
    <row r="39750" spans="17:63" ht="29.25" customHeight="1" x14ac:dyDescent="0.2">
      <c r="Q39750" s="92" t="s">
        <v>50</v>
      </c>
      <c r="BF39750" s="101" t="s">
        <v>58</v>
      </c>
      <c r="BK39750" s="98" t="s">
        <v>70</v>
      </c>
    </row>
    <row r="39751" spans="17:63" ht="29.25" customHeight="1" x14ac:dyDescent="0.2">
      <c r="Q39751" s="92" t="s">
        <v>50</v>
      </c>
      <c r="BF39751" s="101" t="s">
        <v>58</v>
      </c>
      <c r="BK39751" s="98" t="s">
        <v>70</v>
      </c>
    </row>
    <row r="39752" spans="17:63" ht="29.25" customHeight="1" x14ac:dyDescent="0.2">
      <c r="Q39752" s="92" t="s">
        <v>50</v>
      </c>
      <c r="BF39752" s="101" t="s">
        <v>58</v>
      </c>
      <c r="BK39752" s="98" t="s">
        <v>70</v>
      </c>
    </row>
    <row r="39753" spans="17:63" ht="29.25" customHeight="1" x14ac:dyDescent="0.2">
      <c r="Q39753" s="92" t="s">
        <v>50</v>
      </c>
      <c r="BF39753" s="101" t="s">
        <v>58</v>
      </c>
      <c r="BK39753" s="98" t="s">
        <v>70</v>
      </c>
    </row>
    <row r="39754" spans="17:63" ht="29.25" customHeight="1" x14ac:dyDescent="0.2">
      <c r="Q39754" s="92" t="s">
        <v>50</v>
      </c>
      <c r="BF39754" s="101" t="s">
        <v>58</v>
      </c>
      <c r="BK39754" s="98" t="s">
        <v>70</v>
      </c>
    </row>
    <row r="39755" spans="17:63" ht="29.25" customHeight="1" x14ac:dyDescent="0.2">
      <c r="Q39755" s="92" t="s">
        <v>50</v>
      </c>
      <c r="BF39755" s="101" t="s">
        <v>58</v>
      </c>
      <c r="BK39755" s="98" t="s">
        <v>70</v>
      </c>
    </row>
    <row r="39756" spans="17:63" ht="29.25" customHeight="1" x14ac:dyDescent="0.2">
      <c r="Q39756" s="92" t="s">
        <v>50</v>
      </c>
      <c r="BF39756" s="101" t="s">
        <v>58</v>
      </c>
      <c r="BK39756" s="98" t="s">
        <v>70</v>
      </c>
    </row>
    <row r="39757" spans="17:63" ht="29.25" customHeight="1" x14ac:dyDescent="0.2">
      <c r="Q39757" s="92" t="s">
        <v>50</v>
      </c>
      <c r="BF39757" s="101" t="s">
        <v>58</v>
      </c>
      <c r="BK39757" s="98" t="s">
        <v>70</v>
      </c>
    </row>
    <row r="39758" spans="17:63" ht="29.25" customHeight="1" x14ac:dyDescent="0.2">
      <c r="Q39758" s="92" t="s">
        <v>50</v>
      </c>
      <c r="BF39758" s="101" t="s">
        <v>58</v>
      </c>
      <c r="BK39758" s="98" t="s">
        <v>70</v>
      </c>
    </row>
    <row r="39759" spans="17:63" ht="29.25" customHeight="1" x14ac:dyDescent="0.2">
      <c r="Q39759" s="92" t="s">
        <v>50</v>
      </c>
      <c r="BF39759" s="101" t="s">
        <v>58</v>
      </c>
      <c r="BK39759" s="98" t="s">
        <v>70</v>
      </c>
    </row>
    <row r="39760" spans="17:63" ht="29.25" customHeight="1" x14ac:dyDescent="0.2">
      <c r="Q39760" s="92" t="s">
        <v>50</v>
      </c>
      <c r="BF39760" s="101" t="s">
        <v>58</v>
      </c>
      <c r="BK39760" s="98" t="s">
        <v>70</v>
      </c>
    </row>
    <row r="39761" spans="17:63" ht="29.25" customHeight="1" x14ac:dyDescent="0.2">
      <c r="Q39761" s="92" t="s">
        <v>50</v>
      </c>
      <c r="BF39761" s="101" t="s">
        <v>58</v>
      </c>
      <c r="BK39761" s="98" t="s">
        <v>70</v>
      </c>
    </row>
    <row r="39762" spans="17:63" ht="29.25" customHeight="1" x14ac:dyDescent="0.2">
      <c r="Q39762" s="92" t="s">
        <v>50</v>
      </c>
      <c r="BF39762" s="101" t="s">
        <v>58</v>
      </c>
      <c r="BK39762" s="98" t="s">
        <v>70</v>
      </c>
    </row>
    <row r="39763" spans="17:63" ht="29.25" customHeight="1" x14ac:dyDescent="0.2">
      <c r="Q39763" s="92" t="s">
        <v>50</v>
      </c>
      <c r="BF39763" s="101" t="s">
        <v>58</v>
      </c>
      <c r="BK39763" s="98" t="s">
        <v>70</v>
      </c>
    </row>
    <row r="39764" spans="17:63" ht="29.25" customHeight="1" x14ac:dyDescent="0.2">
      <c r="Q39764" s="92" t="s">
        <v>50</v>
      </c>
      <c r="BF39764" s="101" t="s">
        <v>58</v>
      </c>
      <c r="BK39764" s="98" t="s">
        <v>70</v>
      </c>
    </row>
    <row r="39765" spans="17:63" ht="29.25" customHeight="1" x14ac:dyDescent="0.2">
      <c r="Q39765" s="92" t="s">
        <v>50</v>
      </c>
      <c r="BF39765" s="101" t="s">
        <v>58</v>
      </c>
      <c r="BK39765" s="98" t="s">
        <v>70</v>
      </c>
    </row>
    <row r="39766" spans="17:63" ht="29.25" customHeight="1" x14ac:dyDescent="0.2">
      <c r="Q39766" s="92" t="s">
        <v>50</v>
      </c>
      <c r="BF39766" s="101" t="s">
        <v>58</v>
      </c>
      <c r="BK39766" s="98" t="s">
        <v>70</v>
      </c>
    </row>
    <row r="39767" spans="17:63" ht="29.25" customHeight="1" x14ac:dyDescent="0.2">
      <c r="Q39767" s="92" t="s">
        <v>50</v>
      </c>
      <c r="BF39767" s="101" t="s">
        <v>58</v>
      </c>
      <c r="BK39767" s="98" t="s">
        <v>70</v>
      </c>
    </row>
    <row r="39768" spans="17:63" ht="29.25" customHeight="1" x14ac:dyDescent="0.2">
      <c r="Q39768" s="92" t="s">
        <v>50</v>
      </c>
      <c r="BF39768" s="101" t="s">
        <v>58</v>
      </c>
      <c r="BK39768" s="98" t="s">
        <v>70</v>
      </c>
    </row>
    <row r="39769" spans="17:63" ht="29.25" customHeight="1" x14ac:dyDescent="0.2">
      <c r="Q39769" s="92" t="s">
        <v>50</v>
      </c>
      <c r="BF39769" s="101" t="s">
        <v>58</v>
      </c>
      <c r="BK39769" s="98" t="s">
        <v>70</v>
      </c>
    </row>
    <row r="39770" spans="17:63" ht="29.25" customHeight="1" x14ac:dyDescent="0.2">
      <c r="Q39770" s="92" t="s">
        <v>50</v>
      </c>
      <c r="BF39770" s="101" t="s">
        <v>58</v>
      </c>
      <c r="BK39770" s="98" t="s">
        <v>70</v>
      </c>
    </row>
    <row r="39771" spans="17:63" ht="29.25" customHeight="1" x14ac:dyDescent="0.2">
      <c r="Q39771" s="92" t="s">
        <v>50</v>
      </c>
      <c r="BF39771" s="101" t="s">
        <v>58</v>
      </c>
      <c r="BK39771" s="98" t="s">
        <v>70</v>
      </c>
    </row>
    <row r="39772" spans="17:63" ht="29.25" customHeight="1" x14ac:dyDescent="0.2">
      <c r="Q39772" s="92" t="s">
        <v>50</v>
      </c>
      <c r="BF39772" s="101" t="s">
        <v>58</v>
      </c>
      <c r="BK39772" s="98" t="s">
        <v>70</v>
      </c>
    </row>
    <row r="39773" spans="17:63" ht="29.25" customHeight="1" x14ac:dyDescent="0.2">
      <c r="Q39773" s="92" t="s">
        <v>50</v>
      </c>
      <c r="BF39773" s="101" t="s">
        <v>58</v>
      </c>
      <c r="BK39773" s="98" t="s">
        <v>70</v>
      </c>
    </row>
    <row r="39774" spans="17:63" ht="29.25" customHeight="1" x14ac:dyDescent="0.2">
      <c r="Q39774" s="92" t="s">
        <v>50</v>
      </c>
      <c r="BF39774" s="101" t="s">
        <v>58</v>
      </c>
      <c r="BK39774" s="98" t="s">
        <v>70</v>
      </c>
    </row>
    <row r="39775" spans="17:63" ht="29.25" customHeight="1" x14ac:dyDescent="0.2">
      <c r="Q39775" s="92" t="s">
        <v>50</v>
      </c>
      <c r="BF39775" s="101" t="s">
        <v>58</v>
      </c>
      <c r="BK39775" s="98" t="s">
        <v>70</v>
      </c>
    </row>
    <row r="39776" spans="17:63" ht="29.25" customHeight="1" x14ac:dyDescent="0.2">
      <c r="Q39776" s="92" t="s">
        <v>50</v>
      </c>
      <c r="BF39776" s="101" t="s">
        <v>58</v>
      </c>
      <c r="BK39776" s="98" t="s">
        <v>70</v>
      </c>
    </row>
    <row r="39777" spans="17:63" ht="29.25" customHeight="1" x14ac:dyDescent="0.2">
      <c r="Q39777" s="92" t="s">
        <v>50</v>
      </c>
      <c r="BF39777" s="101" t="s">
        <v>58</v>
      </c>
      <c r="BK39777" s="98" t="s">
        <v>70</v>
      </c>
    </row>
    <row r="39778" spans="17:63" ht="29.25" customHeight="1" x14ac:dyDescent="0.2">
      <c r="Q39778" s="92" t="s">
        <v>50</v>
      </c>
      <c r="BF39778" s="101" t="s">
        <v>58</v>
      </c>
      <c r="BK39778" s="98" t="s">
        <v>70</v>
      </c>
    </row>
    <row r="39779" spans="17:63" ht="29.25" customHeight="1" x14ac:dyDescent="0.2">
      <c r="Q39779" s="92" t="s">
        <v>50</v>
      </c>
      <c r="BF39779" s="101" t="s">
        <v>58</v>
      </c>
      <c r="BK39779" s="98" t="s">
        <v>70</v>
      </c>
    </row>
    <row r="39780" spans="17:63" ht="29.25" customHeight="1" x14ac:dyDescent="0.2">
      <c r="Q39780" s="92" t="s">
        <v>50</v>
      </c>
      <c r="BF39780" s="101" t="s">
        <v>58</v>
      </c>
      <c r="BK39780" s="98" t="s">
        <v>70</v>
      </c>
    </row>
    <row r="39781" spans="17:63" ht="29.25" customHeight="1" x14ac:dyDescent="0.2">
      <c r="Q39781" s="92" t="s">
        <v>50</v>
      </c>
      <c r="BF39781" s="101" t="s">
        <v>58</v>
      </c>
      <c r="BK39781" s="98" t="s">
        <v>70</v>
      </c>
    </row>
    <row r="39782" spans="17:63" ht="29.25" customHeight="1" x14ac:dyDescent="0.2">
      <c r="Q39782" s="92" t="s">
        <v>50</v>
      </c>
      <c r="BF39782" s="101" t="s">
        <v>58</v>
      </c>
      <c r="BK39782" s="98" t="s">
        <v>70</v>
      </c>
    </row>
    <row r="39783" spans="17:63" ht="29.25" customHeight="1" x14ac:dyDescent="0.2">
      <c r="Q39783" s="92" t="s">
        <v>50</v>
      </c>
      <c r="BF39783" s="101" t="s">
        <v>58</v>
      </c>
      <c r="BK39783" s="98" t="s">
        <v>70</v>
      </c>
    </row>
    <row r="39784" spans="17:63" ht="29.25" customHeight="1" x14ac:dyDescent="0.2">
      <c r="Q39784" s="92" t="s">
        <v>50</v>
      </c>
      <c r="BF39784" s="101" t="s">
        <v>58</v>
      </c>
      <c r="BK39784" s="98" t="s">
        <v>70</v>
      </c>
    </row>
    <row r="39785" spans="17:63" ht="29.25" customHeight="1" x14ac:dyDescent="0.2">
      <c r="Q39785" s="92" t="s">
        <v>50</v>
      </c>
      <c r="BF39785" s="101" t="s">
        <v>58</v>
      </c>
      <c r="BK39785" s="98" t="s">
        <v>70</v>
      </c>
    </row>
    <row r="39786" spans="17:63" ht="29.25" customHeight="1" x14ac:dyDescent="0.2">
      <c r="Q39786" s="92" t="s">
        <v>50</v>
      </c>
      <c r="BF39786" s="101" t="s">
        <v>58</v>
      </c>
      <c r="BK39786" s="98" t="s">
        <v>70</v>
      </c>
    </row>
    <row r="39787" spans="17:63" ht="29.25" customHeight="1" x14ac:dyDescent="0.2">
      <c r="Q39787" s="92" t="s">
        <v>50</v>
      </c>
      <c r="BF39787" s="101" t="s">
        <v>58</v>
      </c>
      <c r="BK39787" s="98" t="s">
        <v>70</v>
      </c>
    </row>
    <row r="39788" spans="17:63" ht="29.25" customHeight="1" x14ac:dyDescent="0.2">
      <c r="Q39788" s="92" t="s">
        <v>50</v>
      </c>
      <c r="BF39788" s="101" t="s">
        <v>58</v>
      </c>
      <c r="BK39788" s="98" t="s">
        <v>70</v>
      </c>
    </row>
    <row r="39789" spans="17:63" ht="29.25" customHeight="1" x14ac:dyDescent="0.2">
      <c r="Q39789" s="92" t="s">
        <v>50</v>
      </c>
      <c r="BF39789" s="101" t="s">
        <v>58</v>
      </c>
      <c r="BK39789" s="98" t="s">
        <v>70</v>
      </c>
    </row>
    <row r="39790" spans="17:63" ht="29.25" customHeight="1" x14ac:dyDescent="0.2">
      <c r="Q39790" s="92" t="s">
        <v>50</v>
      </c>
      <c r="BF39790" s="101" t="s">
        <v>58</v>
      </c>
      <c r="BK39790" s="98" t="s">
        <v>70</v>
      </c>
    </row>
    <row r="39791" spans="17:63" ht="29.25" customHeight="1" x14ac:dyDescent="0.2">
      <c r="Q39791" s="92" t="s">
        <v>50</v>
      </c>
      <c r="BF39791" s="101" t="s">
        <v>58</v>
      </c>
      <c r="BK39791" s="98" t="s">
        <v>70</v>
      </c>
    </row>
    <row r="39792" spans="17:63" ht="29.25" customHeight="1" x14ac:dyDescent="0.2">
      <c r="Q39792" s="92" t="s">
        <v>50</v>
      </c>
      <c r="BF39792" s="101" t="s">
        <v>58</v>
      </c>
      <c r="BK39792" s="98" t="s">
        <v>70</v>
      </c>
    </row>
    <row r="39793" spans="17:63" ht="29.25" customHeight="1" x14ac:dyDescent="0.2">
      <c r="Q39793" s="92" t="s">
        <v>50</v>
      </c>
      <c r="BF39793" s="101" t="s">
        <v>58</v>
      </c>
      <c r="BK39793" s="98" t="s">
        <v>70</v>
      </c>
    </row>
    <row r="39794" spans="17:63" ht="29.25" customHeight="1" x14ac:dyDescent="0.2">
      <c r="Q39794" s="92" t="s">
        <v>50</v>
      </c>
      <c r="BF39794" s="101" t="s">
        <v>58</v>
      </c>
      <c r="BK39794" s="98" t="s">
        <v>70</v>
      </c>
    </row>
    <row r="39795" spans="17:63" ht="29.25" customHeight="1" x14ac:dyDescent="0.2">
      <c r="Q39795" s="92" t="s">
        <v>50</v>
      </c>
      <c r="BF39795" s="101" t="s">
        <v>58</v>
      </c>
      <c r="BK39795" s="98" t="s">
        <v>70</v>
      </c>
    </row>
    <row r="39796" spans="17:63" ht="29.25" customHeight="1" x14ac:dyDescent="0.2">
      <c r="Q39796" s="92" t="s">
        <v>50</v>
      </c>
      <c r="BF39796" s="101" t="s">
        <v>58</v>
      </c>
      <c r="BK39796" s="98" t="s">
        <v>70</v>
      </c>
    </row>
    <row r="39797" spans="17:63" ht="29.25" customHeight="1" x14ac:dyDescent="0.2">
      <c r="Q39797" s="92" t="s">
        <v>50</v>
      </c>
      <c r="BF39797" s="101" t="s">
        <v>58</v>
      </c>
      <c r="BK39797" s="98" t="s">
        <v>70</v>
      </c>
    </row>
    <row r="39798" spans="17:63" ht="29.25" customHeight="1" x14ac:dyDescent="0.2">
      <c r="Q39798" s="92" t="s">
        <v>50</v>
      </c>
      <c r="BF39798" s="101" t="s">
        <v>58</v>
      </c>
      <c r="BK39798" s="98" t="s">
        <v>70</v>
      </c>
    </row>
    <row r="39799" spans="17:63" ht="29.25" customHeight="1" x14ac:dyDescent="0.2">
      <c r="Q39799" s="92" t="s">
        <v>50</v>
      </c>
      <c r="BF39799" s="101" t="s">
        <v>58</v>
      </c>
      <c r="BK39799" s="98" t="s">
        <v>70</v>
      </c>
    </row>
    <row r="39800" spans="17:63" ht="29.25" customHeight="1" x14ac:dyDescent="0.2">
      <c r="Q39800" s="92" t="s">
        <v>50</v>
      </c>
      <c r="BF39800" s="101" t="s">
        <v>58</v>
      </c>
      <c r="BK39800" s="98" t="s">
        <v>70</v>
      </c>
    </row>
    <row r="39801" spans="17:63" ht="29.25" customHeight="1" x14ac:dyDescent="0.2">
      <c r="Q39801" s="92" t="s">
        <v>50</v>
      </c>
      <c r="BF39801" s="101" t="s">
        <v>58</v>
      </c>
      <c r="BK39801" s="98" t="s">
        <v>70</v>
      </c>
    </row>
    <row r="39802" spans="17:63" ht="29.25" customHeight="1" x14ac:dyDescent="0.2">
      <c r="Q39802" s="92" t="s">
        <v>50</v>
      </c>
      <c r="BF39802" s="101" t="s">
        <v>58</v>
      </c>
      <c r="BK39802" s="98" t="s">
        <v>70</v>
      </c>
    </row>
    <row r="39803" spans="17:63" ht="29.25" customHeight="1" x14ac:dyDescent="0.2">
      <c r="Q39803" s="92" t="s">
        <v>50</v>
      </c>
      <c r="BF39803" s="101" t="s">
        <v>58</v>
      </c>
      <c r="BK39803" s="98" t="s">
        <v>70</v>
      </c>
    </row>
    <row r="39804" spans="17:63" ht="29.25" customHeight="1" x14ac:dyDescent="0.2">
      <c r="Q39804" s="92" t="s">
        <v>50</v>
      </c>
      <c r="BF39804" s="101" t="s">
        <v>58</v>
      </c>
      <c r="BK39804" s="98" t="s">
        <v>70</v>
      </c>
    </row>
    <row r="39805" spans="17:63" ht="29.25" customHeight="1" x14ac:dyDescent="0.2">
      <c r="Q39805" s="92" t="s">
        <v>50</v>
      </c>
      <c r="BF39805" s="101" t="s">
        <v>58</v>
      </c>
      <c r="BK39805" s="98" t="s">
        <v>70</v>
      </c>
    </row>
    <row r="39806" spans="17:63" ht="29.25" customHeight="1" x14ac:dyDescent="0.2">
      <c r="Q39806" s="92" t="s">
        <v>50</v>
      </c>
      <c r="BF39806" s="101" t="s">
        <v>58</v>
      </c>
      <c r="BK39806" s="98" t="s">
        <v>70</v>
      </c>
    </row>
    <row r="39807" spans="17:63" ht="29.25" customHeight="1" x14ac:dyDescent="0.2">
      <c r="Q39807" s="92" t="s">
        <v>50</v>
      </c>
      <c r="BF39807" s="101" t="s">
        <v>58</v>
      </c>
      <c r="BK39807" s="98" t="s">
        <v>70</v>
      </c>
    </row>
    <row r="39808" spans="17:63" ht="29.25" customHeight="1" x14ac:dyDescent="0.2">
      <c r="Q39808" s="92" t="s">
        <v>50</v>
      </c>
      <c r="BF39808" s="101" t="s">
        <v>58</v>
      </c>
      <c r="BK39808" s="98" t="s">
        <v>70</v>
      </c>
    </row>
    <row r="39809" spans="17:63" ht="29.25" customHeight="1" x14ac:dyDescent="0.2">
      <c r="Q39809" s="92" t="s">
        <v>50</v>
      </c>
      <c r="BF39809" s="101" t="s">
        <v>58</v>
      </c>
      <c r="BK39809" s="98" t="s">
        <v>70</v>
      </c>
    </row>
    <row r="39810" spans="17:63" ht="29.25" customHeight="1" x14ac:dyDescent="0.2">
      <c r="Q39810" s="92" t="s">
        <v>50</v>
      </c>
      <c r="BF39810" s="101" t="s">
        <v>58</v>
      </c>
      <c r="BK39810" s="98" t="s">
        <v>70</v>
      </c>
    </row>
    <row r="39811" spans="17:63" ht="29.25" customHeight="1" x14ac:dyDescent="0.2">
      <c r="Q39811" s="92" t="s">
        <v>50</v>
      </c>
      <c r="BF39811" s="101" t="s">
        <v>58</v>
      </c>
      <c r="BK39811" s="98" t="s">
        <v>70</v>
      </c>
    </row>
    <row r="39812" spans="17:63" ht="29.25" customHeight="1" x14ac:dyDescent="0.2">
      <c r="Q39812" s="92" t="s">
        <v>50</v>
      </c>
      <c r="BF39812" s="101" t="s">
        <v>58</v>
      </c>
      <c r="BK39812" s="98" t="s">
        <v>70</v>
      </c>
    </row>
    <row r="39813" spans="17:63" ht="29.25" customHeight="1" x14ac:dyDescent="0.2">
      <c r="Q39813" s="92" t="s">
        <v>50</v>
      </c>
      <c r="BF39813" s="101" t="s">
        <v>58</v>
      </c>
      <c r="BK39813" s="98" t="s">
        <v>70</v>
      </c>
    </row>
    <row r="39814" spans="17:63" ht="29.25" customHeight="1" x14ac:dyDescent="0.2">
      <c r="Q39814" s="92" t="s">
        <v>50</v>
      </c>
      <c r="BF39814" s="101" t="s">
        <v>58</v>
      </c>
      <c r="BK39814" s="98" t="s">
        <v>70</v>
      </c>
    </row>
    <row r="39815" spans="17:63" ht="29.25" customHeight="1" x14ac:dyDescent="0.2">
      <c r="Q39815" s="92" t="s">
        <v>50</v>
      </c>
      <c r="BF39815" s="101" t="s">
        <v>58</v>
      </c>
      <c r="BK39815" s="98" t="s">
        <v>70</v>
      </c>
    </row>
    <row r="39816" spans="17:63" ht="29.25" customHeight="1" x14ac:dyDescent="0.2">
      <c r="Q39816" s="92" t="s">
        <v>50</v>
      </c>
      <c r="BF39816" s="101" t="s">
        <v>58</v>
      </c>
      <c r="BK39816" s="98" t="s">
        <v>70</v>
      </c>
    </row>
    <row r="39817" spans="17:63" ht="29.25" customHeight="1" x14ac:dyDescent="0.2">
      <c r="Q39817" s="92" t="s">
        <v>50</v>
      </c>
      <c r="BF39817" s="101" t="s">
        <v>58</v>
      </c>
      <c r="BK39817" s="98" t="s">
        <v>70</v>
      </c>
    </row>
    <row r="39818" spans="17:63" ht="29.25" customHeight="1" x14ac:dyDescent="0.2">
      <c r="Q39818" s="92" t="s">
        <v>50</v>
      </c>
      <c r="BF39818" s="101" t="s">
        <v>58</v>
      </c>
      <c r="BK39818" s="98" t="s">
        <v>70</v>
      </c>
    </row>
    <row r="39819" spans="17:63" ht="29.25" customHeight="1" x14ac:dyDescent="0.2">
      <c r="Q39819" s="92" t="s">
        <v>50</v>
      </c>
      <c r="BF39819" s="101" t="s">
        <v>58</v>
      </c>
      <c r="BK39819" s="98" t="s">
        <v>70</v>
      </c>
    </row>
    <row r="39820" spans="17:63" ht="29.25" customHeight="1" x14ac:dyDescent="0.2">
      <c r="Q39820" s="92" t="s">
        <v>50</v>
      </c>
      <c r="BF39820" s="101" t="s">
        <v>58</v>
      </c>
      <c r="BK39820" s="98" t="s">
        <v>70</v>
      </c>
    </row>
    <row r="39821" spans="17:63" ht="29.25" customHeight="1" x14ac:dyDescent="0.2">
      <c r="Q39821" s="92" t="s">
        <v>50</v>
      </c>
      <c r="BF39821" s="101" t="s">
        <v>58</v>
      </c>
      <c r="BK39821" s="98" t="s">
        <v>70</v>
      </c>
    </row>
    <row r="39822" spans="17:63" ht="29.25" customHeight="1" x14ac:dyDescent="0.2">
      <c r="Q39822" s="92" t="s">
        <v>50</v>
      </c>
      <c r="BF39822" s="101" t="s">
        <v>58</v>
      </c>
      <c r="BK39822" s="98" t="s">
        <v>70</v>
      </c>
    </row>
    <row r="39823" spans="17:63" ht="29.25" customHeight="1" x14ac:dyDescent="0.2">
      <c r="Q39823" s="92" t="s">
        <v>50</v>
      </c>
      <c r="BF39823" s="101" t="s">
        <v>58</v>
      </c>
      <c r="BK39823" s="98" t="s">
        <v>70</v>
      </c>
    </row>
    <row r="39824" spans="17:63" ht="29.25" customHeight="1" x14ac:dyDescent="0.2">
      <c r="Q39824" s="92" t="s">
        <v>50</v>
      </c>
      <c r="BF39824" s="101" t="s">
        <v>58</v>
      </c>
      <c r="BK39824" s="98" t="s">
        <v>70</v>
      </c>
    </row>
    <row r="39825" spans="17:63" ht="29.25" customHeight="1" x14ac:dyDescent="0.2">
      <c r="Q39825" s="92" t="s">
        <v>50</v>
      </c>
      <c r="BF39825" s="101" t="s">
        <v>58</v>
      </c>
      <c r="BK39825" s="98" t="s">
        <v>70</v>
      </c>
    </row>
    <row r="39826" spans="17:63" ht="29.25" customHeight="1" x14ac:dyDescent="0.2">
      <c r="Q39826" s="92" t="s">
        <v>50</v>
      </c>
      <c r="BF39826" s="101" t="s">
        <v>58</v>
      </c>
      <c r="BK39826" s="98" t="s">
        <v>70</v>
      </c>
    </row>
    <row r="39827" spans="17:63" ht="29.25" customHeight="1" x14ac:dyDescent="0.2">
      <c r="Q39827" s="92" t="s">
        <v>50</v>
      </c>
      <c r="BF39827" s="101" t="s">
        <v>58</v>
      </c>
      <c r="BK39827" s="98" t="s">
        <v>70</v>
      </c>
    </row>
    <row r="39828" spans="17:63" ht="29.25" customHeight="1" x14ac:dyDescent="0.2">
      <c r="Q39828" s="92" t="s">
        <v>50</v>
      </c>
      <c r="BF39828" s="101" t="s">
        <v>58</v>
      </c>
      <c r="BK39828" s="98" t="s">
        <v>70</v>
      </c>
    </row>
    <row r="39829" spans="17:63" ht="29.25" customHeight="1" x14ac:dyDescent="0.2">
      <c r="Q39829" s="92" t="s">
        <v>50</v>
      </c>
      <c r="BF39829" s="101" t="s">
        <v>58</v>
      </c>
      <c r="BK39829" s="98" t="s">
        <v>70</v>
      </c>
    </row>
    <row r="39830" spans="17:63" ht="29.25" customHeight="1" x14ac:dyDescent="0.2">
      <c r="Q39830" s="92" t="s">
        <v>50</v>
      </c>
      <c r="BF39830" s="101" t="s">
        <v>58</v>
      </c>
      <c r="BK39830" s="98" t="s">
        <v>70</v>
      </c>
    </row>
    <row r="39831" spans="17:63" ht="29.25" customHeight="1" x14ac:dyDescent="0.2">
      <c r="Q39831" s="92" t="s">
        <v>50</v>
      </c>
      <c r="BF39831" s="101" t="s">
        <v>58</v>
      </c>
      <c r="BK39831" s="98" t="s">
        <v>70</v>
      </c>
    </row>
    <row r="39832" spans="17:63" ht="29.25" customHeight="1" x14ac:dyDescent="0.2">
      <c r="Q39832" s="92" t="s">
        <v>50</v>
      </c>
      <c r="BF39832" s="101" t="s">
        <v>58</v>
      </c>
      <c r="BK39832" s="98" t="s">
        <v>70</v>
      </c>
    </row>
    <row r="39833" spans="17:63" ht="29.25" customHeight="1" x14ac:dyDescent="0.2">
      <c r="Q39833" s="92" t="s">
        <v>50</v>
      </c>
      <c r="BF39833" s="101" t="s">
        <v>58</v>
      </c>
      <c r="BK39833" s="98" t="s">
        <v>70</v>
      </c>
    </row>
    <row r="39834" spans="17:63" ht="29.25" customHeight="1" x14ac:dyDescent="0.2">
      <c r="Q39834" s="92" t="s">
        <v>50</v>
      </c>
      <c r="BF39834" s="101" t="s">
        <v>58</v>
      </c>
      <c r="BK39834" s="98" t="s">
        <v>70</v>
      </c>
    </row>
    <row r="39835" spans="17:63" ht="29.25" customHeight="1" x14ac:dyDescent="0.2">
      <c r="Q39835" s="92" t="s">
        <v>50</v>
      </c>
      <c r="BF39835" s="101" t="s">
        <v>58</v>
      </c>
      <c r="BK39835" s="98" t="s">
        <v>70</v>
      </c>
    </row>
    <row r="39836" spans="17:63" ht="29.25" customHeight="1" x14ac:dyDescent="0.2">
      <c r="Q39836" s="92" t="s">
        <v>50</v>
      </c>
      <c r="BF39836" s="101" t="s">
        <v>58</v>
      </c>
      <c r="BK39836" s="98" t="s">
        <v>70</v>
      </c>
    </row>
    <row r="39837" spans="17:63" ht="29.25" customHeight="1" x14ac:dyDescent="0.2">
      <c r="Q39837" s="92" t="s">
        <v>50</v>
      </c>
      <c r="BF39837" s="101" t="s">
        <v>58</v>
      </c>
      <c r="BK39837" s="98" t="s">
        <v>70</v>
      </c>
    </row>
    <row r="39838" spans="17:63" ht="29.25" customHeight="1" x14ac:dyDescent="0.2">
      <c r="Q39838" s="92" t="s">
        <v>50</v>
      </c>
      <c r="BF39838" s="101" t="s">
        <v>58</v>
      </c>
      <c r="BK39838" s="98" t="s">
        <v>70</v>
      </c>
    </row>
    <row r="39839" spans="17:63" ht="29.25" customHeight="1" x14ac:dyDescent="0.2">
      <c r="Q39839" s="92" t="s">
        <v>50</v>
      </c>
      <c r="BF39839" s="101" t="s">
        <v>58</v>
      </c>
      <c r="BK39839" s="98" t="s">
        <v>70</v>
      </c>
    </row>
    <row r="39840" spans="17:63" ht="29.25" customHeight="1" x14ac:dyDescent="0.2">
      <c r="Q39840" s="92" t="s">
        <v>50</v>
      </c>
      <c r="BF39840" s="101" t="s">
        <v>58</v>
      </c>
      <c r="BK39840" s="98" t="s">
        <v>70</v>
      </c>
    </row>
    <row r="39841" spans="17:63" ht="29.25" customHeight="1" x14ac:dyDescent="0.2">
      <c r="Q39841" s="92" t="s">
        <v>50</v>
      </c>
      <c r="BF39841" s="101" t="s">
        <v>58</v>
      </c>
      <c r="BK39841" s="98" t="s">
        <v>70</v>
      </c>
    </row>
    <row r="39842" spans="17:63" ht="29.25" customHeight="1" x14ac:dyDescent="0.2">
      <c r="Q39842" s="92" t="s">
        <v>50</v>
      </c>
      <c r="BF39842" s="101" t="s">
        <v>58</v>
      </c>
      <c r="BK39842" s="98" t="s">
        <v>70</v>
      </c>
    </row>
    <row r="39843" spans="17:63" ht="29.25" customHeight="1" x14ac:dyDescent="0.2">
      <c r="Q39843" s="92" t="s">
        <v>50</v>
      </c>
      <c r="BF39843" s="101" t="s">
        <v>58</v>
      </c>
      <c r="BK39843" s="98" t="s">
        <v>70</v>
      </c>
    </row>
    <row r="39844" spans="17:63" ht="29.25" customHeight="1" x14ac:dyDescent="0.2">
      <c r="Q39844" s="92" t="s">
        <v>50</v>
      </c>
      <c r="BF39844" s="101" t="s">
        <v>58</v>
      </c>
      <c r="BK39844" s="98" t="s">
        <v>70</v>
      </c>
    </row>
    <row r="39845" spans="17:63" ht="29.25" customHeight="1" x14ac:dyDescent="0.2">
      <c r="Q39845" s="92" t="s">
        <v>50</v>
      </c>
      <c r="BF39845" s="101" t="s">
        <v>58</v>
      </c>
      <c r="BK39845" s="98" t="s">
        <v>70</v>
      </c>
    </row>
    <row r="39846" spans="17:63" ht="29.25" customHeight="1" x14ac:dyDescent="0.2">
      <c r="Q39846" s="92" t="s">
        <v>50</v>
      </c>
      <c r="BF39846" s="101" t="s">
        <v>58</v>
      </c>
      <c r="BK39846" s="98" t="s">
        <v>70</v>
      </c>
    </row>
    <row r="39847" spans="17:63" ht="29.25" customHeight="1" x14ac:dyDescent="0.2">
      <c r="Q39847" s="92" t="s">
        <v>50</v>
      </c>
      <c r="BF39847" s="101" t="s">
        <v>58</v>
      </c>
      <c r="BK39847" s="98" t="s">
        <v>70</v>
      </c>
    </row>
    <row r="39848" spans="17:63" ht="29.25" customHeight="1" x14ac:dyDescent="0.2">
      <c r="Q39848" s="92" t="s">
        <v>50</v>
      </c>
      <c r="BF39848" s="101" t="s">
        <v>58</v>
      </c>
      <c r="BK39848" s="98" t="s">
        <v>70</v>
      </c>
    </row>
    <row r="39849" spans="17:63" ht="29.25" customHeight="1" x14ac:dyDescent="0.2">
      <c r="Q39849" s="92" t="s">
        <v>50</v>
      </c>
      <c r="BF39849" s="101" t="s">
        <v>58</v>
      </c>
      <c r="BK39849" s="98" t="s">
        <v>70</v>
      </c>
    </row>
    <row r="39850" spans="17:63" ht="29.25" customHeight="1" x14ac:dyDescent="0.2">
      <c r="Q39850" s="92" t="s">
        <v>50</v>
      </c>
      <c r="BF39850" s="101" t="s">
        <v>58</v>
      </c>
      <c r="BK39850" s="98" t="s">
        <v>70</v>
      </c>
    </row>
    <row r="39851" spans="17:63" ht="29.25" customHeight="1" x14ac:dyDescent="0.2">
      <c r="Q39851" s="92" t="s">
        <v>50</v>
      </c>
      <c r="BF39851" s="101" t="s">
        <v>58</v>
      </c>
      <c r="BK39851" s="98" t="s">
        <v>70</v>
      </c>
    </row>
    <row r="39852" spans="17:63" ht="29.25" customHeight="1" x14ac:dyDescent="0.2">
      <c r="Q39852" s="92" t="s">
        <v>50</v>
      </c>
      <c r="BF39852" s="101" t="s">
        <v>58</v>
      </c>
      <c r="BK39852" s="98" t="s">
        <v>70</v>
      </c>
    </row>
    <row r="39853" spans="17:63" ht="29.25" customHeight="1" x14ac:dyDescent="0.2">
      <c r="Q39853" s="92" t="s">
        <v>50</v>
      </c>
      <c r="BF39853" s="101" t="s">
        <v>58</v>
      </c>
      <c r="BK39853" s="98" t="s">
        <v>70</v>
      </c>
    </row>
    <row r="39854" spans="17:63" ht="29.25" customHeight="1" x14ac:dyDescent="0.2">
      <c r="Q39854" s="92" t="s">
        <v>50</v>
      </c>
      <c r="BF39854" s="101" t="s">
        <v>58</v>
      </c>
      <c r="BK39854" s="98" t="s">
        <v>70</v>
      </c>
    </row>
    <row r="39855" spans="17:63" ht="29.25" customHeight="1" x14ac:dyDescent="0.2">
      <c r="Q39855" s="92" t="s">
        <v>50</v>
      </c>
      <c r="BF39855" s="101" t="s">
        <v>58</v>
      </c>
      <c r="BK39855" s="98" t="s">
        <v>70</v>
      </c>
    </row>
    <row r="39856" spans="17:63" ht="29.25" customHeight="1" x14ac:dyDescent="0.2">
      <c r="Q39856" s="92" t="s">
        <v>50</v>
      </c>
      <c r="BF39856" s="101" t="s">
        <v>58</v>
      </c>
      <c r="BK39856" s="98" t="s">
        <v>70</v>
      </c>
    </row>
    <row r="39857" spans="17:63" ht="29.25" customHeight="1" x14ac:dyDescent="0.2">
      <c r="Q39857" s="92" t="s">
        <v>50</v>
      </c>
      <c r="BF39857" s="101" t="s">
        <v>58</v>
      </c>
      <c r="BK39857" s="98" t="s">
        <v>70</v>
      </c>
    </row>
    <row r="39858" spans="17:63" ht="29.25" customHeight="1" x14ac:dyDescent="0.2">
      <c r="Q39858" s="92" t="s">
        <v>50</v>
      </c>
      <c r="BF39858" s="101" t="s">
        <v>58</v>
      </c>
      <c r="BK39858" s="98" t="s">
        <v>70</v>
      </c>
    </row>
    <row r="39859" spans="17:63" ht="29.25" customHeight="1" x14ac:dyDescent="0.2">
      <c r="Q39859" s="92" t="s">
        <v>50</v>
      </c>
      <c r="BF39859" s="101" t="s">
        <v>58</v>
      </c>
      <c r="BK39859" s="98" t="s">
        <v>70</v>
      </c>
    </row>
    <row r="39860" spans="17:63" ht="29.25" customHeight="1" x14ac:dyDescent="0.2">
      <c r="Q39860" s="92" t="s">
        <v>50</v>
      </c>
      <c r="BF39860" s="101" t="s">
        <v>58</v>
      </c>
      <c r="BK39860" s="98" t="s">
        <v>70</v>
      </c>
    </row>
    <row r="39861" spans="17:63" ht="29.25" customHeight="1" x14ac:dyDescent="0.2">
      <c r="Q39861" s="92" t="s">
        <v>50</v>
      </c>
      <c r="BF39861" s="101" t="s">
        <v>58</v>
      </c>
      <c r="BK39861" s="98" t="s">
        <v>70</v>
      </c>
    </row>
    <row r="39862" spans="17:63" ht="29.25" customHeight="1" x14ac:dyDescent="0.2">
      <c r="Q39862" s="92" t="s">
        <v>50</v>
      </c>
      <c r="BF39862" s="101" t="s">
        <v>58</v>
      </c>
      <c r="BK39862" s="98" t="s">
        <v>70</v>
      </c>
    </row>
    <row r="39863" spans="17:63" ht="29.25" customHeight="1" x14ac:dyDescent="0.2">
      <c r="Q39863" s="92" t="s">
        <v>50</v>
      </c>
      <c r="BF39863" s="101" t="s">
        <v>58</v>
      </c>
      <c r="BK39863" s="98" t="s">
        <v>70</v>
      </c>
    </row>
    <row r="39864" spans="17:63" ht="29.25" customHeight="1" x14ac:dyDescent="0.2">
      <c r="Q39864" s="92" t="s">
        <v>50</v>
      </c>
      <c r="BF39864" s="101" t="s">
        <v>58</v>
      </c>
      <c r="BK39864" s="98" t="s">
        <v>70</v>
      </c>
    </row>
    <row r="39865" spans="17:63" ht="29.25" customHeight="1" x14ac:dyDescent="0.2">
      <c r="Q39865" s="92" t="s">
        <v>50</v>
      </c>
      <c r="BF39865" s="101" t="s">
        <v>58</v>
      </c>
      <c r="BK39865" s="98" t="s">
        <v>70</v>
      </c>
    </row>
    <row r="39866" spans="17:63" ht="29.25" customHeight="1" x14ac:dyDescent="0.2">
      <c r="Q39866" s="92" t="s">
        <v>50</v>
      </c>
      <c r="BF39866" s="101" t="s">
        <v>58</v>
      </c>
      <c r="BK39866" s="98" t="s">
        <v>70</v>
      </c>
    </row>
    <row r="39867" spans="17:63" ht="29.25" customHeight="1" x14ac:dyDescent="0.2">
      <c r="Q39867" s="92" t="s">
        <v>50</v>
      </c>
      <c r="BF39867" s="101" t="s">
        <v>58</v>
      </c>
      <c r="BK39867" s="98" t="s">
        <v>70</v>
      </c>
    </row>
    <row r="39868" spans="17:63" ht="29.25" customHeight="1" x14ac:dyDescent="0.2">
      <c r="Q39868" s="92" t="s">
        <v>50</v>
      </c>
      <c r="BF39868" s="101" t="s">
        <v>58</v>
      </c>
      <c r="BK39868" s="98" t="s">
        <v>70</v>
      </c>
    </row>
    <row r="39869" spans="17:63" ht="29.25" customHeight="1" x14ac:dyDescent="0.2">
      <c r="Q39869" s="92" t="s">
        <v>50</v>
      </c>
      <c r="BF39869" s="101" t="s">
        <v>58</v>
      </c>
      <c r="BK39869" s="98" t="s">
        <v>70</v>
      </c>
    </row>
    <row r="39870" spans="17:63" ht="29.25" customHeight="1" x14ac:dyDescent="0.2">
      <c r="Q39870" s="92" t="s">
        <v>50</v>
      </c>
      <c r="BF39870" s="101" t="s">
        <v>58</v>
      </c>
      <c r="BK39870" s="98" t="s">
        <v>70</v>
      </c>
    </row>
    <row r="39871" spans="17:63" ht="29.25" customHeight="1" x14ac:dyDescent="0.2">
      <c r="Q39871" s="92" t="s">
        <v>50</v>
      </c>
      <c r="BF39871" s="101" t="s">
        <v>58</v>
      </c>
      <c r="BK39871" s="98" t="s">
        <v>70</v>
      </c>
    </row>
    <row r="39872" spans="17:63" ht="29.25" customHeight="1" x14ac:dyDescent="0.2">
      <c r="Q39872" s="92" t="s">
        <v>50</v>
      </c>
      <c r="BF39872" s="101" t="s">
        <v>58</v>
      </c>
      <c r="BK39872" s="98" t="s">
        <v>70</v>
      </c>
    </row>
    <row r="39873" spans="17:63" ht="29.25" customHeight="1" x14ac:dyDescent="0.2">
      <c r="Q39873" s="92" t="s">
        <v>50</v>
      </c>
      <c r="BF39873" s="101" t="s">
        <v>58</v>
      </c>
      <c r="BK39873" s="98" t="s">
        <v>70</v>
      </c>
    </row>
    <row r="39874" spans="17:63" ht="29.25" customHeight="1" x14ac:dyDescent="0.2">
      <c r="Q39874" s="92" t="s">
        <v>50</v>
      </c>
      <c r="BF39874" s="101" t="s">
        <v>58</v>
      </c>
      <c r="BK39874" s="98" t="s">
        <v>70</v>
      </c>
    </row>
    <row r="39875" spans="17:63" ht="29.25" customHeight="1" x14ac:dyDescent="0.2">
      <c r="Q39875" s="92" t="s">
        <v>50</v>
      </c>
      <c r="BF39875" s="101" t="s">
        <v>58</v>
      </c>
      <c r="BK39875" s="98" t="s">
        <v>70</v>
      </c>
    </row>
    <row r="39876" spans="17:63" ht="29.25" customHeight="1" x14ac:dyDescent="0.2">
      <c r="Q39876" s="92" t="s">
        <v>50</v>
      </c>
      <c r="BF39876" s="101" t="s">
        <v>58</v>
      </c>
      <c r="BK39876" s="98" t="s">
        <v>70</v>
      </c>
    </row>
    <row r="39877" spans="17:63" ht="29.25" customHeight="1" x14ac:dyDescent="0.2">
      <c r="Q39877" s="92" t="s">
        <v>50</v>
      </c>
      <c r="BF39877" s="101" t="s">
        <v>58</v>
      </c>
      <c r="BK39877" s="98" t="s">
        <v>70</v>
      </c>
    </row>
    <row r="39878" spans="17:63" ht="29.25" customHeight="1" x14ac:dyDescent="0.2">
      <c r="Q39878" s="92" t="s">
        <v>50</v>
      </c>
      <c r="BF39878" s="101" t="s">
        <v>58</v>
      </c>
      <c r="BK39878" s="98" t="s">
        <v>70</v>
      </c>
    </row>
    <row r="39879" spans="17:63" ht="29.25" customHeight="1" x14ac:dyDescent="0.2">
      <c r="Q39879" s="92" t="s">
        <v>50</v>
      </c>
      <c r="BF39879" s="101" t="s">
        <v>58</v>
      </c>
      <c r="BK39879" s="98" t="s">
        <v>70</v>
      </c>
    </row>
    <row r="39880" spans="17:63" ht="29.25" customHeight="1" x14ac:dyDescent="0.2">
      <c r="Q39880" s="92" t="s">
        <v>50</v>
      </c>
      <c r="BF39880" s="101" t="s">
        <v>58</v>
      </c>
      <c r="BK39880" s="98" t="s">
        <v>70</v>
      </c>
    </row>
    <row r="39881" spans="17:63" ht="29.25" customHeight="1" x14ac:dyDescent="0.2">
      <c r="Q39881" s="92" t="s">
        <v>50</v>
      </c>
      <c r="BF39881" s="101" t="s">
        <v>58</v>
      </c>
      <c r="BK39881" s="98" t="s">
        <v>70</v>
      </c>
    </row>
    <row r="39882" spans="17:63" ht="29.25" customHeight="1" x14ac:dyDescent="0.2">
      <c r="Q39882" s="92" t="s">
        <v>50</v>
      </c>
      <c r="BF39882" s="101" t="s">
        <v>58</v>
      </c>
      <c r="BK39882" s="98" t="s">
        <v>70</v>
      </c>
    </row>
    <row r="39883" spans="17:63" ht="29.25" customHeight="1" x14ac:dyDescent="0.2">
      <c r="Q39883" s="92" t="s">
        <v>50</v>
      </c>
      <c r="BF39883" s="101" t="s">
        <v>58</v>
      </c>
      <c r="BK39883" s="98" t="s">
        <v>70</v>
      </c>
    </row>
    <row r="39884" spans="17:63" ht="29.25" customHeight="1" x14ac:dyDescent="0.2">
      <c r="Q39884" s="92" t="s">
        <v>50</v>
      </c>
      <c r="BF39884" s="101" t="s">
        <v>58</v>
      </c>
      <c r="BK39884" s="98" t="s">
        <v>70</v>
      </c>
    </row>
    <row r="39885" spans="17:63" ht="29.25" customHeight="1" x14ac:dyDescent="0.2">
      <c r="Q39885" s="92" t="s">
        <v>50</v>
      </c>
      <c r="BF39885" s="101" t="s">
        <v>58</v>
      </c>
      <c r="BK39885" s="98" t="s">
        <v>70</v>
      </c>
    </row>
    <row r="39886" spans="17:63" ht="29.25" customHeight="1" x14ac:dyDescent="0.2">
      <c r="Q39886" s="92" t="s">
        <v>50</v>
      </c>
      <c r="BF39886" s="101" t="s">
        <v>58</v>
      </c>
      <c r="BK39886" s="98" t="s">
        <v>70</v>
      </c>
    </row>
    <row r="39887" spans="17:63" ht="29.25" customHeight="1" x14ac:dyDescent="0.2">
      <c r="Q39887" s="92" t="s">
        <v>50</v>
      </c>
      <c r="BF39887" s="101" t="s">
        <v>58</v>
      </c>
      <c r="BK39887" s="98" t="s">
        <v>70</v>
      </c>
    </row>
    <row r="39888" spans="17:63" ht="29.25" customHeight="1" x14ac:dyDescent="0.2">
      <c r="Q39888" s="92" t="s">
        <v>50</v>
      </c>
      <c r="BF39888" s="101" t="s">
        <v>58</v>
      </c>
      <c r="BK39888" s="98" t="s">
        <v>70</v>
      </c>
    </row>
    <row r="39889" spans="17:63" ht="29.25" customHeight="1" x14ac:dyDescent="0.2">
      <c r="Q39889" s="92" t="s">
        <v>50</v>
      </c>
      <c r="BF39889" s="101" t="s">
        <v>58</v>
      </c>
      <c r="BK39889" s="98" t="s">
        <v>70</v>
      </c>
    </row>
    <row r="39890" spans="17:63" ht="29.25" customHeight="1" x14ac:dyDescent="0.2">
      <c r="Q39890" s="92" t="s">
        <v>50</v>
      </c>
      <c r="BF39890" s="101" t="s">
        <v>58</v>
      </c>
      <c r="BK39890" s="98" t="s">
        <v>70</v>
      </c>
    </row>
    <row r="39891" spans="17:63" ht="29.25" customHeight="1" x14ac:dyDescent="0.2">
      <c r="Q39891" s="92" t="s">
        <v>50</v>
      </c>
      <c r="BF39891" s="101" t="s">
        <v>58</v>
      </c>
      <c r="BK39891" s="98" t="s">
        <v>70</v>
      </c>
    </row>
    <row r="39892" spans="17:63" ht="29.25" customHeight="1" x14ac:dyDescent="0.2">
      <c r="Q39892" s="92" t="s">
        <v>50</v>
      </c>
      <c r="BF39892" s="101" t="s">
        <v>58</v>
      </c>
      <c r="BK39892" s="98" t="s">
        <v>70</v>
      </c>
    </row>
    <row r="39893" spans="17:63" ht="29.25" customHeight="1" x14ac:dyDescent="0.2">
      <c r="Q39893" s="92" t="s">
        <v>50</v>
      </c>
      <c r="BF39893" s="101" t="s">
        <v>58</v>
      </c>
      <c r="BK39893" s="98" t="s">
        <v>70</v>
      </c>
    </row>
    <row r="39894" spans="17:63" ht="29.25" customHeight="1" x14ac:dyDescent="0.2">
      <c r="Q39894" s="92" t="s">
        <v>50</v>
      </c>
      <c r="BF39894" s="101" t="s">
        <v>58</v>
      </c>
      <c r="BK39894" s="98" t="s">
        <v>70</v>
      </c>
    </row>
    <row r="39895" spans="17:63" ht="29.25" customHeight="1" x14ac:dyDescent="0.2">
      <c r="Q39895" s="92" t="s">
        <v>50</v>
      </c>
      <c r="BF39895" s="101" t="s">
        <v>58</v>
      </c>
      <c r="BK39895" s="98" t="s">
        <v>70</v>
      </c>
    </row>
    <row r="39896" spans="17:63" ht="29.25" customHeight="1" x14ac:dyDescent="0.2">
      <c r="Q39896" s="92" t="s">
        <v>50</v>
      </c>
      <c r="BF39896" s="101" t="s">
        <v>58</v>
      </c>
      <c r="BK39896" s="98" t="s">
        <v>70</v>
      </c>
    </row>
    <row r="39897" spans="17:63" ht="29.25" customHeight="1" x14ac:dyDescent="0.2">
      <c r="Q39897" s="92" t="s">
        <v>50</v>
      </c>
      <c r="BF39897" s="101" t="s">
        <v>58</v>
      </c>
      <c r="BK39897" s="98" t="s">
        <v>70</v>
      </c>
    </row>
    <row r="39898" spans="17:63" ht="29.25" customHeight="1" x14ac:dyDescent="0.2">
      <c r="Q39898" s="92" t="s">
        <v>50</v>
      </c>
      <c r="BF39898" s="101" t="s">
        <v>58</v>
      </c>
      <c r="BK39898" s="98" t="s">
        <v>70</v>
      </c>
    </row>
    <row r="39899" spans="17:63" ht="29.25" customHeight="1" x14ac:dyDescent="0.2">
      <c r="Q39899" s="92" t="s">
        <v>50</v>
      </c>
      <c r="BF39899" s="101" t="s">
        <v>58</v>
      </c>
      <c r="BK39899" s="98" t="s">
        <v>70</v>
      </c>
    </row>
    <row r="39900" spans="17:63" ht="29.25" customHeight="1" x14ac:dyDescent="0.2">
      <c r="Q39900" s="92" t="s">
        <v>50</v>
      </c>
      <c r="BF39900" s="101" t="s">
        <v>58</v>
      </c>
      <c r="BK39900" s="98" t="s">
        <v>70</v>
      </c>
    </row>
    <row r="39901" spans="17:63" ht="29.25" customHeight="1" x14ac:dyDescent="0.2">
      <c r="Q39901" s="92" t="s">
        <v>50</v>
      </c>
      <c r="BF39901" s="101" t="s">
        <v>58</v>
      </c>
      <c r="BK39901" s="98" t="s">
        <v>70</v>
      </c>
    </row>
    <row r="39902" spans="17:63" ht="29.25" customHeight="1" x14ac:dyDescent="0.2">
      <c r="Q39902" s="92" t="s">
        <v>50</v>
      </c>
      <c r="BF39902" s="101" t="s">
        <v>58</v>
      </c>
      <c r="BK39902" s="98" t="s">
        <v>70</v>
      </c>
    </row>
    <row r="39903" spans="17:63" ht="29.25" customHeight="1" x14ac:dyDescent="0.2">
      <c r="Q39903" s="92" t="s">
        <v>50</v>
      </c>
      <c r="BF39903" s="101" t="s">
        <v>58</v>
      </c>
      <c r="BK39903" s="98" t="s">
        <v>70</v>
      </c>
    </row>
    <row r="39904" spans="17:63" ht="29.25" customHeight="1" x14ac:dyDescent="0.2">
      <c r="Q39904" s="92" t="s">
        <v>50</v>
      </c>
      <c r="BF39904" s="101" t="s">
        <v>58</v>
      </c>
      <c r="BK39904" s="98" t="s">
        <v>70</v>
      </c>
    </row>
    <row r="39905" spans="17:63" ht="29.25" customHeight="1" x14ac:dyDescent="0.2">
      <c r="Q39905" s="92" t="s">
        <v>50</v>
      </c>
      <c r="BF39905" s="101" t="s">
        <v>58</v>
      </c>
      <c r="BK39905" s="98" t="s">
        <v>70</v>
      </c>
    </row>
    <row r="39906" spans="17:63" ht="29.25" customHeight="1" x14ac:dyDescent="0.2">
      <c r="Q39906" s="92" t="s">
        <v>50</v>
      </c>
      <c r="BF39906" s="101" t="s">
        <v>58</v>
      </c>
      <c r="BK39906" s="98" t="s">
        <v>70</v>
      </c>
    </row>
    <row r="39907" spans="17:63" ht="29.25" customHeight="1" x14ac:dyDescent="0.2">
      <c r="Q39907" s="92" t="s">
        <v>50</v>
      </c>
      <c r="BF39907" s="101" t="s">
        <v>58</v>
      </c>
      <c r="BK39907" s="98" t="s">
        <v>70</v>
      </c>
    </row>
    <row r="39908" spans="17:63" ht="29.25" customHeight="1" x14ac:dyDescent="0.2">
      <c r="Q39908" s="92" t="s">
        <v>50</v>
      </c>
      <c r="BF39908" s="101" t="s">
        <v>58</v>
      </c>
      <c r="BK39908" s="98" t="s">
        <v>70</v>
      </c>
    </row>
    <row r="39909" spans="17:63" ht="29.25" customHeight="1" x14ac:dyDescent="0.2">
      <c r="Q39909" s="92" t="s">
        <v>50</v>
      </c>
      <c r="BF39909" s="101" t="s">
        <v>58</v>
      </c>
      <c r="BK39909" s="98" t="s">
        <v>70</v>
      </c>
    </row>
    <row r="39910" spans="17:63" ht="29.25" customHeight="1" x14ac:dyDescent="0.2">
      <c r="Q39910" s="92" t="s">
        <v>50</v>
      </c>
      <c r="BF39910" s="101" t="s">
        <v>58</v>
      </c>
      <c r="BK39910" s="98" t="s">
        <v>70</v>
      </c>
    </row>
    <row r="39911" spans="17:63" ht="29.25" customHeight="1" x14ac:dyDescent="0.2">
      <c r="Q39911" s="92" t="s">
        <v>50</v>
      </c>
      <c r="BF39911" s="101" t="s">
        <v>58</v>
      </c>
      <c r="BK39911" s="98" t="s">
        <v>70</v>
      </c>
    </row>
    <row r="39912" spans="17:63" ht="29.25" customHeight="1" x14ac:dyDescent="0.2">
      <c r="Q39912" s="92" t="s">
        <v>50</v>
      </c>
      <c r="BF39912" s="101" t="s">
        <v>58</v>
      </c>
      <c r="BK39912" s="98" t="s">
        <v>70</v>
      </c>
    </row>
    <row r="39913" spans="17:63" ht="29.25" customHeight="1" x14ac:dyDescent="0.2">
      <c r="Q39913" s="92" t="s">
        <v>50</v>
      </c>
      <c r="BF39913" s="101" t="s">
        <v>58</v>
      </c>
      <c r="BK39913" s="98" t="s">
        <v>70</v>
      </c>
    </row>
    <row r="39914" spans="17:63" ht="29.25" customHeight="1" x14ac:dyDescent="0.2">
      <c r="Q39914" s="92" t="s">
        <v>50</v>
      </c>
      <c r="BF39914" s="101" t="s">
        <v>58</v>
      </c>
      <c r="BK39914" s="98" t="s">
        <v>70</v>
      </c>
    </row>
    <row r="39915" spans="17:63" ht="29.25" customHeight="1" x14ac:dyDescent="0.2">
      <c r="Q39915" s="92" t="s">
        <v>50</v>
      </c>
      <c r="BF39915" s="101" t="s">
        <v>58</v>
      </c>
      <c r="BK39915" s="98" t="s">
        <v>70</v>
      </c>
    </row>
    <row r="39916" spans="17:63" ht="29.25" customHeight="1" x14ac:dyDescent="0.2">
      <c r="Q39916" s="92" t="s">
        <v>50</v>
      </c>
      <c r="BF39916" s="101" t="s">
        <v>58</v>
      </c>
      <c r="BK39916" s="98" t="s">
        <v>70</v>
      </c>
    </row>
    <row r="39917" spans="17:63" ht="29.25" customHeight="1" x14ac:dyDescent="0.2">
      <c r="Q39917" s="92" t="s">
        <v>50</v>
      </c>
      <c r="BF39917" s="101" t="s">
        <v>58</v>
      </c>
      <c r="BK39917" s="98" t="s">
        <v>70</v>
      </c>
    </row>
    <row r="39918" spans="17:63" ht="29.25" customHeight="1" x14ac:dyDescent="0.2">
      <c r="Q39918" s="92" t="s">
        <v>50</v>
      </c>
      <c r="BF39918" s="101" t="s">
        <v>58</v>
      </c>
      <c r="BK39918" s="98" t="s">
        <v>70</v>
      </c>
    </row>
    <row r="39919" spans="17:63" ht="29.25" customHeight="1" x14ac:dyDescent="0.2">
      <c r="Q39919" s="92" t="s">
        <v>50</v>
      </c>
      <c r="BF39919" s="101" t="s">
        <v>58</v>
      </c>
      <c r="BK39919" s="98" t="s">
        <v>70</v>
      </c>
    </row>
    <row r="39920" spans="17:63" ht="29.25" customHeight="1" x14ac:dyDescent="0.2">
      <c r="Q39920" s="92" t="s">
        <v>50</v>
      </c>
      <c r="BF39920" s="101" t="s">
        <v>58</v>
      </c>
      <c r="BK39920" s="98" t="s">
        <v>70</v>
      </c>
    </row>
    <row r="39921" spans="17:63" ht="29.25" customHeight="1" x14ac:dyDescent="0.2">
      <c r="Q39921" s="92" t="s">
        <v>50</v>
      </c>
      <c r="BF39921" s="101" t="s">
        <v>58</v>
      </c>
      <c r="BK39921" s="98" t="s">
        <v>70</v>
      </c>
    </row>
    <row r="39922" spans="17:63" ht="29.25" customHeight="1" x14ac:dyDescent="0.2">
      <c r="Q39922" s="92" t="s">
        <v>50</v>
      </c>
      <c r="BF39922" s="101" t="s">
        <v>58</v>
      </c>
      <c r="BK39922" s="98" t="s">
        <v>70</v>
      </c>
    </row>
    <row r="39923" spans="17:63" ht="29.25" customHeight="1" x14ac:dyDescent="0.2">
      <c r="Q39923" s="92" t="s">
        <v>50</v>
      </c>
      <c r="BF39923" s="101" t="s">
        <v>58</v>
      </c>
      <c r="BK39923" s="98" t="s">
        <v>70</v>
      </c>
    </row>
    <row r="39924" spans="17:63" ht="29.25" customHeight="1" x14ac:dyDescent="0.2">
      <c r="Q39924" s="92" t="s">
        <v>50</v>
      </c>
      <c r="BF39924" s="101" t="s">
        <v>58</v>
      </c>
      <c r="BK39924" s="98" t="s">
        <v>70</v>
      </c>
    </row>
    <row r="39925" spans="17:63" ht="29.25" customHeight="1" x14ac:dyDescent="0.2">
      <c r="Q39925" s="92" t="s">
        <v>50</v>
      </c>
      <c r="BF39925" s="101" t="s">
        <v>58</v>
      </c>
      <c r="BK39925" s="98" t="s">
        <v>70</v>
      </c>
    </row>
    <row r="39926" spans="17:63" ht="29.25" customHeight="1" x14ac:dyDescent="0.2">
      <c r="Q39926" s="92" t="s">
        <v>50</v>
      </c>
      <c r="BF39926" s="101" t="s">
        <v>58</v>
      </c>
      <c r="BK39926" s="98" t="s">
        <v>70</v>
      </c>
    </row>
    <row r="39927" spans="17:63" ht="29.25" customHeight="1" x14ac:dyDescent="0.2">
      <c r="Q39927" s="92" t="s">
        <v>50</v>
      </c>
      <c r="BF39927" s="101" t="s">
        <v>58</v>
      </c>
      <c r="BK39927" s="98" t="s">
        <v>70</v>
      </c>
    </row>
    <row r="39928" spans="17:63" ht="29.25" customHeight="1" x14ac:dyDescent="0.2">
      <c r="Q39928" s="92" t="s">
        <v>50</v>
      </c>
      <c r="BF39928" s="101" t="s">
        <v>58</v>
      </c>
      <c r="BK39928" s="98" t="s">
        <v>70</v>
      </c>
    </row>
    <row r="39929" spans="17:63" ht="29.25" customHeight="1" x14ac:dyDescent="0.2">
      <c r="Q39929" s="92" t="s">
        <v>50</v>
      </c>
      <c r="BF39929" s="101" t="s">
        <v>58</v>
      </c>
      <c r="BK39929" s="98" t="s">
        <v>70</v>
      </c>
    </row>
    <row r="39930" spans="17:63" ht="29.25" customHeight="1" x14ac:dyDescent="0.2">
      <c r="Q39930" s="92" t="s">
        <v>50</v>
      </c>
      <c r="BF39930" s="101" t="s">
        <v>58</v>
      </c>
      <c r="BK39930" s="98" t="s">
        <v>70</v>
      </c>
    </row>
    <row r="39931" spans="17:63" ht="29.25" customHeight="1" x14ac:dyDescent="0.2">
      <c r="Q39931" s="92" t="s">
        <v>50</v>
      </c>
      <c r="BF39931" s="101" t="s">
        <v>58</v>
      </c>
      <c r="BK39931" s="98" t="s">
        <v>70</v>
      </c>
    </row>
    <row r="39932" spans="17:63" ht="29.25" customHeight="1" x14ac:dyDescent="0.2">
      <c r="Q39932" s="92" t="s">
        <v>50</v>
      </c>
      <c r="BF39932" s="101" t="s">
        <v>58</v>
      </c>
      <c r="BK39932" s="98" t="s">
        <v>70</v>
      </c>
    </row>
    <row r="39933" spans="17:63" ht="29.25" customHeight="1" x14ac:dyDescent="0.2">
      <c r="Q39933" s="92" t="s">
        <v>50</v>
      </c>
      <c r="BF39933" s="101" t="s">
        <v>58</v>
      </c>
      <c r="BK39933" s="98" t="s">
        <v>70</v>
      </c>
    </row>
    <row r="39934" spans="17:63" ht="29.25" customHeight="1" x14ac:dyDescent="0.2">
      <c r="Q39934" s="92" t="s">
        <v>50</v>
      </c>
      <c r="BF39934" s="101" t="s">
        <v>58</v>
      </c>
      <c r="BK39934" s="98" t="s">
        <v>70</v>
      </c>
    </row>
    <row r="39935" spans="17:63" ht="29.25" customHeight="1" x14ac:dyDescent="0.2">
      <c r="Q39935" s="92" t="s">
        <v>50</v>
      </c>
      <c r="BF39935" s="101" t="s">
        <v>58</v>
      </c>
      <c r="BK39935" s="98" t="s">
        <v>70</v>
      </c>
    </row>
    <row r="39936" spans="17:63" ht="29.25" customHeight="1" x14ac:dyDescent="0.2">
      <c r="Q39936" s="92" t="s">
        <v>50</v>
      </c>
      <c r="BF39936" s="101" t="s">
        <v>58</v>
      </c>
      <c r="BK39936" s="98" t="s">
        <v>70</v>
      </c>
    </row>
    <row r="39937" spans="17:63" ht="29.25" customHeight="1" x14ac:dyDescent="0.2">
      <c r="Q39937" s="92" t="s">
        <v>50</v>
      </c>
      <c r="BF39937" s="101" t="s">
        <v>58</v>
      </c>
      <c r="BK39937" s="98" t="s">
        <v>70</v>
      </c>
    </row>
    <row r="39938" spans="17:63" ht="29.25" customHeight="1" x14ac:dyDescent="0.2">
      <c r="Q39938" s="92" t="s">
        <v>50</v>
      </c>
      <c r="BF39938" s="101" t="s">
        <v>58</v>
      </c>
      <c r="BK39938" s="98" t="s">
        <v>70</v>
      </c>
    </row>
    <row r="39939" spans="17:63" ht="29.25" customHeight="1" x14ac:dyDescent="0.2">
      <c r="Q39939" s="92" t="s">
        <v>50</v>
      </c>
      <c r="BF39939" s="101" t="s">
        <v>58</v>
      </c>
      <c r="BK39939" s="98" t="s">
        <v>70</v>
      </c>
    </row>
    <row r="39940" spans="17:63" ht="29.25" customHeight="1" x14ac:dyDescent="0.2">
      <c r="Q39940" s="92" t="s">
        <v>50</v>
      </c>
      <c r="BF39940" s="101" t="s">
        <v>58</v>
      </c>
      <c r="BK39940" s="98" t="s">
        <v>70</v>
      </c>
    </row>
    <row r="39941" spans="17:63" ht="29.25" customHeight="1" x14ac:dyDescent="0.2">
      <c r="Q39941" s="92" t="s">
        <v>50</v>
      </c>
      <c r="BF39941" s="101" t="s">
        <v>58</v>
      </c>
      <c r="BK39941" s="98" t="s">
        <v>70</v>
      </c>
    </row>
    <row r="39942" spans="17:63" ht="29.25" customHeight="1" x14ac:dyDescent="0.2">
      <c r="Q39942" s="92" t="s">
        <v>50</v>
      </c>
      <c r="BF39942" s="101" t="s">
        <v>58</v>
      </c>
      <c r="BK39942" s="98" t="s">
        <v>70</v>
      </c>
    </row>
    <row r="39943" spans="17:63" ht="29.25" customHeight="1" x14ac:dyDescent="0.2">
      <c r="Q39943" s="92" t="s">
        <v>50</v>
      </c>
      <c r="BF39943" s="101" t="s">
        <v>58</v>
      </c>
      <c r="BK39943" s="98" t="s">
        <v>70</v>
      </c>
    </row>
    <row r="39944" spans="17:63" ht="29.25" customHeight="1" x14ac:dyDescent="0.2">
      <c r="Q39944" s="92" t="s">
        <v>50</v>
      </c>
      <c r="BF39944" s="101" t="s">
        <v>58</v>
      </c>
      <c r="BK39944" s="98" t="s">
        <v>70</v>
      </c>
    </row>
    <row r="39945" spans="17:63" ht="29.25" customHeight="1" x14ac:dyDescent="0.2">
      <c r="Q39945" s="92" t="s">
        <v>50</v>
      </c>
      <c r="BF39945" s="101" t="s">
        <v>58</v>
      </c>
      <c r="BK39945" s="98" t="s">
        <v>70</v>
      </c>
    </row>
    <row r="39946" spans="17:63" ht="29.25" customHeight="1" x14ac:dyDescent="0.2">
      <c r="Q39946" s="92" t="s">
        <v>50</v>
      </c>
      <c r="BF39946" s="101" t="s">
        <v>58</v>
      </c>
      <c r="BK39946" s="98" t="s">
        <v>70</v>
      </c>
    </row>
    <row r="39947" spans="17:63" ht="29.25" customHeight="1" x14ac:dyDescent="0.2">
      <c r="Q39947" s="92" t="s">
        <v>50</v>
      </c>
      <c r="BF39947" s="101" t="s">
        <v>58</v>
      </c>
      <c r="BK39947" s="98" t="s">
        <v>70</v>
      </c>
    </row>
    <row r="39948" spans="17:63" ht="29.25" customHeight="1" x14ac:dyDescent="0.2">
      <c r="Q39948" s="92" t="s">
        <v>50</v>
      </c>
      <c r="BF39948" s="101" t="s">
        <v>58</v>
      </c>
      <c r="BK39948" s="98" t="s">
        <v>70</v>
      </c>
    </row>
    <row r="39949" spans="17:63" ht="29.25" customHeight="1" x14ac:dyDescent="0.2">
      <c r="Q39949" s="92" t="s">
        <v>50</v>
      </c>
      <c r="BF39949" s="101" t="s">
        <v>58</v>
      </c>
      <c r="BK39949" s="98" t="s">
        <v>70</v>
      </c>
    </row>
    <row r="39950" spans="17:63" ht="29.25" customHeight="1" x14ac:dyDescent="0.2">
      <c r="Q39950" s="92" t="s">
        <v>50</v>
      </c>
      <c r="BF39950" s="101" t="s">
        <v>58</v>
      </c>
      <c r="BK39950" s="98" t="s">
        <v>70</v>
      </c>
    </row>
    <row r="39951" spans="17:63" ht="29.25" customHeight="1" x14ac:dyDescent="0.2">
      <c r="Q39951" s="92" t="s">
        <v>50</v>
      </c>
      <c r="BF39951" s="101" t="s">
        <v>58</v>
      </c>
      <c r="BK39951" s="98" t="s">
        <v>70</v>
      </c>
    </row>
    <row r="39952" spans="17:63" ht="29.25" customHeight="1" x14ac:dyDescent="0.2">
      <c r="Q39952" s="92" t="s">
        <v>50</v>
      </c>
      <c r="BF39952" s="101" t="s">
        <v>58</v>
      </c>
      <c r="BK39952" s="98" t="s">
        <v>70</v>
      </c>
    </row>
    <row r="39953" spans="17:63" ht="29.25" customHeight="1" x14ac:dyDescent="0.2">
      <c r="Q39953" s="92" t="s">
        <v>50</v>
      </c>
      <c r="BF39953" s="101" t="s">
        <v>58</v>
      </c>
      <c r="BK39953" s="98" t="s">
        <v>70</v>
      </c>
    </row>
    <row r="39954" spans="17:63" ht="29.25" customHeight="1" x14ac:dyDescent="0.2">
      <c r="Q39954" s="92" t="s">
        <v>50</v>
      </c>
      <c r="BF39954" s="101" t="s">
        <v>58</v>
      </c>
      <c r="BK39954" s="98" t="s">
        <v>70</v>
      </c>
    </row>
    <row r="39955" spans="17:63" ht="29.25" customHeight="1" x14ac:dyDescent="0.2">
      <c r="Q39955" s="92" t="s">
        <v>50</v>
      </c>
      <c r="BF39955" s="101" t="s">
        <v>58</v>
      </c>
      <c r="BK39955" s="98" t="s">
        <v>70</v>
      </c>
    </row>
    <row r="39956" spans="17:63" ht="29.25" customHeight="1" x14ac:dyDescent="0.2">
      <c r="Q39956" s="92" t="s">
        <v>50</v>
      </c>
      <c r="BF39956" s="101" t="s">
        <v>58</v>
      </c>
      <c r="BK39956" s="98" t="s">
        <v>70</v>
      </c>
    </row>
    <row r="39957" spans="17:63" ht="29.25" customHeight="1" x14ac:dyDescent="0.2">
      <c r="Q39957" s="92" t="s">
        <v>50</v>
      </c>
      <c r="BF39957" s="101" t="s">
        <v>58</v>
      </c>
      <c r="BK39957" s="98" t="s">
        <v>70</v>
      </c>
    </row>
    <row r="39958" spans="17:63" ht="29.25" customHeight="1" x14ac:dyDescent="0.2">
      <c r="Q39958" s="92" t="s">
        <v>50</v>
      </c>
      <c r="BF39958" s="101" t="s">
        <v>58</v>
      </c>
      <c r="BK39958" s="98" t="s">
        <v>70</v>
      </c>
    </row>
    <row r="39959" spans="17:63" ht="29.25" customHeight="1" x14ac:dyDescent="0.2">
      <c r="Q39959" s="92" t="s">
        <v>50</v>
      </c>
      <c r="BF39959" s="101" t="s">
        <v>58</v>
      </c>
      <c r="BK39959" s="98" t="s">
        <v>70</v>
      </c>
    </row>
    <row r="39960" spans="17:63" ht="29.25" customHeight="1" x14ac:dyDescent="0.2">
      <c r="Q39960" s="92" t="s">
        <v>50</v>
      </c>
      <c r="BF39960" s="101" t="s">
        <v>58</v>
      </c>
      <c r="BK39960" s="98" t="s">
        <v>70</v>
      </c>
    </row>
    <row r="39961" spans="17:63" ht="29.25" customHeight="1" x14ac:dyDescent="0.2">
      <c r="Q39961" s="92" t="s">
        <v>50</v>
      </c>
      <c r="BF39961" s="101" t="s">
        <v>58</v>
      </c>
      <c r="BK39961" s="98" t="s">
        <v>70</v>
      </c>
    </row>
    <row r="39962" spans="17:63" ht="29.25" customHeight="1" x14ac:dyDescent="0.2">
      <c r="Q39962" s="92" t="s">
        <v>50</v>
      </c>
      <c r="BF39962" s="101" t="s">
        <v>58</v>
      </c>
      <c r="BK39962" s="98" t="s">
        <v>70</v>
      </c>
    </row>
    <row r="39963" spans="17:63" ht="29.25" customHeight="1" x14ac:dyDescent="0.2">
      <c r="Q39963" s="92" t="s">
        <v>50</v>
      </c>
      <c r="BF39963" s="101" t="s">
        <v>58</v>
      </c>
      <c r="BK39963" s="98" t="s">
        <v>70</v>
      </c>
    </row>
    <row r="39964" spans="17:63" ht="29.25" customHeight="1" x14ac:dyDescent="0.2">
      <c r="Q39964" s="92" t="s">
        <v>50</v>
      </c>
      <c r="BF39964" s="101" t="s">
        <v>58</v>
      </c>
      <c r="BK39964" s="98" t="s">
        <v>70</v>
      </c>
    </row>
    <row r="39965" spans="17:63" ht="29.25" customHeight="1" x14ac:dyDescent="0.2">
      <c r="Q39965" s="92" t="s">
        <v>50</v>
      </c>
      <c r="BF39965" s="101" t="s">
        <v>58</v>
      </c>
      <c r="BK39965" s="98" t="s">
        <v>70</v>
      </c>
    </row>
    <row r="39966" spans="17:63" ht="29.25" customHeight="1" x14ac:dyDescent="0.2">
      <c r="Q39966" s="92" t="s">
        <v>50</v>
      </c>
      <c r="BF39966" s="101" t="s">
        <v>58</v>
      </c>
      <c r="BK39966" s="98" t="s">
        <v>70</v>
      </c>
    </row>
    <row r="39967" spans="17:63" ht="29.25" customHeight="1" x14ac:dyDescent="0.2">
      <c r="Q39967" s="92" t="s">
        <v>50</v>
      </c>
      <c r="BF39967" s="101" t="s">
        <v>58</v>
      </c>
      <c r="BK39967" s="98" t="s">
        <v>70</v>
      </c>
    </row>
    <row r="39968" spans="17:63" ht="29.25" customHeight="1" x14ac:dyDescent="0.2">
      <c r="Q39968" s="92" t="s">
        <v>50</v>
      </c>
      <c r="BF39968" s="101" t="s">
        <v>58</v>
      </c>
      <c r="BK39968" s="98" t="s">
        <v>70</v>
      </c>
    </row>
    <row r="39969" spans="17:63" ht="29.25" customHeight="1" x14ac:dyDescent="0.2">
      <c r="Q39969" s="92" t="s">
        <v>50</v>
      </c>
      <c r="BF39969" s="101" t="s">
        <v>58</v>
      </c>
      <c r="BK39969" s="98" t="s">
        <v>70</v>
      </c>
    </row>
    <row r="39970" spans="17:63" ht="29.25" customHeight="1" x14ac:dyDescent="0.2">
      <c r="Q39970" s="92" t="s">
        <v>50</v>
      </c>
      <c r="BF39970" s="101" t="s">
        <v>58</v>
      </c>
      <c r="BK39970" s="98" t="s">
        <v>70</v>
      </c>
    </row>
    <row r="39971" spans="17:63" ht="29.25" customHeight="1" x14ac:dyDescent="0.2">
      <c r="Q39971" s="92" t="s">
        <v>50</v>
      </c>
      <c r="BF39971" s="101" t="s">
        <v>58</v>
      </c>
      <c r="BK39971" s="98" t="s">
        <v>70</v>
      </c>
    </row>
    <row r="39972" spans="17:63" ht="29.25" customHeight="1" x14ac:dyDescent="0.2">
      <c r="Q39972" s="92" t="s">
        <v>50</v>
      </c>
      <c r="BF39972" s="101" t="s">
        <v>58</v>
      </c>
      <c r="BK39972" s="98" t="s">
        <v>70</v>
      </c>
    </row>
    <row r="39973" spans="17:63" ht="29.25" customHeight="1" x14ac:dyDescent="0.2">
      <c r="Q39973" s="92" t="s">
        <v>50</v>
      </c>
      <c r="BF39973" s="101" t="s">
        <v>58</v>
      </c>
      <c r="BK39973" s="98" t="s">
        <v>70</v>
      </c>
    </row>
    <row r="39974" spans="17:63" ht="29.25" customHeight="1" x14ac:dyDescent="0.2">
      <c r="Q39974" s="92" t="s">
        <v>50</v>
      </c>
      <c r="BF39974" s="101" t="s">
        <v>58</v>
      </c>
      <c r="BK39974" s="98" t="s">
        <v>70</v>
      </c>
    </row>
    <row r="39975" spans="17:63" ht="29.25" customHeight="1" x14ac:dyDescent="0.2">
      <c r="Q39975" s="92" t="s">
        <v>50</v>
      </c>
      <c r="BF39975" s="101" t="s">
        <v>58</v>
      </c>
      <c r="BK39975" s="98" t="s">
        <v>70</v>
      </c>
    </row>
    <row r="39976" spans="17:63" ht="29.25" customHeight="1" x14ac:dyDescent="0.2">
      <c r="Q39976" s="92" t="s">
        <v>50</v>
      </c>
      <c r="BF39976" s="101" t="s">
        <v>58</v>
      </c>
      <c r="BK39976" s="98" t="s">
        <v>70</v>
      </c>
    </row>
    <row r="39977" spans="17:63" ht="29.25" customHeight="1" x14ac:dyDescent="0.2">
      <c r="Q39977" s="92" t="s">
        <v>50</v>
      </c>
      <c r="BF39977" s="101" t="s">
        <v>58</v>
      </c>
      <c r="BK39977" s="98" t="s">
        <v>70</v>
      </c>
    </row>
    <row r="39978" spans="17:63" ht="29.25" customHeight="1" x14ac:dyDescent="0.2">
      <c r="Q39978" s="92" t="s">
        <v>50</v>
      </c>
      <c r="BF39978" s="101" t="s">
        <v>58</v>
      </c>
      <c r="BK39978" s="98" t="s">
        <v>70</v>
      </c>
    </row>
    <row r="39979" spans="17:63" ht="29.25" customHeight="1" x14ac:dyDescent="0.2">
      <c r="Q39979" s="92" t="s">
        <v>50</v>
      </c>
      <c r="BF39979" s="101" t="s">
        <v>58</v>
      </c>
      <c r="BK39979" s="98" t="s">
        <v>70</v>
      </c>
    </row>
    <row r="39980" spans="17:63" ht="29.25" customHeight="1" x14ac:dyDescent="0.2">
      <c r="Q39980" s="92" t="s">
        <v>50</v>
      </c>
      <c r="BF39980" s="101" t="s">
        <v>58</v>
      </c>
      <c r="BK39980" s="98" t="s">
        <v>70</v>
      </c>
    </row>
    <row r="39981" spans="17:63" ht="29.25" customHeight="1" x14ac:dyDescent="0.2">
      <c r="Q39981" s="92" t="s">
        <v>50</v>
      </c>
      <c r="BF39981" s="101" t="s">
        <v>58</v>
      </c>
      <c r="BK39981" s="98" t="s">
        <v>70</v>
      </c>
    </row>
    <row r="39982" spans="17:63" ht="29.25" customHeight="1" x14ac:dyDescent="0.2">
      <c r="Q39982" s="92" t="s">
        <v>50</v>
      </c>
      <c r="BF39982" s="101" t="s">
        <v>58</v>
      </c>
      <c r="BK39982" s="98" t="s">
        <v>70</v>
      </c>
    </row>
    <row r="39983" spans="17:63" ht="29.25" customHeight="1" x14ac:dyDescent="0.2">
      <c r="Q39983" s="92" t="s">
        <v>50</v>
      </c>
      <c r="BF39983" s="101" t="s">
        <v>58</v>
      </c>
      <c r="BK39983" s="98" t="s">
        <v>70</v>
      </c>
    </row>
    <row r="39984" spans="17:63" ht="29.25" customHeight="1" x14ac:dyDescent="0.2">
      <c r="Q39984" s="92" t="s">
        <v>50</v>
      </c>
      <c r="BF39984" s="101" t="s">
        <v>58</v>
      </c>
      <c r="BK39984" s="98" t="s">
        <v>70</v>
      </c>
    </row>
    <row r="39985" spans="17:63" ht="29.25" customHeight="1" x14ac:dyDescent="0.2">
      <c r="Q39985" s="92" t="s">
        <v>50</v>
      </c>
      <c r="BF39985" s="101" t="s">
        <v>58</v>
      </c>
      <c r="BK39985" s="98" t="s">
        <v>70</v>
      </c>
    </row>
    <row r="39986" spans="17:63" ht="29.25" customHeight="1" x14ac:dyDescent="0.2">
      <c r="Q39986" s="92" t="s">
        <v>50</v>
      </c>
      <c r="BF39986" s="101" t="s">
        <v>58</v>
      </c>
      <c r="BK39986" s="98" t="s">
        <v>70</v>
      </c>
    </row>
    <row r="39987" spans="17:63" ht="29.25" customHeight="1" x14ac:dyDescent="0.2">
      <c r="Q39987" s="92" t="s">
        <v>50</v>
      </c>
      <c r="BF39987" s="101" t="s">
        <v>58</v>
      </c>
      <c r="BK39987" s="98" t="s">
        <v>70</v>
      </c>
    </row>
    <row r="39988" spans="17:63" ht="29.25" customHeight="1" x14ac:dyDescent="0.2">
      <c r="Q39988" s="92" t="s">
        <v>50</v>
      </c>
      <c r="BF39988" s="101" t="s">
        <v>58</v>
      </c>
      <c r="BK39988" s="98" t="s">
        <v>70</v>
      </c>
    </row>
    <row r="39989" spans="17:63" ht="29.25" customHeight="1" x14ac:dyDescent="0.2">
      <c r="Q39989" s="92" t="s">
        <v>50</v>
      </c>
      <c r="BF39989" s="101" t="s">
        <v>58</v>
      </c>
      <c r="BK39989" s="98" t="s">
        <v>70</v>
      </c>
    </row>
    <row r="39990" spans="17:63" ht="29.25" customHeight="1" x14ac:dyDescent="0.2">
      <c r="Q39990" s="92" t="s">
        <v>50</v>
      </c>
      <c r="BF39990" s="101" t="s">
        <v>58</v>
      </c>
      <c r="BK39990" s="98" t="s">
        <v>70</v>
      </c>
    </row>
    <row r="39991" spans="17:63" ht="29.25" customHeight="1" x14ac:dyDescent="0.2">
      <c r="Q39991" s="92" t="s">
        <v>50</v>
      </c>
      <c r="BF39991" s="101" t="s">
        <v>58</v>
      </c>
      <c r="BK39991" s="98" t="s">
        <v>70</v>
      </c>
    </row>
    <row r="39992" spans="17:63" ht="29.25" customHeight="1" x14ac:dyDescent="0.2">
      <c r="Q39992" s="92" t="s">
        <v>50</v>
      </c>
      <c r="BF39992" s="101" t="s">
        <v>58</v>
      </c>
      <c r="BK39992" s="98" t="s">
        <v>70</v>
      </c>
    </row>
    <row r="39993" spans="17:63" ht="29.25" customHeight="1" x14ac:dyDescent="0.2">
      <c r="Q39993" s="92" t="s">
        <v>50</v>
      </c>
      <c r="BF39993" s="101" t="s">
        <v>58</v>
      </c>
      <c r="BK39993" s="98" t="s">
        <v>70</v>
      </c>
    </row>
    <row r="39994" spans="17:63" ht="29.25" customHeight="1" x14ac:dyDescent="0.2">
      <c r="Q39994" s="92" t="s">
        <v>50</v>
      </c>
      <c r="BF39994" s="101" t="s">
        <v>58</v>
      </c>
      <c r="BK39994" s="98" t="s">
        <v>70</v>
      </c>
    </row>
    <row r="39995" spans="17:63" ht="29.25" customHeight="1" x14ac:dyDescent="0.2">
      <c r="Q39995" s="92" t="s">
        <v>50</v>
      </c>
      <c r="BF39995" s="101" t="s">
        <v>58</v>
      </c>
      <c r="BK39995" s="98" t="s">
        <v>70</v>
      </c>
    </row>
    <row r="39996" spans="17:63" ht="29.25" customHeight="1" x14ac:dyDescent="0.2">
      <c r="Q39996" s="92" t="s">
        <v>50</v>
      </c>
      <c r="BF39996" s="101" t="s">
        <v>58</v>
      </c>
      <c r="BK39996" s="98" t="s">
        <v>70</v>
      </c>
    </row>
    <row r="39997" spans="17:63" ht="29.25" customHeight="1" x14ac:dyDescent="0.2">
      <c r="Q39997" s="92" t="s">
        <v>50</v>
      </c>
      <c r="BF39997" s="101" t="s">
        <v>58</v>
      </c>
      <c r="BK39997" s="98" t="s">
        <v>70</v>
      </c>
    </row>
    <row r="39998" spans="17:63" ht="29.25" customHeight="1" x14ac:dyDescent="0.2">
      <c r="Q39998" s="92" t="s">
        <v>50</v>
      </c>
      <c r="BF39998" s="101" t="s">
        <v>58</v>
      </c>
      <c r="BK39998" s="98" t="s">
        <v>70</v>
      </c>
    </row>
    <row r="39999" spans="17:63" ht="29.25" customHeight="1" x14ac:dyDescent="0.2">
      <c r="Q39999" s="92" t="s">
        <v>50</v>
      </c>
      <c r="BF39999" s="101" t="s">
        <v>58</v>
      </c>
      <c r="BK39999" s="98" t="s">
        <v>70</v>
      </c>
    </row>
    <row r="40000" spans="17:63" ht="29.25" customHeight="1" x14ac:dyDescent="0.2">
      <c r="Q40000" s="92" t="s">
        <v>50</v>
      </c>
      <c r="BF40000" s="101" t="s">
        <v>58</v>
      </c>
      <c r="BK40000" s="98" t="s">
        <v>70</v>
      </c>
    </row>
    <row r="40001" spans="17:63" ht="29.25" customHeight="1" x14ac:dyDescent="0.2">
      <c r="Q40001" s="92" t="s">
        <v>50</v>
      </c>
      <c r="BF40001" s="101" t="s">
        <v>58</v>
      </c>
      <c r="BK40001" s="98" t="s">
        <v>70</v>
      </c>
    </row>
    <row r="40002" spans="17:63" ht="29.25" customHeight="1" x14ac:dyDescent="0.2">
      <c r="Q40002" s="92" t="s">
        <v>50</v>
      </c>
      <c r="BF40002" s="101" t="s">
        <v>58</v>
      </c>
      <c r="BK40002" s="98" t="s">
        <v>70</v>
      </c>
    </row>
    <row r="40003" spans="17:63" ht="29.25" customHeight="1" x14ac:dyDescent="0.2">
      <c r="Q40003" s="92" t="s">
        <v>50</v>
      </c>
      <c r="BF40003" s="101" t="s">
        <v>58</v>
      </c>
      <c r="BK40003" s="98" t="s">
        <v>70</v>
      </c>
    </row>
    <row r="40004" spans="17:63" ht="29.25" customHeight="1" x14ac:dyDescent="0.2">
      <c r="Q40004" s="92" t="s">
        <v>50</v>
      </c>
      <c r="BF40004" s="101" t="s">
        <v>58</v>
      </c>
      <c r="BK40004" s="98" t="s">
        <v>70</v>
      </c>
    </row>
    <row r="40005" spans="17:63" ht="29.25" customHeight="1" x14ac:dyDescent="0.2">
      <c r="Q40005" s="92" t="s">
        <v>50</v>
      </c>
      <c r="BF40005" s="101" t="s">
        <v>58</v>
      </c>
      <c r="BK40005" s="98" t="s">
        <v>70</v>
      </c>
    </row>
    <row r="40006" spans="17:63" ht="29.25" customHeight="1" x14ac:dyDescent="0.2">
      <c r="Q40006" s="92" t="s">
        <v>50</v>
      </c>
      <c r="BF40006" s="101" t="s">
        <v>58</v>
      </c>
      <c r="BK40006" s="98" t="s">
        <v>70</v>
      </c>
    </row>
    <row r="40007" spans="17:63" ht="29.25" customHeight="1" x14ac:dyDescent="0.2">
      <c r="Q40007" s="92" t="s">
        <v>50</v>
      </c>
      <c r="BF40007" s="101" t="s">
        <v>58</v>
      </c>
      <c r="BK40007" s="98" t="s">
        <v>70</v>
      </c>
    </row>
    <row r="40008" spans="17:63" ht="29.25" customHeight="1" x14ac:dyDescent="0.2">
      <c r="Q40008" s="92" t="s">
        <v>50</v>
      </c>
      <c r="BF40008" s="101" t="s">
        <v>58</v>
      </c>
      <c r="BK40008" s="98" t="s">
        <v>70</v>
      </c>
    </row>
    <row r="40009" spans="17:63" ht="29.25" customHeight="1" x14ac:dyDescent="0.2">
      <c r="Q40009" s="92" t="s">
        <v>50</v>
      </c>
      <c r="BF40009" s="101" t="s">
        <v>58</v>
      </c>
      <c r="BK40009" s="98" t="s">
        <v>70</v>
      </c>
    </row>
    <row r="40010" spans="17:63" ht="29.25" customHeight="1" x14ac:dyDescent="0.2">
      <c r="Q40010" s="92" t="s">
        <v>50</v>
      </c>
      <c r="BF40010" s="101" t="s">
        <v>58</v>
      </c>
      <c r="BK40010" s="98" t="s">
        <v>70</v>
      </c>
    </row>
    <row r="40011" spans="17:63" ht="29.25" customHeight="1" x14ac:dyDescent="0.2">
      <c r="Q40011" s="92" t="s">
        <v>50</v>
      </c>
      <c r="BF40011" s="101" t="s">
        <v>58</v>
      </c>
      <c r="BK40011" s="98" t="s">
        <v>70</v>
      </c>
    </row>
    <row r="40012" spans="17:63" ht="29.25" customHeight="1" x14ac:dyDescent="0.2">
      <c r="Q40012" s="92" t="s">
        <v>50</v>
      </c>
      <c r="BF40012" s="101" t="s">
        <v>58</v>
      </c>
      <c r="BK40012" s="98" t="s">
        <v>70</v>
      </c>
    </row>
    <row r="40013" spans="17:63" ht="29.25" customHeight="1" x14ac:dyDescent="0.2">
      <c r="Q40013" s="92" t="s">
        <v>50</v>
      </c>
      <c r="BF40013" s="101" t="s">
        <v>58</v>
      </c>
      <c r="BK40013" s="98" t="s">
        <v>70</v>
      </c>
    </row>
    <row r="40014" spans="17:63" ht="29.25" customHeight="1" x14ac:dyDescent="0.2">
      <c r="Q40014" s="92" t="s">
        <v>50</v>
      </c>
      <c r="BF40014" s="101" t="s">
        <v>58</v>
      </c>
      <c r="BK40014" s="98" t="s">
        <v>70</v>
      </c>
    </row>
    <row r="40015" spans="17:63" ht="29.25" customHeight="1" x14ac:dyDescent="0.2">
      <c r="Q40015" s="92" t="s">
        <v>50</v>
      </c>
      <c r="BF40015" s="101" t="s">
        <v>58</v>
      </c>
      <c r="BK40015" s="98" t="s">
        <v>70</v>
      </c>
    </row>
    <row r="40016" spans="17:63" ht="29.25" customHeight="1" x14ac:dyDescent="0.2">
      <c r="Q40016" s="92" t="s">
        <v>50</v>
      </c>
      <c r="BF40016" s="101" t="s">
        <v>58</v>
      </c>
      <c r="BK40016" s="98" t="s">
        <v>70</v>
      </c>
    </row>
    <row r="40017" spans="17:63" ht="29.25" customHeight="1" x14ac:dyDescent="0.2">
      <c r="Q40017" s="92" t="s">
        <v>50</v>
      </c>
      <c r="BF40017" s="101" t="s">
        <v>58</v>
      </c>
      <c r="BK40017" s="98" t="s">
        <v>70</v>
      </c>
    </row>
    <row r="40018" spans="17:63" ht="29.25" customHeight="1" x14ac:dyDescent="0.2">
      <c r="Q40018" s="92" t="s">
        <v>50</v>
      </c>
      <c r="BF40018" s="101" t="s">
        <v>58</v>
      </c>
      <c r="BK40018" s="98" t="s">
        <v>70</v>
      </c>
    </row>
    <row r="40019" spans="17:63" ht="29.25" customHeight="1" x14ac:dyDescent="0.2">
      <c r="Q40019" s="92" t="s">
        <v>50</v>
      </c>
      <c r="BF40019" s="101" t="s">
        <v>58</v>
      </c>
      <c r="BK40019" s="98" t="s">
        <v>70</v>
      </c>
    </row>
    <row r="40020" spans="17:63" ht="29.25" customHeight="1" x14ac:dyDescent="0.2">
      <c r="Q40020" s="92" t="s">
        <v>50</v>
      </c>
      <c r="BF40020" s="101" t="s">
        <v>58</v>
      </c>
      <c r="BK40020" s="98" t="s">
        <v>70</v>
      </c>
    </row>
    <row r="40021" spans="17:63" ht="29.25" customHeight="1" x14ac:dyDescent="0.2">
      <c r="Q40021" s="92" t="s">
        <v>50</v>
      </c>
      <c r="BF40021" s="101" t="s">
        <v>58</v>
      </c>
      <c r="BK40021" s="98" t="s">
        <v>70</v>
      </c>
    </row>
    <row r="40022" spans="17:63" ht="29.25" customHeight="1" x14ac:dyDescent="0.2">
      <c r="Q40022" s="92" t="s">
        <v>50</v>
      </c>
      <c r="BF40022" s="101" t="s">
        <v>58</v>
      </c>
      <c r="BK40022" s="98" t="s">
        <v>70</v>
      </c>
    </row>
    <row r="40023" spans="17:63" ht="29.25" customHeight="1" x14ac:dyDescent="0.2">
      <c r="Q40023" s="92" t="s">
        <v>50</v>
      </c>
      <c r="BF40023" s="101" t="s">
        <v>58</v>
      </c>
      <c r="BK40023" s="98" t="s">
        <v>70</v>
      </c>
    </row>
    <row r="40024" spans="17:63" ht="29.25" customHeight="1" x14ac:dyDescent="0.2">
      <c r="Q40024" s="92" t="s">
        <v>50</v>
      </c>
      <c r="BF40024" s="101" t="s">
        <v>58</v>
      </c>
      <c r="BK40024" s="98" t="s">
        <v>70</v>
      </c>
    </row>
    <row r="40025" spans="17:63" ht="29.25" customHeight="1" x14ac:dyDescent="0.2">
      <c r="Q40025" s="92" t="s">
        <v>50</v>
      </c>
      <c r="BF40025" s="101" t="s">
        <v>58</v>
      </c>
      <c r="BK40025" s="98" t="s">
        <v>70</v>
      </c>
    </row>
    <row r="40026" spans="17:63" ht="29.25" customHeight="1" x14ac:dyDescent="0.2">
      <c r="Q40026" s="92" t="s">
        <v>50</v>
      </c>
      <c r="BF40026" s="101" t="s">
        <v>58</v>
      </c>
      <c r="BK40026" s="98" t="s">
        <v>70</v>
      </c>
    </row>
    <row r="40027" spans="17:63" ht="29.25" customHeight="1" x14ac:dyDescent="0.2">
      <c r="Q40027" s="92" t="s">
        <v>50</v>
      </c>
      <c r="BF40027" s="101" t="s">
        <v>58</v>
      </c>
      <c r="BK40027" s="98" t="s">
        <v>70</v>
      </c>
    </row>
    <row r="40028" spans="17:63" ht="29.25" customHeight="1" x14ac:dyDescent="0.2">
      <c r="Q40028" s="92" t="s">
        <v>50</v>
      </c>
      <c r="BF40028" s="101" t="s">
        <v>58</v>
      </c>
      <c r="BK40028" s="98" t="s">
        <v>70</v>
      </c>
    </row>
    <row r="40029" spans="17:63" ht="29.25" customHeight="1" x14ac:dyDescent="0.2">
      <c r="Q40029" s="92" t="s">
        <v>50</v>
      </c>
      <c r="BF40029" s="101" t="s">
        <v>58</v>
      </c>
      <c r="BK40029" s="98" t="s">
        <v>70</v>
      </c>
    </row>
    <row r="40030" spans="17:63" ht="29.25" customHeight="1" x14ac:dyDescent="0.2">
      <c r="Q40030" s="92" t="s">
        <v>50</v>
      </c>
      <c r="BF40030" s="101" t="s">
        <v>58</v>
      </c>
      <c r="BK40030" s="98" t="s">
        <v>70</v>
      </c>
    </row>
    <row r="40031" spans="17:63" ht="29.25" customHeight="1" x14ac:dyDescent="0.2">
      <c r="Q40031" s="92" t="s">
        <v>50</v>
      </c>
      <c r="BF40031" s="101" t="s">
        <v>58</v>
      </c>
      <c r="BK40031" s="98" t="s">
        <v>70</v>
      </c>
    </row>
    <row r="40032" spans="17:63" ht="29.25" customHeight="1" x14ac:dyDescent="0.2">
      <c r="Q40032" s="92" t="s">
        <v>50</v>
      </c>
      <c r="BF40032" s="101" t="s">
        <v>58</v>
      </c>
      <c r="BK40032" s="98" t="s">
        <v>70</v>
      </c>
    </row>
    <row r="40033" spans="17:63" ht="29.25" customHeight="1" x14ac:dyDescent="0.2">
      <c r="Q40033" s="92" t="s">
        <v>50</v>
      </c>
      <c r="BF40033" s="101" t="s">
        <v>58</v>
      </c>
      <c r="BK40033" s="98" t="s">
        <v>70</v>
      </c>
    </row>
    <row r="40034" spans="17:63" ht="29.25" customHeight="1" x14ac:dyDescent="0.2">
      <c r="Q40034" s="92" t="s">
        <v>50</v>
      </c>
      <c r="BF40034" s="101" t="s">
        <v>58</v>
      </c>
      <c r="BK40034" s="98" t="s">
        <v>70</v>
      </c>
    </row>
    <row r="40035" spans="17:63" ht="29.25" customHeight="1" x14ac:dyDescent="0.2">
      <c r="Q40035" s="92" t="s">
        <v>50</v>
      </c>
      <c r="BF40035" s="101" t="s">
        <v>58</v>
      </c>
      <c r="BK40035" s="98" t="s">
        <v>70</v>
      </c>
    </row>
    <row r="40036" spans="17:63" ht="29.25" customHeight="1" x14ac:dyDescent="0.2">
      <c r="Q40036" s="92" t="s">
        <v>50</v>
      </c>
      <c r="BF40036" s="101" t="s">
        <v>58</v>
      </c>
      <c r="BK40036" s="98" t="s">
        <v>70</v>
      </c>
    </row>
    <row r="40037" spans="17:63" ht="29.25" customHeight="1" x14ac:dyDescent="0.2">
      <c r="Q40037" s="92" t="s">
        <v>50</v>
      </c>
      <c r="BF40037" s="101" t="s">
        <v>58</v>
      </c>
      <c r="BK40037" s="98" t="s">
        <v>70</v>
      </c>
    </row>
    <row r="40038" spans="17:63" ht="29.25" customHeight="1" x14ac:dyDescent="0.2">
      <c r="Q40038" s="92" t="s">
        <v>50</v>
      </c>
      <c r="BF40038" s="101" t="s">
        <v>58</v>
      </c>
      <c r="BK40038" s="98" t="s">
        <v>70</v>
      </c>
    </row>
    <row r="40039" spans="17:63" ht="29.25" customHeight="1" x14ac:dyDescent="0.2">
      <c r="Q40039" s="92" t="s">
        <v>50</v>
      </c>
      <c r="BF40039" s="101" t="s">
        <v>58</v>
      </c>
      <c r="BK40039" s="98" t="s">
        <v>70</v>
      </c>
    </row>
    <row r="40040" spans="17:63" ht="29.25" customHeight="1" x14ac:dyDescent="0.2">
      <c r="Q40040" s="92" t="s">
        <v>50</v>
      </c>
      <c r="BF40040" s="101" t="s">
        <v>58</v>
      </c>
      <c r="BK40040" s="98" t="s">
        <v>70</v>
      </c>
    </row>
    <row r="40041" spans="17:63" ht="29.25" customHeight="1" x14ac:dyDescent="0.2">
      <c r="Q40041" s="92" t="s">
        <v>50</v>
      </c>
      <c r="BF40041" s="101" t="s">
        <v>58</v>
      </c>
      <c r="BK40041" s="98" t="s">
        <v>70</v>
      </c>
    </row>
    <row r="40042" spans="17:63" ht="29.25" customHeight="1" x14ac:dyDescent="0.2">
      <c r="Q40042" s="92" t="s">
        <v>50</v>
      </c>
      <c r="BF40042" s="101" t="s">
        <v>58</v>
      </c>
      <c r="BK40042" s="98" t="s">
        <v>70</v>
      </c>
    </row>
    <row r="40043" spans="17:63" ht="29.25" customHeight="1" x14ac:dyDescent="0.2">
      <c r="Q40043" s="92" t="s">
        <v>50</v>
      </c>
      <c r="BF40043" s="101" t="s">
        <v>58</v>
      </c>
      <c r="BK40043" s="98" t="s">
        <v>70</v>
      </c>
    </row>
    <row r="40044" spans="17:63" ht="29.25" customHeight="1" x14ac:dyDescent="0.2">
      <c r="Q40044" s="92" t="s">
        <v>50</v>
      </c>
      <c r="BF40044" s="101" t="s">
        <v>58</v>
      </c>
      <c r="BK40044" s="98" t="s">
        <v>70</v>
      </c>
    </row>
    <row r="40045" spans="17:63" ht="29.25" customHeight="1" x14ac:dyDescent="0.2">
      <c r="Q40045" s="92" t="s">
        <v>50</v>
      </c>
      <c r="BF40045" s="101" t="s">
        <v>58</v>
      </c>
      <c r="BK40045" s="98" t="s">
        <v>70</v>
      </c>
    </row>
    <row r="40046" spans="17:63" ht="29.25" customHeight="1" x14ac:dyDescent="0.2">
      <c r="Q40046" s="92" t="s">
        <v>50</v>
      </c>
      <c r="BF40046" s="101" t="s">
        <v>58</v>
      </c>
      <c r="BK40046" s="98" t="s">
        <v>70</v>
      </c>
    </row>
    <row r="40047" spans="17:63" ht="29.25" customHeight="1" x14ac:dyDescent="0.2">
      <c r="Q40047" s="92" t="s">
        <v>50</v>
      </c>
      <c r="BF40047" s="101" t="s">
        <v>58</v>
      </c>
      <c r="BK40047" s="98" t="s">
        <v>70</v>
      </c>
    </row>
    <row r="40048" spans="17:63" ht="29.25" customHeight="1" x14ac:dyDescent="0.2">
      <c r="Q40048" s="92" t="s">
        <v>50</v>
      </c>
      <c r="BF40048" s="101" t="s">
        <v>58</v>
      </c>
      <c r="BK40048" s="98" t="s">
        <v>70</v>
      </c>
    </row>
    <row r="40049" spans="17:63" ht="29.25" customHeight="1" x14ac:dyDescent="0.2">
      <c r="Q40049" s="92" t="s">
        <v>50</v>
      </c>
      <c r="BF40049" s="101" t="s">
        <v>58</v>
      </c>
      <c r="BK40049" s="98" t="s">
        <v>70</v>
      </c>
    </row>
    <row r="40050" spans="17:63" ht="29.25" customHeight="1" x14ac:dyDescent="0.2">
      <c r="Q40050" s="92" t="s">
        <v>50</v>
      </c>
      <c r="BF40050" s="101" t="s">
        <v>58</v>
      </c>
      <c r="BK40050" s="98" t="s">
        <v>70</v>
      </c>
    </row>
    <row r="40051" spans="17:63" ht="29.25" customHeight="1" x14ac:dyDescent="0.2">
      <c r="Q40051" s="92" t="s">
        <v>50</v>
      </c>
      <c r="BF40051" s="101" t="s">
        <v>58</v>
      </c>
      <c r="BK40051" s="98" t="s">
        <v>70</v>
      </c>
    </row>
    <row r="40052" spans="17:63" ht="29.25" customHeight="1" x14ac:dyDescent="0.2">
      <c r="Q40052" s="92" t="s">
        <v>50</v>
      </c>
      <c r="BF40052" s="101" t="s">
        <v>58</v>
      </c>
      <c r="BK40052" s="98" t="s">
        <v>70</v>
      </c>
    </row>
    <row r="40053" spans="17:63" ht="29.25" customHeight="1" x14ac:dyDescent="0.2">
      <c r="Q40053" s="92" t="s">
        <v>50</v>
      </c>
      <c r="BF40053" s="101" t="s">
        <v>58</v>
      </c>
      <c r="BK40053" s="98" t="s">
        <v>70</v>
      </c>
    </row>
    <row r="40054" spans="17:63" ht="29.25" customHeight="1" x14ac:dyDescent="0.2">
      <c r="Q40054" s="92" t="s">
        <v>50</v>
      </c>
      <c r="BF40054" s="101" t="s">
        <v>58</v>
      </c>
      <c r="BK40054" s="98" t="s">
        <v>70</v>
      </c>
    </row>
    <row r="40055" spans="17:63" ht="29.25" customHeight="1" x14ac:dyDescent="0.2">
      <c r="Q40055" s="92" t="s">
        <v>50</v>
      </c>
      <c r="BF40055" s="101" t="s">
        <v>58</v>
      </c>
      <c r="BK40055" s="98" t="s">
        <v>70</v>
      </c>
    </row>
    <row r="40056" spans="17:63" ht="29.25" customHeight="1" x14ac:dyDescent="0.2">
      <c r="Q40056" s="92" t="s">
        <v>50</v>
      </c>
      <c r="BF40056" s="101" t="s">
        <v>58</v>
      </c>
      <c r="BK40056" s="98" t="s">
        <v>70</v>
      </c>
    </row>
    <row r="40057" spans="17:63" ht="29.25" customHeight="1" x14ac:dyDescent="0.2">
      <c r="Q40057" s="92" t="s">
        <v>50</v>
      </c>
      <c r="BF40057" s="101" t="s">
        <v>58</v>
      </c>
      <c r="BK40057" s="98" t="s">
        <v>70</v>
      </c>
    </row>
    <row r="40058" spans="17:63" ht="29.25" customHeight="1" x14ac:dyDescent="0.2">
      <c r="Q40058" s="92" t="s">
        <v>50</v>
      </c>
      <c r="BF40058" s="101" t="s">
        <v>58</v>
      </c>
      <c r="BK40058" s="98" t="s">
        <v>70</v>
      </c>
    </row>
    <row r="40059" spans="17:63" ht="29.25" customHeight="1" x14ac:dyDescent="0.2">
      <c r="Q40059" s="92" t="s">
        <v>50</v>
      </c>
      <c r="BF40059" s="101" t="s">
        <v>58</v>
      </c>
      <c r="BK40059" s="98" t="s">
        <v>70</v>
      </c>
    </row>
    <row r="40060" spans="17:63" ht="29.25" customHeight="1" x14ac:dyDescent="0.2">
      <c r="Q40060" s="92" t="s">
        <v>50</v>
      </c>
      <c r="BF40060" s="101" t="s">
        <v>58</v>
      </c>
      <c r="BK40060" s="98" t="s">
        <v>70</v>
      </c>
    </row>
    <row r="40061" spans="17:63" ht="29.25" customHeight="1" x14ac:dyDescent="0.2">
      <c r="Q40061" s="92" t="s">
        <v>50</v>
      </c>
      <c r="BF40061" s="101" t="s">
        <v>58</v>
      </c>
      <c r="BK40061" s="98" t="s">
        <v>70</v>
      </c>
    </row>
    <row r="40062" spans="17:63" ht="29.25" customHeight="1" x14ac:dyDescent="0.2">
      <c r="Q40062" s="92" t="s">
        <v>50</v>
      </c>
      <c r="BF40062" s="101" t="s">
        <v>58</v>
      </c>
      <c r="BK40062" s="98" t="s">
        <v>70</v>
      </c>
    </row>
    <row r="40063" spans="17:63" ht="29.25" customHeight="1" x14ac:dyDescent="0.2">
      <c r="Q40063" s="92" t="s">
        <v>50</v>
      </c>
      <c r="BF40063" s="101" t="s">
        <v>58</v>
      </c>
      <c r="BK40063" s="98" t="s">
        <v>70</v>
      </c>
    </row>
    <row r="40064" spans="17:63" ht="29.25" customHeight="1" x14ac:dyDescent="0.2">
      <c r="Q40064" s="92" t="s">
        <v>50</v>
      </c>
      <c r="BF40064" s="101" t="s">
        <v>58</v>
      </c>
      <c r="BK40064" s="98" t="s">
        <v>70</v>
      </c>
    </row>
    <row r="40065" spans="17:63" ht="29.25" customHeight="1" x14ac:dyDescent="0.2">
      <c r="Q40065" s="92" t="s">
        <v>50</v>
      </c>
      <c r="BF40065" s="101" t="s">
        <v>58</v>
      </c>
      <c r="BK40065" s="98" t="s">
        <v>70</v>
      </c>
    </row>
    <row r="40066" spans="17:63" ht="29.25" customHeight="1" x14ac:dyDescent="0.2">
      <c r="Q40066" s="92" t="s">
        <v>50</v>
      </c>
      <c r="BF40066" s="101" t="s">
        <v>58</v>
      </c>
      <c r="BK40066" s="98" t="s">
        <v>70</v>
      </c>
    </row>
    <row r="40067" spans="17:63" ht="29.25" customHeight="1" x14ac:dyDescent="0.2">
      <c r="Q40067" s="92" t="s">
        <v>50</v>
      </c>
      <c r="BF40067" s="101" t="s">
        <v>58</v>
      </c>
      <c r="BK40067" s="98" t="s">
        <v>70</v>
      </c>
    </row>
    <row r="40068" spans="17:63" ht="29.25" customHeight="1" x14ac:dyDescent="0.2">
      <c r="Q40068" s="92" t="s">
        <v>50</v>
      </c>
      <c r="BF40068" s="101" t="s">
        <v>58</v>
      </c>
      <c r="BK40068" s="98" t="s">
        <v>70</v>
      </c>
    </row>
    <row r="40069" spans="17:63" ht="29.25" customHeight="1" x14ac:dyDescent="0.2">
      <c r="Q40069" s="92" t="s">
        <v>50</v>
      </c>
      <c r="BF40069" s="101" t="s">
        <v>58</v>
      </c>
      <c r="BK40069" s="98" t="s">
        <v>70</v>
      </c>
    </row>
    <row r="40070" spans="17:63" ht="29.25" customHeight="1" x14ac:dyDescent="0.2">
      <c r="Q40070" s="92" t="s">
        <v>50</v>
      </c>
      <c r="BF40070" s="101" t="s">
        <v>58</v>
      </c>
      <c r="BK40070" s="98" t="s">
        <v>70</v>
      </c>
    </row>
    <row r="40071" spans="17:63" ht="29.25" customHeight="1" x14ac:dyDescent="0.2">
      <c r="Q40071" s="92" t="s">
        <v>50</v>
      </c>
      <c r="BF40071" s="101" t="s">
        <v>58</v>
      </c>
      <c r="BK40071" s="98" t="s">
        <v>70</v>
      </c>
    </row>
    <row r="40072" spans="17:63" ht="29.25" customHeight="1" x14ac:dyDescent="0.2">
      <c r="Q40072" s="92" t="s">
        <v>50</v>
      </c>
      <c r="BF40072" s="101" t="s">
        <v>58</v>
      </c>
      <c r="BK40072" s="98" t="s">
        <v>70</v>
      </c>
    </row>
    <row r="40073" spans="17:63" ht="29.25" customHeight="1" x14ac:dyDescent="0.2">
      <c r="Q40073" s="92" t="s">
        <v>50</v>
      </c>
      <c r="BF40073" s="101" t="s">
        <v>58</v>
      </c>
      <c r="BK40073" s="98" t="s">
        <v>70</v>
      </c>
    </row>
    <row r="40074" spans="17:63" ht="29.25" customHeight="1" x14ac:dyDescent="0.2">
      <c r="Q40074" s="92" t="s">
        <v>50</v>
      </c>
      <c r="BF40074" s="101" t="s">
        <v>58</v>
      </c>
      <c r="BK40074" s="98" t="s">
        <v>70</v>
      </c>
    </row>
    <row r="40075" spans="17:63" ht="29.25" customHeight="1" x14ac:dyDescent="0.2">
      <c r="Q40075" s="92" t="s">
        <v>50</v>
      </c>
      <c r="BF40075" s="101" t="s">
        <v>58</v>
      </c>
      <c r="BK40075" s="98" t="s">
        <v>70</v>
      </c>
    </row>
    <row r="40076" spans="17:63" ht="29.25" customHeight="1" x14ac:dyDescent="0.2">
      <c r="Q40076" s="92" t="s">
        <v>50</v>
      </c>
      <c r="BF40076" s="101" t="s">
        <v>58</v>
      </c>
      <c r="BK40076" s="98" t="s">
        <v>70</v>
      </c>
    </row>
    <row r="40077" spans="17:63" ht="29.25" customHeight="1" x14ac:dyDescent="0.2">
      <c r="Q40077" s="92" t="s">
        <v>50</v>
      </c>
      <c r="BF40077" s="101" t="s">
        <v>58</v>
      </c>
      <c r="BK40077" s="98" t="s">
        <v>70</v>
      </c>
    </row>
    <row r="40078" spans="17:63" ht="29.25" customHeight="1" x14ac:dyDescent="0.2">
      <c r="Q40078" s="92" t="s">
        <v>50</v>
      </c>
      <c r="BF40078" s="101" t="s">
        <v>58</v>
      </c>
      <c r="BK40078" s="98" t="s">
        <v>70</v>
      </c>
    </row>
    <row r="40079" spans="17:63" ht="29.25" customHeight="1" x14ac:dyDescent="0.2">
      <c r="Q40079" s="92" t="s">
        <v>50</v>
      </c>
      <c r="BF40079" s="101" t="s">
        <v>58</v>
      </c>
      <c r="BK40079" s="98" t="s">
        <v>70</v>
      </c>
    </row>
    <row r="40080" spans="17:63" ht="29.25" customHeight="1" x14ac:dyDescent="0.2">
      <c r="Q40080" s="92" t="s">
        <v>50</v>
      </c>
      <c r="BF40080" s="101" t="s">
        <v>58</v>
      </c>
      <c r="BK40080" s="98" t="s">
        <v>70</v>
      </c>
    </row>
    <row r="40081" spans="17:63" ht="29.25" customHeight="1" x14ac:dyDescent="0.2">
      <c r="Q40081" s="92" t="s">
        <v>50</v>
      </c>
      <c r="BF40081" s="101" t="s">
        <v>58</v>
      </c>
      <c r="BK40081" s="98" t="s">
        <v>70</v>
      </c>
    </row>
    <row r="40082" spans="17:63" ht="29.25" customHeight="1" x14ac:dyDescent="0.2">
      <c r="Q40082" s="92" t="s">
        <v>50</v>
      </c>
      <c r="BF40082" s="101" t="s">
        <v>58</v>
      </c>
      <c r="BK40082" s="98" t="s">
        <v>70</v>
      </c>
    </row>
    <row r="40083" spans="17:63" ht="29.25" customHeight="1" x14ac:dyDescent="0.2">
      <c r="Q40083" s="92" t="s">
        <v>50</v>
      </c>
      <c r="BF40083" s="101" t="s">
        <v>58</v>
      </c>
      <c r="BK40083" s="98" t="s">
        <v>70</v>
      </c>
    </row>
    <row r="40084" spans="17:63" ht="29.25" customHeight="1" x14ac:dyDescent="0.2">
      <c r="Q40084" s="92" t="s">
        <v>50</v>
      </c>
      <c r="BF40084" s="101" t="s">
        <v>58</v>
      </c>
      <c r="BK40084" s="98" t="s">
        <v>70</v>
      </c>
    </row>
    <row r="40085" spans="17:63" ht="29.25" customHeight="1" x14ac:dyDescent="0.2">
      <c r="Q40085" s="92" t="s">
        <v>50</v>
      </c>
      <c r="BF40085" s="101" t="s">
        <v>58</v>
      </c>
      <c r="BK40085" s="98" t="s">
        <v>70</v>
      </c>
    </row>
    <row r="40086" spans="17:63" ht="29.25" customHeight="1" x14ac:dyDescent="0.2">
      <c r="Q40086" s="92" t="s">
        <v>50</v>
      </c>
      <c r="BF40086" s="101" t="s">
        <v>58</v>
      </c>
      <c r="BK40086" s="98" t="s">
        <v>70</v>
      </c>
    </row>
    <row r="40087" spans="17:63" ht="29.25" customHeight="1" x14ac:dyDescent="0.2">
      <c r="Q40087" s="92" t="s">
        <v>50</v>
      </c>
      <c r="BF40087" s="101" t="s">
        <v>58</v>
      </c>
      <c r="BK40087" s="98" t="s">
        <v>70</v>
      </c>
    </row>
    <row r="40088" spans="17:63" ht="29.25" customHeight="1" x14ac:dyDescent="0.2">
      <c r="Q40088" s="92" t="s">
        <v>50</v>
      </c>
      <c r="BF40088" s="101" t="s">
        <v>58</v>
      </c>
      <c r="BK40088" s="98" t="s">
        <v>70</v>
      </c>
    </row>
    <row r="40089" spans="17:63" ht="29.25" customHeight="1" x14ac:dyDescent="0.2">
      <c r="Q40089" s="92" t="s">
        <v>50</v>
      </c>
      <c r="BF40089" s="101" t="s">
        <v>58</v>
      </c>
      <c r="BK40089" s="98" t="s">
        <v>70</v>
      </c>
    </row>
    <row r="40090" spans="17:63" ht="29.25" customHeight="1" x14ac:dyDescent="0.2">
      <c r="Q40090" s="92" t="s">
        <v>50</v>
      </c>
      <c r="BF40090" s="101" t="s">
        <v>58</v>
      </c>
      <c r="BK40090" s="98" t="s">
        <v>70</v>
      </c>
    </row>
    <row r="40091" spans="17:63" ht="29.25" customHeight="1" x14ac:dyDescent="0.2">
      <c r="Q40091" s="92" t="s">
        <v>50</v>
      </c>
      <c r="BF40091" s="101" t="s">
        <v>58</v>
      </c>
      <c r="BK40091" s="98" t="s">
        <v>70</v>
      </c>
    </row>
    <row r="40092" spans="17:63" ht="29.25" customHeight="1" x14ac:dyDescent="0.2">
      <c r="Q40092" s="92" t="s">
        <v>50</v>
      </c>
      <c r="BF40092" s="101" t="s">
        <v>58</v>
      </c>
      <c r="BK40092" s="98" t="s">
        <v>70</v>
      </c>
    </row>
    <row r="40093" spans="17:63" ht="29.25" customHeight="1" x14ac:dyDescent="0.2">
      <c r="Q40093" s="92" t="s">
        <v>50</v>
      </c>
      <c r="BF40093" s="101" t="s">
        <v>58</v>
      </c>
      <c r="BK40093" s="98" t="s">
        <v>70</v>
      </c>
    </row>
    <row r="40094" spans="17:63" ht="29.25" customHeight="1" x14ac:dyDescent="0.2">
      <c r="Q40094" s="92" t="s">
        <v>50</v>
      </c>
      <c r="BF40094" s="101" t="s">
        <v>58</v>
      </c>
      <c r="BK40094" s="98" t="s">
        <v>70</v>
      </c>
    </row>
    <row r="40095" spans="17:63" ht="29.25" customHeight="1" x14ac:dyDescent="0.2">
      <c r="Q40095" s="92" t="s">
        <v>50</v>
      </c>
      <c r="BF40095" s="101" t="s">
        <v>58</v>
      </c>
      <c r="BK40095" s="98" t="s">
        <v>70</v>
      </c>
    </row>
    <row r="40096" spans="17:63" ht="29.25" customHeight="1" x14ac:dyDescent="0.2">
      <c r="Q40096" s="92" t="s">
        <v>50</v>
      </c>
      <c r="BF40096" s="101" t="s">
        <v>58</v>
      </c>
      <c r="BK40096" s="98" t="s">
        <v>70</v>
      </c>
    </row>
    <row r="40097" spans="17:63" ht="29.25" customHeight="1" x14ac:dyDescent="0.2">
      <c r="Q40097" s="92" t="s">
        <v>50</v>
      </c>
      <c r="BF40097" s="101" t="s">
        <v>58</v>
      </c>
      <c r="BK40097" s="98" t="s">
        <v>70</v>
      </c>
    </row>
    <row r="40098" spans="17:63" ht="29.25" customHeight="1" x14ac:dyDescent="0.2">
      <c r="Q40098" s="92" t="s">
        <v>50</v>
      </c>
      <c r="BF40098" s="101" t="s">
        <v>58</v>
      </c>
      <c r="BK40098" s="98" t="s">
        <v>70</v>
      </c>
    </row>
    <row r="40099" spans="17:63" ht="29.25" customHeight="1" x14ac:dyDescent="0.2">
      <c r="Q40099" s="92" t="s">
        <v>50</v>
      </c>
      <c r="BF40099" s="101" t="s">
        <v>58</v>
      </c>
      <c r="BK40099" s="98" t="s">
        <v>70</v>
      </c>
    </row>
    <row r="40100" spans="17:63" ht="29.25" customHeight="1" x14ac:dyDescent="0.2">
      <c r="Q40100" s="92" t="s">
        <v>50</v>
      </c>
      <c r="BF40100" s="101" t="s">
        <v>58</v>
      </c>
      <c r="BK40100" s="98" t="s">
        <v>70</v>
      </c>
    </row>
    <row r="40101" spans="17:63" ht="29.25" customHeight="1" x14ac:dyDescent="0.2">
      <c r="Q40101" s="92" t="s">
        <v>50</v>
      </c>
      <c r="BF40101" s="101" t="s">
        <v>58</v>
      </c>
      <c r="BK40101" s="98" t="s">
        <v>70</v>
      </c>
    </row>
    <row r="40102" spans="17:63" ht="29.25" customHeight="1" x14ac:dyDescent="0.2">
      <c r="Q40102" s="92" t="s">
        <v>50</v>
      </c>
      <c r="BF40102" s="101" t="s">
        <v>58</v>
      </c>
      <c r="BK40102" s="98" t="s">
        <v>70</v>
      </c>
    </row>
    <row r="40103" spans="17:63" ht="29.25" customHeight="1" x14ac:dyDescent="0.2">
      <c r="Q40103" s="92" t="s">
        <v>50</v>
      </c>
      <c r="BF40103" s="101" t="s">
        <v>58</v>
      </c>
      <c r="BK40103" s="98" t="s">
        <v>70</v>
      </c>
    </row>
    <row r="40104" spans="17:63" ht="29.25" customHeight="1" x14ac:dyDescent="0.2">
      <c r="Q40104" s="92" t="s">
        <v>50</v>
      </c>
      <c r="BF40104" s="101" t="s">
        <v>58</v>
      </c>
      <c r="BK40104" s="98" t="s">
        <v>70</v>
      </c>
    </row>
    <row r="40105" spans="17:63" ht="29.25" customHeight="1" x14ac:dyDescent="0.2">
      <c r="Q40105" s="92" t="s">
        <v>50</v>
      </c>
      <c r="BF40105" s="101" t="s">
        <v>58</v>
      </c>
      <c r="BK40105" s="98" t="s">
        <v>70</v>
      </c>
    </row>
    <row r="40106" spans="17:63" ht="29.25" customHeight="1" x14ac:dyDescent="0.2">
      <c r="Q40106" s="92" t="s">
        <v>50</v>
      </c>
      <c r="BF40106" s="101" t="s">
        <v>58</v>
      </c>
      <c r="BK40106" s="98" t="s">
        <v>70</v>
      </c>
    </row>
    <row r="40107" spans="17:63" ht="29.25" customHeight="1" x14ac:dyDescent="0.2">
      <c r="Q40107" s="92" t="s">
        <v>50</v>
      </c>
      <c r="BF40107" s="101" t="s">
        <v>58</v>
      </c>
      <c r="BK40107" s="98" t="s">
        <v>70</v>
      </c>
    </row>
    <row r="40108" spans="17:63" ht="29.25" customHeight="1" x14ac:dyDescent="0.2">
      <c r="Q40108" s="92" t="s">
        <v>50</v>
      </c>
      <c r="BF40108" s="101" t="s">
        <v>58</v>
      </c>
      <c r="BK40108" s="98" t="s">
        <v>70</v>
      </c>
    </row>
    <row r="40109" spans="17:63" ht="29.25" customHeight="1" x14ac:dyDescent="0.2">
      <c r="Q40109" s="92" t="s">
        <v>50</v>
      </c>
      <c r="BF40109" s="101" t="s">
        <v>58</v>
      </c>
      <c r="BK40109" s="98" t="s">
        <v>70</v>
      </c>
    </row>
    <row r="40110" spans="17:63" ht="29.25" customHeight="1" x14ac:dyDescent="0.2">
      <c r="Q40110" s="92" t="s">
        <v>50</v>
      </c>
      <c r="BF40110" s="101" t="s">
        <v>58</v>
      </c>
      <c r="BK40110" s="98" t="s">
        <v>70</v>
      </c>
    </row>
    <row r="40111" spans="17:63" ht="29.25" customHeight="1" x14ac:dyDescent="0.2">
      <c r="Q40111" s="92" t="s">
        <v>50</v>
      </c>
      <c r="BF40111" s="101" t="s">
        <v>58</v>
      </c>
      <c r="BK40111" s="98" t="s">
        <v>70</v>
      </c>
    </row>
    <row r="40112" spans="17:63" ht="29.25" customHeight="1" x14ac:dyDescent="0.2">
      <c r="Q40112" s="92" t="s">
        <v>50</v>
      </c>
      <c r="BF40112" s="101" t="s">
        <v>58</v>
      </c>
      <c r="BK40112" s="98" t="s">
        <v>70</v>
      </c>
    </row>
    <row r="40113" spans="17:63" ht="29.25" customHeight="1" x14ac:dyDescent="0.2">
      <c r="Q40113" s="92" t="s">
        <v>50</v>
      </c>
      <c r="BF40113" s="101" t="s">
        <v>58</v>
      </c>
      <c r="BK40113" s="98" t="s">
        <v>70</v>
      </c>
    </row>
    <row r="40114" spans="17:63" ht="29.25" customHeight="1" x14ac:dyDescent="0.2">
      <c r="Q40114" s="92" t="s">
        <v>50</v>
      </c>
      <c r="BF40114" s="101" t="s">
        <v>58</v>
      </c>
      <c r="BK40114" s="98" t="s">
        <v>70</v>
      </c>
    </row>
    <row r="40115" spans="17:63" ht="29.25" customHeight="1" x14ac:dyDescent="0.2">
      <c r="Q40115" s="92" t="s">
        <v>50</v>
      </c>
      <c r="BF40115" s="101" t="s">
        <v>58</v>
      </c>
      <c r="BK40115" s="98" t="s">
        <v>70</v>
      </c>
    </row>
    <row r="40116" spans="17:63" ht="29.25" customHeight="1" x14ac:dyDescent="0.2">
      <c r="Q40116" s="92" t="s">
        <v>50</v>
      </c>
      <c r="BF40116" s="101" t="s">
        <v>58</v>
      </c>
      <c r="BK40116" s="98" t="s">
        <v>70</v>
      </c>
    </row>
    <row r="40117" spans="17:63" ht="29.25" customHeight="1" x14ac:dyDescent="0.2">
      <c r="Q40117" s="92" t="s">
        <v>50</v>
      </c>
      <c r="BF40117" s="101" t="s">
        <v>58</v>
      </c>
      <c r="BK40117" s="98" t="s">
        <v>70</v>
      </c>
    </row>
    <row r="40118" spans="17:63" ht="29.25" customHeight="1" x14ac:dyDescent="0.2">
      <c r="Q40118" s="92" t="s">
        <v>50</v>
      </c>
      <c r="BF40118" s="101" t="s">
        <v>58</v>
      </c>
      <c r="BK40118" s="98" t="s">
        <v>70</v>
      </c>
    </row>
    <row r="40119" spans="17:63" ht="29.25" customHeight="1" x14ac:dyDescent="0.2">
      <c r="Q40119" s="92" t="s">
        <v>50</v>
      </c>
      <c r="BF40119" s="101" t="s">
        <v>58</v>
      </c>
      <c r="BK40119" s="98" t="s">
        <v>70</v>
      </c>
    </row>
    <row r="40120" spans="17:63" ht="29.25" customHeight="1" x14ac:dyDescent="0.2">
      <c r="Q40120" s="92" t="s">
        <v>50</v>
      </c>
      <c r="BF40120" s="101" t="s">
        <v>58</v>
      </c>
      <c r="BK40120" s="98" t="s">
        <v>70</v>
      </c>
    </row>
    <row r="40121" spans="17:63" ht="29.25" customHeight="1" x14ac:dyDescent="0.2">
      <c r="Q40121" s="92" t="s">
        <v>50</v>
      </c>
      <c r="BF40121" s="101" t="s">
        <v>58</v>
      </c>
      <c r="BK40121" s="98" t="s">
        <v>70</v>
      </c>
    </row>
    <row r="40122" spans="17:63" ht="29.25" customHeight="1" x14ac:dyDescent="0.2">
      <c r="Q40122" s="92" t="s">
        <v>50</v>
      </c>
      <c r="BF40122" s="101" t="s">
        <v>58</v>
      </c>
      <c r="BK40122" s="98" t="s">
        <v>70</v>
      </c>
    </row>
    <row r="40123" spans="17:63" ht="29.25" customHeight="1" x14ac:dyDescent="0.2">
      <c r="Q40123" s="92" t="s">
        <v>50</v>
      </c>
      <c r="BF40123" s="101" t="s">
        <v>58</v>
      </c>
      <c r="BK40123" s="98" t="s">
        <v>70</v>
      </c>
    </row>
    <row r="40124" spans="17:63" ht="29.25" customHeight="1" x14ac:dyDescent="0.2">
      <c r="Q40124" s="92" t="s">
        <v>50</v>
      </c>
      <c r="BF40124" s="101" t="s">
        <v>58</v>
      </c>
      <c r="BK40124" s="98" t="s">
        <v>70</v>
      </c>
    </row>
    <row r="40125" spans="17:63" ht="29.25" customHeight="1" x14ac:dyDescent="0.2">
      <c r="Q40125" s="92" t="s">
        <v>50</v>
      </c>
      <c r="BF40125" s="101" t="s">
        <v>58</v>
      </c>
      <c r="BK40125" s="98" t="s">
        <v>70</v>
      </c>
    </row>
    <row r="40126" spans="17:63" ht="29.25" customHeight="1" x14ac:dyDescent="0.2">
      <c r="Q40126" s="92" t="s">
        <v>50</v>
      </c>
      <c r="BF40126" s="101" t="s">
        <v>58</v>
      </c>
      <c r="BK40126" s="98" t="s">
        <v>70</v>
      </c>
    </row>
    <row r="40127" spans="17:63" ht="29.25" customHeight="1" x14ac:dyDescent="0.2">
      <c r="Q40127" s="92" t="s">
        <v>50</v>
      </c>
      <c r="BF40127" s="101" t="s">
        <v>58</v>
      </c>
      <c r="BK40127" s="98" t="s">
        <v>70</v>
      </c>
    </row>
    <row r="40128" spans="17:63" ht="29.25" customHeight="1" x14ac:dyDescent="0.2">
      <c r="Q40128" s="92" t="s">
        <v>50</v>
      </c>
      <c r="BF40128" s="101" t="s">
        <v>58</v>
      </c>
      <c r="BK40128" s="98" t="s">
        <v>70</v>
      </c>
    </row>
    <row r="40129" spans="17:63" ht="29.25" customHeight="1" x14ac:dyDescent="0.2">
      <c r="Q40129" s="92" t="s">
        <v>50</v>
      </c>
      <c r="BF40129" s="101" t="s">
        <v>58</v>
      </c>
      <c r="BK40129" s="98" t="s">
        <v>70</v>
      </c>
    </row>
    <row r="40130" spans="17:63" ht="29.25" customHeight="1" x14ac:dyDescent="0.2">
      <c r="Q40130" s="92" t="s">
        <v>50</v>
      </c>
      <c r="BF40130" s="101" t="s">
        <v>58</v>
      </c>
      <c r="BK40130" s="98" t="s">
        <v>70</v>
      </c>
    </row>
    <row r="40131" spans="17:63" ht="29.25" customHeight="1" x14ac:dyDescent="0.2">
      <c r="Q40131" s="92" t="s">
        <v>50</v>
      </c>
      <c r="BF40131" s="101" t="s">
        <v>58</v>
      </c>
      <c r="BK40131" s="98" t="s">
        <v>70</v>
      </c>
    </row>
    <row r="40132" spans="17:63" ht="29.25" customHeight="1" x14ac:dyDescent="0.2">
      <c r="Q40132" s="92" t="s">
        <v>50</v>
      </c>
      <c r="BF40132" s="101" t="s">
        <v>58</v>
      </c>
      <c r="BK40132" s="98" t="s">
        <v>70</v>
      </c>
    </row>
    <row r="40133" spans="17:63" ht="29.25" customHeight="1" x14ac:dyDescent="0.2">
      <c r="Q40133" s="92" t="s">
        <v>50</v>
      </c>
      <c r="BF40133" s="101" t="s">
        <v>58</v>
      </c>
      <c r="BK40133" s="98" t="s">
        <v>70</v>
      </c>
    </row>
    <row r="40134" spans="17:63" ht="29.25" customHeight="1" x14ac:dyDescent="0.2">
      <c r="Q40134" s="92" t="s">
        <v>50</v>
      </c>
      <c r="BF40134" s="101" t="s">
        <v>58</v>
      </c>
      <c r="BK40134" s="98" t="s">
        <v>70</v>
      </c>
    </row>
    <row r="40135" spans="17:63" ht="29.25" customHeight="1" x14ac:dyDescent="0.2">
      <c r="Q40135" s="92" t="s">
        <v>50</v>
      </c>
      <c r="BF40135" s="101" t="s">
        <v>58</v>
      </c>
      <c r="BK40135" s="98" t="s">
        <v>70</v>
      </c>
    </row>
    <row r="40136" spans="17:63" ht="29.25" customHeight="1" x14ac:dyDescent="0.2">
      <c r="Q40136" s="92" t="s">
        <v>50</v>
      </c>
      <c r="BF40136" s="101" t="s">
        <v>58</v>
      </c>
      <c r="BK40136" s="98" t="s">
        <v>70</v>
      </c>
    </row>
    <row r="40137" spans="17:63" ht="29.25" customHeight="1" x14ac:dyDescent="0.2">
      <c r="Q40137" s="92" t="s">
        <v>50</v>
      </c>
      <c r="BF40137" s="101" t="s">
        <v>58</v>
      </c>
      <c r="BK40137" s="98" t="s">
        <v>70</v>
      </c>
    </row>
    <row r="40138" spans="17:63" ht="29.25" customHeight="1" x14ac:dyDescent="0.2">
      <c r="Q40138" s="92" t="s">
        <v>50</v>
      </c>
      <c r="BF40138" s="101" t="s">
        <v>58</v>
      </c>
      <c r="BK40138" s="98" t="s">
        <v>70</v>
      </c>
    </row>
    <row r="40139" spans="17:63" ht="29.25" customHeight="1" x14ac:dyDescent="0.2">
      <c r="Q40139" s="92" t="s">
        <v>50</v>
      </c>
      <c r="BF40139" s="101" t="s">
        <v>58</v>
      </c>
      <c r="BK40139" s="98" t="s">
        <v>70</v>
      </c>
    </row>
    <row r="40140" spans="17:63" ht="29.25" customHeight="1" x14ac:dyDescent="0.2">
      <c r="Q40140" s="92" t="s">
        <v>50</v>
      </c>
      <c r="BF40140" s="101" t="s">
        <v>58</v>
      </c>
      <c r="BK40140" s="98" t="s">
        <v>70</v>
      </c>
    </row>
    <row r="40141" spans="17:63" ht="29.25" customHeight="1" x14ac:dyDescent="0.2">
      <c r="Q40141" s="92" t="s">
        <v>50</v>
      </c>
      <c r="BF40141" s="101" t="s">
        <v>58</v>
      </c>
      <c r="BK40141" s="98" t="s">
        <v>70</v>
      </c>
    </row>
    <row r="40142" spans="17:63" ht="29.25" customHeight="1" x14ac:dyDescent="0.2">
      <c r="Q40142" s="92" t="s">
        <v>50</v>
      </c>
      <c r="BF40142" s="101" t="s">
        <v>58</v>
      </c>
      <c r="BK40142" s="98" t="s">
        <v>70</v>
      </c>
    </row>
    <row r="40143" spans="17:63" ht="29.25" customHeight="1" x14ac:dyDescent="0.2">
      <c r="Q40143" s="92" t="s">
        <v>50</v>
      </c>
      <c r="BF40143" s="101" t="s">
        <v>58</v>
      </c>
      <c r="BK40143" s="98" t="s">
        <v>70</v>
      </c>
    </row>
    <row r="40144" spans="17:63" ht="29.25" customHeight="1" x14ac:dyDescent="0.2">
      <c r="Q40144" s="92" t="s">
        <v>50</v>
      </c>
      <c r="BF40144" s="101" t="s">
        <v>58</v>
      </c>
      <c r="BK40144" s="98" t="s">
        <v>70</v>
      </c>
    </row>
    <row r="40145" spans="17:63" ht="29.25" customHeight="1" x14ac:dyDescent="0.2">
      <c r="Q40145" s="92" t="s">
        <v>50</v>
      </c>
      <c r="BF40145" s="101" t="s">
        <v>58</v>
      </c>
      <c r="BK40145" s="98" t="s">
        <v>70</v>
      </c>
    </row>
    <row r="40146" spans="17:63" ht="29.25" customHeight="1" x14ac:dyDescent="0.2">
      <c r="Q40146" s="92" t="s">
        <v>50</v>
      </c>
      <c r="BF40146" s="101" t="s">
        <v>58</v>
      </c>
      <c r="BK40146" s="98" t="s">
        <v>70</v>
      </c>
    </row>
    <row r="40147" spans="17:63" ht="29.25" customHeight="1" x14ac:dyDescent="0.2">
      <c r="Q40147" s="92" t="s">
        <v>50</v>
      </c>
      <c r="BF40147" s="101" t="s">
        <v>58</v>
      </c>
      <c r="BK40147" s="98" t="s">
        <v>70</v>
      </c>
    </row>
    <row r="40148" spans="17:63" ht="29.25" customHeight="1" x14ac:dyDescent="0.2">
      <c r="Q40148" s="92" t="s">
        <v>50</v>
      </c>
      <c r="BF40148" s="101" t="s">
        <v>58</v>
      </c>
      <c r="BK40148" s="98" t="s">
        <v>70</v>
      </c>
    </row>
    <row r="40149" spans="17:63" ht="29.25" customHeight="1" x14ac:dyDescent="0.2">
      <c r="Q40149" s="92" t="s">
        <v>50</v>
      </c>
      <c r="BF40149" s="101" t="s">
        <v>58</v>
      </c>
      <c r="BK40149" s="98" t="s">
        <v>70</v>
      </c>
    </row>
    <row r="40150" spans="17:63" ht="29.25" customHeight="1" x14ac:dyDescent="0.2">
      <c r="Q40150" s="92" t="s">
        <v>50</v>
      </c>
      <c r="BF40150" s="101" t="s">
        <v>58</v>
      </c>
      <c r="BK40150" s="98" t="s">
        <v>70</v>
      </c>
    </row>
    <row r="40151" spans="17:63" ht="29.25" customHeight="1" x14ac:dyDescent="0.2">
      <c r="Q40151" s="92" t="s">
        <v>50</v>
      </c>
      <c r="BF40151" s="101" t="s">
        <v>58</v>
      </c>
      <c r="BK40151" s="98" t="s">
        <v>70</v>
      </c>
    </row>
    <row r="40152" spans="17:63" ht="29.25" customHeight="1" x14ac:dyDescent="0.2">
      <c r="Q40152" s="92" t="s">
        <v>50</v>
      </c>
      <c r="BF40152" s="101" t="s">
        <v>58</v>
      </c>
      <c r="BK40152" s="98" t="s">
        <v>70</v>
      </c>
    </row>
    <row r="40153" spans="17:63" ht="29.25" customHeight="1" x14ac:dyDescent="0.2">
      <c r="Q40153" s="92" t="s">
        <v>50</v>
      </c>
      <c r="BF40153" s="101" t="s">
        <v>58</v>
      </c>
      <c r="BK40153" s="98" t="s">
        <v>70</v>
      </c>
    </row>
    <row r="40154" spans="17:63" ht="29.25" customHeight="1" x14ac:dyDescent="0.2">
      <c r="Q40154" s="92" t="s">
        <v>50</v>
      </c>
      <c r="BF40154" s="101" t="s">
        <v>58</v>
      </c>
      <c r="BK40154" s="98" t="s">
        <v>70</v>
      </c>
    </row>
    <row r="40155" spans="17:63" ht="29.25" customHeight="1" x14ac:dyDescent="0.2">
      <c r="Q40155" s="92" t="s">
        <v>50</v>
      </c>
      <c r="BF40155" s="101" t="s">
        <v>58</v>
      </c>
      <c r="BK40155" s="98" t="s">
        <v>70</v>
      </c>
    </row>
    <row r="40156" spans="17:63" ht="29.25" customHeight="1" x14ac:dyDescent="0.2">
      <c r="Q40156" s="92" t="s">
        <v>50</v>
      </c>
      <c r="BF40156" s="101" t="s">
        <v>58</v>
      </c>
      <c r="BK40156" s="98" t="s">
        <v>70</v>
      </c>
    </row>
    <row r="40157" spans="17:63" ht="29.25" customHeight="1" x14ac:dyDescent="0.2">
      <c r="Q40157" s="92" t="s">
        <v>50</v>
      </c>
      <c r="BF40157" s="101" t="s">
        <v>58</v>
      </c>
      <c r="BK40157" s="98" t="s">
        <v>70</v>
      </c>
    </row>
    <row r="40158" spans="17:63" ht="29.25" customHeight="1" x14ac:dyDescent="0.2">
      <c r="Q40158" s="92" t="s">
        <v>50</v>
      </c>
      <c r="BF40158" s="101" t="s">
        <v>58</v>
      </c>
      <c r="BK40158" s="98" t="s">
        <v>70</v>
      </c>
    </row>
    <row r="40159" spans="17:63" ht="29.25" customHeight="1" x14ac:dyDescent="0.2">
      <c r="Q40159" s="92" t="s">
        <v>50</v>
      </c>
      <c r="BF40159" s="101" t="s">
        <v>58</v>
      </c>
      <c r="BK40159" s="98" t="s">
        <v>70</v>
      </c>
    </row>
    <row r="40160" spans="17:63" ht="29.25" customHeight="1" x14ac:dyDescent="0.2">
      <c r="Q40160" s="92" t="s">
        <v>50</v>
      </c>
      <c r="BF40160" s="101" t="s">
        <v>58</v>
      </c>
      <c r="BK40160" s="98" t="s">
        <v>70</v>
      </c>
    </row>
    <row r="40161" spans="17:63" ht="29.25" customHeight="1" x14ac:dyDescent="0.2">
      <c r="Q40161" s="92" t="s">
        <v>50</v>
      </c>
      <c r="BF40161" s="101" t="s">
        <v>58</v>
      </c>
      <c r="BK40161" s="98" t="s">
        <v>70</v>
      </c>
    </row>
    <row r="40162" spans="17:63" ht="29.25" customHeight="1" x14ac:dyDescent="0.2">
      <c r="Q40162" s="92" t="s">
        <v>50</v>
      </c>
      <c r="BF40162" s="101" t="s">
        <v>58</v>
      </c>
      <c r="BK40162" s="98" t="s">
        <v>70</v>
      </c>
    </row>
    <row r="40163" spans="17:63" ht="29.25" customHeight="1" x14ac:dyDescent="0.2">
      <c r="Q40163" s="92" t="s">
        <v>50</v>
      </c>
      <c r="BF40163" s="101" t="s">
        <v>58</v>
      </c>
      <c r="BK40163" s="98" t="s">
        <v>70</v>
      </c>
    </row>
    <row r="40164" spans="17:63" ht="29.25" customHeight="1" x14ac:dyDescent="0.2">
      <c r="Q40164" s="92" t="s">
        <v>50</v>
      </c>
      <c r="BF40164" s="101" t="s">
        <v>58</v>
      </c>
      <c r="BK40164" s="98" t="s">
        <v>70</v>
      </c>
    </row>
    <row r="40165" spans="17:63" ht="29.25" customHeight="1" x14ac:dyDescent="0.2">
      <c r="Q40165" s="92" t="s">
        <v>50</v>
      </c>
      <c r="BF40165" s="101" t="s">
        <v>58</v>
      </c>
      <c r="BK40165" s="98" t="s">
        <v>70</v>
      </c>
    </row>
    <row r="40166" spans="17:63" ht="29.25" customHeight="1" x14ac:dyDescent="0.2">
      <c r="Q40166" s="92" t="s">
        <v>50</v>
      </c>
      <c r="BF40166" s="101" t="s">
        <v>58</v>
      </c>
      <c r="BK40166" s="98" t="s">
        <v>70</v>
      </c>
    </row>
    <row r="40167" spans="17:63" ht="29.25" customHeight="1" x14ac:dyDescent="0.2">
      <c r="Q40167" s="92" t="s">
        <v>50</v>
      </c>
      <c r="BF40167" s="101" t="s">
        <v>58</v>
      </c>
      <c r="BK40167" s="98" t="s">
        <v>70</v>
      </c>
    </row>
    <row r="40168" spans="17:63" ht="29.25" customHeight="1" x14ac:dyDescent="0.2">
      <c r="Q40168" s="92" t="s">
        <v>50</v>
      </c>
      <c r="BF40168" s="101" t="s">
        <v>58</v>
      </c>
      <c r="BK40168" s="98" t="s">
        <v>70</v>
      </c>
    </row>
    <row r="40169" spans="17:63" ht="29.25" customHeight="1" x14ac:dyDescent="0.2">
      <c r="Q40169" s="92" t="s">
        <v>50</v>
      </c>
      <c r="BF40169" s="101" t="s">
        <v>58</v>
      </c>
      <c r="BK40169" s="98" t="s">
        <v>70</v>
      </c>
    </row>
    <row r="40170" spans="17:63" ht="29.25" customHeight="1" x14ac:dyDescent="0.2">
      <c r="Q40170" s="92" t="s">
        <v>50</v>
      </c>
      <c r="BF40170" s="101" t="s">
        <v>58</v>
      </c>
      <c r="BK40170" s="98" t="s">
        <v>70</v>
      </c>
    </row>
    <row r="40171" spans="17:63" ht="29.25" customHeight="1" x14ac:dyDescent="0.2">
      <c r="Q40171" s="92" t="s">
        <v>50</v>
      </c>
      <c r="BF40171" s="101" t="s">
        <v>58</v>
      </c>
      <c r="BK40171" s="98" t="s">
        <v>70</v>
      </c>
    </row>
    <row r="40172" spans="17:63" ht="29.25" customHeight="1" x14ac:dyDescent="0.2">
      <c r="Q40172" s="92" t="s">
        <v>50</v>
      </c>
      <c r="BF40172" s="101" t="s">
        <v>58</v>
      </c>
      <c r="BK40172" s="98" t="s">
        <v>70</v>
      </c>
    </row>
    <row r="40173" spans="17:63" ht="29.25" customHeight="1" x14ac:dyDescent="0.2">
      <c r="Q40173" s="92" t="s">
        <v>50</v>
      </c>
      <c r="BF40173" s="101" t="s">
        <v>58</v>
      </c>
      <c r="BK40173" s="98" t="s">
        <v>70</v>
      </c>
    </row>
    <row r="40174" spans="17:63" ht="29.25" customHeight="1" x14ac:dyDescent="0.2">
      <c r="Q40174" s="92" t="s">
        <v>50</v>
      </c>
      <c r="BF40174" s="101" t="s">
        <v>58</v>
      </c>
      <c r="BK40174" s="98" t="s">
        <v>70</v>
      </c>
    </row>
    <row r="40175" spans="17:63" ht="29.25" customHeight="1" x14ac:dyDescent="0.2">
      <c r="Q40175" s="92" t="s">
        <v>50</v>
      </c>
      <c r="BF40175" s="101" t="s">
        <v>58</v>
      </c>
      <c r="BK40175" s="98" t="s">
        <v>70</v>
      </c>
    </row>
    <row r="40176" spans="17:63" ht="29.25" customHeight="1" x14ac:dyDescent="0.2">
      <c r="Q40176" s="92" t="s">
        <v>50</v>
      </c>
      <c r="BF40176" s="101" t="s">
        <v>58</v>
      </c>
      <c r="BK40176" s="98" t="s">
        <v>70</v>
      </c>
    </row>
    <row r="40177" spans="17:63" ht="29.25" customHeight="1" x14ac:dyDescent="0.2">
      <c r="Q40177" s="92" t="s">
        <v>50</v>
      </c>
      <c r="BF40177" s="101" t="s">
        <v>58</v>
      </c>
      <c r="BK40177" s="98" t="s">
        <v>70</v>
      </c>
    </row>
    <row r="40178" spans="17:63" ht="29.25" customHeight="1" x14ac:dyDescent="0.2">
      <c r="Q40178" s="92" t="s">
        <v>50</v>
      </c>
      <c r="BF40178" s="101" t="s">
        <v>58</v>
      </c>
      <c r="BK40178" s="98" t="s">
        <v>70</v>
      </c>
    </row>
    <row r="40179" spans="17:63" ht="29.25" customHeight="1" x14ac:dyDescent="0.2">
      <c r="Q40179" s="92" t="s">
        <v>50</v>
      </c>
      <c r="BF40179" s="101" t="s">
        <v>58</v>
      </c>
      <c r="BK40179" s="98" t="s">
        <v>70</v>
      </c>
    </row>
    <row r="40180" spans="17:63" ht="29.25" customHeight="1" x14ac:dyDescent="0.2">
      <c r="Q40180" s="92" t="s">
        <v>50</v>
      </c>
      <c r="BF40180" s="101" t="s">
        <v>58</v>
      </c>
      <c r="BK40180" s="98" t="s">
        <v>70</v>
      </c>
    </row>
    <row r="40181" spans="17:63" ht="29.25" customHeight="1" x14ac:dyDescent="0.2">
      <c r="Q40181" s="92" t="s">
        <v>50</v>
      </c>
      <c r="BF40181" s="101" t="s">
        <v>58</v>
      </c>
      <c r="BK40181" s="98" t="s">
        <v>70</v>
      </c>
    </row>
    <row r="40182" spans="17:63" ht="29.25" customHeight="1" x14ac:dyDescent="0.2">
      <c r="Q40182" s="92" t="s">
        <v>50</v>
      </c>
      <c r="BF40182" s="101" t="s">
        <v>58</v>
      </c>
      <c r="BK40182" s="98" t="s">
        <v>70</v>
      </c>
    </row>
    <row r="40183" spans="17:63" ht="29.25" customHeight="1" x14ac:dyDescent="0.2">
      <c r="Q40183" s="92" t="s">
        <v>50</v>
      </c>
      <c r="BF40183" s="101" t="s">
        <v>58</v>
      </c>
      <c r="BK40183" s="98" t="s">
        <v>70</v>
      </c>
    </row>
    <row r="40184" spans="17:63" ht="29.25" customHeight="1" x14ac:dyDescent="0.2">
      <c r="Q40184" s="92" t="s">
        <v>50</v>
      </c>
      <c r="BF40184" s="101" t="s">
        <v>58</v>
      </c>
      <c r="BK40184" s="98" t="s">
        <v>70</v>
      </c>
    </row>
    <row r="40185" spans="17:63" ht="29.25" customHeight="1" x14ac:dyDescent="0.2">
      <c r="Q40185" s="92" t="s">
        <v>50</v>
      </c>
      <c r="BF40185" s="101" t="s">
        <v>58</v>
      </c>
      <c r="BK40185" s="98" t="s">
        <v>70</v>
      </c>
    </row>
    <row r="40186" spans="17:63" ht="29.25" customHeight="1" x14ac:dyDescent="0.2">
      <c r="Q40186" s="92" t="s">
        <v>50</v>
      </c>
      <c r="BF40186" s="101" t="s">
        <v>58</v>
      </c>
      <c r="BK40186" s="98" t="s">
        <v>70</v>
      </c>
    </row>
    <row r="40187" spans="17:63" ht="29.25" customHeight="1" x14ac:dyDescent="0.2">
      <c r="Q40187" s="92" t="s">
        <v>50</v>
      </c>
      <c r="BF40187" s="101" t="s">
        <v>58</v>
      </c>
      <c r="BK40187" s="98" t="s">
        <v>70</v>
      </c>
    </row>
    <row r="40188" spans="17:63" ht="29.25" customHeight="1" x14ac:dyDescent="0.2">
      <c r="Q40188" s="92" t="s">
        <v>50</v>
      </c>
      <c r="BF40188" s="101" t="s">
        <v>58</v>
      </c>
      <c r="BK40188" s="98" t="s">
        <v>70</v>
      </c>
    </row>
    <row r="40189" spans="17:63" ht="29.25" customHeight="1" x14ac:dyDescent="0.2">
      <c r="Q40189" s="92" t="s">
        <v>50</v>
      </c>
      <c r="BF40189" s="101" t="s">
        <v>58</v>
      </c>
      <c r="BK40189" s="98" t="s">
        <v>70</v>
      </c>
    </row>
    <row r="40190" spans="17:63" ht="29.25" customHeight="1" x14ac:dyDescent="0.2">
      <c r="Q40190" s="92" t="s">
        <v>50</v>
      </c>
      <c r="BF40190" s="101" t="s">
        <v>58</v>
      </c>
      <c r="BK40190" s="98" t="s">
        <v>70</v>
      </c>
    </row>
    <row r="40191" spans="17:63" ht="29.25" customHeight="1" x14ac:dyDescent="0.2">
      <c r="Q40191" s="92" t="s">
        <v>50</v>
      </c>
      <c r="BF40191" s="101" t="s">
        <v>58</v>
      </c>
      <c r="BK40191" s="98" t="s">
        <v>70</v>
      </c>
    </row>
    <row r="40192" spans="17:63" ht="29.25" customHeight="1" x14ac:dyDescent="0.2">
      <c r="Q40192" s="92" t="s">
        <v>50</v>
      </c>
      <c r="BF40192" s="101" t="s">
        <v>58</v>
      </c>
      <c r="BK40192" s="98" t="s">
        <v>70</v>
      </c>
    </row>
    <row r="40193" spans="17:63" ht="29.25" customHeight="1" x14ac:dyDescent="0.2">
      <c r="Q40193" s="92" t="s">
        <v>50</v>
      </c>
      <c r="BF40193" s="101" t="s">
        <v>58</v>
      </c>
      <c r="BK40193" s="98" t="s">
        <v>70</v>
      </c>
    </row>
    <row r="40194" spans="17:63" ht="29.25" customHeight="1" x14ac:dyDescent="0.2">
      <c r="Q40194" s="92" t="s">
        <v>50</v>
      </c>
      <c r="BF40194" s="101" t="s">
        <v>58</v>
      </c>
      <c r="BK40194" s="98" t="s">
        <v>70</v>
      </c>
    </row>
    <row r="40195" spans="17:63" ht="29.25" customHeight="1" x14ac:dyDescent="0.2">
      <c r="Q40195" s="92" t="s">
        <v>50</v>
      </c>
      <c r="BF40195" s="101" t="s">
        <v>58</v>
      </c>
      <c r="BK40195" s="98" t="s">
        <v>70</v>
      </c>
    </row>
    <row r="40196" spans="17:63" ht="29.25" customHeight="1" x14ac:dyDescent="0.2">
      <c r="Q40196" s="92" t="s">
        <v>50</v>
      </c>
      <c r="BF40196" s="101" t="s">
        <v>58</v>
      </c>
      <c r="BK40196" s="98" t="s">
        <v>70</v>
      </c>
    </row>
    <row r="40197" spans="17:63" ht="29.25" customHeight="1" x14ac:dyDescent="0.2">
      <c r="Q40197" s="92" t="s">
        <v>50</v>
      </c>
      <c r="BF40197" s="101" t="s">
        <v>58</v>
      </c>
      <c r="BK40197" s="98" t="s">
        <v>70</v>
      </c>
    </row>
    <row r="40198" spans="17:63" ht="29.25" customHeight="1" x14ac:dyDescent="0.2">
      <c r="Q40198" s="92" t="s">
        <v>50</v>
      </c>
      <c r="BF40198" s="101" t="s">
        <v>58</v>
      </c>
      <c r="BK40198" s="98" t="s">
        <v>70</v>
      </c>
    </row>
    <row r="40199" spans="17:63" ht="29.25" customHeight="1" x14ac:dyDescent="0.2">
      <c r="Q40199" s="92" t="s">
        <v>50</v>
      </c>
      <c r="BF40199" s="101" t="s">
        <v>58</v>
      </c>
      <c r="BK40199" s="98" t="s">
        <v>70</v>
      </c>
    </row>
    <row r="40200" spans="17:63" ht="29.25" customHeight="1" x14ac:dyDescent="0.2">
      <c r="Q40200" s="92" t="s">
        <v>50</v>
      </c>
      <c r="BF40200" s="101" t="s">
        <v>58</v>
      </c>
      <c r="BK40200" s="98" t="s">
        <v>70</v>
      </c>
    </row>
    <row r="40201" spans="17:63" ht="29.25" customHeight="1" x14ac:dyDescent="0.2">
      <c r="Q40201" s="92" t="s">
        <v>50</v>
      </c>
      <c r="BF40201" s="101" t="s">
        <v>58</v>
      </c>
      <c r="BK40201" s="98" t="s">
        <v>70</v>
      </c>
    </row>
    <row r="40202" spans="17:63" ht="29.25" customHeight="1" x14ac:dyDescent="0.2">
      <c r="Q40202" s="92" t="s">
        <v>50</v>
      </c>
      <c r="BF40202" s="101" t="s">
        <v>58</v>
      </c>
      <c r="BK40202" s="98" t="s">
        <v>70</v>
      </c>
    </row>
    <row r="40203" spans="17:63" ht="29.25" customHeight="1" x14ac:dyDescent="0.2">
      <c r="Q40203" s="92" t="s">
        <v>50</v>
      </c>
      <c r="BF40203" s="101" t="s">
        <v>58</v>
      </c>
      <c r="BK40203" s="98" t="s">
        <v>70</v>
      </c>
    </row>
    <row r="40204" spans="17:63" ht="29.25" customHeight="1" x14ac:dyDescent="0.2">
      <c r="Q40204" s="92" t="s">
        <v>50</v>
      </c>
      <c r="BF40204" s="101" t="s">
        <v>58</v>
      </c>
      <c r="BK40204" s="98" t="s">
        <v>70</v>
      </c>
    </row>
    <row r="40205" spans="17:63" ht="29.25" customHeight="1" x14ac:dyDescent="0.2">
      <c r="Q40205" s="92" t="s">
        <v>50</v>
      </c>
      <c r="BF40205" s="101" t="s">
        <v>58</v>
      </c>
      <c r="BK40205" s="98" t="s">
        <v>70</v>
      </c>
    </row>
    <row r="40206" spans="17:63" ht="29.25" customHeight="1" x14ac:dyDescent="0.2">
      <c r="Q40206" s="92" t="s">
        <v>50</v>
      </c>
      <c r="BF40206" s="101" t="s">
        <v>58</v>
      </c>
      <c r="BK40206" s="98" t="s">
        <v>70</v>
      </c>
    </row>
    <row r="40207" spans="17:63" ht="29.25" customHeight="1" x14ac:dyDescent="0.2">
      <c r="Q40207" s="92" t="s">
        <v>50</v>
      </c>
      <c r="BF40207" s="101" t="s">
        <v>58</v>
      </c>
      <c r="BK40207" s="98" t="s">
        <v>70</v>
      </c>
    </row>
    <row r="40208" spans="17:63" ht="29.25" customHeight="1" x14ac:dyDescent="0.2">
      <c r="Q40208" s="92" t="s">
        <v>50</v>
      </c>
      <c r="BF40208" s="101" t="s">
        <v>58</v>
      </c>
      <c r="BK40208" s="98" t="s">
        <v>70</v>
      </c>
    </row>
    <row r="40209" spans="17:63" ht="29.25" customHeight="1" x14ac:dyDescent="0.2">
      <c r="Q40209" s="92" t="s">
        <v>50</v>
      </c>
      <c r="BF40209" s="101" t="s">
        <v>58</v>
      </c>
      <c r="BK40209" s="98" t="s">
        <v>70</v>
      </c>
    </row>
    <row r="40210" spans="17:63" ht="29.25" customHeight="1" x14ac:dyDescent="0.2">
      <c r="Q40210" s="92" t="s">
        <v>50</v>
      </c>
      <c r="BF40210" s="101" t="s">
        <v>58</v>
      </c>
      <c r="BK40210" s="98" t="s">
        <v>70</v>
      </c>
    </row>
    <row r="40211" spans="17:63" ht="29.25" customHeight="1" x14ac:dyDescent="0.2">
      <c r="Q40211" s="92" t="s">
        <v>50</v>
      </c>
      <c r="BF40211" s="101" t="s">
        <v>58</v>
      </c>
      <c r="BK40211" s="98" t="s">
        <v>70</v>
      </c>
    </row>
    <row r="40212" spans="17:63" ht="29.25" customHeight="1" x14ac:dyDescent="0.2">
      <c r="Q40212" s="92" t="s">
        <v>50</v>
      </c>
      <c r="BF40212" s="101" t="s">
        <v>58</v>
      </c>
      <c r="BK40212" s="98" t="s">
        <v>70</v>
      </c>
    </row>
    <row r="40213" spans="17:63" ht="29.25" customHeight="1" x14ac:dyDescent="0.2">
      <c r="Q40213" s="92" t="s">
        <v>50</v>
      </c>
      <c r="BF40213" s="101" t="s">
        <v>58</v>
      </c>
      <c r="BK40213" s="98" t="s">
        <v>70</v>
      </c>
    </row>
    <row r="40214" spans="17:63" ht="29.25" customHeight="1" x14ac:dyDescent="0.2">
      <c r="Q40214" s="92" t="s">
        <v>50</v>
      </c>
      <c r="BF40214" s="101" t="s">
        <v>58</v>
      </c>
      <c r="BK40214" s="98" t="s">
        <v>70</v>
      </c>
    </row>
    <row r="40215" spans="17:63" ht="29.25" customHeight="1" x14ac:dyDescent="0.2">
      <c r="Q40215" s="92" t="s">
        <v>50</v>
      </c>
      <c r="BF40215" s="101" t="s">
        <v>58</v>
      </c>
      <c r="BK40215" s="98" t="s">
        <v>70</v>
      </c>
    </row>
    <row r="40216" spans="17:63" ht="29.25" customHeight="1" x14ac:dyDescent="0.2">
      <c r="Q40216" s="92" t="s">
        <v>50</v>
      </c>
      <c r="BF40216" s="101" t="s">
        <v>58</v>
      </c>
      <c r="BK40216" s="98" t="s">
        <v>70</v>
      </c>
    </row>
    <row r="40217" spans="17:63" ht="29.25" customHeight="1" x14ac:dyDescent="0.2">
      <c r="Q40217" s="92" t="s">
        <v>50</v>
      </c>
      <c r="BF40217" s="101" t="s">
        <v>58</v>
      </c>
      <c r="BK40217" s="98" t="s">
        <v>70</v>
      </c>
    </row>
    <row r="40218" spans="17:63" ht="29.25" customHeight="1" x14ac:dyDescent="0.2">
      <c r="Q40218" s="92" t="s">
        <v>50</v>
      </c>
      <c r="BF40218" s="101" t="s">
        <v>58</v>
      </c>
      <c r="BK40218" s="98" t="s">
        <v>70</v>
      </c>
    </row>
    <row r="40219" spans="17:63" ht="29.25" customHeight="1" x14ac:dyDescent="0.2">
      <c r="Q40219" s="92" t="s">
        <v>50</v>
      </c>
      <c r="BF40219" s="101" t="s">
        <v>58</v>
      </c>
      <c r="BK40219" s="98" t="s">
        <v>70</v>
      </c>
    </row>
    <row r="40220" spans="17:63" ht="29.25" customHeight="1" x14ac:dyDescent="0.2">
      <c r="Q40220" s="92" t="s">
        <v>50</v>
      </c>
      <c r="BF40220" s="101" t="s">
        <v>58</v>
      </c>
      <c r="BK40220" s="98" t="s">
        <v>70</v>
      </c>
    </row>
    <row r="40221" spans="17:63" ht="29.25" customHeight="1" x14ac:dyDescent="0.2">
      <c r="Q40221" s="92" t="s">
        <v>50</v>
      </c>
      <c r="BF40221" s="101" t="s">
        <v>58</v>
      </c>
      <c r="BK40221" s="98" t="s">
        <v>70</v>
      </c>
    </row>
    <row r="40222" spans="17:63" ht="29.25" customHeight="1" x14ac:dyDescent="0.2">
      <c r="Q40222" s="92" t="s">
        <v>50</v>
      </c>
      <c r="BF40222" s="101" t="s">
        <v>58</v>
      </c>
      <c r="BK40222" s="98" t="s">
        <v>70</v>
      </c>
    </row>
    <row r="40223" spans="17:63" ht="29.25" customHeight="1" x14ac:dyDescent="0.2">
      <c r="Q40223" s="92" t="s">
        <v>50</v>
      </c>
      <c r="BF40223" s="101" t="s">
        <v>58</v>
      </c>
      <c r="BK40223" s="98" t="s">
        <v>70</v>
      </c>
    </row>
    <row r="40224" spans="17:63" ht="29.25" customHeight="1" x14ac:dyDescent="0.2">
      <c r="Q40224" s="92" t="s">
        <v>50</v>
      </c>
      <c r="BF40224" s="101" t="s">
        <v>58</v>
      </c>
      <c r="BK40224" s="98" t="s">
        <v>70</v>
      </c>
    </row>
    <row r="40225" spans="17:63" ht="29.25" customHeight="1" x14ac:dyDescent="0.2">
      <c r="Q40225" s="92" t="s">
        <v>50</v>
      </c>
      <c r="BF40225" s="101" t="s">
        <v>58</v>
      </c>
      <c r="BK40225" s="98" t="s">
        <v>70</v>
      </c>
    </row>
    <row r="40226" spans="17:63" ht="29.25" customHeight="1" x14ac:dyDescent="0.2">
      <c r="Q40226" s="92" t="s">
        <v>50</v>
      </c>
      <c r="BF40226" s="101" t="s">
        <v>58</v>
      </c>
      <c r="BK40226" s="98" t="s">
        <v>70</v>
      </c>
    </row>
    <row r="40227" spans="17:63" ht="29.25" customHeight="1" x14ac:dyDescent="0.2">
      <c r="Q40227" s="92" t="s">
        <v>50</v>
      </c>
      <c r="BF40227" s="101" t="s">
        <v>58</v>
      </c>
      <c r="BK40227" s="98" t="s">
        <v>70</v>
      </c>
    </row>
    <row r="40228" spans="17:63" ht="29.25" customHeight="1" x14ac:dyDescent="0.2">
      <c r="Q40228" s="92" t="s">
        <v>50</v>
      </c>
      <c r="BF40228" s="101" t="s">
        <v>58</v>
      </c>
      <c r="BK40228" s="98" t="s">
        <v>70</v>
      </c>
    </row>
    <row r="40229" spans="17:63" ht="29.25" customHeight="1" x14ac:dyDescent="0.2">
      <c r="Q40229" s="92" t="s">
        <v>50</v>
      </c>
      <c r="BF40229" s="101" t="s">
        <v>58</v>
      </c>
      <c r="BK40229" s="98" t="s">
        <v>70</v>
      </c>
    </row>
    <row r="40230" spans="17:63" ht="29.25" customHeight="1" x14ac:dyDescent="0.2">
      <c r="Q40230" s="92" t="s">
        <v>50</v>
      </c>
      <c r="BF40230" s="101" t="s">
        <v>58</v>
      </c>
      <c r="BK40230" s="98" t="s">
        <v>70</v>
      </c>
    </row>
    <row r="40231" spans="17:63" ht="29.25" customHeight="1" x14ac:dyDescent="0.2">
      <c r="Q40231" s="92" t="s">
        <v>50</v>
      </c>
      <c r="BF40231" s="101" t="s">
        <v>58</v>
      </c>
      <c r="BK40231" s="98" t="s">
        <v>70</v>
      </c>
    </row>
    <row r="40232" spans="17:63" ht="29.25" customHeight="1" x14ac:dyDescent="0.2">
      <c r="Q40232" s="92" t="s">
        <v>50</v>
      </c>
      <c r="BF40232" s="101" t="s">
        <v>58</v>
      </c>
      <c r="BK40232" s="98" t="s">
        <v>70</v>
      </c>
    </row>
    <row r="40233" spans="17:63" ht="29.25" customHeight="1" x14ac:dyDescent="0.2">
      <c r="Q40233" s="92" t="s">
        <v>50</v>
      </c>
      <c r="BF40233" s="101" t="s">
        <v>58</v>
      </c>
      <c r="BK40233" s="98" t="s">
        <v>70</v>
      </c>
    </row>
    <row r="40234" spans="17:63" ht="29.25" customHeight="1" x14ac:dyDescent="0.2">
      <c r="Q40234" s="92" t="s">
        <v>50</v>
      </c>
      <c r="BF40234" s="101" t="s">
        <v>58</v>
      </c>
      <c r="BK40234" s="98" t="s">
        <v>70</v>
      </c>
    </row>
    <row r="40235" spans="17:63" ht="29.25" customHeight="1" x14ac:dyDescent="0.2">
      <c r="Q40235" s="92" t="s">
        <v>50</v>
      </c>
      <c r="BF40235" s="101" t="s">
        <v>58</v>
      </c>
      <c r="BK40235" s="98" t="s">
        <v>70</v>
      </c>
    </row>
    <row r="40236" spans="17:63" ht="29.25" customHeight="1" x14ac:dyDescent="0.2">
      <c r="Q40236" s="92" t="s">
        <v>50</v>
      </c>
      <c r="BF40236" s="101" t="s">
        <v>58</v>
      </c>
      <c r="BK40236" s="98" t="s">
        <v>70</v>
      </c>
    </row>
    <row r="40237" spans="17:63" ht="29.25" customHeight="1" x14ac:dyDescent="0.2">
      <c r="Q40237" s="92" t="s">
        <v>50</v>
      </c>
      <c r="BF40237" s="101" t="s">
        <v>58</v>
      </c>
      <c r="BK40237" s="98" t="s">
        <v>70</v>
      </c>
    </row>
    <row r="40238" spans="17:63" ht="29.25" customHeight="1" x14ac:dyDescent="0.2">
      <c r="Q40238" s="92" t="s">
        <v>50</v>
      </c>
      <c r="BF40238" s="101" t="s">
        <v>58</v>
      </c>
      <c r="BK40238" s="98" t="s">
        <v>70</v>
      </c>
    </row>
    <row r="40239" spans="17:63" ht="29.25" customHeight="1" x14ac:dyDescent="0.2">
      <c r="Q40239" s="92" t="s">
        <v>50</v>
      </c>
      <c r="BF40239" s="101" t="s">
        <v>58</v>
      </c>
      <c r="BK40239" s="98" t="s">
        <v>70</v>
      </c>
    </row>
    <row r="40240" spans="17:63" ht="29.25" customHeight="1" x14ac:dyDescent="0.2">
      <c r="Q40240" s="92" t="s">
        <v>50</v>
      </c>
      <c r="BF40240" s="101" t="s">
        <v>58</v>
      </c>
      <c r="BK40240" s="98" t="s">
        <v>70</v>
      </c>
    </row>
    <row r="40241" spans="17:63" ht="29.25" customHeight="1" x14ac:dyDescent="0.2">
      <c r="Q40241" s="92" t="s">
        <v>50</v>
      </c>
      <c r="BF40241" s="101" t="s">
        <v>58</v>
      </c>
      <c r="BK40241" s="98" t="s">
        <v>70</v>
      </c>
    </row>
    <row r="40242" spans="17:63" ht="29.25" customHeight="1" x14ac:dyDescent="0.2">
      <c r="Q40242" s="92" t="s">
        <v>50</v>
      </c>
      <c r="BF40242" s="101" t="s">
        <v>58</v>
      </c>
      <c r="BK40242" s="98" t="s">
        <v>70</v>
      </c>
    </row>
    <row r="40243" spans="17:63" ht="29.25" customHeight="1" x14ac:dyDescent="0.2">
      <c r="Q40243" s="92" t="s">
        <v>50</v>
      </c>
      <c r="BF40243" s="101" t="s">
        <v>58</v>
      </c>
      <c r="BK40243" s="98" t="s">
        <v>70</v>
      </c>
    </row>
    <row r="40244" spans="17:63" ht="29.25" customHeight="1" x14ac:dyDescent="0.2">
      <c r="Q40244" s="92" t="s">
        <v>50</v>
      </c>
      <c r="BF40244" s="101" t="s">
        <v>58</v>
      </c>
      <c r="BK40244" s="98" t="s">
        <v>70</v>
      </c>
    </row>
    <row r="40245" spans="17:63" ht="29.25" customHeight="1" x14ac:dyDescent="0.2">
      <c r="Q40245" s="92" t="s">
        <v>50</v>
      </c>
      <c r="BF40245" s="101" t="s">
        <v>58</v>
      </c>
      <c r="BK40245" s="98" t="s">
        <v>70</v>
      </c>
    </row>
    <row r="40246" spans="17:63" ht="29.25" customHeight="1" x14ac:dyDescent="0.2">
      <c r="Q40246" s="92" t="s">
        <v>50</v>
      </c>
      <c r="BF40246" s="101" t="s">
        <v>58</v>
      </c>
      <c r="BK40246" s="98" t="s">
        <v>70</v>
      </c>
    </row>
    <row r="40247" spans="17:63" ht="29.25" customHeight="1" x14ac:dyDescent="0.2">
      <c r="Q40247" s="92" t="s">
        <v>50</v>
      </c>
      <c r="BF40247" s="101" t="s">
        <v>58</v>
      </c>
      <c r="BK40247" s="98" t="s">
        <v>70</v>
      </c>
    </row>
    <row r="40248" spans="17:63" ht="29.25" customHeight="1" x14ac:dyDescent="0.2">
      <c r="Q40248" s="92" t="s">
        <v>50</v>
      </c>
      <c r="BF40248" s="101" t="s">
        <v>58</v>
      </c>
      <c r="BK40248" s="98" t="s">
        <v>70</v>
      </c>
    </row>
    <row r="40249" spans="17:63" ht="29.25" customHeight="1" x14ac:dyDescent="0.2">
      <c r="Q40249" s="92" t="s">
        <v>50</v>
      </c>
      <c r="BF40249" s="101" t="s">
        <v>58</v>
      </c>
      <c r="BK40249" s="98" t="s">
        <v>70</v>
      </c>
    </row>
    <row r="40250" spans="17:63" ht="29.25" customHeight="1" x14ac:dyDescent="0.2">
      <c r="Q40250" s="92" t="s">
        <v>50</v>
      </c>
      <c r="BF40250" s="101" t="s">
        <v>58</v>
      </c>
      <c r="BK40250" s="98" t="s">
        <v>70</v>
      </c>
    </row>
    <row r="40251" spans="17:63" ht="29.25" customHeight="1" x14ac:dyDescent="0.2">
      <c r="Q40251" s="92" t="s">
        <v>50</v>
      </c>
      <c r="BF40251" s="101" t="s">
        <v>58</v>
      </c>
      <c r="BK40251" s="98" t="s">
        <v>70</v>
      </c>
    </row>
    <row r="40252" spans="17:63" ht="29.25" customHeight="1" x14ac:dyDescent="0.2">
      <c r="Q40252" s="92" t="s">
        <v>50</v>
      </c>
      <c r="BF40252" s="101" t="s">
        <v>58</v>
      </c>
      <c r="BK40252" s="98" t="s">
        <v>70</v>
      </c>
    </row>
    <row r="40253" spans="17:63" ht="29.25" customHeight="1" x14ac:dyDescent="0.2">
      <c r="Q40253" s="92" t="s">
        <v>50</v>
      </c>
      <c r="BF40253" s="101" t="s">
        <v>58</v>
      </c>
      <c r="BK40253" s="98" t="s">
        <v>70</v>
      </c>
    </row>
    <row r="40254" spans="17:63" ht="29.25" customHeight="1" x14ac:dyDescent="0.2">
      <c r="Q40254" s="92" t="s">
        <v>50</v>
      </c>
      <c r="BF40254" s="101" t="s">
        <v>58</v>
      </c>
      <c r="BK40254" s="98" t="s">
        <v>70</v>
      </c>
    </row>
    <row r="40255" spans="17:63" ht="29.25" customHeight="1" x14ac:dyDescent="0.2">
      <c r="Q40255" s="92" t="s">
        <v>50</v>
      </c>
      <c r="BF40255" s="101" t="s">
        <v>58</v>
      </c>
      <c r="BK40255" s="98" t="s">
        <v>70</v>
      </c>
    </row>
    <row r="40256" spans="17:63" ht="29.25" customHeight="1" x14ac:dyDescent="0.2">
      <c r="Q40256" s="92" t="s">
        <v>50</v>
      </c>
      <c r="BF40256" s="101" t="s">
        <v>58</v>
      </c>
      <c r="BK40256" s="98" t="s">
        <v>70</v>
      </c>
    </row>
    <row r="40257" spans="17:63" ht="29.25" customHeight="1" x14ac:dyDescent="0.2">
      <c r="Q40257" s="92" t="s">
        <v>50</v>
      </c>
      <c r="BF40257" s="101" t="s">
        <v>58</v>
      </c>
      <c r="BK40257" s="98" t="s">
        <v>70</v>
      </c>
    </row>
    <row r="40258" spans="17:63" ht="29.25" customHeight="1" x14ac:dyDescent="0.2">
      <c r="Q40258" s="92" t="s">
        <v>50</v>
      </c>
      <c r="BF40258" s="101" t="s">
        <v>58</v>
      </c>
      <c r="BK40258" s="98" t="s">
        <v>70</v>
      </c>
    </row>
    <row r="40259" spans="17:63" ht="29.25" customHeight="1" x14ac:dyDescent="0.2">
      <c r="Q40259" s="92" t="s">
        <v>50</v>
      </c>
      <c r="BF40259" s="101" t="s">
        <v>58</v>
      </c>
      <c r="BK40259" s="98" t="s">
        <v>70</v>
      </c>
    </row>
    <row r="40260" spans="17:63" ht="29.25" customHeight="1" x14ac:dyDescent="0.2">
      <c r="Q40260" s="92" t="s">
        <v>50</v>
      </c>
      <c r="BF40260" s="101" t="s">
        <v>58</v>
      </c>
      <c r="BK40260" s="98" t="s">
        <v>70</v>
      </c>
    </row>
    <row r="40261" spans="17:63" ht="29.25" customHeight="1" x14ac:dyDescent="0.2">
      <c r="Q40261" s="92" t="s">
        <v>50</v>
      </c>
      <c r="BF40261" s="101" t="s">
        <v>58</v>
      </c>
      <c r="BK40261" s="98" t="s">
        <v>70</v>
      </c>
    </row>
    <row r="40262" spans="17:63" ht="29.25" customHeight="1" x14ac:dyDescent="0.2">
      <c r="Q40262" s="92" t="s">
        <v>50</v>
      </c>
      <c r="BF40262" s="101" t="s">
        <v>58</v>
      </c>
      <c r="BK40262" s="98" t="s">
        <v>70</v>
      </c>
    </row>
    <row r="40263" spans="17:63" ht="29.25" customHeight="1" x14ac:dyDescent="0.2">
      <c r="Q40263" s="92" t="s">
        <v>50</v>
      </c>
      <c r="BF40263" s="101" t="s">
        <v>58</v>
      </c>
      <c r="BK40263" s="98" t="s">
        <v>70</v>
      </c>
    </row>
    <row r="40264" spans="17:63" ht="29.25" customHeight="1" x14ac:dyDescent="0.2">
      <c r="Q40264" s="92" t="s">
        <v>50</v>
      </c>
      <c r="BF40264" s="101" t="s">
        <v>58</v>
      </c>
      <c r="BK40264" s="98" t="s">
        <v>70</v>
      </c>
    </row>
    <row r="40265" spans="17:63" ht="29.25" customHeight="1" x14ac:dyDescent="0.2">
      <c r="Q40265" s="92" t="s">
        <v>50</v>
      </c>
      <c r="BF40265" s="101" t="s">
        <v>58</v>
      </c>
      <c r="BK40265" s="98" t="s">
        <v>70</v>
      </c>
    </row>
    <row r="40266" spans="17:63" ht="29.25" customHeight="1" x14ac:dyDescent="0.2">
      <c r="Q40266" s="92" t="s">
        <v>50</v>
      </c>
      <c r="BF40266" s="101" t="s">
        <v>58</v>
      </c>
      <c r="BK40266" s="98" t="s">
        <v>70</v>
      </c>
    </row>
    <row r="40267" spans="17:63" ht="29.25" customHeight="1" x14ac:dyDescent="0.2">
      <c r="Q40267" s="92" t="s">
        <v>50</v>
      </c>
      <c r="BF40267" s="101" t="s">
        <v>58</v>
      </c>
      <c r="BK40267" s="98" t="s">
        <v>70</v>
      </c>
    </row>
    <row r="40268" spans="17:63" ht="29.25" customHeight="1" x14ac:dyDescent="0.2">
      <c r="Q40268" s="92" t="s">
        <v>50</v>
      </c>
      <c r="BF40268" s="101" t="s">
        <v>58</v>
      </c>
      <c r="BK40268" s="98" t="s">
        <v>70</v>
      </c>
    </row>
    <row r="40269" spans="17:63" ht="29.25" customHeight="1" x14ac:dyDescent="0.2">
      <c r="Q40269" s="92" t="s">
        <v>50</v>
      </c>
      <c r="BF40269" s="101" t="s">
        <v>58</v>
      </c>
      <c r="BK40269" s="98" t="s">
        <v>70</v>
      </c>
    </row>
    <row r="40270" spans="17:63" ht="29.25" customHeight="1" x14ac:dyDescent="0.2">
      <c r="Q40270" s="92" t="s">
        <v>50</v>
      </c>
      <c r="BF40270" s="101" t="s">
        <v>58</v>
      </c>
      <c r="BK40270" s="98" t="s">
        <v>70</v>
      </c>
    </row>
    <row r="40271" spans="17:63" ht="29.25" customHeight="1" x14ac:dyDescent="0.2">
      <c r="Q40271" s="92" t="s">
        <v>50</v>
      </c>
      <c r="BF40271" s="101" t="s">
        <v>58</v>
      </c>
      <c r="BK40271" s="98" t="s">
        <v>70</v>
      </c>
    </row>
    <row r="40272" spans="17:63" ht="29.25" customHeight="1" x14ac:dyDescent="0.2">
      <c r="Q40272" s="92" t="s">
        <v>50</v>
      </c>
      <c r="BF40272" s="101" t="s">
        <v>58</v>
      </c>
      <c r="BK40272" s="98" t="s">
        <v>70</v>
      </c>
    </row>
    <row r="40273" spans="17:63" ht="29.25" customHeight="1" x14ac:dyDescent="0.2">
      <c r="Q40273" s="92" t="s">
        <v>50</v>
      </c>
      <c r="BF40273" s="101" t="s">
        <v>58</v>
      </c>
      <c r="BK40273" s="98" t="s">
        <v>70</v>
      </c>
    </row>
    <row r="40274" spans="17:63" ht="29.25" customHeight="1" x14ac:dyDescent="0.2">
      <c r="Q40274" s="92" t="s">
        <v>50</v>
      </c>
      <c r="BF40274" s="101" t="s">
        <v>58</v>
      </c>
      <c r="BK40274" s="98" t="s">
        <v>70</v>
      </c>
    </row>
    <row r="40275" spans="17:63" ht="29.25" customHeight="1" x14ac:dyDescent="0.2">
      <c r="Q40275" s="92" t="s">
        <v>50</v>
      </c>
      <c r="BF40275" s="101" t="s">
        <v>58</v>
      </c>
      <c r="BK40275" s="98" t="s">
        <v>70</v>
      </c>
    </row>
    <row r="40276" spans="17:63" ht="29.25" customHeight="1" x14ac:dyDescent="0.2">
      <c r="Q40276" s="92" t="s">
        <v>50</v>
      </c>
      <c r="BF40276" s="101" t="s">
        <v>58</v>
      </c>
      <c r="BK40276" s="98" t="s">
        <v>70</v>
      </c>
    </row>
    <row r="40277" spans="17:63" ht="29.25" customHeight="1" x14ac:dyDescent="0.2">
      <c r="Q40277" s="92" t="s">
        <v>50</v>
      </c>
      <c r="BF40277" s="101" t="s">
        <v>58</v>
      </c>
      <c r="BK40277" s="98" t="s">
        <v>70</v>
      </c>
    </row>
    <row r="40278" spans="17:63" ht="29.25" customHeight="1" x14ac:dyDescent="0.2">
      <c r="Q40278" s="92" t="s">
        <v>50</v>
      </c>
      <c r="BF40278" s="101" t="s">
        <v>58</v>
      </c>
      <c r="BK40278" s="98" t="s">
        <v>70</v>
      </c>
    </row>
    <row r="40279" spans="17:63" ht="29.25" customHeight="1" x14ac:dyDescent="0.2">
      <c r="Q40279" s="92" t="s">
        <v>50</v>
      </c>
      <c r="BF40279" s="101" t="s">
        <v>58</v>
      </c>
      <c r="BK40279" s="98" t="s">
        <v>70</v>
      </c>
    </row>
    <row r="40280" spans="17:63" ht="29.25" customHeight="1" x14ac:dyDescent="0.2">
      <c r="Q40280" s="92" t="s">
        <v>50</v>
      </c>
      <c r="BF40280" s="101" t="s">
        <v>58</v>
      </c>
      <c r="BK40280" s="98" t="s">
        <v>70</v>
      </c>
    </row>
    <row r="40281" spans="17:63" ht="29.25" customHeight="1" x14ac:dyDescent="0.2">
      <c r="Q40281" s="92" t="s">
        <v>50</v>
      </c>
      <c r="BF40281" s="101" t="s">
        <v>58</v>
      </c>
      <c r="BK40281" s="98" t="s">
        <v>70</v>
      </c>
    </row>
    <row r="40282" spans="17:63" ht="29.25" customHeight="1" x14ac:dyDescent="0.2">
      <c r="Q40282" s="92" t="s">
        <v>50</v>
      </c>
      <c r="BF40282" s="101" t="s">
        <v>58</v>
      </c>
      <c r="BK40282" s="98" t="s">
        <v>70</v>
      </c>
    </row>
    <row r="40283" spans="17:63" ht="29.25" customHeight="1" x14ac:dyDescent="0.2">
      <c r="Q40283" s="92" t="s">
        <v>50</v>
      </c>
      <c r="BF40283" s="101" t="s">
        <v>58</v>
      </c>
      <c r="BK40283" s="98" t="s">
        <v>70</v>
      </c>
    </row>
    <row r="40284" spans="17:63" ht="29.25" customHeight="1" x14ac:dyDescent="0.2">
      <c r="Q40284" s="92" t="s">
        <v>50</v>
      </c>
      <c r="BF40284" s="101" t="s">
        <v>58</v>
      </c>
      <c r="BK40284" s="98" t="s">
        <v>70</v>
      </c>
    </row>
    <row r="40285" spans="17:63" ht="29.25" customHeight="1" x14ac:dyDescent="0.2">
      <c r="Q40285" s="92" t="s">
        <v>50</v>
      </c>
      <c r="BF40285" s="101" t="s">
        <v>58</v>
      </c>
      <c r="BK40285" s="98" t="s">
        <v>70</v>
      </c>
    </row>
    <row r="40286" spans="17:63" ht="29.25" customHeight="1" x14ac:dyDescent="0.2">
      <c r="Q40286" s="92" t="s">
        <v>50</v>
      </c>
      <c r="BF40286" s="101" t="s">
        <v>58</v>
      </c>
      <c r="BK40286" s="98" t="s">
        <v>70</v>
      </c>
    </row>
    <row r="40287" spans="17:63" ht="29.25" customHeight="1" x14ac:dyDescent="0.2">
      <c r="Q40287" s="92" t="s">
        <v>50</v>
      </c>
      <c r="BF40287" s="101" t="s">
        <v>58</v>
      </c>
      <c r="BK40287" s="98" t="s">
        <v>70</v>
      </c>
    </row>
    <row r="40288" spans="17:63" ht="29.25" customHeight="1" x14ac:dyDescent="0.2">
      <c r="Q40288" s="92" t="s">
        <v>50</v>
      </c>
      <c r="BF40288" s="101" t="s">
        <v>58</v>
      </c>
      <c r="BK40288" s="98" t="s">
        <v>70</v>
      </c>
    </row>
    <row r="40289" spans="17:63" ht="29.25" customHeight="1" x14ac:dyDescent="0.2">
      <c r="Q40289" s="92" t="s">
        <v>50</v>
      </c>
      <c r="BF40289" s="101" t="s">
        <v>58</v>
      </c>
      <c r="BK40289" s="98" t="s">
        <v>70</v>
      </c>
    </row>
    <row r="40290" spans="17:63" ht="29.25" customHeight="1" x14ac:dyDescent="0.2">
      <c r="Q40290" s="92" t="s">
        <v>50</v>
      </c>
      <c r="BF40290" s="101" t="s">
        <v>58</v>
      </c>
      <c r="BK40290" s="98" t="s">
        <v>70</v>
      </c>
    </row>
    <row r="40291" spans="17:63" ht="29.25" customHeight="1" x14ac:dyDescent="0.2">
      <c r="Q40291" s="92" t="s">
        <v>50</v>
      </c>
      <c r="BF40291" s="101" t="s">
        <v>58</v>
      </c>
      <c r="BK40291" s="98" t="s">
        <v>70</v>
      </c>
    </row>
    <row r="40292" spans="17:63" ht="29.25" customHeight="1" x14ac:dyDescent="0.2">
      <c r="Q40292" s="92" t="s">
        <v>50</v>
      </c>
      <c r="BF40292" s="101" t="s">
        <v>58</v>
      </c>
      <c r="BK40292" s="98" t="s">
        <v>70</v>
      </c>
    </row>
    <row r="40293" spans="17:63" ht="29.25" customHeight="1" x14ac:dyDescent="0.2">
      <c r="Q40293" s="92" t="s">
        <v>50</v>
      </c>
      <c r="BF40293" s="101" t="s">
        <v>58</v>
      </c>
      <c r="BK40293" s="98" t="s">
        <v>70</v>
      </c>
    </row>
    <row r="40294" spans="17:63" ht="29.25" customHeight="1" x14ac:dyDescent="0.2">
      <c r="Q40294" s="92" t="s">
        <v>50</v>
      </c>
      <c r="BF40294" s="101" t="s">
        <v>58</v>
      </c>
      <c r="BK40294" s="98" t="s">
        <v>70</v>
      </c>
    </row>
    <row r="40295" spans="17:63" ht="29.25" customHeight="1" x14ac:dyDescent="0.2">
      <c r="Q40295" s="92" t="s">
        <v>50</v>
      </c>
      <c r="BF40295" s="101" t="s">
        <v>58</v>
      </c>
      <c r="BK40295" s="98" t="s">
        <v>70</v>
      </c>
    </row>
    <row r="40296" spans="17:63" ht="29.25" customHeight="1" x14ac:dyDescent="0.2">
      <c r="Q40296" s="92" t="s">
        <v>50</v>
      </c>
      <c r="BF40296" s="101" t="s">
        <v>58</v>
      </c>
      <c r="BK40296" s="98" t="s">
        <v>70</v>
      </c>
    </row>
    <row r="40297" spans="17:63" ht="29.25" customHeight="1" x14ac:dyDescent="0.2">
      <c r="Q40297" s="92" t="s">
        <v>50</v>
      </c>
      <c r="BF40297" s="101" t="s">
        <v>58</v>
      </c>
      <c r="BK40297" s="98" t="s">
        <v>70</v>
      </c>
    </row>
    <row r="40298" spans="17:63" ht="29.25" customHeight="1" x14ac:dyDescent="0.2">
      <c r="Q40298" s="92" t="s">
        <v>50</v>
      </c>
      <c r="BF40298" s="101" t="s">
        <v>58</v>
      </c>
      <c r="BK40298" s="98" t="s">
        <v>70</v>
      </c>
    </row>
    <row r="40299" spans="17:63" ht="29.25" customHeight="1" x14ac:dyDescent="0.2">
      <c r="Q40299" s="92" t="s">
        <v>50</v>
      </c>
      <c r="BF40299" s="101" t="s">
        <v>58</v>
      </c>
      <c r="BK40299" s="98" t="s">
        <v>70</v>
      </c>
    </row>
    <row r="40300" spans="17:63" ht="29.25" customHeight="1" x14ac:dyDescent="0.2">
      <c r="Q40300" s="92" t="s">
        <v>50</v>
      </c>
      <c r="BF40300" s="101" t="s">
        <v>58</v>
      </c>
      <c r="BK40300" s="98" t="s">
        <v>70</v>
      </c>
    </row>
    <row r="40301" spans="17:63" ht="29.25" customHeight="1" x14ac:dyDescent="0.2">
      <c r="Q40301" s="92" t="s">
        <v>50</v>
      </c>
      <c r="BF40301" s="101" t="s">
        <v>58</v>
      </c>
      <c r="BK40301" s="98" t="s">
        <v>70</v>
      </c>
    </row>
    <row r="40302" spans="17:63" ht="29.25" customHeight="1" x14ac:dyDescent="0.2">
      <c r="Q40302" s="92" t="s">
        <v>50</v>
      </c>
      <c r="BF40302" s="101" t="s">
        <v>58</v>
      </c>
      <c r="BK40302" s="98" t="s">
        <v>70</v>
      </c>
    </row>
    <row r="40303" spans="17:63" ht="29.25" customHeight="1" x14ac:dyDescent="0.2">
      <c r="Q40303" s="92" t="s">
        <v>50</v>
      </c>
      <c r="BF40303" s="101" t="s">
        <v>58</v>
      </c>
      <c r="BK40303" s="98" t="s">
        <v>70</v>
      </c>
    </row>
    <row r="40304" spans="17:63" ht="29.25" customHeight="1" x14ac:dyDescent="0.2">
      <c r="Q40304" s="92" t="s">
        <v>50</v>
      </c>
      <c r="BF40304" s="101" t="s">
        <v>58</v>
      </c>
      <c r="BK40304" s="98" t="s">
        <v>70</v>
      </c>
    </row>
    <row r="40305" spans="17:63" ht="29.25" customHeight="1" x14ac:dyDescent="0.2">
      <c r="Q40305" s="92" t="s">
        <v>50</v>
      </c>
      <c r="BF40305" s="101" t="s">
        <v>58</v>
      </c>
      <c r="BK40305" s="98" t="s">
        <v>70</v>
      </c>
    </row>
    <row r="40306" spans="17:63" ht="29.25" customHeight="1" x14ac:dyDescent="0.2">
      <c r="Q40306" s="92" t="s">
        <v>50</v>
      </c>
      <c r="BF40306" s="101" t="s">
        <v>58</v>
      </c>
      <c r="BK40306" s="98" t="s">
        <v>70</v>
      </c>
    </row>
    <row r="40307" spans="17:63" ht="29.25" customHeight="1" x14ac:dyDescent="0.2">
      <c r="Q40307" s="92" t="s">
        <v>50</v>
      </c>
      <c r="BF40307" s="101" t="s">
        <v>58</v>
      </c>
      <c r="BK40307" s="98" t="s">
        <v>70</v>
      </c>
    </row>
    <row r="40308" spans="17:63" ht="29.25" customHeight="1" x14ac:dyDescent="0.2">
      <c r="Q40308" s="92" t="s">
        <v>50</v>
      </c>
      <c r="BF40308" s="101" t="s">
        <v>58</v>
      </c>
      <c r="BK40308" s="98" t="s">
        <v>70</v>
      </c>
    </row>
    <row r="40309" spans="17:63" ht="29.25" customHeight="1" x14ac:dyDescent="0.2">
      <c r="Q40309" s="92" t="s">
        <v>50</v>
      </c>
      <c r="BF40309" s="101" t="s">
        <v>58</v>
      </c>
      <c r="BK40309" s="98" t="s">
        <v>70</v>
      </c>
    </row>
    <row r="40310" spans="17:63" ht="29.25" customHeight="1" x14ac:dyDescent="0.2">
      <c r="Q40310" s="92" t="s">
        <v>50</v>
      </c>
      <c r="BF40310" s="101" t="s">
        <v>58</v>
      </c>
      <c r="BK40310" s="98" t="s">
        <v>70</v>
      </c>
    </row>
    <row r="40311" spans="17:63" ht="29.25" customHeight="1" x14ac:dyDescent="0.2">
      <c r="Q40311" s="92" t="s">
        <v>50</v>
      </c>
      <c r="BF40311" s="101" t="s">
        <v>58</v>
      </c>
      <c r="BK40311" s="98" t="s">
        <v>70</v>
      </c>
    </row>
    <row r="40312" spans="17:63" ht="29.25" customHeight="1" x14ac:dyDescent="0.2">
      <c r="Q40312" s="92" t="s">
        <v>50</v>
      </c>
      <c r="BF40312" s="101" t="s">
        <v>58</v>
      </c>
      <c r="BK40312" s="98" t="s">
        <v>70</v>
      </c>
    </row>
    <row r="40313" spans="17:63" ht="29.25" customHeight="1" x14ac:dyDescent="0.2">
      <c r="Q40313" s="92" t="s">
        <v>50</v>
      </c>
      <c r="BF40313" s="101" t="s">
        <v>58</v>
      </c>
      <c r="BK40313" s="98" t="s">
        <v>70</v>
      </c>
    </row>
    <row r="40314" spans="17:63" ht="29.25" customHeight="1" x14ac:dyDescent="0.2">
      <c r="Q40314" s="92" t="s">
        <v>50</v>
      </c>
      <c r="BF40314" s="101" t="s">
        <v>58</v>
      </c>
      <c r="BK40314" s="98" t="s">
        <v>70</v>
      </c>
    </row>
    <row r="40315" spans="17:63" ht="29.25" customHeight="1" x14ac:dyDescent="0.2">
      <c r="Q40315" s="92" t="s">
        <v>50</v>
      </c>
      <c r="BF40315" s="101" t="s">
        <v>58</v>
      </c>
      <c r="BK40315" s="98" t="s">
        <v>70</v>
      </c>
    </row>
    <row r="40316" spans="17:63" ht="29.25" customHeight="1" x14ac:dyDescent="0.2">
      <c r="Q40316" s="92" t="s">
        <v>50</v>
      </c>
      <c r="BF40316" s="101" t="s">
        <v>58</v>
      </c>
      <c r="BK40316" s="98" t="s">
        <v>70</v>
      </c>
    </row>
    <row r="40317" spans="17:63" ht="29.25" customHeight="1" x14ac:dyDescent="0.2">
      <c r="Q40317" s="92" t="s">
        <v>50</v>
      </c>
      <c r="BF40317" s="101" t="s">
        <v>58</v>
      </c>
      <c r="BK40317" s="98" t="s">
        <v>70</v>
      </c>
    </row>
    <row r="40318" spans="17:63" ht="29.25" customHeight="1" x14ac:dyDescent="0.2">
      <c r="Q40318" s="92" t="s">
        <v>50</v>
      </c>
      <c r="BF40318" s="101" t="s">
        <v>58</v>
      </c>
      <c r="BK40318" s="98" t="s">
        <v>70</v>
      </c>
    </row>
    <row r="40319" spans="17:63" ht="29.25" customHeight="1" x14ac:dyDescent="0.2">
      <c r="Q40319" s="92" t="s">
        <v>50</v>
      </c>
      <c r="BF40319" s="101" t="s">
        <v>58</v>
      </c>
      <c r="BK40319" s="98" t="s">
        <v>70</v>
      </c>
    </row>
    <row r="40320" spans="17:63" ht="29.25" customHeight="1" x14ac:dyDescent="0.2">
      <c r="Q40320" s="92" t="s">
        <v>50</v>
      </c>
      <c r="BF40320" s="101" t="s">
        <v>58</v>
      </c>
      <c r="BK40320" s="98" t="s">
        <v>70</v>
      </c>
    </row>
    <row r="40321" spans="17:63" ht="29.25" customHeight="1" x14ac:dyDescent="0.2">
      <c r="Q40321" s="92" t="s">
        <v>50</v>
      </c>
      <c r="BF40321" s="101" t="s">
        <v>58</v>
      </c>
      <c r="BK40321" s="98" t="s">
        <v>70</v>
      </c>
    </row>
    <row r="40322" spans="17:63" ht="29.25" customHeight="1" x14ac:dyDescent="0.2">
      <c r="Q40322" s="92" t="s">
        <v>50</v>
      </c>
      <c r="BF40322" s="101" t="s">
        <v>58</v>
      </c>
      <c r="BK40322" s="98" t="s">
        <v>70</v>
      </c>
    </row>
    <row r="40323" spans="17:63" ht="29.25" customHeight="1" x14ac:dyDescent="0.2">
      <c r="Q40323" s="92" t="s">
        <v>50</v>
      </c>
      <c r="BF40323" s="101" t="s">
        <v>58</v>
      </c>
      <c r="BK40323" s="98" t="s">
        <v>70</v>
      </c>
    </row>
    <row r="40324" spans="17:63" ht="29.25" customHeight="1" x14ac:dyDescent="0.2">
      <c r="Q40324" s="92" t="s">
        <v>50</v>
      </c>
      <c r="BF40324" s="101" t="s">
        <v>58</v>
      </c>
      <c r="BK40324" s="98" t="s">
        <v>70</v>
      </c>
    </row>
    <row r="40325" spans="17:63" ht="29.25" customHeight="1" x14ac:dyDescent="0.2">
      <c r="Q40325" s="92" t="s">
        <v>50</v>
      </c>
      <c r="BF40325" s="101" t="s">
        <v>58</v>
      </c>
      <c r="BK40325" s="98" t="s">
        <v>70</v>
      </c>
    </row>
    <row r="40326" spans="17:63" ht="29.25" customHeight="1" x14ac:dyDescent="0.2">
      <c r="Q40326" s="92" t="s">
        <v>50</v>
      </c>
      <c r="BF40326" s="101" t="s">
        <v>58</v>
      </c>
      <c r="BK40326" s="98" t="s">
        <v>70</v>
      </c>
    </row>
    <row r="40327" spans="17:63" ht="29.25" customHeight="1" x14ac:dyDescent="0.2">
      <c r="Q40327" s="92" t="s">
        <v>50</v>
      </c>
      <c r="BF40327" s="101" t="s">
        <v>58</v>
      </c>
      <c r="BK40327" s="98" t="s">
        <v>70</v>
      </c>
    </row>
    <row r="40328" spans="17:63" ht="29.25" customHeight="1" x14ac:dyDescent="0.2">
      <c r="Q40328" s="92" t="s">
        <v>50</v>
      </c>
      <c r="BF40328" s="101" t="s">
        <v>58</v>
      </c>
      <c r="BK40328" s="98" t="s">
        <v>70</v>
      </c>
    </row>
    <row r="40329" spans="17:63" ht="29.25" customHeight="1" x14ac:dyDescent="0.2">
      <c r="Q40329" s="92" t="s">
        <v>50</v>
      </c>
      <c r="BF40329" s="101" t="s">
        <v>58</v>
      </c>
      <c r="BK40329" s="98" t="s">
        <v>70</v>
      </c>
    </row>
    <row r="40330" spans="17:63" ht="29.25" customHeight="1" x14ac:dyDescent="0.2">
      <c r="Q40330" s="92" t="s">
        <v>50</v>
      </c>
      <c r="BF40330" s="101" t="s">
        <v>58</v>
      </c>
      <c r="BK40330" s="98" t="s">
        <v>70</v>
      </c>
    </row>
    <row r="40331" spans="17:63" ht="29.25" customHeight="1" x14ac:dyDescent="0.2">
      <c r="Q40331" s="92" t="s">
        <v>50</v>
      </c>
      <c r="BF40331" s="101" t="s">
        <v>58</v>
      </c>
      <c r="BK40331" s="98" t="s">
        <v>70</v>
      </c>
    </row>
    <row r="40332" spans="17:63" ht="29.25" customHeight="1" x14ac:dyDescent="0.2">
      <c r="Q40332" s="92" t="s">
        <v>50</v>
      </c>
      <c r="BF40332" s="101" t="s">
        <v>58</v>
      </c>
      <c r="BK40332" s="98" t="s">
        <v>70</v>
      </c>
    </row>
    <row r="40333" spans="17:63" ht="29.25" customHeight="1" x14ac:dyDescent="0.2">
      <c r="Q40333" s="92" t="s">
        <v>50</v>
      </c>
      <c r="BF40333" s="101" t="s">
        <v>58</v>
      </c>
      <c r="BK40333" s="98" t="s">
        <v>70</v>
      </c>
    </row>
    <row r="40334" spans="17:63" ht="29.25" customHeight="1" x14ac:dyDescent="0.2">
      <c r="Q40334" s="92" t="s">
        <v>50</v>
      </c>
      <c r="BF40334" s="101" t="s">
        <v>58</v>
      </c>
      <c r="BK40334" s="98" t="s">
        <v>70</v>
      </c>
    </row>
    <row r="40335" spans="17:63" ht="29.25" customHeight="1" x14ac:dyDescent="0.2">
      <c r="Q40335" s="92" t="s">
        <v>50</v>
      </c>
      <c r="BF40335" s="101" t="s">
        <v>58</v>
      </c>
      <c r="BK40335" s="98" t="s">
        <v>70</v>
      </c>
    </row>
    <row r="40336" spans="17:63" ht="29.25" customHeight="1" x14ac:dyDescent="0.2">
      <c r="Q40336" s="92" t="s">
        <v>50</v>
      </c>
      <c r="BF40336" s="101" t="s">
        <v>58</v>
      </c>
      <c r="BK40336" s="98" t="s">
        <v>70</v>
      </c>
    </row>
    <row r="40337" spans="17:63" ht="29.25" customHeight="1" x14ac:dyDescent="0.2">
      <c r="Q40337" s="92" t="s">
        <v>50</v>
      </c>
      <c r="BF40337" s="101" t="s">
        <v>58</v>
      </c>
      <c r="BK40337" s="98" t="s">
        <v>70</v>
      </c>
    </row>
    <row r="40338" spans="17:63" ht="29.25" customHeight="1" x14ac:dyDescent="0.2">
      <c r="Q40338" s="92" t="s">
        <v>50</v>
      </c>
      <c r="BF40338" s="101" t="s">
        <v>58</v>
      </c>
      <c r="BK40338" s="98" t="s">
        <v>70</v>
      </c>
    </row>
    <row r="40339" spans="17:63" ht="29.25" customHeight="1" x14ac:dyDescent="0.2">
      <c r="Q40339" s="92" t="s">
        <v>50</v>
      </c>
      <c r="BF40339" s="101" t="s">
        <v>58</v>
      </c>
      <c r="BK40339" s="98" t="s">
        <v>70</v>
      </c>
    </row>
    <row r="40340" spans="17:63" ht="29.25" customHeight="1" x14ac:dyDescent="0.2">
      <c r="Q40340" s="92" t="s">
        <v>50</v>
      </c>
      <c r="BF40340" s="101" t="s">
        <v>58</v>
      </c>
      <c r="BK40340" s="98" t="s">
        <v>70</v>
      </c>
    </row>
    <row r="40341" spans="17:63" ht="29.25" customHeight="1" x14ac:dyDescent="0.2">
      <c r="Q40341" s="92" t="s">
        <v>50</v>
      </c>
      <c r="BF40341" s="101" t="s">
        <v>58</v>
      </c>
      <c r="BK40341" s="98" t="s">
        <v>70</v>
      </c>
    </row>
    <row r="40342" spans="17:63" ht="29.25" customHeight="1" x14ac:dyDescent="0.2">
      <c r="Q40342" s="92" t="s">
        <v>50</v>
      </c>
      <c r="BF40342" s="101" t="s">
        <v>58</v>
      </c>
      <c r="BK40342" s="98" t="s">
        <v>70</v>
      </c>
    </row>
    <row r="40343" spans="17:63" ht="29.25" customHeight="1" x14ac:dyDescent="0.2">
      <c r="Q40343" s="92" t="s">
        <v>50</v>
      </c>
      <c r="BF40343" s="101" t="s">
        <v>58</v>
      </c>
      <c r="BK40343" s="98" t="s">
        <v>70</v>
      </c>
    </row>
    <row r="40344" spans="17:63" ht="29.25" customHeight="1" x14ac:dyDescent="0.2">
      <c r="Q40344" s="92" t="s">
        <v>50</v>
      </c>
      <c r="BF40344" s="101" t="s">
        <v>58</v>
      </c>
      <c r="BK40344" s="98" t="s">
        <v>70</v>
      </c>
    </row>
    <row r="40345" spans="17:63" ht="29.25" customHeight="1" x14ac:dyDescent="0.2">
      <c r="Q40345" s="92" t="s">
        <v>50</v>
      </c>
      <c r="BF40345" s="101" t="s">
        <v>58</v>
      </c>
      <c r="BK40345" s="98" t="s">
        <v>70</v>
      </c>
    </row>
    <row r="40346" spans="17:63" ht="29.25" customHeight="1" x14ac:dyDescent="0.2">
      <c r="Q40346" s="92" t="s">
        <v>50</v>
      </c>
      <c r="BF40346" s="101" t="s">
        <v>58</v>
      </c>
      <c r="BK40346" s="98" t="s">
        <v>70</v>
      </c>
    </row>
    <row r="40347" spans="17:63" ht="29.25" customHeight="1" x14ac:dyDescent="0.2">
      <c r="Q40347" s="92" t="s">
        <v>50</v>
      </c>
      <c r="BF40347" s="101" t="s">
        <v>58</v>
      </c>
      <c r="BK40347" s="98" t="s">
        <v>70</v>
      </c>
    </row>
    <row r="40348" spans="17:63" ht="29.25" customHeight="1" x14ac:dyDescent="0.2">
      <c r="Q40348" s="92" t="s">
        <v>50</v>
      </c>
      <c r="BF40348" s="101" t="s">
        <v>58</v>
      </c>
      <c r="BK40348" s="98" t="s">
        <v>70</v>
      </c>
    </row>
    <row r="40349" spans="17:63" ht="29.25" customHeight="1" x14ac:dyDescent="0.2">
      <c r="Q40349" s="92" t="s">
        <v>50</v>
      </c>
      <c r="BF40349" s="101" t="s">
        <v>58</v>
      </c>
      <c r="BK40349" s="98" t="s">
        <v>70</v>
      </c>
    </row>
    <row r="40350" spans="17:63" ht="29.25" customHeight="1" x14ac:dyDescent="0.2">
      <c r="Q40350" s="92" t="s">
        <v>50</v>
      </c>
      <c r="BF40350" s="101" t="s">
        <v>58</v>
      </c>
      <c r="BK40350" s="98" t="s">
        <v>70</v>
      </c>
    </row>
    <row r="40351" spans="17:63" ht="29.25" customHeight="1" x14ac:dyDescent="0.2">
      <c r="Q40351" s="92" t="s">
        <v>50</v>
      </c>
      <c r="BF40351" s="101" t="s">
        <v>58</v>
      </c>
      <c r="BK40351" s="98" t="s">
        <v>70</v>
      </c>
    </row>
    <row r="40352" spans="17:63" ht="29.25" customHeight="1" x14ac:dyDescent="0.2">
      <c r="Q40352" s="92" t="s">
        <v>50</v>
      </c>
      <c r="BF40352" s="101" t="s">
        <v>58</v>
      </c>
      <c r="BK40352" s="98" t="s">
        <v>70</v>
      </c>
    </row>
    <row r="40353" spans="17:63" ht="29.25" customHeight="1" x14ac:dyDescent="0.2">
      <c r="Q40353" s="92" t="s">
        <v>50</v>
      </c>
      <c r="BF40353" s="101" t="s">
        <v>58</v>
      </c>
      <c r="BK40353" s="98" t="s">
        <v>70</v>
      </c>
    </row>
    <row r="40354" spans="17:63" ht="29.25" customHeight="1" x14ac:dyDescent="0.2">
      <c r="Q40354" s="92" t="s">
        <v>50</v>
      </c>
      <c r="BF40354" s="101" t="s">
        <v>58</v>
      </c>
      <c r="BK40354" s="98" t="s">
        <v>70</v>
      </c>
    </row>
    <row r="40355" spans="17:63" ht="29.25" customHeight="1" x14ac:dyDescent="0.2">
      <c r="Q40355" s="92" t="s">
        <v>50</v>
      </c>
      <c r="BF40355" s="101" t="s">
        <v>58</v>
      </c>
      <c r="BK40355" s="98" t="s">
        <v>70</v>
      </c>
    </row>
    <row r="40356" spans="17:63" ht="29.25" customHeight="1" x14ac:dyDescent="0.2">
      <c r="Q40356" s="92" t="s">
        <v>50</v>
      </c>
      <c r="BF40356" s="101" t="s">
        <v>58</v>
      </c>
      <c r="BK40356" s="98" t="s">
        <v>70</v>
      </c>
    </row>
    <row r="40357" spans="17:63" ht="29.25" customHeight="1" x14ac:dyDescent="0.2">
      <c r="Q40357" s="92" t="s">
        <v>50</v>
      </c>
      <c r="BF40357" s="101" t="s">
        <v>58</v>
      </c>
      <c r="BK40357" s="98" t="s">
        <v>70</v>
      </c>
    </row>
    <row r="40358" spans="17:63" ht="29.25" customHeight="1" x14ac:dyDescent="0.2">
      <c r="Q40358" s="92" t="s">
        <v>50</v>
      </c>
      <c r="BF40358" s="101" t="s">
        <v>58</v>
      </c>
      <c r="BK40358" s="98" t="s">
        <v>70</v>
      </c>
    </row>
    <row r="40359" spans="17:63" ht="29.25" customHeight="1" x14ac:dyDescent="0.2">
      <c r="Q40359" s="92" t="s">
        <v>50</v>
      </c>
      <c r="BF40359" s="101" t="s">
        <v>58</v>
      </c>
      <c r="BK40359" s="98" t="s">
        <v>70</v>
      </c>
    </row>
    <row r="40360" spans="17:63" ht="29.25" customHeight="1" x14ac:dyDescent="0.2">
      <c r="Q40360" s="92" t="s">
        <v>50</v>
      </c>
      <c r="BF40360" s="101" t="s">
        <v>58</v>
      </c>
      <c r="BK40360" s="98" t="s">
        <v>70</v>
      </c>
    </row>
    <row r="40361" spans="17:63" ht="29.25" customHeight="1" x14ac:dyDescent="0.2">
      <c r="Q40361" s="92" t="s">
        <v>50</v>
      </c>
      <c r="BF40361" s="101" t="s">
        <v>58</v>
      </c>
      <c r="BK40361" s="98" t="s">
        <v>70</v>
      </c>
    </row>
    <row r="40362" spans="17:63" ht="29.25" customHeight="1" x14ac:dyDescent="0.2">
      <c r="Q40362" s="92" t="s">
        <v>50</v>
      </c>
      <c r="BF40362" s="101" t="s">
        <v>58</v>
      </c>
      <c r="BK40362" s="98" t="s">
        <v>70</v>
      </c>
    </row>
    <row r="40363" spans="17:63" ht="29.25" customHeight="1" x14ac:dyDescent="0.2">
      <c r="Q40363" s="92" t="s">
        <v>50</v>
      </c>
      <c r="BF40363" s="101" t="s">
        <v>58</v>
      </c>
      <c r="BK40363" s="98" t="s">
        <v>70</v>
      </c>
    </row>
    <row r="40364" spans="17:63" ht="29.25" customHeight="1" x14ac:dyDescent="0.2">
      <c r="Q40364" s="92" t="s">
        <v>50</v>
      </c>
      <c r="BF40364" s="101" t="s">
        <v>58</v>
      </c>
      <c r="BK40364" s="98" t="s">
        <v>70</v>
      </c>
    </row>
    <row r="40365" spans="17:63" ht="29.25" customHeight="1" x14ac:dyDescent="0.2">
      <c r="Q40365" s="92" t="s">
        <v>50</v>
      </c>
      <c r="BF40365" s="101" t="s">
        <v>58</v>
      </c>
      <c r="BK40365" s="98" t="s">
        <v>70</v>
      </c>
    </row>
    <row r="40366" spans="17:63" ht="29.25" customHeight="1" x14ac:dyDescent="0.2">
      <c r="Q40366" s="92" t="s">
        <v>50</v>
      </c>
      <c r="BF40366" s="101" t="s">
        <v>58</v>
      </c>
      <c r="BK40366" s="98" t="s">
        <v>70</v>
      </c>
    </row>
    <row r="40367" spans="17:63" ht="29.25" customHeight="1" x14ac:dyDescent="0.2">
      <c r="Q40367" s="92" t="s">
        <v>50</v>
      </c>
      <c r="BF40367" s="101" t="s">
        <v>58</v>
      </c>
      <c r="BK40367" s="98" t="s">
        <v>70</v>
      </c>
    </row>
    <row r="40368" spans="17:63" ht="29.25" customHeight="1" x14ac:dyDescent="0.2">
      <c r="Q40368" s="92" t="s">
        <v>50</v>
      </c>
      <c r="BF40368" s="101" t="s">
        <v>58</v>
      </c>
      <c r="BK40368" s="98" t="s">
        <v>70</v>
      </c>
    </row>
    <row r="40369" spans="17:63" ht="29.25" customHeight="1" x14ac:dyDescent="0.2">
      <c r="Q40369" s="92" t="s">
        <v>50</v>
      </c>
      <c r="BF40369" s="101" t="s">
        <v>58</v>
      </c>
      <c r="BK40369" s="98" t="s">
        <v>70</v>
      </c>
    </row>
    <row r="40370" spans="17:63" ht="29.25" customHeight="1" x14ac:dyDescent="0.2">
      <c r="Q40370" s="92" t="s">
        <v>50</v>
      </c>
      <c r="BF40370" s="101" t="s">
        <v>58</v>
      </c>
      <c r="BK40370" s="98" t="s">
        <v>70</v>
      </c>
    </row>
    <row r="40371" spans="17:63" ht="29.25" customHeight="1" x14ac:dyDescent="0.2">
      <c r="Q40371" s="92" t="s">
        <v>50</v>
      </c>
      <c r="BF40371" s="101" t="s">
        <v>58</v>
      </c>
      <c r="BK40371" s="98" t="s">
        <v>70</v>
      </c>
    </row>
    <row r="40372" spans="17:63" ht="29.25" customHeight="1" x14ac:dyDescent="0.2">
      <c r="Q40372" s="92" t="s">
        <v>50</v>
      </c>
      <c r="BF40372" s="101" t="s">
        <v>58</v>
      </c>
      <c r="BK40372" s="98" t="s">
        <v>70</v>
      </c>
    </row>
    <row r="40373" spans="17:63" ht="29.25" customHeight="1" x14ac:dyDescent="0.2">
      <c r="Q40373" s="92" t="s">
        <v>50</v>
      </c>
      <c r="BF40373" s="101" t="s">
        <v>58</v>
      </c>
      <c r="BK40373" s="98" t="s">
        <v>70</v>
      </c>
    </row>
    <row r="40374" spans="17:63" ht="29.25" customHeight="1" x14ac:dyDescent="0.2">
      <c r="Q40374" s="92" t="s">
        <v>50</v>
      </c>
      <c r="BF40374" s="101" t="s">
        <v>58</v>
      </c>
      <c r="BK40374" s="98" t="s">
        <v>70</v>
      </c>
    </row>
    <row r="40375" spans="17:63" ht="29.25" customHeight="1" x14ac:dyDescent="0.2">
      <c r="Q40375" s="92" t="s">
        <v>50</v>
      </c>
      <c r="BF40375" s="101" t="s">
        <v>58</v>
      </c>
      <c r="BK40375" s="98" t="s">
        <v>70</v>
      </c>
    </row>
    <row r="40376" spans="17:63" ht="29.25" customHeight="1" x14ac:dyDescent="0.2">
      <c r="Q40376" s="92" t="s">
        <v>50</v>
      </c>
      <c r="BF40376" s="101" t="s">
        <v>58</v>
      </c>
      <c r="BK40376" s="98" t="s">
        <v>70</v>
      </c>
    </row>
    <row r="40377" spans="17:63" ht="29.25" customHeight="1" x14ac:dyDescent="0.2">
      <c r="Q40377" s="92" t="s">
        <v>50</v>
      </c>
      <c r="BF40377" s="101" t="s">
        <v>58</v>
      </c>
      <c r="BK40377" s="98" t="s">
        <v>70</v>
      </c>
    </row>
    <row r="40378" spans="17:63" ht="29.25" customHeight="1" x14ac:dyDescent="0.2">
      <c r="Q40378" s="92" t="s">
        <v>50</v>
      </c>
      <c r="BF40378" s="101" t="s">
        <v>58</v>
      </c>
      <c r="BK40378" s="98" t="s">
        <v>70</v>
      </c>
    </row>
    <row r="40379" spans="17:63" ht="29.25" customHeight="1" x14ac:dyDescent="0.2">
      <c r="Q40379" s="92" t="s">
        <v>50</v>
      </c>
      <c r="BF40379" s="101" t="s">
        <v>58</v>
      </c>
      <c r="BK40379" s="98" t="s">
        <v>70</v>
      </c>
    </row>
    <row r="40380" spans="17:63" ht="29.25" customHeight="1" x14ac:dyDescent="0.2">
      <c r="Q40380" s="92" t="s">
        <v>50</v>
      </c>
      <c r="BF40380" s="101" t="s">
        <v>58</v>
      </c>
      <c r="BK40380" s="98" t="s">
        <v>70</v>
      </c>
    </row>
    <row r="40381" spans="17:63" ht="29.25" customHeight="1" x14ac:dyDescent="0.2">
      <c r="Q40381" s="92" t="s">
        <v>50</v>
      </c>
      <c r="BF40381" s="101" t="s">
        <v>58</v>
      </c>
      <c r="BK40381" s="98" t="s">
        <v>70</v>
      </c>
    </row>
    <row r="40382" spans="17:63" ht="29.25" customHeight="1" x14ac:dyDescent="0.2">
      <c r="Q40382" s="92" t="s">
        <v>50</v>
      </c>
      <c r="BF40382" s="101" t="s">
        <v>58</v>
      </c>
      <c r="BK40382" s="98" t="s">
        <v>70</v>
      </c>
    </row>
    <row r="40383" spans="17:63" ht="29.25" customHeight="1" x14ac:dyDescent="0.2">
      <c r="Q40383" s="92" t="s">
        <v>50</v>
      </c>
      <c r="BF40383" s="101" t="s">
        <v>58</v>
      </c>
      <c r="BK40383" s="98" t="s">
        <v>70</v>
      </c>
    </row>
    <row r="40384" spans="17:63" ht="29.25" customHeight="1" x14ac:dyDescent="0.2">
      <c r="Q40384" s="92" t="s">
        <v>50</v>
      </c>
      <c r="BF40384" s="101" t="s">
        <v>58</v>
      </c>
      <c r="BK40384" s="98" t="s">
        <v>70</v>
      </c>
    </row>
    <row r="40385" spans="17:63" ht="29.25" customHeight="1" x14ac:dyDescent="0.2">
      <c r="Q40385" s="92" t="s">
        <v>50</v>
      </c>
      <c r="BF40385" s="101" t="s">
        <v>58</v>
      </c>
      <c r="BK40385" s="98" t="s">
        <v>70</v>
      </c>
    </row>
    <row r="40386" spans="17:63" ht="29.25" customHeight="1" x14ac:dyDescent="0.2">
      <c r="Q40386" s="92" t="s">
        <v>50</v>
      </c>
      <c r="BF40386" s="101" t="s">
        <v>58</v>
      </c>
      <c r="BK40386" s="98" t="s">
        <v>70</v>
      </c>
    </row>
    <row r="40387" spans="17:63" ht="29.25" customHeight="1" x14ac:dyDescent="0.2">
      <c r="Q40387" s="92" t="s">
        <v>50</v>
      </c>
      <c r="BF40387" s="101" t="s">
        <v>58</v>
      </c>
      <c r="BK40387" s="98" t="s">
        <v>70</v>
      </c>
    </row>
    <row r="40388" spans="17:63" ht="29.25" customHeight="1" x14ac:dyDescent="0.2">
      <c r="Q40388" s="92" t="s">
        <v>50</v>
      </c>
      <c r="BF40388" s="101" t="s">
        <v>58</v>
      </c>
      <c r="BK40388" s="98" t="s">
        <v>70</v>
      </c>
    </row>
    <row r="40389" spans="17:63" ht="29.25" customHeight="1" x14ac:dyDescent="0.2">
      <c r="Q40389" s="92" t="s">
        <v>50</v>
      </c>
      <c r="BF40389" s="101" t="s">
        <v>58</v>
      </c>
      <c r="BK40389" s="98" t="s">
        <v>70</v>
      </c>
    </row>
    <row r="40390" spans="17:63" ht="29.25" customHeight="1" x14ac:dyDescent="0.2">
      <c r="Q40390" s="92" t="s">
        <v>50</v>
      </c>
      <c r="BF40390" s="101" t="s">
        <v>58</v>
      </c>
      <c r="BK40390" s="98" t="s">
        <v>70</v>
      </c>
    </row>
    <row r="40391" spans="17:63" ht="29.25" customHeight="1" x14ac:dyDescent="0.2">
      <c r="Q40391" s="92" t="s">
        <v>50</v>
      </c>
      <c r="BF40391" s="101" t="s">
        <v>58</v>
      </c>
      <c r="BK40391" s="98" t="s">
        <v>70</v>
      </c>
    </row>
    <row r="40392" spans="17:63" ht="29.25" customHeight="1" x14ac:dyDescent="0.2">
      <c r="Q40392" s="92" t="s">
        <v>50</v>
      </c>
      <c r="BF40392" s="101" t="s">
        <v>58</v>
      </c>
      <c r="BK40392" s="98" t="s">
        <v>70</v>
      </c>
    </row>
    <row r="40393" spans="17:63" ht="29.25" customHeight="1" x14ac:dyDescent="0.2">
      <c r="Q40393" s="92" t="s">
        <v>50</v>
      </c>
      <c r="BF40393" s="101" t="s">
        <v>58</v>
      </c>
      <c r="BK40393" s="98" t="s">
        <v>70</v>
      </c>
    </row>
    <row r="40394" spans="17:63" ht="29.25" customHeight="1" x14ac:dyDescent="0.2">
      <c r="Q40394" s="92" t="s">
        <v>50</v>
      </c>
      <c r="BF40394" s="101" t="s">
        <v>58</v>
      </c>
      <c r="BK40394" s="98" t="s">
        <v>70</v>
      </c>
    </row>
    <row r="40395" spans="17:63" ht="29.25" customHeight="1" x14ac:dyDescent="0.2">
      <c r="Q40395" s="92" t="s">
        <v>50</v>
      </c>
      <c r="BF40395" s="101" t="s">
        <v>58</v>
      </c>
      <c r="BK40395" s="98" t="s">
        <v>70</v>
      </c>
    </row>
    <row r="40396" spans="17:63" ht="29.25" customHeight="1" x14ac:dyDescent="0.2">
      <c r="Q40396" s="92" t="s">
        <v>50</v>
      </c>
      <c r="BF40396" s="101" t="s">
        <v>58</v>
      </c>
      <c r="BK40396" s="98" t="s">
        <v>70</v>
      </c>
    </row>
    <row r="40397" spans="17:63" ht="29.25" customHeight="1" x14ac:dyDescent="0.2">
      <c r="Q40397" s="92" t="s">
        <v>50</v>
      </c>
      <c r="BF40397" s="101" t="s">
        <v>58</v>
      </c>
      <c r="BK40397" s="98" t="s">
        <v>70</v>
      </c>
    </row>
    <row r="40398" spans="17:63" ht="29.25" customHeight="1" x14ac:dyDescent="0.2">
      <c r="Q40398" s="92" t="s">
        <v>50</v>
      </c>
      <c r="BF40398" s="101" t="s">
        <v>58</v>
      </c>
      <c r="BK40398" s="98" t="s">
        <v>70</v>
      </c>
    </row>
    <row r="40399" spans="17:63" ht="29.25" customHeight="1" x14ac:dyDescent="0.2">
      <c r="Q40399" s="92" t="s">
        <v>50</v>
      </c>
      <c r="BF40399" s="101" t="s">
        <v>58</v>
      </c>
      <c r="BK40399" s="98" t="s">
        <v>70</v>
      </c>
    </row>
    <row r="40400" spans="17:63" ht="29.25" customHeight="1" x14ac:dyDescent="0.2">
      <c r="Q40400" s="92" t="s">
        <v>50</v>
      </c>
      <c r="BF40400" s="101" t="s">
        <v>58</v>
      </c>
      <c r="BK40400" s="98" t="s">
        <v>70</v>
      </c>
    </row>
    <row r="40401" spans="17:63" ht="29.25" customHeight="1" x14ac:dyDescent="0.2">
      <c r="Q40401" s="92" t="s">
        <v>50</v>
      </c>
      <c r="BF40401" s="101" t="s">
        <v>58</v>
      </c>
      <c r="BK40401" s="98" t="s">
        <v>70</v>
      </c>
    </row>
    <row r="40402" spans="17:63" ht="29.25" customHeight="1" x14ac:dyDescent="0.2">
      <c r="Q40402" s="92" t="s">
        <v>50</v>
      </c>
      <c r="BF40402" s="101" t="s">
        <v>58</v>
      </c>
      <c r="BK40402" s="98" t="s">
        <v>70</v>
      </c>
    </row>
    <row r="40403" spans="17:63" ht="29.25" customHeight="1" x14ac:dyDescent="0.2">
      <c r="Q40403" s="92" t="s">
        <v>50</v>
      </c>
      <c r="BF40403" s="101" t="s">
        <v>58</v>
      </c>
      <c r="BK40403" s="98" t="s">
        <v>70</v>
      </c>
    </row>
    <row r="40404" spans="17:63" ht="29.25" customHeight="1" x14ac:dyDescent="0.2">
      <c r="Q40404" s="92" t="s">
        <v>50</v>
      </c>
      <c r="BF40404" s="101" t="s">
        <v>58</v>
      </c>
      <c r="BK40404" s="98" t="s">
        <v>70</v>
      </c>
    </row>
    <row r="40405" spans="17:63" ht="29.25" customHeight="1" x14ac:dyDescent="0.2">
      <c r="Q40405" s="92" t="s">
        <v>50</v>
      </c>
      <c r="BF40405" s="101" t="s">
        <v>58</v>
      </c>
      <c r="BK40405" s="98" t="s">
        <v>70</v>
      </c>
    </row>
    <row r="40406" spans="17:63" ht="29.25" customHeight="1" x14ac:dyDescent="0.2">
      <c r="Q40406" s="92" t="s">
        <v>50</v>
      </c>
      <c r="BF40406" s="101" t="s">
        <v>58</v>
      </c>
      <c r="BK40406" s="98" t="s">
        <v>70</v>
      </c>
    </row>
    <row r="40407" spans="17:63" ht="29.25" customHeight="1" x14ac:dyDescent="0.2">
      <c r="Q40407" s="92" t="s">
        <v>50</v>
      </c>
      <c r="BF40407" s="101" t="s">
        <v>58</v>
      </c>
      <c r="BK40407" s="98" t="s">
        <v>70</v>
      </c>
    </row>
    <row r="40408" spans="17:63" ht="29.25" customHeight="1" x14ac:dyDescent="0.2">
      <c r="Q40408" s="92" t="s">
        <v>50</v>
      </c>
      <c r="BF40408" s="101" t="s">
        <v>58</v>
      </c>
      <c r="BK40408" s="98" t="s">
        <v>70</v>
      </c>
    </row>
    <row r="40409" spans="17:63" ht="29.25" customHeight="1" x14ac:dyDescent="0.2">
      <c r="Q40409" s="92" t="s">
        <v>50</v>
      </c>
      <c r="BF40409" s="101" t="s">
        <v>58</v>
      </c>
      <c r="BK40409" s="98" t="s">
        <v>70</v>
      </c>
    </row>
    <row r="40410" spans="17:63" ht="29.25" customHeight="1" x14ac:dyDescent="0.2">
      <c r="Q40410" s="92" t="s">
        <v>50</v>
      </c>
      <c r="BF40410" s="101" t="s">
        <v>58</v>
      </c>
      <c r="BK40410" s="98" t="s">
        <v>70</v>
      </c>
    </row>
    <row r="40411" spans="17:63" ht="29.25" customHeight="1" x14ac:dyDescent="0.2">
      <c r="Q40411" s="92" t="s">
        <v>50</v>
      </c>
      <c r="BF40411" s="101" t="s">
        <v>58</v>
      </c>
      <c r="BK40411" s="98" t="s">
        <v>70</v>
      </c>
    </row>
    <row r="40412" spans="17:63" ht="29.25" customHeight="1" x14ac:dyDescent="0.2">
      <c r="Q40412" s="92" t="s">
        <v>50</v>
      </c>
      <c r="BF40412" s="101" t="s">
        <v>58</v>
      </c>
      <c r="BK40412" s="98" t="s">
        <v>70</v>
      </c>
    </row>
    <row r="40413" spans="17:63" ht="29.25" customHeight="1" x14ac:dyDescent="0.2">
      <c r="Q40413" s="92" t="s">
        <v>50</v>
      </c>
      <c r="BF40413" s="101" t="s">
        <v>58</v>
      </c>
      <c r="BK40413" s="98" t="s">
        <v>70</v>
      </c>
    </row>
    <row r="40414" spans="17:63" ht="29.25" customHeight="1" x14ac:dyDescent="0.2">
      <c r="Q40414" s="92" t="s">
        <v>50</v>
      </c>
      <c r="BF40414" s="101" t="s">
        <v>58</v>
      </c>
      <c r="BK40414" s="98" t="s">
        <v>70</v>
      </c>
    </row>
    <row r="40415" spans="17:63" ht="29.25" customHeight="1" x14ac:dyDescent="0.2">
      <c r="Q40415" s="92" t="s">
        <v>50</v>
      </c>
      <c r="BF40415" s="101" t="s">
        <v>58</v>
      </c>
      <c r="BK40415" s="98" t="s">
        <v>70</v>
      </c>
    </row>
    <row r="40416" spans="17:63" ht="29.25" customHeight="1" x14ac:dyDescent="0.2">
      <c r="Q40416" s="92" t="s">
        <v>50</v>
      </c>
      <c r="BF40416" s="101" t="s">
        <v>58</v>
      </c>
      <c r="BK40416" s="98" t="s">
        <v>70</v>
      </c>
    </row>
    <row r="40417" spans="17:63" ht="29.25" customHeight="1" x14ac:dyDescent="0.2">
      <c r="Q40417" s="92" t="s">
        <v>50</v>
      </c>
      <c r="BF40417" s="101" t="s">
        <v>58</v>
      </c>
      <c r="BK40417" s="98" t="s">
        <v>70</v>
      </c>
    </row>
    <row r="40418" spans="17:63" ht="29.25" customHeight="1" x14ac:dyDescent="0.2">
      <c r="Q40418" s="92" t="s">
        <v>50</v>
      </c>
      <c r="BF40418" s="101" t="s">
        <v>58</v>
      </c>
      <c r="BK40418" s="98" t="s">
        <v>70</v>
      </c>
    </row>
    <row r="40419" spans="17:63" ht="29.25" customHeight="1" x14ac:dyDescent="0.2">
      <c r="Q40419" s="92" t="s">
        <v>50</v>
      </c>
      <c r="BF40419" s="101" t="s">
        <v>58</v>
      </c>
      <c r="BK40419" s="98" t="s">
        <v>70</v>
      </c>
    </row>
    <row r="40420" spans="17:63" ht="29.25" customHeight="1" x14ac:dyDescent="0.2">
      <c r="Q40420" s="92" t="s">
        <v>50</v>
      </c>
      <c r="BF40420" s="101" t="s">
        <v>58</v>
      </c>
      <c r="BK40420" s="98" t="s">
        <v>70</v>
      </c>
    </row>
    <row r="40421" spans="17:63" ht="29.25" customHeight="1" x14ac:dyDescent="0.2">
      <c r="Q40421" s="92" t="s">
        <v>50</v>
      </c>
      <c r="BF40421" s="101" t="s">
        <v>58</v>
      </c>
      <c r="BK40421" s="98" t="s">
        <v>70</v>
      </c>
    </row>
    <row r="40422" spans="17:63" ht="29.25" customHeight="1" x14ac:dyDescent="0.2">
      <c r="Q40422" s="92" t="s">
        <v>50</v>
      </c>
      <c r="BF40422" s="101" t="s">
        <v>58</v>
      </c>
      <c r="BK40422" s="98" t="s">
        <v>70</v>
      </c>
    </row>
    <row r="40423" spans="17:63" ht="29.25" customHeight="1" x14ac:dyDescent="0.2">
      <c r="Q40423" s="92" t="s">
        <v>50</v>
      </c>
      <c r="BF40423" s="101" t="s">
        <v>58</v>
      </c>
      <c r="BK40423" s="98" t="s">
        <v>70</v>
      </c>
    </row>
    <row r="40424" spans="17:63" ht="29.25" customHeight="1" x14ac:dyDescent="0.2">
      <c r="Q40424" s="92" t="s">
        <v>50</v>
      </c>
      <c r="BF40424" s="101" t="s">
        <v>58</v>
      </c>
      <c r="BK40424" s="98" t="s">
        <v>70</v>
      </c>
    </row>
    <row r="40425" spans="17:63" ht="29.25" customHeight="1" x14ac:dyDescent="0.2">
      <c r="Q40425" s="92" t="s">
        <v>50</v>
      </c>
      <c r="BF40425" s="101" t="s">
        <v>58</v>
      </c>
      <c r="BK40425" s="98" t="s">
        <v>70</v>
      </c>
    </row>
    <row r="40426" spans="17:63" ht="29.25" customHeight="1" x14ac:dyDescent="0.2">
      <c r="Q40426" s="92" t="s">
        <v>50</v>
      </c>
      <c r="BF40426" s="101" t="s">
        <v>58</v>
      </c>
      <c r="BK40426" s="98" t="s">
        <v>70</v>
      </c>
    </row>
    <row r="40427" spans="17:63" ht="29.25" customHeight="1" x14ac:dyDescent="0.2">
      <c r="Q40427" s="92" t="s">
        <v>50</v>
      </c>
      <c r="BF40427" s="101" t="s">
        <v>58</v>
      </c>
      <c r="BK40427" s="98" t="s">
        <v>70</v>
      </c>
    </row>
    <row r="40428" spans="17:63" ht="29.25" customHeight="1" x14ac:dyDescent="0.2">
      <c r="Q40428" s="92" t="s">
        <v>50</v>
      </c>
      <c r="BF40428" s="101" t="s">
        <v>58</v>
      </c>
      <c r="BK40428" s="98" t="s">
        <v>70</v>
      </c>
    </row>
    <row r="40429" spans="17:63" ht="29.25" customHeight="1" x14ac:dyDescent="0.2">
      <c r="Q40429" s="92" t="s">
        <v>50</v>
      </c>
      <c r="BF40429" s="101" t="s">
        <v>58</v>
      </c>
      <c r="BK40429" s="98" t="s">
        <v>70</v>
      </c>
    </row>
    <row r="40430" spans="17:63" ht="29.25" customHeight="1" x14ac:dyDescent="0.2">
      <c r="Q40430" s="92" t="s">
        <v>50</v>
      </c>
      <c r="BF40430" s="101" t="s">
        <v>58</v>
      </c>
      <c r="BK40430" s="98" t="s">
        <v>70</v>
      </c>
    </row>
    <row r="40431" spans="17:63" ht="29.25" customHeight="1" x14ac:dyDescent="0.2">
      <c r="Q40431" s="92" t="s">
        <v>50</v>
      </c>
      <c r="BF40431" s="101" t="s">
        <v>58</v>
      </c>
      <c r="BK40431" s="98" t="s">
        <v>70</v>
      </c>
    </row>
    <row r="40432" spans="17:63" ht="29.25" customHeight="1" x14ac:dyDescent="0.2">
      <c r="Q40432" s="92" t="s">
        <v>50</v>
      </c>
      <c r="BF40432" s="101" t="s">
        <v>58</v>
      </c>
      <c r="BK40432" s="98" t="s">
        <v>70</v>
      </c>
    </row>
    <row r="40433" spans="17:63" ht="29.25" customHeight="1" x14ac:dyDescent="0.2">
      <c r="Q40433" s="92" t="s">
        <v>50</v>
      </c>
      <c r="BF40433" s="101" t="s">
        <v>58</v>
      </c>
      <c r="BK40433" s="98" t="s">
        <v>70</v>
      </c>
    </row>
    <row r="40434" spans="17:63" ht="29.25" customHeight="1" x14ac:dyDescent="0.2">
      <c r="Q40434" s="92" t="s">
        <v>50</v>
      </c>
      <c r="BF40434" s="101" t="s">
        <v>58</v>
      </c>
      <c r="BK40434" s="98" t="s">
        <v>70</v>
      </c>
    </row>
    <row r="40435" spans="17:63" ht="29.25" customHeight="1" x14ac:dyDescent="0.2">
      <c r="Q40435" s="92" t="s">
        <v>50</v>
      </c>
      <c r="BF40435" s="101" t="s">
        <v>58</v>
      </c>
      <c r="BK40435" s="98" t="s">
        <v>70</v>
      </c>
    </row>
    <row r="40436" spans="17:63" ht="29.25" customHeight="1" x14ac:dyDescent="0.2">
      <c r="Q40436" s="92" t="s">
        <v>50</v>
      </c>
      <c r="BF40436" s="101" t="s">
        <v>58</v>
      </c>
      <c r="BK40436" s="98" t="s">
        <v>70</v>
      </c>
    </row>
    <row r="40437" spans="17:63" ht="29.25" customHeight="1" x14ac:dyDescent="0.2">
      <c r="Q40437" s="92" t="s">
        <v>50</v>
      </c>
      <c r="BF40437" s="101" t="s">
        <v>58</v>
      </c>
      <c r="BK40437" s="98" t="s">
        <v>70</v>
      </c>
    </row>
    <row r="40438" spans="17:63" ht="29.25" customHeight="1" x14ac:dyDescent="0.2">
      <c r="Q40438" s="92" t="s">
        <v>50</v>
      </c>
      <c r="BF40438" s="101" t="s">
        <v>58</v>
      </c>
      <c r="BK40438" s="98" t="s">
        <v>70</v>
      </c>
    </row>
    <row r="40439" spans="17:63" ht="29.25" customHeight="1" x14ac:dyDescent="0.2">
      <c r="Q40439" s="92" t="s">
        <v>50</v>
      </c>
      <c r="BF40439" s="101" t="s">
        <v>58</v>
      </c>
      <c r="BK40439" s="98" t="s">
        <v>70</v>
      </c>
    </row>
    <row r="40440" spans="17:63" ht="29.25" customHeight="1" x14ac:dyDescent="0.2">
      <c r="Q40440" s="92" t="s">
        <v>50</v>
      </c>
      <c r="BF40440" s="101" t="s">
        <v>58</v>
      </c>
      <c r="BK40440" s="98" t="s">
        <v>70</v>
      </c>
    </row>
    <row r="40441" spans="17:63" ht="29.25" customHeight="1" x14ac:dyDescent="0.2">
      <c r="Q40441" s="92" t="s">
        <v>50</v>
      </c>
      <c r="BF40441" s="101" t="s">
        <v>58</v>
      </c>
      <c r="BK40441" s="98" t="s">
        <v>70</v>
      </c>
    </row>
    <row r="40442" spans="17:63" ht="29.25" customHeight="1" x14ac:dyDescent="0.2">
      <c r="Q40442" s="92" t="s">
        <v>50</v>
      </c>
      <c r="BF40442" s="101" t="s">
        <v>58</v>
      </c>
      <c r="BK40442" s="98" t="s">
        <v>70</v>
      </c>
    </row>
    <row r="40443" spans="17:63" ht="29.25" customHeight="1" x14ac:dyDescent="0.2">
      <c r="Q40443" s="92" t="s">
        <v>50</v>
      </c>
      <c r="BF40443" s="101" t="s">
        <v>58</v>
      </c>
      <c r="BK40443" s="98" t="s">
        <v>70</v>
      </c>
    </row>
    <row r="40444" spans="17:63" ht="29.25" customHeight="1" x14ac:dyDescent="0.2">
      <c r="Q40444" s="92" t="s">
        <v>50</v>
      </c>
      <c r="BF40444" s="101" t="s">
        <v>58</v>
      </c>
      <c r="BK40444" s="98" t="s">
        <v>70</v>
      </c>
    </row>
    <row r="40445" spans="17:63" ht="29.25" customHeight="1" x14ac:dyDescent="0.2">
      <c r="Q40445" s="92" t="s">
        <v>50</v>
      </c>
      <c r="BF40445" s="101" t="s">
        <v>58</v>
      </c>
      <c r="BK40445" s="98" t="s">
        <v>70</v>
      </c>
    </row>
    <row r="40446" spans="17:63" ht="29.25" customHeight="1" x14ac:dyDescent="0.2">
      <c r="Q40446" s="92" t="s">
        <v>50</v>
      </c>
      <c r="BF40446" s="101" t="s">
        <v>58</v>
      </c>
      <c r="BK40446" s="98" t="s">
        <v>70</v>
      </c>
    </row>
    <row r="40447" spans="17:63" ht="29.25" customHeight="1" x14ac:dyDescent="0.2">
      <c r="Q40447" s="92" t="s">
        <v>50</v>
      </c>
      <c r="BF40447" s="101" t="s">
        <v>58</v>
      </c>
      <c r="BK40447" s="98" t="s">
        <v>70</v>
      </c>
    </row>
    <row r="40448" spans="17:63" ht="29.25" customHeight="1" x14ac:dyDescent="0.2">
      <c r="Q40448" s="92" t="s">
        <v>50</v>
      </c>
      <c r="BF40448" s="101" t="s">
        <v>58</v>
      </c>
      <c r="BK40448" s="98" t="s">
        <v>70</v>
      </c>
    </row>
    <row r="40449" spans="17:63" ht="29.25" customHeight="1" x14ac:dyDescent="0.2">
      <c r="Q40449" s="92" t="s">
        <v>50</v>
      </c>
      <c r="BF40449" s="101" t="s">
        <v>58</v>
      </c>
      <c r="BK40449" s="98" t="s">
        <v>70</v>
      </c>
    </row>
    <row r="40450" spans="17:63" ht="29.25" customHeight="1" x14ac:dyDescent="0.2">
      <c r="Q40450" s="92" t="s">
        <v>50</v>
      </c>
      <c r="BF40450" s="101" t="s">
        <v>58</v>
      </c>
      <c r="BK40450" s="98" t="s">
        <v>70</v>
      </c>
    </row>
    <row r="40451" spans="17:63" ht="29.25" customHeight="1" x14ac:dyDescent="0.2">
      <c r="Q40451" s="92" t="s">
        <v>50</v>
      </c>
      <c r="BF40451" s="101" t="s">
        <v>58</v>
      </c>
      <c r="BK40451" s="98" t="s">
        <v>70</v>
      </c>
    </row>
    <row r="40452" spans="17:63" ht="29.25" customHeight="1" x14ac:dyDescent="0.2">
      <c r="Q40452" s="92" t="s">
        <v>50</v>
      </c>
      <c r="BF40452" s="101" t="s">
        <v>58</v>
      </c>
      <c r="BK40452" s="98" t="s">
        <v>70</v>
      </c>
    </row>
    <row r="40453" spans="17:63" ht="29.25" customHeight="1" x14ac:dyDescent="0.2">
      <c r="Q40453" s="92" t="s">
        <v>50</v>
      </c>
      <c r="BF40453" s="101" t="s">
        <v>58</v>
      </c>
      <c r="BK40453" s="98" t="s">
        <v>70</v>
      </c>
    </row>
    <row r="40454" spans="17:63" ht="29.25" customHeight="1" x14ac:dyDescent="0.2">
      <c r="Q40454" s="92" t="s">
        <v>50</v>
      </c>
      <c r="BF40454" s="101" t="s">
        <v>58</v>
      </c>
      <c r="BK40454" s="98" t="s">
        <v>70</v>
      </c>
    </row>
    <row r="40455" spans="17:63" ht="29.25" customHeight="1" x14ac:dyDescent="0.2">
      <c r="Q40455" s="92" t="s">
        <v>50</v>
      </c>
      <c r="BF40455" s="101" t="s">
        <v>58</v>
      </c>
      <c r="BK40455" s="98" t="s">
        <v>70</v>
      </c>
    </row>
    <row r="40456" spans="17:63" ht="29.25" customHeight="1" x14ac:dyDescent="0.2">
      <c r="Q40456" s="92" t="s">
        <v>50</v>
      </c>
      <c r="BF40456" s="101" t="s">
        <v>58</v>
      </c>
      <c r="BK40456" s="98" t="s">
        <v>70</v>
      </c>
    </row>
    <row r="40457" spans="17:63" ht="29.25" customHeight="1" x14ac:dyDescent="0.2">
      <c r="Q40457" s="92" t="s">
        <v>50</v>
      </c>
      <c r="BF40457" s="101" t="s">
        <v>58</v>
      </c>
      <c r="BK40457" s="98" t="s">
        <v>70</v>
      </c>
    </row>
    <row r="40458" spans="17:63" ht="29.25" customHeight="1" x14ac:dyDescent="0.2">
      <c r="Q40458" s="92" t="s">
        <v>50</v>
      </c>
      <c r="BF40458" s="101" t="s">
        <v>58</v>
      </c>
      <c r="BK40458" s="98" t="s">
        <v>70</v>
      </c>
    </row>
    <row r="40459" spans="17:63" ht="29.25" customHeight="1" x14ac:dyDescent="0.2">
      <c r="Q40459" s="92" t="s">
        <v>50</v>
      </c>
      <c r="BF40459" s="101" t="s">
        <v>58</v>
      </c>
      <c r="BK40459" s="98" t="s">
        <v>70</v>
      </c>
    </row>
    <row r="40460" spans="17:63" ht="29.25" customHeight="1" x14ac:dyDescent="0.2">
      <c r="Q40460" s="92" t="s">
        <v>50</v>
      </c>
      <c r="BF40460" s="101" t="s">
        <v>58</v>
      </c>
      <c r="BK40460" s="98" t="s">
        <v>70</v>
      </c>
    </row>
    <row r="40461" spans="17:63" ht="29.25" customHeight="1" x14ac:dyDescent="0.2">
      <c r="Q40461" s="92" t="s">
        <v>50</v>
      </c>
      <c r="BF40461" s="101" t="s">
        <v>58</v>
      </c>
      <c r="BK40461" s="98" t="s">
        <v>70</v>
      </c>
    </row>
    <row r="40462" spans="17:63" ht="29.25" customHeight="1" x14ac:dyDescent="0.2">
      <c r="Q40462" s="92" t="s">
        <v>50</v>
      </c>
      <c r="BF40462" s="101" t="s">
        <v>58</v>
      </c>
      <c r="BK40462" s="98" t="s">
        <v>70</v>
      </c>
    </row>
    <row r="40463" spans="17:63" ht="29.25" customHeight="1" x14ac:dyDescent="0.2">
      <c r="Q40463" s="92" t="s">
        <v>50</v>
      </c>
      <c r="BF40463" s="101" t="s">
        <v>58</v>
      </c>
      <c r="BK40463" s="98" t="s">
        <v>70</v>
      </c>
    </row>
    <row r="40464" spans="17:63" ht="29.25" customHeight="1" x14ac:dyDescent="0.2">
      <c r="Q40464" s="92" t="s">
        <v>50</v>
      </c>
      <c r="BF40464" s="101" t="s">
        <v>58</v>
      </c>
      <c r="BK40464" s="98" t="s">
        <v>70</v>
      </c>
    </row>
    <row r="40465" spans="17:63" ht="29.25" customHeight="1" x14ac:dyDescent="0.2">
      <c r="Q40465" s="92" t="s">
        <v>50</v>
      </c>
      <c r="BF40465" s="101" t="s">
        <v>58</v>
      </c>
      <c r="BK40465" s="98" t="s">
        <v>70</v>
      </c>
    </row>
    <row r="40466" spans="17:63" ht="29.25" customHeight="1" x14ac:dyDescent="0.2">
      <c r="Q40466" s="92" t="s">
        <v>50</v>
      </c>
      <c r="BF40466" s="101" t="s">
        <v>58</v>
      </c>
      <c r="BK40466" s="98" t="s">
        <v>70</v>
      </c>
    </row>
    <row r="40467" spans="17:63" ht="29.25" customHeight="1" x14ac:dyDescent="0.2">
      <c r="Q40467" s="92" t="s">
        <v>50</v>
      </c>
      <c r="BF40467" s="101" t="s">
        <v>58</v>
      </c>
      <c r="BK40467" s="98" t="s">
        <v>70</v>
      </c>
    </row>
    <row r="40468" spans="17:63" ht="29.25" customHeight="1" x14ac:dyDescent="0.2">
      <c r="Q40468" s="92" t="s">
        <v>50</v>
      </c>
      <c r="BF40468" s="101" t="s">
        <v>58</v>
      </c>
      <c r="BK40468" s="98" t="s">
        <v>70</v>
      </c>
    </row>
    <row r="40469" spans="17:63" ht="29.25" customHeight="1" x14ac:dyDescent="0.2">
      <c r="Q40469" s="92" t="s">
        <v>50</v>
      </c>
      <c r="BF40469" s="101" t="s">
        <v>58</v>
      </c>
      <c r="BK40469" s="98" t="s">
        <v>70</v>
      </c>
    </row>
    <row r="40470" spans="17:63" ht="29.25" customHeight="1" x14ac:dyDescent="0.2">
      <c r="Q40470" s="92" t="s">
        <v>50</v>
      </c>
      <c r="BF40470" s="101" t="s">
        <v>58</v>
      </c>
      <c r="BK40470" s="98" t="s">
        <v>70</v>
      </c>
    </row>
    <row r="40471" spans="17:63" ht="29.25" customHeight="1" x14ac:dyDescent="0.2">
      <c r="Q40471" s="92" t="s">
        <v>50</v>
      </c>
      <c r="BF40471" s="101" t="s">
        <v>58</v>
      </c>
      <c r="BK40471" s="98" t="s">
        <v>70</v>
      </c>
    </row>
    <row r="40472" spans="17:63" ht="29.25" customHeight="1" x14ac:dyDescent="0.2">
      <c r="Q40472" s="92" t="s">
        <v>50</v>
      </c>
      <c r="BF40472" s="101" t="s">
        <v>58</v>
      </c>
      <c r="BK40472" s="98" t="s">
        <v>70</v>
      </c>
    </row>
    <row r="40473" spans="17:63" ht="29.25" customHeight="1" x14ac:dyDescent="0.2">
      <c r="Q40473" s="92" t="s">
        <v>50</v>
      </c>
      <c r="BF40473" s="101" t="s">
        <v>58</v>
      </c>
      <c r="BK40473" s="98" t="s">
        <v>70</v>
      </c>
    </row>
    <row r="40474" spans="17:63" ht="29.25" customHeight="1" x14ac:dyDescent="0.2">
      <c r="Q40474" s="92" t="s">
        <v>50</v>
      </c>
      <c r="BF40474" s="101" t="s">
        <v>58</v>
      </c>
      <c r="BK40474" s="98" t="s">
        <v>70</v>
      </c>
    </row>
    <row r="40475" spans="17:63" ht="29.25" customHeight="1" x14ac:dyDescent="0.2">
      <c r="Q40475" s="92" t="s">
        <v>50</v>
      </c>
      <c r="BF40475" s="101" t="s">
        <v>58</v>
      </c>
      <c r="BK40475" s="98" t="s">
        <v>70</v>
      </c>
    </row>
    <row r="40476" spans="17:63" ht="29.25" customHeight="1" x14ac:dyDescent="0.2">
      <c r="Q40476" s="92" t="s">
        <v>50</v>
      </c>
      <c r="BF40476" s="101" t="s">
        <v>58</v>
      </c>
      <c r="BK40476" s="98" t="s">
        <v>70</v>
      </c>
    </row>
    <row r="40477" spans="17:63" ht="29.25" customHeight="1" x14ac:dyDescent="0.2">
      <c r="Q40477" s="92" t="s">
        <v>50</v>
      </c>
      <c r="BF40477" s="101" t="s">
        <v>58</v>
      </c>
      <c r="BK40477" s="98" t="s">
        <v>70</v>
      </c>
    </row>
    <row r="40478" spans="17:63" ht="29.25" customHeight="1" x14ac:dyDescent="0.2">
      <c r="Q40478" s="92" t="s">
        <v>50</v>
      </c>
      <c r="BF40478" s="101" t="s">
        <v>58</v>
      </c>
      <c r="BK40478" s="98" t="s">
        <v>70</v>
      </c>
    </row>
    <row r="40479" spans="17:63" ht="29.25" customHeight="1" x14ac:dyDescent="0.2">
      <c r="Q40479" s="92" t="s">
        <v>50</v>
      </c>
      <c r="BF40479" s="101" t="s">
        <v>58</v>
      </c>
      <c r="BK40479" s="98" t="s">
        <v>70</v>
      </c>
    </row>
    <row r="40480" spans="17:63" ht="29.25" customHeight="1" x14ac:dyDescent="0.2">
      <c r="Q40480" s="92" t="s">
        <v>50</v>
      </c>
      <c r="BF40480" s="101" t="s">
        <v>58</v>
      </c>
      <c r="BK40480" s="98" t="s">
        <v>70</v>
      </c>
    </row>
    <row r="40481" spans="17:63" ht="29.25" customHeight="1" x14ac:dyDescent="0.2">
      <c r="Q40481" s="92" t="s">
        <v>50</v>
      </c>
      <c r="BF40481" s="101" t="s">
        <v>58</v>
      </c>
      <c r="BK40481" s="98" t="s">
        <v>70</v>
      </c>
    </row>
    <row r="40482" spans="17:63" ht="29.25" customHeight="1" x14ac:dyDescent="0.2">
      <c r="Q40482" s="92" t="s">
        <v>50</v>
      </c>
      <c r="BF40482" s="101" t="s">
        <v>58</v>
      </c>
      <c r="BK40482" s="98" t="s">
        <v>70</v>
      </c>
    </row>
    <row r="40483" spans="17:63" ht="29.25" customHeight="1" x14ac:dyDescent="0.2">
      <c r="Q40483" s="92" t="s">
        <v>50</v>
      </c>
      <c r="BF40483" s="101" t="s">
        <v>58</v>
      </c>
      <c r="BK40483" s="98" t="s">
        <v>70</v>
      </c>
    </row>
    <row r="40484" spans="17:63" ht="29.25" customHeight="1" x14ac:dyDescent="0.2">
      <c r="Q40484" s="92" t="s">
        <v>50</v>
      </c>
      <c r="BF40484" s="101" t="s">
        <v>58</v>
      </c>
      <c r="BK40484" s="98" t="s">
        <v>70</v>
      </c>
    </row>
    <row r="40485" spans="17:63" ht="29.25" customHeight="1" x14ac:dyDescent="0.2">
      <c r="Q40485" s="92" t="s">
        <v>50</v>
      </c>
      <c r="BF40485" s="101" t="s">
        <v>58</v>
      </c>
      <c r="BK40485" s="98" t="s">
        <v>70</v>
      </c>
    </row>
    <row r="40486" spans="17:63" ht="29.25" customHeight="1" x14ac:dyDescent="0.2">
      <c r="Q40486" s="92" t="s">
        <v>50</v>
      </c>
      <c r="BF40486" s="101" t="s">
        <v>58</v>
      </c>
      <c r="BK40486" s="98" t="s">
        <v>70</v>
      </c>
    </row>
    <row r="40487" spans="17:63" ht="29.25" customHeight="1" x14ac:dyDescent="0.2">
      <c r="Q40487" s="92" t="s">
        <v>50</v>
      </c>
      <c r="BF40487" s="101" t="s">
        <v>58</v>
      </c>
      <c r="BK40487" s="98" t="s">
        <v>70</v>
      </c>
    </row>
    <row r="40488" spans="17:63" ht="29.25" customHeight="1" x14ac:dyDescent="0.2">
      <c r="Q40488" s="92" t="s">
        <v>50</v>
      </c>
      <c r="BF40488" s="101" t="s">
        <v>58</v>
      </c>
      <c r="BK40488" s="98" t="s">
        <v>70</v>
      </c>
    </row>
    <row r="40489" spans="17:63" ht="29.25" customHeight="1" x14ac:dyDescent="0.2">
      <c r="Q40489" s="92" t="s">
        <v>50</v>
      </c>
      <c r="BF40489" s="101" t="s">
        <v>58</v>
      </c>
      <c r="BK40489" s="98" t="s">
        <v>70</v>
      </c>
    </row>
    <row r="40490" spans="17:63" ht="29.25" customHeight="1" x14ac:dyDescent="0.2">
      <c r="Q40490" s="92" t="s">
        <v>50</v>
      </c>
      <c r="BF40490" s="101" t="s">
        <v>58</v>
      </c>
      <c r="BK40490" s="98" t="s">
        <v>70</v>
      </c>
    </row>
    <row r="40491" spans="17:63" ht="29.25" customHeight="1" x14ac:dyDescent="0.2">
      <c r="Q40491" s="92" t="s">
        <v>50</v>
      </c>
      <c r="BF40491" s="101" t="s">
        <v>58</v>
      </c>
      <c r="BK40491" s="98" t="s">
        <v>70</v>
      </c>
    </row>
    <row r="40492" spans="17:63" ht="29.25" customHeight="1" x14ac:dyDescent="0.2">
      <c r="Q40492" s="92" t="s">
        <v>50</v>
      </c>
      <c r="BF40492" s="101" t="s">
        <v>58</v>
      </c>
      <c r="BK40492" s="98" t="s">
        <v>70</v>
      </c>
    </row>
    <row r="40493" spans="17:63" ht="29.25" customHeight="1" x14ac:dyDescent="0.2">
      <c r="Q40493" s="92" t="s">
        <v>50</v>
      </c>
      <c r="BF40493" s="101" t="s">
        <v>58</v>
      </c>
      <c r="BK40493" s="98" t="s">
        <v>70</v>
      </c>
    </row>
    <row r="40494" spans="17:63" ht="29.25" customHeight="1" x14ac:dyDescent="0.2">
      <c r="Q40494" s="92" t="s">
        <v>50</v>
      </c>
      <c r="BF40494" s="101" t="s">
        <v>58</v>
      </c>
      <c r="BK40494" s="98" t="s">
        <v>70</v>
      </c>
    </row>
    <row r="40495" spans="17:63" ht="29.25" customHeight="1" x14ac:dyDescent="0.2">
      <c r="Q40495" s="92" t="s">
        <v>50</v>
      </c>
      <c r="BF40495" s="101" t="s">
        <v>58</v>
      </c>
      <c r="BK40495" s="98" t="s">
        <v>70</v>
      </c>
    </row>
    <row r="40496" spans="17:63" ht="29.25" customHeight="1" x14ac:dyDescent="0.2">
      <c r="Q40496" s="92" t="s">
        <v>50</v>
      </c>
      <c r="BF40496" s="101" t="s">
        <v>58</v>
      </c>
      <c r="BK40496" s="98" t="s">
        <v>70</v>
      </c>
    </row>
    <row r="40497" spans="17:63" ht="29.25" customHeight="1" x14ac:dyDescent="0.2">
      <c r="Q40497" s="92" t="s">
        <v>50</v>
      </c>
      <c r="BF40497" s="101" t="s">
        <v>58</v>
      </c>
      <c r="BK40497" s="98" t="s">
        <v>70</v>
      </c>
    </row>
    <row r="40498" spans="17:63" ht="29.25" customHeight="1" x14ac:dyDescent="0.2">
      <c r="Q40498" s="92" t="s">
        <v>50</v>
      </c>
      <c r="BF40498" s="101" t="s">
        <v>58</v>
      </c>
      <c r="BK40498" s="98" t="s">
        <v>70</v>
      </c>
    </row>
    <row r="40499" spans="17:63" ht="29.25" customHeight="1" x14ac:dyDescent="0.2">
      <c r="Q40499" s="92" t="s">
        <v>50</v>
      </c>
      <c r="BF40499" s="101" t="s">
        <v>58</v>
      </c>
      <c r="BK40499" s="98" t="s">
        <v>70</v>
      </c>
    </row>
    <row r="40500" spans="17:63" ht="29.25" customHeight="1" x14ac:dyDescent="0.2">
      <c r="Q40500" s="92" t="s">
        <v>50</v>
      </c>
      <c r="BF40500" s="101" t="s">
        <v>58</v>
      </c>
      <c r="BK40500" s="98" t="s">
        <v>70</v>
      </c>
    </row>
    <row r="40501" spans="17:63" ht="29.25" customHeight="1" x14ac:dyDescent="0.2">
      <c r="Q40501" s="92" t="s">
        <v>50</v>
      </c>
      <c r="BF40501" s="101" t="s">
        <v>58</v>
      </c>
      <c r="BK40501" s="98" t="s">
        <v>70</v>
      </c>
    </row>
    <row r="40502" spans="17:63" ht="29.25" customHeight="1" x14ac:dyDescent="0.2">
      <c r="Q40502" s="92" t="s">
        <v>50</v>
      </c>
      <c r="BF40502" s="101" t="s">
        <v>58</v>
      </c>
      <c r="BK40502" s="98" t="s">
        <v>70</v>
      </c>
    </row>
    <row r="40503" spans="17:63" ht="29.25" customHeight="1" x14ac:dyDescent="0.2">
      <c r="Q40503" s="92" t="s">
        <v>50</v>
      </c>
      <c r="BF40503" s="101" t="s">
        <v>58</v>
      </c>
      <c r="BK40503" s="98" t="s">
        <v>70</v>
      </c>
    </row>
    <row r="40504" spans="17:63" ht="29.25" customHeight="1" x14ac:dyDescent="0.2">
      <c r="Q40504" s="92" t="s">
        <v>50</v>
      </c>
      <c r="BF40504" s="101" t="s">
        <v>58</v>
      </c>
      <c r="BK40504" s="98" t="s">
        <v>70</v>
      </c>
    </row>
    <row r="40505" spans="17:63" ht="29.25" customHeight="1" x14ac:dyDescent="0.2">
      <c r="Q40505" s="92" t="s">
        <v>50</v>
      </c>
      <c r="BF40505" s="101" t="s">
        <v>58</v>
      </c>
      <c r="BK40505" s="98" t="s">
        <v>70</v>
      </c>
    </row>
    <row r="40506" spans="17:63" ht="29.25" customHeight="1" x14ac:dyDescent="0.2">
      <c r="Q40506" s="92" t="s">
        <v>50</v>
      </c>
      <c r="BF40506" s="101" t="s">
        <v>58</v>
      </c>
      <c r="BK40506" s="98" t="s">
        <v>70</v>
      </c>
    </row>
    <row r="40507" spans="17:63" ht="29.25" customHeight="1" x14ac:dyDescent="0.2">
      <c r="Q40507" s="92" t="s">
        <v>50</v>
      </c>
      <c r="BF40507" s="101" t="s">
        <v>58</v>
      </c>
      <c r="BK40507" s="98" t="s">
        <v>70</v>
      </c>
    </row>
    <row r="40508" spans="17:63" ht="29.25" customHeight="1" x14ac:dyDescent="0.2">
      <c r="Q40508" s="92" t="s">
        <v>50</v>
      </c>
      <c r="BF40508" s="101" t="s">
        <v>58</v>
      </c>
      <c r="BK40508" s="98" t="s">
        <v>70</v>
      </c>
    </row>
    <row r="40509" spans="17:63" ht="29.25" customHeight="1" x14ac:dyDescent="0.2">
      <c r="Q40509" s="92" t="s">
        <v>50</v>
      </c>
      <c r="BF40509" s="101" t="s">
        <v>58</v>
      </c>
      <c r="BK40509" s="98" t="s">
        <v>70</v>
      </c>
    </row>
    <row r="40510" spans="17:63" ht="29.25" customHeight="1" x14ac:dyDescent="0.2">
      <c r="Q40510" s="92" t="s">
        <v>50</v>
      </c>
      <c r="BF40510" s="101" t="s">
        <v>58</v>
      </c>
      <c r="BK40510" s="98" t="s">
        <v>70</v>
      </c>
    </row>
    <row r="40511" spans="17:63" ht="29.25" customHeight="1" x14ac:dyDescent="0.2">
      <c r="Q40511" s="92" t="s">
        <v>50</v>
      </c>
      <c r="BF40511" s="101" t="s">
        <v>58</v>
      </c>
      <c r="BK40511" s="98" t="s">
        <v>70</v>
      </c>
    </row>
    <row r="40512" spans="17:63" ht="29.25" customHeight="1" x14ac:dyDescent="0.2">
      <c r="Q40512" s="92" t="s">
        <v>50</v>
      </c>
      <c r="BF40512" s="101" t="s">
        <v>58</v>
      </c>
      <c r="BK40512" s="98" t="s">
        <v>70</v>
      </c>
    </row>
    <row r="40513" spans="17:63" ht="29.25" customHeight="1" x14ac:dyDescent="0.2">
      <c r="Q40513" s="92" t="s">
        <v>50</v>
      </c>
      <c r="BF40513" s="101" t="s">
        <v>58</v>
      </c>
      <c r="BK40513" s="98" t="s">
        <v>70</v>
      </c>
    </row>
    <row r="40514" spans="17:63" ht="29.25" customHeight="1" x14ac:dyDescent="0.2">
      <c r="Q40514" s="92" t="s">
        <v>50</v>
      </c>
      <c r="BF40514" s="101" t="s">
        <v>58</v>
      </c>
      <c r="BK40514" s="98" t="s">
        <v>70</v>
      </c>
    </row>
    <row r="40515" spans="17:63" ht="29.25" customHeight="1" x14ac:dyDescent="0.2">
      <c r="Q40515" s="92" t="s">
        <v>50</v>
      </c>
      <c r="BF40515" s="101" t="s">
        <v>58</v>
      </c>
      <c r="BK40515" s="98" t="s">
        <v>70</v>
      </c>
    </row>
    <row r="40516" spans="17:63" ht="29.25" customHeight="1" x14ac:dyDescent="0.2">
      <c r="Q40516" s="92" t="s">
        <v>50</v>
      </c>
      <c r="BF40516" s="101" t="s">
        <v>58</v>
      </c>
      <c r="BK40516" s="98" t="s">
        <v>70</v>
      </c>
    </row>
    <row r="40517" spans="17:63" ht="29.25" customHeight="1" x14ac:dyDescent="0.2">
      <c r="Q40517" s="92" t="s">
        <v>50</v>
      </c>
      <c r="BF40517" s="101" t="s">
        <v>58</v>
      </c>
      <c r="BK40517" s="98" t="s">
        <v>70</v>
      </c>
    </row>
    <row r="40518" spans="17:63" ht="29.25" customHeight="1" x14ac:dyDescent="0.2">
      <c r="Q40518" s="92" t="s">
        <v>50</v>
      </c>
      <c r="BF40518" s="101" t="s">
        <v>58</v>
      </c>
      <c r="BK40518" s="98" t="s">
        <v>70</v>
      </c>
    </row>
    <row r="40519" spans="17:63" ht="29.25" customHeight="1" x14ac:dyDescent="0.2">
      <c r="Q40519" s="92" t="s">
        <v>50</v>
      </c>
      <c r="BF40519" s="101" t="s">
        <v>58</v>
      </c>
      <c r="BK40519" s="98" t="s">
        <v>70</v>
      </c>
    </row>
    <row r="40520" spans="17:63" ht="29.25" customHeight="1" x14ac:dyDescent="0.2">
      <c r="Q40520" s="92" t="s">
        <v>50</v>
      </c>
      <c r="BF40520" s="101" t="s">
        <v>58</v>
      </c>
      <c r="BK40520" s="98" t="s">
        <v>70</v>
      </c>
    </row>
    <row r="40521" spans="17:63" ht="29.25" customHeight="1" x14ac:dyDescent="0.2">
      <c r="Q40521" s="92" t="s">
        <v>50</v>
      </c>
      <c r="BF40521" s="101" t="s">
        <v>58</v>
      </c>
      <c r="BK40521" s="98" t="s">
        <v>70</v>
      </c>
    </row>
    <row r="40522" spans="17:63" ht="29.25" customHeight="1" x14ac:dyDescent="0.2">
      <c r="Q40522" s="92" t="s">
        <v>50</v>
      </c>
      <c r="BF40522" s="101" t="s">
        <v>58</v>
      </c>
      <c r="BK40522" s="98" t="s">
        <v>70</v>
      </c>
    </row>
    <row r="40523" spans="17:63" ht="29.25" customHeight="1" x14ac:dyDescent="0.2">
      <c r="Q40523" s="92" t="s">
        <v>50</v>
      </c>
      <c r="BF40523" s="101" t="s">
        <v>58</v>
      </c>
      <c r="BK40523" s="98" t="s">
        <v>70</v>
      </c>
    </row>
    <row r="40524" spans="17:63" ht="29.25" customHeight="1" x14ac:dyDescent="0.2">
      <c r="Q40524" s="92" t="s">
        <v>50</v>
      </c>
      <c r="BF40524" s="101" t="s">
        <v>58</v>
      </c>
      <c r="BK40524" s="98" t="s">
        <v>70</v>
      </c>
    </row>
    <row r="40525" spans="17:63" ht="29.25" customHeight="1" x14ac:dyDescent="0.2">
      <c r="Q40525" s="92" t="s">
        <v>50</v>
      </c>
      <c r="BF40525" s="101" t="s">
        <v>58</v>
      </c>
      <c r="BK40525" s="98" t="s">
        <v>70</v>
      </c>
    </row>
    <row r="40526" spans="17:63" ht="29.25" customHeight="1" x14ac:dyDescent="0.2">
      <c r="Q40526" s="92" t="s">
        <v>50</v>
      </c>
      <c r="BF40526" s="101" t="s">
        <v>58</v>
      </c>
      <c r="BK40526" s="98" t="s">
        <v>70</v>
      </c>
    </row>
    <row r="40527" spans="17:63" ht="29.25" customHeight="1" x14ac:dyDescent="0.2">
      <c r="Q40527" s="92" t="s">
        <v>50</v>
      </c>
      <c r="BF40527" s="101" t="s">
        <v>58</v>
      </c>
      <c r="BK40527" s="98" t="s">
        <v>70</v>
      </c>
    </row>
    <row r="40528" spans="17:63" ht="29.25" customHeight="1" x14ac:dyDescent="0.2">
      <c r="Q40528" s="92" t="s">
        <v>50</v>
      </c>
      <c r="BF40528" s="101" t="s">
        <v>58</v>
      </c>
      <c r="BK40528" s="98" t="s">
        <v>70</v>
      </c>
    </row>
    <row r="40529" spans="17:63" ht="29.25" customHeight="1" x14ac:dyDescent="0.2">
      <c r="Q40529" s="92" t="s">
        <v>50</v>
      </c>
      <c r="BF40529" s="101" t="s">
        <v>58</v>
      </c>
      <c r="BK40529" s="98" t="s">
        <v>70</v>
      </c>
    </row>
    <row r="40530" spans="17:63" ht="29.25" customHeight="1" x14ac:dyDescent="0.2">
      <c r="Q40530" s="92" t="s">
        <v>50</v>
      </c>
      <c r="BF40530" s="101" t="s">
        <v>58</v>
      </c>
      <c r="BK40530" s="98" t="s">
        <v>70</v>
      </c>
    </row>
    <row r="40531" spans="17:63" ht="29.25" customHeight="1" x14ac:dyDescent="0.2">
      <c r="Q40531" s="92" t="s">
        <v>50</v>
      </c>
      <c r="BF40531" s="101" t="s">
        <v>58</v>
      </c>
      <c r="BK40531" s="98" t="s">
        <v>70</v>
      </c>
    </row>
    <row r="40532" spans="17:63" ht="29.25" customHeight="1" x14ac:dyDescent="0.2">
      <c r="Q40532" s="92" t="s">
        <v>50</v>
      </c>
      <c r="BF40532" s="101" t="s">
        <v>58</v>
      </c>
      <c r="BK40532" s="98" t="s">
        <v>70</v>
      </c>
    </row>
    <row r="40533" spans="17:63" ht="29.25" customHeight="1" x14ac:dyDescent="0.2">
      <c r="Q40533" s="92" t="s">
        <v>50</v>
      </c>
      <c r="BF40533" s="101" t="s">
        <v>58</v>
      </c>
      <c r="BK40533" s="98" t="s">
        <v>70</v>
      </c>
    </row>
    <row r="40534" spans="17:63" ht="29.25" customHeight="1" x14ac:dyDescent="0.2">
      <c r="Q40534" s="92" t="s">
        <v>50</v>
      </c>
      <c r="BF40534" s="101" t="s">
        <v>58</v>
      </c>
      <c r="BK40534" s="98" t="s">
        <v>70</v>
      </c>
    </row>
    <row r="40535" spans="17:63" ht="29.25" customHeight="1" x14ac:dyDescent="0.2">
      <c r="Q40535" s="92" t="s">
        <v>50</v>
      </c>
      <c r="BF40535" s="101" t="s">
        <v>58</v>
      </c>
      <c r="BK40535" s="98" t="s">
        <v>70</v>
      </c>
    </row>
    <row r="40536" spans="17:63" ht="29.25" customHeight="1" x14ac:dyDescent="0.2">
      <c r="Q40536" s="92" t="s">
        <v>50</v>
      </c>
      <c r="BF40536" s="101" t="s">
        <v>58</v>
      </c>
      <c r="BK40536" s="98" t="s">
        <v>70</v>
      </c>
    </row>
    <row r="40537" spans="17:63" ht="29.25" customHeight="1" x14ac:dyDescent="0.2">
      <c r="Q40537" s="92" t="s">
        <v>50</v>
      </c>
      <c r="BF40537" s="101" t="s">
        <v>58</v>
      </c>
      <c r="BK40537" s="98" t="s">
        <v>70</v>
      </c>
    </row>
    <row r="40538" spans="17:63" ht="29.25" customHeight="1" x14ac:dyDescent="0.2">
      <c r="Q40538" s="92" t="s">
        <v>50</v>
      </c>
      <c r="BF40538" s="101" t="s">
        <v>58</v>
      </c>
      <c r="BK40538" s="98" t="s">
        <v>70</v>
      </c>
    </row>
    <row r="40539" spans="17:63" ht="29.25" customHeight="1" x14ac:dyDescent="0.2">
      <c r="Q40539" s="92" t="s">
        <v>50</v>
      </c>
      <c r="BF40539" s="101" t="s">
        <v>58</v>
      </c>
      <c r="BK40539" s="98" t="s">
        <v>70</v>
      </c>
    </row>
    <row r="40540" spans="17:63" ht="29.25" customHeight="1" x14ac:dyDescent="0.2">
      <c r="Q40540" s="92" t="s">
        <v>50</v>
      </c>
      <c r="BF40540" s="101" t="s">
        <v>58</v>
      </c>
      <c r="BK40540" s="98" t="s">
        <v>70</v>
      </c>
    </row>
    <row r="40541" spans="17:63" ht="29.25" customHeight="1" x14ac:dyDescent="0.2">
      <c r="Q40541" s="92" t="s">
        <v>50</v>
      </c>
      <c r="BF40541" s="101" t="s">
        <v>58</v>
      </c>
      <c r="BK40541" s="98" t="s">
        <v>70</v>
      </c>
    </row>
    <row r="40542" spans="17:63" ht="29.25" customHeight="1" x14ac:dyDescent="0.2">
      <c r="Q40542" s="92" t="s">
        <v>50</v>
      </c>
      <c r="BF40542" s="101" t="s">
        <v>58</v>
      </c>
      <c r="BK40542" s="98" t="s">
        <v>70</v>
      </c>
    </row>
    <row r="40543" spans="17:63" ht="29.25" customHeight="1" x14ac:dyDescent="0.2">
      <c r="Q40543" s="92" t="s">
        <v>50</v>
      </c>
      <c r="BF40543" s="101" t="s">
        <v>58</v>
      </c>
      <c r="BK40543" s="98" t="s">
        <v>70</v>
      </c>
    </row>
    <row r="40544" spans="17:63" ht="29.25" customHeight="1" x14ac:dyDescent="0.2">
      <c r="Q40544" s="92" t="s">
        <v>50</v>
      </c>
      <c r="BF40544" s="101" t="s">
        <v>58</v>
      </c>
      <c r="BK40544" s="98" t="s">
        <v>70</v>
      </c>
    </row>
    <row r="40545" spans="17:63" ht="29.25" customHeight="1" x14ac:dyDescent="0.2">
      <c r="Q40545" s="92" t="s">
        <v>50</v>
      </c>
      <c r="BF40545" s="101" t="s">
        <v>58</v>
      </c>
      <c r="BK40545" s="98" t="s">
        <v>70</v>
      </c>
    </row>
    <row r="40546" spans="17:63" ht="29.25" customHeight="1" x14ac:dyDescent="0.2">
      <c r="Q40546" s="92" t="s">
        <v>50</v>
      </c>
      <c r="BF40546" s="101" t="s">
        <v>58</v>
      </c>
      <c r="BK40546" s="98" t="s">
        <v>70</v>
      </c>
    </row>
    <row r="40547" spans="17:63" ht="29.25" customHeight="1" x14ac:dyDescent="0.2">
      <c r="Q40547" s="92" t="s">
        <v>50</v>
      </c>
      <c r="BF40547" s="101" t="s">
        <v>58</v>
      </c>
      <c r="BK40547" s="98" t="s">
        <v>70</v>
      </c>
    </row>
    <row r="40548" spans="17:63" ht="29.25" customHeight="1" x14ac:dyDescent="0.2">
      <c r="Q40548" s="92" t="s">
        <v>50</v>
      </c>
      <c r="BF40548" s="101" t="s">
        <v>58</v>
      </c>
      <c r="BK40548" s="98" t="s">
        <v>70</v>
      </c>
    </row>
    <row r="40549" spans="17:63" ht="29.25" customHeight="1" x14ac:dyDescent="0.2">
      <c r="Q40549" s="92" t="s">
        <v>50</v>
      </c>
      <c r="BF40549" s="101" t="s">
        <v>58</v>
      </c>
      <c r="BK40549" s="98" t="s">
        <v>70</v>
      </c>
    </row>
    <row r="40550" spans="17:63" ht="29.25" customHeight="1" x14ac:dyDescent="0.2">
      <c r="Q40550" s="92" t="s">
        <v>50</v>
      </c>
      <c r="BF40550" s="101" t="s">
        <v>58</v>
      </c>
      <c r="BK40550" s="98" t="s">
        <v>70</v>
      </c>
    </row>
    <row r="40551" spans="17:63" ht="29.25" customHeight="1" x14ac:dyDescent="0.2">
      <c r="Q40551" s="92" t="s">
        <v>50</v>
      </c>
      <c r="BF40551" s="101" t="s">
        <v>58</v>
      </c>
      <c r="BK40551" s="98" t="s">
        <v>70</v>
      </c>
    </row>
    <row r="40552" spans="17:63" ht="29.25" customHeight="1" x14ac:dyDescent="0.2">
      <c r="Q40552" s="92" t="s">
        <v>50</v>
      </c>
      <c r="BF40552" s="101" t="s">
        <v>58</v>
      </c>
      <c r="BK40552" s="98" t="s">
        <v>70</v>
      </c>
    </row>
    <row r="40553" spans="17:63" ht="29.25" customHeight="1" x14ac:dyDescent="0.2">
      <c r="Q40553" s="92" t="s">
        <v>50</v>
      </c>
      <c r="BF40553" s="101" t="s">
        <v>58</v>
      </c>
      <c r="BK40553" s="98" t="s">
        <v>70</v>
      </c>
    </row>
    <row r="40554" spans="17:63" ht="29.25" customHeight="1" x14ac:dyDescent="0.2">
      <c r="Q40554" s="92" t="s">
        <v>50</v>
      </c>
      <c r="BF40554" s="101" t="s">
        <v>58</v>
      </c>
      <c r="BK40554" s="98" t="s">
        <v>70</v>
      </c>
    </row>
    <row r="40555" spans="17:63" ht="29.25" customHeight="1" x14ac:dyDescent="0.2">
      <c r="Q40555" s="92" t="s">
        <v>50</v>
      </c>
      <c r="BF40555" s="101" t="s">
        <v>58</v>
      </c>
      <c r="BK40555" s="98" t="s">
        <v>70</v>
      </c>
    </row>
    <row r="40556" spans="17:63" ht="29.25" customHeight="1" x14ac:dyDescent="0.2">
      <c r="Q40556" s="92" t="s">
        <v>50</v>
      </c>
      <c r="BF40556" s="101" t="s">
        <v>58</v>
      </c>
      <c r="BK40556" s="98" t="s">
        <v>70</v>
      </c>
    </row>
    <row r="40557" spans="17:63" ht="29.25" customHeight="1" x14ac:dyDescent="0.2">
      <c r="Q40557" s="92" t="s">
        <v>50</v>
      </c>
      <c r="BF40557" s="101" t="s">
        <v>58</v>
      </c>
      <c r="BK40557" s="98" t="s">
        <v>70</v>
      </c>
    </row>
    <row r="40558" spans="17:63" ht="29.25" customHeight="1" x14ac:dyDescent="0.2">
      <c r="Q40558" s="92" t="s">
        <v>50</v>
      </c>
      <c r="BF40558" s="101" t="s">
        <v>58</v>
      </c>
      <c r="BK40558" s="98" t="s">
        <v>70</v>
      </c>
    </row>
    <row r="40559" spans="17:63" ht="29.25" customHeight="1" x14ac:dyDescent="0.2">
      <c r="Q40559" s="92" t="s">
        <v>50</v>
      </c>
      <c r="BF40559" s="101" t="s">
        <v>58</v>
      </c>
      <c r="BK40559" s="98" t="s">
        <v>70</v>
      </c>
    </row>
    <row r="40560" spans="17:63" ht="29.25" customHeight="1" x14ac:dyDescent="0.2">
      <c r="Q40560" s="92" t="s">
        <v>50</v>
      </c>
      <c r="BF40560" s="101" t="s">
        <v>58</v>
      </c>
      <c r="BK40560" s="98" t="s">
        <v>70</v>
      </c>
    </row>
    <row r="40561" spans="17:63" ht="29.25" customHeight="1" x14ac:dyDescent="0.2">
      <c r="Q40561" s="92" t="s">
        <v>50</v>
      </c>
      <c r="BF40561" s="101" t="s">
        <v>58</v>
      </c>
      <c r="BK40561" s="98" t="s">
        <v>70</v>
      </c>
    </row>
    <row r="40562" spans="17:63" ht="29.25" customHeight="1" x14ac:dyDescent="0.2">
      <c r="Q40562" s="92" t="s">
        <v>50</v>
      </c>
      <c r="BF40562" s="101" t="s">
        <v>58</v>
      </c>
      <c r="BK40562" s="98" t="s">
        <v>70</v>
      </c>
    </row>
    <row r="40563" spans="17:63" ht="29.25" customHeight="1" x14ac:dyDescent="0.2">
      <c r="Q40563" s="92" t="s">
        <v>50</v>
      </c>
      <c r="BF40563" s="101" t="s">
        <v>58</v>
      </c>
      <c r="BK40563" s="98" t="s">
        <v>70</v>
      </c>
    </row>
    <row r="40564" spans="17:63" ht="29.25" customHeight="1" x14ac:dyDescent="0.2">
      <c r="Q40564" s="92" t="s">
        <v>50</v>
      </c>
      <c r="BF40564" s="101" t="s">
        <v>58</v>
      </c>
      <c r="BK40564" s="98" t="s">
        <v>70</v>
      </c>
    </row>
    <row r="40565" spans="17:63" ht="29.25" customHeight="1" x14ac:dyDescent="0.2">
      <c r="Q40565" s="92" t="s">
        <v>50</v>
      </c>
      <c r="BF40565" s="101" t="s">
        <v>58</v>
      </c>
      <c r="BK40565" s="98" t="s">
        <v>70</v>
      </c>
    </row>
    <row r="40566" spans="17:63" ht="29.25" customHeight="1" x14ac:dyDescent="0.2">
      <c r="Q40566" s="92" t="s">
        <v>50</v>
      </c>
      <c r="BF40566" s="101" t="s">
        <v>58</v>
      </c>
      <c r="BK40566" s="98" t="s">
        <v>70</v>
      </c>
    </row>
    <row r="40567" spans="17:63" ht="29.25" customHeight="1" x14ac:dyDescent="0.2">
      <c r="Q40567" s="92" t="s">
        <v>50</v>
      </c>
      <c r="BF40567" s="101" t="s">
        <v>58</v>
      </c>
      <c r="BK40567" s="98" t="s">
        <v>70</v>
      </c>
    </row>
    <row r="40568" spans="17:63" ht="29.25" customHeight="1" x14ac:dyDescent="0.2">
      <c r="Q40568" s="92" t="s">
        <v>50</v>
      </c>
      <c r="BF40568" s="101" t="s">
        <v>58</v>
      </c>
      <c r="BK40568" s="98" t="s">
        <v>70</v>
      </c>
    </row>
    <row r="40569" spans="17:63" ht="29.25" customHeight="1" x14ac:dyDescent="0.2">
      <c r="Q40569" s="92" t="s">
        <v>50</v>
      </c>
      <c r="BF40569" s="101" t="s">
        <v>58</v>
      </c>
      <c r="BK40569" s="98" t="s">
        <v>70</v>
      </c>
    </row>
    <row r="40570" spans="17:63" ht="29.25" customHeight="1" x14ac:dyDescent="0.2">
      <c r="Q40570" s="92" t="s">
        <v>50</v>
      </c>
      <c r="BF40570" s="101" t="s">
        <v>58</v>
      </c>
      <c r="BK40570" s="98" t="s">
        <v>70</v>
      </c>
    </row>
    <row r="40571" spans="17:63" ht="29.25" customHeight="1" x14ac:dyDescent="0.2">
      <c r="Q40571" s="92" t="s">
        <v>50</v>
      </c>
      <c r="BF40571" s="101" t="s">
        <v>58</v>
      </c>
      <c r="BK40571" s="98" t="s">
        <v>70</v>
      </c>
    </row>
    <row r="40572" spans="17:63" ht="29.25" customHeight="1" x14ac:dyDescent="0.2">
      <c r="Q40572" s="92" t="s">
        <v>50</v>
      </c>
      <c r="BF40572" s="101" t="s">
        <v>58</v>
      </c>
      <c r="BK40572" s="98" t="s">
        <v>70</v>
      </c>
    </row>
    <row r="40573" spans="17:63" ht="29.25" customHeight="1" x14ac:dyDescent="0.2">
      <c r="Q40573" s="92" t="s">
        <v>50</v>
      </c>
      <c r="BF40573" s="101" t="s">
        <v>58</v>
      </c>
      <c r="BK40573" s="98" t="s">
        <v>70</v>
      </c>
    </row>
    <row r="40574" spans="17:63" ht="29.25" customHeight="1" x14ac:dyDescent="0.2">
      <c r="Q40574" s="92" t="s">
        <v>50</v>
      </c>
      <c r="BF40574" s="101" t="s">
        <v>58</v>
      </c>
      <c r="BK40574" s="98" t="s">
        <v>70</v>
      </c>
    </row>
    <row r="40575" spans="17:63" ht="29.25" customHeight="1" x14ac:dyDescent="0.2">
      <c r="Q40575" s="92" t="s">
        <v>50</v>
      </c>
      <c r="BF40575" s="101" t="s">
        <v>58</v>
      </c>
      <c r="BK40575" s="98" t="s">
        <v>70</v>
      </c>
    </row>
    <row r="40576" spans="17:63" ht="29.25" customHeight="1" x14ac:dyDescent="0.2">
      <c r="Q40576" s="92" t="s">
        <v>50</v>
      </c>
      <c r="BF40576" s="101" t="s">
        <v>58</v>
      </c>
      <c r="BK40576" s="98" t="s">
        <v>70</v>
      </c>
    </row>
    <row r="40577" spans="17:63" ht="29.25" customHeight="1" x14ac:dyDescent="0.2">
      <c r="Q40577" s="92" t="s">
        <v>50</v>
      </c>
      <c r="BF40577" s="101" t="s">
        <v>58</v>
      </c>
      <c r="BK40577" s="98" t="s">
        <v>70</v>
      </c>
    </row>
    <row r="40578" spans="17:63" ht="29.25" customHeight="1" x14ac:dyDescent="0.2">
      <c r="Q40578" s="92" t="s">
        <v>50</v>
      </c>
      <c r="BF40578" s="101" t="s">
        <v>58</v>
      </c>
      <c r="BK40578" s="98" t="s">
        <v>70</v>
      </c>
    </row>
    <row r="40579" spans="17:63" ht="29.25" customHeight="1" x14ac:dyDescent="0.2">
      <c r="Q40579" s="92" t="s">
        <v>50</v>
      </c>
      <c r="BF40579" s="101" t="s">
        <v>58</v>
      </c>
      <c r="BK40579" s="98" t="s">
        <v>70</v>
      </c>
    </row>
    <row r="40580" spans="17:63" ht="29.25" customHeight="1" x14ac:dyDescent="0.2">
      <c r="Q40580" s="92" t="s">
        <v>50</v>
      </c>
      <c r="BF40580" s="101" t="s">
        <v>58</v>
      </c>
      <c r="BK40580" s="98" t="s">
        <v>70</v>
      </c>
    </row>
    <row r="40581" spans="17:63" ht="29.25" customHeight="1" x14ac:dyDescent="0.2">
      <c r="Q40581" s="92" t="s">
        <v>50</v>
      </c>
      <c r="BF40581" s="101" t="s">
        <v>58</v>
      </c>
      <c r="BK40581" s="98" t="s">
        <v>70</v>
      </c>
    </row>
    <row r="40582" spans="17:63" ht="29.25" customHeight="1" x14ac:dyDescent="0.2">
      <c r="Q40582" s="92" t="s">
        <v>50</v>
      </c>
      <c r="BF40582" s="101" t="s">
        <v>58</v>
      </c>
      <c r="BK40582" s="98" t="s">
        <v>70</v>
      </c>
    </row>
    <row r="40583" spans="17:63" ht="29.25" customHeight="1" x14ac:dyDescent="0.2">
      <c r="Q40583" s="92" t="s">
        <v>50</v>
      </c>
      <c r="BF40583" s="101" t="s">
        <v>58</v>
      </c>
      <c r="BK40583" s="98" t="s">
        <v>70</v>
      </c>
    </row>
    <row r="40584" spans="17:63" ht="29.25" customHeight="1" x14ac:dyDescent="0.2">
      <c r="Q40584" s="92" t="s">
        <v>50</v>
      </c>
      <c r="BF40584" s="101" t="s">
        <v>58</v>
      </c>
      <c r="BK40584" s="98" t="s">
        <v>70</v>
      </c>
    </row>
    <row r="40585" spans="17:63" ht="29.25" customHeight="1" x14ac:dyDescent="0.2">
      <c r="Q40585" s="92" t="s">
        <v>50</v>
      </c>
      <c r="BF40585" s="101" t="s">
        <v>58</v>
      </c>
      <c r="BK40585" s="98" t="s">
        <v>70</v>
      </c>
    </row>
    <row r="40586" spans="17:63" ht="29.25" customHeight="1" x14ac:dyDescent="0.2">
      <c r="Q40586" s="92" t="s">
        <v>50</v>
      </c>
      <c r="BF40586" s="101" t="s">
        <v>58</v>
      </c>
      <c r="BK40586" s="98" t="s">
        <v>70</v>
      </c>
    </row>
    <row r="40587" spans="17:63" ht="29.25" customHeight="1" x14ac:dyDescent="0.2">
      <c r="Q40587" s="92" t="s">
        <v>50</v>
      </c>
      <c r="BF40587" s="101" t="s">
        <v>58</v>
      </c>
      <c r="BK40587" s="98" t="s">
        <v>70</v>
      </c>
    </row>
    <row r="40588" spans="17:63" ht="29.25" customHeight="1" x14ac:dyDescent="0.2">
      <c r="Q40588" s="92" t="s">
        <v>50</v>
      </c>
      <c r="BF40588" s="101" t="s">
        <v>58</v>
      </c>
      <c r="BK40588" s="98" t="s">
        <v>70</v>
      </c>
    </row>
    <row r="40589" spans="17:63" ht="29.25" customHeight="1" x14ac:dyDescent="0.2">
      <c r="Q40589" s="92" t="s">
        <v>50</v>
      </c>
      <c r="BF40589" s="101" t="s">
        <v>58</v>
      </c>
      <c r="BK40589" s="98" t="s">
        <v>70</v>
      </c>
    </row>
    <row r="40590" spans="17:63" ht="29.25" customHeight="1" x14ac:dyDescent="0.2">
      <c r="Q40590" s="92" t="s">
        <v>50</v>
      </c>
      <c r="BF40590" s="101" t="s">
        <v>58</v>
      </c>
      <c r="BK40590" s="98" t="s">
        <v>70</v>
      </c>
    </row>
    <row r="40591" spans="17:63" ht="29.25" customHeight="1" x14ac:dyDescent="0.2">
      <c r="Q40591" s="92" t="s">
        <v>50</v>
      </c>
      <c r="BF40591" s="101" t="s">
        <v>58</v>
      </c>
      <c r="BK40591" s="98" t="s">
        <v>70</v>
      </c>
    </row>
    <row r="40592" spans="17:63" ht="29.25" customHeight="1" x14ac:dyDescent="0.2">
      <c r="Q40592" s="92" t="s">
        <v>50</v>
      </c>
      <c r="BF40592" s="101" t="s">
        <v>58</v>
      </c>
      <c r="BK40592" s="98" t="s">
        <v>70</v>
      </c>
    </row>
    <row r="40593" spans="17:63" ht="29.25" customHeight="1" x14ac:dyDescent="0.2">
      <c r="Q40593" s="92" t="s">
        <v>50</v>
      </c>
      <c r="BF40593" s="101" t="s">
        <v>58</v>
      </c>
      <c r="BK40593" s="98" t="s">
        <v>70</v>
      </c>
    </row>
    <row r="40594" spans="17:63" ht="29.25" customHeight="1" x14ac:dyDescent="0.2">
      <c r="Q40594" s="92" t="s">
        <v>50</v>
      </c>
      <c r="BF40594" s="101" t="s">
        <v>58</v>
      </c>
      <c r="BK40594" s="98" t="s">
        <v>70</v>
      </c>
    </row>
    <row r="40595" spans="17:63" ht="29.25" customHeight="1" x14ac:dyDescent="0.2">
      <c r="Q40595" s="92" t="s">
        <v>50</v>
      </c>
      <c r="BF40595" s="101" t="s">
        <v>58</v>
      </c>
      <c r="BK40595" s="98" t="s">
        <v>70</v>
      </c>
    </row>
    <row r="40596" spans="17:63" ht="29.25" customHeight="1" x14ac:dyDescent="0.2">
      <c r="Q40596" s="92" t="s">
        <v>50</v>
      </c>
      <c r="BF40596" s="101" t="s">
        <v>58</v>
      </c>
      <c r="BK40596" s="98" t="s">
        <v>70</v>
      </c>
    </row>
    <row r="40597" spans="17:63" ht="29.25" customHeight="1" x14ac:dyDescent="0.2">
      <c r="Q40597" s="92" t="s">
        <v>50</v>
      </c>
      <c r="BF40597" s="101" t="s">
        <v>58</v>
      </c>
      <c r="BK40597" s="98" t="s">
        <v>70</v>
      </c>
    </row>
    <row r="40598" spans="17:63" ht="29.25" customHeight="1" x14ac:dyDescent="0.2">
      <c r="Q40598" s="92" t="s">
        <v>50</v>
      </c>
      <c r="BF40598" s="101" t="s">
        <v>58</v>
      </c>
      <c r="BK40598" s="98" t="s">
        <v>70</v>
      </c>
    </row>
    <row r="40599" spans="17:63" ht="29.25" customHeight="1" x14ac:dyDescent="0.2">
      <c r="Q40599" s="92" t="s">
        <v>50</v>
      </c>
      <c r="BF40599" s="101" t="s">
        <v>58</v>
      </c>
      <c r="BK40599" s="98" t="s">
        <v>70</v>
      </c>
    </row>
    <row r="40600" spans="17:63" ht="29.25" customHeight="1" x14ac:dyDescent="0.2">
      <c r="Q40600" s="92" t="s">
        <v>50</v>
      </c>
      <c r="BF40600" s="101" t="s">
        <v>58</v>
      </c>
      <c r="BK40600" s="98" t="s">
        <v>70</v>
      </c>
    </row>
    <row r="40601" spans="17:63" ht="29.25" customHeight="1" x14ac:dyDescent="0.2">
      <c r="Q40601" s="92" t="s">
        <v>50</v>
      </c>
      <c r="BF40601" s="101" t="s">
        <v>58</v>
      </c>
      <c r="BK40601" s="98" t="s">
        <v>70</v>
      </c>
    </row>
    <row r="40602" spans="17:63" ht="29.25" customHeight="1" x14ac:dyDescent="0.2">
      <c r="Q40602" s="92" t="s">
        <v>50</v>
      </c>
      <c r="BF40602" s="101" t="s">
        <v>58</v>
      </c>
      <c r="BK40602" s="98" t="s">
        <v>70</v>
      </c>
    </row>
    <row r="40603" spans="17:63" ht="29.25" customHeight="1" x14ac:dyDescent="0.2">
      <c r="Q40603" s="92" t="s">
        <v>50</v>
      </c>
      <c r="BF40603" s="101" t="s">
        <v>58</v>
      </c>
      <c r="BK40603" s="98" t="s">
        <v>70</v>
      </c>
    </row>
    <row r="40604" spans="17:63" ht="29.25" customHeight="1" x14ac:dyDescent="0.2">
      <c r="Q40604" s="92" t="s">
        <v>50</v>
      </c>
      <c r="BF40604" s="101" t="s">
        <v>58</v>
      </c>
      <c r="BK40604" s="98" t="s">
        <v>70</v>
      </c>
    </row>
    <row r="40605" spans="17:63" ht="29.25" customHeight="1" x14ac:dyDescent="0.2">
      <c r="Q40605" s="92" t="s">
        <v>50</v>
      </c>
      <c r="BF40605" s="101" t="s">
        <v>58</v>
      </c>
      <c r="BK40605" s="98" t="s">
        <v>70</v>
      </c>
    </row>
    <row r="40606" spans="17:63" ht="29.25" customHeight="1" x14ac:dyDescent="0.2">
      <c r="Q40606" s="92" t="s">
        <v>50</v>
      </c>
      <c r="BF40606" s="101" t="s">
        <v>58</v>
      </c>
      <c r="BK40606" s="98" t="s">
        <v>70</v>
      </c>
    </row>
    <row r="40607" spans="17:63" ht="29.25" customHeight="1" x14ac:dyDescent="0.2">
      <c r="Q40607" s="92" t="s">
        <v>50</v>
      </c>
      <c r="BF40607" s="101" t="s">
        <v>58</v>
      </c>
      <c r="BK40607" s="98" t="s">
        <v>70</v>
      </c>
    </row>
    <row r="40608" spans="17:63" ht="29.25" customHeight="1" x14ac:dyDescent="0.2">
      <c r="Q40608" s="92" t="s">
        <v>50</v>
      </c>
      <c r="BF40608" s="101" t="s">
        <v>58</v>
      </c>
      <c r="BK40608" s="98" t="s">
        <v>70</v>
      </c>
    </row>
    <row r="40609" spans="17:63" ht="29.25" customHeight="1" x14ac:dyDescent="0.2">
      <c r="Q40609" s="92" t="s">
        <v>50</v>
      </c>
      <c r="BF40609" s="101" t="s">
        <v>58</v>
      </c>
      <c r="BK40609" s="98" t="s">
        <v>70</v>
      </c>
    </row>
    <row r="40610" spans="17:63" ht="29.25" customHeight="1" x14ac:dyDescent="0.2">
      <c r="Q40610" s="92" t="s">
        <v>50</v>
      </c>
      <c r="BF40610" s="101" t="s">
        <v>58</v>
      </c>
      <c r="BK40610" s="98" t="s">
        <v>70</v>
      </c>
    </row>
    <row r="40611" spans="17:63" ht="29.25" customHeight="1" x14ac:dyDescent="0.2">
      <c r="Q40611" s="92" t="s">
        <v>50</v>
      </c>
      <c r="BF40611" s="101" t="s">
        <v>58</v>
      </c>
      <c r="BK40611" s="98" t="s">
        <v>70</v>
      </c>
    </row>
    <row r="40612" spans="17:63" ht="29.25" customHeight="1" x14ac:dyDescent="0.2">
      <c r="Q40612" s="92" t="s">
        <v>50</v>
      </c>
      <c r="BF40612" s="101" t="s">
        <v>58</v>
      </c>
      <c r="BK40612" s="98" t="s">
        <v>70</v>
      </c>
    </row>
    <row r="40613" spans="17:63" ht="29.25" customHeight="1" x14ac:dyDescent="0.2">
      <c r="Q40613" s="92" t="s">
        <v>50</v>
      </c>
      <c r="BF40613" s="101" t="s">
        <v>58</v>
      </c>
      <c r="BK40613" s="98" t="s">
        <v>70</v>
      </c>
    </row>
    <row r="40614" spans="17:63" ht="29.25" customHeight="1" x14ac:dyDescent="0.2">
      <c r="Q40614" s="92" t="s">
        <v>50</v>
      </c>
      <c r="BF40614" s="101" t="s">
        <v>58</v>
      </c>
      <c r="BK40614" s="98" t="s">
        <v>70</v>
      </c>
    </row>
    <row r="40615" spans="17:63" ht="29.25" customHeight="1" x14ac:dyDescent="0.2">
      <c r="Q40615" s="92" t="s">
        <v>50</v>
      </c>
      <c r="BF40615" s="101" t="s">
        <v>58</v>
      </c>
      <c r="BK40615" s="98" t="s">
        <v>70</v>
      </c>
    </row>
    <row r="40616" spans="17:63" ht="29.25" customHeight="1" x14ac:dyDescent="0.2">
      <c r="Q40616" s="92" t="s">
        <v>50</v>
      </c>
      <c r="BF40616" s="101" t="s">
        <v>58</v>
      </c>
      <c r="BK40616" s="98" t="s">
        <v>70</v>
      </c>
    </row>
    <row r="40617" spans="17:63" ht="29.25" customHeight="1" x14ac:dyDescent="0.2">
      <c r="Q40617" s="92" t="s">
        <v>50</v>
      </c>
      <c r="BF40617" s="101" t="s">
        <v>58</v>
      </c>
      <c r="BK40617" s="98" t="s">
        <v>70</v>
      </c>
    </row>
    <row r="40618" spans="17:63" ht="29.25" customHeight="1" x14ac:dyDescent="0.2">
      <c r="Q40618" s="92" t="s">
        <v>50</v>
      </c>
      <c r="BF40618" s="101" t="s">
        <v>58</v>
      </c>
      <c r="BK40618" s="98" t="s">
        <v>70</v>
      </c>
    </row>
    <row r="40619" spans="17:63" ht="29.25" customHeight="1" x14ac:dyDescent="0.2">
      <c r="Q40619" s="92" t="s">
        <v>50</v>
      </c>
      <c r="BF40619" s="101" t="s">
        <v>58</v>
      </c>
      <c r="BK40619" s="98" t="s">
        <v>70</v>
      </c>
    </row>
    <row r="40620" spans="17:63" ht="29.25" customHeight="1" x14ac:dyDescent="0.2">
      <c r="Q40620" s="92" t="s">
        <v>50</v>
      </c>
      <c r="BF40620" s="101" t="s">
        <v>58</v>
      </c>
      <c r="BK40620" s="98" t="s">
        <v>70</v>
      </c>
    </row>
    <row r="40621" spans="17:63" ht="29.25" customHeight="1" x14ac:dyDescent="0.2">
      <c r="Q40621" s="92" t="s">
        <v>50</v>
      </c>
      <c r="BF40621" s="101" t="s">
        <v>58</v>
      </c>
      <c r="BK40621" s="98" t="s">
        <v>70</v>
      </c>
    </row>
    <row r="40622" spans="17:63" ht="29.25" customHeight="1" x14ac:dyDescent="0.2">
      <c r="Q40622" s="92" t="s">
        <v>50</v>
      </c>
      <c r="BF40622" s="101" t="s">
        <v>58</v>
      </c>
      <c r="BK40622" s="98" t="s">
        <v>70</v>
      </c>
    </row>
    <row r="40623" spans="17:63" ht="29.25" customHeight="1" x14ac:dyDescent="0.2">
      <c r="Q40623" s="92" t="s">
        <v>50</v>
      </c>
      <c r="BF40623" s="101" t="s">
        <v>58</v>
      </c>
      <c r="BK40623" s="98" t="s">
        <v>70</v>
      </c>
    </row>
    <row r="40624" spans="17:63" ht="29.25" customHeight="1" x14ac:dyDescent="0.2">
      <c r="Q40624" s="92" t="s">
        <v>50</v>
      </c>
      <c r="BF40624" s="101" t="s">
        <v>58</v>
      </c>
      <c r="BK40624" s="98" t="s">
        <v>70</v>
      </c>
    </row>
    <row r="40625" spans="17:63" ht="29.25" customHeight="1" x14ac:dyDescent="0.2">
      <c r="Q40625" s="92" t="s">
        <v>50</v>
      </c>
      <c r="BF40625" s="101" t="s">
        <v>58</v>
      </c>
      <c r="BK40625" s="98" t="s">
        <v>70</v>
      </c>
    </row>
    <row r="40626" spans="17:63" ht="29.25" customHeight="1" x14ac:dyDescent="0.2">
      <c r="Q40626" s="92" t="s">
        <v>50</v>
      </c>
      <c r="BF40626" s="101" t="s">
        <v>58</v>
      </c>
      <c r="BK40626" s="98" t="s">
        <v>70</v>
      </c>
    </row>
    <row r="40627" spans="17:63" ht="29.25" customHeight="1" x14ac:dyDescent="0.2">
      <c r="Q40627" s="92" t="s">
        <v>50</v>
      </c>
      <c r="BF40627" s="101" t="s">
        <v>58</v>
      </c>
      <c r="BK40627" s="98" t="s">
        <v>70</v>
      </c>
    </row>
    <row r="40628" spans="17:63" ht="29.25" customHeight="1" x14ac:dyDescent="0.2">
      <c r="Q40628" s="92" t="s">
        <v>50</v>
      </c>
      <c r="BF40628" s="101" t="s">
        <v>58</v>
      </c>
      <c r="BK40628" s="98" t="s">
        <v>70</v>
      </c>
    </row>
    <row r="40629" spans="17:63" ht="29.25" customHeight="1" x14ac:dyDescent="0.2">
      <c r="Q40629" s="92" t="s">
        <v>50</v>
      </c>
      <c r="BF40629" s="101" t="s">
        <v>58</v>
      </c>
      <c r="BK40629" s="98" t="s">
        <v>70</v>
      </c>
    </row>
    <row r="40630" spans="17:63" ht="29.25" customHeight="1" x14ac:dyDescent="0.2">
      <c r="Q40630" s="92" t="s">
        <v>50</v>
      </c>
      <c r="BF40630" s="101" t="s">
        <v>58</v>
      </c>
      <c r="BK40630" s="98" t="s">
        <v>70</v>
      </c>
    </row>
    <row r="40631" spans="17:63" ht="29.25" customHeight="1" x14ac:dyDescent="0.2">
      <c r="Q40631" s="92" t="s">
        <v>50</v>
      </c>
      <c r="BF40631" s="101" t="s">
        <v>58</v>
      </c>
      <c r="BK40631" s="98" t="s">
        <v>70</v>
      </c>
    </row>
    <row r="40632" spans="17:63" ht="29.25" customHeight="1" x14ac:dyDescent="0.2">
      <c r="Q40632" s="92" t="s">
        <v>50</v>
      </c>
      <c r="BF40632" s="101" t="s">
        <v>58</v>
      </c>
      <c r="BK40632" s="98" t="s">
        <v>70</v>
      </c>
    </row>
    <row r="40633" spans="17:63" ht="29.25" customHeight="1" x14ac:dyDescent="0.2">
      <c r="Q40633" s="92" t="s">
        <v>50</v>
      </c>
      <c r="BF40633" s="101" t="s">
        <v>58</v>
      </c>
      <c r="BK40633" s="98" t="s">
        <v>70</v>
      </c>
    </row>
    <row r="40634" spans="17:63" ht="29.25" customHeight="1" x14ac:dyDescent="0.2">
      <c r="Q40634" s="92" t="s">
        <v>50</v>
      </c>
      <c r="BF40634" s="101" t="s">
        <v>58</v>
      </c>
      <c r="BK40634" s="98" t="s">
        <v>70</v>
      </c>
    </row>
    <row r="40635" spans="17:63" ht="29.25" customHeight="1" x14ac:dyDescent="0.2">
      <c r="Q40635" s="92" t="s">
        <v>50</v>
      </c>
      <c r="BF40635" s="101" t="s">
        <v>58</v>
      </c>
      <c r="BK40635" s="98" t="s">
        <v>70</v>
      </c>
    </row>
    <row r="40636" spans="17:63" ht="29.25" customHeight="1" x14ac:dyDescent="0.2">
      <c r="Q40636" s="92" t="s">
        <v>50</v>
      </c>
      <c r="BF40636" s="101" t="s">
        <v>58</v>
      </c>
      <c r="BK40636" s="98" t="s">
        <v>70</v>
      </c>
    </row>
    <row r="40637" spans="17:63" ht="29.25" customHeight="1" x14ac:dyDescent="0.2">
      <c r="Q40637" s="92" t="s">
        <v>50</v>
      </c>
      <c r="BF40637" s="101" t="s">
        <v>58</v>
      </c>
      <c r="BK40637" s="98" t="s">
        <v>70</v>
      </c>
    </row>
    <row r="40638" spans="17:63" ht="29.25" customHeight="1" x14ac:dyDescent="0.2">
      <c r="Q40638" s="92" t="s">
        <v>50</v>
      </c>
      <c r="BF40638" s="101" t="s">
        <v>58</v>
      </c>
      <c r="BK40638" s="98" t="s">
        <v>70</v>
      </c>
    </row>
    <row r="40639" spans="17:63" ht="29.25" customHeight="1" x14ac:dyDescent="0.2">
      <c r="Q40639" s="92" t="s">
        <v>50</v>
      </c>
      <c r="BF40639" s="101" t="s">
        <v>58</v>
      </c>
      <c r="BK40639" s="98" t="s">
        <v>70</v>
      </c>
    </row>
    <row r="40640" spans="17:63" ht="29.25" customHeight="1" x14ac:dyDescent="0.2">
      <c r="Q40640" s="92" t="s">
        <v>50</v>
      </c>
      <c r="BF40640" s="101" t="s">
        <v>58</v>
      </c>
      <c r="BK40640" s="98" t="s">
        <v>70</v>
      </c>
    </row>
    <row r="40641" spans="17:63" ht="29.25" customHeight="1" x14ac:dyDescent="0.2">
      <c r="Q40641" s="92" t="s">
        <v>50</v>
      </c>
      <c r="BF40641" s="101" t="s">
        <v>58</v>
      </c>
      <c r="BK40641" s="98" t="s">
        <v>70</v>
      </c>
    </row>
    <row r="40642" spans="17:63" ht="29.25" customHeight="1" x14ac:dyDescent="0.2">
      <c r="Q40642" s="92" t="s">
        <v>50</v>
      </c>
      <c r="BF40642" s="101" t="s">
        <v>58</v>
      </c>
      <c r="BK40642" s="98" t="s">
        <v>70</v>
      </c>
    </row>
    <row r="40643" spans="17:63" ht="29.25" customHeight="1" x14ac:dyDescent="0.2">
      <c r="Q40643" s="92" t="s">
        <v>50</v>
      </c>
      <c r="BF40643" s="101" t="s">
        <v>58</v>
      </c>
      <c r="BK40643" s="98" t="s">
        <v>70</v>
      </c>
    </row>
    <row r="40644" spans="17:63" ht="29.25" customHeight="1" x14ac:dyDescent="0.2">
      <c r="Q40644" s="92" t="s">
        <v>50</v>
      </c>
      <c r="BF40644" s="101" t="s">
        <v>58</v>
      </c>
      <c r="BK40644" s="98" t="s">
        <v>70</v>
      </c>
    </row>
    <row r="40645" spans="17:63" ht="29.25" customHeight="1" x14ac:dyDescent="0.2">
      <c r="Q40645" s="92" t="s">
        <v>50</v>
      </c>
      <c r="BF40645" s="101" t="s">
        <v>58</v>
      </c>
      <c r="BK40645" s="98" t="s">
        <v>70</v>
      </c>
    </row>
    <row r="40646" spans="17:63" ht="29.25" customHeight="1" x14ac:dyDescent="0.2">
      <c r="Q40646" s="92" t="s">
        <v>50</v>
      </c>
      <c r="BF40646" s="101" t="s">
        <v>58</v>
      </c>
      <c r="BK40646" s="98" t="s">
        <v>70</v>
      </c>
    </row>
    <row r="40647" spans="17:63" ht="29.25" customHeight="1" x14ac:dyDescent="0.2">
      <c r="Q40647" s="92" t="s">
        <v>50</v>
      </c>
      <c r="BF40647" s="101" t="s">
        <v>58</v>
      </c>
      <c r="BK40647" s="98" t="s">
        <v>70</v>
      </c>
    </row>
    <row r="40648" spans="17:63" ht="29.25" customHeight="1" x14ac:dyDescent="0.2">
      <c r="Q40648" s="92" t="s">
        <v>50</v>
      </c>
      <c r="BF40648" s="101" t="s">
        <v>58</v>
      </c>
      <c r="BK40648" s="98" t="s">
        <v>70</v>
      </c>
    </row>
    <row r="40649" spans="17:63" ht="29.25" customHeight="1" x14ac:dyDescent="0.2">
      <c r="Q40649" s="92" t="s">
        <v>50</v>
      </c>
      <c r="BF40649" s="101" t="s">
        <v>58</v>
      </c>
      <c r="BK40649" s="98" t="s">
        <v>70</v>
      </c>
    </row>
    <row r="40650" spans="17:63" ht="29.25" customHeight="1" x14ac:dyDescent="0.2">
      <c r="Q40650" s="92" t="s">
        <v>50</v>
      </c>
      <c r="BF40650" s="101" t="s">
        <v>58</v>
      </c>
      <c r="BK40650" s="98" t="s">
        <v>70</v>
      </c>
    </row>
    <row r="40651" spans="17:63" ht="29.25" customHeight="1" x14ac:dyDescent="0.2">
      <c r="Q40651" s="92" t="s">
        <v>50</v>
      </c>
      <c r="BF40651" s="101" t="s">
        <v>58</v>
      </c>
      <c r="BK40651" s="98" t="s">
        <v>70</v>
      </c>
    </row>
    <row r="40652" spans="17:63" ht="29.25" customHeight="1" x14ac:dyDescent="0.2">
      <c r="Q40652" s="92" t="s">
        <v>50</v>
      </c>
      <c r="BF40652" s="101" t="s">
        <v>58</v>
      </c>
      <c r="BK40652" s="98" t="s">
        <v>70</v>
      </c>
    </row>
    <row r="40653" spans="17:63" ht="29.25" customHeight="1" x14ac:dyDescent="0.2">
      <c r="Q40653" s="92" t="s">
        <v>50</v>
      </c>
      <c r="BF40653" s="101" t="s">
        <v>58</v>
      </c>
      <c r="BK40653" s="98" t="s">
        <v>70</v>
      </c>
    </row>
    <row r="40654" spans="17:63" ht="29.25" customHeight="1" x14ac:dyDescent="0.2">
      <c r="Q40654" s="92" t="s">
        <v>50</v>
      </c>
      <c r="BF40654" s="101" t="s">
        <v>58</v>
      </c>
      <c r="BK40654" s="98" t="s">
        <v>70</v>
      </c>
    </row>
    <row r="40655" spans="17:63" ht="29.25" customHeight="1" x14ac:dyDescent="0.2">
      <c r="Q40655" s="92" t="s">
        <v>50</v>
      </c>
      <c r="BF40655" s="101" t="s">
        <v>58</v>
      </c>
      <c r="BK40655" s="98" t="s">
        <v>70</v>
      </c>
    </row>
    <row r="40656" spans="17:63" ht="29.25" customHeight="1" x14ac:dyDescent="0.2">
      <c r="Q40656" s="92" t="s">
        <v>50</v>
      </c>
      <c r="BF40656" s="101" t="s">
        <v>58</v>
      </c>
      <c r="BK40656" s="98" t="s">
        <v>70</v>
      </c>
    </row>
    <row r="40657" spans="17:63" ht="29.25" customHeight="1" x14ac:dyDescent="0.2">
      <c r="Q40657" s="92" t="s">
        <v>50</v>
      </c>
      <c r="BF40657" s="101" t="s">
        <v>58</v>
      </c>
      <c r="BK40657" s="98" t="s">
        <v>70</v>
      </c>
    </row>
    <row r="40658" spans="17:63" ht="29.25" customHeight="1" x14ac:dyDescent="0.2">
      <c r="Q40658" s="92" t="s">
        <v>50</v>
      </c>
      <c r="BF40658" s="101" t="s">
        <v>58</v>
      </c>
      <c r="BK40658" s="98" t="s">
        <v>70</v>
      </c>
    </row>
    <row r="40659" spans="17:63" ht="29.25" customHeight="1" x14ac:dyDescent="0.2">
      <c r="Q40659" s="92" t="s">
        <v>50</v>
      </c>
      <c r="BF40659" s="101" t="s">
        <v>58</v>
      </c>
      <c r="BK40659" s="98" t="s">
        <v>70</v>
      </c>
    </row>
    <row r="40660" spans="17:63" ht="29.25" customHeight="1" x14ac:dyDescent="0.2">
      <c r="Q40660" s="92" t="s">
        <v>50</v>
      </c>
      <c r="BF40660" s="101" t="s">
        <v>58</v>
      </c>
      <c r="BK40660" s="98" t="s">
        <v>70</v>
      </c>
    </row>
    <row r="40661" spans="17:63" ht="29.25" customHeight="1" x14ac:dyDescent="0.2">
      <c r="Q40661" s="92" t="s">
        <v>50</v>
      </c>
      <c r="BF40661" s="101" t="s">
        <v>58</v>
      </c>
      <c r="BK40661" s="98" t="s">
        <v>70</v>
      </c>
    </row>
    <row r="40662" spans="17:63" ht="29.25" customHeight="1" x14ac:dyDescent="0.2">
      <c r="Q40662" s="92" t="s">
        <v>50</v>
      </c>
      <c r="BF40662" s="101" t="s">
        <v>58</v>
      </c>
      <c r="BK40662" s="98" t="s">
        <v>70</v>
      </c>
    </row>
    <row r="40663" spans="17:63" ht="29.25" customHeight="1" x14ac:dyDescent="0.2">
      <c r="Q40663" s="92" t="s">
        <v>50</v>
      </c>
      <c r="BF40663" s="101" t="s">
        <v>58</v>
      </c>
      <c r="BK40663" s="98" t="s">
        <v>70</v>
      </c>
    </row>
    <row r="40664" spans="17:63" ht="29.25" customHeight="1" x14ac:dyDescent="0.2">
      <c r="Q40664" s="92" t="s">
        <v>50</v>
      </c>
      <c r="BF40664" s="101" t="s">
        <v>58</v>
      </c>
      <c r="BK40664" s="98" t="s">
        <v>70</v>
      </c>
    </row>
    <row r="40665" spans="17:63" ht="29.25" customHeight="1" x14ac:dyDescent="0.2">
      <c r="Q40665" s="92" t="s">
        <v>50</v>
      </c>
      <c r="BF40665" s="101" t="s">
        <v>58</v>
      </c>
      <c r="BK40665" s="98" t="s">
        <v>70</v>
      </c>
    </row>
    <row r="40666" spans="17:63" ht="29.25" customHeight="1" x14ac:dyDescent="0.2">
      <c r="Q40666" s="92" t="s">
        <v>50</v>
      </c>
      <c r="BF40666" s="101" t="s">
        <v>58</v>
      </c>
      <c r="BK40666" s="98" t="s">
        <v>70</v>
      </c>
    </row>
    <row r="40667" spans="17:63" ht="29.25" customHeight="1" x14ac:dyDescent="0.2">
      <c r="Q40667" s="92" t="s">
        <v>50</v>
      </c>
      <c r="BF40667" s="101" t="s">
        <v>58</v>
      </c>
      <c r="BK40667" s="98" t="s">
        <v>70</v>
      </c>
    </row>
    <row r="40668" spans="17:63" ht="29.25" customHeight="1" x14ac:dyDescent="0.2">
      <c r="Q40668" s="92" t="s">
        <v>50</v>
      </c>
      <c r="BF40668" s="101" t="s">
        <v>58</v>
      </c>
      <c r="BK40668" s="98" t="s">
        <v>70</v>
      </c>
    </row>
    <row r="40669" spans="17:63" ht="29.25" customHeight="1" x14ac:dyDescent="0.2">
      <c r="Q40669" s="92" t="s">
        <v>50</v>
      </c>
      <c r="BF40669" s="101" t="s">
        <v>58</v>
      </c>
      <c r="BK40669" s="98" t="s">
        <v>70</v>
      </c>
    </row>
    <row r="40670" spans="17:63" ht="29.25" customHeight="1" x14ac:dyDescent="0.2">
      <c r="Q40670" s="92" t="s">
        <v>50</v>
      </c>
      <c r="BF40670" s="101" t="s">
        <v>58</v>
      </c>
      <c r="BK40670" s="98" t="s">
        <v>70</v>
      </c>
    </row>
    <row r="40671" spans="17:63" ht="29.25" customHeight="1" x14ac:dyDescent="0.2">
      <c r="Q40671" s="92" t="s">
        <v>50</v>
      </c>
      <c r="BF40671" s="101" t="s">
        <v>58</v>
      </c>
      <c r="BK40671" s="98" t="s">
        <v>70</v>
      </c>
    </row>
    <row r="40672" spans="17:63" ht="29.25" customHeight="1" x14ac:dyDescent="0.2">
      <c r="Q40672" s="92" t="s">
        <v>50</v>
      </c>
      <c r="BF40672" s="101" t="s">
        <v>58</v>
      </c>
      <c r="BK40672" s="98" t="s">
        <v>70</v>
      </c>
    </row>
    <row r="40673" spans="17:63" ht="29.25" customHeight="1" x14ac:dyDescent="0.2">
      <c r="Q40673" s="92" t="s">
        <v>50</v>
      </c>
      <c r="BF40673" s="101" t="s">
        <v>58</v>
      </c>
      <c r="BK40673" s="98" t="s">
        <v>70</v>
      </c>
    </row>
    <row r="40674" spans="17:63" ht="29.25" customHeight="1" x14ac:dyDescent="0.2">
      <c r="Q40674" s="92" t="s">
        <v>50</v>
      </c>
      <c r="BF40674" s="101" t="s">
        <v>58</v>
      </c>
      <c r="BK40674" s="98" t="s">
        <v>70</v>
      </c>
    </row>
    <row r="40675" spans="17:63" ht="29.25" customHeight="1" x14ac:dyDescent="0.2">
      <c r="Q40675" s="92" t="s">
        <v>50</v>
      </c>
      <c r="BF40675" s="101" t="s">
        <v>58</v>
      </c>
      <c r="BK40675" s="98" t="s">
        <v>70</v>
      </c>
    </row>
    <row r="40676" spans="17:63" ht="29.25" customHeight="1" x14ac:dyDescent="0.2">
      <c r="Q40676" s="92" t="s">
        <v>50</v>
      </c>
      <c r="BF40676" s="101" t="s">
        <v>58</v>
      </c>
      <c r="BK40676" s="98" t="s">
        <v>70</v>
      </c>
    </row>
    <row r="40677" spans="17:63" ht="29.25" customHeight="1" x14ac:dyDescent="0.2">
      <c r="Q40677" s="92" t="s">
        <v>50</v>
      </c>
      <c r="BF40677" s="101" t="s">
        <v>58</v>
      </c>
      <c r="BK40677" s="98" t="s">
        <v>70</v>
      </c>
    </row>
    <row r="40678" spans="17:63" ht="29.25" customHeight="1" x14ac:dyDescent="0.2">
      <c r="Q40678" s="92" t="s">
        <v>50</v>
      </c>
      <c r="BF40678" s="101" t="s">
        <v>58</v>
      </c>
      <c r="BK40678" s="98" t="s">
        <v>70</v>
      </c>
    </row>
    <row r="40679" spans="17:63" ht="29.25" customHeight="1" x14ac:dyDescent="0.2">
      <c r="Q40679" s="92" t="s">
        <v>50</v>
      </c>
      <c r="BF40679" s="101" t="s">
        <v>58</v>
      </c>
      <c r="BK40679" s="98" t="s">
        <v>70</v>
      </c>
    </row>
    <row r="40680" spans="17:63" ht="29.25" customHeight="1" x14ac:dyDescent="0.2">
      <c r="Q40680" s="92" t="s">
        <v>50</v>
      </c>
      <c r="BF40680" s="101" t="s">
        <v>58</v>
      </c>
      <c r="BK40680" s="98" t="s">
        <v>70</v>
      </c>
    </row>
    <row r="40681" spans="17:63" ht="29.25" customHeight="1" x14ac:dyDescent="0.2">
      <c r="Q40681" s="92" t="s">
        <v>50</v>
      </c>
      <c r="BF40681" s="101" t="s">
        <v>58</v>
      </c>
      <c r="BK40681" s="98" t="s">
        <v>70</v>
      </c>
    </row>
    <row r="40682" spans="17:63" ht="29.25" customHeight="1" x14ac:dyDescent="0.2">
      <c r="Q40682" s="92" t="s">
        <v>50</v>
      </c>
      <c r="BF40682" s="101" t="s">
        <v>58</v>
      </c>
      <c r="BK40682" s="98" t="s">
        <v>70</v>
      </c>
    </row>
    <row r="40683" spans="17:63" ht="29.25" customHeight="1" x14ac:dyDescent="0.2">
      <c r="Q40683" s="92" t="s">
        <v>50</v>
      </c>
      <c r="BF40683" s="101" t="s">
        <v>58</v>
      </c>
      <c r="BK40683" s="98" t="s">
        <v>70</v>
      </c>
    </row>
    <row r="40684" spans="17:63" ht="29.25" customHeight="1" x14ac:dyDescent="0.2">
      <c r="Q40684" s="92" t="s">
        <v>50</v>
      </c>
      <c r="BF40684" s="101" t="s">
        <v>58</v>
      </c>
      <c r="BK40684" s="98" t="s">
        <v>70</v>
      </c>
    </row>
    <row r="40685" spans="17:63" ht="29.25" customHeight="1" x14ac:dyDescent="0.2">
      <c r="Q40685" s="92" t="s">
        <v>50</v>
      </c>
      <c r="BF40685" s="101" t="s">
        <v>58</v>
      </c>
      <c r="BK40685" s="98" t="s">
        <v>70</v>
      </c>
    </row>
    <row r="40686" spans="17:63" ht="29.25" customHeight="1" x14ac:dyDescent="0.2">
      <c r="Q40686" s="92" t="s">
        <v>50</v>
      </c>
      <c r="BF40686" s="101" t="s">
        <v>58</v>
      </c>
      <c r="BK40686" s="98" t="s">
        <v>70</v>
      </c>
    </row>
    <row r="40687" spans="17:63" ht="29.25" customHeight="1" x14ac:dyDescent="0.2">
      <c r="Q40687" s="92" t="s">
        <v>50</v>
      </c>
      <c r="BF40687" s="101" t="s">
        <v>58</v>
      </c>
      <c r="BK40687" s="98" t="s">
        <v>70</v>
      </c>
    </row>
    <row r="40688" spans="17:63" ht="29.25" customHeight="1" x14ac:dyDescent="0.2">
      <c r="Q40688" s="92" t="s">
        <v>50</v>
      </c>
      <c r="BF40688" s="101" t="s">
        <v>58</v>
      </c>
      <c r="BK40688" s="98" t="s">
        <v>70</v>
      </c>
    </row>
    <row r="40689" spans="17:63" ht="29.25" customHeight="1" x14ac:dyDescent="0.2">
      <c r="Q40689" s="92" t="s">
        <v>50</v>
      </c>
      <c r="BF40689" s="101" t="s">
        <v>58</v>
      </c>
      <c r="BK40689" s="98" t="s">
        <v>70</v>
      </c>
    </row>
    <row r="40690" spans="17:63" ht="29.25" customHeight="1" x14ac:dyDescent="0.2">
      <c r="Q40690" s="92" t="s">
        <v>50</v>
      </c>
      <c r="BF40690" s="101" t="s">
        <v>58</v>
      </c>
      <c r="BK40690" s="98" t="s">
        <v>70</v>
      </c>
    </row>
    <row r="40691" spans="17:63" ht="29.25" customHeight="1" x14ac:dyDescent="0.2">
      <c r="Q40691" s="92" t="s">
        <v>50</v>
      </c>
      <c r="BF40691" s="101" t="s">
        <v>58</v>
      </c>
      <c r="BK40691" s="98" t="s">
        <v>70</v>
      </c>
    </row>
    <row r="40692" spans="17:63" ht="29.25" customHeight="1" x14ac:dyDescent="0.2">
      <c r="Q40692" s="92" t="s">
        <v>50</v>
      </c>
      <c r="BF40692" s="101" t="s">
        <v>58</v>
      </c>
      <c r="BK40692" s="98" t="s">
        <v>70</v>
      </c>
    </row>
    <row r="40693" spans="17:63" ht="29.25" customHeight="1" x14ac:dyDescent="0.2">
      <c r="Q40693" s="92" t="s">
        <v>50</v>
      </c>
      <c r="BF40693" s="101" t="s">
        <v>58</v>
      </c>
      <c r="BK40693" s="98" t="s">
        <v>70</v>
      </c>
    </row>
    <row r="40694" spans="17:63" ht="29.25" customHeight="1" x14ac:dyDescent="0.2">
      <c r="Q40694" s="92" t="s">
        <v>50</v>
      </c>
      <c r="BF40694" s="101" t="s">
        <v>58</v>
      </c>
      <c r="BK40694" s="98" t="s">
        <v>70</v>
      </c>
    </row>
    <row r="40695" spans="17:63" ht="29.25" customHeight="1" x14ac:dyDescent="0.2">
      <c r="Q40695" s="92" t="s">
        <v>50</v>
      </c>
      <c r="BF40695" s="101" t="s">
        <v>58</v>
      </c>
      <c r="BK40695" s="98" t="s">
        <v>70</v>
      </c>
    </row>
    <row r="40696" spans="17:63" ht="29.25" customHeight="1" x14ac:dyDescent="0.2">
      <c r="Q40696" s="92" t="s">
        <v>50</v>
      </c>
      <c r="BF40696" s="101" t="s">
        <v>58</v>
      </c>
      <c r="BK40696" s="98" t="s">
        <v>70</v>
      </c>
    </row>
    <row r="40697" spans="17:63" ht="29.25" customHeight="1" x14ac:dyDescent="0.2">
      <c r="Q40697" s="92" t="s">
        <v>50</v>
      </c>
      <c r="BF40697" s="101" t="s">
        <v>58</v>
      </c>
      <c r="BK40697" s="98" t="s">
        <v>70</v>
      </c>
    </row>
    <row r="40698" spans="17:63" ht="29.25" customHeight="1" x14ac:dyDescent="0.2">
      <c r="Q40698" s="92" t="s">
        <v>50</v>
      </c>
      <c r="BF40698" s="101" t="s">
        <v>58</v>
      </c>
      <c r="BK40698" s="98" t="s">
        <v>70</v>
      </c>
    </row>
    <row r="40699" spans="17:63" ht="29.25" customHeight="1" x14ac:dyDescent="0.2">
      <c r="Q40699" s="92" t="s">
        <v>50</v>
      </c>
      <c r="BF40699" s="101" t="s">
        <v>58</v>
      </c>
      <c r="BK40699" s="98" t="s">
        <v>70</v>
      </c>
    </row>
    <row r="40700" spans="17:63" ht="29.25" customHeight="1" x14ac:dyDescent="0.2">
      <c r="Q40700" s="92" t="s">
        <v>50</v>
      </c>
      <c r="BF40700" s="101" t="s">
        <v>58</v>
      </c>
      <c r="BK40700" s="98" t="s">
        <v>70</v>
      </c>
    </row>
    <row r="40701" spans="17:63" ht="29.25" customHeight="1" x14ac:dyDescent="0.2">
      <c r="Q40701" s="92" t="s">
        <v>50</v>
      </c>
      <c r="BF40701" s="101" t="s">
        <v>58</v>
      </c>
      <c r="BK40701" s="98" t="s">
        <v>70</v>
      </c>
    </row>
    <row r="40702" spans="17:63" ht="29.25" customHeight="1" x14ac:dyDescent="0.2">
      <c r="Q40702" s="92" t="s">
        <v>50</v>
      </c>
      <c r="BF40702" s="101" t="s">
        <v>58</v>
      </c>
      <c r="BK40702" s="98" t="s">
        <v>70</v>
      </c>
    </row>
    <row r="40703" spans="17:63" ht="29.25" customHeight="1" x14ac:dyDescent="0.2">
      <c r="Q40703" s="92" t="s">
        <v>50</v>
      </c>
      <c r="BF40703" s="101" t="s">
        <v>58</v>
      </c>
      <c r="BK40703" s="98" t="s">
        <v>70</v>
      </c>
    </row>
    <row r="40704" spans="17:63" ht="29.25" customHeight="1" x14ac:dyDescent="0.2">
      <c r="Q40704" s="92" t="s">
        <v>50</v>
      </c>
      <c r="BF40704" s="101" t="s">
        <v>58</v>
      </c>
      <c r="BK40704" s="98" t="s">
        <v>70</v>
      </c>
    </row>
    <row r="40705" spans="17:63" ht="29.25" customHeight="1" x14ac:dyDescent="0.2">
      <c r="Q40705" s="92" t="s">
        <v>50</v>
      </c>
      <c r="BF40705" s="101" t="s">
        <v>58</v>
      </c>
      <c r="BK40705" s="98" t="s">
        <v>70</v>
      </c>
    </row>
    <row r="40706" spans="17:63" ht="29.25" customHeight="1" x14ac:dyDescent="0.2">
      <c r="Q40706" s="92" t="s">
        <v>50</v>
      </c>
      <c r="BF40706" s="101" t="s">
        <v>58</v>
      </c>
      <c r="BK40706" s="98" t="s">
        <v>70</v>
      </c>
    </row>
    <row r="40707" spans="17:63" ht="29.25" customHeight="1" x14ac:dyDescent="0.2">
      <c r="Q40707" s="92" t="s">
        <v>50</v>
      </c>
      <c r="BF40707" s="101" t="s">
        <v>58</v>
      </c>
      <c r="BK40707" s="98" t="s">
        <v>70</v>
      </c>
    </row>
    <row r="40708" spans="17:63" ht="29.25" customHeight="1" x14ac:dyDescent="0.2">
      <c r="Q40708" s="92" t="s">
        <v>50</v>
      </c>
      <c r="BF40708" s="101" t="s">
        <v>58</v>
      </c>
      <c r="BK40708" s="98" t="s">
        <v>70</v>
      </c>
    </row>
    <row r="40709" spans="17:63" ht="29.25" customHeight="1" x14ac:dyDescent="0.2">
      <c r="Q40709" s="92" t="s">
        <v>50</v>
      </c>
      <c r="BF40709" s="101" t="s">
        <v>58</v>
      </c>
      <c r="BK40709" s="98" t="s">
        <v>70</v>
      </c>
    </row>
    <row r="40710" spans="17:63" ht="29.25" customHeight="1" x14ac:dyDescent="0.2">
      <c r="Q40710" s="92" t="s">
        <v>50</v>
      </c>
      <c r="BF40710" s="101" t="s">
        <v>58</v>
      </c>
      <c r="BK40710" s="98" t="s">
        <v>70</v>
      </c>
    </row>
    <row r="40711" spans="17:63" ht="29.25" customHeight="1" x14ac:dyDescent="0.2">
      <c r="Q40711" s="92" t="s">
        <v>50</v>
      </c>
      <c r="BF40711" s="101" t="s">
        <v>58</v>
      </c>
      <c r="BK40711" s="98" t="s">
        <v>70</v>
      </c>
    </row>
    <row r="40712" spans="17:63" ht="29.25" customHeight="1" x14ac:dyDescent="0.2">
      <c r="Q40712" s="92" t="s">
        <v>50</v>
      </c>
      <c r="BF40712" s="101" t="s">
        <v>58</v>
      </c>
      <c r="BK40712" s="98" t="s">
        <v>70</v>
      </c>
    </row>
    <row r="40713" spans="17:63" ht="29.25" customHeight="1" x14ac:dyDescent="0.2">
      <c r="Q40713" s="92" t="s">
        <v>50</v>
      </c>
      <c r="BF40713" s="101" t="s">
        <v>58</v>
      </c>
      <c r="BK40713" s="98" t="s">
        <v>70</v>
      </c>
    </row>
    <row r="40714" spans="17:63" ht="29.25" customHeight="1" x14ac:dyDescent="0.2">
      <c r="Q40714" s="92" t="s">
        <v>50</v>
      </c>
      <c r="BF40714" s="101" t="s">
        <v>58</v>
      </c>
      <c r="BK40714" s="98" t="s">
        <v>70</v>
      </c>
    </row>
    <row r="40715" spans="17:63" ht="29.25" customHeight="1" x14ac:dyDescent="0.2">
      <c r="Q40715" s="92" t="s">
        <v>50</v>
      </c>
      <c r="BF40715" s="101" t="s">
        <v>58</v>
      </c>
      <c r="BK40715" s="98" t="s">
        <v>70</v>
      </c>
    </row>
    <row r="40716" spans="17:63" ht="29.25" customHeight="1" x14ac:dyDescent="0.2">
      <c r="Q40716" s="92" t="s">
        <v>50</v>
      </c>
      <c r="BF40716" s="101" t="s">
        <v>58</v>
      </c>
      <c r="BK40716" s="98" t="s">
        <v>70</v>
      </c>
    </row>
    <row r="40717" spans="17:63" ht="29.25" customHeight="1" x14ac:dyDescent="0.2">
      <c r="Q40717" s="92" t="s">
        <v>50</v>
      </c>
      <c r="BF40717" s="101" t="s">
        <v>58</v>
      </c>
      <c r="BK40717" s="98" t="s">
        <v>70</v>
      </c>
    </row>
    <row r="40718" spans="17:63" ht="29.25" customHeight="1" x14ac:dyDescent="0.2">
      <c r="Q40718" s="92" t="s">
        <v>50</v>
      </c>
      <c r="BF40718" s="101" t="s">
        <v>58</v>
      </c>
      <c r="BK40718" s="98" t="s">
        <v>70</v>
      </c>
    </row>
    <row r="40719" spans="17:63" ht="29.25" customHeight="1" x14ac:dyDescent="0.2">
      <c r="Q40719" s="92" t="s">
        <v>50</v>
      </c>
      <c r="BF40719" s="101" t="s">
        <v>58</v>
      </c>
      <c r="BK40719" s="98" t="s">
        <v>70</v>
      </c>
    </row>
    <row r="40720" spans="17:63" ht="29.25" customHeight="1" x14ac:dyDescent="0.2">
      <c r="Q40720" s="92" t="s">
        <v>50</v>
      </c>
      <c r="BF40720" s="101" t="s">
        <v>58</v>
      </c>
      <c r="BK40720" s="98" t="s">
        <v>70</v>
      </c>
    </row>
    <row r="40721" spans="17:63" ht="29.25" customHeight="1" x14ac:dyDescent="0.2">
      <c r="Q40721" s="92" t="s">
        <v>50</v>
      </c>
      <c r="BF40721" s="101" t="s">
        <v>58</v>
      </c>
      <c r="BK40721" s="98" t="s">
        <v>70</v>
      </c>
    </row>
    <row r="40722" spans="17:63" ht="29.25" customHeight="1" x14ac:dyDescent="0.2">
      <c r="Q40722" s="92" t="s">
        <v>50</v>
      </c>
      <c r="BF40722" s="101" t="s">
        <v>58</v>
      </c>
      <c r="BK40722" s="98" t="s">
        <v>70</v>
      </c>
    </row>
    <row r="40723" spans="17:63" ht="29.25" customHeight="1" x14ac:dyDescent="0.2">
      <c r="Q40723" s="92" t="s">
        <v>50</v>
      </c>
      <c r="BF40723" s="101" t="s">
        <v>58</v>
      </c>
      <c r="BK40723" s="98" t="s">
        <v>70</v>
      </c>
    </row>
    <row r="40724" spans="17:63" ht="29.25" customHeight="1" x14ac:dyDescent="0.2">
      <c r="Q40724" s="92" t="s">
        <v>50</v>
      </c>
      <c r="BF40724" s="101" t="s">
        <v>58</v>
      </c>
      <c r="BK40724" s="98" t="s">
        <v>70</v>
      </c>
    </row>
    <row r="40725" spans="17:63" ht="29.25" customHeight="1" x14ac:dyDescent="0.2">
      <c r="Q40725" s="92" t="s">
        <v>50</v>
      </c>
      <c r="BF40725" s="101" t="s">
        <v>58</v>
      </c>
      <c r="BK40725" s="98" t="s">
        <v>70</v>
      </c>
    </row>
    <row r="40726" spans="17:63" ht="29.25" customHeight="1" x14ac:dyDescent="0.2">
      <c r="Q40726" s="92" t="s">
        <v>50</v>
      </c>
      <c r="BF40726" s="101" t="s">
        <v>58</v>
      </c>
      <c r="BK40726" s="98" t="s">
        <v>70</v>
      </c>
    </row>
    <row r="40727" spans="17:63" ht="29.25" customHeight="1" x14ac:dyDescent="0.2">
      <c r="Q40727" s="92" t="s">
        <v>50</v>
      </c>
      <c r="BF40727" s="101" t="s">
        <v>58</v>
      </c>
      <c r="BK40727" s="98" t="s">
        <v>70</v>
      </c>
    </row>
    <row r="40728" spans="17:63" ht="29.25" customHeight="1" x14ac:dyDescent="0.2">
      <c r="Q40728" s="92" t="s">
        <v>50</v>
      </c>
      <c r="BF40728" s="101" t="s">
        <v>58</v>
      </c>
      <c r="BK40728" s="98" t="s">
        <v>70</v>
      </c>
    </row>
    <row r="40729" spans="17:63" ht="29.25" customHeight="1" x14ac:dyDescent="0.2">
      <c r="Q40729" s="92" t="s">
        <v>50</v>
      </c>
      <c r="BF40729" s="101" t="s">
        <v>58</v>
      </c>
      <c r="BK40729" s="98" t="s">
        <v>70</v>
      </c>
    </row>
    <row r="40730" spans="17:63" ht="29.25" customHeight="1" x14ac:dyDescent="0.2">
      <c r="Q40730" s="92" t="s">
        <v>50</v>
      </c>
      <c r="BF40730" s="101" t="s">
        <v>58</v>
      </c>
      <c r="BK40730" s="98" t="s">
        <v>70</v>
      </c>
    </row>
    <row r="40731" spans="17:63" ht="29.25" customHeight="1" x14ac:dyDescent="0.2">
      <c r="Q40731" s="92" t="s">
        <v>50</v>
      </c>
      <c r="BF40731" s="101" t="s">
        <v>58</v>
      </c>
      <c r="BK40731" s="98" t="s">
        <v>70</v>
      </c>
    </row>
    <row r="40732" spans="17:63" ht="29.25" customHeight="1" x14ac:dyDescent="0.2">
      <c r="Q40732" s="92" t="s">
        <v>50</v>
      </c>
      <c r="BF40732" s="101" t="s">
        <v>58</v>
      </c>
      <c r="BK40732" s="98" t="s">
        <v>70</v>
      </c>
    </row>
    <row r="40733" spans="17:63" ht="29.25" customHeight="1" x14ac:dyDescent="0.2">
      <c r="Q40733" s="92" t="s">
        <v>50</v>
      </c>
      <c r="BF40733" s="101" t="s">
        <v>58</v>
      </c>
      <c r="BK40733" s="98" t="s">
        <v>70</v>
      </c>
    </row>
    <row r="40734" spans="17:63" ht="29.25" customHeight="1" x14ac:dyDescent="0.2">
      <c r="Q40734" s="92" t="s">
        <v>50</v>
      </c>
      <c r="BF40734" s="101" t="s">
        <v>58</v>
      </c>
      <c r="BK40734" s="98" t="s">
        <v>70</v>
      </c>
    </row>
    <row r="40735" spans="17:63" ht="29.25" customHeight="1" x14ac:dyDescent="0.2">
      <c r="Q40735" s="92" t="s">
        <v>50</v>
      </c>
      <c r="BF40735" s="101" t="s">
        <v>58</v>
      </c>
      <c r="BK40735" s="98" t="s">
        <v>70</v>
      </c>
    </row>
    <row r="40736" spans="17:63" ht="29.25" customHeight="1" x14ac:dyDescent="0.2">
      <c r="Q40736" s="92" t="s">
        <v>50</v>
      </c>
      <c r="BF40736" s="101" t="s">
        <v>58</v>
      </c>
      <c r="BK40736" s="98" t="s">
        <v>70</v>
      </c>
    </row>
    <row r="40737" spans="17:63" ht="29.25" customHeight="1" x14ac:dyDescent="0.2">
      <c r="Q40737" s="92" t="s">
        <v>50</v>
      </c>
      <c r="BF40737" s="101" t="s">
        <v>58</v>
      </c>
      <c r="BK40737" s="98" t="s">
        <v>70</v>
      </c>
    </row>
    <row r="40738" spans="17:63" ht="29.25" customHeight="1" x14ac:dyDescent="0.2">
      <c r="Q40738" s="92" t="s">
        <v>50</v>
      </c>
      <c r="BF40738" s="101" t="s">
        <v>58</v>
      </c>
      <c r="BK40738" s="98" t="s">
        <v>70</v>
      </c>
    </row>
    <row r="40739" spans="17:63" ht="29.25" customHeight="1" x14ac:dyDescent="0.2">
      <c r="Q40739" s="92" t="s">
        <v>50</v>
      </c>
      <c r="BF40739" s="101" t="s">
        <v>58</v>
      </c>
      <c r="BK40739" s="98" t="s">
        <v>70</v>
      </c>
    </row>
    <row r="40740" spans="17:63" ht="29.25" customHeight="1" x14ac:dyDescent="0.2">
      <c r="Q40740" s="92" t="s">
        <v>50</v>
      </c>
      <c r="BF40740" s="101" t="s">
        <v>58</v>
      </c>
      <c r="BK40740" s="98" t="s">
        <v>70</v>
      </c>
    </row>
    <row r="40741" spans="17:63" ht="29.25" customHeight="1" x14ac:dyDescent="0.2">
      <c r="Q40741" s="92" t="s">
        <v>50</v>
      </c>
      <c r="BF40741" s="101" t="s">
        <v>58</v>
      </c>
      <c r="BK40741" s="98" t="s">
        <v>70</v>
      </c>
    </row>
    <row r="40742" spans="17:63" ht="29.25" customHeight="1" x14ac:dyDescent="0.2">
      <c r="Q40742" s="92" t="s">
        <v>50</v>
      </c>
      <c r="BF40742" s="101" t="s">
        <v>58</v>
      </c>
      <c r="BK40742" s="98" t="s">
        <v>70</v>
      </c>
    </row>
    <row r="40743" spans="17:63" ht="29.25" customHeight="1" x14ac:dyDescent="0.2">
      <c r="Q40743" s="92" t="s">
        <v>50</v>
      </c>
      <c r="BF40743" s="101" t="s">
        <v>58</v>
      </c>
      <c r="BK40743" s="98" t="s">
        <v>70</v>
      </c>
    </row>
    <row r="40744" spans="17:63" ht="29.25" customHeight="1" x14ac:dyDescent="0.2">
      <c r="Q40744" s="92" t="s">
        <v>50</v>
      </c>
      <c r="BF40744" s="101" t="s">
        <v>58</v>
      </c>
      <c r="BK40744" s="98" t="s">
        <v>70</v>
      </c>
    </row>
    <row r="40745" spans="17:63" ht="29.25" customHeight="1" x14ac:dyDescent="0.2">
      <c r="Q40745" s="92" t="s">
        <v>50</v>
      </c>
      <c r="BF40745" s="101" t="s">
        <v>58</v>
      </c>
      <c r="BK40745" s="98" t="s">
        <v>70</v>
      </c>
    </row>
    <row r="40746" spans="17:63" ht="29.25" customHeight="1" x14ac:dyDescent="0.2">
      <c r="Q40746" s="92" t="s">
        <v>50</v>
      </c>
      <c r="BF40746" s="101" t="s">
        <v>58</v>
      </c>
      <c r="BK40746" s="98" t="s">
        <v>70</v>
      </c>
    </row>
    <row r="40747" spans="17:63" ht="29.25" customHeight="1" x14ac:dyDescent="0.2">
      <c r="Q40747" s="92" t="s">
        <v>50</v>
      </c>
      <c r="BF40747" s="101" t="s">
        <v>58</v>
      </c>
      <c r="BK40747" s="98" t="s">
        <v>70</v>
      </c>
    </row>
    <row r="40748" spans="17:63" ht="29.25" customHeight="1" x14ac:dyDescent="0.2">
      <c r="Q40748" s="92" t="s">
        <v>50</v>
      </c>
      <c r="BF40748" s="101" t="s">
        <v>58</v>
      </c>
      <c r="BK40748" s="98" t="s">
        <v>70</v>
      </c>
    </row>
    <row r="40749" spans="17:63" ht="29.25" customHeight="1" x14ac:dyDescent="0.2">
      <c r="Q40749" s="92" t="s">
        <v>50</v>
      </c>
      <c r="BF40749" s="101" t="s">
        <v>58</v>
      </c>
      <c r="BK40749" s="98" t="s">
        <v>70</v>
      </c>
    </row>
    <row r="40750" spans="17:63" ht="29.25" customHeight="1" x14ac:dyDescent="0.2">
      <c r="Q40750" s="92" t="s">
        <v>50</v>
      </c>
      <c r="BF40750" s="101" t="s">
        <v>58</v>
      </c>
      <c r="BK40750" s="98" t="s">
        <v>70</v>
      </c>
    </row>
    <row r="40751" spans="17:63" ht="29.25" customHeight="1" x14ac:dyDescent="0.2">
      <c r="Q40751" s="92" t="s">
        <v>50</v>
      </c>
      <c r="BF40751" s="101" t="s">
        <v>58</v>
      </c>
      <c r="BK40751" s="98" t="s">
        <v>70</v>
      </c>
    </row>
    <row r="40752" spans="17:63" ht="29.25" customHeight="1" x14ac:dyDescent="0.2">
      <c r="Q40752" s="92" t="s">
        <v>50</v>
      </c>
      <c r="BF40752" s="101" t="s">
        <v>58</v>
      </c>
      <c r="BK40752" s="98" t="s">
        <v>70</v>
      </c>
    </row>
    <row r="40753" spans="17:63" ht="29.25" customHeight="1" x14ac:dyDescent="0.2">
      <c r="Q40753" s="92" t="s">
        <v>50</v>
      </c>
      <c r="BF40753" s="101" t="s">
        <v>58</v>
      </c>
      <c r="BK40753" s="98" t="s">
        <v>70</v>
      </c>
    </row>
    <row r="40754" spans="17:63" ht="29.25" customHeight="1" x14ac:dyDescent="0.2">
      <c r="Q40754" s="92" t="s">
        <v>50</v>
      </c>
      <c r="BF40754" s="101" t="s">
        <v>58</v>
      </c>
      <c r="BK40754" s="98" t="s">
        <v>70</v>
      </c>
    </row>
    <row r="40755" spans="17:63" ht="29.25" customHeight="1" x14ac:dyDescent="0.2">
      <c r="Q40755" s="92" t="s">
        <v>50</v>
      </c>
      <c r="BF40755" s="101" t="s">
        <v>58</v>
      </c>
      <c r="BK40755" s="98" t="s">
        <v>70</v>
      </c>
    </row>
    <row r="40756" spans="17:63" ht="29.25" customHeight="1" x14ac:dyDescent="0.2">
      <c r="Q40756" s="92" t="s">
        <v>50</v>
      </c>
      <c r="BF40756" s="101" t="s">
        <v>58</v>
      </c>
      <c r="BK40756" s="98" t="s">
        <v>70</v>
      </c>
    </row>
    <row r="40757" spans="17:63" ht="29.25" customHeight="1" x14ac:dyDescent="0.2">
      <c r="Q40757" s="92" t="s">
        <v>50</v>
      </c>
      <c r="BF40757" s="101" t="s">
        <v>58</v>
      </c>
      <c r="BK40757" s="98" t="s">
        <v>70</v>
      </c>
    </row>
    <row r="40758" spans="17:63" ht="29.25" customHeight="1" x14ac:dyDescent="0.2">
      <c r="Q40758" s="92" t="s">
        <v>50</v>
      </c>
      <c r="BF40758" s="101" t="s">
        <v>58</v>
      </c>
      <c r="BK40758" s="98" t="s">
        <v>70</v>
      </c>
    </row>
    <row r="40759" spans="17:63" ht="29.25" customHeight="1" x14ac:dyDescent="0.2">
      <c r="Q40759" s="92" t="s">
        <v>50</v>
      </c>
      <c r="BF40759" s="101" t="s">
        <v>58</v>
      </c>
      <c r="BK40759" s="98" t="s">
        <v>70</v>
      </c>
    </row>
    <row r="40760" spans="17:63" ht="29.25" customHeight="1" x14ac:dyDescent="0.2">
      <c r="Q40760" s="92" t="s">
        <v>50</v>
      </c>
      <c r="BF40760" s="101" t="s">
        <v>58</v>
      </c>
      <c r="BK40760" s="98" t="s">
        <v>70</v>
      </c>
    </row>
    <row r="40761" spans="17:63" ht="29.25" customHeight="1" x14ac:dyDescent="0.2">
      <c r="Q40761" s="92" t="s">
        <v>50</v>
      </c>
      <c r="BF40761" s="101" t="s">
        <v>58</v>
      </c>
      <c r="BK40761" s="98" t="s">
        <v>70</v>
      </c>
    </row>
    <row r="40762" spans="17:63" ht="29.25" customHeight="1" x14ac:dyDescent="0.2">
      <c r="Q40762" s="92" t="s">
        <v>50</v>
      </c>
      <c r="BF40762" s="101" t="s">
        <v>58</v>
      </c>
      <c r="BK40762" s="98" t="s">
        <v>70</v>
      </c>
    </row>
    <row r="40763" spans="17:63" ht="29.25" customHeight="1" x14ac:dyDescent="0.2">
      <c r="Q40763" s="92" t="s">
        <v>50</v>
      </c>
      <c r="BF40763" s="101" t="s">
        <v>58</v>
      </c>
      <c r="BK40763" s="98" t="s">
        <v>70</v>
      </c>
    </row>
    <row r="40764" spans="17:63" ht="29.25" customHeight="1" x14ac:dyDescent="0.2">
      <c r="Q40764" s="92" t="s">
        <v>50</v>
      </c>
      <c r="BF40764" s="101" t="s">
        <v>58</v>
      </c>
      <c r="BK40764" s="98" t="s">
        <v>70</v>
      </c>
    </row>
    <row r="40765" spans="17:63" ht="29.25" customHeight="1" x14ac:dyDescent="0.2">
      <c r="Q40765" s="92" t="s">
        <v>50</v>
      </c>
      <c r="BF40765" s="101" t="s">
        <v>58</v>
      </c>
      <c r="BK40765" s="98" t="s">
        <v>70</v>
      </c>
    </row>
    <row r="40766" spans="17:63" ht="29.25" customHeight="1" x14ac:dyDescent="0.2">
      <c r="Q40766" s="92" t="s">
        <v>50</v>
      </c>
      <c r="BF40766" s="101" t="s">
        <v>58</v>
      </c>
      <c r="BK40766" s="98" t="s">
        <v>70</v>
      </c>
    </row>
    <row r="40767" spans="17:63" ht="29.25" customHeight="1" x14ac:dyDescent="0.2">
      <c r="Q40767" s="92" t="s">
        <v>50</v>
      </c>
      <c r="BF40767" s="101" t="s">
        <v>58</v>
      </c>
      <c r="BK40767" s="98" t="s">
        <v>70</v>
      </c>
    </row>
    <row r="40768" spans="17:63" ht="29.25" customHeight="1" x14ac:dyDescent="0.2">
      <c r="Q40768" s="92" t="s">
        <v>50</v>
      </c>
      <c r="BF40768" s="101" t="s">
        <v>58</v>
      </c>
      <c r="BK40768" s="98" t="s">
        <v>70</v>
      </c>
    </row>
    <row r="40769" spans="17:63" ht="29.25" customHeight="1" x14ac:dyDescent="0.2">
      <c r="Q40769" s="92" t="s">
        <v>50</v>
      </c>
      <c r="BF40769" s="101" t="s">
        <v>58</v>
      </c>
      <c r="BK40769" s="98" t="s">
        <v>70</v>
      </c>
    </row>
    <row r="40770" spans="17:63" ht="29.25" customHeight="1" x14ac:dyDescent="0.2">
      <c r="Q40770" s="92" t="s">
        <v>50</v>
      </c>
      <c r="BF40770" s="101" t="s">
        <v>58</v>
      </c>
      <c r="BK40770" s="98" t="s">
        <v>70</v>
      </c>
    </row>
    <row r="40771" spans="17:63" ht="29.25" customHeight="1" x14ac:dyDescent="0.2">
      <c r="Q40771" s="92" t="s">
        <v>50</v>
      </c>
      <c r="BF40771" s="101" t="s">
        <v>58</v>
      </c>
      <c r="BK40771" s="98" t="s">
        <v>70</v>
      </c>
    </row>
    <row r="40772" spans="17:63" ht="29.25" customHeight="1" x14ac:dyDescent="0.2">
      <c r="Q40772" s="92" t="s">
        <v>50</v>
      </c>
      <c r="BF40772" s="101" t="s">
        <v>58</v>
      </c>
      <c r="BK40772" s="98" t="s">
        <v>70</v>
      </c>
    </row>
    <row r="40773" spans="17:63" ht="29.25" customHeight="1" x14ac:dyDescent="0.2">
      <c r="Q40773" s="92" t="s">
        <v>50</v>
      </c>
      <c r="BF40773" s="101" t="s">
        <v>58</v>
      </c>
      <c r="BK40773" s="98" t="s">
        <v>70</v>
      </c>
    </row>
    <row r="40774" spans="17:63" ht="29.25" customHeight="1" x14ac:dyDescent="0.2">
      <c r="Q40774" s="92" t="s">
        <v>50</v>
      </c>
      <c r="BF40774" s="101" t="s">
        <v>58</v>
      </c>
      <c r="BK40774" s="98" t="s">
        <v>70</v>
      </c>
    </row>
    <row r="40775" spans="17:63" ht="29.25" customHeight="1" x14ac:dyDescent="0.2">
      <c r="Q40775" s="92" t="s">
        <v>50</v>
      </c>
      <c r="BF40775" s="101" t="s">
        <v>58</v>
      </c>
      <c r="BK40775" s="98" t="s">
        <v>70</v>
      </c>
    </row>
    <row r="40776" spans="17:63" ht="29.25" customHeight="1" x14ac:dyDescent="0.2">
      <c r="Q40776" s="92" t="s">
        <v>50</v>
      </c>
      <c r="BF40776" s="101" t="s">
        <v>58</v>
      </c>
      <c r="BK40776" s="98" t="s">
        <v>70</v>
      </c>
    </row>
    <row r="40777" spans="17:63" ht="29.25" customHeight="1" x14ac:dyDescent="0.2">
      <c r="Q40777" s="92" t="s">
        <v>50</v>
      </c>
      <c r="BF40777" s="101" t="s">
        <v>58</v>
      </c>
      <c r="BK40777" s="98" t="s">
        <v>70</v>
      </c>
    </row>
    <row r="40778" spans="17:63" ht="29.25" customHeight="1" x14ac:dyDescent="0.2">
      <c r="Q40778" s="92" t="s">
        <v>50</v>
      </c>
      <c r="BF40778" s="101" t="s">
        <v>58</v>
      </c>
      <c r="BK40778" s="98" t="s">
        <v>70</v>
      </c>
    </row>
    <row r="40779" spans="17:63" ht="29.25" customHeight="1" x14ac:dyDescent="0.2">
      <c r="Q40779" s="92" t="s">
        <v>50</v>
      </c>
      <c r="BF40779" s="101" t="s">
        <v>58</v>
      </c>
      <c r="BK40779" s="98" t="s">
        <v>70</v>
      </c>
    </row>
    <row r="40780" spans="17:63" ht="29.25" customHeight="1" x14ac:dyDescent="0.2">
      <c r="Q40780" s="92" t="s">
        <v>50</v>
      </c>
      <c r="BF40780" s="101" t="s">
        <v>58</v>
      </c>
      <c r="BK40780" s="98" t="s">
        <v>70</v>
      </c>
    </row>
    <row r="40781" spans="17:63" ht="29.25" customHeight="1" x14ac:dyDescent="0.2">
      <c r="Q40781" s="92" t="s">
        <v>50</v>
      </c>
      <c r="BF40781" s="101" t="s">
        <v>58</v>
      </c>
      <c r="BK40781" s="98" t="s">
        <v>70</v>
      </c>
    </row>
    <row r="40782" spans="17:63" ht="29.25" customHeight="1" x14ac:dyDescent="0.2">
      <c r="Q40782" s="92" t="s">
        <v>50</v>
      </c>
      <c r="BF40782" s="101" t="s">
        <v>58</v>
      </c>
      <c r="BK40782" s="98" t="s">
        <v>70</v>
      </c>
    </row>
    <row r="40783" spans="17:63" ht="29.25" customHeight="1" x14ac:dyDescent="0.2">
      <c r="Q40783" s="92" t="s">
        <v>50</v>
      </c>
      <c r="BF40783" s="101" t="s">
        <v>58</v>
      </c>
      <c r="BK40783" s="98" t="s">
        <v>70</v>
      </c>
    </row>
    <row r="40784" spans="17:63" ht="29.25" customHeight="1" x14ac:dyDescent="0.2">
      <c r="Q40784" s="92" t="s">
        <v>50</v>
      </c>
      <c r="BF40784" s="101" t="s">
        <v>58</v>
      </c>
      <c r="BK40784" s="98" t="s">
        <v>70</v>
      </c>
    </row>
    <row r="40785" spans="17:63" ht="29.25" customHeight="1" x14ac:dyDescent="0.2">
      <c r="Q40785" s="92" t="s">
        <v>50</v>
      </c>
      <c r="BF40785" s="101" t="s">
        <v>58</v>
      </c>
      <c r="BK40785" s="98" t="s">
        <v>70</v>
      </c>
    </row>
    <row r="40786" spans="17:63" ht="29.25" customHeight="1" x14ac:dyDescent="0.2">
      <c r="Q40786" s="92" t="s">
        <v>50</v>
      </c>
      <c r="BF40786" s="101" t="s">
        <v>58</v>
      </c>
      <c r="BK40786" s="98" t="s">
        <v>70</v>
      </c>
    </row>
    <row r="40787" spans="17:63" ht="29.25" customHeight="1" x14ac:dyDescent="0.2">
      <c r="Q40787" s="92" t="s">
        <v>50</v>
      </c>
      <c r="BF40787" s="101" t="s">
        <v>58</v>
      </c>
      <c r="BK40787" s="98" t="s">
        <v>70</v>
      </c>
    </row>
    <row r="40788" spans="17:63" ht="29.25" customHeight="1" x14ac:dyDescent="0.2">
      <c r="Q40788" s="92" t="s">
        <v>50</v>
      </c>
      <c r="BF40788" s="101" t="s">
        <v>58</v>
      </c>
      <c r="BK40788" s="98" t="s">
        <v>70</v>
      </c>
    </row>
    <row r="40789" spans="17:63" ht="29.25" customHeight="1" x14ac:dyDescent="0.2">
      <c r="Q40789" s="92" t="s">
        <v>50</v>
      </c>
      <c r="BF40789" s="101" t="s">
        <v>58</v>
      </c>
      <c r="BK40789" s="98" t="s">
        <v>70</v>
      </c>
    </row>
    <row r="40790" spans="17:63" ht="29.25" customHeight="1" x14ac:dyDescent="0.2">
      <c r="Q40790" s="92" t="s">
        <v>50</v>
      </c>
      <c r="BF40790" s="101" t="s">
        <v>58</v>
      </c>
      <c r="BK40790" s="98" t="s">
        <v>70</v>
      </c>
    </row>
    <row r="40791" spans="17:63" ht="29.25" customHeight="1" x14ac:dyDescent="0.2">
      <c r="Q40791" s="92" t="s">
        <v>50</v>
      </c>
      <c r="BF40791" s="101" t="s">
        <v>58</v>
      </c>
      <c r="BK40791" s="98" t="s">
        <v>70</v>
      </c>
    </row>
    <row r="40792" spans="17:63" ht="29.25" customHeight="1" x14ac:dyDescent="0.2">
      <c r="Q40792" s="92" t="s">
        <v>50</v>
      </c>
      <c r="BF40792" s="101" t="s">
        <v>58</v>
      </c>
      <c r="BK40792" s="98" t="s">
        <v>70</v>
      </c>
    </row>
    <row r="40793" spans="17:63" ht="29.25" customHeight="1" x14ac:dyDescent="0.2">
      <c r="Q40793" s="92" t="s">
        <v>50</v>
      </c>
      <c r="BF40793" s="101" t="s">
        <v>58</v>
      </c>
      <c r="BK40793" s="98" t="s">
        <v>70</v>
      </c>
    </row>
    <row r="40794" spans="17:63" ht="29.25" customHeight="1" x14ac:dyDescent="0.2">
      <c r="Q40794" s="92" t="s">
        <v>50</v>
      </c>
      <c r="BF40794" s="101" t="s">
        <v>58</v>
      </c>
      <c r="BK40794" s="98" t="s">
        <v>70</v>
      </c>
    </row>
    <row r="40795" spans="17:63" ht="29.25" customHeight="1" x14ac:dyDescent="0.2">
      <c r="Q40795" s="92" t="s">
        <v>50</v>
      </c>
      <c r="BF40795" s="101" t="s">
        <v>58</v>
      </c>
      <c r="BK40795" s="98" t="s">
        <v>70</v>
      </c>
    </row>
    <row r="40796" spans="17:63" ht="29.25" customHeight="1" x14ac:dyDescent="0.2">
      <c r="Q40796" s="92" t="s">
        <v>50</v>
      </c>
      <c r="BF40796" s="101" t="s">
        <v>58</v>
      </c>
      <c r="BK40796" s="98" t="s">
        <v>70</v>
      </c>
    </row>
    <row r="40797" spans="17:63" ht="29.25" customHeight="1" x14ac:dyDescent="0.2">
      <c r="Q40797" s="92" t="s">
        <v>50</v>
      </c>
      <c r="BF40797" s="101" t="s">
        <v>58</v>
      </c>
      <c r="BK40797" s="98" t="s">
        <v>70</v>
      </c>
    </row>
    <row r="40798" spans="17:63" ht="29.25" customHeight="1" x14ac:dyDescent="0.2">
      <c r="Q40798" s="92" t="s">
        <v>50</v>
      </c>
      <c r="BF40798" s="101" t="s">
        <v>58</v>
      </c>
      <c r="BK40798" s="98" t="s">
        <v>70</v>
      </c>
    </row>
    <row r="40799" spans="17:63" ht="29.25" customHeight="1" x14ac:dyDescent="0.2">
      <c r="Q40799" s="92" t="s">
        <v>50</v>
      </c>
      <c r="BF40799" s="101" t="s">
        <v>58</v>
      </c>
      <c r="BK40799" s="98" t="s">
        <v>70</v>
      </c>
    </row>
    <row r="40800" spans="17:63" ht="29.25" customHeight="1" x14ac:dyDescent="0.2">
      <c r="Q40800" s="92" t="s">
        <v>50</v>
      </c>
      <c r="BF40800" s="101" t="s">
        <v>58</v>
      </c>
      <c r="BK40800" s="98" t="s">
        <v>70</v>
      </c>
    </row>
    <row r="40801" spans="17:63" ht="29.25" customHeight="1" x14ac:dyDescent="0.2">
      <c r="Q40801" s="92" t="s">
        <v>50</v>
      </c>
      <c r="BF40801" s="101" t="s">
        <v>58</v>
      </c>
      <c r="BK40801" s="98" t="s">
        <v>70</v>
      </c>
    </row>
    <row r="40802" spans="17:63" ht="29.25" customHeight="1" x14ac:dyDescent="0.2">
      <c r="Q40802" s="92" t="s">
        <v>50</v>
      </c>
      <c r="BF40802" s="101" t="s">
        <v>58</v>
      </c>
      <c r="BK40802" s="98" t="s">
        <v>70</v>
      </c>
    </row>
    <row r="40803" spans="17:63" ht="29.25" customHeight="1" x14ac:dyDescent="0.2">
      <c r="Q40803" s="92" t="s">
        <v>50</v>
      </c>
      <c r="BF40803" s="101" t="s">
        <v>58</v>
      </c>
      <c r="BK40803" s="98" t="s">
        <v>70</v>
      </c>
    </row>
    <row r="40804" spans="17:63" ht="29.25" customHeight="1" x14ac:dyDescent="0.2">
      <c r="Q40804" s="92" t="s">
        <v>50</v>
      </c>
      <c r="BF40804" s="101" t="s">
        <v>58</v>
      </c>
      <c r="BK40804" s="98" t="s">
        <v>70</v>
      </c>
    </row>
    <row r="40805" spans="17:63" ht="29.25" customHeight="1" x14ac:dyDescent="0.2">
      <c r="Q40805" s="92" t="s">
        <v>50</v>
      </c>
      <c r="BF40805" s="101" t="s">
        <v>58</v>
      </c>
      <c r="BK40805" s="98" t="s">
        <v>70</v>
      </c>
    </row>
    <row r="40806" spans="17:63" ht="29.25" customHeight="1" x14ac:dyDescent="0.2">
      <c r="Q40806" s="92" t="s">
        <v>50</v>
      </c>
      <c r="BF40806" s="101" t="s">
        <v>58</v>
      </c>
      <c r="BK40806" s="98" t="s">
        <v>70</v>
      </c>
    </row>
    <row r="40807" spans="17:63" ht="29.25" customHeight="1" x14ac:dyDescent="0.2">
      <c r="Q40807" s="92" t="s">
        <v>50</v>
      </c>
      <c r="BF40807" s="101" t="s">
        <v>58</v>
      </c>
      <c r="BK40807" s="98" t="s">
        <v>70</v>
      </c>
    </row>
    <row r="40808" spans="17:63" ht="29.25" customHeight="1" x14ac:dyDescent="0.2">
      <c r="Q40808" s="92" t="s">
        <v>50</v>
      </c>
      <c r="BF40808" s="101" t="s">
        <v>58</v>
      </c>
      <c r="BK40808" s="98" t="s">
        <v>70</v>
      </c>
    </row>
    <row r="40809" spans="17:63" ht="29.25" customHeight="1" x14ac:dyDescent="0.2">
      <c r="Q40809" s="92" t="s">
        <v>50</v>
      </c>
      <c r="BF40809" s="101" t="s">
        <v>58</v>
      </c>
      <c r="BK40809" s="98" t="s">
        <v>70</v>
      </c>
    </row>
    <row r="40810" spans="17:63" ht="29.25" customHeight="1" x14ac:dyDescent="0.2">
      <c r="Q40810" s="92" t="s">
        <v>50</v>
      </c>
      <c r="BF40810" s="101" t="s">
        <v>58</v>
      </c>
      <c r="BK40810" s="98" t="s">
        <v>70</v>
      </c>
    </row>
    <row r="40811" spans="17:63" ht="29.25" customHeight="1" x14ac:dyDescent="0.2">
      <c r="Q40811" s="92" t="s">
        <v>50</v>
      </c>
      <c r="BF40811" s="101" t="s">
        <v>58</v>
      </c>
      <c r="BK40811" s="98" t="s">
        <v>70</v>
      </c>
    </row>
    <row r="40812" spans="17:63" ht="29.25" customHeight="1" x14ac:dyDescent="0.2">
      <c r="Q40812" s="92" t="s">
        <v>50</v>
      </c>
      <c r="BF40812" s="101" t="s">
        <v>58</v>
      </c>
      <c r="BK40812" s="98" t="s">
        <v>70</v>
      </c>
    </row>
    <row r="40813" spans="17:63" ht="29.25" customHeight="1" x14ac:dyDescent="0.2">
      <c r="Q40813" s="92" t="s">
        <v>50</v>
      </c>
      <c r="BF40813" s="101" t="s">
        <v>58</v>
      </c>
      <c r="BK40813" s="98" t="s">
        <v>70</v>
      </c>
    </row>
    <row r="40814" spans="17:63" ht="29.25" customHeight="1" x14ac:dyDescent="0.2">
      <c r="Q40814" s="92" t="s">
        <v>50</v>
      </c>
      <c r="BF40814" s="101" t="s">
        <v>58</v>
      </c>
      <c r="BK40814" s="98" t="s">
        <v>70</v>
      </c>
    </row>
    <row r="40815" spans="17:63" ht="29.25" customHeight="1" x14ac:dyDescent="0.2">
      <c r="Q40815" s="92" t="s">
        <v>50</v>
      </c>
      <c r="BF40815" s="101" t="s">
        <v>58</v>
      </c>
      <c r="BK40815" s="98" t="s">
        <v>70</v>
      </c>
    </row>
    <row r="40816" spans="17:63" ht="29.25" customHeight="1" x14ac:dyDescent="0.2">
      <c r="Q40816" s="92" t="s">
        <v>50</v>
      </c>
      <c r="BF40816" s="101" t="s">
        <v>58</v>
      </c>
      <c r="BK40816" s="98" t="s">
        <v>70</v>
      </c>
    </row>
    <row r="40817" spans="17:63" ht="29.25" customHeight="1" x14ac:dyDescent="0.2">
      <c r="Q40817" s="92" t="s">
        <v>50</v>
      </c>
      <c r="BF40817" s="101" t="s">
        <v>58</v>
      </c>
      <c r="BK40817" s="98" t="s">
        <v>70</v>
      </c>
    </row>
    <row r="40818" spans="17:63" ht="29.25" customHeight="1" x14ac:dyDescent="0.2">
      <c r="Q40818" s="92" t="s">
        <v>50</v>
      </c>
      <c r="BF40818" s="101" t="s">
        <v>58</v>
      </c>
      <c r="BK40818" s="98" t="s">
        <v>70</v>
      </c>
    </row>
    <row r="40819" spans="17:63" ht="29.25" customHeight="1" x14ac:dyDescent="0.2">
      <c r="Q40819" s="92" t="s">
        <v>50</v>
      </c>
      <c r="BF40819" s="101" t="s">
        <v>58</v>
      </c>
      <c r="BK40819" s="98" t="s">
        <v>70</v>
      </c>
    </row>
    <row r="40820" spans="17:63" ht="29.25" customHeight="1" x14ac:dyDescent="0.2">
      <c r="Q40820" s="92" t="s">
        <v>50</v>
      </c>
      <c r="BF40820" s="101" t="s">
        <v>58</v>
      </c>
      <c r="BK40820" s="98" t="s">
        <v>70</v>
      </c>
    </row>
    <row r="40821" spans="17:63" ht="29.25" customHeight="1" x14ac:dyDescent="0.2">
      <c r="Q40821" s="92" t="s">
        <v>50</v>
      </c>
      <c r="BF40821" s="101" t="s">
        <v>58</v>
      </c>
      <c r="BK40821" s="98" t="s">
        <v>70</v>
      </c>
    </row>
    <row r="40822" spans="17:63" ht="29.25" customHeight="1" x14ac:dyDescent="0.2">
      <c r="Q40822" s="92" t="s">
        <v>50</v>
      </c>
      <c r="BF40822" s="101" t="s">
        <v>58</v>
      </c>
      <c r="BK40822" s="98" t="s">
        <v>70</v>
      </c>
    </row>
    <row r="40823" spans="17:63" ht="29.25" customHeight="1" x14ac:dyDescent="0.2">
      <c r="Q40823" s="92" t="s">
        <v>50</v>
      </c>
      <c r="BF40823" s="101" t="s">
        <v>58</v>
      </c>
      <c r="BK40823" s="98" t="s">
        <v>70</v>
      </c>
    </row>
    <row r="40824" spans="17:63" ht="29.25" customHeight="1" x14ac:dyDescent="0.2">
      <c r="Q40824" s="92" t="s">
        <v>50</v>
      </c>
      <c r="BF40824" s="101" t="s">
        <v>58</v>
      </c>
      <c r="BK40824" s="98" t="s">
        <v>70</v>
      </c>
    </row>
    <row r="40825" spans="17:63" ht="29.25" customHeight="1" x14ac:dyDescent="0.2">
      <c r="Q40825" s="92" t="s">
        <v>50</v>
      </c>
      <c r="BF40825" s="101" t="s">
        <v>58</v>
      </c>
      <c r="BK40825" s="98" t="s">
        <v>70</v>
      </c>
    </row>
    <row r="40826" spans="17:63" ht="29.25" customHeight="1" x14ac:dyDescent="0.2">
      <c r="Q40826" s="92" t="s">
        <v>50</v>
      </c>
      <c r="BF40826" s="101" t="s">
        <v>58</v>
      </c>
      <c r="BK40826" s="98" t="s">
        <v>70</v>
      </c>
    </row>
    <row r="40827" spans="17:63" ht="29.25" customHeight="1" x14ac:dyDescent="0.2">
      <c r="Q40827" s="92" t="s">
        <v>50</v>
      </c>
      <c r="BF40827" s="101" t="s">
        <v>58</v>
      </c>
      <c r="BK40827" s="98" t="s">
        <v>70</v>
      </c>
    </row>
    <row r="40828" spans="17:63" ht="29.25" customHeight="1" x14ac:dyDescent="0.2">
      <c r="Q40828" s="92" t="s">
        <v>50</v>
      </c>
      <c r="BF40828" s="101" t="s">
        <v>58</v>
      </c>
      <c r="BK40828" s="98" t="s">
        <v>70</v>
      </c>
    </row>
    <row r="40829" spans="17:63" ht="29.25" customHeight="1" x14ac:dyDescent="0.2">
      <c r="Q40829" s="92" t="s">
        <v>50</v>
      </c>
      <c r="BF40829" s="101" t="s">
        <v>58</v>
      </c>
      <c r="BK40829" s="98" t="s">
        <v>70</v>
      </c>
    </row>
    <row r="40830" spans="17:63" ht="29.25" customHeight="1" x14ac:dyDescent="0.2">
      <c r="Q40830" s="92" t="s">
        <v>50</v>
      </c>
      <c r="BF40830" s="101" t="s">
        <v>58</v>
      </c>
      <c r="BK40830" s="98" t="s">
        <v>70</v>
      </c>
    </row>
    <row r="40831" spans="17:63" ht="29.25" customHeight="1" x14ac:dyDescent="0.2">
      <c r="Q40831" s="92" t="s">
        <v>50</v>
      </c>
      <c r="BF40831" s="101" t="s">
        <v>58</v>
      </c>
      <c r="BK40831" s="98" t="s">
        <v>70</v>
      </c>
    </row>
    <row r="40832" spans="17:63" ht="29.25" customHeight="1" x14ac:dyDescent="0.2">
      <c r="Q40832" s="92" t="s">
        <v>50</v>
      </c>
      <c r="BF40832" s="101" t="s">
        <v>58</v>
      </c>
      <c r="BK40832" s="98" t="s">
        <v>70</v>
      </c>
    </row>
    <row r="40833" spans="17:63" ht="29.25" customHeight="1" x14ac:dyDescent="0.2">
      <c r="Q40833" s="92" t="s">
        <v>50</v>
      </c>
      <c r="BF40833" s="101" t="s">
        <v>58</v>
      </c>
      <c r="BK40833" s="98" t="s">
        <v>70</v>
      </c>
    </row>
    <row r="40834" spans="17:63" ht="29.25" customHeight="1" x14ac:dyDescent="0.2">
      <c r="Q40834" s="92" t="s">
        <v>50</v>
      </c>
      <c r="BF40834" s="101" t="s">
        <v>58</v>
      </c>
      <c r="BK40834" s="98" t="s">
        <v>70</v>
      </c>
    </row>
    <row r="40835" spans="17:63" ht="29.25" customHeight="1" x14ac:dyDescent="0.2">
      <c r="Q40835" s="92" t="s">
        <v>50</v>
      </c>
      <c r="BF40835" s="101" t="s">
        <v>58</v>
      </c>
      <c r="BK40835" s="98" t="s">
        <v>70</v>
      </c>
    </row>
    <row r="40836" spans="17:63" ht="29.25" customHeight="1" x14ac:dyDescent="0.2">
      <c r="Q40836" s="92" t="s">
        <v>50</v>
      </c>
      <c r="BF40836" s="101" t="s">
        <v>58</v>
      </c>
      <c r="BK40836" s="98" t="s">
        <v>70</v>
      </c>
    </row>
    <row r="40837" spans="17:63" ht="29.25" customHeight="1" x14ac:dyDescent="0.2">
      <c r="Q40837" s="92" t="s">
        <v>50</v>
      </c>
      <c r="BF40837" s="101" t="s">
        <v>58</v>
      </c>
      <c r="BK40837" s="98" t="s">
        <v>70</v>
      </c>
    </row>
    <row r="40838" spans="17:63" ht="29.25" customHeight="1" x14ac:dyDescent="0.2">
      <c r="Q40838" s="92" t="s">
        <v>50</v>
      </c>
      <c r="BF40838" s="101" t="s">
        <v>58</v>
      </c>
      <c r="BK40838" s="98" t="s">
        <v>70</v>
      </c>
    </row>
    <row r="40839" spans="17:63" ht="29.25" customHeight="1" x14ac:dyDescent="0.2">
      <c r="Q40839" s="92" t="s">
        <v>50</v>
      </c>
      <c r="BF40839" s="101" t="s">
        <v>58</v>
      </c>
      <c r="BK40839" s="98" t="s">
        <v>70</v>
      </c>
    </row>
    <row r="40840" spans="17:63" ht="29.25" customHeight="1" x14ac:dyDescent="0.2">
      <c r="Q40840" s="92" t="s">
        <v>50</v>
      </c>
      <c r="BF40840" s="101" t="s">
        <v>58</v>
      </c>
      <c r="BK40840" s="98" t="s">
        <v>70</v>
      </c>
    </row>
    <row r="40841" spans="17:63" ht="29.25" customHeight="1" x14ac:dyDescent="0.2">
      <c r="Q40841" s="92" t="s">
        <v>50</v>
      </c>
      <c r="BF40841" s="101" t="s">
        <v>58</v>
      </c>
      <c r="BK40841" s="98" t="s">
        <v>70</v>
      </c>
    </row>
    <row r="40842" spans="17:63" ht="29.25" customHeight="1" x14ac:dyDescent="0.2">
      <c r="Q40842" s="92" t="s">
        <v>50</v>
      </c>
      <c r="BF40842" s="101" t="s">
        <v>58</v>
      </c>
      <c r="BK40842" s="98" t="s">
        <v>70</v>
      </c>
    </row>
    <row r="40843" spans="17:63" ht="29.25" customHeight="1" x14ac:dyDescent="0.2">
      <c r="Q40843" s="92" t="s">
        <v>50</v>
      </c>
      <c r="BF40843" s="101" t="s">
        <v>58</v>
      </c>
      <c r="BK40843" s="98" t="s">
        <v>70</v>
      </c>
    </row>
    <row r="40844" spans="17:63" ht="29.25" customHeight="1" x14ac:dyDescent="0.2">
      <c r="Q40844" s="92" t="s">
        <v>50</v>
      </c>
      <c r="BF40844" s="101" t="s">
        <v>58</v>
      </c>
      <c r="BK40844" s="98" t="s">
        <v>70</v>
      </c>
    </row>
    <row r="40845" spans="17:63" ht="29.25" customHeight="1" x14ac:dyDescent="0.2">
      <c r="Q40845" s="92" t="s">
        <v>50</v>
      </c>
      <c r="BF40845" s="101" t="s">
        <v>58</v>
      </c>
      <c r="BK40845" s="98" t="s">
        <v>70</v>
      </c>
    </row>
    <row r="40846" spans="17:63" ht="29.25" customHeight="1" x14ac:dyDescent="0.2">
      <c r="Q40846" s="92" t="s">
        <v>50</v>
      </c>
      <c r="BF40846" s="101" t="s">
        <v>58</v>
      </c>
      <c r="BK40846" s="98" t="s">
        <v>70</v>
      </c>
    </row>
    <row r="40847" spans="17:63" ht="29.25" customHeight="1" x14ac:dyDescent="0.2">
      <c r="Q40847" s="92" t="s">
        <v>50</v>
      </c>
      <c r="BF40847" s="101" t="s">
        <v>58</v>
      </c>
      <c r="BK40847" s="98" t="s">
        <v>70</v>
      </c>
    </row>
    <row r="40848" spans="17:63" ht="29.25" customHeight="1" x14ac:dyDescent="0.2">
      <c r="Q40848" s="92" t="s">
        <v>50</v>
      </c>
      <c r="BF40848" s="101" t="s">
        <v>58</v>
      </c>
      <c r="BK40848" s="98" t="s">
        <v>70</v>
      </c>
    </row>
    <row r="40849" spans="17:63" ht="29.25" customHeight="1" x14ac:dyDescent="0.2">
      <c r="Q40849" s="92" t="s">
        <v>50</v>
      </c>
      <c r="BF40849" s="101" t="s">
        <v>58</v>
      </c>
      <c r="BK40849" s="98" t="s">
        <v>70</v>
      </c>
    </row>
    <row r="40850" spans="17:63" ht="29.25" customHeight="1" x14ac:dyDescent="0.2">
      <c r="Q40850" s="92" t="s">
        <v>50</v>
      </c>
      <c r="BF40850" s="101" t="s">
        <v>58</v>
      </c>
      <c r="BK40850" s="98" t="s">
        <v>70</v>
      </c>
    </row>
    <row r="40851" spans="17:63" ht="29.25" customHeight="1" x14ac:dyDescent="0.2">
      <c r="Q40851" s="92" t="s">
        <v>50</v>
      </c>
      <c r="BF40851" s="101" t="s">
        <v>58</v>
      </c>
      <c r="BK40851" s="98" t="s">
        <v>70</v>
      </c>
    </row>
    <row r="40852" spans="17:63" ht="29.25" customHeight="1" x14ac:dyDescent="0.2">
      <c r="Q40852" s="92" t="s">
        <v>50</v>
      </c>
      <c r="BF40852" s="101" t="s">
        <v>58</v>
      </c>
      <c r="BK40852" s="98" t="s">
        <v>70</v>
      </c>
    </row>
    <row r="40853" spans="17:63" ht="29.25" customHeight="1" x14ac:dyDescent="0.2">
      <c r="Q40853" s="92" t="s">
        <v>50</v>
      </c>
      <c r="BF40853" s="101" t="s">
        <v>58</v>
      </c>
      <c r="BK40853" s="98" t="s">
        <v>70</v>
      </c>
    </row>
    <row r="40854" spans="17:63" ht="29.25" customHeight="1" x14ac:dyDescent="0.2">
      <c r="Q40854" s="92" t="s">
        <v>50</v>
      </c>
      <c r="BF40854" s="101" t="s">
        <v>58</v>
      </c>
      <c r="BK40854" s="98" t="s">
        <v>70</v>
      </c>
    </row>
    <row r="40855" spans="17:63" ht="29.25" customHeight="1" x14ac:dyDescent="0.2">
      <c r="Q40855" s="92" t="s">
        <v>50</v>
      </c>
      <c r="BF40855" s="101" t="s">
        <v>58</v>
      </c>
      <c r="BK40855" s="98" t="s">
        <v>70</v>
      </c>
    </row>
    <row r="40856" spans="17:63" ht="29.25" customHeight="1" x14ac:dyDescent="0.2">
      <c r="Q40856" s="92" t="s">
        <v>50</v>
      </c>
      <c r="BF40856" s="101" t="s">
        <v>58</v>
      </c>
      <c r="BK40856" s="98" t="s">
        <v>70</v>
      </c>
    </row>
    <row r="40857" spans="17:63" ht="29.25" customHeight="1" x14ac:dyDescent="0.2">
      <c r="Q40857" s="92" t="s">
        <v>50</v>
      </c>
      <c r="BF40857" s="101" t="s">
        <v>58</v>
      </c>
      <c r="BK40857" s="98" t="s">
        <v>70</v>
      </c>
    </row>
    <row r="40858" spans="17:63" ht="29.25" customHeight="1" x14ac:dyDescent="0.2">
      <c r="Q40858" s="92" t="s">
        <v>50</v>
      </c>
      <c r="BF40858" s="101" t="s">
        <v>58</v>
      </c>
      <c r="BK40858" s="98" t="s">
        <v>70</v>
      </c>
    </row>
    <row r="40859" spans="17:63" ht="29.25" customHeight="1" x14ac:dyDescent="0.2">
      <c r="Q40859" s="92" t="s">
        <v>50</v>
      </c>
      <c r="BF40859" s="101" t="s">
        <v>58</v>
      </c>
      <c r="BK40859" s="98" t="s">
        <v>70</v>
      </c>
    </row>
    <row r="40860" spans="17:63" ht="29.25" customHeight="1" x14ac:dyDescent="0.2">
      <c r="Q40860" s="92" t="s">
        <v>50</v>
      </c>
      <c r="BF40860" s="101" t="s">
        <v>58</v>
      </c>
      <c r="BK40860" s="98" t="s">
        <v>70</v>
      </c>
    </row>
    <row r="40861" spans="17:63" ht="29.25" customHeight="1" x14ac:dyDescent="0.2">
      <c r="Q40861" s="92" t="s">
        <v>50</v>
      </c>
      <c r="BF40861" s="101" t="s">
        <v>58</v>
      </c>
      <c r="BK40861" s="98" t="s">
        <v>70</v>
      </c>
    </row>
    <row r="40862" spans="17:63" ht="29.25" customHeight="1" x14ac:dyDescent="0.2">
      <c r="Q40862" s="92" t="s">
        <v>50</v>
      </c>
      <c r="BF40862" s="101" t="s">
        <v>58</v>
      </c>
      <c r="BK40862" s="98" t="s">
        <v>70</v>
      </c>
    </row>
    <row r="40863" spans="17:63" ht="29.25" customHeight="1" x14ac:dyDescent="0.2">
      <c r="Q40863" s="92" t="s">
        <v>50</v>
      </c>
      <c r="BF40863" s="101" t="s">
        <v>58</v>
      </c>
      <c r="BK40863" s="98" t="s">
        <v>70</v>
      </c>
    </row>
    <row r="40864" spans="17:63" ht="29.25" customHeight="1" x14ac:dyDescent="0.2">
      <c r="Q40864" s="92" t="s">
        <v>50</v>
      </c>
      <c r="BF40864" s="101" t="s">
        <v>58</v>
      </c>
      <c r="BK40864" s="98" t="s">
        <v>70</v>
      </c>
    </row>
    <row r="40865" spans="17:63" ht="29.25" customHeight="1" x14ac:dyDescent="0.2">
      <c r="Q40865" s="92" t="s">
        <v>50</v>
      </c>
      <c r="BF40865" s="101" t="s">
        <v>58</v>
      </c>
      <c r="BK40865" s="98" t="s">
        <v>70</v>
      </c>
    </row>
    <row r="40866" spans="17:63" ht="29.25" customHeight="1" x14ac:dyDescent="0.2">
      <c r="Q40866" s="92" t="s">
        <v>50</v>
      </c>
      <c r="BF40866" s="101" t="s">
        <v>58</v>
      </c>
      <c r="BK40866" s="98" t="s">
        <v>70</v>
      </c>
    </row>
    <row r="40867" spans="17:63" ht="29.25" customHeight="1" x14ac:dyDescent="0.2">
      <c r="Q40867" s="92" t="s">
        <v>50</v>
      </c>
      <c r="BF40867" s="101" t="s">
        <v>58</v>
      </c>
      <c r="BK40867" s="98" t="s">
        <v>70</v>
      </c>
    </row>
    <row r="40868" spans="17:63" ht="29.25" customHeight="1" x14ac:dyDescent="0.2">
      <c r="Q40868" s="92" t="s">
        <v>50</v>
      </c>
      <c r="BF40868" s="101" t="s">
        <v>58</v>
      </c>
      <c r="BK40868" s="98" t="s">
        <v>70</v>
      </c>
    </row>
    <row r="40869" spans="17:63" ht="29.25" customHeight="1" x14ac:dyDescent="0.2">
      <c r="Q40869" s="92" t="s">
        <v>50</v>
      </c>
      <c r="BF40869" s="101" t="s">
        <v>58</v>
      </c>
      <c r="BK40869" s="98" t="s">
        <v>70</v>
      </c>
    </row>
    <row r="40870" spans="17:63" ht="29.25" customHeight="1" x14ac:dyDescent="0.2">
      <c r="Q40870" s="92" t="s">
        <v>50</v>
      </c>
      <c r="BF40870" s="101" t="s">
        <v>58</v>
      </c>
      <c r="BK40870" s="98" t="s">
        <v>70</v>
      </c>
    </row>
    <row r="40871" spans="17:63" ht="29.25" customHeight="1" x14ac:dyDescent="0.2">
      <c r="Q40871" s="92" t="s">
        <v>50</v>
      </c>
      <c r="BF40871" s="101" t="s">
        <v>58</v>
      </c>
      <c r="BK40871" s="98" t="s">
        <v>70</v>
      </c>
    </row>
    <row r="40872" spans="17:63" ht="29.25" customHeight="1" x14ac:dyDescent="0.2">
      <c r="Q40872" s="92" t="s">
        <v>50</v>
      </c>
      <c r="BF40872" s="101" t="s">
        <v>58</v>
      </c>
      <c r="BK40872" s="98" t="s">
        <v>70</v>
      </c>
    </row>
    <row r="40873" spans="17:63" ht="29.25" customHeight="1" x14ac:dyDescent="0.2">
      <c r="Q40873" s="92" t="s">
        <v>50</v>
      </c>
      <c r="BF40873" s="101" t="s">
        <v>58</v>
      </c>
      <c r="BK40873" s="98" t="s">
        <v>70</v>
      </c>
    </row>
    <row r="40874" spans="17:63" ht="29.25" customHeight="1" x14ac:dyDescent="0.2">
      <c r="Q40874" s="92" t="s">
        <v>50</v>
      </c>
      <c r="BF40874" s="101" t="s">
        <v>58</v>
      </c>
      <c r="BK40874" s="98" t="s">
        <v>70</v>
      </c>
    </row>
    <row r="40875" spans="17:63" ht="29.25" customHeight="1" x14ac:dyDescent="0.2">
      <c r="Q40875" s="92" t="s">
        <v>50</v>
      </c>
      <c r="BF40875" s="101" t="s">
        <v>58</v>
      </c>
      <c r="BK40875" s="98" t="s">
        <v>70</v>
      </c>
    </row>
    <row r="40876" spans="17:63" ht="29.25" customHeight="1" x14ac:dyDescent="0.2">
      <c r="Q40876" s="92" t="s">
        <v>50</v>
      </c>
      <c r="BF40876" s="101" t="s">
        <v>58</v>
      </c>
      <c r="BK40876" s="98" t="s">
        <v>70</v>
      </c>
    </row>
    <row r="40877" spans="17:63" ht="29.25" customHeight="1" x14ac:dyDescent="0.2">
      <c r="Q40877" s="92" t="s">
        <v>50</v>
      </c>
      <c r="BF40877" s="101" t="s">
        <v>58</v>
      </c>
      <c r="BK40877" s="98" t="s">
        <v>70</v>
      </c>
    </row>
    <row r="40878" spans="17:63" ht="29.25" customHeight="1" x14ac:dyDescent="0.2">
      <c r="Q40878" s="92" t="s">
        <v>50</v>
      </c>
      <c r="BF40878" s="101" t="s">
        <v>58</v>
      </c>
      <c r="BK40878" s="98" t="s">
        <v>70</v>
      </c>
    </row>
    <row r="40879" spans="17:63" ht="29.25" customHeight="1" x14ac:dyDescent="0.2">
      <c r="Q40879" s="92" t="s">
        <v>50</v>
      </c>
      <c r="BF40879" s="101" t="s">
        <v>58</v>
      </c>
      <c r="BK40879" s="98" t="s">
        <v>70</v>
      </c>
    </row>
    <row r="40880" spans="17:63" ht="29.25" customHeight="1" x14ac:dyDescent="0.2">
      <c r="Q40880" s="92" t="s">
        <v>50</v>
      </c>
      <c r="BF40880" s="101" t="s">
        <v>58</v>
      </c>
      <c r="BK40880" s="98" t="s">
        <v>70</v>
      </c>
    </row>
    <row r="40881" spans="17:63" ht="29.25" customHeight="1" x14ac:dyDescent="0.2">
      <c r="Q40881" s="92" t="s">
        <v>50</v>
      </c>
      <c r="BF40881" s="101" t="s">
        <v>58</v>
      </c>
      <c r="BK40881" s="98" t="s">
        <v>70</v>
      </c>
    </row>
    <row r="40882" spans="17:63" ht="29.25" customHeight="1" x14ac:dyDescent="0.2">
      <c r="Q40882" s="92" t="s">
        <v>50</v>
      </c>
      <c r="BF40882" s="101" t="s">
        <v>58</v>
      </c>
      <c r="BK40882" s="98" t="s">
        <v>70</v>
      </c>
    </row>
    <row r="40883" spans="17:63" ht="29.25" customHeight="1" x14ac:dyDescent="0.2">
      <c r="Q40883" s="92" t="s">
        <v>50</v>
      </c>
      <c r="BF40883" s="101" t="s">
        <v>58</v>
      </c>
      <c r="BK40883" s="98" t="s">
        <v>70</v>
      </c>
    </row>
    <row r="40884" spans="17:63" ht="29.25" customHeight="1" x14ac:dyDescent="0.2">
      <c r="Q40884" s="92" t="s">
        <v>50</v>
      </c>
      <c r="BF40884" s="101" t="s">
        <v>58</v>
      </c>
      <c r="BK40884" s="98" t="s">
        <v>70</v>
      </c>
    </row>
    <row r="40885" spans="17:63" ht="29.25" customHeight="1" x14ac:dyDescent="0.2">
      <c r="Q40885" s="92" t="s">
        <v>50</v>
      </c>
      <c r="BF40885" s="101" t="s">
        <v>58</v>
      </c>
      <c r="BK40885" s="98" t="s">
        <v>70</v>
      </c>
    </row>
    <row r="40886" spans="17:63" ht="29.25" customHeight="1" x14ac:dyDescent="0.2">
      <c r="Q40886" s="92" t="s">
        <v>50</v>
      </c>
      <c r="BF40886" s="101" t="s">
        <v>58</v>
      </c>
      <c r="BK40886" s="98" t="s">
        <v>70</v>
      </c>
    </row>
    <row r="40887" spans="17:63" ht="29.25" customHeight="1" x14ac:dyDescent="0.2">
      <c r="Q40887" s="92" t="s">
        <v>50</v>
      </c>
      <c r="BF40887" s="101" t="s">
        <v>58</v>
      </c>
      <c r="BK40887" s="98" t="s">
        <v>70</v>
      </c>
    </row>
    <row r="40888" spans="17:63" ht="29.25" customHeight="1" x14ac:dyDescent="0.2">
      <c r="Q40888" s="92" t="s">
        <v>50</v>
      </c>
      <c r="BF40888" s="101" t="s">
        <v>58</v>
      </c>
      <c r="BK40888" s="98" t="s">
        <v>70</v>
      </c>
    </row>
    <row r="40889" spans="17:63" ht="29.25" customHeight="1" x14ac:dyDescent="0.2">
      <c r="Q40889" s="92" t="s">
        <v>50</v>
      </c>
      <c r="BF40889" s="101" t="s">
        <v>58</v>
      </c>
      <c r="BK40889" s="98" t="s">
        <v>70</v>
      </c>
    </row>
    <row r="40890" spans="17:63" ht="29.25" customHeight="1" x14ac:dyDescent="0.2">
      <c r="Q40890" s="92" t="s">
        <v>50</v>
      </c>
      <c r="BF40890" s="101" t="s">
        <v>58</v>
      </c>
      <c r="BK40890" s="98" t="s">
        <v>70</v>
      </c>
    </row>
    <row r="40891" spans="17:63" ht="29.25" customHeight="1" x14ac:dyDescent="0.2">
      <c r="Q40891" s="92" t="s">
        <v>50</v>
      </c>
      <c r="BF40891" s="101" t="s">
        <v>58</v>
      </c>
      <c r="BK40891" s="98" t="s">
        <v>70</v>
      </c>
    </row>
    <row r="40892" spans="17:63" ht="29.25" customHeight="1" x14ac:dyDescent="0.2">
      <c r="Q40892" s="92" t="s">
        <v>50</v>
      </c>
      <c r="BF40892" s="101" t="s">
        <v>58</v>
      </c>
      <c r="BK40892" s="98" t="s">
        <v>70</v>
      </c>
    </row>
    <row r="40893" spans="17:63" ht="29.25" customHeight="1" x14ac:dyDescent="0.2">
      <c r="Q40893" s="92" t="s">
        <v>50</v>
      </c>
      <c r="BF40893" s="101" t="s">
        <v>58</v>
      </c>
      <c r="BK40893" s="98" t="s">
        <v>70</v>
      </c>
    </row>
    <row r="40894" spans="17:63" ht="29.25" customHeight="1" x14ac:dyDescent="0.2">
      <c r="Q40894" s="92" t="s">
        <v>50</v>
      </c>
      <c r="BF40894" s="101" t="s">
        <v>58</v>
      </c>
      <c r="BK40894" s="98" t="s">
        <v>70</v>
      </c>
    </row>
    <row r="40895" spans="17:63" ht="29.25" customHeight="1" x14ac:dyDescent="0.2">
      <c r="Q40895" s="92" t="s">
        <v>50</v>
      </c>
      <c r="BF40895" s="101" t="s">
        <v>58</v>
      </c>
      <c r="BK40895" s="98" t="s">
        <v>70</v>
      </c>
    </row>
    <row r="40896" spans="17:63" ht="29.25" customHeight="1" x14ac:dyDescent="0.2">
      <c r="Q40896" s="92" t="s">
        <v>50</v>
      </c>
      <c r="BF40896" s="101" t="s">
        <v>58</v>
      </c>
      <c r="BK40896" s="98" t="s">
        <v>70</v>
      </c>
    </row>
    <row r="40897" spans="17:63" ht="29.25" customHeight="1" x14ac:dyDescent="0.2">
      <c r="Q40897" s="92" t="s">
        <v>50</v>
      </c>
      <c r="BF40897" s="101" t="s">
        <v>58</v>
      </c>
      <c r="BK40897" s="98" t="s">
        <v>70</v>
      </c>
    </row>
    <row r="40898" spans="17:63" ht="29.25" customHeight="1" x14ac:dyDescent="0.2">
      <c r="Q40898" s="92" t="s">
        <v>50</v>
      </c>
      <c r="BF40898" s="101" t="s">
        <v>58</v>
      </c>
      <c r="BK40898" s="98" t="s">
        <v>70</v>
      </c>
    </row>
    <row r="40899" spans="17:63" ht="29.25" customHeight="1" x14ac:dyDescent="0.2">
      <c r="Q40899" s="92" t="s">
        <v>50</v>
      </c>
      <c r="BF40899" s="101" t="s">
        <v>58</v>
      </c>
      <c r="BK40899" s="98" t="s">
        <v>70</v>
      </c>
    </row>
    <row r="40900" spans="17:63" ht="29.25" customHeight="1" x14ac:dyDescent="0.2">
      <c r="Q40900" s="92" t="s">
        <v>50</v>
      </c>
      <c r="BF40900" s="101" t="s">
        <v>58</v>
      </c>
      <c r="BK40900" s="98" t="s">
        <v>70</v>
      </c>
    </row>
    <row r="40901" spans="17:63" ht="29.25" customHeight="1" x14ac:dyDescent="0.2">
      <c r="Q40901" s="92" t="s">
        <v>50</v>
      </c>
      <c r="BF40901" s="101" t="s">
        <v>58</v>
      </c>
      <c r="BK40901" s="98" t="s">
        <v>70</v>
      </c>
    </row>
    <row r="40902" spans="17:63" ht="29.25" customHeight="1" x14ac:dyDescent="0.2">
      <c r="Q40902" s="92" t="s">
        <v>50</v>
      </c>
      <c r="BF40902" s="101" t="s">
        <v>58</v>
      </c>
      <c r="BK40902" s="98" t="s">
        <v>70</v>
      </c>
    </row>
    <row r="40903" spans="17:63" ht="29.25" customHeight="1" x14ac:dyDescent="0.2">
      <c r="Q40903" s="92" t="s">
        <v>50</v>
      </c>
      <c r="BF40903" s="101" t="s">
        <v>58</v>
      </c>
      <c r="BK40903" s="98" t="s">
        <v>70</v>
      </c>
    </row>
    <row r="40904" spans="17:63" ht="29.25" customHeight="1" x14ac:dyDescent="0.2">
      <c r="Q40904" s="92" t="s">
        <v>50</v>
      </c>
      <c r="BF40904" s="101" t="s">
        <v>58</v>
      </c>
      <c r="BK40904" s="98" t="s">
        <v>70</v>
      </c>
    </row>
    <row r="40905" spans="17:63" ht="29.25" customHeight="1" x14ac:dyDescent="0.2">
      <c r="Q40905" s="92" t="s">
        <v>50</v>
      </c>
      <c r="BF40905" s="101" t="s">
        <v>58</v>
      </c>
      <c r="BK40905" s="98" t="s">
        <v>70</v>
      </c>
    </row>
    <row r="40906" spans="17:63" ht="29.25" customHeight="1" x14ac:dyDescent="0.2">
      <c r="Q40906" s="92" t="s">
        <v>50</v>
      </c>
      <c r="BF40906" s="101" t="s">
        <v>58</v>
      </c>
      <c r="BK40906" s="98" t="s">
        <v>70</v>
      </c>
    </row>
    <row r="40907" spans="17:63" ht="29.25" customHeight="1" x14ac:dyDescent="0.2">
      <c r="Q40907" s="92" t="s">
        <v>50</v>
      </c>
      <c r="BF40907" s="101" t="s">
        <v>58</v>
      </c>
      <c r="BK40907" s="98" t="s">
        <v>70</v>
      </c>
    </row>
    <row r="40908" spans="17:63" ht="29.25" customHeight="1" x14ac:dyDescent="0.2">
      <c r="Q40908" s="92" t="s">
        <v>50</v>
      </c>
      <c r="BF40908" s="101" t="s">
        <v>58</v>
      </c>
      <c r="BK40908" s="98" t="s">
        <v>70</v>
      </c>
    </row>
    <row r="40909" spans="17:63" ht="29.25" customHeight="1" x14ac:dyDescent="0.2">
      <c r="Q40909" s="92" t="s">
        <v>50</v>
      </c>
      <c r="BF40909" s="101" t="s">
        <v>58</v>
      </c>
      <c r="BK40909" s="98" t="s">
        <v>70</v>
      </c>
    </row>
    <row r="40910" spans="17:63" ht="29.25" customHeight="1" x14ac:dyDescent="0.2">
      <c r="Q40910" s="92" t="s">
        <v>50</v>
      </c>
      <c r="BF40910" s="101" t="s">
        <v>58</v>
      </c>
      <c r="BK40910" s="98" t="s">
        <v>70</v>
      </c>
    </row>
    <row r="40911" spans="17:63" ht="29.25" customHeight="1" x14ac:dyDescent="0.2">
      <c r="Q40911" s="92" t="s">
        <v>50</v>
      </c>
      <c r="BF40911" s="101" t="s">
        <v>58</v>
      </c>
      <c r="BK40911" s="98" t="s">
        <v>70</v>
      </c>
    </row>
    <row r="40912" spans="17:63" ht="29.25" customHeight="1" x14ac:dyDescent="0.2">
      <c r="Q40912" s="92" t="s">
        <v>50</v>
      </c>
      <c r="BF40912" s="101" t="s">
        <v>58</v>
      </c>
      <c r="BK40912" s="98" t="s">
        <v>70</v>
      </c>
    </row>
    <row r="40913" spans="17:63" ht="29.25" customHeight="1" x14ac:dyDescent="0.2">
      <c r="Q40913" s="92" t="s">
        <v>50</v>
      </c>
      <c r="BF40913" s="101" t="s">
        <v>58</v>
      </c>
      <c r="BK40913" s="98" t="s">
        <v>70</v>
      </c>
    </row>
    <row r="40914" spans="17:63" ht="29.25" customHeight="1" x14ac:dyDescent="0.2">
      <c r="Q40914" s="92" t="s">
        <v>50</v>
      </c>
      <c r="BF40914" s="101" t="s">
        <v>58</v>
      </c>
      <c r="BK40914" s="98" t="s">
        <v>70</v>
      </c>
    </row>
    <row r="40915" spans="17:63" ht="29.25" customHeight="1" x14ac:dyDescent="0.2">
      <c r="Q40915" s="92" t="s">
        <v>50</v>
      </c>
      <c r="BF40915" s="101" t="s">
        <v>58</v>
      </c>
      <c r="BK40915" s="98" t="s">
        <v>70</v>
      </c>
    </row>
    <row r="40916" spans="17:63" ht="29.25" customHeight="1" x14ac:dyDescent="0.2">
      <c r="Q40916" s="92" t="s">
        <v>50</v>
      </c>
      <c r="BF40916" s="101" t="s">
        <v>58</v>
      </c>
      <c r="BK40916" s="98" t="s">
        <v>70</v>
      </c>
    </row>
    <row r="40917" spans="17:63" ht="29.25" customHeight="1" x14ac:dyDescent="0.2">
      <c r="Q40917" s="92" t="s">
        <v>50</v>
      </c>
      <c r="BF40917" s="101" t="s">
        <v>58</v>
      </c>
      <c r="BK40917" s="98" t="s">
        <v>70</v>
      </c>
    </row>
    <row r="40918" spans="17:63" ht="29.25" customHeight="1" x14ac:dyDescent="0.2">
      <c r="Q40918" s="92" t="s">
        <v>50</v>
      </c>
      <c r="BF40918" s="101" t="s">
        <v>58</v>
      </c>
      <c r="BK40918" s="98" t="s">
        <v>70</v>
      </c>
    </row>
    <row r="40919" spans="17:63" ht="29.25" customHeight="1" x14ac:dyDescent="0.2">
      <c r="Q40919" s="92" t="s">
        <v>50</v>
      </c>
      <c r="BF40919" s="101" t="s">
        <v>58</v>
      </c>
      <c r="BK40919" s="98" t="s">
        <v>70</v>
      </c>
    </row>
    <row r="40920" spans="17:63" ht="29.25" customHeight="1" x14ac:dyDescent="0.2">
      <c r="Q40920" s="92" t="s">
        <v>50</v>
      </c>
      <c r="BF40920" s="101" t="s">
        <v>58</v>
      </c>
      <c r="BK40920" s="98" t="s">
        <v>70</v>
      </c>
    </row>
    <row r="40921" spans="17:63" ht="29.25" customHeight="1" x14ac:dyDescent="0.2">
      <c r="Q40921" s="92" t="s">
        <v>50</v>
      </c>
      <c r="BF40921" s="101" t="s">
        <v>58</v>
      </c>
      <c r="BK40921" s="98" t="s">
        <v>70</v>
      </c>
    </row>
    <row r="40922" spans="17:63" ht="29.25" customHeight="1" x14ac:dyDescent="0.2">
      <c r="Q40922" s="92" t="s">
        <v>50</v>
      </c>
      <c r="BF40922" s="101" t="s">
        <v>58</v>
      </c>
      <c r="BK40922" s="98" t="s">
        <v>70</v>
      </c>
    </row>
    <row r="40923" spans="17:63" ht="29.25" customHeight="1" x14ac:dyDescent="0.2">
      <c r="Q40923" s="92" t="s">
        <v>50</v>
      </c>
      <c r="BF40923" s="101" t="s">
        <v>58</v>
      </c>
      <c r="BK40923" s="98" t="s">
        <v>70</v>
      </c>
    </row>
    <row r="40924" spans="17:63" ht="29.25" customHeight="1" x14ac:dyDescent="0.2">
      <c r="Q40924" s="92" t="s">
        <v>50</v>
      </c>
      <c r="BF40924" s="101" t="s">
        <v>58</v>
      </c>
      <c r="BK40924" s="98" t="s">
        <v>70</v>
      </c>
    </row>
    <row r="40925" spans="17:63" ht="29.25" customHeight="1" x14ac:dyDescent="0.2">
      <c r="Q40925" s="92" t="s">
        <v>50</v>
      </c>
      <c r="BF40925" s="101" t="s">
        <v>58</v>
      </c>
      <c r="BK40925" s="98" t="s">
        <v>70</v>
      </c>
    </row>
    <row r="40926" spans="17:63" ht="29.25" customHeight="1" x14ac:dyDescent="0.2">
      <c r="Q40926" s="92" t="s">
        <v>50</v>
      </c>
      <c r="BF40926" s="101" t="s">
        <v>58</v>
      </c>
      <c r="BK40926" s="98" t="s">
        <v>70</v>
      </c>
    </row>
    <row r="40927" spans="17:63" ht="29.25" customHeight="1" x14ac:dyDescent="0.2">
      <c r="Q40927" s="92" t="s">
        <v>50</v>
      </c>
      <c r="BF40927" s="101" t="s">
        <v>58</v>
      </c>
      <c r="BK40927" s="98" t="s">
        <v>70</v>
      </c>
    </row>
    <row r="40928" spans="17:63" ht="29.25" customHeight="1" x14ac:dyDescent="0.2">
      <c r="Q40928" s="92" t="s">
        <v>50</v>
      </c>
      <c r="BF40928" s="101" t="s">
        <v>58</v>
      </c>
      <c r="BK40928" s="98" t="s">
        <v>70</v>
      </c>
    </row>
    <row r="40929" spans="17:63" ht="29.25" customHeight="1" x14ac:dyDescent="0.2">
      <c r="Q40929" s="92" t="s">
        <v>50</v>
      </c>
      <c r="BF40929" s="101" t="s">
        <v>58</v>
      </c>
      <c r="BK40929" s="98" t="s">
        <v>70</v>
      </c>
    </row>
    <row r="40930" spans="17:63" ht="29.25" customHeight="1" x14ac:dyDescent="0.2">
      <c r="Q40930" s="92" t="s">
        <v>50</v>
      </c>
      <c r="BF40930" s="101" t="s">
        <v>58</v>
      </c>
      <c r="BK40930" s="98" t="s">
        <v>70</v>
      </c>
    </row>
    <row r="40931" spans="17:63" ht="29.25" customHeight="1" x14ac:dyDescent="0.2">
      <c r="Q40931" s="92" t="s">
        <v>50</v>
      </c>
      <c r="BF40931" s="101" t="s">
        <v>58</v>
      </c>
      <c r="BK40931" s="98" t="s">
        <v>70</v>
      </c>
    </row>
    <row r="40932" spans="17:63" ht="29.25" customHeight="1" x14ac:dyDescent="0.2">
      <c r="Q40932" s="92" t="s">
        <v>50</v>
      </c>
      <c r="BF40932" s="101" t="s">
        <v>58</v>
      </c>
      <c r="BK40932" s="98" t="s">
        <v>70</v>
      </c>
    </row>
    <row r="40933" spans="17:63" ht="29.25" customHeight="1" x14ac:dyDescent="0.2">
      <c r="Q40933" s="92" t="s">
        <v>50</v>
      </c>
      <c r="BF40933" s="101" t="s">
        <v>58</v>
      </c>
      <c r="BK40933" s="98" t="s">
        <v>70</v>
      </c>
    </row>
    <row r="40934" spans="17:63" ht="29.25" customHeight="1" x14ac:dyDescent="0.2">
      <c r="Q40934" s="92" t="s">
        <v>50</v>
      </c>
      <c r="BF40934" s="101" t="s">
        <v>58</v>
      </c>
      <c r="BK40934" s="98" t="s">
        <v>70</v>
      </c>
    </row>
    <row r="40935" spans="17:63" ht="29.25" customHeight="1" x14ac:dyDescent="0.2">
      <c r="Q40935" s="92" t="s">
        <v>50</v>
      </c>
      <c r="BF40935" s="101" t="s">
        <v>58</v>
      </c>
      <c r="BK40935" s="98" t="s">
        <v>70</v>
      </c>
    </row>
    <row r="40936" spans="17:63" ht="29.25" customHeight="1" x14ac:dyDescent="0.2">
      <c r="Q40936" s="92" t="s">
        <v>50</v>
      </c>
      <c r="BF40936" s="101" t="s">
        <v>58</v>
      </c>
      <c r="BK40936" s="98" t="s">
        <v>70</v>
      </c>
    </row>
    <row r="40937" spans="17:63" ht="29.25" customHeight="1" x14ac:dyDescent="0.2">
      <c r="Q40937" s="92" t="s">
        <v>50</v>
      </c>
      <c r="BF40937" s="101" t="s">
        <v>58</v>
      </c>
      <c r="BK40937" s="98" t="s">
        <v>70</v>
      </c>
    </row>
    <row r="40938" spans="17:63" ht="29.25" customHeight="1" x14ac:dyDescent="0.2">
      <c r="Q40938" s="92" t="s">
        <v>50</v>
      </c>
      <c r="BF40938" s="101" t="s">
        <v>58</v>
      </c>
      <c r="BK40938" s="98" t="s">
        <v>70</v>
      </c>
    </row>
    <row r="40939" spans="17:63" ht="29.25" customHeight="1" x14ac:dyDescent="0.2">
      <c r="Q40939" s="92" t="s">
        <v>50</v>
      </c>
      <c r="BF40939" s="101" t="s">
        <v>58</v>
      </c>
      <c r="BK40939" s="98" t="s">
        <v>70</v>
      </c>
    </row>
    <row r="40940" spans="17:63" ht="29.25" customHeight="1" x14ac:dyDescent="0.2">
      <c r="Q40940" s="92" t="s">
        <v>50</v>
      </c>
      <c r="BF40940" s="101" t="s">
        <v>58</v>
      </c>
      <c r="BK40940" s="98" t="s">
        <v>70</v>
      </c>
    </row>
    <row r="40941" spans="17:63" ht="29.25" customHeight="1" x14ac:dyDescent="0.2">
      <c r="Q40941" s="92" t="s">
        <v>50</v>
      </c>
      <c r="BF40941" s="101" t="s">
        <v>58</v>
      </c>
      <c r="BK40941" s="98" t="s">
        <v>70</v>
      </c>
    </row>
    <row r="40942" spans="17:63" ht="29.25" customHeight="1" x14ac:dyDescent="0.2">
      <c r="Q40942" s="92" t="s">
        <v>50</v>
      </c>
      <c r="BF40942" s="101" t="s">
        <v>58</v>
      </c>
      <c r="BK40942" s="98" t="s">
        <v>70</v>
      </c>
    </row>
    <row r="40943" spans="17:63" ht="29.25" customHeight="1" x14ac:dyDescent="0.2">
      <c r="Q40943" s="92" t="s">
        <v>50</v>
      </c>
      <c r="BF40943" s="101" t="s">
        <v>58</v>
      </c>
      <c r="BK40943" s="98" t="s">
        <v>70</v>
      </c>
    </row>
    <row r="40944" spans="17:63" ht="29.25" customHeight="1" x14ac:dyDescent="0.2">
      <c r="Q40944" s="92" t="s">
        <v>50</v>
      </c>
      <c r="BF40944" s="101" t="s">
        <v>58</v>
      </c>
      <c r="BK40944" s="98" t="s">
        <v>70</v>
      </c>
    </row>
    <row r="40945" spans="17:63" ht="29.25" customHeight="1" x14ac:dyDescent="0.2">
      <c r="Q40945" s="92" t="s">
        <v>50</v>
      </c>
      <c r="BF40945" s="101" t="s">
        <v>58</v>
      </c>
      <c r="BK40945" s="98" t="s">
        <v>70</v>
      </c>
    </row>
    <row r="40946" spans="17:63" ht="29.25" customHeight="1" x14ac:dyDescent="0.2">
      <c r="Q40946" s="92" t="s">
        <v>50</v>
      </c>
      <c r="BF40946" s="101" t="s">
        <v>58</v>
      </c>
      <c r="BK40946" s="98" t="s">
        <v>70</v>
      </c>
    </row>
    <row r="40947" spans="17:63" ht="29.25" customHeight="1" x14ac:dyDescent="0.2">
      <c r="Q40947" s="92" t="s">
        <v>50</v>
      </c>
      <c r="BF40947" s="101" t="s">
        <v>58</v>
      </c>
      <c r="BK40947" s="98" t="s">
        <v>70</v>
      </c>
    </row>
    <row r="40948" spans="17:63" ht="29.25" customHeight="1" x14ac:dyDescent="0.2">
      <c r="Q40948" s="92" t="s">
        <v>50</v>
      </c>
      <c r="BF40948" s="101" t="s">
        <v>58</v>
      </c>
      <c r="BK40948" s="98" t="s">
        <v>70</v>
      </c>
    </row>
    <row r="40949" spans="17:63" ht="29.25" customHeight="1" x14ac:dyDescent="0.2">
      <c r="Q40949" s="92" t="s">
        <v>50</v>
      </c>
      <c r="BF40949" s="101" t="s">
        <v>58</v>
      </c>
      <c r="BK40949" s="98" t="s">
        <v>70</v>
      </c>
    </row>
    <row r="40950" spans="17:63" ht="29.25" customHeight="1" x14ac:dyDescent="0.2">
      <c r="Q40950" s="92" t="s">
        <v>50</v>
      </c>
      <c r="BF40950" s="101" t="s">
        <v>58</v>
      </c>
      <c r="BK40950" s="98" t="s">
        <v>70</v>
      </c>
    </row>
    <row r="40951" spans="17:63" ht="29.25" customHeight="1" x14ac:dyDescent="0.2">
      <c r="Q40951" s="92" t="s">
        <v>50</v>
      </c>
      <c r="BF40951" s="101" t="s">
        <v>58</v>
      </c>
      <c r="BK40951" s="98" t="s">
        <v>70</v>
      </c>
    </row>
    <row r="40952" spans="17:63" ht="29.25" customHeight="1" x14ac:dyDescent="0.2">
      <c r="Q40952" s="92" t="s">
        <v>50</v>
      </c>
      <c r="BF40952" s="101" t="s">
        <v>58</v>
      </c>
      <c r="BK40952" s="98" t="s">
        <v>70</v>
      </c>
    </row>
    <row r="40953" spans="17:63" ht="29.25" customHeight="1" x14ac:dyDescent="0.2">
      <c r="Q40953" s="92" t="s">
        <v>50</v>
      </c>
      <c r="BF40953" s="101" t="s">
        <v>58</v>
      </c>
      <c r="BK40953" s="98" t="s">
        <v>70</v>
      </c>
    </row>
    <row r="40954" spans="17:63" ht="29.25" customHeight="1" x14ac:dyDescent="0.2">
      <c r="Q40954" s="92" t="s">
        <v>50</v>
      </c>
      <c r="BF40954" s="101" t="s">
        <v>58</v>
      </c>
      <c r="BK40954" s="98" t="s">
        <v>70</v>
      </c>
    </row>
    <row r="40955" spans="17:63" ht="29.25" customHeight="1" x14ac:dyDescent="0.2">
      <c r="Q40955" s="92" t="s">
        <v>50</v>
      </c>
      <c r="BF40955" s="101" t="s">
        <v>58</v>
      </c>
      <c r="BK40955" s="98" t="s">
        <v>70</v>
      </c>
    </row>
    <row r="40956" spans="17:63" ht="29.25" customHeight="1" x14ac:dyDescent="0.2">
      <c r="Q40956" s="92" t="s">
        <v>50</v>
      </c>
      <c r="BF40956" s="101" t="s">
        <v>58</v>
      </c>
      <c r="BK40956" s="98" t="s">
        <v>70</v>
      </c>
    </row>
    <row r="40957" spans="17:63" ht="29.25" customHeight="1" x14ac:dyDescent="0.2">
      <c r="Q40957" s="92" t="s">
        <v>50</v>
      </c>
      <c r="BF40957" s="101" t="s">
        <v>58</v>
      </c>
      <c r="BK40957" s="98" t="s">
        <v>70</v>
      </c>
    </row>
    <row r="40958" spans="17:63" ht="29.25" customHeight="1" x14ac:dyDescent="0.2">
      <c r="Q40958" s="92" t="s">
        <v>50</v>
      </c>
      <c r="BF40958" s="101" t="s">
        <v>58</v>
      </c>
      <c r="BK40958" s="98" t="s">
        <v>70</v>
      </c>
    </row>
    <row r="40959" spans="17:63" ht="29.25" customHeight="1" x14ac:dyDescent="0.2">
      <c r="Q40959" s="92" t="s">
        <v>50</v>
      </c>
      <c r="BF40959" s="101" t="s">
        <v>58</v>
      </c>
      <c r="BK40959" s="98" t="s">
        <v>70</v>
      </c>
    </row>
    <row r="40960" spans="17:63" ht="29.25" customHeight="1" x14ac:dyDescent="0.2">
      <c r="Q40960" s="92" t="s">
        <v>50</v>
      </c>
      <c r="BF40960" s="101" t="s">
        <v>58</v>
      </c>
      <c r="BK40960" s="98" t="s">
        <v>70</v>
      </c>
    </row>
    <row r="40961" spans="17:63" ht="29.25" customHeight="1" x14ac:dyDescent="0.2">
      <c r="Q40961" s="92" t="s">
        <v>50</v>
      </c>
      <c r="BF40961" s="101" t="s">
        <v>58</v>
      </c>
      <c r="BK40961" s="98" t="s">
        <v>70</v>
      </c>
    </row>
    <row r="40962" spans="17:63" ht="29.25" customHeight="1" x14ac:dyDescent="0.2">
      <c r="Q40962" s="92" t="s">
        <v>50</v>
      </c>
      <c r="BF40962" s="101" t="s">
        <v>58</v>
      </c>
      <c r="BK40962" s="98" t="s">
        <v>70</v>
      </c>
    </row>
    <row r="40963" spans="17:63" ht="29.25" customHeight="1" x14ac:dyDescent="0.2">
      <c r="Q40963" s="92" t="s">
        <v>50</v>
      </c>
      <c r="BF40963" s="101" t="s">
        <v>58</v>
      </c>
      <c r="BK40963" s="98" t="s">
        <v>70</v>
      </c>
    </row>
    <row r="40964" spans="17:63" ht="29.25" customHeight="1" x14ac:dyDescent="0.2">
      <c r="Q40964" s="92" t="s">
        <v>50</v>
      </c>
      <c r="BF40964" s="101" t="s">
        <v>58</v>
      </c>
      <c r="BK40964" s="98" t="s">
        <v>70</v>
      </c>
    </row>
    <row r="40965" spans="17:63" ht="29.25" customHeight="1" x14ac:dyDescent="0.2">
      <c r="Q40965" s="92" t="s">
        <v>50</v>
      </c>
      <c r="BF40965" s="101" t="s">
        <v>58</v>
      </c>
      <c r="BK40965" s="98" t="s">
        <v>70</v>
      </c>
    </row>
    <row r="40966" spans="17:63" ht="29.25" customHeight="1" x14ac:dyDescent="0.2">
      <c r="Q40966" s="92" t="s">
        <v>50</v>
      </c>
      <c r="BF40966" s="101" t="s">
        <v>58</v>
      </c>
      <c r="BK40966" s="98" t="s">
        <v>70</v>
      </c>
    </row>
    <row r="40967" spans="17:63" ht="29.25" customHeight="1" x14ac:dyDescent="0.2">
      <c r="Q40967" s="92" t="s">
        <v>50</v>
      </c>
      <c r="BF40967" s="101" t="s">
        <v>58</v>
      </c>
      <c r="BK40967" s="98" t="s">
        <v>70</v>
      </c>
    </row>
    <row r="40968" spans="17:63" ht="29.25" customHeight="1" x14ac:dyDescent="0.2">
      <c r="Q40968" s="92" t="s">
        <v>50</v>
      </c>
      <c r="BF40968" s="101" t="s">
        <v>58</v>
      </c>
      <c r="BK40968" s="98" t="s">
        <v>70</v>
      </c>
    </row>
    <row r="40969" spans="17:63" ht="29.25" customHeight="1" x14ac:dyDescent="0.2">
      <c r="Q40969" s="92" t="s">
        <v>50</v>
      </c>
      <c r="BF40969" s="101" t="s">
        <v>58</v>
      </c>
      <c r="BK40969" s="98" t="s">
        <v>70</v>
      </c>
    </row>
    <row r="40970" spans="17:63" ht="29.25" customHeight="1" x14ac:dyDescent="0.2">
      <c r="Q40970" s="92" t="s">
        <v>50</v>
      </c>
      <c r="BF40970" s="101" t="s">
        <v>58</v>
      </c>
      <c r="BK40970" s="98" t="s">
        <v>70</v>
      </c>
    </row>
    <row r="40971" spans="17:63" ht="29.25" customHeight="1" x14ac:dyDescent="0.2">
      <c r="Q40971" s="92" t="s">
        <v>50</v>
      </c>
      <c r="BF40971" s="101" t="s">
        <v>58</v>
      </c>
      <c r="BK40971" s="98" t="s">
        <v>70</v>
      </c>
    </row>
    <row r="40972" spans="17:63" ht="29.25" customHeight="1" x14ac:dyDescent="0.2">
      <c r="Q40972" s="92" t="s">
        <v>50</v>
      </c>
      <c r="BF40972" s="101" t="s">
        <v>58</v>
      </c>
      <c r="BK40972" s="98" t="s">
        <v>70</v>
      </c>
    </row>
    <row r="40973" spans="17:63" ht="29.25" customHeight="1" x14ac:dyDescent="0.2">
      <c r="Q40973" s="92" t="s">
        <v>50</v>
      </c>
      <c r="BF40973" s="101" t="s">
        <v>58</v>
      </c>
      <c r="BK40973" s="98" t="s">
        <v>70</v>
      </c>
    </row>
    <row r="40974" spans="17:63" ht="29.25" customHeight="1" x14ac:dyDescent="0.2">
      <c r="Q40974" s="92" t="s">
        <v>50</v>
      </c>
      <c r="BF40974" s="101" t="s">
        <v>58</v>
      </c>
      <c r="BK40974" s="98" t="s">
        <v>70</v>
      </c>
    </row>
    <row r="40975" spans="17:63" ht="29.25" customHeight="1" x14ac:dyDescent="0.2">
      <c r="Q40975" s="92" t="s">
        <v>50</v>
      </c>
      <c r="BF40975" s="101" t="s">
        <v>58</v>
      </c>
      <c r="BK40975" s="98" t="s">
        <v>70</v>
      </c>
    </row>
    <row r="40976" spans="17:63" ht="29.25" customHeight="1" x14ac:dyDescent="0.2">
      <c r="Q40976" s="92" t="s">
        <v>50</v>
      </c>
      <c r="BF40976" s="101" t="s">
        <v>58</v>
      </c>
      <c r="BK40976" s="98" t="s">
        <v>70</v>
      </c>
    </row>
    <row r="40977" spans="17:63" ht="29.25" customHeight="1" x14ac:dyDescent="0.2">
      <c r="Q40977" s="92" t="s">
        <v>50</v>
      </c>
      <c r="BF40977" s="101" t="s">
        <v>58</v>
      </c>
      <c r="BK40977" s="98" t="s">
        <v>70</v>
      </c>
    </row>
    <row r="40978" spans="17:63" ht="29.25" customHeight="1" x14ac:dyDescent="0.2">
      <c r="Q40978" s="92" t="s">
        <v>50</v>
      </c>
      <c r="BF40978" s="101" t="s">
        <v>58</v>
      </c>
      <c r="BK40978" s="98" t="s">
        <v>70</v>
      </c>
    </row>
    <row r="40979" spans="17:63" ht="29.25" customHeight="1" x14ac:dyDescent="0.2">
      <c r="Q40979" s="92" t="s">
        <v>50</v>
      </c>
      <c r="BF40979" s="101" t="s">
        <v>58</v>
      </c>
      <c r="BK40979" s="98" t="s">
        <v>70</v>
      </c>
    </row>
    <row r="40980" spans="17:63" ht="29.25" customHeight="1" x14ac:dyDescent="0.2">
      <c r="Q40980" s="92" t="s">
        <v>50</v>
      </c>
      <c r="BF40980" s="101" t="s">
        <v>58</v>
      </c>
      <c r="BK40980" s="98" t="s">
        <v>70</v>
      </c>
    </row>
    <row r="40981" spans="17:63" ht="29.25" customHeight="1" x14ac:dyDescent="0.2">
      <c r="Q40981" s="92" t="s">
        <v>50</v>
      </c>
      <c r="BF40981" s="101" t="s">
        <v>58</v>
      </c>
      <c r="BK40981" s="98" t="s">
        <v>70</v>
      </c>
    </row>
    <row r="40982" spans="17:63" ht="29.25" customHeight="1" x14ac:dyDescent="0.2">
      <c r="Q40982" s="92" t="s">
        <v>50</v>
      </c>
      <c r="BF40982" s="101" t="s">
        <v>58</v>
      </c>
      <c r="BK40982" s="98" t="s">
        <v>70</v>
      </c>
    </row>
    <row r="40983" spans="17:63" ht="29.25" customHeight="1" x14ac:dyDescent="0.2">
      <c r="Q40983" s="92" t="s">
        <v>50</v>
      </c>
      <c r="BF40983" s="101" t="s">
        <v>58</v>
      </c>
      <c r="BK40983" s="98" t="s">
        <v>70</v>
      </c>
    </row>
    <row r="40984" spans="17:63" ht="29.25" customHeight="1" x14ac:dyDescent="0.2">
      <c r="Q40984" s="92" t="s">
        <v>50</v>
      </c>
      <c r="BF40984" s="101" t="s">
        <v>58</v>
      </c>
      <c r="BK40984" s="98" t="s">
        <v>70</v>
      </c>
    </row>
    <row r="40985" spans="17:63" ht="29.25" customHeight="1" x14ac:dyDescent="0.2">
      <c r="Q40985" s="92" t="s">
        <v>50</v>
      </c>
      <c r="BF40985" s="101" t="s">
        <v>58</v>
      </c>
      <c r="BK40985" s="98" t="s">
        <v>70</v>
      </c>
    </row>
    <row r="40986" spans="17:63" ht="29.25" customHeight="1" x14ac:dyDescent="0.2">
      <c r="Q40986" s="92" t="s">
        <v>50</v>
      </c>
      <c r="BF40986" s="101" t="s">
        <v>58</v>
      </c>
      <c r="BK40986" s="98" t="s">
        <v>70</v>
      </c>
    </row>
    <row r="40987" spans="17:63" ht="29.25" customHeight="1" x14ac:dyDescent="0.2">
      <c r="Q40987" s="92" t="s">
        <v>50</v>
      </c>
      <c r="BF40987" s="101" t="s">
        <v>58</v>
      </c>
      <c r="BK40987" s="98" t="s">
        <v>70</v>
      </c>
    </row>
    <row r="40988" spans="17:63" ht="29.25" customHeight="1" x14ac:dyDescent="0.2">
      <c r="Q40988" s="92" t="s">
        <v>50</v>
      </c>
      <c r="BF40988" s="101" t="s">
        <v>58</v>
      </c>
      <c r="BK40988" s="98" t="s">
        <v>70</v>
      </c>
    </row>
    <row r="40989" spans="17:63" ht="29.25" customHeight="1" x14ac:dyDescent="0.2">
      <c r="Q40989" s="92" t="s">
        <v>50</v>
      </c>
      <c r="BF40989" s="101" t="s">
        <v>58</v>
      </c>
      <c r="BK40989" s="98" t="s">
        <v>70</v>
      </c>
    </row>
    <row r="40990" spans="17:63" ht="29.25" customHeight="1" x14ac:dyDescent="0.2">
      <c r="Q40990" s="92" t="s">
        <v>50</v>
      </c>
      <c r="BF40990" s="101" t="s">
        <v>58</v>
      </c>
      <c r="BK40990" s="98" t="s">
        <v>70</v>
      </c>
    </row>
    <row r="40991" spans="17:63" ht="29.25" customHeight="1" x14ac:dyDescent="0.2">
      <c r="Q40991" s="92" t="s">
        <v>50</v>
      </c>
      <c r="BF40991" s="101" t="s">
        <v>58</v>
      </c>
      <c r="BK40991" s="98" t="s">
        <v>70</v>
      </c>
    </row>
    <row r="40992" spans="17:63" ht="29.25" customHeight="1" x14ac:dyDescent="0.2">
      <c r="Q40992" s="92" t="s">
        <v>50</v>
      </c>
      <c r="BF40992" s="101" t="s">
        <v>58</v>
      </c>
      <c r="BK40992" s="98" t="s">
        <v>70</v>
      </c>
    </row>
    <row r="40993" spans="17:63" ht="29.25" customHeight="1" x14ac:dyDescent="0.2">
      <c r="Q40993" s="92" t="s">
        <v>50</v>
      </c>
      <c r="BF40993" s="101" t="s">
        <v>58</v>
      </c>
      <c r="BK40993" s="98" t="s">
        <v>70</v>
      </c>
    </row>
    <row r="40994" spans="17:63" ht="29.25" customHeight="1" x14ac:dyDescent="0.2">
      <c r="Q40994" s="92" t="s">
        <v>50</v>
      </c>
      <c r="BF40994" s="101" t="s">
        <v>58</v>
      </c>
      <c r="BK40994" s="98" t="s">
        <v>70</v>
      </c>
    </row>
    <row r="40995" spans="17:63" ht="29.25" customHeight="1" x14ac:dyDescent="0.2">
      <c r="Q40995" s="92" t="s">
        <v>50</v>
      </c>
      <c r="BF40995" s="101" t="s">
        <v>58</v>
      </c>
      <c r="BK40995" s="98" t="s">
        <v>70</v>
      </c>
    </row>
    <row r="40996" spans="17:63" ht="29.25" customHeight="1" x14ac:dyDescent="0.2">
      <c r="Q40996" s="92" t="s">
        <v>50</v>
      </c>
      <c r="BF40996" s="101" t="s">
        <v>58</v>
      </c>
      <c r="BK40996" s="98" t="s">
        <v>70</v>
      </c>
    </row>
    <row r="40997" spans="17:63" ht="29.25" customHeight="1" x14ac:dyDescent="0.2">
      <c r="Q40997" s="92" t="s">
        <v>50</v>
      </c>
      <c r="BF40997" s="101" t="s">
        <v>58</v>
      </c>
      <c r="BK40997" s="98" t="s">
        <v>70</v>
      </c>
    </row>
    <row r="40998" spans="17:63" ht="29.25" customHeight="1" x14ac:dyDescent="0.2">
      <c r="Q40998" s="92" t="s">
        <v>50</v>
      </c>
      <c r="BF40998" s="101" t="s">
        <v>58</v>
      </c>
      <c r="BK40998" s="98" t="s">
        <v>70</v>
      </c>
    </row>
    <row r="40999" spans="17:63" ht="29.25" customHeight="1" x14ac:dyDescent="0.2">
      <c r="Q40999" s="92" t="s">
        <v>50</v>
      </c>
      <c r="BF40999" s="101" t="s">
        <v>58</v>
      </c>
      <c r="BK40999" s="98" t="s">
        <v>70</v>
      </c>
    </row>
    <row r="41000" spans="17:63" ht="29.25" customHeight="1" x14ac:dyDescent="0.2">
      <c r="Q41000" s="92" t="s">
        <v>50</v>
      </c>
      <c r="BF41000" s="101" t="s">
        <v>58</v>
      </c>
      <c r="BK41000" s="98" t="s">
        <v>70</v>
      </c>
    </row>
    <row r="41001" spans="17:63" ht="29.25" customHeight="1" x14ac:dyDescent="0.2">
      <c r="Q41001" s="92" t="s">
        <v>50</v>
      </c>
      <c r="BF41001" s="101" t="s">
        <v>58</v>
      </c>
      <c r="BK41001" s="98" t="s">
        <v>70</v>
      </c>
    </row>
    <row r="41002" spans="17:63" ht="29.25" customHeight="1" x14ac:dyDescent="0.2">
      <c r="Q41002" s="92" t="s">
        <v>50</v>
      </c>
      <c r="BF41002" s="101" t="s">
        <v>58</v>
      </c>
      <c r="BK41002" s="98" t="s">
        <v>70</v>
      </c>
    </row>
    <row r="41003" spans="17:63" ht="29.25" customHeight="1" x14ac:dyDescent="0.2">
      <c r="Q41003" s="92" t="s">
        <v>50</v>
      </c>
      <c r="BF41003" s="101" t="s">
        <v>58</v>
      </c>
      <c r="BK41003" s="98" t="s">
        <v>70</v>
      </c>
    </row>
    <row r="41004" spans="17:63" ht="29.25" customHeight="1" x14ac:dyDescent="0.2">
      <c r="Q41004" s="92" t="s">
        <v>50</v>
      </c>
      <c r="BF41004" s="101" t="s">
        <v>58</v>
      </c>
      <c r="BK41004" s="98" t="s">
        <v>70</v>
      </c>
    </row>
    <row r="41005" spans="17:63" ht="29.25" customHeight="1" x14ac:dyDescent="0.2">
      <c r="Q41005" s="92" t="s">
        <v>50</v>
      </c>
      <c r="BF41005" s="101" t="s">
        <v>58</v>
      </c>
      <c r="BK41005" s="98" t="s">
        <v>70</v>
      </c>
    </row>
    <row r="41006" spans="17:63" ht="29.25" customHeight="1" x14ac:dyDescent="0.2">
      <c r="Q41006" s="92" t="s">
        <v>50</v>
      </c>
      <c r="BF41006" s="101" t="s">
        <v>58</v>
      </c>
      <c r="BK41006" s="98" t="s">
        <v>70</v>
      </c>
    </row>
    <row r="41007" spans="17:63" ht="29.25" customHeight="1" x14ac:dyDescent="0.2">
      <c r="Q41007" s="92" t="s">
        <v>50</v>
      </c>
      <c r="BF41007" s="101" t="s">
        <v>58</v>
      </c>
      <c r="BK41007" s="98" t="s">
        <v>70</v>
      </c>
    </row>
    <row r="41008" spans="17:63" ht="29.25" customHeight="1" x14ac:dyDescent="0.2">
      <c r="Q41008" s="92" t="s">
        <v>50</v>
      </c>
      <c r="BF41008" s="101" t="s">
        <v>58</v>
      </c>
      <c r="BK41008" s="98" t="s">
        <v>70</v>
      </c>
    </row>
    <row r="41009" spans="17:63" ht="29.25" customHeight="1" x14ac:dyDescent="0.2">
      <c r="Q41009" s="92" t="s">
        <v>50</v>
      </c>
      <c r="BF41009" s="101" t="s">
        <v>58</v>
      </c>
      <c r="BK41009" s="98" t="s">
        <v>70</v>
      </c>
    </row>
    <row r="41010" spans="17:63" ht="29.25" customHeight="1" x14ac:dyDescent="0.2">
      <c r="Q41010" s="92" t="s">
        <v>50</v>
      </c>
      <c r="BF41010" s="101" t="s">
        <v>58</v>
      </c>
      <c r="BK41010" s="98" t="s">
        <v>70</v>
      </c>
    </row>
    <row r="41011" spans="17:63" ht="29.25" customHeight="1" x14ac:dyDescent="0.2">
      <c r="Q41011" s="92" t="s">
        <v>50</v>
      </c>
      <c r="BF41011" s="101" t="s">
        <v>58</v>
      </c>
      <c r="BK41011" s="98" t="s">
        <v>70</v>
      </c>
    </row>
    <row r="41012" spans="17:63" ht="29.25" customHeight="1" x14ac:dyDescent="0.2">
      <c r="Q41012" s="92" t="s">
        <v>50</v>
      </c>
      <c r="BF41012" s="101" t="s">
        <v>58</v>
      </c>
      <c r="BK41012" s="98" t="s">
        <v>70</v>
      </c>
    </row>
    <row r="41013" spans="17:63" ht="29.25" customHeight="1" x14ac:dyDescent="0.2">
      <c r="Q41013" s="92" t="s">
        <v>50</v>
      </c>
      <c r="BF41013" s="101" t="s">
        <v>58</v>
      </c>
      <c r="BK41013" s="98" t="s">
        <v>70</v>
      </c>
    </row>
    <row r="41014" spans="17:63" ht="29.25" customHeight="1" x14ac:dyDescent="0.2">
      <c r="Q41014" s="92" t="s">
        <v>50</v>
      </c>
      <c r="BF41014" s="101" t="s">
        <v>58</v>
      </c>
      <c r="BK41014" s="98" t="s">
        <v>70</v>
      </c>
    </row>
    <row r="41015" spans="17:63" ht="29.25" customHeight="1" x14ac:dyDescent="0.2">
      <c r="Q41015" s="92" t="s">
        <v>50</v>
      </c>
      <c r="BF41015" s="101" t="s">
        <v>58</v>
      </c>
      <c r="BK41015" s="98" t="s">
        <v>70</v>
      </c>
    </row>
    <row r="41016" spans="17:63" ht="29.25" customHeight="1" x14ac:dyDescent="0.2">
      <c r="Q41016" s="92" t="s">
        <v>50</v>
      </c>
      <c r="BF41016" s="101" t="s">
        <v>58</v>
      </c>
      <c r="BK41016" s="98" t="s">
        <v>70</v>
      </c>
    </row>
    <row r="41017" spans="17:63" ht="29.25" customHeight="1" x14ac:dyDescent="0.2">
      <c r="Q41017" s="92" t="s">
        <v>50</v>
      </c>
      <c r="BF41017" s="101" t="s">
        <v>58</v>
      </c>
      <c r="BK41017" s="98" t="s">
        <v>70</v>
      </c>
    </row>
    <row r="41018" spans="17:63" ht="29.25" customHeight="1" x14ac:dyDescent="0.2">
      <c r="Q41018" s="92" t="s">
        <v>50</v>
      </c>
      <c r="BF41018" s="101" t="s">
        <v>58</v>
      </c>
      <c r="BK41018" s="98" t="s">
        <v>70</v>
      </c>
    </row>
    <row r="41019" spans="17:63" ht="29.25" customHeight="1" x14ac:dyDescent="0.2">
      <c r="Q41019" s="92" t="s">
        <v>50</v>
      </c>
      <c r="BF41019" s="101" t="s">
        <v>58</v>
      </c>
      <c r="BK41019" s="98" t="s">
        <v>70</v>
      </c>
    </row>
    <row r="41020" spans="17:63" ht="29.25" customHeight="1" x14ac:dyDescent="0.2">
      <c r="Q41020" s="92" t="s">
        <v>50</v>
      </c>
      <c r="BF41020" s="101" t="s">
        <v>58</v>
      </c>
      <c r="BK41020" s="98" t="s">
        <v>70</v>
      </c>
    </row>
    <row r="41021" spans="17:63" ht="29.25" customHeight="1" x14ac:dyDescent="0.2">
      <c r="Q41021" s="92" t="s">
        <v>50</v>
      </c>
      <c r="BF41021" s="101" t="s">
        <v>58</v>
      </c>
      <c r="BK41021" s="98" t="s">
        <v>70</v>
      </c>
    </row>
    <row r="41022" spans="17:63" ht="29.25" customHeight="1" x14ac:dyDescent="0.2">
      <c r="Q41022" s="92" t="s">
        <v>50</v>
      </c>
      <c r="BF41022" s="101" t="s">
        <v>58</v>
      </c>
      <c r="BK41022" s="98" t="s">
        <v>70</v>
      </c>
    </row>
    <row r="41023" spans="17:63" ht="29.25" customHeight="1" x14ac:dyDescent="0.2">
      <c r="Q41023" s="92" t="s">
        <v>50</v>
      </c>
      <c r="BF41023" s="101" t="s">
        <v>58</v>
      </c>
      <c r="BK41023" s="98" t="s">
        <v>70</v>
      </c>
    </row>
    <row r="41024" spans="17:63" ht="29.25" customHeight="1" x14ac:dyDescent="0.2">
      <c r="Q41024" s="92" t="s">
        <v>50</v>
      </c>
      <c r="BF41024" s="101" t="s">
        <v>58</v>
      </c>
      <c r="BK41024" s="98" t="s">
        <v>70</v>
      </c>
    </row>
    <row r="41025" spans="17:63" ht="29.25" customHeight="1" x14ac:dyDescent="0.2">
      <c r="Q41025" s="92" t="s">
        <v>50</v>
      </c>
      <c r="BF41025" s="101" t="s">
        <v>58</v>
      </c>
      <c r="BK41025" s="98" t="s">
        <v>70</v>
      </c>
    </row>
    <row r="41026" spans="17:63" ht="29.25" customHeight="1" x14ac:dyDescent="0.2">
      <c r="Q41026" s="92" t="s">
        <v>50</v>
      </c>
      <c r="BF41026" s="101" t="s">
        <v>58</v>
      </c>
      <c r="BK41026" s="98" t="s">
        <v>70</v>
      </c>
    </row>
    <row r="41027" spans="17:63" ht="29.25" customHeight="1" x14ac:dyDescent="0.2">
      <c r="Q41027" s="92" t="s">
        <v>50</v>
      </c>
      <c r="BF41027" s="101" t="s">
        <v>58</v>
      </c>
      <c r="BK41027" s="98" t="s">
        <v>70</v>
      </c>
    </row>
    <row r="41028" spans="17:63" ht="29.25" customHeight="1" x14ac:dyDescent="0.2">
      <c r="Q41028" s="92" t="s">
        <v>50</v>
      </c>
      <c r="BF41028" s="101" t="s">
        <v>58</v>
      </c>
      <c r="BK41028" s="98" t="s">
        <v>70</v>
      </c>
    </row>
    <row r="41029" spans="17:63" ht="29.25" customHeight="1" x14ac:dyDescent="0.2">
      <c r="Q41029" s="92" t="s">
        <v>50</v>
      </c>
      <c r="BF41029" s="101" t="s">
        <v>58</v>
      </c>
      <c r="BK41029" s="98" t="s">
        <v>70</v>
      </c>
    </row>
    <row r="41030" spans="17:63" ht="29.25" customHeight="1" x14ac:dyDescent="0.2">
      <c r="Q41030" s="92" t="s">
        <v>50</v>
      </c>
      <c r="BF41030" s="101" t="s">
        <v>58</v>
      </c>
      <c r="BK41030" s="98" t="s">
        <v>70</v>
      </c>
    </row>
    <row r="41031" spans="17:63" ht="29.25" customHeight="1" x14ac:dyDescent="0.2">
      <c r="Q41031" s="92" t="s">
        <v>50</v>
      </c>
      <c r="BF41031" s="101" t="s">
        <v>58</v>
      </c>
      <c r="BK41031" s="98" t="s">
        <v>70</v>
      </c>
    </row>
    <row r="41032" spans="17:63" ht="29.25" customHeight="1" x14ac:dyDescent="0.2">
      <c r="Q41032" s="92" t="s">
        <v>50</v>
      </c>
      <c r="BF41032" s="101" t="s">
        <v>58</v>
      </c>
      <c r="BK41032" s="98" t="s">
        <v>70</v>
      </c>
    </row>
    <row r="41033" spans="17:63" ht="29.25" customHeight="1" x14ac:dyDescent="0.2">
      <c r="Q41033" s="92" t="s">
        <v>50</v>
      </c>
      <c r="BF41033" s="101" t="s">
        <v>58</v>
      </c>
      <c r="BK41033" s="98" t="s">
        <v>70</v>
      </c>
    </row>
    <row r="41034" spans="17:63" ht="29.25" customHeight="1" x14ac:dyDescent="0.2">
      <c r="Q41034" s="92" t="s">
        <v>50</v>
      </c>
      <c r="BF41034" s="101" t="s">
        <v>58</v>
      </c>
      <c r="BK41034" s="98" t="s">
        <v>70</v>
      </c>
    </row>
    <row r="41035" spans="17:63" ht="29.25" customHeight="1" x14ac:dyDescent="0.2">
      <c r="Q41035" s="92" t="s">
        <v>50</v>
      </c>
      <c r="BF41035" s="101" t="s">
        <v>58</v>
      </c>
      <c r="BK41035" s="98" t="s">
        <v>70</v>
      </c>
    </row>
    <row r="41036" spans="17:63" ht="29.25" customHeight="1" x14ac:dyDescent="0.2">
      <c r="Q41036" s="92" t="s">
        <v>50</v>
      </c>
      <c r="BF41036" s="101" t="s">
        <v>58</v>
      </c>
      <c r="BK41036" s="98" t="s">
        <v>70</v>
      </c>
    </row>
    <row r="41037" spans="17:63" ht="29.25" customHeight="1" x14ac:dyDescent="0.2">
      <c r="Q41037" s="92" t="s">
        <v>50</v>
      </c>
      <c r="BF41037" s="101" t="s">
        <v>58</v>
      </c>
      <c r="BK41037" s="98" t="s">
        <v>70</v>
      </c>
    </row>
    <row r="41038" spans="17:63" ht="29.25" customHeight="1" x14ac:dyDescent="0.2">
      <c r="Q41038" s="92" t="s">
        <v>50</v>
      </c>
      <c r="BF41038" s="101" t="s">
        <v>58</v>
      </c>
      <c r="BK41038" s="98" t="s">
        <v>70</v>
      </c>
    </row>
    <row r="41039" spans="17:63" ht="29.25" customHeight="1" x14ac:dyDescent="0.2">
      <c r="Q41039" s="92" t="s">
        <v>50</v>
      </c>
      <c r="BF41039" s="101" t="s">
        <v>58</v>
      </c>
      <c r="BK41039" s="98" t="s">
        <v>70</v>
      </c>
    </row>
    <row r="41040" spans="17:63" ht="29.25" customHeight="1" x14ac:dyDescent="0.2">
      <c r="Q41040" s="92" t="s">
        <v>50</v>
      </c>
      <c r="BF41040" s="101" t="s">
        <v>58</v>
      </c>
      <c r="BK41040" s="98" t="s">
        <v>70</v>
      </c>
    </row>
    <row r="41041" spans="17:63" ht="29.25" customHeight="1" x14ac:dyDescent="0.2">
      <c r="Q41041" s="92" t="s">
        <v>50</v>
      </c>
      <c r="BF41041" s="101" t="s">
        <v>58</v>
      </c>
      <c r="BK41041" s="98" t="s">
        <v>70</v>
      </c>
    </row>
    <row r="41042" spans="17:63" ht="29.25" customHeight="1" x14ac:dyDescent="0.2">
      <c r="Q41042" s="92" t="s">
        <v>50</v>
      </c>
      <c r="BF41042" s="101" t="s">
        <v>58</v>
      </c>
      <c r="BK41042" s="98" t="s">
        <v>70</v>
      </c>
    </row>
    <row r="41043" spans="17:63" ht="29.25" customHeight="1" x14ac:dyDescent="0.2">
      <c r="Q41043" s="92" t="s">
        <v>50</v>
      </c>
      <c r="BF41043" s="101" t="s">
        <v>58</v>
      </c>
      <c r="BK41043" s="98" t="s">
        <v>70</v>
      </c>
    </row>
    <row r="41044" spans="17:63" ht="29.25" customHeight="1" x14ac:dyDescent="0.2">
      <c r="Q41044" s="92" t="s">
        <v>50</v>
      </c>
      <c r="BF41044" s="101" t="s">
        <v>58</v>
      </c>
      <c r="BK41044" s="98" t="s">
        <v>70</v>
      </c>
    </row>
    <row r="41045" spans="17:63" ht="29.25" customHeight="1" x14ac:dyDescent="0.2">
      <c r="Q41045" s="92" t="s">
        <v>50</v>
      </c>
      <c r="BF41045" s="101" t="s">
        <v>58</v>
      </c>
      <c r="BK41045" s="98" t="s">
        <v>70</v>
      </c>
    </row>
    <row r="41046" spans="17:63" ht="29.25" customHeight="1" x14ac:dyDescent="0.2">
      <c r="Q41046" s="92" t="s">
        <v>50</v>
      </c>
      <c r="BF41046" s="101" t="s">
        <v>58</v>
      </c>
      <c r="BK41046" s="98" t="s">
        <v>70</v>
      </c>
    </row>
    <row r="41047" spans="17:63" ht="29.25" customHeight="1" x14ac:dyDescent="0.2">
      <c r="Q41047" s="92" t="s">
        <v>50</v>
      </c>
      <c r="BF41047" s="101" t="s">
        <v>58</v>
      </c>
      <c r="BK41047" s="98" t="s">
        <v>70</v>
      </c>
    </row>
    <row r="41048" spans="17:63" ht="29.25" customHeight="1" x14ac:dyDescent="0.2">
      <c r="Q41048" s="92" t="s">
        <v>50</v>
      </c>
      <c r="BF41048" s="101" t="s">
        <v>58</v>
      </c>
      <c r="BK41048" s="98" t="s">
        <v>70</v>
      </c>
    </row>
    <row r="41049" spans="17:63" ht="29.25" customHeight="1" x14ac:dyDescent="0.2">
      <c r="Q41049" s="92" t="s">
        <v>50</v>
      </c>
      <c r="BF41049" s="101" t="s">
        <v>58</v>
      </c>
      <c r="BK41049" s="98" t="s">
        <v>70</v>
      </c>
    </row>
    <row r="41050" spans="17:63" ht="29.25" customHeight="1" x14ac:dyDescent="0.2">
      <c r="Q41050" s="92" t="s">
        <v>50</v>
      </c>
      <c r="BF41050" s="101" t="s">
        <v>58</v>
      </c>
      <c r="BK41050" s="98" t="s">
        <v>70</v>
      </c>
    </row>
    <row r="41051" spans="17:63" ht="29.25" customHeight="1" x14ac:dyDescent="0.2">
      <c r="Q41051" s="92" t="s">
        <v>50</v>
      </c>
      <c r="BF41051" s="101" t="s">
        <v>58</v>
      </c>
      <c r="BK41051" s="98" t="s">
        <v>70</v>
      </c>
    </row>
    <row r="41052" spans="17:63" ht="29.25" customHeight="1" x14ac:dyDescent="0.2">
      <c r="Q41052" s="92" t="s">
        <v>50</v>
      </c>
      <c r="BF41052" s="101" t="s">
        <v>58</v>
      </c>
      <c r="BK41052" s="98" t="s">
        <v>70</v>
      </c>
    </row>
    <row r="41053" spans="17:63" ht="29.25" customHeight="1" x14ac:dyDescent="0.2">
      <c r="Q41053" s="92" t="s">
        <v>50</v>
      </c>
      <c r="BF41053" s="101" t="s">
        <v>58</v>
      </c>
      <c r="BK41053" s="98" t="s">
        <v>70</v>
      </c>
    </row>
    <row r="41054" spans="17:63" ht="29.25" customHeight="1" x14ac:dyDescent="0.2">
      <c r="Q41054" s="92" t="s">
        <v>50</v>
      </c>
      <c r="BF41054" s="101" t="s">
        <v>58</v>
      </c>
      <c r="BK41054" s="98" t="s">
        <v>70</v>
      </c>
    </row>
    <row r="41055" spans="17:63" ht="29.25" customHeight="1" x14ac:dyDescent="0.2">
      <c r="Q41055" s="92" t="s">
        <v>50</v>
      </c>
      <c r="BF41055" s="101" t="s">
        <v>58</v>
      </c>
      <c r="BK41055" s="98" t="s">
        <v>70</v>
      </c>
    </row>
    <row r="41056" spans="17:63" ht="29.25" customHeight="1" x14ac:dyDescent="0.2">
      <c r="Q41056" s="92" t="s">
        <v>50</v>
      </c>
      <c r="BF41056" s="101" t="s">
        <v>58</v>
      </c>
      <c r="BK41056" s="98" t="s">
        <v>70</v>
      </c>
    </row>
    <row r="41057" spans="17:63" ht="29.25" customHeight="1" x14ac:dyDescent="0.2">
      <c r="Q41057" s="92" t="s">
        <v>50</v>
      </c>
      <c r="BF41057" s="101" t="s">
        <v>58</v>
      </c>
      <c r="BK41057" s="98" t="s">
        <v>70</v>
      </c>
    </row>
    <row r="41058" spans="17:63" ht="29.25" customHeight="1" x14ac:dyDescent="0.2">
      <c r="Q41058" s="92" t="s">
        <v>50</v>
      </c>
      <c r="BF41058" s="101" t="s">
        <v>58</v>
      </c>
      <c r="BK41058" s="98" t="s">
        <v>70</v>
      </c>
    </row>
    <row r="41059" spans="17:63" ht="29.25" customHeight="1" x14ac:dyDescent="0.2">
      <c r="Q41059" s="92" t="s">
        <v>50</v>
      </c>
      <c r="BF41059" s="101" t="s">
        <v>58</v>
      </c>
      <c r="BK41059" s="98" t="s">
        <v>70</v>
      </c>
    </row>
    <row r="41060" spans="17:63" ht="29.25" customHeight="1" x14ac:dyDescent="0.2">
      <c r="Q41060" s="92" t="s">
        <v>50</v>
      </c>
      <c r="BF41060" s="101" t="s">
        <v>58</v>
      </c>
      <c r="BK41060" s="98" t="s">
        <v>70</v>
      </c>
    </row>
    <row r="41061" spans="17:63" ht="29.25" customHeight="1" x14ac:dyDescent="0.2">
      <c r="Q41061" s="92" t="s">
        <v>50</v>
      </c>
      <c r="BF41061" s="101" t="s">
        <v>58</v>
      </c>
      <c r="BK41061" s="98" t="s">
        <v>70</v>
      </c>
    </row>
    <row r="41062" spans="17:63" ht="29.25" customHeight="1" x14ac:dyDescent="0.2">
      <c r="Q41062" s="92" t="s">
        <v>50</v>
      </c>
      <c r="BF41062" s="101" t="s">
        <v>58</v>
      </c>
      <c r="BK41062" s="98" t="s">
        <v>70</v>
      </c>
    </row>
    <row r="41063" spans="17:63" ht="29.25" customHeight="1" x14ac:dyDescent="0.2">
      <c r="Q41063" s="92" t="s">
        <v>50</v>
      </c>
      <c r="BF41063" s="101" t="s">
        <v>58</v>
      </c>
      <c r="BK41063" s="98" t="s">
        <v>70</v>
      </c>
    </row>
    <row r="41064" spans="17:63" ht="29.25" customHeight="1" x14ac:dyDescent="0.2">
      <c r="Q41064" s="92" t="s">
        <v>50</v>
      </c>
      <c r="BF41064" s="101" t="s">
        <v>58</v>
      </c>
      <c r="BK41064" s="98" t="s">
        <v>70</v>
      </c>
    </row>
    <row r="41065" spans="17:63" ht="29.25" customHeight="1" x14ac:dyDescent="0.2">
      <c r="Q41065" s="92" t="s">
        <v>50</v>
      </c>
      <c r="BF41065" s="101" t="s">
        <v>58</v>
      </c>
      <c r="BK41065" s="98" t="s">
        <v>70</v>
      </c>
    </row>
    <row r="41066" spans="17:63" ht="29.25" customHeight="1" x14ac:dyDescent="0.2">
      <c r="Q41066" s="92" t="s">
        <v>50</v>
      </c>
      <c r="BF41066" s="101" t="s">
        <v>58</v>
      </c>
      <c r="BK41066" s="98" t="s">
        <v>70</v>
      </c>
    </row>
    <row r="41067" spans="17:63" ht="29.25" customHeight="1" x14ac:dyDescent="0.2">
      <c r="Q41067" s="92" t="s">
        <v>50</v>
      </c>
      <c r="BF41067" s="101" t="s">
        <v>58</v>
      </c>
      <c r="BK41067" s="98" t="s">
        <v>70</v>
      </c>
    </row>
    <row r="41068" spans="17:63" ht="29.25" customHeight="1" x14ac:dyDescent="0.2">
      <c r="Q41068" s="92" t="s">
        <v>50</v>
      </c>
      <c r="BF41068" s="101" t="s">
        <v>58</v>
      </c>
      <c r="BK41068" s="98" t="s">
        <v>70</v>
      </c>
    </row>
    <row r="41069" spans="17:63" ht="29.25" customHeight="1" x14ac:dyDescent="0.2">
      <c r="Q41069" s="92" t="s">
        <v>50</v>
      </c>
      <c r="BF41069" s="101" t="s">
        <v>58</v>
      </c>
      <c r="BK41069" s="98" t="s">
        <v>70</v>
      </c>
    </row>
    <row r="41070" spans="17:63" ht="29.25" customHeight="1" x14ac:dyDescent="0.2">
      <c r="Q41070" s="92" t="s">
        <v>50</v>
      </c>
      <c r="BF41070" s="101" t="s">
        <v>58</v>
      </c>
      <c r="BK41070" s="98" t="s">
        <v>70</v>
      </c>
    </row>
    <row r="41071" spans="17:63" ht="29.25" customHeight="1" x14ac:dyDescent="0.2">
      <c r="Q41071" s="92" t="s">
        <v>50</v>
      </c>
      <c r="BF41071" s="101" t="s">
        <v>58</v>
      </c>
      <c r="BK41071" s="98" t="s">
        <v>70</v>
      </c>
    </row>
    <row r="41072" spans="17:63" ht="29.25" customHeight="1" x14ac:dyDescent="0.2">
      <c r="Q41072" s="92" t="s">
        <v>50</v>
      </c>
      <c r="BF41072" s="101" t="s">
        <v>58</v>
      </c>
      <c r="BK41072" s="98" t="s">
        <v>70</v>
      </c>
    </row>
    <row r="41073" spans="17:63" ht="29.25" customHeight="1" x14ac:dyDescent="0.2">
      <c r="Q41073" s="92" t="s">
        <v>50</v>
      </c>
      <c r="BF41073" s="101" t="s">
        <v>58</v>
      </c>
      <c r="BK41073" s="98" t="s">
        <v>70</v>
      </c>
    </row>
    <row r="41074" spans="17:63" ht="29.25" customHeight="1" x14ac:dyDescent="0.2">
      <c r="Q41074" s="92" t="s">
        <v>50</v>
      </c>
      <c r="BF41074" s="101" t="s">
        <v>58</v>
      </c>
      <c r="BK41074" s="98" t="s">
        <v>70</v>
      </c>
    </row>
    <row r="41075" spans="17:63" ht="29.25" customHeight="1" x14ac:dyDescent="0.2">
      <c r="Q41075" s="92" t="s">
        <v>50</v>
      </c>
      <c r="BF41075" s="101" t="s">
        <v>58</v>
      </c>
      <c r="BK41075" s="98" t="s">
        <v>70</v>
      </c>
    </row>
    <row r="41076" spans="17:63" ht="29.25" customHeight="1" x14ac:dyDescent="0.2">
      <c r="Q41076" s="92" t="s">
        <v>50</v>
      </c>
      <c r="BF41076" s="101" t="s">
        <v>58</v>
      </c>
      <c r="BK41076" s="98" t="s">
        <v>70</v>
      </c>
    </row>
    <row r="41077" spans="17:63" ht="29.25" customHeight="1" x14ac:dyDescent="0.2">
      <c r="Q41077" s="92" t="s">
        <v>50</v>
      </c>
      <c r="BF41077" s="101" t="s">
        <v>58</v>
      </c>
      <c r="BK41077" s="98" t="s">
        <v>70</v>
      </c>
    </row>
    <row r="41078" spans="17:63" ht="29.25" customHeight="1" x14ac:dyDescent="0.2">
      <c r="Q41078" s="92" t="s">
        <v>50</v>
      </c>
      <c r="BF41078" s="101" t="s">
        <v>58</v>
      </c>
      <c r="BK41078" s="98" t="s">
        <v>70</v>
      </c>
    </row>
    <row r="41079" spans="17:63" ht="29.25" customHeight="1" x14ac:dyDescent="0.2">
      <c r="Q41079" s="92" t="s">
        <v>50</v>
      </c>
      <c r="BF41079" s="101" t="s">
        <v>58</v>
      </c>
      <c r="BK41079" s="98" t="s">
        <v>70</v>
      </c>
    </row>
    <row r="41080" spans="17:63" ht="29.25" customHeight="1" x14ac:dyDescent="0.2">
      <c r="Q41080" s="92" t="s">
        <v>50</v>
      </c>
      <c r="BF41080" s="101" t="s">
        <v>58</v>
      </c>
      <c r="BK41080" s="98" t="s">
        <v>70</v>
      </c>
    </row>
    <row r="41081" spans="17:63" ht="29.25" customHeight="1" x14ac:dyDescent="0.2">
      <c r="Q41081" s="92" t="s">
        <v>50</v>
      </c>
      <c r="BF41081" s="101" t="s">
        <v>58</v>
      </c>
      <c r="BK41081" s="98" t="s">
        <v>70</v>
      </c>
    </row>
    <row r="41082" spans="17:63" ht="29.25" customHeight="1" x14ac:dyDescent="0.2">
      <c r="Q41082" s="92" t="s">
        <v>50</v>
      </c>
      <c r="BF41082" s="101" t="s">
        <v>58</v>
      </c>
      <c r="BK41082" s="98" t="s">
        <v>70</v>
      </c>
    </row>
    <row r="41083" spans="17:63" ht="29.25" customHeight="1" x14ac:dyDescent="0.2">
      <c r="Q41083" s="92" t="s">
        <v>50</v>
      </c>
      <c r="BF41083" s="101" t="s">
        <v>58</v>
      </c>
      <c r="BK41083" s="98" t="s">
        <v>70</v>
      </c>
    </row>
    <row r="41084" spans="17:63" ht="29.25" customHeight="1" x14ac:dyDescent="0.2">
      <c r="Q41084" s="92" t="s">
        <v>50</v>
      </c>
      <c r="BF41084" s="101" t="s">
        <v>58</v>
      </c>
      <c r="BK41084" s="98" t="s">
        <v>70</v>
      </c>
    </row>
    <row r="41085" spans="17:63" ht="29.25" customHeight="1" x14ac:dyDescent="0.2">
      <c r="Q41085" s="92" t="s">
        <v>50</v>
      </c>
      <c r="BF41085" s="101" t="s">
        <v>58</v>
      </c>
      <c r="BK41085" s="98" t="s">
        <v>70</v>
      </c>
    </row>
    <row r="41086" spans="17:63" ht="29.25" customHeight="1" x14ac:dyDescent="0.2">
      <c r="Q41086" s="92" t="s">
        <v>50</v>
      </c>
      <c r="BF41086" s="101" t="s">
        <v>58</v>
      </c>
      <c r="BK41086" s="98" t="s">
        <v>70</v>
      </c>
    </row>
    <row r="41087" spans="17:63" ht="29.25" customHeight="1" x14ac:dyDescent="0.2">
      <c r="Q41087" s="92" t="s">
        <v>50</v>
      </c>
      <c r="BF41087" s="101" t="s">
        <v>58</v>
      </c>
      <c r="BK41087" s="98" t="s">
        <v>70</v>
      </c>
    </row>
    <row r="41088" spans="17:63" ht="29.25" customHeight="1" x14ac:dyDescent="0.2">
      <c r="Q41088" s="92" t="s">
        <v>50</v>
      </c>
      <c r="BF41088" s="101" t="s">
        <v>58</v>
      </c>
      <c r="BK41088" s="98" t="s">
        <v>70</v>
      </c>
    </row>
    <row r="41089" spans="17:63" ht="29.25" customHeight="1" x14ac:dyDescent="0.2">
      <c r="Q41089" s="92" t="s">
        <v>50</v>
      </c>
      <c r="BF41089" s="101" t="s">
        <v>58</v>
      </c>
      <c r="BK41089" s="98" t="s">
        <v>70</v>
      </c>
    </row>
    <row r="41090" spans="17:63" ht="29.25" customHeight="1" x14ac:dyDescent="0.2">
      <c r="Q41090" s="92" t="s">
        <v>50</v>
      </c>
      <c r="BF41090" s="101" t="s">
        <v>58</v>
      </c>
      <c r="BK41090" s="98" t="s">
        <v>70</v>
      </c>
    </row>
    <row r="41091" spans="17:63" ht="29.25" customHeight="1" x14ac:dyDescent="0.2">
      <c r="Q41091" s="92" t="s">
        <v>50</v>
      </c>
      <c r="BF41091" s="101" t="s">
        <v>58</v>
      </c>
      <c r="BK41091" s="98" t="s">
        <v>70</v>
      </c>
    </row>
    <row r="41092" spans="17:63" ht="29.25" customHeight="1" x14ac:dyDescent="0.2">
      <c r="Q41092" s="92" t="s">
        <v>50</v>
      </c>
      <c r="BF41092" s="101" t="s">
        <v>58</v>
      </c>
      <c r="BK41092" s="98" t="s">
        <v>70</v>
      </c>
    </row>
    <row r="41093" spans="17:63" ht="29.25" customHeight="1" x14ac:dyDescent="0.2">
      <c r="Q41093" s="92" t="s">
        <v>50</v>
      </c>
      <c r="BF41093" s="101" t="s">
        <v>58</v>
      </c>
      <c r="BK41093" s="98" t="s">
        <v>70</v>
      </c>
    </row>
    <row r="41094" spans="17:63" ht="29.25" customHeight="1" x14ac:dyDescent="0.2">
      <c r="Q41094" s="92" t="s">
        <v>50</v>
      </c>
      <c r="BF41094" s="101" t="s">
        <v>58</v>
      </c>
      <c r="BK41094" s="98" t="s">
        <v>70</v>
      </c>
    </row>
    <row r="41095" spans="17:63" ht="29.25" customHeight="1" x14ac:dyDescent="0.2">
      <c r="Q41095" s="92" t="s">
        <v>50</v>
      </c>
      <c r="BF41095" s="101" t="s">
        <v>58</v>
      </c>
      <c r="BK41095" s="98" t="s">
        <v>70</v>
      </c>
    </row>
    <row r="41096" spans="17:63" ht="29.25" customHeight="1" x14ac:dyDescent="0.2">
      <c r="Q41096" s="92" t="s">
        <v>50</v>
      </c>
      <c r="BF41096" s="101" t="s">
        <v>58</v>
      </c>
      <c r="BK41096" s="98" t="s">
        <v>70</v>
      </c>
    </row>
    <row r="41097" spans="17:63" ht="29.25" customHeight="1" x14ac:dyDescent="0.2">
      <c r="Q41097" s="92" t="s">
        <v>50</v>
      </c>
      <c r="BF41097" s="101" t="s">
        <v>58</v>
      </c>
      <c r="BK41097" s="98" t="s">
        <v>70</v>
      </c>
    </row>
    <row r="41098" spans="17:63" ht="29.25" customHeight="1" x14ac:dyDescent="0.2">
      <c r="Q41098" s="92" t="s">
        <v>50</v>
      </c>
      <c r="BF41098" s="101" t="s">
        <v>58</v>
      </c>
      <c r="BK41098" s="98" t="s">
        <v>70</v>
      </c>
    </row>
    <row r="41099" spans="17:63" ht="29.25" customHeight="1" x14ac:dyDescent="0.2">
      <c r="Q41099" s="92" t="s">
        <v>50</v>
      </c>
      <c r="BF41099" s="101" t="s">
        <v>58</v>
      </c>
      <c r="BK41099" s="98" t="s">
        <v>70</v>
      </c>
    </row>
    <row r="41100" spans="17:63" ht="29.25" customHeight="1" x14ac:dyDescent="0.2">
      <c r="Q41100" s="92" t="s">
        <v>50</v>
      </c>
      <c r="BF41100" s="101" t="s">
        <v>58</v>
      </c>
      <c r="BK41100" s="98" t="s">
        <v>70</v>
      </c>
    </row>
    <row r="41101" spans="17:63" ht="29.25" customHeight="1" x14ac:dyDescent="0.2">
      <c r="Q41101" s="92" t="s">
        <v>50</v>
      </c>
      <c r="BF41101" s="101" t="s">
        <v>58</v>
      </c>
      <c r="BK41101" s="98" t="s">
        <v>70</v>
      </c>
    </row>
    <row r="41102" spans="17:63" ht="29.25" customHeight="1" x14ac:dyDescent="0.2">
      <c r="Q41102" s="92" t="s">
        <v>50</v>
      </c>
      <c r="BF41102" s="101" t="s">
        <v>58</v>
      </c>
      <c r="BK41102" s="98" t="s">
        <v>70</v>
      </c>
    </row>
    <row r="41103" spans="17:63" ht="29.25" customHeight="1" x14ac:dyDescent="0.2">
      <c r="Q41103" s="92" t="s">
        <v>50</v>
      </c>
      <c r="BF41103" s="101" t="s">
        <v>58</v>
      </c>
      <c r="BK41103" s="98" t="s">
        <v>70</v>
      </c>
    </row>
    <row r="41104" spans="17:63" ht="29.25" customHeight="1" x14ac:dyDescent="0.2">
      <c r="Q41104" s="92" t="s">
        <v>50</v>
      </c>
      <c r="BF41104" s="101" t="s">
        <v>58</v>
      </c>
      <c r="BK41104" s="98" t="s">
        <v>70</v>
      </c>
    </row>
    <row r="41105" spans="17:63" ht="29.25" customHeight="1" x14ac:dyDescent="0.2">
      <c r="Q41105" s="92" t="s">
        <v>50</v>
      </c>
      <c r="BF41105" s="101" t="s">
        <v>58</v>
      </c>
      <c r="BK41105" s="98" t="s">
        <v>70</v>
      </c>
    </row>
    <row r="41106" spans="17:63" ht="29.25" customHeight="1" x14ac:dyDescent="0.2">
      <c r="Q41106" s="92" t="s">
        <v>50</v>
      </c>
      <c r="BF41106" s="101" t="s">
        <v>58</v>
      </c>
      <c r="BK41106" s="98" t="s">
        <v>70</v>
      </c>
    </row>
    <row r="41107" spans="17:63" ht="29.25" customHeight="1" x14ac:dyDescent="0.2">
      <c r="Q41107" s="92" t="s">
        <v>50</v>
      </c>
      <c r="BF41107" s="101" t="s">
        <v>58</v>
      </c>
      <c r="BK41107" s="98" t="s">
        <v>70</v>
      </c>
    </row>
    <row r="41108" spans="17:63" ht="29.25" customHeight="1" x14ac:dyDescent="0.2">
      <c r="Q41108" s="92" t="s">
        <v>50</v>
      </c>
      <c r="BF41108" s="101" t="s">
        <v>58</v>
      </c>
      <c r="BK41108" s="98" t="s">
        <v>70</v>
      </c>
    </row>
    <row r="41109" spans="17:63" ht="29.25" customHeight="1" x14ac:dyDescent="0.2">
      <c r="Q41109" s="92" t="s">
        <v>50</v>
      </c>
      <c r="BF41109" s="101" t="s">
        <v>58</v>
      </c>
      <c r="BK41109" s="98" t="s">
        <v>70</v>
      </c>
    </row>
    <row r="41110" spans="17:63" ht="29.25" customHeight="1" x14ac:dyDescent="0.2">
      <c r="Q41110" s="92" t="s">
        <v>50</v>
      </c>
      <c r="BF41110" s="101" t="s">
        <v>58</v>
      </c>
      <c r="BK41110" s="98" t="s">
        <v>70</v>
      </c>
    </row>
    <row r="41111" spans="17:63" ht="29.25" customHeight="1" x14ac:dyDescent="0.2">
      <c r="Q41111" s="92" t="s">
        <v>50</v>
      </c>
      <c r="BF41111" s="101" t="s">
        <v>58</v>
      </c>
      <c r="BK41111" s="98" t="s">
        <v>70</v>
      </c>
    </row>
    <row r="41112" spans="17:63" ht="29.25" customHeight="1" x14ac:dyDescent="0.2">
      <c r="Q41112" s="92" t="s">
        <v>50</v>
      </c>
      <c r="BF41112" s="101" t="s">
        <v>58</v>
      </c>
      <c r="BK41112" s="98" t="s">
        <v>70</v>
      </c>
    </row>
    <row r="41113" spans="17:63" ht="29.25" customHeight="1" x14ac:dyDescent="0.2">
      <c r="Q41113" s="92" t="s">
        <v>50</v>
      </c>
      <c r="BF41113" s="101" t="s">
        <v>58</v>
      </c>
      <c r="BK41113" s="98" t="s">
        <v>70</v>
      </c>
    </row>
    <row r="41114" spans="17:63" ht="29.25" customHeight="1" x14ac:dyDescent="0.2">
      <c r="Q41114" s="92" t="s">
        <v>50</v>
      </c>
      <c r="BF41114" s="101" t="s">
        <v>58</v>
      </c>
      <c r="BK41114" s="98" t="s">
        <v>70</v>
      </c>
    </row>
    <row r="41115" spans="17:63" ht="29.25" customHeight="1" x14ac:dyDescent="0.2">
      <c r="Q41115" s="92" t="s">
        <v>50</v>
      </c>
      <c r="BF41115" s="101" t="s">
        <v>58</v>
      </c>
      <c r="BK41115" s="98" t="s">
        <v>70</v>
      </c>
    </row>
    <row r="41116" spans="17:63" ht="29.25" customHeight="1" x14ac:dyDescent="0.2">
      <c r="Q41116" s="92" t="s">
        <v>50</v>
      </c>
      <c r="BF41116" s="101" t="s">
        <v>58</v>
      </c>
      <c r="BK41116" s="98" t="s">
        <v>70</v>
      </c>
    </row>
    <row r="41117" spans="17:63" ht="29.25" customHeight="1" x14ac:dyDescent="0.2">
      <c r="Q41117" s="92" t="s">
        <v>50</v>
      </c>
      <c r="BF41117" s="101" t="s">
        <v>58</v>
      </c>
      <c r="BK41117" s="98" t="s">
        <v>70</v>
      </c>
    </row>
    <row r="41118" spans="17:63" ht="29.25" customHeight="1" x14ac:dyDescent="0.2">
      <c r="Q41118" s="92" t="s">
        <v>50</v>
      </c>
      <c r="BF41118" s="101" t="s">
        <v>58</v>
      </c>
      <c r="BK41118" s="98" t="s">
        <v>70</v>
      </c>
    </row>
    <row r="41119" spans="17:63" ht="29.25" customHeight="1" x14ac:dyDescent="0.2">
      <c r="Q41119" s="92" t="s">
        <v>50</v>
      </c>
      <c r="BF41119" s="101" t="s">
        <v>58</v>
      </c>
      <c r="BK41119" s="98" t="s">
        <v>70</v>
      </c>
    </row>
    <row r="41120" spans="17:63" ht="29.25" customHeight="1" x14ac:dyDescent="0.2">
      <c r="Q41120" s="92" t="s">
        <v>50</v>
      </c>
      <c r="BF41120" s="101" t="s">
        <v>58</v>
      </c>
      <c r="BK41120" s="98" t="s">
        <v>70</v>
      </c>
    </row>
    <row r="41121" spans="17:63" ht="29.25" customHeight="1" x14ac:dyDescent="0.2">
      <c r="Q41121" s="92" t="s">
        <v>50</v>
      </c>
      <c r="BF41121" s="101" t="s">
        <v>58</v>
      </c>
      <c r="BK41121" s="98" t="s">
        <v>70</v>
      </c>
    </row>
    <row r="41122" spans="17:63" ht="29.25" customHeight="1" x14ac:dyDescent="0.2">
      <c r="Q41122" s="92" t="s">
        <v>50</v>
      </c>
      <c r="BF41122" s="101" t="s">
        <v>58</v>
      </c>
      <c r="BK41122" s="98" t="s">
        <v>70</v>
      </c>
    </row>
    <row r="41123" spans="17:63" ht="29.25" customHeight="1" x14ac:dyDescent="0.2">
      <c r="Q41123" s="92" t="s">
        <v>50</v>
      </c>
      <c r="BF41123" s="101" t="s">
        <v>58</v>
      </c>
      <c r="BK41123" s="98" t="s">
        <v>70</v>
      </c>
    </row>
    <row r="41124" spans="17:63" ht="29.25" customHeight="1" x14ac:dyDescent="0.2">
      <c r="Q41124" s="92" t="s">
        <v>50</v>
      </c>
      <c r="BF41124" s="101" t="s">
        <v>58</v>
      </c>
      <c r="BK41124" s="98" t="s">
        <v>70</v>
      </c>
    </row>
    <row r="41125" spans="17:63" ht="29.25" customHeight="1" x14ac:dyDescent="0.2">
      <c r="Q41125" s="92" t="s">
        <v>50</v>
      </c>
      <c r="BF41125" s="101" t="s">
        <v>58</v>
      </c>
      <c r="BK41125" s="98" t="s">
        <v>70</v>
      </c>
    </row>
    <row r="41126" spans="17:63" ht="29.25" customHeight="1" x14ac:dyDescent="0.2">
      <c r="Q41126" s="92" t="s">
        <v>50</v>
      </c>
      <c r="BF41126" s="101" t="s">
        <v>58</v>
      </c>
      <c r="BK41126" s="98" t="s">
        <v>70</v>
      </c>
    </row>
    <row r="41127" spans="17:63" ht="29.25" customHeight="1" x14ac:dyDescent="0.2">
      <c r="Q41127" s="92" t="s">
        <v>50</v>
      </c>
      <c r="BF41127" s="101" t="s">
        <v>58</v>
      </c>
      <c r="BK41127" s="98" t="s">
        <v>70</v>
      </c>
    </row>
    <row r="41128" spans="17:63" ht="29.25" customHeight="1" x14ac:dyDescent="0.2">
      <c r="Q41128" s="92" t="s">
        <v>50</v>
      </c>
      <c r="BF41128" s="101" t="s">
        <v>58</v>
      </c>
      <c r="BK41128" s="98" t="s">
        <v>70</v>
      </c>
    </row>
    <row r="41129" spans="17:63" ht="29.25" customHeight="1" x14ac:dyDescent="0.2">
      <c r="Q41129" s="92" t="s">
        <v>50</v>
      </c>
      <c r="BF41129" s="101" t="s">
        <v>58</v>
      </c>
      <c r="BK41129" s="98" t="s">
        <v>70</v>
      </c>
    </row>
    <row r="41130" spans="17:63" ht="29.25" customHeight="1" x14ac:dyDescent="0.2">
      <c r="Q41130" s="92" t="s">
        <v>50</v>
      </c>
      <c r="BF41130" s="101" t="s">
        <v>58</v>
      </c>
      <c r="BK41130" s="98" t="s">
        <v>70</v>
      </c>
    </row>
    <row r="41131" spans="17:63" ht="29.25" customHeight="1" x14ac:dyDescent="0.2">
      <c r="Q41131" s="92" t="s">
        <v>50</v>
      </c>
      <c r="BF41131" s="101" t="s">
        <v>58</v>
      </c>
      <c r="BK41131" s="98" t="s">
        <v>70</v>
      </c>
    </row>
    <row r="41132" spans="17:63" ht="29.25" customHeight="1" x14ac:dyDescent="0.2">
      <c r="Q41132" s="92" t="s">
        <v>50</v>
      </c>
      <c r="BF41132" s="101" t="s">
        <v>58</v>
      </c>
      <c r="BK41132" s="98" t="s">
        <v>70</v>
      </c>
    </row>
    <row r="41133" spans="17:63" ht="29.25" customHeight="1" x14ac:dyDescent="0.2">
      <c r="Q41133" s="92" t="s">
        <v>50</v>
      </c>
      <c r="BF41133" s="101" t="s">
        <v>58</v>
      </c>
      <c r="BK41133" s="98" t="s">
        <v>70</v>
      </c>
    </row>
    <row r="41134" spans="17:63" ht="29.25" customHeight="1" x14ac:dyDescent="0.2">
      <c r="Q41134" s="92" t="s">
        <v>50</v>
      </c>
      <c r="BF41134" s="101" t="s">
        <v>58</v>
      </c>
      <c r="BK41134" s="98" t="s">
        <v>70</v>
      </c>
    </row>
    <row r="41135" spans="17:63" ht="29.25" customHeight="1" x14ac:dyDescent="0.2">
      <c r="Q41135" s="92" t="s">
        <v>50</v>
      </c>
      <c r="BF41135" s="101" t="s">
        <v>58</v>
      </c>
      <c r="BK41135" s="98" t="s">
        <v>70</v>
      </c>
    </row>
    <row r="41136" spans="17:63" ht="29.25" customHeight="1" x14ac:dyDescent="0.2">
      <c r="Q41136" s="92" t="s">
        <v>50</v>
      </c>
      <c r="BF41136" s="101" t="s">
        <v>58</v>
      </c>
      <c r="BK41136" s="98" t="s">
        <v>70</v>
      </c>
    </row>
    <row r="41137" spans="17:63" ht="29.25" customHeight="1" x14ac:dyDescent="0.2">
      <c r="Q41137" s="92" t="s">
        <v>50</v>
      </c>
      <c r="BF41137" s="101" t="s">
        <v>58</v>
      </c>
      <c r="BK41137" s="98" t="s">
        <v>70</v>
      </c>
    </row>
    <row r="41138" spans="17:63" ht="29.25" customHeight="1" x14ac:dyDescent="0.2">
      <c r="Q41138" s="92" t="s">
        <v>50</v>
      </c>
      <c r="BF41138" s="101" t="s">
        <v>58</v>
      </c>
      <c r="BK41138" s="98" t="s">
        <v>70</v>
      </c>
    </row>
    <row r="41139" spans="17:63" ht="29.25" customHeight="1" x14ac:dyDescent="0.2">
      <c r="Q41139" s="92" t="s">
        <v>50</v>
      </c>
      <c r="BF41139" s="101" t="s">
        <v>58</v>
      </c>
      <c r="BK41139" s="98" t="s">
        <v>70</v>
      </c>
    </row>
    <row r="41140" spans="17:63" ht="29.25" customHeight="1" x14ac:dyDescent="0.2">
      <c r="Q41140" s="92" t="s">
        <v>50</v>
      </c>
      <c r="BF41140" s="101" t="s">
        <v>58</v>
      </c>
      <c r="BK41140" s="98" t="s">
        <v>70</v>
      </c>
    </row>
    <row r="41141" spans="17:63" ht="29.25" customHeight="1" x14ac:dyDescent="0.2">
      <c r="Q41141" s="92" t="s">
        <v>50</v>
      </c>
      <c r="BF41141" s="101" t="s">
        <v>58</v>
      </c>
      <c r="BK41141" s="98" t="s">
        <v>70</v>
      </c>
    </row>
    <row r="41142" spans="17:63" ht="29.25" customHeight="1" x14ac:dyDescent="0.2">
      <c r="Q41142" s="92" t="s">
        <v>50</v>
      </c>
      <c r="BF41142" s="101" t="s">
        <v>58</v>
      </c>
      <c r="BK41142" s="98" t="s">
        <v>70</v>
      </c>
    </row>
    <row r="41143" spans="17:63" ht="29.25" customHeight="1" x14ac:dyDescent="0.2">
      <c r="Q41143" s="92" t="s">
        <v>50</v>
      </c>
      <c r="BF41143" s="101" t="s">
        <v>58</v>
      </c>
      <c r="BK41143" s="98" t="s">
        <v>70</v>
      </c>
    </row>
    <row r="41144" spans="17:63" ht="29.25" customHeight="1" x14ac:dyDescent="0.2">
      <c r="Q41144" s="92" t="s">
        <v>50</v>
      </c>
      <c r="BF41144" s="101" t="s">
        <v>58</v>
      </c>
      <c r="BK41144" s="98" t="s">
        <v>70</v>
      </c>
    </row>
    <row r="41145" spans="17:63" ht="29.25" customHeight="1" x14ac:dyDescent="0.2">
      <c r="Q41145" s="92" t="s">
        <v>50</v>
      </c>
      <c r="BF41145" s="101" t="s">
        <v>58</v>
      </c>
      <c r="BK41145" s="98" t="s">
        <v>70</v>
      </c>
    </row>
    <row r="41146" spans="17:63" ht="29.25" customHeight="1" x14ac:dyDescent="0.2">
      <c r="Q41146" s="92" t="s">
        <v>50</v>
      </c>
      <c r="BF41146" s="101" t="s">
        <v>58</v>
      </c>
      <c r="BK41146" s="98" t="s">
        <v>70</v>
      </c>
    </row>
    <row r="41147" spans="17:63" ht="29.25" customHeight="1" x14ac:dyDescent="0.2">
      <c r="Q41147" s="92" t="s">
        <v>50</v>
      </c>
      <c r="BF41147" s="101" t="s">
        <v>58</v>
      </c>
      <c r="BK41147" s="98" t="s">
        <v>70</v>
      </c>
    </row>
    <row r="41148" spans="17:63" ht="29.25" customHeight="1" x14ac:dyDescent="0.2">
      <c r="Q41148" s="92" t="s">
        <v>50</v>
      </c>
      <c r="BF41148" s="101" t="s">
        <v>58</v>
      </c>
      <c r="BK41148" s="98" t="s">
        <v>70</v>
      </c>
    </row>
    <row r="41149" spans="17:63" ht="29.25" customHeight="1" x14ac:dyDescent="0.2">
      <c r="Q41149" s="92" t="s">
        <v>50</v>
      </c>
      <c r="BF41149" s="101" t="s">
        <v>58</v>
      </c>
      <c r="BK41149" s="98" t="s">
        <v>70</v>
      </c>
    </row>
    <row r="41150" spans="17:63" ht="29.25" customHeight="1" x14ac:dyDescent="0.2">
      <c r="Q41150" s="92" t="s">
        <v>50</v>
      </c>
      <c r="BF41150" s="101" t="s">
        <v>58</v>
      </c>
      <c r="BK41150" s="98" t="s">
        <v>70</v>
      </c>
    </row>
    <row r="41151" spans="17:63" ht="29.25" customHeight="1" x14ac:dyDescent="0.2">
      <c r="Q41151" s="92" t="s">
        <v>50</v>
      </c>
      <c r="BF41151" s="101" t="s">
        <v>58</v>
      </c>
      <c r="BK41151" s="98" t="s">
        <v>70</v>
      </c>
    </row>
    <row r="41152" spans="17:63" ht="29.25" customHeight="1" x14ac:dyDescent="0.2">
      <c r="Q41152" s="92" t="s">
        <v>50</v>
      </c>
      <c r="BF41152" s="101" t="s">
        <v>58</v>
      </c>
      <c r="BK41152" s="98" t="s">
        <v>70</v>
      </c>
    </row>
    <row r="41153" spans="17:63" ht="29.25" customHeight="1" x14ac:dyDescent="0.2">
      <c r="Q41153" s="92" t="s">
        <v>50</v>
      </c>
      <c r="BF41153" s="101" t="s">
        <v>58</v>
      </c>
      <c r="BK41153" s="98" t="s">
        <v>70</v>
      </c>
    </row>
    <row r="41154" spans="17:63" ht="29.25" customHeight="1" x14ac:dyDescent="0.2">
      <c r="Q41154" s="92" t="s">
        <v>50</v>
      </c>
      <c r="BF41154" s="101" t="s">
        <v>58</v>
      </c>
      <c r="BK41154" s="98" t="s">
        <v>70</v>
      </c>
    </row>
    <row r="41155" spans="17:63" ht="29.25" customHeight="1" x14ac:dyDescent="0.2">
      <c r="Q41155" s="92" t="s">
        <v>50</v>
      </c>
      <c r="BF41155" s="101" t="s">
        <v>58</v>
      </c>
      <c r="BK41155" s="98" t="s">
        <v>70</v>
      </c>
    </row>
    <row r="41156" spans="17:63" ht="29.25" customHeight="1" x14ac:dyDescent="0.2">
      <c r="Q41156" s="92" t="s">
        <v>50</v>
      </c>
      <c r="BF41156" s="101" t="s">
        <v>58</v>
      </c>
      <c r="BK41156" s="98" t="s">
        <v>70</v>
      </c>
    </row>
    <row r="41157" spans="17:63" ht="29.25" customHeight="1" x14ac:dyDescent="0.2">
      <c r="Q41157" s="92" t="s">
        <v>50</v>
      </c>
      <c r="BF41157" s="101" t="s">
        <v>58</v>
      </c>
      <c r="BK41157" s="98" t="s">
        <v>70</v>
      </c>
    </row>
    <row r="41158" spans="17:63" ht="29.25" customHeight="1" x14ac:dyDescent="0.2">
      <c r="Q41158" s="92" t="s">
        <v>50</v>
      </c>
      <c r="BF41158" s="101" t="s">
        <v>58</v>
      </c>
      <c r="BK41158" s="98" t="s">
        <v>70</v>
      </c>
    </row>
    <row r="41159" spans="17:63" ht="29.25" customHeight="1" x14ac:dyDescent="0.2">
      <c r="Q41159" s="92" t="s">
        <v>50</v>
      </c>
      <c r="BF41159" s="101" t="s">
        <v>58</v>
      </c>
      <c r="BK41159" s="98" t="s">
        <v>70</v>
      </c>
    </row>
    <row r="41160" spans="17:63" ht="29.25" customHeight="1" x14ac:dyDescent="0.2">
      <c r="Q41160" s="92" t="s">
        <v>50</v>
      </c>
      <c r="BF41160" s="101" t="s">
        <v>58</v>
      </c>
      <c r="BK41160" s="98" t="s">
        <v>70</v>
      </c>
    </row>
    <row r="41161" spans="17:63" ht="29.25" customHeight="1" x14ac:dyDescent="0.2">
      <c r="Q41161" s="92" t="s">
        <v>50</v>
      </c>
      <c r="BF41161" s="101" t="s">
        <v>58</v>
      </c>
      <c r="BK41161" s="98" t="s">
        <v>70</v>
      </c>
    </row>
    <row r="41162" spans="17:63" ht="29.25" customHeight="1" x14ac:dyDescent="0.2">
      <c r="Q41162" s="92" t="s">
        <v>50</v>
      </c>
      <c r="BF41162" s="101" t="s">
        <v>58</v>
      </c>
      <c r="BK41162" s="98" t="s">
        <v>70</v>
      </c>
    </row>
    <row r="41163" spans="17:63" ht="29.25" customHeight="1" x14ac:dyDescent="0.2">
      <c r="Q41163" s="92" t="s">
        <v>50</v>
      </c>
      <c r="BF41163" s="101" t="s">
        <v>58</v>
      </c>
      <c r="BK41163" s="98" t="s">
        <v>70</v>
      </c>
    </row>
    <row r="41164" spans="17:63" ht="29.25" customHeight="1" x14ac:dyDescent="0.2">
      <c r="Q41164" s="92" t="s">
        <v>50</v>
      </c>
      <c r="BF41164" s="101" t="s">
        <v>58</v>
      </c>
      <c r="BK41164" s="98" t="s">
        <v>70</v>
      </c>
    </row>
    <row r="41165" spans="17:63" ht="29.25" customHeight="1" x14ac:dyDescent="0.2">
      <c r="Q41165" s="92" t="s">
        <v>50</v>
      </c>
      <c r="BF41165" s="101" t="s">
        <v>58</v>
      </c>
      <c r="BK41165" s="98" t="s">
        <v>70</v>
      </c>
    </row>
    <row r="41166" spans="17:63" ht="29.25" customHeight="1" x14ac:dyDescent="0.2">
      <c r="Q41166" s="92" t="s">
        <v>50</v>
      </c>
      <c r="BF41166" s="101" t="s">
        <v>58</v>
      </c>
      <c r="BK41166" s="98" t="s">
        <v>70</v>
      </c>
    </row>
    <row r="41167" spans="17:63" ht="29.25" customHeight="1" x14ac:dyDescent="0.2">
      <c r="Q41167" s="92" t="s">
        <v>50</v>
      </c>
      <c r="BF41167" s="101" t="s">
        <v>58</v>
      </c>
      <c r="BK41167" s="98" t="s">
        <v>70</v>
      </c>
    </row>
    <row r="41168" spans="17:63" ht="29.25" customHeight="1" x14ac:dyDescent="0.2">
      <c r="Q41168" s="92" t="s">
        <v>50</v>
      </c>
      <c r="BF41168" s="101" t="s">
        <v>58</v>
      </c>
      <c r="BK41168" s="98" t="s">
        <v>70</v>
      </c>
    </row>
    <row r="41169" spans="17:63" ht="29.25" customHeight="1" x14ac:dyDescent="0.2">
      <c r="Q41169" s="92" t="s">
        <v>50</v>
      </c>
      <c r="BF41169" s="101" t="s">
        <v>58</v>
      </c>
      <c r="BK41169" s="98" t="s">
        <v>70</v>
      </c>
    </row>
    <row r="41170" spans="17:63" ht="29.25" customHeight="1" x14ac:dyDescent="0.2">
      <c r="Q41170" s="92" t="s">
        <v>50</v>
      </c>
      <c r="BF41170" s="101" t="s">
        <v>58</v>
      </c>
      <c r="BK41170" s="98" t="s">
        <v>70</v>
      </c>
    </row>
    <row r="41171" spans="17:63" ht="29.25" customHeight="1" x14ac:dyDescent="0.2">
      <c r="Q41171" s="92" t="s">
        <v>50</v>
      </c>
      <c r="BF41171" s="101" t="s">
        <v>58</v>
      </c>
      <c r="BK41171" s="98" t="s">
        <v>70</v>
      </c>
    </row>
    <row r="41172" spans="17:63" ht="29.25" customHeight="1" x14ac:dyDescent="0.2">
      <c r="Q41172" s="92" t="s">
        <v>50</v>
      </c>
      <c r="BF41172" s="101" t="s">
        <v>58</v>
      </c>
      <c r="BK41172" s="98" t="s">
        <v>70</v>
      </c>
    </row>
    <row r="41173" spans="17:63" ht="29.25" customHeight="1" x14ac:dyDescent="0.2">
      <c r="Q41173" s="92" t="s">
        <v>50</v>
      </c>
      <c r="BF41173" s="101" t="s">
        <v>58</v>
      </c>
      <c r="BK41173" s="98" t="s">
        <v>70</v>
      </c>
    </row>
    <row r="41174" spans="17:63" ht="29.25" customHeight="1" x14ac:dyDescent="0.2">
      <c r="Q41174" s="92" t="s">
        <v>50</v>
      </c>
      <c r="BF41174" s="101" t="s">
        <v>58</v>
      </c>
      <c r="BK41174" s="98" t="s">
        <v>70</v>
      </c>
    </row>
    <row r="41175" spans="17:63" ht="29.25" customHeight="1" x14ac:dyDescent="0.2">
      <c r="Q41175" s="92" t="s">
        <v>50</v>
      </c>
      <c r="BF41175" s="101" t="s">
        <v>58</v>
      </c>
      <c r="BK41175" s="98" t="s">
        <v>70</v>
      </c>
    </row>
    <row r="41176" spans="17:63" ht="29.25" customHeight="1" x14ac:dyDescent="0.2">
      <c r="Q41176" s="92" t="s">
        <v>50</v>
      </c>
      <c r="BF41176" s="101" t="s">
        <v>58</v>
      </c>
      <c r="BK41176" s="98" t="s">
        <v>70</v>
      </c>
    </row>
    <row r="41177" spans="17:63" ht="29.25" customHeight="1" x14ac:dyDescent="0.2">
      <c r="Q41177" s="92" t="s">
        <v>50</v>
      </c>
      <c r="BF41177" s="101" t="s">
        <v>58</v>
      </c>
      <c r="BK41177" s="98" t="s">
        <v>70</v>
      </c>
    </row>
    <row r="41178" spans="17:63" ht="29.25" customHeight="1" x14ac:dyDescent="0.2">
      <c r="Q41178" s="92" t="s">
        <v>50</v>
      </c>
      <c r="BF41178" s="101" t="s">
        <v>58</v>
      </c>
      <c r="BK41178" s="98" t="s">
        <v>70</v>
      </c>
    </row>
    <row r="41179" spans="17:63" ht="29.25" customHeight="1" x14ac:dyDescent="0.2">
      <c r="Q41179" s="92" t="s">
        <v>50</v>
      </c>
      <c r="BF41179" s="101" t="s">
        <v>58</v>
      </c>
      <c r="BK41179" s="98" t="s">
        <v>70</v>
      </c>
    </row>
    <row r="41180" spans="17:63" ht="29.25" customHeight="1" x14ac:dyDescent="0.2">
      <c r="Q41180" s="92" t="s">
        <v>50</v>
      </c>
      <c r="BF41180" s="101" t="s">
        <v>58</v>
      </c>
      <c r="BK41180" s="98" t="s">
        <v>70</v>
      </c>
    </row>
    <row r="41181" spans="17:63" ht="29.25" customHeight="1" x14ac:dyDescent="0.2">
      <c r="Q41181" s="92" t="s">
        <v>50</v>
      </c>
      <c r="BF41181" s="101" t="s">
        <v>58</v>
      </c>
      <c r="BK41181" s="98" t="s">
        <v>70</v>
      </c>
    </row>
    <row r="41182" spans="17:63" ht="29.25" customHeight="1" x14ac:dyDescent="0.2">
      <c r="Q41182" s="92" t="s">
        <v>50</v>
      </c>
      <c r="BF41182" s="101" t="s">
        <v>58</v>
      </c>
      <c r="BK41182" s="98" t="s">
        <v>70</v>
      </c>
    </row>
    <row r="41183" spans="17:63" ht="29.25" customHeight="1" x14ac:dyDescent="0.2">
      <c r="Q41183" s="92" t="s">
        <v>50</v>
      </c>
      <c r="BF41183" s="101" t="s">
        <v>58</v>
      </c>
      <c r="BK41183" s="98" t="s">
        <v>70</v>
      </c>
    </row>
    <row r="41184" spans="17:63" ht="29.25" customHeight="1" x14ac:dyDescent="0.2">
      <c r="Q41184" s="92" t="s">
        <v>50</v>
      </c>
      <c r="BF41184" s="101" t="s">
        <v>58</v>
      </c>
      <c r="BK41184" s="98" t="s">
        <v>70</v>
      </c>
    </row>
    <row r="41185" spans="17:63" ht="29.25" customHeight="1" x14ac:dyDescent="0.2">
      <c r="Q41185" s="92" t="s">
        <v>50</v>
      </c>
      <c r="BF41185" s="101" t="s">
        <v>58</v>
      </c>
      <c r="BK41185" s="98" t="s">
        <v>70</v>
      </c>
    </row>
    <row r="41186" spans="17:63" ht="29.25" customHeight="1" x14ac:dyDescent="0.2">
      <c r="Q41186" s="92" t="s">
        <v>50</v>
      </c>
      <c r="BF41186" s="101" t="s">
        <v>58</v>
      </c>
      <c r="BK41186" s="98" t="s">
        <v>70</v>
      </c>
    </row>
    <row r="41187" spans="17:63" ht="29.25" customHeight="1" x14ac:dyDescent="0.2">
      <c r="Q41187" s="92" t="s">
        <v>50</v>
      </c>
      <c r="BF41187" s="101" t="s">
        <v>58</v>
      </c>
      <c r="BK41187" s="98" t="s">
        <v>70</v>
      </c>
    </row>
    <row r="41188" spans="17:63" ht="29.25" customHeight="1" x14ac:dyDescent="0.2">
      <c r="Q41188" s="92" t="s">
        <v>50</v>
      </c>
      <c r="BF41188" s="101" t="s">
        <v>58</v>
      </c>
      <c r="BK41188" s="98" t="s">
        <v>70</v>
      </c>
    </row>
    <row r="41189" spans="17:63" ht="29.25" customHeight="1" x14ac:dyDescent="0.2">
      <c r="Q41189" s="92" t="s">
        <v>50</v>
      </c>
      <c r="BF41189" s="101" t="s">
        <v>58</v>
      </c>
      <c r="BK41189" s="98" t="s">
        <v>70</v>
      </c>
    </row>
    <row r="41190" spans="17:63" ht="29.25" customHeight="1" x14ac:dyDescent="0.2">
      <c r="Q41190" s="92" t="s">
        <v>50</v>
      </c>
      <c r="BF41190" s="101" t="s">
        <v>58</v>
      </c>
      <c r="BK41190" s="98" t="s">
        <v>70</v>
      </c>
    </row>
    <row r="41191" spans="17:63" ht="29.25" customHeight="1" x14ac:dyDescent="0.2">
      <c r="Q41191" s="92" t="s">
        <v>50</v>
      </c>
      <c r="BF41191" s="101" t="s">
        <v>58</v>
      </c>
      <c r="BK41191" s="98" t="s">
        <v>70</v>
      </c>
    </row>
    <row r="41192" spans="17:63" ht="29.25" customHeight="1" x14ac:dyDescent="0.2">
      <c r="Q41192" s="92" t="s">
        <v>50</v>
      </c>
      <c r="BF41192" s="101" t="s">
        <v>58</v>
      </c>
      <c r="BK41192" s="98" t="s">
        <v>70</v>
      </c>
    </row>
    <row r="41193" spans="17:63" ht="29.25" customHeight="1" x14ac:dyDescent="0.2">
      <c r="Q41193" s="92" t="s">
        <v>50</v>
      </c>
      <c r="BF41193" s="101" t="s">
        <v>58</v>
      </c>
      <c r="BK41193" s="98" t="s">
        <v>70</v>
      </c>
    </row>
    <row r="41194" spans="17:63" ht="29.25" customHeight="1" x14ac:dyDescent="0.2">
      <c r="Q41194" s="92" t="s">
        <v>50</v>
      </c>
      <c r="BF41194" s="101" t="s">
        <v>58</v>
      </c>
      <c r="BK41194" s="98" t="s">
        <v>70</v>
      </c>
    </row>
    <row r="41195" spans="17:63" ht="29.25" customHeight="1" x14ac:dyDescent="0.2">
      <c r="Q41195" s="92" t="s">
        <v>50</v>
      </c>
      <c r="BF41195" s="101" t="s">
        <v>58</v>
      </c>
      <c r="BK41195" s="98" t="s">
        <v>70</v>
      </c>
    </row>
    <row r="41196" spans="17:63" ht="29.25" customHeight="1" x14ac:dyDescent="0.2">
      <c r="Q41196" s="92" t="s">
        <v>50</v>
      </c>
      <c r="BF41196" s="101" t="s">
        <v>58</v>
      </c>
      <c r="BK41196" s="98" t="s">
        <v>70</v>
      </c>
    </row>
    <row r="41197" spans="17:63" ht="29.25" customHeight="1" x14ac:dyDescent="0.2">
      <c r="Q41197" s="92" t="s">
        <v>50</v>
      </c>
      <c r="BF41197" s="101" t="s">
        <v>58</v>
      </c>
      <c r="BK41197" s="98" t="s">
        <v>70</v>
      </c>
    </row>
    <row r="41198" spans="17:63" ht="29.25" customHeight="1" x14ac:dyDescent="0.2">
      <c r="Q41198" s="92" t="s">
        <v>50</v>
      </c>
      <c r="BF41198" s="101" t="s">
        <v>58</v>
      </c>
      <c r="BK41198" s="98" t="s">
        <v>70</v>
      </c>
    </row>
    <row r="41199" spans="17:63" ht="29.25" customHeight="1" x14ac:dyDescent="0.2">
      <c r="Q41199" s="92" t="s">
        <v>50</v>
      </c>
      <c r="BF41199" s="101" t="s">
        <v>58</v>
      </c>
      <c r="BK41199" s="98" t="s">
        <v>70</v>
      </c>
    </row>
    <row r="41200" spans="17:63" ht="29.25" customHeight="1" x14ac:dyDescent="0.2">
      <c r="Q41200" s="92" t="s">
        <v>50</v>
      </c>
      <c r="BF41200" s="101" t="s">
        <v>58</v>
      </c>
      <c r="BK41200" s="98" t="s">
        <v>70</v>
      </c>
    </row>
    <row r="41201" spans="17:63" ht="29.25" customHeight="1" x14ac:dyDescent="0.2">
      <c r="Q41201" s="92" t="s">
        <v>50</v>
      </c>
      <c r="BF41201" s="101" t="s">
        <v>58</v>
      </c>
      <c r="BK41201" s="98" t="s">
        <v>70</v>
      </c>
    </row>
    <row r="41202" spans="17:63" ht="29.25" customHeight="1" x14ac:dyDescent="0.2">
      <c r="Q41202" s="92" t="s">
        <v>50</v>
      </c>
      <c r="BF41202" s="101" t="s">
        <v>58</v>
      </c>
      <c r="BK41202" s="98" t="s">
        <v>70</v>
      </c>
    </row>
    <row r="41203" spans="17:63" ht="29.25" customHeight="1" x14ac:dyDescent="0.2">
      <c r="Q41203" s="92" t="s">
        <v>50</v>
      </c>
      <c r="BF41203" s="101" t="s">
        <v>58</v>
      </c>
      <c r="BK41203" s="98" t="s">
        <v>70</v>
      </c>
    </row>
    <row r="41204" spans="17:63" ht="29.25" customHeight="1" x14ac:dyDescent="0.2">
      <c r="Q41204" s="92" t="s">
        <v>50</v>
      </c>
      <c r="BF41204" s="101" t="s">
        <v>58</v>
      </c>
      <c r="BK41204" s="98" t="s">
        <v>70</v>
      </c>
    </row>
    <row r="41205" spans="17:63" ht="29.25" customHeight="1" x14ac:dyDescent="0.2">
      <c r="Q41205" s="92" t="s">
        <v>50</v>
      </c>
      <c r="BF41205" s="101" t="s">
        <v>58</v>
      </c>
      <c r="BK41205" s="98" t="s">
        <v>70</v>
      </c>
    </row>
    <row r="41206" spans="17:63" ht="29.25" customHeight="1" x14ac:dyDescent="0.2">
      <c r="Q41206" s="92" t="s">
        <v>50</v>
      </c>
      <c r="BF41206" s="101" t="s">
        <v>58</v>
      </c>
      <c r="BK41206" s="98" t="s">
        <v>70</v>
      </c>
    </row>
    <row r="41207" spans="17:63" ht="29.25" customHeight="1" x14ac:dyDescent="0.2">
      <c r="Q41207" s="92" t="s">
        <v>50</v>
      </c>
      <c r="BF41207" s="101" t="s">
        <v>58</v>
      </c>
      <c r="BK41207" s="98" t="s">
        <v>70</v>
      </c>
    </row>
    <row r="41208" spans="17:63" ht="29.25" customHeight="1" x14ac:dyDescent="0.2">
      <c r="Q41208" s="92" t="s">
        <v>50</v>
      </c>
      <c r="BF41208" s="101" t="s">
        <v>58</v>
      </c>
      <c r="BK41208" s="98" t="s">
        <v>70</v>
      </c>
    </row>
    <row r="41209" spans="17:63" ht="29.25" customHeight="1" x14ac:dyDescent="0.2">
      <c r="Q41209" s="92" t="s">
        <v>50</v>
      </c>
      <c r="BF41209" s="101" t="s">
        <v>58</v>
      </c>
      <c r="BK41209" s="98" t="s">
        <v>70</v>
      </c>
    </row>
    <row r="41210" spans="17:63" ht="29.25" customHeight="1" x14ac:dyDescent="0.2">
      <c r="Q41210" s="92" t="s">
        <v>50</v>
      </c>
      <c r="BF41210" s="101" t="s">
        <v>58</v>
      </c>
      <c r="BK41210" s="98" t="s">
        <v>70</v>
      </c>
    </row>
    <row r="41211" spans="17:63" ht="29.25" customHeight="1" x14ac:dyDescent="0.2">
      <c r="Q41211" s="92" t="s">
        <v>50</v>
      </c>
      <c r="BF41211" s="101" t="s">
        <v>58</v>
      </c>
      <c r="BK41211" s="98" t="s">
        <v>70</v>
      </c>
    </row>
    <row r="41212" spans="17:63" ht="29.25" customHeight="1" x14ac:dyDescent="0.2">
      <c r="Q41212" s="92" t="s">
        <v>50</v>
      </c>
      <c r="BF41212" s="101" t="s">
        <v>58</v>
      </c>
      <c r="BK41212" s="98" t="s">
        <v>70</v>
      </c>
    </row>
    <row r="41213" spans="17:63" ht="29.25" customHeight="1" x14ac:dyDescent="0.2">
      <c r="Q41213" s="92" t="s">
        <v>50</v>
      </c>
      <c r="BF41213" s="101" t="s">
        <v>58</v>
      </c>
      <c r="BK41213" s="98" t="s">
        <v>70</v>
      </c>
    </row>
    <row r="41214" spans="17:63" ht="29.25" customHeight="1" x14ac:dyDescent="0.2">
      <c r="Q41214" s="92" t="s">
        <v>50</v>
      </c>
      <c r="BF41214" s="101" t="s">
        <v>58</v>
      </c>
      <c r="BK41214" s="98" t="s">
        <v>70</v>
      </c>
    </row>
    <row r="41215" spans="17:63" ht="29.25" customHeight="1" x14ac:dyDescent="0.2">
      <c r="Q41215" s="92" t="s">
        <v>50</v>
      </c>
      <c r="BF41215" s="101" t="s">
        <v>58</v>
      </c>
      <c r="BK41215" s="98" t="s">
        <v>70</v>
      </c>
    </row>
    <row r="41216" spans="17:63" ht="29.25" customHeight="1" x14ac:dyDescent="0.2">
      <c r="Q41216" s="92" t="s">
        <v>50</v>
      </c>
      <c r="BF41216" s="101" t="s">
        <v>58</v>
      </c>
      <c r="BK41216" s="98" t="s">
        <v>70</v>
      </c>
    </row>
    <row r="41217" spans="17:63" ht="29.25" customHeight="1" x14ac:dyDescent="0.2">
      <c r="Q41217" s="92" t="s">
        <v>50</v>
      </c>
      <c r="BF41217" s="101" t="s">
        <v>58</v>
      </c>
      <c r="BK41217" s="98" t="s">
        <v>70</v>
      </c>
    </row>
    <row r="41218" spans="17:63" ht="29.25" customHeight="1" x14ac:dyDescent="0.2">
      <c r="Q41218" s="92" t="s">
        <v>50</v>
      </c>
      <c r="BF41218" s="101" t="s">
        <v>58</v>
      </c>
      <c r="BK41218" s="98" t="s">
        <v>70</v>
      </c>
    </row>
    <row r="41219" spans="17:63" ht="29.25" customHeight="1" x14ac:dyDescent="0.2">
      <c r="Q41219" s="92" t="s">
        <v>50</v>
      </c>
      <c r="BF41219" s="101" t="s">
        <v>58</v>
      </c>
      <c r="BK41219" s="98" t="s">
        <v>70</v>
      </c>
    </row>
    <row r="41220" spans="17:63" ht="29.25" customHeight="1" x14ac:dyDescent="0.2">
      <c r="Q41220" s="92" t="s">
        <v>50</v>
      </c>
      <c r="BF41220" s="101" t="s">
        <v>58</v>
      </c>
      <c r="BK41220" s="98" t="s">
        <v>70</v>
      </c>
    </row>
    <row r="41221" spans="17:63" ht="29.25" customHeight="1" x14ac:dyDescent="0.2">
      <c r="Q41221" s="92" t="s">
        <v>50</v>
      </c>
      <c r="BF41221" s="101" t="s">
        <v>58</v>
      </c>
      <c r="BK41221" s="98" t="s">
        <v>70</v>
      </c>
    </row>
    <row r="41222" spans="17:63" ht="29.25" customHeight="1" x14ac:dyDescent="0.2">
      <c r="Q41222" s="92" t="s">
        <v>50</v>
      </c>
      <c r="BF41222" s="101" t="s">
        <v>58</v>
      </c>
      <c r="BK41222" s="98" t="s">
        <v>70</v>
      </c>
    </row>
    <row r="41223" spans="17:63" ht="29.25" customHeight="1" x14ac:dyDescent="0.2">
      <c r="Q41223" s="92" t="s">
        <v>50</v>
      </c>
      <c r="BF41223" s="101" t="s">
        <v>58</v>
      </c>
      <c r="BK41223" s="98" t="s">
        <v>70</v>
      </c>
    </row>
    <row r="41224" spans="17:63" ht="29.25" customHeight="1" x14ac:dyDescent="0.2">
      <c r="Q41224" s="92" t="s">
        <v>50</v>
      </c>
      <c r="BF41224" s="101" t="s">
        <v>58</v>
      </c>
      <c r="BK41224" s="98" t="s">
        <v>70</v>
      </c>
    </row>
    <row r="41225" spans="17:63" ht="29.25" customHeight="1" x14ac:dyDescent="0.2">
      <c r="Q41225" s="92" t="s">
        <v>50</v>
      </c>
      <c r="BF41225" s="101" t="s">
        <v>58</v>
      </c>
      <c r="BK41225" s="98" t="s">
        <v>70</v>
      </c>
    </row>
    <row r="41226" spans="17:63" ht="29.25" customHeight="1" x14ac:dyDescent="0.2">
      <c r="Q41226" s="92" t="s">
        <v>50</v>
      </c>
      <c r="BF41226" s="101" t="s">
        <v>58</v>
      </c>
      <c r="BK41226" s="98" t="s">
        <v>70</v>
      </c>
    </row>
    <row r="41227" spans="17:63" ht="29.25" customHeight="1" x14ac:dyDescent="0.2">
      <c r="Q41227" s="92" t="s">
        <v>50</v>
      </c>
      <c r="BF41227" s="101" t="s">
        <v>58</v>
      </c>
      <c r="BK41227" s="98" t="s">
        <v>70</v>
      </c>
    </row>
    <row r="41228" spans="17:63" ht="29.25" customHeight="1" x14ac:dyDescent="0.2">
      <c r="Q41228" s="92" t="s">
        <v>50</v>
      </c>
      <c r="BF41228" s="101" t="s">
        <v>58</v>
      </c>
      <c r="BK41228" s="98" t="s">
        <v>70</v>
      </c>
    </row>
    <row r="41229" spans="17:63" ht="29.25" customHeight="1" x14ac:dyDescent="0.2">
      <c r="Q41229" s="92" t="s">
        <v>50</v>
      </c>
      <c r="BF41229" s="101" t="s">
        <v>58</v>
      </c>
      <c r="BK41229" s="98" t="s">
        <v>70</v>
      </c>
    </row>
    <row r="41230" spans="17:63" ht="29.25" customHeight="1" x14ac:dyDescent="0.2">
      <c r="Q41230" s="92" t="s">
        <v>50</v>
      </c>
      <c r="BF41230" s="101" t="s">
        <v>58</v>
      </c>
      <c r="BK41230" s="98" t="s">
        <v>70</v>
      </c>
    </row>
    <row r="41231" spans="17:63" ht="29.25" customHeight="1" x14ac:dyDescent="0.2">
      <c r="Q41231" s="92" t="s">
        <v>50</v>
      </c>
      <c r="BF41231" s="101" t="s">
        <v>58</v>
      </c>
      <c r="BK41231" s="98" t="s">
        <v>70</v>
      </c>
    </row>
    <row r="41232" spans="17:63" ht="29.25" customHeight="1" x14ac:dyDescent="0.2">
      <c r="Q41232" s="92" t="s">
        <v>50</v>
      </c>
      <c r="BF41232" s="101" t="s">
        <v>58</v>
      </c>
      <c r="BK41232" s="98" t="s">
        <v>70</v>
      </c>
    </row>
    <row r="41233" spans="17:63" ht="29.25" customHeight="1" x14ac:dyDescent="0.2">
      <c r="Q41233" s="92" t="s">
        <v>50</v>
      </c>
      <c r="BF41233" s="101" t="s">
        <v>58</v>
      </c>
      <c r="BK41233" s="98" t="s">
        <v>70</v>
      </c>
    </row>
    <row r="41234" spans="17:63" ht="29.25" customHeight="1" x14ac:dyDescent="0.2">
      <c r="Q41234" s="92" t="s">
        <v>50</v>
      </c>
      <c r="BF41234" s="101" t="s">
        <v>58</v>
      </c>
      <c r="BK41234" s="98" t="s">
        <v>70</v>
      </c>
    </row>
    <row r="41235" spans="17:63" ht="29.25" customHeight="1" x14ac:dyDescent="0.2">
      <c r="Q41235" s="92" t="s">
        <v>50</v>
      </c>
      <c r="BF41235" s="101" t="s">
        <v>58</v>
      </c>
      <c r="BK41235" s="98" t="s">
        <v>70</v>
      </c>
    </row>
    <row r="41236" spans="17:63" ht="29.25" customHeight="1" x14ac:dyDescent="0.2">
      <c r="Q41236" s="92" t="s">
        <v>50</v>
      </c>
      <c r="BF41236" s="101" t="s">
        <v>58</v>
      </c>
      <c r="BK41236" s="98" t="s">
        <v>70</v>
      </c>
    </row>
    <row r="41237" spans="17:63" ht="29.25" customHeight="1" x14ac:dyDescent="0.2">
      <c r="Q41237" s="92" t="s">
        <v>50</v>
      </c>
      <c r="BF41237" s="101" t="s">
        <v>58</v>
      </c>
      <c r="BK41237" s="98" t="s">
        <v>70</v>
      </c>
    </row>
    <row r="41238" spans="17:63" ht="29.25" customHeight="1" x14ac:dyDescent="0.2">
      <c r="Q41238" s="92" t="s">
        <v>50</v>
      </c>
      <c r="BF41238" s="101" t="s">
        <v>58</v>
      </c>
      <c r="BK41238" s="98" t="s">
        <v>70</v>
      </c>
    </row>
    <row r="41239" spans="17:63" ht="29.25" customHeight="1" x14ac:dyDescent="0.2">
      <c r="Q41239" s="92" t="s">
        <v>50</v>
      </c>
      <c r="BF41239" s="101" t="s">
        <v>58</v>
      </c>
      <c r="BK41239" s="98" t="s">
        <v>70</v>
      </c>
    </row>
    <row r="41240" spans="17:63" ht="29.25" customHeight="1" x14ac:dyDescent="0.2">
      <c r="Q41240" s="92" t="s">
        <v>50</v>
      </c>
      <c r="BF41240" s="101" t="s">
        <v>58</v>
      </c>
      <c r="BK41240" s="98" t="s">
        <v>70</v>
      </c>
    </row>
    <row r="41241" spans="17:63" ht="29.25" customHeight="1" x14ac:dyDescent="0.2">
      <c r="Q41241" s="92" t="s">
        <v>50</v>
      </c>
      <c r="BF41241" s="101" t="s">
        <v>58</v>
      </c>
      <c r="BK41241" s="98" t="s">
        <v>70</v>
      </c>
    </row>
    <row r="41242" spans="17:63" ht="29.25" customHeight="1" x14ac:dyDescent="0.2">
      <c r="Q41242" s="92" t="s">
        <v>50</v>
      </c>
      <c r="BF41242" s="101" t="s">
        <v>58</v>
      </c>
      <c r="BK41242" s="98" t="s">
        <v>70</v>
      </c>
    </row>
    <row r="41243" spans="17:63" ht="29.25" customHeight="1" x14ac:dyDescent="0.2">
      <c r="Q41243" s="92" t="s">
        <v>50</v>
      </c>
      <c r="BF41243" s="101" t="s">
        <v>58</v>
      </c>
      <c r="BK41243" s="98" t="s">
        <v>70</v>
      </c>
    </row>
    <row r="41244" spans="17:63" ht="29.25" customHeight="1" x14ac:dyDescent="0.2">
      <c r="Q41244" s="92" t="s">
        <v>50</v>
      </c>
      <c r="BF41244" s="101" t="s">
        <v>58</v>
      </c>
      <c r="BK41244" s="98" t="s">
        <v>70</v>
      </c>
    </row>
    <row r="41245" spans="17:63" ht="29.25" customHeight="1" x14ac:dyDescent="0.2">
      <c r="Q41245" s="92" t="s">
        <v>50</v>
      </c>
      <c r="BF41245" s="101" t="s">
        <v>58</v>
      </c>
      <c r="BK41245" s="98" t="s">
        <v>70</v>
      </c>
    </row>
    <row r="41246" spans="17:63" ht="29.25" customHeight="1" x14ac:dyDescent="0.2">
      <c r="Q41246" s="92" t="s">
        <v>50</v>
      </c>
      <c r="BF41246" s="101" t="s">
        <v>58</v>
      </c>
      <c r="BK41246" s="98" t="s">
        <v>70</v>
      </c>
    </row>
    <row r="41247" spans="17:63" ht="29.25" customHeight="1" x14ac:dyDescent="0.2">
      <c r="Q41247" s="92" t="s">
        <v>50</v>
      </c>
      <c r="BF41247" s="101" t="s">
        <v>58</v>
      </c>
      <c r="BK41247" s="98" t="s">
        <v>70</v>
      </c>
    </row>
    <row r="41248" spans="17:63" ht="29.25" customHeight="1" x14ac:dyDescent="0.2">
      <c r="Q41248" s="92" t="s">
        <v>50</v>
      </c>
      <c r="BF41248" s="101" t="s">
        <v>58</v>
      </c>
      <c r="BK41248" s="98" t="s">
        <v>70</v>
      </c>
    </row>
    <row r="41249" spans="17:63" ht="29.25" customHeight="1" x14ac:dyDescent="0.2">
      <c r="Q41249" s="92" t="s">
        <v>50</v>
      </c>
      <c r="BF41249" s="101" t="s">
        <v>58</v>
      </c>
      <c r="BK41249" s="98" t="s">
        <v>70</v>
      </c>
    </row>
    <row r="41250" spans="17:63" ht="29.25" customHeight="1" x14ac:dyDescent="0.2">
      <c r="Q41250" s="92" t="s">
        <v>50</v>
      </c>
      <c r="BF41250" s="101" t="s">
        <v>58</v>
      </c>
      <c r="BK41250" s="98" t="s">
        <v>70</v>
      </c>
    </row>
    <row r="41251" spans="17:63" ht="29.25" customHeight="1" x14ac:dyDescent="0.2">
      <c r="Q41251" s="92" t="s">
        <v>50</v>
      </c>
      <c r="BF41251" s="101" t="s">
        <v>58</v>
      </c>
      <c r="BK41251" s="98" t="s">
        <v>70</v>
      </c>
    </row>
    <row r="41252" spans="17:63" ht="29.25" customHeight="1" x14ac:dyDescent="0.2">
      <c r="Q41252" s="92" t="s">
        <v>50</v>
      </c>
      <c r="BF41252" s="101" t="s">
        <v>58</v>
      </c>
      <c r="BK41252" s="98" t="s">
        <v>70</v>
      </c>
    </row>
    <row r="41253" spans="17:63" ht="29.25" customHeight="1" x14ac:dyDescent="0.2">
      <c r="Q41253" s="92" t="s">
        <v>50</v>
      </c>
      <c r="BF41253" s="101" t="s">
        <v>58</v>
      </c>
      <c r="BK41253" s="98" t="s">
        <v>70</v>
      </c>
    </row>
    <row r="41254" spans="17:63" ht="29.25" customHeight="1" x14ac:dyDescent="0.2">
      <c r="Q41254" s="92" t="s">
        <v>50</v>
      </c>
      <c r="BF41254" s="101" t="s">
        <v>58</v>
      </c>
      <c r="BK41254" s="98" t="s">
        <v>70</v>
      </c>
    </row>
    <row r="41255" spans="17:63" ht="29.25" customHeight="1" x14ac:dyDescent="0.2">
      <c r="Q41255" s="92" t="s">
        <v>50</v>
      </c>
      <c r="BF41255" s="101" t="s">
        <v>58</v>
      </c>
      <c r="BK41255" s="98" t="s">
        <v>70</v>
      </c>
    </row>
    <row r="41256" spans="17:63" ht="29.25" customHeight="1" x14ac:dyDescent="0.2">
      <c r="Q41256" s="92" t="s">
        <v>50</v>
      </c>
      <c r="BF41256" s="101" t="s">
        <v>58</v>
      </c>
      <c r="BK41256" s="98" t="s">
        <v>70</v>
      </c>
    </row>
    <row r="41257" spans="17:63" ht="29.25" customHeight="1" x14ac:dyDescent="0.2">
      <c r="Q41257" s="92" t="s">
        <v>50</v>
      </c>
      <c r="BF41257" s="101" t="s">
        <v>58</v>
      </c>
      <c r="BK41257" s="98" t="s">
        <v>70</v>
      </c>
    </row>
    <row r="41258" spans="17:63" ht="29.25" customHeight="1" x14ac:dyDescent="0.2">
      <c r="Q41258" s="92" t="s">
        <v>50</v>
      </c>
      <c r="BF41258" s="101" t="s">
        <v>58</v>
      </c>
      <c r="BK41258" s="98" t="s">
        <v>70</v>
      </c>
    </row>
    <row r="41259" spans="17:63" ht="29.25" customHeight="1" x14ac:dyDescent="0.2">
      <c r="Q41259" s="92" t="s">
        <v>50</v>
      </c>
      <c r="BF41259" s="101" t="s">
        <v>58</v>
      </c>
      <c r="BK41259" s="98" t="s">
        <v>70</v>
      </c>
    </row>
    <row r="41260" spans="17:63" ht="29.25" customHeight="1" x14ac:dyDescent="0.2">
      <c r="Q41260" s="92" t="s">
        <v>50</v>
      </c>
      <c r="BF41260" s="101" t="s">
        <v>58</v>
      </c>
      <c r="BK41260" s="98" t="s">
        <v>70</v>
      </c>
    </row>
    <row r="41261" spans="17:63" ht="29.25" customHeight="1" x14ac:dyDescent="0.2">
      <c r="Q41261" s="92" t="s">
        <v>50</v>
      </c>
      <c r="BF41261" s="101" t="s">
        <v>58</v>
      </c>
      <c r="BK41261" s="98" t="s">
        <v>70</v>
      </c>
    </row>
    <row r="41262" spans="17:63" ht="29.25" customHeight="1" x14ac:dyDescent="0.2">
      <c r="Q41262" s="92" t="s">
        <v>50</v>
      </c>
      <c r="BF41262" s="101" t="s">
        <v>58</v>
      </c>
      <c r="BK41262" s="98" t="s">
        <v>70</v>
      </c>
    </row>
    <row r="41263" spans="17:63" ht="29.25" customHeight="1" x14ac:dyDescent="0.2">
      <c r="Q41263" s="92" t="s">
        <v>50</v>
      </c>
      <c r="BF41263" s="101" t="s">
        <v>58</v>
      </c>
      <c r="BK41263" s="98" t="s">
        <v>70</v>
      </c>
    </row>
    <row r="41264" spans="17:63" ht="29.25" customHeight="1" x14ac:dyDescent="0.2">
      <c r="Q41264" s="92" t="s">
        <v>50</v>
      </c>
      <c r="BF41264" s="101" t="s">
        <v>58</v>
      </c>
      <c r="BK41264" s="98" t="s">
        <v>70</v>
      </c>
    </row>
    <row r="41265" spans="17:63" ht="29.25" customHeight="1" x14ac:dyDescent="0.2">
      <c r="Q41265" s="92" t="s">
        <v>50</v>
      </c>
      <c r="BF41265" s="101" t="s">
        <v>58</v>
      </c>
      <c r="BK41265" s="98" t="s">
        <v>70</v>
      </c>
    </row>
    <row r="41266" spans="17:63" ht="29.25" customHeight="1" x14ac:dyDescent="0.2">
      <c r="Q41266" s="92" t="s">
        <v>50</v>
      </c>
      <c r="BF41266" s="101" t="s">
        <v>58</v>
      </c>
      <c r="BK41266" s="98" t="s">
        <v>70</v>
      </c>
    </row>
    <row r="41267" spans="17:63" ht="29.25" customHeight="1" x14ac:dyDescent="0.2">
      <c r="Q41267" s="92" t="s">
        <v>50</v>
      </c>
      <c r="BF41267" s="101" t="s">
        <v>58</v>
      </c>
      <c r="BK41267" s="98" t="s">
        <v>70</v>
      </c>
    </row>
    <row r="41268" spans="17:63" ht="29.25" customHeight="1" x14ac:dyDescent="0.2">
      <c r="Q41268" s="92" t="s">
        <v>50</v>
      </c>
      <c r="BF41268" s="101" t="s">
        <v>58</v>
      </c>
      <c r="BK41268" s="98" t="s">
        <v>70</v>
      </c>
    </row>
    <row r="41269" spans="17:63" ht="29.25" customHeight="1" x14ac:dyDescent="0.2">
      <c r="Q41269" s="92" t="s">
        <v>50</v>
      </c>
      <c r="BF41269" s="101" t="s">
        <v>58</v>
      </c>
      <c r="BK41269" s="98" t="s">
        <v>70</v>
      </c>
    </row>
    <row r="41270" spans="17:63" ht="29.25" customHeight="1" x14ac:dyDescent="0.2">
      <c r="Q41270" s="92" t="s">
        <v>50</v>
      </c>
      <c r="BF41270" s="101" t="s">
        <v>58</v>
      </c>
      <c r="BK41270" s="98" t="s">
        <v>70</v>
      </c>
    </row>
    <row r="41271" spans="17:63" ht="29.25" customHeight="1" x14ac:dyDescent="0.2">
      <c r="Q41271" s="92" t="s">
        <v>50</v>
      </c>
      <c r="BF41271" s="101" t="s">
        <v>58</v>
      </c>
      <c r="BK41271" s="98" t="s">
        <v>70</v>
      </c>
    </row>
    <row r="41272" spans="17:63" ht="29.25" customHeight="1" x14ac:dyDescent="0.2">
      <c r="Q41272" s="92" t="s">
        <v>50</v>
      </c>
      <c r="BF41272" s="101" t="s">
        <v>58</v>
      </c>
      <c r="BK41272" s="98" t="s">
        <v>70</v>
      </c>
    </row>
    <row r="41273" spans="17:63" ht="29.25" customHeight="1" x14ac:dyDescent="0.2">
      <c r="Q41273" s="92" t="s">
        <v>50</v>
      </c>
      <c r="BF41273" s="101" t="s">
        <v>58</v>
      </c>
      <c r="BK41273" s="98" t="s">
        <v>70</v>
      </c>
    </row>
    <row r="41274" spans="17:63" ht="29.25" customHeight="1" x14ac:dyDescent="0.2">
      <c r="Q41274" s="92" t="s">
        <v>50</v>
      </c>
      <c r="BF41274" s="101" t="s">
        <v>58</v>
      </c>
      <c r="BK41274" s="98" t="s">
        <v>70</v>
      </c>
    </row>
    <row r="41275" spans="17:63" ht="29.25" customHeight="1" x14ac:dyDescent="0.2">
      <c r="Q41275" s="92" t="s">
        <v>50</v>
      </c>
      <c r="BF41275" s="101" t="s">
        <v>58</v>
      </c>
      <c r="BK41275" s="98" t="s">
        <v>70</v>
      </c>
    </row>
    <row r="41276" spans="17:63" ht="29.25" customHeight="1" x14ac:dyDescent="0.2">
      <c r="Q41276" s="92" t="s">
        <v>50</v>
      </c>
      <c r="BF41276" s="101" t="s">
        <v>58</v>
      </c>
      <c r="BK41276" s="98" t="s">
        <v>70</v>
      </c>
    </row>
    <row r="41277" spans="17:63" ht="29.25" customHeight="1" x14ac:dyDescent="0.2">
      <c r="Q41277" s="92" t="s">
        <v>50</v>
      </c>
      <c r="BF41277" s="101" t="s">
        <v>58</v>
      </c>
      <c r="BK41277" s="98" t="s">
        <v>70</v>
      </c>
    </row>
    <row r="41278" spans="17:63" ht="29.25" customHeight="1" x14ac:dyDescent="0.2">
      <c r="Q41278" s="92" t="s">
        <v>50</v>
      </c>
      <c r="BF41278" s="101" t="s">
        <v>58</v>
      </c>
      <c r="BK41278" s="98" t="s">
        <v>70</v>
      </c>
    </row>
    <row r="41279" spans="17:63" ht="29.25" customHeight="1" x14ac:dyDescent="0.2">
      <c r="Q41279" s="92" t="s">
        <v>50</v>
      </c>
      <c r="BF41279" s="101" t="s">
        <v>58</v>
      </c>
      <c r="BK41279" s="98" t="s">
        <v>70</v>
      </c>
    </row>
    <row r="41280" spans="17:63" ht="29.25" customHeight="1" x14ac:dyDescent="0.2">
      <c r="Q41280" s="92" t="s">
        <v>50</v>
      </c>
      <c r="BF41280" s="101" t="s">
        <v>58</v>
      </c>
      <c r="BK41280" s="98" t="s">
        <v>70</v>
      </c>
    </row>
    <row r="41281" spans="17:63" ht="29.25" customHeight="1" x14ac:dyDescent="0.2">
      <c r="Q41281" s="92" t="s">
        <v>50</v>
      </c>
      <c r="BF41281" s="101" t="s">
        <v>58</v>
      </c>
      <c r="BK41281" s="98" t="s">
        <v>70</v>
      </c>
    </row>
    <row r="41282" spans="17:63" ht="29.25" customHeight="1" x14ac:dyDescent="0.2">
      <c r="Q41282" s="92" t="s">
        <v>50</v>
      </c>
      <c r="BF41282" s="101" t="s">
        <v>58</v>
      </c>
      <c r="BK41282" s="98" t="s">
        <v>70</v>
      </c>
    </row>
    <row r="41283" spans="17:63" ht="29.25" customHeight="1" x14ac:dyDescent="0.2">
      <c r="Q41283" s="92" t="s">
        <v>50</v>
      </c>
      <c r="BF41283" s="101" t="s">
        <v>58</v>
      </c>
      <c r="BK41283" s="98" t="s">
        <v>70</v>
      </c>
    </row>
    <row r="41284" spans="17:63" ht="29.25" customHeight="1" x14ac:dyDescent="0.2">
      <c r="Q41284" s="92" t="s">
        <v>50</v>
      </c>
      <c r="BF41284" s="101" t="s">
        <v>58</v>
      </c>
      <c r="BK41284" s="98" t="s">
        <v>70</v>
      </c>
    </row>
    <row r="41285" spans="17:63" ht="29.25" customHeight="1" x14ac:dyDescent="0.2">
      <c r="Q41285" s="92" t="s">
        <v>50</v>
      </c>
      <c r="BF41285" s="101" t="s">
        <v>58</v>
      </c>
      <c r="BK41285" s="98" t="s">
        <v>70</v>
      </c>
    </row>
    <row r="41286" spans="17:63" ht="29.25" customHeight="1" x14ac:dyDescent="0.2">
      <c r="Q41286" s="92" t="s">
        <v>50</v>
      </c>
      <c r="BF41286" s="101" t="s">
        <v>58</v>
      </c>
      <c r="BK41286" s="98" t="s">
        <v>70</v>
      </c>
    </row>
    <row r="41287" spans="17:63" ht="29.25" customHeight="1" x14ac:dyDescent="0.2">
      <c r="Q41287" s="92" t="s">
        <v>50</v>
      </c>
      <c r="BF41287" s="101" t="s">
        <v>58</v>
      </c>
      <c r="BK41287" s="98" t="s">
        <v>70</v>
      </c>
    </row>
    <row r="41288" spans="17:63" ht="29.25" customHeight="1" x14ac:dyDescent="0.2">
      <c r="Q41288" s="92" t="s">
        <v>50</v>
      </c>
      <c r="BF41288" s="101" t="s">
        <v>58</v>
      </c>
      <c r="BK41288" s="98" t="s">
        <v>70</v>
      </c>
    </row>
    <row r="41289" spans="17:63" ht="29.25" customHeight="1" x14ac:dyDescent="0.2">
      <c r="Q41289" s="92" t="s">
        <v>50</v>
      </c>
      <c r="BF41289" s="101" t="s">
        <v>58</v>
      </c>
      <c r="BK41289" s="98" t="s">
        <v>70</v>
      </c>
    </row>
    <row r="41290" spans="17:63" ht="29.25" customHeight="1" x14ac:dyDescent="0.2">
      <c r="Q41290" s="92" t="s">
        <v>50</v>
      </c>
      <c r="BF41290" s="101" t="s">
        <v>58</v>
      </c>
      <c r="BK41290" s="98" t="s">
        <v>70</v>
      </c>
    </row>
    <row r="41291" spans="17:63" ht="29.25" customHeight="1" x14ac:dyDescent="0.2">
      <c r="Q41291" s="92" t="s">
        <v>50</v>
      </c>
      <c r="BF41291" s="101" t="s">
        <v>58</v>
      </c>
      <c r="BK41291" s="98" t="s">
        <v>70</v>
      </c>
    </row>
    <row r="41292" spans="17:63" ht="29.25" customHeight="1" x14ac:dyDescent="0.2">
      <c r="Q41292" s="92" t="s">
        <v>50</v>
      </c>
      <c r="BF41292" s="101" t="s">
        <v>58</v>
      </c>
      <c r="BK41292" s="98" t="s">
        <v>70</v>
      </c>
    </row>
    <row r="41293" spans="17:63" ht="29.25" customHeight="1" x14ac:dyDescent="0.2">
      <c r="Q41293" s="92" t="s">
        <v>50</v>
      </c>
      <c r="BF41293" s="101" t="s">
        <v>58</v>
      </c>
      <c r="BK41293" s="98" t="s">
        <v>70</v>
      </c>
    </row>
    <row r="41294" spans="17:63" ht="29.25" customHeight="1" x14ac:dyDescent="0.2">
      <c r="Q41294" s="92" t="s">
        <v>50</v>
      </c>
      <c r="BF41294" s="101" t="s">
        <v>58</v>
      </c>
      <c r="BK41294" s="98" t="s">
        <v>70</v>
      </c>
    </row>
    <row r="41295" spans="17:63" ht="29.25" customHeight="1" x14ac:dyDescent="0.2">
      <c r="Q41295" s="92" t="s">
        <v>50</v>
      </c>
      <c r="BF41295" s="101" t="s">
        <v>58</v>
      </c>
      <c r="BK41295" s="98" t="s">
        <v>70</v>
      </c>
    </row>
    <row r="41296" spans="17:63" ht="29.25" customHeight="1" x14ac:dyDescent="0.2">
      <c r="Q41296" s="92" t="s">
        <v>50</v>
      </c>
      <c r="BF41296" s="101" t="s">
        <v>58</v>
      </c>
      <c r="BK41296" s="98" t="s">
        <v>70</v>
      </c>
    </row>
    <row r="41297" spans="17:63" ht="29.25" customHeight="1" x14ac:dyDescent="0.2">
      <c r="Q41297" s="92" t="s">
        <v>50</v>
      </c>
      <c r="BF41297" s="101" t="s">
        <v>58</v>
      </c>
      <c r="BK41297" s="98" t="s">
        <v>70</v>
      </c>
    </row>
    <row r="41298" spans="17:63" ht="29.25" customHeight="1" x14ac:dyDescent="0.2">
      <c r="Q41298" s="92" t="s">
        <v>50</v>
      </c>
      <c r="BF41298" s="101" t="s">
        <v>58</v>
      </c>
      <c r="BK41298" s="98" t="s">
        <v>70</v>
      </c>
    </row>
    <row r="41299" spans="17:63" ht="29.25" customHeight="1" x14ac:dyDescent="0.2">
      <c r="Q41299" s="92" t="s">
        <v>50</v>
      </c>
      <c r="BF41299" s="101" t="s">
        <v>58</v>
      </c>
      <c r="BK41299" s="98" t="s">
        <v>70</v>
      </c>
    </row>
    <row r="41300" spans="17:63" ht="29.25" customHeight="1" x14ac:dyDescent="0.2">
      <c r="Q41300" s="92" t="s">
        <v>50</v>
      </c>
      <c r="BF41300" s="101" t="s">
        <v>58</v>
      </c>
      <c r="BK41300" s="98" t="s">
        <v>70</v>
      </c>
    </row>
    <row r="41301" spans="17:63" ht="29.25" customHeight="1" x14ac:dyDescent="0.2">
      <c r="Q41301" s="92" t="s">
        <v>50</v>
      </c>
      <c r="BF41301" s="101" t="s">
        <v>58</v>
      </c>
      <c r="BK41301" s="98" t="s">
        <v>70</v>
      </c>
    </row>
    <row r="41302" spans="17:63" ht="29.25" customHeight="1" x14ac:dyDescent="0.2">
      <c r="Q41302" s="92" t="s">
        <v>50</v>
      </c>
      <c r="BF41302" s="101" t="s">
        <v>58</v>
      </c>
      <c r="BK41302" s="98" t="s">
        <v>70</v>
      </c>
    </row>
    <row r="41303" spans="17:63" ht="29.25" customHeight="1" x14ac:dyDescent="0.2">
      <c r="Q41303" s="92" t="s">
        <v>50</v>
      </c>
      <c r="BF41303" s="101" t="s">
        <v>58</v>
      </c>
      <c r="BK41303" s="98" t="s">
        <v>70</v>
      </c>
    </row>
    <row r="41304" spans="17:63" ht="29.25" customHeight="1" x14ac:dyDescent="0.2">
      <c r="Q41304" s="92" t="s">
        <v>50</v>
      </c>
      <c r="BF41304" s="101" t="s">
        <v>58</v>
      </c>
      <c r="BK41304" s="98" t="s">
        <v>70</v>
      </c>
    </row>
    <row r="41305" spans="17:63" ht="29.25" customHeight="1" x14ac:dyDescent="0.2">
      <c r="Q41305" s="92" t="s">
        <v>50</v>
      </c>
      <c r="BF41305" s="101" t="s">
        <v>58</v>
      </c>
      <c r="BK41305" s="98" t="s">
        <v>70</v>
      </c>
    </row>
    <row r="41306" spans="17:63" ht="29.25" customHeight="1" x14ac:dyDescent="0.2">
      <c r="Q41306" s="92" t="s">
        <v>50</v>
      </c>
      <c r="BF41306" s="101" t="s">
        <v>58</v>
      </c>
      <c r="BK41306" s="98" t="s">
        <v>70</v>
      </c>
    </row>
    <row r="41307" spans="17:63" ht="29.25" customHeight="1" x14ac:dyDescent="0.2">
      <c r="Q41307" s="92" t="s">
        <v>50</v>
      </c>
      <c r="BF41307" s="101" t="s">
        <v>58</v>
      </c>
      <c r="BK41307" s="98" t="s">
        <v>70</v>
      </c>
    </row>
    <row r="41308" spans="17:63" ht="29.25" customHeight="1" x14ac:dyDescent="0.2">
      <c r="Q41308" s="92" t="s">
        <v>50</v>
      </c>
      <c r="BF41308" s="101" t="s">
        <v>58</v>
      </c>
      <c r="BK41308" s="98" t="s">
        <v>70</v>
      </c>
    </row>
    <row r="41309" spans="17:63" ht="29.25" customHeight="1" x14ac:dyDescent="0.2">
      <c r="Q41309" s="92" t="s">
        <v>50</v>
      </c>
      <c r="BF41309" s="101" t="s">
        <v>58</v>
      </c>
      <c r="BK41309" s="98" t="s">
        <v>70</v>
      </c>
    </row>
    <row r="41310" spans="17:63" ht="29.25" customHeight="1" x14ac:dyDescent="0.2">
      <c r="Q41310" s="92" t="s">
        <v>50</v>
      </c>
      <c r="BF41310" s="101" t="s">
        <v>58</v>
      </c>
      <c r="BK41310" s="98" t="s">
        <v>70</v>
      </c>
    </row>
    <row r="41311" spans="17:63" ht="29.25" customHeight="1" x14ac:dyDescent="0.2">
      <c r="Q41311" s="92" t="s">
        <v>50</v>
      </c>
      <c r="BF41311" s="101" t="s">
        <v>58</v>
      </c>
      <c r="BK41311" s="98" t="s">
        <v>70</v>
      </c>
    </row>
    <row r="41312" spans="17:63" ht="29.25" customHeight="1" x14ac:dyDescent="0.2">
      <c r="Q41312" s="92" t="s">
        <v>50</v>
      </c>
      <c r="BF41312" s="101" t="s">
        <v>58</v>
      </c>
      <c r="BK41312" s="98" t="s">
        <v>70</v>
      </c>
    </row>
    <row r="41313" spans="17:63" ht="29.25" customHeight="1" x14ac:dyDescent="0.2">
      <c r="Q41313" s="92" t="s">
        <v>50</v>
      </c>
      <c r="BF41313" s="101" t="s">
        <v>58</v>
      </c>
      <c r="BK41313" s="98" t="s">
        <v>70</v>
      </c>
    </row>
    <row r="41314" spans="17:63" ht="29.25" customHeight="1" x14ac:dyDescent="0.2">
      <c r="Q41314" s="92" t="s">
        <v>50</v>
      </c>
      <c r="BF41314" s="101" t="s">
        <v>58</v>
      </c>
      <c r="BK41314" s="98" t="s">
        <v>70</v>
      </c>
    </row>
    <row r="41315" spans="17:63" ht="29.25" customHeight="1" x14ac:dyDescent="0.2">
      <c r="Q41315" s="92" t="s">
        <v>50</v>
      </c>
      <c r="BF41315" s="101" t="s">
        <v>58</v>
      </c>
      <c r="BK41315" s="98" t="s">
        <v>70</v>
      </c>
    </row>
    <row r="41316" spans="17:63" ht="29.25" customHeight="1" x14ac:dyDescent="0.2">
      <c r="Q41316" s="92" t="s">
        <v>50</v>
      </c>
      <c r="BF41316" s="101" t="s">
        <v>58</v>
      </c>
      <c r="BK41316" s="98" t="s">
        <v>70</v>
      </c>
    </row>
    <row r="41317" spans="17:63" ht="29.25" customHeight="1" x14ac:dyDescent="0.2">
      <c r="Q41317" s="92" t="s">
        <v>50</v>
      </c>
      <c r="BF41317" s="101" t="s">
        <v>58</v>
      </c>
      <c r="BK41317" s="98" t="s">
        <v>70</v>
      </c>
    </row>
    <row r="41318" spans="17:63" ht="29.25" customHeight="1" x14ac:dyDescent="0.2">
      <c r="Q41318" s="92" t="s">
        <v>50</v>
      </c>
      <c r="BF41318" s="101" t="s">
        <v>58</v>
      </c>
      <c r="BK41318" s="98" t="s">
        <v>70</v>
      </c>
    </row>
    <row r="41319" spans="17:63" ht="29.25" customHeight="1" x14ac:dyDescent="0.2">
      <c r="Q41319" s="92" t="s">
        <v>50</v>
      </c>
      <c r="BF41319" s="101" t="s">
        <v>58</v>
      </c>
      <c r="BK41319" s="98" t="s">
        <v>70</v>
      </c>
    </row>
    <row r="41320" spans="17:63" ht="29.25" customHeight="1" x14ac:dyDescent="0.2">
      <c r="Q41320" s="92" t="s">
        <v>50</v>
      </c>
      <c r="BF41320" s="101" t="s">
        <v>58</v>
      </c>
      <c r="BK41320" s="98" t="s">
        <v>70</v>
      </c>
    </row>
    <row r="41321" spans="17:63" ht="29.25" customHeight="1" x14ac:dyDescent="0.2">
      <c r="Q41321" s="92" t="s">
        <v>50</v>
      </c>
      <c r="BF41321" s="101" t="s">
        <v>58</v>
      </c>
      <c r="BK41321" s="98" t="s">
        <v>70</v>
      </c>
    </row>
    <row r="41322" spans="17:63" ht="29.25" customHeight="1" x14ac:dyDescent="0.2">
      <c r="Q41322" s="92" t="s">
        <v>50</v>
      </c>
      <c r="BF41322" s="101" t="s">
        <v>58</v>
      </c>
      <c r="BK41322" s="98" t="s">
        <v>70</v>
      </c>
    </row>
    <row r="41323" spans="17:63" ht="29.25" customHeight="1" x14ac:dyDescent="0.2">
      <c r="Q41323" s="92" t="s">
        <v>50</v>
      </c>
      <c r="BF41323" s="101" t="s">
        <v>58</v>
      </c>
      <c r="BK41323" s="98" t="s">
        <v>70</v>
      </c>
    </row>
    <row r="41324" spans="17:63" ht="29.25" customHeight="1" x14ac:dyDescent="0.2">
      <c r="Q41324" s="92" t="s">
        <v>50</v>
      </c>
      <c r="BF41324" s="101" t="s">
        <v>58</v>
      </c>
      <c r="BK41324" s="98" t="s">
        <v>70</v>
      </c>
    </row>
    <row r="41325" spans="17:63" ht="29.25" customHeight="1" x14ac:dyDescent="0.2">
      <c r="Q41325" s="92" t="s">
        <v>50</v>
      </c>
      <c r="BF41325" s="101" t="s">
        <v>58</v>
      </c>
      <c r="BK41325" s="98" t="s">
        <v>70</v>
      </c>
    </row>
    <row r="41326" spans="17:63" ht="29.25" customHeight="1" x14ac:dyDescent="0.2">
      <c r="Q41326" s="92" t="s">
        <v>50</v>
      </c>
      <c r="BF41326" s="101" t="s">
        <v>58</v>
      </c>
      <c r="BK41326" s="98" t="s">
        <v>70</v>
      </c>
    </row>
    <row r="41327" spans="17:63" ht="29.25" customHeight="1" x14ac:dyDescent="0.2">
      <c r="Q41327" s="92" t="s">
        <v>50</v>
      </c>
      <c r="BF41327" s="101" t="s">
        <v>58</v>
      </c>
      <c r="BK41327" s="98" t="s">
        <v>70</v>
      </c>
    </row>
    <row r="41328" spans="17:63" ht="29.25" customHeight="1" x14ac:dyDescent="0.2">
      <c r="Q41328" s="92" t="s">
        <v>50</v>
      </c>
      <c r="BF41328" s="101" t="s">
        <v>58</v>
      </c>
      <c r="BK41328" s="98" t="s">
        <v>70</v>
      </c>
    </row>
    <row r="41329" spans="17:63" ht="29.25" customHeight="1" x14ac:dyDescent="0.2">
      <c r="Q41329" s="92" t="s">
        <v>50</v>
      </c>
      <c r="BF41329" s="101" t="s">
        <v>58</v>
      </c>
      <c r="BK41329" s="98" t="s">
        <v>70</v>
      </c>
    </row>
    <row r="41330" spans="17:63" ht="29.25" customHeight="1" x14ac:dyDescent="0.2">
      <c r="Q41330" s="92" t="s">
        <v>50</v>
      </c>
      <c r="BF41330" s="101" t="s">
        <v>58</v>
      </c>
      <c r="BK41330" s="98" t="s">
        <v>70</v>
      </c>
    </row>
    <row r="41331" spans="17:63" ht="29.25" customHeight="1" x14ac:dyDescent="0.2">
      <c r="Q41331" s="92" t="s">
        <v>50</v>
      </c>
      <c r="BF41331" s="101" t="s">
        <v>58</v>
      </c>
      <c r="BK41331" s="98" t="s">
        <v>70</v>
      </c>
    </row>
    <row r="41332" spans="17:63" ht="29.25" customHeight="1" x14ac:dyDescent="0.2">
      <c r="Q41332" s="92" t="s">
        <v>50</v>
      </c>
      <c r="BF41332" s="101" t="s">
        <v>58</v>
      </c>
      <c r="BK41332" s="98" t="s">
        <v>70</v>
      </c>
    </row>
    <row r="41333" spans="17:63" ht="29.25" customHeight="1" x14ac:dyDescent="0.2">
      <c r="Q41333" s="92" t="s">
        <v>50</v>
      </c>
      <c r="BF41333" s="101" t="s">
        <v>58</v>
      </c>
      <c r="BK41333" s="98" t="s">
        <v>70</v>
      </c>
    </row>
    <row r="41334" spans="17:63" ht="29.25" customHeight="1" x14ac:dyDescent="0.2">
      <c r="Q41334" s="92" t="s">
        <v>50</v>
      </c>
      <c r="BF41334" s="101" t="s">
        <v>58</v>
      </c>
      <c r="BK41334" s="98" t="s">
        <v>70</v>
      </c>
    </row>
    <row r="41335" spans="17:63" ht="29.25" customHeight="1" x14ac:dyDescent="0.2">
      <c r="Q41335" s="92" t="s">
        <v>50</v>
      </c>
      <c r="BF41335" s="101" t="s">
        <v>58</v>
      </c>
      <c r="BK41335" s="98" t="s">
        <v>70</v>
      </c>
    </row>
    <row r="41336" spans="17:63" ht="29.25" customHeight="1" x14ac:dyDescent="0.2">
      <c r="Q41336" s="92" t="s">
        <v>50</v>
      </c>
      <c r="BF41336" s="101" t="s">
        <v>58</v>
      </c>
      <c r="BK41336" s="98" t="s">
        <v>70</v>
      </c>
    </row>
    <row r="41337" spans="17:63" ht="29.25" customHeight="1" x14ac:dyDescent="0.2">
      <c r="Q41337" s="92" t="s">
        <v>50</v>
      </c>
      <c r="BF41337" s="101" t="s">
        <v>58</v>
      </c>
      <c r="BK41337" s="98" t="s">
        <v>70</v>
      </c>
    </row>
    <row r="41338" spans="17:63" ht="29.25" customHeight="1" x14ac:dyDescent="0.2">
      <c r="Q41338" s="92" t="s">
        <v>50</v>
      </c>
      <c r="BF41338" s="101" t="s">
        <v>58</v>
      </c>
      <c r="BK41338" s="98" t="s">
        <v>70</v>
      </c>
    </row>
    <row r="41339" spans="17:63" ht="29.25" customHeight="1" x14ac:dyDescent="0.2">
      <c r="Q41339" s="92" t="s">
        <v>50</v>
      </c>
      <c r="BF41339" s="101" t="s">
        <v>58</v>
      </c>
      <c r="BK41339" s="98" t="s">
        <v>70</v>
      </c>
    </row>
    <row r="41340" spans="17:63" ht="29.25" customHeight="1" x14ac:dyDescent="0.2">
      <c r="Q41340" s="92" t="s">
        <v>50</v>
      </c>
      <c r="BF41340" s="101" t="s">
        <v>58</v>
      </c>
      <c r="BK41340" s="98" t="s">
        <v>70</v>
      </c>
    </row>
    <row r="41341" spans="17:63" ht="29.25" customHeight="1" x14ac:dyDescent="0.2">
      <c r="Q41341" s="92" t="s">
        <v>50</v>
      </c>
      <c r="BF41341" s="101" t="s">
        <v>58</v>
      </c>
      <c r="BK41341" s="98" t="s">
        <v>70</v>
      </c>
    </row>
    <row r="41342" spans="17:63" ht="29.25" customHeight="1" x14ac:dyDescent="0.2">
      <c r="Q41342" s="92" t="s">
        <v>50</v>
      </c>
      <c r="BF41342" s="101" t="s">
        <v>58</v>
      </c>
      <c r="BK41342" s="98" t="s">
        <v>70</v>
      </c>
    </row>
    <row r="41343" spans="17:63" ht="29.25" customHeight="1" x14ac:dyDescent="0.2">
      <c r="Q41343" s="92" t="s">
        <v>50</v>
      </c>
      <c r="BF41343" s="101" t="s">
        <v>58</v>
      </c>
      <c r="BK41343" s="98" t="s">
        <v>70</v>
      </c>
    </row>
    <row r="41344" spans="17:63" ht="29.25" customHeight="1" x14ac:dyDescent="0.2">
      <c r="Q41344" s="92" t="s">
        <v>50</v>
      </c>
      <c r="BF41344" s="101" t="s">
        <v>58</v>
      </c>
      <c r="BK41344" s="98" t="s">
        <v>70</v>
      </c>
    </row>
    <row r="41345" spans="17:63" ht="29.25" customHeight="1" x14ac:dyDescent="0.2">
      <c r="Q41345" s="92" t="s">
        <v>50</v>
      </c>
      <c r="BF41345" s="101" t="s">
        <v>58</v>
      </c>
      <c r="BK41345" s="98" t="s">
        <v>70</v>
      </c>
    </row>
    <row r="41346" spans="17:63" ht="29.25" customHeight="1" x14ac:dyDescent="0.2">
      <c r="Q41346" s="92" t="s">
        <v>50</v>
      </c>
      <c r="BF41346" s="101" t="s">
        <v>58</v>
      </c>
      <c r="BK41346" s="98" t="s">
        <v>70</v>
      </c>
    </row>
    <row r="41347" spans="17:63" ht="29.25" customHeight="1" x14ac:dyDescent="0.2">
      <c r="Q41347" s="92" t="s">
        <v>50</v>
      </c>
      <c r="BF41347" s="101" t="s">
        <v>58</v>
      </c>
      <c r="BK41347" s="98" t="s">
        <v>70</v>
      </c>
    </row>
    <row r="41348" spans="17:63" ht="29.25" customHeight="1" x14ac:dyDescent="0.2">
      <c r="Q41348" s="92" t="s">
        <v>50</v>
      </c>
      <c r="BF41348" s="101" t="s">
        <v>58</v>
      </c>
      <c r="BK41348" s="98" t="s">
        <v>70</v>
      </c>
    </row>
    <row r="41349" spans="17:63" ht="29.25" customHeight="1" x14ac:dyDescent="0.2">
      <c r="Q41349" s="92" t="s">
        <v>50</v>
      </c>
      <c r="BF41349" s="101" t="s">
        <v>58</v>
      </c>
      <c r="BK41349" s="98" t="s">
        <v>70</v>
      </c>
    </row>
    <row r="41350" spans="17:63" ht="29.25" customHeight="1" x14ac:dyDescent="0.2">
      <c r="Q41350" s="92" t="s">
        <v>50</v>
      </c>
      <c r="BF41350" s="101" t="s">
        <v>58</v>
      </c>
      <c r="BK41350" s="98" t="s">
        <v>70</v>
      </c>
    </row>
    <row r="41351" spans="17:63" ht="29.25" customHeight="1" x14ac:dyDescent="0.2">
      <c r="Q41351" s="92" t="s">
        <v>50</v>
      </c>
      <c r="BF41351" s="101" t="s">
        <v>58</v>
      </c>
      <c r="BK41351" s="98" t="s">
        <v>70</v>
      </c>
    </row>
    <row r="41352" spans="17:63" ht="29.25" customHeight="1" x14ac:dyDescent="0.2">
      <c r="Q41352" s="92" t="s">
        <v>50</v>
      </c>
      <c r="BF41352" s="101" t="s">
        <v>58</v>
      </c>
      <c r="BK41352" s="98" t="s">
        <v>70</v>
      </c>
    </row>
    <row r="41353" spans="17:63" ht="29.25" customHeight="1" x14ac:dyDescent="0.2">
      <c r="Q41353" s="92" t="s">
        <v>50</v>
      </c>
      <c r="BF41353" s="101" t="s">
        <v>58</v>
      </c>
      <c r="BK41353" s="98" t="s">
        <v>70</v>
      </c>
    </row>
    <row r="41354" spans="17:63" ht="29.25" customHeight="1" x14ac:dyDescent="0.2">
      <c r="Q41354" s="92" t="s">
        <v>50</v>
      </c>
      <c r="BF41354" s="101" t="s">
        <v>58</v>
      </c>
      <c r="BK41354" s="98" t="s">
        <v>70</v>
      </c>
    </row>
    <row r="41355" spans="17:63" ht="29.25" customHeight="1" x14ac:dyDescent="0.2">
      <c r="Q41355" s="92" t="s">
        <v>50</v>
      </c>
      <c r="BF41355" s="101" t="s">
        <v>58</v>
      </c>
      <c r="BK41355" s="98" t="s">
        <v>70</v>
      </c>
    </row>
    <row r="41356" spans="17:63" ht="29.25" customHeight="1" x14ac:dyDescent="0.2">
      <c r="Q41356" s="92" t="s">
        <v>50</v>
      </c>
      <c r="BF41356" s="101" t="s">
        <v>58</v>
      </c>
      <c r="BK41356" s="98" t="s">
        <v>70</v>
      </c>
    </row>
    <row r="41357" spans="17:63" ht="29.25" customHeight="1" x14ac:dyDescent="0.2">
      <c r="Q41357" s="92" t="s">
        <v>50</v>
      </c>
      <c r="BF41357" s="101" t="s">
        <v>58</v>
      </c>
      <c r="BK41357" s="98" t="s">
        <v>70</v>
      </c>
    </row>
    <row r="41358" spans="17:63" ht="29.25" customHeight="1" x14ac:dyDescent="0.2">
      <c r="Q41358" s="92" t="s">
        <v>50</v>
      </c>
      <c r="BF41358" s="101" t="s">
        <v>58</v>
      </c>
      <c r="BK41358" s="98" t="s">
        <v>70</v>
      </c>
    </row>
    <row r="41359" spans="17:63" ht="29.25" customHeight="1" x14ac:dyDescent="0.2">
      <c r="Q41359" s="92" t="s">
        <v>50</v>
      </c>
      <c r="BF41359" s="101" t="s">
        <v>58</v>
      </c>
      <c r="BK41359" s="98" t="s">
        <v>70</v>
      </c>
    </row>
    <row r="41360" spans="17:63" ht="29.25" customHeight="1" x14ac:dyDescent="0.2">
      <c r="Q41360" s="92" t="s">
        <v>50</v>
      </c>
      <c r="BF41360" s="101" t="s">
        <v>58</v>
      </c>
      <c r="BK41360" s="98" t="s">
        <v>70</v>
      </c>
    </row>
    <row r="41361" spans="17:63" ht="29.25" customHeight="1" x14ac:dyDescent="0.2">
      <c r="Q41361" s="92" t="s">
        <v>50</v>
      </c>
      <c r="BF41361" s="101" t="s">
        <v>58</v>
      </c>
      <c r="BK41361" s="98" t="s">
        <v>70</v>
      </c>
    </row>
    <row r="41362" spans="17:63" ht="29.25" customHeight="1" x14ac:dyDescent="0.2">
      <c r="Q41362" s="92" t="s">
        <v>50</v>
      </c>
      <c r="BF41362" s="101" t="s">
        <v>58</v>
      </c>
      <c r="BK41362" s="98" t="s">
        <v>70</v>
      </c>
    </row>
    <row r="41363" spans="17:63" ht="29.25" customHeight="1" x14ac:dyDescent="0.2">
      <c r="Q41363" s="92" t="s">
        <v>50</v>
      </c>
      <c r="BF41363" s="101" t="s">
        <v>58</v>
      </c>
      <c r="BK41363" s="98" t="s">
        <v>70</v>
      </c>
    </row>
    <row r="41364" spans="17:63" ht="29.25" customHeight="1" x14ac:dyDescent="0.2">
      <c r="Q41364" s="92" t="s">
        <v>50</v>
      </c>
      <c r="BF41364" s="101" t="s">
        <v>58</v>
      </c>
      <c r="BK41364" s="98" t="s">
        <v>70</v>
      </c>
    </row>
    <row r="41365" spans="17:63" ht="29.25" customHeight="1" x14ac:dyDescent="0.2">
      <c r="Q41365" s="92" t="s">
        <v>50</v>
      </c>
      <c r="BF41365" s="101" t="s">
        <v>58</v>
      </c>
      <c r="BK41365" s="98" t="s">
        <v>70</v>
      </c>
    </row>
    <row r="41366" spans="17:63" ht="29.25" customHeight="1" x14ac:dyDescent="0.2">
      <c r="Q41366" s="92" t="s">
        <v>50</v>
      </c>
      <c r="BF41366" s="101" t="s">
        <v>58</v>
      </c>
      <c r="BK41366" s="98" t="s">
        <v>70</v>
      </c>
    </row>
    <row r="41367" spans="17:63" ht="29.25" customHeight="1" x14ac:dyDescent="0.2">
      <c r="Q41367" s="92" t="s">
        <v>50</v>
      </c>
      <c r="BF41367" s="101" t="s">
        <v>58</v>
      </c>
      <c r="BK41367" s="98" t="s">
        <v>70</v>
      </c>
    </row>
    <row r="41368" spans="17:63" ht="29.25" customHeight="1" x14ac:dyDescent="0.2">
      <c r="Q41368" s="92" t="s">
        <v>50</v>
      </c>
      <c r="BF41368" s="101" t="s">
        <v>58</v>
      </c>
      <c r="BK41368" s="98" t="s">
        <v>70</v>
      </c>
    </row>
    <row r="41369" spans="17:63" ht="29.25" customHeight="1" x14ac:dyDescent="0.2">
      <c r="Q41369" s="92" t="s">
        <v>50</v>
      </c>
      <c r="BF41369" s="101" t="s">
        <v>58</v>
      </c>
      <c r="BK41369" s="98" t="s">
        <v>70</v>
      </c>
    </row>
    <row r="41370" spans="17:63" ht="29.25" customHeight="1" x14ac:dyDescent="0.2">
      <c r="Q41370" s="92" t="s">
        <v>50</v>
      </c>
      <c r="BF41370" s="101" t="s">
        <v>58</v>
      </c>
      <c r="BK41370" s="98" t="s">
        <v>70</v>
      </c>
    </row>
    <row r="41371" spans="17:63" ht="29.25" customHeight="1" x14ac:dyDescent="0.2">
      <c r="Q41371" s="92" t="s">
        <v>50</v>
      </c>
      <c r="BF41371" s="101" t="s">
        <v>58</v>
      </c>
      <c r="BK41371" s="98" t="s">
        <v>70</v>
      </c>
    </row>
    <row r="41372" spans="17:63" ht="29.25" customHeight="1" x14ac:dyDescent="0.2">
      <c r="Q41372" s="92" t="s">
        <v>50</v>
      </c>
      <c r="BF41372" s="101" t="s">
        <v>58</v>
      </c>
      <c r="BK41372" s="98" t="s">
        <v>70</v>
      </c>
    </row>
    <row r="41373" spans="17:63" ht="29.25" customHeight="1" x14ac:dyDescent="0.2">
      <c r="Q41373" s="92" t="s">
        <v>50</v>
      </c>
      <c r="BF41373" s="101" t="s">
        <v>58</v>
      </c>
      <c r="BK41373" s="98" t="s">
        <v>70</v>
      </c>
    </row>
    <row r="41374" spans="17:63" ht="29.25" customHeight="1" x14ac:dyDescent="0.2">
      <c r="Q41374" s="92" t="s">
        <v>50</v>
      </c>
      <c r="BF41374" s="101" t="s">
        <v>58</v>
      </c>
      <c r="BK41374" s="98" t="s">
        <v>70</v>
      </c>
    </row>
    <row r="41375" spans="17:63" ht="29.25" customHeight="1" x14ac:dyDescent="0.2">
      <c r="Q41375" s="92" t="s">
        <v>50</v>
      </c>
      <c r="BF41375" s="101" t="s">
        <v>58</v>
      </c>
      <c r="BK41375" s="98" t="s">
        <v>70</v>
      </c>
    </row>
    <row r="41376" spans="17:63" ht="29.25" customHeight="1" x14ac:dyDescent="0.2">
      <c r="Q41376" s="92" t="s">
        <v>50</v>
      </c>
      <c r="BF41376" s="101" t="s">
        <v>58</v>
      </c>
      <c r="BK41376" s="98" t="s">
        <v>70</v>
      </c>
    </row>
    <row r="41377" spans="17:63" ht="29.25" customHeight="1" x14ac:dyDescent="0.2">
      <c r="Q41377" s="92" t="s">
        <v>50</v>
      </c>
      <c r="BF41377" s="101" t="s">
        <v>58</v>
      </c>
      <c r="BK41377" s="98" t="s">
        <v>70</v>
      </c>
    </row>
    <row r="41378" spans="17:63" ht="29.25" customHeight="1" x14ac:dyDescent="0.2">
      <c r="Q41378" s="92" t="s">
        <v>50</v>
      </c>
      <c r="BF41378" s="101" t="s">
        <v>58</v>
      </c>
      <c r="BK41378" s="98" t="s">
        <v>70</v>
      </c>
    </row>
    <row r="41379" spans="17:63" ht="29.25" customHeight="1" x14ac:dyDescent="0.2">
      <c r="Q41379" s="92" t="s">
        <v>50</v>
      </c>
      <c r="BF41379" s="101" t="s">
        <v>58</v>
      </c>
      <c r="BK41379" s="98" t="s">
        <v>70</v>
      </c>
    </row>
    <row r="41380" spans="17:63" ht="29.25" customHeight="1" x14ac:dyDescent="0.2">
      <c r="Q41380" s="92" t="s">
        <v>50</v>
      </c>
      <c r="BF41380" s="101" t="s">
        <v>58</v>
      </c>
      <c r="BK41380" s="98" t="s">
        <v>70</v>
      </c>
    </row>
    <row r="41381" spans="17:63" ht="29.25" customHeight="1" x14ac:dyDescent="0.2">
      <c r="Q41381" s="92" t="s">
        <v>50</v>
      </c>
      <c r="BF41381" s="101" t="s">
        <v>58</v>
      </c>
      <c r="BK41381" s="98" t="s">
        <v>70</v>
      </c>
    </row>
    <row r="41382" spans="17:63" ht="29.25" customHeight="1" x14ac:dyDescent="0.2">
      <c r="Q41382" s="92" t="s">
        <v>50</v>
      </c>
      <c r="BF41382" s="101" t="s">
        <v>58</v>
      </c>
      <c r="BK41382" s="98" t="s">
        <v>70</v>
      </c>
    </row>
    <row r="41383" spans="17:63" ht="29.25" customHeight="1" x14ac:dyDescent="0.2">
      <c r="Q41383" s="92" t="s">
        <v>50</v>
      </c>
      <c r="BF41383" s="101" t="s">
        <v>58</v>
      </c>
      <c r="BK41383" s="98" t="s">
        <v>70</v>
      </c>
    </row>
    <row r="41384" spans="17:63" ht="29.25" customHeight="1" x14ac:dyDescent="0.2">
      <c r="Q41384" s="92" t="s">
        <v>50</v>
      </c>
      <c r="BF41384" s="101" t="s">
        <v>58</v>
      </c>
      <c r="BK41384" s="98" t="s">
        <v>70</v>
      </c>
    </row>
    <row r="41385" spans="17:63" ht="29.25" customHeight="1" x14ac:dyDescent="0.2">
      <c r="Q41385" s="92" t="s">
        <v>50</v>
      </c>
      <c r="BF41385" s="101" t="s">
        <v>58</v>
      </c>
      <c r="BK41385" s="98" t="s">
        <v>70</v>
      </c>
    </row>
    <row r="41386" spans="17:63" ht="29.25" customHeight="1" x14ac:dyDescent="0.2">
      <c r="Q41386" s="92" t="s">
        <v>50</v>
      </c>
      <c r="BF41386" s="101" t="s">
        <v>58</v>
      </c>
      <c r="BK41386" s="98" t="s">
        <v>70</v>
      </c>
    </row>
    <row r="41387" spans="17:63" ht="29.25" customHeight="1" x14ac:dyDescent="0.2">
      <c r="Q41387" s="92" t="s">
        <v>50</v>
      </c>
      <c r="BF41387" s="101" t="s">
        <v>58</v>
      </c>
      <c r="BK41387" s="98" t="s">
        <v>70</v>
      </c>
    </row>
    <row r="41388" spans="17:63" ht="29.25" customHeight="1" x14ac:dyDescent="0.2">
      <c r="Q41388" s="92" t="s">
        <v>50</v>
      </c>
      <c r="BF41388" s="101" t="s">
        <v>58</v>
      </c>
      <c r="BK41388" s="98" t="s">
        <v>70</v>
      </c>
    </row>
    <row r="41389" spans="17:63" ht="29.25" customHeight="1" x14ac:dyDescent="0.2">
      <c r="Q41389" s="92" t="s">
        <v>50</v>
      </c>
      <c r="BF41389" s="101" t="s">
        <v>58</v>
      </c>
      <c r="BK41389" s="98" t="s">
        <v>70</v>
      </c>
    </row>
    <row r="41390" spans="17:63" ht="29.25" customHeight="1" x14ac:dyDescent="0.2">
      <c r="Q41390" s="92" t="s">
        <v>50</v>
      </c>
      <c r="BF41390" s="101" t="s">
        <v>58</v>
      </c>
      <c r="BK41390" s="98" t="s">
        <v>70</v>
      </c>
    </row>
    <row r="41391" spans="17:63" ht="29.25" customHeight="1" x14ac:dyDescent="0.2">
      <c r="Q41391" s="92" t="s">
        <v>50</v>
      </c>
      <c r="BF41391" s="101" t="s">
        <v>58</v>
      </c>
      <c r="BK41391" s="98" t="s">
        <v>70</v>
      </c>
    </row>
    <row r="41392" spans="17:63" ht="29.25" customHeight="1" x14ac:dyDescent="0.2">
      <c r="Q41392" s="92" t="s">
        <v>50</v>
      </c>
      <c r="BF41392" s="101" t="s">
        <v>58</v>
      </c>
      <c r="BK41392" s="98" t="s">
        <v>70</v>
      </c>
    </row>
    <row r="41393" spans="17:63" ht="29.25" customHeight="1" x14ac:dyDescent="0.2">
      <c r="Q41393" s="92" t="s">
        <v>50</v>
      </c>
      <c r="BF41393" s="101" t="s">
        <v>58</v>
      </c>
      <c r="BK41393" s="98" t="s">
        <v>70</v>
      </c>
    </row>
    <row r="41394" spans="17:63" ht="29.25" customHeight="1" x14ac:dyDescent="0.2">
      <c r="Q41394" s="92" t="s">
        <v>50</v>
      </c>
      <c r="BF41394" s="101" t="s">
        <v>58</v>
      </c>
      <c r="BK41394" s="98" t="s">
        <v>70</v>
      </c>
    </row>
    <row r="41395" spans="17:63" ht="29.25" customHeight="1" x14ac:dyDescent="0.2">
      <c r="Q41395" s="92" t="s">
        <v>50</v>
      </c>
      <c r="BF41395" s="101" t="s">
        <v>58</v>
      </c>
      <c r="BK41395" s="98" t="s">
        <v>70</v>
      </c>
    </row>
    <row r="41396" spans="17:63" ht="29.25" customHeight="1" x14ac:dyDescent="0.2">
      <c r="Q41396" s="92" t="s">
        <v>50</v>
      </c>
      <c r="BF41396" s="101" t="s">
        <v>58</v>
      </c>
      <c r="BK41396" s="98" t="s">
        <v>70</v>
      </c>
    </row>
    <row r="41397" spans="17:63" ht="29.25" customHeight="1" x14ac:dyDescent="0.2">
      <c r="Q41397" s="92" t="s">
        <v>50</v>
      </c>
      <c r="BF41397" s="101" t="s">
        <v>58</v>
      </c>
      <c r="BK41397" s="98" t="s">
        <v>70</v>
      </c>
    </row>
    <row r="41398" spans="17:63" ht="29.25" customHeight="1" x14ac:dyDescent="0.2">
      <c r="Q41398" s="92" t="s">
        <v>50</v>
      </c>
      <c r="BF41398" s="101" t="s">
        <v>58</v>
      </c>
      <c r="BK41398" s="98" t="s">
        <v>70</v>
      </c>
    </row>
    <row r="41399" spans="17:63" ht="29.25" customHeight="1" x14ac:dyDescent="0.2">
      <c r="Q41399" s="92" t="s">
        <v>50</v>
      </c>
      <c r="BF41399" s="101" t="s">
        <v>58</v>
      </c>
      <c r="BK41399" s="98" t="s">
        <v>70</v>
      </c>
    </row>
    <row r="41400" spans="17:63" ht="29.25" customHeight="1" x14ac:dyDescent="0.2">
      <c r="Q41400" s="92" t="s">
        <v>50</v>
      </c>
      <c r="BF41400" s="101" t="s">
        <v>58</v>
      </c>
      <c r="BK41400" s="98" t="s">
        <v>70</v>
      </c>
    </row>
    <row r="41401" spans="17:63" ht="29.25" customHeight="1" x14ac:dyDescent="0.2">
      <c r="Q41401" s="92" t="s">
        <v>50</v>
      </c>
      <c r="BF41401" s="101" t="s">
        <v>58</v>
      </c>
      <c r="BK41401" s="98" t="s">
        <v>70</v>
      </c>
    </row>
    <row r="41402" spans="17:63" ht="29.25" customHeight="1" x14ac:dyDescent="0.2">
      <c r="Q41402" s="92" t="s">
        <v>50</v>
      </c>
      <c r="BF41402" s="101" t="s">
        <v>58</v>
      </c>
      <c r="BK41402" s="98" t="s">
        <v>70</v>
      </c>
    </row>
    <row r="41403" spans="17:63" ht="29.25" customHeight="1" x14ac:dyDescent="0.2">
      <c r="Q41403" s="92" t="s">
        <v>50</v>
      </c>
      <c r="BF41403" s="101" t="s">
        <v>58</v>
      </c>
      <c r="BK41403" s="98" t="s">
        <v>70</v>
      </c>
    </row>
    <row r="41404" spans="17:63" ht="29.25" customHeight="1" x14ac:dyDescent="0.2">
      <c r="Q41404" s="92" t="s">
        <v>50</v>
      </c>
      <c r="BF41404" s="101" t="s">
        <v>58</v>
      </c>
      <c r="BK41404" s="98" t="s">
        <v>70</v>
      </c>
    </row>
    <row r="41405" spans="17:63" ht="29.25" customHeight="1" x14ac:dyDescent="0.2">
      <c r="Q41405" s="92" t="s">
        <v>50</v>
      </c>
      <c r="BF41405" s="101" t="s">
        <v>58</v>
      </c>
      <c r="BK41405" s="98" t="s">
        <v>70</v>
      </c>
    </row>
    <row r="41406" spans="17:63" ht="29.25" customHeight="1" x14ac:dyDescent="0.2">
      <c r="Q41406" s="92" t="s">
        <v>50</v>
      </c>
      <c r="BF41406" s="101" t="s">
        <v>58</v>
      </c>
      <c r="BK41406" s="98" t="s">
        <v>70</v>
      </c>
    </row>
    <row r="41407" spans="17:63" ht="29.25" customHeight="1" x14ac:dyDescent="0.2">
      <c r="Q41407" s="92" t="s">
        <v>50</v>
      </c>
      <c r="BF41407" s="101" t="s">
        <v>58</v>
      </c>
      <c r="BK41407" s="98" t="s">
        <v>70</v>
      </c>
    </row>
    <row r="41408" spans="17:63" ht="29.25" customHeight="1" x14ac:dyDescent="0.2">
      <c r="Q41408" s="92" t="s">
        <v>50</v>
      </c>
      <c r="BF41408" s="101" t="s">
        <v>58</v>
      </c>
      <c r="BK41408" s="98" t="s">
        <v>70</v>
      </c>
    </row>
    <row r="41409" spans="17:63" ht="29.25" customHeight="1" x14ac:dyDescent="0.2">
      <c r="Q41409" s="92" t="s">
        <v>50</v>
      </c>
      <c r="BF41409" s="101" t="s">
        <v>58</v>
      </c>
      <c r="BK41409" s="98" t="s">
        <v>70</v>
      </c>
    </row>
    <row r="41410" spans="17:63" ht="29.25" customHeight="1" x14ac:dyDescent="0.2">
      <c r="Q41410" s="92" t="s">
        <v>50</v>
      </c>
      <c r="BF41410" s="101" t="s">
        <v>58</v>
      </c>
      <c r="BK41410" s="98" t="s">
        <v>70</v>
      </c>
    </row>
    <row r="41411" spans="17:63" ht="29.25" customHeight="1" x14ac:dyDescent="0.2">
      <c r="Q41411" s="92" t="s">
        <v>50</v>
      </c>
      <c r="BF41411" s="101" t="s">
        <v>58</v>
      </c>
      <c r="BK41411" s="98" t="s">
        <v>70</v>
      </c>
    </row>
    <row r="41412" spans="17:63" ht="29.25" customHeight="1" x14ac:dyDescent="0.2">
      <c r="Q41412" s="92" t="s">
        <v>50</v>
      </c>
      <c r="BF41412" s="101" t="s">
        <v>58</v>
      </c>
      <c r="BK41412" s="98" t="s">
        <v>70</v>
      </c>
    </row>
    <row r="41413" spans="17:63" ht="29.25" customHeight="1" x14ac:dyDescent="0.2">
      <c r="Q41413" s="92" t="s">
        <v>50</v>
      </c>
      <c r="BF41413" s="101" t="s">
        <v>58</v>
      </c>
      <c r="BK41413" s="98" t="s">
        <v>70</v>
      </c>
    </row>
    <row r="41414" spans="17:63" ht="29.25" customHeight="1" x14ac:dyDescent="0.2">
      <c r="Q41414" s="92" t="s">
        <v>50</v>
      </c>
      <c r="BF41414" s="101" t="s">
        <v>58</v>
      </c>
      <c r="BK41414" s="98" t="s">
        <v>70</v>
      </c>
    </row>
    <row r="41415" spans="17:63" ht="29.25" customHeight="1" x14ac:dyDescent="0.2">
      <c r="Q41415" s="92" t="s">
        <v>50</v>
      </c>
      <c r="BF41415" s="101" t="s">
        <v>58</v>
      </c>
      <c r="BK41415" s="98" t="s">
        <v>70</v>
      </c>
    </row>
    <row r="41416" spans="17:63" ht="29.25" customHeight="1" x14ac:dyDescent="0.2">
      <c r="Q41416" s="92" t="s">
        <v>50</v>
      </c>
      <c r="BF41416" s="101" t="s">
        <v>58</v>
      </c>
      <c r="BK41416" s="98" t="s">
        <v>70</v>
      </c>
    </row>
    <row r="41417" spans="17:63" ht="29.25" customHeight="1" x14ac:dyDescent="0.2">
      <c r="Q41417" s="92" t="s">
        <v>50</v>
      </c>
      <c r="BF41417" s="101" t="s">
        <v>58</v>
      </c>
      <c r="BK41417" s="98" t="s">
        <v>70</v>
      </c>
    </row>
    <row r="41418" spans="17:63" ht="29.25" customHeight="1" x14ac:dyDescent="0.2">
      <c r="Q41418" s="92" t="s">
        <v>50</v>
      </c>
      <c r="BF41418" s="101" t="s">
        <v>58</v>
      </c>
      <c r="BK41418" s="98" t="s">
        <v>70</v>
      </c>
    </row>
    <row r="41419" spans="17:63" ht="29.25" customHeight="1" x14ac:dyDescent="0.2">
      <c r="Q41419" s="92" t="s">
        <v>50</v>
      </c>
      <c r="BF41419" s="101" t="s">
        <v>58</v>
      </c>
      <c r="BK41419" s="98" t="s">
        <v>70</v>
      </c>
    </row>
    <row r="41420" spans="17:63" ht="29.25" customHeight="1" x14ac:dyDescent="0.2">
      <c r="Q41420" s="92" t="s">
        <v>50</v>
      </c>
      <c r="BF41420" s="101" t="s">
        <v>58</v>
      </c>
      <c r="BK41420" s="98" t="s">
        <v>70</v>
      </c>
    </row>
    <row r="41421" spans="17:63" ht="29.25" customHeight="1" x14ac:dyDescent="0.2">
      <c r="Q41421" s="92" t="s">
        <v>50</v>
      </c>
      <c r="BF41421" s="101" t="s">
        <v>58</v>
      </c>
      <c r="BK41421" s="98" t="s">
        <v>70</v>
      </c>
    </row>
    <row r="41422" spans="17:63" ht="29.25" customHeight="1" x14ac:dyDescent="0.2">
      <c r="Q41422" s="92" t="s">
        <v>50</v>
      </c>
      <c r="BF41422" s="101" t="s">
        <v>58</v>
      </c>
      <c r="BK41422" s="98" t="s">
        <v>70</v>
      </c>
    </row>
    <row r="41423" spans="17:63" ht="29.25" customHeight="1" x14ac:dyDescent="0.2">
      <c r="Q41423" s="92" t="s">
        <v>50</v>
      </c>
      <c r="BF41423" s="101" t="s">
        <v>58</v>
      </c>
      <c r="BK41423" s="98" t="s">
        <v>70</v>
      </c>
    </row>
    <row r="41424" spans="17:63" ht="29.25" customHeight="1" x14ac:dyDescent="0.2">
      <c r="Q41424" s="92" t="s">
        <v>50</v>
      </c>
      <c r="BF41424" s="101" t="s">
        <v>58</v>
      </c>
      <c r="BK41424" s="98" t="s">
        <v>70</v>
      </c>
    </row>
    <row r="41425" spans="17:63" ht="29.25" customHeight="1" x14ac:dyDescent="0.2">
      <c r="Q41425" s="92" t="s">
        <v>50</v>
      </c>
      <c r="BF41425" s="101" t="s">
        <v>58</v>
      </c>
      <c r="BK41425" s="98" t="s">
        <v>70</v>
      </c>
    </row>
    <row r="41426" spans="17:63" ht="29.25" customHeight="1" x14ac:dyDescent="0.2">
      <c r="Q41426" s="92" t="s">
        <v>50</v>
      </c>
      <c r="BF41426" s="101" t="s">
        <v>58</v>
      </c>
      <c r="BK41426" s="98" t="s">
        <v>70</v>
      </c>
    </row>
    <row r="41427" spans="17:63" ht="29.25" customHeight="1" x14ac:dyDescent="0.2">
      <c r="Q41427" s="92" t="s">
        <v>50</v>
      </c>
      <c r="BF41427" s="101" t="s">
        <v>58</v>
      </c>
      <c r="BK41427" s="98" t="s">
        <v>70</v>
      </c>
    </row>
    <row r="41428" spans="17:63" ht="29.25" customHeight="1" x14ac:dyDescent="0.2">
      <c r="Q41428" s="92" t="s">
        <v>50</v>
      </c>
      <c r="BF41428" s="101" t="s">
        <v>58</v>
      </c>
      <c r="BK41428" s="98" t="s">
        <v>70</v>
      </c>
    </row>
    <row r="41429" spans="17:63" ht="29.25" customHeight="1" x14ac:dyDescent="0.2">
      <c r="Q41429" s="92" t="s">
        <v>50</v>
      </c>
      <c r="BF41429" s="101" t="s">
        <v>58</v>
      </c>
      <c r="BK41429" s="98" t="s">
        <v>70</v>
      </c>
    </row>
    <row r="41430" spans="17:63" ht="29.25" customHeight="1" x14ac:dyDescent="0.2">
      <c r="Q41430" s="92" t="s">
        <v>50</v>
      </c>
      <c r="BF41430" s="101" t="s">
        <v>58</v>
      </c>
      <c r="BK41430" s="98" t="s">
        <v>70</v>
      </c>
    </row>
    <row r="41431" spans="17:63" ht="29.25" customHeight="1" x14ac:dyDescent="0.2">
      <c r="Q41431" s="92" t="s">
        <v>50</v>
      </c>
      <c r="BF41431" s="101" t="s">
        <v>58</v>
      </c>
      <c r="BK41431" s="98" t="s">
        <v>70</v>
      </c>
    </row>
    <row r="41432" spans="17:63" ht="29.25" customHeight="1" x14ac:dyDescent="0.2">
      <c r="Q41432" s="92" t="s">
        <v>50</v>
      </c>
      <c r="BF41432" s="101" t="s">
        <v>58</v>
      </c>
      <c r="BK41432" s="98" t="s">
        <v>70</v>
      </c>
    </row>
    <row r="41433" spans="17:63" ht="29.25" customHeight="1" x14ac:dyDescent="0.2">
      <c r="Q41433" s="92" t="s">
        <v>50</v>
      </c>
      <c r="BF41433" s="101" t="s">
        <v>58</v>
      </c>
      <c r="BK41433" s="98" t="s">
        <v>70</v>
      </c>
    </row>
    <row r="41434" spans="17:63" ht="29.25" customHeight="1" x14ac:dyDescent="0.2">
      <c r="Q41434" s="92" t="s">
        <v>50</v>
      </c>
      <c r="BF41434" s="101" t="s">
        <v>58</v>
      </c>
      <c r="BK41434" s="98" t="s">
        <v>70</v>
      </c>
    </row>
    <row r="41435" spans="17:63" ht="29.25" customHeight="1" x14ac:dyDescent="0.2">
      <c r="Q41435" s="92" t="s">
        <v>50</v>
      </c>
      <c r="BF41435" s="101" t="s">
        <v>58</v>
      </c>
      <c r="BK41435" s="98" t="s">
        <v>70</v>
      </c>
    </row>
    <row r="41436" spans="17:63" ht="29.25" customHeight="1" x14ac:dyDescent="0.2">
      <c r="Q41436" s="92" t="s">
        <v>50</v>
      </c>
      <c r="BF41436" s="101" t="s">
        <v>58</v>
      </c>
      <c r="BK41436" s="98" t="s">
        <v>70</v>
      </c>
    </row>
    <row r="41437" spans="17:63" ht="29.25" customHeight="1" x14ac:dyDescent="0.2">
      <c r="Q41437" s="92" t="s">
        <v>50</v>
      </c>
      <c r="BF41437" s="101" t="s">
        <v>58</v>
      </c>
      <c r="BK41437" s="98" t="s">
        <v>70</v>
      </c>
    </row>
    <row r="41438" spans="17:63" ht="29.25" customHeight="1" x14ac:dyDescent="0.2">
      <c r="Q41438" s="92" t="s">
        <v>50</v>
      </c>
      <c r="BF41438" s="101" t="s">
        <v>58</v>
      </c>
      <c r="BK41438" s="98" t="s">
        <v>70</v>
      </c>
    </row>
    <row r="41439" spans="17:63" ht="29.25" customHeight="1" x14ac:dyDescent="0.2">
      <c r="Q41439" s="92" t="s">
        <v>50</v>
      </c>
      <c r="BF41439" s="101" t="s">
        <v>58</v>
      </c>
      <c r="BK41439" s="98" t="s">
        <v>70</v>
      </c>
    </row>
    <row r="41440" spans="17:63" ht="29.25" customHeight="1" x14ac:dyDescent="0.2">
      <c r="Q41440" s="92" t="s">
        <v>50</v>
      </c>
      <c r="BF41440" s="101" t="s">
        <v>58</v>
      </c>
      <c r="BK41440" s="98" t="s">
        <v>70</v>
      </c>
    </row>
    <row r="41441" spans="17:63" ht="29.25" customHeight="1" x14ac:dyDescent="0.2">
      <c r="Q41441" s="92" t="s">
        <v>50</v>
      </c>
      <c r="BF41441" s="101" t="s">
        <v>58</v>
      </c>
      <c r="BK41441" s="98" t="s">
        <v>70</v>
      </c>
    </row>
    <row r="41442" spans="17:63" ht="29.25" customHeight="1" x14ac:dyDescent="0.2">
      <c r="Q41442" s="92" t="s">
        <v>50</v>
      </c>
      <c r="BF41442" s="101" t="s">
        <v>58</v>
      </c>
      <c r="BK41442" s="98" t="s">
        <v>70</v>
      </c>
    </row>
    <row r="41443" spans="17:63" ht="29.25" customHeight="1" x14ac:dyDescent="0.2">
      <c r="Q41443" s="92" t="s">
        <v>50</v>
      </c>
      <c r="BF41443" s="101" t="s">
        <v>58</v>
      </c>
      <c r="BK41443" s="98" t="s">
        <v>70</v>
      </c>
    </row>
    <row r="41444" spans="17:63" ht="29.25" customHeight="1" x14ac:dyDescent="0.2">
      <c r="Q41444" s="92" t="s">
        <v>50</v>
      </c>
      <c r="BF41444" s="101" t="s">
        <v>58</v>
      </c>
      <c r="BK41444" s="98" t="s">
        <v>70</v>
      </c>
    </row>
    <row r="41445" spans="17:63" ht="29.25" customHeight="1" x14ac:dyDescent="0.2">
      <c r="Q41445" s="92" t="s">
        <v>50</v>
      </c>
      <c r="BF41445" s="101" t="s">
        <v>58</v>
      </c>
      <c r="BK41445" s="98" t="s">
        <v>70</v>
      </c>
    </row>
    <row r="41446" spans="17:63" ht="29.25" customHeight="1" x14ac:dyDescent="0.2">
      <c r="Q41446" s="92" t="s">
        <v>50</v>
      </c>
      <c r="BF41446" s="101" t="s">
        <v>58</v>
      </c>
      <c r="BK41446" s="98" t="s">
        <v>70</v>
      </c>
    </row>
    <row r="41447" spans="17:63" ht="29.25" customHeight="1" x14ac:dyDescent="0.2">
      <c r="Q41447" s="92" t="s">
        <v>50</v>
      </c>
      <c r="BF41447" s="101" t="s">
        <v>58</v>
      </c>
      <c r="BK41447" s="98" t="s">
        <v>70</v>
      </c>
    </row>
    <row r="41448" spans="17:63" ht="29.25" customHeight="1" x14ac:dyDescent="0.2">
      <c r="Q41448" s="92" t="s">
        <v>50</v>
      </c>
      <c r="BF41448" s="101" t="s">
        <v>58</v>
      </c>
      <c r="BK41448" s="98" t="s">
        <v>70</v>
      </c>
    </row>
    <row r="41449" spans="17:63" ht="29.25" customHeight="1" x14ac:dyDescent="0.2">
      <c r="Q41449" s="92" t="s">
        <v>50</v>
      </c>
      <c r="BF41449" s="101" t="s">
        <v>58</v>
      </c>
      <c r="BK41449" s="98" t="s">
        <v>70</v>
      </c>
    </row>
    <row r="41450" spans="17:63" ht="29.25" customHeight="1" x14ac:dyDescent="0.2">
      <c r="Q41450" s="92" t="s">
        <v>50</v>
      </c>
      <c r="BF41450" s="101" t="s">
        <v>58</v>
      </c>
      <c r="BK41450" s="98" t="s">
        <v>70</v>
      </c>
    </row>
    <row r="41451" spans="17:63" ht="29.25" customHeight="1" x14ac:dyDescent="0.2">
      <c r="Q41451" s="92" t="s">
        <v>50</v>
      </c>
      <c r="BF41451" s="101" t="s">
        <v>58</v>
      </c>
      <c r="BK41451" s="98" t="s">
        <v>70</v>
      </c>
    </row>
    <row r="41452" spans="17:63" ht="29.25" customHeight="1" x14ac:dyDescent="0.2">
      <c r="Q41452" s="92" t="s">
        <v>50</v>
      </c>
      <c r="BF41452" s="101" t="s">
        <v>58</v>
      </c>
      <c r="BK41452" s="98" t="s">
        <v>70</v>
      </c>
    </row>
    <row r="41453" spans="17:63" ht="29.25" customHeight="1" x14ac:dyDescent="0.2">
      <c r="Q41453" s="92" t="s">
        <v>50</v>
      </c>
      <c r="BF41453" s="101" t="s">
        <v>58</v>
      </c>
      <c r="BK41453" s="98" t="s">
        <v>70</v>
      </c>
    </row>
    <row r="41454" spans="17:63" ht="29.25" customHeight="1" x14ac:dyDescent="0.2">
      <c r="Q41454" s="92" t="s">
        <v>50</v>
      </c>
      <c r="BF41454" s="101" t="s">
        <v>58</v>
      </c>
      <c r="BK41454" s="98" t="s">
        <v>70</v>
      </c>
    </row>
    <row r="41455" spans="17:63" ht="29.25" customHeight="1" x14ac:dyDescent="0.2">
      <c r="Q41455" s="92" t="s">
        <v>50</v>
      </c>
      <c r="BF41455" s="101" t="s">
        <v>58</v>
      </c>
      <c r="BK41455" s="98" t="s">
        <v>70</v>
      </c>
    </row>
    <row r="41456" spans="17:63" ht="29.25" customHeight="1" x14ac:dyDescent="0.2">
      <c r="Q41456" s="92" t="s">
        <v>50</v>
      </c>
      <c r="BF41456" s="101" t="s">
        <v>58</v>
      </c>
      <c r="BK41456" s="98" t="s">
        <v>70</v>
      </c>
    </row>
    <row r="41457" spans="17:63" ht="29.25" customHeight="1" x14ac:dyDescent="0.2">
      <c r="Q41457" s="92" t="s">
        <v>50</v>
      </c>
      <c r="BF41457" s="101" t="s">
        <v>58</v>
      </c>
      <c r="BK41457" s="98" t="s">
        <v>70</v>
      </c>
    </row>
    <row r="41458" spans="17:63" ht="29.25" customHeight="1" x14ac:dyDescent="0.2">
      <c r="Q41458" s="92" t="s">
        <v>50</v>
      </c>
      <c r="BF41458" s="101" t="s">
        <v>58</v>
      </c>
      <c r="BK41458" s="98" t="s">
        <v>70</v>
      </c>
    </row>
    <row r="41459" spans="17:63" ht="29.25" customHeight="1" x14ac:dyDescent="0.2">
      <c r="Q41459" s="92" t="s">
        <v>50</v>
      </c>
      <c r="BF41459" s="101" t="s">
        <v>58</v>
      </c>
      <c r="BK41459" s="98" t="s">
        <v>70</v>
      </c>
    </row>
    <row r="41460" spans="17:63" ht="29.25" customHeight="1" x14ac:dyDescent="0.2">
      <c r="Q41460" s="92" t="s">
        <v>50</v>
      </c>
      <c r="BF41460" s="101" t="s">
        <v>58</v>
      </c>
      <c r="BK41460" s="98" t="s">
        <v>70</v>
      </c>
    </row>
    <row r="41461" spans="17:63" ht="29.25" customHeight="1" x14ac:dyDescent="0.2">
      <c r="Q41461" s="92" t="s">
        <v>50</v>
      </c>
      <c r="BF41461" s="101" t="s">
        <v>58</v>
      </c>
      <c r="BK41461" s="98" t="s">
        <v>70</v>
      </c>
    </row>
    <row r="41462" spans="17:63" ht="29.25" customHeight="1" x14ac:dyDescent="0.2">
      <c r="Q41462" s="92" t="s">
        <v>50</v>
      </c>
      <c r="BF41462" s="101" t="s">
        <v>58</v>
      </c>
      <c r="BK41462" s="98" t="s">
        <v>70</v>
      </c>
    </row>
    <row r="41463" spans="17:63" ht="29.25" customHeight="1" x14ac:dyDescent="0.2">
      <c r="Q41463" s="92" t="s">
        <v>50</v>
      </c>
      <c r="BF41463" s="101" t="s">
        <v>58</v>
      </c>
      <c r="BK41463" s="98" t="s">
        <v>70</v>
      </c>
    </row>
    <row r="41464" spans="17:63" ht="29.25" customHeight="1" x14ac:dyDescent="0.2">
      <c r="Q41464" s="92" t="s">
        <v>50</v>
      </c>
      <c r="BF41464" s="101" t="s">
        <v>58</v>
      </c>
      <c r="BK41464" s="98" t="s">
        <v>70</v>
      </c>
    </row>
    <row r="41465" spans="17:63" ht="29.25" customHeight="1" x14ac:dyDescent="0.2">
      <c r="Q41465" s="92" t="s">
        <v>50</v>
      </c>
      <c r="BF41465" s="101" t="s">
        <v>58</v>
      </c>
      <c r="BK41465" s="98" t="s">
        <v>70</v>
      </c>
    </row>
    <row r="41466" spans="17:63" ht="29.25" customHeight="1" x14ac:dyDescent="0.2">
      <c r="Q41466" s="92" t="s">
        <v>50</v>
      </c>
      <c r="BF41466" s="101" t="s">
        <v>58</v>
      </c>
      <c r="BK41466" s="98" t="s">
        <v>70</v>
      </c>
    </row>
    <row r="41467" spans="17:63" ht="29.25" customHeight="1" x14ac:dyDescent="0.2">
      <c r="Q41467" s="92" t="s">
        <v>50</v>
      </c>
      <c r="BF41467" s="101" t="s">
        <v>58</v>
      </c>
      <c r="BK41467" s="98" t="s">
        <v>70</v>
      </c>
    </row>
    <row r="41468" spans="17:63" ht="29.25" customHeight="1" x14ac:dyDescent="0.2">
      <c r="Q41468" s="92" t="s">
        <v>50</v>
      </c>
      <c r="BF41468" s="101" t="s">
        <v>58</v>
      </c>
      <c r="BK41468" s="98" t="s">
        <v>70</v>
      </c>
    </row>
    <row r="41469" spans="17:63" ht="29.25" customHeight="1" x14ac:dyDescent="0.2">
      <c r="Q41469" s="92" t="s">
        <v>50</v>
      </c>
      <c r="BF41469" s="101" t="s">
        <v>58</v>
      </c>
      <c r="BK41469" s="98" t="s">
        <v>70</v>
      </c>
    </row>
    <row r="41470" spans="17:63" ht="29.25" customHeight="1" x14ac:dyDescent="0.2">
      <c r="Q41470" s="92" t="s">
        <v>50</v>
      </c>
      <c r="BF41470" s="101" t="s">
        <v>58</v>
      </c>
      <c r="BK41470" s="98" t="s">
        <v>70</v>
      </c>
    </row>
    <row r="41471" spans="17:63" ht="29.25" customHeight="1" x14ac:dyDescent="0.2">
      <c r="Q41471" s="92" t="s">
        <v>50</v>
      </c>
      <c r="BF41471" s="101" t="s">
        <v>58</v>
      </c>
      <c r="BK41471" s="98" t="s">
        <v>70</v>
      </c>
    </row>
    <row r="41472" spans="17:63" ht="29.25" customHeight="1" x14ac:dyDescent="0.2">
      <c r="Q41472" s="92" t="s">
        <v>50</v>
      </c>
      <c r="BF41472" s="101" t="s">
        <v>58</v>
      </c>
      <c r="BK41472" s="98" t="s">
        <v>70</v>
      </c>
    </row>
    <row r="41473" spans="17:63" ht="29.25" customHeight="1" x14ac:dyDescent="0.2">
      <c r="Q41473" s="92" t="s">
        <v>50</v>
      </c>
      <c r="BF41473" s="101" t="s">
        <v>58</v>
      </c>
      <c r="BK41473" s="98" t="s">
        <v>70</v>
      </c>
    </row>
    <row r="41474" spans="17:63" ht="29.25" customHeight="1" x14ac:dyDescent="0.2">
      <c r="Q41474" s="92" t="s">
        <v>50</v>
      </c>
      <c r="BF41474" s="101" t="s">
        <v>58</v>
      </c>
      <c r="BK41474" s="98" t="s">
        <v>70</v>
      </c>
    </row>
    <row r="41475" spans="17:63" ht="29.25" customHeight="1" x14ac:dyDescent="0.2">
      <c r="Q41475" s="92" t="s">
        <v>50</v>
      </c>
      <c r="BF41475" s="101" t="s">
        <v>58</v>
      </c>
      <c r="BK41475" s="98" t="s">
        <v>70</v>
      </c>
    </row>
    <row r="41476" spans="17:63" ht="29.25" customHeight="1" x14ac:dyDescent="0.2">
      <c r="Q41476" s="92" t="s">
        <v>50</v>
      </c>
      <c r="BF41476" s="101" t="s">
        <v>58</v>
      </c>
      <c r="BK41476" s="98" t="s">
        <v>70</v>
      </c>
    </row>
    <row r="41477" spans="17:63" ht="29.25" customHeight="1" x14ac:dyDescent="0.2">
      <c r="Q41477" s="92" t="s">
        <v>50</v>
      </c>
      <c r="BF41477" s="101" t="s">
        <v>58</v>
      </c>
      <c r="BK41477" s="98" t="s">
        <v>70</v>
      </c>
    </row>
    <row r="41478" spans="17:63" ht="29.25" customHeight="1" x14ac:dyDescent="0.2">
      <c r="Q41478" s="92" t="s">
        <v>50</v>
      </c>
      <c r="BF41478" s="101" t="s">
        <v>58</v>
      </c>
      <c r="BK41478" s="98" t="s">
        <v>70</v>
      </c>
    </row>
    <row r="41479" spans="17:63" ht="29.25" customHeight="1" x14ac:dyDescent="0.2">
      <c r="Q41479" s="92" t="s">
        <v>50</v>
      </c>
      <c r="BF41479" s="101" t="s">
        <v>58</v>
      </c>
      <c r="BK41479" s="98" t="s">
        <v>70</v>
      </c>
    </row>
    <row r="41480" spans="17:63" ht="29.25" customHeight="1" x14ac:dyDescent="0.2">
      <c r="Q41480" s="92" t="s">
        <v>50</v>
      </c>
      <c r="BF41480" s="101" t="s">
        <v>58</v>
      </c>
      <c r="BK41480" s="98" t="s">
        <v>70</v>
      </c>
    </row>
    <row r="41481" spans="17:63" ht="29.25" customHeight="1" x14ac:dyDescent="0.2">
      <c r="Q41481" s="92" t="s">
        <v>50</v>
      </c>
      <c r="BF41481" s="101" t="s">
        <v>58</v>
      </c>
      <c r="BK41481" s="98" t="s">
        <v>70</v>
      </c>
    </row>
    <row r="41482" spans="17:63" ht="29.25" customHeight="1" x14ac:dyDescent="0.2">
      <c r="Q41482" s="92" t="s">
        <v>50</v>
      </c>
      <c r="BF41482" s="101" t="s">
        <v>58</v>
      </c>
      <c r="BK41482" s="98" t="s">
        <v>70</v>
      </c>
    </row>
    <row r="41483" spans="17:63" ht="29.25" customHeight="1" x14ac:dyDescent="0.2">
      <c r="Q41483" s="92" t="s">
        <v>50</v>
      </c>
      <c r="BF41483" s="101" t="s">
        <v>58</v>
      </c>
      <c r="BK41483" s="98" t="s">
        <v>70</v>
      </c>
    </row>
    <row r="41484" spans="17:63" ht="29.25" customHeight="1" x14ac:dyDescent="0.2">
      <c r="Q41484" s="92" t="s">
        <v>50</v>
      </c>
      <c r="BF41484" s="101" t="s">
        <v>58</v>
      </c>
      <c r="BK41484" s="98" t="s">
        <v>70</v>
      </c>
    </row>
    <row r="41485" spans="17:63" ht="29.25" customHeight="1" x14ac:dyDescent="0.2">
      <c r="Q41485" s="92" t="s">
        <v>50</v>
      </c>
      <c r="BF41485" s="101" t="s">
        <v>58</v>
      </c>
      <c r="BK41485" s="98" t="s">
        <v>70</v>
      </c>
    </row>
    <row r="41486" spans="17:63" ht="29.25" customHeight="1" x14ac:dyDescent="0.2">
      <c r="Q41486" s="92" t="s">
        <v>50</v>
      </c>
      <c r="BF41486" s="101" t="s">
        <v>58</v>
      </c>
      <c r="BK41486" s="98" t="s">
        <v>70</v>
      </c>
    </row>
    <row r="41487" spans="17:63" ht="29.25" customHeight="1" x14ac:dyDescent="0.2">
      <c r="Q41487" s="92" t="s">
        <v>50</v>
      </c>
      <c r="BF41487" s="101" t="s">
        <v>58</v>
      </c>
      <c r="BK41487" s="98" t="s">
        <v>70</v>
      </c>
    </row>
    <row r="41488" spans="17:63" ht="29.25" customHeight="1" x14ac:dyDescent="0.2">
      <c r="Q41488" s="92" t="s">
        <v>50</v>
      </c>
      <c r="BF41488" s="101" t="s">
        <v>58</v>
      </c>
      <c r="BK41488" s="98" t="s">
        <v>70</v>
      </c>
    </row>
    <row r="41489" spans="17:63" ht="29.25" customHeight="1" x14ac:dyDescent="0.2">
      <c r="Q41489" s="92" t="s">
        <v>50</v>
      </c>
      <c r="BF41489" s="101" t="s">
        <v>58</v>
      </c>
      <c r="BK41489" s="98" t="s">
        <v>70</v>
      </c>
    </row>
    <row r="41490" spans="17:63" ht="29.25" customHeight="1" x14ac:dyDescent="0.2">
      <c r="Q41490" s="92" t="s">
        <v>50</v>
      </c>
      <c r="BF41490" s="101" t="s">
        <v>58</v>
      </c>
      <c r="BK41490" s="98" t="s">
        <v>70</v>
      </c>
    </row>
    <row r="41491" spans="17:63" ht="29.25" customHeight="1" x14ac:dyDescent="0.2">
      <c r="Q41491" s="92" t="s">
        <v>50</v>
      </c>
      <c r="BF41491" s="101" t="s">
        <v>58</v>
      </c>
      <c r="BK41491" s="98" t="s">
        <v>70</v>
      </c>
    </row>
    <row r="41492" spans="17:63" ht="29.25" customHeight="1" x14ac:dyDescent="0.2">
      <c r="Q41492" s="92" t="s">
        <v>50</v>
      </c>
      <c r="BF41492" s="101" t="s">
        <v>58</v>
      </c>
      <c r="BK41492" s="98" t="s">
        <v>70</v>
      </c>
    </row>
    <row r="41493" spans="17:63" ht="29.25" customHeight="1" x14ac:dyDescent="0.2">
      <c r="Q41493" s="92" t="s">
        <v>50</v>
      </c>
      <c r="BF41493" s="101" t="s">
        <v>58</v>
      </c>
      <c r="BK41493" s="98" t="s">
        <v>70</v>
      </c>
    </row>
    <row r="41494" spans="17:63" ht="29.25" customHeight="1" x14ac:dyDescent="0.2">
      <c r="Q41494" s="92" t="s">
        <v>50</v>
      </c>
      <c r="BF41494" s="101" t="s">
        <v>58</v>
      </c>
      <c r="BK41494" s="98" t="s">
        <v>70</v>
      </c>
    </row>
    <row r="41495" spans="17:63" ht="29.25" customHeight="1" x14ac:dyDescent="0.2">
      <c r="Q41495" s="92" t="s">
        <v>50</v>
      </c>
      <c r="BF41495" s="101" t="s">
        <v>58</v>
      </c>
      <c r="BK41495" s="98" t="s">
        <v>70</v>
      </c>
    </row>
    <row r="41496" spans="17:63" ht="29.25" customHeight="1" x14ac:dyDescent="0.2">
      <c r="Q41496" s="92" t="s">
        <v>50</v>
      </c>
      <c r="BF41496" s="101" t="s">
        <v>58</v>
      </c>
      <c r="BK41496" s="98" t="s">
        <v>70</v>
      </c>
    </row>
    <row r="41497" spans="17:63" ht="29.25" customHeight="1" x14ac:dyDescent="0.2">
      <c r="Q41497" s="92" t="s">
        <v>50</v>
      </c>
      <c r="BF41497" s="101" t="s">
        <v>58</v>
      </c>
      <c r="BK41497" s="98" t="s">
        <v>70</v>
      </c>
    </row>
    <row r="41498" spans="17:63" ht="29.25" customHeight="1" x14ac:dyDescent="0.2">
      <c r="Q41498" s="92" t="s">
        <v>50</v>
      </c>
      <c r="BF41498" s="101" t="s">
        <v>58</v>
      </c>
      <c r="BK41498" s="98" t="s">
        <v>70</v>
      </c>
    </row>
    <row r="41499" spans="17:63" ht="29.25" customHeight="1" x14ac:dyDescent="0.2">
      <c r="Q41499" s="92" t="s">
        <v>50</v>
      </c>
      <c r="BF41499" s="101" t="s">
        <v>58</v>
      </c>
      <c r="BK41499" s="98" t="s">
        <v>70</v>
      </c>
    </row>
    <row r="41500" spans="17:63" ht="29.25" customHeight="1" x14ac:dyDescent="0.2">
      <c r="Q41500" s="92" t="s">
        <v>50</v>
      </c>
      <c r="BF41500" s="101" t="s">
        <v>58</v>
      </c>
      <c r="BK41500" s="98" t="s">
        <v>70</v>
      </c>
    </row>
    <row r="41501" spans="17:63" ht="29.25" customHeight="1" x14ac:dyDescent="0.2">
      <c r="Q41501" s="92" t="s">
        <v>50</v>
      </c>
      <c r="BF41501" s="101" t="s">
        <v>58</v>
      </c>
      <c r="BK41501" s="98" t="s">
        <v>70</v>
      </c>
    </row>
    <row r="41502" spans="17:63" ht="29.25" customHeight="1" x14ac:dyDescent="0.2">
      <c r="Q41502" s="92" t="s">
        <v>50</v>
      </c>
      <c r="BF41502" s="101" t="s">
        <v>58</v>
      </c>
      <c r="BK41502" s="98" t="s">
        <v>70</v>
      </c>
    </row>
    <row r="41503" spans="17:63" ht="29.25" customHeight="1" x14ac:dyDescent="0.2">
      <c r="Q41503" s="92" t="s">
        <v>50</v>
      </c>
      <c r="BF41503" s="101" t="s">
        <v>58</v>
      </c>
      <c r="BK41503" s="98" t="s">
        <v>70</v>
      </c>
    </row>
    <row r="41504" spans="17:63" ht="29.25" customHeight="1" x14ac:dyDescent="0.2">
      <c r="Q41504" s="92" t="s">
        <v>50</v>
      </c>
      <c r="BF41504" s="101" t="s">
        <v>58</v>
      </c>
      <c r="BK41504" s="98" t="s">
        <v>70</v>
      </c>
    </row>
    <row r="41505" spans="17:63" ht="29.25" customHeight="1" x14ac:dyDescent="0.2">
      <c r="Q41505" s="92" t="s">
        <v>50</v>
      </c>
      <c r="BF41505" s="101" t="s">
        <v>58</v>
      </c>
      <c r="BK41505" s="98" t="s">
        <v>70</v>
      </c>
    </row>
    <row r="41506" spans="17:63" ht="29.25" customHeight="1" x14ac:dyDescent="0.2">
      <c r="Q41506" s="92" t="s">
        <v>50</v>
      </c>
      <c r="BF41506" s="101" t="s">
        <v>58</v>
      </c>
      <c r="BK41506" s="98" t="s">
        <v>70</v>
      </c>
    </row>
    <row r="41507" spans="17:63" ht="29.25" customHeight="1" x14ac:dyDescent="0.2">
      <c r="Q41507" s="92" t="s">
        <v>50</v>
      </c>
      <c r="BF41507" s="101" t="s">
        <v>58</v>
      </c>
      <c r="BK41507" s="98" t="s">
        <v>70</v>
      </c>
    </row>
    <row r="41508" spans="17:63" ht="29.25" customHeight="1" x14ac:dyDescent="0.2">
      <c r="Q41508" s="92" t="s">
        <v>50</v>
      </c>
      <c r="BF41508" s="101" t="s">
        <v>58</v>
      </c>
      <c r="BK41508" s="98" t="s">
        <v>70</v>
      </c>
    </row>
    <row r="41509" spans="17:63" ht="29.25" customHeight="1" x14ac:dyDescent="0.2">
      <c r="Q41509" s="92" t="s">
        <v>50</v>
      </c>
      <c r="BF41509" s="101" t="s">
        <v>58</v>
      </c>
      <c r="BK41509" s="98" t="s">
        <v>70</v>
      </c>
    </row>
    <row r="41510" spans="17:63" ht="29.25" customHeight="1" x14ac:dyDescent="0.2">
      <c r="Q41510" s="92" t="s">
        <v>50</v>
      </c>
      <c r="BF41510" s="101" t="s">
        <v>58</v>
      </c>
      <c r="BK41510" s="98" t="s">
        <v>70</v>
      </c>
    </row>
    <row r="41511" spans="17:63" ht="29.25" customHeight="1" x14ac:dyDescent="0.2">
      <c r="Q41511" s="92" t="s">
        <v>50</v>
      </c>
      <c r="BF41511" s="101" t="s">
        <v>58</v>
      </c>
      <c r="BK41511" s="98" t="s">
        <v>70</v>
      </c>
    </row>
    <row r="41512" spans="17:63" ht="29.25" customHeight="1" x14ac:dyDescent="0.2">
      <c r="Q41512" s="92" t="s">
        <v>50</v>
      </c>
      <c r="BF41512" s="101" t="s">
        <v>58</v>
      </c>
      <c r="BK41512" s="98" t="s">
        <v>70</v>
      </c>
    </row>
    <row r="41513" spans="17:63" ht="29.25" customHeight="1" x14ac:dyDescent="0.2">
      <c r="Q41513" s="92" t="s">
        <v>50</v>
      </c>
      <c r="BF41513" s="101" t="s">
        <v>58</v>
      </c>
      <c r="BK41513" s="98" t="s">
        <v>70</v>
      </c>
    </row>
    <row r="41514" spans="17:63" ht="29.25" customHeight="1" x14ac:dyDescent="0.2">
      <c r="Q41514" s="92" t="s">
        <v>50</v>
      </c>
      <c r="BF41514" s="101" t="s">
        <v>58</v>
      </c>
      <c r="BK41514" s="98" t="s">
        <v>70</v>
      </c>
    </row>
    <row r="41515" spans="17:63" ht="29.25" customHeight="1" x14ac:dyDescent="0.2">
      <c r="Q41515" s="92" t="s">
        <v>50</v>
      </c>
      <c r="BF41515" s="101" t="s">
        <v>58</v>
      </c>
      <c r="BK41515" s="98" t="s">
        <v>70</v>
      </c>
    </row>
    <row r="41516" spans="17:63" ht="29.25" customHeight="1" x14ac:dyDescent="0.2">
      <c r="Q41516" s="92" t="s">
        <v>50</v>
      </c>
      <c r="BF41516" s="101" t="s">
        <v>58</v>
      </c>
      <c r="BK41516" s="98" t="s">
        <v>70</v>
      </c>
    </row>
    <row r="41517" spans="17:63" ht="29.25" customHeight="1" x14ac:dyDescent="0.2">
      <c r="Q41517" s="92" t="s">
        <v>50</v>
      </c>
      <c r="BF41517" s="101" t="s">
        <v>58</v>
      </c>
      <c r="BK41517" s="98" t="s">
        <v>70</v>
      </c>
    </row>
    <row r="41518" spans="17:63" ht="29.25" customHeight="1" x14ac:dyDescent="0.2">
      <c r="Q41518" s="92" t="s">
        <v>50</v>
      </c>
      <c r="BF41518" s="101" t="s">
        <v>58</v>
      </c>
      <c r="BK41518" s="98" t="s">
        <v>70</v>
      </c>
    </row>
    <row r="41519" spans="17:63" ht="29.25" customHeight="1" x14ac:dyDescent="0.2">
      <c r="Q41519" s="92" t="s">
        <v>50</v>
      </c>
      <c r="BF41519" s="101" t="s">
        <v>58</v>
      </c>
      <c r="BK41519" s="98" t="s">
        <v>70</v>
      </c>
    </row>
    <row r="41520" spans="17:63" ht="29.25" customHeight="1" x14ac:dyDescent="0.2">
      <c r="Q41520" s="92" t="s">
        <v>50</v>
      </c>
      <c r="BF41520" s="101" t="s">
        <v>58</v>
      </c>
      <c r="BK41520" s="98" t="s">
        <v>70</v>
      </c>
    </row>
    <row r="41521" spans="17:63" ht="29.25" customHeight="1" x14ac:dyDescent="0.2">
      <c r="Q41521" s="92" t="s">
        <v>50</v>
      </c>
      <c r="BF41521" s="101" t="s">
        <v>58</v>
      </c>
      <c r="BK41521" s="98" t="s">
        <v>70</v>
      </c>
    </row>
    <row r="41522" spans="17:63" ht="29.25" customHeight="1" x14ac:dyDescent="0.2">
      <c r="Q41522" s="92" t="s">
        <v>50</v>
      </c>
      <c r="BF41522" s="101" t="s">
        <v>58</v>
      </c>
      <c r="BK41522" s="98" t="s">
        <v>70</v>
      </c>
    </row>
    <row r="41523" spans="17:63" ht="29.25" customHeight="1" x14ac:dyDescent="0.2">
      <c r="Q41523" s="92" t="s">
        <v>50</v>
      </c>
      <c r="BF41523" s="101" t="s">
        <v>58</v>
      </c>
      <c r="BK41523" s="98" t="s">
        <v>70</v>
      </c>
    </row>
    <row r="41524" spans="17:63" ht="29.25" customHeight="1" x14ac:dyDescent="0.2">
      <c r="Q41524" s="92" t="s">
        <v>50</v>
      </c>
      <c r="BF41524" s="101" t="s">
        <v>58</v>
      </c>
      <c r="BK41524" s="98" t="s">
        <v>70</v>
      </c>
    </row>
    <row r="41525" spans="17:63" ht="29.25" customHeight="1" x14ac:dyDescent="0.2">
      <c r="Q41525" s="92" t="s">
        <v>50</v>
      </c>
      <c r="BF41525" s="101" t="s">
        <v>58</v>
      </c>
      <c r="BK41525" s="98" t="s">
        <v>70</v>
      </c>
    </row>
    <row r="41526" spans="17:63" ht="29.25" customHeight="1" x14ac:dyDescent="0.2">
      <c r="Q41526" s="92" t="s">
        <v>50</v>
      </c>
      <c r="BF41526" s="101" t="s">
        <v>58</v>
      </c>
      <c r="BK41526" s="98" t="s">
        <v>70</v>
      </c>
    </row>
    <row r="41527" spans="17:63" ht="29.25" customHeight="1" x14ac:dyDescent="0.2">
      <c r="Q41527" s="92" t="s">
        <v>50</v>
      </c>
      <c r="BF41527" s="101" t="s">
        <v>58</v>
      </c>
      <c r="BK41527" s="98" t="s">
        <v>70</v>
      </c>
    </row>
    <row r="41528" spans="17:63" ht="29.25" customHeight="1" x14ac:dyDescent="0.2">
      <c r="Q41528" s="92" t="s">
        <v>50</v>
      </c>
      <c r="BF41528" s="101" t="s">
        <v>58</v>
      </c>
      <c r="BK41528" s="98" t="s">
        <v>70</v>
      </c>
    </row>
    <row r="41529" spans="17:63" ht="29.25" customHeight="1" x14ac:dyDescent="0.2">
      <c r="Q41529" s="92" t="s">
        <v>50</v>
      </c>
      <c r="BF41529" s="101" t="s">
        <v>58</v>
      </c>
      <c r="BK41529" s="98" t="s">
        <v>70</v>
      </c>
    </row>
    <row r="41530" spans="17:63" ht="29.25" customHeight="1" x14ac:dyDescent="0.2">
      <c r="Q41530" s="92" t="s">
        <v>50</v>
      </c>
      <c r="BF41530" s="101" t="s">
        <v>58</v>
      </c>
      <c r="BK41530" s="98" t="s">
        <v>70</v>
      </c>
    </row>
    <row r="41531" spans="17:63" ht="29.25" customHeight="1" x14ac:dyDescent="0.2">
      <c r="Q41531" s="92" t="s">
        <v>50</v>
      </c>
      <c r="BF41531" s="101" t="s">
        <v>58</v>
      </c>
      <c r="BK41531" s="98" t="s">
        <v>70</v>
      </c>
    </row>
    <row r="41532" spans="17:63" ht="29.25" customHeight="1" x14ac:dyDescent="0.2">
      <c r="Q41532" s="92" t="s">
        <v>50</v>
      </c>
      <c r="BF41532" s="101" t="s">
        <v>58</v>
      </c>
      <c r="BK41532" s="98" t="s">
        <v>70</v>
      </c>
    </row>
    <row r="41533" spans="17:63" ht="29.25" customHeight="1" x14ac:dyDescent="0.2">
      <c r="Q41533" s="92" t="s">
        <v>50</v>
      </c>
      <c r="BF41533" s="101" t="s">
        <v>58</v>
      </c>
      <c r="BK41533" s="98" t="s">
        <v>70</v>
      </c>
    </row>
    <row r="41534" spans="17:63" ht="29.25" customHeight="1" x14ac:dyDescent="0.2">
      <c r="Q41534" s="92" t="s">
        <v>50</v>
      </c>
      <c r="BF41534" s="101" t="s">
        <v>58</v>
      </c>
      <c r="BK41534" s="98" t="s">
        <v>70</v>
      </c>
    </row>
    <row r="41535" spans="17:63" ht="29.25" customHeight="1" x14ac:dyDescent="0.2">
      <c r="Q41535" s="92" t="s">
        <v>50</v>
      </c>
      <c r="BF41535" s="101" t="s">
        <v>58</v>
      </c>
      <c r="BK41535" s="98" t="s">
        <v>70</v>
      </c>
    </row>
    <row r="41536" spans="17:63" ht="29.25" customHeight="1" x14ac:dyDescent="0.2">
      <c r="Q41536" s="92" t="s">
        <v>50</v>
      </c>
      <c r="BF41536" s="101" t="s">
        <v>58</v>
      </c>
      <c r="BK41536" s="98" t="s">
        <v>70</v>
      </c>
    </row>
    <row r="41537" spans="17:63" ht="29.25" customHeight="1" x14ac:dyDescent="0.2">
      <c r="Q41537" s="92" t="s">
        <v>50</v>
      </c>
      <c r="BF41537" s="101" t="s">
        <v>58</v>
      </c>
      <c r="BK41537" s="98" t="s">
        <v>70</v>
      </c>
    </row>
    <row r="41538" spans="17:63" ht="29.25" customHeight="1" x14ac:dyDescent="0.2">
      <c r="Q41538" s="92" t="s">
        <v>50</v>
      </c>
      <c r="BF41538" s="101" t="s">
        <v>58</v>
      </c>
      <c r="BK41538" s="98" t="s">
        <v>70</v>
      </c>
    </row>
    <row r="41539" spans="17:63" ht="29.25" customHeight="1" x14ac:dyDescent="0.2">
      <c r="Q41539" s="92" t="s">
        <v>50</v>
      </c>
      <c r="BF41539" s="101" t="s">
        <v>58</v>
      </c>
      <c r="BK41539" s="98" t="s">
        <v>70</v>
      </c>
    </row>
    <row r="41540" spans="17:63" ht="29.25" customHeight="1" x14ac:dyDescent="0.2">
      <c r="Q41540" s="92" t="s">
        <v>50</v>
      </c>
      <c r="BF41540" s="101" t="s">
        <v>58</v>
      </c>
      <c r="BK41540" s="98" t="s">
        <v>70</v>
      </c>
    </row>
    <row r="41541" spans="17:63" ht="29.25" customHeight="1" x14ac:dyDescent="0.2">
      <c r="Q41541" s="92" t="s">
        <v>50</v>
      </c>
      <c r="BF41541" s="101" t="s">
        <v>58</v>
      </c>
      <c r="BK41541" s="98" t="s">
        <v>70</v>
      </c>
    </row>
    <row r="41542" spans="17:63" ht="29.25" customHeight="1" x14ac:dyDescent="0.2">
      <c r="Q41542" s="92" t="s">
        <v>50</v>
      </c>
      <c r="BF41542" s="101" t="s">
        <v>58</v>
      </c>
      <c r="BK41542" s="98" t="s">
        <v>70</v>
      </c>
    </row>
    <row r="41543" spans="17:63" ht="29.25" customHeight="1" x14ac:dyDescent="0.2">
      <c r="Q41543" s="92" t="s">
        <v>50</v>
      </c>
      <c r="BF41543" s="101" t="s">
        <v>58</v>
      </c>
      <c r="BK41543" s="98" t="s">
        <v>70</v>
      </c>
    </row>
    <row r="41544" spans="17:63" ht="29.25" customHeight="1" x14ac:dyDescent="0.2">
      <c r="Q41544" s="92" t="s">
        <v>50</v>
      </c>
      <c r="BF41544" s="101" t="s">
        <v>58</v>
      </c>
      <c r="BK41544" s="98" t="s">
        <v>70</v>
      </c>
    </row>
    <row r="41545" spans="17:63" ht="29.25" customHeight="1" x14ac:dyDescent="0.2">
      <c r="Q41545" s="92" t="s">
        <v>50</v>
      </c>
      <c r="BF41545" s="101" t="s">
        <v>58</v>
      </c>
      <c r="BK41545" s="98" t="s">
        <v>70</v>
      </c>
    </row>
    <row r="41546" spans="17:63" ht="29.25" customHeight="1" x14ac:dyDescent="0.2">
      <c r="Q41546" s="92" t="s">
        <v>50</v>
      </c>
      <c r="BF41546" s="101" t="s">
        <v>58</v>
      </c>
      <c r="BK41546" s="98" t="s">
        <v>70</v>
      </c>
    </row>
    <row r="41547" spans="17:63" ht="29.25" customHeight="1" x14ac:dyDescent="0.2">
      <c r="Q41547" s="92" t="s">
        <v>50</v>
      </c>
      <c r="BF41547" s="101" t="s">
        <v>58</v>
      </c>
      <c r="BK41547" s="98" t="s">
        <v>70</v>
      </c>
    </row>
    <row r="41548" spans="17:63" ht="29.25" customHeight="1" x14ac:dyDescent="0.2">
      <c r="Q41548" s="92" t="s">
        <v>50</v>
      </c>
      <c r="BF41548" s="101" t="s">
        <v>58</v>
      </c>
      <c r="BK41548" s="98" t="s">
        <v>70</v>
      </c>
    </row>
    <row r="41549" spans="17:63" ht="29.25" customHeight="1" x14ac:dyDescent="0.2">
      <c r="Q41549" s="92" t="s">
        <v>50</v>
      </c>
      <c r="BF41549" s="101" t="s">
        <v>58</v>
      </c>
      <c r="BK41549" s="98" t="s">
        <v>70</v>
      </c>
    </row>
    <row r="41550" spans="17:63" ht="29.25" customHeight="1" x14ac:dyDescent="0.2">
      <c r="Q41550" s="92" t="s">
        <v>50</v>
      </c>
      <c r="BF41550" s="101" t="s">
        <v>58</v>
      </c>
      <c r="BK41550" s="98" t="s">
        <v>70</v>
      </c>
    </row>
    <row r="41551" spans="17:63" ht="29.25" customHeight="1" x14ac:dyDescent="0.2">
      <c r="Q41551" s="92" t="s">
        <v>50</v>
      </c>
      <c r="BF41551" s="101" t="s">
        <v>58</v>
      </c>
      <c r="BK41551" s="98" t="s">
        <v>70</v>
      </c>
    </row>
    <row r="41552" spans="17:63" ht="29.25" customHeight="1" x14ac:dyDescent="0.2">
      <c r="Q41552" s="92" t="s">
        <v>50</v>
      </c>
      <c r="BF41552" s="101" t="s">
        <v>58</v>
      </c>
      <c r="BK41552" s="98" t="s">
        <v>70</v>
      </c>
    </row>
    <row r="41553" spans="17:63" ht="29.25" customHeight="1" x14ac:dyDescent="0.2">
      <c r="Q41553" s="92" t="s">
        <v>50</v>
      </c>
      <c r="BF41553" s="101" t="s">
        <v>58</v>
      </c>
      <c r="BK41553" s="98" t="s">
        <v>70</v>
      </c>
    </row>
    <row r="41554" spans="17:63" ht="29.25" customHeight="1" x14ac:dyDescent="0.2">
      <c r="Q41554" s="92" t="s">
        <v>50</v>
      </c>
      <c r="BF41554" s="101" t="s">
        <v>58</v>
      </c>
      <c r="BK41554" s="98" t="s">
        <v>70</v>
      </c>
    </row>
    <row r="41555" spans="17:63" ht="29.25" customHeight="1" x14ac:dyDescent="0.2">
      <c r="Q41555" s="92" t="s">
        <v>50</v>
      </c>
      <c r="BF41555" s="101" t="s">
        <v>58</v>
      </c>
      <c r="BK41555" s="98" t="s">
        <v>70</v>
      </c>
    </row>
    <row r="41556" spans="17:63" ht="29.25" customHeight="1" x14ac:dyDescent="0.2">
      <c r="Q41556" s="92" t="s">
        <v>50</v>
      </c>
      <c r="BF41556" s="101" t="s">
        <v>58</v>
      </c>
      <c r="BK41556" s="98" t="s">
        <v>70</v>
      </c>
    </row>
    <row r="41557" spans="17:63" ht="29.25" customHeight="1" x14ac:dyDescent="0.2">
      <c r="Q41557" s="92" t="s">
        <v>50</v>
      </c>
      <c r="BF41557" s="101" t="s">
        <v>58</v>
      </c>
      <c r="BK41557" s="98" t="s">
        <v>70</v>
      </c>
    </row>
    <row r="41558" spans="17:63" ht="29.25" customHeight="1" x14ac:dyDescent="0.2">
      <c r="Q41558" s="92" t="s">
        <v>50</v>
      </c>
      <c r="BF41558" s="101" t="s">
        <v>58</v>
      </c>
      <c r="BK41558" s="98" t="s">
        <v>70</v>
      </c>
    </row>
    <row r="41559" spans="17:63" ht="29.25" customHeight="1" x14ac:dyDescent="0.2">
      <c r="Q41559" s="92" t="s">
        <v>50</v>
      </c>
      <c r="BF41559" s="101" t="s">
        <v>58</v>
      </c>
      <c r="BK41559" s="98" t="s">
        <v>70</v>
      </c>
    </row>
    <row r="41560" spans="17:63" ht="29.25" customHeight="1" x14ac:dyDescent="0.2">
      <c r="Q41560" s="92" t="s">
        <v>50</v>
      </c>
      <c r="BF41560" s="101" t="s">
        <v>58</v>
      </c>
      <c r="BK41560" s="98" t="s">
        <v>70</v>
      </c>
    </row>
    <row r="41561" spans="17:63" ht="29.25" customHeight="1" x14ac:dyDescent="0.2">
      <c r="Q41561" s="92" t="s">
        <v>50</v>
      </c>
      <c r="BF41561" s="101" t="s">
        <v>58</v>
      </c>
      <c r="BK41561" s="98" t="s">
        <v>70</v>
      </c>
    </row>
    <row r="41562" spans="17:63" ht="29.25" customHeight="1" x14ac:dyDescent="0.2">
      <c r="Q41562" s="92" t="s">
        <v>50</v>
      </c>
      <c r="BF41562" s="101" t="s">
        <v>58</v>
      </c>
      <c r="BK41562" s="98" t="s">
        <v>70</v>
      </c>
    </row>
    <row r="41563" spans="17:63" ht="29.25" customHeight="1" x14ac:dyDescent="0.2">
      <c r="Q41563" s="92" t="s">
        <v>50</v>
      </c>
      <c r="BF41563" s="101" t="s">
        <v>58</v>
      </c>
      <c r="BK41563" s="98" t="s">
        <v>70</v>
      </c>
    </row>
    <row r="41564" spans="17:63" ht="29.25" customHeight="1" x14ac:dyDescent="0.2">
      <c r="Q41564" s="92" t="s">
        <v>50</v>
      </c>
      <c r="BF41564" s="101" t="s">
        <v>58</v>
      </c>
      <c r="BK41564" s="98" t="s">
        <v>70</v>
      </c>
    </row>
    <row r="41565" spans="17:63" ht="29.25" customHeight="1" x14ac:dyDescent="0.2">
      <c r="Q41565" s="92" t="s">
        <v>50</v>
      </c>
      <c r="BF41565" s="101" t="s">
        <v>58</v>
      </c>
      <c r="BK41565" s="98" t="s">
        <v>70</v>
      </c>
    </row>
    <row r="41566" spans="17:63" ht="29.25" customHeight="1" x14ac:dyDescent="0.2">
      <c r="Q41566" s="92" t="s">
        <v>50</v>
      </c>
      <c r="BF41566" s="101" t="s">
        <v>58</v>
      </c>
      <c r="BK41566" s="98" t="s">
        <v>70</v>
      </c>
    </row>
    <row r="41567" spans="17:63" ht="29.25" customHeight="1" x14ac:dyDescent="0.2">
      <c r="Q41567" s="92" t="s">
        <v>50</v>
      </c>
      <c r="BF41567" s="101" t="s">
        <v>58</v>
      </c>
      <c r="BK41567" s="98" t="s">
        <v>70</v>
      </c>
    </row>
    <row r="41568" spans="17:63" ht="29.25" customHeight="1" x14ac:dyDescent="0.2">
      <c r="Q41568" s="92" t="s">
        <v>50</v>
      </c>
      <c r="BF41568" s="101" t="s">
        <v>58</v>
      </c>
      <c r="BK41568" s="98" t="s">
        <v>70</v>
      </c>
    </row>
    <row r="41569" spans="17:63" ht="29.25" customHeight="1" x14ac:dyDescent="0.2">
      <c r="Q41569" s="92" t="s">
        <v>50</v>
      </c>
      <c r="BF41569" s="101" t="s">
        <v>58</v>
      </c>
      <c r="BK41569" s="98" t="s">
        <v>70</v>
      </c>
    </row>
    <row r="41570" spans="17:63" ht="29.25" customHeight="1" x14ac:dyDescent="0.2">
      <c r="Q41570" s="92" t="s">
        <v>50</v>
      </c>
      <c r="BF41570" s="101" t="s">
        <v>58</v>
      </c>
      <c r="BK41570" s="98" t="s">
        <v>70</v>
      </c>
    </row>
    <row r="41571" spans="17:63" ht="29.25" customHeight="1" x14ac:dyDescent="0.2">
      <c r="Q41571" s="92" t="s">
        <v>50</v>
      </c>
      <c r="BF41571" s="101" t="s">
        <v>58</v>
      </c>
      <c r="BK41571" s="98" t="s">
        <v>70</v>
      </c>
    </row>
    <row r="41572" spans="17:63" ht="29.25" customHeight="1" x14ac:dyDescent="0.2">
      <c r="Q41572" s="92" t="s">
        <v>50</v>
      </c>
      <c r="BF41572" s="101" t="s">
        <v>58</v>
      </c>
      <c r="BK41572" s="98" t="s">
        <v>70</v>
      </c>
    </row>
    <row r="41573" spans="17:63" ht="29.25" customHeight="1" x14ac:dyDescent="0.2">
      <c r="Q41573" s="92" t="s">
        <v>50</v>
      </c>
      <c r="BF41573" s="101" t="s">
        <v>58</v>
      </c>
      <c r="BK41573" s="98" t="s">
        <v>70</v>
      </c>
    </row>
    <row r="41574" spans="17:63" ht="29.25" customHeight="1" x14ac:dyDescent="0.2">
      <c r="Q41574" s="92" t="s">
        <v>50</v>
      </c>
      <c r="BF41574" s="101" t="s">
        <v>58</v>
      </c>
      <c r="BK41574" s="98" t="s">
        <v>70</v>
      </c>
    </row>
    <row r="41575" spans="17:63" ht="29.25" customHeight="1" x14ac:dyDescent="0.2">
      <c r="Q41575" s="92" t="s">
        <v>50</v>
      </c>
      <c r="BF41575" s="101" t="s">
        <v>58</v>
      </c>
      <c r="BK41575" s="98" t="s">
        <v>70</v>
      </c>
    </row>
    <row r="41576" spans="17:63" ht="29.25" customHeight="1" x14ac:dyDescent="0.2">
      <c r="Q41576" s="92" t="s">
        <v>50</v>
      </c>
      <c r="BF41576" s="101" t="s">
        <v>58</v>
      </c>
      <c r="BK41576" s="98" t="s">
        <v>70</v>
      </c>
    </row>
    <row r="41577" spans="17:63" ht="29.25" customHeight="1" x14ac:dyDescent="0.2">
      <c r="Q41577" s="92" t="s">
        <v>50</v>
      </c>
      <c r="BF41577" s="101" t="s">
        <v>58</v>
      </c>
      <c r="BK41577" s="98" t="s">
        <v>70</v>
      </c>
    </row>
    <row r="41578" spans="17:63" ht="29.25" customHeight="1" x14ac:dyDescent="0.2">
      <c r="Q41578" s="92" t="s">
        <v>50</v>
      </c>
      <c r="BF41578" s="101" t="s">
        <v>58</v>
      </c>
      <c r="BK41578" s="98" t="s">
        <v>70</v>
      </c>
    </row>
    <row r="41579" spans="17:63" ht="29.25" customHeight="1" x14ac:dyDescent="0.2">
      <c r="Q41579" s="92" t="s">
        <v>50</v>
      </c>
      <c r="BF41579" s="101" t="s">
        <v>58</v>
      </c>
      <c r="BK41579" s="98" t="s">
        <v>70</v>
      </c>
    </row>
    <row r="41580" spans="17:63" ht="29.25" customHeight="1" x14ac:dyDescent="0.2">
      <c r="Q41580" s="92" t="s">
        <v>50</v>
      </c>
      <c r="BF41580" s="101" t="s">
        <v>58</v>
      </c>
      <c r="BK41580" s="98" t="s">
        <v>70</v>
      </c>
    </row>
    <row r="41581" spans="17:63" ht="29.25" customHeight="1" x14ac:dyDescent="0.2">
      <c r="Q41581" s="92" t="s">
        <v>50</v>
      </c>
      <c r="BF41581" s="101" t="s">
        <v>58</v>
      </c>
      <c r="BK41581" s="98" t="s">
        <v>70</v>
      </c>
    </row>
    <row r="41582" spans="17:63" ht="29.25" customHeight="1" x14ac:dyDescent="0.2">
      <c r="Q41582" s="92" t="s">
        <v>50</v>
      </c>
      <c r="BF41582" s="101" t="s">
        <v>58</v>
      </c>
      <c r="BK41582" s="98" t="s">
        <v>70</v>
      </c>
    </row>
    <row r="41583" spans="17:63" ht="29.25" customHeight="1" x14ac:dyDescent="0.2">
      <c r="Q41583" s="92" t="s">
        <v>50</v>
      </c>
      <c r="BF41583" s="101" t="s">
        <v>58</v>
      </c>
      <c r="BK41583" s="98" t="s">
        <v>70</v>
      </c>
    </row>
    <row r="41584" spans="17:63" ht="29.25" customHeight="1" x14ac:dyDescent="0.2">
      <c r="Q41584" s="92" t="s">
        <v>50</v>
      </c>
      <c r="BF41584" s="101" t="s">
        <v>58</v>
      </c>
      <c r="BK41584" s="98" t="s">
        <v>70</v>
      </c>
    </row>
    <row r="41585" spans="17:63" ht="29.25" customHeight="1" x14ac:dyDescent="0.2">
      <c r="Q41585" s="92" t="s">
        <v>50</v>
      </c>
      <c r="BF41585" s="101" t="s">
        <v>58</v>
      </c>
      <c r="BK41585" s="98" t="s">
        <v>70</v>
      </c>
    </row>
    <row r="41586" spans="17:63" ht="29.25" customHeight="1" x14ac:dyDescent="0.2">
      <c r="Q41586" s="92" t="s">
        <v>50</v>
      </c>
      <c r="BF41586" s="101" t="s">
        <v>58</v>
      </c>
      <c r="BK41586" s="98" t="s">
        <v>70</v>
      </c>
    </row>
    <row r="41587" spans="17:63" ht="29.25" customHeight="1" x14ac:dyDescent="0.2">
      <c r="Q41587" s="92" t="s">
        <v>50</v>
      </c>
      <c r="BF41587" s="101" t="s">
        <v>58</v>
      </c>
      <c r="BK41587" s="98" t="s">
        <v>70</v>
      </c>
    </row>
    <row r="41588" spans="17:63" ht="29.25" customHeight="1" x14ac:dyDescent="0.2">
      <c r="Q41588" s="92" t="s">
        <v>50</v>
      </c>
      <c r="BF41588" s="101" t="s">
        <v>58</v>
      </c>
      <c r="BK41588" s="98" t="s">
        <v>70</v>
      </c>
    </row>
    <row r="41589" spans="17:63" ht="29.25" customHeight="1" x14ac:dyDescent="0.2">
      <c r="Q41589" s="92" t="s">
        <v>50</v>
      </c>
      <c r="BF41589" s="101" t="s">
        <v>58</v>
      </c>
      <c r="BK41589" s="98" t="s">
        <v>70</v>
      </c>
    </row>
    <row r="41590" spans="17:63" ht="29.25" customHeight="1" x14ac:dyDescent="0.2">
      <c r="Q41590" s="92" t="s">
        <v>50</v>
      </c>
      <c r="BF41590" s="101" t="s">
        <v>58</v>
      </c>
      <c r="BK41590" s="98" t="s">
        <v>70</v>
      </c>
    </row>
    <row r="41591" spans="17:63" ht="29.25" customHeight="1" x14ac:dyDescent="0.2">
      <c r="Q41591" s="92" t="s">
        <v>50</v>
      </c>
      <c r="BF41591" s="101" t="s">
        <v>58</v>
      </c>
      <c r="BK41591" s="98" t="s">
        <v>70</v>
      </c>
    </row>
    <row r="41592" spans="17:63" ht="29.25" customHeight="1" x14ac:dyDescent="0.2">
      <c r="Q41592" s="92" t="s">
        <v>50</v>
      </c>
      <c r="BF41592" s="101" t="s">
        <v>58</v>
      </c>
      <c r="BK41592" s="98" t="s">
        <v>70</v>
      </c>
    </row>
    <row r="41593" spans="17:63" ht="29.25" customHeight="1" x14ac:dyDescent="0.2">
      <c r="Q41593" s="92" t="s">
        <v>50</v>
      </c>
      <c r="BF41593" s="101" t="s">
        <v>58</v>
      </c>
      <c r="BK41593" s="98" t="s">
        <v>70</v>
      </c>
    </row>
    <row r="41594" spans="17:63" ht="29.25" customHeight="1" x14ac:dyDescent="0.2">
      <c r="Q41594" s="92" t="s">
        <v>50</v>
      </c>
      <c r="BF41594" s="101" t="s">
        <v>58</v>
      </c>
      <c r="BK41594" s="98" t="s">
        <v>70</v>
      </c>
    </row>
    <row r="41595" spans="17:63" ht="29.25" customHeight="1" x14ac:dyDescent="0.2">
      <c r="Q41595" s="92" t="s">
        <v>50</v>
      </c>
      <c r="BF41595" s="101" t="s">
        <v>58</v>
      </c>
      <c r="BK41595" s="98" t="s">
        <v>70</v>
      </c>
    </row>
    <row r="41596" spans="17:63" ht="29.25" customHeight="1" x14ac:dyDescent="0.2">
      <c r="Q41596" s="92" t="s">
        <v>50</v>
      </c>
      <c r="BF41596" s="101" t="s">
        <v>58</v>
      </c>
      <c r="BK41596" s="98" t="s">
        <v>70</v>
      </c>
    </row>
    <row r="41597" spans="17:63" ht="29.25" customHeight="1" x14ac:dyDescent="0.2">
      <c r="Q41597" s="92" t="s">
        <v>50</v>
      </c>
      <c r="BF41597" s="101" t="s">
        <v>58</v>
      </c>
      <c r="BK41597" s="98" t="s">
        <v>70</v>
      </c>
    </row>
    <row r="41598" spans="17:63" ht="29.25" customHeight="1" x14ac:dyDescent="0.2">
      <c r="Q41598" s="92" t="s">
        <v>50</v>
      </c>
      <c r="BF41598" s="101" t="s">
        <v>58</v>
      </c>
      <c r="BK41598" s="98" t="s">
        <v>70</v>
      </c>
    </row>
    <row r="41599" spans="17:63" ht="29.25" customHeight="1" x14ac:dyDescent="0.2">
      <c r="Q41599" s="92" t="s">
        <v>50</v>
      </c>
      <c r="BF41599" s="101" t="s">
        <v>58</v>
      </c>
      <c r="BK41599" s="98" t="s">
        <v>70</v>
      </c>
    </row>
    <row r="41600" spans="17:63" ht="29.25" customHeight="1" x14ac:dyDescent="0.2">
      <c r="Q41600" s="92" t="s">
        <v>50</v>
      </c>
      <c r="BF41600" s="101" t="s">
        <v>58</v>
      </c>
      <c r="BK41600" s="98" t="s">
        <v>70</v>
      </c>
    </row>
    <row r="41601" spans="17:63" ht="29.25" customHeight="1" x14ac:dyDescent="0.2">
      <c r="Q41601" s="92" t="s">
        <v>50</v>
      </c>
      <c r="BF41601" s="101" t="s">
        <v>58</v>
      </c>
      <c r="BK41601" s="98" t="s">
        <v>70</v>
      </c>
    </row>
    <row r="41602" spans="17:63" ht="29.25" customHeight="1" x14ac:dyDescent="0.2">
      <c r="Q41602" s="92" t="s">
        <v>50</v>
      </c>
      <c r="BF41602" s="101" t="s">
        <v>58</v>
      </c>
      <c r="BK41602" s="98" t="s">
        <v>70</v>
      </c>
    </row>
    <row r="41603" spans="17:63" ht="29.25" customHeight="1" x14ac:dyDescent="0.2">
      <c r="Q41603" s="92" t="s">
        <v>50</v>
      </c>
      <c r="BF41603" s="101" t="s">
        <v>58</v>
      </c>
      <c r="BK41603" s="98" t="s">
        <v>70</v>
      </c>
    </row>
    <row r="41604" spans="17:63" ht="29.25" customHeight="1" x14ac:dyDescent="0.2">
      <c r="Q41604" s="92" t="s">
        <v>50</v>
      </c>
      <c r="BF41604" s="101" t="s">
        <v>58</v>
      </c>
      <c r="BK41604" s="98" t="s">
        <v>70</v>
      </c>
    </row>
    <row r="41605" spans="17:63" ht="29.25" customHeight="1" x14ac:dyDescent="0.2">
      <c r="Q41605" s="92" t="s">
        <v>50</v>
      </c>
      <c r="BF41605" s="101" t="s">
        <v>58</v>
      </c>
      <c r="BK41605" s="98" t="s">
        <v>70</v>
      </c>
    </row>
    <row r="41606" spans="17:63" ht="29.25" customHeight="1" x14ac:dyDescent="0.2">
      <c r="Q41606" s="92" t="s">
        <v>50</v>
      </c>
      <c r="BF41606" s="101" t="s">
        <v>58</v>
      </c>
      <c r="BK41606" s="98" t="s">
        <v>70</v>
      </c>
    </row>
    <row r="41607" spans="17:63" ht="29.25" customHeight="1" x14ac:dyDescent="0.2">
      <c r="Q41607" s="92" t="s">
        <v>50</v>
      </c>
      <c r="BF41607" s="101" t="s">
        <v>58</v>
      </c>
      <c r="BK41607" s="98" t="s">
        <v>70</v>
      </c>
    </row>
    <row r="41608" spans="17:63" ht="29.25" customHeight="1" x14ac:dyDescent="0.2">
      <c r="Q41608" s="92" t="s">
        <v>50</v>
      </c>
      <c r="BF41608" s="101" t="s">
        <v>58</v>
      </c>
      <c r="BK41608" s="98" t="s">
        <v>70</v>
      </c>
    </row>
    <row r="41609" spans="17:63" ht="29.25" customHeight="1" x14ac:dyDescent="0.2">
      <c r="Q41609" s="92" t="s">
        <v>50</v>
      </c>
      <c r="BF41609" s="101" t="s">
        <v>58</v>
      </c>
      <c r="BK41609" s="98" t="s">
        <v>70</v>
      </c>
    </row>
    <row r="41610" spans="17:63" ht="29.25" customHeight="1" x14ac:dyDescent="0.2">
      <c r="Q41610" s="92" t="s">
        <v>50</v>
      </c>
      <c r="BF41610" s="101" t="s">
        <v>58</v>
      </c>
      <c r="BK41610" s="98" t="s">
        <v>70</v>
      </c>
    </row>
    <row r="41611" spans="17:63" ht="29.25" customHeight="1" x14ac:dyDescent="0.2">
      <c r="Q41611" s="92" t="s">
        <v>50</v>
      </c>
      <c r="BF41611" s="101" t="s">
        <v>58</v>
      </c>
      <c r="BK41611" s="98" t="s">
        <v>70</v>
      </c>
    </row>
    <row r="41612" spans="17:63" ht="29.25" customHeight="1" x14ac:dyDescent="0.2">
      <c r="Q41612" s="92" t="s">
        <v>50</v>
      </c>
      <c r="BF41612" s="101" t="s">
        <v>58</v>
      </c>
      <c r="BK41612" s="98" t="s">
        <v>70</v>
      </c>
    </row>
    <row r="41613" spans="17:63" ht="29.25" customHeight="1" x14ac:dyDescent="0.2">
      <c r="Q41613" s="92" t="s">
        <v>50</v>
      </c>
      <c r="BF41613" s="101" t="s">
        <v>58</v>
      </c>
      <c r="BK41613" s="98" t="s">
        <v>70</v>
      </c>
    </row>
    <row r="41614" spans="17:63" ht="29.25" customHeight="1" x14ac:dyDescent="0.2">
      <c r="Q41614" s="92" t="s">
        <v>50</v>
      </c>
      <c r="BF41614" s="101" t="s">
        <v>58</v>
      </c>
      <c r="BK41614" s="98" t="s">
        <v>70</v>
      </c>
    </row>
    <row r="41615" spans="17:63" ht="29.25" customHeight="1" x14ac:dyDescent="0.2">
      <c r="Q41615" s="92" t="s">
        <v>50</v>
      </c>
      <c r="BF41615" s="101" t="s">
        <v>58</v>
      </c>
      <c r="BK41615" s="98" t="s">
        <v>70</v>
      </c>
    </row>
    <row r="41616" spans="17:63" ht="29.25" customHeight="1" x14ac:dyDescent="0.2">
      <c r="Q41616" s="92" t="s">
        <v>50</v>
      </c>
      <c r="BF41616" s="101" t="s">
        <v>58</v>
      </c>
      <c r="BK41616" s="98" t="s">
        <v>70</v>
      </c>
    </row>
    <row r="41617" spans="17:63" ht="29.25" customHeight="1" x14ac:dyDescent="0.2">
      <c r="Q41617" s="92" t="s">
        <v>50</v>
      </c>
      <c r="BF41617" s="101" t="s">
        <v>58</v>
      </c>
      <c r="BK41617" s="98" t="s">
        <v>70</v>
      </c>
    </row>
    <row r="41618" spans="17:63" ht="29.25" customHeight="1" x14ac:dyDescent="0.2">
      <c r="Q41618" s="92" t="s">
        <v>50</v>
      </c>
      <c r="BF41618" s="101" t="s">
        <v>58</v>
      </c>
      <c r="BK41618" s="98" t="s">
        <v>70</v>
      </c>
    </row>
    <row r="41619" spans="17:63" ht="29.25" customHeight="1" x14ac:dyDescent="0.2">
      <c r="Q41619" s="92" t="s">
        <v>50</v>
      </c>
      <c r="BF41619" s="101" t="s">
        <v>58</v>
      </c>
      <c r="BK41619" s="98" t="s">
        <v>70</v>
      </c>
    </row>
    <row r="41620" spans="17:63" ht="29.25" customHeight="1" x14ac:dyDescent="0.2">
      <c r="Q41620" s="92" t="s">
        <v>50</v>
      </c>
      <c r="BF41620" s="101" t="s">
        <v>58</v>
      </c>
      <c r="BK41620" s="98" t="s">
        <v>70</v>
      </c>
    </row>
    <row r="41621" spans="17:63" ht="29.25" customHeight="1" x14ac:dyDescent="0.2">
      <c r="Q41621" s="92" t="s">
        <v>50</v>
      </c>
      <c r="BF41621" s="101" t="s">
        <v>58</v>
      </c>
      <c r="BK41621" s="98" t="s">
        <v>70</v>
      </c>
    </row>
    <row r="41622" spans="17:63" ht="29.25" customHeight="1" x14ac:dyDescent="0.2">
      <c r="Q41622" s="92" t="s">
        <v>50</v>
      </c>
      <c r="BF41622" s="101" t="s">
        <v>58</v>
      </c>
      <c r="BK41622" s="98" t="s">
        <v>70</v>
      </c>
    </row>
    <row r="41623" spans="17:63" ht="29.25" customHeight="1" x14ac:dyDescent="0.2">
      <c r="Q41623" s="92" t="s">
        <v>50</v>
      </c>
      <c r="BF41623" s="101" t="s">
        <v>58</v>
      </c>
      <c r="BK41623" s="98" t="s">
        <v>70</v>
      </c>
    </row>
    <row r="41624" spans="17:63" ht="29.25" customHeight="1" x14ac:dyDescent="0.2">
      <c r="Q41624" s="92" t="s">
        <v>50</v>
      </c>
      <c r="BF41624" s="101" t="s">
        <v>58</v>
      </c>
      <c r="BK41624" s="98" t="s">
        <v>70</v>
      </c>
    </row>
    <row r="41625" spans="17:63" ht="29.25" customHeight="1" x14ac:dyDescent="0.2">
      <c r="Q41625" s="92" t="s">
        <v>50</v>
      </c>
      <c r="BF41625" s="101" t="s">
        <v>58</v>
      </c>
      <c r="BK41625" s="98" t="s">
        <v>70</v>
      </c>
    </row>
    <row r="41626" spans="17:63" ht="29.25" customHeight="1" x14ac:dyDescent="0.2">
      <c r="Q41626" s="92" t="s">
        <v>50</v>
      </c>
      <c r="BF41626" s="101" t="s">
        <v>58</v>
      </c>
      <c r="BK41626" s="98" t="s">
        <v>70</v>
      </c>
    </row>
    <row r="41627" spans="17:63" ht="29.25" customHeight="1" x14ac:dyDescent="0.2">
      <c r="Q41627" s="92" t="s">
        <v>50</v>
      </c>
      <c r="BF41627" s="101" t="s">
        <v>58</v>
      </c>
      <c r="BK41627" s="98" t="s">
        <v>70</v>
      </c>
    </row>
    <row r="41628" spans="17:63" ht="29.25" customHeight="1" x14ac:dyDescent="0.2">
      <c r="Q41628" s="92" t="s">
        <v>50</v>
      </c>
      <c r="BF41628" s="101" t="s">
        <v>58</v>
      </c>
      <c r="BK41628" s="98" t="s">
        <v>70</v>
      </c>
    </row>
    <row r="41629" spans="17:63" ht="29.25" customHeight="1" x14ac:dyDescent="0.2">
      <c r="Q41629" s="92" t="s">
        <v>50</v>
      </c>
      <c r="BF41629" s="101" t="s">
        <v>58</v>
      </c>
      <c r="BK41629" s="98" t="s">
        <v>70</v>
      </c>
    </row>
    <row r="41630" spans="17:63" ht="29.25" customHeight="1" x14ac:dyDescent="0.2">
      <c r="Q41630" s="92" t="s">
        <v>50</v>
      </c>
      <c r="BF41630" s="101" t="s">
        <v>58</v>
      </c>
      <c r="BK41630" s="98" t="s">
        <v>70</v>
      </c>
    </row>
    <row r="41631" spans="17:63" ht="29.25" customHeight="1" x14ac:dyDescent="0.2">
      <c r="Q41631" s="92" t="s">
        <v>50</v>
      </c>
      <c r="BF41631" s="101" t="s">
        <v>58</v>
      </c>
      <c r="BK41631" s="98" t="s">
        <v>70</v>
      </c>
    </row>
    <row r="41632" spans="17:63" ht="29.25" customHeight="1" x14ac:dyDescent="0.2">
      <c r="Q41632" s="92" t="s">
        <v>50</v>
      </c>
      <c r="BF41632" s="101" t="s">
        <v>58</v>
      </c>
      <c r="BK41632" s="98" t="s">
        <v>70</v>
      </c>
    </row>
    <row r="41633" spans="17:63" ht="29.25" customHeight="1" x14ac:dyDescent="0.2">
      <c r="Q41633" s="92" t="s">
        <v>50</v>
      </c>
      <c r="BF41633" s="101" t="s">
        <v>58</v>
      </c>
      <c r="BK41633" s="98" t="s">
        <v>70</v>
      </c>
    </row>
    <row r="41634" spans="17:63" ht="29.25" customHeight="1" x14ac:dyDescent="0.2">
      <c r="Q41634" s="92" t="s">
        <v>50</v>
      </c>
      <c r="BF41634" s="101" t="s">
        <v>58</v>
      </c>
      <c r="BK41634" s="98" t="s">
        <v>70</v>
      </c>
    </row>
    <row r="41635" spans="17:63" ht="29.25" customHeight="1" x14ac:dyDescent="0.2">
      <c r="Q41635" s="92" t="s">
        <v>50</v>
      </c>
      <c r="BF41635" s="101" t="s">
        <v>58</v>
      </c>
      <c r="BK41635" s="98" t="s">
        <v>70</v>
      </c>
    </row>
    <row r="41636" spans="17:63" ht="29.25" customHeight="1" x14ac:dyDescent="0.2">
      <c r="Q41636" s="92" t="s">
        <v>50</v>
      </c>
      <c r="BF41636" s="101" t="s">
        <v>58</v>
      </c>
      <c r="BK41636" s="98" t="s">
        <v>70</v>
      </c>
    </row>
    <row r="41637" spans="17:63" ht="29.25" customHeight="1" x14ac:dyDescent="0.2">
      <c r="Q41637" s="92" t="s">
        <v>50</v>
      </c>
      <c r="BF41637" s="101" t="s">
        <v>58</v>
      </c>
      <c r="BK41637" s="98" t="s">
        <v>70</v>
      </c>
    </row>
    <row r="41638" spans="17:63" ht="29.25" customHeight="1" x14ac:dyDescent="0.2">
      <c r="Q41638" s="92" t="s">
        <v>50</v>
      </c>
      <c r="BF41638" s="101" t="s">
        <v>58</v>
      </c>
      <c r="BK41638" s="98" t="s">
        <v>70</v>
      </c>
    </row>
    <row r="41639" spans="17:63" ht="29.25" customHeight="1" x14ac:dyDescent="0.2">
      <c r="Q41639" s="92" t="s">
        <v>50</v>
      </c>
      <c r="BF41639" s="101" t="s">
        <v>58</v>
      </c>
      <c r="BK41639" s="98" t="s">
        <v>70</v>
      </c>
    </row>
    <row r="41640" spans="17:63" ht="29.25" customHeight="1" x14ac:dyDescent="0.2">
      <c r="Q41640" s="92" t="s">
        <v>50</v>
      </c>
      <c r="BF41640" s="101" t="s">
        <v>58</v>
      </c>
      <c r="BK41640" s="98" t="s">
        <v>70</v>
      </c>
    </row>
    <row r="41641" spans="17:63" ht="29.25" customHeight="1" x14ac:dyDescent="0.2">
      <c r="Q41641" s="92" t="s">
        <v>50</v>
      </c>
      <c r="BF41641" s="101" t="s">
        <v>58</v>
      </c>
      <c r="BK41641" s="98" t="s">
        <v>70</v>
      </c>
    </row>
    <row r="41642" spans="17:63" ht="29.25" customHeight="1" x14ac:dyDescent="0.2">
      <c r="Q41642" s="92" t="s">
        <v>50</v>
      </c>
      <c r="BF41642" s="101" t="s">
        <v>58</v>
      </c>
      <c r="BK41642" s="98" t="s">
        <v>70</v>
      </c>
    </row>
    <row r="41643" spans="17:63" ht="29.25" customHeight="1" x14ac:dyDescent="0.2">
      <c r="Q41643" s="92" t="s">
        <v>50</v>
      </c>
      <c r="BF41643" s="101" t="s">
        <v>58</v>
      </c>
      <c r="BK41643" s="98" t="s">
        <v>70</v>
      </c>
    </row>
    <row r="41644" spans="17:63" ht="29.25" customHeight="1" x14ac:dyDescent="0.2">
      <c r="Q41644" s="92" t="s">
        <v>50</v>
      </c>
      <c r="BF41644" s="101" t="s">
        <v>58</v>
      </c>
      <c r="BK41644" s="98" t="s">
        <v>70</v>
      </c>
    </row>
    <row r="41645" spans="17:63" ht="29.25" customHeight="1" x14ac:dyDescent="0.2">
      <c r="Q41645" s="92" t="s">
        <v>50</v>
      </c>
      <c r="BF41645" s="101" t="s">
        <v>58</v>
      </c>
      <c r="BK41645" s="98" t="s">
        <v>70</v>
      </c>
    </row>
    <row r="41646" spans="17:63" ht="29.25" customHeight="1" x14ac:dyDescent="0.2">
      <c r="Q41646" s="92" t="s">
        <v>50</v>
      </c>
      <c r="BF41646" s="101" t="s">
        <v>58</v>
      </c>
      <c r="BK41646" s="98" t="s">
        <v>70</v>
      </c>
    </row>
    <row r="41647" spans="17:63" ht="29.25" customHeight="1" x14ac:dyDescent="0.2">
      <c r="Q41647" s="92" t="s">
        <v>50</v>
      </c>
      <c r="BF41647" s="101" t="s">
        <v>58</v>
      </c>
      <c r="BK41647" s="98" t="s">
        <v>70</v>
      </c>
    </row>
    <row r="41648" spans="17:63" ht="29.25" customHeight="1" x14ac:dyDescent="0.2">
      <c r="Q41648" s="92" t="s">
        <v>50</v>
      </c>
      <c r="BF41648" s="101" t="s">
        <v>58</v>
      </c>
      <c r="BK41648" s="98" t="s">
        <v>70</v>
      </c>
    </row>
    <row r="41649" spans="17:63" ht="29.25" customHeight="1" x14ac:dyDescent="0.2">
      <c r="Q41649" s="92" t="s">
        <v>50</v>
      </c>
      <c r="BF41649" s="101" t="s">
        <v>58</v>
      </c>
      <c r="BK41649" s="98" t="s">
        <v>70</v>
      </c>
    </row>
    <row r="41650" spans="17:63" ht="29.25" customHeight="1" x14ac:dyDescent="0.2">
      <c r="Q41650" s="92" t="s">
        <v>50</v>
      </c>
      <c r="BF41650" s="101" t="s">
        <v>58</v>
      </c>
      <c r="BK41650" s="98" t="s">
        <v>70</v>
      </c>
    </row>
    <row r="41651" spans="17:63" ht="29.25" customHeight="1" x14ac:dyDescent="0.2">
      <c r="Q41651" s="92" t="s">
        <v>50</v>
      </c>
      <c r="BF41651" s="101" t="s">
        <v>58</v>
      </c>
      <c r="BK41651" s="98" t="s">
        <v>70</v>
      </c>
    </row>
    <row r="41652" spans="17:63" ht="29.25" customHeight="1" x14ac:dyDescent="0.2">
      <c r="Q41652" s="92" t="s">
        <v>50</v>
      </c>
      <c r="BF41652" s="101" t="s">
        <v>58</v>
      </c>
      <c r="BK41652" s="98" t="s">
        <v>70</v>
      </c>
    </row>
    <row r="41653" spans="17:63" ht="29.25" customHeight="1" x14ac:dyDescent="0.2">
      <c r="Q41653" s="92" t="s">
        <v>50</v>
      </c>
      <c r="BF41653" s="101" t="s">
        <v>58</v>
      </c>
      <c r="BK41653" s="98" t="s">
        <v>70</v>
      </c>
    </row>
    <row r="41654" spans="17:63" ht="29.25" customHeight="1" x14ac:dyDescent="0.2">
      <c r="Q41654" s="92" t="s">
        <v>50</v>
      </c>
      <c r="BF41654" s="101" t="s">
        <v>58</v>
      </c>
      <c r="BK41654" s="98" t="s">
        <v>70</v>
      </c>
    </row>
    <row r="41655" spans="17:63" ht="29.25" customHeight="1" x14ac:dyDescent="0.2">
      <c r="Q41655" s="92" t="s">
        <v>50</v>
      </c>
      <c r="BF41655" s="101" t="s">
        <v>58</v>
      </c>
      <c r="BK41655" s="98" t="s">
        <v>70</v>
      </c>
    </row>
    <row r="41656" spans="17:63" ht="29.25" customHeight="1" x14ac:dyDescent="0.2">
      <c r="Q41656" s="92" t="s">
        <v>50</v>
      </c>
      <c r="BF41656" s="101" t="s">
        <v>58</v>
      </c>
      <c r="BK41656" s="98" t="s">
        <v>70</v>
      </c>
    </row>
    <row r="41657" spans="17:63" ht="29.25" customHeight="1" x14ac:dyDescent="0.2">
      <c r="Q41657" s="92" t="s">
        <v>50</v>
      </c>
      <c r="BF41657" s="101" t="s">
        <v>58</v>
      </c>
      <c r="BK41657" s="98" t="s">
        <v>70</v>
      </c>
    </row>
    <row r="41658" spans="17:63" ht="29.25" customHeight="1" x14ac:dyDescent="0.2">
      <c r="Q41658" s="92" t="s">
        <v>50</v>
      </c>
      <c r="BF41658" s="101" t="s">
        <v>58</v>
      </c>
      <c r="BK41658" s="98" t="s">
        <v>70</v>
      </c>
    </row>
    <row r="41659" spans="17:63" ht="29.25" customHeight="1" x14ac:dyDescent="0.2">
      <c r="Q41659" s="92" t="s">
        <v>50</v>
      </c>
      <c r="BF41659" s="101" t="s">
        <v>58</v>
      </c>
      <c r="BK41659" s="98" t="s">
        <v>70</v>
      </c>
    </row>
    <row r="41660" spans="17:63" ht="29.25" customHeight="1" x14ac:dyDescent="0.2">
      <c r="Q41660" s="92" t="s">
        <v>50</v>
      </c>
      <c r="BF41660" s="101" t="s">
        <v>58</v>
      </c>
      <c r="BK41660" s="98" t="s">
        <v>70</v>
      </c>
    </row>
    <row r="41661" spans="17:63" ht="29.25" customHeight="1" x14ac:dyDescent="0.2">
      <c r="Q41661" s="92" t="s">
        <v>50</v>
      </c>
      <c r="BF41661" s="101" t="s">
        <v>58</v>
      </c>
      <c r="BK41661" s="98" t="s">
        <v>70</v>
      </c>
    </row>
    <row r="41662" spans="17:63" ht="29.25" customHeight="1" x14ac:dyDescent="0.2">
      <c r="Q41662" s="92" t="s">
        <v>50</v>
      </c>
      <c r="BF41662" s="101" t="s">
        <v>58</v>
      </c>
      <c r="BK41662" s="98" t="s">
        <v>70</v>
      </c>
    </row>
    <row r="41663" spans="17:63" ht="29.25" customHeight="1" x14ac:dyDescent="0.2">
      <c r="Q41663" s="92" t="s">
        <v>50</v>
      </c>
      <c r="BF41663" s="101" t="s">
        <v>58</v>
      </c>
      <c r="BK41663" s="98" t="s">
        <v>70</v>
      </c>
    </row>
    <row r="41664" spans="17:63" ht="29.25" customHeight="1" x14ac:dyDescent="0.2">
      <c r="Q41664" s="92" t="s">
        <v>50</v>
      </c>
      <c r="BF41664" s="101" t="s">
        <v>58</v>
      </c>
      <c r="BK41664" s="98" t="s">
        <v>70</v>
      </c>
    </row>
    <row r="41665" spans="17:63" ht="29.25" customHeight="1" x14ac:dyDescent="0.2">
      <c r="Q41665" s="92" t="s">
        <v>50</v>
      </c>
      <c r="BF41665" s="101" t="s">
        <v>58</v>
      </c>
      <c r="BK41665" s="98" t="s">
        <v>70</v>
      </c>
    </row>
    <row r="41666" spans="17:63" ht="29.25" customHeight="1" x14ac:dyDescent="0.2">
      <c r="Q41666" s="92" t="s">
        <v>50</v>
      </c>
      <c r="BF41666" s="101" t="s">
        <v>58</v>
      </c>
      <c r="BK41666" s="98" t="s">
        <v>70</v>
      </c>
    </row>
    <row r="41667" spans="17:63" ht="29.25" customHeight="1" x14ac:dyDescent="0.2">
      <c r="Q41667" s="92" t="s">
        <v>50</v>
      </c>
      <c r="BF41667" s="101" t="s">
        <v>58</v>
      </c>
      <c r="BK41667" s="98" t="s">
        <v>70</v>
      </c>
    </row>
    <row r="41668" spans="17:63" ht="29.25" customHeight="1" x14ac:dyDescent="0.2">
      <c r="Q41668" s="92" t="s">
        <v>50</v>
      </c>
      <c r="BF41668" s="101" t="s">
        <v>58</v>
      </c>
      <c r="BK41668" s="98" t="s">
        <v>70</v>
      </c>
    </row>
    <row r="41669" spans="17:63" ht="29.25" customHeight="1" x14ac:dyDescent="0.2">
      <c r="Q41669" s="92" t="s">
        <v>50</v>
      </c>
      <c r="BF41669" s="101" t="s">
        <v>58</v>
      </c>
      <c r="BK41669" s="98" t="s">
        <v>70</v>
      </c>
    </row>
    <row r="41670" spans="17:63" ht="29.25" customHeight="1" x14ac:dyDescent="0.2">
      <c r="Q41670" s="92" t="s">
        <v>50</v>
      </c>
      <c r="BF41670" s="101" t="s">
        <v>58</v>
      </c>
      <c r="BK41670" s="98" t="s">
        <v>70</v>
      </c>
    </row>
    <row r="41671" spans="17:63" ht="29.25" customHeight="1" x14ac:dyDescent="0.2">
      <c r="Q41671" s="92" t="s">
        <v>50</v>
      </c>
      <c r="BF41671" s="101" t="s">
        <v>58</v>
      </c>
      <c r="BK41671" s="98" t="s">
        <v>70</v>
      </c>
    </row>
    <row r="41672" spans="17:63" ht="29.25" customHeight="1" x14ac:dyDescent="0.2">
      <c r="Q41672" s="92" t="s">
        <v>50</v>
      </c>
      <c r="BF41672" s="101" t="s">
        <v>58</v>
      </c>
      <c r="BK41672" s="98" t="s">
        <v>70</v>
      </c>
    </row>
    <row r="41673" spans="17:63" ht="29.25" customHeight="1" x14ac:dyDescent="0.2">
      <c r="Q41673" s="92" t="s">
        <v>50</v>
      </c>
      <c r="BF41673" s="101" t="s">
        <v>58</v>
      </c>
      <c r="BK41673" s="98" t="s">
        <v>70</v>
      </c>
    </row>
    <row r="41674" spans="17:63" ht="29.25" customHeight="1" x14ac:dyDescent="0.2">
      <c r="Q41674" s="92" t="s">
        <v>50</v>
      </c>
      <c r="BF41674" s="101" t="s">
        <v>58</v>
      </c>
      <c r="BK41674" s="98" t="s">
        <v>70</v>
      </c>
    </row>
    <row r="41675" spans="17:63" ht="29.25" customHeight="1" x14ac:dyDescent="0.2">
      <c r="Q41675" s="92" t="s">
        <v>50</v>
      </c>
      <c r="BF41675" s="101" t="s">
        <v>58</v>
      </c>
      <c r="BK41675" s="98" t="s">
        <v>70</v>
      </c>
    </row>
    <row r="41676" spans="17:63" ht="29.25" customHeight="1" x14ac:dyDescent="0.2">
      <c r="Q41676" s="92" t="s">
        <v>50</v>
      </c>
      <c r="BF41676" s="101" t="s">
        <v>58</v>
      </c>
      <c r="BK41676" s="98" t="s">
        <v>70</v>
      </c>
    </row>
    <row r="41677" spans="17:63" ht="29.25" customHeight="1" x14ac:dyDescent="0.2">
      <c r="Q41677" s="92" t="s">
        <v>50</v>
      </c>
      <c r="BF41677" s="101" t="s">
        <v>58</v>
      </c>
      <c r="BK41677" s="98" t="s">
        <v>70</v>
      </c>
    </row>
    <row r="41678" spans="17:63" ht="29.25" customHeight="1" x14ac:dyDescent="0.2">
      <c r="Q41678" s="92" t="s">
        <v>50</v>
      </c>
      <c r="BF41678" s="101" t="s">
        <v>58</v>
      </c>
      <c r="BK41678" s="98" t="s">
        <v>70</v>
      </c>
    </row>
    <row r="41679" spans="17:63" ht="29.25" customHeight="1" x14ac:dyDescent="0.2">
      <c r="Q41679" s="92" t="s">
        <v>50</v>
      </c>
      <c r="BF41679" s="101" t="s">
        <v>58</v>
      </c>
      <c r="BK41679" s="98" t="s">
        <v>70</v>
      </c>
    </row>
    <row r="41680" spans="17:63" ht="29.25" customHeight="1" x14ac:dyDescent="0.2">
      <c r="Q41680" s="92" t="s">
        <v>50</v>
      </c>
      <c r="BF41680" s="101" t="s">
        <v>58</v>
      </c>
      <c r="BK41680" s="98" t="s">
        <v>70</v>
      </c>
    </row>
    <row r="41681" spans="17:63" ht="29.25" customHeight="1" x14ac:dyDescent="0.2">
      <c r="Q41681" s="92" t="s">
        <v>50</v>
      </c>
      <c r="BF41681" s="101" t="s">
        <v>58</v>
      </c>
      <c r="BK41681" s="98" t="s">
        <v>70</v>
      </c>
    </row>
    <row r="41682" spans="17:63" ht="29.25" customHeight="1" x14ac:dyDescent="0.2">
      <c r="Q41682" s="92" t="s">
        <v>50</v>
      </c>
      <c r="BF41682" s="101" t="s">
        <v>58</v>
      </c>
      <c r="BK41682" s="98" t="s">
        <v>70</v>
      </c>
    </row>
    <row r="41683" spans="17:63" ht="29.25" customHeight="1" x14ac:dyDescent="0.2">
      <c r="Q41683" s="92" t="s">
        <v>50</v>
      </c>
      <c r="BF41683" s="101" t="s">
        <v>58</v>
      </c>
      <c r="BK41683" s="98" t="s">
        <v>70</v>
      </c>
    </row>
    <row r="41684" spans="17:63" ht="29.25" customHeight="1" x14ac:dyDescent="0.2">
      <c r="Q41684" s="92" t="s">
        <v>50</v>
      </c>
      <c r="BF41684" s="101" t="s">
        <v>58</v>
      </c>
      <c r="BK41684" s="98" t="s">
        <v>70</v>
      </c>
    </row>
    <row r="41685" spans="17:63" ht="29.25" customHeight="1" x14ac:dyDescent="0.2">
      <c r="Q41685" s="92" t="s">
        <v>50</v>
      </c>
      <c r="BF41685" s="101" t="s">
        <v>58</v>
      </c>
      <c r="BK41685" s="98" t="s">
        <v>70</v>
      </c>
    </row>
    <row r="41686" spans="17:63" ht="29.25" customHeight="1" x14ac:dyDescent="0.2">
      <c r="Q41686" s="92" t="s">
        <v>50</v>
      </c>
      <c r="BF41686" s="101" t="s">
        <v>58</v>
      </c>
      <c r="BK41686" s="98" t="s">
        <v>70</v>
      </c>
    </row>
    <row r="41687" spans="17:63" ht="29.25" customHeight="1" x14ac:dyDescent="0.2">
      <c r="Q41687" s="92" t="s">
        <v>50</v>
      </c>
      <c r="BF41687" s="101" t="s">
        <v>58</v>
      </c>
      <c r="BK41687" s="98" t="s">
        <v>70</v>
      </c>
    </row>
    <row r="41688" spans="17:63" ht="29.25" customHeight="1" x14ac:dyDescent="0.2">
      <c r="Q41688" s="92" t="s">
        <v>50</v>
      </c>
      <c r="BF41688" s="101" t="s">
        <v>58</v>
      </c>
      <c r="BK41688" s="98" t="s">
        <v>70</v>
      </c>
    </row>
    <row r="41689" spans="17:63" ht="29.25" customHeight="1" x14ac:dyDescent="0.2">
      <c r="Q41689" s="92" t="s">
        <v>50</v>
      </c>
      <c r="BF41689" s="101" t="s">
        <v>58</v>
      </c>
      <c r="BK41689" s="98" t="s">
        <v>70</v>
      </c>
    </row>
    <row r="41690" spans="17:63" ht="29.25" customHeight="1" x14ac:dyDescent="0.2">
      <c r="Q41690" s="92" t="s">
        <v>50</v>
      </c>
      <c r="BF41690" s="101" t="s">
        <v>58</v>
      </c>
      <c r="BK41690" s="98" t="s">
        <v>70</v>
      </c>
    </row>
    <row r="41691" spans="17:63" ht="29.25" customHeight="1" x14ac:dyDescent="0.2">
      <c r="Q41691" s="92" t="s">
        <v>50</v>
      </c>
      <c r="BF41691" s="101" t="s">
        <v>58</v>
      </c>
      <c r="BK41691" s="98" t="s">
        <v>70</v>
      </c>
    </row>
    <row r="41692" spans="17:63" ht="29.25" customHeight="1" x14ac:dyDescent="0.2">
      <c r="Q41692" s="92" t="s">
        <v>50</v>
      </c>
      <c r="BF41692" s="101" t="s">
        <v>58</v>
      </c>
      <c r="BK41692" s="98" t="s">
        <v>70</v>
      </c>
    </row>
    <row r="41693" spans="17:63" ht="29.25" customHeight="1" x14ac:dyDescent="0.2">
      <c r="Q41693" s="92" t="s">
        <v>50</v>
      </c>
      <c r="BF41693" s="101" t="s">
        <v>58</v>
      </c>
      <c r="BK41693" s="98" t="s">
        <v>70</v>
      </c>
    </row>
    <row r="41694" spans="17:63" ht="29.25" customHeight="1" x14ac:dyDescent="0.2">
      <c r="Q41694" s="92" t="s">
        <v>50</v>
      </c>
      <c r="BF41694" s="101" t="s">
        <v>58</v>
      </c>
      <c r="BK41694" s="98" t="s">
        <v>70</v>
      </c>
    </row>
    <row r="41695" spans="17:63" ht="29.25" customHeight="1" x14ac:dyDescent="0.2">
      <c r="Q41695" s="92" t="s">
        <v>50</v>
      </c>
      <c r="BF41695" s="101" t="s">
        <v>58</v>
      </c>
      <c r="BK41695" s="98" t="s">
        <v>70</v>
      </c>
    </row>
    <row r="41696" spans="17:63" ht="29.25" customHeight="1" x14ac:dyDescent="0.2">
      <c r="Q41696" s="92" t="s">
        <v>50</v>
      </c>
      <c r="BF41696" s="101" t="s">
        <v>58</v>
      </c>
      <c r="BK41696" s="98" t="s">
        <v>70</v>
      </c>
    </row>
    <row r="41697" spans="17:63" ht="29.25" customHeight="1" x14ac:dyDescent="0.2">
      <c r="Q41697" s="92" t="s">
        <v>50</v>
      </c>
      <c r="BF41697" s="101" t="s">
        <v>58</v>
      </c>
      <c r="BK41697" s="98" t="s">
        <v>70</v>
      </c>
    </row>
    <row r="41698" spans="17:63" ht="29.25" customHeight="1" x14ac:dyDescent="0.2">
      <c r="Q41698" s="92" t="s">
        <v>50</v>
      </c>
      <c r="BF41698" s="101" t="s">
        <v>58</v>
      </c>
      <c r="BK41698" s="98" t="s">
        <v>70</v>
      </c>
    </row>
    <row r="41699" spans="17:63" ht="29.25" customHeight="1" x14ac:dyDescent="0.2">
      <c r="Q41699" s="92" t="s">
        <v>50</v>
      </c>
      <c r="BF41699" s="101" t="s">
        <v>58</v>
      </c>
      <c r="BK41699" s="98" t="s">
        <v>70</v>
      </c>
    </row>
    <row r="41700" spans="17:63" ht="29.25" customHeight="1" x14ac:dyDescent="0.2">
      <c r="Q41700" s="92" t="s">
        <v>50</v>
      </c>
      <c r="BF41700" s="101" t="s">
        <v>58</v>
      </c>
      <c r="BK41700" s="98" t="s">
        <v>70</v>
      </c>
    </row>
    <row r="41701" spans="17:63" ht="29.25" customHeight="1" x14ac:dyDescent="0.2">
      <c r="Q41701" s="92" t="s">
        <v>50</v>
      </c>
      <c r="BF41701" s="101" t="s">
        <v>58</v>
      </c>
      <c r="BK41701" s="98" t="s">
        <v>70</v>
      </c>
    </row>
    <row r="41702" spans="17:63" ht="29.25" customHeight="1" x14ac:dyDescent="0.2">
      <c r="Q41702" s="92" t="s">
        <v>50</v>
      </c>
      <c r="BF41702" s="101" t="s">
        <v>58</v>
      </c>
      <c r="BK41702" s="98" t="s">
        <v>70</v>
      </c>
    </row>
    <row r="41703" spans="17:63" ht="29.25" customHeight="1" x14ac:dyDescent="0.2">
      <c r="Q41703" s="92" t="s">
        <v>50</v>
      </c>
      <c r="BF41703" s="101" t="s">
        <v>58</v>
      </c>
      <c r="BK41703" s="98" t="s">
        <v>70</v>
      </c>
    </row>
    <row r="41704" spans="17:63" ht="29.25" customHeight="1" x14ac:dyDescent="0.2">
      <c r="Q41704" s="92" t="s">
        <v>50</v>
      </c>
      <c r="BF41704" s="101" t="s">
        <v>58</v>
      </c>
      <c r="BK41704" s="98" t="s">
        <v>70</v>
      </c>
    </row>
    <row r="41705" spans="17:63" ht="29.25" customHeight="1" x14ac:dyDescent="0.2">
      <c r="Q41705" s="92" t="s">
        <v>50</v>
      </c>
      <c r="BF41705" s="101" t="s">
        <v>58</v>
      </c>
      <c r="BK41705" s="98" t="s">
        <v>70</v>
      </c>
    </row>
    <row r="41706" spans="17:63" ht="29.25" customHeight="1" x14ac:dyDescent="0.2">
      <c r="Q41706" s="92" t="s">
        <v>50</v>
      </c>
      <c r="BF41706" s="101" t="s">
        <v>58</v>
      </c>
      <c r="BK41706" s="98" t="s">
        <v>70</v>
      </c>
    </row>
    <row r="41707" spans="17:63" ht="29.25" customHeight="1" x14ac:dyDescent="0.2">
      <c r="Q41707" s="92" t="s">
        <v>50</v>
      </c>
      <c r="BF41707" s="101" t="s">
        <v>58</v>
      </c>
      <c r="BK41707" s="98" t="s">
        <v>70</v>
      </c>
    </row>
    <row r="41708" spans="17:63" ht="29.25" customHeight="1" x14ac:dyDescent="0.2">
      <c r="Q41708" s="92" t="s">
        <v>50</v>
      </c>
      <c r="BF41708" s="101" t="s">
        <v>58</v>
      </c>
      <c r="BK41708" s="98" t="s">
        <v>70</v>
      </c>
    </row>
    <row r="41709" spans="17:63" ht="29.25" customHeight="1" x14ac:dyDescent="0.2">
      <c r="Q41709" s="92" t="s">
        <v>50</v>
      </c>
      <c r="BF41709" s="101" t="s">
        <v>58</v>
      </c>
      <c r="BK41709" s="98" t="s">
        <v>70</v>
      </c>
    </row>
    <row r="41710" spans="17:63" ht="29.25" customHeight="1" x14ac:dyDescent="0.2">
      <c r="Q41710" s="92" t="s">
        <v>50</v>
      </c>
      <c r="BF41710" s="101" t="s">
        <v>58</v>
      </c>
      <c r="BK41710" s="98" t="s">
        <v>70</v>
      </c>
    </row>
    <row r="41711" spans="17:63" ht="29.25" customHeight="1" x14ac:dyDescent="0.2">
      <c r="Q41711" s="92" t="s">
        <v>50</v>
      </c>
      <c r="BF41711" s="101" t="s">
        <v>58</v>
      </c>
      <c r="BK41711" s="98" t="s">
        <v>70</v>
      </c>
    </row>
    <row r="41712" spans="17:63" ht="29.25" customHeight="1" x14ac:dyDescent="0.2">
      <c r="Q41712" s="92" t="s">
        <v>50</v>
      </c>
      <c r="BF41712" s="101" t="s">
        <v>58</v>
      </c>
      <c r="BK41712" s="98" t="s">
        <v>70</v>
      </c>
    </row>
    <row r="41713" spans="17:63" ht="29.25" customHeight="1" x14ac:dyDescent="0.2">
      <c r="Q41713" s="92" t="s">
        <v>50</v>
      </c>
      <c r="BF41713" s="101" t="s">
        <v>58</v>
      </c>
      <c r="BK41713" s="98" t="s">
        <v>70</v>
      </c>
    </row>
    <row r="41714" spans="17:63" ht="29.25" customHeight="1" x14ac:dyDescent="0.2">
      <c r="Q41714" s="92" t="s">
        <v>50</v>
      </c>
      <c r="BF41714" s="101" t="s">
        <v>58</v>
      </c>
      <c r="BK41714" s="98" t="s">
        <v>70</v>
      </c>
    </row>
    <row r="41715" spans="17:63" ht="29.25" customHeight="1" x14ac:dyDescent="0.2">
      <c r="Q41715" s="92" t="s">
        <v>50</v>
      </c>
      <c r="BF41715" s="101" t="s">
        <v>58</v>
      </c>
      <c r="BK41715" s="98" t="s">
        <v>70</v>
      </c>
    </row>
    <row r="41716" spans="17:63" ht="29.25" customHeight="1" x14ac:dyDescent="0.2">
      <c r="Q41716" s="92" t="s">
        <v>50</v>
      </c>
      <c r="BF41716" s="101" t="s">
        <v>58</v>
      </c>
      <c r="BK41716" s="98" t="s">
        <v>70</v>
      </c>
    </row>
    <row r="41717" spans="17:63" ht="29.25" customHeight="1" x14ac:dyDescent="0.2">
      <c r="Q41717" s="92" t="s">
        <v>50</v>
      </c>
      <c r="BF41717" s="101" t="s">
        <v>58</v>
      </c>
      <c r="BK41717" s="98" t="s">
        <v>70</v>
      </c>
    </row>
    <row r="41718" spans="17:63" ht="29.25" customHeight="1" x14ac:dyDescent="0.2">
      <c r="Q41718" s="92" t="s">
        <v>50</v>
      </c>
      <c r="BF41718" s="101" t="s">
        <v>58</v>
      </c>
      <c r="BK41718" s="98" t="s">
        <v>70</v>
      </c>
    </row>
    <row r="41719" spans="17:63" ht="29.25" customHeight="1" x14ac:dyDescent="0.2">
      <c r="Q41719" s="92" t="s">
        <v>50</v>
      </c>
      <c r="BF41719" s="101" t="s">
        <v>58</v>
      </c>
      <c r="BK41719" s="98" t="s">
        <v>70</v>
      </c>
    </row>
    <row r="41720" spans="17:63" ht="29.25" customHeight="1" x14ac:dyDescent="0.2">
      <c r="Q41720" s="92" t="s">
        <v>50</v>
      </c>
      <c r="BF41720" s="101" t="s">
        <v>58</v>
      </c>
      <c r="BK41720" s="98" t="s">
        <v>70</v>
      </c>
    </row>
    <row r="41721" spans="17:63" ht="29.25" customHeight="1" x14ac:dyDescent="0.2">
      <c r="Q41721" s="92" t="s">
        <v>50</v>
      </c>
      <c r="BF41721" s="101" t="s">
        <v>58</v>
      </c>
      <c r="BK41721" s="98" t="s">
        <v>70</v>
      </c>
    </row>
    <row r="41722" spans="17:63" ht="29.25" customHeight="1" x14ac:dyDescent="0.2">
      <c r="Q41722" s="92" t="s">
        <v>50</v>
      </c>
      <c r="BF41722" s="101" t="s">
        <v>58</v>
      </c>
      <c r="BK41722" s="98" t="s">
        <v>70</v>
      </c>
    </row>
    <row r="41723" spans="17:63" ht="29.25" customHeight="1" x14ac:dyDescent="0.2">
      <c r="Q41723" s="92" t="s">
        <v>50</v>
      </c>
      <c r="BF41723" s="101" t="s">
        <v>58</v>
      </c>
      <c r="BK41723" s="98" t="s">
        <v>70</v>
      </c>
    </row>
    <row r="41724" spans="17:63" ht="29.25" customHeight="1" x14ac:dyDescent="0.2">
      <c r="Q41724" s="92" t="s">
        <v>50</v>
      </c>
      <c r="BF41724" s="101" t="s">
        <v>58</v>
      </c>
      <c r="BK41724" s="98" t="s">
        <v>70</v>
      </c>
    </row>
    <row r="41725" spans="17:63" ht="29.25" customHeight="1" x14ac:dyDescent="0.2">
      <c r="Q41725" s="92" t="s">
        <v>50</v>
      </c>
      <c r="BF41725" s="101" t="s">
        <v>58</v>
      </c>
      <c r="BK41725" s="98" t="s">
        <v>70</v>
      </c>
    </row>
    <row r="41726" spans="17:63" ht="29.25" customHeight="1" x14ac:dyDescent="0.2">
      <c r="Q41726" s="92" t="s">
        <v>50</v>
      </c>
      <c r="BF41726" s="101" t="s">
        <v>58</v>
      </c>
      <c r="BK41726" s="98" t="s">
        <v>70</v>
      </c>
    </row>
    <row r="41727" spans="17:63" ht="29.25" customHeight="1" x14ac:dyDescent="0.2">
      <c r="Q41727" s="92" t="s">
        <v>50</v>
      </c>
      <c r="BF41727" s="101" t="s">
        <v>58</v>
      </c>
      <c r="BK41727" s="98" t="s">
        <v>70</v>
      </c>
    </row>
    <row r="41728" spans="17:63" ht="29.25" customHeight="1" x14ac:dyDescent="0.2">
      <c r="Q41728" s="92" t="s">
        <v>50</v>
      </c>
      <c r="BF41728" s="101" t="s">
        <v>58</v>
      </c>
      <c r="BK41728" s="98" t="s">
        <v>70</v>
      </c>
    </row>
    <row r="41729" spans="17:63" ht="29.25" customHeight="1" x14ac:dyDescent="0.2">
      <c r="Q41729" s="92" t="s">
        <v>50</v>
      </c>
      <c r="BF41729" s="101" t="s">
        <v>58</v>
      </c>
      <c r="BK41729" s="98" t="s">
        <v>70</v>
      </c>
    </row>
    <row r="41730" spans="17:63" ht="29.25" customHeight="1" x14ac:dyDescent="0.2">
      <c r="Q41730" s="92" t="s">
        <v>50</v>
      </c>
      <c r="BF41730" s="101" t="s">
        <v>58</v>
      </c>
      <c r="BK41730" s="98" t="s">
        <v>70</v>
      </c>
    </row>
    <row r="41731" spans="17:63" ht="29.25" customHeight="1" x14ac:dyDescent="0.2">
      <c r="Q41731" s="92" t="s">
        <v>50</v>
      </c>
      <c r="BF41731" s="101" t="s">
        <v>58</v>
      </c>
      <c r="BK41731" s="98" t="s">
        <v>70</v>
      </c>
    </row>
    <row r="41732" spans="17:63" ht="29.25" customHeight="1" x14ac:dyDescent="0.2">
      <c r="Q41732" s="92" t="s">
        <v>50</v>
      </c>
      <c r="BF41732" s="101" t="s">
        <v>58</v>
      </c>
      <c r="BK41732" s="98" t="s">
        <v>70</v>
      </c>
    </row>
    <row r="41733" spans="17:63" ht="29.25" customHeight="1" x14ac:dyDescent="0.2">
      <c r="Q41733" s="92" t="s">
        <v>50</v>
      </c>
      <c r="BF41733" s="101" t="s">
        <v>58</v>
      </c>
      <c r="BK41733" s="98" t="s">
        <v>70</v>
      </c>
    </row>
    <row r="41734" spans="17:63" ht="29.25" customHeight="1" x14ac:dyDescent="0.2">
      <c r="Q41734" s="92" t="s">
        <v>50</v>
      </c>
      <c r="BF41734" s="101" t="s">
        <v>58</v>
      </c>
      <c r="BK41734" s="98" t="s">
        <v>70</v>
      </c>
    </row>
    <row r="41735" spans="17:63" ht="29.25" customHeight="1" x14ac:dyDescent="0.2">
      <c r="Q41735" s="92" t="s">
        <v>50</v>
      </c>
      <c r="BF41735" s="101" t="s">
        <v>58</v>
      </c>
      <c r="BK41735" s="98" t="s">
        <v>70</v>
      </c>
    </row>
    <row r="41736" spans="17:63" ht="29.25" customHeight="1" x14ac:dyDescent="0.2">
      <c r="Q41736" s="92" t="s">
        <v>50</v>
      </c>
      <c r="BF41736" s="101" t="s">
        <v>58</v>
      </c>
      <c r="BK41736" s="98" t="s">
        <v>70</v>
      </c>
    </row>
    <row r="41737" spans="17:63" ht="29.25" customHeight="1" x14ac:dyDescent="0.2">
      <c r="Q41737" s="92" t="s">
        <v>50</v>
      </c>
      <c r="BF41737" s="101" t="s">
        <v>58</v>
      </c>
      <c r="BK41737" s="98" t="s">
        <v>70</v>
      </c>
    </row>
    <row r="41738" spans="17:63" ht="29.25" customHeight="1" x14ac:dyDescent="0.2">
      <c r="Q41738" s="92" t="s">
        <v>50</v>
      </c>
      <c r="BF41738" s="101" t="s">
        <v>58</v>
      </c>
      <c r="BK41738" s="98" t="s">
        <v>70</v>
      </c>
    </row>
    <row r="41739" spans="17:63" ht="29.25" customHeight="1" x14ac:dyDescent="0.2">
      <c r="Q41739" s="92" t="s">
        <v>50</v>
      </c>
      <c r="BF41739" s="101" t="s">
        <v>58</v>
      </c>
      <c r="BK41739" s="98" t="s">
        <v>70</v>
      </c>
    </row>
    <row r="41740" spans="17:63" ht="29.25" customHeight="1" x14ac:dyDescent="0.2">
      <c r="Q41740" s="92" t="s">
        <v>50</v>
      </c>
      <c r="BF41740" s="101" t="s">
        <v>58</v>
      </c>
      <c r="BK41740" s="98" t="s">
        <v>70</v>
      </c>
    </row>
    <row r="41741" spans="17:63" ht="29.25" customHeight="1" x14ac:dyDescent="0.2">
      <c r="Q41741" s="92" t="s">
        <v>50</v>
      </c>
      <c r="BF41741" s="101" t="s">
        <v>58</v>
      </c>
      <c r="BK41741" s="98" t="s">
        <v>70</v>
      </c>
    </row>
    <row r="41742" spans="17:63" ht="29.25" customHeight="1" x14ac:dyDescent="0.2">
      <c r="Q41742" s="92" t="s">
        <v>50</v>
      </c>
      <c r="BF41742" s="101" t="s">
        <v>58</v>
      </c>
      <c r="BK41742" s="98" t="s">
        <v>70</v>
      </c>
    </row>
    <row r="41743" spans="17:63" ht="29.25" customHeight="1" x14ac:dyDescent="0.2">
      <c r="Q41743" s="92" t="s">
        <v>50</v>
      </c>
      <c r="BF41743" s="101" t="s">
        <v>58</v>
      </c>
      <c r="BK41743" s="98" t="s">
        <v>70</v>
      </c>
    </row>
    <row r="41744" spans="17:63" ht="29.25" customHeight="1" x14ac:dyDescent="0.2">
      <c r="Q41744" s="92" t="s">
        <v>50</v>
      </c>
      <c r="BF41744" s="101" t="s">
        <v>58</v>
      </c>
      <c r="BK41744" s="98" t="s">
        <v>70</v>
      </c>
    </row>
    <row r="41745" spans="17:63" ht="29.25" customHeight="1" x14ac:dyDescent="0.2">
      <c r="Q41745" s="92" t="s">
        <v>50</v>
      </c>
      <c r="BF41745" s="101" t="s">
        <v>58</v>
      </c>
      <c r="BK41745" s="98" t="s">
        <v>70</v>
      </c>
    </row>
    <row r="41746" spans="17:63" ht="29.25" customHeight="1" x14ac:dyDescent="0.2">
      <c r="Q41746" s="92" t="s">
        <v>50</v>
      </c>
      <c r="BF41746" s="101" t="s">
        <v>58</v>
      </c>
      <c r="BK41746" s="98" t="s">
        <v>70</v>
      </c>
    </row>
    <row r="41747" spans="17:63" ht="29.25" customHeight="1" x14ac:dyDescent="0.2">
      <c r="Q41747" s="92" t="s">
        <v>50</v>
      </c>
      <c r="BF41747" s="101" t="s">
        <v>58</v>
      </c>
      <c r="BK41747" s="98" t="s">
        <v>70</v>
      </c>
    </row>
    <row r="41748" spans="17:63" ht="29.25" customHeight="1" x14ac:dyDescent="0.2">
      <c r="Q41748" s="92" t="s">
        <v>50</v>
      </c>
      <c r="BF41748" s="101" t="s">
        <v>58</v>
      </c>
      <c r="BK41748" s="98" t="s">
        <v>70</v>
      </c>
    </row>
    <row r="41749" spans="17:63" ht="29.25" customHeight="1" x14ac:dyDescent="0.2">
      <c r="Q41749" s="92" t="s">
        <v>50</v>
      </c>
      <c r="BF41749" s="101" t="s">
        <v>58</v>
      </c>
      <c r="BK41749" s="98" t="s">
        <v>70</v>
      </c>
    </row>
    <row r="41750" spans="17:63" ht="29.25" customHeight="1" x14ac:dyDescent="0.2">
      <c r="Q41750" s="92" t="s">
        <v>50</v>
      </c>
      <c r="BF41750" s="101" t="s">
        <v>58</v>
      </c>
      <c r="BK41750" s="98" t="s">
        <v>70</v>
      </c>
    </row>
    <row r="41751" spans="17:63" ht="29.25" customHeight="1" x14ac:dyDescent="0.2">
      <c r="Q41751" s="92" t="s">
        <v>50</v>
      </c>
      <c r="BF41751" s="101" t="s">
        <v>58</v>
      </c>
      <c r="BK41751" s="98" t="s">
        <v>70</v>
      </c>
    </row>
    <row r="41752" spans="17:63" ht="29.25" customHeight="1" x14ac:dyDescent="0.2">
      <c r="Q41752" s="92" t="s">
        <v>50</v>
      </c>
      <c r="BF41752" s="101" t="s">
        <v>58</v>
      </c>
      <c r="BK41752" s="98" t="s">
        <v>70</v>
      </c>
    </row>
    <row r="41753" spans="17:63" ht="29.25" customHeight="1" x14ac:dyDescent="0.2">
      <c r="Q41753" s="92" t="s">
        <v>50</v>
      </c>
      <c r="BF41753" s="101" t="s">
        <v>58</v>
      </c>
      <c r="BK41753" s="98" t="s">
        <v>70</v>
      </c>
    </row>
    <row r="41754" spans="17:63" ht="29.25" customHeight="1" x14ac:dyDescent="0.2">
      <c r="Q41754" s="92" t="s">
        <v>50</v>
      </c>
      <c r="BF41754" s="101" t="s">
        <v>58</v>
      </c>
      <c r="BK41754" s="98" t="s">
        <v>70</v>
      </c>
    </row>
    <row r="41755" spans="17:63" ht="29.25" customHeight="1" x14ac:dyDescent="0.2">
      <c r="Q41755" s="92" t="s">
        <v>50</v>
      </c>
      <c r="BF41755" s="101" t="s">
        <v>58</v>
      </c>
      <c r="BK41755" s="98" t="s">
        <v>70</v>
      </c>
    </row>
    <row r="41756" spans="17:63" ht="29.25" customHeight="1" x14ac:dyDescent="0.2">
      <c r="Q41756" s="92" t="s">
        <v>50</v>
      </c>
      <c r="BF41756" s="101" t="s">
        <v>58</v>
      </c>
      <c r="BK41756" s="98" t="s">
        <v>70</v>
      </c>
    </row>
    <row r="41757" spans="17:63" ht="29.25" customHeight="1" x14ac:dyDescent="0.2">
      <c r="Q41757" s="92" t="s">
        <v>50</v>
      </c>
      <c r="BF41757" s="101" t="s">
        <v>58</v>
      </c>
      <c r="BK41757" s="98" t="s">
        <v>70</v>
      </c>
    </row>
    <row r="41758" spans="17:63" ht="29.25" customHeight="1" x14ac:dyDescent="0.2">
      <c r="Q41758" s="92" t="s">
        <v>50</v>
      </c>
      <c r="BF41758" s="101" t="s">
        <v>58</v>
      </c>
      <c r="BK41758" s="98" t="s">
        <v>70</v>
      </c>
    </row>
    <row r="41759" spans="17:63" ht="29.25" customHeight="1" x14ac:dyDescent="0.2">
      <c r="Q41759" s="92" t="s">
        <v>50</v>
      </c>
      <c r="BF41759" s="101" t="s">
        <v>58</v>
      </c>
      <c r="BK41759" s="98" t="s">
        <v>70</v>
      </c>
    </row>
    <row r="41760" spans="17:63" ht="29.25" customHeight="1" x14ac:dyDescent="0.2">
      <c r="Q41760" s="92" t="s">
        <v>50</v>
      </c>
      <c r="BF41760" s="101" t="s">
        <v>58</v>
      </c>
      <c r="BK41760" s="98" t="s">
        <v>70</v>
      </c>
    </row>
    <row r="41761" spans="17:63" ht="29.25" customHeight="1" x14ac:dyDescent="0.2">
      <c r="Q41761" s="92" t="s">
        <v>50</v>
      </c>
      <c r="BF41761" s="101" t="s">
        <v>58</v>
      </c>
      <c r="BK41761" s="98" t="s">
        <v>70</v>
      </c>
    </row>
    <row r="41762" spans="17:63" ht="29.25" customHeight="1" x14ac:dyDescent="0.2">
      <c r="Q41762" s="92" t="s">
        <v>50</v>
      </c>
      <c r="BF41762" s="101" t="s">
        <v>58</v>
      </c>
      <c r="BK41762" s="98" t="s">
        <v>70</v>
      </c>
    </row>
    <row r="41763" spans="17:63" ht="29.25" customHeight="1" x14ac:dyDescent="0.2">
      <c r="Q41763" s="92" t="s">
        <v>50</v>
      </c>
      <c r="BF41763" s="101" t="s">
        <v>58</v>
      </c>
      <c r="BK41763" s="98" t="s">
        <v>70</v>
      </c>
    </row>
    <row r="41764" spans="17:63" ht="29.25" customHeight="1" x14ac:dyDescent="0.2">
      <c r="Q41764" s="92" t="s">
        <v>50</v>
      </c>
      <c r="BF41764" s="101" t="s">
        <v>58</v>
      </c>
      <c r="BK41764" s="98" t="s">
        <v>70</v>
      </c>
    </row>
    <row r="41765" spans="17:63" ht="29.25" customHeight="1" x14ac:dyDescent="0.2">
      <c r="Q41765" s="92" t="s">
        <v>50</v>
      </c>
      <c r="BF41765" s="101" t="s">
        <v>58</v>
      </c>
      <c r="BK41765" s="98" t="s">
        <v>70</v>
      </c>
    </row>
    <row r="41766" spans="17:63" ht="29.25" customHeight="1" x14ac:dyDescent="0.2">
      <c r="Q41766" s="92" t="s">
        <v>50</v>
      </c>
      <c r="BF41766" s="101" t="s">
        <v>58</v>
      </c>
      <c r="BK41766" s="98" t="s">
        <v>70</v>
      </c>
    </row>
    <row r="41767" spans="17:63" ht="29.25" customHeight="1" x14ac:dyDescent="0.2">
      <c r="Q41767" s="92" t="s">
        <v>50</v>
      </c>
      <c r="BF41767" s="101" t="s">
        <v>58</v>
      </c>
      <c r="BK41767" s="98" t="s">
        <v>70</v>
      </c>
    </row>
    <row r="41768" spans="17:63" ht="29.25" customHeight="1" x14ac:dyDescent="0.2">
      <c r="Q41768" s="92" t="s">
        <v>50</v>
      </c>
      <c r="BF41768" s="101" t="s">
        <v>58</v>
      </c>
      <c r="BK41768" s="98" t="s">
        <v>70</v>
      </c>
    </row>
    <row r="41769" spans="17:63" ht="29.25" customHeight="1" x14ac:dyDescent="0.2">
      <c r="Q41769" s="92" t="s">
        <v>50</v>
      </c>
      <c r="BF41769" s="101" t="s">
        <v>58</v>
      </c>
      <c r="BK41769" s="98" t="s">
        <v>70</v>
      </c>
    </row>
    <row r="41770" spans="17:63" ht="29.25" customHeight="1" x14ac:dyDescent="0.2">
      <c r="Q41770" s="92" t="s">
        <v>50</v>
      </c>
      <c r="BF41770" s="101" t="s">
        <v>58</v>
      </c>
      <c r="BK41770" s="98" t="s">
        <v>70</v>
      </c>
    </row>
    <row r="41771" spans="17:63" ht="29.25" customHeight="1" x14ac:dyDescent="0.2">
      <c r="Q41771" s="92" t="s">
        <v>50</v>
      </c>
      <c r="BF41771" s="101" t="s">
        <v>58</v>
      </c>
      <c r="BK41771" s="98" t="s">
        <v>70</v>
      </c>
    </row>
    <row r="41772" spans="17:63" ht="29.25" customHeight="1" x14ac:dyDescent="0.2">
      <c r="Q41772" s="92" t="s">
        <v>50</v>
      </c>
      <c r="BF41772" s="101" t="s">
        <v>58</v>
      </c>
      <c r="BK41772" s="98" t="s">
        <v>70</v>
      </c>
    </row>
    <row r="41773" spans="17:63" ht="29.25" customHeight="1" x14ac:dyDescent="0.2">
      <c r="Q41773" s="92" t="s">
        <v>50</v>
      </c>
      <c r="BF41773" s="101" t="s">
        <v>58</v>
      </c>
      <c r="BK41773" s="98" t="s">
        <v>70</v>
      </c>
    </row>
    <row r="41774" spans="17:63" ht="29.25" customHeight="1" x14ac:dyDescent="0.2">
      <c r="Q41774" s="92" t="s">
        <v>50</v>
      </c>
      <c r="BF41774" s="101" t="s">
        <v>58</v>
      </c>
      <c r="BK41774" s="98" t="s">
        <v>70</v>
      </c>
    </row>
    <row r="41775" spans="17:63" ht="29.25" customHeight="1" x14ac:dyDescent="0.2">
      <c r="Q41775" s="92" t="s">
        <v>50</v>
      </c>
      <c r="BF41775" s="101" t="s">
        <v>58</v>
      </c>
      <c r="BK41775" s="98" t="s">
        <v>70</v>
      </c>
    </row>
    <row r="41776" spans="17:63" ht="29.25" customHeight="1" x14ac:dyDescent="0.2">
      <c r="Q41776" s="92" t="s">
        <v>50</v>
      </c>
      <c r="BF41776" s="101" t="s">
        <v>58</v>
      </c>
      <c r="BK41776" s="98" t="s">
        <v>70</v>
      </c>
    </row>
    <row r="41777" spans="17:63" ht="29.25" customHeight="1" x14ac:dyDescent="0.2">
      <c r="Q41777" s="92" t="s">
        <v>50</v>
      </c>
      <c r="BF41777" s="101" t="s">
        <v>58</v>
      </c>
      <c r="BK41777" s="98" t="s">
        <v>70</v>
      </c>
    </row>
    <row r="41778" spans="17:63" ht="29.25" customHeight="1" x14ac:dyDescent="0.2">
      <c r="Q41778" s="92" t="s">
        <v>50</v>
      </c>
      <c r="BF41778" s="101" t="s">
        <v>58</v>
      </c>
      <c r="BK41778" s="98" t="s">
        <v>70</v>
      </c>
    </row>
    <row r="41779" spans="17:63" ht="29.25" customHeight="1" x14ac:dyDescent="0.2">
      <c r="Q41779" s="92" t="s">
        <v>50</v>
      </c>
      <c r="BF41779" s="101" t="s">
        <v>58</v>
      </c>
      <c r="BK41779" s="98" t="s">
        <v>70</v>
      </c>
    </row>
    <row r="41780" spans="17:63" ht="29.25" customHeight="1" x14ac:dyDescent="0.2">
      <c r="Q41780" s="92" t="s">
        <v>50</v>
      </c>
      <c r="BF41780" s="101" t="s">
        <v>58</v>
      </c>
      <c r="BK41780" s="98" t="s">
        <v>70</v>
      </c>
    </row>
    <row r="41781" spans="17:63" ht="29.25" customHeight="1" x14ac:dyDescent="0.2">
      <c r="Q41781" s="92" t="s">
        <v>50</v>
      </c>
      <c r="BF41781" s="101" t="s">
        <v>58</v>
      </c>
      <c r="BK41781" s="98" t="s">
        <v>70</v>
      </c>
    </row>
    <row r="41782" spans="17:63" ht="29.25" customHeight="1" x14ac:dyDescent="0.2">
      <c r="Q41782" s="92" t="s">
        <v>50</v>
      </c>
      <c r="BF41782" s="101" t="s">
        <v>58</v>
      </c>
      <c r="BK41782" s="98" t="s">
        <v>70</v>
      </c>
    </row>
    <row r="41783" spans="17:63" ht="29.25" customHeight="1" x14ac:dyDescent="0.2">
      <c r="Q41783" s="92" t="s">
        <v>50</v>
      </c>
      <c r="BF41783" s="101" t="s">
        <v>58</v>
      </c>
      <c r="BK41783" s="98" t="s">
        <v>70</v>
      </c>
    </row>
    <row r="41784" spans="17:63" ht="29.25" customHeight="1" x14ac:dyDescent="0.2">
      <c r="Q41784" s="92" t="s">
        <v>50</v>
      </c>
      <c r="BF41784" s="101" t="s">
        <v>58</v>
      </c>
      <c r="BK41784" s="98" t="s">
        <v>70</v>
      </c>
    </row>
    <row r="41785" spans="17:63" ht="29.25" customHeight="1" x14ac:dyDescent="0.2">
      <c r="Q41785" s="92" t="s">
        <v>50</v>
      </c>
      <c r="BF41785" s="101" t="s">
        <v>58</v>
      </c>
      <c r="BK41785" s="98" t="s">
        <v>70</v>
      </c>
    </row>
    <row r="41786" spans="17:63" ht="29.25" customHeight="1" x14ac:dyDescent="0.2">
      <c r="Q41786" s="92" t="s">
        <v>50</v>
      </c>
      <c r="BF41786" s="101" t="s">
        <v>58</v>
      </c>
      <c r="BK41786" s="98" t="s">
        <v>70</v>
      </c>
    </row>
    <row r="41787" spans="17:63" ht="29.25" customHeight="1" x14ac:dyDescent="0.2">
      <c r="Q41787" s="92" t="s">
        <v>50</v>
      </c>
      <c r="BF41787" s="101" t="s">
        <v>58</v>
      </c>
      <c r="BK41787" s="98" t="s">
        <v>70</v>
      </c>
    </row>
    <row r="41788" spans="17:63" ht="29.25" customHeight="1" x14ac:dyDescent="0.2">
      <c r="Q41788" s="92" t="s">
        <v>50</v>
      </c>
      <c r="BF41788" s="101" t="s">
        <v>58</v>
      </c>
      <c r="BK41788" s="98" t="s">
        <v>70</v>
      </c>
    </row>
    <row r="41789" spans="17:63" ht="29.25" customHeight="1" x14ac:dyDescent="0.2">
      <c r="Q41789" s="92" t="s">
        <v>50</v>
      </c>
      <c r="BF41789" s="101" t="s">
        <v>58</v>
      </c>
      <c r="BK41789" s="98" t="s">
        <v>70</v>
      </c>
    </row>
    <row r="41790" spans="17:63" ht="29.25" customHeight="1" x14ac:dyDescent="0.2">
      <c r="Q41790" s="92" t="s">
        <v>50</v>
      </c>
      <c r="BF41790" s="101" t="s">
        <v>58</v>
      </c>
      <c r="BK41790" s="98" t="s">
        <v>70</v>
      </c>
    </row>
    <row r="41791" spans="17:63" ht="29.25" customHeight="1" x14ac:dyDescent="0.2">
      <c r="Q41791" s="92" t="s">
        <v>50</v>
      </c>
      <c r="BF41791" s="101" t="s">
        <v>58</v>
      </c>
      <c r="BK41791" s="98" t="s">
        <v>70</v>
      </c>
    </row>
    <row r="41792" spans="17:63" ht="29.25" customHeight="1" x14ac:dyDescent="0.2">
      <c r="Q41792" s="92" t="s">
        <v>50</v>
      </c>
      <c r="BF41792" s="101" t="s">
        <v>58</v>
      </c>
      <c r="BK41792" s="98" t="s">
        <v>70</v>
      </c>
    </row>
    <row r="41793" spans="17:63" ht="29.25" customHeight="1" x14ac:dyDescent="0.2">
      <c r="Q41793" s="92" t="s">
        <v>50</v>
      </c>
      <c r="BF41793" s="101" t="s">
        <v>58</v>
      </c>
      <c r="BK41793" s="98" t="s">
        <v>70</v>
      </c>
    </row>
    <row r="41794" spans="17:63" ht="29.25" customHeight="1" x14ac:dyDescent="0.2">
      <c r="Q41794" s="92" t="s">
        <v>50</v>
      </c>
      <c r="BF41794" s="101" t="s">
        <v>58</v>
      </c>
      <c r="BK41794" s="98" t="s">
        <v>70</v>
      </c>
    </row>
    <row r="41795" spans="17:63" ht="29.25" customHeight="1" x14ac:dyDescent="0.2">
      <c r="Q41795" s="92" t="s">
        <v>50</v>
      </c>
      <c r="BF41795" s="101" t="s">
        <v>58</v>
      </c>
      <c r="BK41795" s="98" t="s">
        <v>70</v>
      </c>
    </row>
    <row r="41796" spans="17:63" ht="29.25" customHeight="1" x14ac:dyDescent="0.2">
      <c r="Q41796" s="92" t="s">
        <v>50</v>
      </c>
      <c r="BF41796" s="101" t="s">
        <v>58</v>
      </c>
      <c r="BK41796" s="98" t="s">
        <v>70</v>
      </c>
    </row>
    <row r="41797" spans="17:63" ht="29.25" customHeight="1" x14ac:dyDescent="0.2">
      <c r="Q41797" s="92" t="s">
        <v>50</v>
      </c>
      <c r="BF41797" s="101" t="s">
        <v>58</v>
      </c>
      <c r="BK41797" s="98" t="s">
        <v>70</v>
      </c>
    </row>
    <row r="41798" spans="17:63" ht="29.25" customHeight="1" x14ac:dyDescent="0.2">
      <c r="Q41798" s="92" t="s">
        <v>50</v>
      </c>
      <c r="BF41798" s="101" t="s">
        <v>58</v>
      </c>
      <c r="BK41798" s="98" t="s">
        <v>70</v>
      </c>
    </row>
    <row r="41799" spans="17:63" ht="29.25" customHeight="1" x14ac:dyDescent="0.2">
      <c r="Q41799" s="92" t="s">
        <v>50</v>
      </c>
      <c r="BF41799" s="101" t="s">
        <v>58</v>
      </c>
      <c r="BK41799" s="98" t="s">
        <v>70</v>
      </c>
    </row>
    <row r="41800" spans="17:63" ht="29.25" customHeight="1" x14ac:dyDescent="0.2">
      <c r="Q41800" s="92" t="s">
        <v>50</v>
      </c>
      <c r="BF41800" s="101" t="s">
        <v>58</v>
      </c>
      <c r="BK41800" s="98" t="s">
        <v>70</v>
      </c>
    </row>
    <row r="41801" spans="17:63" ht="29.25" customHeight="1" x14ac:dyDescent="0.2">
      <c r="Q41801" s="92" t="s">
        <v>50</v>
      </c>
      <c r="BF41801" s="101" t="s">
        <v>58</v>
      </c>
      <c r="BK41801" s="98" t="s">
        <v>70</v>
      </c>
    </row>
    <row r="41802" spans="17:63" ht="29.25" customHeight="1" x14ac:dyDescent="0.2">
      <c r="Q41802" s="92" t="s">
        <v>50</v>
      </c>
      <c r="BF41802" s="101" t="s">
        <v>58</v>
      </c>
      <c r="BK41802" s="98" t="s">
        <v>70</v>
      </c>
    </row>
    <row r="41803" spans="17:63" ht="29.25" customHeight="1" x14ac:dyDescent="0.2">
      <c r="Q41803" s="92" t="s">
        <v>50</v>
      </c>
      <c r="BF41803" s="101" t="s">
        <v>58</v>
      </c>
      <c r="BK41803" s="98" t="s">
        <v>70</v>
      </c>
    </row>
    <row r="41804" spans="17:63" ht="29.25" customHeight="1" x14ac:dyDescent="0.2">
      <c r="Q41804" s="92" t="s">
        <v>50</v>
      </c>
      <c r="BF41804" s="101" t="s">
        <v>58</v>
      </c>
      <c r="BK41804" s="98" t="s">
        <v>70</v>
      </c>
    </row>
    <row r="41805" spans="17:63" ht="29.25" customHeight="1" x14ac:dyDescent="0.2">
      <c r="Q41805" s="92" t="s">
        <v>50</v>
      </c>
      <c r="BF41805" s="101" t="s">
        <v>58</v>
      </c>
      <c r="BK41805" s="98" t="s">
        <v>70</v>
      </c>
    </row>
    <row r="41806" spans="17:63" ht="29.25" customHeight="1" x14ac:dyDescent="0.2">
      <c r="Q41806" s="92" t="s">
        <v>50</v>
      </c>
      <c r="BF41806" s="101" t="s">
        <v>58</v>
      </c>
      <c r="BK41806" s="98" t="s">
        <v>70</v>
      </c>
    </row>
    <row r="41807" spans="17:63" ht="29.25" customHeight="1" x14ac:dyDescent="0.2">
      <c r="Q41807" s="92" t="s">
        <v>50</v>
      </c>
      <c r="BF41807" s="101" t="s">
        <v>58</v>
      </c>
      <c r="BK41807" s="98" t="s">
        <v>70</v>
      </c>
    </row>
    <row r="41808" spans="17:63" ht="29.25" customHeight="1" x14ac:dyDescent="0.2">
      <c r="Q41808" s="92" t="s">
        <v>50</v>
      </c>
      <c r="BF41808" s="101" t="s">
        <v>58</v>
      </c>
      <c r="BK41808" s="98" t="s">
        <v>70</v>
      </c>
    </row>
    <row r="41809" spans="17:63" ht="29.25" customHeight="1" x14ac:dyDescent="0.2">
      <c r="Q41809" s="92" t="s">
        <v>50</v>
      </c>
      <c r="BF41809" s="101" t="s">
        <v>58</v>
      </c>
      <c r="BK41809" s="98" t="s">
        <v>70</v>
      </c>
    </row>
    <row r="41810" spans="17:63" ht="29.25" customHeight="1" x14ac:dyDescent="0.2">
      <c r="Q41810" s="92" t="s">
        <v>50</v>
      </c>
      <c r="BF41810" s="101" t="s">
        <v>58</v>
      </c>
      <c r="BK41810" s="98" t="s">
        <v>70</v>
      </c>
    </row>
    <row r="41811" spans="17:63" ht="29.25" customHeight="1" x14ac:dyDescent="0.2">
      <c r="Q41811" s="92" t="s">
        <v>50</v>
      </c>
      <c r="BF41811" s="101" t="s">
        <v>58</v>
      </c>
      <c r="BK41811" s="98" t="s">
        <v>70</v>
      </c>
    </row>
    <row r="41812" spans="17:63" ht="29.25" customHeight="1" x14ac:dyDescent="0.2">
      <c r="Q41812" s="92" t="s">
        <v>50</v>
      </c>
      <c r="BF41812" s="101" t="s">
        <v>58</v>
      </c>
      <c r="BK41812" s="98" t="s">
        <v>70</v>
      </c>
    </row>
    <row r="41813" spans="17:63" ht="29.25" customHeight="1" x14ac:dyDescent="0.2">
      <c r="Q41813" s="92" t="s">
        <v>50</v>
      </c>
      <c r="BF41813" s="101" t="s">
        <v>58</v>
      </c>
      <c r="BK41813" s="98" t="s">
        <v>70</v>
      </c>
    </row>
    <row r="41814" spans="17:63" ht="29.25" customHeight="1" x14ac:dyDescent="0.2">
      <c r="Q41814" s="92" t="s">
        <v>50</v>
      </c>
      <c r="BF41814" s="101" t="s">
        <v>58</v>
      </c>
      <c r="BK41814" s="98" t="s">
        <v>70</v>
      </c>
    </row>
    <row r="41815" spans="17:63" ht="29.25" customHeight="1" x14ac:dyDescent="0.2">
      <c r="Q41815" s="92" t="s">
        <v>50</v>
      </c>
      <c r="BF41815" s="101" t="s">
        <v>58</v>
      </c>
      <c r="BK41815" s="98" t="s">
        <v>70</v>
      </c>
    </row>
    <row r="41816" spans="17:63" ht="29.25" customHeight="1" x14ac:dyDescent="0.2">
      <c r="Q41816" s="92" t="s">
        <v>50</v>
      </c>
      <c r="BF41816" s="101" t="s">
        <v>58</v>
      </c>
      <c r="BK41816" s="98" t="s">
        <v>70</v>
      </c>
    </row>
    <row r="41817" spans="17:63" ht="29.25" customHeight="1" x14ac:dyDescent="0.2">
      <c r="Q41817" s="92" t="s">
        <v>50</v>
      </c>
      <c r="BF41817" s="101" t="s">
        <v>58</v>
      </c>
      <c r="BK41817" s="98" t="s">
        <v>70</v>
      </c>
    </row>
    <row r="41818" spans="17:63" ht="29.25" customHeight="1" x14ac:dyDescent="0.2">
      <c r="Q41818" s="92" t="s">
        <v>50</v>
      </c>
      <c r="BF41818" s="101" t="s">
        <v>58</v>
      </c>
      <c r="BK41818" s="98" t="s">
        <v>70</v>
      </c>
    </row>
    <row r="41819" spans="17:63" ht="29.25" customHeight="1" x14ac:dyDescent="0.2">
      <c r="Q41819" s="92" t="s">
        <v>50</v>
      </c>
      <c r="BF41819" s="101" t="s">
        <v>58</v>
      </c>
      <c r="BK41819" s="98" t="s">
        <v>70</v>
      </c>
    </row>
    <row r="41820" spans="17:63" ht="29.25" customHeight="1" x14ac:dyDescent="0.2">
      <c r="Q41820" s="92" t="s">
        <v>50</v>
      </c>
      <c r="BF41820" s="101" t="s">
        <v>58</v>
      </c>
      <c r="BK41820" s="98" t="s">
        <v>70</v>
      </c>
    </row>
    <row r="41821" spans="17:63" ht="29.25" customHeight="1" x14ac:dyDescent="0.2">
      <c r="Q41821" s="92" t="s">
        <v>50</v>
      </c>
      <c r="BF41821" s="101" t="s">
        <v>58</v>
      </c>
      <c r="BK41821" s="98" t="s">
        <v>70</v>
      </c>
    </row>
    <row r="41822" spans="17:63" ht="29.25" customHeight="1" x14ac:dyDescent="0.2">
      <c r="Q41822" s="92" t="s">
        <v>50</v>
      </c>
      <c r="BF41822" s="101" t="s">
        <v>58</v>
      </c>
      <c r="BK41822" s="98" t="s">
        <v>70</v>
      </c>
    </row>
    <row r="41823" spans="17:63" ht="29.25" customHeight="1" x14ac:dyDescent="0.2">
      <c r="Q41823" s="92" t="s">
        <v>50</v>
      </c>
      <c r="BF41823" s="101" t="s">
        <v>58</v>
      </c>
      <c r="BK41823" s="98" t="s">
        <v>70</v>
      </c>
    </row>
    <row r="41824" spans="17:63" ht="29.25" customHeight="1" x14ac:dyDescent="0.2">
      <c r="Q41824" s="92" t="s">
        <v>50</v>
      </c>
      <c r="BF41824" s="101" t="s">
        <v>58</v>
      </c>
      <c r="BK41824" s="98" t="s">
        <v>70</v>
      </c>
    </row>
    <row r="41825" spans="17:63" ht="29.25" customHeight="1" x14ac:dyDescent="0.2">
      <c r="Q41825" s="92" t="s">
        <v>50</v>
      </c>
      <c r="BF41825" s="101" t="s">
        <v>58</v>
      </c>
      <c r="BK41825" s="98" t="s">
        <v>70</v>
      </c>
    </row>
    <row r="41826" spans="17:63" ht="29.25" customHeight="1" x14ac:dyDescent="0.2">
      <c r="Q41826" s="92" t="s">
        <v>50</v>
      </c>
      <c r="BF41826" s="101" t="s">
        <v>58</v>
      </c>
      <c r="BK41826" s="98" t="s">
        <v>70</v>
      </c>
    </row>
    <row r="41827" spans="17:63" ht="29.25" customHeight="1" x14ac:dyDescent="0.2">
      <c r="Q41827" s="92" t="s">
        <v>50</v>
      </c>
      <c r="BF41827" s="101" t="s">
        <v>58</v>
      </c>
      <c r="BK41827" s="98" t="s">
        <v>70</v>
      </c>
    </row>
    <row r="41828" spans="17:63" ht="29.25" customHeight="1" x14ac:dyDescent="0.2">
      <c r="Q41828" s="92" t="s">
        <v>50</v>
      </c>
      <c r="BF41828" s="101" t="s">
        <v>58</v>
      </c>
      <c r="BK41828" s="98" t="s">
        <v>70</v>
      </c>
    </row>
    <row r="41829" spans="17:63" ht="29.25" customHeight="1" x14ac:dyDescent="0.2">
      <c r="Q41829" s="92" t="s">
        <v>50</v>
      </c>
      <c r="BF41829" s="101" t="s">
        <v>58</v>
      </c>
      <c r="BK41829" s="98" t="s">
        <v>70</v>
      </c>
    </row>
    <row r="41830" spans="17:63" ht="29.25" customHeight="1" x14ac:dyDescent="0.2">
      <c r="Q41830" s="92" t="s">
        <v>50</v>
      </c>
      <c r="BF41830" s="101" t="s">
        <v>58</v>
      </c>
      <c r="BK41830" s="98" t="s">
        <v>70</v>
      </c>
    </row>
    <row r="41831" spans="17:63" ht="29.25" customHeight="1" x14ac:dyDescent="0.2">
      <c r="Q41831" s="92" t="s">
        <v>50</v>
      </c>
      <c r="BF41831" s="101" t="s">
        <v>58</v>
      </c>
      <c r="BK41831" s="98" t="s">
        <v>70</v>
      </c>
    </row>
    <row r="41832" spans="17:63" ht="29.25" customHeight="1" x14ac:dyDescent="0.2">
      <c r="Q41832" s="92" t="s">
        <v>50</v>
      </c>
      <c r="BF41832" s="101" t="s">
        <v>58</v>
      </c>
      <c r="BK41832" s="98" t="s">
        <v>70</v>
      </c>
    </row>
    <row r="41833" spans="17:63" ht="29.25" customHeight="1" x14ac:dyDescent="0.2">
      <c r="Q41833" s="92" t="s">
        <v>50</v>
      </c>
      <c r="BF41833" s="101" t="s">
        <v>58</v>
      </c>
      <c r="BK41833" s="98" t="s">
        <v>70</v>
      </c>
    </row>
    <row r="41834" spans="17:63" ht="29.25" customHeight="1" x14ac:dyDescent="0.2">
      <c r="Q41834" s="92" t="s">
        <v>50</v>
      </c>
      <c r="BF41834" s="101" t="s">
        <v>58</v>
      </c>
      <c r="BK41834" s="98" t="s">
        <v>70</v>
      </c>
    </row>
    <row r="41835" spans="17:63" ht="29.25" customHeight="1" x14ac:dyDescent="0.2">
      <c r="Q41835" s="92" t="s">
        <v>50</v>
      </c>
      <c r="BF41835" s="101" t="s">
        <v>58</v>
      </c>
      <c r="BK41835" s="98" t="s">
        <v>70</v>
      </c>
    </row>
    <row r="41836" spans="17:63" ht="29.25" customHeight="1" x14ac:dyDescent="0.2">
      <c r="Q41836" s="92" t="s">
        <v>50</v>
      </c>
      <c r="BF41836" s="101" t="s">
        <v>58</v>
      </c>
      <c r="BK41836" s="98" t="s">
        <v>70</v>
      </c>
    </row>
    <row r="41837" spans="17:63" ht="29.25" customHeight="1" x14ac:dyDescent="0.2">
      <c r="Q41837" s="92" t="s">
        <v>50</v>
      </c>
      <c r="BF41837" s="101" t="s">
        <v>58</v>
      </c>
      <c r="BK41837" s="98" t="s">
        <v>70</v>
      </c>
    </row>
    <row r="41838" spans="17:63" ht="29.25" customHeight="1" x14ac:dyDescent="0.2">
      <c r="Q41838" s="92" t="s">
        <v>50</v>
      </c>
      <c r="BF41838" s="101" t="s">
        <v>58</v>
      </c>
      <c r="BK41838" s="98" t="s">
        <v>70</v>
      </c>
    </row>
    <row r="41839" spans="17:63" ht="29.25" customHeight="1" x14ac:dyDescent="0.2">
      <c r="Q41839" s="92" t="s">
        <v>50</v>
      </c>
      <c r="BF41839" s="101" t="s">
        <v>58</v>
      </c>
      <c r="BK41839" s="98" t="s">
        <v>70</v>
      </c>
    </row>
    <row r="41840" spans="17:63" ht="29.25" customHeight="1" x14ac:dyDescent="0.2">
      <c r="Q41840" s="92" t="s">
        <v>50</v>
      </c>
      <c r="BF41840" s="101" t="s">
        <v>58</v>
      </c>
      <c r="BK41840" s="98" t="s">
        <v>70</v>
      </c>
    </row>
    <row r="41841" spans="17:63" ht="29.25" customHeight="1" x14ac:dyDescent="0.2">
      <c r="Q41841" s="92" t="s">
        <v>50</v>
      </c>
      <c r="BF41841" s="101" t="s">
        <v>58</v>
      </c>
      <c r="BK41841" s="98" t="s">
        <v>70</v>
      </c>
    </row>
    <row r="41842" spans="17:63" ht="29.25" customHeight="1" x14ac:dyDescent="0.2">
      <c r="Q41842" s="92" t="s">
        <v>50</v>
      </c>
      <c r="BF41842" s="101" t="s">
        <v>58</v>
      </c>
      <c r="BK41842" s="98" t="s">
        <v>70</v>
      </c>
    </row>
    <row r="41843" spans="17:63" ht="29.25" customHeight="1" x14ac:dyDescent="0.2">
      <c r="Q41843" s="92" t="s">
        <v>50</v>
      </c>
      <c r="BF41843" s="101" t="s">
        <v>58</v>
      </c>
      <c r="BK41843" s="98" t="s">
        <v>70</v>
      </c>
    </row>
    <row r="41844" spans="17:63" ht="29.25" customHeight="1" x14ac:dyDescent="0.2">
      <c r="Q41844" s="92" t="s">
        <v>50</v>
      </c>
      <c r="BF41844" s="101" t="s">
        <v>58</v>
      </c>
      <c r="BK41844" s="98" t="s">
        <v>70</v>
      </c>
    </row>
    <row r="41845" spans="17:63" ht="29.25" customHeight="1" x14ac:dyDescent="0.2">
      <c r="Q41845" s="92" t="s">
        <v>50</v>
      </c>
      <c r="BF41845" s="101" t="s">
        <v>58</v>
      </c>
      <c r="BK41845" s="98" t="s">
        <v>70</v>
      </c>
    </row>
    <row r="41846" spans="17:63" ht="29.25" customHeight="1" x14ac:dyDescent="0.2">
      <c r="Q41846" s="92" t="s">
        <v>50</v>
      </c>
      <c r="BF41846" s="101" t="s">
        <v>58</v>
      </c>
      <c r="BK41846" s="98" t="s">
        <v>70</v>
      </c>
    </row>
    <row r="41847" spans="17:63" ht="29.25" customHeight="1" x14ac:dyDescent="0.2">
      <c r="Q41847" s="92" t="s">
        <v>50</v>
      </c>
      <c r="BF41847" s="101" t="s">
        <v>58</v>
      </c>
      <c r="BK41847" s="98" t="s">
        <v>70</v>
      </c>
    </row>
    <row r="41848" spans="17:63" ht="29.25" customHeight="1" x14ac:dyDescent="0.2">
      <c r="Q41848" s="92" t="s">
        <v>50</v>
      </c>
      <c r="BF41848" s="101" t="s">
        <v>58</v>
      </c>
      <c r="BK41848" s="98" t="s">
        <v>70</v>
      </c>
    </row>
    <row r="41849" spans="17:63" ht="29.25" customHeight="1" x14ac:dyDescent="0.2">
      <c r="Q41849" s="92" t="s">
        <v>50</v>
      </c>
      <c r="BF41849" s="101" t="s">
        <v>58</v>
      </c>
      <c r="BK41849" s="98" t="s">
        <v>70</v>
      </c>
    </row>
    <row r="41850" spans="17:63" ht="29.25" customHeight="1" x14ac:dyDescent="0.2">
      <c r="Q41850" s="92" t="s">
        <v>50</v>
      </c>
      <c r="BF41850" s="101" t="s">
        <v>58</v>
      </c>
      <c r="BK41850" s="98" t="s">
        <v>70</v>
      </c>
    </row>
    <row r="41851" spans="17:63" ht="29.25" customHeight="1" x14ac:dyDescent="0.2">
      <c r="Q41851" s="92" t="s">
        <v>50</v>
      </c>
      <c r="BF41851" s="101" t="s">
        <v>58</v>
      </c>
      <c r="BK41851" s="98" t="s">
        <v>70</v>
      </c>
    </row>
    <row r="41852" spans="17:63" ht="29.25" customHeight="1" x14ac:dyDescent="0.2">
      <c r="Q41852" s="92" t="s">
        <v>50</v>
      </c>
      <c r="BF41852" s="101" t="s">
        <v>58</v>
      </c>
      <c r="BK41852" s="98" t="s">
        <v>70</v>
      </c>
    </row>
    <row r="41853" spans="17:63" ht="29.25" customHeight="1" x14ac:dyDescent="0.2">
      <c r="Q41853" s="92" t="s">
        <v>50</v>
      </c>
      <c r="BF41853" s="101" t="s">
        <v>58</v>
      </c>
      <c r="BK41853" s="98" t="s">
        <v>70</v>
      </c>
    </row>
    <row r="41854" spans="17:63" ht="29.25" customHeight="1" x14ac:dyDescent="0.2">
      <c r="Q41854" s="92" t="s">
        <v>50</v>
      </c>
      <c r="BF41854" s="101" t="s">
        <v>58</v>
      </c>
      <c r="BK41854" s="98" t="s">
        <v>70</v>
      </c>
    </row>
    <row r="41855" spans="17:63" ht="29.25" customHeight="1" x14ac:dyDescent="0.2">
      <c r="Q41855" s="92" t="s">
        <v>50</v>
      </c>
      <c r="BF41855" s="101" t="s">
        <v>58</v>
      </c>
      <c r="BK41855" s="98" t="s">
        <v>70</v>
      </c>
    </row>
    <row r="41856" spans="17:63" ht="29.25" customHeight="1" x14ac:dyDescent="0.2">
      <c r="Q41856" s="92" t="s">
        <v>50</v>
      </c>
      <c r="BF41856" s="101" t="s">
        <v>58</v>
      </c>
      <c r="BK41856" s="98" t="s">
        <v>70</v>
      </c>
    </row>
    <row r="41857" spans="17:63" ht="29.25" customHeight="1" x14ac:dyDescent="0.2">
      <c r="Q41857" s="92" t="s">
        <v>50</v>
      </c>
      <c r="BF41857" s="101" t="s">
        <v>58</v>
      </c>
      <c r="BK41857" s="98" t="s">
        <v>70</v>
      </c>
    </row>
    <row r="41858" spans="17:63" ht="29.25" customHeight="1" x14ac:dyDescent="0.2">
      <c r="Q41858" s="92" t="s">
        <v>50</v>
      </c>
      <c r="BF41858" s="101" t="s">
        <v>58</v>
      </c>
      <c r="BK41858" s="98" t="s">
        <v>70</v>
      </c>
    </row>
    <row r="41859" spans="17:63" ht="29.25" customHeight="1" x14ac:dyDescent="0.2">
      <c r="Q41859" s="92" t="s">
        <v>50</v>
      </c>
      <c r="BF41859" s="101" t="s">
        <v>58</v>
      </c>
      <c r="BK41859" s="98" t="s">
        <v>70</v>
      </c>
    </row>
    <row r="41860" spans="17:63" ht="29.25" customHeight="1" x14ac:dyDescent="0.2">
      <c r="Q41860" s="92" t="s">
        <v>50</v>
      </c>
      <c r="BF41860" s="101" t="s">
        <v>58</v>
      </c>
      <c r="BK41860" s="98" t="s">
        <v>70</v>
      </c>
    </row>
    <row r="41861" spans="17:63" ht="29.25" customHeight="1" x14ac:dyDescent="0.2">
      <c r="Q41861" s="92" t="s">
        <v>50</v>
      </c>
      <c r="BF41861" s="101" t="s">
        <v>58</v>
      </c>
      <c r="BK41861" s="98" t="s">
        <v>70</v>
      </c>
    </row>
    <row r="41862" spans="17:63" ht="29.25" customHeight="1" x14ac:dyDescent="0.2">
      <c r="Q41862" s="92" t="s">
        <v>50</v>
      </c>
      <c r="BF41862" s="101" t="s">
        <v>58</v>
      </c>
      <c r="BK41862" s="98" t="s">
        <v>70</v>
      </c>
    </row>
    <row r="41863" spans="17:63" ht="29.25" customHeight="1" x14ac:dyDescent="0.2">
      <c r="Q41863" s="92" t="s">
        <v>50</v>
      </c>
      <c r="BF41863" s="101" t="s">
        <v>58</v>
      </c>
      <c r="BK41863" s="98" t="s">
        <v>70</v>
      </c>
    </row>
    <row r="41864" spans="17:63" ht="29.25" customHeight="1" x14ac:dyDescent="0.2">
      <c r="Q41864" s="92" t="s">
        <v>50</v>
      </c>
      <c r="BF41864" s="101" t="s">
        <v>58</v>
      </c>
      <c r="BK41864" s="98" t="s">
        <v>70</v>
      </c>
    </row>
    <row r="41865" spans="17:63" ht="29.25" customHeight="1" x14ac:dyDescent="0.2">
      <c r="Q41865" s="92" t="s">
        <v>50</v>
      </c>
      <c r="BF41865" s="101" t="s">
        <v>58</v>
      </c>
      <c r="BK41865" s="98" t="s">
        <v>70</v>
      </c>
    </row>
    <row r="41866" spans="17:63" ht="29.25" customHeight="1" x14ac:dyDescent="0.2">
      <c r="Q41866" s="92" t="s">
        <v>50</v>
      </c>
      <c r="BF41866" s="101" t="s">
        <v>58</v>
      </c>
      <c r="BK41866" s="98" t="s">
        <v>70</v>
      </c>
    </row>
    <row r="41867" spans="17:63" ht="29.25" customHeight="1" x14ac:dyDescent="0.2">
      <c r="Q41867" s="92" t="s">
        <v>50</v>
      </c>
      <c r="BF41867" s="101" t="s">
        <v>58</v>
      </c>
      <c r="BK41867" s="98" t="s">
        <v>70</v>
      </c>
    </row>
    <row r="41868" spans="17:63" ht="29.25" customHeight="1" x14ac:dyDescent="0.2">
      <c r="Q41868" s="92" t="s">
        <v>50</v>
      </c>
      <c r="BF41868" s="101" t="s">
        <v>58</v>
      </c>
      <c r="BK41868" s="98" t="s">
        <v>70</v>
      </c>
    </row>
    <row r="41869" spans="17:63" ht="29.25" customHeight="1" x14ac:dyDescent="0.2">
      <c r="Q41869" s="92" t="s">
        <v>50</v>
      </c>
      <c r="BF41869" s="101" t="s">
        <v>58</v>
      </c>
      <c r="BK41869" s="98" t="s">
        <v>70</v>
      </c>
    </row>
    <row r="41870" spans="17:63" ht="29.25" customHeight="1" x14ac:dyDescent="0.2">
      <c r="Q41870" s="92" t="s">
        <v>50</v>
      </c>
      <c r="BF41870" s="101" t="s">
        <v>58</v>
      </c>
      <c r="BK41870" s="98" t="s">
        <v>70</v>
      </c>
    </row>
    <row r="41871" spans="17:63" ht="29.25" customHeight="1" x14ac:dyDescent="0.2">
      <c r="Q41871" s="92" t="s">
        <v>50</v>
      </c>
      <c r="BF41871" s="101" t="s">
        <v>58</v>
      </c>
      <c r="BK41871" s="98" t="s">
        <v>70</v>
      </c>
    </row>
    <row r="41872" spans="17:63" ht="29.25" customHeight="1" x14ac:dyDescent="0.2">
      <c r="Q41872" s="92" t="s">
        <v>50</v>
      </c>
      <c r="BF41872" s="101" t="s">
        <v>58</v>
      </c>
      <c r="BK41872" s="98" t="s">
        <v>70</v>
      </c>
    </row>
    <row r="41873" spans="17:63" ht="29.25" customHeight="1" x14ac:dyDescent="0.2">
      <c r="Q41873" s="92" t="s">
        <v>50</v>
      </c>
      <c r="BF41873" s="101" t="s">
        <v>58</v>
      </c>
      <c r="BK41873" s="98" t="s">
        <v>70</v>
      </c>
    </row>
    <row r="41874" spans="17:63" ht="29.25" customHeight="1" x14ac:dyDescent="0.2">
      <c r="Q41874" s="92" t="s">
        <v>50</v>
      </c>
      <c r="BF41874" s="101" t="s">
        <v>58</v>
      </c>
      <c r="BK41874" s="98" t="s">
        <v>70</v>
      </c>
    </row>
    <row r="41875" spans="17:63" ht="29.25" customHeight="1" x14ac:dyDescent="0.2">
      <c r="Q41875" s="92" t="s">
        <v>50</v>
      </c>
      <c r="BF41875" s="101" t="s">
        <v>58</v>
      </c>
      <c r="BK41875" s="98" t="s">
        <v>70</v>
      </c>
    </row>
    <row r="41876" spans="17:63" ht="29.25" customHeight="1" x14ac:dyDescent="0.2">
      <c r="Q41876" s="92" t="s">
        <v>50</v>
      </c>
      <c r="BF41876" s="101" t="s">
        <v>58</v>
      </c>
      <c r="BK41876" s="98" t="s">
        <v>70</v>
      </c>
    </row>
    <row r="41877" spans="17:63" ht="29.25" customHeight="1" x14ac:dyDescent="0.2">
      <c r="Q41877" s="92" t="s">
        <v>50</v>
      </c>
      <c r="BF41877" s="101" t="s">
        <v>58</v>
      </c>
      <c r="BK41877" s="98" t="s">
        <v>70</v>
      </c>
    </row>
    <row r="41878" spans="17:63" ht="29.25" customHeight="1" x14ac:dyDescent="0.2">
      <c r="Q41878" s="92" t="s">
        <v>50</v>
      </c>
      <c r="BF41878" s="101" t="s">
        <v>58</v>
      </c>
      <c r="BK41878" s="98" t="s">
        <v>70</v>
      </c>
    </row>
    <row r="41879" spans="17:63" ht="29.25" customHeight="1" x14ac:dyDescent="0.2">
      <c r="Q41879" s="92" t="s">
        <v>50</v>
      </c>
      <c r="BF41879" s="101" t="s">
        <v>58</v>
      </c>
      <c r="BK41879" s="98" t="s">
        <v>70</v>
      </c>
    </row>
    <row r="41880" spans="17:63" ht="29.25" customHeight="1" x14ac:dyDescent="0.2">
      <c r="Q41880" s="92" t="s">
        <v>50</v>
      </c>
      <c r="BF41880" s="101" t="s">
        <v>58</v>
      </c>
      <c r="BK41880" s="98" t="s">
        <v>70</v>
      </c>
    </row>
    <row r="41881" spans="17:63" ht="29.25" customHeight="1" x14ac:dyDescent="0.2">
      <c r="Q41881" s="92" t="s">
        <v>50</v>
      </c>
      <c r="BF41881" s="101" t="s">
        <v>58</v>
      </c>
      <c r="BK41881" s="98" t="s">
        <v>70</v>
      </c>
    </row>
    <row r="41882" spans="17:63" ht="29.25" customHeight="1" x14ac:dyDescent="0.2">
      <c r="Q41882" s="92" t="s">
        <v>50</v>
      </c>
      <c r="BF41882" s="101" t="s">
        <v>58</v>
      </c>
      <c r="BK41882" s="98" t="s">
        <v>70</v>
      </c>
    </row>
    <row r="41883" spans="17:63" ht="29.25" customHeight="1" x14ac:dyDescent="0.2">
      <c r="Q41883" s="92" t="s">
        <v>50</v>
      </c>
      <c r="BF41883" s="101" t="s">
        <v>58</v>
      </c>
      <c r="BK41883" s="98" t="s">
        <v>70</v>
      </c>
    </row>
    <row r="41884" spans="17:63" ht="29.25" customHeight="1" x14ac:dyDescent="0.2">
      <c r="Q41884" s="92" t="s">
        <v>50</v>
      </c>
      <c r="BF41884" s="101" t="s">
        <v>58</v>
      </c>
      <c r="BK41884" s="98" t="s">
        <v>70</v>
      </c>
    </row>
    <row r="41885" spans="17:63" ht="29.25" customHeight="1" x14ac:dyDescent="0.2">
      <c r="Q41885" s="92" t="s">
        <v>50</v>
      </c>
      <c r="BF41885" s="101" t="s">
        <v>58</v>
      </c>
      <c r="BK41885" s="98" t="s">
        <v>70</v>
      </c>
    </row>
    <row r="41886" spans="17:63" ht="29.25" customHeight="1" x14ac:dyDescent="0.2">
      <c r="Q41886" s="92" t="s">
        <v>50</v>
      </c>
      <c r="BF41886" s="101" t="s">
        <v>58</v>
      </c>
      <c r="BK41886" s="98" t="s">
        <v>70</v>
      </c>
    </row>
    <row r="41887" spans="17:63" ht="29.25" customHeight="1" x14ac:dyDescent="0.2">
      <c r="Q41887" s="92" t="s">
        <v>50</v>
      </c>
      <c r="BF41887" s="101" t="s">
        <v>58</v>
      </c>
      <c r="BK41887" s="98" t="s">
        <v>70</v>
      </c>
    </row>
    <row r="41888" spans="17:63" ht="29.25" customHeight="1" x14ac:dyDescent="0.2">
      <c r="Q41888" s="92" t="s">
        <v>50</v>
      </c>
      <c r="BF41888" s="101" t="s">
        <v>58</v>
      </c>
      <c r="BK41888" s="98" t="s">
        <v>70</v>
      </c>
    </row>
    <row r="41889" spans="17:63" ht="29.25" customHeight="1" x14ac:dyDescent="0.2">
      <c r="Q41889" s="92" t="s">
        <v>50</v>
      </c>
      <c r="BF41889" s="101" t="s">
        <v>58</v>
      </c>
      <c r="BK41889" s="98" t="s">
        <v>70</v>
      </c>
    </row>
    <row r="41890" spans="17:63" ht="29.25" customHeight="1" x14ac:dyDescent="0.2">
      <c r="Q41890" s="92" t="s">
        <v>50</v>
      </c>
      <c r="BF41890" s="101" t="s">
        <v>58</v>
      </c>
      <c r="BK41890" s="98" t="s">
        <v>70</v>
      </c>
    </row>
    <row r="41891" spans="17:63" ht="29.25" customHeight="1" x14ac:dyDescent="0.2">
      <c r="Q41891" s="92" t="s">
        <v>50</v>
      </c>
      <c r="BF41891" s="101" t="s">
        <v>58</v>
      </c>
      <c r="BK41891" s="98" t="s">
        <v>70</v>
      </c>
    </row>
    <row r="41892" spans="17:63" ht="29.25" customHeight="1" x14ac:dyDescent="0.2">
      <c r="Q41892" s="92" t="s">
        <v>50</v>
      </c>
      <c r="BF41892" s="101" t="s">
        <v>58</v>
      </c>
      <c r="BK41892" s="98" t="s">
        <v>70</v>
      </c>
    </row>
    <row r="41893" spans="17:63" ht="29.25" customHeight="1" x14ac:dyDescent="0.2">
      <c r="Q41893" s="92" t="s">
        <v>50</v>
      </c>
      <c r="BF41893" s="101" t="s">
        <v>58</v>
      </c>
      <c r="BK41893" s="98" t="s">
        <v>70</v>
      </c>
    </row>
    <row r="41894" spans="17:63" ht="29.25" customHeight="1" x14ac:dyDescent="0.2">
      <c r="Q41894" s="92" t="s">
        <v>50</v>
      </c>
      <c r="BF41894" s="101" t="s">
        <v>58</v>
      </c>
      <c r="BK41894" s="98" t="s">
        <v>70</v>
      </c>
    </row>
    <row r="41895" spans="17:63" ht="29.25" customHeight="1" x14ac:dyDescent="0.2">
      <c r="Q41895" s="92" t="s">
        <v>50</v>
      </c>
      <c r="BF41895" s="101" t="s">
        <v>58</v>
      </c>
      <c r="BK41895" s="98" t="s">
        <v>70</v>
      </c>
    </row>
    <row r="41896" spans="17:63" ht="29.25" customHeight="1" x14ac:dyDescent="0.2">
      <c r="Q41896" s="92" t="s">
        <v>50</v>
      </c>
      <c r="BF41896" s="101" t="s">
        <v>58</v>
      </c>
      <c r="BK41896" s="98" t="s">
        <v>70</v>
      </c>
    </row>
    <row r="41897" spans="17:63" ht="29.25" customHeight="1" x14ac:dyDescent="0.2">
      <c r="Q41897" s="92" t="s">
        <v>50</v>
      </c>
      <c r="BF41897" s="101" t="s">
        <v>58</v>
      </c>
      <c r="BK41897" s="98" t="s">
        <v>70</v>
      </c>
    </row>
    <row r="41898" spans="17:63" ht="29.25" customHeight="1" x14ac:dyDescent="0.2">
      <c r="Q41898" s="92" t="s">
        <v>50</v>
      </c>
      <c r="BF41898" s="101" t="s">
        <v>58</v>
      </c>
      <c r="BK41898" s="98" t="s">
        <v>70</v>
      </c>
    </row>
    <row r="41899" spans="17:63" ht="29.25" customHeight="1" x14ac:dyDescent="0.2">
      <c r="Q41899" s="92" t="s">
        <v>50</v>
      </c>
      <c r="BF41899" s="101" t="s">
        <v>58</v>
      </c>
      <c r="BK41899" s="98" t="s">
        <v>70</v>
      </c>
    </row>
    <row r="41900" spans="17:63" ht="29.25" customHeight="1" x14ac:dyDescent="0.2">
      <c r="Q41900" s="92" t="s">
        <v>50</v>
      </c>
      <c r="BF41900" s="101" t="s">
        <v>58</v>
      </c>
      <c r="BK41900" s="98" t="s">
        <v>70</v>
      </c>
    </row>
    <row r="41901" spans="17:63" ht="29.25" customHeight="1" x14ac:dyDescent="0.2">
      <c r="Q41901" s="92" t="s">
        <v>50</v>
      </c>
      <c r="BF41901" s="101" t="s">
        <v>58</v>
      </c>
      <c r="BK41901" s="98" t="s">
        <v>70</v>
      </c>
    </row>
    <row r="41902" spans="17:63" ht="29.25" customHeight="1" x14ac:dyDescent="0.2">
      <c r="Q41902" s="92" t="s">
        <v>50</v>
      </c>
      <c r="BF41902" s="101" t="s">
        <v>58</v>
      </c>
      <c r="BK41902" s="98" t="s">
        <v>70</v>
      </c>
    </row>
    <row r="41903" spans="17:63" ht="29.25" customHeight="1" x14ac:dyDescent="0.2">
      <c r="Q41903" s="92" t="s">
        <v>50</v>
      </c>
      <c r="BF41903" s="101" t="s">
        <v>58</v>
      </c>
      <c r="BK41903" s="98" t="s">
        <v>70</v>
      </c>
    </row>
    <row r="41904" spans="17:63" ht="29.25" customHeight="1" x14ac:dyDescent="0.2">
      <c r="Q41904" s="92" t="s">
        <v>50</v>
      </c>
      <c r="BF41904" s="101" t="s">
        <v>58</v>
      </c>
      <c r="BK41904" s="98" t="s">
        <v>70</v>
      </c>
    </row>
    <row r="41905" spans="17:63" ht="29.25" customHeight="1" x14ac:dyDescent="0.2">
      <c r="Q41905" s="92" t="s">
        <v>50</v>
      </c>
      <c r="BF41905" s="101" t="s">
        <v>58</v>
      </c>
      <c r="BK41905" s="98" t="s">
        <v>70</v>
      </c>
    </row>
    <row r="41906" spans="17:63" ht="29.25" customHeight="1" x14ac:dyDescent="0.2">
      <c r="Q41906" s="92" t="s">
        <v>50</v>
      </c>
      <c r="BF41906" s="101" t="s">
        <v>58</v>
      </c>
      <c r="BK41906" s="98" t="s">
        <v>70</v>
      </c>
    </row>
    <row r="41907" spans="17:63" ht="29.25" customHeight="1" x14ac:dyDescent="0.2">
      <c r="Q41907" s="92" t="s">
        <v>50</v>
      </c>
      <c r="BF41907" s="101" t="s">
        <v>58</v>
      </c>
      <c r="BK41907" s="98" t="s">
        <v>70</v>
      </c>
    </row>
    <row r="41908" spans="17:63" ht="29.25" customHeight="1" x14ac:dyDescent="0.2">
      <c r="Q41908" s="92" t="s">
        <v>50</v>
      </c>
      <c r="BF41908" s="101" t="s">
        <v>58</v>
      </c>
      <c r="BK41908" s="98" t="s">
        <v>70</v>
      </c>
    </row>
    <row r="41909" spans="17:63" ht="29.25" customHeight="1" x14ac:dyDescent="0.2">
      <c r="Q41909" s="92" t="s">
        <v>50</v>
      </c>
      <c r="BF41909" s="101" t="s">
        <v>58</v>
      </c>
      <c r="BK41909" s="98" t="s">
        <v>70</v>
      </c>
    </row>
    <row r="41910" spans="17:63" ht="29.25" customHeight="1" x14ac:dyDescent="0.2">
      <c r="Q41910" s="92" t="s">
        <v>50</v>
      </c>
      <c r="BF41910" s="101" t="s">
        <v>58</v>
      </c>
      <c r="BK41910" s="98" t="s">
        <v>70</v>
      </c>
    </row>
    <row r="41911" spans="17:63" ht="29.25" customHeight="1" x14ac:dyDescent="0.2">
      <c r="Q41911" s="92" t="s">
        <v>50</v>
      </c>
      <c r="BF41911" s="101" t="s">
        <v>58</v>
      </c>
      <c r="BK41911" s="98" t="s">
        <v>70</v>
      </c>
    </row>
    <row r="41912" spans="17:63" ht="29.25" customHeight="1" x14ac:dyDescent="0.2">
      <c r="Q41912" s="92" t="s">
        <v>50</v>
      </c>
      <c r="BF41912" s="101" t="s">
        <v>58</v>
      </c>
      <c r="BK41912" s="98" t="s">
        <v>70</v>
      </c>
    </row>
    <row r="41913" spans="17:63" ht="29.25" customHeight="1" x14ac:dyDescent="0.2">
      <c r="Q41913" s="92" t="s">
        <v>50</v>
      </c>
      <c r="BF41913" s="101" t="s">
        <v>58</v>
      </c>
      <c r="BK41913" s="98" t="s">
        <v>70</v>
      </c>
    </row>
    <row r="41914" spans="17:63" ht="29.25" customHeight="1" x14ac:dyDescent="0.2">
      <c r="Q41914" s="92" t="s">
        <v>50</v>
      </c>
      <c r="BF41914" s="101" t="s">
        <v>58</v>
      </c>
      <c r="BK41914" s="98" t="s">
        <v>70</v>
      </c>
    </row>
    <row r="41915" spans="17:63" ht="29.25" customHeight="1" x14ac:dyDescent="0.2">
      <c r="Q41915" s="92" t="s">
        <v>50</v>
      </c>
      <c r="BF41915" s="101" t="s">
        <v>58</v>
      </c>
      <c r="BK41915" s="98" t="s">
        <v>70</v>
      </c>
    </row>
    <row r="41916" spans="17:63" ht="29.25" customHeight="1" x14ac:dyDescent="0.2">
      <c r="Q41916" s="92" t="s">
        <v>50</v>
      </c>
      <c r="BF41916" s="101" t="s">
        <v>58</v>
      </c>
      <c r="BK41916" s="98" t="s">
        <v>70</v>
      </c>
    </row>
    <row r="41917" spans="17:63" ht="29.25" customHeight="1" x14ac:dyDescent="0.2">
      <c r="Q41917" s="92" t="s">
        <v>50</v>
      </c>
      <c r="BF41917" s="101" t="s">
        <v>58</v>
      </c>
      <c r="BK41917" s="98" t="s">
        <v>70</v>
      </c>
    </row>
    <row r="41918" spans="17:63" ht="29.25" customHeight="1" x14ac:dyDescent="0.2">
      <c r="Q41918" s="92" t="s">
        <v>50</v>
      </c>
      <c r="BF41918" s="101" t="s">
        <v>58</v>
      </c>
      <c r="BK41918" s="98" t="s">
        <v>70</v>
      </c>
    </row>
    <row r="41919" spans="17:63" ht="29.25" customHeight="1" x14ac:dyDescent="0.2">
      <c r="Q41919" s="92" t="s">
        <v>50</v>
      </c>
      <c r="BF41919" s="101" t="s">
        <v>58</v>
      </c>
      <c r="BK41919" s="98" t="s">
        <v>70</v>
      </c>
    </row>
    <row r="41920" spans="17:63" ht="29.25" customHeight="1" x14ac:dyDescent="0.2">
      <c r="Q41920" s="92" t="s">
        <v>50</v>
      </c>
      <c r="BF41920" s="101" t="s">
        <v>58</v>
      </c>
      <c r="BK41920" s="98" t="s">
        <v>70</v>
      </c>
    </row>
    <row r="41921" spans="17:63" ht="29.25" customHeight="1" x14ac:dyDescent="0.2">
      <c r="Q41921" s="92" t="s">
        <v>50</v>
      </c>
      <c r="BF41921" s="101" t="s">
        <v>58</v>
      </c>
      <c r="BK41921" s="98" t="s">
        <v>70</v>
      </c>
    </row>
    <row r="41922" spans="17:63" ht="29.25" customHeight="1" x14ac:dyDescent="0.2">
      <c r="Q41922" s="92" t="s">
        <v>50</v>
      </c>
      <c r="BF41922" s="101" t="s">
        <v>58</v>
      </c>
      <c r="BK41922" s="98" t="s">
        <v>70</v>
      </c>
    </row>
    <row r="41923" spans="17:63" ht="29.25" customHeight="1" x14ac:dyDescent="0.2">
      <c r="Q41923" s="92" t="s">
        <v>50</v>
      </c>
      <c r="BF41923" s="101" t="s">
        <v>58</v>
      </c>
      <c r="BK41923" s="98" t="s">
        <v>70</v>
      </c>
    </row>
    <row r="41924" spans="17:63" ht="29.25" customHeight="1" x14ac:dyDescent="0.2">
      <c r="Q41924" s="92" t="s">
        <v>50</v>
      </c>
      <c r="BF41924" s="101" t="s">
        <v>58</v>
      </c>
      <c r="BK41924" s="98" t="s">
        <v>70</v>
      </c>
    </row>
    <row r="41925" spans="17:63" ht="29.25" customHeight="1" x14ac:dyDescent="0.2">
      <c r="Q41925" s="92" t="s">
        <v>50</v>
      </c>
      <c r="BF41925" s="101" t="s">
        <v>58</v>
      </c>
      <c r="BK41925" s="98" t="s">
        <v>70</v>
      </c>
    </row>
    <row r="41926" spans="17:63" ht="29.25" customHeight="1" x14ac:dyDescent="0.2">
      <c r="Q41926" s="92" t="s">
        <v>50</v>
      </c>
      <c r="BF41926" s="101" t="s">
        <v>58</v>
      </c>
      <c r="BK41926" s="98" t="s">
        <v>70</v>
      </c>
    </row>
    <row r="41927" spans="17:63" ht="29.25" customHeight="1" x14ac:dyDescent="0.2">
      <c r="Q41927" s="92" t="s">
        <v>50</v>
      </c>
      <c r="BF41927" s="101" t="s">
        <v>58</v>
      </c>
      <c r="BK41927" s="98" t="s">
        <v>70</v>
      </c>
    </row>
    <row r="41928" spans="17:63" ht="29.25" customHeight="1" x14ac:dyDescent="0.2">
      <c r="Q41928" s="92" t="s">
        <v>50</v>
      </c>
      <c r="BF41928" s="101" t="s">
        <v>58</v>
      </c>
      <c r="BK41928" s="98" t="s">
        <v>70</v>
      </c>
    </row>
    <row r="41929" spans="17:63" ht="29.25" customHeight="1" x14ac:dyDescent="0.2">
      <c r="Q41929" s="92" t="s">
        <v>50</v>
      </c>
      <c r="BF41929" s="101" t="s">
        <v>58</v>
      </c>
      <c r="BK41929" s="98" t="s">
        <v>70</v>
      </c>
    </row>
    <row r="41930" spans="17:63" ht="29.25" customHeight="1" x14ac:dyDescent="0.2">
      <c r="Q41930" s="92" t="s">
        <v>50</v>
      </c>
      <c r="BF41930" s="101" t="s">
        <v>58</v>
      </c>
      <c r="BK41930" s="98" t="s">
        <v>70</v>
      </c>
    </row>
    <row r="41931" spans="17:63" ht="29.25" customHeight="1" x14ac:dyDescent="0.2">
      <c r="Q41931" s="92" t="s">
        <v>50</v>
      </c>
      <c r="BF41931" s="101" t="s">
        <v>58</v>
      </c>
      <c r="BK41931" s="98" t="s">
        <v>70</v>
      </c>
    </row>
    <row r="41932" spans="17:63" ht="29.25" customHeight="1" x14ac:dyDescent="0.2">
      <c r="Q41932" s="92" t="s">
        <v>50</v>
      </c>
      <c r="BF41932" s="101" t="s">
        <v>58</v>
      </c>
      <c r="BK41932" s="98" t="s">
        <v>70</v>
      </c>
    </row>
    <row r="41933" spans="17:63" ht="29.25" customHeight="1" x14ac:dyDescent="0.2">
      <c r="Q41933" s="92" t="s">
        <v>50</v>
      </c>
      <c r="BF41933" s="101" t="s">
        <v>58</v>
      </c>
      <c r="BK41933" s="98" t="s">
        <v>70</v>
      </c>
    </row>
    <row r="41934" spans="17:63" ht="29.25" customHeight="1" x14ac:dyDescent="0.2">
      <c r="Q41934" s="92" t="s">
        <v>50</v>
      </c>
      <c r="BF41934" s="101" t="s">
        <v>58</v>
      </c>
      <c r="BK41934" s="98" t="s">
        <v>70</v>
      </c>
    </row>
    <row r="41935" spans="17:63" ht="29.25" customHeight="1" x14ac:dyDescent="0.2">
      <c r="Q41935" s="92" t="s">
        <v>50</v>
      </c>
      <c r="BF41935" s="101" t="s">
        <v>58</v>
      </c>
      <c r="BK41935" s="98" t="s">
        <v>70</v>
      </c>
    </row>
    <row r="41936" spans="17:63" ht="29.25" customHeight="1" x14ac:dyDescent="0.2">
      <c r="Q41936" s="92" t="s">
        <v>50</v>
      </c>
      <c r="BF41936" s="101" t="s">
        <v>58</v>
      </c>
      <c r="BK41936" s="98" t="s">
        <v>70</v>
      </c>
    </row>
    <row r="41937" spans="17:63" ht="29.25" customHeight="1" x14ac:dyDescent="0.2">
      <c r="Q41937" s="92" t="s">
        <v>50</v>
      </c>
      <c r="BF41937" s="101" t="s">
        <v>58</v>
      </c>
      <c r="BK41937" s="98" t="s">
        <v>70</v>
      </c>
    </row>
    <row r="41938" spans="17:63" ht="29.25" customHeight="1" x14ac:dyDescent="0.2">
      <c r="Q41938" s="92" t="s">
        <v>50</v>
      </c>
      <c r="BF41938" s="101" t="s">
        <v>58</v>
      </c>
      <c r="BK41938" s="98" t="s">
        <v>70</v>
      </c>
    </row>
    <row r="41939" spans="17:63" ht="29.25" customHeight="1" x14ac:dyDescent="0.2">
      <c r="Q41939" s="92" t="s">
        <v>50</v>
      </c>
      <c r="BF41939" s="101" t="s">
        <v>58</v>
      </c>
      <c r="BK41939" s="98" t="s">
        <v>70</v>
      </c>
    </row>
    <row r="41940" spans="17:63" ht="29.25" customHeight="1" x14ac:dyDescent="0.2">
      <c r="Q41940" s="92" t="s">
        <v>50</v>
      </c>
      <c r="BF41940" s="101" t="s">
        <v>58</v>
      </c>
      <c r="BK41940" s="98" t="s">
        <v>70</v>
      </c>
    </row>
    <row r="41941" spans="17:63" ht="29.25" customHeight="1" x14ac:dyDescent="0.2">
      <c r="Q41941" s="92" t="s">
        <v>50</v>
      </c>
      <c r="BF41941" s="101" t="s">
        <v>58</v>
      </c>
      <c r="BK41941" s="98" t="s">
        <v>70</v>
      </c>
    </row>
    <row r="41942" spans="17:63" ht="29.25" customHeight="1" x14ac:dyDescent="0.2">
      <c r="Q41942" s="92" t="s">
        <v>50</v>
      </c>
      <c r="BF41942" s="101" t="s">
        <v>58</v>
      </c>
      <c r="BK41942" s="98" t="s">
        <v>70</v>
      </c>
    </row>
    <row r="41943" spans="17:63" ht="29.25" customHeight="1" x14ac:dyDescent="0.2">
      <c r="Q41943" s="92" t="s">
        <v>50</v>
      </c>
      <c r="BF41943" s="101" t="s">
        <v>58</v>
      </c>
      <c r="BK41943" s="98" t="s">
        <v>70</v>
      </c>
    </row>
    <row r="41944" spans="17:63" ht="29.25" customHeight="1" x14ac:dyDescent="0.2">
      <c r="Q41944" s="92" t="s">
        <v>50</v>
      </c>
      <c r="BF41944" s="101" t="s">
        <v>58</v>
      </c>
      <c r="BK41944" s="98" t="s">
        <v>70</v>
      </c>
    </row>
    <row r="41945" spans="17:63" ht="29.25" customHeight="1" x14ac:dyDescent="0.2">
      <c r="Q41945" s="92" t="s">
        <v>50</v>
      </c>
      <c r="BF41945" s="101" t="s">
        <v>58</v>
      </c>
      <c r="BK41945" s="98" t="s">
        <v>70</v>
      </c>
    </row>
    <row r="41946" spans="17:63" ht="29.25" customHeight="1" x14ac:dyDescent="0.2">
      <c r="Q41946" s="92" t="s">
        <v>50</v>
      </c>
      <c r="BF41946" s="101" t="s">
        <v>58</v>
      </c>
      <c r="BK41946" s="98" t="s">
        <v>70</v>
      </c>
    </row>
    <row r="41947" spans="17:63" ht="29.25" customHeight="1" x14ac:dyDescent="0.2">
      <c r="Q41947" s="92" t="s">
        <v>50</v>
      </c>
      <c r="BF41947" s="101" t="s">
        <v>58</v>
      </c>
      <c r="BK41947" s="98" t="s">
        <v>70</v>
      </c>
    </row>
    <row r="41948" spans="17:63" ht="29.25" customHeight="1" x14ac:dyDescent="0.2">
      <c r="Q41948" s="92" t="s">
        <v>50</v>
      </c>
      <c r="BF41948" s="101" t="s">
        <v>58</v>
      </c>
      <c r="BK41948" s="98" t="s">
        <v>70</v>
      </c>
    </row>
    <row r="41949" spans="17:63" ht="29.25" customHeight="1" x14ac:dyDescent="0.2">
      <c r="Q41949" s="92" t="s">
        <v>50</v>
      </c>
      <c r="BF41949" s="101" t="s">
        <v>58</v>
      </c>
      <c r="BK41949" s="98" t="s">
        <v>70</v>
      </c>
    </row>
    <row r="41950" spans="17:63" ht="29.25" customHeight="1" x14ac:dyDescent="0.2">
      <c r="Q41950" s="92" t="s">
        <v>50</v>
      </c>
      <c r="BF41950" s="101" t="s">
        <v>58</v>
      </c>
      <c r="BK41950" s="98" t="s">
        <v>70</v>
      </c>
    </row>
    <row r="41951" spans="17:63" ht="29.25" customHeight="1" x14ac:dyDescent="0.2">
      <c r="Q41951" s="92" t="s">
        <v>50</v>
      </c>
      <c r="BF41951" s="101" t="s">
        <v>58</v>
      </c>
      <c r="BK41951" s="98" t="s">
        <v>70</v>
      </c>
    </row>
    <row r="41952" spans="17:63" ht="29.25" customHeight="1" x14ac:dyDescent="0.2">
      <c r="Q41952" s="92" t="s">
        <v>50</v>
      </c>
      <c r="BF41952" s="101" t="s">
        <v>58</v>
      </c>
      <c r="BK41952" s="98" t="s">
        <v>70</v>
      </c>
    </row>
    <row r="41953" spans="17:63" ht="29.25" customHeight="1" x14ac:dyDescent="0.2">
      <c r="Q41953" s="92" t="s">
        <v>50</v>
      </c>
      <c r="BF41953" s="101" t="s">
        <v>58</v>
      </c>
      <c r="BK41953" s="98" t="s">
        <v>70</v>
      </c>
    </row>
    <row r="41954" spans="17:63" ht="29.25" customHeight="1" x14ac:dyDescent="0.2">
      <c r="Q41954" s="92" t="s">
        <v>50</v>
      </c>
      <c r="BF41954" s="101" t="s">
        <v>58</v>
      </c>
      <c r="BK41954" s="98" t="s">
        <v>70</v>
      </c>
    </row>
    <row r="41955" spans="17:63" ht="29.25" customHeight="1" x14ac:dyDescent="0.2">
      <c r="Q41955" s="92" t="s">
        <v>50</v>
      </c>
      <c r="BF41955" s="101" t="s">
        <v>58</v>
      </c>
      <c r="BK41955" s="98" t="s">
        <v>70</v>
      </c>
    </row>
    <row r="41956" spans="17:63" ht="29.25" customHeight="1" x14ac:dyDescent="0.2">
      <c r="Q41956" s="92" t="s">
        <v>50</v>
      </c>
      <c r="BF41956" s="101" t="s">
        <v>58</v>
      </c>
      <c r="BK41956" s="98" t="s">
        <v>70</v>
      </c>
    </row>
    <row r="41957" spans="17:63" ht="29.25" customHeight="1" x14ac:dyDescent="0.2">
      <c r="Q41957" s="92" t="s">
        <v>50</v>
      </c>
      <c r="BF41957" s="101" t="s">
        <v>58</v>
      </c>
      <c r="BK41957" s="98" t="s">
        <v>70</v>
      </c>
    </row>
    <row r="41958" spans="17:63" ht="29.25" customHeight="1" x14ac:dyDescent="0.2">
      <c r="Q41958" s="92" t="s">
        <v>50</v>
      </c>
      <c r="BF41958" s="101" t="s">
        <v>58</v>
      </c>
      <c r="BK41958" s="98" t="s">
        <v>70</v>
      </c>
    </row>
    <row r="41959" spans="17:63" ht="29.25" customHeight="1" x14ac:dyDescent="0.2">
      <c r="Q41959" s="92" t="s">
        <v>50</v>
      </c>
      <c r="BF41959" s="101" t="s">
        <v>58</v>
      </c>
      <c r="BK41959" s="98" t="s">
        <v>70</v>
      </c>
    </row>
    <row r="41960" spans="17:63" ht="29.25" customHeight="1" x14ac:dyDescent="0.2">
      <c r="Q41960" s="92" t="s">
        <v>50</v>
      </c>
      <c r="BF41960" s="101" t="s">
        <v>58</v>
      </c>
      <c r="BK41960" s="98" t="s">
        <v>70</v>
      </c>
    </row>
    <row r="41961" spans="17:63" ht="29.25" customHeight="1" x14ac:dyDescent="0.2">
      <c r="Q41961" s="92" t="s">
        <v>50</v>
      </c>
      <c r="BF41961" s="101" t="s">
        <v>58</v>
      </c>
      <c r="BK41961" s="98" t="s">
        <v>70</v>
      </c>
    </row>
    <row r="41962" spans="17:63" ht="29.25" customHeight="1" x14ac:dyDescent="0.2">
      <c r="Q41962" s="92" t="s">
        <v>50</v>
      </c>
      <c r="BF41962" s="101" t="s">
        <v>58</v>
      </c>
      <c r="BK41962" s="98" t="s">
        <v>70</v>
      </c>
    </row>
    <row r="41963" spans="17:63" ht="29.25" customHeight="1" x14ac:dyDescent="0.2">
      <c r="Q41963" s="92" t="s">
        <v>50</v>
      </c>
      <c r="BF41963" s="101" t="s">
        <v>58</v>
      </c>
      <c r="BK41963" s="98" t="s">
        <v>70</v>
      </c>
    </row>
    <row r="41964" spans="17:63" ht="29.25" customHeight="1" x14ac:dyDescent="0.2">
      <c r="Q41964" s="92" t="s">
        <v>50</v>
      </c>
      <c r="BF41964" s="101" t="s">
        <v>58</v>
      </c>
      <c r="BK41964" s="98" t="s">
        <v>70</v>
      </c>
    </row>
    <row r="41965" spans="17:63" ht="29.25" customHeight="1" x14ac:dyDescent="0.2">
      <c r="Q41965" s="92" t="s">
        <v>50</v>
      </c>
      <c r="BF41965" s="101" t="s">
        <v>58</v>
      </c>
      <c r="BK41965" s="98" t="s">
        <v>70</v>
      </c>
    </row>
    <row r="41966" spans="17:63" ht="29.25" customHeight="1" x14ac:dyDescent="0.2">
      <c r="Q41966" s="92" t="s">
        <v>50</v>
      </c>
      <c r="BF41966" s="101" t="s">
        <v>58</v>
      </c>
      <c r="BK41966" s="98" t="s">
        <v>70</v>
      </c>
    </row>
    <row r="41967" spans="17:63" ht="29.25" customHeight="1" x14ac:dyDescent="0.2">
      <c r="Q41967" s="92" t="s">
        <v>50</v>
      </c>
      <c r="BF41967" s="101" t="s">
        <v>58</v>
      </c>
      <c r="BK41967" s="98" t="s">
        <v>70</v>
      </c>
    </row>
    <row r="41968" spans="17:63" ht="29.25" customHeight="1" x14ac:dyDescent="0.2">
      <c r="Q41968" s="92" t="s">
        <v>50</v>
      </c>
      <c r="BF41968" s="101" t="s">
        <v>58</v>
      </c>
      <c r="BK41968" s="98" t="s">
        <v>70</v>
      </c>
    </row>
    <row r="41969" spans="17:63" ht="29.25" customHeight="1" x14ac:dyDescent="0.2">
      <c r="Q41969" s="92" t="s">
        <v>50</v>
      </c>
      <c r="BF41969" s="101" t="s">
        <v>58</v>
      </c>
      <c r="BK41969" s="98" t="s">
        <v>70</v>
      </c>
    </row>
    <row r="41970" spans="17:63" ht="29.25" customHeight="1" x14ac:dyDescent="0.2">
      <c r="Q41970" s="92" t="s">
        <v>50</v>
      </c>
      <c r="BF41970" s="101" t="s">
        <v>58</v>
      </c>
      <c r="BK41970" s="98" t="s">
        <v>70</v>
      </c>
    </row>
    <row r="41971" spans="17:63" ht="29.25" customHeight="1" x14ac:dyDescent="0.2">
      <c r="Q41971" s="92" t="s">
        <v>50</v>
      </c>
      <c r="BF41971" s="101" t="s">
        <v>58</v>
      </c>
      <c r="BK41971" s="98" t="s">
        <v>70</v>
      </c>
    </row>
    <row r="41972" spans="17:63" ht="29.25" customHeight="1" x14ac:dyDescent="0.2">
      <c r="Q41972" s="92" t="s">
        <v>50</v>
      </c>
      <c r="BF41972" s="101" t="s">
        <v>58</v>
      </c>
      <c r="BK41972" s="98" t="s">
        <v>70</v>
      </c>
    </row>
    <row r="41973" spans="17:63" ht="29.25" customHeight="1" x14ac:dyDescent="0.2">
      <c r="Q41973" s="92" t="s">
        <v>50</v>
      </c>
      <c r="BF41973" s="101" t="s">
        <v>58</v>
      </c>
      <c r="BK41973" s="98" t="s">
        <v>70</v>
      </c>
    </row>
    <row r="41974" spans="17:63" ht="29.25" customHeight="1" x14ac:dyDescent="0.2">
      <c r="Q41974" s="92" t="s">
        <v>50</v>
      </c>
      <c r="BF41974" s="101" t="s">
        <v>58</v>
      </c>
      <c r="BK41974" s="98" t="s">
        <v>70</v>
      </c>
    </row>
    <row r="41975" spans="17:63" ht="29.25" customHeight="1" x14ac:dyDescent="0.2">
      <c r="Q41975" s="92" t="s">
        <v>50</v>
      </c>
      <c r="BF41975" s="101" t="s">
        <v>58</v>
      </c>
      <c r="BK41975" s="98" t="s">
        <v>70</v>
      </c>
    </row>
    <row r="41976" spans="17:63" ht="29.25" customHeight="1" x14ac:dyDescent="0.2">
      <c r="Q41976" s="92" t="s">
        <v>50</v>
      </c>
      <c r="BF41976" s="101" t="s">
        <v>58</v>
      </c>
      <c r="BK41976" s="98" t="s">
        <v>70</v>
      </c>
    </row>
    <row r="41977" spans="17:63" ht="29.25" customHeight="1" x14ac:dyDescent="0.2">
      <c r="Q41977" s="92" t="s">
        <v>50</v>
      </c>
      <c r="BF41977" s="101" t="s">
        <v>58</v>
      </c>
      <c r="BK41977" s="98" t="s">
        <v>70</v>
      </c>
    </row>
    <row r="41978" spans="17:63" ht="29.25" customHeight="1" x14ac:dyDescent="0.2">
      <c r="Q41978" s="92" t="s">
        <v>50</v>
      </c>
      <c r="BF41978" s="101" t="s">
        <v>58</v>
      </c>
      <c r="BK41978" s="98" t="s">
        <v>70</v>
      </c>
    </row>
    <row r="41979" spans="17:63" ht="29.25" customHeight="1" x14ac:dyDescent="0.2">
      <c r="Q41979" s="92" t="s">
        <v>50</v>
      </c>
      <c r="BF41979" s="101" t="s">
        <v>58</v>
      </c>
      <c r="BK41979" s="98" t="s">
        <v>70</v>
      </c>
    </row>
    <row r="41980" spans="17:63" ht="29.25" customHeight="1" x14ac:dyDescent="0.2">
      <c r="Q41980" s="92" t="s">
        <v>50</v>
      </c>
      <c r="BF41980" s="101" t="s">
        <v>58</v>
      </c>
      <c r="BK41980" s="98" t="s">
        <v>70</v>
      </c>
    </row>
    <row r="41981" spans="17:63" ht="29.25" customHeight="1" x14ac:dyDescent="0.2">
      <c r="Q41981" s="92" t="s">
        <v>50</v>
      </c>
      <c r="BF41981" s="101" t="s">
        <v>58</v>
      </c>
      <c r="BK41981" s="98" t="s">
        <v>70</v>
      </c>
    </row>
    <row r="41982" spans="17:63" ht="29.25" customHeight="1" x14ac:dyDescent="0.2">
      <c r="Q41982" s="92" t="s">
        <v>50</v>
      </c>
      <c r="BF41982" s="101" t="s">
        <v>58</v>
      </c>
      <c r="BK41982" s="98" t="s">
        <v>70</v>
      </c>
    </row>
    <row r="41983" spans="17:63" ht="29.25" customHeight="1" x14ac:dyDescent="0.2">
      <c r="Q41983" s="92" t="s">
        <v>50</v>
      </c>
      <c r="BF41983" s="101" t="s">
        <v>58</v>
      </c>
      <c r="BK41983" s="98" t="s">
        <v>70</v>
      </c>
    </row>
    <row r="41984" spans="17:63" ht="29.25" customHeight="1" x14ac:dyDescent="0.2">
      <c r="Q41984" s="92" t="s">
        <v>50</v>
      </c>
      <c r="BF41984" s="101" t="s">
        <v>58</v>
      </c>
      <c r="BK41984" s="98" t="s">
        <v>70</v>
      </c>
    </row>
    <row r="41985" spans="17:63" ht="29.25" customHeight="1" x14ac:dyDescent="0.2">
      <c r="Q41985" s="92" t="s">
        <v>50</v>
      </c>
      <c r="BF41985" s="101" t="s">
        <v>58</v>
      </c>
      <c r="BK41985" s="98" t="s">
        <v>70</v>
      </c>
    </row>
    <row r="41986" spans="17:63" ht="29.25" customHeight="1" x14ac:dyDescent="0.2">
      <c r="Q41986" s="92" t="s">
        <v>50</v>
      </c>
      <c r="BF41986" s="101" t="s">
        <v>58</v>
      </c>
      <c r="BK41986" s="98" t="s">
        <v>70</v>
      </c>
    </row>
    <row r="41987" spans="17:63" ht="29.25" customHeight="1" x14ac:dyDescent="0.2">
      <c r="Q41987" s="92" t="s">
        <v>50</v>
      </c>
      <c r="BF41987" s="101" t="s">
        <v>58</v>
      </c>
      <c r="BK41987" s="98" t="s">
        <v>70</v>
      </c>
    </row>
    <row r="41988" spans="17:63" ht="29.25" customHeight="1" x14ac:dyDescent="0.2">
      <c r="Q41988" s="92" t="s">
        <v>50</v>
      </c>
      <c r="BF41988" s="101" t="s">
        <v>58</v>
      </c>
      <c r="BK41988" s="98" t="s">
        <v>70</v>
      </c>
    </row>
    <row r="41989" spans="17:63" ht="29.25" customHeight="1" x14ac:dyDescent="0.2">
      <c r="Q41989" s="92" t="s">
        <v>50</v>
      </c>
      <c r="BF41989" s="101" t="s">
        <v>58</v>
      </c>
      <c r="BK41989" s="98" t="s">
        <v>70</v>
      </c>
    </row>
    <row r="41990" spans="17:63" ht="29.25" customHeight="1" x14ac:dyDescent="0.2">
      <c r="Q41990" s="92" t="s">
        <v>50</v>
      </c>
      <c r="BF41990" s="101" t="s">
        <v>58</v>
      </c>
      <c r="BK41990" s="98" t="s">
        <v>70</v>
      </c>
    </row>
    <row r="41991" spans="17:63" ht="29.25" customHeight="1" x14ac:dyDescent="0.2">
      <c r="Q41991" s="92" t="s">
        <v>50</v>
      </c>
      <c r="BF41991" s="101" t="s">
        <v>58</v>
      </c>
      <c r="BK41991" s="98" t="s">
        <v>70</v>
      </c>
    </row>
    <row r="41992" spans="17:63" ht="29.25" customHeight="1" x14ac:dyDescent="0.2">
      <c r="Q41992" s="92" t="s">
        <v>50</v>
      </c>
      <c r="BF41992" s="101" t="s">
        <v>58</v>
      </c>
      <c r="BK41992" s="98" t="s">
        <v>70</v>
      </c>
    </row>
    <row r="41993" spans="17:63" ht="29.25" customHeight="1" x14ac:dyDescent="0.2">
      <c r="Q41993" s="92" t="s">
        <v>50</v>
      </c>
      <c r="BF41993" s="101" t="s">
        <v>58</v>
      </c>
      <c r="BK41993" s="98" t="s">
        <v>70</v>
      </c>
    </row>
    <row r="41994" spans="17:63" ht="29.25" customHeight="1" x14ac:dyDescent="0.2">
      <c r="Q41994" s="92" t="s">
        <v>50</v>
      </c>
      <c r="BF41994" s="101" t="s">
        <v>58</v>
      </c>
      <c r="BK41994" s="98" t="s">
        <v>70</v>
      </c>
    </row>
    <row r="41995" spans="17:63" ht="29.25" customHeight="1" x14ac:dyDescent="0.2">
      <c r="Q41995" s="92" t="s">
        <v>50</v>
      </c>
      <c r="BF41995" s="101" t="s">
        <v>58</v>
      </c>
      <c r="BK41995" s="98" t="s">
        <v>70</v>
      </c>
    </row>
    <row r="41996" spans="17:63" ht="29.25" customHeight="1" x14ac:dyDescent="0.2">
      <c r="Q41996" s="92" t="s">
        <v>50</v>
      </c>
      <c r="BF41996" s="101" t="s">
        <v>58</v>
      </c>
      <c r="BK41996" s="98" t="s">
        <v>70</v>
      </c>
    </row>
    <row r="41997" spans="17:63" ht="29.25" customHeight="1" x14ac:dyDescent="0.2">
      <c r="Q41997" s="92" t="s">
        <v>50</v>
      </c>
      <c r="BF41997" s="101" t="s">
        <v>58</v>
      </c>
      <c r="BK41997" s="98" t="s">
        <v>70</v>
      </c>
    </row>
    <row r="41998" spans="17:63" ht="29.25" customHeight="1" x14ac:dyDescent="0.2">
      <c r="Q41998" s="92" t="s">
        <v>50</v>
      </c>
      <c r="BF41998" s="101" t="s">
        <v>58</v>
      </c>
      <c r="BK41998" s="98" t="s">
        <v>70</v>
      </c>
    </row>
    <row r="41999" spans="17:63" ht="29.25" customHeight="1" x14ac:dyDescent="0.2">
      <c r="Q41999" s="92" t="s">
        <v>50</v>
      </c>
      <c r="BF41999" s="101" t="s">
        <v>58</v>
      </c>
      <c r="BK41999" s="98" t="s">
        <v>70</v>
      </c>
    </row>
    <row r="42000" spans="17:63" ht="29.25" customHeight="1" x14ac:dyDescent="0.2">
      <c r="Q42000" s="92" t="s">
        <v>50</v>
      </c>
      <c r="BF42000" s="101" t="s">
        <v>58</v>
      </c>
      <c r="BK42000" s="98" t="s">
        <v>70</v>
      </c>
    </row>
    <row r="42001" spans="17:63" ht="29.25" customHeight="1" x14ac:dyDescent="0.2">
      <c r="Q42001" s="92" t="s">
        <v>50</v>
      </c>
      <c r="BF42001" s="101" t="s">
        <v>58</v>
      </c>
      <c r="BK42001" s="98" t="s">
        <v>70</v>
      </c>
    </row>
    <row r="42002" spans="17:63" ht="29.25" customHeight="1" x14ac:dyDescent="0.2">
      <c r="Q42002" s="92" t="s">
        <v>50</v>
      </c>
      <c r="BF42002" s="101" t="s">
        <v>58</v>
      </c>
      <c r="BK42002" s="98" t="s">
        <v>70</v>
      </c>
    </row>
    <row r="42003" spans="17:63" ht="29.25" customHeight="1" x14ac:dyDescent="0.2">
      <c r="Q42003" s="92" t="s">
        <v>50</v>
      </c>
      <c r="BF42003" s="101" t="s">
        <v>58</v>
      </c>
      <c r="BK42003" s="98" t="s">
        <v>70</v>
      </c>
    </row>
    <row r="42004" spans="17:63" ht="29.25" customHeight="1" x14ac:dyDescent="0.2">
      <c r="Q42004" s="92" t="s">
        <v>50</v>
      </c>
      <c r="BF42004" s="101" t="s">
        <v>58</v>
      </c>
      <c r="BK42004" s="98" t="s">
        <v>70</v>
      </c>
    </row>
    <row r="42005" spans="17:63" ht="29.25" customHeight="1" x14ac:dyDescent="0.2">
      <c r="Q42005" s="92" t="s">
        <v>50</v>
      </c>
      <c r="BF42005" s="101" t="s">
        <v>58</v>
      </c>
      <c r="BK42005" s="98" t="s">
        <v>70</v>
      </c>
    </row>
    <row r="42006" spans="17:63" ht="29.25" customHeight="1" x14ac:dyDescent="0.2">
      <c r="Q42006" s="92" t="s">
        <v>50</v>
      </c>
      <c r="BF42006" s="101" t="s">
        <v>58</v>
      </c>
      <c r="BK42006" s="98" t="s">
        <v>70</v>
      </c>
    </row>
    <row r="42007" spans="17:63" ht="29.25" customHeight="1" x14ac:dyDescent="0.2">
      <c r="Q42007" s="92" t="s">
        <v>50</v>
      </c>
      <c r="BF42007" s="101" t="s">
        <v>58</v>
      </c>
      <c r="BK42007" s="98" t="s">
        <v>70</v>
      </c>
    </row>
    <row r="42008" spans="17:63" ht="29.25" customHeight="1" x14ac:dyDescent="0.2">
      <c r="Q42008" s="92" t="s">
        <v>50</v>
      </c>
      <c r="BF42008" s="101" t="s">
        <v>58</v>
      </c>
      <c r="BK42008" s="98" t="s">
        <v>70</v>
      </c>
    </row>
    <row r="42009" spans="17:63" ht="29.25" customHeight="1" x14ac:dyDescent="0.2">
      <c r="Q42009" s="92" t="s">
        <v>50</v>
      </c>
      <c r="BF42009" s="101" t="s">
        <v>58</v>
      </c>
      <c r="BK42009" s="98" t="s">
        <v>70</v>
      </c>
    </row>
    <row r="42010" spans="17:63" ht="29.25" customHeight="1" x14ac:dyDescent="0.2">
      <c r="Q42010" s="92" t="s">
        <v>50</v>
      </c>
      <c r="BF42010" s="101" t="s">
        <v>58</v>
      </c>
      <c r="BK42010" s="98" t="s">
        <v>70</v>
      </c>
    </row>
    <row r="42011" spans="17:63" ht="29.25" customHeight="1" x14ac:dyDescent="0.2">
      <c r="Q42011" s="92" t="s">
        <v>50</v>
      </c>
      <c r="BF42011" s="101" t="s">
        <v>58</v>
      </c>
      <c r="BK42011" s="98" t="s">
        <v>70</v>
      </c>
    </row>
    <row r="42012" spans="17:63" ht="29.25" customHeight="1" x14ac:dyDescent="0.2">
      <c r="Q42012" s="92" t="s">
        <v>50</v>
      </c>
      <c r="BF42012" s="101" t="s">
        <v>58</v>
      </c>
      <c r="BK42012" s="98" t="s">
        <v>70</v>
      </c>
    </row>
    <row r="42013" spans="17:63" ht="29.25" customHeight="1" x14ac:dyDescent="0.2">
      <c r="Q42013" s="92" t="s">
        <v>50</v>
      </c>
      <c r="BF42013" s="101" t="s">
        <v>58</v>
      </c>
      <c r="BK42013" s="98" t="s">
        <v>70</v>
      </c>
    </row>
    <row r="42014" spans="17:63" ht="29.25" customHeight="1" x14ac:dyDescent="0.2">
      <c r="Q42014" s="92" t="s">
        <v>50</v>
      </c>
      <c r="BF42014" s="101" t="s">
        <v>58</v>
      </c>
      <c r="BK42014" s="98" t="s">
        <v>70</v>
      </c>
    </row>
    <row r="42015" spans="17:63" ht="29.25" customHeight="1" x14ac:dyDescent="0.2">
      <c r="Q42015" s="92" t="s">
        <v>50</v>
      </c>
      <c r="BF42015" s="101" t="s">
        <v>58</v>
      </c>
      <c r="BK42015" s="98" t="s">
        <v>70</v>
      </c>
    </row>
    <row r="42016" spans="17:63" ht="29.25" customHeight="1" x14ac:dyDescent="0.2">
      <c r="Q42016" s="92" t="s">
        <v>50</v>
      </c>
      <c r="BF42016" s="101" t="s">
        <v>58</v>
      </c>
      <c r="BK42016" s="98" t="s">
        <v>70</v>
      </c>
    </row>
    <row r="42017" spans="17:63" ht="29.25" customHeight="1" x14ac:dyDescent="0.2">
      <c r="Q42017" s="92" t="s">
        <v>50</v>
      </c>
      <c r="BF42017" s="101" t="s">
        <v>58</v>
      </c>
      <c r="BK42017" s="98" t="s">
        <v>70</v>
      </c>
    </row>
    <row r="42018" spans="17:63" ht="29.25" customHeight="1" x14ac:dyDescent="0.2">
      <c r="Q42018" s="92" t="s">
        <v>50</v>
      </c>
      <c r="BF42018" s="101" t="s">
        <v>58</v>
      </c>
      <c r="BK42018" s="98" t="s">
        <v>70</v>
      </c>
    </row>
    <row r="42019" spans="17:63" ht="29.25" customHeight="1" x14ac:dyDescent="0.2">
      <c r="Q42019" s="92" t="s">
        <v>50</v>
      </c>
      <c r="BF42019" s="101" t="s">
        <v>58</v>
      </c>
      <c r="BK42019" s="98" t="s">
        <v>70</v>
      </c>
    </row>
    <row r="42020" spans="17:63" ht="29.25" customHeight="1" x14ac:dyDescent="0.2">
      <c r="Q42020" s="92" t="s">
        <v>50</v>
      </c>
      <c r="BF42020" s="101" t="s">
        <v>58</v>
      </c>
      <c r="BK42020" s="98" t="s">
        <v>70</v>
      </c>
    </row>
    <row r="42021" spans="17:63" ht="29.25" customHeight="1" x14ac:dyDescent="0.2">
      <c r="Q42021" s="92" t="s">
        <v>50</v>
      </c>
      <c r="BF42021" s="101" t="s">
        <v>58</v>
      </c>
      <c r="BK42021" s="98" t="s">
        <v>70</v>
      </c>
    </row>
    <row r="42022" spans="17:63" ht="29.25" customHeight="1" x14ac:dyDescent="0.2">
      <c r="Q42022" s="92" t="s">
        <v>50</v>
      </c>
      <c r="BF42022" s="101" t="s">
        <v>58</v>
      </c>
      <c r="BK42022" s="98" t="s">
        <v>70</v>
      </c>
    </row>
    <row r="42023" spans="17:63" ht="29.25" customHeight="1" x14ac:dyDescent="0.2">
      <c r="Q42023" s="92" t="s">
        <v>50</v>
      </c>
      <c r="BF42023" s="101" t="s">
        <v>58</v>
      </c>
      <c r="BK42023" s="98" t="s">
        <v>70</v>
      </c>
    </row>
    <row r="42024" spans="17:63" ht="29.25" customHeight="1" x14ac:dyDescent="0.2">
      <c r="Q42024" s="92" t="s">
        <v>50</v>
      </c>
      <c r="BF42024" s="101" t="s">
        <v>58</v>
      </c>
      <c r="BK42024" s="98" t="s">
        <v>70</v>
      </c>
    </row>
    <row r="42025" spans="17:63" ht="29.25" customHeight="1" x14ac:dyDescent="0.2">
      <c r="Q42025" s="92" t="s">
        <v>50</v>
      </c>
      <c r="BF42025" s="101" t="s">
        <v>58</v>
      </c>
      <c r="BK42025" s="98" t="s">
        <v>70</v>
      </c>
    </row>
    <row r="42026" spans="17:63" ht="29.25" customHeight="1" x14ac:dyDescent="0.2">
      <c r="Q42026" s="92" t="s">
        <v>50</v>
      </c>
      <c r="BF42026" s="101" t="s">
        <v>58</v>
      </c>
      <c r="BK42026" s="98" t="s">
        <v>70</v>
      </c>
    </row>
    <row r="42027" spans="17:63" ht="29.25" customHeight="1" x14ac:dyDescent="0.2">
      <c r="Q42027" s="92" t="s">
        <v>50</v>
      </c>
      <c r="BF42027" s="101" t="s">
        <v>58</v>
      </c>
      <c r="BK42027" s="98" t="s">
        <v>70</v>
      </c>
    </row>
    <row r="42028" spans="17:63" ht="29.25" customHeight="1" x14ac:dyDescent="0.2">
      <c r="Q42028" s="92" t="s">
        <v>50</v>
      </c>
      <c r="BF42028" s="101" t="s">
        <v>58</v>
      </c>
      <c r="BK42028" s="98" t="s">
        <v>70</v>
      </c>
    </row>
    <row r="42029" spans="17:63" ht="29.25" customHeight="1" x14ac:dyDescent="0.2">
      <c r="Q42029" s="92" t="s">
        <v>50</v>
      </c>
      <c r="BF42029" s="101" t="s">
        <v>58</v>
      </c>
      <c r="BK42029" s="98" t="s">
        <v>70</v>
      </c>
    </row>
    <row r="42030" spans="17:63" ht="29.25" customHeight="1" x14ac:dyDescent="0.2">
      <c r="Q42030" s="92" t="s">
        <v>50</v>
      </c>
      <c r="BF42030" s="101" t="s">
        <v>58</v>
      </c>
      <c r="BK42030" s="98" t="s">
        <v>70</v>
      </c>
    </row>
    <row r="42031" spans="17:63" ht="29.25" customHeight="1" x14ac:dyDescent="0.2">
      <c r="Q42031" s="92" t="s">
        <v>50</v>
      </c>
      <c r="BF42031" s="101" t="s">
        <v>58</v>
      </c>
      <c r="BK42031" s="98" t="s">
        <v>70</v>
      </c>
    </row>
    <row r="42032" spans="17:63" ht="29.25" customHeight="1" x14ac:dyDescent="0.2">
      <c r="Q42032" s="92" t="s">
        <v>50</v>
      </c>
      <c r="BF42032" s="101" t="s">
        <v>58</v>
      </c>
      <c r="BK42032" s="98" t="s">
        <v>70</v>
      </c>
    </row>
    <row r="42033" spans="17:63" ht="29.25" customHeight="1" x14ac:dyDescent="0.2">
      <c r="Q42033" s="92" t="s">
        <v>50</v>
      </c>
      <c r="BF42033" s="101" t="s">
        <v>58</v>
      </c>
      <c r="BK42033" s="98" t="s">
        <v>70</v>
      </c>
    </row>
    <row r="42034" spans="17:63" ht="29.25" customHeight="1" x14ac:dyDescent="0.2">
      <c r="Q42034" s="92" t="s">
        <v>50</v>
      </c>
      <c r="BF42034" s="101" t="s">
        <v>58</v>
      </c>
      <c r="BK42034" s="98" t="s">
        <v>70</v>
      </c>
    </row>
    <row r="42035" spans="17:63" ht="29.25" customHeight="1" x14ac:dyDescent="0.2">
      <c r="Q42035" s="92" t="s">
        <v>50</v>
      </c>
      <c r="BF42035" s="101" t="s">
        <v>58</v>
      </c>
      <c r="BK42035" s="98" t="s">
        <v>70</v>
      </c>
    </row>
    <row r="42036" spans="17:63" ht="29.25" customHeight="1" x14ac:dyDescent="0.2">
      <c r="Q42036" s="92" t="s">
        <v>50</v>
      </c>
      <c r="BF42036" s="101" t="s">
        <v>58</v>
      </c>
      <c r="BK42036" s="98" t="s">
        <v>70</v>
      </c>
    </row>
    <row r="42037" spans="17:63" ht="29.25" customHeight="1" x14ac:dyDescent="0.2">
      <c r="Q42037" s="92" t="s">
        <v>50</v>
      </c>
      <c r="BF42037" s="101" t="s">
        <v>58</v>
      </c>
      <c r="BK42037" s="98" t="s">
        <v>70</v>
      </c>
    </row>
    <row r="42038" spans="17:63" ht="29.25" customHeight="1" x14ac:dyDescent="0.2">
      <c r="Q42038" s="92" t="s">
        <v>50</v>
      </c>
      <c r="BF42038" s="101" t="s">
        <v>58</v>
      </c>
      <c r="BK42038" s="98" t="s">
        <v>70</v>
      </c>
    </row>
    <row r="42039" spans="17:63" ht="29.25" customHeight="1" x14ac:dyDescent="0.2">
      <c r="Q42039" s="92" t="s">
        <v>50</v>
      </c>
      <c r="BF42039" s="101" t="s">
        <v>58</v>
      </c>
      <c r="BK42039" s="98" t="s">
        <v>70</v>
      </c>
    </row>
    <row r="42040" spans="17:63" ht="29.25" customHeight="1" x14ac:dyDescent="0.2">
      <c r="Q42040" s="92" t="s">
        <v>50</v>
      </c>
      <c r="BF42040" s="101" t="s">
        <v>58</v>
      </c>
      <c r="BK42040" s="98" t="s">
        <v>70</v>
      </c>
    </row>
    <row r="42041" spans="17:63" ht="29.25" customHeight="1" x14ac:dyDescent="0.2">
      <c r="Q42041" s="92" t="s">
        <v>50</v>
      </c>
      <c r="BF42041" s="101" t="s">
        <v>58</v>
      </c>
      <c r="BK42041" s="98" t="s">
        <v>70</v>
      </c>
    </row>
    <row r="42042" spans="17:63" ht="29.25" customHeight="1" x14ac:dyDescent="0.2">
      <c r="Q42042" s="92" t="s">
        <v>50</v>
      </c>
      <c r="BF42042" s="101" t="s">
        <v>58</v>
      </c>
      <c r="BK42042" s="98" t="s">
        <v>70</v>
      </c>
    </row>
    <row r="42043" spans="17:63" ht="29.25" customHeight="1" x14ac:dyDescent="0.2">
      <c r="Q42043" s="92" t="s">
        <v>50</v>
      </c>
      <c r="BF42043" s="101" t="s">
        <v>58</v>
      </c>
      <c r="BK42043" s="98" t="s">
        <v>70</v>
      </c>
    </row>
    <row r="42044" spans="17:63" ht="29.25" customHeight="1" x14ac:dyDescent="0.2">
      <c r="Q42044" s="92" t="s">
        <v>50</v>
      </c>
      <c r="BF42044" s="101" t="s">
        <v>58</v>
      </c>
      <c r="BK42044" s="98" t="s">
        <v>70</v>
      </c>
    </row>
    <row r="42045" spans="17:63" ht="29.25" customHeight="1" x14ac:dyDescent="0.2">
      <c r="Q42045" s="92" t="s">
        <v>50</v>
      </c>
      <c r="BF42045" s="101" t="s">
        <v>58</v>
      </c>
      <c r="BK42045" s="98" t="s">
        <v>70</v>
      </c>
    </row>
    <row r="42046" spans="17:63" ht="29.25" customHeight="1" x14ac:dyDescent="0.2">
      <c r="Q42046" s="92" t="s">
        <v>50</v>
      </c>
      <c r="BF42046" s="101" t="s">
        <v>58</v>
      </c>
      <c r="BK42046" s="98" t="s">
        <v>70</v>
      </c>
    </row>
    <row r="42047" spans="17:63" ht="29.25" customHeight="1" x14ac:dyDescent="0.2">
      <c r="Q42047" s="92" t="s">
        <v>50</v>
      </c>
      <c r="BF42047" s="101" t="s">
        <v>58</v>
      </c>
      <c r="BK42047" s="98" t="s">
        <v>70</v>
      </c>
    </row>
    <row r="42048" spans="17:63" ht="29.25" customHeight="1" x14ac:dyDescent="0.2">
      <c r="Q42048" s="92" t="s">
        <v>50</v>
      </c>
      <c r="BF42048" s="101" t="s">
        <v>58</v>
      </c>
      <c r="BK42048" s="98" t="s">
        <v>70</v>
      </c>
    </row>
    <row r="42049" spans="17:63" ht="29.25" customHeight="1" x14ac:dyDescent="0.2">
      <c r="Q42049" s="92" t="s">
        <v>50</v>
      </c>
      <c r="BF42049" s="101" t="s">
        <v>58</v>
      </c>
      <c r="BK42049" s="98" t="s">
        <v>70</v>
      </c>
    </row>
    <row r="42050" spans="17:63" ht="29.25" customHeight="1" x14ac:dyDescent="0.2">
      <c r="Q42050" s="92" t="s">
        <v>50</v>
      </c>
      <c r="BF42050" s="101" t="s">
        <v>58</v>
      </c>
      <c r="BK42050" s="98" t="s">
        <v>70</v>
      </c>
    </row>
    <row r="42051" spans="17:63" ht="29.25" customHeight="1" x14ac:dyDescent="0.2">
      <c r="Q42051" s="92" t="s">
        <v>50</v>
      </c>
      <c r="BF42051" s="101" t="s">
        <v>58</v>
      </c>
      <c r="BK42051" s="98" t="s">
        <v>70</v>
      </c>
    </row>
    <row r="42052" spans="17:63" ht="29.25" customHeight="1" x14ac:dyDescent="0.2">
      <c r="Q42052" s="92" t="s">
        <v>50</v>
      </c>
      <c r="BF42052" s="101" t="s">
        <v>58</v>
      </c>
      <c r="BK42052" s="98" t="s">
        <v>70</v>
      </c>
    </row>
    <row r="42053" spans="17:63" ht="29.25" customHeight="1" x14ac:dyDescent="0.2">
      <c r="Q42053" s="92" t="s">
        <v>50</v>
      </c>
      <c r="BF42053" s="101" t="s">
        <v>58</v>
      </c>
      <c r="BK42053" s="98" t="s">
        <v>70</v>
      </c>
    </row>
    <row r="42054" spans="17:63" ht="29.25" customHeight="1" x14ac:dyDescent="0.2">
      <c r="Q42054" s="92" t="s">
        <v>50</v>
      </c>
      <c r="BF42054" s="101" t="s">
        <v>58</v>
      </c>
      <c r="BK42054" s="98" t="s">
        <v>70</v>
      </c>
    </row>
    <row r="42055" spans="17:63" ht="29.25" customHeight="1" x14ac:dyDescent="0.2">
      <c r="Q42055" s="92" t="s">
        <v>50</v>
      </c>
      <c r="BF42055" s="101" t="s">
        <v>58</v>
      </c>
      <c r="BK42055" s="98" t="s">
        <v>70</v>
      </c>
    </row>
    <row r="42056" spans="17:63" ht="29.25" customHeight="1" x14ac:dyDescent="0.2">
      <c r="Q42056" s="92" t="s">
        <v>50</v>
      </c>
      <c r="BF42056" s="101" t="s">
        <v>58</v>
      </c>
      <c r="BK42056" s="98" t="s">
        <v>70</v>
      </c>
    </row>
    <row r="42057" spans="17:63" ht="29.25" customHeight="1" x14ac:dyDescent="0.2">
      <c r="Q42057" s="92" t="s">
        <v>50</v>
      </c>
      <c r="BF42057" s="101" t="s">
        <v>58</v>
      </c>
      <c r="BK42057" s="98" t="s">
        <v>70</v>
      </c>
    </row>
    <row r="42058" spans="17:63" ht="29.25" customHeight="1" x14ac:dyDescent="0.2">
      <c r="Q42058" s="92" t="s">
        <v>50</v>
      </c>
      <c r="BF42058" s="101" t="s">
        <v>58</v>
      </c>
      <c r="BK42058" s="98" t="s">
        <v>70</v>
      </c>
    </row>
    <row r="42059" spans="17:63" ht="29.25" customHeight="1" x14ac:dyDescent="0.2">
      <c r="Q42059" s="92" t="s">
        <v>50</v>
      </c>
      <c r="BF42059" s="101" t="s">
        <v>58</v>
      </c>
      <c r="BK42059" s="98" t="s">
        <v>70</v>
      </c>
    </row>
    <row r="42060" spans="17:63" ht="29.25" customHeight="1" x14ac:dyDescent="0.2">
      <c r="Q42060" s="92" t="s">
        <v>50</v>
      </c>
      <c r="BF42060" s="101" t="s">
        <v>58</v>
      </c>
      <c r="BK42060" s="98" t="s">
        <v>70</v>
      </c>
    </row>
    <row r="42061" spans="17:63" ht="29.25" customHeight="1" x14ac:dyDescent="0.2">
      <c r="Q42061" s="92" t="s">
        <v>50</v>
      </c>
      <c r="BF42061" s="101" t="s">
        <v>58</v>
      </c>
      <c r="BK42061" s="98" t="s">
        <v>70</v>
      </c>
    </row>
    <row r="42062" spans="17:63" ht="29.25" customHeight="1" x14ac:dyDescent="0.2">
      <c r="Q42062" s="92" t="s">
        <v>50</v>
      </c>
      <c r="BF42062" s="101" t="s">
        <v>58</v>
      </c>
      <c r="BK42062" s="98" t="s">
        <v>70</v>
      </c>
    </row>
    <row r="42063" spans="17:63" ht="29.25" customHeight="1" x14ac:dyDescent="0.2">
      <c r="Q42063" s="92" t="s">
        <v>50</v>
      </c>
      <c r="BF42063" s="101" t="s">
        <v>58</v>
      </c>
      <c r="BK42063" s="98" t="s">
        <v>70</v>
      </c>
    </row>
    <row r="42064" spans="17:63" ht="29.25" customHeight="1" x14ac:dyDescent="0.2">
      <c r="Q42064" s="92" t="s">
        <v>50</v>
      </c>
      <c r="BF42064" s="101" t="s">
        <v>58</v>
      </c>
      <c r="BK42064" s="98" t="s">
        <v>70</v>
      </c>
    </row>
    <row r="42065" spans="17:63" ht="29.25" customHeight="1" x14ac:dyDescent="0.2">
      <c r="Q42065" s="92" t="s">
        <v>50</v>
      </c>
      <c r="BF42065" s="101" t="s">
        <v>58</v>
      </c>
      <c r="BK42065" s="98" t="s">
        <v>70</v>
      </c>
    </row>
    <row r="42066" spans="17:63" ht="29.25" customHeight="1" x14ac:dyDescent="0.2">
      <c r="Q42066" s="92" t="s">
        <v>50</v>
      </c>
      <c r="BF42066" s="101" t="s">
        <v>58</v>
      </c>
      <c r="BK42066" s="98" t="s">
        <v>70</v>
      </c>
    </row>
    <row r="42067" spans="17:63" ht="29.25" customHeight="1" x14ac:dyDescent="0.2">
      <c r="Q42067" s="92" t="s">
        <v>50</v>
      </c>
      <c r="BF42067" s="101" t="s">
        <v>58</v>
      </c>
      <c r="BK42067" s="98" t="s">
        <v>70</v>
      </c>
    </row>
    <row r="42068" spans="17:63" ht="29.25" customHeight="1" x14ac:dyDescent="0.2">
      <c r="Q42068" s="92" t="s">
        <v>50</v>
      </c>
      <c r="BF42068" s="101" t="s">
        <v>58</v>
      </c>
      <c r="BK42068" s="98" t="s">
        <v>70</v>
      </c>
    </row>
    <row r="42069" spans="17:63" ht="29.25" customHeight="1" x14ac:dyDescent="0.2">
      <c r="Q42069" s="92" t="s">
        <v>50</v>
      </c>
      <c r="BF42069" s="101" t="s">
        <v>58</v>
      </c>
      <c r="BK42069" s="98" t="s">
        <v>70</v>
      </c>
    </row>
    <row r="42070" spans="17:63" ht="29.25" customHeight="1" x14ac:dyDescent="0.2">
      <c r="Q42070" s="92" t="s">
        <v>50</v>
      </c>
      <c r="BF42070" s="101" t="s">
        <v>58</v>
      </c>
      <c r="BK42070" s="98" t="s">
        <v>70</v>
      </c>
    </row>
    <row r="42071" spans="17:63" ht="29.25" customHeight="1" x14ac:dyDescent="0.2">
      <c r="Q42071" s="92" t="s">
        <v>50</v>
      </c>
      <c r="BF42071" s="101" t="s">
        <v>58</v>
      </c>
      <c r="BK42071" s="98" t="s">
        <v>70</v>
      </c>
    </row>
    <row r="42072" spans="17:63" ht="29.25" customHeight="1" x14ac:dyDescent="0.2">
      <c r="Q42072" s="92" t="s">
        <v>50</v>
      </c>
      <c r="BF42072" s="101" t="s">
        <v>58</v>
      </c>
      <c r="BK42072" s="98" t="s">
        <v>70</v>
      </c>
    </row>
    <row r="42073" spans="17:63" ht="29.25" customHeight="1" x14ac:dyDescent="0.2">
      <c r="Q42073" s="92" t="s">
        <v>50</v>
      </c>
      <c r="BF42073" s="101" t="s">
        <v>58</v>
      </c>
      <c r="BK42073" s="98" t="s">
        <v>70</v>
      </c>
    </row>
    <row r="42074" spans="17:63" ht="29.25" customHeight="1" x14ac:dyDescent="0.2">
      <c r="Q42074" s="92" t="s">
        <v>50</v>
      </c>
      <c r="BF42074" s="101" t="s">
        <v>58</v>
      </c>
      <c r="BK42074" s="98" t="s">
        <v>70</v>
      </c>
    </row>
    <row r="42075" spans="17:63" ht="29.25" customHeight="1" x14ac:dyDescent="0.2">
      <c r="Q42075" s="92" t="s">
        <v>50</v>
      </c>
      <c r="BF42075" s="101" t="s">
        <v>58</v>
      </c>
      <c r="BK42075" s="98" t="s">
        <v>70</v>
      </c>
    </row>
    <row r="42076" spans="17:63" ht="29.25" customHeight="1" x14ac:dyDescent="0.2">
      <c r="Q42076" s="92" t="s">
        <v>50</v>
      </c>
      <c r="BF42076" s="101" t="s">
        <v>58</v>
      </c>
      <c r="BK42076" s="98" t="s">
        <v>70</v>
      </c>
    </row>
    <row r="42077" spans="17:63" ht="29.25" customHeight="1" x14ac:dyDescent="0.2">
      <c r="Q42077" s="92" t="s">
        <v>50</v>
      </c>
      <c r="BF42077" s="101" t="s">
        <v>58</v>
      </c>
      <c r="BK42077" s="98" t="s">
        <v>70</v>
      </c>
    </row>
    <row r="42078" spans="17:63" ht="29.25" customHeight="1" x14ac:dyDescent="0.2">
      <c r="Q42078" s="92" t="s">
        <v>50</v>
      </c>
      <c r="BF42078" s="101" t="s">
        <v>58</v>
      </c>
      <c r="BK42078" s="98" t="s">
        <v>70</v>
      </c>
    </row>
    <row r="42079" spans="17:63" ht="29.25" customHeight="1" x14ac:dyDescent="0.2">
      <c r="Q42079" s="92" t="s">
        <v>50</v>
      </c>
      <c r="BF42079" s="101" t="s">
        <v>58</v>
      </c>
      <c r="BK42079" s="98" t="s">
        <v>70</v>
      </c>
    </row>
    <row r="42080" spans="17:63" ht="29.25" customHeight="1" x14ac:dyDescent="0.2">
      <c r="Q42080" s="92" t="s">
        <v>50</v>
      </c>
      <c r="BF42080" s="101" t="s">
        <v>58</v>
      </c>
      <c r="BK42080" s="98" t="s">
        <v>70</v>
      </c>
    </row>
    <row r="42081" spans="17:63" ht="29.25" customHeight="1" x14ac:dyDescent="0.2">
      <c r="Q42081" s="92" t="s">
        <v>50</v>
      </c>
      <c r="BF42081" s="101" t="s">
        <v>58</v>
      </c>
      <c r="BK42081" s="98" t="s">
        <v>70</v>
      </c>
    </row>
    <row r="42082" spans="17:63" ht="29.25" customHeight="1" x14ac:dyDescent="0.2">
      <c r="Q42082" s="92" t="s">
        <v>50</v>
      </c>
      <c r="BF42082" s="101" t="s">
        <v>58</v>
      </c>
      <c r="BK42082" s="98" t="s">
        <v>70</v>
      </c>
    </row>
    <row r="42083" spans="17:63" ht="29.25" customHeight="1" x14ac:dyDescent="0.2">
      <c r="Q42083" s="92" t="s">
        <v>50</v>
      </c>
      <c r="BF42083" s="101" t="s">
        <v>58</v>
      </c>
      <c r="BK42083" s="98" t="s">
        <v>70</v>
      </c>
    </row>
    <row r="42084" spans="17:63" ht="29.25" customHeight="1" x14ac:dyDescent="0.2">
      <c r="Q42084" s="92" t="s">
        <v>50</v>
      </c>
      <c r="BF42084" s="101" t="s">
        <v>58</v>
      </c>
      <c r="BK42084" s="98" t="s">
        <v>70</v>
      </c>
    </row>
    <row r="42085" spans="17:63" ht="29.25" customHeight="1" x14ac:dyDescent="0.2">
      <c r="Q42085" s="92" t="s">
        <v>50</v>
      </c>
      <c r="BF42085" s="101" t="s">
        <v>58</v>
      </c>
      <c r="BK42085" s="98" t="s">
        <v>70</v>
      </c>
    </row>
    <row r="42086" spans="17:63" ht="29.25" customHeight="1" x14ac:dyDescent="0.2">
      <c r="Q42086" s="92" t="s">
        <v>50</v>
      </c>
      <c r="BF42086" s="101" t="s">
        <v>58</v>
      </c>
      <c r="BK42086" s="98" t="s">
        <v>70</v>
      </c>
    </row>
    <row r="42087" spans="17:63" ht="29.25" customHeight="1" x14ac:dyDescent="0.2">
      <c r="Q42087" s="92" t="s">
        <v>50</v>
      </c>
      <c r="BF42087" s="101" t="s">
        <v>58</v>
      </c>
      <c r="BK42087" s="98" t="s">
        <v>70</v>
      </c>
    </row>
    <row r="42088" spans="17:63" ht="29.25" customHeight="1" x14ac:dyDescent="0.2">
      <c r="Q42088" s="92" t="s">
        <v>50</v>
      </c>
      <c r="BF42088" s="101" t="s">
        <v>58</v>
      </c>
      <c r="BK42088" s="98" t="s">
        <v>70</v>
      </c>
    </row>
    <row r="42089" spans="17:63" ht="29.25" customHeight="1" x14ac:dyDescent="0.2">
      <c r="Q42089" s="92" t="s">
        <v>50</v>
      </c>
      <c r="BF42089" s="101" t="s">
        <v>58</v>
      </c>
      <c r="BK42089" s="98" t="s">
        <v>70</v>
      </c>
    </row>
    <row r="42090" spans="17:63" ht="29.25" customHeight="1" x14ac:dyDescent="0.2">
      <c r="Q42090" s="92" t="s">
        <v>50</v>
      </c>
      <c r="BF42090" s="101" t="s">
        <v>58</v>
      </c>
      <c r="BK42090" s="98" t="s">
        <v>70</v>
      </c>
    </row>
    <row r="42091" spans="17:63" ht="29.25" customHeight="1" x14ac:dyDescent="0.2">
      <c r="Q42091" s="92" t="s">
        <v>50</v>
      </c>
      <c r="BF42091" s="101" t="s">
        <v>58</v>
      </c>
      <c r="BK42091" s="98" t="s">
        <v>70</v>
      </c>
    </row>
    <row r="42092" spans="17:63" ht="29.25" customHeight="1" x14ac:dyDescent="0.2">
      <c r="Q42092" s="92" t="s">
        <v>50</v>
      </c>
      <c r="BF42092" s="101" t="s">
        <v>58</v>
      </c>
      <c r="BK42092" s="98" t="s">
        <v>70</v>
      </c>
    </row>
    <row r="42093" spans="17:63" ht="29.25" customHeight="1" x14ac:dyDescent="0.2">
      <c r="Q42093" s="92" t="s">
        <v>50</v>
      </c>
      <c r="BF42093" s="101" t="s">
        <v>58</v>
      </c>
      <c r="BK42093" s="98" t="s">
        <v>70</v>
      </c>
    </row>
    <row r="42094" spans="17:63" ht="29.25" customHeight="1" x14ac:dyDescent="0.2">
      <c r="Q42094" s="92" t="s">
        <v>50</v>
      </c>
      <c r="BF42094" s="101" t="s">
        <v>58</v>
      </c>
      <c r="BK42094" s="98" t="s">
        <v>70</v>
      </c>
    </row>
    <row r="42095" spans="17:63" ht="29.25" customHeight="1" x14ac:dyDescent="0.2">
      <c r="Q42095" s="92" t="s">
        <v>50</v>
      </c>
      <c r="BF42095" s="101" t="s">
        <v>58</v>
      </c>
      <c r="BK42095" s="98" t="s">
        <v>70</v>
      </c>
    </row>
    <row r="42096" spans="17:63" ht="29.25" customHeight="1" x14ac:dyDescent="0.2">
      <c r="Q42096" s="92" t="s">
        <v>50</v>
      </c>
      <c r="BF42096" s="101" t="s">
        <v>58</v>
      </c>
      <c r="BK42096" s="98" t="s">
        <v>70</v>
      </c>
    </row>
    <row r="42097" spans="17:63" ht="29.25" customHeight="1" x14ac:dyDescent="0.2">
      <c r="Q42097" s="92" t="s">
        <v>50</v>
      </c>
      <c r="BF42097" s="101" t="s">
        <v>58</v>
      </c>
      <c r="BK42097" s="98" t="s">
        <v>70</v>
      </c>
    </row>
    <row r="42098" spans="17:63" ht="29.25" customHeight="1" x14ac:dyDescent="0.2">
      <c r="Q42098" s="92" t="s">
        <v>50</v>
      </c>
      <c r="BF42098" s="101" t="s">
        <v>58</v>
      </c>
      <c r="BK42098" s="98" t="s">
        <v>70</v>
      </c>
    </row>
    <row r="42099" spans="17:63" ht="29.25" customHeight="1" x14ac:dyDescent="0.2">
      <c r="Q42099" s="92" t="s">
        <v>50</v>
      </c>
      <c r="BF42099" s="101" t="s">
        <v>58</v>
      </c>
      <c r="BK42099" s="98" t="s">
        <v>70</v>
      </c>
    </row>
    <row r="42100" spans="17:63" ht="29.25" customHeight="1" x14ac:dyDescent="0.2">
      <c r="Q42100" s="92" t="s">
        <v>50</v>
      </c>
      <c r="BF42100" s="101" t="s">
        <v>58</v>
      </c>
      <c r="BK42100" s="98" t="s">
        <v>70</v>
      </c>
    </row>
    <row r="42101" spans="17:63" ht="29.25" customHeight="1" x14ac:dyDescent="0.2">
      <c r="Q42101" s="92" t="s">
        <v>50</v>
      </c>
      <c r="BF42101" s="101" t="s">
        <v>58</v>
      </c>
      <c r="BK42101" s="98" t="s">
        <v>70</v>
      </c>
    </row>
    <row r="42102" spans="17:63" ht="29.25" customHeight="1" x14ac:dyDescent="0.2">
      <c r="Q42102" s="92" t="s">
        <v>50</v>
      </c>
      <c r="BF42102" s="101" t="s">
        <v>58</v>
      </c>
      <c r="BK42102" s="98" t="s">
        <v>70</v>
      </c>
    </row>
    <row r="42103" spans="17:63" ht="29.25" customHeight="1" x14ac:dyDescent="0.2">
      <c r="Q42103" s="92" t="s">
        <v>50</v>
      </c>
      <c r="BF42103" s="101" t="s">
        <v>58</v>
      </c>
      <c r="BK42103" s="98" t="s">
        <v>70</v>
      </c>
    </row>
    <row r="42104" spans="17:63" ht="29.25" customHeight="1" x14ac:dyDescent="0.2">
      <c r="Q42104" s="92" t="s">
        <v>50</v>
      </c>
      <c r="BF42104" s="101" t="s">
        <v>58</v>
      </c>
      <c r="BK42104" s="98" t="s">
        <v>70</v>
      </c>
    </row>
    <row r="42105" spans="17:63" ht="29.25" customHeight="1" x14ac:dyDescent="0.2">
      <c r="Q42105" s="92" t="s">
        <v>50</v>
      </c>
      <c r="BF42105" s="101" t="s">
        <v>58</v>
      </c>
      <c r="BK42105" s="98" t="s">
        <v>70</v>
      </c>
    </row>
    <row r="42106" spans="17:63" ht="29.25" customHeight="1" x14ac:dyDescent="0.2">
      <c r="Q42106" s="92" t="s">
        <v>50</v>
      </c>
      <c r="BF42106" s="101" t="s">
        <v>58</v>
      </c>
      <c r="BK42106" s="98" t="s">
        <v>70</v>
      </c>
    </row>
    <row r="42107" spans="17:63" ht="29.25" customHeight="1" x14ac:dyDescent="0.2">
      <c r="Q42107" s="92" t="s">
        <v>50</v>
      </c>
      <c r="BF42107" s="101" t="s">
        <v>58</v>
      </c>
      <c r="BK42107" s="98" t="s">
        <v>70</v>
      </c>
    </row>
    <row r="42108" spans="17:63" ht="29.25" customHeight="1" x14ac:dyDescent="0.2">
      <c r="Q42108" s="92" t="s">
        <v>50</v>
      </c>
      <c r="BF42108" s="101" t="s">
        <v>58</v>
      </c>
      <c r="BK42108" s="98" t="s">
        <v>70</v>
      </c>
    </row>
    <row r="42109" spans="17:63" ht="29.25" customHeight="1" x14ac:dyDescent="0.2">
      <c r="Q42109" s="92" t="s">
        <v>50</v>
      </c>
      <c r="BF42109" s="101" t="s">
        <v>58</v>
      </c>
      <c r="BK42109" s="98" t="s">
        <v>70</v>
      </c>
    </row>
    <row r="42110" spans="17:63" ht="29.25" customHeight="1" x14ac:dyDescent="0.2">
      <c r="Q42110" s="92" t="s">
        <v>50</v>
      </c>
      <c r="BF42110" s="101" t="s">
        <v>58</v>
      </c>
      <c r="BK42110" s="98" t="s">
        <v>70</v>
      </c>
    </row>
    <row r="42111" spans="17:63" ht="29.25" customHeight="1" x14ac:dyDescent="0.2">
      <c r="Q42111" s="92" t="s">
        <v>50</v>
      </c>
      <c r="BF42111" s="101" t="s">
        <v>58</v>
      </c>
      <c r="BK42111" s="98" t="s">
        <v>70</v>
      </c>
    </row>
    <row r="42112" spans="17:63" ht="29.25" customHeight="1" x14ac:dyDescent="0.2">
      <c r="Q42112" s="92" t="s">
        <v>50</v>
      </c>
      <c r="BF42112" s="101" t="s">
        <v>58</v>
      </c>
      <c r="BK42112" s="98" t="s">
        <v>70</v>
      </c>
    </row>
    <row r="42113" spans="17:63" ht="29.25" customHeight="1" x14ac:dyDescent="0.2">
      <c r="Q42113" s="92" t="s">
        <v>50</v>
      </c>
      <c r="BF42113" s="101" t="s">
        <v>58</v>
      </c>
      <c r="BK42113" s="98" t="s">
        <v>70</v>
      </c>
    </row>
    <row r="42114" spans="17:63" ht="29.25" customHeight="1" x14ac:dyDescent="0.2">
      <c r="Q42114" s="92" t="s">
        <v>50</v>
      </c>
      <c r="BF42114" s="101" t="s">
        <v>58</v>
      </c>
      <c r="BK42114" s="98" t="s">
        <v>70</v>
      </c>
    </row>
    <row r="42115" spans="17:63" ht="29.25" customHeight="1" x14ac:dyDescent="0.2">
      <c r="Q42115" s="92" t="s">
        <v>50</v>
      </c>
      <c r="BF42115" s="101" t="s">
        <v>58</v>
      </c>
      <c r="BK42115" s="98" t="s">
        <v>70</v>
      </c>
    </row>
    <row r="42116" spans="17:63" ht="29.25" customHeight="1" x14ac:dyDescent="0.2">
      <c r="Q42116" s="92" t="s">
        <v>50</v>
      </c>
      <c r="BF42116" s="101" t="s">
        <v>58</v>
      </c>
      <c r="BK42116" s="98" t="s">
        <v>70</v>
      </c>
    </row>
    <row r="42117" spans="17:63" ht="29.25" customHeight="1" x14ac:dyDescent="0.2">
      <c r="Q42117" s="92" t="s">
        <v>50</v>
      </c>
      <c r="BF42117" s="101" t="s">
        <v>58</v>
      </c>
      <c r="BK42117" s="98" t="s">
        <v>70</v>
      </c>
    </row>
    <row r="42118" spans="17:63" ht="29.25" customHeight="1" x14ac:dyDescent="0.2">
      <c r="Q42118" s="92" t="s">
        <v>50</v>
      </c>
      <c r="BF42118" s="101" t="s">
        <v>58</v>
      </c>
      <c r="BK42118" s="98" t="s">
        <v>70</v>
      </c>
    </row>
    <row r="42119" spans="17:63" ht="29.25" customHeight="1" x14ac:dyDescent="0.2">
      <c r="Q42119" s="92" t="s">
        <v>50</v>
      </c>
      <c r="BF42119" s="101" t="s">
        <v>58</v>
      </c>
      <c r="BK42119" s="98" t="s">
        <v>70</v>
      </c>
    </row>
    <row r="42120" spans="17:63" ht="29.25" customHeight="1" x14ac:dyDescent="0.2">
      <c r="Q42120" s="92" t="s">
        <v>50</v>
      </c>
      <c r="BF42120" s="101" t="s">
        <v>58</v>
      </c>
      <c r="BK42120" s="98" t="s">
        <v>70</v>
      </c>
    </row>
    <row r="42121" spans="17:63" ht="29.25" customHeight="1" x14ac:dyDescent="0.2">
      <c r="Q42121" s="92" t="s">
        <v>50</v>
      </c>
      <c r="BF42121" s="101" t="s">
        <v>58</v>
      </c>
      <c r="BK42121" s="98" t="s">
        <v>70</v>
      </c>
    </row>
    <row r="42122" spans="17:63" ht="29.25" customHeight="1" x14ac:dyDescent="0.2">
      <c r="Q42122" s="92" t="s">
        <v>50</v>
      </c>
      <c r="BF42122" s="101" t="s">
        <v>58</v>
      </c>
      <c r="BK42122" s="98" t="s">
        <v>70</v>
      </c>
    </row>
    <row r="42123" spans="17:63" ht="29.25" customHeight="1" x14ac:dyDescent="0.2">
      <c r="Q42123" s="92" t="s">
        <v>50</v>
      </c>
      <c r="BF42123" s="101" t="s">
        <v>58</v>
      </c>
      <c r="BK42123" s="98" t="s">
        <v>70</v>
      </c>
    </row>
    <row r="42124" spans="17:63" ht="29.25" customHeight="1" x14ac:dyDescent="0.2">
      <c r="Q42124" s="92" t="s">
        <v>50</v>
      </c>
      <c r="BF42124" s="101" t="s">
        <v>58</v>
      </c>
      <c r="BK42124" s="98" t="s">
        <v>70</v>
      </c>
    </row>
    <row r="42125" spans="17:63" ht="29.25" customHeight="1" x14ac:dyDescent="0.2">
      <c r="Q42125" s="92" t="s">
        <v>50</v>
      </c>
      <c r="BF42125" s="101" t="s">
        <v>58</v>
      </c>
      <c r="BK42125" s="98" t="s">
        <v>70</v>
      </c>
    </row>
    <row r="42126" spans="17:63" ht="29.25" customHeight="1" x14ac:dyDescent="0.2">
      <c r="Q42126" s="92" t="s">
        <v>50</v>
      </c>
      <c r="BF42126" s="101" t="s">
        <v>58</v>
      </c>
      <c r="BK42126" s="98" t="s">
        <v>70</v>
      </c>
    </row>
    <row r="42127" spans="17:63" ht="29.25" customHeight="1" x14ac:dyDescent="0.2">
      <c r="Q42127" s="92" t="s">
        <v>50</v>
      </c>
      <c r="BF42127" s="101" t="s">
        <v>58</v>
      </c>
      <c r="BK42127" s="98" t="s">
        <v>70</v>
      </c>
    </row>
    <row r="42128" spans="17:63" ht="29.25" customHeight="1" x14ac:dyDescent="0.2">
      <c r="Q42128" s="92" t="s">
        <v>50</v>
      </c>
      <c r="BF42128" s="101" t="s">
        <v>58</v>
      </c>
      <c r="BK42128" s="98" t="s">
        <v>70</v>
      </c>
    </row>
    <row r="42129" spans="17:63" ht="29.25" customHeight="1" x14ac:dyDescent="0.2">
      <c r="Q42129" s="92" t="s">
        <v>50</v>
      </c>
      <c r="BF42129" s="101" t="s">
        <v>58</v>
      </c>
      <c r="BK42129" s="98" t="s">
        <v>70</v>
      </c>
    </row>
    <row r="42130" spans="17:63" ht="29.25" customHeight="1" x14ac:dyDescent="0.2">
      <c r="Q42130" s="92" t="s">
        <v>50</v>
      </c>
      <c r="BF42130" s="101" t="s">
        <v>58</v>
      </c>
      <c r="BK42130" s="98" t="s">
        <v>70</v>
      </c>
    </row>
    <row r="42131" spans="17:63" ht="29.25" customHeight="1" x14ac:dyDescent="0.2">
      <c r="Q42131" s="92" t="s">
        <v>50</v>
      </c>
      <c r="BF42131" s="101" t="s">
        <v>58</v>
      </c>
      <c r="BK42131" s="98" t="s">
        <v>70</v>
      </c>
    </row>
    <row r="42132" spans="17:63" ht="29.25" customHeight="1" x14ac:dyDescent="0.2">
      <c r="Q42132" s="92" t="s">
        <v>50</v>
      </c>
      <c r="BF42132" s="101" t="s">
        <v>58</v>
      </c>
      <c r="BK42132" s="98" t="s">
        <v>70</v>
      </c>
    </row>
    <row r="42133" spans="17:63" ht="29.25" customHeight="1" x14ac:dyDescent="0.2">
      <c r="Q42133" s="92" t="s">
        <v>50</v>
      </c>
      <c r="BF42133" s="101" t="s">
        <v>58</v>
      </c>
      <c r="BK42133" s="98" t="s">
        <v>70</v>
      </c>
    </row>
    <row r="42134" spans="17:63" ht="29.25" customHeight="1" x14ac:dyDescent="0.2">
      <c r="Q42134" s="92" t="s">
        <v>50</v>
      </c>
      <c r="BF42134" s="101" t="s">
        <v>58</v>
      </c>
      <c r="BK42134" s="98" t="s">
        <v>70</v>
      </c>
    </row>
    <row r="42135" spans="17:63" ht="29.25" customHeight="1" x14ac:dyDescent="0.2">
      <c r="Q42135" s="92" t="s">
        <v>50</v>
      </c>
      <c r="BF42135" s="101" t="s">
        <v>58</v>
      </c>
      <c r="BK42135" s="98" t="s">
        <v>70</v>
      </c>
    </row>
    <row r="42136" spans="17:63" ht="29.25" customHeight="1" x14ac:dyDescent="0.2">
      <c r="Q42136" s="92" t="s">
        <v>50</v>
      </c>
      <c r="BF42136" s="101" t="s">
        <v>58</v>
      </c>
      <c r="BK42136" s="98" t="s">
        <v>70</v>
      </c>
    </row>
    <row r="42137" spans="17:63" ht="29.25" customHeight="1" x14ac:dyDescent="0.2">
      <c r="Q42137" s="92" t="s">
        <v>50</v>
      </c>
      <c r="BF42137" s="101" t="s">
        <v>58</v>
      </c>
      <c r="BK42137" s="98" t="s">
        <v>70</v>
      </c>
    </row>
    <row r="42138" spans="17:63" ht="29.25" customHeight="1" x14ac:dyDescent="0.2">
      <c r="Q42138" s="92" t="s">
        <v>50</v>
      </c>
      <c r="BF42138" s="101" t="s">
        <v>58</v>
      </c>
      <c r="BK42138" s="98" t="s">
        <v>70</v>
      </c>
    </row>
    <row r="42139" spans="17:63" ht="29.25" customHeight="1" x14ac:dyDescent="0.2">
      <c r="Q42139" s="92" t="s">
        <v>50</v>
      </c>
      <c r="BF42139" s="101" t="s">
        <v>58</v>
      </c>
      <c r="BK42139" s="98" t="s">
        <v>70</v>
      </c>
    </row>
    <row r="42140" spans="17:63" ht="29.25" customHeight="1" x14ac:dyDescent="0.2">
      <c r="Q42140" s="92" t="s">
        <v>50</v>
      </c>
      <c r="BF42140" s="101" t="s">
        <v>58</v>
      </c>
      <c r="BK42140" s="98" t="s">
        <v>70</v>
      </c>
    </row>
    <row r="42141" spans="17:63" ht="29.25" customHeight="1" x14ac:dyDescent="0.2">
      <c r="Q42141" s="92" t="s">
        <v>50</v>
      </c>
      <c r="BF42141" s="101" t="s">
        <v>58</v>
      </c>
      <c r="BK42141" s="98" t="s">
        <v>70</v>
      </c>
    </row>
    <row r="42142" spans="17:63" ht="29.25" customHeight="1" x14ac:dyDescent="0.2">
      <c r="Q42142" s="92" t="s">
        <v>50</v>
      </c>
      <c r="BF42142" s="101" t="s">
        <v>58</v>
      </c>
      <c r="BK42142" s="98" t="s">
        <v>70</v>
      </c>
    </row>
    <row r="42143" spans="17:63" ht="29.25" customHeight="1" x14ac:dyDescent="0.2">
      <c r="Q42143" s="92" t="s">
        <v>50</v>
      </c>
      <c r="BF42143" s="101" t="s">
        <v>58</v>
      </c>
      <c r="BK42143" s="98" t="s">
        <v>70</v>
      </c>
    </row>
    <row r="42144" spans="17:63" ht="29.25" customHeight="1" x14ac:dyDescent="0.2">
      <c r="Q42144" s="92" t="s">
        <v>50</v>
      </c>
      <c r="BF42144" s="101" t="s">
        <v>58</v>
      </c>
      <c r="BK42144" s="98" t="s">
        <v>70</v>
      </c>
    </row>
    <row r="42145" spans="17:63" ht="29.25" customHeight="1" x14ac:dyDescent="0.2">
      <c r="Q42145" s="92" t="s">
        <v>50</v>
      </c>
      <c r="BF42145" s="101" t="s">
        <v>58</v>
      </c>
      <c r="BK42145" s="98" t="s">
        <v>70</v>
      </c>
    </row>
    <row r="42146" spans="17:63" ht="29.25" customHeight="1" x14ac:dyDescent="0.2">
      <c r="Q42146" s="92" t="s">
        <v>50</v>
      </c>
      <c r="BF42146" s="101" t="s">
        <v>58</v>
      </c>
      <c r="BK42146" s="98" t="s">
        <v>70</v>
      </c>
    </row>
    <row r="42147" spans="17:63" ht="29.25" customHeight="1" x14ac:dyDescent="0.2">
      <c r="Q42147" s="92" t="s">
        <v>50</v>
      </c>
      <c r="BF42147" s="101" t="s">
        <v>58</v>
      </c>
      <c r="BK42147" s="98" t="s">
        <v>70</v>
      </c>
    </row>
    <row r="42148" spans="17:63" ht="29.25" customHeight="1" x14ac:dyDescent="0.2">
      <c r="Q42148" s="92" t="s">
        <v>50</v>
      </c>
      <c r="BF42148" s="101" t="s">
        <v>58</v>
      </c>
      <c r="BK42148" s="98" t="s">
        <v>70</v>
      </c>
    </row>
    <row r="42149" spans="17:63" ht="29.25" customHeight="1" x14ac:dyDescent="0.2">
      <c r="Q42149" s="92" t="s">
        <v>50</v>
      </c>
      <c r="BF42149" s="101" t="s">
        <v>58</v>
      </c>
      <c r="BK42149" s="98" t="s">
        <v>70</v>
      </c>
    </row>
    <row r="42150" spans="17:63" ht="29.25" customHeight="1" x14ac:dyDescent="0.2">
      <c r="Q42150" s="92" t="s">
        <v>50</v>
      </c>
      <c r="BF42150" s="101" t="s">
        <v>58</v>
      </c>
      <c r="BK42150" s="98" t="s">
        <v>70</v>
      </c>
    </row>
    <row r="42151" spans="17:63" ht="29.25" customHeight="1" x14ac:dyDescent="0.2">
      <c r="Q42151" s="92" t="s">
        <v>50</v>
      </c>
      <c r="BF42151" s="101" t="s">
        <v>58</v>
      </c>
      <c r="BK42151" s="98" t="s">
        <v>70</v>
      </c>
    </row>
    <row r="42152" spans="17:63" ht="29.25" customHeight="1" x14ac:dyDescent="0.2">
      <c r="Q42152" s="92" t="s">
        <v>50</v>
      </c>
      <c r="BF42152" s="101" t="s">
        <v>58</v>
      </c>
      <c r="BK42152" s="98" t="s">
        <v>70</v>
      </c>
    </row>
    <row r="42153" spans="17:63" ht="29.25" customHeight="1" x14ac:dyDescent="0.2">
      <c r="Q42153" s="92" t="s">
        <v>50</v>
      </c>
      <c r="BF42153" s="101" t="s">
        <v>58</v>
      </c>
      <c r="BK42153" s="98" t="s">
        <v>70</v>
      </c>
    </row>
    <row r="42154" spans="17:63" ht="29.25" customHeight="1" x14ac:dyDescent="0.2">
      <c r="Q42154" s="92" t="s">
        <v>50</v>
      </c>
      <c r="BF42154" s="101" t="s">
        <v>58</v>
      </c>
      <c r="BK42154" s="98" t="s">
        <v>70</v>
      </c>
    </row>
    <row r="42155" spans="17:63" ht="29.25" customHeight="1" x14ac:dyDescent="0.2">
      <c r="Q42155" s="92" t="s">
        <v>50</v>
      </c>
      <c r="BF42155" s="101" t="s">
        <v>58</v>
      </c>
      <c r="BK42155" s="98" t="s">
        <v>70</v>
      </c>
    </row>
    <row r="42156" spans="17:63" ht="29.25" customHeight="1" x14ac:dyDescent="0.2">
      <c r="Q42156" s="92" t="s">
        <v>50</v>
      </c>
      <c r="BF42156" s="101" t="s">
        <v>58</v>
      </c>
      <c r="BK42156" s="98" t="s">
        <v>70</v>
      </c>
    </row>
    <row r="42157" spans="17:63" ht="29.25" customHeight="1" x14ac:dyDescent="0.2">
      <c r="Q42157" s="92" t="s">
        <v>50</v>
      </c>
      <c r="BF42157" s="101" t="s">
        <v>58</v>
      </c>
      <c r="BK42157" s="98" t="s">
        <v>70</v>
      </c>
    </row>
    <row r="42158" spans="17:63" ht="29.25" customHeight="1" x14ac:dyDescent="0.2">
      <c r="Q42158" s="92" t="s">
        <v>50</v>
      </c>
      <c r="BF42158" s="101" t="s">
        <v>58</v>
      </c>
      <c r="BK42158" s="98" t="s">
        <v>70</v>
      </c>
    </row>
    <row r="42159" spans="17:63" ht="29.25" customHeight="1" x14ac:dyDescent="0.2">
      <c r="Q42159" s="92" t="s">
        <v>50</v>
      </c>
      <c r="BF42159" s="101" t="s">
        <v>58</v>
      </c>
      <c r="BK42159" s="98" t="s">
        <v>70</v>
      </c>
    </row>
    <row r="42160" spans="17:63" ht="29.25" customHeight="1" x14ac:dyDescent="0.2">
      <c r="Q42160" s="92" t="s">
        <v>50</v>
      </c>
      <c r="BF42160" s="101" t="s">
        <v>58</v>
      </c>
      <c r="BK42160" s="98" t="s">
        <v>70</v>
      </c>
    </row>
    <row r="42161" spans="17:63" ht="29.25" customHeight="1" x14ac:dyDescent="0.2">
      <c r="Q42161" s="92" t="s">
        <v>50</v>
      </c>
      <c r="BF42161" s="101" t="s">
        <v>58</v>
      </c>
      <c r="BK42161" s="98" t="s">
        <v>70</v>
      </c>
    </row>
    <row r="42162" spans="17:63" ht="29.25" customHeight="1" x14ac:dyDescent="0.2">
      <c r="Q42162" s="92" t="s">
        <v>50</v>
      </c>
      <c r="BF42162" s="101" t="s">
        <v>58</v>
      </c>
      <c r="BK42162" s="98" t="s">
        <v>70</v>
      </c>
    </row>
    <row r="42163" spans="17:63" ht="29.25" customHeight="1" x14ac:dyDescent="0.2">
      <c r="Q42163" s="92" t="s">
        <v>50</v>
      </c>
      <c r="BF42163" s="101" t="s">
        <v>58</v>
      </c>
      <c r="BK42163" s="98" t="s">
        <v>70</v>
      </c>
    </row>
    <row r="42164" spans="17:63" ht="29.25" customHeight="1" x14ac:dyDescent="0.2">
      <c r="Q42164" s="92" t="s">
        <v>50</v>
      </c>
      <c r="BF42164" s="101" t="s">
        <v>58</v>
      </c>
      <c r="BK42164" s="98" t="s">
        <v>70</v>
      </c>
    </row>
    <row r="42165" spans="17:63" ht="29.25" customHeight="1" x14ac:dyDescent="0.2">
      <c r="Q42165" s="92" t="s">
        <v>50</v>
      </c>
      <c r="BF42165" s="101" t="s">
        <v>58</v>
      </c>
      <c r="BK42165" s="98" t="s">
        <v>70</v>
      </c>
    </row>
    <row r="42166" spans="17:63" ht="29.25" customHeight="1" x14ac:dyDescent="0.2">
      <c r="Q42166" s="92" t="s">
        <v>50</v>
      </c>
      <c r="BF42166" s="101" t="s">
        <v>58</v>
      </c>
      <c r="BK42166" s="98" t="s">
        <v>70</v>
      </c>
    </row>
    <row r="42167" spans="17:63" ht="29.25" customHeight="1" x14ac:dyDescent="0.2">
      <c r="Q42167" s="92" t="s">
        <v>50</v>
      </c>
      <c r="BF42167" s="101" t="s">
        <v>58</v>
      </c>
      <c r="BK42167" s="98" t="s">
        <v>70</v>
      </c>
    </row>
    <row r="42168" spans="17:63" ht="29.25" customHeight="1" x14ac:dyDescent="0.2">
      <c r="Q42168" s="92" t="s">
        <v>50</v>
      </c>
      <c r="BF42168" s="101" t="s">
        <v>58</v>
      </c>
      <c r="BK42168" s="98" t="s">
        <v>70</v>
      </c>
    </row>
    <row r="42169" spans="17:63" ht="29.25" customHeight="1" x14ac:dyDescent="0.2">
      <c r="Q42169" s="92" t="s">
        <v>50</v>
      </c>
      <c r="BF42169" s="101" t="s">
        <v>58</v>
      </c>
      <c r="BK42169" s="98" t="s">
        <v>70</v>
      </c>
    </row>
    <row r="42170" spans="17:63" ht="29.25" customHeight="1" x14ac:dyDescent="0.2">
      <c r="Q42170" s="92" t="s">
        <v>50</v>
      </c>
      <c r="BF42170" s="101" t="s">
        <v>58</v>
      </c>
      <c r="BK42170" s="98" t="s">
        <v>70</v>
      </c>
    </row>
    <row r="42171" spans="17:63" ht="29.25" customHeight="1" x14ac:dyDescent="0.2">
      <c r="Q42171" s="92" t="s">
        <v>50</v>
      </c>
      <c r="BF42171" s="101" t="s">
        <v>58</v>
      </c>
      <c r="BK42171" s="98" t="s">
        <v>70</v>
      </c>
    </row>
    <row r="42172" spans="17:63" ht="29.25" customHeight="1" x14ac:dyDescent="0.2">
      <c r="Q42172" s="92" t="s">
        <v>50</v>
      </c>
      <c r="BF42172" s="101" t="s">
        <v>58</v>
      </c>
      <c r="BK42172" s="98" t="s">
        <v>70</v>
      </c>
    </row>
    <row r="42173" spans="17:63" ht="29.25" customHeight="1" x14ac:dyDescent="0.2">
      <c r="Q42173" s="92" t="s">
        <v>50</v>
      </c>
      <c r="BF42173" s="101" t="s">
        <v>58</v>
      </c>
      <c r="BK42173" s="98" t="s">
        <v>70</v>
      </c>
    </row>
    <row r="42174" spans="17:63" ht="29.25" customHeight="1" x14ac:dyDescent="0.2">
      <c r="Q42174" s="92" t="s">
        <v>50</v>
      </c>
      <c r="BF42174" s="101" t="s">
        <v>58</v>
      </c>
      <c r="BK42174" s="98" t="s">
        <v>70</v>
      </c>
    </row>
    <row r="42175" spans="17:63" ht="29.25" customHeight="1" x14ac:dyDescent="0.2">
      <c r="Q42175" s="92" t="s">
        <v>50</v>
      </c>
      <c r="BF42175" s="101" t="s">
        <v>58</v>
      </c>
      <c r="BK42175" s="98" t="s">
        <v>70</v>
      </c>
    </row>
    <row r="42176" spans="17:63" ht="29.25" customHeight="1" x14ac:dyDescent="0.2">
      <c r="Q42176" s="92" t="s">
        <v>50</v>
      </c>
      <c r="BF42176" s="101" t="s">
        <v>58</v>
      </c>
      <c r="BK42176" s="98" t="s">
        <v>70</v>
      </c>
    </row>
    <row r="42177" spans="17:63" ht="29.25" customHeight="1" x14ac:dyDescent="0.2">
      <c r="Q42177" s="92" t="s">
        <v>50</v>
      </c>
      <c r="BF42177" s="101" t="s">
        <v>58</v>
      </c>
      <c r="BK42177" s="98" t="s">
        <v>70</v>
      </c>
    </row>
    <row r="42178" spans="17:63" ht="29.25" customHeight="1" x14ac:dyDescent="0.2">
      <c r="Q42178" s="92" t="s">
        <v>50</v>
      </c>
      <c r="BF42178" s="101" t="s">
        <v>58</v>
      </c>
      <c r="BK42178" s="98" t="s">
        <v>70</v>
      </c>
    </row>
    <row r="42179" spans="17:63" ht="29.25" customHeight="1" x14ac:dyDescent="0.2">
      <c r="Q42179" s="92" t="s">
        <v>50</v>
      </c>
      <c r="BF42179" s="101" t="s">
        <v>58</v>
      </c>
      <c r="BK42179" s="98" t="s">
        <v>70</v>
      </c>
    </row>
    <row r="42180" spans="17:63" ht="29.25" customHeight="1" x14ac:dyDescent="0.2">
      <c r="Q42180" s="92" t="s">
        <v>50</v>
      </c>
      <c r="BF42180" s="101" t="s">
        <v>58</v>
      </c>
      <c r="BK42180" s="98" t="s">
        <v>70</v>
      </c>
    </row>
    <row r="42181" spans="17:63" ht="29.25" customHeight="1" x14ac:dyDescent="0.2">
      <c r="Q42181" s="92" t="s">
        <v>50</v>
      </c>
      <c r="BF42181" s="101" t="s">
        <v>58</v>
      </c>
      <c r="BK42181" s="98" t="s">
        <v>70</v>
      </c>
    </row>
    <row r="42182" spans="17:63" ht="29.25" customHeight="1" x14ac:dyDescent="0.2">
      <c r="Q42182" s="92" t="s">
        <v>50</v>
      </c>
      <c r="BF42182" s="101" t="s">
        <v>58</v>
      </c>
      <c r="BK42182" s="98" t="s">
        <v>70</v>
      </c>
    </row>
    <row r="42183" spans="17:63" ht="29.25" customHeight="1" x14ac:dyDescent="0.2">
      <c r="Q42183" s="92" t="s">
        <v>50</v>
      </c>
      <c r="BF42183" s="101" t="s">
        <v>58</v>
      </c>
      <c r="BK42183" s="98" t="s">
        <v>70</v>
      </c>
    </row>
    <row r="42184" spans="17:63" ht="29.25" customHeight="1" x14ac:dyDescent="0.2">
      <c r="Q42184" s="92" t="s">
        <v>50</v>
      </c>
      <c r="BF42184" s="101" t="s">
        <v>58</v>
      </c>
      <c r="BK42184" s="98" t="s">
        <v>70</v>
      </c>
    </row>
    <row r="42185" spans="17:63" ht="29.25" customHeight="1" x14ac:dyDescent="0.2">
      <c r="Q42185" s="92" t="s">
        <v>50</v>
      </c>
      <c r="BF42185" s="101" t="s">
        <v>58</v>
      </c>
      <c r="BK42185" s="98" t="s">
        <v>70</v>
      </c>
    </row>
    <row r="42186" spans="17:63" ht="29.25" customHeight="1" x14ac:dyDescent="0.2">
      <c r="Q42186" s="92" t="s">
        <v>50</v>
      </c>
      <c r="BF42186" s="101" t="s">
        <v>58</v>
      </c>
      <c r="BK42186" s="98" t="s">
        <v>70</v>
      </c>
    </row>
    <row r="42187" spans="17:63" ht="29.25" customHeight="1" x14ac:dyDescent="0.2">
      <c r="Q42187" s="92" t="s">
        <v>50</v>
      </c>
      <c r="BF42187" s="101" t="s">
        <v>58</v>
      </c>
      <c r="BK42187" s="98" t="s">
        <v>70</v>
      </c>
    </row>
    <row r="42188" spans="17:63" ht="29.25" customHeight="1" x14ac:dyDescent="0.2">
      <c r="Q42188" s="92" t="s">
        <v>50</v>
      </c>
      <c r="BF42188" s="101" t="s">
        <v>58</v>
      </c>
      <c r="BK42188" s="98" t="s">
        <v>70</v>
      </c>
    </row>
    <row r="42189" spans="17:63" ht="29.25" customHeight="1" x14ac:dyDescent="0.2">
      <c r="Q42189" s="92" t="s">
        <v>50</v>
      </c>
      <c r="BF42189" s="101" t="s">
        <v>58</v>
      </c>
      <c r="BK42189" s="98" t="s">
        <v>70</v>
      </c>
    </row>
    <row r="42190" spans="17:63" ht="29.25" customHeight="1" x14ac:dyDescent="0.2">
      <c r="Q42190" s="92" t="s">
        <v>50</v>
      </c>
      <c r="BF42190" s="101" t="s">
        <v>58</v>
      </c>
      <c r="BK42190" s="98" t="s">
        <v>70</v>
      </c>
    </row>
    <row r="42191" spans="17:63" ht="29.25" customHeight="1" x14ac:dyDescent="0.2">
      <c r="Q42191" s="92" t="s">
        <v>50</v>
      </c>
      <c r="BF42191" s="101" t="s">
        <v>58</v>
      </c>
      <c r="BK42191" s="98" t="s">
        <v>70</v>
      </c>
    </row>
    <row r="42192" spans="17:63" ht="29.25" customHeight="1" x14ac:dyDescent="0.2">
      <c r="Q42192" s="92" t="s">
        <v>50</v>
      </c>
      <c r="BF42192" s="101" t="s">
        <v>58</v>
      </c>
      <c r="BK42192" s="98" t="s">
        <v>70</v>
      </c>
    </row>
    <row r="42193" spans="17:63" ht="29.25" customHeight="1" x14ac:dyDescent="0.2">
      <c r="Q42193" s="92" t="s">
        <v>50</v>
      </c>
      <c r="BF42193" s="101" t="s">
        <v>58</v>
      </c>
      <c r="BK42193" s="98" t="s">
        <v>70</v>
      </c>
    </row>
    <row r="42194" spans="17:63" ht="29.25" customHeight="1" x14ac:dyDescent="0.2">
      <c r="Q42194" s="92" t="s">
        <v>50</v>
      </c>
      <c r="BF42194" s="101" t="s">
        <v>58</v>
      </c>
      <c r="BK42194" s="98" t="s">
        <v>70</v>
      </c>
    </row>
    <row r="42195" spans="17:63" ht="29.25" customHeight="1" x14ac:dyDescent="0.2">
      <c r="Q42195" s="92" t="s">
        <v>50</v>
      </c>
      <c r="BF42195" s="101" t="s">
        <v>58</v>
      </c>
      <c r="BK42195" s="98" t="s">
        <v>70</v>
      </c>
    </row>
    <row r="42196" spans="17:63" ht="29.25" customHeight="1" x14ac:dyDescent="0.2">
      <c r="Q42196" s="92" t="s">
        <v>50</v>
      </c>
      <c r="BF42196" s="101" t="s">
        <v>58</v>
      </c>
      <c r="BK42196" s="98" t="s">
        <v>70</v>
      </c>
    </row>
    <row r="42197" spans="17:63" ht="29.25" customHeight="1" x14ac:dyDescent="0.2">
      <c r="Q42197" s="92" t="s">
        <v>50</v>
      </c>
      <c r="BF42197" s="101" t="s">
        <v>58</v>
      </c>
      <c r="BK42197" s="98" t="s">
        <v>70</v>
      </c>
    </row>
    <row r="42198" spans="17:63" ht="29.25" customHeight="1" x14ac:dyDescent="0.2">
      <c r="Q42198" s="92" t="s">
        <v>50</v>
      </c>
      <c r="BF42198" s="101" t="s">
        <v>58</v>
      </c>
      <c r="BK42198" s="98" t="s">
        <v>70</v>
      </c>
    </row>
    <row r="42199" spans="17:63" ht="29.25" customHeight="1" x14ac:dyDescent="0.2">
      <c r="Q42199" s="92" t="s">
        <v>50</v>
      </c>
      <c r="BF42199" s="101" t="s">
        <v>58</v>
      </c>
      <c r="BK42199" s="98" t="s">
        <v>70</v>
      </c>
    </row>
    <row r="42200" spans="17:63" ht="29.25" customHeight="1" x14ac:dyDescent="0.2">
      <c r="Q42200" s="92" t="s">
        <v>50</v>
      </c>
      <c r="BF42200" s="101" t="s">
        <v>58</v>
      </c>
      <c r="BK42200" s="98" t="s">
        <v>70</v>
      </c>
    </row>
    <row r="42201" spans="17:63" ht="29.25" customHeight="1" x14ac:dyDescent="0.2">
      <c r="Q42201" s="92" t="s">
        <v>50</v>
      </c>
      <c r="BF42201" s="101" t="s">
        <v>58</v>
      </c>
      <c r="BK42201" s="98" t="s">
        <v>70</v>
      </c>
    </row>
    <row r="42202" spans="17:63" ht="29.25" customHeight="1" x14ac:dyDescent="0.2">
      <c r="Q42202" s="92" t="s">
        <v>50</v>
      </c>
      <c r="BF42202" s="101" t="s">
        <v>58</v>
      </c>
      <c r="BK42202" s="98" t="s">
        <v>70</v>
      </c>
    </row>
    <row r="42203" spans="17:63" ht="29.25" customHeight="1" x14ac:dyDescent="0.2">
      <c r="Q42203" s="92" t="s">
        <v>50</v>
      </c>
      <c r="BF42203" s="101" t="s">
        <v>58</v>
      </c>
      <c r="BK42203" s="98" t="s">
        <v>70</v>
      </c>
    </row>
    <row r="42204" spans="17:63" ht="29.25" customHeight="1" x14ac:dyDescent="0.2">
      <c r="Q42204" s="92" t="s">
        <v>50</v>
      </c>
      <c r="BF42204" s="101" t="s">
        <v>58</v>
      </c>
      <c r="BK42204" s="98" t="s">
        <v>70</v>
      </c>
    </row>
    <row r="42205" spans="17:63" ht="29.25" customHeight="1" x14ac:dyDescent="0.2">
      <c r="Q42205" s="92" t="s">
        <v>50</v>
      </c>
      <c r="BF42205" s="101" t="s">
        <v>58</v>
      </c>
      <c r="BK42205" s="98" t="s">
        <v>70</v>
      </c>
    </row>
    <row r="42206" spans="17:63" ht="29.25" customHeight="1" x14ac:dyDescent="0.2">
      <c r="Q42206" s="92" t="s">
        <v>50</v>
      </c>
      <c r="BF42206" s="101" t="s">
        <v>58</v>
      </c>
      <c r="BK42206" s="98" t="s">
        <v>70</v>
      </c>
    </row>
    <row r="42207" spans="17:63" ht="29.25" customHeight="1" x14ac:dyDescent="0.2">
      <c r="Q42207" s="92" t="s">
        <v>50</v>
      </c>
      <c r="BF42207" s="101" t="s">
        <v>58</v>
      </c>
      <c r="BK42207" s="98" t="s">
        <v>70</v>
      </c>
    </row>
    <row r="42208" spans="17:63" ht="29.25" customHeight="1" x14ac:dyDescent="0.2">
      <c r="Q42208" s="92" t="s">
        <v>50</v>
      </c>
      <c r="BF42208" s="101" t="s">
        <v>58</v>
      </c>
      <c r="BK42208" s="98" t="s">
        <v>70</v>
      </c>
    </row>
    <row r="42209" spans="17:63" ht="29.25" customHeight="1" x14ac:dyDescent="0.2">
      <c r="Q42209" s="92" t="s">
        <v>50</v>
      </c>
      <c r="BF42209" s="101" t="s">
        <v>58</v>
      </c>
      <c r="BK42209" s="98" t="s">
        <v>70</v>
      </c>
    </row>
    <row r="42210" spans="17:63" ht="29.25" customHeight="1" x14ac:dyDescent="0.2">
      <c r="Q42210" s="92" t="s">
        <v>50</v>
      </c>
      <c r="BF42210" s="101" t="s">
        <v>58</v>
      </c>
      <c r="BK42210" s="98" t="s">
        <v>70</v>
      </c>
    </row>
    <row r="42211" spans="17:63" ht="29.25" customHeight="1" x14ac:dyDescent="0.2">
      <c r="Q42211" s="92" t="s">
        <v>50</v>
      </c>
      <c r="BF42211" s="101" t="s">
        <v>58</v>
      </c>
      <c r="BK42211" s="98" t="s">
        <v>70</v>
      </c>
    </row>
    <row r="42212" spans="17:63" ht="29.25" customHeight="1" x14ac:dyDescent="0.2">
      <c r="Q42212" s="92" t="s">
        <v>50</v>
      </c>
      <c r="BF42212" s="101" t="s">
        <v>58</v>
      </c>
      <c r="BK42212" s="98" t="s">
        <v>70</v>
      </c>
    </row>
    <row r="42213" spans="17:63" ht="29.25" customHeight="1" x14ac:dyDescent="0.2">
      <c r="Q42213" s="92" t="s">
        <v>50</v>
      </c>
      <c r="BF42213" s="101" t="s">
        <v>58</v>
      </c>
      <c r="BK42213" s="98" t="s">
        <v>70</v>
      </c>
    </row>
    <row r="42214" spans="17:63" ht="29.25" customHeight="1" x14ac:dyDescent="0.2">
      <c r="Q42214" s="92" t="s">
        <v>50</v>
      </c>
      <c r="BF42214" s="101" t="s">
        <v>58</v>
      </c>
      <c r="BK42214" s="98" t="s">
        <v>70</v>
      </c>
    </row>
    <row r="42215" spans="17:63" ht="29.25" customHeight="1" x14ac:dyDescent="0.2">
      <c r="Q42215" s="92" t="s">
        <v>50</v>
      </c>
      <c r="BF42215" s="101" t="s">
        <v>58</v>
      </c>
      <c r="BK42215" s="98" t="s">
        <v>70</v>
      </c>
    </row>
    <row r="42216" spans="17:63" ht="29.25" customHeight="1" x14ac:dyDescent="0.2">
      <c r="Q42216" s="92" t="s">
        <v>50</v>
      </c>
      <c r="BF42216" s="101" t="s">
        <v>58</v>
      </c>
      <c r="BK42216" s="98" t="s">
        <v>70</v>
      </c>
    </row>
    <row r="42217" spans="17:63" ht="29.25" customHeight="1" x14ac:dyDescent="0.2">
      <c r="Q42217" s="92" t="s">
        <v>50</v>
      </c>
      <c r="BF42217" s="101" t="s">
        <v>58</v>
      </c>
      <c r="BK42217" s="98" t="s">
        <v>70</v>
      </c>
    </row>
    <row r="42218" spans="17:63" ht="29.25" customHeight="1" x14ac:dyDescent="0.2">
      <c r="Q42218" s="92" t="s">
        <v>50</v>
      </c>
      <c r="BF42218" s="101" t="s">
        <v>58</v>
      </c>
      <c r="BK42218" s="98" t="s">
        <v>70</v>
      </c>
    </row>
    <row r="42219" spans="17:63" ht="29.25" customHeight="1" x14ac:dyDescent="0.2">
      <c r="Q42219" s="92" t="s">
        <v>50</v>
      </c>
      <c r="BF42219" s="101" t="s">
        <v>58</v>
      </c>
      <c r="BK42219" s="98" t="s">
        <v>70</v>
      </c>
    </row>
    <row r="42220" spans="17:63" ht="29.25" customHeight="1" x14ac:dyDescent="0.2">
      <c r="Q42220" s="92" t="s">
        <v>50</v>
      </c>
      <c r="BF42220" s="101" t="s">
        <v>58</v>
      </c>
      <c r="BK42220" s="98" t="s">
        <v>70</v>
      </c>
    </row>
    <row r="42221" spans="17:63" ht="29.25" customHeight="1" x14ac:dyDescent="0.2">
      <c r="Q42221" s="92" t="s">
        <v>50</v>
      </c>
      <c r="BF42221" s="101" t="s">
        <v>58</v>
      </c>
      <c r="BK42221" s="98" t="s">
        <v>70</v>
      </c>
    </row>
    <row r="42222" spans="17:63" ht="29.25" customHeight="1" x14ac:dyDescent="0.2">
      <c r="Q42222" s="92" t="s">
        <v>50</v>
      </c>
      <c r="BF42222" s="101" t="s">
        <v>58</v>
      </c>
      <c r="BK42222" s="98" t="s">
        <v>70</v>
      </c>
    </row>
    <row r="42223" spans="17:63" ht="29.25" customHeight="1" x14ac:dyDescent="0.2">
      <c r="Q42223" s="92" t="s">
        <v>50</v>
      </c>
      <c r="BF42223" s="101" t="s">
        <v>58</v>
      </c>
      <c r="BK42223" s="98" t="s">
        <v>70</v>
      </c>
    </row>
    <row r="42224" spans="17:63" ht="29.25" customHeight="1" x14ac:dyDescent="0.2">
      <c r="Q42224" s="92" t="s">
        <v>50</v>
      </c>
      <c r="BF42224" s="101" t="s">
        <v>58</v>
      </c>
      <c r="BK42224" s="98" t="s">
        <v>70</v>
      </c>
    </row>
    <row r="42225" spans="17:63" ht="29.25" customHeight="1" x14ac:dyDescent="0.2">
      <c r="Q42225" s="92" t="s">
        <v>50</v>
      </c>
      <c r="BF42225" s="101" t="s">
        <v>58</v>
      </c>
      <c r="BK42225" s="98" t="s">
        <v>70</v>
      </c>
    </row>
    <row r="42226" spans="17:63" ht="29.25" customHeight="1" x14ac:dyDescent="0.2">
      <c r="Q42226" s="92" t="s">
        <v>50</v>
      </c>
      <c r="BF42226" s="101" t="s">
        <v>58</v>
      </c>
      <c r="BK42226" s="98" t="s">
        <v>70</v>
      </c>
    </row>
    <row r="42227" spans="17:63" ht="29.25" customHeight="1" x14ac:dyDescent="0.2">
      <c r="Q42227" s="92" t="s">
        <v>50</v>
      </c>
      <c r="BF42227" s="101" t="s">
        <v>58</v>
      </c>
      <c r="BK42227" s="98" t="s">
        <v>70</v>
      </c>
    </row>
    <row r="42228" spans="17:63" ht="29.25" customHeight="1" x14ac:dyDescent="0.2">
      <c r="Q42228" s="92" t="s">
        <v>50</v>
      </c>
      <c r="BF42228" s="101" t="s">
        <v>58</v>
      </c>
      <c r="BK42228" s="98" t="s">
        <v>70</v>
      </c>
    </row>
    <row r="42229" spans="17:63" ht="29.25" customHeight="1" x14ac:dyDescent="0.2">
      <c r="Q42229" s="92" t="s">
        <v>50</v>
      </c>
      <c r="BF42229" s="101" t="s">
        <v>58</v>
      </c>
      <c r="BK42229" s="98" t="s">
        <v>70</v>
      </c>
    </row>
    <row r="42230" spans="17:63" ht="29.25" customHeight="1" x14ac:dyDescent="0.2">
      <c r="Q42230" s="92" t="s">
        <v>50</v>
      </c>
      <c r="BF42230" s="101" t="s">
        <v>58</v>
      </c>
      <c r="BK42230" s="98" t="s">
        <v>70</v>
      </c>
    </row>
    <row r="42231" spans="17:63" ht="29.25" customHeight="1" x14ac:dyDescent="0.2">
      <c r="Q42231" s="92" t="s">
        <v>50</v>
      </c>
      <c r="BF42231" s="101" t="s">
        <v>58</v>
      </c>
      <c r="BK42231" s="98" t="s">
        <v>70</v>
      </c>
    </row>
    <row r="42232" spans="17:63" ht="29.25" customHeight="1" x14ac:dyDescent="0.2">
      <c r="Q42232" s="92" t="s">
        <v>50</v>
      </c>
      <c r="BF42232" s="101" t="s">
        <v>58</v>
      </c>
      <c r="BK42232" s="98" t="s">
        <v>70</v>
      </c>
    </row>
    <row r="42233" spans="17:63" ht="29.25" customHeight="1" x14ac:dyDescent="0.2">
      <c r="Q42233" s="92" t="s">
        <v>50</v>
      </c>
      <c r="BF42233" s="101" t="s">
        <v>58</v>
      </c>
      <c r="BK42233" s="98" t="s">
        <v>70</v>
      </c>
    </row>
    <row r="42234" spans="17:63" ht="29.25" customHeight="1" x14ac:dyDescent="0.2">
      <c r="Q42234" s="92" t="s">
        <v>50</v>
      </c>
      <c r="BF42234" s="101" t="s">
        <v>58</v>
      </c>
      <c r="BK42234" s="98" t="s">
        <v>70</v>
      </c>
    </row>
    <row r="42235" spans="17:63" ht="29.25" customHeight="1" x14ac:dyDescent="0.2">
      <c r="Q42235" s="92" t="s">
        <v>50</v>
      </c>
      <c r="BF42235" s="101" t="s">
        <v>58</v>
      </c>
      <c r="BK42235" s="98" t="s">
        <v>70</v>
      </c>
    </row>
    <row r="42236" spans="17:63" ht="29.25" customHeight="1" x14ac:dyDescent="0.2">
      <c r="Q42236" s="92" t="s">
        <v>50</v>
      </c>
      <c r="BF42236" s="101" t="s">
        <v>58</v>
      </c>
      <c r="BK42236" s="98" t="s">
        <v>70</v>
      </c>
    </row>
    <row r="42237" spans="17:63" ht="29.25" customHeight="1" x14ac:dyDescent="0.2">
      <c r="Q42237" s="92" t="s">
        <v>50</v>
      </c>
      <c r="BF42237" s="101" t="s">
        <v>58</v>
      </c>
      <c r="BK42237" s="98" t="s">
        <v>70</v>
      </c>
    </row>
    <row r="42238" spans="17:63" ht="29.25" customHeight="1" x14ac:dyDescent="0.2">
      <c r="Q42238" s="92" t="s">
        <v>50</v>
      </c>
      <c r="BF42238" s="101" t="s">
        <v>58</v>
      </c>
      <c r="BK42238" s="98" t="s">
        <v>70</v>
      </c>
    </row>
    <row r="42239" spans="17:63" ht="29.25" customHeight="1" x14ac:dyDescent="0.2">
      <c r="Q42239" s="92" t="s">
        <v>50</v>
      </c>
      <c r="BF42239" s="101" t="s">
        <v>58</v>
      </c>
      <c r="BK42239" s="98" t="s">
        <v>70</v>
      </c>
    </row>
    <row r="42240" spans="17:63" ht="29.25" customHeight="1" x14ac:dyDescent="0.2">
      <c r="Q42240" s="92" t="s">
        <v>50</v>
      </c>
      <c r="BF42240" s="101" t="s">
        <v>58</v>
      </c>
      <c r="BK42240" s="98" t="s">
        <v>70</v>
      </c>
    </row>
    <row r="42241" spans="17:63" ht="29.25" customHeight="1" x14ac:dyDescent="0.2">
      <c r="Q42241" s="92" t="s">
        <v>50</v>
      </c>
      <c r="BF42241" s="101" t="s">
        <v>58</v>
      </c>
      <c r="BK42241" s="98" t="s">
        <v>70</v>
      </c>
    </row>
    <row r="42242" spans="17:63" ht="29.25" customHeight="1" x14ac:dyDescent="0.2">
      <c r="Q42242" s="92" t="s">
        <v>50</v>
      </c>
      <c r="BF42242" s="101" t="s">
        <v>58</v>
      </c>
      <c r="BK42242" s="98" t="s">
        <v>70</v>
      </c>
    </row>
    <row r="42243" spans="17:63" ht="29.25" customHeight="1" x14ac:dyDescent="0.2">
      <c r="Q42243" s="92" t="s">
        <v>50</v>
      </c>
      <c r="BF42243" s="101" t="s">
        <v>58</v>
      </c>
      <c r="BK42243" s="98" t="s">
        <v>70</v>
      </c>
    </row>
    <row r="42244" spans="17:63" ht="29.25" customHeight="1" x14ac:dyDescent="0.2">
      <c r="Q42244" s="92" t="s">
        <v>50</v>
      </c>
      <c r="BF42244" s="101" t="s">
        <v>58</v>
      </c>
      <c r="BK42244" s="98" t="s">
        <v>70</v>
      </c>
    </row>
    <row r="42245" spans="17:63" ht="29.25" customHeight="1" x14ac:dyDescent="0.2">
      <c r="Q42245" s="92" t="s">
        <v>50</v>
      </c>
      <c r="BF42245" s="101" t="s">
        <v>58</v>
      </c>
      <c r="BK42245" s="98" t="s">
        <v>70</v>
      </c>
    </row>
    <row r="42246" spans="17:63" ht="29.25" customHeight="1" x14ac:dyDescent="0.2">
      <c r="Q42246" s="92" t="s">
        <v>50</v>
      </c>
      <c r="BF42246" s="101" t="s">
        <v>58</v>
      </c>
      <c r="BK42246" s="98" t="s">
        <v>70</v>
      </c>
    </row>
    <row r="42247" spans="17:63" ht="29.25" customHeight="1" x14ac:dyDescent="0.2">
      <c r="Q42247" s="92" t="s">
        <v>50</v>
      </c>
      <c r="BF42247" s="101" t="s">
        <v>58</v>
      </c>
      <c r="BK42247" s="98" t="s">
        <v>70</v>
      </c>
    </row>
    <row r="42248" spans="17:63" ht="29.25" customHeight="1" x14ac:dyDescent="0.2">
      <c r="Q42248" s="92" t="s">
        <v>50</v>
      </c>
      <c r="BF42248" s="101" t="s">
        <v>58</v>
      </c>
      <c r="BK42248" s="98" t="s">
        <v>70</v>
      </c>
    </row>
    <row r="42249" spans="17:63" ht="29.25" customHeight="1" x14ac:dyDescent="0.2">
      <c r="Q42249" s="92" t="s">
        <v>50</v>
      </c>
      <c r="BF42249" s="101" t="s">
        <v>58</v>
      </c>
      <c r="BK42249" s="98" t="s">
        <v>70</v>
      </c>
    </row>
    <row r="42250" spans="17:63" ht="29.25" customHeight="1" x14ac:dyDescent="0.2">
      <c r="Q42250" s="92" t="s">
        <v>50</v>
      </c>
      <c r="BF42250" s="101" t="s">
        <v>58</v>
      </c>
      <c r="BK42250" s="98" t="s">
        <v>70</v>
      </c>
    </row>
    <row r="42251" spans="17:63" ht="29.25" customHeight="1" x14ac:dyDescent="0.2">
      <c r="Q42251" s="92" t="s">
        <v>50</v>
      </c>
      <c r="BF42251" s="101" t="s">
        <v>58</v>
      </c>
      <c r="BK42251" s="98" t="s">
        <v>70</v>
      </c>
    </row>
    <row r="42252" spans="17:63" ht="29.25" customHeight="1" x14ac:dyDescent="0.2">
      <c r="Q42252" s="92" t="s">
        <v>50</v>
      </c>
      <c r="BF42252" s="101" t="s">
        <v>58</v>
      </c>
      <c r="BK42252" s="98" t="s">
        <v>70</v>
      </c>
    </row>
    <row r="42253" spans="17:63" ht="29.25" customHeight="1" x14ac:dyDescent="0.2">
      <c r="Q42253" s="92" t="s">
        <v>50</v>
      </c>
      <c r="BF42253" s="101" t="s">
        <v>58</v>
      </c>
      <c r="BK42253" s="98" t="s">
        <v>70</v>
      </c>
    </row>
    <row r="42254" spans="17:63" ht="29.25" customHeight="1" x14ac:dyDescent="0.2">
      <c r="Q42254" s="92" t="s">
        <v>50</v>
      </c>
      <c r="BF42254" s="101" t="s">
        <v>58</v>
      </c>
      <c r="BK42254" s="98" t="s">
        <v>70</v>
      </c>
    </row>
    <row r="42255" spans="17:63" ht="29.25" customHeight="1" x14ac:dyDescent="0.2">
      <c r="Q42255" s="92" t="s">
        <v>50</v>
      </c>
      <c r="BF42255" s="101" t="s">
        <v>58</v>
      </c>
      <c r="BK42255" s="98" t="s">
        <v>70</v>
      </c>
    </row>
    <row r="42256" spans="17:63" ht="29.25" customHeight="1" x14ac:dyDescent="0.2">
      <c r="Q42256" s="92" t="s">
        <v>50</v>
      </c>
      <c r="BF42256" s="101" t="s">
        <v>58</v>
      </c>
      <c r="BK42256" s="98" t="s">
        <v>70</v>
      </c>
    </row>
    <row r="42257" spans="17:63" ht="29.25" customHeight="1" x14ac:dyDescent="0.2">
      <c r="Q42257" s="92" t="s">
        <v>50</v>
      </c>
      <c r="BF42257" s="101" t="s">
        <v>58</v>
      </c>
      <c r="BK42257" s="98" t="s">
        <v>70</v>
      </c>
    </row>
    <row r="42258" spans="17:63" ht="29.25" customHeight="1" x14ac:dyDescent="0.2">
      <c r="Q42258" s="92" t="s">
        <v>50</v>
      </c>
      <c r="BF42258" s="101" t="s">
        <v>58</v>
      </c>
      <c r="BK42258" s="98" t="s">
        <v>70</v>
      </c>
    </row>
    <row r="42259" spans="17:63" ht="29.25" customHeight="1" x14ac:dyDescent="0.2">
      <c r="Q42259" s="92" t="s">
        <v>50</v>
      </c>
      <c r="BF42259" s="101" t="s">
        <v>58</v>
      </c>
      <c r="BK42259" s="98" t="s">
        <v>70</v>
      </c>
    </row>
    <row r="42260" spans="17:63" ht="29.25" customHeight="1" x14ac:dyDescent="0.2">
      <c r="Q42260" s="92" t="s">
        <v>50</v>
      </c>
      <c r="BF42260" s="101" t="s">
        <v>58</v>
      </c>
      <c r="BK42260" s="98" t="s">
        <v>70</v>
      </c>
    </row>
    <row r="42261" spans="17:63" ht="29.25" customHeight="1" x14ac:dyDescent="0.2">
      <c r="Q42261" s="92" t="s">
        <v>50</v>
      </c>
      <c r="BF42261" s="101" t="s">
        <v>58</v>
      </c>
      <c r="BK42261" s="98" t="s">
        <v>70</v>
      </c>
    </row>
    <row r="42262" spans="17:63" ht="29.25" customHeight="1" x14ac:dyDescent="0.2">
      <c r="Q42262" s="92" t="s">
        <v>50</v>
      </c>
      <c r="BF42262" s="101" t="s">
        <v>58</v>
      </c>
      <c r="BK42262" s="98" t="s">
        <v>70</v>
      </c>
    </row>
    <row r="42263" spans="17:63" ht="29.25" customHeight="1" x14ac:dyDescent="0.2">
      <c r="Q42263" s="92" t="s">
        <v>50</v>
      </c>
      <c r="BF42263" s="101" t="s">
        <v>58</v>
      </c>
      <c r="BK42263" s="98" t="s">
        <v>70</v>
      </c>
    </row>
    <row r="42264" spans="17:63" ht="29.25" customHeight="1" x14ac:dyDescent="0.2">
      <c r="Q42264" s="92" t="s">
        <v>50</v>
      </c>
      <c r="BF42264" s="101" t="s">
        <v>58</v>
      </c>
      <c r="BK42264" s="98" t="s">
        <v>70</v>
      </c>
    </row>
    <row r="42265" spans="17:63" ht="29.25" customHeight="1" x14ac:dyDescent="0.2">
      <c r="Q42265" s="92" t="s">
        <v>50</v>
      </c>
      <c r="BF42265" s="101" t="s">
        <v>58</v>
      </c>
      <c r="BK42265" s="98" t="s">
        <v>70</v>
      </c>
    </row>
    <row r="42266" spans="17:63" ht="29.25" customHeight="1" x14ac:dyDescent="0.2">
      <c r="Q42266" s="92" t="s">
        <v>50</v>
      </c>
      <c r="BF42266" s="101" t="s">
        <v>58</v>
      </c>
      <c r="BK42266" s="98" t="s">
        <v>70</v>
      </c>
    </row>
    <row r="42267" spans="17:63" ht="29.25" customHeight="1" x14ac:dyDescent="0.2">
      <c r="Q42267" s="92" t="s">
        <v>50</v>
      </c>
      <c r="BF42267" s="101" t="s">
        <v>58</v>
      </c>
      <c r="BK42267" s="98" t="s">
        <v>70</v>
      </c>
    </row>
    <row r="42268" spans="17:63" ht="29.25" customHeight="1" x14ac:dyDescent="0.2">
      <c r="Q42268" s="92" t="s">
        <v>50</v>
      </c>
      <c r="BF42268" s="101" t="s">
        <v>58</v>
      </c>
      <c r="BK42268" s="98" t="s">
        <v>70</v>
      </c>
    </row>
    <row r="42269" spans="17:63" ht="29.25" customHeight="1" x14ac:dyDescent="0.2">
      <c r="Q42269" s="92" t="s">
        <v>50</v>
      </c>
      <c r="BF42269" s="101" t="s">
        <v>58</v>
      </c>
      <c r="BK42269" s="98" t="s">
        <v>70</v>
      </c>
    </row>
    <row r="42270" spans="17:63" ht="29.25" customHeight="1" x14ac:dyDescent="0.2">
      <c r="Q42270" s="92" t="s">
        <v>50</v>
      </c>
      <c r="BF42270" s="101" t="s">
        <v>58</v>
      </c>
      <c r="BK42270" s="98" t="s">
        <v>70</v>
      </c>
    </row>
    <row r="42271" spans="17:63" ht="29.25" customHeight="1" x14ac:dyDescent="0.2">
      <c r="Q42271" s="92" t="s">
        <v>50</v>
      </c>
      <c r="BF42271" s="101" t="s">
        <v>58</v>
      </c>
      <c r="BK42271" s="98" t="s">
        <v>70</v>
      </c>
    </row>
    <row r="42272" spans="17:63" ht="29.25" customHeight="1" x14ac:dyDescent="0.2">
      <c r="Q42272" s="92" t="s">
        <v>50</v>
      </c>
      <c r="BF42272" s="101" t="s">
        <v>58</v>
      </c>
      <c r="BK42272" s="98" t="s">
        <v>70</v>
      </c>
    </row>
    <row r="42273" spans="17:63" ht="29.25" customHeight="1" x14ac:dyDescent="0.2">
      <c r="Q42273" s="92" t="s">
        <v>50</v>
      </c>
      <c r="BF42273" s="101" t="s">
        <v>58</v>
      </c>
      <c r="BK42273" s="98" t="s">
        <v>70</v>
      </c>
    </row>
    <row r="42274" spans="17:63" ht="29.25" customHeight="1" x14ac:dyDescent="0.2">
      <c r="Q42274" s="92" t="s">
        <v>50</v>
      </c>
      <c r="BF42274" s="101" t="s">
        <v>58</v>
      </c>
      <c r="BK42274" s="98" t="s">
        <v>70</v>
      </c>
    </row>
    <row r="42275" spans="17:63" ht="29.25" customHeight="1" x14ac:dyDescent="0.2">
      <c r="Q42275" s="92" t="s">
        <v>50</v>
      </c>
      <c r="BF42275" s="101" t="s">
        <v>58</v>
      </c>
      <c r="BK42275" s="98" t="s">
        <v>70</v>
      </c>
    </row>
    <row r="42276" spans="17:63" ht="29.25" customHeight="1" x14ac:dyDescent="0.2">
      <c r="Q42276" s="92" t="s">
        <v>50</v>
      </c>
      <c r="BF42276" s="101" t="s">
        <v>58</v>
      </c>
      <c r="BK42276" s="98" t="s">
        <v>70</v>
      </c>
    </row>
    <row r="42277" spans="17:63" ht="29.25" customHeight="1" x14ac:dyDescent="0.2">
      <c r="Q42277" s="92" t="s">
        <v>50</v>
      </c>
      <c r="BF42277" s="101" t="s">
        <v>58</v>
      </c>
      <c r="BK42277" s="98" t="s">
        <v>70</v>
      </c>
    </row>
    <row r="42278" spans="17:63" ht="29.25" customHeight="1" x14ac:dyDescent="0.2">
      <c r="Q42278" s="92" t="s">
        <v>50</v>
      </c>
      <c r="BF42278" s="101" t="s">
        <v>58</v>
      </c>
      <c r="BK42278" s="98" t="s">
        <v>70</v>
      </c>
    </row>
    <row r="42279" spans="17:63" ht="29.25" customHeight="1" x14ac:dyDescent="0.2">
      <c r="Q42279" s="92" t="s">
        <v>50</v>
      </c>
      <c r="BF42279" s="101" t="s">
        <v>58</v>
      </c>
      <c r="BK42279" s="98" t="s">
        <v>70</v>
      </c>
    </row>
    <row r="42280" spans="17:63" ht="29.25" customHeight="1" x14ac:dyDescent="0.2">
      <c r="Q42280" s="92" t="s">
        <v>50</v>
      </c>
      <c r="BF42280" s="101" t="s">
        <v>58</v>
      </c>
      <c r="BK42280" s="98" t="s">
        <v>70</v>
      </c>
    </row>
    <row r="42281" spans="17:63" ht="29.25" customHeight="1" x14ac:dyDescent="0.2">
      <c r="Q42281" s="92" t="s">
        <v>50</v>
      </c>
      <c r="BF42281" s="101" t="s">
        <v>58</v>
      </c>
      <c r="BK42281" s="98" t="s">
        <v>70</v>
      </c>
    </row>
    <row r="42282" spans="17:63" ht="29.25" customHeight="1" x14ac:dyDescent="0.2">
      <c r="Q42282" s="92" t="s">
        <v>50</v>
      </c>
      <c r="BF42282" s="101" t="s">
        <v>58</v>
      </c>
      <c r="BK42282" s="98" t="s">
        <v>70</v>
      </c>
    </row>
    <row r="42283" spans="17:63" ht="29.25" customHeight="1" x14ac:dyDescent="0.2">
      <c r="Q42283" s="92" t="s">
        <v>50</v>
      </c>
      <c r="BF42283" s="101" t="s">
        <v>58</v>
      </c>
      <c r="BK42283" s="98" t="s">
        <v>70</v>
      </c>
    </row>
    <row r="42284" spans="17:63" ht="29.25" customHeight="1" x14ac:dyDescent="0.2">
      <c r="Q42284" s="92" t="s">
        <v>50</v>
      </c>
      <c r="BF42284" s="101" t="s">
        <v>58</v>
      </c>
      <c r="BK42284" s="98" t="s">
        <v>70</v>
      </c>
    </row>
    <row r="42285" spans="17:63" ht="29.25" customHeight="1" x14ac:dyDescent="0.2">
      <c r="Q42285" s="92" t="s">
        <v>50</v>
      </c>
      <c r="BF42285" s="101" t="s">
        <v>58</v>
      </c>
      <c r="BK42285" s="98" t="s">
        <v>70</v>
      </c>
    </row>
    <row r="42286" spans="17:63" ht="29.25" customHeight="1" x14ac:dyDescent="0.2">
      <c r="Q42286" s="92" t="s">
        <v>50</v>
      </c>
      <c r="BF42286" s="101" t="s">
        <v>58</v>
      </c>
      <c r="BK42286" s="98" t="s">
        <v>70</v>
      </c>
    </row>
    <row r="42287" spans="17:63" ht="29.25" customHeight="1" x14ac:dyDescent="0.2">
      <c r="Q42287" s="92" t="s">
        <v>50</v>
      </c>
      <c r="BF42287" s="101" t="s">
        <v>58</v>
      </c>
      <c r="BK42287" s="98" t="s">
        <v>70</v>
      </c>
    </row>
    <row r="42288" spans="17:63" ht="29.25" customHeight="1" x14ac:dyDescent="0.2">
      <c r="Q42288" s="92" t="s">
        <v>50</v>
      </c>
      <c r="BF42288" s="101" t="s">
        <v>58</v>
      </c>
      <c r="BK42288" s="98" t="s">
        <v>70</v>
      </c>
    </row>
    <row r="42289" spans="17:63" ht="29.25" customHeight="1" x14ac:dyDescent="0.2">
      <c r="Q42289" s="92" t="s">
        <v>50</v>
      </c>
      <c r="BF42289" s="101" t="s">
        <v>58</v>
      </c>
      <c r="BK42289" s="98" t="s">
        <v>70</v>
      </c>
    </row>
    <row r="42290" spans="17:63" ht="29.25" customHeight="1" x14ac:dyDescent="0.2">
      <c r="Q42290" s="92" t="s">
        <v>50</v>
      </c>
      <c r="BF42290" s="101" t="s">
        <v>58</v>
      </c>
      <c r="BK42290" s="98" t="s">
        <v>70</v>
      </c>
    </row>
    <row r="42291" spans="17:63" ht="29.25" customHeight="1" x14ac:dyDescent="0.2">
      <c r="Q42291" s="92" t="s">
        <v>50</v>
      </c>
      <c r="BF42291" s="101" t="s">
        <v>58</v>
      </c>
      <c r="BK42291" s="98" t="s">
        <v>70</v>
      </c>
    </row>
    <row r="42292" spans="17:63" ht="29.25" customHeight="1" x14ac:dyDescent="0.2">
      <c r="Q42292" s="92" t="s">
        <v>50</v>
      </c>
      <c r="BF42292" s="101" t="s">
        <v>58</v>
      </c>
      <c r="BK42292" s="98" t="s">
        <v>70</v>
      </c>
    </row>
    <row r="42293" spans="17:63" ht="29.25" customHeight="1" x14ac:dyDescent="0.2">
      <c r="Q42293" s="92" t="s">
        <v>50</v>
      </c>
      <c r="BF42293" s="101" t="s">
        <v>58</v>
      </c>
      <c r="BK42293" s="98" t="s">
        <v>70</v>
      </c>
    </row>
    <row r="42294" spans="17:63" ht="29.25" customHeight="1" x14ac:dyDescent="0.2">
      <c r="Q42294" s="92" t="s">
        <v>50</v>
      </c>
      <c r="BF42294" s="101" t="s">
        <v>58</v>
      </c>
      <c r="BK42294" s="98" t="s">
        <v>70</v>
      </c>
    </row>
    <row r="42295" spans="17:63" ht="29.25" customHeight="1" x14ac:dyDescent="0.2">
      <c r="Q42295" s="92" t="s">
        <v>50</v>
      </c>
      <c r="BF42295" s="101" t="s">
        <v>58</v>
      </c>
      <c r="BK42295" s="98" t="s">
        <v>70</v>
      </c>
    </row>
    <row r="42296" spans="17:63" ht="29.25" customHeight="1" x14ac:dyDescent="0.2">
      <c r="Q42296" s="92" t="s">
        <v>50</v>
      </c>
      <c r="BF42296" s="101" t="s">
        <v>58</v>
      </c>
      <c r="BK42296" s="98" t="s">
        <v>70</v>
      </c>
    </row>
    <row r="42297" spans="17:63" ht="29.25" customHeight="1" x14ac:dyDescent="0.2">
      <c r="Q42297" s="92" t="s">
        <v>50</v>
      </c>
      <c r="BF42297" s="101" t="s">
        <v>58</v>
      </c>
      <c r="BK42297" s="98" t="s">
        <v>70</v>
      </c>
    </row>
    <row r="42298" spans="17:63" ht="29.25" customHeight="1" x14ac:dyDescent="0.2">
      <c r="Q42298" s="92" t="s">
        <v>50</v>
      </c>
      <c r="BF42298" s="101" t="s">
        <v>58</v>
      </c>
      <c r="BK42298" s="98" t="s">
        <v>70</v>
      </c>
    </row>
    <row r="42299" spans="17:63" ht="29.25" customHeight="1" x14ac:dyDescent="0.2">
      <c r="Q42299" s="92" t="s">
        <v>50</v>
      </c>
      <c r="BF42299" s="101" t="s">
        <v>58</v>
      </c>
      <c r="BK42299" s="98" t="s">
        <v>70</v>
      </c>
    </row>
    <row r="42300" spans="17:63" ht="29.25" customHeight="1" x14ac:dyDescent="0.2">
      <c r="Q42300" s="92" t="s">
        <v>50</v>
      </c>
      <c r="BF42300" s="101" t="s">
        <v>58</v>
      </c>
      <c r="BK42300" s="98" t="s">
        <v>70</v>
      </c>
    </row>
    <row r="42301" spans="17:63" ht="29.25" customHeight="1" x14ac:dyDescent="0.2">
      <c r="Q42301" s="92" t="s">
        <v>50</v>
      </c>
      <c r="BF42301" s="101" t="s">
        <v>58</v>
      </c>
      <c r="BK42301" s="98" t="s">
        <v>70</v>
      </c>
    </row>
    <row r="42302" spans="17:63" ht="29.25" customHeight="1" x14ac:dyDescent="0.2">
      <c r="Q42302" s="92" t="s">
        <v>50</v>
      </c>
      <c r="BF42302" s="101" t="s">
        <v>58</v>
      </c>
      <c r="BK42302" s="98" t="s">
        <v>70</v>
      </c>
    </row>
    <row r="42303" spans="17:63" ht="29.25" customHeight="1" x14ac:dyDescent="0.2">
      <c r="Q42303" s="92" t="s">
        <v>50</v>
      </c>
      <c r="BF42303" s="101" t="s">
        <v>58</v>
      </c>
      <c r="BK42303" s="98" t="s">
        <v>70</v>
      </c>
    </row>
    <row r="42304" spans="17:63" ht="29.25" customHeight="1" x14ac:dyDescent="0.2">
      <c r="Q42304" s="92" t="s">
        <v>50</v>
      </c>
      <c r="BF42304" s="101" t="s">
        <v>58</v>
      </c>
      <c r="BK42304" s="98" t="s">
        <v>70</v>
      </c>
    </row>
    <row r="42305" spans="17:63" ht="29.25" customHeight="1" x14ac:dyDescent="0.2">
      <c r="Q42305" s="92" t="s">
        <v>50</v>
      </c>
      <c r="BF42305" s="101" t="s">
        <v>58</v>
      </c>
      <c r="BK42305" s="98" t="s">
        <v>70</v>
      </c>
    </row>
    <row r="42306" spans="17:63" ht="29.25" customHeight="1" x14ac:dyDescent="0.2">
      <c r="Q42306" s="92" t="s">
        <v>50</v>
      </c>
      <c r="BF42306" s="101" t="s">
        <v>58</v>
      </c>
      <c r="BK42306" s="98" t="s">
        <v>70</v>
      </c>
    </row>
    <row r="42307" spans="17:63" ht="29.25" customHeight="1" x14ac:dyDescent="0.2">
      <c r="Q42307" s="92" t="s">
        <v>50</v>
      </c>
      <c r="BF42307" s="101" t="s">
        <v>58</v>
      </c>
      <c r="BK42307" s="98" t="s">
        <v>70</v>
      </c>
    </row>
    <row r="42308" spans="17:63" ht="29.25" customHeight="1" x14ac:dyDescent="0.2">
      <c r="Q42308" s="92" t="s">
        <v>50</v>
      </c>
      <c r="BF42308" s="101" t="s">
        <v>58</v>
      </c>
      <c r="BK42308" s="98" t="s">
        <v>70</v>
      </c>
    </row>
    <row r="42309" spans="17:63" ht="29.25" customHeight="1" x14ac:dyDescent="0.2">
      <c r="Q42309" s="92" t="s">
        <v>50</v>
      </c>
      <c r="BF42309" s="101" t="s">
        <v>58</v>
      </c>
      <c r="BK42309" s="98" t="s">
        <v>70</v>
      </c>
    </row>
    <row r="42310" spans="17:63" ht="29.25" customHeight="1" x14ac:dyDescent="0.2">
      <c r="Q42310" s="92" t="s">
        <v>50</v>
      </c>
      <c r="BF42310" s="101" t="s">
        <v>58</v>
      </c>
      <c r="BK42310" s="98" t="s">
        <v>70</v>
      </c>
    </row>
    <row r="42311" spans="17:63" ht="29.25" customHeight="1" x14ac:dyDescent="0.2">
      <c r="Q42311" s="92" t="s">
        <v>50</v>
      </c>
      <c r="BF42311" s="101" t="s">
        <v>58</v>
      </c>
      <c r="BK42311" s="98" t="s">
        <v>70</v>
      </c>
    </row>
    <row r="42312" spans="17:63" ht="29.25" customHeight="1" x14ac:dyDescent="0.2">
      <c r="Q42312" s="92" t="s">
        <v>50</v>
      </c>
      <c r="BF42312" s="101" t="s">
        <v>58</v>
      </c>
      <c r="BK42312" s="98" t="s">
        <v>70</v>
      </c>
    </row>
    <row r="42313" spans="17:63" ht="29.25" customHeight="1" x14ac:dyDescent="0.2">
      <c r="Q42313" s="92" t="s">
        <v>50</v>
      </c>
      <c r="BF42313" s="101" t="s">
        <v>58</v>
      </c>
      <c r="BK42313" s="98" t="s">
        <v>70</v>
      </c>
    </row>
    <row r="42314" spans="17:63" ht="29.25" customHeight="1" x14ac:dyDescent="0.2">
      <c r="Q42314" s="92" t="s">
        <v>50</v>
      </c>
      <c r="BF42314" s="101" t="s">
        <v>58</v>
      </c>
      <c r="BK42314" s="98" t="s">
        <v>70</v>
      </c>
    </row>
    <row r="42315" spans="17:63" ht="29.25" customHeight="1" x14ac:dyDescent="0.2">
      <c r="Q42315" s="92" t="s">
        <v>50</v>
      </c>
      <c r="BF42315" s="101" t="s">
        <v>58</v>
      </c>
      <c r="BK42315" s="98" t="s">
        <v>70</v>
      </c>
    </row>
    <row r="42316" spans="17:63" ht="29.25" customHeight="1" x14ac:dyDescent="0.2">
      <c r="Q42316" s="92" t="s">
        <v>50</v>
      </c>
      <c r="BF42316" s="101" t="s">
        <v>58</v>
      </c>
      <c r="BK42316" s="98" t="s">
        <v>70</v>
      </c>
    </row>
    <row r="42317" spans="17:63" ht="29.25" customHeight="1" x14ac:dyDescent="0.2">
      <c r="Q42317" s="92" t="s">
        <v>50</v>
      </c>
      <c r="BF42317" s="101" t="s">
        <v>58</v>
      </c>
      <c r="BK42317" s="98" t="s">
        <v>70</v>
      </c>
    </row>
    <row r="42318" spans="17:63" ht="29.25" customHeight="1" x14ac:dyDescent="0.2">
      <c r="Q42318" s="92" t="s">
        <v>50</v>
      </c>
      <c r="BF42318" s="101" t="s">
        <v>58</v>
      </c>
      <c r="BK42318" s="98" t="s">
        <v>70</v>
      </c>
    </row>
    <row r="42319" spans="17:63" ht="29.25" customHeight="1" x14ac:dyDescent="0.2">
      <c r="Q42319" s="92" t="s">
        <v>50</v>
      </c>
      <c r="BF42319" s="101" t="s">
        <v>58</v>
      </c>
      <c r="BK42319" s="98" t="s">
        <v>70</v>
      </c>
    </row>
    <row r="42320" spans="17:63" ht="29.25" customHeight="1" x14ac:dyDescent="0.2">
      <c r="Q42320" s="92" t="s">
        <v>50</v>
      </c>
      <c r="BF42320" s="101" t="s">
        <v>58</v>
      </c>
      <c r="BK42320" s="98" t="s">
        <v>70</v>
      </c>
    </row>
    <row r="42321" spans="17:63" ht="29.25" customHeight="1" x14ac:dyDescent="0.2">
      <c r="Q42321" s="92" t="s">
        <v>50</v>
      </c>
      <c r="BF42321" s="101" t="s">
        <v>58</v>
      </c>
      <c r="BK42321" s="98" t="s">
        <v>70</v>
      </c>
    </row>
    <row r="42322" spans="17:63" ht="29.25" customHeight="1" x14ac:dyDescent="0.2">
      <c r="Q42322" s="92" t="s">
        <v>50</v>
      </c>
      <c r="BF42322" s="101" t="s">
        <v>58</v>
      </c>
      <c r="BK42322" s="98" t="s">
        <v>70</v>
      </c>
    </row>
    <row r="42323" spans="17:63" ht="29.25" customHeight="1" x14ac:dyDescent="0.2">
      <c r="Q42323" s="92" t="s">
        <v>50</v>
      </c>
      <c r="BF42323" s="101" t="s">
        <v>58</v>
      </c>
      <c r="BK42323" s="98" t="s">
        <v>70</v>
      </c>
    </row>
    <row r="42324" spans="17:63" ht="29.25" customHeight="1" x14ac:dyDescent="0.2">
      <c r="Q42324" s="92" t="s">
        <v>50</v>
      </c>
      <c r="BF42324" s="101" t="s">
        <v>58</v>
      </c>
      <c r="BK42324" s="98" t="s">
        <v>70</v>
      </c>
    </row>
    <row r="42325" spans="17:63" ht="29.25" customHeight="1" x14ac:dyDescent="0.2">
      <c r="Q42325" s="92" t="s">
        <v>50</v>
      </c>
      <c r="BF42325" s="101" t="s">
        <v>58</v>
      </c>
      <c r="BK42325" s="98" t="s">
        <v>70</v>
      </c>
    </row>
    <row r="42326" spans="17:63" ht="29.25" customHeight="1" x14ac:dyDescent="0.2">
      <c r="Q42326" s="92" t="s">
        <v>50</v>
      </c>
      <c r="BF42326" s="101" t="s">
        <v>58</v>
      </c>
      <c r="BK42326" s="98" t="s">
        <v>70</v>
      </c>
    </row>
    <row r="42327" spans="17:63" ht="29.25" customHeight="1" x14ac:dyDescent="0.2">
      <c r="Q42327" s="92" t="s">
        <v>50</v>
      </c>
      <c r="BF42327" s="101" t="s">
        <v>58</v>
      </c>
      <c r="BK42327" s="98" t="s">
        <v>70</v>
      </c>
    </row>
    <row r="42328" spans="17:63" ht="29.25" customHeight="1" x14ac:dyDescent="0.2">
      <c r="Q42328" s="92" t="s">
        <v>50</v>
      </c>
      <c r="BF42328" s="101" t="s">
        <v>58</v>
      </c>
      <c r="BK42328" s="98" t="s">
        <v>70</v>
      </c>
    </row>
    <row r="42329" spans="17:63" ht="29.25" customHeight="1" x14ac:dyDescent="0.2">
      <c r="Q42329" s="92" t="s">
        <v>50</v>
      </c>
      <c r="BF42329" s="101" t="s">
        <v>58</v>
      </c>
      <c r="BK42329" s="98" t="s">
        <v>70</v>
      </c>
    </row>
    <row r="42330" spans="17:63" ht="29.25" customHeight="1" x14ac:dyDescent="0.2">
      <c r="Q42330" s="92" t="s">
        <v>50</v>
      </c>
      <c r="BF42330" s="101" t="s">
        <v>58</v>
      </c>
      <c r="BK42330" s="98" t="s">
        <v>70</v>
      </c>
    </row>
    <row r="42331" spans="17:63" ht="29.25" customHeight="1" x14ac:dyDescent="0.2">
      <c r="Q42331" s="92" t="s">
        <v>50</v>
      </c>
      <c r="BF42331" s="101" t="s">
        <v>58</v>
      </c>
      <c r="BK42331" s="98" t="s">
        <v>70</v>
      </c>
    </row>
    <row r="42332" spans="17:63" ht="29.25" customHeight="1" x14ac:dyDescent="0.2">
      <c r="Q42332" s="92" t="s">
        <v>50</v>
      </c>
      <c r="BF42332" s="101" t="s">
        <v>58</v>
      </c>
      <c r="BK42332" s="98" t="s">
        <v>70</v>
      </c>
    </row>
    <row r="42333" spans="17:63" ht="29.25" customHeight="1" x14ac:dyDescent="0.2">
      <c r="Q42333" s="92" t="s">
        <v>50</v>
      </c>
      <c r="BF42333" s="101" t="s">
        <v>58</v>
      </c>
      <c r="BK42333" s="98" t="s">
        <v>70</v>
      </c>
    </row>
    <row r="42334" spans="17:63" ht="29.25" customHeight="1" x14ac:dyDescent="0.2">
      <c r="Q42334" s="92" t="s">
        <v>50</v>
      </c>
      <c r="BF42334" s="101" t="s">
        <v>58</v>
      </c>
      <c r="BK42334" s="98" t="s">
        <v>70</v>
      </c>
    </row>
    <row r="42335" spans="17:63" ht="29.25" customHeight="1" x14ac:dyDescent="0.2">
      <c r="Q42335" s="92" t="s">
        <v>50</v>
      </c>
      <c r="BF42335" s="101" t="s">
        <v>58</v>
      </c>
      <c r="BK42335" s="98" t="s">
        <v>70</v>
      </c>
    </row>
    <row r="42336" spans="17:63" ht="29.25" customHeight="1" x14ac:dyDescent="0.2">
      <c r="Q42336" s="92" t="s">
        <v>50</v>
      </c>
      <c r="BF42336" s="101" t="s">
        <v>58</v>
      </c>
      <c r="BK42336" s="98" t="s">
        <v>70</v>
      </c>
    </row>
    <row r="42337" spans="17:63" ht="29.25" customHeight="1" x14ac:dyDescent="0.2">
      <c r="Q42337" s="92" t="s">
        <v>50</v>
      </c>
      <c r="BF42337" s="101" t="s">
        <v>58</v>
      </c>
      <c r="BK42337" s="98" t="s">
        <v>70</v>
      </c>
    </row>
    <row r="42338" spans="17:63" ht="29.25" customHeight="1" x14ac:dyDescent="0.2">
      <c r="Q42338" s="92" t="s">
        <v>50</v>
      </c>
      <c r="BF42338" s="101" t="s">
        <v>58</v>
      </c>
      <c r="BK42338" s="98" t="s">
        <v>70</v>
      </c>
    </row>
    <row r="42339" spans="17:63" ht="29.25" customHeight="1" x14ac:dyDescent="0.2">
      <c r="Q42339" s="92" t="s">
        <v>50</v>
      </c>
      <c r="BF42339" s="101" t="s">
        <v>58</v>
      </c>
      <c r="BK42339" s="98" t="s">
        <v>70</v>
      </c>
    </row>
    <row r="42340" spans="17:63" ht="29.25" customHeight="1" x14ac:dyDescent="0.2">
      <c r="Q42340" s="92" t="s">
        <v>50</v>
      </c>
      <c r="BF42340" s="101" t="s">
        <v>58</v>
      </c>
      <c r="BK42340" s="98" t="s">
        <v>70</v>
      </c>
    </row>
    <row r="42341" spans="17:63" ht="29.25" customHeight="1" x14ac:dyDescent="0.2">
      <c r="Q42341" s="92" t="s">
        <v>50</v>
      </c>
      <c r="BF42341" s="101" t="s">
        <v>58</v>
      </c>
      <c r="BK42341" s="98" t="s">
        <v>70</v>
      </c>
    </row>
    <row r="42342" spans="17:63" ht="29.25" customHeight="1" x14ac:dyDescent="0.2">
      <c r="Q42342" s="92" t="s">
        <v>50</v>
      </c>
      <c r="BF42342" s="101" t="s">
        <v>58</v>
      </c>
      <c r="BK42342" s="98" t="s">
        <v>70</v>
      </c>
    </row>
    <row r="42343" spans="17:63" ht="29.25" customHeight="1" x14ac:dyDescent="0.2">
      <c r="Q42343" s="92" t="s">
        <v>50</v>
      </c>
      <c r="BF42343" s="101" t="s">
        <v>58</v>
      </c>
      <c r="BK42343" s="98" t="s">
        <v>70</v>
      </c>
    </row>
    <row r="42344" spans="17:63" ht="29.25" customHeight="1" x14ac:dyDescent="0.2">
      <c r="Q42344" s="92" t="s">
        <v>50</v>
      </c>
      <c r="BF42344" s="101" t="s">
        <v>58</v>
      </c>
      <c r="BK42344" s="98" t="s">
        <v>70</v>
      </c>
    </row>
    <row r="42345" spans="17:63" ht="29.25" customHeight="1" x14ac:dyDescent="0.2">
      <c r="Q42345" s="92" t="s">
        <v>50</v>
      </c>
      <c r="BF42345" s="101" t="s">
        <v>58</v>
      </c>
      <c r="BK42345" s="98" t="s">
        <v>70</v>
      </c>
    </row>
    <row r="42346" spans="17:63" ht="29.25" customHeight="1" x14ac:dyDescent="0.2">
      <c r="Q42346" s="92" t="s">
        <v>50</v>
      </c>
      <c r="BF42346" s="101" t="s">
        <v>58</v>
      </c>
      <c r="BK42346" s="98" t="s">
        <v>70</v>
      </c>
    </row>
    <row r="42347" spans="17:63" ht="29.25" customHeight="1" x14ac:dyDescent="0.2">
      <c r="Q42347" s="92" t="s">
        <v>50</v>
      </c>
      <c r="BF42347" s="101" t="s">
        <v>58</v>
      </c>
      <c r="BK42347" s="98" t="s">
        <v>70</v>
      </c>
    </row>
    <row r="42348" spans="17:63" ht="29.25" customHeight="1" x14ac:dyDescent="0.2">
      <c r="Q42348" s="92" t="s">
        <v>50</v>
      </c>
      <c r="BF42348" s="101" t="s">
        <v>58</v>
      </c>
      <c r="BK42348" s="98" t="s">
        <v>70</v>
      </c>
    </row>
    <row r="42349" spans="17:63" ht="29.25" customHeight="1" x14ac:dyDescent="0.2">
      <c r="Q42349" s="92" t="s">
        <v>50</v>
      </c>
      <c r="BF42349" s="101" t="s">
        <v>58</v>
      </c>
      <c r="BK42349" s="98" t="s">
        <v>70</v>
      </c>
    </row>
    <row r="42350" spans="17:63" ht="29.25" customHeight="1" x14ac:dyDescent="0.2">
      <c r="Q42350" s="92" t="s">
        <v>50</v>
      </c>
      <c r="BF42350" s="101" t="s">
        <v>58</v>
      </c>
      <c r="BK42350" s="98" t="s">
        <v>70</v>
      </c>
    </row>
    <row r="42351" spans="17:63" ht="29.25" customHeight="1" x14ac:dyDescent="0.2">
      <c r="Q42351" s="92" t="s">
        <v>50</v>
      </c>
      <c r="BF42351" s="101" t="s">
        <v>58</v>
      </c>
      <c r="BK42351" s="98" t="s">
        <v>70</v>
      </c>
    </row>
    <row r="42352" spans="17:63" ht="29.25" customHeight="1" x14ac:dyDescent="0.2">
      <c r="Q42352" s="92" t="s">
        <v>50</v>
      </c>
      <c r="BF42352" s="101" t="s">
        <v>58</v>
      </c>
      <c r="BK42352" s="98" t="s">
        <v>70</v>
      </c>
    </row>
    <row r="42353" spans="17:63" ht="29.25" customHeight="1" x14ac:dyDescent="0.2">
      <c r="Q42353" s="92" t="s">
        <v>50</v>
      </c>
      <c r="BF42353" s="101" t="s">
        <v>58</v>
      </c>
      <c r="BK42353" s="98" t="s">
        <v>70</v>
      </c>
    </row>
    <row r="42354" spans="17:63" ht="29.25" customHeight="1" x14ac:dyDescent="0.2">
      <c r="Q42354" s="92" t="s">
        <v>50</v>
      </c>
      <c r="BF42354" s="101" t="s">
        <v>58</v>
      </c>
      <c r="BK42354" s="98" t="s">
        <v>70</v>
      </c>
    </row>
    <row r="42355" spans="17:63" ht="29.25" customHeight="1" x14ac:dyDescent="0.2">
      <c r="Q42355" s="92" t="s">
        <v>50</v>
      </c>
      <c r="BF42355" s="101" t="s">
        <v>58</v>
      </c>
      <c r="BK42355" s="98" t="s">
        <v>70</v>
      </c>
    </row>
    <row r="42356" spans="17:63" ht="29.25" customHeight="1" x14ac:dyDescent="0.2">
      <c r="Q42356" s="92" t="s">
        <v>50</v>
      </c>
      <c r="BF42356" s="101" t="s">
        <v>58</v>
      </c>
      <c r="BK42356" s="98" t="s">
        <v>70</v>
      </c>
    </row>
    <row r="42357" spans="17:63" ht="29.25" customHeight="1" x14ac:dyDescent="0.2">
      <c r="Q42357" s="92" t="s">
        <v>50</v>
      </c>
      <c r="BF42357" s="101" t="s">
        <v>58</v>
      </c>
      <c r="BK42357" s="98" t="s">
        <v>70</v>
      </c>
    </row>
    <row r="42358" spans="17:63" ht="29.25" customHeight="1" x14ac:dyDescent="0.2">
      <c r="Q42358" s="92" t="s">
        <v>50</v>
      </c>
      <c r="BF42358" s="101" t="s">
        <v>58</v>
      </c>
      <c r="BK42358" s="98" t="s">
        <v>70</v>
      </c>
    </row>
    <row r="42359" spans="17:63" ht="29.25" customHeight="1" x14ac:dyDescent="0.2">
      <c r="Q42359" s="92" t="s">
        <v>50</v>
      </c>
      <c r="BF42359" s="101" t="s">
        <v>58</v>
      </c>
      <c r="BK42359" s="98" t="s">
        <v>70</v>
      </c>
    </row>
    <row r="42360" spans="17:63" ht="29.25" customHeight="1" x14ac:dyDescent="0.2">
      <c r="Q42360" s="92" t="s">
        <v>50</v>
      </c>
      <c r="BF42360" s="101" t="s">
        <v>58</v>
      </c>
      <c r="BK42360" s="98" t="s">
        <v>70</v>
      </c>
    </row>
    <row r="42361" spans="17:63" ht="29.25" customHeight="1" x14ac:dyDescent="0.2">
      <c r="Q42361" s="92" t="s">
        <v>50</v>
      </c>
      <c r="BF42361" s="101" t="s">
        <v>58</v>
      </c>
      <c r="BK42361" s="98" t="s">
        <v>70</v>
      </c>
    </row>
    <row r="42362" spans="17:63" ht="29.25" customHeight="1" x14ac:dyDescent="0.2">
      <c r="Q42362" s="92" t="s">
        <v>50</v>
      </c>
      <c r="BF42362" s="101" t="s">
        <v>58</v>
      </c>
      <c r="BK42362" s="98" t="s">
        <v>70</v>
      </c>
    </row>
    <row r="42363" spans="17:63" ht="29.25" customHeight="1" x14ac:dyDescent="0.2">
      <c r="Q42363" s="92" t="s">
        <v>50</v>
      </c>
      <c r="BF42363" s="101" t="s">
        <v>58</v>
      </c>
      <c r="BK42363" s="98" t="s">
        <v>70</v>
      </c>
    </row>
    <row r="42364" spans="17:63" ht="29.25" customHeight="1" x14ac:dyDescent="0.2">
      <c r="Q42364" s="92" t="s">
        <v>50</v>
      </c>
      <c r="BF42364" s="101" t="s">
        <v>58</v>
      </c>
      <c r="BK42364" s="98" t="s">
        <v>70</v>
      </c>
    </row>
    <row r="42365" spans="17:63" ht="29.25" customHeight="1" x14ac:dyDescent="0.2">
      <c r="Q42365" s="92" t="s">
        <v>50</v>
      </c>
      <c r="BF42365" s="101" t="s">
        <v>58</v>
      </c>
      <c r="BK42365" s="98" t="s">
        <v>70</v>
      </c>
    </row>
    <row r="42366" spans="17:63" ht="29.25" customHeight="1" x14ac:dyDescent="0.2">
      <c r="Q42366" s="92" t="s">
        <v>50</v>
      </c>
      <c r="BF42366" s="101" t="s">
        <v>58</v>
      </c>
      <c r="BK42366" s="98" t="s">
        <v>70</v>
      </c>
    </row>
    <row r="42367" spans="17:63" ht="29.25" customHeight="1" x14ac:dyDescent="0.2">
      <c r="Q42367" s="92" t="s">
        <v>50</v>
      </c>
      <c r="BF42367" s="101" t="s">
        <v>58</v>
      </c>
      <c r="BK42367" s="98" t="s">
        <v>70</v>
      </c>
    </row>
    <row r="42368" spans="17:63" ht="29.25" customHeight="1" x14ac:dyDescent="0.2">
      <c r="Q42368" s="92" t="s">
        <v>50</v>
      </c>
      <c r="BF42368" s="101" t="s">
        <v>58</v>
      </c>
      <c r="BK42368" s="98" t="s">
        <v>70</v>
      </c>
    </row>
    <row r="42369" spans="17:63" ht="29.25" customHeight="1" x14ac:dyDescent="0.2">
      <c r="Q42369" s="92" t="s">
        <v>50</v>
      </c>
      <c r="BF42369" s="101" t="s">
        <v>58</v>
      </c>
      <c r="BK42369" s="98" t="s">
        <v>70</v>
      </c>
    </row>
    <row r="42370" spans="17:63" ht="29.25" customHeight="1" x14ac:dyDescent="0.2">
      <c r="Q42370" s="92" t="s">
        <v>50</v>
      </c>
      <c r="BF42370" s="101" t="s">
        <v>58</v>
      </c>
      <c r="BK42370" s="98" t="s">
        <v>70</v>
      </c>
    </row>
    <row r="42371" spans="17:63" ht="29.25" customHeight="1" x14ac:dyDescent="0.2">
      <c r="Q42371" s="92" t="s">
        <v>50</v>
      </c>
      <c r="BF42371" s="101" t="s">
        <v>58</v>
      </c>
      <c r="BK42371" s="98" t="s">
        <v>70</v>
      </c>
    </row>
    <row r="42372" spans="17:63" ht="29.25" customHeight="1" x14ac:dyDescent="0.2">
      <c r="Q42372" s="92" t="s">
        <v>50</v>
      </c>
      <c r="BF42372" s="101" t="s">
        <v>58</v>
      </c>
      <c r="BK42372" s="98" t="s">
        <v>70</v>
      </c>
    </row>
    <row r="42373" spans="17:63" ht="29.25" customHeight="1" x14ac:dyDescent="0.2">
      <c r="Q42373" s="92" t="s">
        <v>50</v>
      </c>
      <c r="BF42373" s="101" t="s">
        <v>58</v>
      </c>
      <c r="BK42373" s="98" t="s">
        <v>70</v>
      </c>
    </row>
    <row r="42374" spans="17:63" ht="29.25" customHeight="1" x14ac:dyDescent="0.2">
      <c r="Q42374" s="92" t="s">
        <v>50</v>
      </c>
      <c r="BF42374" s="101" t="s">
        <v>58</v>
      </c>
      <c r="BK42374" s="98" t="s">
        <v>70</v>
      </c>
    </row>
    <row r="42375" spans="17:63" ht="29.25" customHeight="1" x14ac:dyDescent="0.2">
      <c r="Q42375" s="92" t="s">
        <v>50</v>
      </c>
      <c r="BF42375" s="101" t="s">
        <v>58</v>
      </c>
      <c r="BK42375" s="98" t="s">
        <v>70</v>
      </c>
    </row>
    <row r="42376" spans="17:63" ht="29.25" customHeight="1" x14ac:dyDescent="0.2">
      <c r="Q42376" s="92" t="s">
        <v>50</v>
      </c>
      <c r="BF42376" s="101" t="s">
        <v>58</v>
      </c>
      <c r="BK42376" s="98" t="s">
        <v>70</v>
      </c>
    </row>
    <row r="42377" spans="17:63" ht="29.25" customHeight="1" x14ac:dyDescent="0.2">
      <c r="Q42377" s="92" t="s">
        <v>50</v>
      </c>
      <c r="BF42377" s="101" t="s">
        <v>58</v>
      </c>
      <c r="BK42377" s="98" t="s">
        <v>70</v>
      </c>
    </row>
    <row r="42378" spans="17:63" ht="29.25" customHeight="1" x14ac:dyDescent="0.2">
      <c r="Q42378" s="92" t="s">
        <v>50</v>
      </c>
      <c r="BF42378" s="101" t="s">
        <v>58</v>
      </c>
      <c r="BK42378" s="98" t="s">
        <v>70</v>
      </c>
    </row>
    <row r="42379" spans="17:63" ht="29.25" customHeight="1" x14ac:dyDescent="0.2">
      <c r="Q42379" s="92" t="s">
        <v>50</v>
      </c>
      <c r="BF42379" s="101" t="s">
        <v>58</v>
      </c>
      <c r="BK42379" s="98" t="s">
        <v>70</v>
      </c>
    </row>
    <row r="42380" spans="17:63" ht="29.25" customHeight="1" x14ac:dyDescent="0.2">
      <c r="Q42380" s="92" t="s">
        <v>50</v>
      </c>
      <c r="BF42380" s="101" t="s">
        <v>58</v>
      </c>
      <c r="BK42380" s="98" t="s">
        <v>70</v>
      </c>
    </row>
    <row r="42381" spans="17:63" ht="29.25" customHeight="1" x14ac:dyDescent="0.2">
      <c r="Q42381" s="92" t="s">
        <v>50</v>
      </c>
      <c r="BF42381" s="101" t="s">
        <v>58</v>
      </c>
      <c r="BK42381" s="98" t="s">
        <v>70</v>
      </c>
    </row>
    <row r="42382" spans="17:63" ht="29.25" customHeight="1" x14ac:dyDescent="0.2">
      <c r="Q42382" s="92" t="s">
        <v>50</v>
      </c>
      <c r="BF42382" s="101" t="s">
        <v>58</v>
      </c>
      <c r="BK42382" s="98" t="s">
        <v>70</v>
      </c>
    </row>
    <row r="42383" spans="17:63" ht="29.25" customHeight="1" x14ac:dyDescent="0.2">
      <c r="Q42383" s="92" t="s">
        <v>50</v>
      </c>
      <c r="BF42383" s="101" t="s">
        <v>58</v>
      </c>
      <c r="BK42383" s="98" t="s">
        <v>70</v>
      </c>
    </row>
    <row r="42384" spans="17:63" ht="29.25" customHeight="1" x14ac:dyDescent="0.2">
      <c r="Q42384" s="92" t="s">
        <v>50</v>
      </c>
      <c r="BF42384" s="101" t="s">
        <v>58</v>
      </c>
      <c r="BK42384" s="98" t="s">
        <v>70</v>
      </c>
    </row>
    <row r="42385" spans="17:63" ht="29.25" customHeight="1" x14ac:dyDescent="0.2">
      <c r="Q42385" s="92" t="s">
        <v>50</v>
      </c>
      <c r="BF42385" s="101" t="s">
        <v>58</v>
      </c>
      <c r="BK42385" s="98" t="s">
        <v>70</v>
      </c>
    </row>
    <row r="42386" spans="17:63" ht="29.25" customHeight="1" x14ac:dyDescent="0.2">
      <c r="Q42386" s="92" t="s">
        <v>50</v>
      </c>
      <c r="BF42386" s="101" t="s">
        <v>58</v>
      </c>
      <c r="BK42386" s="98" t="s">
        <v>70</v>
      </c>
    </row>
    <row r="42387" spans="17:63" ht="29.25" customHeight="1" x14ac:dyDescent="0.2">
      <c r="Q42387" s="92" t="s">
        <v>50</v>
      </c>
      <c r="BF42387" s="101" t="s">
        <v>58</v>
      </c>
      <c r="BK42387" s="98" t="s">
        <v>70</v>
      </c>
    </row>
    <row r="42388" spans="17:63" ht="29.25" customHeight="1" x14ac:dyDescent="0.2">
      <c r="Q42388" s="92" t="s">
        <v>50</v>
      </c>
      <c r="BF42388" s="101" t="s">
        <v>58</v>
      </c>
      <c r="BK42388" s="98" t="s">
        <v>70</v>
      </c>
    </row>
    <row r="42389" spans="17:63" ht="29.25" customHeight="1" x14ac:dyDescent="0.2">
      <c r="Q42389" s="92" t="s">
        <v>50</v>
      </c>
      <c r="BF42389" s="101" t="s">
        <v>58</v>
      </c>
      <c r="BK42389" s="98" t="s">
        <v>70</v>
      </c>
    </row>
    <row r="42390" spans="17:63" ht="29.25" customHeight="1" x14ac:dyDescent="0.2">
      <c r="Q42390" s="92" t="s">
        <v>50</v>
      </c>
      <c r="BF42390" s="101" t="s">
        <v>58</v>
      </c>
      <c r="BK42390" s="98" t="s">
        <v>70</v>
      </c>
    </row>
    <row r="42391" spans="17:63" ht="29.25" customHeight="1" x14ac:dyDescent="0.2">
      <c r="Q42391" s="92" t="s">
        <v>50</v>
      </c>
      <c r="BF42391" s="101" t="s">
        <v>58</v>
      </c>
      <c r="BK42391" s="98" t="s">
        <v>70</v>
      </c>
    </row>
    <row r="42392" spans="17:63" ht="29.25" customHeight="1" x14ac:dyDescent="0.2">
      <c r="Q42392" s="92" t="s">
        <v>50</v>
      </c>
      <c r="BF42392" s="101" t="s">
        <v>58</v>
      </c>
      <c r="BK42392" s="98" t="s">
        <v>70</v>
      </c>
    </row>
    <row r="42393" spans="17:63" ht="29.25" customHeight="1" x14ac:dyDescent="0.2">
      <c r="Q42393" s="92" t="s">
        <v>50</v>
      </c>
      <c r="BF42393" s="101" t="s">
        <v>58</v>
      </c>
      <c r="BK42393" s="98" t="s">
        <v>70</v>
      </c>
    </row>
    <row r="42394" spans="17:63" ht="29.25" customHeight="1" x14ac:dyDescent="0.2">
      <c r="Q42394" s="92" t="s">
        <v>50</v>
      </c>
      <c r="BF42394" s="101" t="s">
        <v>58</v>
      </c>
      <c r="BK42394" s="98" t="s">
        <v>70</v>
      </c>
    </row>
    <row r="42395" spans="17:63" ht="29.25" customHeight="1" x14ac:dyDescent="0.2">
      <c r="Q42395" s="92" t="s">
        <v>50</v>
      </c>
      <c r="BF42395" s="101" t="s">
        <v>58</v>
      </c>
      <c r="BK42395" s="98" t="s">
        <v>70</v>
      </c>
    </row>
    <row r="42396" spans="17:63" ht="29.25" customHeight="1" x14ac:dyDescent="0.2">
      <c r="Q42396" s="92" t="s">
        <v>50</v>
      </c>
      <c r="BF42396" s="101" t="s">
        <v>58</v>
      </c>
      <c r="BK42396" s="98" t="s">
        <v>70</v>
      </c>
    </row>
    <row r="42397" spans="17:63" ht="29.25" customHeight="1" x14ac:dyDescent="0.2">
      <c r="Q42397" s="92" t="s">
        <v>50</v>
      </c>
      <c r="BF42397" s="101" t="s">
        <v>58</v>
      </c>
      <c r="BK42397" s="98" t="s">
        <v>70</v>
      </c>
    </row>
    <row r="42398" spans="17:63" ht="29.25" customHeight="1" x14ac:dyDescent="0.2">
      <c r="Q42398" s="92" t="s">
        <v>50</v>
      </c>
      <c r="BF42398" s="101" t="s">
        <v>58</v>
      </c>
      <c r="BK42398" s="98" t="s">
        <v>70</v>
      </c>
    </row>
    <row r="42399" spans="17:63" ht="29.25" customHeight="1" x14ac:dyDescent="0.2">
      <c r="Q42399" s="92" t="s">
        <v>50</v>
      </c>
      <c r="BF42399" s="101" t="s">
        <v>58</v>
      </c>
      <c r="BK42399" s="98" t="s">
        <v>70</v>
      </c>
    </row>
    <row r="42400" spans="17:63" ht="29.25" customHeight="1" x14ac:dyDescent="0.2">
      <c r="Q42400" s="92" t="s">
        <v>50</v>
      </c>
      <c r="BF42400" s="101" t="s">
        <v>58</v>
      </c>
      <c r="BK42400" s="98" t="s">
        <v>70</v>
      </c>
    </row>
    <row r="42401" spans="17:63" ht="29.25" customHeight="1" x14ac:dyDescent="0.2">
      <c r="Q42401" s="92" t="s">
        <v>50</v>
      </c>
      <c r="BF42401" s="101" t="s">
        <v>58</v>
      </c>
      <c r="BK42401" s="98" t="s">
        <v>70</v>
      </c>
    </row>
    <row r="42402" spans="17:63" ht="29.25" customHeight="1" x14ac:dyDescent="0.2">
      <c r="Q42402" s="92" t="s">
        <v>50</v>
      </c>
      <c r="BF42402" s="101" t="s">
        <v>58</v>
      </c>
      <c r="BK42402" s="98" t="s">
        <v>70</v>
      </c>
    </row>
    <row r="42403" spans="17:63" ht="29.25" customHeight="1" x14ac:dyDescent="0.2">
      <c r="Q42403" s="92" t="s">
        <v>50</v>
      </c>
      <c r="BF42403" s="101" t="s">
        <v>58</v>
      </c>
      <c r="BK42403" s="98" t="s">
        <v>70</v>
      </c>
    </row>
    <row r="42404" spans="17:63" ht="29.25" customHeight="1" x14ac:dyDescent="0.2">
      <c r="Q42404" s="92" t="s">
        <v>50</v>
      </c>
      <c r="BF42404" s="101" t="s">
        <v>58</v>
      </c>
      <c r="BK42404" s="98" t="s">
        <v>70</v>
      </c>
    </row>
    <row r="42405" spans="17:63" ht="29.25" customHeight="1" x14ac:dyDescent="0.2">
      <c r="Q42405" s="92" t="s">
        <v>50</v>
      </c>
      <c r="BF42405" s="101" t="s">
        <v>58</v>
      </c>
      <c r="BK42405" s="98" t="s">
        <v>70</v>
      </c>
    </row>
    <row r="42406" spans="17:63" ht="29.25" customHeight="1" x14ac:dyDescent="0.2">
      <c r="Q42406" s="92" t="s">
        <v>50</v>
      </c>
      <c r="BF42406" s="101" t="s">
        <v>58</v>
      </c>
      <c r="BK42406" s="98" t="s">
        <v>70</v>
      </c>
    </row>
    <row r="42407" spans="17:63" ht="29.25" customHeight="1" x14ac:dyDescent="0.2">
      <c r="Q42407" s="92" t="s">
        <v>50</v>
      </c>
      <c r="BF42407" s="101" t="s">
        <v>58</v>
      </c>
      <c r="BK42407" s="98" t="s">
        <v>70</v>
      </c>
    </row>
    <row r="42408" spans="17:63" ht="29.25" customHeight="1" x14ac:dyDescent="0.2">
      <c r="Q42408" s="92" t="s">
        <v>50</v>
      </c>
      <c r="BF42408" s="101" t="s">
        <v>58</v>
      </c>
      <c r="BK42408" s="98" t="s">
        <v>70</v>
      </c>
    </row>
    <row r="42409" spans="17:63" ht="29.25" customHeight="1" x14ac:dyDescent="0.2">
      <c r="Q42409" s="92" t="s">
        <v>50</v>
      </c>
      <c r="BF42409" s="101" t="s">
        <v>58</v>
      </c>
      <c r="BK42409" s="98" t="s">
        <v>70</v>
      </c>
    </row>
    <row r="42410" spans="17:63" ht="29.25" customHeight="1" x14ac:dyDescent="0.2">
      <c r="Q42410" s="92" t="s">
        <v>50</v>
      </c>
      <c r="BF42410" s="101" t="s">
        <v>58</v>
      </c>
      <c r="BK42410" s="98" t="s">
        <v>70</v>
      </c>
    </row>
    <row r="42411" spans="17:63" ht="29.25" customHeight="1" x14ac:dyDescent="0.2">
      <c r="Q42411" s="92" t="s">
        <v>50</v>
      </c>
      <c r="BF42411" s="101" t="s">
        <v>58</v>
      </c>
      <c r="BK42411" s="98" t="s">
        <v>70</v>
      </c>
    </row>
    <row r="42412" spans="17:63" ht="29.25" customHeight="1" x14ac:dyDescent="0.2">
      <c r="Q42412" s="92" t="s">
        <v>50</v>
      </c>
      <c r="BF42412" s="101" t="s">
        <v>58</v>
      </c>
      <c r="BK42412" s="98" t="s">
        <v>70</v>
      </c>
    </row>
    <row r="42413" spans="17:63" ht="29.25" customHeight="1" x14ac:dyDescent="0.2">
      <c r="Q42413" s="92" t="s">
        <v>50</v>
      </c>
      <c r="BF42413" s="101" t="s">
        <v>58</v>
      </c>
      <c r="BK42413" s="98" t="s">
        <v>70</v>
      </c>
    </row>
    <row r="42414" spans="17:63" ht="29.25" customHeight="1" x14ac:dyDescent="0.2">
      <c r="Q42414" s="92" t="s">
        <v>50</v>
      </c>
      <c r="BF42414" s="101" t="s">
        <v>58</v>
      </c>
      <c r="BK42414" s="98" t="s">
        <v>70</v>
      </c>
    </row>
    <row r="42415" spans="17:63" ht="29.25" customHeight="1" x14ac:dyDescent="0.2">
      <c r="Q42415" s="92" t="s">
        <v>50</v>
      </c>
      <c r="BF42415" s="101" t="s">
        <v>58</v>
      </c>
      <c r="BK42415" s="98" t="s">
        <v>70</v>
      </c>
    </row>
    <row r="42416" spans="17:63" ht="29.25" customHeight="1" x14ac:dyDescent="0.2">
      <c r="Q42416" s="92" t="s">
        <v>50</v>
      </c>
      <c r="BF42416" s="101" t="s">
        <v>58</v>
      </c>
      <c r="BK42416" s="98" t="s">
        <v>70</v>
      </c>
    </row>
    <row r="42417" spans="17:63" ht="29.25" customHeight="1" x14ac:dyDescent="0.2">
      <c r="Q42417" s="92" t="s">
        <v>50</v>
      </c>
      <c r="BF42417" s="101" t="s">
        <v>58</v>
      </c>
      <c r="BK42417" s="98" t="s">
        <v>70</v>
      </c>
    </row>
    <row r="42418" spans="17:63" ht="29.25" customHeight="1" x14ac:dyDescent="0.2">
      <c r="Q42418" s="92" t="s">
        <v>50</v>
      </c>
      <c r="BF42418" s="101" t="s">
        <v>58</v>
      </c>
      <c r="BK42418" s="98" t="s">
        <v>70</v>
      </c>
    </row>
    <row r="42419" spans="17:63" ht="29.25" customHeight="1" x14ac:dyDescent="0.2">
      <c r="Q42419" s="92" t="s">
        <v>50</v>
      </c>
      <c r="BF42419" s="101" t="s">
        <v>58</v>
      </c>
      <c r="BK42419" s="98" t="s">
        <v>70</v>
      </c>
    </row>
    <row r="42420" spans="17:63" ht="29.25" customHeight="1" x14ac:dyDescent="0.2">
      <c r="Q42420" s="92" t="s">
        <v>50</v>
      </c>
      <c r="BF42420" s="101" t="s">
        <v>58</v>
      </c>
      <c r="BK42420" s="98" t="s">
        <v>70</v>
      </c>
    </row>
    <row r="42421" spans="17:63" ht="29.25" customHeight="1" x14ac:dyDescent="0.2">
      <c r="Q42421" s="92" t="s">
        <v>50</v>
      </c>
      <c r="BF42421" s="101" t="s">
        <v>58</v>
      </c>
      <c r="BK42421" s="98" t="s">
        <v>70</v>
      </c>
    </row>
    <row r="42422" spans="17:63" ht="29.25" customHeight="1" x14ac:dyDescent="0.2">
      <c r="Q42422" s="92" t="s">
        <v>50</v>
      </c>
      <c r="BF42422" s="101" t="s">
        <v>58</v>
      </c>
      <c r="BK42422" s="98" t="s">
        <v>70</v>
      </c>
    </row>
    <row r="42423" spans="17:63" ht="29.25" customHeight="1" x14ac:dyDescent="0.2">
      <c r="Q42423" s="92" t="s">
        <v>50</v>
      </c>
      <c r="BF42423" s="101" t="s">
        <v>58</v>
      </c>
      <c r="BK42423" s="98" t="s">
        <v>70</v>
      </c>
    </row>
    <row r="42424" spans="17:63" ht="29.25" customHeight="1" x14ac:dyDescent="0.2">
      <c r="Q42424" s="92" t="s">
        <v>50</v>
      </c>
      <c r="BF42424" s="101" t="s">
        <v>58</v>
      </c>
      <c r="BK42424" s="98" t="s">
        <v>70</v>
      </c>
    </row>
    <row r="42425" spans="17:63" ht="29.25" customHeight="1" x14ac:dyDescent="0.2">
      <c r="Q42425" s="92" t="s">
        <v>50</v>
      </c>
      <c r="BF42425" s="101" t="s">
        <v>58</v>
      </c>
      <c r="BK42425" s="98" t="s">
        <v>70</v>
      </c>
    </row>
    <row r="42426" spans="17:63" ht="29.25" customHeight="1" x14ac:dyDescent="0.2">
      <c r="Q42426" s="92" t="s">
        <v>50</v>
      </c>
      <c r="BF42426" s="101" t="s">
        <v>58</v>
      </c>
      <c r="BK42426" s="98" t="s">
        <v>70</v>
      </c>
    </row>
    <row r="42427" spans="17:63" ht="29.25" customHeight="1" x14ac:dyDescent="0.2">
      <c r="Q42427" s="92" t="s">
        <v>50</v>
      </c>
      <c r="BF42427" s="101" t="s">
        <v>58</v>
      </c>
      <c r="BK42427" s="98" t="s">
        <v>70</v>
      </c>
    </row>
    <row r="42428" spans="17:63" ht="29.25" customHeight="1" x14ac:dyDescent="0.2">
      <c r="Q42428" s="92" t="s">
        <v>50</v>
      </c>
      <c r="BF42428" s="101" t="s">
        <v>58</v>
      </c>
      <c r="BK42428" s="98" t="s">
        <v>70</v>
      </c>
    </row>
    <row r="42429" spans="17:63" ht="29.25" customHeight="1" x14ac:dyDescent="0.2">
      <c r="Q42429" s="92" t="s">
        <v>50</v>
      </c>
      <c r="BF42429" s="101" t="s">
        <v>58</v>
      </c>
      <c r="BK42429" s="98" t="s">
        <v>70</v>
      </c>
    </row>
    <row r="42430" spans="17:63" ht="29.25" customHeight="1" x14ac:dyDescent="0.2">
      <c r="Q42430" s="92" t="s">
        <v>50</v>
      </c>
      <c r="BF42430" s="101" t="s">
        <v>58</v>
      </c>
      <c r="BK42430" s="98" t="s">
        <v>70</v>
      </c>
    </row>
    <row r="42431" spans="17:63" ht="29.25" customHeight="1" x14ac:dyDescent="0.2">
      <c r="Q42431" s="92" t="s">
        <v>50</v>
      </c>
      <c r="BF42431" s="101" t="s">
        <v>58</v>
      </c>
      <c r="BK42431" s="98" t="s">
        <v>70</v>
      </c>
    </row>
    <row r="42432" spans="17:63" ht="29.25" customHeight="1" x14ac:dyDescent="0.2">
      <c r="Q42432" s="92" t="s">
        <v>50</v>
      </c>
      <c r="BF42432" s="101" t="s">
        <v>58</v>
      </c>
      <c r="BK42432" s="98" t="s">
        <v>70</v>
      </c>
    </row>
    <row r="42433" spans="17:63" ht="29.25" customHeight="1" x14ac:dyDescent="0.2">
      <c r="Q42433" s="92" t="s">
        <v>50</v>
      </c>
      <c r="BF42433" s="101" t="s">
        <v>58</v>
      </c>
      <c r="BK42433" s="98" t="s">
        <v>70</v>
      </c>
    </row>
    <row r="42434" spans="17:63" ht="29.25" customHeight="1" x14ac:dyDescent="0.2">
      <c r="Q42434" s="92" t="s">
        <v>50</v>
      </c>
      <c r="BF42434" s="101" t="s">
        <v>58</v>
      </c>
      <c r="BK42434" s="98" t="s">
        <v>70</v>
      </c>
    </row>
    <row r="42435" spans="17:63" ht="29.25" customHeight="1" x14ac:dyDescent="0.2">
      <c r="Q42435" s="92" t="s">
        <v>50</v>
      </c>
      <c r="BF42435" s="101" t="s">
        <v>58</v>
      </c>
      <c r="BK42435" s="98" t="s">
        <v>70</v>
      </c>
    </row>
    <row r="42436" spans="17:63" ht="29.25" customHeight="1" x14ac:dyDescent="0.2">
      <c r="Q42436" s="92" t="s">
        <v>50</v>
      </c>
      <c r="BF42436" s="101" t="s">
        <v>58</v>
      </c>
      <c r="BK42436" s="98" t="s">
        <v>70</v>
      </c>
    </row>
    <row r="42437" spans="17:63" ht="29.25" customHeight="1" x14ac:dyDescent="0.2">
      <c r="Q42437" s="92" t="s">
        <v>50</v>
      </c>
      <c r="BF42437" s="101" t="s">
        <v>58</v>
      </c>
      <c r="BK42437" s="98" t="s">
        <v>70</v>
      </c>
    </row>
    <row r="42438" spans="17:63" ht="29.25" customHeight="1" x14ac:dyDescent="0.2">
      <c r="Q42438" s="92" t="s">
        <v>50</v>
      </c>
      <c r="BF42438" s="101" t="s">
        <v>58</v>
      </c>
      <c r="BK42438" s="98" t="s">
        <v>70</v>
      </c>
    </row>
    <row r="42439" spans="17:63" ht="29.25" customHeight="1" x14ac:dyDescent="0.2">
      <c r="Q42439" s="92" t="s">
        <v>50</v>
      </c>
      <c r="BF42439" s="101" t="s">
        <v>58</v>
      </c>
      <c r="BK42439" s="98" t="s">
        <v>70</v>
      </c>
    </row>
    <row r="42440" spans="17:63" ht="29.25" customHeight="1" x14ac:dyDescent="0.2">
      <c r="Q42440" s="92" t="s">
        <v>50</v>
      </c>
      <c r="BF42440" s="101" t="s">
        <v>58</v>
      </c>
      <c r="BK42440" s="98" t="s">
        <v>70</v>
      </c>
    </row>
    <row r="42441" spans="17:63" ht="29.25" customHeight="1" x14ac:dyDescent="0.2">
      <c r="Q42441" s="92" t="s">
        <v>50</v>
      </c>
      <c r="BF42441" s="101" t="s">
        <v>58</v>
      </c>
      <c r="BK42441" s="98" t="s">
        <v>70</v>
      </c>
    </row>
    <row r="42442" spans="17:63" ht="29.25" customHeight="1" x14ac:dyDescent="0.2">
      <c r="Q42442" s="92" t="s">
        <v>50</v>
      </c>
      <c r="BF42442" s="101" t="s">
        <v>58</v>
      </c>
      <c r="BK42442" s="98" t="s">
        <v>70</v>
      </c>
    </row>
    <row r="42443" spans="17:63" ht="29.25" customHeight="1" x14ac:dyDescent="0.2">
      <c r="Q42443" s="92" t="s">
        <v>50</v>
      </c>
      <c r="BF42443" s="101" t="s">
        <v>58</v>
      </c>
      <c r="BK42443" s="98" t="s">
        <v>70</v>
      </c>
    </row>
    <row r="42444" spans="17:63" ht="29.25" customHeight="1" x14ac:dyDescent="0.2">
      <c r="Q42444" s="92" t="s">
        <v>50</v>
      </c>
      <c r="BF42444" s="101" t="s">
        <v>58</v>
      </c>
      <c r="BK42444" s="98" t="s">
        <v>70</v>
      </c>
    </row>
    <row r="42445" spans="17:63" ht="29.25" customHeight="1" x14ac:dyDescent="0.2">
      <c r="Q42445" s="92" t="s">
        <v>50</v>
      </c>
      <c r="BF42445" s="101" t="s">
        <v>58</v>
      </c>
      <c r="BK42445" s="98" t="s">
        <v>70</v>
      </c>
    </row>
    <row r="42446" spans="17:63" ht="29.25" customHeight="1" x14ac:dyDescent="0.2">
      <c r="Q42446" s="92" t="s">
        <v>50</v>
      </c>
      <c r="BF42446" s="101" t="s">
        <v>58</v>
      </c>
      <c r="BK42446" s="98" t="s">
        <v>70</v>
      </c>
    </row>
    <row r="42447" spans="17:63" ht="29.25" customHeight="1" x14ac:dyDescent="0.2">
      <c r="Q42447" s="92" t="s">
        <v>50</v>
      </c>
      <c r="BF42447" s="101" t="s">
        <v>58</v>
      </c>
      <c r="BK42447" s="98" t="s">
        <v>70</v>
      </c>
    </row>
    <row r="42448" spans="17:63" ht="29.25" customHeight="1" x14ac:dyDescent="0.2">
      <c r="Q42448" s="92" t="s">
        <v>50</v>
      </c>
      <c r="BF42448" s="101" t="s">
        <v>58</v>
      </c>
      <c r="BK42448" s="98" t="s">
        <v>70</v>
      </c>
    </row>
    <row r="42449" spans="17:63" ht="29.25" customHeight="1" x14ac:dyDescent="0.2">
      <c r="Q42449" s="92" t="s">
        <v>50</v>
      </c>
      <c r="BF42449" s="101" t="s">
        <v>58</v>
      </c>
      <c r="BK42449" s="98" t="s">
        <v>70</v>
      </c>
    </row>
    <row r="42450" spans="17:63" ht="29.25" customHeight="1" x14ac:dyDescent="0.2">
      <c r="Q42450" s="92" t="s">
        <v>50</v>
      </c>
      <c r="BF42450" s="101" t="s">
        <v>58</v>
      </c>
      <c r="BK42450" s="98" t="s">
        <v>70</v>
      </c>
    </row>
    <row r="42451" spans="17:63" ht="29.25" customHeight="1" x14ac:dyDescent="0.2">
      <c r="Q42451" s="92" t="s">
        <v>50</v>
      </c>
      <c r="BF42451" s="101" t="s">
        <v>58</v>
      </c>
      <c r="BK42451" s="98" t="s">
        <v>70</v>
      </c>
    </row>
    <row r="42452" spans="17:63" ht="29.25" customHeight="1" x14ac:dyDescent="0.2">
      <c r="Q42452" s="92" t="s">
        <v>50</v>
      </c>
      <c r="BF42452" s="101" t="s">
        <v>58</v>
      </c>
      <c r="BK42452" s="98" t="s">
        <v>70</v>
      </c>
    </row>
    <row r="42453" spans="17:63" ht="29.25" customHeight="1" x14ac:dyDescent="0.2">
      <c r="Q42453" s="92" t="s">
        <v>50</v>
      </c>
      <c r="BF42453" s="101" t="s">
        <v>58</v>
      </c>
      <c r="BK42453" s="98" t="s">
        <v>70</v>
      </c>
    </row>
    <row r="42454" spans="17:63" ht="29.25" customHeight="1" x14ac:dyDescent="0.2">
      <c r="Q42454" s="92" t="s">
        <v>50</v>
      </c>
      <c r="BF42454" s="101" t="s">
        <v>58</v>
      </c>
      <c r="BK42454" s="98" t="s">
        <v>70</v>
      </c>
    </row>
    <row r="42455" spans="17:63" ht="29.25" customHeight="1" x14ac:dyDescent="0.2">
      <c r="Q42455" s="92" t="s">
        <v>50</v>
      </c>
      <c r="BF42455" s="101" t="s">
        <v>58</v>
      </c>
      <c r="BK42455" s="98" t="s">
        <v>70</v>
      </c>
    </row>
    <row r="42456" spans="17:63" ht="29.25" customHeight="1" x14ac:dyDescent="0.2">
      <c r="Q42456" s="92" t="s">
        <v>50</v>
      </c>
      <c r="BF42456" s="101" t="s">
        <v>58</v>
      </c>
      <c r="BK42456" s="98" t="s">
        <v>70</v>
      </c>
    </row>
    <row r="42457" spans="17:63" ht="29.25" customHeight="1" x14ac:dyDescent="0.2">
      <c r="Q42457" s="92" t="s">
        <v>50</v>
      </c>
      <c r="BF42457" s="101" t="s">
        <v>58</v>
      </c>
      <c r="BK42457" s="98" t="s">
        <v>70</v>
      </c>
    </row>
    <row r="42458" spans="17:63" ht="29.25" customHeight="1" x14ac:dyDescent="0.2">
      <c r="Q42458" s="92" t="s">
        <v>50</v>
      </c>
      <c r="BF42458" s="101" t="s">
        <v>58</v>
      </c>
      <c r="BK42458" s="98" t="s">
        <v>70</v>
      </c>
    </row>
    <row r="42459" spans="17:63" ht="29.25" customHeight="1" x14ac:dyDescent="0.2">
      <c r="Q42459" s="92" t="s">
        <v>50</v>
      </c>
      <c r="BF42459" s="101" t="s">
        <v>58</v>
      </c>
      <c r="BK42459" s="98" t="s">
        <v>70</v>
      </c>
    </row>
    <row r="42460" spans="17:63" ht="29.25" customHeight="1" x14ac:dyDescent="0.2">
      <c r="Q42460" s="92" t="s">
        <v>50</v>
      </c>
      <c r="BF42460" s="101" t="s">
        <v>58</v>
      </c>
      <c r="BK42460" s="98" t="s">
        <v>70</v>
      </c>
    </row>
    <row r="42461" spans="17:63" ht="29.25" customHeight="1" x14ac:dyDescent="0.2">
      <c r="Q42461" s="92" t="s">
        <v>50</v>
      </c>
      <c r="BF42461" s="101" t="s">
        <v>58</v>
      </c>
      <c r="BK42461" s="98" t="s">
        <v>70</v>
      </c>
    </row>
    <row r="42462" spans="17:63" ht="29.25" customHeight="1" x14ac:dyDescent="0.2">
      <c r="Q42462" s="92" t="s">
        <v>50</v>
      </c>
      <c r="BF42462" s="101" t="s">
        <v>58</v>
      </c>
      <c r="BK42462" s="98" t="s">
        <v>70</v>
      </c>
    </row>
    <row r="42463" spans="17:63" ht="29.25" customHeight="1" x14ac:dyDescent="0.2">
      <c r="Q42463" s="92" t="s">
        <v>50</v>
      </c>
      <c r="BF42463" s="101" t="s">
        <v>58</v>
      </c>
      <c r="BK42463" s="98" t="s">
        <v>70</v>
      </c>
    </row>
    <row r="42464" spans="17:63" ht="29.25" customHeight="1" x14ac:dyDescent="0.2">
      <c r="Q42464" s="92" t="s">
        <v>50</v>
      </c>
      <c r="BF42464" s="101" t="s">
        <v>58</v>
      </c>
      <c r="BK42464" s="98" t="s">
        <v>70</v>
      </c>
    </row>
    <row r="42465" spans="17:63" ht="29.25" customHeight="1" x14ac:dyDescent="0.2">
      <c r="Q42465" s="92" t="s">
        <v>50</v>
      </c>
      <c r="BF42465" s="101" t="s">
        <v>58</v>
      </c>
      <c r="BK42465" s="98" t="s">
        <v>70</v>
      </c>
    </row>
    <row r="42466" spans="17:63" ht="29.25" customHeight="1" x14ac:dyDescent="0.2">
      <c r="Q42466" s="92" t="s">
        <v>50</v>
      </c>
      <c r="BF42466" s="101" t="s">
        <v>58</v>
      </c>
      <c r="BK42466" s="98" t="s">
        <v>70</v>
      </c>
    </row>
    <row r="42467" spans="17:63" ht="29.25" customHeight="1" x14ac:dyDescent="0.2">
      <c r="Q42467" s="92" t="s">
        <v>50</v>
      </c>
      <c r="BF42467" s="101" t="s">
        <v>58</v>
      </c>
      <c r="BK42467" s="98" t="s">
        <v>70</v>
      </c>
    </row>
    <row r="42468" spans="17:63" ht="29.25" customHeight="1" x14ac:dyDescent="0.2">
      <c r="Q42468" s="92" t="s">
        <v>50</v>
      </c>
      <c r="BF42468" s="101" t="s">
        <v>58</v>
      </c>
      <c r="BK42468" s="98" t="s">
        <v>70</v>
      </c>
    </row>
    <row r="42469" spans="17:63" ht="29.25" customHeight="1" x14ac:dyDescent="0.2">
      <c r="Q42469" s="92" t="s">
        <v>50</v>
      </c>
      <c r="BF42469" s="101" t="s">
        <v>58</v>
      </c>
      <c r="BK42469" s="98" t="s">
        <v>70</v>
      </c>
    </row>
    <row r="42470" spans="17:63" ht="29.25" customHeight="1" x14ac:dyDescent="0.2">
      <c r="Q42470" s="92" t="s">
        <v>50</v>
      </c>
      <c r="BF42470" s="101" t="s">
        <v>58</v>
      </c>
      <c r="BK42470" s="98" t="s">
        <v>70</v>
      </c>
    </row>
    <row r="42471" spans="17:63" ht="29.25" customHeight="1" x14ac:dyDescent="0.2">
      <c r="Q42471" s="92" t="s">
        <v>50</v>
      </c>
      <c r="BF42471" s="101" t="s">
        <v>58</v>
      </c>
      <c r="BK42471" s="98" t="s">
        <v>70</v>
      </c>
    </row>
    <row r="42472" spans="17:63" ht="29.25" customHeight="1" x14ac:dyDescent="0.2">
      <c r="Q42472" s="92" t="s">
        <v>50</v>
      </c>
      <c r="BF42472" s="101" t="s">
        <v>58</v>
      </c>
      <c r="BK42472" s="98" t="s">
        <v>70</v>
      </c>
    </row>
    <row r="42473" spans="17:63" ht="29.25" customHeight="1" x14ac:dyDescent="0.2">
      <c r="Q42473" s="92" t="s">
        <v>50</v>
      </c>
      <c r="BF42473" s="101" t="s">
        <v>58</v>
      </c>
      <c r="BK42473" s="98" t="s">
        <v>70</v>
      </c>
    </row>
    <row r="42474" spans="17:63" ht="29.25" customHeight="1" x14ac:dyDescent="0.2">
      <c r="Q42474" s="92" t="s">
        <v>50</v>
      </c>
      <c r="BF42474" s="101" t="s">
        <v>58</v>
      </c>
      <c r="BK42474" s="98" t="s">
        <v>70</v>
      </c>
    </row>
    <row r="42475" spans="17:63" ht="29.25" customHeight="1" x14ac:dyDescent="0.2">
      <c r="Q42475" s="92" t="s">
        <v>50</v>
      </c>
      <c r="BF42475" s="101" t="s">
        <v>58</v>
      </c>
      <c r="BK42475" s="98" t="s">
        <v>70</v>
      </c>
    </row>
    <row r="42476" spans="17:63" ht="29.25" customHeight="1" x14ac:dyDescent="0.2">
      <c r="Q42476" s="92" t="s">
        <v>50</v>
      </c>
      <c r="BF42476" s="101" t="s">
        <v>58</v>
      </c>
      <c r="BK42476" s="98" t="s">
        <v>70</v>
      </c>
    </row>
    <row r="42477" spans="17:63" ht="29.25" customHeight="1" x14ac:dyDescent="0.2">
      <c r="Q42477" s="92" t="s">
        <v>50</v>
      </c>
      <c r="BF42477" s="101" t="s">
        <v>58</v>
      </c>
      <c r="BK42477" s="98" t="s">
        <v>70</v>
      </c>
    </row>
    <row r="42478" spans="17:63" ht="29.25" customHeight="1" x14ac:dyDescent="0.2">
      <c r="Q42478" s="92" t="s">
        <v>50</v>
      </c>
      <c r="BF42478" s="101" t="s">
        <v>58</v>
      </c>
      <c r="BK42478" s="98" t="s">
        <v>70</v>
      </c>
    </row>
    <row r="42479" spans="17:63" ht="29.25" customHeight="1" x14ac:dyDescent="0.2">
      <c r="Q42479" s="92" t="s">
        <v>50</v>
      </c>
      <c r="BF42479" s="101" t="s">
        <v>58</v>
      </c>
      <c r="BK42479" s="98" t="s">
        <v>70</v>
      </c>
    </row>
    <row r="42480" spans="17:63" ht="29.25" customHeight="1" x14ac:dyDescent="0.2">
      <c r="Q42480" s="92" t="s">
        <v>50</v>
      </c>
      <c r="BF42480" s="101" t="s">
        <v>58</v>
      </c>
      <c r="BK42480" s="98" t="s">
        <v>70</v>
      </c>
    </row>
    <row r="42481" spans="17:63" ht="29.25" customHeight="1" x14ac:dyDescent="0.2">
      <c r="Q42481" s="92" t="s">
        <v>50</v>
      </c>
      <c r="BF42481" s="101" t="s">
        <v>58</v>
      </c>
      <c r="BK42481" s="98" t="s">
        <v>70</v>
      </c>
    </row>
    <row r="42482" spans="17:63" ht="29.25" customHeight="1" x14ac:dyDescent="0.2">
      <c r="Q42482" s="92" t="s">
        <v>50</v>
      </c>
      <c r="BF42482" s="101" t="s">
        <v>58</v>
      </c>
      <c r="BK42482" s="98" t="s">
        <v>70</v>
      </c>
    </row>
    <row r="42483" spans="17:63" ht="29.25" customHeight="1" x14ac:dyDescent="0.2">
      <c r="Q42483" s="92" t="s">
        <v>50</v>
      </c>
      <c r="BF42483" s="101" t="s">
        <v>58</v>
      </c>
      <c r="BK42483" s="98" t="s">
        <v>70</v>
      </c>
    </row>
    <row r="42484" spans="17:63" ht="29.25" customHeight="1" x14ac:dyDescent="0.2">
      <c r="Q42484" s="92" t="s">
        <v>50</v>
      </c>
      <c r="BF42484" s="101" t="s">
        <v>58</v>
      </c>
      <c r="BK42484" s="98" t="s">
        <v>70</v>
      </c>
    </row>
    <row r="42485" spans="17:63" ht="29.25" customHeight="1" x14ac:dyDescent="0.2">
      <c r="Q42485" s="92" t="s">
        <v>50</v>
      </c>
      <c r="BF42485" s="101" t="s">
        <v>58</v>
      </c>
      <c r="BK42485" s="98" t="s">
        <v>70</v>
      </c>
    </row>
    <row r="42486" spans="17:63" ht="29.25" customHeight="1" x14ac:dyDescent="0.2">
      <c r="Q42486" s="92" t="s">
        <v>50</v>
      </c>
      <c r="BF42486" s="101" t="s">
        <v>58</v>
      </c>
      <c r="BK42486" s="98" t="s">
        <v>70</v>
      </c>
    </row>
    <row r="42487" spans="17:63" ht="29.25" customHeight="1" x14ac:dyDescent="0.2">
      <c r="Q42487" s="92" t="s">
        <v>50</v>
      </c>
      <c r="BF42487" s="101" t="s">
        <v>58</v>
      </c>
      <c r="BK42487" s="98" t="s">
        <v>70</v>
      </c>
    </row>
    <row r="42488" spans="17:63" ht="29.25" customHeight="1" x14ac:dyDescent="0.2">
      <c r="Q42488" s="92" t="s">
        <v>50</v>
      </c>
      <c r="BF42488" s="101" t="s">
        <v>58</v>
      </c>
      <c r="BK42488" s="98" t="s">
        <v>70</v>
      </c>
    </row>
    <row r="42489" spans="17:63" ht="29.25" customHeight="1" x14ac:dyDescent="0.2">
      <c r="Q42489" s="92" t="s">
        <v>50</v>
      </c>
      <c r="BF42489" s="101" t="s">
        <v>58</v>
      </c>
      <c r="BK42489" s="98" t="s">
        <v>70</v>
      </c>
    </row>
    <row r="42490" spans="17:63" ht="29.25" customHeight="1" x14ac:dyDescent="0.2">
      <c r="Q42490" s="92" t="s">
        <v>50</v>
      </c>
      <c r="BF42490" s="101" t="s">
        <v>58</v>
      </c>
      <c r="BK42490" s="98" t="s">
        <v>70</v>
      </c>
    </row>
    <row r="42491" spans="17:63" ht="29.25" customHeight="1" x14ac:dyDescent="0.2">
      <c r="Q42491" s="92" t="s">
        <v>50</v>
      </c>
      <c r="BF42491" s="101" t="s">
        <v>58</v>
      </c>
      <c r="BK42491" s="98" t="s">
        <v>70</v>
      </c>
    </row>
    <row r="42492" spans="17:63" ht="29.25" customHeight="1" x14ac:dyDescent="0.2">
      <c r="Q42492" s="92" t="s">
        <v>50</v>
      </c>
      <c r="BF42492" s="101" t="s">
        <v>58</v>
      </c>
      <c r="BK42492" s="98" t="s">
        <v>70</v>
      </c>
    </row>
    <row r="42493" spans="17:63" ht="29.25" customHeight="1" x14ac:dyDescent="0.2">
      <c r="Q42493" s="92" t="s">
        <v>50</v>
      </c>
      <c r="BF42493" s="101" t="s">
        <v>58</v>
      </c>
      <c r="BK42493" s="98" t="s">
        <v>70</v>
      </c>
    </row>
    <row r="42494" spans="17:63" ht="29.25" customHeight="1" x14ac:dyDescent="0.2">
      <c r="Q42494" s="92" t="s">
        <v>50</v>
      </c>
      <c r="BF42494" s="101" t="s">
        <v>58</v>
      </c>
      <c r="BK42494" s="98" t="s">
        <v>70</v>
      </c>
    </row>
    <row r="42495" spans="17:63" ht="29.25" customHeight="1" x14ac:dyDescent="0.2">
      <c r="Q42495" s="92" t="s">
        <v>50</v>
      </c>
      <c r="BF42495" s="101" t="s">
        <v>58</v>
      </c>
      <c r="BK42495" s="98" t="s">
        <v>70</v>
      </c>
    </row>
    <row r="42496" spans="17:63" ht="29.25" customHeight="1" x14ac:dyDescent="0.2">
      <c r="Q42496" s="92" t="s">
        <v>50</v>
      </c>
      <c r="BF42496" s="101" t="s">
        <v>58</v>
      </c>
      <c r="BK42496" s="98" t="s">
        <v>70</v>
      </c>
    </row>
    <row r="42497" spans="17:63" ht="29.25" customHeight="1" x14ac:dyDescent="0.2">
      <c r="Q42497" s="92" t="s">
        <v>50</v>
      </c>
      <c r="BF42497" s="101" t="s">
        <v>58</v>
      </c>
      <c r="BK42497" s="98" t="s">
        <v>70</v>
      </c>
    </row>
    <row r="42498" spans="17:63" ht="29.25" customHeight="1" x14ac:dyDescent="0.2">
      <c r="Q42498" s="92" t="s">
        <v>50</v>
      </c>
      <c r="BF42498" s="101" t="s">
        <v>58</v>
      </c>
      <c r="BK42498" s="98" t="s">
        <v>70</v>
      </c>
    </row>
    <row r="42499" spans="17:63" ht="29.25" customHeight="1" x14ac:dyDescent="0.2">
      <c r="Q42499" s="92" t="s">
        <v>50</v>
      </c>
      <c r="BF42499" s="101" t="s">
        <v>58</v>
      </c>
      <c r="BK42499" s="98" t="s">
        <v>70</v>
      </c>
    </row>
    <row r="42500" spans="17:63" ht="29.25" customHeight="1" x14ac:dyDescent="0.2">
      <c r="Q42500" s="92" t="s">
        <v>50</v>
      </c>
      <c r="BF42500" s="101" t="s">
        <v>58</v>
      </c>
      <c r="BK42500" s="98" t="s">
        <v>70</v>
      </c>
    </row>
    <row r="42501" spans="17:63" ht="29.25" customHeight="1" x14ac:dyDescent="0.2">
      <c r="Q42501" s="92" t="s">
        <v>50</v>
      </c>
      <c r="BF42501" s="101" t="s">
        <v>58</v>
      </c>
      <c r="BK42501" s="98" t="s">
        <v>70</v>
      </c>
    </row>
    <row r="42502" spans="17:63" ht="29.25" customHeight="1" x14ac:dyDescent="0.2">
      <c r="Q42502" s="92" t="s">
        <v>50</v>
      </c>
      <c r="BF42502" s="101" t="s">
        <v>58</v>
      </c>
      <c r="BK42502" s="98" t="s">
        <v>70</v>
      </c>
    </row>
    <row r="42503" spans="17:63" ht="29.25" customHeight="1" x14ac:dyDescent="0.2">
      <c r="Q42503" s="92" t="s">
        <v>50</v>
      </c>
      <c r="BF42503" s="101" t="s">
        <v>58</v>
      </c>
      <c r="BK42503" s="98" t="s">
        <v>70</v>
      </c>
    </row>
    <row r="42504" spans="17:63" ht="29.25" customHeight="1" x14ac:dyDescent="0.2">
      <c r="Q42504" s="92" t="s">
        <v>50</v>
      </c>
      <c r="BF42504" s="101" t="s">
        <v>58</v>
      </c>
      <c r="BK42504" s="98" t="s">
        <v>70</v>
      </c>
    </row>
    <row r="42505" spans="17:63" ht="29.25" customHeight="1" x14ac:dyDescent="0.2">
      <c r="Q42505" s="92" t="s">
        <v>50</v>
      </c>
      <c r="BF42505" s="101" t="s">
        <v>58</v>
      </c>
      <c r="BK42505" s="98" t="s">
        <v>70</v>
      </c>
    </row>
    <row r="42506" spans="17:63" ht="29.25" customHeight="1" x14ac:dyDescent="0.2">
      <c r="Q42506" s="92" t="s">
        <v>50</v>
      </c>
      <c r="BF42506" s="101" t="s">
        <v>58</v>
      </c>
      <c r="BK42506" s="98" t="s">
        <v>70</v>
      </c>
    </row>
    <row r="42507" spans="17:63" ht="29.25" customHeight="1" x14ac:dyDescent="0.2">
      <c r="Q42507" s="92" t="s">
        <v>50</v>
      </c>
      <c r="BF42507" s="101" t="s">
        <v>58</v>
      </c>
      <c r="BK42507" s="98" t="s">
        <v>70</v>
      </c>
    </row>
    <row r="42508" spans="17:63" ht="29.25" customHeight="1" x14ac:dyDescent="0.2">
      <c r="Q42508" s="92" t="s">
        <v>50</v>
      </c>
      <c r="BF42508" s="101" t="s">
        <v>58</v>
      </c>
      <c r="BK42508" s="98" t="s">
        <v>70</v>
      </c>
    </row>
    <row r="42509" spans="17:63" ht="29.25" customHeight="1" x14ac:dyDescent="0.2">
      <c r="Q42509" s="92" t="s">
        <v>50</v>
      </c>
      <c r="BF42509" s="101" t="s">
        <v>58</v>
      </c>
      <c r="BK42509" s="98" t="s">
        <v>70</v>
      </c>
    </row>
    <row r="42510" spans="17:63" ht="29.25" customHeight="1" x14ac:dyDescent="0.2">
      <c r="Q42510" s="92" t="s">
        <v>50</v>
      </c>
      <c r="BF42510" s="101" t="s">
        <v>58</v>
      </c>
      <c r="BK42510" s="98" t="s">
        <v>70</v>
      </c>
    </row>
    <row r="42511" spans="17:63" ht="29.25" customHeight="1" x14ac:dyDescent="0.2">
      <c r="Q42511" s="92" t="s">
        <v>50</v>
      </c>
      <c r="BF42511" s="101" t="s">
        <v>58</v>
      </c>
      <c r="BK42511" s="98" t="s">
        <v>70</v>
      </c>
    </row>
    <row r="42512" spans="17:63" ht="29.25" customHeight="1" x14ac:dyDescent="0.2">
      <c r="Q42512" s="92" t="s">
        <v>50</v>
      </c>
      <c r="BF42512" s="101" t="s">
        <v>58</v>
      </c>
      <c r="BK42512" s="98" t="s">
        <v>70</v>
      </c>
    </row>
    <row r="42513" spans="17:63" ht="29.25" customHeight="1" x14ac:dyDescent="0.2">
      <c r="Q42513" s="92" t="s">
        <v>50</v>
      </c>
      <c r="BF42513" s="101" t="s">
        <v>58</v>
      </c>
      <c r="BK42513" s="98" t="s">
        <v>70</v>
      </c>
    </row>
    <row r="42514" spans="17:63" ht="29.25" customHeight="1" x14ac:dyDescent="0.2">
      <c r="Q42514" s="92" t="s">
        <v>50</v>
      </c>
      <c r="BF42514" s="101" t="s">
        <v>58</v>
      </c>
      <c r="BK42514" s="98" t="s">
        <v>70</v>
      </c>
    </row>
    <row r="42515" spans="17:63" ht="29.25" customHeight="1" x14ac:dyDescent="0.2">
      <c r="Q42515" s="92" t="s">
        <v>50</v>
      </c>
      <c r="BF42515" s="101" t="s">
        <v>58</v>
      </c>
      <c r="BK42515" s="98" t="s">
        <v>70</v>
      </c>
    </row>
    <row r="42516" spans="17:63" ht="29.25" customHeight="1" x14ac:dyDescent="0.2">
      <c r="Q42516" s="92" t="s">
        <v>50</v>
      </c>
      <c r="BF42516" s="101" t="s">
        <v>58</v>
      </c>
      <c r="BK42516" s="98" t="s">
        <v>70</v>
      </c>
    </row>
    <row r="42517" spans="17:63" ht="29.25" customHeight="1" x14ac:dyDescent="0.2">
      <c r="Q42517" s="92" t="s">
        <v>50</v>
      </c>
      <c r="BF42517" s="101" t="s">
        <v>58</v>
      </c>
      <c r="BK42517" s="98" t="s">
        <v>70</v>
      </c>
    </row>
    <row r="42518" spans="17:63" ht="29.25" customHeight="1" x14ac:dyDescent="0.2">
      <c r="Q42518" s="92" t="s">
        <v>50</v>
      </c>
      <c r="BF42518" s="101" t="s">
        <v>58</v>
      </c>
      <c r="BK42518" s="98" t="s">
        <v>70</v>
      </c>
    </row>
    <row r="42519" spans="17:63" ht="29.25" customHeight="1" x14ac:dyDescent="0.2">
      <c r="Q42519" s="92" t="s">
        <v>50</v>
      </c>
      <c r="BF42519" s="101" t="s">
        <v>58</v>
      </c>
      <c r="BK42519" s="98" t="s">
        <v>70</v>
      </c>
    </row>
    <row r="42520" spans="17:63" ht="29.25" customHeight="1" x14ac:dyDescent="0.2">
      <c r="Q42520" s="92" t="s">
        <v>50</v>
      </c>
      <c r="BF42520" s="101" t="s">
        <v>58</v>
      </c>
      <c r="BK42520" s="98" t="s">
        <v>70</v>
      </c>
    </row>
    <row r="42521" spans="17:63" ht="29.25" customHeight="1" x14ac:dyDescent="0.2">
      <c r="Q42521" s="92" t="s">
        <v>50</v>
      </c>
      <c r="BF42521" s="101" t="s">
        <v>58</v>
      </c>
      <c r="BK42521" s="98" t="s">
        <v>70</v>
      </c>
    </row>
    <row r="42522" spans="17:63" ht="29.25" customHeight="1" x14ac:dyDescent="0.2">
      <c r="Q42522" s="92" t="s">
        <v>50</v>
      </c>
      <c r="BF42522" s="101" t="s">
        <v>58</v>
      </c>
      <c r="BK42522" s="98" t="s">
        <v>70</v>
      </c>
    </row>
    <row r="42523" spans="17:63" ht="29.25" customHeight="1" x14ac:dyDescent="0.2">
      <c r="Q42523" s="92" t="s">
        <v>50</v>
      </c>
      <c r="BF42523" s="101" t="s">
        <v>58</v>
      </c>
      <c r="BK42523" s="98" t="s">
        <v>70</v>
      </c>
    </row>
    <row r="42524" spans="17:63" ht="29.25" customHeight="1" x14ac:dyDescent="0.2">
      <c r="Q42524" s="92" t="s">
        <v>50</v>
      </c>
      <c r="BF42524" s="101" t="s">
        <v>58</v>
      </c>
      <c r="BK42524" s="98" t="s">
        <v>70</v>
      </c>
    </row>
    <row r="42525" spans="17:63" ht="29.25" customHeight="1" x14ac:dyDescent="0.2">
      <c r="Q42525" s="92" t="s">
        <v>50</v>
      </c>
      <c r="BF42525" s="101" t="s">
        <v>58</v>
      </c>
      <c r="BK42525" s="98" t="s">
        <v>70</v>
      </c>
    </row>
    <row r="42526" spans="17:63" ht="29.25" customHeight="1" x14ac:dyDescent="0.2">
      <c r="Q42526" s="92" t="s">
        <v>50</v>
      </c>
      <c r="BF42526" s="101" t="s">
        <v>58</v>
      </c>
      <c r="BK42526" s="98" t="s">
        <v>70</v>
      </c>
    </row>
    <row r="42527" spans="17:63" ht="29.25" customHeight="1" x14ac:dyDescent="0.2">
      <c r="Q42527" s="92" t="s">
        <v>50</v>
      </c>
      <c r="BF42527" s="101" t="s">
        <v>58</v>
      </c>
      <c r="BK42527" s="98" t="s">
        <v>70</v>
      </c>
    </row>
    <row r="42528" spans="17:63" ht="29.25" customHeight="1" x14ac:dyDescent="0.2">
      <c r="Q42528" s="92" t="s">
        <v>50</v>
      </c>
      <c r="BF42528" s="101" t="s">
        <v>58</v>
      </c>
      <c r="BK42528" s="98" t="s">
        <v>70</v>
      </c>
    </row>
    <row r="42529" spans="17:63" ht="29.25" customHeight="1" x14ac:dyDescent="0.2">
      <c r="Q42529" s="92" t="s">
        <v>50</v>
      </c>
      <c r="BF42529" s="101" t="s">
        <v>58</v>
      </c>
      <c r="BK42529" s="98" t="s">
        <v>70</v>
      </c>
    </row>
    <row r="42530" spans="17:63" ht="29.25" customHeight="1" x14ac:dyDescent="0.2">
      <c r="Q42530" s="92" t="s">
        <v>50</v>
      </c>
      <c r="BF42530" s="101" t="s">
        <v>58</v>
      </c>
      <c r="BK42530" s="98" t="s">
        <v>70</v>
      </c>
    </row>
    <row r="42531" spans="17:63" ht="29.25" customHeight="1" x14ac:dyDescent="0.2">
      <c r="Q42531" s="92" t="s">
        <v>50</v>
      </c>
      <c r="BF42531" s="101" t="s">
        <v>58</v>
      </c>
      <c r="BK42531" s="98" t="s">
        <v>70</v>
      </c>
    </row>
    <row r="42532" spans="17:63" ht="29.25" customHeight="1" x14ac:dyDescent="0.2">
      <c r="Q42532" s="92" t="s">
        <v>50</v>
      </c>
      <c r="BF42532" s="101" t="s">
        <v>58</v>
      </c>
      <c r="BK42532" s="98" t="s">
        <v>70</v>
      </c>
    </row>
    <row r="42533" spans="17:63" ht="29.25" customHeight="1" x14ac:dyDescent="0.2">
      <c r="Q42533" s="92" t="s">
        <v>50</v>
      </c>
      <c r="BF42533" s="101" t="s">
        <v>58</v>
      </c>
      <c r="BK42533" s="98" t="s">
        <v>70</v>
      </c>
    </row>
    <row r="42534" spans="17:63" ht="29.25" customHeight="1" x14ac:dyDescent="0.2">
      <c r="Q42534" s="92" t="s">
        <v>50</v>
      </c>
      <c r="BF42534" s="101" t="s">
        <v>58</v>
      </c>
      <c r="BK42534" s="98" t="s">
        <v>70</v>
      </c>
    </row>
    <row r="42535" spans="17:63" ht="29.25" customHeight="1" x14ac:dyDescent="0.2">
      <c r="Q42535" s="92" t="s">
        <v>50</v>
      </c>
      <c r="BF42535" s="101" t="s">
        <v>58</v>
      </c>
      <c r="BK42535" s="98" t="s">
        <v>70</v>
      </c>
    </row>
    <row r="42536" spans="17:63" ht="29.25" customHeight="1" x14ac:dyDescent="0.2">
      <c r="Q42536" s="92" t="s">
        <v>50</v>
      </c>
      <c r="BF42536" s="101" t="s">
        <v>58</v>
      </c>
      <c r="BK42536" s="98" t="s">
        <v>70</v>
      </c>
    </row>
    <row r="42537" spans="17:63" ht="29.25" customHeight="1" x14ac:dyDescent="0.2">
      <c r="Q42537" s="92" t="s">
        <v>50</v>
      </c>
      <c r="BF42537" s="101" t="s">
        <v>58</v>
      </c>
      <c r="BK42537" s="98" t="s">
        <v>70</v>
      </c>
    </row>
    <row r="42538" spans="17:63" ht="29.25" customHeight="1" x14ac:dyDescent="0.2">
      <c r="Q42538" s="92" t="s">
        <v>50</v>
      </c>
      <c r="BF42538" s="101" t="s">
        <v>58</v>
      </c>
      <c r="BK42538" s="98" t="s">
        <v>70</v>
      </c>
    </row>
    <row r="42539" spans="17:63" ht="29.25" customHeight="1" x14ac:dyDescent="0.2">
      <c r="Q42539" s="92" t="s">
        <v>50</v>
      </c>
      <c r="BF42539" s="101" t="s">
        <v>58</v>
      </c>
      <c r="BK42539" s="98" t="s">
        <v>70</v>
      </c>
    </row>
    <row r="42540" spans="17:63" ht="29.25" customHeight="1" x14ac:dyDescent="0.2">
      <c r="Q42540" s="92" t="s">
        <v>50</v>
      </c>
      <c r="BF42540" s="101" t="s">
        <v>58</v>
      </c>
      <c r="BK42540" s="98" t="s">
        <v>70</v>
      </c>
    </row>
    <row r="42541" spans="17:63" ht="29.25" customHeight="1" x14ac:dyDescent="0.2">
      <c r="Q42541" s="92" t="s">
        <v>50</v>
      </c>
      <c r="BF42541" s="101" t="s">
        <v>58</v>
      </c>
      <c r="BK42541" s="98" t="s">
        <v>70</v>
      </c>
    </row>
    <row r="42542" spans="17:63" ht="29.25" customHeight="1" x14ac:dyDescent="0.2">
      <c r="Q42542" s="92" t="s">
        <v>50</v>
      </c>
      <c r="BF42542" s="101" t="s">
        <v>58</v>
      </c>
      <c r="BK42542" s="98" t="s">
        <v>70</v>
      </c>
    </row>
    <row r="42543" spans="17:63" ht="29.25" customHeight="1" x14ac:dyDescent="0.2">
      <c r="Q42543" s="92" t="s">
        <v>50</v>
      </c>
      <c r="BF42543" s="101" t="s">
        <v>58</v>
      </c>
      <c r="BK42543" s="98" t="s">
        <v>70</v>
      </c>
    </row>
    <row r="42544" spans="17:63" ht="29.25" customHeight="1" x14ac:dyDescent="0.2">
      <c r="Q42544" s="92" t="s">
        <v>50</v>
      </c>
      <c r="BF42544" s="101" t="s">
        <v>58</v>
      </c>
      <c r="BK42544" s="98" t="s">
        <v>70</v>
      </c>
    </row>
    <row r="42545" spans="17:63" ht="29.25" customHeight="1" x14ac:dyDescent="0.2">
      <c r="Q42545" s="92" t="s">
        <v>50</v>
      </c>
      <c r="BF42545" s="101" t="s">
        <v>58</v>
      </c>
      <c r="BK42545" s="98" t="s">
        <v>70</v>
      </c>
    </row>
    <row r="42546" spans="17:63" ht="29.25" customHeight="1" x14ac:dyDescent="0.2">
      <c r="Q42546" s="92" t="s">
        <v>50</v>
      </c>
      <c r="BF42546" s="101" t="s">
        <v>58</v>
      </c>
      <c r="BK42546" s="98" t="s">
        <v>70</v>
      </c>
    </row>
    <row r="42547" spans="17:63" ht="29.25" customHeight="1" x14ac:dyDescent="0.2">
      <c r="Q42547" s="92" t="s">
        <v>50</v>
      </c>
      <c r="BF42547" s="101" t="s">
        <v>58</v>
      </c>
      <c r="BK42547" s="98" t="s">
        <v>70</v>
      </c>
    </row>
    <row r="42548" spans="17:63" ht="29.25" customHeight="1" x14ac:dyDescent="0.2">
      <c r="Q42548" s="92" t="s">
        <v>50</v>
      </c>
      <c r="BF42548" s="101" t="s">
        <v>58</v>
      </c>
      <c r="BK42548" s="98" t="s">
        <v>70</v>
      </c>
    </row>
    <row r="42549" spans="17:63" ht="29.25" customHeight="1" x14ac:dyDescent="0.2">
      <c r="Q42549" s="92" t="s">
        <v>50</v>
      </c>
      <c r="BF42549" s="101" t="s">
        <v>58</v>
      </c>
      <c r="BK42549" s="98" t="s">
        <v>70</v>
      </c>
    </row>
    <row r="42550" spans="17:63" ht="29.25" customHeight="1" x14ac:dyDescent="0.2">
      <c r="Q42550" s="92" t="s">
        <v>50</v>
      </c>
      <c r="BF42550" s="101" t="s">
        <v>58</v>
      </c>
      <c r="BK42550" s="98" t="s">
        <v>70</v>
      </c>
    </row>
    <row r="42551" spans="17:63" ht="29.25" customHeight="1" x14ac:dyDescent="0.2">
      <c r="Q42551" s="92" t="s">
        <v>50</v>
      </c>
      <c r="BF42551" s="101" t="s">
        <v>58</v>
      </c>
      <c r="BK42551" s="98" t="s">
        <v>70</v>
      </c>
    </row>
    <row r="42552" spans="17:63" ht="29.25" customHeight="1" x14ac:dyDescent="0.2">
      <c r="Q42552" s="92" t="s">
        <v>50</v>
      </c>
      <c r="BF42552" s="101" t="s">
        <v>58</v>
      </c>
      <c r="BK42552" s="98" t="s">
        <v>70</v>
      </c>
    </row>
    <row r="42553" spans="17:63" ht="29.25" customHeight="1" x14ac:dyDescent="0.2">
      <c r="Q42553" s="92" t="s">
        <v>50</v>
      </c>
      <c r="BF42553" s="101" t="s">
        <v>58</v>
      </c>
      <c r="BK42553" s="98" t="s">
        <v>70</v>
      </c>
    </row>
    <row r="42554" spans="17:63" ht="29.25" customHeight="1" x14ac:dyDescent="0.2">
      <c r="Q42554" s="92" t="s">
        <v>50</v>
      </c>
      <c r="BF42554" s="101" t="s">
        <v>58</v>
      </c>
      <c r="BK42554" s="98" t="s">
        <v>70</v>
      </c>
    </row>
    <row r="42555" spans="17:63" ht="29.25" customHeight="1" x14ac:dyDescent="0.2">
      <c r="Q42555" s="92" t="s">
        <v>50</v>
      </c>
      <c r="BF42555" s="101" t="s">
        <v>58</v>
      </c>
      <c r="BK42555" s="98" t="s">
        <v>70</v>
      </c>
    </row>
    <row r="42556" spans="17:63" ht="29.25" customHeight="1" x14ac:dyDescent="0.2">
      <c r="Q42556" s="92" t="s">
        <v>50</v>
      </c>
      <c r="BF42556" s="101" t="s">
        <v>58</v>
      </c>
      <c r="BK42556" s="98" t="s">
        <v>70</v>
      </c>
    </row>
    <row r="42557" spans="17:63" ht="29.25" customHeight="1" x14ac:dyDescent="0.2">
      <c r="Q42557" s="92" t="s">
        <v>50</v>
      </c>
      <c r="BF42557" s="101" t="s">
        <v>58</v>
      </c>
      <c r="BK42557" s="98" t="s">
        <v>70</v>
      </c>
    </row>
    <row r="42558" spans="17:63" ht="29.25" customHeight="1" x14ac:dyDescent="0.2">
      <c r="Q42558" s="92" t="s">
        <v>50</v>
      </c>
      <c r="BF42558" s="101" t="s">
        <v>58</v>
      </c>
      <c r="BK42558" s="98" t="s">
        <v>70</v>
      </c>
    </row>
    <row r="42559" spans="17:63" ht="29.25" customHeight="1" x14ac:dyDescent="0.2">
      <c r="Q42559" s="92" t="s">
        <v>50</v>
      </c>
      <c r="BF42559" s="101" t="s">
        <v>58</v>
      </c>
      <c r="BK42559" s="98" t="s">
        <v>70</v>
      </c>
    </row>
    <row r="42560" spans="17:63" ht="29.25" customHeight="1" x14ac:dyDescent="0.2">
      <c r="Q42560" s="92" t="s">
        <v>50</v>
      </c>
      <c r="BF42560" s="101" t="s">
        <v>58</v>
      </c>
      <c r="BK42560" s="98" t="s">
        <v>70</v>
      </c>
    </row>
    <row r="42561" spans="17:63" ht="29.25" customHeight="1" x14ac:dyDescent="0.2">
      <c r="Q42561" s="92" t="s">
        <v>50</v>
      </c>
      <c r="BF42561" s="101" t="s">
        <v>58</v>
      </c>
      <c r="BK42561" s="98" t="s">
        <v>70</v>
      </c>
    </row>
    <row r="42562" spans="17:63" ht="29.25" customHeight="1" x14ac:dyDescent="0.2">
      <c r="Q42562" s="92" t="s">
        <v>50</v>
      </c>
      <c r="BF42562" s="101" t="s">
        <v>58</v>
      </c>
      <c r="BK42562" s="98" t="s">
        <v>70</v>
      </c>
    </row>
    <row r="42563" spans="17:63" ht="29.25" customHeight="1" x14ac:dyDescent="0.2">
      <c r="Q42563" s="92" t="s">
        <v>50</v>
      </c>
      <c r="BF42563" s="101" t="s">
        <v>58</v>
      </c>
      <c r="BK42563" s="98" t="s">
        <v>70</v>
      </c>
    </row>
    <row r="42564" spans="17:63" ht="29.25" customHeight="1" x14ac:dyDescent="0.2">
      <c r="Q42564" s="92" t="s">
        <v>50</v>
      </c>
      <c r="BF42564" s="101" t="s">
        <v>58</v>
      </c>
      <c r="BK42564" s="98" t="s">
        <v>70</v>
      </c>
    </row>
    <row r="42565" spans="17:63" ht="29.25" customHeight="1" x14ac:dyDescent="0.2">
      <c r="Q42565" s="92" t="s">
        <v>50</v>
      </c>
      <c r="BF42565" s="101" t="s">
        <v>58</v>
      </c>
      <c r="BK42565" s="98" t="s">
        <v>70</v>
      </c>
    </row>
    <row r="42566" spans="17:63" ht="29.25" customHeight="1" x14ac:dyDescent="0.2">
      <c r="Q42566" s="92" t="s">
        <v>50</v>
      </c>
      <c r="BF42566" s="101" t="s">
        <v>58</v>
      </c>
      <c r="BK42566" s="98" t="s">
        <v>70</v>
      </c>
    </row>
    <row r="42567" spans="17:63" ht="29.25" customHeight="1" x14ac:dyDescent="0.2">
      <c r="Q42567" s="92" t="s">
        <v>50</v>
      </c>
      <c r="BF42567" s="101" t="s">
        <v>58</v>
      </c>
      <c r="BK42567" s="98" t="s">
        <v>70</v>
      </c>
    </row>
    <row r="42568" spans="17:63" ht="29.25" customHeight="1" x14ac:dyDescent="0.2">
      <c r="Q42568" s="92" t="s">
        <v>50</v>
      </c>
      <c r="BF42568" s="101" t="s">
        <v>58</v>
      </c>
      <c r="BK42568" s="98" t="s">
        <v>70</v>
      </c>
    </row>
    <row r="42569" spans="17:63" ht="29.25" customHeight="1" x14ac:dyDescent="0.2">
      <c r="Q42569" s="92" t="s">
        <v>50</v>
      </c>
      <c r="BF42569" s="101" t="s">
        <v>58</v>
      </c>
      <c r="BK42569" s="98" t="s">
        <v>70</v>
      </c>
    </row>
    <row r="42570" spans="17:63" ht="29.25" customHeight="1" x14ac:dyDescent="0.2">
      <c r="Q42570" s="92" t="s">
        <v>50</v>
      </c>
      <c r="BF42570" s="101" t="s">
        <v>58</v>
      </c>
      <c r="BK42570" s="98" t="s">
        <v>70</v>
      </c>
    </row>
    <row r="42571" spans="17:63" ht="29.25" customHeight="1" x14ac:dyDescent="0.2">
      <c r="Q42571" s="92" t="s">
        <v>50</v>
      </c>
      <c r="BF42571" s="101" t="s">
        <v>58</v>
      </c>
      <c r="BK42571" s="98" t="s">
        <v>70</v>
      </c>
    </row>
    <row r="42572" spans="17:63" ht="29.25" customHeight="1" x14ac:dyDescent="0.2">
      <c r="Q42572" s="92" t="s">
        <v>50</v>
      </c>
      <c r="BF42572" s="101" t="s">
        <v>58</v>
      </c>
      <c r="BK42572" s="98" t="s">
        <v>70</v>
      </c>
    </row>
    <row r="42573" spans="17:63" ht="29.25" customHeight="1" x14ac:dyDescent="0.2">
      <c r="Q42573" s="92" t="s">
        <v>50</v>
      </c>
      <c r="BF42573" s="101" t="s">
        <v>58</v>
      </c>
      <c r="BK42573" s="98" t="s">
        <v>70</v>
      </c>
    </row>
    <row r="42574" spans="17:63" ht="29.25" customHeight="1" x14ac:dyDescent="0.2">
      <c r="Q42574" s="92" t="s">
        <v>50</v>
      </c>
      <c r="BF42574" s="101" t="s">
        <v>58</v>
      </c>
      <c r="BK42574" s="98" t="s">
        <v>70</v>
      </c>
    </row>
    <row r="42575" spans="17:63" ht="29.25" customHeight="1" x14ac:dyDescent="0.2">
      <c r="Q42575" s="92" t="s">
        <v>50</v>
      </c>
      <c r="BF42575" s="101" t="s">
        <v>58</v>
      </c>
      <c r="BK42575" s="98" t="s">
        <v>70</v>
      </c>
    </row>
    <row r="42576" spans="17:63" ht="29.25" customHeight="1" x14ac:dyDescent="0.2">
      <c r="Q42576" s="92" t="s">
        <v>50</v>
      </c>
      <c r="BF42576" s="101" t="s">
        <v>58</v>
      </c>
      <c r="BK42576" s="98" t="s">
        <v>70</v>
      </c>
    </row>
    <row r="42577" spans="17:63" ht="29.25" customHeight="1" x14ac:dyDescent="0.2">
      <c r="Q42577" s="92" t="s">
        <v>50</v>
      </c>
      <c r="BF42577" s="101" t="s">
        <v>58</v>
      </c>
      <c r="BK42577" s="98" t="s">
        <v>70</v>
      </c>
    </row>
    <row r="42578" spans="17:63" ht="29.25" customHeight="1" x14ac:dyDescent="0.2">
      <c r="Q42578" s="92" t="s">
        <v>50</v>
      </c>
      <c r="BF42578" s="101" t="s">
        <v>58</v>
      </c>
      <c r="BK42578" s="98" t="s">
        <v>70</v>
      </c>
    </row>
    <row r="42579" spans="17:63" ht="29.25" customHeight="1" x14ac:dyDescent="0.2">
      <c r="Q42579" s="92" t="s">
        <v>50</v>
      </c>
      <c r="BF42579" s="101" t="s">
        <v>58</v>
      </c>
      <c r="BK42579" s="98" t="s">
        <v>70</v>
      </c>
    </row>
    <row r="42580" spans="17:63" ht="29.25" customHeight="1" x14ac:dyDescent="0.2">
      <c r="Q42580" s="92" t="s">
        <v>50</v>
      </c>
      <c r="BF42580" s="101" t="s">
        <v>58</v>
      </c>
      <c r="BK42580" s="98" t="s">
        <v>70</v>
      </c>
    </row>
    <row r="42581" spans="17:63" ht="29.25" customHeight="1" x14ac:dyDescent="0.2">
      <c r="Q42581" s="92" t="s">
        <v>50</v>
      </c>
      <c r="BF42581" s="101" t="s">
        <v>58</v>
      </c>
      <c r="BK42581" s="98" t="s">
        <v>70</v>
      </c>
    </row>
    <row r="42582" spans="17:63" ht="29.25" customHeight="1" x14ac:dyDescent="0.2">
      <c r="Q42582" s="92" t="s">
        <v>50</v>
      </c>
      <c r="BF42582" s="101" t="s">
        <v>58</v>
      </c>
      <c r="BK42582" s="98" t="s">
        <v>70</v>
      </c>
    </row>
    <row r="42583" spans="17:63" ht="29.25" customHeight="1" x14ac:dyDescent="0.2">
      <c r="Q42583" s="92" t="s">
        <v>50</v>
      </c>
      <c r="BF42583" s="101" t="s">
        <v>58</v>
      </c>
      <c r="BK42583" s="98" t="s">
        <v>70</v>
      </c>
    </row>
    <row r="42584" spans="17:63" ht="29.25" customHeight="1" x14ac:dyDescent="0.2">
      <c r="Q42584" s="92" t="s">
        <v>50</v>
      </c>
      <c r="BF42584" s="101" t="s">
        <v>58</v>
      </c>
      <c r="BK42584" s="98" t="s">
        <v>70</v>
      </c>
    </row>
    <row r="42585" spans="17:63" ht="29.25" customHeight="1" x14ac:dyDescent="0.2">
      <c r="Q42585" s="92" t="s">
        <v>50</v>
      </c>
      <c r="BF42585" s="101" t="s">
        <v>58</v>
      </c>
      <c r="BK42585" s="98" t="s">
        <v>70</v>
      </c>
    </row>
    <row r="42586" spans="17:63" ht="29.25" customHeight="1" x14ac:dyDescent="0.2">
      <c r="Q42586" s="92" t="s">
        <v>50</v>
      </c>
      <c r="BF42586" s="101" t="s">
        <v>58</v>
      </c>
      <c r="BK42586" s="98" t="s">
        <v>70</v>
      </c>
    </row>
    <row r="42587" spans="17:63" ht="29.25" customHeight="1" x14ac:dyDescent="0.2">
      <c r="Q42587" s="92" t="s">
        <v>50</v>
      </c>
      <c r="BF42587" s="101" t="s">
        <v>58</v>
      </c>
      <c r="BK42587" s="98" t="s">
        <v>70</v>
      </c>
    </row>
    <row r="42588" spans="17:63" ht="29.25" customHeight="1" x14ac:dyDescent="0.2">
      <c r="Q42588" s="92" t="s">
        <v>50</v>
      </c>
      <c r="BF42588" s="101" t="s">
        <v>58</v>
      </c>
      <c r="BK42588" s="98" t="s">
        <v>70</v>
      </c>
    </row>
    <row r="42589" spans="17:63" ht="29.25" customHeight="1" x14ac:dyDescent="0.2">
      <c r="Q42589" s="92" t="s">
        <v>50</v>
      </c>
      <c r="BF42589" s="101" t="s">
        <v>58</v>
      </c>
      <c r="BK42589" s="98" t="s">
        <v>70</v>
      </c>
    </row>
    <row r="42590" spans="17:63" ht="29.25" customHeight="1" x14ac:dyDescent="0.2">
      <c r="Q42590" s="92" t="s">
        <v>50</v>
      </c>
      <c r="BF42590" s="101" t="s">
        <v>58</v>
      </c>
      <c r="BK42590" s="98" t="s">
        <v>70</v>
      </c>
    </row>
    <row r="42591" spans="17:63" ht="29.25" customHeight="1" x14ac:dyDescent="0.2">
      <c r="Q42591" s="92" t="s">
        <v>50</v>
      </c>
      <c r="BF42591" s="101" t="s">
        <v>58</v>
      </c>
      <c r="BK42591" s="98" t="s">
        <v>70</v>
      </c>
    </row>
    <row r="42592" spans="17:63" ht="29.25" customHeight="1" x14ac:dyDescent="0.2">
      <c r="Q42592" s="92" t="s">
        <v>50</v>
      </c>
      <c r="BF42592" s="101" t="s">
        <v>58</v>
      </c>
      <c r="BK42592" s="98" t="s">
        <v>70</v>
      </c>
    </row>
    <row r="42593" spans="17:63" ht="29.25" customHeight="1" x14ac:dyDescent="0.2">
      <c r="Q42593" s="92" t="s">
        <v>50</v>
      </c>
      <c r="BF42593" s="101" t="s">
        <v>58</v>
      </c>
      <c r="BK42593" s="98" t="s">
        <v>70</v>
      </c>
    </row>
    <row r="42594" spans="17:63" ht="29.25" customHeight="1" x14ac:dyDescent="0.2">
      <c r="Q42594" s="92" t="s">
        <v>50</v>
      </c>
      <c r="BF42594" s="101" t="s">
        <v>58</v>
      </c>
      <c r="BK42594" s="98" t="s">
        <v>70</v>
      </c>
    </row>
    <row r="42595" spans="17:63" ht="29.25" customHeight="1" x14ac:dyDescent="0.2">
      <c r="Q42595" s="92" t="s">
        <v>50</v>
      </c>
      <c r="BF42595" s="101" t="s">
        <v>58</v>
      </c>
      <c r="BK42595" s="98" t="s">
        <v>70</v>
      </c>
    </row>
    <row r="42596" spans="17:63" ht="29.25" customHeight="1" x14ac:dyDescent="0.2">
      <c r="Q42596" s="92" t="s">
        <v>50</v>
      </c>
      <c r="BF42596" s="101" t="s">
        <v>58</v>
      </c>
      <c r="BK42596" s="98" t="s">
        <v>70</v>
      </c>
    </row>
    <row r="42597" spans="17:63" ht="29.25" customHeight="1" x14ac:dyDescent="0.2">
      <c r="Q42597" s="92" t="s">
        <v>50</v>
      </c>
      <c r="BF42597" s="101" t="s">
        <v>58</v>
      </c>
      <c r="BK42597" s="98" t="s">
        <v>70</v>
      </c>
    </row>
    <row r="42598" spans="17:63" ht="29.25" customHeight="1" x14ac:dyDescent="0.2">
      <c r="Q42598" s="92" t="s">
        <v>50</v>
      </c>
      <c r="BF42598" s="101" t="s">
        <v>58</v>
      </c>
      <c r="BK42598" s="98" t="s">
        <v>70</v>
      </c>
    </row>
    <row r="42599" spans="17:63" ht="29.25" customHeight="1" x14ac:dyDescent="0.2">
      <c r="Q42599" s="92" t="s">
        <v>50</v>
      </c>
      <c r="BF42599" s="101" t="s">
        <v>58</v>
      </c>
      <c r="BK42599" s="98" t="s">
        <v>70</v>
      </c>
    </row>
    <row r="42600" spans="17:63" ht="29.25" customHeight="1" x14ac:dyDescent="0.2">
      <c r="Q42600" s="92" t="s">
        <v>50</v>
      </c>
      <c r="BF42600" s="101" t="s">
        <v>58</v>
      </c>
      <c r="BK42600" s="98" t="s">
        <v>70</v>
      </c>
    </row>
    <row r="42601" spans="17:63" ht="29.25" customHeight="1" x14ac:dyDescent="0.2">
      <c r="Q42601" s="92" t="s">
        <v>50</v>
      </c>
      <c r="BF42601" s="101" t="s">
        <v>58</v>
      </c>
      <c r="BK42601" s="98" t="s">
        <v>70</v>
      </c>
    </row>
    <row r="42602" spans="17:63" ht="29.25" customHeight="1" x14ac:dyDescent="0.2">
      <c r="Q42602" s="92" t="s">
        <v>50</v>
      </c>
      <c r="BF42602" s="101" t="s">
        <v>58</v>
      </c>
      <c r="BK42602" s="98" t="s">
        <v>70</v>
      </c>
    </row>
    <row r="42603" spans="17:63" ht="29.25" customHeight="1" x14ac:dyDescent="0.2">
      <c r="Q42603" s="92" t="s">
        <v>50</v>
      </c>
      <c r="BF42603" s="101" t="s">
        <v>58</v>
      </c>
      <c r="BK42603" s="98" t="s">
        <v>70</v>
      </c>
    </row>
    <row r="42604" spans="17:63" ht="29.25" customHeight="1" x14ac:dyDescent="0.2">
      <c r="Q42604" s="92" t="s">
        <v>50</v>
      </c>
      <c r="BF42604" s="101" t="s">
        <v>58</v>
      </c>
      <c r="BK42604" s="98" t="s">
        <v>70</v>
      </c>
    </row>
    <row r="42605" spans="17:63" ht="29.25" customHeight="1" x14ac:dyDescent="0.2">
      <c r="Q42605" s="92" t="s">
        <v>50</v>
      </c>
      <c r="BF42605" s="101" t="s">
        <v>58</v>
      </c>
      <c r="BK42605" s="98" t="s">
        <v>70</v>
      </c>
    </row>
    <row r="42606" spans="17:63" ht="29.25" customHeight="1" x14ac:dyDescent="0.2">
      <c r="Q42606" s="92" t="s">
        <v>50</v>
      </c>
      <c r="BF42606" s="101" t="s">
        <v>58</v>
      </c>
      <c r="BK42606" s="98" t="s">
        <v>70</v>
      </c>
    </row>
    <row r="42607" spans="17:63" ht="29.25" customHeight="1" x14ac:dyDescent="0.2">
      <c r="Q42607" s="92" t="s">
        <v>50</v>
      </c>
      <c r="BF42607" s="101" t="s">
        <v>58</v>
      </c>
      <c r="BK42607" s="98" t="s">
        <v>70</v>
      </c>
    </row>
    <row r="42608" spans="17:63" ht="29.25" customHeight="1" x14ac:dyDescent="0.2">
      <c r="Q42608" s="92" t="s">
        <v>50</v>
      </c>
      <c r="BF42608" s="101" t="s">
        <v>58</v>
      </c>
      <c r="BK42608" s="98" t="s">
        <v>70</v>
      </c>
    </row>
    <row r="42609" spans="17:63" ht="29.25" customHeight="1" x14ac:dyDescent="0.2">
      <c r="Q42609" s="92" t="s">
        <v>50</v>
      </c>
      <c r="BF42609" s="101" t="s">
        <v>58</v>
      </c>
      <c r="BK42609" s="98" t="s">
        <v>70</v>
      </c>
    </row>
    <row r="42610" spans="17:63" ht="29.25" customHeight="1" x14ac:dyDescent="0.2">
      <c r="Q42610" s="92" t="s">
        <v>50</v>
      </c>
      <c r="BF42610" s="101" t="s">
        <v>58</v>
      </c>
      <c r="BK42610" s="98" t="s">
        <v>70</v>
      </c>
    </row>
    <row r="42611" spans="17:63" ht="29.25" customHeight="1" x14ac:dyDescent="0.2">
      <c r="Q42611" s="92" t="s">
        <v>50</v>
      </c>
      <c r="BF42611" s="101" t="s">
        <v>58</v>
      </c>
      <c r="BK42611" s="98" t="s">
        <v>70</v>
      </c>
    </row>
    <row r="42612" spans="17:63" ht="29.25" customHeight="1" x14ac:dyDescent="0.2">
      <c r="Q42612" s="92" t="s">
        <v>50</v>
      </c>
      <c r="BF42612" s="101" t="s">
        <v>58</v>
      </c>
      <c r="BK42612" s="98" t="s">
        <v>70</v>
      </c>
    </row>
    <row r="42613" spans="17:63" ht="29.25" customHeight="1" x14ac:dyDescent="0.2">
      <c r="Q42613" s="92" t="s">
        <v>50</v>
      </c>
      <c r="BF42613" s="101" t="s">
        <v>58</v>
      </c>
      <c r="BK42613" s="98" t="s">
        <v>70</v>
      </c>
    </row>
    <row r="42614" spans="17:63" ht="29.25" customHeight="1" x14ac:dyDescent="0.2">
      <c r="Q42614" s="92" t="s">
        <v>50</v>
      </c>
      <c r="BF42614" s="101" t="s">
        <v>58</v>
      </c>
      <c r="BK42614" s="98" t="s">
        <v>70</v>
      </c>
    </row>
    <row r="42615" spans="17:63" ht="29.25" customHeight="1" x14ac:dyDescent="0.2">
      <c r="Q42615" s="92" t="s">
        <v>50</v>
      </c>
      <c r="BF42615" s="101" t="s">
        <v>58</v>
      </c>
      <c r="BK42615" s="98" t="s">
        <v>70</v>
      </c>
    </row>
    <row r="42616" spans="17:63" ht="29.25" customHeight="1" x14ac:dyDescent="0.2">
      <c r="Q42616" s="92" t="s">
        <v>50</v>
      </c>
      <c r="BF42616" s="101" t="s">
        <v>58</v>
      </c>
      <c r="BK42616" s="98" t="s">
        <v>70</v>
      </c>
    </row>
    <row r="42617" spans="17:63" ht="29.25" customHeight="1" x14ac:dyDescent="0.2">
      <c r="Q42617" s="92" t="s">
        <v>50</v>
      </c>
      <c r="BF42617" s="101" t="s">
        <v>58</v>
      </c>
      <c r="BK42617" s="98" t="s">
        <v>70</v>
      </c>
    </row>
    <row r="42618" spans="17:63" ht="29.25" customHeight="1" x14ac:dyDescent="0.2">
      <c r="Q42618" s="92" t="s">
        <v>50</v>
      </c>
      <c r="BF42618" s="101" t="s">
        <v>58</v>
      </c>
      <c r="BK42618" s="98" t="s">
        <v>70</v>
      </c>
    </row>
    <row r="42619" spans="17:63" ht="29.25" customHeight="1" x14ac:dyDescent="0.2">
      <c r="Q42619" s="92" t="s">
        <v>50</v>
      </c>
      <c r="BF42619" s="101" t="s">
        <v>58</v>
      </c>
      <c r="BK42619" s="98" t="s">
        <v>70</v>
      </c>
    </row>
    <row r="42620" spans="17:63" ht="29.25" customHeight="1" x14ac:dyDescent="0.2">
      <c r="Q42620" s="92" t="s">
        <v>50</v>
      </c>
      <c r="BF42620" s="101" t="s">
        <v>58</v>
      </c>
      <c r="BK42620" s="98" t="s">
        <v>70</v>
      </c>
    </row>
    <row r="42621" spans="17:63" ht="29.25" customHeight="1" x14ac:dyDescent="0.2">
      <c r="Q42621" s="92" t="s">
        <v>50</v>
      </c>
      <c r="BF42621" s="101" t="s">
        <v>58</v>
      </c>
      <c r="BK42621" s="98" t="s">
        <v>70</v>
      </c>
    </row>
    <row r="42622" spans="17:63" ht="29.25" customHeight="1" x14ac:dyDescent="0.2">
      <c r="Q42622" s="92" t="s">
        <v>50</v>
      </c>
      <c r="BF42622" s="101" t="s">
        <v>58</v>
      </c>
      <c r="BK42622" s="98" t="s">
        <v>70</v>
      </c>
    </row>
    <row r="42623" spans="17:63" ht="29.25" customHeight="1" x14ac:dyDescent="0.2">
      <c r="Q42623" s="92" t="s">
        <v>50</v>
      </c>
      <c r="BF42623" s="101" t="s">
        <v>58</v>
      </c>
      <c r="BK42623" s="98" t="s">
        <v>70</v>
      </c>
    </row>
    <row r="42624" spans="17:63" ht="29.25" customHeight="1" x14ac:dyDescent="0.2">
      <c r="Q42624" s="92" t="s">
        <v>50</v>
      </c>
      <c r="BF42624" s="101" t="s">
        <v>58</v>
      </c>
      <c r="BK42624" s="98" t="s">
        <v>70</v>
      </c>
    </row>
    <row r="42625" spans="17:63" ht="29.25" customHeight="1" x14ac:dyDescent="0.2">
      <c r="Q42625" s="92" t="s">
        <v>50</v>
      </c>
      <c r="BF42625" s="101" t="s">
        <v>58</v>
      </c>
      <c r="BK42625" s="98" t="s">
        <v>70</v>
      </c>
    </row>
    <row r="42626" spans="17:63" ht="29.25" customHeight="1" x14ac:dyDescent="0.2">
      <c r="Q42626" s="92" t="s">
        <v>50</v>
      </c>
      <c r="BF42626" s="101" t="s">
        <v>58</v>
      </c>
      <c r="BK42626" s="98" t="s">
        <v>70</v>
      </c>
    </row>
    <row r="42627" spans="17:63" ht="29.25" customHeight="1" x14ac:dyDescent="0.2">
      <c r="Q42627" s="92" t="s">
        <v>50</v>
      </c>
      <c r="BF42627" s="101" t="s">
        <v>58</v>
      </c>
      <c r="BK42627" s="98" t="s">
        <v>70</v>
      </c>
    </row>
    <row r="42628" spans="17:63" ht="29.25" customHeight="1" x14ac:dyDescent="0.2">
      <c r="Q42628" s="92" t="s">
        <v>50</v>
      </c>
      <c r="BF42628" s="101" t="s">
        <v>58</v>
      </c>
      <c r="BK42628" s="98" t="s">
        <v>70</v>
      </c>
    </row>
    <row r="42629" spans="17:63" ht="29.25" customHeight="1" x14ac:dyDescent="0.2">
      <c r="Q42629" s="92" t="s">
        <v>50</v>
      </c>
      <c r="BF42629" s="101" t="s">
        <v>58</v>
      </c>
      <c r="BK42629" s="98" t="s">
        <v>70</v>
      </c>
    </row>
    <row r="42630" spans="17:63" ht="29.25" customHeight="1" x14ac:dyDescent="0.2">
      <c r="Q42630" s="92" t="s">
        <v>50</v>
      </c>
      <c r="BF42630" s="101" t="s">
        <v>58</v>
      </c>
      <c r="BK42630" s="98" t="s">
        <v>70</v>
      </c>
    </row>
    <row r="42631" spans="17:63" ht="29.25" customHeight="1" x14ac:dyDescent="0.2">
      <c r="Q42631" s="92" t="s">
        <v>50</v>
      </c>
      <c r="BF42631" s="101" t="s">
        <v>58</v>
      </c>
      <c r="BK42631" s="98" t="s">
        <v>70</v>
      </c>
    </row>
    <row r="42632" spans="17:63" ht="29.25" customHeight="1" x14ac:dyDescent="0.2">
      <c r="Q42632" s="92" t="s">
        <v>50</v>
      </c>
      <c r="BF42632" s="101" t="s">
        <v>58</v>
      </c>
      <c r="BK42632" s="98" t="s">
        <v>70</v>
      </c>
    </row>
    <row r="42633" spans="17:63" ht="29.25" customHeight="1" x14ac:dyDescent="0.2">
      <c r="Q42633" s="92" t="s">
        <v>50</v>
      </c>
      <c r="BF42633" s="101" t="s">
        <v>58</v>
      </c>
      <c r="BK42633" s="98" t="s">
        <v>70</v>
      </c>
    </row>
    <row r="42634" spans="17:63" ht="29.25" customHeight="1" x14ac:dyDescent="0.2">
      <c r="Q42634" s="92" t="s">
        <v>50</v>
      </c>
      <c r="BF42634" s="101" t="s">
        <v>58</v>
      </c>
      <c r="BK42634" s="98" t="s">
        <v>70</v>
      </c>
    </row>
    <row r="42635" spans="17:63" ht="29.25" customHeight="1" x14ac:dyDescent="0.2">
      <c r="Q42635" s="92" t="s">
        <v>50</v>
      </c>
      <c r="BF42635" s="101" t="s">
        <v>58</v>
      </c>
      <c r="BK42635" s="98" t="s">
        <v>70</v>
      </c>
    </row>
    <row r="42636" spans="17:63" ht="29.25" customHeight="1" x14ac:dyDescent="0.2">
      <c r="Q42636" s="92" t="s">
        <v>50</v>
      </c>
      <c r="BF42636" s="101" t="s">
        <v>58</v>
      </c>
      <c r="BK42636" s="98" t="s">
        <v>70</v>
      </c>
    </row>
    <row r="42637" spans="17:63" ht="29.25" customHeight="1" x14ac:dyDescent="0.2">
      <c r="Q42637" s="92" t="s">
        <v>50</v>
      </c>
      <c r="BF42637" s="101" t="s">
        <v>58</v>
      </c>
      <c r="BK42637" s="98" t="s">
        <v>70</v>
      </c>
    </row>
    <row r="42638" spans="17:63" ht="29.25" customHeight="1" x14ac:dyDescent="0.2">
      <c r="Q42638" s="92" t="s">
        <v>50</v>
      </c>
      <c r="BF42638" s="101" t="s">
        <v>58</v>
      </c>
      <c r="BK42638" s="98" t="s">
        <v>70</v>
      </c>
    </row>
    <row r="42639" spans="17:63" ht="29.25" customHeight="1" x14ac:dyDescent="0.2">
      <c r="Q42639" s="92" t="s">
        <v>50</v>
      </c>
      <c r="BF42639" s="101" t="s">
        <v>58</v>
      </c>
      <c r="BK42639" s="98" t="s">
        <v>70</v>
      </c>
    </row>
    <row r="42640" spans="17:63" ht="29.25" customHeight="1" x14ac:dyDescent="0.2">
      <c r="Q42640" s="92" t="s">
        <v>50</v>
      </c>
      <c r="BF42640" s="101" t="s">
        <v>58</v>
      </c>
      <c r="BK42640" s="98" t="s">
        <v>70</v>
      </c>
    </row>
    <row r="42641" spans="17:63" ht="29.25" customHeight="1" x14ac:dyDescent="0.2">
      <c r="Q42641" s="92" t="s">
        <v>50</v>
      </c>
      <c r="BF42641" s="101" t="s">
        <v>58</v>
      </c>
      <c r="BK42641" s="98" t="s">
        <v>70</v>
      </c>
    </row>
    <row r="42642" spans="17:63" ht="29.25" customHeight="1" x14ac:dyDescent="0.2">
      <c r="Q42642" s="92" t="s">
        <v>50</v>
      </c>
      <c r="BF42642" s="101" t="s">
        <v>58</v>
      </c>
      <c r="BK42642" s="98" t="s">
        <v>70</v>
      </c>
    </row>
    <row r="42643" spans="17:63" ht="29.25" customHeight="1" x14ac:dyDescent="0.2">
      <c r="Q42643" s="92" t="s">
        <v>50</v>
      </c>
      <c r="BF42643" s="101" t="s">
        <v>58</v>
      </c>
      <c r="BK42643" s="98" t="s">
        <v>70</v>
      </c>
    </row>
    <row r="42644" spans="17:63" ht="29.25" customHeight="1" x14ac:dyDescent="0.2">
      <c r="Q42644" s="92" t="s">
        <v>50</v>
      </c>
      <c r="BF42644" s="101" t="s">
        <v>58</v>
      </c>
      <c r="BK42644" s="98" t="s">
        <v>70</v>
      </c>
    </row>
    <row r="42645" spans="17:63" ht="29.25" customHeight="1" x14ac:dyDescent="0.2">
      <c r="Q42645" s="92" t="s">
        <v>50</v>
      </c>
      <c r="BF42645" s="101" t="s">
        <v>58</v>
      </c>
      <c r="BK42645" s="98" t="s">
        <v>70</v>
      </c>
    </row>
    <row r="42646" spans="17:63" ht="29.25" customHeight="1" x14ac:dyDescent="0.2">
      <c r="Q42646" s="92" t="s">
        <v>50</v>
      </c>
      <c r="BF42646" s="101" t="s">
        <v>58</v>
      </c>
      <c r="BK42646" s="98" t="s">
        <v>70</v>
      </c>
    </row>
    <row r="42647" spans="17:63" ht="29.25" customHeight="1" x14ac:dyDescent="0.2">
      <c r="Q42647" s="92" t="s">
        <v>50</v>
      </c>
      <c r="BF42647" s="101" t="s">
        <v>58</v>
      </c>
      <c r="BK42647" s="98" t="s">
        <v>70</v>
      </c>
    </row>
    <row r="42648" spans="17:63" ht="29.25" customHeight="1" x14ac:dyDescent="0.2">
      <c r="Q42648" s="92" t="s">
        <v>50</v>
      </c>
      <c r="BF42648" s="101" t="s">
        <v>58</v>
      </c>
      <c r="BK42648" s="98" t="s">
        <v>70</v>
      </c>
    </row>
    <row r="42649" spans="17:63" ht="29.25" customHeight="1" x14ac:dyDescent="0.2">
      <c r="Q42649" s="92" t="s">
        <v>50</v>
      </c>
      <c r="BF42649" s="101" t="s">
        <v>58</v>
      </c>
      <c r="BK42649" s="98" t="s">
        <v>70</v>
      </c>
    </row>
    <row r="42650" spans="17:63" ht="29.25" customHeight="1" x14ac:dyDescent="0.2">
      <c r="Q42650" s="92" t="s">
        <v>50</v>
      </c>
      <c r="BF42650" s="101" t="s">
        <v>58</v>
      </c>
      <c r="BK42650" s="98" t="s">
        <v>70</v>
      </c>
    </row>
    <row r="42651" spans="17:63" ht="29.25" customHeight="1" x14ac:dyDescent="0.2">
      <c r="Q42651" s="92" t="s">
        <v>50</v>
      </c>
      <c r="BF42651" s="101" t="s">
        <v>58</v>
      </c>
      <c r="BK42651" s="98" t="s">
        <v>70</v>
      </c>
    </row>
    <row r="42652" spans="17:63" ht="29.25" customHeight="1" x14ac:dyDescent="0.2">
      <c r="Q42652" s="92" t="s">
        <v>50</v>
      </c>
      <c r="BF42652" s="101" t="s">
        <v>58</v>
      </c>
      <c r="BK42652" s="98" t="s">
        <v>70</v>
      </c>
    </row>
    <row r="42653" spans="17:63" ht="29.25" customHeight="1" x14ac:dyDescent="0.2">
      <c r="Q42653" s="92" t="s">
        <v>50</v>
      </c>
      <c r="BF42653" s="101" t="s">
        <v>58</v>
      </c>
      <c r="BK42653" s="98" t="s">
        <v>70</v>
      </c>
    </row>
    <row r="42654" spans="17:63" ht="29.25" customHeight="1" x14ac:dyDescent="0.2">
      <c r="Q42654" s="92" t="s">
        <v>50</v>
      </c>
      <c r="BF42654" s="101" t="s">
        <v>58</v>
      </c>
      <c r="BK42654" s="98" t="s">
        <v>70</v>
      </c>
    </row>
    <row r="42655" spans="17:63" ht="29.25" customHeight="1" x14ac:dyDescent="0.2">
      <c r="Q42655" s="92" t="s">
        <v>50</v>
      </c>
      <c r="BF42655" s="101" t="s">
        <v>58</v>
      </c>
      <c r="BK42655" s="98" t="s">
        <v>70</v>
      </c>
    </row>
    <row r="42656" spans="17:63" ht="29.25" customHeight="1" x14ac:dyDescent="0.2">
      <c r="Q42656" s="92" t="s">
        <v>50</v>
      </c>
      <c r="BF42656" s="101" t="s">
        <v>58</v>
      </c>
      <c r="BK42656" s="98" t="s">
        <v>70</v>
      </c>
    </row>
    <row r="42657" spans="17:63" ht="29.25" customHeight="1" x14ac:dyDescent="0.2">
      <c r="Q42657" s="92" t="s">
        <v>50</v>
      </c>
      <c r="BF42657" s="101" t="s">
        <v>58</v>
      </c>
      <c r="BK42657" s="98" t="s">
        <v>70</v>
      </c>
    </row>
    <row r="42658" spans="17:63" ht="29.25" customHeight="1" x14ac:dyDescent="0.2">
      <c r="Q42658" s="92" t="s">
        <v>50</v>
      </c>
      <c r="BF42658" s="101" t="s">
        <v>58</v>
      </c>
      <c r="BK42658" s="98" t="s">
        <v>70</v>
      </c>
    </row>
    <row r="42659" spans="17:63" ht="29.25" customHeight="1" x14ac:dyDescent="0.2">
      <c r="Q42659" s="92" t="s">
        <v>50</v>
      </c>
      <c r="BF42659" s="101" t="s">
        <v>58</v>
      </c>
      <c r="BK42659" s="98" t="s">
        <v>70</v>
      </c>
    </row>
    <row r="42660" spans="17:63" ht="29.25" customHeight="1" x14ac:dyDescent="0.2">
      <c r="Q42660" s="92" t="s">
        <v>50</v>
      </c>
      <c r="BF42660" s="101" t="s">
        <v>58</v>
      </c>
      <c r="BK42660" s="98" t="s">
        <v>70</v>
      </c>
    </row>
    <row r="42661" spans="17:63" ht="29.25" customHeight="1" x14ac:dyDescent="0.2">
      <c r="Q42661" s="92" t="s">
        <v>50</v>
      </c>
      <c r="BF42661" s="101" t="s">
        <v>58</v>
      </c>
      <c r="BK42661" s="98" t="s">
        <v>70</v>
      </c>
    </row>
    <row r="42662" spans="17:63" ht="29.25" customHeight="1" x14ac:dyDescent="0.2">
      <c r="Q42662" s="92" t="s">
        <v>50</v>
      </c>
      <c r="BF42662" s="101" t="s">
        <v>58</v>
      </c>
      <c r="BK42662" s="98" t="s">
        <v>70</v>
      </c>
    </row>
    <row r="42663" spans="17:63" ht="29.25" customHeight="1" x14ac:dyDescent="0.2">
      <c r="Q42663" s="92" t="s">
        <v>50</v>
      </c>
      <c r="BF42663" s="101" t="s">
        <v>58</v>
      </c>
      <c r="BK42663" s="98" t="s">
        <v>70</v>
      </c>
    </row>
    <row r="42664" spans="17:63" ht="29.25" customHeight="1" x14ac:dyDescent="0.2">
      <c r="Q42664" s="92" t="s">
        <v>50</v>
      </c>
      <c r="BF42664" s="101" t="s">
        <v>58</v>
      </c>
      <c r="BK42664" s="98" t="s">
        <v>70</v>
      </c>
    </row>
    <row r="42665" spans="17:63" ht="29.25" customHeight="1" x14ac:dyDescent="0.2">
      <c r="Q42665" s="92" t="s">
        <v>50</v>
      </c>
      <c r="BF42665" s="101" t="s">
        <v>58</v>
      </c>
      <c r="BK42665" s="98" t="s">
        <v>70</v>
      </c>
    </row>
    <row r="42666" spans="17:63" ht="29.25" customHeight="1" x14ac:dyDescent="0.2">
      <c r="Q42666" s="92" t="s">
        <v>50</v>
      </c>
      <c r="BF42666" s="101" t="s">
        <v>58</v>
      </c>
      <c r="BK42666" s="98" t="s">
        <v>70</v>
      </c>
    </row>
    <row r="42667" spans="17:63" ht="29.25" customHeight="1" x14ac:dyDescent="0.2">
      <c r="Q42667" s="92" t="s">
        <v>50</v>
      </c>
      <c r="BF42667" s="101" t="s">
        <v>58</v>
      </c>
      <c r="BK42667" s="98" t="s">
        <v>70</v>
      </c>
    </row>
    <row r="42668" spans="17:63" ht="29.25" customHeight="1" x14ac:dyDescent="0.2">
      <c r="Q42668" s="92" t="s">
        <v>50</v>
      </c>
      <c r="BF42668" s="101" t="s">
        <v>58</v>
      </c>
      <c r="BK42668" s="98" t="s">
        <v>70</v>
      </c>
    </row>
    <row r="42669" spans="17:63" ht="29.25" customHeight="1" x14ac:dyDescent="0.2">
      <c r="Q42669" s="92" t="s">
        <v>50</v>
      </c>
      <c r="BF42669" s="101" t="s">
        <v>58</v>
      </c>
      <c r="BK42669" s="98" t="s">
        <v>70</v>
      </c>
    </row>
    <row r="42670" spans="17:63" ht="29.25" customHeight="1" x14ac:dyDescent="0.2">
      <c r="Q42670" s="92" t="s">
        <v>50</v>
      </c>
      <c r="BF42670" s="101" t="s">
        <v>58</v>
      </c>
      <c r="BK42670" s="98" t="s">
        <v>70</v>
      </c>
    </row>
    <row r="42671" spans="17:63" ht="29.25" customHeight="1" x14ac:dyDescent="0.2">
      <c r="Q42671" s="92" t="s">
        <v>50</v>
      </c>
      <c r="BF42671" s="101" t="s">
        <v>58</v>
      </c>
      <c r="BK42671" s="98" t="s">
        <v>70</v>
      </c>
    </row>
    <row r="42672" spans="17:63" ht="29.25" customHeight="1" x14ac:dyDescent="0.2">
      <c r="Q42672" s="92" t="s">
        <v>50</v>
      </c>
      <c r="BF42672" s="101" t="s">
        <v>58</v>
      </c>
      <c r="BK42672" s="98" t="s">
        <v>70</v>
      </c>
    </row>
    <row r="42673" spans="17:63" ht="29.25" customHeight="1" x14ac:dyDescent="0.2">
      <c r="Q42673" s="92" t="s">
        <v>50</v>
      </c>
      <c r="BF42673" s="101" t="s">
        <v>58</v>
      </c>
      <c r="BK42673" s="98" t="s">
        <v>70</v>
      </c>
    </row>
    <row r="42674" spans="17:63" ht="29.25" customHeight="1" x14ac:dyDescent="0.2">
      <c r="Q42674" s="92" t="s">
        <v>50</v>
      </c>
      <c r="BF42674" s="101" t="s">
        <v>58</v>
      </c>
      <c r="BK42674" s="98" t="s">
        <v>70</v>
      </c>
    </row>
    <row r="42675" spans="17:63" ht="29.25" customHeight="1" x14ac:dyDescent="0.2">
      <c r="Q42675" s="92" t="s">
        <v>50</v>
      </c>
      <c r="BF42675" s="101" t="s">
        <v>58</v>
      </c>
      <c r="BK42675" s="98" t="s">
        <v>70</v>
      </c>
    </row>
    <row r="42676" spans="17:63" ht="29.25" customHeight="1" x14ac:dyDescent="0.2">
      <c r="Q42676" s="92" t="s">
        <v>50</v>
      </c>
      <c r="BF42676" s="101" t="s">
        <v>58</v>
      </c>
      <c r="BK42676" s="98" t="s">
        <v>70</v>
      </c>
    </row>
    <row r="42677" spans="17:63" ht="29.25" customHeight="1" x14ac:dyDescent="0.2">
      <c r="Q42677" s="92" t="s">
        <v>50</v>
      </c>
      <c r="BF42677" s="101" t="s">
        <v>58</v>
      </c>
      <c r="BK42677" s="98" t="s">
        <v>70</v>
      </c>
    </row>
    <row r="42678" spans="17:63" ht="29.25" customHeight="1" x14ac:dyDescent="0.2">
      <c r="Q42678" s="92" t="s">
        <v>50</v>
      </c>
      <c r="BF42678" s="101" t="s">
        <v>58</v>
      </c>
      <c r="BK42678" s="98" t="s">
        <v>70</v>
      </c>
    </row>
    <row r="42679" spans="17:63" ht="29.25" customHeight="1" x14ac:dyDescent="0.2">
      <c r="Q42679" s="92" t="s">
        <v>50</v>
      </c>
      <c r="BF42679" s="101" t="s">
        <v>58</v>
      </c>
      <c r="BK42679" s="98" t="s">
        <v>70</v>
      </c>
    </row>
    <row r="42680" spans="17:63" ht="29.25" customHeight="1" x14ac:dyDescent="0.2">
      <c r="Q42680" s="92" t="s">
        <v>50</v>
      </c>
      <c r="BF42680" s="101" t="s">
        <v>58</v>
      </c>
      <c r="BK42680" s="98" t="s">
        <v>70</v>
      </c>
    </row>
    <row r="42681" spans="17:63" ht="29.25" customHeight="1" x14ac:dyDescent="0.2">
      <c r="Q42681" s="92" t="s">
        <v>50</v>
      </c>
      <c r="BF42681" s="101" t="s">
        <v>58</v>
      </c>
      <c r="BK42681" s="98" t="s">
        <v>70</v>
      </c>
    </row>
    <row r="42682" spans="17:63" ht="29.25" customHeight="1" x14ac:dyDescent="0.2">
      <c r="Q42682" s="92" t="s">
        <v>50</v>
      </c>
      <c r="BF42682" s="101" t="s">
        <v>58</v>
      </c>
      <c r="BK42682" s="98" t="s">
        <v>70</v>
      </c>
    </row>
    <row r="42683" spans="17:63" ht="29.25" customHeight="1" x14ac:dyDescent="0.2">
      <c r="Q42683" s="92" t="s">
        <v>50</v>
      </c>
      <c r="BF42683" s="101" t="s">
        <v>58</v>
      </c>
      <c r="BK42683" s="98" t="s">
        <v>70</v>
      </c>
    </row>
    <row r="42684" spans="17:63" ht="29.25" customHeight="1" x14ac:dyDescent="0.2">
      <c r="Q42684" s="92" t="s">
        <v>50</v>
      </c>
      <c r="BF42684" s="101" t="s">
        <v>58</v>
      </c>
      <c r="BK42684" s="98" t="s">
        <v>70</v>
      </c>
    </row>
    <row r="42685" spans="17:63" ht="29.25" customHeight="1" x14ac:dyDescent="0.2">
      <c r="Q42685" s="92" t="s">
        <v>50</v>
      </c>
      <c r="BF42685" s="101" t="s">
        <v>58</v>
      </c>
      <c r="BK42685" s="98" t="s">
        <v>70</v>
      </c>
    </row>
    <row r="42686" spans="17:63" ht="29.25" customHeight="1" x14ac:dyDescent="0.2">
      <c r="Q42686" s="92" t="s">
        <v>50</v>
      </c>
      <c r="BF42686" s="101" t="s">
        <v>58</v>
      </c>
      <c r="BK42686" s="98" t="s">
        <v>70</v>
      </c>
    </row>
    <row r="42687" spans="17:63" ht="29.25" customHeight="1" x14ac:dyDescent="0.2">
      <c r="Q42687" s="92" t="s">
        <v>50</v>
      </c>
      <c r="BF42687" s="101" t="s">
        <v>58</v>
      </c>
      <c r="BK42687" s="98" t="s">
        <v>70</v>
      </c>
    </row>
    <row r="42688" spans="17:63" ht="29.25" customHeight="1" x14ac:dyDescent="0.2">
      <c r="Q42688" s="92" t="s">
        <v>50</v>
      </c>
      <c r="BF42688" s="101" t="s">
        <v>58</v>
      </c>
      <c r="BK42688" s="98" t="s">
        <v>70</v>
      </c>
    </row>
    <row r="42689" spans="17:63" ht="29.25" customHeight="1" x14ac:dyDescent="0.2">
      <c r="Q42689" s="92" t="s">
        <v>50</v>
      </c>
      <c r="BF42689" s="101" t="s">
        <v>58</v>
      </c>
      <c r="BK42689" s="98" t="s">
        <v>70</v>
      </c>
    </row>
    <row r="42690" spans="17:63" ht="29.25" customHeight="1" x14ac:dyDescent="0.2">
      <c r="Q42690" s="92" t="s">
        <v>50</v>
      </c>
      <c r="BF42690" s="101" t="s">
        <v>58</v>
      </c>
      <c r="BK42690" s="98" t="s">
        <v>70</v>
      </c>
    </row>
    <row r="42691" spans="17:63" ht="29.25" customHeight="1" x14ac:dyDescent="0.2">
      <c r="Q42691" s="92" t="s">
        <v>50</v>
      </c>
      <c r="BF42691" s="101" t="s">
        <v>58</v>
      </c>
      <c r="BK42691" s="98" t="s">
        <v>70</v>
      </c>
    </row>
    <row r="42692" spans="17:63" ht="29.25" customHeight="1" x14ac:dyDescent="0.2">
      <c r="Q42692" s="92" t="s">
        <v>50</v>
      </c>
      <c r="BF42692" s="101" t="s">
        <v>58</v>
      </c>
      <c r="BK42692" s="98" t="s">
        <v>70</v>
      </c>
    </row>
    <row r="42693" spans="17:63" ht="29.25" customHeight="1" x14ac:dyDescent="0.2">
      <c r="Q42693" s="92" t="s">
        <v>50</v>
      </c>
      <c r="BF42693" s="101" t="s">
        <v>58</v>
      </c>
      <c r="BK42693" s="98" t="s">
        <v>70</v>
      </c>
    </row>
    <row r="42694" spans="17:63" ht="29.25" customHeight="1" x14ac:dyDescent="0.2">
      <c r="Q42694" s="92" t="s">
        <v>50</v>
      </c>
      <c r="BF42694" s="101" t="s">
        <v>58</v>
      </c>
      <c r="BK42694" s="98" t="s">
        <v>70</v>
      </c>
    </row>
    <row r="42695" spans="17:63" ht="29.25" customHeight="1" x14ac:dyDescent="0.2">
      <c r="Q42695" s="92" t="s">
        <v>50</v>
      </c>
      <c r="BF42695" s="101" t="s">
        <v>58</v>
      </c>
      <c r="BK42695" s="98" t="s">
        <v>70</v>
      </c>
    </row>
    <row r="42696" spans="17:63" ht="29.25" customHeight="1" x14ac:dyDescent="0.2">
      <c r="Q42696" s="92" t="s">
        <v>50</v>
      </c>
      <c r="BF42696" s="101" t="s">
        <v>58</v>
      </c>
      <c r="BK42696" s="98" t="s">
        <v>70</v>
      </c>
    </row>
    <row r="42697" spans="17:63" ht="29.25" customHeight="1" x14ac:dyDescent="0.2">
      <c r="Q42697" s="92" t="s">
        <v>50</v>
      </c>
      <c r="BF42697" s="101" t="s">
        <v>58</v>
      </c>
      <c r="BK42697" s="98" t="s">
        <v>70</v>
      </c>
    </row>
    <row r="42698" spans="17:63" ht="29.25" customHeight="1" x14ac:dyDescent="0.2">
      <c r="Q42698" s="92" t="s">
        <v>50</v>
      </c>
      <c r="BF42698" s="101" t="s">
        <v>58</v>
      </c>
      <c r="BK42698" s="98" t="s">
        <v>70</v>
      </c>
    </row>
    <row r="42699" spans="17:63" ht="29.25" customHeight="1" x14ac:dyDescent="0.2">
      <c r="Q42699" s="92" t="s">
        <v>50</v>
      </c>
      <c r="BF42699" s="101" t="s">
        <v>58</v>
      </c>
      <c r="BK42699" s="98" t="s">
        <v>70</v>
      </c>
    </row>
    <row r="42700" spans="17:63" ht="29.25" customHeight="1" x14ac:dyDescent="0.2">
      <c r="Q42700" s="92" t="s">
        <v>50</v>
      </c>
      <c r="BF42700" s="101" t="s">
        <v>58</v>
      </c>
      <c r="BK42700" s="98" t="s">
        <v>70</v>
      </c>
    </row>
    <row r="42701" spans="17:63" ht="29.25" customHeight="1" x14ac:dyDescent="0.2">
      <c r="Q42701" s="92" t="s">
        <v>50</v>
      </c>
      <c r="BF42701" s="101" t="s">
        <v>58</v>
      </c>
      <c r="BK42701" s="98" t="s">
        <v>70</v>
      </c>
    </row>
    <row r="42702" spans="17:63" ht="29.25" customHeight="1" x14ac:dyDescent="0.2">
      <c r="Q42702" s="92" t="s">
        <v>50</v>
      </c>
      <c r="BF42702" s="101" t="s">
        <v>58</v>
      </c>
      <c r="BK42702" s="98" t="s">
        <v>70</v>
      </c>
    </row>
    <row r="42703" spans="17:63" ht="29.25" customHeight="1" x14ac:dyDescent="0.2">
      <c r="Q42703" s="92" t="s">
        <v>50</v>
      </c>
      <c r="BF42703" s="101" t="s">
        <v>58</v>
      </c>
      <c r="BK42703" s="98" t="s">
        <v>70</v>
      </c>
    </row>
    <row r="42704" spans="17:63" ht="29.25" customHeight="1" x14ac:dyDescent="0.2">
      <c r="Q42704" s="92" t="s">
        <v>50</v>
      </c>
      <c r="BF42704" s="101" t="s">
        <v>58</v>
      </c>
      <c r="BK42704" s="98" t="s">
        <v>70</v>
      </c>
    </row>
    <row r="42705" spans="17:63" ht="29.25" customHeight="1" x14ac:dyDescent="0.2">
      <c r="Q42705" s="92" t="s">
        <v>50</v>
      </c>
      <c r="BF42705" s="101" t="s">
        <v>58</v>
      </c>
      <c r="BK42705" s="98" t="s">
        <v>70</v>
      </c>
    </row>
    <row r="42706" spans="17:63" ht="29.25" customHeight="1" x14ac:dyDescent="0.2">
      <c r="Q42706" s="92" t="s">
        <v>50</v>
      </c>
      <c r="BF42706" s="101" t="s">
        <v>58</v>
      </c>
      <c r="BK42706" s="98" t="s">
        <v>70</v>
      </c>
    </row>
    <row r="42707" spans="17:63" ht="29.25" customHeight="1" x14ac:dyDescent="0.2">
      <c r="Q42707" s="92" t="s">
        <v>50</v>
      </c>
      <c r="BF42707" s="101" t="s">
        <v>58</v>
      </c>
      <c r="BK42707" s="98" t="s">
        <v>70</v>
      </c>
    </row>
    <row r="42708" spans="17:63" ht="29.25" customHeight="1" x14ac:dyDescent="0.2">
      <c r="Q42708" s="92" t="s">
        <v>50</v>
      </c>
      <c r="BF42708" s="101" t="s">
        <v>58</v>
      </c>
      <c r="BK42708" s="98" t="s">
        <v>70</v>
      </c>
    </row>
    <row r="42709" spans="17:63" ht="29.25" customHeight="1" x14ac:dyDescent="0.2">
      <c r="Q42709" s="92" t="s">
        <v>50</v>
      </c>
      <c r="BF42709" s="101" t="s">
        <v>58</v>
      </c>
      <c r="BK42709" s="98" t="s">
        <v>70</v>
      </c>
    </row>
    <row r="42710" spans="17:63" ht="29.25" customHeight="1" x14ac:dyDescent="0.2">
      <c r="Q42710" s="92" t="s">
        <v>50</v>
      </c>
      <c r="BF42710" s="101" t="s">
        <v>58</v>
      </c>
      <c r="BK42710" s="98" t="s">
        <v>70</v>
      </c>
    </row>
    <row r="42711" spans="17:63" ht="29.25" customHeight="1" x14ac:dyDescent="0.2">
      <c r="Q42711" s="92" t="s">
        <v>50</v>
      </c>
      <c r="BF42711" s="101" t="s">
        <v>58</v>
      </c>
      <c r="BK42711" s="98" t="s">
        <v>70</v>
      </c>
    </row>
    <row r="42712" spans="17:63" ht="29.25" customHeight="1" x14ac:dyDescent="0.2">
      <c r="Q42712" s="92" t="s">
        <v>50</v>
      </c>
      <c r="BF42712" s="101" t="s">
        <v>58</v>
      </c>
      <c r="BK42712" s="98" t="s">
        <v>70</v>
      </c>
    </row>
    <row r="42713" spans="17:63" ht="29.25" customHeight="1" x14ac:dyDescent="0.2">
      <c r="Q42713" s="92" t="s">
        <v>50</v>
      </c>
      <c r="BF42713" s="101" t="s">
        <v>58</v>
      </c>
      <c r="BK42713" s="98" t="s">
        <v>70</v>
      </c>
    </row>
    <row r="42714" spans="17:63" ht="29.25" customHeight="1" x14ac:dyDescent="0.2">
      <c r="Q42714" s="92" t="s">
        <v>50</v>
      </c>
      <c r="BF42714" s="101" t="s">
        <v>58</v>
      </c>
      <c r="BK42714" s="98" t="s">
        <v>70</v>
      </c>
    </row>
    <row r="42715" spans="17:63" ht="29.25" customHeight="1" x14ac:dyDescent="0.2">
      <c r="Q42715" s="92" t="s">
        <v>50</v>
      </c>
      <c r="BF42715" s="101" t="s">
        <v>58</v>
      </c>
      <c r="BK42715" s="98" t="s">
        <v>70</v>
      </c>
    </row>
    <row r="42716" spans="17:63" ht="29.25" customHeight="1" x14ac:dyDescent="0.2">
      <c r="Q42716" s="92" t="s">
        <v>50</v>
      </c>
      <c r="BF42716" s="101" t="s">
        <v>58</v>
      </c>
      <c r="BK42716" s="98" t="s">
        <v>70</v>
      </c>
    </row>
    <row r="42717" spans="17:63" ht="29.25" customHeight="1" x14ac:dyDescent="0.2">
      <c r="Q42717" s="92" t="s">
        <v>50</v>
      </c>
      <c r="BF42717" s="101" t="s">
        <v>58</v>
      </c>
      <c r="BK42717" s="98" t="s">
        <v>70</v>
      </c>
    </row>
    <row r="42718" spans="17:63" ht="29.25" customHeight="1" x14ac:dyDescent="0.2">
      <c r="Q42718" s="92" t="s">
        <v>50</v>
      </c>
      <c r="BF42718" s="101" t="s">
        <v>58</v>
      </c>
      <c r="BK42718" s="98" t="s">
        <v>70</v>
      </c>
    </row>
    <row r="42719" spans="17:63" ht="29.25" customHeight="1" x14ac:dyDescent="0.2">
      <c r="Q42719" s="92" t="s">
        <v>50</v>
      </c>
      <c r="BF42719" s="101" t="s">
        <v>58</v>
      </c>
      <c r="BK42719" s="98" t="s">
        <v>70</v>
      </c>
    </row>
    <row r="42720" spans="17:63" ht="29.25" customHeight="1" x14ac:dyDescent="0.2">
      <c r="Q42720" s="92" t="s">
        <v>50</v>
      </c>
      <c r="BF42720" s="101" t="s">
        <v>58</v>
      </c>
      <c r="BK42720" s="98" t="s">
        <v>70</v>
      </c>
    </row>
    <row r="42721" spans="17:63" ht="29.25" customHeight="1" x14ac:dyDescent="0.2">
      <c r="Q42721" s="92" t="s">
        <v>50</v>
      </c>
      <c r="BF42721" s="101" t="s">
        <v>58</v>
      </c>
      <c r="BK42721" s="98" t="s">
        <v>70</v>
      </c>
    </row>
    <row r="42722" spans="17:63" ht="29.25" customHeight="1" x14ac:dyDescent="0.2">
      <c r="Q42722" s="92" t="s">
        <v>50</v>
      </c>
      <c r="BF42722" s="101" t="s">
        <v>58</v>
      </c>
      <c r="BK42722" s="98" t="s">
        <v>70</v>
      </c>
    </row>
    <row r="42723" spans="17:63" ht="29.25" customHeight="1" x14ac:dyDescent="0.2">
      <c r="Q42723" s="92" t="s">
        <v>50</v>
      </c>
      <c r="BF42723" s="101" t="s">
        <v>58</v>
      </c>
      <c r="BK42723" s="98" t="s">
        <v>70</v>
      </c>
    </row>
    <row r="42724" spans="17:63" ht="29.25" customHeight="1" x14ac:dyDescent="0.2">
      <c r="Q42724" s="92" t="s">
        <v>50</v>
      </c>
      <c r="BF42724" s="101" t="s">
        <v>58</v>
      </c>
      <c r="BK42724" s="98" t="s">
        <v>70</v>
      </c>
    </row>
    <row r="42725" spans="17:63" ht="29.25" customHeight="1" x14ac:dyDescent="0.2">
      <c r="Q42725" s="92" t="s">
        <v>50</v>
      </c>
      <c r="BF42725" s="101" t="s">
        <v>58</v>
      </c>
      <c r="BK42725" s="98" t="s">
        <v>70</v>
      </c>
    </row>
    <row r="42726" spans="17:63" ht="29.25" customHeight="1" x14ac:dyDescent="0.2">
      <c r="Q42726" s="92" t="s">
        <v>50</v>
      </c>
      <c r="BF42726" s="101" t="s">
        <v>58</v>
      </c>
      <c r="BK42726" s="98" t="s">
        <v>70</v>
      </c>
    </row>
    <row r="42727" spans="17:63" ht="29.25" customHeight="1" x14ac:dyDescent="0.2">
      <c r="Q42727" s="92" t="s">
        <v>50</v>
      </c>
      <c r="BF42727" s="101" t="s">
        <v>58</v>
      </c>
      <c r="BK42727" s="98" t="s">
        <v>70</v>
      </c>
    </row>
    <row r="42728" spans="17:63" ht="29.25" customHeight="1" x14ac:dyDescent="0.2">
      <c r="Q42728" s="92" t="s">
        <v>50</v>
      </c>
      <c r="BF42728" s="101" t="s">
        <v>58</v>
      </c>
      <c r="BK42728" s="98" t="s">
        <v>70</v>
      </c>
    </row>
    <row r="42729" spans="17:63" ht="29.25" customHeight="1" x14ac:dyDescent="0.2">
      <c r="Q42729" s="92" t="s">
        <v>50</v>
      </c>
      <c r="BF42729" s="101" t="s">
        <v>58</v>
      </c>
      <c r="BK42729" s="98" t="s">
        <v>70</v>
      </c>
    </row>
    <row r="42730" spans="17:63" ht="29.25" customHeight="1" x14ac:dyDescent="0.2">
      <c r="Q42730" s="92" t="s">
        <v>50</v>
      </c>
      <c r="BF42730" s="101" t="s">
        <v>58</v>
      </c>
      <c r="BK42730" s="98" t="s">
        <v>70</v>
      </c>
    </row>
    <row r="42731" spans="17:63" ht="29.25" customHeight="1" x14ac:dyDescent="0.2">
      <c r="Q42731" s="92" t="s">
        <v>50</v>
      </c>
      <c r="BF42731" s="101" t="s">
        <v>58</v>
      </c>
      <c r="BK42731" s="98" t="s">
        <v>70</v>
      </c>
    </row>
    <row r="42732" spans="17:63" ht="29.25" customHeight="1" x14ac:dyDescent="0.2">
      <c r="Q42732" s="92" t="s">
        <v>50</v>
      </c>
      <c r="BF42732" s="101" t="s">
        <v>58</v>
      </c>
      <c r="BK42732" s="98" t="s">
        <v>70</v>
      </c>
    </row>
    <row r="42733" spans="17:63" ht="29.25" customHeight="1" x14ac:dyDescent="0.2">
      <c r="Q42733" s="92" t="s">
        <v>50</v>
      </c>
      <c r="BF42733" s="101" t="s">
        <v>58</v>
      </c>
      <c r="BK42733" s="98" t="s">
        <v>70</v>
      </c>
    </row>
    <row r="42734" spans="17:63" ht="29.25" customHeight="1" x14ac:dyDescent="0.2">
      <c r="Q42734" s="92" t="s">
        <v>50</v>
      </c>
      <c r="BF42734" s="101" t="s">
        <v>58</v>
      </c>
      <c r="BK42734" s="98" t="s">
        <v>70</v>
      </c>
    </row>
    <row r="42735" spans="17:63" ht="29.25" customHeight="1" x14ac:dyDescent="0.2">
      <c r="Q42735" s="92" t="s">
        <v>50</v>
      </c>
      <c r="BF42735" s="101" t="s">
        <v>58</v>
      </c>
      <c r="BK42735" s="98" t="s">
        <v>70</v>
      </c>
    </row>
    <row r="42736" spans="17:63" ht="29.25" customHeight="1" x14ac:dyDescent="0.2">
      <c r="Q42736" s="92" t="s">
        <v>50</v>
      </c>
      <c r="BF42736" s="101" t="s">
        <v>58</v>
      </c>
      <c r="BK42736" s="98" t="s">
        <v>70</v>
      </c>
    </row>
    <row r="42737" spans="17:63" ht="29.25" customHeight="1" x14ac:dyDescent="0.2">
      <c r="Q42737" s="92" t="s">
        <v>50</v>
      </c>
      <c r="BF42737" s="101" t="s">
        <v>58</v>
      </c>
      <c r="BK42737" s="98" t="s">
        <v>70</v>
      </c>
    </row>
    <row r="42738" spans="17:63" ht="29.25" customHeight="1" x14ac:dyDescent="0.2">
      <c r="Q42738" s="92" t="s">
        <v>50</v>
      </c>
      <c r="BF42738" s="101" t="s">
        <v>58</v>
      </c>
      <c r="BK42738" s="98" t="s">
        <v>70</v>
      </c>
    </row>
    <row r="42739" spans="17:63" ht="29.25" customHeight="1" x14ac:dyDescent="0.2">
      <c r="Q42739" s="92" t="s">
        <v>50</v>
      </c>
      <c r="BF42739" s="101" t="s">
        <v>58</v>
      </c>
      <c r="BK42739" s="98" t="s">
        <v>70</v>
      </c>
    </row>
    <row r="42740" spans="17:63" ht="29.25" customHeight="1" x14ac:dyDescent="0.2">
      <c r="Q42740" s="92" t="s">
        <v>50</v>
      </c>
      <c r="BF42740" s="101" t="s">
        <v>58</v>
      </c>
      <c r="BK42740" s="98" t="s">
        <v>70</v>
      </c>
    </row>
    <row r="42741" spans="17:63" ht="29.25" customHeight="1" x14ac:dyDescent="0.2">
      <c r="Q42741" s="92" t="s">
        <v>50</v>
      </c>
      <c r="BF42741" s="101" t="s">
        <v>58</v>
      </c>
      <c r="BK42741" s="98" t="s">
        <v>70</v>
      </c>
    </row>
    <row r="42742" spans="17:63" ht="29.25" customHeight="1" x14ac:dyDescent="0.2">
      <c r="Q42742" s="92" t="s">
        <v>50</v>
      </c>
      <c r="BF42742" s="101" t="s">
        <v>58</v>
      </c>
      <c r="BK42742" s="98" t="s">
        <v>70</v>
      </c>
    </row>
    <row r="42743" spans="17:63" ht="29.25" customHeight="1" x14ac:dyDescent="0.2">
      <c r="Q42743" s="92" t="s">
        <v>50</v>
      </c>
      <c r="BF42743" s="101" t="s">
        <v>58</v>
      </c>
      <c r="BK42743" s="98" t="s">
        <v>70</v>
      </c>
    </row>
    <row r="42744" spans="17:63" ht="29.25" customHeight="1" x14ac:dyDescent="0.2">
      <c r="Q42744" s="92" t="s">
        <v>50</v>
      </c>
      <c r="BF42744" s="101" t="s">
        <v>58</v>
      </c>
      <c r="BK42744" s="98" t="s">
        <v>70</v>
      </c>
    </row>
    <row r="42745" spans="17:63" ht="29.25" customHeight="1" x14ac:dyDescent="0.2">
      <c r="Q42745" s="92" t="s">
        <v>50</v>
      </c>
      <c r="BF42745" s="101" t="s">
        <v>58</v>
      </c>
      <c r="BK42745" s="98" t="s">
        <v>70</v>
      </c>
    </row>
    <row r="42746" spans="17:63" ht="29.25" customHeight="1" x14ac:dyDescent="0.2">
      <c r="Q42746" s="92" t="s">
        <v>50</v>
      </c>
      <c r="BF42746" s="101" t="s">
        <v>58</v>
      </c>
      <c r="BK42746" s="98" t="s">
        <v>70</v>
      </c>
    </row>
    <row r="42747" spans="17:63" ht="29.25" customHeight="1" x14ac:dyDescent="0.2">
      <c r="Q42747" s="92" t="s">
        <v>50</v>
      </c>
      <c r="BF42747" s="101" t="s">
        <v>58</v>
      </c>
      <c r="BK42747" s="98" t="s">
        <v>70</v>
      </c>
    </row>
    <row r="42748" spans="17:63" ht="29.25" customHeight="1" x14ac:dyDescent="0.2">
      <c r="Q42748" s="92" t="s">
        <v>50</v>
      </c>
      <c r="BF42748" s="101" t="s">
        <v>58</v>
      </c>
      <c r="BK42748" s="98" t="s">
        <v>70</v>
      </c>
    </row>
    <row r="42749" spans="17:63" ht="29.25" customHeight="1" x14ac:dyDescent="0.2">
      <c r="Q42749" s="92" t="s">
        <v>50</v>
      </c>
      <c r="BF42749" s="101" t="s">
        <v>58</v>
      </c>
      <c r="BK42749" s="98" t="s">
        <v>70</v>
      </c>
    </row>
    <row r="42750" spans="17:63" ht="29.25" customHeight="1" x14ac:dyDescent="0.2">
      <c r="Q42750" s="92" t="s">
        <v>50</v>
      </c>
      <c r="BF42750" s="101" t="s">
        <v>58</v>
      </c>
      <c r="BK42750" s="98" t="s">
        <v>70</v>
      </c>
    </row>
    <row r="42751" spans="17:63" ht="29.25" customHeight="1" x14ac:dyDescent="0.2">
      <c r="Q42751" s="92" t="s">
        <v>50</v>
      </c>
      <c r="BF42751" s="101" t="s">
        <v>58</v>
      </c>
      <c r="BK42751" s="98" t="s">
        <v>70</v>
      </c>
    </row>
    <row r="42752" spans="17:63" ht="29.25" customHeight="1" x14ac:dyDescent="0.2">
      <c r="Q42752" s="92" t="s">
        <v>50</v>
      </c>
      <c r="BF42752" s="101" t="s">
        <v>58</v>
      </c>
      <c r="BK42752" s="98" t="s">
        <v>70</v>
      </c>
    </row>
    <row r="42753" spans="17:63" ht="29.25" customHeight="1" x14ac:dyDescent="0.2">
      <c r="Q42753" s="92" t="s">
        <v>50</v>
      </c>
      <c r="BF42753" s="101" t="s">
        <v>58</v>
      </c>
      <c r="BK42753" s="98" t="s">
        <v>70</v>
      </c>
    </row>
    <row r="42754" spans="17:63" ht="29.25" customHeight="1" x14ac:dyDescent="0.2">
      <c r="Q42754" s="92" t="s">
        <v>50</v>
      </c>
      <c r="BF42754" s="101" t="s">
        <v>58</v>
      </c>
      <c r="BK42754" s="98" t="s">
        <v>70</v>
      </c>
    </row>
    <row r="42755" spans="17:63" ht="29.25" customHeight="1" x14ac:dyDescent="0.2">
      <c r="Q42755" s="92" t="s">
        <v>50</v>
      </c>
      <c r="BF42755" s="101" t="s">
        <v>58</v>
      </c>
      <c r="BK42755" s="98" t="s">
        <v>70</v>
      </c>
    </row>
    <row r="42756" spans="17:63" ht="29.25" customHeight="1" x14ac:dyDescent="0.2">
      <c r="Q42756" s="92" t="s">
        <v>50</v>
      </c>
      <c r="BF42756" s="101" t="s">
        <v>58</v>
      </c>
      <c r="BK42756" s="98" t="s">
        <v>70</v>
      </c>
    </row>
    <row r="42757" spans="17:63" ht="29.25" customHeight="1" x14ac:dyDescent="0.2">
      <c r="Q42757" s="92" t="s">
        <v>50</v>
      </c>
      <c r="BF42757" s="101" t="s">
        <v>58</v>
      </c>
      <c r="BK42757" s="98" t="s">
        <v>70</v>
      </c>
    </row>
    <row r="42758" spans="17:63" ht="29.25" customHeight="1" x14ac:dyDescent="0.2">
      <c r="Q42758" s="92" t="s">
        <v>50</v>
      </c>
      <c r="BF42758" s="101" t="s">
        <v>58</v>
      </c>
      <c r="BK42758" s="98" t="s">
        <v>70</v>
      </c>
    </row>
    <row r="42759" spans="17:63" ht="29.25" customHeight="1" x14ac:dyDescent="0.2">
      <c r="Q42759" s="92" t="s">
        <v>50</v>
      </c>
      <c r="BF42759" s="101" t="s">
        <v>58</v>
      </c>
      <c r="BK42759" s="98" t="s">
        <v>70</v>
      </c>
    </row>
    <row r="42760" spans="17:63" ht="29.25" customHeight="1" x14ac:dyDescent="0.2">
      <c r="Q42760" s="92" t="s">
        <v>50</v>
      </c>
      <c r="BF42760" s="101" t="s">
        <v>58</v>
      </c>
      <c r="BK42760" s="98" t="s">
        <v>70</v>
      </c>
    </row>
    <row r="42761" spans="17:63" ht="29.25" customHeight="1" x14ac:dyDescent="0.2">
      <c r="Q42761" s="92" t="s">
        <v>50</v>
      </c>
      <c r="BF42761" s="101" t="s">
        <v>58</v>
      </c>
      <c r="BK42761" s="98" t="s">
        <v>70</v>
      </c>
    </row>
    <row r="42762" spans="17:63" ht="29.25" customHeight="1" x14ac:dyDescent="0.2">
      <c r="Q42762" s="92" t="s">
        <v>50</v>
      </c>
      <c r="BF42762" s="101" t="s">
        <v>58</v>
      </c>
      <c r="BK42762" s="98" t="s">
        <v>70</v>
      </c>
    </row>
    <row r="42763" spans="17:63" ht="29.25" customHeight="1" x14ac:dyDescent="0.2">
      <c r="Q42763" s="92" t="s">
        <v>50</v>
      </c>
      <c r="BF42763" s="101" t="s">
        <v>58</v>
      </c>
      <c r="BK42763" s="98" t="s">
        <v>70</v>
      </c>
    </row>
    <row r="42764" spans="17:63" ht="29.25" customHeight="1" x14ac:dyDescent="0.2">
      <c r="Q42764" s="92" t="s">
        <v>50</v>
      </c>
      <c r="BF42764" s="101" t="s">
        <v>58</v>
      </c>
      <c r="BK42764" s="98" t="s">
        <v>70</v>
      </c>
    </row>
    <row r="42765" spans="17:63" ht="29.25" customHeight="1" x14ac:dyDescent="0.2">
      <c r="Q42765" s="92" t="s">
        <v>50</v>
      </c>
      <c r="BF42765" s="101" t="s">
        <v>58</v>
      </c>
      <c r="BK42765" s="98" t="s">
        <v>70</v>
      </c>
    </row>
    <row r="42766" spans="17:63" ht="29.25" customHeight="1" x14ac:dyDescent="0.2">
      <c r="Q42766" s="92" t="s">
        <v>50</v>
      </c>
      <c r="BF42766" s="101" t="s">
        <v>58</v>
      </c>
      <c r="BK42766" s="98" t="s">
        <v>70</v>
      </c>
    </row>
    <row r="42767" spans="17:63" ht="29.25" customHeight="1" x14ac:dyDescent="0.2">
      <c r="Q42767" s="92" t="s">
        <v>50</v>
      </c>
      <c r="BF42767" s="101" t="s">
        <v>58</v>
      </c>
      <c r="BK42767" s="98" t="s">
        <v>70</v>
      </c>
    </row>
    <row r="42768" spans="17:63" ht="29.25" customHeight="1" x14ac:dyDescent="0.2">
      <c r="Q42768" s="92" t="s">
        <v>50</v>
      </c>
      <c r="BF42768" s="101" t="s">
        <v>58</v>
      </c>
      <c r="BK42768" s="98" t="s">
        <v>70</v>
      </c>
    </row>
    <row r="42769" spans="17:63" ht="29.25" customHeight="1" x14ac:dyDescent="0.2">
      <c r="Q42769" s="92" t="s">
        <v>50</v>
      </c>
      <c r="BF42769" s="101" t="s">
        <v>58</v>
      </c>
      <c r="BK42769" s="98" t="s">
        <v>70</v>
      </c>
    </row>
    <row r="42770" spans="17:63" ht="29.25" customHeight="1" x14ac:dyDescent="0.2">
      <c r="Q42770" s="92" t="s">
        <v>50</v>
      </c>
      <c r="BF42770" s="101" t="s">
        <v>58</v>
      </c>
      <c r="BK42770" s="98" t="s">
        <v>70</v>
      </c>
    </row>
    <row r="42771" spans="17:63" ht="29.25" customHeight="1" x14ac:dyDescent="0.2">
      <c r="Q42771" s="92" t="s">
        <v>50</v>
      </c>
      <c r="BF42771" s="101" t="s">
        <v>58</v>
      </c>
      <c r="BK42771" s="98" t="s">
        <v>70</v>
      </c>
    </row>
    <row r="42772" spans="17:63" ht="29.25" customHeight="1" x14ac:dyDescent="0.2">
      <c r="Q42772" s="92" t="s">
        <v>50</v>
      </c>
      <c r="BF42772" s="101" t="s">
        <v>58</v>
      </c>
      <c r="BK42772" s="98" t="s">
        <v>70</v>
      </c>
    </row>
    <row r="42773" spans="17:63" ht="29.25" customHeight="1" x14ac:dyDescent="0.2">
      <c r="Q42773" s="92" t="s">
        <v>50</v>
      </c>
      <c r="BF42773" s="101" t="s">
        <v>58</v>
      </c>
      <c r="BK42773" s="98" t="s">
        <v>70</v>
      </c>
    </row>
    <row r="42774" spans="17:63" ht="29.25" customHeight="1" x14ac:dyDescent="0.2">
      <c r="Q42774" s="92" t="s">
        <v>50</v>
      </c>
      <c r="BF42774" s="101" t="s">
        <v>58</v>
      </c>
      <c r="BK42774" s="98" t="s">
        <v>70</v>
      </c>
    </row>
    <row r="42775" spans="17:63" ht="29.25" customHeight="1" x14ac:dyDescent="0.2">
      <c r="Q42775" s="92" t="s">
        <v>50</v>
      </c>
      <c r="BF42775" s="101" t="s">
        <v>58</v>
      </c>
      <c r="BK42775" s="98" t="s">
        <v>70</v>
      </c>
    </row>
    <row r="42776" spans="17:63" ht="29.25" customHeight="1" x14ac:dyDescent="0.2">
      <c r="Q42776" s="92" t="s">
        <v>50</v>
      </c>
      <c r="BF42776" s="101" t="s">
        <v>58</v>
      </c>
      <c r="BK42776" s="98" t="s">
        <v>70</v>
      </c>
    </row>
    <row r="42777" spans="17:63" ht="29.25" customHeight="1" x14ac:dyDescent="0.2">
      <c r="Q42777" s="92" t="s">
        <v>50</v>
      </c>
      <c r="BF42777" s="101" t="s">
        <v>58</v>
      </c>
      <c r="BK42777" s="98" t="s">
        <v>70</v>
      </c>
    </row>
    <row r="42778" spans="17:63" ht="29.25" customHeight="1" x14ac:dyDescent="0.2">
      <c r="Q42778" s="92" t="s">
        <v>50</v>
      </c>
      <c r="BF42778" s="101" t="s">
        <v>58</v>
      </c>
      <c r="BK42778" s="98" t="s">
        <v>70</v>
      </c>
    </row>
    <row r="42779" spans="17:63" ht="29.25" customHeight="1" x14ac:dyDescent="0.2">
      <c r="Q42779" s="92" t="s">
        <v>50</v>
      </c>
      <c r="BF42779" s="101" t="s">
        <v>58</v>
      </c>
      <c r="BK42779" s="98" t="s">
        <v>70</v>
      </c>
    </row>
    <row r="42780" spans="17:63" ht="29.25" customHeight="1" x14ac:dyDescent="0.2">
      <c r="Q42780" s="92" t="s">
        <v>50</v>
      </c>
      <c r="BF42780" s="101" t="s">
        <v>58</v>
      </c>
      <c r="BK42780" s="98" t="s">
        <v>70</v>
      </c>
    </row>
    <row r="42781" spans="17:63" ht="29.25" customHeight="1" x14ac:dyDescent="0.2">
      <c r="Q42781" s="92" t="s">
        <v>50</v>
      </c>
      <c r="BF42781" s="101" t="s">
        <v>58</v>
      </c>
      <c r="BK42781" s="98" t="s">
        <v>70</v>
      </c>
    </row>
    <row r="42782" spans="17:63" ht="29.25" customHeight="1" x14ac:dyDescent="0.2">
      <c r="Q42782" s="92" t="s">
        <v>50</v>
      </c>
      <c r="BF42782" s="101" t="s">
        <v>58</v>
      </c>
      <c r="BK42782" s="98" t="s">
        <v>70</v>
      </c>
    </row>
    <row r="42783" spans="17:63" ht="29.25" customHeight="1" x14ac:dyDescent="0.2">
      <c r="Q42783" s="92" t="s">
        <v>50</v>
      </c>
      <c r="BF42783" s="101" t="s">
        <v>58</v>
      </c>
      <c r="BK42783" s="98" t="s">
        <v>70</v>
      </c>
    </row>
    <row r="42784" spans="17:63" ht="29.25" customHeight="1" x14ac:dyDescent="0.2">
      <c r="Q42784" s="92" t="s">
        <v>50</v>
      </c>
      <c r="BF42784" s="101" t="s">
        <v>58</v>
      </c>
      <c r="BK42784" s="98" t="s">
        <v>70</v>
      </c>
    </row>
    <row r="42785" spans="17:63" ht="29.25" customHeight="1" x14ac:dyDescent="0.2">
      <c r="Q42785" s="92" t="s">
        <v>50</v>
      </c>
      <c r="BF42785" s="101" t="s">
        <v>58</v>
      </c>
      <c r="BK42785" s="98" t="s">
        <v>70</v>
      </c>
    </row>
    <row r="42786" spans="17:63" ht="29.25" customHeight="1" x14ac:dyDescent="0.2">
      <c r="Q42786" s="92" t="s">
        <v>50</v>
      </c>
      <c r="BF42786" s="101" t="s">
        <v>58</v>
      </c>
      <c r="BK42786" s="98" t="s">
        <v>70</v>
      </c>
    </row>
    <row r="42787" spans="17:63" ht="29.25" customHeight="1" x14ac:dyDescent="0.2">
      <c r="Q42787" s="92" t="s">
        <v>50</v>
      </c>
      <c r="BF42787" s="101" t="s">
        <v>58</v>
      </c>
      <c r="BK42787" s="98" t="s">
        <v>70</v>
      </c>
    </row>
    <row r="42788" spans="17:63" ht="29.25" customHeight="1" x14ac:dyDescent="0.2">
      <c r="Q42788" s="92" t="s">
        <v>50</v>
      </c>
      <c r="BF42788" s="101" t="s">
        <v>58</v>
      </c>
      <c r="BK42788" s="98" t="s">
        <v>70</v>
      </c>
    </row>
    <row r="42789" spans="17:63" ht="29.25" customHeight="1" x14ac:dyDescent="0.2">
      <c r="Q42789" s="92" t="s">
        <v>50</v>
      </c>
      <c r="BF42789" s="101" t="s">
        <v>58</v>
      </c>
      <c r="BK42789" s="98" t="s">
        <v>70</v>
      </c>
    </row>
    <row r="42790" spans="17:63" ht="29.25" customHeight="1" x14ac:dyDescent="0.2">
      <c r="Q42790" s="92" t="s">
        <v>50</v>
      </c>
      <c r="BF42790" s="101" t="s">
        <v>58</v>
      </c>
      <c r="BK42790" s="98" t="s">
        <v>70</v>
      </c>
    </row>
    <row r="42791" spans="17:63" ht="29.25" customHeight="1" x14ac:dyDescent="0.2">
      <c r="Q42791" s="92" t="s">
        <v>50</v>
      </c>
      <c r="BF42791" s="101" t="s">
        <v>58</v>
      </c>
      <c r="BK42791" s="98" t="s">
        <v>70</v>
      </c>
    </row>
    <row r="42792" spans="17:63" ht="29.25" customHeight="1" x14ac:dyDescent="0.2">
      <c r="Q42792" s="92" t="s">
        <v>50</v>
      </c>
      <c r="BF42792" s="101" t="s">
        <v>58</v>
      </c>
      <c r="BK42792" s="98" t="s">
        <v>70</v>
      </c>
    </row>
    <row r="42793" spans="17:63" ht="29.25" customHeight="1" x14ac:dyDescent="0.2">
      <c r="Q42793" s="92" t="s">
        <v>50</v>
      </c>
      <c r="BF42793" s="101" t="s">
        <v>58</v>
      </c>
      <c r="BK42793" s="98" t="s">
        <v>70</v>
      </c>
    </row>
    <row r="42794" spans="17:63" ht="29.25" customHeight="1" x14ac:dyDescent="0.2">
      <c r="Q42794" s="92" t="s">
        <v>50</v>
      </c>
      <c r="BF42794" s="101" t="s">
        <v>58</v>
      </c>
      <c r="BK42794" s="98" t="s">
        <v>70</v>
      </c>
    </row>
    <row r="42795" spans="17:63" ht="29.25" customHeight="1" x14ac:dyDescent="0.2">
      <c r="Q42795" s="92" t="s">
        <v>50</v>
      </c>
      <c r="BF42795" s="101" t="s">
        <v>58</v>
      </c>
      <c r="BK42795" s="98" t="s">
        <v>70</v>
      </c>
    </row>
    <row r="42796" spans="17:63" ht="29.25" customHeight="1" x14ac:dyDescent="0.2">
      <c r="Q42796" s="92" t="s">
        <v>50</v>
      </c>
      <c r="BF42796" s="101" t="s">
        <v>58</v>
      </c>
      <c r="BK42796" s="98" t="s">
        <v>70</v>
      </c>
    </row>
    <row r="42797" spans="17:63" ht="29.25" customHeight="1" x14ac:dyDescent="0.2">
      <c r="Q42797" s="92" t="s">
        <v>50</v>
      </c>
      <c r="BF42797" s="101" t="s">
        <v>58</v>
      </c>
      <c r="BK42797" s="98" t="s">
        <v>70</v>
      </c>
    </row>
    <row r="42798" spans="17:63" ht="29.25" customHeight="1" x14ac:dyDescent="0.2">
      <c r="Q42798" s="92" t="s">
        <v>50</v>
      </c>
      <c r="BF42798" s="101" t="s">
        <v>58</v>
      </c>
      <c r="BK42798" s="98" t="s">
        <v>70</v>
      </c>
    </row>
    <row r="42799" spans="17:63" ht="29.25" customHeight="1" x14ac:dyDescent="0.2">
      <c r="Q42799" s="92" t="s">
        <v>50</v>
      </c>
      <c r="BF42799" s="101" t="s">
        <v>58</v>
      </c>
      <c r="BK42799" s="98" t="s">
        <v>70</v>
      </c>
    </row>
    <row r="42800" spans="17:63" ht="29.25" customHeight="1" x14ac:dyDescent="0.2">
      <c r="Q42800" s="92" t="s">
        <v>50</v>
      </c>
      <c r="BF42800" s="101" t="s">
        <v>58</v>
      </c>
      <c r="BK42800" s="98" t="s">
        <v>70</v>
      </c>
    </row>
    <row r="42801" spans="17:63" ht="29.25" customHeight="1" x14ac:dyDescent="0.2">
      <c r="Q42801" s="92" t="s">
        <v>50</v>
      </c>
      <c r="BF42801" s="101" t="s">
        <v>58</v>
      </c>
      <c r="BK42801" s="98" t="s">
        <v>70</v>
      </c>
    </row>
    <row r="42802" spans="17:63" ht="29.25" customHeight="1" x14ac:dyDescent="0.2">
      <c r="Q42802" s="92" t="s">
        <v>50</v>
      </c>
      <c r="BF42802" s="101" t="s">
        <v>58</v>
      </c>
      <c r="BK42802" s="98" t="s">
        <v>70</v>
      </c>
    </row>
    <row r="42803" spans="17:63" ht="29.25" customHeight="1" x14ac:dyDescent="0.2">
      <c r="Q42803" s="92" t="s">
        <v>50</v>
      </c>
      <c r="BF42803" s="101" t="s">
        <v>58</v>
      </c>
      <c r="BK42803" s="98" t="s">
        <v>70</v>
      </c>
    </row>
    <row r="42804" spans="17:63" ht="29.25" customHeight="1" x14ac:dyDescent="0.2">
      <c r="Q42804" s="92" t="s">
        <v>50</v>
      </c>
      <c r="BF42804" s="101" t="s">
        <v>58</v>
      </c>
      <c r="BK42804" s="98" t="s">
        <v>70</v>
      </c>
    </row>
    <row r="42805" spans="17:63" ht="29.25" customHeight="1" x14ac:dyDescent="0.2">
      <c r="Q42805" s="92" t="s">
        <v>50</v>
      </c>
      <c r="BF42805" s="101" t="s">
        <v>58</v>
      </c>
      <c r="BK42805" s="98" t="s">
        <v>70</v>
      </c>
    </row>
    <row r="42806" spans="17:63" ht="29.25" customHeight="1" x14ac:dyDescent="0.2">
      <c r="Q42806" s="92" t="s">
        <v>50</v>
      </c>
      <c r="BF42806" s="101" t="s">
        <v>58</v>
      </c>
      <c r="BK42806" s="98" t="s">
        <v>70</v>
      </c>
    </row>
    <row r="42807" spans="17:63" ht="29.25" customHeight="1" x14ac:dyDescent="0.2">
      <c r="Q42807" s="92" t="s">
        <v>50</v>
      </c>
      <c r="BF42807" s="101" t="s">
        <v>58</v>
      </c>
      <c r="BK42807" s="98" t="s">
        <v>70</v>
      </c>
    </row>
    <row r="42808" spans="17:63" ht="29.25" customHeight="1" x14ac:dyDescent="0.2">
      <c r="Q42808" s="92" t="s">
        <v>50</v>
      </c>
      <c r="BF42808" s="101" t="s">
        <v>58</v>
      </c>
      <c r="BK42808" s="98" t="s">
        <v>70</v>
      </c>
    </row>
    <row r="42809" spans="17:63" ht="29.25" customHeight="1" x14ac:dyDescent="0.2">
      <c r="Q42809" s="92" t="s">
        <v>50</v>
      </c>
      <c r="BF42809" s="101" t="s">
        <v>58</v>
      </c>
      <c r="BK42809" s="98" t="s">
        <v>70</v>
      </c>
    </row>
    <row r="42810" spans="17:63" ht="29.25" customHeight="1" x14ac:dyDescent="0.2">
      <c r="Q42810" s="92" t="s">
        <v>50</v>
      </c>
      <c r="BF42810" s="101" t="s">
        <v>58</v>
      </c>
      <c r="BK42810" s="98" t="s">
        <v>70</v>
      </c>
    </row>
    <row r="42811" spans="17:63" ht="29.25" customHeight="1" x14ac:dyDescent="0.2">
      <c r="Q42811" s="92" t="s">
        <v>50</v>
      </c>
      <c r="BF42811" s="101" t="s">
        <v>58</v>
      </c>
      <c r="BK42811" s="98" t="s">
        <v>70</v>
      </c>
    </row>
    <row r="42812" spans="17:63" ht="29.25" customHeight="1" x14ac:dyDescent="0.2">
      <c r="Q42812" s="92" t="s">
        <v>50</v>
      </c>
      <c r="BF42812" s="101" t="s">
        <v>58</v>
      </c>
      <c r="BK42812" s="98" t="s">
        <v>70</v>
      </c>
    </row>
    <row r="42813" spans="17:63" ht="29.25" customHeight="1" x14ac:dyDescent="0.2">
      <c r="Q42813" s="92" t="s">
        <v>50</v>
      </c>
      <c r="BF42813" s="101" t="s">
        <v>58</v>
      </c>
      <c r="BK42813" s="98" t="s">
        <v>70</v>
      </c>
    </row>
    <row r="42814" spans="17:63" ht="29.25" customHeight="1" x14ac:dyDescent="0.2">
      <c r="Q42814" s="92" t="s">
        <v>50</v>
      </c>
      <c r="BF42814" s="101" t="s">
        <v>58</v>
      </c>
      <c r="BK42814" s="98" t="s">
        <v>70</v>
      </c>
    </row>
    <row r="42815" spans="17:63" ht="29.25" customHeight="1" x14ac:dyDescent="0.2">
      <c r="Q42815" s="92" t="s">
        <v>50</v>
      </c>
      <c r="BF42815" s="101" t="s">
        <v>58</v>
      </c>
      <c r="BK42815" s="98" t="s">
        <v>70</v>
      </c>
    </row>
    <row r="42816" spans="17:63" ht="29.25" customHeight="1" x14ac:dyDescent="0.2">
      <c r="Q42816" s="92" t="s">
        <v>50</v>
      </c>
      <c r="BF42816" s="101" t="s">
        <v>58</v>
      </c>
      <c r="BK42816" s="98" t="s">
        <v>70</v>
      </c>
    </row>
    <row r="42817" spans="17:63" ht="29.25" customHeight="1" x14ac:dyDescent="0.2">
      <c r="Q42817" s="92" t="s">
        <v>50</v>
      </c>
      <c r="BF42817" s="101" t="s">
        <v>58</v>
      </c>
      <c r="BK42817" s="98" t="s">
        <v>70</v>
      </c>
    </row>
    <row r="42818" spans="17:63" ht="29.25" customHeight="1" x14ac:dyDescent="0.2">
      <c r="Q42818" s="92" t="s">
        <v>50</v>
      </c>
      <c r="BF42818" s="101" t="s">
        <v>58</v>
      </c>
      <c r="BK42818" s="98" t="s">
        <v>70</v>
      </c>
    </row>
    <row r="42819" spans="17:63" ht="29.25" customHeight="1" x14ac:dyDescent="0.2">
      <c r="Q42819" s="92" t="s">
        <v>50</v>
      </c>
      <c r="BF42819" s="101" t="s">
        <v>58</v>
      </c>
      <c r="BK42819" s="98" t="s">
        <v>70</v>
      </c>
    </row>
    <row r="42820" spans="17:63" ht="29.25" customHeight="1" x14ac:dyDescent="0.2">
      <c r="Q42820" s="92" t="s">
        <v>50</v>
      </c>
      <c r="BF42820" s="101" t="s">
        <v>58</v>
      </c>
      <c r="BK42820" s="98" t="s">
        <v>70</v>
      </c>
    </row>
    <row r="42821" spans="17:63" ht="29.25" customHeight="1" x14ac:dyDescent="0.2">
      <c r="Q42821" s="92" t="s">
        <v>50</v>
      </c>
      <c r="BF42821" s="101" t="s">
        <v>58</v>
      </c>
      <c r="BK42821" s="98" t="s">
        <v>70</v>
      </c>
    </row>
    <row r="42822" spans="17:63" ht="29.25" customHeight="1" x14ac:dyDescent="0.2">
      <c r="Q42822" s="92" t="s">
        <v>50</v>
      </c>
      <c r="BF42822" s="101" t="s">
        <v>58</v>
      </c>
      <c r="BK42822" s="98" t="s">
        <v>70</v>
      </c>
    </row>
    <row r="42823" spans="17:63" ht="29.25" customHeight="1" x14ac:dyDescent="0.2">
      <c r="Q42823" s="92" t="s">
        <v>50</v>
      </c>
      <c r="BF42823" s="101" t="s">
        <v>58</v>
      </c>
      <c r="BK42823" s="98" t="s">
        <v>70</v>
      </c>
    </row>
    <row r="42824" spans="17:63" ht="29.25" customHeight="1" x14ac:dyDescent="0.2">
      <c r="Q42824" s="92" t="s">
        <v>50</v>
      </c>
      <c r="BF42824" s="101" t="s">
        <v>58</v>
      </c>
      <c r="BK42824" s="98" t="s">
        <v>70</v>
      </c>
    </row>
    <row r="42825" spans="17:63" ht="29.25" customHeight="1" x14ac:dyDescent="0.2">
      <c r="Q42825" s="92" t="s">
        <v>50</v>
      </c>
      <c r="BF42825" s="101" t="s">
        <v>58</v>
      </c>
      <c r="BK42825" s="98" t="s">
        <v>70</v>
      </c>
    </row>
    <row r="42826" spans="17:63" ht="29.25" customHeight="1" x14ac:dyDescent="0.2">
      <c r="Q42826" s="92" t="s">
        <v>50</v>
      </c>
      <c r="BF42826" s="101" t="s">
        <v>58</v>
      </c>
      <c r="BK42826" s="98" t="s">
        <v>70</v>
      </c>
    </row>
    <row r="42827" spans="17:63" ht="29.25" customHeight="1" x14ac:dyDescent="0.2">
      <c r="Q42827" s="92" t="s">
        <v>50</v>
      </c>
      <c r="BF42827" s="101" t="s">
        <v>58</v>
      </c>
      <c r="BK42827" s="98" t="s">
        <v>70</v>
      </c>
    </row>
    <row r="42828" spans="17:63" ht="29.25" customHeight="1" x14ac:dyDescent="0.2">
      <c r="Q42828" s="92" t="s">
        <v>50</v>
      </c>
      <c r="BF42828" s="101" t="s">
        <v>58</v>
      </c>
      <c r="BK42828" s="98" t="s">
        <v>70</v>
      </c>
    </row>
    <row r="42829" spans="17:63" ht="29.25" customHeight="1" x14ac:dyDescent="0.2">
      <c r="Q42829" s="92" t="s">
        <v>50</v>
      </c>
      <c r="BF42829" s="101" t="s">
        <v>58</v>
      </c>
      <c r="BK42829" s="98" t="s">
        <v>70</v>
      </c>
    </row>
    <row r="42830" spans="17:63" ht="29.25" customHeight="1" x14ac:dyDescent="0.2">
      <c r="Q42830" s="92" t="s">
        <v>50</v>
      </c>
      <c r="BF42830" s="101" t="s">
        <v>58</v>
      </c>
      <c r="BK42830" s="98" t="s">
        <v>70</v>
      </c>
    </row>
    <row r="42831" spans="17:63" ht="29.25" customHeight="1" x14ac:dyDescent="0.2">
      <c r="Q42831" s="92" t="s">
        <v>50</v>
      </c>
      <c r="BF42831" s="101" t="s">
        <v>58</v>
      </c>
      <c r="BK42831" s="98" t="s">
        <v>70</v>
      </c>
    </row>
    <row r="42832" spans="17:63" ht="29.25" customHeight="1" x14ac:dyDescent="0.2">
      <c r="Q42832" s="92" t="s">
        <v>50</v>
      </c>
      <c r="BF42832" s="101" t="s">
        <v>58</v>
      </c>
      <c r="BK42832" s="98" t="s">
        <v>70</v>
      </c>
    </row>
    <row r="42833" spans="17:63" ht="29.25" customHeight="1" x14ac:dyDescent="0.2">
      <c r="Q42833" s="92" t="s">
        <v>50</v>
      </c>
      <c r="BF42833" s="101" t="s">
        <v>58</v>
      </c>
      <c r="BK42833" s="98" t="s">
        <v>70</v>
      </c>
    </row>
    <row r="42834" spans="17:63" ht="29.25" customHeight="1" x14ac:dyDescent="0.2">
      <c r="Q42834" s="92" t="s">
        <v>50</v>
      </c>
      <c r="BF42834" s="101" t="s">
        <v>58</v>
      </c>
      <c r="BK42834" s="98" t="s">
        <v>70</v>
      </c>
    </row>
    <row r="42835" spans="17:63" ht="29.25" customHeight="1" x14ac:dyDescent="0.2">
      <c r="Q42835" s="92" t="s">
        <v>50</v>
      </c>
      <c r="BF42835" s="101" t="s">
        <v>58</v>
      </c>
      <c r="BK42835" s="98" t="s">
        <v>70</v>
      </c>
    </row>
    <row r="42836" spans="17:63" ht="29.25" customHeight="1" x14ac:dyDescent="0.2">
      <c r="Q42836" s="92" t="s">
        <v>50</v>
      </c>
      <c r="BF42836" s="101" t="s">
        <v>58</v>
      </c>
      <c r="BK42836" s="98" t="s">
        <v>70</v>
      </c>
    </row>
    <row r="42837" spans="17:63" ht="29.25" customHeight="1" x14ac:dyDescent="0.2">
      <c r="Q42837" s="92" t="s">
        <v>50</v>
      </c>
      <c r="BF42837" s="101" t="s">
        <v>58</v>
      </c>
      <c r="BK42837" s="98" t="s">
        <v>70</v>
      </c>
    </row>
    <row r="42838" spans="17:63" ht="29.25" customHeight="1" x14ac:dyDescent="0.2">
      <c r="Q42838" s="92" t="s">
        <v>50</v>
      </c>
      <c r="BF42838" s="101" t="s">
        <v>58</v>
      </c>
      <c r="BK42838" s="98" t="s">
        <v>70</v>
      </c>
    </row>
    <row r="42839" spans="17:63" ht="29.25" customHeight="1" x14ac:dyDescent="0.2">
      <c r="Q42839" s="92" t="s">
        <v>50</v>
      </c>
      <c r="BF42839" s="101" t="s">
        <v>58</v>
      </c>
      <c r="BK42839" s="98" t="s">
        <v>70</v>
      </c>
    </row>
    <row r="42840" spans="17:63" ht="29.25" customHeight="1" x14ac:dyDescent="0.2">
      <c r="Q42840" s="92" t="s">
        <v>50</v>
      </c>
      <c r="BF42840" s="101" t="s">
        <v>58</v>
      </c>
      <c r="BK42840" s="98" t="s">
        <v>70</v>
      </c>
    </row>
    <row r="42841" spans="17:63" ht="29.25" customHeight="1" x14ac:dyDescent="0.2">
      <c r="Q42841" s="92" t="s">
        <v>50</v>
      </c>
      <c r="BF42841" s="101" t="s">
        <v>58</v>
      </c>
      <c r="BK42841" s="98" t="s">
        <v>70</v>
      </c>
    </row>
    <row r="42842" spans="17:63" ht="29.25" customHeight="1" x14ac:dyDescent="0.2">
      <c r="Q42842" s="92" t="s">
        <v>50</v>
      </c>
      <c r="BF42842" s="101" t="s">
        <v>58</v>
      </c>
      <c r="BK42842" s="98" t="s">
        <v>70</v>
      </c>
    </row>
    <row r="42843" spans="17:63" ht="29.25" customHeight="1" x14ac:dyDescent="0.2">
      <c r="Q42843" s="92" t="s">
        <v>50</v>
      </c>
      <c r="BF42843" s="101" t="s">
        <v>58</v>
      </c>
      <c r="BK42843" s="98" t="s">
        <v>70</v>
      </c>
    </row>
    <row r="42844" spans="17:63" ht="29.25" customHeight="1" x14ac:dyDescent="0.2">
      <c r="Q42844" s="92" t="s">
        <v>50</v>
      </c>
      <c r="BF42844" s="101" t="s">
        <v>58</v>
      </c>
      <c r="BK42844" s="98" t="s">
        <v>70</v>
      </c>
    </row>
    <row r="42845" spans="17:63" ht="29.25" customHeight="1" x14ac:dyDescent="0.2">
      <c r="Q42845" s="92" t="s">
        <v>50</v>
      </c>
      <c r="BF42845" s="101" t="s">
        <v>58</v>
      </c>
      <c r="BK42845" s="98" t="s">
        <v>70</v>
      </c>
    </row>
    <row r="42846" spans="17:63" ht="29.25" customHeight="1" x14ac:dyDescent="0.2">
      <c r="Q42846" s="92" t="s">
        <v>50</v>
      </c>
      <c r="BF42846" s="101" t="s">
        <v>58</v>
      </c>
      <c r="BK42846" s="98" t="s">
        <v>70</v>
      </c>
    </row>
    <row r="42847" spans="17:63" ht="29.25" customHeight="1" x14ac:dyDescent="0.2">
      <c r="Q42847" s="92" t="s">
        <v>50</v>
      </c>
      <c r="BF42847" s="101" t="s">
        <v>58</v>
      </c>
      <c r="BK42847" s="98" t="s">
        <v>70</v>
      </c>
    </row>
    <row r="42848" spans="17:63" ht="29.25" customHeight="1" x14ac:dyDescent="0.2">
      <c r="Q42848" s="92" t="s">
        <v>50</v>
      </c>
      <c r="BF42848" s="101" t="s">
        <v>58</v>
      </c>
      <c r="BK42848" s="98" t="s">
        <v>70</v>
      </c>
    </row>
    <row r="42849" spans="17:63" ht="29.25" customHeight="1" x14ac:dyDescent="0.2">
      <c r="Q42849" s="92" t="s">
        <v>50</v>
      </c>
      <c r="BF42849" s="101" t="s">
        <v>58</v>
      </c>
      <c r="BK42849" s="98" t="s">
        <v>70</v>
      </c>
    </row>
    <row r="42850" spans="17:63" ht="29.25" customHeight="1" x14ac:dyDescent="0.2">
      <c r="Q42850" s="92" t="s">
        <v>50</v>
      </c>
      <c r="BF42850" s="101" t="s">
        <v>58</v>
      </c>
      <c r="BK42850" s="98" t="s">
        <v>70</v>
      </c>
    </row>
    <row r="42851" spans="17:63" ht="29.25" customHeight="1" x14ac:dyDescent="0.2">
      <c r="Q42851" s="92" t="s">
        <v>50</v>
      </c>
      <c r="BF42851" s="101" t="s">
        <v>58</v>
      </c>
      <c r="BK42851" s="98" t="s">
        <v>70</v>
      </c>
    </row>
    <row r="42852" spans="17:63" ht="29.25" customHeight="1" x14ac:dyDescent="0.2">
      <c r="Q42852" s="92" t="s">
        <v>50</v>
      </c>
      <c r="BF42852" s="101" t="s">
        <v>58</v>
      </c>
      <c r="BK42852" s="98" t="s">
        <v>70</v>
      </c>
    </row>
    <row r="42853" spans="17:63" ht="29.25" customHeight="1" x14ac:dyDescent="0.2">
      <c r="Q42853" s="92" t="s">
        <v>50</v>
      </c>
      <c r="BF42853" s="101" t="s">
        <v>58</v>
      </c>
      <c r="BK42853" s="98" t="s">
        <v>70</v>
      </c>
    </row>
    <row r="42854" spans="17:63" ht="29.25" customHeight="1" x14ac:dyDescent="0.2">
      <c r="Q42854" s="92" t="s">
        <v>50</v>
      </c>
      <c r="BF42854" s="101" t="s">
        <v>58</v>
      </c>
      <c r="BK42854" s="98" t="s">
        <v>70</v>
      </c>
    </row>
    <row r="42855" spans="17:63" ht="29.25" customHeight="1" x14ac:dyDescent="0.2">
      <c r="Q42855" s="92" t="s">
        <v>50</v>
      </c>
      <c r="BF42855" s="101" t="s">
        <v>58</v>
      </c>
      <c r="BK42855" s="98" t="s">
        <v>70</v>
      </c>
    </row>
    <row r="42856" spans="17:63" ht="29.25" customHeight="1" x14ac:dyDescent="0.2">
      <c r="Q42856" s="92" t="s">
        <v>50</v>
      </c>
      <c r="BF42856" s="101" t="s">
        <v>58</v>
      </c>
      <c r="BK42856" s="98" t="s">
        <v>70</v>
      </c>
    </row>
    <row r="42857" spans="17:63" ht="29.25" customHeight="1" x14ac:dyDescent="0.2">
      <c r="Q42857" s="92" t="s">
        <v>50</v>
      </c>
      <c r="BF42857" s="101" t="s">
        <v>58</v>
      </c>
      <c r="BK42857" s="98" t="s">
        <v>70</v>
      </c>
    </row>
    <row r="42858" spans="17:63" ht="29.25" customHeight="1" x14ac:dyDescent="0.2">
      <c r="Q42858" s="92" t="s">
        <v>50</v>
      </c>
      <c r="BF42858" s="101" t="s">
        <v>58</v>
      </c>
      <c r="BK42858" s="98" t="s">
        <v>70</v>
      </c>
    </row>
    <row r="42859" spans="17:63" ht="29.25" customHeight="1" x14ac:dyDescent="0.2">
      <c r="Q42859" s="92" t="s">
        <v>50</v>
      </c>
      <c r="BF42859" s="101" t="s">
        <v>58</v>
      </c>
      <c r="BK42859" s="98" t="s">
        <v>70</v>
      </c>
    </row>
    <row r="42860" spans="17:63" ht="29.25" customHeight="1" x14ac:dyDescent="0.2">
      <c r="Q42860" s="92" t="s">
        <v>50</v>
      </c>
      <c r="BF42860" s="101" t="s">
        <v>58</v>
      </c>
      <c r="BK42860" s="98" t="s">
        <v>70</v>
      </c>
    </row>
    <row r="42861" spans="17:63" ht="29.25" customHeight="1" x14ac:dyDescent="0.2">
      <c r="Q42861" s="92" t="s">
        <v>50</v>
      </c>
      <c r="BF42861" s="101" t="s">
        <v>58</v>
      </c>
      <c r="BK42861" s="98" t="s">
        <v>70</v>
      </c>
    </row>
    <row r="42862" spans="17:63" ht="29.25" customHeight="1" x14ac:dyDescent="0.2">
      <c r="Q42862" s="92" t="s">
        <v>50</v>
      </c>
      <c r="BF42862" s="101" t="s">
        <v>58</v>
      </c>
      <c r="BK42862" s="98" t="s">
        <v>70</v>
      </c>
    </row>
    <row r="42863" spans="17:63" ht="29.25" customHeight="1" x14ac:dyDescent="0.2">
      <c r="Q42863" s="92" t="s">
        <v>50</v>
      </c>
      <c r="BF42863" s="101" t="s">
        <v>58</v>
      </c>
      <c r="BK42863" s="98" t="s">
        <v>70</v>
      </c>
    </row>
    <row r="42864" spans="17:63" ht="29.25" customHeight="1" x14ac:dyDescent="0.2">
      <c r="Q42864" s="92" t="s">
        <v>50</v>
      </c>
      <c r="BF42864" s="101" t="s">
        <v>58</v>
      </c>
      <c r="BK42864" s="98" t="s">
        <v>70</v>
      </c>
    </row>
    <row r="42865" spans="17:63" ht="29.25" customHeight="1" x14ac:dyDescent="0.2">
      <c r="Q42865" s="92" t="s">
        <v>50</v>
      </c>
      <c r="BF42865" s="101" t="s">
        <v>58</v>
      </c>
      <c r="BK42865" s="98" t="s">
        <v>70</v>
      </c>
    </row>
    <row r="42866" spans="17:63" ht="29.25" customHeight="1" x14ac:dyDescent="0.2">
      <c r="Q42866" s="92" t="s">
        <v>50</v>
      </c>
      <c r="BF42866" s="101" t="s">
        <v>58</v>
      </c>
      <c r="BK42866" s="98" t="s">
        <v>70</v>
      </c>
    </row>
    <row r="42867" spans="17:63" ht="29.25" customHeight="1" x14ac:dyDescent="0.2">
      <c r="Q42867" s="92" t="s">
        <v>50</v>
      </c>
      <c r="BF42867" s="101" t="s">
        <v>58</v>
      </c>
      <c r="BK42867" s="98" t="s">
        <v>70</v>
      </c>
    </row>
    <row r="42868" spans="17:63" ht="29.25" customHeight="1" x14ac:dyDescent="0.2">
      <c r="Q42868" s="92" t="s">
        <v>50</v>
      </c>
      <c r="BF42868" s="101" t="s">
        <v>58</v>
      </c>
      <c r="BK42868" s="98" t="s">
        <v>70</v>
      </c>
    </row>
    <row r="42869" spans="17:63" ht="29.25" customHeight="1" x14ac:dyDescent="0.2">
      <c r="Q42869" s="92" t="s">
        <v>50</v>
      </c>
      <c r="BF42869" s="101" t="s">
        <v>58</v>
      </c>
      <c r="BK42869" s="98" t="s">
        <v>70</v>
      </c>
    </row>
    <row r="42870" spans="17:63" ht="29.25" customHeight="1" x14ac:dyDescent="0.2">
      <c r="Q42870" s="92" t="s">
        <v>50</v>
      </c>
      <c r="BF42870" s="101" t="s">
        <v>58</v>
      </c>
      <c r="BK42870" s="98" t="s">
        <v>70</v>
      </c>
    </row>
    <row r="42871" spans="17:63" ht="29.25" customHeight="1" x14ac:dyDescent="0.2">
      <c r="Q42871" s="92" t="s">
        <v>50</v>
      </c>
      <c r="BF42871" s="101" t="s">
        <v>58</v>
      </c>
      <c r="BK42871" s="98" t="s">
        <v>70</v>
      </c>
    </row>
    <row r="42872" spans="17:63" ht="29.25" customHeight="1" x14ac:dyDescent="0.2">
      <c r="Q42872" s="92" t="s">
        <v>50</v>
      </c>
      <c r="BF42872" s="101" t="s">
        <v>58</v>
      </c>
      <c r="BK42872" s="98" t="s">
        <v>70</v>
      </c>
    </row>
    <row r="42873" spans="17:63" ht="29.25" customHeight="1" x14ac:dyDescent="0.2">
      <c r="Q42873" s="92" t="s">
        <v>50</v>
      </c>
      <c r="BF42873" s="101" t="s">
        <v>58</v>
      </c>
      <c r="BK42873" s="98" t="s">
        <v>70</v>
      </c>
    </row>
    <row r="42874" spans="17:63" ht="29.25" customHeight="1" x14ac:dyDescent="0.2">
      <c r="Q42874" s="92" t="s">
        <v>50</v>
      </c>
      <c r="BF42874" s="101" t="s">
        <v>58</v>
      </c>
      <c r="BK42874" s="98" t="s">
        <v>70</v>
      </c>
    </row>
    <row r="42875" spans="17:63" ht="29.25" customHeight="1" x14ac:dyDescent="0.2">
      <c r="Q42875" s="92" t="s">
        <v>50</v>
      </c>
      <c r="BF42875" s="101" t="s">
        <v>58</v>
      </c>
      <c r="BK42875" s="98" t="s">
        <v>70</v>
      </c>
    </row>
    <row r="42876" spans="17:63" ht="29.25" customHeight="1" x14ac:dyDescent="0.2">
      <c r="Q42876" s="92" t="s">
        <v>50</v>
      </c>
      <c r="BF42876" s="101" t="s">
        <v>58</v>
      </c>
      <c r="BK42876" s="98" t="s">
        <v>70</v>
      </c>
    </row>
    <row r="42877" spans="17:63" ht="29.25" customHeight="1" x14ac:dyDescent="0.2">
      <c r="Q42877" s="92" t="s">
        <v>50</v>
      </c>
      <c r="BF42877" s="101" t="s">
        <v>58</v>
      </c>
      <c r="BK42877" s="98" t="s">
        <v>70</v>
      </c>
    </row>
    <row r="42878" spans="17:63" ht="29.25" customHeight="1" x14ac:dyDescent="0.2">
      <c r="Q42878" s="92" t="s">
        <v>50</v>
      </c>
      <c r="BF42878" s="101" t="s">
        <v>58</v>
      </c>
      <c r="BK42878" s="98" t="s">
        <v>70</v>
      </c>
    </row>
    <row r="42879" spans="17:63" ht="29.25" customHeight="1" x14ac:dyDescent="0.2">
      <c r="Q42879" s="92" t="s">
        <v>50</v>
      </c>
      <c r="BF42879" s="101" t="s">
        <v>58</v>
      </c>
      <c r="BK42879" s="98" t="s">
        <v>70</v>
      </c>
    </row>
    <row r="42880" spans="17:63" ht="29.25" customHeight="1" x14ac:dyDescent="0.2">
      <c r="Q42880" s="92" t="s">
        <v>50</v>
      </c>
      <c r="BF42880" s="101" t="s">
        <v>58</v>
      </c>
      <c r="BK42880" s="98" t="s">
        <v>70</v>
      </c>
    </row>
    <row r="42881" spans="17:63" ht="29.25" customHeight="1" x14ac:dyDescent="0.2">
      <c r="Q42881" s="92" t="s">
        <v>50</v>
      </c>
      <c r="BF42881" s="101" t="s">
        <v>58</v>
      </c>
      <c r="BK42881" s="98" t="s">
        <v>70</v>
      </c>
    </row>
    <row r="42882" spans="17:63" ht="29.25" customHeight="1" x14ac:dyDescent="0.2">
      <c r="Q42882" s="92" t="s">
        <v>50</v>
      </c>
      <c r="BF42882" s="101" t="s">
        <v>58</v>
      </c>
      <c r="BK42882" s="98" t="s">
        <v>70</v>
      </c>
    </row>
    <row r="42883" spans="17:63" ht="29.25" customHeight="1" x14ac:dyDescent="0.2">
      <c r="Q42883" s="92" t="s">
        <v>50</v>
      </c>
      <c r="BF42883" s="101" t="s">
        <v>58</v>
      </c>
      <c r="BK42883" s="98" t="s">
        <v>70</v>
      </c>
    </row>
    <row r="42884" spans="17:63" ht="29.25" customHeight="1" x14ac:dyDescent="0.2">
      <c r="Q42884" s="92" t="s">
        <v>50</v>
      </c>
      <c r="BF42884" s="101" t="s">
        <v>58</v>
      </c>
      <c r="BK42884" s="98" t="s">
        <v>70</v>
      </c>
    </row>
    <row r="42885" spans="17:63" ht="29.25" customHeight="1" x14ac:dyDescent="0.2">
      <c r="Q42885" s="92" t="s">
        <v>50</v>
      </c>
      <c r="BF42885" s="101" t="s">
        <v>58</v>
      </c>
      <c r="BK42885" s="98" t="s">
        <v>70</v>
      </c>
    </row>
    <row r="42886" spans="17:63" ht="29.25" customHeight="1" x14ac:dyDescent="0.2">
      <c r="Q42886" s="92" t="s">
        <v>50</v>
      </c>
      <c r="BF42886" s="101" t="s">
        <v>58</v>
      </c>
      <c r="BK42886" s="98" t="s">
        <v>70</v>
      </c>
    </row>
    <row r="42887" spans="17:63" ht="29.25" customHeight="1" x14ac:dyDescent="0.2">
      <c r="Q42887" s="92" t="s">
        <v>50</v>
      </c>
      <c r="BF42887" s="101" t="s">
        <v>58</v>
      </c>
      <c r="BK42887" s="98" t="s">
        <v>70</v>
      </c>
    </row>
    <row r="42888" spans="17:63" ht="29.25" customHeight="1" x14ac:dyDescent="0.2">
      <c r="Q42888" s="92" t="s">
        <v>50</v>
      </c>
      <c r="BF42888" s="101" t="s">
        <v>58</v>
      </c>
      <c r="BK42888" s="98" t="s">
        <v>70</v>
      </c>
    </row>
    <row r="42889" spans="17:63" ht="29.25" customHeight="1" x14ac:dyDescent="0.2">
      <c r="Q42889" s="92" t="s">
        <v>50</v>
      </c>
      <c r="BF42889" s="101" t="s">
        <v>58</v>
      </c>
      <c r="BK42889" s="98" t="s">
        <v>70</v>
      </c>
    </row>
    <row r="42890" spans="17:63" ht="29.25" customHeight="1" x14ac:dyDescent="0.2">
      <c r="Q42890" s="92" t="s">
        <v>50</v>
      </c>
      <c r="BF42890" s="101" t="s">
        <v>58</v>
      </c>
      <c r="BK42890" s="98" t="s">
        <v>70</v>
      </c>
    </row>
    <row r="42891" spans="17:63" ht="29.25" customHeight="1" x14ac:dyDescent="0.2">
      <c r="Q42891" s="92" t="s">
        <v>50</v>
      </c>
      <c r="BF42891" s="101" t="s">
        <v>58</v>
      </c>
      <c r="BK42891" s="98" t="s">
        <v>70</v>
      </c>
    </row>
    <row r="42892" spans="17:63" ht="29.25" customHeight="1" x14ac:dyDescent="0.2">
      <c r="Q42892" s="92" t="s">
        <v>50</v>
      </c>
      <c r="BF42892" s="101" t="s">
        <v>58</v>
      </c>
      <c r="BK42892" s="98" t="s">
        <v>70</v>
      </c>
    </row>
    <row r="42893" spans="17:63" ht="29.25" customHeight="1" x14ac:dyDescent="0.2">
      <c r="Q42893" s="92" t="s">
        <v>50</v>
      </c>
      <c r="BF42893" s="101" t="s">
        <v>58</v>
      </c>
      <c r="BK42893" s="98" t="s">
        <v>70</v>
      </c>
    </row>
    <row r="42894" spans="17:63" ht="29.25" customHeight="1" x14ac:dyDescent="0.2">
      <c r="Q42894" s="92" t="s">
        <v>50</v>
      </c>
      <c r="BF42894" s="101" t="s">
        <v>58</v>
      </c>
      <c r="BK42894" s="98" t="s">
        <v>70</v>
      </c>
    </row>
    <row r="42895" spans="17:63" ht="29.25" customHeight="1" x14ac:dyDescent="0.2">
      <c r="Q42895" s="92" t="s">
        <v>50</v>
      </c>
      <c r="BF42895" s="101" t="s">
        <v>58</v>
      </c>
      <c r="BK42895" s="98" t="s">
        <v>70</v>
      </c>
    </row>
    <row r="42896" spans="17:63" ht="29.25" customHeight="1" x14ac:dyDescent="0.2">
      <c r="Q42896" s="92" t="s">
        <v>50</v>
      </c>
      <c r="BF42896" s="101" t="s">
        <v>58</v>
      </c>
      <c r="BK42896" s="98" t="s">
        <v>70</v>
      </c>
    </row>
    <row r="42897" spans="17:63" ht="29.25" customHeight="1" x14ac:dyDescent="0.2">
      <c r="Q42897" s="92" t="s">
        <v>50</v>
      </c>
      <c r="BF42897" s="101" t="s">
        <v>58</v>
      </c>
      <c r="BK42897" s="98" t="s">
        <v>70</v>
      </c>
    </row>
    <row r="42898" spans="17:63" ht="29.25" customHeight="1" x14ac:dyDescent="0.2">
      <c r="Q42898" s="92" t="s">
        <v>50</v>
      </c>
      <c r="BF42898" s="101" t="s">
        <v>58</v>
      </c>
      <c r="BK42898" s="98" t="s">
        <v>70</v>
      </c>
    </row>
    <row r="42899" spans="17:63" ht="29.25" customHeight="1" x14ac:dyDescent="0.2">
      <c r="Q42899" s="92" t="s">
        <v>50</v>
      </c>
      <c r="BF42899" s="101" t="s">
        <v>58</v>
      </c>
      <c r="BK42899" s="98" t="s">
        <v>70</v>
      </c>
    </row>
    <row r="42900" spans="17:63" ht="29.25" customHeight="1" x14ac:dyDescent="0.2">
      <c r="Q42900" s="92" t="s">
        <v>50</v>
      </c>
      <c r="BF42900" s="101" t="s">
        <v>58</v>
      </c>
      <c r="BK42900" s="98" t="s">
        <v>70</v>
      </c>
    </row>
    <row r="42901" spans="17:63" ht="29.25" customHeight="1" x14ac:dyDescent="0.2">
      <c r="Q42901" s="92" t="s">
        <v>50</v>
      </c>
      <c r="BF42901" s="101" t="s">
        <v>58</v>
      </c>
      <c r="BK42901" s="98" t="s">
        <v>70</v>
      </c>
    </row>
    <row r="42902" spans="17:63" ht="29.25" customHeight="1" x14ac:dyDescent="0.2">
      <c r="Q42902" s="92" t="s">
        <v>50</v>
      </c>
      <c r="BF42902" s="101" t="s">
        <v>58</v>
      </c>
      <c r="BK42902" s="98" t="s">
        <v>70</v>
      </c>
    </row>
    <row r="42903" spans="17:63" ht="29.25" customHeight="1" x14ac:dyDescent="0.2">
      <c r="Q42903" s="92" t="s">
        <v>50</v>
      </c>
      <c r="BF42903" s="101" t="s">
        <v>58</v>
      </c>
      <c r="BK42903" s="98" t="s">
        <v>70</v>
      </c>
    </row>
    <row r="42904" spans="17:63" ht="29.25" customHeight="1" x14ac:dyDescent="0.2">
      <c r="Q42904" s="92" t="s">
        <v>50</v>
      </c>
      <c r="BF42904" s="101" t="s">
        <v>58</v>
      </c>
      <c r="BK42904" s="98" t="s">
        <v>70</v>
      </c>
    </row>
    <row r="42905" spans="17:63" ht="29.25" customHeight="1" x14ac:dyDescent="0.2">
      <c r="Q42905" s="92" t="s">
        <v>50</v>
      </c>
      <c r="BF42905" s="101" t="s">
        <v>58</v>
      </c>
      <c r="BK42905" s="98" t="s">
        <v>70</v>
      </c>
    </row>
    <row r="42906" spans="17:63" ht="29.25" customHeight="1" x14ac:dyDescent="0.2">
      <c r="Q42906" s="92" t="s">
        <v>50</v>
      </c>
      <c r="BF42906" s="101" t="s">
        <v>58</v>
      </c>
      <c r="BK42906" s="98" t="s">
        <v>70</v>
      </c>
    </row>
    <row r="42907" spans="17:63" ht="29.25" customHeight="1" x14ac:dyDescent="0.2">
      <c r="Q42907" s="92" t="s">
        <v>50</v>
      </c>
      <c r="BF42907" s="101" t="s">
        <v>58</v>
      </c>
      <c r="BK42907" s="98" t="s">
        <v>70</v>
      </c>
    </row>
    <row r="42908" spans="17:63" ht="29.25" customHeight="1" x14ac:dyDescent="0.2">
      <c r="Q42908" s="92" t="s">
        <v>50</v>
      </c>
      <c r="BF42908" s="101" t="s">
        <v>58</v>
      </c>
      <c r="BK42908" s="98" t="s">
        <v>70</v>
      </c>
    </row>
    <row r="42909" spans="17:63" ht="29.25" customHeight="1" x14ac:dyDescent="0.2">
      <c r="Q42909" s="92" t="s">
        <v>50</v>
      </c>
      <c r="BF42909" s="101" t="s">
        <v>58</v>
      </c>
      <c r="BK42909" s="98" t="s">
        <v>70</v>
      </c>
    </row>
    <row r="42910" spans="17:63" ht="29.25" customHeight="1" x14ac:dyDescent="0.2">
      <c r="Q42910" s="92" t="s">
        <v>50</v>
      </c>
      <c r="BF42910" s="101" t="s">
        <v>58</v>
      </c>
      <c r="BK42910" s="98" t="s">
        <v>70</v>
      </c>
    </row>
    <row r="42911" spans="17:63" ht="29.25" customHeight="1" x14ac:dyDescent="0.2">
      <c r="Q42911" s="92" t="s">
        <v>50</v>
      </c>
      <c r="BF42911" s="101" t="s">
        <v>58</v>
      </c>
      <c r="BK42911" s="98" t="s">
        <v>70</v>
      </c>
    </row>
    <row r="42912" spans="17:63" ht="29.25" customHeight="1" x14ac:dyDescent="0.2">
      <c r="Q42912" s="92" t="s">
        <v>50</v>
      </c>
      <c r="BF42912" s="101" t="s">
        <v>58</v>
      </c>
      <c r="BK42912" s="98" t="s">
        <v>70</v>
      </c>
    </row>
    <row r="42913" spans="17:63" ht="29.25" customHeight="1" x14ac:dyDescent="0.2">
      <c r="Q42913" s="92" t="s">
        <v>50</v>
      </c>
      <c r="BF42913" s="101" t="s">
        <v>58</v>
      </c>
      <c r="BK42913" s="98" t="s">
        <v>70</v>
      </c>
    </row>
    <row r="42914" spans="17:63" ht="29.25" customHeight="1" x14ac:dyDescent="0.2">
      <c r="Q42914" s="92" t="s">
        <v>50</v>
      </c>
      <c r="BF42914" s="101" t="s">
        <v>58</v>
      </c>
      <c r="BK42914" s="98" t="s">
        <v>70</v>
      </c>
    </row>
    <row r="42915" spans="17:63" ht="29.25" customHeight="1" x14ac:dyDescent="0.2">
      <c r="Q42915" s="92" t="s">
        <v>50</v>
      </c>
      <c r="BF42915" s="101" t="s">
        <v>58</v>
      </c>
      <c r="BK42915" s="98" t="s">
        <v>70</v>
      </c>
    </row>
    <row r="42916" spans="17:63" ht="29.25" customHeight="1" x14ac:dyDescent="0.2">
      <c r="Q42916" s="92" t="s">
        <v>50</v>
      </c>
      <c r="BF42916" s="101" t="s">
        <v>58</v>
      </c>
      <c r="BK42916" s="98" t="s">
        <v>70</v>
      </c>
    </row>
    <row r="42917" spans="17:63" ht="29.25" customHeight="1" x14ac:dyDescent="0.2">
      <c r="Q42917" s="92" t="s">
        <v>50</v>
      </c>
      <c r="BF42917" s="101" t="s">
        <v>58</v>
      </c>
      <c r="BK42917" s="98" t="s">
        <v>70</v>
      </c>
    </row>
    <row r="42918" spans="17:63" ht="29.25" customHeight="1" x14ac:dyDescent="0.2">
      <c r="Q42918" s="92" t="s">
        <v>50</v>
      </c>
      <c r="BF42918" s="101" t="s">
        <v>58</v>
      </c>
      <c r="BK42918" s="98" t="s">
        <v>70</v>
      </c>
    </row>
    <row r="42919" spans="17:63" ht="29.25" customHeight="1" x14ac:dyDescent="0.2">
      <c r="Q42919" s="92" t="s">
        <v>50</v>
      </c>
      <c r="BF42919" s="101" t="s">
        <v>58</v>
      </c>
      <c r="BK42919" s="98" t="s">
        <v>70</v>
      </c>
    </row>
    <row r="42920" spans="17:63" ht="29.25" customHeight="1" x14ac:dyDescent="0.2">
      <c r="Q42920" s="92" t="s">
        <v>50</v>
      </c>
      <c r="BF42920" s="101" t="s">
        <v>58</v>
      </c>
      <c r="BK42920" s="98" t="s">
        <v>70</v>
      </c>
    </row>
    <row r="42921" spans="17:63" ht="29.25" customHeight="1" x14ac:dyDescent="0.2">
      <c r="Q42921" s="92" t="s">
        <v>50</v>
      </c>
      <c r="BF42921" s="101" t="s">
        <v>58</v>
      </c>
      <c r="BK42921" s="98" t="s">
        <v>70</v>
      </c>
    </row>
    <row r="42922" spans="17:63" ht="29.25" customHeight="1" x14ac:dyDescent="0.2">
      <c r="Q42922" s="92" t="s">
        <v>50</v>
      </c>
      <c r="BF42922" s="101" t="s">
        <v>58</v>
      </c>
      <c r="BK42922" s="98" t="s">
        <v>70</v>
      </c>
    </row>
    <row r="42923" spans="17:63" ht="29.25" customHeight="1" x14ac:dyDescent="0.2">
      <c r="Q42923" s="92" t="s">
        <v>50</v>
      </c>
      <c r="BF42923" s="101" t="s">
        <v>58</v>
      </c>
      <c r="BK42923" s="98" t="s">
        <v>70</v>
      </c>
    </row>
    <row r="42924" spans="17:63" ht="29.25" customHeight="1" x14ac:dyDescent="0.2">
      <c r="Q42924" s="92" t="s">
        <v>50</v>
      </c>
      <c r="BF42924" s="101" t="s">
        <v>58</v>
      </c>
      <c r="BK42924" s="98" t="s">
        <v>70</v>
      </c>
    </row>
    <row r="42925" spans="17:63" ht="29.25" customHeight="1" x14ac:dyDescent="0.2">
      <c r="Q42925" s="92" t="s">
        <v>50</v>
      </c>
      <c r="BF42925" s="101" t="s">
        <v>58</v>
      </c>
      <c r="BK42925" s="98" t="s">
        <v>70</v>
      </c>
    </row>
    <row r="42926" spans="17:63" ht="29.25" customHeight="1" x14ac:dyDescent="0.2">
      <c r="Q42926" s="92" t="s">
        <v>50</v>
      </c>
      <c r="BF42926" s="101" t="s">
        <v>58</v>
      </c>
      <c r="BK42926" s="98" t="s">
        <v>70</v>
      </c>
    </row>
    <row r="42927" spans="17:63" ht="29.25" customHeight="1" x14ac:dyDescent="0.2">
      <c r="Q42927" s="92" t="s">
        <v>50</v>
      </c>
      <c r="BF42927" s="101" t="s">
        <v>58</v>
      </c>
      <c r="BK42927" s="98" t="s">
        <v>70</v>
      </c>
    </row>
    <row r="42928" spans="17:63" ht="29.25" customHeight="1" x14ac:dyDescent="0.2">
      <c r="Q42928" s="92" t="s">
        <v>50</v>
      </c>
      <c r="BF42928" s="101" t="s">
        <v>58</v>
      </c>
      <c r="BK42928" s="98" t="s">
        <v>70</v>
      </c>
    </row>
    <row r="42929" spans="17:63" ht="29.25" customHeight="1" x14ac:dyDescent="0.2">
      <c r="Q42929" s="92" t="s">
        <v>50</v>
      </c>
      <c r="BF42929" s="101" t="s">
        <v>58</v>
      </c>
      <c r="BK42929" s="98" t="s">
        <v>70</v>
      </c>
    </row>
    <row r="42930" spans="17:63" ht="29.25" customHeight="1" x14ac:dyDescent="0.2">
      <c r="Q42930" s="92" t="s">
        <v>50</v>
      </c>
      <c r="BF42930" s="101" t="s">
        <v>58</v>
      </c>
      <c r="BK42930" s="98" t="s">
        <v>70</v>
      </c>
    </row>
    <row r="42931" spans="17:63" ht="29.25" customHeight="1" x14ac:dyDescent="0.2">
      <c r="Q42931" s="92" t="s">
        <v>50</v>
      </c>
      <c r="BF42931" s="101" t="s">
        <v>58</v>
      </c>
      <c r="BK42931" s="98" t="s">
        <v>70</v>
      </c>
    </row>
    <row r="42932" spans="17:63" ht="29.25" customHeight="1" x14ac:dyDescent="0.2">
      <c r="Q42932" s="92" t="s">
        <v>50</v>
      </c>
      <c r="BF42932" s="101" t="s">
        <v>58</v>
      </c>
      <c r="BK42932" s="98" t="s">
        <v>70</v>
      </c>
    </row>
    <row r="42933" spans="17:63" ht="29.25" customHeight="1" x14ac:dyDescent="0.2">
      <c r="Q42933" s="92" t="s">
        <v>50</v>
      </c>
      <c r="BF42933" s="101" t="s">
        <v>58</v>
      </c>
      <c r="BK42933" s="98" t="s">
        <v>70</v>
      </c>
    </row>
    <row r="42934" spans="17:63" ht="29.25" customHeight="1" x14ac:dyDescent="0.2">
      <c r="Q42934" s="92" t="s">
        <v>50</v>
      </c>
      <c r="BF42934" s="101" t="s">
        <v>58</v>
      </c>
      <c r="BK42934" s="98" t="s">
        <v>70</v>
      </c>
    </row>
    <row r="42935" spans="17:63" ht="29.25" customHeight="1" x14ac:dyDescent="0.2">
      <c r="Q42935" s="92" t="s">
        <v>50</v>
      </c>
      <c r="BF42935" s="101" t="s">
        <v>58</v>
      </c>
      <c r="BK42935" s="98" t="s">
        <v>70</v>
      </c>
    </row>
    <row r="42936" spans="17:63" ht="29.25" customHeight="1" x14ac:dyDescent="0.2">
      <c r="Q42936" s="92" t="s">
        <v>50</v>
      </c>
      <c r="BF42936" s="101" t="s">
        <v>58</v>
      </c>
      <c r="BK42936" s="98" t="s">
        <v>70</v>
      </c>
    </row>
    <row r="42937" spans="17:63" ht="29.25" customHeight="1" x14ac:dyDescent="0.2">
      <c r="Q42937" s="92" t="s">
        <v>50</v>
      </c>
      <c r="BF42937" s="101" t="s">
        <v>58</v>
      </c>
      <c r="BK42937" s="98" t="s">
        <v>70</v>
      </c>
    </row>
    <row r="42938" spans="17:63" ht="29.25" customHeight="1" x14ac:dyDescent="0.2">
      <c r="Q42938" s="92" t="s">
        <v>50</v>
      </c>
      <c r="BF42938" s="101" t="s">
        <v>58</v>
      </c>
      <c r="BK42938" s="98" t="s">
        <v>70</v>
      </c>
    </row>
    <row r="42939" spans="17:63" ht="29.25" customHeight="1" x14ac:dyDescent="0.2">
      <c r="Q42939" s="92" t="s">
        <v>50</v>
      </c>
      <c r="BF42939" s="101" t="s">
        <v>58</v>
      </c>
      <c r="BK42939" s="98" t="s">
        <v>70</v>
      </c>
    </row>
    <row r="42940" spans="17:63" ht="29.25" customHeight="1" x14ac:dyDescent="0.2">
      <c r="Q42940" s="92" t="s">
        <v>50</v>
      </c>
      <c r="BF42940" s="101" t="s">
        <v>58</v>
      </c>
      <c r="BK42940" s="98" t="s">
        <v>70</v>
      </c>
    </row>
    <row r="42941" spans="17:63" ht="29.25" customHeight="1" x14ac:dyDescent="0.2">
      <c r="Q42941" s="92" t="s">
        <v>50</v>
      </c>
      <c r="BF42941" s="101" t="s">
        <v>58</v>
      </c>
      <c r="BK42941" s="98" t="s">
        <v>70</v>
      </c>
    </row>
    <row r="42942" spans="17:63" ht="29.25" customHeight="1" x14ac:dyDescent="0.2">
      <c r="Q42942" s="92" t="s">
        <v>50</v>
      </c>
      <c r="BF42942" s="101" t="s">
        <v>58</v>
      </c>
      <c r="BK42942" s="98" t="s">
        <v>70</v>
      </c>
    </row>
    <row r="42943" spans="17:63" ht="29.25" customHeight="1" x14ac:dyDescent="0.2">
      <c r="Q42943" s="92" t="s">
        <v>50</v>
      </c>
      <c r="BF42943" s="101" t="s">
        <v>58</v>
      </c>
      <c r="BK42943" s="98" t="s">
        <v>70</v>
      </c>
    </row>
    <row r="42944" spans="17:63" ht="29.25" customHeight="1" x14ac:dyDescent="0.2">
      <c r="Q42944" s="92" t="s">
        <v>50</v>
      </c>
      <c r="BF42944" s="101" t="s">
        <v>58</v>
      </c>
      <c r="BK42944" s="98" t="s">
        <v>70</v>
      </c>
    </row>
    <row r="42945" spans="17:63" ht="29.25" customHeight="1" x14ac:dyDescent="0.2">
      <c r="Q42945" s="92" t="s">
        <v>50</v>
      </c>
      <c r="BF42945" s="101" t="s">
        <v>58</v>
      </c>
      <c r="BK42945" s="98" t="s">
        <v>70</v>
      </c>
    </row>
    <row r="42946" spans="17:63" ht="29.25" customHeight="1" x14ac:dyDescent="0.2">
      <c r="Q42946" s="92" t="s">
        <v>50</v>
      </c>
      <c r="BF42946" s="101" t="s">
        <v>58</v>
      </c>
      <c r="BK42946" s="98" t="s">
        <v>70</v>
      </c>
    </row>
    <row r="42947" spans="17:63" ht="29.25" customHeight="1" x14ac:dyDescent="0.2">
      <c r="Q42947" s="92" t="s">
        <v>50</v>
      </c>
      <c r="BF42947" s="101" t="s">
        <v>58</v>
      </c>
      <c r="BK42947" s="98" t="s">
        <v>70</v>
      </c>
    </row>
    <row r="42948" spans="17:63" ht="29.25" customHeight="1" x14ac:dyDescent="0.2">
      <c r="Q42948" s="92" t="s">
        <v>50</v>
      </c>
      <c r="BF42948" s="101" t="s">
        <v>58</v>
      </c>
      <c r="BK42948" s="98" t="s">
        <v>70</v>
      </c>
    </row>
    <row r="42949" spans="17:63" ht="29.25" customHeight="1" x14ac:dyDescent="0.2">
      <c r="Q42949" s="92" t="s">
        <v>50</v>
      </c>
      <c r="BF42949" s="101" t="s">
        <v>58</v>
      </c>
      <c r="BK42949" s="98" t="s">
        <v>70</v>
      </c>
    </row>
    <row r="42950" spans="17:63" ht="29.25" customHeight="1" x14ac:dyDescent="0.2">
      <c r="Q42950" s="92" t="s">
        <v>50</v>
      </c>
      <c r="BF42950" s="101" t="s">
        <v>58</v>
      </c>
      <c r="BK42950" s="98" t="s">
        <v>70</v>
      </c>
    </row>
    <row r="42951" spans="17:63" ht="29.25" customHeight="1" x14ac:dyDescent="0.2">
      <c r="Q42951" s="92" t="s">
        <v>50</v>
      </c>
      <c r="BF42951" s="101" t="s">
        <v>58</v>
      </c>
      <c r="BK42951" s="98" t="s">
        <v>70</v>
      </c>
    </row>
    <row r="42952" spans="17:63" ht="29.25" customHeight="1" x14ac:dyDescent="0.2">
      <c r="Q42952" s="92" t="s">
        <v>50</v>
      </c>
      <c r="BF42952" s="101" t="s">
        <v>58</v>
      </c>
      <c r="BK42952" s="98" t="s">
        <v>70</v>
      </c>
    </row>
    <row r="42953" spans="17:63" ht="29.25" customHeight="1" x14ac:dyDescent="0.2">
      <c r="Q42953" s="92" t="s">
        <v>50</v>
      </c>
      <c r="BF42953" s="101" t="s">
        <v>58</v>
      </c>
      <c r="BK42953" s="98" t="s">
        <v>70</v>
      </c>
    </row>
    <row r="42954" spans="17:63" ht="29.25" customHeight="1" x14ac:dyDescent="0.2">
      <c r="Q42954" s="92" t="s">
        <v>50</v>
      </c>
      <c r="BF42954" s="101" t="s">
        <v>58</v>
      </c>
      <c r="BK42954" s="98" t="s">
        <v>70</v>
      </c>
    </row>
    <row r="42955" spans="17:63" ht="29.25" customHeight="1" x14ac:dyDescent="0.2">
      <c r="Q42955" s="92" t="s">
        <v>50</v>
      </c>
      <c r="BF42955" s="101" t="s">
        <v>58</v>
      </c>
      <c r="BK42955" s="98" t="s">
        <v>70</v>
      </c>
    </row>
    <row r="42956" spans="17:63" ht="29.25" customHeight="1" x14ac:dyDescent="0.2">
      <c r="Q42956" s="92" t="s">
        <v>50</v>
      </c>
      <c r="BF42956" s="101" t="s">
        <v>58</v>
      </c>
      <c r="BK42956" s="98" t="s">
        <v>70</v>
      </c>
    </row>
    <row r="42957" spans="17:63" ht="29.25" customHeight="1" x14ac:dyDescent="0.2">
      <c r="Q42957" s="92" t="s">
        <v>50</v>
      </c>
      <c r="BF42957" s="101" t="s">
        <v>58</v>
      </c>
      <c r="BK42957" s="98" t="s">
        <v>70</v>
      </c>
    </row>
    <row r="42958" spans="17:63" ht="29.25" customHeight="1" x14ac:dyDescent="0.2">
      <c r="Q42958" s="92" t="s">
        <v>50</v>
      </c>
      <c r="BF42958" s="101" t="s">
        <v>58</v>
      </c>
      <c r="BK42958" s="98" t="s">
        <v>70</v>
      </c>
    </row>
    <row r="42959" spans="17:63" ht="29.25" customHeight="1" x14ac:dyDescent="0.2">
      <c r="Q42959" s="92" t="s">
        <v>50</v>
      </c>
      <c r="BF42959" s="101" t="s">
        <v>58</v>
      </c>
      <c r="BK42959" s="98" t="s">
        <v>70</v>
      </c>
    </row>
    <row r="42960" spans="17:63" ht="29.25" customHeight="1" x14ac:dyDescent="0.2">
      <c r="Q42960" s="92" t="s">
        <v>50</v>
      </c>
      <c r="BF42960" s="101" t="s">
        <v>58</v>
      </c>
      <c r="BK42960" s="98" t="s">
        <v>70</v>
      </c>
    </row>
    <row r="42961" spans="17:63" ht="29.25" customHeight="1" x14ac:dyDescent="0.2">
      <c r="Q42961" s="92" t="s">
        <v>50</v>
      </c>
      <c r="BF42961" s="101" t="s">
        <v>58</v>
      </c>
      <c r="BK42961" s="98" t="s">
        <v>70</v>
      </c>
    </row>
    <row r="42962" spans="17:63" ht="29.25" customHeight="1" x14ac:dyDescent="0.2">
      <c r="Q42962" s="92" t="s">
        <v>50</v>
      </c>
      <c r="BF42962" s="101" t="s">
        <v>58</v>
      </c>
      <c r="BK42962" s="98" t="s">
        <v>70</v>
      </c>
    </row>
    <row r="42963" spans="17:63" ht="29.25" customHeight="1" x14ac:dyDescent="0.2">
      <c r="Q42963" s="92" t="s">
        <v>50</v>
      </c>
      <c r="BF42963" s="101" t="s">
        <v>58</v>
      </c>
      <c r="BK42963" s="98" t="s">
        <v>70</v>
      </c>
    </row>
    <row r="42964" spans="17:63" ht="29.25" customHeight="1" x14ac:dyDescent="0.2">
      <c r="Q42964" s="92" t="s">
        <v>50</v>
      </c>
      <c r="BF42964" s="101" t="s">
        <v>58</v>
      </c>
      <c r="BK42964" s="98" t="s">
        <v>70</v>
      </c>
    </row>
    <row r="42965" spans="17:63" ht="29.25" customHeight="1" x14ac:dyDescent="0.2">
      <c r="Q42965" s="92" t="s">
        <v>50</v>
      </c>
      <c r="BF42965" s="101" t="s">
        <v>58</v>
      </c>
      <c r="BK42965" s="98" t="s">
        <v>70</v>
      </c>
    </row>
    <row r="42966" spans="17:63" ht="29.25" customHeight="1" x14ac:dyDescent="0.2">
      <c r="Q42966" s="92" t="s">
        <v>50</v>
      </c>
      <c r="BF42966" s="101" t="s">
        <v>58</v>
      </c>
      <c r="BK42966" s="98" t="s">
        <v>70</v>
      </c>
    </row>
    <row r="42967" spans="17:63" ht="29.25" customHeight="1" x14ac:dyDescent="0.2">
      <c r="Q42967" s="92" t="s">
        <v>50</v>
      </c>
      <c r="BF42967" s="101" t="s">
        <v>58</v>
      </c>
      <c r="BK42967" s="98" t="s">
        <v>70</v>
      </c>
    </row>
    <row r="42968" spans="17:63" ht="29.25" customHeight="1" x14ac:dyDescent="0.2">
      <c r="Q42968" s="92" t="s">
        <v>50</v>
      </c>
      <c r="BF42968" s="101" t="s">
        <v>58</v>
      </c>
      <c r="BK42968" s="98" t="s">
        <v>70</v>
      </c>
    </row>
    <row r="42969" spans="17:63" ht="29.25" customHeight="1" x14ac:dyDescent="0.2">
      <c r="Q42969" s="92" t="s">
        <v>50</v>
      </c>
      <c r="BF42969" s="101" t="s">
        <v>58</v>
      </c>
      <c r="BK42969" s="98" t="s">
        <v>70</v>
      </c>
    </row>
    <row r="42970" spans="17:63" ht="29.25" customHeight="1" x14ac:dyDescent="0.2">
      <c r="Q42970" s="92" t="s">
        <v>50</v>
      </c>
      <c r="BF42970" s="101" t="s">
        <v>58</v>
      </c>
      <c r="BK42970" s="98" t="s">
        <v>70</v>
      </c>
    </row>
    <row r="42971" spans="17:63" ht="29.25" customHeight="1" x14ac:dyDescent="0.2">
      <c r="Q42971" s="92" t="s">
        <v>50</v>
      </c>
      <c r="BF42971" s="101" t="s">
        <v>58</v>
      </c>
      <c r="BK42971" s="98" t="s">
        <v>70</v>
      </c>
    </row>
    <row r="42972" spans="17:63" ht="29.25" customHeight="1" x14ac:dyDescent="0.2">
      <c r="Q42972" s="92" t="s">
        <v>50</v>
      </c>
      <c r="BF42972" s="101" t="s">
        <v>58</v>
      </c>
      <c r="BK42972" s="98" t="s">
        <v>70</v>
      </c>
    </row>
    <row r="42973" spans="17:63" ht="29.25" customHeight="1" x14ac:dyDescent="0.2">
      <c r="Q42973" s="92" t="s">
        <v>50</v>
      </c>
      <c r="BF42973" s="101" t="s">
        <v>58</v>
      </c>
      <c r="BK42973" s="98" t="s">
        <v>70</v>
      </c>
    </row>
    <row r="42974" spans="17:63" ht="29.25" customHeight="1" x14ac:dyDescent="0.2">
      <c r="Q42974" s="92" t="s">
        <v>50</v>
      </c>
      <c r="BF42974" s="101" t="s">
        <v>58</v>
      </c>
      <c r="BK42974" s="98" t="s">
        <v>70</v>
      </c>
    </row>
    <row r="42975" spans="17:63" ht="29.25" customHeight="1" x14ac:dyDescent="0.2">
      <c r="Q42975" s="92" t="s">
        <v>50</v>
      </c>
      <c r="BF42975" s="101" t="s">
        <v>58</v>
      </c>
      <c r="BK42975" s="98" t="s">
        <v>70</v>
      </c>
    </row>
    <row r="42976" spans="17:63" ht="29.25" customHeight="1" x14ac:dyDescent="0.2">
      <c r="Q42976" s="92" t="s">
        <v>50</v>
      </c>
      <c r="BF42976" s="101" t="s">
        <v>58</v>
      </c>
      <c r="BK42976" s="98" t="s">
        <v>70</v>
      </c>
    </row>
    <row r="42977" spans="17:63" ht="29.25" customHeight="1" x14ac:dyDescent="0.2">
      <c r="Q42977" s="92" t="s">
        <v>50</v>
      </c>
      <c r="BF42977" s="101" t="s">
        <v>58</v>
      </c>
      <c r="BK42977" s="98" t="s">
        <v>70</v>
      </c>
    </row>
    <row r="42978" spans="17:63" ht="29.25" customHeight="1" x14ac:dyDescent="0.2">
      <c r="Q42978" s="92" t="s">
        <v>50</v>
      </c>
      <c r="BF42978" s="101" t="s">
        <v>58</v>
      </c>
      <c r="BK42978" s="98" t="s">
        <v>70</v>
      </c>
    </row>
    <row r="42979" spans="17:63" ht="29.25" customHeight="1" x14ac:dyDescent="0.2">
      <c r="Q42979" s="92" t="s">
        <v>50</v>
      </c>
      <c r="BF42979" s="101" t="s">
        <v>58</v>
      </c>
      <c r="BK42979" s="98" t="s">
        <v>70</v>
      </c>
    </row>
    <row r="42980" spans="17:63" ht="29.25" customHeight="1" x14ac:dyDescent="0.2">
      <c r="Q42980" s="92" t="s">
        <v>50</v>
      </c>
      <c r="BF42980" s="101" t="s">
        <v>58</v>
      </c>
      <c r="BK42980" s="98" t="s">
        <v>70</v>
      </c>
    </row>
    <row r="42981" spans="17:63" ht="29.25" customHeight="1" x14ac:dyDescent="0.2">
      <c r="Q42981" s="92" t="s">
        <v>50</v>
      </c>
      <c r="BF42981" s="101" t="s">
        <v>58</v>
      </c>
      <c r="BK42981" s="98" t="s">
        <v>70</v>
      </c>
    </row>
    <row r="42982" spans="17:63" ht="29.25" customHeight="1" x14ac:dyDescent="0.2">
      <c r="Q42982" s="92" t="s">
        <v>50</v>
      </c>
      <c r="BF42982" s="101" t="s">
        <v>58</v>
      </c>
      <c r="BK42982" s="98" t="s">
        <v>70</v>
      </c>
    </row>
    <row r="42983" spans="17:63" ht="29.25" customHeight="1" x14ac:dyDescent="0.2">
      <c r="Q42983" s="92" t="s">
        <v>50</v>
      </c>
      <c r="BF42983" s="101" t="s">
        <v>58</v>
      </c>
      <c r="BK42983" s="98" t="s">
        <v>70</v>
      </c>
    </row>
    <row r="42984" spans="17:63" ht="29.25" customHeight="1" x14ac:dyDescent="0.2">
      <c r="Q42984" s="92" t="s">
        <v>50</v>
      </c>
      <c r="BF42984" s="101" t="s">
        <v>58</v>
      </c>
      <c r="BK42984" s="98" t="s">
        <v>70</v>
      </c>
    </row>
    <row r="42985" spans="17:63" ht="29.25" customHeight="1" x14ac:dyDescent="0.2">
      <c r="Q42985" s="92" t="s">
        <v>50</v>
      </c>
      <c r="BF42985" s="101" t="s">
        <v>58</v>
      </c>
      <c r="BK42985" s="98" t="s">
        <v>70</v>
      </c>
    </row>
    <row r="42986" spans="17:63" ht="29.25" customHeight="1" x14ac:dyDescent="0.2">
      <c r="Q42986" s="92" t="s">
        <v>50</v>
      </c>
      <c r="BF42986" s="101" t="s">
        <v>58</v>
      </c>
      <c r="BK42986" s="98" t="s">
        <v>70</v>
      </c>
    </row>
    <row r="42987" spans="17:63" ht="29.25" customHeight="1" x14ac:dyDescent="0.2">
      <c r="Q42987" s="92" t="s">
        <v>50</v>
      </c>
      <c r="BF42987" s="101" t="s">
        <v>58</v>
      </c>
      <c r="BK42987" s="98" t="s">
        <v>70</v>
      </c>
    </row>
    <row r="42988" spans="17:63" ht="29.25" customHeight="1" x14ac:dyDescent="0.2">
      <c r="Q42988" s="92" t="s">
        <v>50</v>
      </c>
      <c r="BF42988" s="101" t="s">
        <v>58</v>
      </c>
      <c r="BK42988" s="98" t="s">
        <v>70</v>
      </c>
    </row>
    <row r="42989" spans="17:63" ht="29.25" customHeight="1" x14ac:dyDescent="0.2">
      <c r="Q42989" s="92" t="s">
        <v>50</v>
      </c>
      <c r="BF42989" s="101" t="s">
        <v>58</v>
      </c>
      <c r="BK42989" s="98" t="s">
        <v>70</v>
      </c>
    </row>
    <row r="42990" spans="17:63" ht="29.25" customHeight="1" x14ac:dyDescent="0.2">
      <c r="Q42990" s="92" t="s">
        <v>50</v>
      </c>
      <c r="BF42990" s="101" t="s">
        <v>58</v>
      </c>
      <c r="BK42990" s="98" t="s">
        <v>70</v>
      </c>
    </row>
    <row r="42991" spans="17:63" ht="29.25" customHeight="1" x14ac:dyDescent="0.2">
      <c r="Q42991" s="92" t="s">
        <v>50</v>
      </c>
      <c r="BF42991" s="101" t="s">
        <v>58</v>
      </c>
      <c r="BK42991" s="98" t="s">
        <v>70</v>
      </c>
    </row>
    <row r="42992" spans="17:63" ht="29.25" customHeight="1" x14ac:dyDescent="0.2">
      <c r="Q42992" s="92" t="s">
        <v>50</v>
      </c>
      <c r="BF42992" s="101" t="s">
        <v>58</v>
      </c>
      <c r="BK42992" s="98" t="s">
        <v>70</v>
      </c>
    </row>
    <row r="42993" spans="17:63" ht="29.25" customHeight="1" x14ac:dyDescent="0.2">
      <c r="Q42993" s="92" t="s">
        <v>50</v>
      </c>
      <c r="BF42993" s="101" t="s">
        <v>58</v>
      </c>
      <c r="BK42993" s="98" t="s">
        <v>70</v>
      </c>
    </row>
    <row r="42994" spans="17:63" ht="29.25" customHeight="1" x14ac:dyDescent="0.2">
      <c r="Q42994" s="92" t="s">
        <v>50</v>
      </c>
      <c r="BF42994" s="101" t="s">
        <v>58</v>
      </c>
      <c r="BK42994" s="98" t="s">
        <v>70</v>
      </c>
    </row>
    <row r="42995" spans="17:63" ht="29.25" customHeight="1" x14ac:dyDescent="0.2">
      <c r="Q42995" s="92" t="s">
        <v>50</v>
      </c>
      <c r="BF42995" s="101" t="s">
        <v>58</v>
      </c>
      <c r="BK42995" s="98" t="s">
        <v>70</v>
      </c>
    </row>
    <row r="42996" spans="17:63" ht="29.25" customHeight="1" x14ac:dyDescent="0.2">
      <c r="Q42996" s="92" t="s">
        <v>50</v>
      </c>
      <c r="BF42996" s="101" t="s">
        <v>58</v>
      </c>
      <c r="BK42996" s="98" t="s">
        <v>70</v>
      </c>
    </row>
    <row r="42997" spans="17:63" ht="29.25" customHeight="1" x14ac:dyDescent="0.2">
      <c r="Q42997" s="92" t="s">
        <v>50</v>
      </c>
      <c r="BF42997" s="101" t="s">
        <v>58</v>
      </c>
      <c r="BK42997" s="98" t="s">
        <v>70</v>
      </c>
    </row>
    <row r="42998" spans="17:63" ht="29.25" customHeight="1" x14ac:dyDescent="0.2">
      <c r="Q42998" s="92" t="s">
        <v>50</v>
      </c>
      <c r="BF42998" s="101" t="s">
        <v>58</v>
      </c>
      <c r="BK42998" s="98" t="s">
        <v>70</v>
      </c>
    </row>
    <row r="42999" spans="17:63" ht="29.25" customHeight="1" x14ac:dyDescent="0.2">
      <c r="Q42999" s="92" t="s">
        <v>50</v>
      </c>
      <c r="BF42999" s="101" t="s">
        <v>58</v>
      </c>
      <c r="BK42999" s="98" t="s">
        <v>70</v>
      </c>
    </row>
    <row r="43000" spans="17:63" ht="29.25" customHeight="1" x14ac:dyDescent="0.2">
      <c r="Q43000" s="92" t="s">
        <v>50</v>
      </c>
      <c r="BF43000" s="101" t="s">
        <v>58</v>
      </c>
      <c r="BK43000" s="98" t="s">
        <v>70</v>
      </c>
    </row>
    <row r="43001" spans="17:63" ht="29.25" customHeight="1" x14ac:dyDescent="0.2">
      <c r="Q43001" s="92" t="s">
        <v>50</v>
      </c>
      <c r="BF43001" s="101" t="s">
        <v>58</v>
      </c>
      <c r="BK43001" s="98" t="s">
        <v>70</v>
      </c>
    </row>
    <row r="43002" spans="17:63" ht="29.25" customHeight="1" x14ac:dyDescent="0.2">
      <c r="Q43002" s="92" t="s">
        <v>50</v>
      </c>
      <c r="BF43002" s="101" t="s">
        <v>58</v>
      </c>
      <c r="BK43002" s="98" t="s">
        <v>70</v>
      </c>
    </row>
    <row r="43003" spans="17:63" ht="29.25" customHeight="1" x14ac:dyDescent="0.2">
      <c r="Q43003" s="92" t="s">
        <v>50</v>
      </c>
      <c r="BF43003" s="101" t="s">
        <v>58</v>
      </c>
      <c r="BK43003" s="98" t="s">
        <v>70</v>
      </c>
    </row>
    <row r="43004" spans="17:63" ht="29.25" customHeight="1" x14ac:dyDescent="0.2">
      <c r="Q43004" s="92" t="s">
        <v>50</v>
      </c>
      <c r="BF43004" s="101" t="s">
        <v>58</v>
      </c>
      <c r="BK43004" s="98" t="s">
        <v>70</v>
      </c>
    </row>
    <row r="43005" spans="17:63" ht="29.25" customHeight="1" x14ac:dyDescent="0.2">
      <c r="Q43005" s="92" t="s">
        <v>50</v>
      </c>
      <c r="BF43005" s="101" t="s">
        <v>58</v>
      </c>
      <c r="BK43005" s="98" t="s">
        <v>70</v>
      </c>
    </row>
    <row r="43006" spans="17:63" ht="29.25" customHeight="1" x14ac:dyDescent="0.2">
      <c r="Q43006" s="92" t="s">
        <v>50</v>
      </c>
      <c r="BF43006" s="101" t="s">
        <v>58</v>
      </c>
      <c r="BK43006" s="98" t="s">
        <v>70</v>
      </c>
    </row>
    <row r="43007" spans="17:63" ht="29.25" customHeight="1" x14ac:dyDescent="0.2">
      <c r="Q43007" s="92" t="s">
        <v>50</v>
      </c>
      <c r="BF43007" s="101" t="s">
        <v>58</v>
      </c>
      <c r="BK43007" s="98" t="s">
        <v>70</v>
      </c>
    </row>
    <row r="43008" spans="17:63" ht="29.25" customHeight="1" x14ac:dyDescent="0.2">
      <c r="Q43008" s="92" t="s">
        <v>50</v>
      </c>
      <c r="BF43008" s="101" t="s">
        <v>58</v>
      </c>
      <c r="BK43008" s="98" t="s">
        <v>70</v>
      </c>
    </row>
    <row r="43009" spans="17:63" ht="29.25" customHeight="1" x14ac:dyDescent="0.2">
      <c r="Q43009" s="92" t="s">
        <v>50</v>
      </c>
      <c r="BF43009" s="101" t="s">
        <v>58</v>
      </c>
      <c r="BK43009" s="98" t="s">
        <v>70</v>
      </c>
    </row>
    <row r="43010" spans="17:63" ht="29.25" customHeight="1" x14ac:dyDescent="0.2">
      <c r="Q43010" s="92" t="s">
        <v>50</v>
      </c>
      <c r="BF43010" s="101" t="s">
        <v>58</v>
      </c>
      <c r="BK43010" s="98" t="s">
        <v>70</v>
      </c>
    </row>
    <row r="43011" spans="17:63" ht="29.25" customHeight="1" x14ac:dyDescent="0.2">
      <c r="Q43011" s="92" t="s">
        <v>50</v>
      </c>
      <c r="BF43011" s="101" t="s">
        <v>58</v>
      </c>
      <c r="BK43011" s="98" t="s">
        <v>70</v>
      </c>
    </row>
    <row r="43012" spans="17:63" ht="29.25" customHeight="1" x14ac:dyDescent="0.2">
      <c r="Q43012" s="92" t="s">
        <v>50</v>
      </c>
      <c r="BF43012" s="101" t="s">
        <v>58</v>
      </c>
      <c r="BK43012" s="98" t="s">
        <v>70</v>
      </c>
    </row>
    <row r="43013" spans="17:63" ht="29.25" customHeight="1" x14ac:dyDescent="0.2">
      <c r="Q43013" s="92" t="s">
        <v>50</v>
      </c>
      <c r="BF43013" s="101" t="s">
        <v>58</v>
      </c>
      <c r="BK43013" s="98" t="s">
        <v>70</v>
      </c>
    </row>
    <row r="43014" spans="17:63" ht="29.25" customHeight="1" x14ac:dyDescent="0.2">
      <c r="Q43014" s="92" t="s">
        <v>50</v>
      </c>
      <c r="BF43014" s="101" t="s">
        <v>58</v>
      </c>
      <c r="BK43014" s="98" t="s">
        <v>70</v>
      </c>
    </row>
    <row r="43015" spans="17:63" ht="29.25" customHeight="1" x14ac:dyDescent="0.2">
      <c r="Q43015" s="92" t="s">
        <v>50</v>
      </c>
      <c r="BF43015" s="101" t="s">
        <v>58</v>
      </c>
      <c r="BK43015" s="98" t="s">
        <v>70</v>
      </c>
    </row>
    <row r="43016" spans="17:63" ht="29.25" customHeight="1" x14ac:dyDescent="0.2">
      <c r="Q43016" s="92" t="s">
        <v>50</v>
      </c>
      <c r="BF43016" s="101" t="s">
        <v>58</v>
      </c>
      <c r="BK43016" s="98" t="s">
        <v>70</v>
      </c>
    </row>
    <row r="43017" spans="17:63" ht="29.25" customHeight="1" x14ac:dyDescent="0.2">
      <c r="Q43017" s="92" t="s">
        <v>50</v>
      </c>
      <c r="BF43017" s="101" t="s">
        <v>58</v>
      </c>
      <c r="BK43017" s="98" t="s">
        <v>70</v>
      </c>
    </row>
    <row r="43018" spans="17:63" ht="29.25" customHeight="1" x14ac:dyDescent="0.2">
      <c r="Q43018" s="92" t="s">
        <v>50</v>
      </c>
      <c r="BF43018" s="101" t="s">
        <v>58</v>
      </c>
      <c r="BK43018" s="98" t="s">
        <v>70</v>
      </c>
    </row>
    <row r="43019" spans="17:63" ht="29.25" customHeight="1" x14ac:dyDescent="0.2">
      <c r="Q43019" s="92" t="s">
        <v>50</v>
      </c>
      <c r="BF43019" s="101" t="s">
        <v>58</v>
      </c>
      <c r="BK43019" s="98" t="s">
        <v>70</v>
      </c>
    </row>
    <row r="43020" spans="17:63" ht="29.25" customHeight="1" x14ac:dyDescent="0.2">
      <c r="Q43020" s="92" t="s">
        <v>50</v>
      </c>
      <c r="BF43020" s="101" t="s">
        <v>58</v>
      </c>
      <c r="BK43020" s="98" t="s">
        <v>70</v>
      </c>
    </row>
    <row r="43021" spans="17:63" ht="29.25" customHeight="1" x14ac:dyDescent="0.2">
      <c r="Q43021" s="92" t="s">
        <v>50</v>
      </c>
      <c r="BF43021" s="101" t="s">
        <v>58</v>
      </c>
      <c r="BK43021" s="98" t="s">
        <v>70</v>
      </c>
    </row>
    <row r="43022" spans="17:63" ht="29.25" customHeight="1" x14ac:dyDescent="0.2">
      <c r="Q43022" s="92" t="s">
        <v>50</v>
      </c>
      <c r="BF43022" s="101" t="s">
        <v>58</v>
      </c>
      <c r="BK43022" s="98" t="s">
        <v>70</v>
      </c>
    </row>
    <row r="43023" spans="17:63" ht="29.25" customHeight="1" x14ac:dyDescent="0.2">
      <c r="Q43023" s="92" t="s">
        <v>50</v>
      </c>
      <c r="BF43023" s="101" t="s">
        <v>58</v>
      </c>
      <c r="BK43023" s="98" t="s">
        <v>70</v>
      </c>
    </row>
    <row r="43024" spans="17:63" ht="29.25" customHeight="1" x14ac:dyDescent="0.2">
      <c r="Q43024" s="92" t="s">
        <v>50</v>
      </c>
      <c r="BF43024" s="101" t="s">
        <v>58</v>
      </c>
      <c r="BK43024" s="98" t="s">
        <v>70</v>
      </c>
    </row>
    <row r="43025" spans="17:63" ht="29.25" customHeight="1" x14ac:dyDescent="0.2">
      <c r="Q43025" s="92" t="s">
        <v>50</v>
      </c>
      <c r="BF43025" s="101" t="s">
        <v>58</v>
      </c>
      <c r="BK43025" s="98" t="s">
        <v>70</v>
      </c>
    </row>
    <row r="43026" spans="17:63" ht="29.25" customHeight="1" x14ac:dyDescent="0.2">
      <c r="Q43026" s="92" t="s">
        <v>50</v>
      </c>
      <c r="BF43026" s="101" t="s">
        <v>58</v>
      </c>
      <c r="BK43026" s="98" t="s">
        <v>70</v>
      </c>
    </row>
    <row r="43027" spans="17:63" ht="29.25" customHeight="1" x14ac:dyDescent="0.2">
      <c r="Q43027" s="92" t="s">
        <v>50</v>
      </c>
      <c r="BF43027" s="101" t="s">
        <v>58</v>
      </c>
      <c r="BK43027" s="98" t="s">
        <v>70</v>
      </c>
    </row>
    <row r="43028" spans="17:63" ht="29.25" customHeight="1" x14ac:dyDescent="0.2">
      <c r="Q43028" s="92" t="s">
        <v>50</v>
      </c>
      <c r="BF43028" s="101" t="s">
        <v>58</v>
      </c>
      <c r="BK43028" s="98" t="s">
        <v>70</v>
      </c>
    </row>
    <row r="43029" spans="17:63" ht="29.25" customHeight="1" x14ac:dyDescent="0.2">
      <c r="Q43029" s="92" t="s">
        <v>50</v>
      </c>
      <c r="BF43029" s="101" t="s">
        <v>58</v>
      </c>
      <c r="BK43029" s="98" t="s">
        <v>70</v>
      </c>
    </row>
    <row r="43030" spans="17:63" ht="29.25" customHeight="1" x14ac:dyDescent="0.2">
      <c r="Q43030" s="92" t="s">
        <v>50</v>
      </c>
      <c r="BF43030" s="101" t="s">
        <v>58</v>
      </c>
      <c r="BK43030" s="98" t="s">
        <v>70</v>
      </c>
    </row>
    <row r="43031" spans="17:63" ht="29.25" customHeight="1" x14ac:dyDescent="0.2">
      <c r="Q43031" s="92" t="s">
        <v>50</v>
      </c>
      <c r="BF43031" s="101" t="s">
        <v>58</v>
      </c>
      <c r="BK43031" s="98" t="s">
        <v>70</v>
      </c>
    </row>
    <row r="43032" spans="17:63" ht="29.25" customHeight="1" x14ac:dyDescent="0.2">
      <c r="Q43032" s="92" t="s">
        <v>50</v>
      </c>
      <c r="BF43032" s="101" t="s">
        <v>58</v>
      </c>
      <c r="BK43032" s="98" t="s">
        <v>70</v>
      </c>
    </row>
    <row r="43033" spans="17:63" ht="29.25" customHeight="1" x14ac:dyDescent="0.2">
      <c r="Q43033" s="92" t="s">
        <v>50</v>
      </c>
      <c r="BF43033" s="101" t="s">
        <v>58</v>
      </c>
      <c r="BK43033" s="98" t="s">
        <v>70</v>
      </c>
    </row>
    <row r="43034" spans="17:63" ht="29.25" customHeight="1" x14ac:dyDescent="0.2">
      <c r="Q43034" s="92" t="s">
        <v>50</v>
      </c>
      <c r="BF43034" s="101" t="s">
        <v>58</v>
      </c>
      <c r="BK43034" s="98" t="s">
        <v>70</v>
      </c>
    </row>
    <row r="43035" spans="17:63" ht="29.25" customHeight="1" x14ac:dyDescent="0.2">
      <c r="Q43035" s="92" t="s">
        <v>50</v>
      </c>
      <c r="BF43035" s="101" t="s">
        <v>58</v>
      </c>
      <c r="BK43035" s="98" t="s">
        <v>70</v>
      </c>
    </row>
    <row r="43036" spans="17:63" ht="29.25" customHeight="1" x14ac:dyDescent="0.2">
      <c r="Q43036" s="92" t="s">
        <v>50</v>
      </c>
      <c r="BF43036" s="101" t="s">
        <v>58</v>
      </c>
      <c r="BK43036" s="98" t="s">
        <v>70</v>
      </c>
    </row>
    <row r="43037" spans="17:63" ht="29.25" customHeight="1" x14ac:dyDescent="0.2">
      <c r="Q43037" s="92" t="s">
        <v>50</v>
      </c>
      <c r="BF43037" s="101" t="s">
        <v>58</v>
      </c>
      <c r="BK43037" s="98" t="s">
        <v>70</v>
      </c>
    </row>
    <row r="43038" spans="17:63" ht="29.25" customHeight="1" x14ac:dyDescent="0.2">
      <c r="Q43038" s="92" t="s">
        <v>50</v>
      </c>
      <c r="BF43038" s="101" t="s">
        <v>58</v>
      </c>
      <c r="BK43038" s="98" t="s">
        <v>70</v>
      </c>
    </row>
    <row r="43039" spans="17:63" ht="29.25" customHeight="1" x14ac:dyDescent="0.2">
      <c r="Q43039" s="92" t="s">
        <v>50</v>
      </c>
      <c r="BF43039" s="101" t="s">
        <v>58</v>
      </c>
      <c r="BK43039" s="98" t="s">
        <v>70</v>
      </c>
    </row>
    <row r="43040" spans="17:63" ht="29.25" customHeight="1" x14ac:dyDescent="0.2">
      <c r="Q43040" s="92" t="s">
        <v>50</v>
      </c>
      <c r="BF43040" s="101" t="s">
        <v>58</v>
      </c>
      <c r="BK43040" s="98" t="s">
        <v>70</v>
      </c>
    </row>
    <row r="43041" spans="17:63" ht="29.25" customHeight="1" x14ac:dyDescent="0.2">
      <c r="Q43041" s="92" t="s">
        <v>50</v>
      </c>
      <c r="BF43041" s="101" t="s">
        <v>58</v>
      </c>
      <c r="BK43041" s="98" t="s">
        <v>70</v>
      </c>
    </row>
    <row r="43042" spans="17:63" ht="29.25" customHeight="1" x14ac:dyDescent="0.2">
      <c r="Q43042" s="92" t="s">
        <v>50</v>
      </c>
      <c r="BF43042" s="101" t="s">
        <v>58</v>
      </c>
      <c r="BK43042" s="98" t="s">
        <v>70</v>
      </c>
    </row>
    <row r="43043" spans="17:63" ht="29.25" customHeight="1" x14ac:dyDescent="0.2">
      <c r="Q43043" s="92" t="s">
        <v>50</v>
      </c>
      <c r="BF43043" s="101" t="s">
        <v>58</v>
      </c>
      <c r="BK43043" s="98" t="s">
        <v>70</v>
      </c>
    </row>
    <row r="43044" spans="17:63" ht="29.25" customHeight="1" x14ac:dyDescent="0.2">
      <c r="Q43044" s="92" t="s">
        <v>50</v>
      </c>
      <c r="BF43044" s="101" t="s">
        <v>58</v>
      </c>
      <c r="BK43044" s="98" t="s">
        <v>70</v>
      </c>
    </row>
    <row r="43045" spans="17:63" ht="29.25" customHeight="1" x14ac:dyDescent="0.2">
      <c r="Q43045" s="92" t="s">
        <v>50</v>
      </c>
      <c r="BF43045" s="101" t="s">
        <v>58</v>
      </c>
      <c r="BK43045" s="98" t="s">
        <v>70</v>
      </c>
    </row>
    <row r="43046" spans="17:63" ht="29.25" customHeight="1" x14ac:dyDescent="0.2">
      <c r="Q43046" s="92" t="s">
        <v>50</v>
      </c>
      <c r="BF43046" s="101" t="s">
        <v>58</v>
      </c>
      <c r="BK43046" s="98" t="s">
        <v>70</v>
      </c>
    </row>
    <row r="43047" spans="17:63" ht="29.25" customHeight="1" x14ac:dyDescent="0.2">
      <c r="Q43047" s="92" t="s">
        <v>50</v>
      </c>
      <c r="BF43047" s="101" t="s">
        <v>58</v>
      </c>
      <c r="BK43047" s="98" t="s">
        <v>70</v>
      </c>
    </row>
    <row r="43048" spans="17:63" ht="29.25" customHeight="1" x14ac:dyDescent="0.2">
      <c r="Q43048" s="92" t="s">
        <v>50</v>
      </c>
      <c r="BF43048" s="101" t="s">
        <v>58</v>
      </c>
      <c r="BK43048" s="98" t="s">
        <v>70</v>
      </c>
    </row>
    <row r="43049" spans="17:63" ht="29.25" customHeight="1" x14ac:dyDescent="0.2">
      <c r="Q43049" s="92" t="s">
        <v>50</v>
      </c>
      <c r="BF43049" s="101" t="s">
        <v>58</v>
      </c>
      <c r="BK43049" s="98" t="s">
        <v>70</v>
      </c>
    </row>
    <row r="43050" spans="17:63" ht="29.25" customHeight="1" x14ac:dyDescent="0.2">
      <c r="Q43050" s="92" t="s">
        <v>50</v>
      </c>
      <c r="BF43050" s="101" t="s">
        <v>58</v>
      </c>
      <c r="BK43050" s="98" t="s">
        <v>70</v>
      </c>
    </row>
    <row r="43051" spans="17:63" ht="29.25" customHeight="1" x14ac:dyDescent="0.2">
      <c r="Q43051" s="92" t="s">
        <v>50</v>
      </c>
      <c r="BF43051" s="101" t="s">
        <v>58</v>
      </c>
      <c r="BK43051" s="98" t="s">
        <v>70</v>
      </c>
    </row>
    <row r="43052" spans="17:63" ht="29.25" customHeight="1" x14ac:dyDescent="0.2">
      <c r="Q43052" s="92" t="s">
        <v>50</v>
      </c>
      <c r="BF43052" s="101" t="s">
        <v>58</v>
      </c>
      <c r="BK43052" s="98" t="s">
        <v>70</v>
      </c>
    </row>
    <row r="43053" spans="17:63" ht="29.25" customHeight="1" x14ac:dyDescent="0.2">
      <c r="Q43053" s="92" t="s">
        <v>50</v>
      </c>
      <c r="BF43053" s="101" t="s">
        <v>58</v>
      </c>
      <c r="BK43053" s="98" t="s">
        <v>70</v>
      </c>
    </row>
    <row r="43054" spans="17:63" ht="29.25" customHeight="1" x14ac:dyDescent="0.2">
      <c r="Q43054" s="92" t="s">
        <v>50</v>
      </c>
      <c r="BF43054" s="101" t="s">
        <v>58</v>
      </c>
      <c r="BK43054" s="98" t="s">
        <v>70</v>
      </c>
    </row>
    <row r="43055" spans="17:63" ht="29.25" customHeight="1" x14ac:dyDescent="0.2">
      <c r="Q43055" s="92" t="s">
        <v>50</v>
      </c>
      <c r="BF43055" s="101" t="s">
        <v>58</v>
      </c>
      <c r="BK43055" s="98" t="s">
        <v>70</v>
      </c>
    </row>
    <row r="43056" spans="17:63" ht="29.25" customHeight="1" x14ac:dyDescent="0.2">
      <c r="Q43056" s="92" t="s">
        <v>50</v>
      </c>
      <c r="BF43056" s="101" t="s">
        <v>58</v>
      </c>
      <c r="BK43056" s="98" t="s">
        <v>70</v>
      </c>
    </row>
    <row r="43057" spans="17:63" ht="29.25" customHeight="1" x14ac:dyDescent="0.2">
      <c r="Q43057" s="92" t="s">
        <v>50</v>
      </c>
      <c r="BF43057" s="101" t="s">
        <v>58</v>
      </c>
      <c r="BK43057" s="98" t="s">
        <v>70</v>
      </c>
    </row>
    <row r="43058" spans="17:63" ht="29.25" customHeight="1" x14ac:dyDescent="0.2">
      <c r="Q43058" s="92" t="s">
        <v>50</v>
      </c>
      <c r="BF43058" s="101" t="s">
        <v>58</v>
      </c>
      <c r="BK43058" s="98" t="s">
        <v>70</v>
      </c>
    </row>
    <row r="43059" spans="17:63" ht="29.25" customHeight="1" x14ac:dyDescent="0.2">
      <c r="Q43059" s="92" t="s">
        <v>50</v>
      </c>
      <c r="BF43059" s="101" t="s">
        <v>58</v>
      </c>
      <c r="BK43059" s="98" t="s">
        <v>70</v>
      </c>
    </row>
    <row r="43060" spans="17:63" ht="29.25" customHeight="1" x14ac:dyDescent="0.2">
      <c r="Q43060" s="92" t="s">
        <v>50</v>
      </c>
      <c r="BF43060" s="101" t="s">
        <v>58</v>
      </c>
      <c r="BK43060" s="98" t="s">
        <v>70</v>
      </c>
    </row>
    <row r="43061" spans="17:63" ht="29.25" customHeight="1" x14ac:dyDescent="0.2">
      <c r="Q43061" s="92" t="s">
        <v>50</v>
      </c>
      <c r="BF43061" s="101" t="s">
        <v>58</v>
      </c>
      <c r="BK43061" s="98" t="s">
        <v>70</v>
      </c>
    </row>
    <row r="43062" spans="17:63" ht="29.25" customHeight="1" x14ac:dyDescent="0.2">
      <c r="Q43062" s="92" t="s">
        <v>50</v>
      </c>
      <c r="BF43062" s="101" t="s">
        <v>58</v>
      </c>
      <c r="BK43062" s="98" t="s">
        <v>70</v>
      </c>
    </row>
    <row r="43063" spans="17:63" ht="29.25" customHeight="1" x14ac:dyDescent="0.2">
      <c r="Q43063" s="92" t="s">
        <v>50</v>
      </c>
      <c r="BF43063" s="101" t="s">
        <v>58</v>
      </c>
      <c r="BK43063" s="98" t="s">
        <v>70</v>
      </c>
    </row>
    <row r="43064" spans="17:63" ht="29.25" customHeight="1" x14ac:dyDescent="0.2">
      <c r="Q43064" s="92" t="s">
        <v>50</v>
      </c>
      <c r="BF43064" s="101" t="s">
        <v>58</v>
      </c>
      <c r="BK43064" s="98" t="s">
        <v>70</v>
      </c>
    </row>
    <row r="43065" spans="17:63" ht="29.25" customHeight="1" x14ac:dyDescent="0.2">
      <c r="Q43065" s="92" t="s">
        <v>50</v>
      </c>
      <c r="BF43065" s="101" t="s">
        <v>58</v>
      </c>
      <c r="BK43065" s="98" t="s">
        <v>70</v>
      </c>
    </row>
    <row r="43066" spans="17:63" ht="29.25" customHeight="1" x14ac:dyDescent="0.2">
      <c r="Q43066" s="92" t="s">
        <v>50</v>
      </c>
      <c r="BF43066" s="101" t="s">
        <v>58</v>
      </c>
      <c r="BK43066" s="98" t="s">
        <v>70</v>
      </c>
    </row>
    <row r="43067" spans="17:63" ht="29.25" customHeight="1" x14ac:dyDescent="0.2">
      <c r="Q43067" s="92" t="s">
        <v>50</v>
      </c>
      <c r="BF43067" s="101" t="s">
        <v>58</v>
      </c>
      <c r="BK43067" s="98" t="s">
        <v>70</v>
      </c>
    </row>
    <row r="43068" spans="17:63" ht="29.25" customHeight="1" x14ac:dyDescent="0.2">
      <c r="Q43068" s="92" t="s">
        <v>50</v>
      </c>
      <c r="BF43068" s="101" t="s">
        <v>58</v>
      </c>
      <c r="BK43068" s="98" t="s">
        <v>70</v>
      </c>
    </row>
    <row r="43069" spans="17:63" ht="29.25" customHeight="1" x14ac:dyDescent="0.2">
      <c r="Q43069" s="92" t="s">
        <v>50</v>
      </c>
      <c r="BF43069" s="101" t="s">
        <v>58</v>
      </c>
      <c r="BK43069" s="98" t="s">
        <v>70</v>
      </c>
    </row>
    <row r="43070" spans="17:63" ht="29.25" customHeight="1" x14ac:dyDescent="0.2">
      <c r="Q43070" s="92" t="s">
        <v>50</v>
      </c>
      <c r="BF43070" s="101" t="s">
        <v>58</v>
      </c>
      <c r="BK43070" s="98" t="s">
        <v>70</v>
      </c>
    </row>
    <row r="43071" spans="17:63" ht="29.25" customHeight="1" x14ac:dyDescent="0.2">
      <c r="Q43071" s="92" t="s">
        <v>50</v>
      </c>
      <c r="BF43071" s="101" t="s">
        <v>58</v>
      </c>
      <c r="BK43071" s="98" t="s">
        <v>70</v>
      </c>
    </row>
    <row r="43072" spans="17:63" ht="29.25" customHeight="1" x14ac:dyDescent="0.2">
      <c r="Q43072" s="92" t="s">
        <v>50</v>
      </c>
      <c r="BF43072" s="101" t="s">
        <v>58</v>
      </c>
      <c r="BK43072" s="98" t="s">
        <v>70</v>
      </c>
    </row>
    <row r="43073" spans="17:63" ht="29.25" customHeight="1" x14ac:dyDescent="0.2">
      <c r="Q43073" s="92" t="s">
        <v>50</v>
      </c>
      <c r="BF43073" s="101" t="s">
        <v>58</v>
      </c>
      <c r="BK43073" s="98" t="s">
        <v>70</v>
      </c>
    </row>
    <row r="43074" spans="17:63" ht="29.25" customHeight="1" x14ac:dyDescent="0.2">
      <c r="Q43074" s="92" t="s">
        <v>50</v>
      </c>
      <c r="BF43074" s="101" t="s">
        <v>58</v>
      </c>
      <c r="BK43074" s="98" t="s">
        <v>70</v>
      </c>
    </row>
    <row r="43075" spans="17:63" ht="29.25" customHeight="1" x14ac:dyDescent="0.2">
      <c r="Q43075" s="92" t="s">
        <v>50</v>
      </c>
      <c r="BF43075" s="101" t="s">
        <v>58</v>
      </c>
      <c r="BK43075" s="98" t="s">
        <v>70</v>
      </c>
    </row>
    <row r="43076" spans="17:63" ht="29.25" customHeight="1" x14ac:dyDescent="0.2">
      <c r="Q43076" s="92" t="s">
        <v>50</v>
      </c>
      <c r="BF43076" s="101" t="s">
        <v>58</v>
      </c>
      <c r="BK43076" s="98" t="s">
        <v>70</v>
      </c>
    </row>
    <row r="43077" spans="17:63" ht="29.25" customHeight="1" x14ac:dyDescent="0.2">
      <c r="Q43077" s="92" t="s">
        <v>50</v>
      </c>
      <c r="BF43077" s="101" t="s">
        <v>58</v>
      </c>
      <c r="BK43077" s="98" t="s">
        <v>70</v>
      </c>
    </row>
    <row r="43078" spans="17:63" ht="29.25" customHeight="1" x14ac:dyDescent="0.2">
      <c r="Q43078" s="92" t="s">
        <v>50</v>
      </c>
      <c r="BF43078" s="101" t="s">
        <v>58</v>
      </c>
      <c r="BK43078" s="98" t="s">
        <v>70</v>
      </c>
    </row>
    <row r="43079" spans="17:63" ht="29.25" customHeight="1" x14ac:dyDescent="0.2">
      <c r="Q43079" s="92" t="s">
        <v>50</v>
      </c>
      <c r="BF43079" s="101" t="s">
        <v>58</v>
      </c>
      <c r="BK43079" s="98" t="s">
        <v>70</v>
      </c>
    </row>
    <row r="43080" spans="17:63" ht="29.25" customHeight="1" x14ac:dyDescent="0.2">
      <c r="Q43080" s="92" t="s">
        <v>50</v>
      </c>
      <c r="BF43080" s="101" t="s">
        <v>58</v>
      </c>
      <c r="BK43080" s="98" t="s">
        <v>70</v>
      </c>
    </row>
    <row r="43081" spans="17:63" ht="29.25" customHeight="1" x14ac:dyDescent="0.2">
      <c r="Q43081" s="92" t="s">
        <v>50</v>
      </c>
      <c r="BF43081" s="101" t="s">
        <v>58</v>
      </c>
      <c r="BK43081" s="98" t="s">
        <v>70</v>
      </c>
    </row>
    <row r="43082" spans="17:63" ht="29.25" customHeight="1" x14ac:dyDescent="0.2">
      <c r="Q43082" s="92" t="s">
        <v>50</v>
      </c>
      <c r="BF43082" s="101" t="s">
        <v>58</v>
      </c>
      <c r="BK43082" s="98" t="s">
        <v>70</v>
      </c>
    </row>
    <row r="43083" spans="17:63" ht="29.25" customHeight="1" x14ac:dyDescent="0.2">
      <c r="Q43083" s="92" t="s">
        <v>50</v>
      </c>
      <c r="BF43083" s="101" t="s">
        <v>58</v>
      </c>
      <c r="BK43083" s="98" t="s">
        <v>70</v>
      </c>
    </row>
    <row r="43084" spans="17:63" ht="29.25" customHeight="1" x14ac:dyDescent="0.2">
      <c r="Q43084" s="92" t="s">
        <v>50</v>
      </c>
      <c r="BF43084" s="101" t="s">
        <v>58</v>
      </c>
      <c r="BK43084" s="98" t="s">
        <v>70</v>
      </c>
    </row>
    <row r="43085" spans="17:63" ht="29.25" customHeight="1" x14ac:dyDescent="0.2">
      <c r="Q43085" s="92" t="s">
        <v>50</v>
      </c>
      <c r="BF43085" s="101" t="s">
        <v>58</v>
      </c>
      <c r="BK43085" s="98" t="s">
        <v>70</v>
      </c>
    </row>
    <row r="43086" spans="17:63" ht="29.25" customHeight="1" x14ac:dyDescent="0.2">
      <c r="Q43086" s="92" t="s">
        <v>50</v>
      </c>
      <c r="BF43086" s="101" t="s">
        <v>58</v>
      </c>
      <c r="BK43086" s="98" t="s">
        <v>70</v>
      </c>
    </row>
    <row r="43087" spans="17:63" ht="29.25" customHeight="1" x14ac:dyDescent="0.2">
      <c r="Q43087" s="92" t="s">
        <v>50</v>
      </c>
      <c r="BF43087" s="101" t="s">
        <v>58</v>
      </c>
      <c r="BK43087" s="98" t="s">
        <v>70</v>
      </c>
    </row>
    <row r="43088" spans="17:63" ht="29.25" customHeight="1" x14ac:dyDescent="0.2">
      <c r="Q43088" s="92" t="s">
        <v>50</v>
      </c>
      <c r="BF43088" s="101" t="s">
        <v>58</v>
      </c>
      <c r="BK43088" s="98" t="s">
        <v>70</v>
      </c>
    </row>
    <row r="43089" spans="17:63" ht="29.25" customHeight="1" x14ac:dyDescent="0.2">
      <c r="Q43089" s="92" t="s">
        <v>50</v>
      </c>
      <c r="BF43089" s="101" t="s">
        <v>58</v>
      </c>
      <c r="BK43089" s="98" t="s">
        <v>70</v>
      </c>
    </row>
    <row r="43090" spans="17:63" ht="29.25" customHeight="1" x14ac:dyDescent="0.2">
      <c r="Q43090" s="92" t="s">
        <v>50</v>
      </c>
      <c r="BF43090" s="101" t="s">
        <v>58</v>
      </c>
      <c r="BK43090" s="98" t="s">
        <v>70</v>
      </c>
    </row>
    <row r="43091" spans="17:63" ht="29.25" customHeight="1" x14ac:dyDescent="0.2">
      <c r="Q43091" s="92" t="s">
        <v>50</v>
      </c>
      <c r="BF43091" s="101" t="s">
        <v>58</v>
      </c>
      <c r="BK43091" s="98" t="s">
        <v>70</v>
      </c>
    </row>
    <row r="43092" spans="17:63" ht="29.25" customHeight="1" x14ac:dyDescent="0.2">
      <c r="Q43092" s="92" t="s">
        <v>50</v>
      </c>
      <c r="BF43092" s="101" t="s">
        <v>58</v>
      </c>
      <c r="BK43092" s="98" t="s">
        <v>70</v>
      </c>
    </row>
    <row r="43093" spans="17:63" ht="29.25" customHeight="1" x14ac:dyDescent="0.2">
      <c r="Q43093" s="92" t="s">
        <v>50</v>
      </c>
      <c r="BF43093" s="101" t="s">
        <v>58</v>
      </c>
      <c r="BK43093" s="98" t="s">
        <v>70</v>
      </c>
    </row>
    <row r="43094" spans="17:63" ht="29.25" customHeight="1" x14ac:dyDescent="0.2">
      <c r="Q43094" s="92" t="s">
        <v>50</v>
      </c>
      <c r="BF43094" s="101" t="s">
        <v>58</v>
      </c>
      <c r="BK43094" s="98" t="s">
        <v>70</v>
      </c>
    </row>
    <row r="43095" spans="17:63" ht="29.25" customHeight="1" x14ac:dyDescent="0.2">
      <c r="Q43095" s="92" t="s">
        <v>50</v>
      </c>
      <c r="BF43095" s="101" t="s">
        <v>58</v>
      </c>
      <c r="BK43095" s="98" t="s">
        <v>70</v>
      </c>
    </row>
    <row r="43096" spans="17:63" ht="29.25" customHeight="1" x14ac:dyDescent="0.2">
      <c r="Q43096" s="92" t="s">
        <v>50</v>
      </c>
      <c r="BF43096" s="101" t="s">
        <v>58</v>
      </c>
      <c r="BK43096" s="98" t="s">
        <v>70</v>
      </c>
    </row>
    <row r="43097" spans="17:63" ht="29.25" customHeight="1" x14ac:dyDescent="0.2">
      <c r="Q43097" s="92" t="s">
        <v>50</v>
      </c>
      <c r="BF43097" s="101" t="s">
        <v>58</v>
      </c>
      <c r="BK43097" s="98" t="s">
        <v>70</v>
      </c>
    </row>
    <row r="43098" spans="17:63" ht="29.25" customHeight="1" x14ac:dyDescent="0.2">
      <c r="Q43098" s="92" t="s">
        <v>50</v>
      </c>
      <c r="BF43098" s="101" t="s">
        <v>58</v>
      </c>
      <c r="BK43098" s="98" t="s">
        <v>70</v>
      </c>
    </row>
    <row r="43099" spans="17:63" ht="29.25" customHeight="1" x14ac:dyDescent="0.2">
      <c r="Q43099" s="92" t="s">
        <v>50</v>
      </c>
      <c r="BF43099" s="101" t="s">
        <v>58</v>
      </c>
      <c r="BK43099" s="98" t="s">
        <v>70</v>
      </c>
    </row>
    <row r="43100" spans="17:63" ht="29.25" customHeight="1" x14ac:dyDescent="0.2">
      <c r="Q43100" s="92" t="s">
        <v>50</v>
      </c>
      <c r="BF43100" s="101" t="s">
        <v>58</v>
      </c>
      <c r="BK43100" s="98" t="s">
        <v>70</v>
      </c>
    </row>
    <row r="43101" spans="17:63" ht="29.25" customHeight="1" x14ac:dyDescent="0.2">
      <c r="Q43101" s="92" t="s">
        <v>50</v>
      </c>
      <c r="BF43101" s="101" t="s">
        <v>58</v>
      </c>
      <c r="BK43101" s="98" t="s">
        <v>70</v>
      </c>
    </row>
    <row r="43102" spans="17:63" ht="29.25" customHeight="1" x14ac:dyDescent="0.2">
      <c r="Q43102" s="92" t="s">
        <v>50</v>
      </c>
      <c r="BF43102" s="101" t="s">
        <v>58</v>
      </c>
      <c r="BK43102" s="98" t="s">
        <v>70</v>
      </c>
    </row>
    <row r="43103" spans="17:63" ht="29.25" customHeight="1" x14ac:dyDescent="0.2">
      <c r="Q43103" s="92" t="s">
        <v>50</v>
      </c>
      <c r="BF43103" s="101" t="s">
        <v>58</v>
      </c>
      <c r="BK43103" s="98" t="s">
        <v>70</v>
      </c>
    </row>
    <row r="43104" spans="17:63" ht="29.25" customHeight="1" x14ac:dyDescent="0.2">
      <c r="Q43104" s="92" t="s">
        <v>50</v>
      </c>
      <c r="BF43104" s="101" t="s">
        <v>58</v>
      </c>
      <c r="BK43104" s="98" t="s">
        <v>70</v>
      </c>
    </row>
    <row r="43105" spans="17:63" ht="29.25" customHeight="1" x14ac:dyDescent="0.2">
      <c r="Q43105" s="92" t="s">
        <v>50</v>
      </c>
      <c r="BF43105" s="101" t="s">
        <v>58</v>
      </c>
      <c r="BK43105" s="98" t="s">
        <v>70</v>
      </c>
    </row>
    <row r="43106" spans="17:63" ht="29.25" customHeight="1" x14ac:dyDescent="0.2">
      <c r="Q43106" s="92" t="s">
        <v>50</v>
      </c>
      <c r="BF43106" s="101" t="s">
        <v>58</v>
      </c>
      <c r="BK43106" s="98" t="s">
        <v>70</v>
      </c>
    </row>
    <row r="43107" spans="17:63" ht="29.25" customHeight="1" x14ac:dyDescent="0.2">
      <c r="Q43107" s="92" t="s">
        <v>50</v>
      </c>
      <c r="BF43107" s="101" t="s">
        <v>58</v>
      </c>
      <c r="BK43107" s="98" t="s">
        <v>70</v>
      </c>
    </row>
    <row r="43108" spans="17:63" ht="29.25" customHeight="1" x14ac:dyDescent="0.2">
      <c r="Q43108" s="92" t="s">
        <v>50</v>
      </c>
      <c r="BF43108" s="101" t="s">
        <v>58</v>
      </c>
      <c r="BK43108" s="98" t="s">
        <v>70</v>
      </c>
    </row>
    <row r="43109" spans="17:63" ht="29.25" customHeight="1" x14ac:dyDescent="0.2">
      <c r="Q43109" s="92" t="s">
        <v>50</v>
      </c>
      <c r="BF43109" s="101" t="s">
        <v>58</v>
      </c>
      <c r="BK43109" s="98" t="s">
        <v>70</v>
      </c>
    </row>
    <row r="43110" spans="17:63" ht="29.25" customHeight="1" x14ac:dyDescent="0.2">
      <c r="Q43110" s="92" t="s">
        <v>50</v>
      </c>
      <c r="BF43110" s="101" t="s">
        <v>58</v>
      </c>
      <c r="BK43110" s="98" t="s">
        <v>70</v>
      </c>
    </row>
    <row r="43111" spans="17:63" ht="29.25" customHeight="1" x14ac:dyDescent="0.2">
      <c r="Q43111" s="92" t="s">
        <v>50</v>
      </c>
      <c r="BF43111" s="101" t="s">
        <v>58</v>
      </c>
      <c r="BK43111" s="98" t="s">
        <v>70</v>
      </c>
    </row>
    <row r="43112" spans="17:63" ht="29.25" customHeight="1" x14ac:dyDescent="0.2">
      <c r="Q43112" s="92" t="s">
        <v>50</v>
      </c>
      <c r="BF43112" s="101" t="s">
        <v>58</v>
      </c>
      <c r="BK43112" s="98" t="s">
        <v>70</v>
      </c>
    </row>
    <row r="43113" spans="17:63" ht="29.25" customHeight="1" x14ac:dyDescent="0.2">
      <c r="Q43113" s="92" t="s">
        <v>50</v>
      </c>
      <c r="BF43113" s="101" t="s">
        <v>58</v>
      </c>
      <c r="BK43113" s="98" t="s">
        <v>70</v>
      </c>
    </row>
    <row r="43114" spans="17:63" ht="29.25" customHeight="1" x14ac:dyDescent="0.2">
      <c r="Q43114" s="92" t="s">
        <v>50</v>
      </c>
      <c r="BF43114" s="101" t="s">
        <v>58</v>
      </c>
      <c r="BK43114" s="98" t="s">
        <v>70</v>
      </c>
    </row>
    <row r="43115" spans="17:63" ht="29.25" customHeight="1" x14ac:dyDescent="0.2">
      <c r="Q43115" s="92" t="s">
        <v>50</v>
      </c>
      <c r="BF43115" s="101" t="s">
        <v>58</v>
      </c>
      <c r="BK43115" s="98" t="s">
        <v>70</v>
      </c>
    </row>
    <row r="43116" spans="17:63" ht="29.25" customHeight="1" x14ac:dyDescent="0.2">
      <c r="Q43116" s="92" t="s">
        <v>50</v>
      </c>
      <c r="BF43116" s="101" t="s">
        <v>58</v>
      </c>
      <c r="BK43116" s="98" t="s">
        <v>70</v>
      </c>
    </row>
    <row r="43117" spans="17:63" ht="29.25" customHeight="1" x14ac:dyDescent="0.2">
      <c r="Q43117" s="92" t="s">
        <v>50</v>
      </c>
      <c r="BF43117" s="101" t="s">
        <v>58</v>
      </c>
      <c r="BK43117" s="98" t="s">
        <v>70</v>
      </c>
    </row>
    <row r="43118" spans="17:63" ht="29.25" customHeight="1" x14ac:dyDescent="0.2">
      <c r="Q43118" s="92" t="s">
        <v>50</v>
      </c>
      <c r="BF43118" s="101" t="s">
        <v>58</v>
      </c>
      <c r="BK43118" s="98" t="s">
        <v>70</v>
      </c>
    </row>
    <row r="43119" spans="17:63" ht="29.25" customHeight="1" x14ac:dyDescent="0.2">
      <c r="Q43119" s="92" t="s">
        <v>50</v>
      </c>
      <c r="BF43119" s="101" t="s">
        <v>58</v>
      </c>
      <c r="BK43119" s="98" t="s">
        <v>70</v>
      </c>
    </row>
    <row r="43120" spans="17:63" ht="29.25" customHeight="1" x14ac:dyDescent="0.2">
      <c r="Q43120" s="92" t="s">
        <v>50</v>
      </c>
      <c r="BF43120" s="101" t="s">
        <v>58</v>
      </c>
      <c r="BK43120" s="98" t="s">
        <v>70</v>
      </c>
    </row>
    <row r="43121" spans="17:63" ht="29.25" customHeight="1" x14ac:dyDescent="0.2">
      <c r="Q43121" s="92" t="s">
        <v>50</v>
      </c>
      <c r="BF43121" s="101" t="s">
        <v>58</v>
      </c>
      <c r="BK43121" s="98" t="s">
        <v>70</v>
      </c>
    </row>
    <row r="43122" spans="17:63" ht="29.25" customHeight="1" x14ac:dyDescent="0.2">
      <c r="Q43122" s="92" t="s">
        <v>50</v>
      </c>
      <c r="BF43122" s="101" t="s">
        <v>58</v>
      </c>
      <c r="BK43122" s="98" t="s">
        <v>70</v>
      </c>
    </row>
    <row r="43123" spans="17:63" ht="29.25" customHeight="1" x14ac:dyDescent="0.2">
      <c r="Q43123" s="92" t="s">
        <v>50</v>
      </c>
      <c r="BF43123" s="101" t="s">
        <v>58</v>
      </c>
      <c r="BK43123" s="98" t="s">
        <v>70</v>
      </c>
    </row>
    <row r="43124" spans="17:63" ht="29.25" customHeight="1" x14ac:dyDescent="0.2">
      <c r="Q43124" s="92" t="s">
        <v>50</v>
      </c>
      <c r="BF43124" s="101" t="s">
        <v>58</v>
      </c>
      <c r="BK43124" s="98" t="s">
        <v>70</v>
      </c>
    </row>
    <row r="43125" spans="17:63" ht="29.25" customHeight="1" x14ac:dyDescent="0.2">
      <c r="Q43125" s="92" t="s">
        <v>50</v>
      </c>
      <c r="BF43125" s="101" t="s">
        <v>58</v>
      </c>
      <c r="BK43125" s="98" t="s">
        <v>70</v>
      </c>
    </row>
    <row r="43126" spans="17:63" ht="29.25" customHeight="1" x14ac:dyDescent="0.2">
      <c r="Q43126" s="92" t="s">
        <v>50</v>
      </c>
      <c r="BF43126" s="101" t="s">
        <v>58</v>
      </c>
      <c r="BK43126" s="98" t="s">
        <v>70</v>
      </c>
    </row>
    <row r="43127" spans="17:63" ht="29.25" customHeight="1" x14ac:dyDescent="0.2">
      <c r="Q43127" s="92" t="s">
        <v>50</v>
      </c>
      <c r="BF43127" s="101" t="s">
        <v>58</v>
      </c>
      <c r="BK43127" s="98" t="s">
        <v>70</v>
      </c>
    </row>
    <row r="43128" spans="17:63" ht="29.25" customHeight="1" x14ac:dyDescent="0.2">
      <c r="Q43128" s="92" t="s">
        <v>50</v>
      </c>
      <c r="BF43128" s="101" t="s">
        <v>58</v>
      </c>
      <c r="BK43128" s="98" t="s">
        <v>70</v>
      </c>
    </row>
    <row r="43129" spans="17:63" ht="29.25" customHeight="1" x14ac:dyDescent="0.2">
      <c r="Q43129" s="92" t="s">
        <v>50</v>
      </c>
      <c r="BF43129" s="101" t="s">
        <v>58</v>
      </c>
      <c r="BK43129" s="98" t="s">
        <v>70</v>
      </c>
    </row>
    <row r="43130" spans="17:63" ht="29.25" customHeight="1" x14ac:dyDescent="0.2">
      <c r="Q43130" s="92" t="s">
        <v>50</v>
      </c>
      <c r="BF43130" s="101" t="s">
        <v>58</v>
      </c>
      <c r="BK43130" s="98" t="s">
        <v>70</v>
      </c>
    </row>
    <row r="43131" spans="17:63" ht="29.25" customHeight="1" x14ac:dyDescent="0.2">
      <c r="Q43131" s="92" t="s">
        <v>50</v>
      </c>
      <c r="BF43131" s="101" t="s">
        <v>58</v>
      </c>
      <c r="BK43131" s="98" t="s">
        <v>70</v>
      </c>
    </row>
    <row r="43132" spans="17:63" ht="29.25" customHeight="1" x14ac:dyDescent="0.2">
      <c r="Q43132" s="92" t="s">
        <v>50</v>
      </c>
      <c r="BF43132" s="101" t="s">
        <v>58</v>
      </c>
      <c r="BK43132" s="98" t="s">
        <v>70</v>
      </c>
    </row>
    <row r="43133" spans="17:63" ht="29.25" customHeight="1" x14ac:dyDescent="0.2">
      <c r="Q43133" s="92" t="s">
        <v>50</v>
      </c>
      <c r="BF43133" s="101" t="s">
        <v>58</v>
      </c>
      <c r="BK43133" s="98" t="s">
        <v>70</v>
      </c>
    </row>
    <row r="43134" spans="17:63" ht="29.25" customHeight="1" x14ac:dyDescent="0.2">
      <c r="Q43134" s="92" t="s">
        <v>50</v>
      </c>
      <c r="BF43134" s="101" t="s">
        <v>58</v>
      </c>
      <c r="BK43134" s="98" t="s">
        <v>70</v>
      </c>
    </row>
    <row r="43135" spans="17:63" ht="29.25" customHeight="1" x14ac:dyDescent="0.2">
      <c r="Q43135" s="92" t="s">
        <v>50</v>
      </c>
      <c r="BF43135" s="101" t="s">
        <v>58</v>
      </c>
      <c r="BK43135" s="98" t="s">
        <v>70</v>
      </c>
    </row>
    <row r="43136" spans="17:63" ht="29.25" customHeight="1" x14ac:dyDescent="0.2">
      <c r="Q43136" s="92" t="s">
        <v>50</v>
      </c>
      <c r="BF43136" s="101" t="s">
        <v>58</v>
      </c>
      <c r="BK43136" s="98" t="s">
        <v>70</v>
      </c>
    </row>
    <row r="43137" spans="17:63" ht="29.25" customHeight="1" x14ac:dyDescent="0.2">
      <c r="Q43137" s="92" t="s">
        <v>50</v>
      </c>
      <c r="BF43137" s="101" t="s">
        <v>58</v>
      </c>
      <c r="BK43137" s="98" t="s">
        <v>70</v>
      </c>
    </row>
    <row r="43138" spans="17:63" ht="29.25" customHeight="1" x14ac:dyDescent="0.2">
      <c r="Q43138" s="92" t="s">
        <v>50</v>
      </c>
      <c r="BF43138" s="101" t="s">
        <v>58</v>
      </c>
      <c r="BK43138" s="98" t="s">
        <v>70</v>
      </c>
    </row>
    <row r="43139" spans="17:63" ht="29.25" customHeight="1" x14ac:dyDescent="0.2">
      <c r="Q43139" s="92" t="s">
        <v>50</v>
      </c>
      <c r="BF43139" s="101" t="s">
        <v>58</v>
      </c>
      <c r="BK43139" s="98" t="s">
        <v>70</v>
      </c>
    </row>
    <row r="43140" spans="17:63" ht="29.25" customHeight="1" x14ac:dyDescent="0.2">
      <c r="Q43140" s="92" t="s">
        <v>50</v>
      </c>
      <c r="BF43140" s="101" t="s">
        <v>58</v>
      </c>
      <c r="BK43140" s="98" t="s">
        <v>70</v>
      </c>
    </row>
    <row r="43141" spans="17:63" ht="29.25" customHeight="1" x14ac:dyDescent="0.2">
      <c r="Q43141" s="92" t="s">
        <v>50</v>
      </c>
      <c r="BF43141" s="101" t="s">
        <v>58</v>
      </c>
      <c r="BK43141" s="98" t="s">
        <v>70</v>
      </c>
    </row>
    <row r="43142" spans="17:63" ht="29.25" customHeight="1" x14ac:dyDescent="0.2">
      <c r="Q43142" s="92" t="s">
        <v>50</v>
      </c>
      <c r="BF43142" s="101" t="s">
        <v>58</v>
      </c>
      <c r="BK43142" s="98" t="s">
        <v>70</v>
      </c>
    </row>
    <row r="43143" spans="17:63" ht="29.25" customHeight="1" x14ac:dyDescent="0.2">
      <c r="Q43143" s="92" t="s">
        <v>50</v>
      </c>
      <c r="BF43143" s="101" t="s">
        <v>58</v>
      </c>
      <c r="BK43143" s="98" t="s">
        <v>70</v>
      </c>
    </row>
    <row r="43144" spans="17:63" ht="29.25" customHeight="1" x14ac:dyDescent="0.2">
      <c r="Q43144" s="92" t="s">
        <v>50</v>
      </c>
      <c r="BF43144" s="101" t="s">
        <v>58</v>
      </c>
      <c r="BK43144" s="98" t="s">
        <v>70</v>
      </c>
    </row>
    <row r="43145" spans="17:63" ht="29.25" customHeight="1" x14ac:dyDescent="0.2">
      <c r="Q43145" s="92" t="s">
        <v>50</v>
      </c>
      <c r="BF43145" s="101" t="s">
        <v>58</v>
      </c>
      <c r="BK43145" s="98" t="s">
        <v>70</v>
      </c>
    </row>
    <row r="43146" spans="17:63" ht="29.25" customHeight="1" x14ac:dyDescent="0.2">
      <c r="Q43146" s="92" t="s">
        <v>50</v>
      </c>
      <c r="BF43146" s="101" t="s">
        <v>58</v>
      </c>
      <c r="BK43146" s="98" t="s">
        <v>70</v>
      </c>
    </row>
    <row r="43147" spans="17:63" ht="29.25" customHeight="1" x14ac:dyDescent="0.2">
      <c r="Q43147" s="92" t="s">
        <v>50</v>
      </c>
      <c r="BF43147" s="101" t="s">
        <v>58</v>
      </c>
      <c r="BK43147" s="98" t="s">
        <v>70</v>
      </c>
    </row>
    <row r="43148" spans="17:63" ht="29.25" customHeight="1" x14ac:dyDescent="0.2">
      <c r="Q43148" s="92" t="s">
        <v>50</v>
      </c>
      <c r="BF43148" s="101" t="s">
        <v>58</v>
      </c>
      <c r="BK43148" s="98" t="s">
        <v>70</v>
      </c>
    </row>
    <row r="43149" spans="17:63" ht="29.25" customHeight="1" x14ac:dyDescent="0.2">
      <c r="Q43149" s="92" t="s">
        <v>50</v>
      </c>
      <c r="BF43149" s="101" t="s">
        <v>58</v>
      </c>
      <c r="BK43149" s="98" t="s">
        <v>70</v>
      </c>
    </row>
    <row r="43150" spans="17:63" ht="29.25" customHeight="1" x14ac:dyDescent="0.2">
      <c r="Q43150" s="92" t="s">
        <v>50</v>
      </c>
      <c r="BF43150" s="101" t="s">
        <v>58</v>
      </c>
      <c r="BK43150" s="98" t="s">
        <v>70</v>
      </c>
    </row>
    <row r="43151" spans="17:63" ht="29.25" customHeight="1" x14ac:dyDescent="0.2">
      <c r="Q43151" s="92" t="s">
        <v>50</v>
      </c>
      <c r="BF43151" s="101" t="s">
        <v>58</v>
      </c>
      <c r="BK43151" s="98" t="s">
        <v>70</v>
      </c>
    </row>
    <row r="43152" spans="17:63" ht="29.25" customHeight="1" x14ac:dyDescent="0.2">
      <c r="Q43152" s="92" t="s">
        <v>50</v>
      </c>
      <c r="BF43152" s="101" t="s">
        <v>58</v>
      </c>
      <c r="BK43152" s="98" t="s">
        <v>70</v>
      </c>
    </row>
    <row r="43153" spans="17:63" ht="29.25" customHeight="1" x14ac:dyDescent="0.2">
      <c r="Q43153" s="92" t="s">
        <v>50</v>
      </c>
      <c r="BF43153" s="101" t="s">
        <v>58</v>
      </c>
      <c r="BK43153" s="98" t="s">
        <v>70</v>
      </c>
    </row>
    <row r="43154" spans="17:63" ht="29.25" customHeight="1" x14ac:dyDescent="0.2">
      <c r="Q43154" s="92" t="s">
        <v>50</v>
      </c>
      <c r="BF43154" s="101" t="s">
        <v>58</v>
      </c>
      <c r="BK43154" s="98" t="s">
        <v>70</v>
      </c>
    </row>
    <row r="43155" spans="17:63" ht="29.25" customHeight="1" x14ac:dyDescent="0.2">
      <c r="Q43155" s="92" t="s">
        <v>50</v>
      </c>
      <c r="BF43155" s="101" t="s">
        <v>58</v>
      </c>
      <c r="BK43155" s="98" t="s">
        <v>70</v>
      </c>
    </row>
    <row r="43156" spans="17:63" ht="29.25" customHeight="1" x14ac:dyDescent="0.2">
      <c r="Q43156" s="92" t="s">
        <v>50</v>
      </c>
      <c r="BF43156" s="101" t="s">
        <v>58</v>
      </c>
      <c r="BK43156" s="98" t="s">
        <v>70</v>
      </c>
    </row>
    <row r="43157" spans="17:63" ht="29.25" customHeight="1" x14ac:dyDescent="0.2">
      <c r="Q43157" s="92" t="s">
        <v>50</v>
      </c>
      <c r="BF43157" s="101" t="s">
        <v>58</v>
      </c>
      <c r="BK43157" s="98" t="s">
        <v>70</v>
      </c>
    </row>
    <row r="43158" spans="17:63" ht="29.25" customHeight="1" x14ac:dyDescent="0.2">
      <c r="Q43158" s="92" t="s">
        <v>50</v>
      </c>
      <c r="BF43158" s="101" t="s">
        <v>58</v>
      </c>
      <c r="BK43158" s="98" t="s">
        <v>70</v>
      </c>
    </row>
    <row r="43159" spans="17:63" ht="29.25" customHeight="1" x14ac:dyDescent="0.2">
      <c r="Q43159" s="92" t="s">
        <v>50</v>
      </c>
      <c r="BF43159" s="101" t="s">
        <v>58</v>
      </c>
      <c r="BK43159" s="98" t="s">
        <v>70</v>
      </c>
    </row>
    <row r="43160" spans="17:63" ht="29.25" customHeight="1" x14ac:dyDescent="0.2">
      <c r="Q43160" s="92" t="s">
        <v>50</v>
      </c>
      <c r="BF43160" s="101" t="s">
        <v>58</v>
      </c>
      <c r="BK43160" s="98" t="s">
        <v>70</v>
      </c>
    </row>
    <row r="43161" spans="17:63" ht="29.25" customHeight="1" x14ac:dyDescent="0.2">
      <c r="Q43161" s="92" t="s">
        <v>50</v>
      </c>
      <c r="BF43161" s="101" t="s">
        <v>58</v>
      </c>
      <c r="BK43161" s="98" t="s">
        <v>70</v>
      </c>
    </row>
    <row r="43162" spans="17:63" ht="29.25" customHeight="1" x14ac:dyDescent="0.2">
      <c r="Q43162" s="92" t="s">
        <v>50</v>
      </c>
      <c r="BF43162" s="101" t="s">
        <v>58</v>
      </c>
      <c r="BK43162" s="98" t="s">
        <v>70</v>
      </c>
    </row>
    <row r="43163" spans="17:63" ht="29.25" customHeight="1" x14ac:dyDescent="0.2">
      <c r="Q43163" s="92" t="s">
        <v>50</v>
      </c>
      <c r="BF43163" s="101" t="s">
        <v>58</v>
      </c>
      <c r="BK43163" s="98" t="s">
        <v>70</v>
      </c>
    </row>
    <row r="43164" spans="17:63" ht="29.25" customHeight="1" x14ac:dyDescent="0.2">
      <c r="Q43164" s="92" t="s">
        <v>50</v>
      </c>
      <c r="BF43164" s="101" t="s">
        <v>58</v>
      </c>
      <c r="BK43164" s="98" t="s">
        <v>70</v>
      </c>
    </row>
    <row r="43165" spans="17:63" ht="29.25" customHeight="1" x14ac:dyDescent="0.2">
      <c r="Q43165" s="92" t="s">
        <v>50</v>
      </c>
      <c r="BF43165" s="101" t="s">
        <v>58</v>
      </c>
      <c r="BK43165" s="98" t="s">
        <v>70</v>
      </c>
    </row>
    <row r="43166" spans="17:63" ht="29.25" customHeight="1" x14ac:dyDescent="0.2">
      <c r="Q43166" s="92" t="s">
        <v>50</v>
      </c>
      <c r="BF43166" s="101" t="s">
        <v>58</v>
      </c>
      <c r="BK43166" s="98" t="s">
        <v>70</v>
      </c>
    </row>
    <row r="43167" spans="17:63" ht="29.25" customHeight="1" x14ac:dyDescent="0.2">
      <c r="Q43167" s="92" t="s">
        <v>50</v>
      </c>
      <c r="BF43167" s="101" t="s">
        <v>58</v>
      </c>
      <c r="BK43167" s="98" t="s">
        <v>70</v>
      </c>
    </row>
    <row r="43168" spans="17:63" ht="29.25" customHeight="1" x14ac:dyDescent="0.2">
      <c r="Q43168" s="92" t="s">
        <v>50</v>
      </c>
      <c r="BF43168" s="101" t="s">
        <v>58</v>
      </c>
      <c r="BK43168" s="98" t="s">
        <v>70</v>
      </c>
    </row>
    <row r="43169" spans="17:63" ht="29.25" customHeight="1" x14ac:dyDescent="0.2">
      <c r="Q43169" s="92" t="s">
        <v>50</v>
      </c>
      <c r="BF43169" s="101" t="s">
        <v>58</v>
      </c>
      <c r="BK43169" s="98" t="s">
        <v>70</v>
      </c>
    </row>
    <row r="43170" spans="17:63" ht="29.25" customHeight="1" x14ac:dyDescent="0.2">
      <c r="Q43170" s="92" t="s">
        <v>50</v>
      </c>
      <c r="BF43170" s="101" t="s">
        <v>58</v>
      </c>
      <c r="BK43170" s="98" t="s">
        <v>70</v>
      </c>
    </row>
    <row r="43171" spans="17:63" ht="29.25" customHeight="1" x14ac:dyDescent="0.2">
      <c r="Q43171" s="92" t="s">
        <v>50</v>
      </c>
      <c r="BF43171" s="101" t="s">
        <v>58</v>
      </c>
      <c r="BK43171" s="98" t="s">
        <v>70</v>
      </c>
    </row>
    <row r="43172" spans="17:63" ht="29.25" customHeight="1" x14ac:dyDescent="0.2">
      <c r="Q43172" s="92" t="s">
        <v>50</v>
      </c>
      <c r="BF43172" s="101" t="s">
        <v>58</v>
      </c>
      <c r="BK43172" s="98" t="s">
        <v>70</v>
      </c>
    </row>
    <row r="43173" spans="17:63" ht="29.25" customHeight="1" x14ac:dyDescent="0.2">
      <c r="Q43173" s="92" t="s">
        <v>50</v>
      </c>
      <c r="BF43173" s="101" t="s">
        <v>58</v>
      </c>
      <c r="BK43173" s="98" t="s">
        <v>70</v>
      </c>
    </row>
    <row r="43174" spans="17:63" ht="29.25" customHeight="1" x14ac:dyDescent="0.2">
      <c r="Q43174" s="92" t="s">
        <v>50</v>
      </c>
      <c r="BF43174" s="101" t="s">
        <v>58</v>
      </c>
      <c r="BK43174" s="98" t="s">
        <v>70</v>
      </c>
    </row>
    <row r="43175" spans="17:63" ht="29.25" customHeight="1" x14ac:dyDescent="0.2">
      <c r="Q43175" s="92" t="s">
        <v>50</v>
      </c>
      <c r="BF43175" s="101" t="s">
        <v>58</v>
      </c>
      <c r="BK43175" s="98" t="s">
        <v>70</v>
      </c>
    </row>
    <row r="43176" spans="17:63" ht="29.25" customHeight="1" x14ac:dyDescent="0.2">
      <c r="Q43176" s="92" t="s">
        <v>50</v>
      </c>
      <c r="BF43176" s="101" t="s">
        <v>58</v>
      </c>
      <c r="BK43176" s="98" t="s">
        <v>70</v>
      </c>
    </row>
    <row r="43177" spans="17:63" ht="29.25" customHeight="1" x14ac:dyDescent="0.2">
      <c r="Q43177" s="92" t="s">
        <v>50</v>
      </c>
      <c r="BF43177" s="101" t="s">
        <v>58</v>
      </c>
      <c r="BK43177" s="98" t="s">
        <v>70</v>
      </c>
    </row>
    <row r="43178" spans="17:63" ht="29.25" customHeight="1" x14ac:dyDescent="0.2">
      <c r="Q43178" s="92" t="s">
        <v>50</v>
      </c>
      <c r="BF43178" s="101" t="s">
        <v>58</v>
      </c>
      <c r="BK43178" s="98" t="s">
        <v>70</v>
      </c>
    </row>
    <row r="43179" spans="17:63" ht="29.25" customHeight="1" x14ac:dyDescent="0.2">
      <c r="Q43179" s="92" t="s">
        <v>50</v>
      </c>
      <c r="BF43179" s="101" t="s">
        <v>58</v>
      </c>
      <c r="BK43179" s="98" t="s">
        <v>70</v>
      </c>
    </row>
    <row r="43180" spans="17:63" ht="29.25" customHeight="1" x14ac:dyDescent="0.2">
      <c r="Q43180" s="92" t="s">
        <v>50</v>
      </c>
      <c r="BF43180" s="101" t="s">
        <v>58</v>
      </c>
      <c r="BK43180" s="98" t="s">
        <v>70</v>
      </c>
    </row>
    <row r="43181" spans="17:63" ht="29.25" customHeight="1" x14ac:dyDescent="0.2">
      <c r="Q43181" s="92" t="s">
        <v>50</v>
      </c>
      <c r="BF43181" s="101" t="s">
        <v>58</v>
      </c>
      <c r="BK43181" s="98" t="s">
        <v>70</v>
      </c>
    </row>
    <row r="43182" spans="17:63" ht="29.25" customHeight="1" x14ac:dyDescent="0.2">
      <c r="Q43182" s="92" t="s">
        <v>50</v>
      </c>
      <c r="BF43182" s="101" t="s">
        <v>58</v>
      </c>
      <c r="BK43182" s="98" t="s">
        <v>70</v>
      </c>
    </row>
    <row r="43183" spans="17:63" ht="29.25" customHeight="1" x14ac:dyDescent="0.2">
      <c r="Q43183" s="92" t="s">
        <v>50</v>
      </c>
      <c r="BF43183" s="101" t="s">
        <v>58</v>
      </c>
      <c r="BK43183" s="98" t="s">
        <v>70</v>
      </c>
    </row>
    <row r="43184" spans="17:63" ht="29.25" customHeight="1" x14ac:dyDescent="0.2">
      <c r="Q43184" s="92" t="s">
        <v>50</v>
      </c>
      <c r="BF43184" s="101" t="s">
        <v>58</v>
      </c>
      <c r="BK43184" s="98" t="s">
        <v>70</v>
      </c>
    </row>
    <row r="43185" spans="17:63" ht="29.25" customHeight="1" x14ac:dyDescent="0.2">
      <c r="Q43185" s="92" t="s">
        <v>50</v>
      </c>
      <c r="BF43185" s="101" t="s">
        <v>58</v>
      </c>
      <c r="BK43185" s="98" t="s">
        <v>70</v>
      </c>
    </row>
    <row r="43186" spans="17:63" ht="29.25" customHeight="1" x14ac:dyDescent="0.2">
      <c r="Q43186" s="92" t="s">
        <v>50</v>
      </c>
      <c r="BF43186" s="101" t="s">
        <v>58</v>
      </c>
      <c r="BK43186" s="98" t="s">
        <v>70</v>
      </c>
    </row>
    <row r="43187" spans="17:63" ht="29.25" customHeight="1" x14ac:dyDescent="0.2">
      <c r="Q43187" s="92" t="s">
        <v>50</v>
      </c>
      <c r="BF43187" s="101" t="s">
        <v>58</v>
      </c>
      <c r="BK43187" s="98" t="s">
        <v>70</v>
      </c>
    </row>
    <row r="43188" spans="17:63" ht="29.25" customHeight="1" x14ac:dyDescent="0.2">
      <c r="Q43188" s="92" t="s">
        <v>50</v>
      </c>
      <c r="BF43188" s="101" t="s">
        <v>58</v>
      </c>
      <c r="BK43188" s="98" t="s">
        <v>70</v>
      </c>
    </row>
    <row r="43189" spans="17:63" ht="29.25" customHeight="1" x14ac:dyDescent="0.2">
      <c r="Q43189" s="92" t="s">
        <v>50</v>
      </c>
      <c r="BF43189" s="101" t="s">
        <v>58</v>
      </c>
      <c r="BK43189" s="98" t="s">
        <v>70</v>
      </c>
    </row>
    <row r="43190" spans="17:63" ht="29.25" customHeight="1" x14ac:dyDescent="0.2">
      <c r="Q43190" s="92" t="s">
        <v>50</v>
      </c>
      <c r="BF43190" s="101" t="s">
        <v>58</v>
      </c>
      <c r="BK43190" s="98" t="s">
        <v>70</v>
      </c>
    </row>
    <row r="43191" spans="17:63" ht="29.25" customHeight="1" x14ac:dyDescent="0.2">
      <c r="Q43191" s="92" t="s">
        <v>50</v>
      </c>
      <c r="BF43191" s="101" t="s">
        <v>58</v>
      </c>
      <c r="BK43191" s="98" t="s">
        <v>70</v>
      </c>
    </row>
    <row r="43192" spans="17:63" ht="29.25" customHeight="1" x14ac:dyDescent="0.2">
      <c r="Q43192" s="92" t="s">
        <v>50</v>
      </c>
      <c r="BF43192" s="101" t="s">
        <v>58</v>
      </c>
      <c r="BK43192" s="98" t="s">
        <v>70</v>
      </c>
    </row>
    <row r="43193" spans="17:63" ht="29.25" customHeight="1" x14ac:dyDescent="0.2">
      <c r="Q43193" s="92" t="s">
        <v>50</v>
      </c>
      <c r="BF43193" s="101" t="s">
        <v>58</v>
      </c>
      <c r="BK43193" s="98" t="s">
        <v>70</v>
      </c>
    </row>
    <row r="43194" spans="17:63" ht="29.25" customHeight="1" x14ac:dyDescent="0.2">
      <c r="Q43194" s="92" t="s">
        <v>50</v>
      </c>
      <c r="BF43194" s="101" t="s">
        <v>58</v>
      </c>
      <c r="BK43194" s="98" t="s">
        <v>70</v>
      </c>
    </row>
    <row r="43195" spans="17:63" ht="29.25" customHeight="1" x14ac:dyDescent="0.2">
      <c r="Q43195" s="92" t="s">
        <v>50</v>
      </c>
      <c r="BF43195" s="101" t="s">
        <v>58</v>
      </c>
      <c r="BK43195" s="98" t="s">
        <v>70</v>
      </c>
    </row>
    <row r="43196" spans="17:63" ht="29.25" customHeight="1" x14ac:dyDescent="0.2">
      <c r="Q43196" s="92" t="s">
        <v>50</v>
      </c>
      <c r="BF43196" s="101" t="s">
        <v>58</v>
      </c>
      <c r="BK43196" s="98" t="s">
        <v>70</v>
      </c>
    </row>
    <row r="43197" spans="17:63" ht="29.25" customHeight="1" x14ac:dyDescent="0.2">
      <c r="Q43197" s="92" t="s">
        <v>50</v>
      </c>
      <c r="BF43197" s="101" t="s">
        <v>58</v>
      </c>
      <c r="BK43197" s="98" t="s">
        <v>70</v>
      </c>
    </row>
    <row r="43198" spans="17:63" ht="29.25" customHeight="1" x14ac:dyDescent="0.2">
      <c r="Q43198" s="92" t="s">
        <v>50</v>
      </c>
      <c r="BF43198" s="101" t="s">
        <v>58</v>
      </c>
      <c r="BK43198" s="98" t="s">
        <v>70</v>
      </c>
    </row>
    <row r="43199" spans="17:63" ht="29.25" customHeight="1" x14ac:dyDescent="0.2">
      <c r="Q43199" s="92" t="s">
        <v>50</v>
      </c>
      <c r="BF43199" s="101" t="s">
        <v>58</v>
      </c>
      <c r="BK43199" s="98" t="s">
        <v>70</v>
      </c>
    </row>
    <row r="43200" spans="17:63" ht="29.25" customHeight="1" x14ac:dyDescent="0.2">
      <c r="Q43200" s="92" t="s">
        <v>50</v>
      </c>
      <c r="BF43200" s="101" t="s">
        <v>58</v>
      </c>
      <c r="BK43200" s="98" t="s">
        <v>70</v>
      </c>
    </row>
    <row r="43201" spans="17:63" ht="29.25" customHeight="1" x14ac:dyDescent="0.2">
      <c r="Q43201" s="92" t="s">
        <v>50</v>
      </c>
      <c r="BF43201" s="101" t="s">
        <v>58</v>
      </c>
      <c r="BK43201" s="98" t="s">
        <v>70</v>
      </c>
    </row>
    <row r="43202" spans="17:63" ht="29.25" customHeight="1" x14ac:dyDescent="0.2">
      <c r="Q43202" s="92" t="s">
        <v>50</v>
      </c>
      <c r="BF43202" s="101" t="s">
        <v>58</v>
      </c>
      <c r="BK43202" s="98" t="s">
        <v>70</v>
      </c>
    </row>
    <row r="43203" spans="17:63" ht="29.25" customHeight="1" x14ac:dyDescent="0.2">
      <c r="Q43203" s="92" t="s">
        <v>50</v>
      </c>
      <c r="BF43203" s="101" t="s">
        <v>58</v>
      </c>
      <c r="BK43203" s="98" t="s">
        <v>70</v>
      </c>
    </row>
    <row r="43204" spans="17:63" ht="29.25" customHeight="1" x14ac:dyDescent="0.2">
      <c r="Q43204" s="92" t="s">
        <v>50</v>
      </c>
      <c r="BF43204" s="101" t="s">
        <v>58</v>
      </c>
      <c r="BK43204" s="98" t="s">
        <v>70</v>
      </c>
    </row>
    <row r="43205" spans="17:63" ht="29.25" customHeight="1" x14ac:dyDescent="0.2">
      <c r="Q43205" s="92" t="s">
        <v>50</v>
      </c>
      <c r="BF43205" s="101" t="s">
        <v>58</v>
      </c>
      <c r="BK43205" s="98" t="s">
        <v>70</v>
      </c>
    </row>
    <row r="43206" spans="17:63" ht="29.25" customHeight="1" x14ac:dyDescent="0.2">
      <c r="Q43206" s="92" t="s">
        <v>50</v>
      </c>
      <c r="BF43206" s="101" t="s">
        <v>58</v>
      </c>
      <c r="BK43206" s="98" t="s">
        <v>70</v>
      </c>
    </row>
    <row r="43207" spans="17:63" ht="29.25" customHeight="1" x14ac:dyDescent="0.2">
      <c r="Q43207" s="92" t="s">
        <v>50</v>
      </c>
      <c r="BF43207" s="101" t="s">
        <v>58</v>
      </c>
      <c r="BK43207" s="98" t="s">
        <v>70</v>
      </c>
    </row>
    <row r="43208" spans="17:63" ht="29.25" customHeight="1" x14ac:dyDescent="0.2">
      <c r="Q43208" s="92" t="s">
        <v>50</v>
      </c>
      <c r="BF43208" s="101" t="s">
        <v>58</v>
      </c>
      <c r="BK43208" s="98" t="s">
        <v>70</v>
      </c>
    </row>
    <row r="43209" spans="17:63" ht="29.25" customHeight="1" x14ac:dyDescent="0.2">
      <c r="Q43209" s="92" t="s">
        <v>50</v>
      </c>
      <c r="BF43209" s="101" t="s">
        <v>58</v>
      </c>
      <c r="BK43209" s="98" t="s">
        <v>70</v>
      </c>
    </row>
    <row r="43210" spans="17:63" ht="29.25" customHeight="1" x14ac:dyDescent="0.2">
      <c r="Q43210" s="92" t="s">
        <v>50</v>
      </c>
      <c r="BF43210" s="101" t="s">
        <v>58</v>
      </c>
      <c r="BK43210" s="98" t="s">
        <v>70</v>
      </c>
    </row>
    <row r="43211" spans="17:63" ht="29.25" customHeight="1" x14ac:dyDescent="0.2">
      <c r="Q43211" s="92" t="s">
        <v>50</v>
      </c>
      <c r="BF43211" s="101" t="s">
        <v>58</v>
      </c>
      <c r="BK43211" s="98" t="s">
        <v>70</v>
      </c>
    </row>
    <row r="43212" spans="17:63" ht="29.25" customHeight="1" x14ac:dyDescent="0.2">
      <c r="Q43212" s="92" t="s">
        <v>50</v>
      </c>
      <c r="BF43212" s="101" t="s">
        <v>58</v>
      </c>
      <c r="BK43212" s="98" t="s">
        <v>70</v>
      </c>
    </row>
    <row r="43213" spans="17:63" ht="29.25" customHeight="1" x14ac:dyDescent="0.2">
      <c r="Q43213" s="92" t="s">
        <v>50</v>
      </c>
      <c r="BF43213" s="101" t="s">
        <v>58</v>
      </c>
      <c r="BK43213" s="98" t="s">
        <v>70</v>
      </c>
    </row>
    <row r="43214" spans="17:63" ht="29.25" customHeight="1" x14ac:dyDescent="0.2">
      <c r="Q43214" s="92" t="s">
        <v>50</v>
      </c>
      <c r="BF43214" s="101" t="s">
        <v>58</v>
      </c>
      <c r="BK43214" s="98" t="s">
        <v>70</v>
      </c>
    </row>
    <row r="43215" spans="17:63" ht="29.25" customHeight="1" x14ac:dyDescent="0.2">
      <c r="Q43215" s="92" t="s">
        <v>50</v>
      </c>
      <c r="BF43215" s="101" t="s">
        <v>58</v>
      </c>
      <c r="BK43215" s="98" t="s">
        <v>70</v>
      </c>
    </row>
    <row r="43216" spans="17:63" ht="29.25" customHeight="1" x14ac:dyDescent="0.2">
      <c r="Q43216" s="92" t="s">
        <v>50</v>
      </c>
      <c r="BF43216" s="101" t="s">
        <v>58</v>
      </c>
      <c r="BK43216" s="98" t="s">
        <v>70</v>
      </c>
    </row>
    <row r="43217" spans="17:63" ht="29.25" customHeight="1" x14ac:dyDescent="0.2">
      <c r="Q43217" s="92" t="s">
        <v>50</v>
      </c>
      <c r="BF43217" s="101" t="s">
        <v>58</v>
      </c>
      <c r="BK43217" s="98" t="s">
        <v>70</v>
      </c>
    </row>
    <row r="43218" spans="17:63" ht="29.25" customHeight="1" x14ac:dyDescent="0.2">
      <c r="Q43218" s="92" t="s">
        <v>50</v>
      </c>
      <c r="BF43218" s="101" t="s">
        <v>58</v>
      </c>
      <c r="BK43218" s="98" t="s">
        <v>70</v>
      </c>
    </row>
    <row r="43219" spans="17:63" ht="29.25" customHeight="1" x14ac:dyDescent="0.2">
      <c r="Q43219" s="92" t="s">
        <v>50</v>
      </c>
      <c r="BF43219" s="101" t="s">
        <v>58</v>
      </c>
      <c r="BK43219" s="98" t="s">
        <v>70</v>
      </c>
    </row>
    <row r="43220" spans="17:63" ht="29.25" customHeight="1" x14ac:dyDescent="0.2">
      <c r="Q43220" s="92" t="s">
        <v>50</v>
      </c>
      <c r="BF43220" s="101" t="s">
        <v>58</v>
      </c>
      <c r="BK43220" s="98" t="s">
        <v>70</v>
      </c>
    </row>
    <row r="43221" spans="17:63" ht="29.25" customHeight="1" x14ac:dyDescent="0.2">
      <c r="Q43221" s="92" t="s">
        <v>50</v>
      </c>
      <c r="BF43221" s="101" t="s">
        <v>58</v>
      </c>
      <c r="BK43221" s="98" t="s">
        <v>70</v>
      </c>
    </row>
    <row r="43222" spans="17:63" ht="29.25" customHeight="1" x14ac:dyDescent="0.2">
      <c r="Q43222" s="92" t="s">
        <v>50</v>
      </c>
      <c r="BF43222" s="101" t="s">
        <v>58</v>
      </c>
      <c r="BK43222" s="98" t="s">
        <v>70</v>
      </c>
    </row>
    <row r="43223" spans="17:63" ht="29.25" customHeight="1" x14ac:dyDescent="0.2">
      <c r="Q43223" s="92" t="s">
        <v>50</v>
      </c>
      <c r="BF43223" s="101" t="s">
        <v>58</v>
      </c>
      <c r="BK43223" s="98" t="s">
        <v>70</v>
      </c>
    </row>
    <row r="43224" spans="17:63" ht="29.25" customHeight="1" x14ac:dyDescent="0.2">
      <c r="Q43224" s="92" t="s">
        <v>50</v>
      </c>
      <c r="BF43224" s="101" t="s">
        <v>58</v>
      </c>
      <c r="BK43224" s="98" t="s">
        <v>70</v>
      </c>
    </row>
    <row r="43225" spans="17:63" ht="29.25" customHeight="1" x14ac:dyDescent="0.2">
      <c r="Q43225" s="92" t="s">
        <v>50</v>
      </c>
      <c r="BF43225" s="101" t="s">
        <v>58</v>
      </c>
      <c r="BK43225" s="98" t="s">
        <v>70</v>
      </c>
    </row>
    <row r="43226" spans="17:63" ht="29.25" customHeight="1" x14ac:dyDescent="0.2">
      <c r="Q43226" s="92" t="s">
        <v>50</v>
      </c>
      <c r="BF43226" s="101" t="s">
        <v>58</v>
      </c>
      <c r="BK43226" s="98" t="s">
        <v>70</v>
      </c>
    </row>
    <row r="43227" spans="17:63" ht="29.25" customHeight="1" x14ac:dyDescent="0.2">
      <c r="Q43227" s="92" t="s">
        <v>50</v>
      </c>
      <c r="BF43227" s="101" t="s">
        <v>58</v>
      </c>
      <c r="BK43227" s="98" t="s">
        <v>70</v>
      </c>
    </row>
    <row r="43228" spans="17:63" ht="29.25" customHeight="1" x14ac:dyDescent="0.2">
      <c r="Q43228" s="92" t="s">
        <v>50</v>
      </c>
      <c r="BF43228" s="101" t="s">
        <v>58</v>
      </c>
      <c r="BK43228" s="98" t="s">
        <v>70</v>
      </c>
    </row>
    <row r="43229" spans="17:63" ht="29.25" customHeight="1" x14ac:dyDescent="0.2">
      <c r="Q43229" s="92" t="s">
        <v>50</v>
      </c>
      <c r="BF43229" s="101" t="s">
        <v>58</v>
      </c>
      <c r="BK43229" s="98" t="s">
        <v>70</v>
      </c>
    </row>
    <row r="43230" spans="17:63" ht="29.25" customHeight="1" x14ac:dyDescent="0.2">
      <c r="Q43230" s="92" t="s">
        <v>50</v>
      </c>
      <c r="BF43230" s="101" t="s">
        <v>58</v>
      </c>
      <c r="BK43230" s="98" t="s">
        <v>70</v>
      </c>
    </row>
    <row r="43231" spans="17:63" ht="29.25" customHeight="1" x14ac:dyDescent="0.2">
      <c r="Q43231" s="92" t="s">
        <v>50</v>
      </c>
      <c r="BF43231" s="101" t="s">
        <v>58</v>
      </c>
      <c r="BK43231" s="98" t="s">
        <v>70</v>
      </c>
    </row>
    <row r="43232" spans="17:63" ht="29.25" customHeight="1" x14ac:dyDescent="0.2">
      <c r="Q43232" s="92" t="s">
        <v>50</v>
      </c>
      <c r="BF43232" s="101" t="s">
        <v>58</v>
      </c>
      <c r="BK43232" s="98" t="s">
        <v>70</v>
      </c>
    </row>
    <row r="43233" spans="17:63" ht="29.25" customHeight="1" x14ac:dyDescent="0.2">
      <c r="Q43233" s="92" t="s">
        <v>50</v>
      </c>
      <c r="BF43233" s="101" t="s">
        <v>58</v>
      </c>
      <c r="BK43233" s="98" t="s">
        <v>70</v>
      </c>
    </row>
    <row r="43234" spans="17:63" ht="29.25" customHeight="1" x14ac:dyDescent="0.2">
      <c r="Q43234" s="92" t="s">
        <v>50</v>
      </c>
      <c r="BF43234" s="101" t="s">
        <v>58</v>
      </c>
      <c r="BK43234" s="98" t="s">
        <v>70</v>
      </c>
    </row>
    <row r="43235" spans="17:63" ht="29.25" customHeight="1" x14ac:dyDescent="0.2">
      <c r="Q43235" s="92" t="s">
        <v>50</v>
      </c>
      <c r="BF43235" s="101" t="s">
        <v>58</v>
      </c>
      <c r="BK43235" s="98" t="s">
        <v>70</v>
      </c>
    </row>
    <row r="43236" spans="17:63" ht="29.25" customHeight="1" x14ac:dyDescent="0.2">
      <c r="Q43236" s="92" t="s">
        <v>50</v>
      </c>
      <c r="BF43236" s="101" t="s">
        <v>58</v>
      </c>
      <c r="BK43236" s="98" t="s">
        <v>70</v>
      </c>
    </row>
    <row r="43237" spans="17:63" ht="29.25" customHeight="1" x14ac:dyDescent="0.2">
      <c r="Q43237" s="92" t="s">
        <v>50</v>
      </c>
      <c r="BF43237" s="101" t="s">
        <v>58</v>
      </c>
      <c r="BK43237" s="98" t="s">
        <v>70</v>
      </c>
    </row>
    <row r="43238" spans="17:63" ht="29.25" customHeight="1" x14ac:dyDescent="0.2">
      <c r="Q43238" s="92" t="s">
        <v>50</v>
      </c>
      <c r="BF43238" s="101" t="s">
        <v>58</v>
      </c>
      <c r="BK43238" s="98" t="s">
        <v>70</v>
      </c>
    </row>
    <row r="43239" spans="17:63" ht="29.25" customHeight="1" x14ac:dyDescent="0.2">
      <c r="Q43239" s="92" t="s">
        <v>50</v>
      </c>
      <c r="BF43239" s="101" t="s">
        <v>58</v>
      </c>
      <c r="BK43239" s="98" t="s">
        <v>70</v>
      </c>
    </row>
    <row r="43240" spans="17:63" ht="29.25" customHeight="1" x14ac:dyDescent="0.2">
      <c r="Q43240" s="92" t="s">
        <v>50</v>
      </c>
      <c r="BF43240" s="101" t="s">
        <v>58</v>
      </c>
      <c r="BK43240" s="98" t="s">
        <v>70</v>
      </c>
    </row>
    <row r="43241" spans="17:63" ht="29.25" customHeight="1" x14ac:dyDescent="0.2">
      <c r="Q43241" s="92" t="s">
        <v>50</v>
      </c>
      <c r="BF43241" s="101" t="s">
        <v>58</v>
      </c>
      <c r="BK43241" s="98" t="s">
        <v>70</v>
      </c>
    </row>
    <row r="43242" spans="17:63" ht="29.25" customHeight="1" x14ac:dyDescent="0.2">
      <c r="Q43242" s="92" t="s">
        <v>50</v>
      </c>
      <c r="BF43242" s="101" t="s">
        <v>58</v>
      </c>
      <c r="BK43242" s="98" t="s">
        <v>70</v>
      </c>
    </row>
    <row r="43243" spans="17:63" ht="29.25" customHeight="1" x14ac:dyDescent="0.2">
      <c r="Q43243" s="92" t="s">
        <v>50</v>
      </c>
      <c r="BF43243" s="101" t="s">
        <v>58</v>
      </c>
      <c r="BK43243" s="98" t="s">
        <v>70</v>
      </c>
    </row>
    <row r="43244" spans="17:63" ht="29.25" customHeight="1" x14ac:dyDescent="0.2">
      <c r="Q43244" s="92" t="s">
        <v>50</v>
      </c>
      <c r="BF43244" s="101" t="s">
        <v>58</v>
      </c>
      <c r="BK43244" s="98" t="s">
        <v>70</v>
      </c>
    </row>
    <row r="43245" spans="17:63" ht="29.25" customHeight="1" x14ac:dyDescent="0.2">
      <c r="Q43245" s="92" t="s">
        <v>50</v>
      </c>
      <c r="BF43245" s="101" t="s">
        <v>58</v>
      </c>
      <c r="BK43245" s="98" t="s">
        <v>70</v>
      </c>
    </row>
    <row r="43246" spans="17:63" ht="29.25" customHeight="1" x14ac:dyDescent="0.2">
      <c r="Q43246" s="92" t="s">
        <v>50</v>
      </c>
      <c r="BF43246" s="101" t="s">
        <v>58</v>
      </c>
      <c r="BK43246" s="98" t="s">
        <v>70</v>
      </c>
    </row>
    <row r="43247" spans="17:63" ht="29.25" customHeight="1" x14ac:dyDescent="0.2">
      <c r="Q43247" s="92" t="s">
        <v>50</v>
      </c>
      <c r="BF43247" s="101" t="s">
        <v>58</v>
      </c>
      <c r="BK43247" s="98" t="s">
        <v>70</v>
      </c>
    </row>
    <row r="43248" spans="17:63" ht="29.25" customHeight="1" x14ac:dyDescent="0.2">
      <c r="Q43248" s="92" t="s">
        <v>50</v>
      </c>
      <c r="BF43248" s="101" t="s">
        <v>58</v>
      </c>
      <c r="BK43248" s="98" t="s">
        <v>70</v>
      </c>
    </row>
    <row r="43249" spans="17:63" ht="29.25" customHeight="1" x14ac:dyDescent="0.2">
      <c r="Q43249" s="92" t="s">
        <v>50</v>
      </c>
      <c r="BF43249" s="101" t="s">
        <v>58</v>
      </c>
      <c r="BK43249" s="98" t="s">
        <v>70</v>
      </c>
    </row>
    <row r="43250" spans="17:63" ht="29.25" customHeight="1" x14ac:dyDescent="0.2">
      <c r="Q43250" s="92" t="s">
        <v>50</v>
      </c>
      <c r="BF43250" s="101" t="s">
        <v>58</v>
      </c>
      <c r="BK43250" s="98" t="s">
        <v>70</v>
      </c>
    </row>
    <row r="43251" spans="17:63" ht="29.25" customHeight="1" x14ac:dyDescent="0.2">
      <c r="Q43251" s="92" t="s">
        <v>50</v>
      </c>
      <c r="BF43251" s="101" t="s">
        <v>58</v>
      </c>
      <c r="BK43251" s="98" t="s">
        <v>70</v>
      </c>
    </row>
    <row r="43252" spans="17:63" ht="29.25" customHeight="1" x14ac:dyDescent="0.2">
      <c r="Q43252" s="92" t="s">
        <v>50</v>
      </c>
      <c r="BF43252" s="101" t="s">
        <v>58</v>
      </c>
      <c r="BK43252" s="98" t="s">
        <v>70</v>
      </c>
    </row>
    <row r="43253" spans="17:63" ht="29.25" customHeight="1" x14ac:dyDescent="0.2">
      <c r="Q43253" s="92" t="s">
        <v>50</v>
      </c>
      <c r="BF43253" s="101" t="s">
        <v>58</v>
      </c>
      <c r="BK43253" s="98" t="s">
        <v>70</v>
      </c>
    </row>
    <row r="43254" spans="17:63" ht="29.25" customHeight="1" x14ac:dyDescent="0.2">
      <c r="Q43254" s="92" t="s">
        <v>50</v>
      </c>
      <c r="BF43254" s="101" t="s">
        <v>58</v>
      </c>
      <c r="BK43254" s="98" t="s">
        <v>70</v>
      </c>
    </row>
    <row r="43255" spans="17:63" ht="29.25" customHeight="1" x14ac:dyDescent="0.2">
      <c r="Q43255" s="92" t="s">
        <v>50</v>
      </c>
      <c r="BF43255" s="101" t="s">
        <v>58</v>
      </c>
      <c r="BK43255" s="98" t="s">
        <v>70</v>
      </c>
    </row>
    <row r="43256" spans="17:63" ht="29.25" customHeight="1" x14ac:dyDescent="0.2">
      <c r="Q43256" s="92" t="s">
        <v>50</v>
      </c>
      <c r="BF43256" s="101" t="s">
        <v>58</v>
      </c>
      <c r="BK43256" s="98" t="s">
        <v>70</v>
      </c>
    </row>
    <row r="43257" spans="17:63" ht="29.25" customHeight="1" x14ac:dyDescent="0.2">
      <c r="Q43257" s="92" t="s">
        <v>50</v>
      </c>
      <c r="BF43257" s="101" t="s">
        <v>58</v>
      </c>
      <c r="BK43257" s="98" t="s">
        <v>70</v>
      </c>
    </row>
    <row r="43258" spans="17:63" ht="29.25" customHeight="1" x14ac:dyDescent="0.2">
      <c r="Q43258" s="92" t="s">
        <v>50</v>
      </c>
      <c r="BF43258" s="101" t="s">
        <v>58</v>
      </c>
      <c r="BK43258" s="98" t="s">
        <v>70</v>
      </c>
    </row>
    <row r="43259" spans="17:63" ht="29.25" customHeight="1" x14ac:dyDescent="0.2">
      <c r="Q43259" s="92" t="s">
        <v>50</v>
      </c>
      <c r="BF43259" s="101" t="s">
        <v>58</v>
      </c>
      <c r="BK43259" s="98" t="s">
        <v>70</v>
      </c>
    </row>
    <row r="43260" spans="17:63" ht="29.25" customHeight="1" x14ac:dyDescent="0.2">
      <c r="Q43260" s="92" t="s">
        <v>50</v>
      </c>
      <c r="BF43260" s="101" t="s">
        <v>58</v>
      </c>
      <c r="BK43260" s="98" t="s">
        <v>70</v>
      </c>
    </row>
    <row r="43261" spans="17:63" ht="29.25" customHeight="1" x14ac:dyDescent="0.2">
      <c r="Q43261" s="92" t="s">
        <v>50</v>
      </c>
      <c r="BF43261" s="101" t="s">
        <v>58</v>
      </c>
      <c r="BK43261" s="98" t="s">
        <v>70</v>
      </c>
    </row>
    <row r="43262" spans="17:63" ht="29.25" customHeight="1" x14ac:dyDescent="0.2">
      <c r="Q43262" s="92" t="s">
        <v>50</v>
      </c>
      <c r="BF43262" s="101" t="s">
        <v>58</v>
      </c>
      <c r="BK43262" s="98" t="s">
        <v>70</v>
      </c>
    </row>
    <row r="43263" spans="17:63" ht="29.25" customHeight="1" x14ac:dyDescent="0.2">
      <c r="Q43263" s="92" t="s">
        <v>50</v>
      </c>
      <c r="BF43263" s="101" t="s">
        <v>58</v>
      </c>
      <c r="BK43263" s="98" t="s">
        <v>70</v>
      </c>
    </row>
    <row r="43264" spans="17:63" ht="29.25" customHeight="1" x14ac:dyDescent="0.2">
      <c r="Q43264" s="92" t="s">
        <v>50</v>
      </c>
      <c r="BF43264" s="101" t="s">
        <v>58</v>
      </c>
      <c r="BK43264" s="98" t="s">
        <v>70</v>
      </c>
    </row>
    <row r="43265" spans="17:63" ht="29.25" customHeight="1" x14ac:dyDescent="0.2">
      <c r="Q43265" s="92" t="s">
        <v>50</v>
      </c>
      <c r="BF43265" s="101" t="s">
        <v>58</v>
      </c>
      <c r="BK43265" s="98" t="s">
        <v>70</v>
      </c>
    </row>
    <row r="43266" spans="17:63" ht="29.25" customHeight="1" x14ac:dyDescent="0.2">
      <c r="Q43266" s="92" t="s">
        <v>50</v>
      </c>
      <c r="BF43266" s="101" t="s">
        <v>58</v>
      </c>
      <c r="BK43266" s="98" t="s">
        <v>70</v>
      </c>
    </row>
    <row r="43267" spans="17:63" ht="29.25" customHeight="1" x14ac:dyDescent="0.2">
      <c r="Q43267" s="92" t="s">
        <v>50</v>
      </c>
      <c r="BF43267" s="101" t="s">
        <v>58</v>
      </c>
      <c r="BK43267" s="98" t="s">
        <v>70</v>
      </c>
    </row>
    <row r="43268" spans="17:63" ht="29.25" customHeight="1" x14ac:dyDescent="0.2">
      <c r="Q43268" s="92" t="s">
        <v>50</v>
      </c>
      <c r="BF43268" s="101" t="s">
        <v>58</v>
      </c>
      <c r="BK43268" s="98" t="s">
        <v>70</v>
      </c>
    </row>
    <row r="43269" spans="17:63" ht="29.25" customHeight="1" x14ac:dyDescent="0.2">
      <c r="Q43269" s="92" t="s">
        <v>50</v>
      </c>
      <c r="BF43269" s="101" t="s">
        <v>58</v>
      </c>
      <c r="BK43269" s="98" t="s">
        <v>70</v>
      </c>
    </row>
    <row r="43270" spans="17:63" ht="29.25" customHeight="1" x14ac:dyDescent="0.2">
      <c r="Q43270" s="92" t="s">
        <v>50</v>
      </c>
      <c r="BF43270" s="101" t="s">
        <v>58</v>
      </c>
      <c r="BK43270" s="98" t="s">
        <v>70</v>
      </c>
    </row>
    <row r="43271" spans="17:63" ht="29.25" customHeight="1" x14ac:dyDescent="0.2">
      <c r="Q43271" s="92" t="s">
        <v>50</v>
      </c>
      <c r="BF43271" s="101" t="s">
        <v>58</v>
      </c>
      <c r="BK43271" s="98" t="s">
        <v>70</v>
      </c>
    </row>
    <row r="43272" spans="17:63" ht="29.25" customHeight="1" x14ac:dyDescent="0.2">
      <c r="Q43272" s="92" t="s">
        <v>50</v>
      </c>
      <c r="BF43272" s="101" t="s">
        <v>58</v>
      </c>
      <c r="BK43272" s="98" t="s">
        <v>70</v>
      </c>
    </row>
    <row r="43273" spans="17:63" ht="29.25" customHeight="1" x14ac:dyDescent="0.2">
      <c r="Q43273" s="92" t="s">
        <v>50</v>
      </c>
      <c r="BF43273" s="101" t="s">
        <v>58</v>
      </c>
      <c r="BK43273" s="98" t="s">
        <v>70</v>
      </c>
    </row>
    <row r="43274" spans="17:63" ht="29.25" customHeight="1" x14ac:dyDescent="0.2">
      <c r="Q43274" s="92" t="s">
        <v>50</v>
      </c>
      <c r="BF43274" s="101" t="s">
        <v>58</v>
      </c>
      <c r="BK43274" s="98" t="s">
        <v>70</v>
      </c>
    </row>
    <row r="43275" spans="17:63" ht="29.25" customHeight="1" x14ac:dyDescent="0.2">
      <c r="Q43275" s="92" t="s">
        <v>50</v>
      </c>
      <c r="BF43275" s="101" t="s">
        <v>58</v>
      </c>
      <c r="BK43275" s="98" t="s">
        <v>70</v>
      </c>
    </row>
    <row r="43276" spans="17:63" ht="29.25" customHeight="1" x14ac:dyDescent="0.2">
      <c r="Q43276" s="92" t="s">
        <v>50</v>
      </c>
      <c r="BF43276" s="101" t="s">
        <v>58</v>
      </c>
      <c r="BK43276" s="98" t="s">
        <v>70</v>
      </c>
    </row>
    <row r="43277" spans="17:63" ht="29.25" customHeight="1" x14ac:dyDescent="0.2">
      <c r="Q43277" s="92" t="s">
        <v>50</v>
      </c>
      <c r="BF43277" s="101" t="s">
        <v>58</v>
      </c>
      <c r="BK43277" s="98" t="s">
        <v>70</v>
      </c>
    </row>
    <row r="43278" spans="17:63" ht="29.25" customHeight="1" x14ac:dyDescent="0.2">
      <c r="Q43278" s="92" t="s">
        <v>50</v>
      </c>
      <c r="BF43278" s="101" t="s">
        <v>58</v>
      </c>
      <c r="BK43278" s="98" t="s">
        <v>70</v>
      </c>
    </row>
    <row r="43279" spans="17:63" ht="29.25" customHeight="1" x14ac:dyDescent="0.2">
      <c r="Q43279" s="92" t="s">
        <v>50</v>
      </c>
      <c r="BF43279" s="101" t="s">
        <v>58</v>
      </c>
      <c r="BK43279" s="98" t="s">
        <v>70</v>
      </c>
    </row>
    <row r="43280" spans="17:63" ht="29.25" customHeight="1" x14ac:dyDescent="0.2">
      <c r="Q43280" s="92" t="s">
        <v>50</v>
      </c>
      <c r="BF43280" s="101" t="s">
        <v>58</v>
      </c>
      <c r="BK43280" s="98" t="s">
        <v>70</v>
      </c>
    </row>
    <row r="43281" spans="17:63" ht="29.25" customHeight="1" x14ac:dyDescent="0.2">
      <c r="Q43281" s="92" t="s">
        <v>50</v>
      </c>
      <c r="BF43281" s="101" t="s">
        <v>58</v>
      </c>
      <c r="BK43281" s="98" t="s">
        <v>70</v>
      </c>
    </row>
    <row r="43282" spans="17:63" ht="29.25" customHeight="1" x14ac:dyDescent="0.2">
      <c r="Q43282" s="92" t="s">
        <v>50</v>
      </c>
      <c r="BF43282" s="101" t="s">
        <v>58</v>
      </c>
      <c r="BK43282" s="98" t="s">
        <v>70</v>
      </c>
    </row>
    <row r="43283" spans="17:63" ht="29.25" customHeight="1" x14ac:dyDescent="0.2">
      <c r="Q43283" s="92" t="s">
        <v>50</v>
      </c>
      <c r="BF43283" s="101" t="s">
        <v>58</v>
      </c>
      <c r="BK43283" s="98" t="s">
        <v>70</v>
      </c>
    </row>
    <row r="43284" spans="17:63" ht="29.25" customHeight="1" x14ac:dyDescent="0.2">
      <c r="Q43284" s="92" t="s">
        <v>50</v>
      </c>
      <c r="BF43284" s="101" t="s">
        <v>58</v>
      </c>
      <c r="BK43284" s="98" t="s">
        <v>70</v>
      </c>
    </row>
    <row r="43285" spans="17:63" ht="29.25" customHeight="1" x14ac:dyDescent="0.2">
      <c r="Q43285" s="92" t="s">
        <v>50</v>
      </c>
      <c r="BF43285" s="101" t="s">
        <v>58</v>
      </c>
      <c r="BK43285" s="98" t="s">
        <v>70</v>
      </c>
    </row>
    <row r="43286" spans="17:63" ht="29.25" customHeight="1" x14ac:dyDescent="0.2">
      <c r="Q43286" s="92" t="s">
        <v>50</v>
      </c>
      <c r="BF43286" s="101" t="s">
        <v>58</v>
      </c>
      <c r="BK43286" s="98" t="s">
        <v>70</v>
      </c>
    </row>
    <row r="43287" spans="17:63" ht="29.25" customHeight="1" x14ac:dyDescent="0.2">
      <c r="Q43287" s="92" t="s">
        <v>50</v>
      </c>
      <c r="BF43287" s="101" t="s">
        <v>58</v>
      </c>
      <c r="BK43287" s="98" t="s">
        <v>70</v>
      </c>
    </row>
    <row r="43288" spans="17:63" ht="29.25" customHeight="1" x14ac:dyDescent="0.2">
      <c r="Q43288" s="92" t="s">
        <v>50</v>
      </c>
      <c r="BF43288" s="101" t="s">
        <v>58</v>
      </c>
      <c r="BK43288" s="98" t="s">
        <v>70</v>
      </c>
    </row>
    <row r="43289" spans="17:63" ht="29.25" customHeight="1" x14ac:dyDescent="0.2">
      <c r="Q43289" s="92" t="s">
        <v>50</v>
      </c>
      <c r="BF43289" s="101" t="s">
        <v>58</v>
      </c>
      <c r="BK43289" s="98" t="s">
        <v>70</v>
      </c>
    </row>
    <row r="43290" spans="17:63" ht="29.25" customHeight="1" x14ac:dyDescent="0.2">
      <c r="Q43290" s="92" t="s">
        <v>50</v>
      </c>
      <c r="BF43290" s="101" t="s">
        <v>58</v>
      </c>
      <c r="BK43290" s="98" t="s">
        <v>70</v>
      </c>
    </row>
    <row r="43291" spans="17:63" ht="29.25" customHeight="1" x14ac:dyDescent="0.2">
      <c r="Q43291" s="92" t="s">
        <v>50</v>
      </c>
      <c r="BF43291" s="101" t="s">
        <v>58</v>
      </c>
      <c r="BK43291" s="98" t="s">
        <v>70</v>
      </c>
    </row>
    <row r="43292" spans="17:63" ht="29.25" customHeight="1" x14ac:dyDescent="0.2">
      <c r="Q43292" s="92" t="s">
        <v>50</v>
      </c>
      <c r="BF43292" s="101" t="s">
        <v>58</v>
      </c>
      <c r="BK43292" s="98" t="s">
        <v>70</v>
      </c>
    </row>
    <row r="43293" spans="17:63" ht="29.25" customHeight="1" x14ac:dyDescent="0.2">
      <c r="Q43293" s="92" t="s">
        <v>50</v>
      </c>
      <c r="BF43293" s="101" t="s">
        <v>58</v>
      </c>
      <c r="BK43293" s="98" t="s">
        <v>70</v>
      </c>
    </row>
    <row r="43294" spans="17:63" ht="29.25" customHeight="1" x14ac:dyDescent="0.2">
      <c r="Q43294" s="92" t="s">
        <v>50</v>
      </c>
      <c r="BF43294" s="101" t="s">
        <v>58</v>
      </c>
      <c r="BK43294" s="98" t="s">
        <v>70</v>
      </c>
    </row>
    <row r="43295" spans="17:63" ht="29.25" customHeight="1" x14ac:dyDescent="0.2">
      <c r="Q43295" s="92" t="s">
        <v>50</v>
      </c>
      <c r="BF43295" s="101" t="s">
        <v>58</v>
      </c>
      <c r="BK43295" s="98" t="s">
        <v>70</v>
      </c>
    </row>
    <row r="43296" spans="17:63" ht="29.25" customHeight="1" x14ac:dyDescent="0.2">
      <c r="Q43296" s="92" t="s">
        <v>50</v>
      </c>
      <c r="BF43296" s="101" t="s">
        <v>58</v>
      </c>
      <c r="BK43296" s="98" t="s">
        <v>70</v>
      </c>
    </row>
    <row r="43297" spans="17:63" ht="29.25" customHeight="1" x14ac:dyDescent="0.2">
      <c r="Q43297" s="92" t="s">
        <v>50</v>
      </c>
      <c r="BF43297" s="101" t="s">
        <v>58</v>
      </c>
      <c r="BK43297" s="98" t="s">
        <v>70</v>
      </c>
    </row>
    <row r="43298" spans="17:63" ht="29.25" customHeight="1" x14ac:dyDescent="0.2">
      <c r="Q43298" s="92" t="s">
        <v>50</v>
      </c>
      <c r="BF43298" s="101" t="s">
        <v>58</v>
      </c>
      <c r="BK43298" s="98" t="s">
        <v>70</v>
      </c>
    </row>
    <row r="43299" spans="17:63" ht="29.25" customHeight="1" x14ac:dyDescent="0.2">
      <c r="Q43299" s="92" t="s">
        <v>50</v>
      </c>
      <c r="BF43299" s="101" t="s">
        <v>58</v>
      </c>
      <c r="BK43299" s="98" t="s">
        <v>70</v>
      </c>
    </row>
    <row r="43300" spans="17:63" ht="29.25" customHeight="1" x14ac:dyDescent="0.2">
      <c r="Q43300" s="92" t="s">
        <v>50</v>
      </c>
      <c r="BF43300" s="101" t="s">
        <v>58</v>
      </c>
      <c r="BK43300" s="98" t="s">
        <v>70</v>
      </c>
    </row>
    <row r="43301" spans="17:63" ht="29.25" customHeight="1" x14ac:dyDescent="0.2">
      <c r="Q43301" s="92" t="s">
        <v>50</v>
      </c>
      <c r="BF43301" s="101" t="s">
        <v>58</v>
      </c>
      <c r="BK43301" s="98" t="s">
        <v>70</v>
      </c>
    </row>
    <row r="43302" spans="17:63" ht="29.25" customHeight="1" x14ac:dyDescent="0.2">
      <c r="Q43302" s="92" t="s">
        <v>50</v>
      </c>
      <c r="BF43302" s="101" t="s">
        <v>58</v>
      </c>
      <c r="BK43302" s="98" t="s">
        <v>70</v>
      </c>
    </row>
    <row r="43303" spans="17:63" ht="29.25" customHeight="1" x14ac:dyDescent="0.2">
      <c r="Q43303" s="92" t="s">
        <v>50</v>
      </c>
      <c r="BF43303" s="101" t="s">
        <v>58</v>
      </c>
      <c r="BK43303" s="98" t="s">
        <v>70</v>
      </c>
    </row>
    <row r="43304" spans="17:63" ht="29.25" customHeight="1" x14ac:dyDescent="0.2">
      <c r="Q43304" s="92" t="s">
        <v>50</v>
      </c>
      <c r="BF43304" s="101" t="s">
        <v>58</v>
      </c>
      <c r="BK43304" s="98" t="s">
        <v>70</v>
      </c>
    </row>
    <row r="43305" spans="17:63" ht="29.25" customHeight="1" x14ac:dyDescent="0.2">
      <c r="Q43305" s="92" t="s">
        <v>50</v>
      </c>
      <c r="BF43305" s="101" t="s">
        <v>58</v>
      </c>
      <c r="BK43305" s="98" t="s">
        <v>70</v>
      </c>
    </row>
    <row r="43306" spans="17:63" ht="29.25" customHeight="1" x14ac:dyDescent="0.2">
      <c r="Q43306" s="92" t="s">
        <v>50</v>
      </c>
      <c r="BF43306" s="101" t="s">
        <v>58</v>
      </c>
      <c r="BK43306" s="98" t="s">
        <v>70</v>
      </c>
    </row>
    <row r="43307" spans="17:63" ht="29.25" customHeight="1" x14ac:dyDescent="0.2">
      <c r="Q43307" s="92" t="s">
        <v>50</v>
      </c>
      <c r="BF43307" s="101" t="s">
        <v>58</v>
      </c>
      <c r="BK43307" s="98" t="s">
        <v>70</v>
      </c>
    </row>
    <row r="43308" spans="17:63" ht="29.25" customHeight="1" x14ac:dyDescent="0.2">
      <c r="Q43308" s="92" t="s">
        <v>50</v>
      </c>
      <c r="BF43308" s="101" t="s">
        <v>58</v>
      </c>
      <c r="BK43308" s="98" t="s">
        <v>70</v>
      </c>
    </row>
    <row r="43309" spans="17:63" ht="29.25" customHeight="1" x14ac:dyDescent="0.2">
      <c r="Q43309" s="92" t="s">
        <v>50</v>
      </c>
      <c r="BF43309" s="101" t="s">
        <v>58</v>
      </c>
      <c r="BK43309" s="98" t="s">
        <v>70</v>
      </c>
    </row>
    <row r="43310" spans="17:63" ht="29.25" customHeight="1" x14ac:dyDescent="0.2">
      <c r="Q43310" s="92" t="s">
        <v>50</v>
      </c>
      <c r="BF43310" s="101" t="s">
        <v>58</v>
      </c>
      <c r="BK43310" s="98" t="s">
        <v>70</v>
      </c>
    </row>
    <row r="43311" spans="17:63" ht="29.25" customHeight="1" x14ac:dyDescent="0.2">
      <c r="Q43311" s="92" t="s">
        <v>50</v>
      </c>
      <c r="BF43311" s="101" t="s">
        <v>58</v>
      </c>
      <c r="BK43311" s="98" t="s">
        <v>70</v>
      </c>
    </row>
    <row r="43312" spans="17:63" ht="29.25" customHeight="1" x14ac:dyDescent="0.2">
      <c r="Q43312" s="92" t="s">
        <v>50</v>
      </c>
      <c r="BF43312" s="101" t="s">
        <v>58</v>
      </c>
      <c r="BK43312" s="98" t="s">
        <v>70</v>
      </c>
    </row>
    <row r="43313" spans="17:63" ht="29.25" customHeight="1" x14ac:dyDescent="0.2">
      <c r="Q43313" s="92" t="s">
        <v>50</v>
      </c>
      <c r="BF43313" s="101" t="s">
        <v>58</v>
      </c>
      <c r="BK43313" s="98" t="s">
        <v>70</v>
      </c>
    </row>
    <row r="43314" spans="17:63" ht="29.25" customHeight="1" x14ac:dyDescent="0.2">
      <c r="Q43314" s="92" t="s">
        <v>50</v>
      </c>
      <c r="BF43314" s="101" t="s">
        <v>58</v>
      </c>
      <c r="BK43314" s="98" t="s">
        <v>70</v>
      </c>
    </row>
    <row r="43315" spans="17:63" ht="29.25" customHeight="1" x14ac:dyDescent="0.2">
      <c r="Q43315" s="92" t="s">
        <v>50</v>
      </c>
      <c r="BF43315" s="101" t="s">
        <v>58</v>
      </c>
      <c r="BK43315" s="98" t="s">
        <v>70</v>
      </c>
    </row>
    <row r="43316" spans="17:63" ht="29.25" customHeight="1" x14ac:dyDescent="0.2">
      <c r="Q43316" s="92" t="s">
        <v>50</v>
      </c>
      <c r="BF43316" s="101" t="s">
        <v>58</v>
      </c>
      <c r="BK43316" s="98" t="s">
        <v>70</v>
      </c>
    </row>
    <row r="43317" spans="17:63" ht="29.25" customHeight="1" x14ac:dyDescent="0.2">
      <c r="Q43317" s="92" t="s">
        <v>50</v>
      </c>
      <c r="BF43317" s="101" t="s">
        <v>58</v>
      </c>
      <c r="BK43317" s="98" t="s">
        <v>70</v>
      </c>
    </row>
    <row r="43318" spans="17:63" ht="29.25" customHeight="1" x14ac:dyDescent="0.2">
      <c r="Q43318" s="92" t="s">
        <v>50</v>
      </c>
      <c r="BF43318" s="101" t="s">
        <v>58</v>
      </c>
      <c r="BK43318" s="98" t="s">
        <v>70</v>
      </c>
    </row>
    <row r="43319" spans="17:63" ht="29.25" customHeight="1" x14ac:dyDescent="0.2">
      <c r="Q43319" s="92" t="s">
        <v>50</v>
      </c>
      <c r="BF43319" s="101" t="s">
        <v>58</v>
      </c>
      <c r="BK43319" s="98" t="s">
        <v>70</v>
      </c>
    </row>
    <row r="43320" spans="17:63" ht="29.25" customHeight="1" x14ac:dyDescent="0.2">
      <c r="Q43320" s="92" t="s">
        <v>50</v>
      </c>
      <c r="BF43320" s="101" t="s">
        <v>58</v>
      </c>
      <c r="BK43320" s="98" t="s">
        <v>70</v>
      </c>
    </row>
    <row r="43321" spans="17:63" ht="29.25" customHeight="1" x14ac:dyDescent="0.2">
      <c r="Q43321" s="92" t="s">
        <v>50</v>
      </c>
      <c r="BF43321" s="101" t="s">
        <v>58</v>
      </c>
      <c r="BK43321" s="98" t="s">
        <v>70</v>
      </c>
    </row>
    <row r="43322" spans="17:63" ht="29.25" customHeight="1" x14ac:dyDescent="0.2">
      <c r="Q43322" s="92" t="s">
        <v>50</v>
      </c>
      <c r="BF43322" s="101" t="s">
        <v>58</v>
      </c>
      <c r="BK43322" s="98" t="s">
        <v>70</v>
      </c>
    </row>
    <row r="43323" spans="17:63" ht="29.25" customHeight="1" x14ac:dyDescent="0.2">
      <c r="Q43323" s="92" t="s">
        <v>50</v>
      </c>
      <c r="BF43323" s="101" t="s">
        <v>58</v>
      </c>
      <c r="BK43323" s="98" t="s">
        <v>70</v>
      </c>
    </row>
    <row r="43324" spans="17:63" ht="29.25" customHeight="1" x14ac:dyDescent="0.2">
      <c r="Q43324" s="92" t="s">
        <v>50</v>
      </c>
      <c r="BF43324" s="101" t="s">
        <v>58</v>
      </c>
      <c r="BK43324" s="98" t="s">
        <v>70</v>
      </c>
    </row>
    <row r="43325" spans="17:63" ht="29.25" customHeight="1" x14ac:dyDescent="0.2">
      <c r="Q43325" s="92" t="s">
        <v>50</v>
      </c>
      <c r="BF43325" s="101" t="s">
        <v>58</v>
      </c>
      <c r="BK43325" s="98" t="s">
        <v>70</v>
      </c>
    </row>
    <row r="43326" spans="17:63" ht="29.25" customHeight="1" x14ac:dyDescent="0.2">
      <c r="Q43326" s="92" t="s">
        <v>50</v>
      </c>
      <c r="BF43326" s="101" t="s">
        <v>58</v>
      </c>
      <c r="BK43326" s="98" t="s">
        <v>70</v>
      </c>
    </row>
    <row r="43327" spans="17:63" ht="29.25" customHeight="1" x14ac:dyDescent="0.2">
      <c r="Q43327" s="92" t="s">
        <v>50</v>
      </c>
      <c r="BF43327" s="101" t="s">
        <v>58</v>
      </c>
      <c r="BK43327" s="98" t="s">
        <v>70</v>
      </c>
    </row>
    <row r="43328" spans="17:63" ht="29.25" customHeight="1" x14ac:dyDescent="0.2">
      <c r="Q43328" s="92" t="s">
        <v>50</v>
      </c>
      <c r="BF43328" s="101" t="s">
        <v>58</v>
      </c>
      <c r="BK43328" s="98" t="s">
        <v>70</v>
      </c>
    </row>
    <row r="43329" spans="17:63" ht="29.25" customHeight="1" x14ac:dyDescent="0.2">
      <c r="Q43329" s="92" t="s">
        <v>50</v>
      </c>
      <c r="BF43329" s="101" t="s">
        <v>58</v>
      </c>
      <c r="BK43329" s="98" t="s">
        <v>70</v>
      </c>
    </row>
    <row r="43330" spans="17:63" ht="29.25" customHeight="1" x14ac:dyDescent="0.2">
      <c r="Q43330" s="92" t="s">
        <v>50</v>
      </c>
      <c r="BF43330" s="101" t="s">
        <v>58</v>
      </c>
      <c r="BK43330" s="98" t="s">
        <v>70</v>
      </c>
    </row>
    <row r="43331" spans="17:63" ht="29.25" customHeight="1" x14ac:dyDescent="0.2">
      <c r="Q43331" s="92" t="s">
        <v>50</v>
      </c>
      <c r="BF43331" s="101" t="s">
        <v>58</v>
      </c>
      <c r="BK43331" s="98" t="s">
        <v>70</v>
      </c>
    </row>
    <row r="43332" spans="17:63" ht="29.25" customHeight="1" x14ac:dyDescent="0.2">
      <c r="Q43332" s="92" t="s">
        <v>50</v>
      </c>
      <c r="BF43332" s="101" t="s">
        <v>58</v>
      </c>
      <c r="BK43332" s="98" t="s">
        <v>70</v>
      </c>
    </row>
    <row r="43333" spans="17:63" ht="29.25" customHeight="1" x14ac:dyDescent="0.2">
      <c r="Q43333" s="92" t="s">
        <v>50</v>
      </c>
      <c r="BF43333" s="101" t="s">
        <v>58</v>
      </c>
      <c r="BK43333" s="98" t="s">
        <v>70</v>
      </c>
    </row>
    <row r="43334" spans="17:63" ht="29.25" customHeight="1" x14ac:dyDescent="0.2">
      <c r="Q43334" s="92" t="s">
        <v>50</v>
      </c>
      <c r="BF43334" s="101" t="s">
        <v>58</v>
      </c>
      <c r="BK43334" s="98" t="s">
        <v>70</v>
      </c>
    </row>
    <row r="43335" spans="17:63" ht="29.25" customHeight="1" x14ac:dyDescent="0.2">
      <c r="Q43335" s="92" t="s">
        <v>50</v>
      </c>
      <c r="BF43335" s="101" t="s">
        <v>58</v>
      </c>
      <c r="BK43335" s="98" t="s">
        <v>70</v>
      </c>
    </row>
    <row r="43336" spans="17:63" ht="29.25" customHeight="1" x14ac:dyDescent="0.2">
      <c r="Q43336" s="92" t="s">
        <v>50</v>
      </c>
      <c r="BF43336" s="101" t="s">
        <v>58</v>
      </c>
      <c r="BK43336" s="98" t="s">
        <v>70</v>
      </c>
    </row>
    <row r="43337" spans="17:63" ht="29.25" customHeight="1" x14ac:dyDescent="0.2">
      <c r="Q43337" s="92" t="s">
        <v>50</v>
      </c>
      <c r="BF43337" s="101" t="s">
        <v>58</v>
      </c>
      <c r="BK43337" s="98" t="s">
        <v>70</v>
      </c>
    </row>
    <row r="43338" spans="17:63" ht="29.25" customHeight="1" x14ac:dyDescent="0.2">
      <c r="Q43338" s="92" t="s">
        <v>50</v>
      </c>
      <c r="BF43338" s="101" t="s">
        <v>58</v>
      </c>
      <c r="BK43338" s="98" t="s">
        <v>70</v>
      </c>
    </row>
    <row r="43339" spans="17:63" ht="29.25" customHeight="1" x14ac:dyDescent="0.2">
      <c r="Q43339" s="92" t="s">
        <v>50</v>
      </c>
      <c r="BF43339" s="101" t="s">
        <v>58</v>
      </c>
      <c r="BK43339" s="98" t="s">
        <v>70</v>
      </c>
    </row>
    <row r="43340" spans="17:63" ht="29.25" customHeight="1" x14ac:dyDescent="0.2">
      <c r="Q43340" s="92" t="s">
        <v>50</v>
      </c>
      <c r="BF43340" s="101" t="s">
        <v>58</v>
      </c>
      <c r="BK43340" s="98" t="s">
        <v>70</v>
      </c>
    </row>
    <row r="43341" spans="17:63" ht="29.25" customHeight="1" x14ac:dyDescent="0.2">
      <c r="Q43341" s="92" t="s">
        <v>50</v>
      </c>
      <c r="BF43341" s="101" t="s">
        <v>58</v>
      </c>
      <c r="BK43341" s="98" t="s">
        <v>70</v>
      </c>
    </row>
    <row r="43342" spans="17:63" ht="29.25" customHeight="1" x14ac:dyDescent="0.2">
      <c r="Q43342" s="92" t="s">
        <v>50</v>
      </c>
      <c r="BF43342" s="101" t="s">
        <v>58</v>
      </c>
      <c r="BK43342" s="98" t="s">
        <v>70</v>
      </c>
    </row>
    <row r="43343" spans="17:63" ht="29.25" customHeight="1" x14ac:dyDescent="0.2">
      <c r="Q43343" s="92" t="s">
        <v>50</v>
      </c>
      <c r="BF43343" s="101" t="s">
        <v>58</v>
      </c>
      <c r="BK43343" s="98" t="s">
        <v>70</v>
      </c>
    </row>
    <row r="43344" spans="17:63" ht="29.25" customHeight="1" x14ac:dyDescent="0.2">
      <c r="Q43344" s="92" t="s">
        <v>50</v>
      </c>
      <c r="BF43344" s="101" t="s">
        <v>58</v>
      </c>
      <c r="BK43344" s="98" t="s">
        <v>70</v>
      </c>
    </row>
    <row r="43345" spans="17:63" ht="29.25" customHeight="1" x14ac:dyDescent="0.2">
      <c r="Q43345" s="92" t="s">
        <v>50</v>
      </c>
      <c r="BF43345" s="101" t="s">
        <v>58</v>
      </c>
      <c r="BK43345" s="98" t="s">
        <v>70</v>
      </c>
    </row>
    <row r="43346" spans="17:63" ht="29.25" customHeight="1" x14ac:dyDescent="0.2">
      <c r="Q43346" s="92" t="s">
        <v>50</v>
      </c>
      <c r="BF43346" s="101" t="s">
        <v>58</v>
      </c>
      <c r="BK43346" s="98" t="s">
        <v>70</v>
      </c>
    </row>
    <row r="43347" spans="17:63" ht="29.25" customHeight="1" x14ac:dyDescent="0.2">
      <c r="Q43347" s="92" t="s">
        <v>50</v>
      </c>
      <c r="BF43347" s="101" t="s">
        <v>58</v>
      </c>
      <c r="BK43347" s="98" t="s">
        <v>70</v>
      </c>
    </row>
    <row r="43348" spans="17:63" ht="29.25" customHeight="1" x14ac:dyDescent="0.2">
      <c r="Q43348" s="92" t="s">
        <v>50</v>
      </c>
      <c r="BF43348" s="101" t="s">
        <v>58</v>
      </c>
      <c r="BK43348" s="98" t="s">
        <v>70</v>
      </c>
    </row>
    <row r="43349" spans="17:63" ht="29.25" customHeight="1" x14ac:dyDescent="0.2">
      <c r="Q43349" s="92" t="s">
        <v>50</v>
      </c>
      <c r="BF43349" s="101" t="s">
        <v>58</v>
      </c>
      <c r="BK43349" s="98" t="s">
        <v>70</v>
      </c>
    </row>
    <row r="43350" spans="17:63" ht="29.25" customHeight="1" x14ac:dyDescent="0.2">
      <c r="Q43350" s="92" t="s">
        <v>50</v>
      </c>
      <c r="BF43350" s="101" t="s">
        <v>58</v>
      </c>
      <c r="BK43350" s="98" t="s">
        <v>70</v>
      </c>
    </row>
    <row r="43351" spans="17:63" ht="29.25" customHeight="1" x14ac:dyDescent="0.2">
      <c r="Q43351" s="92" t="s">
        <v>50</v>
      </c>
      <c r="BF43351" s="101" t="s">
        <v>58</v>
      </c>
      <c r="BK43351" s="98" t="s">
        <v>70</v>
      </c>
    </row>
    <row r="43352" spans="17:63" ht="29.25" customHeight="1" x14ac:dyDescent="0.2">
      <c r="Q43352" s="92" t="s">
        <v>50</v>
      </c>
      <c r="BF43352" s="101" t="s">
        <v>58</v>
      </c>
      <c r="BK43352" s="98" t="s">
        <v>70</v>
      </c>
    </row>
    <row r="43353" spans="17:63" ht="29.25" customHeight="1" x14ac:dyDescent="0.2">
      <c r="Q43353" s="92" t="s">
        <v>50</v>
      </c>
      <c r="BF43353" s="101" t="s">
        <v>58</v>
      </c>
      <c r="BK43353" s="98" t="s">
        <v>70</v>
      </c>
    </row>
    <row r="43354" spans="17:63" ht="29.25" customHeight="1" x14ac:dyDescent="0.2">
      <c r="Q43354" s="92" t="s">
        <v>50</v>
      </c>
      <c r="BF43354" s="101" t="s">
        <v>58</v>
      </c>
      <c r="BK43354" s="98" t="s">
        <v>70</v>
      </c>
    </row>
    <row r="43355" spans="17:63" ht="29.25" customHeight="1" x14ac:dyDescent="0.2">
      <c r="Q43355" s="92" t="s">
        <v>50</v>
      </c>
      <c r="BF43355" s="101" t="s">
        <v>58</v>
      </c>
      <c r="BK43355" s="98" t="s">
        <v>70</v>
      </c>
    </row>
    <row r="43356" spans="17:63" ht="29.25" customHeight="1" x14ac:dyDescent="0.2">
      <c r="Q43356" s="92" t="s">
        <v>50</v>
      </c>
      <c r="BF43356" s="101" t="s">
        <v>58</v>
      </c>
      <c r="BK43356" s="98" t="s">
        <v>70</v>
      </c>
    </row>
    <row r="43357" spans="17:63" ht="29.25" customHeight="1" x14ac:dyDescent="0.2">
      <c r="Q43357" s="92" t="s">
        <v>50</v>
      </c>
      <c r="BF43357" s="101" t="s">
        <v>58</v>
      </c>
      <c r="BK43357" s="98" t="s">
        <v>70</v>
      </c>
    </row>
    <row r="43358" spans="17:63" ht="29.25" customHeight="1" x14ac:dyDescent="0.2">
      <c r="Q43358" s="92" t="s">
        <v>50</v>
      </c>
      <c r="BF43358" s="101" t="s">
        <v>58</v>
      </c>
      <c r="BK43358" s="98" t="s">
        <v>70</v>
      </c>
    </row>
    <row r="43359" spans="17:63" ht="29.25" customHeight="1" x14ac:dyDescent="0.2">
      <c r="Q43359" s="92" t="s">
        <v>50</v>
      </c>
      <c r="BF43359" s="101" t="s">
        <v>58</v>
      </c>
      <c r="BK43359" s="98" t="s">
        <v>70</v>
      </c>
    </row>
    <row r="43360" spans="17:63" ht="29.25" customHeight="1" x14ac:dyDescent="0.2">
      <c r="Q43360" s="92" t="s">
        <v>50</v>
      </c>
      <c r="BF43360" s="101" t="s">
        <v>58</v>
      </c>
      <c r="BK43360" s="98" t="s">
        <v>70</v>
      </c>
    </row>
    <row r="43361" spans="17:63" ht="29.25" customHeight="1" x14ac:dyDescent="0.2">
      <c r="Q43361" s="92" t="s">
        <v>50</v>
      </c>
      <c r="BF43361" s="101" t="s">
        <v>58</v>
      </c>
      <c r="BK43361" s="98" t="s">
        <v>70</v>
      </c>
    </row>
    <row r="43362" spans="17:63" ht="29.25" customHeight="1" x14ac:dyDescent="0.2">
      <c r="Q43362" s="92" t="s">
        <v>50</v>
      </c>
      <c r="BF43362" s="101" t="s">
        <v>58</v>
      </c>
      <c r="BK43362" s="98" t="s">
        <v>70</v>
      </c>
    </row>
    <row r="43363" spans="17:63" ht="29.25" customHeight="1" x14ac:dyDescent="0.2">
      <c r="Q43363" s="92" t="s">
        <v>50</v>
      </c>
      <c r="BF43363" s="101" t="s">
        <v>58</v>
      </c>
      <c r="BK43363" s="98" t="s">
        <v>70</v>
      </c>
    </row>
    <row r="43364" spans="17:63" ht="29.25" customHeight="1" x14ac:dyDescent="0.2">
      <c r="Q43364" s="92" t="s">
        <v>50</v>
      </c>
      <c r="BF43364" s="101" t="s">
        <v>58</v>
      </c>
      <c r="BK43364" s="98" t="s">
        <v>70</v>
      </c>
    </row>
    <row r="43365" spans="17:63" ht="29.25" customHeight="1" x14ac:dyDescent="0.2">
      <c r="Q43365" s="92" t="s">
        <v>50</v>
      </c>
      <c r="BF43365" s="101" t="s">
        <v>58</v>
      </c>
      <c r="BK43365" s="98" t="s">
        <v>70</v>
      </c>
    </row>
    <row r="43366" spans="17:63" ht="29.25" customHeight="1" x14ac:dyDescent="0.2">
      <c r="Q43366" s="92" t="s">
        <v>50</v>
      </c>
      <c r="BF43366" s="101" t="s">
        <v>58</v>
      </c>
      <c r="BK43366" s="98" t="s">
        <v>70</v>
      </c>
    </row>
    <row r="43367" spans="17:63" ht="29.25" customHeight="1" x14ac:dyDescent="0.2">
      <c r="Q43367" s="92" t="s">
        <v>50</v>
      </c>
      <c r="BF43367" s="101" t="s">
        <v>58</v>
      </c>
      <c r="BK43367" s="98" t="s">
        <v>70</v>
      </c>
    </row>
    <row r="43368" spans="17:63" ht="29.25" customHeight="1" x14ac:dyDescent="0.2">
      <c r="Q43368" s="92" t="s">
        <v>50</v>
      </c>
      <c r="BF43368" s="101" t="s">
        <v>58</v>
      </c>
      <c r="BK43368" s="98" t="s">
        <v>70</v>
      </c>
    </row>
    <row r="43369" spans="17:63" ht="29.25" customHeight="1" x14ac:dyDescent="0.2">
      <c r="Q43369" s="92" t="s">
        <v>50</v>
      </c>
      <c r="BF43369" s="101" t="s">
        <v>58</v>
      </c>
      <c r="BK43369" s="98" t="s">
        <v>70</v>
      </c>
    </row>
    <row r="43370" spans="17:63" ht="29.25" customHeight="1" x14ac:dyDescent="0.2">
      <c r="Q43370" s="92" t="s">
        <v>50</v>
      </c>
      <c r="BF43370" s="101" t="s">
        <v>58</v>
      </c>
      <c r="BK43370" s="98" t="s">
        <v>70</v>
      </c>
    </row>
    <row r="43371" spans="17:63" ht="29.25" customHeight="1" x14ac:dyDescent="0.2">
      <c r="Q43371" s="92" t="s">
        <v>50</v>
      </c>
      <c r="BF43371" s="101" t="s">
        <v>58</v>
      </c>
      <c r="BK43371" s="98" t="s">
        <v>70</v>
      </c>
    </row>
    <row r="43372" spans="17:63" ht="29.25" customHeight="1" x14ac:dyDescent="0.2">
      <c r="Q43372" s="92" t="s">
        <v>50</v>
      </c>
      <c r="BF43372" s="101" t="s">
        <v>58</v>
      </c>
      <c r="BK43372" s="98" t="s">
        <v>70</v>
      </c>
    </row>
    <row r="43373" spans="17:63" ht="29.25" customHeight="1" x14ac:dyDescent="0.2">
      <c r="Q43373" s="92" t="s">
        <v>50</v>
      </c>
      <c r="BF43373" s="101" t="s">
        <v>58</v>
      </c>
      <c r="BK43373" s="98" t="s">
        <v>70</v>
      </c>
    </row>
    <row r="43374" spans="17:63" ht="29.25" customHeight="1" x14ac:dyDescent="0.2">
      <c r="Q43374" s="92" t="s">
        <v>50</v>
      </c>
      <c r="BF43374" s="101" t="s">
        <v>58</v>
      </c>
      <c r="BK43374" s="98" t="s">
        <v>70</v>
      </c>
    </row>
    <row r="43375" spans="17:63" ht="29.25" customHeight="1" x14ac:dyDescent="0.2">
      <c r="Q43375" s="92" t="s">
        <v>50</v>
      </c>
      <c r="BF43375" s="101" t="s">
        <v>58</v>
      </c>
      <c r="BK43375" s="98" t="s">
        <v>70</v>
      </c>
    </row>
    <row r="43376" spans="17:63" ht="29.25" customHeight="1" x14ac:dyDescent="0.2">
      <c r="Q43376" s="92" t="s">
        <v>50</v>
      </c>
      <c r="BF43376" s="101" t="s">
        <v>58</v>
      </c>
      <c r="BK43376" s="98" t="s">
        <v>70</v>
      </c>
    </row>
    <row r="43377" spans="17:63" ht="29.25" customHeight="1" x14ac:dyDescent="0.2">
      <c r="Q43377" s="92" t="s">
        <v>50</v>
      </c>
      <c r="BF43377" s="101" t="s">
        <v>58</v>
      </c>
      <c r="BK43377" s="98" t="s">
        <v>70</v>
      </c>
    </row>
    <row r="43378" spans="17:63" ht="29.25" customHeight="1" x14ac:dyDescent="0.2">
      <c r="Q43378" s="92" t="s">
        <v>50</v>
      </c>
      <c r="BF43378" s="101" t="s">
        <v>58</v>
      </c>
      <c r="BK43378" s="98" t="s">
        <v>70</v>
      </c>
    </row>
    <row r="43379" spans="17:63" ht="29.25" customHeight="1" x14ac:dyDescent="0.2">
      <c r="Q43379" s="92" t="s">
        <v>50</v>
      </c>
      <c r="BF43379" s="101" t="s">
        <v>58</v>
      </c>
      <c r="BK43379" s="98" t="s">
        <v>70</v>
      </c>
    </row>
    <row r="43380" spans="17:63" ht="29.25" customHeight="1" x14ac:dyDescent="0.2">
      <c r="Q43380" s="92" t="s">
        <v>50</v>
      </c>
      <c r="BF43380" s="101" t="s">
        <v>58</v>
      </c>
      <c r="BK43380" s="98" t="s">
        <v>70</v>
      </c>
    </row>
    <row r="43381" spans="17:63" ht="29.25" customHeight="1" x14ac:dyDescent="0.2">
      <c r="Q43381" s="92" t="s">
        <v>50</v>
      </c>
      <c r="BF43381" s="101" t="s">
        <v>58</v>
      </c>
      <c r="BK43381" s="98" t="s">
        <v>70</v>
      </c>
    </row>
    <row r="43382" spans="17:63" ht="29.25" customHeight="1" x14ac:dyDescent="0.2">
      <c r="Q43382" s="92" t="s">
        <v>50</v>
      </c>
      <c r="BF43382" s="101" t="s">
        <v>58</v>
      </c>
      <c r="BK43382" s="98" t="s">
        <v>70</v>
      </c>
    </row>
    <row r="43383" spans="17:63" ht="29.25" customHeight="1" x14ac:dyDescent="0.2">
      <c r="Q43383" s="92" t="s">
        <v>50</v>
      </c>
      <c r="BF43383" s="101" t="s">
        <v>58</v>
      </c>
      <c r="BK43383" s="98" t="s">
        <v>70</v>
      </c>
    </row>
    <row r="43384" spans="17:63" ht="29.25" customHeight="1" x14ac:dyDescent="0.2">
      <c r="Q43384" s="92" t="s">
        <v>50</v>
      </c>
      <c r="BF43384" s="101" t="s">
        <v>58</v>
      </c>
      <c r="BK43384" s="98" t="s">
        <v>70</v>
      </c>
    </row>
    <row r="43385" spans="17:63" ht="29.25" customHeight="1" x14ac:dyDescent="0.2">
      <c r="Q43385" s="92" t="s">
        <v>50</v>
      </c>
      <c r="BF43385" s="101" t="s">
        <v>58</v>
      </c>
      <c r="BK43385" s="98" t="s">
        <v>70</v>
      </c>
    </row>
    <row r="43386" spans="17:63" ht="29.25" customHeight="1" x14ac:dyDescent="0.2">
      <c r="Q43386" s="92" t="s">
        <v>50</v>
      </c>
      <c r="BF43386" s="101" t="s">
        <v>58</v>
      </c>
      <c r="BK43386" s="98" t="s">
        <v>70</v>
      </c>
    </row>
    <row r="43387" spans="17:63" ht="29.25" customHeight="1" x14ac:dyDescent="0.2">
      <c r="Q43387" s="92" t="s">
        <v>50</v>
      </c>
      <c r="BF43387" s="101" t="s">
        <v>58</v>
      </c>
      <c r="BK43387" s="98" t="s">
        <v>70</v>
      </c>
    </row>
    <row r="43388" spans="17:63" ht="29.25" customHeight="1" x14ac:dyDescent="0.2">
      <c r="Q43388" s="92" t="s">
        <v>50</v>
      </c>
      <c r="BF43388" s="101" t="s">
        <v>58</v>
      </c>
      <c r="BK43388" s="98" t="s">
        <v>70</v>
      </c>
    </row>
    <row r="43389" spans="17:63" ht="29.25" customHeight="1" x14ac:dyDescent="0.2">
      <c r="Q43389" s="92" t="s">
        <v>50</v>
      </c>
      <c r="BF43389" s="101" t="s">
        <v>58</v>
      </c>
      <c r="BK43389" s="98" t="s">
        <v>70</v>
      </c>
    </row>
    <row r="43390" spans="17:63" ht="29.25" customHeight="1" x14ac:dyDescent="0.2">
      <c r="Q43390" s="92" t="s">
        <v>50</v>
      </c>
      <c r="BF43390" s="101" t="s">
        <v>58</v>
      </c>
      <c r="BK43390" s="98" t="s">
        <v>70</v>
      </c>
    </row>
    <row r="43391" spans="17:63" ht="29.25" customHeight="1" x14ac:dyDescent="0.2">
      <c r="Q43391" s="92" t="s">
        <v>50</v>
      </c>
      <c r="BF43391" s="101" t="s">
        <v>58</v>
      </c>
      <c r="BK43391" s="98" t="s">
        <v>70</v>
      </c>
    </row>
    <row r="43392" spans="17:63" ht="29.25" customHeight="1" x14ac:dyDescent="0.2">
      <c r="Q43392" s="92" t="s">
        <v>50</v>
      </c>
      <c r="BF43392" s="101" t="s">
        <v>58</v>
      </c>
      <c r="BK43392" s="98" t="s">
        <v>70</v>
      </c>
    </row>
    <row r="43393" spans="17:63" ht="29.25" customHeight="1" x14ac:dyDescent="0.2">
      <c r="Q43393" s="92" t="s">
        <v>50</v>
      </c>
      <c r="BF43393" s="101" t="s">
        <v>58</v>
      </c>
      <c r="BK43393" s="98" t="s">
        <v>70</v>
      </c>
    </row>
    <row r="43394" spans="17:63" ht="29.25" customHeight="1" x14ac:dyDescent="0.2">
      <c r="Q43394" s="92" t="s">
        <v>50</v>
      </c>
      <c r="BF43394" s="101" t="s">
        <v>58</v>
      </c>
      <c r="BK43394" s="98" t="s">
        <v>70</v>
      </c>
    </row>
    <row r="43395" spans="17:63" ht="29.25" customHeight="1" x14ac:dyDescent="0.2">
      <c r="Q43395" s="92" t="s">
        <v>50</v>
      </c>
      <c r="BF43395" s="101" t="s">
        <v>58</v>
      </c>
      <c r="BK43395" s="98" t="s">
        <v>70</v>
      </c>
    </row>
    <row r="43396" spans="17:63" ht="29.25" customHeight="1" x14ac:dyDescent="0.2">
      <c r="Q43396" s="92" t="s">
        <v>50</v>
      </c>
      <c r="BF43396" s="101" t="s">
        <v>58</v>
      </c>
      <c r="BK43396" s="98" t="s">
        <v>70</v>
      </c>
    </row>
    <row r="43397" spans="17:63" ht="29.25" customHeight="1" x14ac:dyDescent="0.2">
      <c r="Q43397" s="92" t="s">
        <v>50</v>
      </c>
      <c r="BF43397" s="101" t="s">
        <v>58</v>
      </c>
      <c r="BK43397" s="98" t="s">
        <v>70</v>
      </c>
    </row>
    <row r="43398" spans="17:63" ht="29.25" customHeight="1" x14ac:dyDescent="0.2">
      <c r="Q43398" s="92" t="s">
        <v>50</v>
      </c>
      <c r="BF43398" s="101" t="s">
        <v>58</v>
      </c>
      <c r="BK43398" s="98" t="s">
        <v>70</v>
      </c>
    </row>
    <row r="43399" spans="17:63" ht="29.25" customHeight="1" x14ac:dyDescent="0.2">
      <c r="Q43399" s="92" t="s">
        <v>50</v>
      </c>
      <c r="BF43399" s="101" t="s">
        <v>58</v>
      </c>
      <c r="BK43399" s="98" t="s">
        <v>70</v>
      </c>
    </row>
    <row r="43400" spans="17:63" ht="29.25" customHeight="1" x14ac:dyDescent="0.2">
      <c r="Q43400" s="92" t="s">
        <v>50</v>
      </c>
      <c r="BF43400" s="101" t="s">
        <v>58</v>
      </c>
      <c r="BK43400" s="98" t="s">
        <v>70</v>
      </c>
    </row>
    <row r="43401" spans="17:63" ht="29.25" customHeight="1" x14ac:dyDescent="0.2">
      <c r="Q43401" s="92" t="s">
        <v>50</v>
      </c>
      <c r="BF43401" s="101" t="s">
        <v>58</v>
      </c>
      <c r="BK43401" s="98" t="s">
        <v>70</v>
      </c>
    </row>
    <row r="43402" spans="17:63" ht="29.25" customHeight="1" x14ac:dyDescent="0.2">
      <c r="Q43402" s="92" t="s">
        <v>50</v>
      </c>
      <c r="BF43402" s="101" t="s">
        <v>58</v>
      </c>
      <c r="BK43402" s="98" t="s">
        <v>70</v>
      </c>
    </row>
    <row r="43403" spans="17:63" ht="29.25" customHeight="1" x14ac:dyDescent="0.2">
      <c r="Q43403" s="92" t="s">
        <v>50</v>
      </c>
      <c r="BF43403" s="101" t="s">
        <v>58</v>
      </c>
      <c r="BK43403" s="98" t="s">
        <v>70</v>
      </c>
    </row>
    <row r="43404" spans="17:63" ht="29.25" customHeight="1" x14ac:dyDescent="0.2">
      <c r="Q43404" s="92" t="s">
        <v>50</v>
      </c>
      <c r="BF43404" s="101" t="s">
        <v>58</v>
      </c>
      <c r="BK43404" s="98" t="s">
        <v>70</v>
      </c>
    </row>
    <row r="43405" spans="17:63" ht="29.25" customHeight="1" x14ac:dyDescent="0.2">
      <c r="Q43405" s="92" t="s">
        <v>50</v>
      </c>
      <c r="BF43405" s="101" t="s">
        <v>58</v>
      </c>
      <c r="BK43405" s="98" t="s">
        <v>70</v>
      </c>
    </row>
    <row r="43406" spans="17:63" ht="29.25" customHeight="1" x14ac:dyDescent="0.2">
      <c r="Q43406" s="92" t="s">
        <v>50</v>
      </c>
      <c r="BF43406" s="101" t="s">
        <v>58</v>
      </c>
      <c r="BK43406" s="98" t="s">
        <v>70</v>
      </c>
    </row>
    <row r="43407" spans="17:63" ht="29.25" customHeight="1" x14ac:dyDescent="0.2">
      <c r="Q43407" s="92" t="s">
        <v>50</v>
      </c>
      <c r="BF43407" s="101" t="s">
        <v>58</v>
      </c>
      <c r="BK43407" s="98" t="s">
        <v>70</v>
      </c>
    </row>
    <row r="43408" spans="17:63" ht="29.25" customHeight="1" x14ac:dyDescent="0.2">
      <c r="Q43408" s="92" t="s">
        <v>50</v>
      </c>
      <c r="BF43408" s="101" t="s">
        <v>58</v>
      </c>
      <c r="BK43408" s="98" t="s">
        <v>70</v>
      </c>
    </row>
    <row r="43409" spans="17:63" ht="29.25" customHeight="1" x14ac:dyDescent="0.2">
      <c r="Q43409" s="92" t="s">
        <v>50</v>
      </c>
      <c r="BF43409" s="101" t="s">
        <v>58</v>
      </c>
      <c r="BK43409" s="98" t="s">
        <v>70</v>
      </c>
    </row>
    <row r="43410" spans="17:63" ht="29.25" customHeight="1" x14ac:dyDescent="0.2">
      <c r="Q43410" s="92" t="s">
        <v>50</v>
      </c>
      <c r="BF43410" s="101" t="s">
        <v>58</v>
      </c>
      <c r="BK43410" s="98" t="s">
        <v>70</v>
      </c>
    </row>
    <row r="43411" spans="17:63" ht="29.25" customHeight="1" x14ac:dyDescent="0.2">
      <c r="Q43411" s="92" t="s">
        <v>50</v>
      </c>
      <c r="BF43411" s="101" t="s">
        <v>58</v>
      </c>
      <c r="BK43411" s="98" t="s">
        <v>70</v>
      </c>
    </row>
    <row r="43412" spans="17:63" ht="29.25" customHeight="1" x14ac:dyDescent="0.2">
      <c r="Q43412" s="92" t="s">
        <v>50</v>
      </c>
      <c r="BF43412" s="101" t="s">
        <v>58</v>
      </c>
      <c r="BK43412" s="98" t="s">
        <v>70</v>
      </c>
    </row>
    <row r="43413" spans="17:63" ht="29.25" customHeight="1" x14ac:dyDescent="0.2">
      <c r="Q43413" s="92" t="s">
        <v>50</v>
      </c>
      <c r="BF43413" s="101" t="s">
        <v>58</v>
      </c>
      <c r="BK43413" s="98" t="s">
        <v>70</v>
      </c>
    </row>
    <row r="43414" spans="17:63" ht="29.25" customHeight="1" x14ac:dyDescent="0.2">
      <c r="Q43414" s="92" t="s">
        <v>50</v>
      </c>
      <c r="BF43414" s="101" t="s">
        <v>58</v>
      </c>
      <c r="BK43414" s="98" t="s">
        <v>70</v>
      </c>
    </row>
    <row r="43415" spans="17:63" ht="29.25" customHeight="1" x14ac:dyDescent="0.2">
      <c r="Q43415" s="92" t="s">
        <v>50</v>
      </c>
      <c r="BF43415" s="101" t="s">
        <v>58</v>
      </c>
      <c r="BK43415" s="98" t="s">
        <v>70</v>
      </c>
    </row>
    <row r="43416" spans="17:63" ht="29.25" customHeight="1" x14ac:dyDescent="0.2">
      <c r="Q43416" s="92" t="s">
        <v>50</v>
      </c>
      <c r="BF43416" s="101" t="s">
        <v>58</v>
      </c>
      <c r="BK43416" s="98" t="s">
        <v>70</v>
      </c>
    </row>
    <row r="43417" spans="17:63" ht="29.25" customHeight="1" x14ac:dyDescent="0.2">
      <c r="Q43417" s="92" t="s">
        <v>50</v>
      </c>
      <c r="BF43417" s="101" t="s">
        <v>58</v>
      </c>
      <c r="BK43417" s="98" t="s">
        <v>70</v>
      </c>
    </row>
    <row r="43418" spans="17:63" ht="29.25" customHeight="1" x14ac:dyDescent="0.2">
      <c r="Q43418" s="92" t="s">
        <v>50</v>
      </c>
      <c r="BF43418" s="101" t="s">
        <v>58</v>
      </c>
      <c r="BK43418" s="98" t="s">
        <v>70</v>
      </c>
    </row>
    <row r="43419" spans="17:63" ht="29.25" customHeight="1" x14ac:dyDescent="0.2">
      <c r="Q43419" s="92" t="s">
        <v>50</v>
      </c>
      <c r="BF43419" s="101" t="s">
        <v>58</v>
      </c>
      <c r="BK43419" s="98" t="s">
        <v>70</v>
      </c>
    </row>
    <row r="43420" spans="17:63" ht="29.25" customHeight="1" x14ac:dyDescent="0.2">
      <c r="Q43420" s="92" t="s">
        <v>50</v>
      </c>
      <c r="BF43420" s="101" t="s">
        <v>58</v>
      </c>
      <c r="BK43420" s="98" t="s">
        <v>70</v>
      </c>
    </row>
    <row r="43421" spans="17:63" ht="29.25" customHeight="1" x14ac:dyDescent="0.2">
      <c r="Q43421" s="92" t="s">
        <v>50</v>
      </c>
      <c r="BF43421" s="101" t="s">
        <v>58</v>
      </c>
      <c r="BK43421" s="98" t="s">
        <v>70</v>
      </c>
    </row>
    <row r="43422" spans="17:63" ht="29.25" customHeight="1" x14ac:dyDescent="0.2">
      <c r="Q43422" s="92" t="s">
        <v>50</v>
      </c>
      <c r="BF43422" s="101" t="s">
        <v>58</v>
      </c>
      <c r="BK43422" s="98" t="s">
        <v>70</v>
      </c>
    </row>
    <row r="43423" spans="17:63" ht="29.25" customHeight="1" x14ac:dyDescent="0.2">
      <c r="Q43423" s="92" t="s">
        <v>50</v>
      </c>
      <c r="BF43423" s="101" t="s">
        <v>58</v>
      </c>
      <c r="BK43423" s="98" t="s">
        <v>70</v>
      </c>
    </row>
    <row r="43424" spans="17:63" ht="29.25" customHeight="1" x14ac:dyDescent="0.2">
      <c r="Q43424" s="92" t="s">
        <v>50</v>
      </c>
      <c r="BF43424" s="101" t="s">
        <v>58</v>
      </c>
      <c r="BK43424" s="98" t="s">
        <v>70</v>
      </c>
    </row>
    <row r="43425" spans="17:63" ht="29.25" customHeight="1" x14ac:dyDescent="0.2">
      <c r="Q43425" s="92" t="s">
        <v>50</v>
      </c>
      <c r="BF43425" s="101" t="s">
        <v>58</v>
      </c>
      <c r="BK43425" s="98" t="s">
        <v>70</v>
      </c>
    </row>
    <row r="43426" spans="17:63" ht="29.25" customHeight="1" x14ac:dyDescent="0.2">
      <c r="Q43426" s="92" t="s">
        <v>50</v>
      </c>
      <c r="BF43426" s="101" t="s">
        <v>58</v>
      </c>
      <c r="BK43426" s="98" t="s">
        <v>70</v>
      </c>
    </row>
    <row r="43427" spans="17:63" ht="29.25" customHeight="1" x14ac:dyDescent="0.2">
      <c r="Q43427" s="92" t="s">
        <v>50</v>
      </c>
      <c r="BF43427" s="101" t="s">
        <v>58</v>
      </c>
      <c r="BK43427" s="98" t="s">
        <v>70</v>
      </c>
    </row>
    <row r="43428" spans="17:63" ht="29.25" customHeight="1" x14ac:dyDescent="0.2">
      <c r="Q43428" s="92" t="s">
        <v>50</v>
      </c>
      <c r="BF43428" s="101" t="s">
        <v>58</v>
      </c>
      <c r="BK43428" s="98" t="s">
        <v>70</v>
      </c>
    </row>
    <row r="43429" spans="17:63" ht="29.25" customHeight="1" x14ac:dyDescent="0.2">
      <c r="Q43429" s="92" t="s">
        <v>50</v>
      </c>
      <c r="BF43429" s="101" t="s">
        <v>58</v>
      </c>
      <c r="BK43429" s="98" t="s">
        <v>70</v>
      </c>
    </row>
    <row r="43430" spans="17:63" ht="29.25" customHeight="1" x14ac:dyDescent="0.2">
      <c r="Q43430" s="92" t="s">
        <v>50</v>
      </c>
      <c r="BF43430" s="101" t="s">
        <v>58</v>
      </c>
      <c r="BK43430" s="98" t="s">
        <v>70</v>
      </c>
    </row>
    <row r="43431" spans="17:63" ht="29.25" customHeight="1" x14ac:dyDescent="0.2">
      <c r="Q43431" s="92" t="s">
        <v>50</v>
      </c>
      <c r="BF43431" s="101" t="s">
        <v>58</v>
      </c>
      <c r="BK43431" s="98" t="s">
        <v>70</v>
      </c>
    </row>
    <row r="43432" spans="17:63" ht="29.25" customHeight="1" x14ac:dyDescent="0.2">
      <c r="Q43432" s="92" t="s">
        <v>50</v>
      </c>
      <c r="BF43432" s="101" t="s">
        <v>58</v>
      </c>
      <c r="BK43432" s="98" t="s">
        <v>70</v>
      </c>
    </row>
    <row r="43433" spans="17:63" ht="29.25" customHeight="1" x14ac:dyDescent="0.2">
      <c r="Q43433" s="92" t="s">
        <v>50</v>
      </c>
      <c r="BF43433" s="101" t="s">
        <v>58</v>
      </c>
      <c r="BK43433" s="98" t="s">
        <v>70</v>
      </c>
    </row>
    <row r="43434" spans="17:63" ht="29.25" customHeight="1" x14ac:dyDescent="0.2">
      <c r="Q43434" s="92" t="s">
        <v>50</v>
      </c>
      <c r="BF43434" s="101" t="s">
        <v>58</v>
      </c>
      <c r="BK43434" s="98" t="s">
        <v>70</v>
      </c>
    </row>
    <row r="43435" spans="17:63" ht="29.25" customHeight="1" x14ac:dyDescent="0.2">
      <c r="Q43435" s="92" t="s">
        <v>50</v>
      </c>
      <c r="BF43435" s="101" t="s">
        <v>58</v>
      </c>
      <c r="BK43435" s="98" t="s">
        <v>70</v>
      </c>
    </row>
    <row r="43436" spans="17:63" ht="29.25" customHeight="1" x14ac:dyDescent="0.2">
      <c r="Q43436" s="92" t="s">
        <v>50</v>
      </c>
      <c r="BF43436" s="101" t="s">
        <v>58</v>
      </c>
      <c r="BK43436" s="98" t="s">
        <v>70</v>
      </c>
    </row>
    <row r="43437" spans="17:63" ht="29.25" customHeight="1" x14ac:dyDescent="0.2">
      <c r="Q43437" s="92" t="s">
        <v>50</v>
      </c>
      <c r="BF43437" s="101" t="s">
        <v>58</v>
      </c>
      <c r="BK43437" s="98" t="s">
        <v>70</v>
      </c>
    </row>
    <row r="43438" spans="17:63" ht="29.25" customHeight="1" x14ac:dyDescent="0.2">
      <c r="Q43438" s="92" t="s">
        <v>50</v>
      </c>
      <c r="BF43438" s="101" t="s">
        <v>58</v>
      </c>
      <c r="BK43438" s="98" t="s">
        <v>70</v>
      </c>
    </row>
    <row r="43439" spans="17:63" ht="29.25" customHeight="1" x14ac:dyDescent="0.2">
      <c r="Q43439" s="92" t="s">
        <v>50</v>
      </c>
      <c r="BF43439" s="101" t="s">
        <v>58</v>
      </c>
      <c r="BK43439" s="98" t="s">
        <v>70</v>
      </c>
    </row>
    <row r="43440" spans="17:63" ht="29.25" customHeight="1" x14ac:dyDescent="0.2">
      <c r="Q43440" s="92" t="s">
        <v>50</v>
      </c>
      <c r="BF43440" s="101" t="s">
        <v>58</v>
      </c>
      <c r="BK43440" s="98" t="s">
        <v>70</v>
      </c>
    </row>
    <row r="43441" spans="17:63" ht="29.25" customHeight="1" x14ac:dyDescent="0.2">
      <c r="Q43441" s="92" t="s">
        <v>50</v>
      </c>
      <c r="BF43441" s="101" t="s">
        <v>58</v>
      </c>
      <c r="BK43441" s="98" t="s">
        <v>70</v>
      </c>
    </row>
    <row r="43442" spans="17:63" ht="29.25" customHeight="1" x14ac:dyDescent="0.2">
      <c r="Q43442" s="92" t="s">
        <v>50</v>
      </c>
      <c r="BF43442" s="101" t="s">
        <v>58</v>
      </c>
      <c r="BK43442" s="98" t="s">
        <v>70</v>
      </c>
    </row>
    <row r="43443" spans="17:63" ht="29.25" customHeight="1" x14ac:dyDescent="0.2">
      <c r="Q43443" s="92" t="s">
        <v>50</v>
      </c>
      <c r="BF43443" s="101" t="s">
        <v>58</v>
      </c>
      <c r="BK43443" s="98" t="s">
        <v>70</v>
      </c>
    </row>
    <row r="43444" spans="17:63" ht="29.25" customHeight="1" x14ac:dyDescent="0.2">
      <c r="Q43444" s="92" t="s">
        <v>50</v>
      </c>
      <c r="BF43444" s="101" t="s">
        <v>58</v>
      </c>
      <c r="BK43444" s="98" t="s">
        <v>70</v>
      </c>
    </row>
    <row r="43445" spans="17:63" ht="29.25" customHeight="1" x14ac:dyDescent="0.2">
      <c r="Q43445" s="92" t="s">
        <v>50</v>
      </c>
      <c r="BF43445" s="101" t="s">
        <v>58</v>
      </c>
      <c r="BK43445" s="98" t="s">
        <v>70</v>
      </c>
    </row>
    <row r="43446" spans="17:63" ht="29.25" customHeight="1" x14ac:dyDescent="0.2">
      <c r="Q43446" s="92" t="s">
        <v>50</v>
      </c>
      <c r="BF43446" s="101" t="s">
        <v>58</v>
      </c>
      <c r="BK43446" s="98" t="s">
        <v>70</v>
      </c>
    </row>
    <row r="43447" spans="17:63" ht="29.25" customHeight="1" x14ac:dyDescent="0.2">
      <c r="Q43447" s="92" t="s">
        <v>50</v>
      </c>
      <c r="BF43447" s="101" t="s">
        <v>58</v>
      </c>
      <c r="BK43447" s="98" t="s">
        <v>70</v>
      </c>
    </row>
    <row r="43448" spans="17:63" ht="29.25" customHeight="1" x14ac:dyDescent="0.2">
      <c r="Q43448" s="92" t="s">
        <v>50</v>
      </c>
      <c r="BF43448" s="101" t="s">
        <v>58</v>
      </c>
      <c r="BK43448" s="98" t="s">
        <v>70</v>
      </c>
    </row>
    <row r="43449" spans="17:63" ht="29.25" customHeight="1" x14ac:dyDescent="0.2">
      <c r="Q43449" s="92" t="s">
        <v>50</v>
      </c>
      <c r="BF43449" s="101" t="s">
        <v>58</v>
      </c>
      <c r="BK43449" s="98" t="s">
        <v>70</v>
      </c>
    </row>
    <row r="43450" spans="17:63" ht="29.25" customHeight="1" x14ac:dyDescent="0.2">
      <c r="Q43450" s="92" t="s">
        <v>50</v>
      </c>
      <c r="BF43450" s="101" t="s">
        <v>58</v>
      </c>
      <c r="BK43450" s="98" t="s">
        <v>70</v>
      </c>
    </row>
    <row r="43451" spans="17:63" ht="29.25" customHeight="1" x14ac:dyDescent="0.2">
      <c r="Q43451" s="92" t="s">
        <v>50</v>
      </c>
      <c r="BF43451" s="101" t="s">
        <v>58</v>
      </c>
      <c r="BK43451" s="98" t="s">
        <v>70</v>
      </c>
    </row>
    <row r="43452" spans="17:63" ht="29.25" customHeight="1" x14ac:dyDescent="0.2">
      <c r="Q43452" s="92" t="s">
        <v>50</v>
      </c>
      <c r="BF43452" s="101" t="s">
        <v>58</v>
      </c>
      <c r="BK43452" s="98" t="s">
        <v>70</v>
      </c>
    </row>
    <row r="43453" spans="17:63" ht="29.25" customHeight="1" x14ac:dyDescent="0.2">
      <c r="Q43453" s="92" t="s">
        <v>50</v>
      </c>
      <c r="BF43453" s="101" t="s">
        <v>58</v>
      </c>
      <c r="BK43453" s="98" t="s">
        <v>70</v>
      </c>
    </row>
    <row r="43454" spans="17:63" ht="29.25" customHeight="1" x14ac:dyDescent="0.2">
      <c r="Q43454" s="92" t="s">
        <v>50</v>
      </c>
      <c r="BF43454" s="101" t="s">
        <v>58</v>
      </c>
      <c r="BK43454" s="98" t="s">
        <v>70</v>
      </c>
    </row>
    <row r="43455" spans="17:63" ht="29.25" customHeight="1" x14ac:dyDescent="0.2">
      <c r="Q43455" s="92" t="s">
        <v>50</v>
      </c>
      <c r="BF43455" s="101" t="s">
        <v>58</v>
      </c>
      <c r="BK43455" s="98" t="s">
        <v>70</v>
      </c>
    </row>
    <row r="43456" spans="17:63" ht="29.25" customHeight="1" x14ac:dyDescent="0.2">
      <c r="Q43456" s="92" t="s">
        <v>50</v>
      </c>
      <c r="BF43456" s="101" t="s">
        <v>58</v>
      </c>
      <c r="BK43456" s="98" t="s">
        <v>70</v>
      </c>
    </row>
    <row r="43457" spans="17:63" ht="29.25" customHeight="1" x14ac:dyDescent="0.2">
      <c r="Q43457" s="92" t="s">
        <v>50</v>
      </c>
      <c r="BF43457" s="101" t="s">
        <v>58</v>
      </c>
      <c r="BK43457" s="98" t="s">
        <v>70</v>
      </c>
    </row>
    <row r="43458" spans="17:63" ht="29.25" customHeight="1" x14ac:dyDescent="0.2">
      <c r="Q43458" s="92" t="s">
        <v>50</v>
      </c>
      <c r="BF43458" s="101" t="s">
        <v>58</v>
      </c>
      <c r="BK43458" s="98" t="s">
        <v>70</v>
      </c>
    </row>
    <row r="43459" spans="17:63" ht="29.25" customHeight="1" x14ac:dyDescent="0.2">
      <c r="Q43459" s="92" t="s">
        <v>50</v>
      </c>
      <c r="BF43459" s="101" t="s">
        <v>58</v>
      </c>
      <c r="BK43459" s="98" t="s">
        <v>70</v>
      </c>
    </row>
    <row r="43460" spans="17:63" ht="29.25" customHeight="1" x14ac:dyDescent="0.2">
      <c r="Q43460" s="92" t="s">
        <v>50</v>
      </c>
      <c r="BF43460" s="101" t="s">
        <v>58</v>
      </c>
      <c r="BK43460" s="98" t="s">
        <v>70</v>
      </c>
    </row>
    <row r="43461" spans="17:63" ht="29.25" customHeight="1" x14ac:dyDescent="0.2">
      <c r="Q43461" s="92" t="s">
        <v>50</v>
      </c>
      <c r="BF43461" s="101" t="s">
        <v>58</v>
      </c>
      <c r="BK43461" s="98" t="s">
        <v>70</v>
      </c>
    </row>
    <row r="43462" spans="17:63" ht="29.25" customHeight="1" x14ac:dyDescent="0.2">
      <c r="Q43462" s="92" t="s">
        <v>50</v>
      </c>
      <c r="BF43462" s="101" t="s">
        <v>58</v>
      </c>
      <c r="BK43462" s="98" t="s">
        <v>70</v>
      </c>
    </row>
    <row r="43463" spans="17:63" ht="29.25" customHeight="1" x14ac:dyDescent="0.2">
      <c r="Q43463" s="92" t="s">
        <v>50</v>
      </c>
      <c r="BF43463" s="101" t="s">
        <v>58</v>
      </c>
      <c r="BK43463" s="98" t="s">
        <v>70</v>
      </c>
    </row>
    <row r="43464" spans="17:63" ht="29.25" customHeight="1" x14ac:dyDescent="0.2">
      <c r="Q43464" s="92" t="s">
        <v>50</v>
      </c>
      <c r="BF43464" s="101" t="s">
        <v>58</v>
      </c>
      <c r="BK43464" s="98" t="s">
        <v>70</v>
      </c>
    </row>
    <row r="43465" spans="17:63" ht="29.25" customHeight="1" x14ac:dyDescent="0.2">
      <c r="Q43465" s="92" t="s">
        <v>50</v>
      </c>
      <c r="BF43465" s="101" t="s">
        <v>58</v>
      </c>
      <c r="BK43465" s="98" t="s">
        <v>70</v>
      </c>
    </row>
    <row r="43466" spans="17:63" ht="29.25" customHeight="1" x14ac:dyDescent="0.2">
      <c r="Q43466" s="92" t="s">
        <v>50</v>
      </c>
      <c r="BF43466" s="101" t="s">
        <v>58</v>
      </c>
      <c r="BK43466" s="98" t="s">
        <v>70</v>
      </c>
    </row>
    <row r="43467" spans="17:63" ht="29.25" customHeight="1" x14ac:dyDescent="0.2">
      <c r="Q43467" s="92" t="s">
        <v>50</v>
      </c>
      <c r="BF43467" s="101" t="s">
        <v>58</v>
      </c>
      <c r="BK43467" s="98" t="s">
        <v>70</v>
      </c>
    </row>
    <row r="43468" spans="17:63" ht="29.25" customHeight="1" x14ac:dyDescent="0.2">
      <c r="Q43468" s="92" t="s">
        <v>50</v>
      </c>
      <c r="BF43468" s="101" t="s">
        <v>58</v>
      </c>
      <c r="BK43468" s="98" t="s">
        <v>70</v>
      </c>
    </row>
    <row r="43469" spans="17:63" ht="29.25" customHeight="1" x14ac:dyDescent="0.2">
      <c r="Q43469" s="92" t="s">
        <v>50</v>
      </c>
      <c r="BF43469" s="101" t="s">
        <v>58</v>
      </c>
      <c r="BK43469" s="98" t="s">
        <v>70</v>
      </c>
    </row>
    <row r="43470" spans="17:63" ht="29.25" customHeight="1" x14ac:dyDescent="0.2">
      <c r="Q43470" s="92" t="s">
        <v>50</v>
      </c>
      <c r="BF43470" s="101" t="s">
        <v>58</v>
      </c>
      <c r="BK43470" s="98" t="s">
        <v>70</v>
      </c>
    </row>
    <row r="43471" spans="17:63" ht="29.25" customHeight="1" x14ac:dyDescent="0.2">
      <c r="Q43471" s="92" t="s">
        <v>50</v>
      </c>
      <c r="BF43471" s="101" t="s">
        <v>58</v>
      </c>
      <c r="BK43471" s="98" t="s">
        <v>70</v>
      </c>
    </row>
    <row r="43472" spans="17:63" ht="29.25" customHeight="1" x14ac:dyDescent="0.2">
      <c r="Q43472" s="92" t="s">
        <v>50</v>
      </c>
      <c r="BF43472" s="101" t="s">
        <v>58</v>
      </c>
      <c r="BK43472" s="98" t="s">
        <v>70</v>
      </c>
    </row>
    <row r="43473" spans="17:63" ht="29.25" customHeight="1" x14ac:dyDescent="0.2">
      <c r="Q43473" s="92" t="s">
        <v>50</v>
      </c>
      <c r="BF43473" s="101" t="s">
        <v>58</v>
      </c>
      <c r="BK43473" s="98" t="s">
        <v>70</v>
      </c>
    </row>
    <row r="43474" spans="17:63" ht="29.25" customHeight="1" x14ac:dyDescent="0.2">
      <c r="Q43474" s="92" t="s">
        <v>50</v>
      </c>
      <c r="BF43474" s="101" t="s">
        <v>58</v>
      </c>
      <c r="BK43474" s="98" t="s">
        <v>70</v>
      </c>
    </row>
    <row r="43475" spans="17:63" ht="29.25" customHeight="1" x14ac:dyDescent="0.2">
      <c r="Q43475" s="92" t="s">
        <v>50</v>
      </c>
      <c r="BF43475" s="101" t="s">
        <v>58</v>
      </c>
      <c r="BK43475" s="98" t="s">
        <v>70</v>
      </c>
    </row>
    <row r="43476" spans="17:63" ht="29.25" customHeight="1" x14ac:dyDescent="0.2">
      <c r="Q43476" s="92" t="s">
        <v>50</v>
      </c>
      <c r="BF43476" s="101" t="s">
        <v>58</v>
      </c>
      <c r="BK43476" s="98" t="s">
        <v>70</v>
      </c>
    </row>
    <row r="43477" spans="17:63" ht="29.25" customHeight="1" x14ac:dyDescent="0.2">
      <c r="Q43477" s="92" t="s">
        <v>50</v>
      </c>
      <c r="BF43477" s="101" t="s">
        <v>58</v>
      </c>
      <c r="BK43477" s="98" t="s">
        <v>70</v>
      </c>
    </row>
    <row r="43478" spans="17:63" ht="29.25" customHeight="1" x14ac:dyDescent="0.2">
      <c r="Q43478" s="92" t="s">
        <v>50</v>
      </c>
      <c r="BF43478" s="101" t="s">
        <v>58</v>
      </c>
      <c r="BK43478" s="98" t="s">
        <v>70</v>
      </c>
    </row>
    <row r="43479" spans="17:63" ht="29.25" customHeight="1" x14ac:dyDescent="0.2">
      <c r="Q43479" s="92" t="s">
        <v>50</v>
      </c>
      <c r="BF43479" s="101" t="s">
        <v>58</v>
      </c>
      <c r="BK43479" s="98" t="s">
        <v>70</v>
      </c>
    </row>
    <row r="43480" spans="17:63" ht="29.25" customHeight="1" x14ac:dyDescent="0.2">
      <c r="Q43480" s="92" t="s">
        <v>50</v>
      </c>
      <c r="BF43480" s="101" t="s">
        <v>58</v>
      </c>
      <c r="BK43480" s="98" t="s">
        <v>70</v>
      </c>
    </row>
    <row r="43481" spans="17:63" ht="29.25" customHeight="1" x14ac:dyDescent="0.2">
      <c r="Q43481" s="92" t="s">
        <v>50</v>
      </c>
      <c r="BF43481" s="101" t="s">
        <v>58</v>
      </c>
      <c r="BK43481" s="98" t="s">
        <v>70</v>
      </c>
    </row>
    <row r="43482" spans="17:63" ht="29.25" customHeight="1" x14ac:dyDescent="0.2">
      <c r="Q43482" s="92" t="s">
        <v>50</v>
      </c>
      <c r="BF43482" s="101" t="s">
        <v>58</v>
      </c>
      <c r="BK43482" s="98" t="s">
        <v>70</v>
      </c>
    </row>
    <row r="43483" spans="17:63" ht="29.25" customHeight="1" x14ac:dyDescent="0.2">
      <c r="Q43483" s="92" t="s">
        <v>50</v>
      </c>
      <c r="BF43483" s="101" t="s">
        <v>58</v>
      </c>
      <c r="BK43483" s="98" t="s">
        <v>70</v>
      </c>
    </row>
    <row r="43484" spans="17:63" ht="29.25" customHeight="1" x14ac:dyDescent="0.2">
      <c r="Q43484" s="92" t="s">
        <v>50</v>
      </c>
      <c r="BF43484" s="101" t="s">
        <v>58</v>
      </c>
      <c r="BK43484" s="98" t="s">
        <v>70</v>
      </c>
    </row>
    <row r="43485" spans="17:63" ht="29.25" customHeight="1" x14ac:dyDescent="0.2">
      <c r="Q43485" s="92" t="s">
        <v>50</v>
      </c>
      <c r="BF43485" s="101" t="s">
        <v>58</v>
      </c>
      <c r="BK43485" s="98" t="s">
        <v>70</v>
      </c>
    </row>
    <row r="43486" spans="17:63" ht="29.25" customHeight="1" x14ac:dyDescent="0.2">
      <c r="Q43486" s="92" t="s">
        <v>50</v>
      </c>
      <c r="BF43486" s="101" t="s">
        <v>58</v>
      </c>
      <c r="BK43486" s="98" t="s">
        <v>70</v>
      </c>
    </row>
    <row r="43487" spans="17:63" ht="29.25" customHeight="1" x14ac:dyDescent="0.2">
      <c r="Q43487" s="92" t="s">
        <v>50</v>
      </c>
      <c r="BF43487" s="101" t="s">
        <v>58</v>
      </c>
      <c r="BK43487" s="98" t="s">
        <v>70</v>
      </c>
    </row>
    <row r="43488" spans="17:63" ht="29.25" customHeight="1" x14ac:dyDescent="0.2">
      <c r="Q43488" s="92" t="s">
        <v>50</v>
      </c>
      <c r="BF43488" s="101" t="s">
        <v>58</v>
      </c>
      <c r="BK43488" s="98" t="s">
        <v>70</v>
      </c>
    </row>
    <row r="43489" spans="17:63" ht="29.25" customHeight="1" x14ac:dyDescent="0.2">
      <c r="Q43489" s="92" t="s">
        <v>50</v>
      </c>
      <c r="BF43489" s="101" t="s">
        <v>58</v>
      </c>
      <c r="BK43489" s="98" t="s">
        <v>70</v>
      </c>
    </row>
    <row r="43490" spans="17:63" ht="29.25" customHeight="1" x14ac:dyDescent="0.2">
      <c r="Q43490" s="92" t="s">
        <v>50</v>
      </c>
      <c r="BF43490" s="101" t="s">
        <v>58</v>
      </c>
      <c r="BK43490" s="98" t="s">
        <v>70</v>
      </c>
    </row>
    <row r="43491" spans="17:63" ht="29.25" customHeight="1" x14ac:dyDescent="0.2">
      <c r="Q43491" s="92" t="s">
        <v>50</v>
      </c>
      <c r="BF43491" s="101" t="s">
        <v>58</v>
      </c>
      <c r="BK43491" s="98" t="s">
        <v>70</v>
      </c>
    </row>
    <row r="43492" spans="17:63" ht="29.25" customHeight="1" x14ac:dyDescent="0.2">
      <c r="Q43492" s="92" t="s">
        <v>50</v>
      </c>
      <c r="BF43492" s="101" t="s">
        <v>58</v>
      </c>
      <c r="BK43492" s="98" t="s">
        <v>70</v>
      </c>
    </row>
    <row r="43493" spans="17:63" ht="29.25" customHeight="1" x14ac:dyDescent="0.2">
      <c r="Q43493" s="92" t="s">
        <v>50</v>
      </c>
      <c r="BF43493" s="101" t="s">
        <v>58</v>
      </c>
      <c r="BK43493" s="98" t="s">
        <v>70</v>
      </c>
    </row>
    <row r="43494" spans="17:63" ht="29.25" customHeight="1" x14ac:dyDescent="0.2">
      <c r="Q43494" s="92" t="s">
        <v>50</v>
      </c>
      <c r="BF43494" s="101" t="s">
        <v>58</v>
      </c>
      <c r="BK43494" s="98" t="s">
        <v>70</v>
      </c>
    </row>
    <row r="43495" spans="17:63" ht="29.25" customHeight="1" x14ac:dyDescent="0.2">
      <c r="Q43495" s="92" t="s">
        <v>50</v>
      </c>
      <c r="BF43495" s="101" t="s">
        <v>58</v>
      </c>
      <c r="BK43495" s="98" t="s">
        <v>70</v>
      </c>
    </row>
    <row r="43496" spans="17:63" ht="29.25" customHeight="1" x14ac:dyDescent="0.2">
      <c r="Q43496" s="92" t="s">
        <v>50</v>
      </c>
      <c r="BF43496" s="101" t="s">
        <v>58</v>
      </c>
      <c r="BK43496" s="98" t="s">
        <v>70</v>
      </c>
    </row>
    <row r="43497" spans="17:63" ht="29.25" customHeight="1" x14ac:dyDescent="0.2">
      <c r="Q43497" s="92" t="s">
        <v>50</v>
      </c>
      <c r="BF43497" s="101" t="s">
        <v>58</v>
      </c>
      <c r="BK43497" s="98" t="s">
        <v>70</v>
      </c>
    </row>
    <row r="43498" spans="17:63" ht="29.25" customHeight="1" x14ac:dyDescent="0.2">
      <c r="Q43498" s="92" t="s">
        <v>50</v>
      </c>
      <c r="BF43498" s="101" t="s">
        <v>58</v>
      </c>
      <c r="BK43498" s="98" t="s">
        <v>70</v>
      </c>
    </row>
    <row r="43499" spans="17:63" ht="29.25" customHeight="1" x14ac:dyDescent="0.2">
      <c r="Q43499" s="92" t="s">
        <v>50</v>
      </c>
      <c r="BF43499" s="101" t="s">
        <v>58</v>
      </c>
      <c r="BK43499" s="98" t="s">
        <v>70</v>
      </c>
    </row>
    <row r="43500" spans="17:63" ht="29.25" customHeight="1" x14ac:dyDescent="0.2">
      <c r="Q43500" s="92" t="s">
        <v>50</v>
      </c>
      <c r="BF43500" s="101" t="s">
        <v>58</v>
      </c>
      <c r="BK43500" s="98" t="s">
        <v>70</v>
      </c>
    </row>
    <row r="43501" spans="17:63" ht="29.25" customHeight="1" x14ac:dyDescent="0.2">
      <c r="Q43501" s="92" t="s">
        <v>50</v>
      </c>
      <c r="BF43501" s="101" t="s">
        <v>58</v>
      </c>
      <c r="BK43501" s="98" t="s">
        <v>70</v>
      </c>
    </row>
    <row r="43502" spans="17:63" ht="29.25" customHeight="1" x14ac:dyDescent="0.2">
      <c r="Q43502" s="92" t="s">
        <v>50</v>
      </c>
      <c r="BF43502" s="101" t="s">
        <v>58</v>
      </c>
      <c r="BK43502" s="98" t="s">
        <v>70</v>
      </c>
    </row>
    <row r="43503" spans="17:63" ht="29.25" customHeight="1" x14ac:dyDescent="0.2">
      <c r="Q43503" s="92" t="s">
        <v>50</v>
      </c>
      <c r="BF43503" s="101" t="s">
        <v>58</v>
      </c>
      <c r="BK43503" s="98" t="s">
        <v>70</v>
      </c>
    </row>
    <row r="43504" spans="17:63" ht="29.25" customHeight="1" x14ac:dyDescent="0.2">
      <c r="Q43504" s="92" t="s">
        <v>50</v>
      </c>
      <c r="BF43504" s="101" t="s">
        <v>58</v>
      </c>
      <c r="BK43504" s="98" t="s">
        <v>70</v>
      </c>
    </row>
    <row r="43505" spans="17:63" ht="29.25" customHeight="1" x14ac:dyDescent="0.2">
      <c r="Q43505" s="92" t="s">
        <v>50</v>
      </c>
      <c r="BF43505" s="101" t="s">
        <v>58</v>
      </c>
      <c r="BK43505" s="98" t="s">
        <v>70</v>
      </c>
    </row>
    <row r="43506" spans="17:63" ht="29.25" customHeight="1" x14ac:dyDescent="0.2">
      <c r="Q43506" s="92" t="s">
        <v>50</v>
      </c>
      <c r="BF43506" s="101" t="s">
        <v>58</v>
      </c>
      <c r="BK43506" s="98" t="s">
        <v>70</v>
      </c>
    </row>
    <row r="43507" spans="17:63" ht="29.25" customHeight="1" x14ac:dyDescent="0.2">
      <c r="Q43507" s="92" t="s">
        <v>50</v>
      </c>
      <c r="BF43507" s="101" t="s">
        <v>58</v>
      </c>
      <c r="BK43507" s="98" t="s">
        <v>70</v>
      </c>
    </row>
    <row r="43508" spans="17:63" ht="29.25" customHeight="1" x14ac:dyDescent="0.2">
      <c r="Q43508" s="92" t="s">
        <v>50</v>
      </c>
      <c r="BF43508" s="101" t="s">
        <v>58</v>
      </c>
      <c r="BK43508" s="98" t="s">
        <v>70</v>
      </c>
    </row>
    <row r="43509" spans="17:63" ht="29.25" customHeight="1" x14ac:dyDescent="0.2">
      <c r="Q43509" s="92" t="s">
        <v>50</v>
      </c>
      <c r="BF43509" s="101" t="s">
        <v>58</v>
      </c>
      <c r="BK43509" s="98" t="s">
        <v>70</v>
      </c>
    </row>
    <row r="43510" spans="17:63" ht="29.25" customHeight="1" x14ac:dyDescent="0.2">
      <c r="Q43510" s="92" t="s">
        <v>50</v>
      </c>
      <c r="BF43510" s="101" t="s">
        <v>58</v>
      </c>
      <c r="BK43510" s="98" t="s">
        <v>70</v>
      </c>
    </row>
    <row r="43511" spans="17:63" ht="29.25" customHeight="1" x14ac:dyDescent="0.2">
      <c r="Q43511" s="92" t="s">
        <v>50</v>
      </c>
      <c r="BF43511" s="101" t="s">
        <v>58</v>
      </c>
      <c r="BK43511" s="98" t="s">
        <v>70</v>
      </c>
    </row>
    <row r="43512" spans="17:63" ht="29.25" customHeight="1" x14ac:dyDescent="0.2">
      <c r="Q43512" s="92" t="s">
        <v>50</v>
      </c>
      <c r="BF43512" s="101" t="s">
        <v>58</v>
      </c>
      <c r="BK43512" s="98" t="s">
        <v>70</v>
      </c>
    </row>
    <row r="43513" spans="17:63" ht="29.25" customHeight="1" x14ac:dyDescent="0.2">
      <c r="Q43513" s="92" t="s">
        <v>50</v>
      </c>
      <c r="BF43513" s="101" t="s">
        <v>58</v>
      </c>
      <c r="BK43513" s="98" t="s">
        <v>70</v>
      </c>
    </row>
    <row r="43514" spans="17:63" ht="29.25" customHeight="1" x14ac:dyDescent="0.2">
      <c r="Q43514" s="92" t="s">
        <v>50</v>
      </c>
      <c r="BF43514" s="101" t="s">
        <v>58</v>
      </c>
      <c r="BK43514" s="98" t="s">
        <v>70</v>
      </c>
    </row>
    <row r="43515" spans="17:63" ht="29.25" customHeight="1" x14ac:dyDescent="0.2">
      <c r="Q43515" s="92" t="s">
        <v>50</v>
      </c>
      <c r="BF43515" s="101" t="s">
        <v>58</v>
      </c>
      <c r="BK43515" s="98" t="s">
        <v>70</v>
      </c>
    </row>
    <row r="43516" spans="17:63" ht="29.25" customHeight="1" x14ac:dyDescent="0.2">
      <c r="Q43516" s="92" t="s">
        <v>50</v>
      </c>
      <c r="BF43516" s="101" t="s">
        <v>58</v>
      </c>
      <c r="BK43516" s="98" t="s">
        <v>70</v>
      </c>
    </row>
    <row r="43517" spans="17:63" ht="29.25" customHeight="1" x14ac:dyDescent="0.2">
      <c r="Q43517" s="92" t="s">
        <v>50</v>
      </c>
      <c r="BF43517" s="101" t="s">
        <v>58</v>
      </c>
      <c r="BK43517" s="98" t="s">
        <v>70</v>
      </c>
    </row>
    <row r="43518" spans="17:63" ht="29.25" customHeight="1" x14ac:dyDescent="0.2">
      <c r="Q43518" s="92" t="s">
        <v>50</v>
      </c>
      <c r="BF43518" s="101" t="s">
        <v>58</v>
      </c>
      <c r="BK43518" s="98" t="s">
        <v>70</v>
      </c>
    </row>
    <row r="43519" spans="17:63" ht="29.25" customHeight="1" x14ac:dyDescent="0.2">
      <c r="Q43519" s="92" t="s">
        <v>50</v>
      </c>
      <c r="BF43519" s="101" t="s">
        <v>58</v>
      </c>
      <c r="BK43519" s="98" t="s">
        <v>70</v>
      </c>
    </row>
    <row r="43520" spans="17:63" ht="29.25" customHeight="1" x14ac:dyDescent="0.2">
      <c r="Q43520" s="92" t="s">
        <v>50</v>
      </c>
      <c r="BF43520" s="101" t="s">
        <v>58</v>
      </c>
      <c r="BK43520" s="98" t="s">
        <v>70</v>
      </c>
    </row>
    <row r="43521" spans="17:63" ht="29.25" customHeight="1" x14ac:dyDescent="0.2">
      <c r="Q43521" s="92" t="s">
        <v>50</v>
      </c>
      <c r="BF43521" s="101" t="s">
        <v>58</v>
      </c>
      <c r="BK43521" s="98" t="s">
        <v>70</v>
      </c>
    </row>
    <row r="43522" spans="17:63" ht="29.25" customHeight="1" x14ac:dyDescent="0.2">
      <c r="Q43522" s="92" t="s">
        <v>50</v>
      </c>
      <c r="BF43522" s="101" t="s">
        <v>58</v>
      </c>
      <c r="BK43522" s="98" t="s">
        <v>70</v>
      </c>
    </row>
    <row r="43523" spans="17:63" ht="29.25" customHeight="1" x14ac:dyDescent="0.2">
      <c r="Q43523" s="92" t="s">
        <v>50</v>
      </c>
      <c r="BF43523" s="101" t="s">
        <v>58</v>
      </c>
      <c r="BK43523" s="98" t="s">
        <v>70</v>
      </c>
    </row>
    <row r="43524" spans="17:63" ht="29.25" customHeight="1" x14ac:dyDescent="0.2">
      <c r="Q43524" s="92" t="s">
        <v>50</v>
      </c>
      <c r="BF43524" s="101" t="s">
        <v>58</v>
      </c>
      <c r="BK43524" s="98" t="s">
        <v>70</v>
      </c>
    </row>
    <row r="43525" spans="17:63" ht="29.25" customHeight="1" x14ac:dyDescent="0.2">
      <c r="Q43525" s="92" t="s">
        <v>50</v>
      </c>
      <c r="BF43525" s="101" t="s">
        <v>58</v>
      </c>
      <c r="BK43525" s="98" t="s">
        <v>70</v>
      </c>
    </row>
    <row r="43526" spans="17:63" ht="29.25" customHeight="1" x14ac:dyDescent="0.2">
      <c r="Q43526" s="92" t="s">
        <v>50</v>
      </c>
      <c r="BF43526" s="101" t="s">
        <v>58</v>
      </c>
      <c r="BK43526" s="98" t="s">
        <v>70</v>
      </c>
    </row>
    <row r="43527" spans="17:63" ht="29.25" customHeight="1" x14ac:dyDescent="0.2">
      <c r="Q43527" s="92" t="s">
        <v>50</v>
      </c>
      <c r="BF43527" s="101" t="s">
        <v>58</v>
      </c>
      <c r="BK43527" s="98" t="s">
        <v>70</v>
      </c>
    </row>
    <row r="43528" spans="17:63" ht="29.25" customHeight="1" x14ac:dyDescent="0.2">
      <c r="Q43528" s="92" t="s">
        <v>50</v>
      </c>
      <c r="BF43528" s="101" t="s">
        <v>58</v>
      </c>
      <c r="BK43528" s="98" t="s">
        <v>70</v>
      </c>
    </row>
    <row r="43529" spans="17:63" ht="29.25" customHeight="1" x14ac:dyDescent="0.2">
      <c r="Q43529" s="92" t="s">
        <v>50</v>
      </c>
      <c r="BF43529" s="101" t="s">
        <v>58</v>
      </c>
      <c r="BK43529" s="98" t="s">
        <v>70</v>
      </c>
    </row>
    <row r="43530" spans="17:63" ht="29.25" customHeight="1" x14ac:dyDescent="0.2">
      <c r="Q43530" s="92" t="s">
        <v>50</v>
      </c>
      <c r="BF43530" s="101" t="s">
        <v>58</v>
      </c>
      <c r="BK43530" s="98" t="s">
        <v>70</v>
      </c>
    </row>
    <row r="43531" spans="17:63" ht="29.25" customHeight="1" x14ac:dyDescent="0.2">
      <c r="Q43531" s="92" t="s">
        <v>50</v>
      </c>
      <c r="BF43531" s="101" t="s">
        <v>58</v>
      </c>
      <c r="BK43531" s="98" t="s">
        <v>70</v>
      </c>
    </row>
    <row r="43532" spans="17:63" ht="29.25" customHeight="1" x14ac:dyDescent="0.2">
      <c r="Q43532" s="92" t="s">
        <v>50</v>
      </c>
      <c r="BF43532" s="101" t="s">
        <v>58</v>
      </c>
      <c r="BK43532" s="98" t="s">
        <v>70</v>
      </c>
    </row>
    <row r="43533" spans="17:63" ht="29.25" customHeight="1" x14ac:dyDescent="0.2">
      <c r="Q43533" s="92" t="s">
        <v>50</v>
      </c>
      <c r="BF43533" s="101" t="s">
        <v>58</v>
      </c>
      <c r="BK43533" s="98" t="s">
        <v>70</v>
      </c>
    </row>
    <row r="43534" spans="17:63" ht="29.25" customHeight="1" x14ac:dyDescent="0.2">
      <c r="Q43534" s="92" t="s">
        <v>50</v>
      </c>
      <c r="BF43534" s="101" t="s">
        <v>58</v>
      </c>
      <c r="BK43534" s="98" t="s">
        <v>70</v>
      </c>
    </row>
    <row r="43535" spans="17:63" ht="29.25" customHeight="1" x14ac:dyDescent="0.2">
      <c r="Q43535" s="92" t="s">
        <v>50</v>
      </c>
      <c r="BF43535" s="101" t="s">
        <v>58</v>
      </c>
      <c r="BK43535" s="98" t="s">
        <v>70</v>
      </c>
    </row>
    <row r="43536" spans="17:63" ht="29.25" customHeight="1" x14ac:dyDescent="0.2">
      <c r="Q43536" s="92" t="s">
        <v>50</v>
      </c>
      <c r="BF43536" s="101" t="s">
        <v>58</v>
      </c>
      <c r="BK43536" s="98" t="s">
        <v>70</v>
      </c>
    </row>
    <row r="43537" spans="17:63" ht="29.25" customHeight="1" x14ac:dyDescent="0.2">
      <c r="Q43537" s="92" t="s">
        <v>50</v>
      </c>
      <c r="BF43537" s="101" t="s">
        <v>58</v>
      </c>
      <c r="BK43537" s="98" t="s">
        <v>70</v>
      </c>
    </row>
    <row r="43538" spans="17:63" ht="29.25" customHeight="1" x14ac:dyDescent="0.2">
      <c r="Q43538" s="92" t="s">
        <v>50</v>
      </c>
      <c r="BF43538" s="101" t="s">
        <v>58</v>
      </c>
      <c r="BK43538" s="98" t="s">
        <v>70</v>
      </c>
    </row>
    <row r="43539" spans="17:63" ht="29.25" customHeight="1" x14ac:dyDescent="0.2">
      <c r="Q43539" s="92" t="s">
        <v>50</v>
      </c>
      <c r="BF43539" s="101" t="s">
        <v>58</v>
      </c>
      <c r="BK43539" s="98" t="s">
        <v>70</v>
      </c>
    </row>
    <row r="43540" spans="17:63" ht="29.25" customHeight="1" x14ac:dyDescent="0.2">
      <c r="Q43540" s="92" t="s">
        <v>50</v>
      </c>
      <c r="BF43540" s="101" t="s">
        <v>58</v>
      </c>
      <c r="BK43540" s="98" t="s">
        <v>70</v>
      </c>
    </row>
    <row r="43541" spans="17:63" ht="29.25" customHeight="1" x14ac:dyDescent="0.2">
      <c r="Q43541" s="92" t="s">
        <v>50</v>
      </c>
      <c r="BF43541" s="101" t="s">
        <v>58</v>
      </c>
      <c r="BK43541" s="98" t="s">
        <v>70</v>
      </c>
    </row>
    <row r="43542" spans="17:63" ht="29.25" customHeight="1" x14ac:dyDescent="0.2">
      <c r="Q43542" s="92" t="s">
        <v>50</v>
      </c>
      <c r="BF43542" s="101" t="s">
        <v>58</v>
      </c>
      <c r="BK43542" s="98" t="s">
        <v>70</v>
      </c>
    </row>
    <row r="43543" spans="17:63" ht="29.25" customHeight="1" x14ac:dyDescent="0.2">
      <c r="Q43543" s="92" t="s">
        <v>50</v>
      </c>
      <c r="BF43543" s="101" t="s">
        <v>58</v>
      </c>
      <c r="BK43543" s="98" t="s">
        <v>70</v>
      </c>
    </row>
    <row r="43544" spans="17:63" ht="29.25" customHeight="1" x14ac:dyDescent="0.2">
      <c r="Q43544" s="92" t="s">
        <v>50</v>
      </c>
      <c r="BF43544" s="101" t="s">
        <v>58</v>
      </c>
      <c r="BK43544" s="98" t="s">
        <v>70</v>
      </c>
    </row>
    <row r="43545" spans="17:63" ht="29.25" customHeight="1" x14ac:dyDescent="0.2">
      <c r="Q43545" s="92" t="s">
        <v>50</v>
      </c>
      <c r="BF43545" s="101" t="s">
        <v>58</v>
      </c>
      <c r="BK43545" s="98" t="s">
        <v>70</v>
      </c>
    </row>
    <row r="43546" spans="17:63" ht="29.25" customHeight="1" x14ac:dyDescent="0.2">
      <c r="Q43546" s="92" t="s">
        <v>50</v>
      </c>
      <c r="BF43546" s="101" t="s">
        <v>58</v>
      </c>
      <c r="BK43546" s="98" t="s">
        <v>70</v>
      </c>
    </row>
    <row r="43547" spans="17:63" ht="29.25" customHeight="1" x14ac:dyDescent="0.2">
      <c r="Q43547" s="92" t="s">
        <v>50</v>
      </c>
      <c r="BF43547" s="101" t="s">
        <v>58</v>
      </c>
      <c r="BK43547" s="98" t="s">
        <v>70</v>
      </c>
    </row>
    <row r="43548" spans="17:63" ht="29.25" customHeight="1" x14ac:dyDescent="0.2">
      <c r="Q43548" s="92" t="s">
        <v>50</v>
      </c>
      <c r="BF43548" s="101" t="s">
        <v>58</v>
      </c>
      <c r="BK43548" s="98" t="s">
        <v>70</v>
      </c>
    </row>
    <row r="43549" spans="17:63" ht="29.25" customHeight="1" x14ac:dyDescent="0.2">
      <c r="Q43549" s="92" t="s">
        <v>50</v>
      </c>
      <c r="BF43549" s="101" t="s">
        <v>58</v>
      </c>
      <c r="BK43549" s="98" t="s">
        <v>70</v>
      </c>
    </row>
    <row r="43550" spans="17:63" ht="29.25" customHeight="1" x14ac:dyDescent="0.2">
      <c r="Q43550" s="92" t="s">
        <v>50</v>
      </c>
      <c r="BF43550" s="101" t="s">
        <v>58</v>
      </c>
      <c r="BK43550" s="98" t="s">
        <v>70</v>
      </c>
    </row>
    <row r="43551" spans="17:63" ht="29.25" customHeight="1" x14ac:dyDescent="0.2">
      <c r="Q43551" s="92" t="s">
        <v>50</v>
      </c>
      <c r="BF43551" s="101" t="s">
        <v>58</v>
      </c>
      <c r="BK43551" s="98" t="s">
        <v>70</v>
      </c>
    </row>
    <row r="43552" spans="17:63" ht="29.25" customHeight="1" x14ac:dyDescent="0.2">
      <c r="Q43552" s="92" t="s">
        <v>50</v>
      </c>
      <c r="BF43552" s="101" t="s">
        <v>58</v>
      </c>
      <c r="BK43552" s="98" t="s">
        <v>70</v>
      </c>
    </row>
    <row r="43553" spans="17:63" ht="29.25" customHeight="1" x14ac:dyDescent="0.2">
      <c r="Q43553" s="92" t="s">
        <v>50</v>
      </c>
      <c r="BF43553" s="101" t="s">
        <v>58</v>
      </c>
      <c r="BK43553" s="98" t="s">
        <v>70</v>
      </c>
    </row>
    <row r="43554" spans="17:63" ht="29.25" customHeight="1" x14ac:dyDescent="0.2">
      <c r="Q43554" s="92" t="s">
        <v>50</v>
      </c>
      <c r="BF43554" s="101" t="s">
        <v>58</v>
      </c>
      <c r="BK43554" s="98" t="s">
        <v>70</v>
      </c>
    </row>
    <row r="43555" spans="17:63" ht="29.25" customHeight="1" x14ac:dyDescent="0.2">
      <c r="Q43555" s="92" t="s">
        <v>50</v>
      </c>
      <c r="BF43555" s="101" t="s">
        <v>58</v>
      </c>
      <c r="BK43555" s="98" t="s">
        <v>70</v>
      </c>
    </row>
    <row r="43556" spans="17:63" ht="29.25" customHeight="1" x14ac:dyDescent="0.2">
      <c r="Q43556" s="92" t="s">
        <v>50</v>
      </c>
      <c r="BF43556" s="101" t="s">
        <v>58</v>
      </c>
      <c r="BK43556" s="98" t="s">
        <v>70</v>
      </c>
    </row>
    <row r="43557" spans="17:63" ht="29.25" customHeight="1" x14ac:dyDescent="0.2">
      <c r="Q43557" s="92" t="s">
        <v>50</v>
      </c>
      <c r="BF43557" s="101" t="s">
        <v>58</v>
      </c>
      <c r="BK43557" s="98" t="s">
        <v>70</v>
      </c>
    </row>
    <row r="43558" spans="17:63" ht="29.25" customHeight="1" x14ac:dyDescent="0.2">
      <c r="Q43558" s="92" t="s">
        <v>50</v>
      </c>
      <c r="BF43558" s="101" t="s">
        <v>58</v>
      </c>
      <c r="BK43558" s="98" t="s">
        <v>70</v>
      </c>
    </row>
    <row r="43559" spans="17:63" ht="29.25" customHeight="1" x14ac:dyDescent="0.2">
      <c r="Q43559" s="92" t="s">
        <v>50</v>
      </c>
      <c r="BF43559" s="101" t="s">
        <v>58</v>
      </c>
      <c r="BK43559" s="98" t="s">
        <v>70</v>
      </c>
    </row>
    <row r="43560" spans="17:63" ht="29.25" customHeight="1" x14ac:dyDescent="0.2">
      <c r="Q43560" s="92" t="s">
        <v>50</v>
      </c>
      <c r="BF43560" s="101" t="s">
        <v>58</v>
      </c>
      <c r="BK43560" s="98" t="s">
        <v>70</v>
      </c>
    </row>
    <row r="43561" spans="17:63" ht="29.25" customHeight="1" x14ac:dyDescent="0.2">
      <c r="Q43561" s="92" t="s">
        <v>50</v>
      </c>
      <c r="BF43561" s="101" t="s">
        <v>58</v>
      </c>
      <c r="BK43561" s="98" t="s">
        <v>70</v>
      </c>
    </row>
    <row r="43562" spans="17:63" ht="29.25" customHeight="1" x14ac:dyDescent="0.2">
      <c r="Q43562" s="92" t="s">
        <v>50</v>
      </c>
      <c r="BF43562" s="101" t="s">
        <v>58</v>
      </c>
      <c r="BK43562" s="98" t="s">
        <v>70</v>
      </c>
    </row>
    <row r="43563" spans="17:63" ht="29.25" customHeight="1" x14ac:dyDescent="0.2">
      <c r="Q43563" s="92" t="s">
        <v>50</v>
      </c>
      <c r="BF43563" s="101" t="s">
        <v>58</v>
      </c>
      <c r="BK43563" s="98" t="s">
        <v>70</v>
      </c>
    </row>
    <row r="43564" spans="17:63" ht="29.25" customHeight="1" x14ac:dyDescent="0.2">
      <c r="Q43564" s="92" t="s">
        <v>50</v>
      </c>
      <c r="BF43564" s="101" t="s">
        <v>58</v>
      </c>
      <c r="BK43564" s="98" t="s">
        <v>70</v>
      </c>
    </row>
    <row r="43565" spans="17:63" ht="29.25" customHeight="1" x14ac:dyDescent="0.2">
      <c r="Q43565" s="92" t="s">
        <v>50</v>
      </c>
      <c r="BF43565" s="101" t="s">
        <v>58</v>
      </c>
      <c r="BK43565" s="98" t="s">
        <v>70</v>
      </c>
    </row>
    <row r="43566" spans="17:63" ht="29.25" customHeight="1" x14ac:dyDescent="0.2">
      <c r="Q43566" s="92" t="s">
        <v>50</v>
      </c>
      <c r="BF43566" s="101" t="s">
        <v>58</v>
      </c>
      <c r="BK43566" s="98" t="s">
        <v>70</v>
      </c>
    </row>
    <row r="43567" spans="17:63" ht="29.25" customHeight="1" x14ac:dyDescent="0.2">
      <c r="Q43567" s="92" t="s">
        <v>50</v>
      </c>
      <c r="BF43567" s="101" t="s">
        <v>58</v>
      </c>
      <c r="BK43567" s="98" t="s">
        <v>70</v>
      </c>
    </row>
    <row r="43568" spans="17:63" ht="29.25" customHeight="1" x14ac:dyDescent="0.2">
      <c r="Q43568" s="92" t="s">
        <v>50</v>
      </c>
      <c r="BF43568" s="101" t="s">
        <v>58</v>
      </c>
      <c r="BK43568" s="98" t="s">
        <v>70</v>
      </c>
    </row>
    <row r="43569" spans="17:63" ht="29.25" customHeight="1" x14ac:dyDescent="0.2">
      <c r="Q43569" s="92" t="s">
        <v>50</v>
      </c>
      <c r="BF43569" s="101" t="s">
        <v>58</v>
      </c>
      <c r="BK43569" s="98" t="s">
        <v>70</v>
      </c>
    </row>
    <row r="43570" spans="17:63" ht="29.25" customHeight="1" x14ac:dyDescent="0.2">
      <c r="Q43570" s="92" t="s">
        <v>50</v>
      </c>
      <c r="BF43570" s="101" t="s">
        <v>58</v>
      </c>
      <c r="BK43570" s="98" t="s">
        <v>70</v>
      </c>
    </row>
    <row r="43571" spans="17:63" ht="29.25" customHeight="1" x14ac:dyDescent="0.2">
      <c r="Q43571" s="92" t="s">
        <v>50</v>
      </c>
      <c r="BF43571" s="101" t="s">
        <v>58</v>
      </c>
      <c r="BK43571" s="98" t="s">
        <v>70</v>
      </c>
    </row>
    <row r="43572" spans="17:63" ht="29.25" customHeight="1" x14ac:dyDescent="0.2">
      <c r="Q43572" s="92" t="s">
        <v>50</v>
      </c>
      <c r="BF43572" s="101" t="s">
        <v>58</v>
      </c>
      <c r="BK43572" s="98" t="s">
        <v>70</v>
      </c>
    </row>
    <row r="43573" spans="17:63" ht="29.25" customHeight="1" x14ac:dyDescent="0.2">
      <c r="Q43573" s="92" t="s">
        <v>50</v>
      </c>
      <c r="BF43573" s="101" t="s">
        <v>58</v>
      </c>
      <c r="BK43573" s="98" t="s">
        <v>70</v>
      </c>
    </row>
    <row r="43574" spans="17:63" ht="29.25" customHeight="1" x14ac:dyDescent="0.2">
      <c r="Q43574" s="92" t="s">
        <v>50</v>
      </c>
      <c r="BF43574" s="101" t="s">
        <v>58</v>
      </c>
      <c r="BK43574" s="98" t="s">
        <v>70</v>
      </c>
    </row>
    <row r="43575" spans="17:63" ht="29.25" customHeight="1" x14ac:dyDescent="0.2">
      <c r="Q43575" s="92" t="s">
        <v>50</v>
      </c>
      <c r="BF43575" s="101" t="s">
        <v>58</v>
      </c>
      <c r="BK43575" s="98" t="s">
        <v>70</v>
      </c>
    </row>
    <row r="43576" spans="17:63" ht="29.25" customHeight="1" x14ac:dyDescent="0.2">
      <c r="Q43576" s="92" t="s">
        <v>50</v>
      </c>
      <c r="BF43576" s="101" t="s">
        <v>58</v>
      </c>
      <c r="BK43576" s="98" t="s">
        <v>70</v>
      </c>
    </row>
    <row r="43577" spans="17:63" ht="29.25" customHeight="1" x14ac:dyDescent="0.2">
      <c r="Q43577" s="92" t="s">
        <v>50</v>
      </c>
      <c r="BF43577" s="101" t="s">
        <v>58</v>
      </c>
      <c r="BK43577" s="98" t="s">
        <v>70</v>
      </c>
    </row>
    <row r="43578" spans="17:63" ht="29.25" customHeight="1" x14ac:dyDescent="0.2">
      <c r="Q43578" s="92" t="s">
        <v>50</v>
      </c>
      <c r="BF43578" s="101" t="s">
        <v>58</v>
      </c>
      <c r="BK43578" s="98" t="s">
        <v>70</v>
      </c>
    </row>
    <row r="43579" spans="17:63" ht="29.25" customHeight="1" x14ac:dyDescent="0.2">
      <c r="Q43579" s="92" t="s">
        <v>50</v>
      </c>
      <c r="BF43579" s="101" t="s">
        <v>58</v>
      </c>
      <c r="BK43579" s="98" t="s">
        <v>70</v>
      </c>
    </row>
    <row r="43580" spans="17:63" ht="29.25" customHeight="1" x14ac:dyDescent="0.2">
      <c r="Q43580" s="92" t="s">
        <v>50</v>
      </c>
      <c r="BF43580" s="101" t="s">
        <v>58</v>
      </c>
      <c r="BK43580" s="98" t="s">
        <v>70</v>
      </c>
    </row>
    <row r="43581" spans="17:63" ht="29.25" customHeight="1" x14ac:dyDescent="0.2">
      <c r="Q43581" s="92" t="s">
        <v>50</v>
      </c>
      <c r="BF43581" s="101" t="s">
        <v>58</v>
      </c>
      <c r="BK43581" s="98" t="s">
        <v>70</v>
      </c>
    </row>
    <row r="43582" spans="17:63" ht="29.25" customHeight="1" x14ac:dyDescent="0.2">
      <c r="Q43582" s="92" t="s">
        <v>50</v>
      </c>
      <c r="BF43582" s="101" t="s">
        <v>58</v>
      </c>
      <c r="BK43582" s="98" t="s">
        <v>70</v>
      </c>
    </row>
    <row r="43583" spans="17:63" ht="29.25" customHeight="1" x14ac:dyDescent="0.2">
      <c r="Q43583" s="92" t="s">
        <v>50</v>
      </c>
      <c r="BF43583" s="101" t="s">
        <v>58</v>
      </c>
      <c r="BK43583" s="98" t="s">
        <v>70</v>
      </c>
    </row>
    <row r="43584" spans="17:63" ht="29.25" customHeight="1" x14ac:dyDescent="0.2">
      <c r="Q43584" s="92" t="s">
        <v>50</v>
      </c>
      <c r="BF43584" s="101" t="s">
        <v>58</v>
      </c>
      <c r="BK43584" s="98" t="s">
        <v>70</v>
      </c>
    </row>
    <row r="43585" spans="17:63" ht="29.25" customHeight="1" x14ac:dyDescent="0.2">
      <c r="Q43585" s="92" t="s">
        <v>50</v>
      </c>
      <c r="BF43585" s="101" t="s">
        <v>58</v>
      </c>
      <c r="BK43585" s="98" t="s">
        <v>70</v>
      </c>
    </row>
    <row r="43586" spans="17:63" ht="29.25" customHeight="1" x14ac:dyDescent="0.2">
      <c r="Q43586" s="92" t="s">
        <v>50</v>
      </c>
      <c r="BF43586" s="101" t="s">
        <v>58</v>
      </c>
      <c r="BK43586" s="98" t="s">
        <v>70</v>
      </c>
    </row>
    <row r="43587" spans="17:63" ht="29.25" customHeight="1" x14ac:dyDescent="0.2">
      <c r="Q43587" s="92" t="s">
        <v>50</v>
      </c>
      <c r="BF43587" s="101" t="s">
        <v>58</v>
      </c>
      <c r="BK43587" s="98" t="s">
        <v>70</v>
      </c>
    </row>
    <row r="43588" spans="17:63" ht="29.25" customHeight="1" x14ac:dyDescent="0.2">
      <c r="Q43588" s="92" t="s">
        <v>50</v>
      </c>
      <c r="BF43588" s="101" t="s">
        <v>58</v>
      </c>
      <c r="BK43588" s="98" t="s">
        <v>70</v>
      </c>
    </row>
    <row r="43589" spans="17:63" ht="29.25" customHeight="1" x14ac:dyDescent="0.2">
      <c r="Q43589" s="92" t="s">
        <v>50</v>
      </c>
      <c r="BF43589" s="101" t="s">
        <v>58</v>
      </c>
      <c r="BK43589" s="98" t="s">
        <v>70</v>
      </c>
    </row>
    <row r="43590" spans="17:63" ht="29.25" customHeight="1" x14ac:dyDescent="0.2">
      <c r="Q43590" s="92" t="s">
        <v>50</v>
      </c>
      <c r="BF43590" s="101" t="s">
        <v>58</v>
      </c>
      <c r="BK43590" s="98" t="s">
        <v>70</v>
      </c>
    </row>
    <row r="43591" spans="17:63" ht="29.25" customHeight="1" x14ac:dyDescent="0.2">
      <c r="Q43591" s="92" t="s">
        <v>50</v>
      </c>
      <c r="BF43591" s="101" t="s">
        <v>58</v>
      </c>
      <c r="BK43591" s="98" t="s">
        <v>70</v>
      </c>
    </row>
    <row r="43592" spans="17:63" ht="29.25" customHeight="1" x14ac:dyDescent="0.2">
      <c r="Q43592" s="92" t="s">
        <v>50</v>
      </c>
      <c r="BF43592" s="101" t="s">
        <v>58</v>
      </c>
      <c r="BK43592" s="98" t="s">
        <v>70</v>
      </c>
    </row>
    <row r="43593" spans="17:63" ht="29.25" customHeight="1" x14ac:dyDescent="0.2">
      <c r="Q43593" s="92" t="s">
        <v>50</v>
      </c>
      <c r="BF43593" s="101" t="s">
        <v>58</v>
      </c>
      <c r="BK43593" s="98" t="s">
        <v>70</v>
      </c>
    </row>
    <row r="43594" spans="17:63" ht="29.25" customHeight="1" x14ac:dyDescent="0.2">
      <c r="Q43594" s="92" t="s">
        <v>50</v>
      </c>
      <c r="BF43594" s="101" t="s">
        <v>58</v>
      </c>
      <c r="BK43594" s="98" t="s">
        <v>70</v>
      </c>
    </row>
    <row r="43595" spans="17:63" ht="29.25" customHeight="1" x14ac:dyDescent="0.2">
      <c r="Q43595" s="92" t="s">
        <v>50</v>
      </c>
      <c r="BF43595" s="101" t="s">
        <v>58</v>
      </c>
      <c r="BK43595" s="98" t="s">
        <v>70</v>
      </c>
    </row>
    <row r="43596" spans="17:63" ht="29.25" customHeight="1" x14ac:dyDescent="0.2">
      <c r="Q43596" s="92" t="s">
        <v>50</v>
      </c>
      <c r="BF43596" s="101" t="s">
        <v>58</v>
      </c>
      <c r="BK43596" s="98" t="s">
        <v>70</v>
      </c>
    </row>
    <row r="43597" spans="17:63" ht="29.25" customHeight="1" x14ac:dyDescent="0.2">
      <c r="Q43597" s="92" t="s">
        <v>50</v>
      </c>
      <c r="BF43597" s="101" t="s">
        <v>58</v>
      </c>
      <c r="BK43597" s="98" t="s">
        <v>70</v>
      </c>
    </row>
    <row r="43598" spans="17:63" ht="29.25" customHeight="1" x14ac:dyDescent="0.2">
      <c r="Q43598" s="92" t="s">
        <v>50</v>
      </c>
      <c r="BF43598" s="101" t="s">
        <v>58</v>
      </c>
      <c r="BK43598" s="98" t="s">
        <v>70</v>
      </c>
    </row>
    <row r="43599" spans="17:63" ht="29.25" customHeight="1" x14ac:dyDescent="0.2">
      <c r="Q43599" s="92" t="s">
        <v>50</v>
      </c>
      <c r="BF43599" s="101" t="s">
        <v>58</v>
      </c>
      <c r="BK43599" s="98" t="s">
        <v>70</v>
      </c>
    </row>
    <row r="43600" spans="17:63" ht="29.25" customHeight="1" x14ac:dyDescent="0.2">
      <c r="Q43600" s="92" t="s">
        <v>50</v>
      </c>
      <c r="BF43600" s="101" t="s">
        <v>58</v>
      </c>
      <c r="BK43600" s="98" t="s">
        <v>70</v>
      </c>
    </row>
    <row r="43601" spans="17:63" ht="29.25" customHeight="1" x14ac:dyDescent="0.2">
      <c r="Q43601" s="92" t="s">
        <v>50</v>
      </c>
      <c r="BF43601" s="101" t="s">
        <v>58</v>
      </c>
      <c r="BK43601" s="98" t="s">
        <v>70</v>
      </c>
    </row>
    <row r="43602" spans="17:63" ht="29.25" customHeight="1" x14ac:dyDescent="0.2">
      <c r="Q43602" s="92" t="s">
        <v>50</v>
      </c>
      <c r="BF43602" s="101" t="s">
        <v>58</v>
      </c>
      <c r="BK43602" s="98" t="s">
        <v>70</v>
      </c>
    </row>
    <row r="43603" spans="17:63" ht="29.25" customHeight="1" x14ac:dyDescent="0.2">
      <c r="Q43603" s="92" t="s">
        <v>50</v>
      </c>
      <c r="BF43603" s="101" t="s">
        <v>58</v>
      </c>
      <c r="BK43603" s="98" t="s">
        <v>70</v>
      </c>
    </row>
    <row r="43604" spans="17:63" ht="29.25" customHeight="1" x14ac:dyDescent="0.2">
      <c r="Q43604" s="92" t="s">
        <v>50</v>
      </c>
      <c r="BF43604" s="101" t="s">
        <v>58</v>
      </c>
      <c r="BK43604" s="98" t="s">
        <v>70</v>
      </c>
    </row>
    <row r="43605" spans="17:63" ht="29.25" customHeight="1" x14ac:dyDescent="0.2">
      <c r="Q43605" s="92" t="s">
        <v>50</v>
      </c>
      <c r="BF43605" s="101" t="s">
        <v>58</v>
      </c>
      <c r="BK43605" s="98" t="s">
        <v>70</v>
      </c>
    </row>
    <row r="43606" spans="17:63" ht="29.25" customHeight="1" x14ac:dyDescent="0.2">
      <c r="Q43606" s="92" t="s">
        <v>50</v>
      </c>
      <c r="BF43606" s="101" t="s">
        <v>58</v>
      </c>
      <c r="BK43606" s="98" t="s">
        <v>70</v>
      </c>
    </row>
    <row r="43607" spans="17:63" ht="29.25" customHeight="1" x14ac:dyDescent="0.2">
      <c r="Q43607" s="92" t="s">
        <v>50</v>
      </c>
      <c r="BF43607" s="101" t="s">
        <v>58</v>
      </c>
      <c r="BK43607" s="98" t="s">
        <v>70</v>
      </c>
    </row>
    <row r="43608" spans="17:63" ht="29.25" customHeight="1" x14ac:dyDescent="0.2">
      <c r="Q43608" s="92" t="s">
        <v>50</v>
      </c>
      <c r="BF43608" s="101" t="s">
        <v>58</v>
      </c>
      <c r="BK43608" s="98" t="s">
        <v>70</v>
      </c>
    </row>
    <row r="43609" spans="17:63" ht="29.25" customHeight="1" x14ac:dyDescent="0.2">
      <c r="Q43609" s="92" t="s">
        <v>50</v>
      </c>
      <c r="BF43609" s="101" t="s">
        <v>58</v>
      </c>
      <c r="BK43609" s="98" t="s">
        <v>70</v>
      </c>
    </row>
    <row r="43610" spans="17:63" ht="29.25" customHeight="1" x14ac:dyDescent="0.2">
      <c r="Q43610" s="92" t="s">
        <v>50</v>
      </c>
      <c r="BF43610" s="101" t="s">
        <v>58</v>
      </c>
      <c r="BK43610" s="98" t="s">
        <v>70</v>
      </c>
    </row>
    <row r="43611" spans="17:63" ht="29.25" customHeight="1" x14ac:dyDescent="0.2">
      <c r="Q43611" s="92" t="s">
        <v>50</v>
      </c>
      <c r="BF43611" s="101" t="s">
        <v>58</v>
      </c>
      <c r="BK43611" s="98" t="s">
        <v>70</v>
      </c>
    </row>
    <row r="43612" spans="17:63" ht="29.25" customHeight="1" x14ac:dyDescent="0.2">
      <c r="Q43612" s="92" t="s">
        <v>50</v>
      </c>
      <c r="BF43612" s="101" t="s">
        <v>58</v>
      </c>
      <c r="BK43612" s="98" t="s">
        <v>70</v>
      </c>
    </row>
    <row r="43613" spans="17:63" ht="29.25" customHeight="1" x14ac:dyDescent="0.2">
      <c r="Q43613" s="92" t="s">
        <v>50</v>
      </c>
      <c r="BF43613" s="101" t="s">
        <v>58</v>
      </c>
      <c r="BK43613" s="98" t="s">
        <v>70</v>
      </c>
    </row>
    <row r="43614" spans="17:63" ht="29.25" customHeight="1" x14ac:dyDescent="0.2">
      <c r="Q43614" s="92" t="s">
        <v>50</v>
      </c>
      <c r="BF43614" s="101" t="s">
        <v>58</v>
      </c>
      <c r="BK43614" s="98" t="s">
        <v>70</v>
      </c>
    </row>
    <row r="43615" spans="17:63" ht="29.25" customHeight="1" x14ac:dyDescent="0.2">
      <c r="Q43615" s="92" t="s">
        <v>50</v>
      </c>
      <c r="BF43615" s="101" t="s">
        <v>58</v>
      </c>
      <c r="BK43615" s="98" t="s">
        <v>70</v>
      </c>
    </row>
    <row r="43616" spans="17:63" ht="29.25" customHeight="1" x14ac:dyDescent="0.2">
      <c r="Q43616" s="92" t="s">
        <v>50</v>
      </c>
      <c r="BF43616" s="101" t="s">
        <v>58</v>
      </c>
      <c r="BK43616" s="98" t="s">
        <v>70</v>
      </c>
    </row>
    <row r="43617" spans="17:63" ht="29.25" customHeight="1" x14ac:dyDescent="0.2">
      <c r="Q43617" s="92" t="s">
        <v>50</v>
      </c>
      <c r="BF43617" s="101" t="s">
        <v>58</v>
      </c>
      <c r="BK43617" s="98" t="s">
        <v>70</v>
      </c>
    </row>
    <row r="43618" spans="17:63" ht="29.25" customHeight="1" x14ac:dyDescent="0.2">
      <c r="Q43618" s="92" t="s">
        <v>50</v>
      </c>
      <c r="BF43618" s="101" t="s">
        <v>58</v>
      </c>
      <c r="BK43618" s="98" t="s">
        <v>70</v>
      </c>
    </row>
    <row r="43619" spans="17:63" ht="29.25" customHeight="1" x14ac:dyDescent="0.2">
      <c r="Q43619" s="92" t="s">
        <v>50</v>
      </c>
      <c r="BF43619" s="101" t="s">
        <v>58</v>
      </c>
      <c r="BK43619" s="98" t="s">
        <v>70</v>
      </c>
    </row>
    <row r="43620" spans="17:63" ht="29.25" customHeight="1" x14ac:dyDescent="0.2">
      <c r="Q43620" s="92" t="s">
        <v>50</v>
      </c>
      <c r="BF43620" s="101" t="s">
        <v>58</v>
      </c>
      <c r="BK43620" s="98" t="s">
        <v>70</v>
      </c>
    </row>
    <row r="43621" spans="17:63" ht="29.25" customHeight="1" x14ac:dyDescent="0.2">
      <c r="Q43621" s="92" t="s">
        <v>50</v>
      </c>
      <c r="BF43621" s="101" t="s">
        <v>58</v>
      </c>
      <c r="BK43621" s="98" t="s">
        <v>70</v>
      </c>
    </row>
    <row r="43622" spans="17:63" ht="29.25" customHeight="1" x14ac:dyDescent="0.2">
      <c r="Q43622" s="92" t="s">
        <v>50</v>
      </c>
      <c r="BF43622" s="101" t="s">
        <v>58</v>
      </c>
      <c r="BK43622" s="98" t="s">
        <v>70</v>
      </c>
    </row>
    <row r="43623" spans="17:63" ht="29.25" customHeight="1" x14ac:dyDescent="0.2">
      <c r="Q43623" s="92" t="s">
        <v>50</v>
      </c>
      <c r="BF43623" s="101" t="s">
        <v>58</v>
      </c>
      <c r="BK43623" s="98" t="s">
        <v>70</v>
      </c>
    </row>
    <row r="43624" spans="17:63" ht="29.25" customHeight="1" x14ac:dyDescent="0.2">
      <c r="Q43624" s="92" t="s">
        <v>50</v>
      </c>
      <c r="BF43624" s="101" t="s">
        <v>58</v>
      </c>
      <c r="BK43624" s="98" t="s">
        <v>70</v>
      </c>
    </row>
    <row r="43625" spans="17:63" ht="29.25" customHeight="1" x14ac:dyDescent="0.2">
      <c r="Q43625" s="92" t="s">
        <v>50</v>
      </c>
      <c r="BF43625" s="101" t="s">
        <v>58</v>
      </c>
      <c r="BK43625" s="98" t="s">
        <v>70</v>
      </c>
    </row>
    <row r="43626" spans="17:63" ht="29.25" customHeight="1" x14ac:dyDescent="0.2">
      <c r="Q43626" s="92" t="s">
        <v>50</v>
      </c>
      <c r="BF43626" s="101" t="s">
        <v>58</v>
      </c>
      <c r="BK43626" s="98" t="s">
        <v>70</v>
      </c>
    </row>
    <row r="43627" spans="17:63" ht="29.25" customHeight="1" x14ac:dyDescent="0.2">
      <c r="Q43627" s="92" t="s">
        <v>50</v>
      </c>
      <c r="BF43627" s="101" t="s">
        <v>58</v>
      </c>
      <c r="BK43627" s="98" t="s">
        <v>70</v>
      </c>
    </row>
    <row r="43628" spans="17:63" ht="29.25" customHeight="1" x14ac:dyDescent="0.2">
      <c r="Q43628" s="92" t="s">
        <v>50</v>
      </c>
      <c r="BF43628" s="101" t="s">
        <v>58</v>
      </c>
      <c r="BK43628" s="98" t="s">
        <v>70</v>
      </c>
    </row>
    <row r="43629" spans="17:63" ht="29.25" customHeight="1" x14ac:dyDescent="0.2">
      <c r="Q43629" s="92" t="s">
        <v>50</v>
      </c>
      <c r="BF43629" s="101" t="s">
        <v>58</v>
      </c>
      <c r="BK43629" s="98" t="s">
        <v>70</v>
      </c>
    </row>
    <row r="43630" spans="17:63" ht="29.25" customHeight="1" x14ac:dyDescent="0.2">
      <c r="Q43630" s="92" t="s">
        <v>50</v>
      </c>
      <c r="BF43630" s="101" t="s">
        <v>58</v>
      </c>
      <c r="BK43630" s="98" t="s">
        <v>70</v>
      </c>
    </row>
    <row r="43631" spans="17:63" ht="29.25" customHeight="1" x14ac:dyDescent="0.2">
      <c r="Q43631" s="92" t="s">
        <v>50</v>
      </c>
      <c r="BF43631" s="101" t="s">
        <v>58</v>
      </c>
      <c r="BK43631" s="98" t="s">
        <v>70</v>
      </c>
    </row>
    <row r="43632" spans="17:63" ht="29.25" customHeight="1" x14ac:dyDescent="0.2">
      <c r="Q43632" s="92" t="s">
        <v>50</v>
      </c>
      <c r="BF43632" s="101" t="s">
        <v>58</v>
      </c>
      <c r="BK43632" s="98" t="s">
        <v>70</v>
      </c>
    </row>
    <row r="43633" spans="17:63" ht="29.25" customHeight="1" x14ac:dyDescent="0.2">
      <c r="Q43633" s="92" t="s">
        <v>50</v>
      </c>
      <c r="BF43633" s="101" t="s">
        <v>58</v>
      </c>
      <c r="BK43633" s="98" t="s">
        <v>70</v>
      </c>
    </row>
    <row r="43634" spans="17:63" ht="29.25" customHeight="1" x14ac:dyDescent="0.2">
      <c r="Q43634" s="92" t="s">
        <v>50</v>
      </c>
      <c r="BF43634" s="101" t="s">
        <v>58</v>
      </c>
      <c r="BK43634" s="98" t="s">
        <v>70</v>
      </c>
    </row>
    <row r="43635" spans="17:63" ht="29.25" customHeight="1" x14ac:dyDescent="0.2">
      <c r="Q43635" s="92" t="s">
        <v>50</v>
      </c>
      <c r="BF43635" s="101" t="s">
        <v>58</v>
      </c>
      <c r="BK43635" s="98" t="s">
        <v>70</v>
      </c>
    </row>
    <row r="43636" spans="17:63" ht="29.25" customHeight="1" x14ac:dyDescent="0.2">
      <c r="Q43636" s="92" t="s">
        <v>50</v>
      </c>
      <c r="BF43636" s="101" t="s">
        <v>58</v>
      </c>
      <c r="BK43636" s="98" t="s">
        <v>70</v>
      </c>
    </row>
    <row r="43637" spans="17:63" ht="29.25" customHeight="1" x14ac:dyDescent="0.2">
      <c r="Q43637" s="92" t="s">
        <v>50</v>
      </c>
      <c r="BF43637" s="101" t="s">
        <v>58</v>
      </c>
      <c r="BK43637" s="98" t="s">
        <v>70</v>
      </c>
    </row>
    <row r="43638" spans="17:63" ht="29.25" customHeight="1" x14ac:dyDescent="0.2">
      <c r="Q43638" s="92" t="s">
        <v>50</v>
      </c>
      <c r="BF43638" s="101" t="s">
        <v>58</v>
      </c>
      <c r="BK43638" s="98" t="s">
        <v>70</v>
      </c>
    </row>
    <row r="43639" spans="17:63" ht="29.25" customHeight="1" x14ac:dyDescent="0.2">
      <c r="Q43639" s="92" t="s">
        <v>50</v>
      </c>
      <c r="BF43639" s="101" t="s">
        <v>58</v>
      </c>
      <c r="BK43639" s="98" t="s">
        <v>70</v>
      </c>
    </row>
    <row r="43640" spans="17:63" ht="29.25" customHeight="1" x14ac:dyDescent="0.2">
      <c r="Q43640" s="92" t="s">
        <v>50</v>
      </c>
      <c r="BF43640" s="101" t="s">
        <v>58</v>
      </c>
      <c r="BK43640" s="98" t="s">
        <v>70</v>
      </c>
    </row>
    <row r="43641" spans="17:63" ht="29.25" customHeight="1" x14ac:dyDescent="0.2">
      <c r="Q43641" s="92" t="s">
        <v>50</v>
      </c>
      <c r="BF43641" s="101" t="s">
        <v>58</v>
      </c>
      <c r="BK43641" s="98" t="s">
        <v>70</v>
      </c>
    </row>
    <row r="43642" spans="17:63" ht="29.25" customHeight="1" x14ac:dyDescent="0.2">
      <c r="Q43642" s="92" t="s">
        <v>50</v>
      </c>
      <c r="BF43642" s="101" t="s">
        <v>58</v>
      </c>
      <c r="BK43642" s="98" t="s">
        <v>70</v>
      </c>
    </row>
    <row r="43643" spans="17:63" ht="29.25" customHeight="1" x14ac:dyDescent="0.2">
      <c r="Q43643" s="92" t="s">
        <v>50</v>
      </c>
      <c r="BF43643" s="101" t="s">
        <v>58</v>
      </c>
      <c r="BK43643" s="98" t="s">
        <v>70</v>
      </c>
    </row>
    <row r="43644" spans="17:63" ht="29.25" customHeight="1" x14ac:dyDescent="0.2">
      <c r="Q43644" s="92" t="s">
        <v>50</v>
      </c>
      <c r="BF43644" s="101" t="s">
        <v>58</v>
      </c>
      <c r="BK43644" s="98" t="s">
        <v>70</v>
      </c>
    </row>
    <row r="43645" spans="17:63" ht="29.25" customHeight="1" x14ac:dyDescent="0.2">
      <c r="Q43645" s="92" t="s">
        <v>50</v>
      </c>
      <c r="BF43645" s="101" t="s">
        <v>58</v>
      </c>
      <c r="BK43645" s="98" t="s">
        <v>70</v>
      </c>
    </row>
    <row r="43646" spans="17:63" ht="29.25" customHeight="1" x14ac:dyDescent="0.2">
      <c r="Q43646" s="92" t="s">
        <v>50</v>
      </c>
      <c r="BF43646" s="101" t="s">
        <v>58</v>
      </c>
      <c r="BK43646" s="98" t="s">
        <v>70</v>
      </c>
    </row>
    <row r="43647" spans="17:63" ht="29.25" customHeight="1" x14ac:dyDescent="0.2">
      <c r="Q43647" s="92" t="s">
        <v>50</v>
      </c>
      <c r="BF43647" s="101" t="s">
        <v>58</v>
      </c>
      <c r="BK43647" s="98" t="s">
        <v>70</v>
      </c>
    </row>
    <row r="43648" spans="17:63" ht="29.25" customHeight="1" x14ac:dyDescent="0.2">
      <c r="Q43648" s="92" t="s">
        <v>50</v>
      </c>
      <c r="BF43648" s="101" t="s">
        <v>58</v>
      </c>
      <c r="BK43648" s="98" t="s">
        <v>70</v>
      </c>
    </row>
    <row r="43649" spans="17:63" ht="29.25" customHeight="1" x14ac:dyDescent="0.2">
      <c r="Q43649" s="92" t="s">
        <v>50</v>
      </c>
      <c r="BF43649" s="101" t="s">
        <v>58</v>
      </c>
      <c r="BK43649" s="98" t="s">
        <v>70</v>
      </c>
    </row>
    <row r="43650" spans="17:63" ht="29.25" customHeight="1" x14ac:dyDescent="0.2">
      <c r="Q43650" s="92" t="s">
        <v>50</v>
      </c>
      <c r="BF43650" s="101" t="s">
        <v>58</v>
      </c>
      <c r="BK43650" s="98" t="s">
        <v>70</v>
      </c>
    </row>
    <row r="43651" spans="17:63" ht="29.25" customHeight="1" x14ac:dyDescent="0.2">
      <c r="Q43651" s="92" t="s">
        <v>50</v>
      </c>
      <c r="BF43651" s="101" t="s">
        <v>58</v>
      </c>
      <c r="BK43651" s="98" t="s">
        <v>70</v>
      </c>
    </row>
    <row r="43652" spans="17:63" ht="29.25" customHeight="1" x14ac:dyDescent="0.2">
      <c r="Q43652" s="92" t="s">
        <v>50</v>
      </c>
      <c r="BF43652" s="101" t="s">
        <v>58</v>
      </c>
      <c r="BK43652" s="98" t="s">
        <v>70</v>
      </c>
    </row>
    <row r="43653" spans="17:63" ht="29.25" customHeight="1" x14ac:dyDescent="0.2">
      <c r="Q43653" s="92" t="s">
        <v>50</v>
      </c>
      <c r="BF43653" s="101" t="s">
        <v>58</v>
      </c>
      <c r="BK43653" s="98" t="s">
        <v>70</v>
      </c>
    </row>
    <row r="43654" spans="17:63" ht="29.25" customHeight="1" x14ac:dyDescent="0.2">
      <c r="Q43654" s="92" t="s">
        <v>50</v>
      </c>
      <c r="BF43654" s="101" t="s">
        <v>58</v>
      </c>
      <c r="BK43654" s="98" t="s">
        <v>70</v>
      </c>
    </row>
    <row r="43655" spans="17:63" ht="29.25" customHeight="1" x14ac:dyDescent="0.2">
      <c r="Q43655" s="92" t="s">
        <v>50</v>
      </c>
      <c r="BF43655" s="101" t="s">
        <v>58</v>
      </c>
      <c r="BK43655" s="98" t="s">
        <v>70</v>
      </c>
    </row>
    <row r="43656" spans="17:63" ht="29.25" customHeight="1" x14ac:dyDescent="0.2">
      <c r="Q43656" s="92" t="s">
        <v>50</v>
      </c>
      <c r="BF43656" s="101" t="s">
        <v>58</v>
      </c>
      <c r="BK43656" s="98" t="s">
        <v>70</v>
      </c>
    </row>
    <row r="43657" spans="17:63" ht="29.25" customHeight="1" x14ac:dyDescent="0.2">
      <c r="Q43657" s="92" t="s">
        <v>50</v>
      </c>
      <c r="BF43657" s="101" t="s">
        <v>58</v>
      </c>
      <c r="BK43657" s="98" t="s">
        <v>70</v>
      </c>
    </row>
    <row r="43658" spans="17:63" ht="29.25" customHeight="1" x14ac:dyDescent="0.2">
      <c r="Q43658" s="92" t="s">
        <v>50</v>
      </c>
      <c r="BF43658" s="101" t="s">
        <v>58</v>
      </c>
      <c r="BK43658" s="98" t="s">
        <v>70</v>
      </c>
    </row>
    <row r="43659" spans="17:63" ht="29.25" customHeight="1" x14ac:dyDescent="0.2">
      <c r="Q43659" s="92" t="s">
        <v>50</v>
      </c>
      <c r="BF43659" s="101" t="s">
        <v>58</v>
      </c>
      <c r="BK43659" s="98" t="s">
        <v>70</v>
      </c>
    </row>
    <row r="43660" spans="17:63" ht="29.25" customHeight="1" x14ac:dyDescent="0.2">
      <c r="Q43660" s="92" t="s">
        <v>50</v>
      </c>
      <c r="BF43660" s="101" t="s">
        <v>58</v>
      </c>
      <c r="BK43660" s="98" t="s">
        <v>70</v>
      </c>
    </row>
    <row r="43661" spans="17:63" ht="29.25" customHeight="1" x14ac:dyDescent="0.2">
      <c r="Q43661" s="92" t="s">
        <v>50</v>
      </c>
      <c r="BF43661" s="101" t="s">
        <v>58</v>
      </c>
      <c r="BK43661" s="98" t="s">
        <v>70</v>
      </c>
    </row>
    <row r="43662" spans="17:63" ht="29.25" customHeight="1" x14ac:dyDescent="0.2">
      <c r="Q43662" s="92" t="s">
        <v>50</v>
      </c>
      <c r="BF43662" s="101" t="s">
        <v>58</v>
      </c>
      <c r="BK43662" s="98" t="s">
        <v>70</v>
      </c>
    </row>
    <row r="43663" spans="17:63" ht="29.25" customHeight="1" x14ac:dyDescent="0.2">
      <c r="Q43663" s="92" t="s">
        <v>50</v>
      </c>
      <c r="BF43663" s="101" t="s">
        <v>58</v>
      </c>
      <c r="BK43663" s="98" t="s">
        <v>70</v>
      </c>
    </row>
    <row r="43664" spans="17:63" ht="29.25" customHeight="1" x14ac:dyDescent="0.2">
      <c r="Q43664" s="92" t="s">
        <v>50</v>
      </c>
      <c r="BF43664" s="101" t="s">
        <v>58</v>
      </c>
      <c r="BK43664" s="98" t="s">
        <v>70</v>
      </c>
    </row>
    <row r="43665" spans="17:63" ht="29.25" customHeight="1" x14ac:dyDescent="0.2">
      <c r="Q43665" s="92" t="s">
        <v>50</v>
      </c>
      <c r="BF43665" s="101" t="s">
        <v>58</v>
      </c>
      <c r="BK43665" s="98" t="s">
        <v>70</v>
      </c>
    </row>
    <row r="43666" spans="17:63" ht="29.25" customHeight="1" x14ac:dyDescent="0.2">
      <c r="Q43666" s="92" t="s">
        <v>50</v>
      </c>
      <c r="BF43666" s="101" t="s">
        <v>58</v>
      </c>
      <c r="BK43666" s="98" t="s">
        <v>70</v>
      </c>
    </row>
    <row r="43667" spans="17:63" ht="29.25" customHeight="1" x14ac:dyDescent="0.2">
      <c r="Q43667" s="92" t="s">
        <v>50</v>
      </c>
      <c r="BF43667" s="101" t="s">
        <v>58</v>
      </c>
      <c r="BK43667" s="98" t="s">
        <v>70</v>
      </c>
    </row>
    <row r="43668" spans="17:63" ht="29.25" customHeight="1" x14ac:dyDescent="0.2">
      <c r="Q43668" s="92" t="s">
        <v>50</v>
      </c>
      <c r="BF43668" s="101" t="s">
        <v>58</v>
      </c>
      <c r="BK43668" s="98" t="s">
        <v>70</v>
      </c>
    </row>
    <row r="43669" spans="17:63" ht="29.25" customHeight="1" x14ac:dyDescent="0.2">
      <c r="Q43669" s="92" t="s">
        <v>50</v>
      </c>
      <c r="BF43669" s="101" t="s">
        <v>58</v>
      </c>
      <c r="BK43669" s="98" t="s">
        <v>70</v>
      </c>
    </row>
    <row r="43670" spans="17:63" ht="29.25" customHeight="1" x14ac:dyDescent="0.2">
      <c r="Q43670" s="92" t="s">
        <v>50</v>
      </c>
      <c r="BF43670" s="101" t="s">
        <v>58</v>
      </c>
      <c r="BK43670" s="98" t="s">
        <v>70</v>
      </c>
    </row>
    <row r="43671" spans="17:63" ht="29.25" customHeight="1" x14ac:dyDescent="0.2">
      <c r="Q43671" s="92" t="s">
        <v>50</v>
      </c>
      <c r="BF43671" s="101" t="s">
        <v>58</v>
      </c>
      <c r="BK43671" s="98" t="s">
        <v>70</v>
      </c>
    </row>
    <row r="43672" spans="17:63" ht="29.25" customHeight="1" x14ac:dyDescent="0.2">
      <c r="Q43672" s="92" t="s">
        <v>50</v>
      </c>
      <c r="BF43672" s="101" t="s">
        <v>58</v>
      </c>
      <c r="BK43672" s="98" t="s">
        <v>70</v>
      </c>
    </row>
    <row r="43673" spans="17:63" ht="29.25" customHeight="1" x14ac:dyDescent="0.2">
      <c r="Q43673" s="92" t="s">
        <v>50</v>
      </c>
      <c r="BF43673" s="101" t="s">
        <v>58</v>
      </c>
      <c r="BK43673" s="98" t="s">
        <v>70</v>
      </c>
    </row>
    <row r="43674" spans="17:63" ht="29.25" customHeight="1" x14ac:dyDescent="0.2">
      <c r="Q43674" s="92" t="s">
        <v>50</v>
      </c>
      <c r="BF43674" s="101" t="s">
        <v>58</v>
      </c>
      <c r="BK43674" s="98" t="s">
        <v>70</v>
      </c>
    </row>
    <row r="43675" spans="17:63" ht="29.25" customHeight="1" x14ac:dyDescent="0.2">
      <c r="Q43675" s="92" t="s">
        <v>50</v>
      </c>
      <c r="BF43675" s="101" t="s">
        <v>58</v>
      </c>
      <c r="BK43675" s="98" t="s">
        <v>70</v>
      </c>
    </row>
    <row r="43676" spans="17:63" ht="29.25" customHeight="1" x14ac:dyDescent="0.2">
      <c r="Q43676" s="92" t="s">
        <v>50</v>
      </c>
      <c r="BF43676" s="101" t="s">
        <v>58</v>
      </c>
      <c r="BK43676" s="98" t="s">
        <v>70</v>
      </c>
    </row>
    <row r="43677" spans="17:63" ht="29.25" customHeight="1" x14ac:dyDescent="0.2">
      <c r="Q43677" s="92" t="s">
        <v>50</v>
      </c>
      <c r="BF43677" s="101" t="s">
        <v>58</v>
      </c>
      <c r="BK43677" s="98" t="s">
        <v>70</v>
      </c>
    </row>
    <row r="43678" spans="17:63" ht="29.25" customHeight="1" x14ac:dyDescent="0.2">
      <c r="Q43678" s="92" t="s">
        <v>50</v>
      </c>
      <c r="BF43678" s="101" t="s">
        <v>58</v>
      </c>
      <c r="BK43678" s="98" t="s">
        <v>70</v>
      </c>
    </row>
    <row r="43679" spans="17:63" ht="29.25" customHeight="1" x14ac:dyDescent="0.2">
      <c r="Q43679" s="92" t="s">
        <v>50</v>
      </c>
      <c r="BF43679" s="101" t="s">
        <v>58</v>
      </c>
      <c r="BK43679" s="98" t="s">
        <v>70</v>
      </c>
    </row>
    <row r="43680" spans="17:63" ht="29.25" customHeight="1" x14ac:dyDescent="0.2">
      <c r="Q43680" s="92" t="s">
        <v>50</v>
      </c>
      <c r="BF43680" s="101" t="s">
        <v>58</v>
      </c>
      <c r="BK43680" s="98" t="s">
        <v>70</v>
      </c>
    </row>
    <row r="43681" spans="17:63" ht="29.25" customHeight="1" x14ac:dyDescent="0.2">
      <c r="Q43681" s="92" t="s">
        <v>50</v>
      </c>
      <c r="BF43681" s="101" t="s">
        <v>58</v>
      </c>
      <c r="BK43681" s="98" t="s">
        <v>70</v>
      </c>
    </row>
    <row r="43682" spans="17:63" ht="29.25" customHeight="1" x14ac:dyDescent="0.2">
      <c r="Q43682" s="92" t="s">
        <v>50</v>
      </c>
      <c r="BF43682" s="101" t="s">
        <v>58</v>
      </c>
      <c r="BK43682" s="98" t="s">
        <v>70</v>
      </c>
    </row>
    <row r="43683" spans="17:63" ht="29.25" customHeight="1" x14ac:dyDescent="0.2">
      <c r="Q43683" s="92" t="s">
        <v>50</v>
      </c>
      <c r="BF43683" s="101" t="s">
        <v>58</v>
      </c>
      <c r="BK43683" s="98" t="s">
        <v>70</v>
      </c>
    </row>
    <row r="43684" spans="17:63" ht="29.25" customHeight="1" x14ac:dyDescent="0.2">
      <c r="Q43684" s="92" t="s">
        <v>50</v>
      </c>
      <c r="BF43684" s="101" t="s">
        <v>58</v>
      </c>
      <c r="BK43684" s="98" t="s">
        <v>70</v>
      </c>
    </row>
    <row r="43685" spans="17:63" ht="29.25" customHeight="1" x14ac:dyDescent="0.2">
      <c r="Q43685" s="92" t="s">
        <v>50</v>
      </c>
      <c r="BF43685" s="101" t="s">
        <v>58</v>
      </c>
      <c r="BK43685" s="98" t="s">
        <v>70</v>
      </c>
    </row>
    <row r="43686" spans="17:63" ht="29.25" customHeight="1" x14ac:dyDescent="0.2">
      <c r="Q43686" s="92" t="s">
        <v>50</v>
      </c>
      <c r="BF43686" s="101" t="s">
        <v>58</v>
      </c>
      <c r="BK43686" s="98" t="s">
        <v>70</v>
      </c>
    </row>
    <row r="43687" spans="17:63" ht="29.25" customHeight="1" x14ac:dyDescent="0.2">
      <c r="Q43687" s="92" t="s">
        <v>50</v>
      </c>
      <c r="BF43687" s="101" t="s">
        <v>58</v>
      </c>
      <c r="BK43687" s="98" t="s">
        <v>70</v>
      </c>
    </row>
    <row r="43688" spans="17:63" ht="29.25" customHeight="1" x14ac:dyDescent="0.2">
      <c r="Q43688" s="92" t="s">
        <v>50</v>
      </c>
      <c r="BF43688" s="101" t="s">
        <v>58</v>
      </c>
      <c r="BK43688" s="98" t="s">
        <v>70</v>
      </c>
    </row>
    <row r="43689" spans="17:63" ht="29.25" customHeight="1" x14ac:dyDescent="0.2">
      <c r="Q43689" s="92" t="s">
        <v>50</v>
      </c>
      <c r="BF43689" s="101" t="s">
        <v>58</v>
      </c>
      <c r="BK43689" s="98" t="s">
        <v>70</v>
      </c>
    </row>
    <row r="43690" spans="17:63" ht="29.25" customHeight="1" x14ac:dyDescent="0.2">
      <c r="Q43690" s="92" t="s">
        <v>50</v>
      </c>
      <c r="BF43690" s="101" t="s">
        <v>58</v>
      </c>
      <c r="BK43690" s="98" t="s">
        <v>70</v>
      </c>
    </row>
    <row r="43691" spans="17:63" ht="29.25" customHeight="1" x14ac:dyDescent="0.2">
      <c r="Q43691" s="92" t="s">
        <v>50</v>
      </c>
      <c r="BF43691" s="101" t="s">
        <v>58</v>
      </c>
      <c r="BK43691" s="98" t="s">
        <v>70</v>
      </c>
    </row>
    <row r="43692" spans="17:63" ht="29.25" customHeight="1" x14ac:dyDescent="0.2">
      <c r="Q43692" s="92" t="s">
        <v>50</v>
      </c>
      <c r="BF43692" s="101" t="s">
        <v>58</v>
      </c>
      <c r="BK43692" s="98" t="s">
        <v>70</v>
      </c>
    </row>
    <row r="43693" spans="17:63" ht="29.25" customHeight="1" x14ac:dyDescent="0.2">
      <c r="Q43693" s="92" t="s">
        <v>50</v>
      </c>
      <c r="BF43693" s="101" t="s">
        <v>58</v>
      </c>
      <c r="BK43693" s="98" t="s">
        <v>70</v>
      </c>
    </row>
    <row r="43694" spans="17:63" ht="29.25" customHeight="1" x14ac:dyDescent="0.2">
      <c r="Q43694" s="92" t="s">
        <v>50</v>
      </c>
      <c r="BF43694" s="101" t="s">
        <v>58</v>
      </c>
      <c r="BK43694" s="98" t="s">
        <v>70</v>
      </c>
    </row>
    <row r="43695" spans="17:63" ht="29.25" customHeight="1" x14ac:dyDescent="0.2">
      <c r="Q43695" s="92" t="s">
        <v>50</v>
      </c>
      <c r="BF43695" s="101" t="s">
        <v>58</v>
      </c>
      <c r="BK43695" s="98" t="s">
        <v>70</v>
      </c>
    </row>
    <row r="43696" spans="17:63" ht="29.25" customHeight="1" x14ac:dyDescent="0.2">
      <c r="Q43696" s="92" t="s">
        <v>50</v>
      </c>
      <c r="BF43696" s="101" t="s">
        <v>58</v>
      </c>
      <c r="BK43696" s="98" t="s">
        <v>70</v>
      </c>
    </row>
    <row r="43697" spans="17:63" ht="29.25" customHeight="1" x14ac:dyDescent="0.2">
      <c r="Q43697" s="92" t="s">
        <v>50</v>
      </c>
      <c r="BF43697" s="101" t="s">
        <v>58</v>
      </c>
      <c r="BK43697" s="98" t="s">
        <v>70</v>
      </c>
    </row>
    <row r="43698" spans="17:63" ht="29.25" customHeight="1" x14ac:dyDescent="0.2">
      <c r="Q43698" s="92" t="s">
        <v>50</v>
      </c>
      <c r="BF43698" s="101" t="s">
        <v>58</v>
      </c>
      <c r="BK43698" s="98" t="s">
        <v>70</v>
      </c>
    </row>
    <row r="43699" spans="17:63" ht="29.25" customHeight="1" x14ac:dyDescent="0.2">
      <c r="Q43699" s="92" t="s">
        <v>50</v>
      </c>
      <c r="BF43699" s="101" t="s">
        <v>58</v>
      </c>
      <c r="BK43699" s="98" t="s">
        <v>70</v>
      </c>
    </row>
    <row r="43700" spans="17:63" ht="29.25" customHeight="1" x14ac:dyDescent="0.2">
      <c r="Q43700" s="92" t="s">
        <v>50</v>
      </c>
      <c r="BF43700" s="101" t="s">
        <v>58</v>
      </c>
      <c r="BK43700" s="98" t="s">
        <v>70</v>
      </c>
    </row>
    <row r="43701" spans="17:63" ht="29.25" customHeight="1" x14ac:dyDescent="0.2">
      <c r="Q43701" s="92" t="s">
        <v>50</v>
      </c>
      <c r="BF43701" s="101" t="s">
        <v>58</v>
      </c>
      <c r="BK43701" s="98" t="s">
        <v>70</v>
      </c>
    </row>
    <row r="43702" spans="17:63" ht="29.25" customHeight="1" x14ac:dyDescent="0.2">
      <c r="Q43702" s="92" t="s">
        <v>50</v>
      </c>
      <c r="BF43702" s="101" t="s">
        <v>58</v>
      </c>
      <c r="BK43702" s="98" t="s">
        <v>70</v>
      </c>
    </row>
    <row r="43703" spans="17:63" ht="29.25" customHeight="1" x14ac:dyDescent="0.2">
      <c r="Q43703" s="92" t="s">
        <v>50</v>
      </c>
      <c r="BF43703" s="101" t="s">
        <v>58</v>
      </c>
      <c r="BK43703" s="98" t="s">
        <v>70</v>
      </c>
    </row>
    <row r="43704" spans="17:63" ht="29.25" customHeight="1" x14ac:dyDescent="0.2">
      <c r="Q43704" s="92" t="s">
        <v>50</v>
      </c>
      <c r="BF43704" s="101" t="s">
        <v>58</v>
      </c>
      <c r="BK43704" s="98" t="s">
        <v>70</v>
      </c>
    </row>
    <row r="43705" spans="17:63" ht="29.25" customHeight="1" x14ac:dyDescent="0.2">
      <c r="Q43705" s="92" t="s">
        <v>50</v>
      </c>
      <c r="BF43705" s="101" t="s">
        <v>58</v>
      </c>
      <c r="BK43705" s="98" t="s">
        <v>70</v>
      </c>
    </row>
    <row r="43706" spans="17:63" ht="29.25" customHeight="1" x14ac:dyDescent="0.2">
      <c r="Q43706" s="92" t="s">
        <v>50</v>
      </c>
      <c r="BF43706" s="101" t="s">
        <v>58</v>
      </c>
      <c r="BK43706" s="98" t="s">
        <v>70</v>
      </c>
    </row>
    <row r="43707" spans="17:63" ht="29.25" customHeight="1" x14ac:dyDescent="0.2">
      <c r="Q43707" s="92" t="s">
        <v>50</v>
      </c>
      <c r="BF43707" s="101" t="s">
        <v>58</v>
      </c>
      <c r="BK43707" s="98" t="s">
        <v>70</v>
      </c>
    </row>
    <row r="43708" spans="17:63" ht="29.25" customHeight="1" x14ac:dyDescent="0.2">
      <c r="Q43708" s="92" t="s">
        <v>50</v>
      </c>
      <c r="BF43708" s="101" t="s">
        <v>58</v>
      </c>
      <c r="BK43708" s="98" t="s">
        <v>70</v>
      </c>
    </row>
    <row r="43709" spans="17:63" ht="29.25" customHeight="1" x14ac:dyDescent="0.2">
      <c r="Q43709" s="92" t="s">
        <v>50</v>
      </c>
      <c r="BF43709" s="101" t="s">
        <v>58</v>
      </c>
      <c r="BK43709" s="98" t="s">
        <v>70</v>
      </c>
    </row>
    <row r="43710" spans="17:63" ht="29.25" customHeight="1" x14ac:dyDescent="0.2">
      <c r="Q43710" s="92" t="s">
        <v>50</v>
      </c>
      <c r="BF43710" s="101" t="s">
        <v>58</v>
      </c>
      <c r="BK43710" s="98" t="s">
        <v>70</v>
      </c>
    </row>
    <row r="43711" spans="17:63" ht="29.25" customHeight="1" x14ac:dyDescent="0.2">
      <c r="Q43711" s="92" t="s">
        <v>50</v>
      </c>
      <c r="BF43711" s="101" t="s">
        <v>58</v>
      </c>
      <c r="BK43711" s="98" t="s">
        <v>70</v>
      </c>
    </row>
    <row r="43712" spans="17:63" ht="29.25" customHeight="1" x14ac:dyDescent="0.2">
      <c r="Q43712" s="92" t="s">
        <v>50</v>
      </c>
      <c r="BF43712" s="101" t="s">
        <v>58</v>
      </c>
      <c r="BK43712" s="98" t="s">
        <v>70</v>
      </c>
    </row>
    <row r="43713" spans="17:63" ht="29.25" customHeight="1" x14ac:dyDescent="0.2">
      <c r="Q43713" s="92" t="s">
        <v>50</v>
      </c>
      <c r="BF43713" s="101" t="s">
        <v>58</v>
      </c>
      <c r="BK43713" s="98" t="s">
        <v>70</v>
      </c>
    </row>
    <row r="43714" spans="17:63" ht="29.25" customHeight="1" x14ac:dyDescent="0.2">
      <c r="Q43714" s="92" t="s">
        <v>50</v>
      </c>
      <c r="BF43714" s="101" t="s">
        <v>58</v>
      </c>
      <c r="BK43714" s="98" t="s">
        <v>70</v>
      </c>
    </row>
    <row r="43715" spans="17:63" ht="29.25" customHeight="1" x14ac:dyDescent="0.2">
      <c r="Q43715" s="92" t="s">
        <v>50</v>
      </c>
      <c r="BF43715" s="101" t="s">
        <v>58</v>
      </c>
      <c r="BK43715" s="98" t="s">
        <v>70</v>
      </c>
    </row>
    <row r="43716" spans="17:63" ht="29.25" customHeight="1" x14ac:dyDescent="0.2">
      <c r="Q43716" s="92" t="s">
        <v>50</v>
      </c>
      <c r="BF43716" s="101" t="s">
        <v>58</v>
      </c>
      <c r="BK43716" s="98" t="s">
        <v>70</v>
      </c>
    </row>
    <row r="43717" spans="17:63" ht="29.25" customHeight="1" x14ac:dyDescent="0.2">
      <c r="Q43717" s="92" t="s">
        <v>50</v>
      </c>
      <c r="BF43717" s="101" t="s">
        <v>58</v>
      </c>
      <c r="BK43717" s="98" t="s">
        <v>70</v>
      </c>
    </row>
    <row r="43718" spans="17:63" ht="29.25" customHeight="1" x14ac:dyDescent="0.2">
      <c r="Q43718" s="92" t="s">
        <v>50</v>
      </c>
      <c r="BF43718" s="101" t="s">
        <v>58</v>
      </c>
      <c r="BK43718" s="98" t="s">
        <v>70</v>
      </c>
    </row>
    <row r="43719" spans="17:63" ht="29.25" customHeight="1" x14ac:dyDescent="0.2">
      <c r="Q43719" s="92" t="s">
        <v>50</v>
      </c>
      <c r="BF43719" s="101" t="s">
        <v>58</v>
      </c>
      <c r="BK43719" s="98" t="s">
        <v>70</v>
      </c>
    </row>
    <row r="43720" spans="17:63" ht="29.25" customHeight="1" x14ac:dyDescent="0.2">
      <c r="Q43720" s="92" t="s">
        <v>50</v>
      </c>
      <c r="BF43720" s="101" t="s">
        <v>58</v>
      </c>
      <c r="BK43720" s="98" t="s">
        <v>70</v>
      </c>
    </row>
    <row r="43721" spans="17:63" ht="29.25" customHeight="1" x14ac:dyDescent="0.2">
      <c r="Q43721" s="92" t="s">
        <v>50</v>
      </c>
      <c r="BF43721" s="101" t="s">
        <v>58</v>
      </c>
      <c r="BK43721" s="98" t="s">
        <v>70</v>
      </c>
    </row>
    <row r="43722" spans="17:63" ht="29.25" customHeight="1" x14ac:dyDescent="0.2">
      <c r="Q43722" s="92" t="s">
        <v>50</v>
      </c>
      <c r="BF43722" s="101" t="s">
        <v>58</v>
      </c>
      <c r="BK43722" s="98" t="s">
        <v>70</v>
      </c>
    </row>
    <row r="43723" spans="17:63" ht="29.25" customHeight="1" x14ac:dyDescent="0.2">
      <c r="Q43723" s="92" t="s">
        <v>50</v>
      </c>
      <c r="BF43723" s="101" t="s">
        <v>58</v>
      </c>
      <c r="BK43723" s="98" t="s">
        <v>70</v>
      </c>
    </row>
    <row r="43724" spans="17:63" ht="29.25" customHeight="1" x14ac:dyDescent="0.2">
      <c r="Q43724" s="92" t="s">
        <v>50</v>
      </c>
      <c r="BF43724" s="101" t="s">
        <v>58</v>
      </c>
      <c r="BK43724" s="98" t="s">
        <v>70</v>
      </c>
    </row>
    <row r="43725" spans="17:63" ht="29.25" customHeight="1" x14ac:dyDescent="0.2">
      <c r="Q43725" s="92" t="s">
        <v>50</v>
      </c>
      <c r="BF43725" s="101" t="s">
        <v>58</v>
      </c>
      <c r="BK43725" s="98" t="s">
        <v>70</v>
      </c>
    </row>
    <row r="43726" spans="17:63" ht="29.25" customHeight="1" x14ac:dyDescent="0.2">
      <c r="Q43726" s="92" t="s">
        <v>50</v>
      </c>
      <c r="BF43726" s="101" t="s">
        <v>58</v>
      </c>
      <c r="BK43726" s="98" t="s">
        <v>70</v>
      </c>
    </row>
    <row r="43727" spans="17:63" ht="29.25" customHeight="1" x14ac:dyDescent="0.2">
      <c r="Q43727" s="92" t="s">
        <v>50</v>
      </c>
      <c r="BF43727" s="101" t="s">
        <v>58</v>
      </c>
      <c r="BK43727" s="98" t="s">
        <v>70</v>
      </c>
    </row>
    <row r="43728" spans="17:63" ht="29.25" customHeight="1" x14ac:dyDescent="0.2">
      <c r="Q43728" s="92" t="s">
        <v>50</v>
      </c>
      <c r="BF43728" s="101" t="s">
        <v>58</v>
      </c>
      <c r="BK43728" s="98" t="s">
        <v>70</v>
      </c>
    </row>
    <row r="43729" spans="17:63" ht="29.25" customHeight="1" x14ac:dyDescent="0.2">
      <c r="Q43729" s="92" t="s">
        <v>50</v>
      </c>
      <c r="BF43729" s="101" t="s">
        <v>58</v>
      </c>
      <c r="BK43729" s="98" t="s">
        <v>70</v>
      </c>
    </row>
    <row r="43730" spans="17:63" ht="29.25" customHeight="1" x14ac:dyDescent="0.2">
      <c r="Q43730" s="92" t="s">
        <v>50</v>
      </c>
      <c r="BF43730" s="101" t="s">
        <v>58</v>
      </c>
      <c r="BK43730" s="98" t="s">
        <v>70</v>
      </c>
    </row>
    <row r="43731" spans="17:63" ht="29.25" customHeight="1" x14ac:dyDescent="0.2">
      <c r="Q43731" s="92" t="s">
        <v>50</v>
      </c>
      <c r="BF43731" s="101" t="s">
        <v>58</v>
      </c>
      <c r="BK43731" s="98" t="s">
        <v>70</v>
      </c>
    </row>
    <row r="43732" spans="17:63" ht="29.25" customHeight="1" x14ac:dyDescent="0.2">
      <c r="Q43732" s="92" t="s">
        <v>50</v>
      </c>
      <c r="BF43732" s="101" t="s">
        <v>58</v>
      </c>
      <c r="BK43732" s="98" t="s">
        <v>70</v>
      </c>
    </row>
    <row r="43733" spans="17:63" ht="29.25" customHeight="1" x14ac:dyDescent="0.2">
      <c r="Q43733" s="92" t="s">
        <v>50</v>
      </c>
      <c r="BF43733" s="101" t="s">
        <v>58</v>
      </c>
      <c r="BK43733" s="98" t="s">
        <v>70</v>
      </c>
    </row>
    <row r="43734" spans="17:63" ht="29.25" customHeight="1" x14ac:dyDescent="0.2">
      <c r="Q43734" s="92" t="s">
        <v>50</v>
      </c>
      <c r="BF43734" s="101" t="s">
        <v>58</v>
      </c>
      <c r="BK43734" s="98" t="s">
        <v>70</v>
      </c>
    </row>
    <row r="43735" spans="17:63" ht="29.25" customHeight="1" x14ac:dyDescent="0.2">
      <c r="Q43735" s="92" t="s">
        <v>50</v>
      </c>
      <c r="BF43735" s="101" t="s">
        <v>58</v>
      </c>
      <c r="BK43735" s="98" t="s">
        <v>70</v>
      </c>
    </row>
    <row r="43736" spans="17:63" ht="29.25" customHeight="1" x14ac:dyDescent="0.2">
      <c r="Q43736" s="92" t="s">
        <v>50</v>
      </c>
      <c r="BF43736" s="101" t="s">
        <v>58</v>
      </c>
      <c r="BK43736" s="98" t="s">
        <v>70</v>
      </c>
    </row>
    <row r="43737" spans="17:63" ht="29.25" customHeight="1" x14ac:dyDescent="0.2">
      <c r="Q43737" s="92" t="s">
        <v>50</v>
      </c>
      <c r="BF43737" s="101" t="s">
        <v>58</v>
      </c>
      <c r="BK43737" s="98" t="s">
        <v>70</v>
      </c>
    </row>
    <row r="43738" spans="17:63" ht="29.25" customHeight="1" x14ac:dyDescent="0.2">
      <c r="Q43738" s="92" t="s">
        <v>50</v>
      </c>
      <c r="BF43738" s="101" t="s">
        <v>58</v>
      </c>
      <c r="BK43738" s="98" t="s">
        <v>70</v>
      </c>
    </row>
    <row r="43739" spans="17:63" ht="29.25" customHeight="1" x14ac:dyDescent="0.2">
      <c r="Q43739" s="92" t="s">
        <v>50</v>
      </c>
      <c r="BF43739" s="101" t="s">
        <v>58</v>
      </c>
      <c r="BK43739" s="98" t="s">
        <v>70</v>
      </c>
    </row>
    <row r="43740" spans="17:63" ht="29.25" customHeight="1" x14ac:dyDescent="0.2">
      <c r="Q43740" s="92" t="s">
        <v>50</v>
      </c>
      <c r="BF43740" s="101" t="s">
        <v>58</v>
      </c>
      <c r="BK43740" s="98" t="s">
        <v>70</v>
      </c>
    </row>
    <row r="43741" spans="17:63" ht="29.25" customHeight="1" x14ac:dyDescent="0.2">
      <c r="Q43741" s="92" t="s">
        <v>50</v>
      </c>
      <c r="BF43741" s="101" t="s">
        <v>58</v>
      </c>
      <c r="BK43741" s="98" t="s">
        <v>70</v>
      </c>
    </row>
    <row r="43742" spans="17:63" ht="29.25" customHeight="1" x14ac:dyDescent="0.2">
      <c r="Q43742" s="92" t="s">
        <v>50</v>
      </c>
      <c r="BF43742" s="101" t="s">
        <v>58</v>
      </c>
      <c r="BK43742" s="98" t="s">
        <v>70</v>
      </c>
    </row>
    <row r="43743" spans="17:63" ht="29.25" customHeight="1" x14ac:dyDescent="0.2">
      <c r="Q43743" s="92" t="s">
        <v>50</v>
      </c>
      <c r="BF43743" s="101" t="s">
        <v>58</v>
      </c>
      <c r="BK43743" s="98" t="s">
        <v>70</v>
      </c>
    </row>
    <row r="43744" spans="17:63" ht="29.25" customHeight="1" x14ac:dyDescent="0.2">
      <c r="Q43744" s="92" t="s">
        <v>50</v>
      </c>
      <c r="BF43744" s="101" t="s">
        <v>58</v>
      </c>
      <c r="BK43744" s="98" t="s">
        <v>70</v>
      </c>
    </row>
    <row r="43745" spans="17:63" ht="29.25" customHeight="1" x14ac:dyDescent="0.2">
      <c r="Q43745" s="92" t="s">
        <v>50</v>
      </c>
      <c r="BF43745" s="101" t="s">
        <v>58</v>
      </c>
      <c r="BK43745" s="98" t="s">
        <v>70</v>
      </c>
    </row>
    <row r="43746" spans="17:63" ht="29.25" customHeight="1" x14ac:dyDescent="0.2">
      <c r="Q43746" s="92" t="s">
        <v>50</v>
      </c>
      <c r="BF43746" s="101" t="s">
        <v>58</v>
      </c>
      <c r="BK43746" s="98" t="s">
        <v>70</v>
      </c>
    </row>
    <row r="43747" spans="17:63" ht="29.25" customHeight="1" x14ac:dyDescent="0.2">
      <c r="Q43747" s="92" t="s">
        <v>50</v>
      </c>
      <c r="BF43747" s="101" t="s">
        <v>58</v>
      </c>
      <c r="BK43747" s="98" t="s">
        <v>70</v>
      </c>
    </row>
    <row r="43748" spans="17:63" ht="29.25" customHeight="1" x14ac:dyDescent="0.2">
      <c r="Q43748" s="92" t="s">
        <v>50</v>
      </c>
      <c r="BF43748" s="101" t="s">
        <v>58</v>
      </c>
      <c r="BK43748" s="98" t="s">
        <v>70</v>
      </c>
    </row>
    <row r="43749" spans="17:63" ht="29.25" customHeight="1" x14ac:dyDescent="0.2">
      <c r="Q43749" s="92" t="s">
        <v>50</v>
      </c>
      <c r="BF43749" s="101" t="s">
        <v>58</v>
      </c>
      <c r="BK43749" s="98" t="s">
        <v>70</v>
      </c>
    </row>
    <row r="43750" spans="17:63" ht="29.25" customHeight="1" x14ac:dyDescent="0.2">
      <c r="Q43750" s="92" t="s">
        <v>50</v>
      </c>
      <c r="BF43750" s="101" t="s">
        <v>58</v>
      </c>
      <c r="BK43750" s="98" t="s">
        <v>70</v>
      </c>
    </row>
    <row r="43751" spans="17:63" ht="29.25" customHeight="1" x14ac:dyDescent="0.2">
      <c r="Q43751" s="92" t="s">
        <v>50</v>
      </c>
      <c r="BF43751" s="101" t="s">
        <v>58</v>
      </c>
      <c r="BK43751" s="98" t="s">
        <v>70</v>
      </c>
    </row>
    <row r="43752" spans="17:63" ht="29.25" customHeight="1" x14ac:dyDescent="0.2">
      <c r="Q43752" s="92" t="s">
        <v>50</v>
      </c>
      <c r="BF43752" s="101" t="s">
        <v>58</v>
      </c>
      <c r="BK43752" s="98" t="s">
        <v>70</v>
      </c>
    </row>
    <row r="43753" spans="17:63" ht="29.25" customHeight="1" x14ac:dyDescent="0.2">
      <c r="Q43753" s="92" t="s">
        <v>50</v>
      </c>
      <c r="BF43753" s="101" t="s">
        <v>58</v>
      </c>
      <c r="BK43753" s="98" t="s">
        <v>70</v>
      </c>
    </row>
    <row r="43754" spans="17:63" ht="29.25" customHeight="1" x14ac:dyDescent="0.2">
      <c r="Q43754" s="92" t="s">
        <v>50</v>
      </c>
      <c r="BF43754" s="101" t="s">
        <v>58</v>
      </c>
      <c r="BK43754" s="98" t="s">
        <v>70</v>
      </c>
    </row>
    <row r="43755" spans="17:63" ht="29.25" customHeight="1" x14ac:dyDescent="0.2">
      <c r="Q43755" s="92" t="s">
        <v>50</v>
      </c>
      <c r="BF43755" s="101" t="s">
        <v>58</v>
      </c>
      <c r="BK43755" s="98" t="s">
        <v>70</v>
      </c>
    </row>
    <row r="43756" spans="17:63" ht="29.25" customHeight="1" x14ac:dyDescent="0.2">
      <c r="Q43756" s="92" t="s">
        <v>50</v>
      </c>
      <c r="BF43756" s="101" t="s">
        <v>58</v>
      </c>
      <c r="BK43756" s="98" t="s">
        <v>70</v>
      </c>
    </row>
    <row r="43757" spans="17:63" ht="29.25" customHeight="1" x14ac:dyDescent="0.2">
      <c r="Q43757" s="92" t="s">
        <v>50</v>
      </c>
      <c r="BF43757" s="101" t="s">
        <v>58</v>
      </c>
      <c r="BK43757" s="98" t="s">
        <v>70</v>
      </c>
    </row>
    <row r="43758" spans="17:63" ht="29.25" customHeight="1" x14ac:dyDescent="0.2">
      <c r="Q43758" s="92" t="s">
        <v>50</v>
      </c>
      <c r="BF43758" s="101" t="s">
        <v>58</v>
      </c>
      <c r="BK43758" s="98" t="s">
        <v>70</v>
      </c>
    </row>
    <row r="43759" spans="17:63" ht="29.25" customHeight="1" x14ac:dyDescent="0.2">
      <c r="Q43759" s="92" t="s">
        <v>50</v>
      </c>
      <c r="BF43759" s="101" t="s">
        <v>58</v>
      </c>
      <c r="BK43759" s="98" t="s">
        <v>70</v>
      </c>
    </row>
    <row r="43760" spans="17:63" ht="29.25" customHeight="1" x14ac:dyDescent="0.2">
      <c r="Q43760" s="92" t="s">
        <v>50</v>
      </c>
      <c r="BF43760" s="101" t="s">
        <v>58</v>
      </c>
      <c r="BK43760" s="98" t="s">
        <v>70</v>
      </c>
    </row>
    <row r="43761" spans="17:63" ht="29.25" customHeight="1" x14ac:dyDescent="0.2">
      <c r="Q43761" s="92" t="s">
        <v>50</v>
      </c>
      <c r="BF43761" s="101" t="s">
        <v>58</v>
      </c>
      <c r="BK43761" s="98" t="s">
        <v>70</v>
      </c>
    </row>
    <row r="43762" spans="17:63" ht="29.25" customHeight="1" x14ac:dyDescent="0.2">
      <c r="Q43762" s="92" t="s">
        <v>50</v>
      </c>
      <c r="BF43762" s="101" t="s">
        <v>58</v>
      </c>
      <c r="BK43762" s="98" t="s">
        <v>70</v>
      </c>
    </row>
    <row r="43763" spans="17:63" ht="29.25" customHeight="1" x14ac:dyDescent="0.2">
      <c r="Q43763" s="92" t="s">
        <v>50</v>
      </c>
      <c r="BF43763" s="101" t="s">
        <v>58</v>
      </c>
      <c r="BK43763" s="98" t="s">
        <v>70</v>
      </c>
    </row>
    <row r="43764" spans="17:63" ht="29.25" customHeight="1" x14ac:dyDescent="0.2">
      <c r="Q43764" s="92" t="s">
        <v>50</v>
      </c>
      <c r="BF43764" s="101" t="s">
        <v>58</v>
      </c>
      <c r="BK43764" s="98" t="s">
        <v>70</v>
      </c>
    </row>
    <row r="43765" spans="17:63" ht="29.25" customHeight="1" x14ac:dyDescent="0.2">
      <c r="Q43765" s="92" t="s">
        <v>50</v>
      </c>
      <c r="BF43765" s="101" t="s">
        <v>58</v>
      </c>
      <c r="BK43765" s="98" t="s">
        <v>70</v>
      </c>
    </row>
    <row r="43766" spans="17:63" ht="29.25" customHeight="1" x14ac:dyDescent="0.2">
      <c r="Q43766" s="92" t="s">
        <v>50</v>
      </c>
      <c r="BF43766" s="101" t="s">
        <v>58</v>
      </c>
      <c r="BK43766" s="98" t="s">
        <v>70</v>
      </c>
    </row>
    <row r="43767" spans="17:63" ht="29.25" customHeight="1" x14ac:dyDescent="0.2">
      <c r="Q43767" s="92" t="s">
        <v>50</v>
      </c>
      <c r="BF43767" s="101" t="s">
        <v>58</v>
      </c>
      <c r="BK43767" s="98" t="s">
        <v>70</v>
      </c>
    </row>
    <row r="43768" spans="17:63" ht="29.25" customHeight="1" x14ac:dyDescent="0.2">
      <c r="Q43768" s="92" t="s">
        <v>50</v>
      </c>
      <c r="BF43768" s="101" t="s">
        <v>58</v>
      </c>
      <c r="BK43768" s="98" t="s">
        <v>70</v>
      </c>
    </row>
    <row r="43769" spans="17:63" ht="29.25" customHeight="1" x14ac:dyDescent="0.2">
      <c r="Q43769" s="92" t="s">
        <v>50</v>
      </c>
      <c r="BF43769" s="101" t="s">
        <v>58</v>
      </c>
      <c r="BK43769" s="98" t="s">
        <v>70</v>
      </c>
    </row>
    <row r="43770" spans="17:63" ht="29.25" customHeight="1" x14ac:dyDescent="0.2">
      <c r="Q43770" s="92" t="s">
        <v>50</v>
      </c>
      <c r="BF43770" s="101" t="s">
        <v>58</v>
      </c>
      <c r="BK43770" s="98" t="s">
        <v>70</v>
      </c>
    </row>
    <row r="43771" spans="17:63" ht="29.25" customHeight="1" x14ac:dyDescent="0.2">
      <c r="Q43771" s="92" t="s">
        <v>50</v>
      </c>
      <c r="BF43771" s="101" t="s">
        <v>58</v>
      </c>
      <c r="BK43771" s="98" t="s">
        <v>70</v>
      </c>
    </row>
    <row r="43772" spans="17:63" ht="29.25" customHeight="1" x14ac:dyDescent="0.2">
      <c r="Q43772" s="92" t="s">
        <v>50</v>
      </c>
      <c r="BF43772" s="101" t="s">
        <v>58</v>
      </c>
      <c r="BK43772" s="98" t="s">
        <v>70</v>
      </c>
    </row>
    <row r="43773" spans="17:63" ht="29.25" customHeight="1" x14ac:dyDescent="0.2">
      <c r="Q43773" s="92" t="s">
        <v>50</v>
      </c>
      <c r="BF43773" s="101" t="s">
        <v>58</v>
      </c>
      <c r="BK43773" s="98" t="s">
        <v>70</v>
      </c>
    </row>
    <row r="43774" spans="17:63" ht="29.25" customHeight="1" x14ac:dyDescent="0.2">
      <c r="Q43774" s="92" t="s">
        <v>50</v>
      </c>
      <c r="BF43774" s="101" t="s">
        <v>58</v>
      </c>
      <c r="BK43774" s="98" t="s">
        <v>70</v>
      </c>
    </row>
    <row r="43775" spans="17:63" ht="29.25" customHeight="1" x14ac:dyDescent="0.2">
      <c r="Q43775" s="92" t="s">
        <v>50</v>
      </c>
      <c r="BF43775" s="101" t="s">
        <v>58</v>
      </c>
      <c r="BK43775" s="98" t="s">
        <v>70</v>
      </c>
    </row>
    <row r="43776" spans="17:63" ht="29.25" customHeight="1" x14ac:dyDescent="0.2">
      <c r="Q43776" s="92" t="s">
        <v>50</v>
      </c>
      <c r="BF43776" s="101" t="s">
        <v>58</v>
      </c>
      <c r="BK43776" s="98" t="s">
        <v>70</v>
      </c>
    </row>
    <row r="43777" spans="17:63" ht="29.25" customHeight="1" x14ac:dyDescent="0.2">
      <c r="Q43777" s="92" t="s">
        <v>50</v>
      </c>
      <c r="BF43777" s="101" t="s">
        <v>58</v>
      </c>
      <c r="BK43777" s="98" t="s">
        <v>70</v>
      </c>
    </row>
    <row r="43778" spans="17:63" ht="29.25" customHeight="1" x14ac:dyDescent="0.2">
      <c r="Q43778" s="92" t="s">
        <v>50</v>
      </c>
      <c r="BF43778" s="101" t="s">
        <v>58</v>
      </c>
      <c r="BK43778" s="98" t="s">
        <v>70</v>
      </c>
    </row>
    <row r="43779" spans="17:63" ht="29.25" customHeight="1" x14ac:dyDescent="0.2">
      <c r="Q43779" s="92" t="s">
        <v>50</v>
      </c>
      <c r="BF43779" s="101" t="s">
        <v>58</v>
      </c>
      <c r="BK43779" s="98" t="s">
        <v>70</v>
      </c>
    </row>
    <row r="43780" spans="17:63" ht="29.25" customHeight="1" x14ac:dyDescent="0.2">
      <c r="Q43780" s="92" t="s">
        <v>50</v>
      </c>
      <c r="BF43780" s="101" t="s">
        <v>58</v>
      </c>
      <c r="BK43780" s="98" t="s">
        <v>70</v>
      </c>
    </row>
    <row r="43781" spans="17:63" ht="29.25" customHeight="1" x14ac:dyDescent="0.2">
      <c r="Q43781" s="92" t="s">
        <v>50</v>
      </c>
      <c r="BF43781" s="101" t="s">
        <v>58</v>
      </c>
      <c r="BK43781" s="98" t="s">
        <v>70</v>
      </c>
    </row>
    <row r="43782" spans="17:63" ht="29.25" customHeight="1" x14ac:dyDescent="0.2">
      <c r="Q43782" s="92" t="s">
        <v>50</v>
      </c>
      <c r="BF43782" s="101" t="s">
        <v>58</v>
      </c>
      <c r="BK43782" s="98" t="s">
        <v>70</v>
      </c>
    </row>
    <row r="43783" spans="17:63" ht="29.25" customHeight="1" x14ac:dyDescent="0.2">
      <c r="Q43783" s="92" t="s">
        <v>50</v>
      </c>
      <c r="BF43783" s="101" t="s">
        <v>58</v>
      </c>
      <c r="BK43783" s="98" t="s">
        <v>70</v>
      </c>
    </row>
    <row r="43784" spans="17:63" ht="29.25" customHeight="1" x14ac:dyDescent="0.2">
      <c r="Q43784" s="92" t="s">
        <v>50</v>
      </c>
      <c r="BF43784" s="101" t="s">
        <v>58</v>
      </c>
      <c r="BK43784" s="98" t="s">
        <v>70</v>
      </c>
    </row>
    <row r="43785" spans="17:63" ht="29.25" customHeight="1" x14ac:dyDescent="0.2">
      <c r="Q43785" s="92" t="s">
        <v>50</v>
      </c>
      <c r="BF43785" s="101" t="s">
        <v>58</v>
      </c>
      <c r="BK43785" s="98" t="s">
        <v>70</v>
      </c>
    </row>
    <row r="43786" spans="17:63" ht="29.25" customHeight="1" x14ac:dyDescent="0.2">
      <c r="Q43786" s="92" t="s">
        <v>50</v>
      </c>
      <c r="BF43786" s="101" t="s">
        <v>58</v>
      </c>
      <c r="BK43786" s="98" t="s">
        <v>70</v>
      </c>
    </row>
    <row r="43787" spans="17:63" ht="29.25" customHeight="1" x14ac:dyDescent="0.2">
      <c r="Q43787" s="92" t="s">
        <v>50</v>
      </c>
      <c r="BF43787" s="101" t="s">
        <v>58</v>
      </c>
      <c r="BK43787" s="98" t="s">
        <v>70</v>
      </c>
    </row>
    <row r="43788" spans="17:63" ht="29.25" customHeight="1" x14ac:dyDescent="0.2">
      <c r="Q43788" s="92" t="s">
        <v>50</v>
      </c>
      <c r="BF43788" s="101" t="s">
        <v>58</v>
      </c>
      <c r="BK43788" s="98" t="s">
        <v>70</v>
      </c>
    </row>
    <row r="43789" spans="17:63" ht="29.25" customHeight="1" x14ac:dyDescent="0.2">
      <c r="Q43789" s="92" t="s">
        <v>50</v>
      </c>
      <c r="BF43789" s="101" t="s">
        <v>58</v>
      </c>
      <c r="BK43789" s="98" t="s">
        <v>70</v>
      </c>
    </row>
    <row r="43790" spans="17:63" ht="29.25" customHeight="1" x14ac:dyDescent="0.2">
      <c r="Q43790" s="92" t="s">
        <v>50</v>
      </c>
      <c r="BF43790" s="101" t="s">
        <v>58</v>
      </c>
      <c r="BK43790" s="98" t="s">
        <v>70</v>
      </c>
    </row>
    <row r="43791" spans="17:63" ht="29.25" customHeight="1" x14ac:dyDescent="0.2">
      <c r="Q43791" s="92" t="s">
        <v>50</v>
      </c>
      <c r="BF43791" s="101" t="s">
        <v>58</v>
      </c>
      <c r="BK43791" s="98" t="s">
        <v>70</v>
      </c>
    </row>
    <row r="43792" spans="17:63" ht="29.25" customHeight="1" x14ac:dyDescent="0.2">
      <c r="Q43792" s="92" t="s">
        <v>50</v>
      </c>
      <c r="BF43792" s="101" t="s">
        <v>58</v>
      </c>
      <c r="BK43792" s="98" t="s">
        <v>70</v>
      </c>
    </row>
    <row r="43793" spans="17:63" ht="29.25" customHeight="1" x14ac:dyDescent="0.2">
      <c r="Q43793" s="92" t="s">
        <v>50</v>
      </c>
      <c r="BF43793" s="101" t="s">
        <v>58</v>
      </c>
      <c r="BK43793" s="98" t="s">
        <v>70</v>
      </c>
    </row>
    <row r="43794" spans="17:63" ht="29.25" customHeight="1" x14ac:dyDescent="0.2">
      <c r="Q43794" s="92" t="s">
        <v>50</v>
      </c>
      <c r="BF43794" s="101" t="s">
        <v>58</v>
      </c>
      <c r="BK43794" s="98" t="s">
        <v>70</v>
      </c>
    </row>
    <row r="43795" spans="17:63" ht="29.25" customHeight="1" x14ac:dyDescent="0.2">
      <c r="Q43795" s="92" t="s">
        <v>50</v>
      </c>
      <c r="BF43795" s="101" t="s">
        <v>58</v>
      </c>
      <c r="BK43795" s="98" t="s">
        <v>70</v>
      </c>
    </row>
    <row r="43796" spans="17:63" ht="29.25" customHeight="1" x14ac:dyDescent="0.2">
      <c r="Q43796" s="92" t="s">
        <v>50</v>
      </c>
      <c r="BF43796" s="101" t="s">
        <v>58</v>
      </c>
      <c r="BK43796" s="98" t="s">
        <v>70</v>
      </c>
    </row>
    <row r="43797" spans="17:63" ht="29.25" customHeight="1" x14ac:dyDescent="0.2">
      <c r="Q43797" s="92" t="s">
        <v>50</v>
      </c>
      <c r="BF43797" s="101" t="s">
        <v>58</v>
      </c>
      <c r="BK43797" s="98" t="s">
        <v>70</v>
      </c>
    </row>
    <row r="43798" spans="17:63" ht="29.25" customHeight="1" x14ac:dyDescent="0.2">
      <c r="Q43798" s="92" t="s">
        <v>50</v>
      </c>
      <c r="BF43798" s="101" t="s">
        <v>58</v>
      </c>
      <c r="BK43798" s="98" t="s">
        <v>70</v>
      </c>
    </row>
    <row r="43799" spans="17:63" ht="29.25" customHeight="1" x14ac:dyDescent="0.2">
      <c r="Q43799" s="92" t="s">
        <v>50</v>
      </c>
      <c r="BF43799" s="101" t="s">
        <v>58</v>
      </c>
      <c r="BK43799" s="98" t="s">
        <v>70</v>
      </c>
    </row>
    <row r="43800" spans="17:63" ht="29.25" customHeight="1" x14ac:dyDescent="0.2">
      <c r="Q43800" s="92" t="s">
        <v>50</v>
      </c>
      <c r="BF43800" s="101" t="s">
        <v>58</v>
      </c>
      <c r="BK43800" s="98" t="s">
        <v>70</v>
      </c>
    </row>
    <row r="43801" spans="17:63" ht="29.25" customHeight="1" x14ac:dyDescent="0.2">
      <c r="Q43801" s="92" t="s">
        <v>50</v>
      </c>
      <c r="BF43801" s="101" t="s">
        <v>58</v>
      </c>
      <c r="BK43801" s="98" t="s">
        <v>70</v>
      </c>
    </row>
    <row r="43802" spans="17:63" ht="29.25" customHeight="1" x14ac:dyDescent="0.2">
      <c r="Q43802" s="92" t="s">
        <v>50</v>
      </c>
      <c r="BF43802" s="101" t="s">
        <v>58</v>
      </c>
      <c r="BK43802" s="98" t="s">
        <v>70</v>
      </c>
    </row>
    <row r="43803" spans="17:63" ht="29.25" customHeight="1" x14ac:dyDescent="0.2">
      <c r="Q43803" s="92" t="s">
        <v>50</v>
      </c>
      <c r="BF43803" s="101" t="s">
        <v>58</v>
      </c>
      <c r="BK43803" s="98" t="s">
        <v>70</v>
      </c>
    </row>
    <row r="43804" spans="17:63" ht="29.25" customHeight="1" x14ac:dyDescent="0.2">
      <c r="Q43804" s="92" t="s">
        <v>50</v>
      </c>
      <c r="BF43804" s="101" t="s">
        <v>58</v>
      </c>
      <c r="BK43804" s="98" t="s">
        <v>70</v>
      </c>
    </row>
    <row r="43805" spans="17:63" ht="29.25" customHeight="1" x14ac:dyDescent="0.2">
      <c r="Q43805" s="92" t="s">
        <v>50</v>
      </c>
      <c r="BF43805" s="101" t="s">
        <v>58</v>
      </c>
      <c r="BK43805" s="98" t="s">
        <v>70</v>
      </c>
    </row>
    <row r="43806" spans="17:63" ht="29.25" customHeight="1" x14ac:dyDescent="0.2">
      <c r="Q43806" s="92" t="s">
        <v>50</v>
      </c>
      <c r="BF43806" s="101" t="s">
        <v>58</v>
      </c>
      <c r="BK43806" s="98" t="s">
        <v>70</v>
      </c>
    </row>
    <row r="43807" spans="17:63" ht="29.25" customHeight="1" x14ac:dyDescent="0.2">
      <c r="Q43807" s="92" t="s">
        <v>50</v>
      </c>
      <c r="BF43807" s="101" t="s">
        <v>58</v>
      </c>
      <c r="BK43807" s="98" t="s">
        <v>70</v>
      </c>
    </row>
    <row r="43808" spans="17:63" ht="29.25" customHeight="1" x14ac:dyDescent="0.2">
      <c r="Q43808" s="92" t="s">
        <v>50</v>
      </c>
      <c r="BF43808" s="101" t="s">
        <v>58</v>
      </c>
      <c r="BK43808" s="98" t="s">
        <v>70</v>
      </c>
    </row>
    <row r="43809" spans="17:63" ht="29.25" customHeight="1" x14ac:dyDescent="0.2">
      <c r="Q43809" s="92" t="s">
        <v>50</v>
      </c>
      <c r="BF43809" s="101" t="s">
        <v>58</v>
      </c>
      <c r="BK43809" s="98" t="s">
        <v>70</v>
      </c>
    </row>
    <row r="43810" spans="17:63" ht="29.25" customHeight="1" x14ac:dyDescent="0.2">
      <c r="Q43810" s="92" t="s">
        <v>50</v>
      </c>
      <c r="BF43810" s="101" t="s">
        <v>58</v>
      </c>
      <c r="BK43810" s="98" t="s">
        <v>70</v>
      </c>
    </row>
    <row r="43811" spans="17:63" ht="29.25" customHeight="1" x14ac:dyDescent="0.2">
      <c r="Q43811" s="92" t="s">
        <v>50</v>
      </c>
      <c r="BF43811" s="101" t="s">
        <v>58</v>
      </c>
      <c r="BK43811" s="98" t="s">
        <v>70</v>
      </c>
    </row>
    <row r="43812" spans="17:63" ht="29.25" customHeight="1" x14ac:dyDescent="0.2">
      <c r="Q43812" s="92" t="s">
        <v>50</v>
      </c>
      <c r="BF43812" s="101" t="s">
        <v>58</v>
      </c>
      <c r="BK43812" s="98" t="s">
        <v>70</v>
      </c>
    </row>
    <row r="43813" spans="17:63" ht="29.25" customHeight="1" x14ac:dyDescent="0.2">
      <c r="Q43813" s="92" t="s">
        <v>50</v>
      </c>
      <c r="BF43813" s="101" t="s">
        <v>58</v>
      </c>
      <c r="BK43813" s="98" t="s">
        <v>70</v>
      </c>
    </row>
    <row r="43814" spans="17:63" ht="29.25" customHeight="1" x14ac:dyDescent="0.2">
      <c r="Q43814" s="92" t="s">
        <v>50</v>
      </c>
      <c r="BF43814" s="101" t="s">
        <v>58</v>
      </c>
      <c r="BK43814" s="98" t="s">
        <v>70</v>
      </c>
    </row>
    <row r="43815" spans="17:63" ht="29.25" customHeight="1" x14ac:dyDescent="0.2">
      <c r="Q43815" s="92" t="s">
        <v>50</v>
      </c>
      <c r="BF43815" s="101" t="s">
        <v>58</v>
      </c>
      <c r="BK43815" s="98" t="s">
        <v>70</v>
      </c>
    </row>
    <row r="43816" spans="17:63" ht="29.25" customHeight="1" x14ac:dyDescent="0.2">
      <c r="Q43816" s="92" t="s">
        <v>50</v>
      </c>
      <c r="BF43816" s="101" t="s">
        <v>58</v>
      </c>
      <c r="BK43816" s="98" t="s">
        <v>70</v>
      </c>
    </row>
    <row r="43817" spans="17:63" ht="29.25" customHeight="1" x14ac:dyDescent="0.2">
      <c r="Q43817" s="92" t="s">
        <v>50</v>
      </c>
      <c r="BF43817" s="101" t="s">
        <v>58</v>
      </c>
      <c r="BK43817" s="98" t="s">
        <v>70</v>
      </c>
    </row>
    <row r="43818" spans="17:63" ht="29.25" customHeight="1" x14ac:dyDescent="0.2">
      <c r="Q43818" s="92" t="s">
        <v>50</v>
      </c>
      <c r="BF43818" s="101" t="s">
        <v>58</v>
      </c>
      <c r="BK43818" s="98" t="s">
        <v>70</v>
      </c>
    </row>
    <row r="43819" spans="17:63" ht="29.25" customHeight="1" x14ac:dyDescent="0.2">
      <c r="Q43819" s="92" t="s">
        <v>50</v>
      </c>
      <c r="BF43819" s="101" t="s">
        <v>58</v>
      </c>
      <c r="BK43819" s="98" t="s">
        <v>70</v>
      </c>
    </row>
    <row r="43820" spans="17:63" ht="29.25" customHeight="1" x14ac:dyDescent="0.2">
      <c r="Q43820" s="92" t="s">
        <v>50</v>
      </c>
      <c r="BF43820" s="101" t="s">
        <v>58</v>
      </c>
      <c r="BK43820" s="98" t="s">
        <v>70</v>
      </c>
    </row>
    <row r="43821" spans="17:63" ht="29.25" customHeight="1" x14ac:dyDescent="0.2">
      <c r="Q43821" s="92" t="s">
        <v>50</v>
      </c>
      <c r="BF43821" s="101" t="s">
        <v>58</v>
      </c>
      <c r="BK43821" s="98" t="s">
        <v>70</v>
      </c>
    </row>
    <row r="43822" spans="17:63" ht="29.25" customHeight="1" x14ac:dyDescent="0.2">
      <c r="Q43822" s="92" t="s">
        <v>50</v>
      </c>
      <c r="BF43822" s="101" t="s">
        <v>58</v>
      </c>
      <c r="BK43822" s="98" t="s">
        <v>70</v>
      </c>
    </row>
    <row r="43823" spans="17:63" ht="29.25" customHeight="1" x14ac:dyDescent="0.2">
      <c r="Q43823" s="92" t="s">
        <v>50</v>
      </c>
      <c r="BF43823" s="101" t="s">
        <v>58</v>
      </c>
      <c r="BK43823" s="98" t="s">
        <v>70</v>
      </c>
    </row>
    <row r="43824" spans="17:63" ht="29.25" customHeight="1" x14ac:dyDescent="0.2">
      <c r="Q43824" s="92" t="s">
        <v>50</v>
      </c>
      <c r="BF43824" s="101" t="s">
        <v>58</v>
      </c>
      <c r="BK43824" s="98" t="s">
        <v>70</v>
      </c>
    </row>
    <row r="43825" spans="17:63" ht="29.25" customHeight="1" x14ac:dyDescent="0.2">
      <c r="Q43825" s="92" t="s">
        <v>50</v>
      </c>
      <c r="BF43825" s="101" t="s">
        <v>58</v>
      </c>
      <c r="BK43825" s="98" t="s">
        <v>70</v>
      </c>
    </row>
    <row r="43826" spans="17:63" ht="29.25" customHeight="1" x14ac:dyDescent="0.2">
      <c r="Q43826" s="92" t="s">
        <v>50</v>
      </c>
      <c r="BF43826" s="101" t="s">
        <v>58</v>
      </c>
      <c r="BK43826" s="98" t="s">
        <v>70</v>
      </c>
    </row>
    <row r="43827" spans="17:63" ht="29.25" customHeight="1" x14ac:dyDescent="0.2">
      <c r="Q43827" s="92" t="s">
        <v>50</v>
      </c>
      <c r="BF43827" s="101" t="s">
        <v>58</v>
      </c>
      <c r="BK43827" s="98" t="s">
        <v>70</v>
      </c>
    </row>
    <row r="43828" spans="17:63" ht="29.25" customHeight="1" x14ac:dyDescent="0.2">
      <c r="Q43828" s="92" t="s">
        <v>50</v>
      </c>
      <c r="BF43828" s="101" t="s">
        <v>58</v>
      </c>
      <c r="BK43828" s="98" t="s">
        <v>70</v>
      </c>
    </row>
    <row r="43829" spans="17:63" ht="29.25" customHeight="1" x14ac:dyDescent="0.2">
      <c r="Q43829" s="92" t="s">
        <v>50</v>
      </c>
      <c r="BF43829" s="101" t="s">
        <v>58</v>
      </c>
      <c r="BK43829" s="98" t="s">
        <v>70</v>
      </c>
    </row>
    <row r="43830" spans="17:63" ht="29.25" customHeight="1" x14ac:dyDescent="0.2">
      <c r="Q43830" s="92" t="s">
        <v>50</v>
      </c>
      <c r="BF43830" s="101" t="s">
        <v>58</v>
      </c>
      <c r="BK43830" s="98" t="s">
        <v>70</v>
      </c>
    </row>
    <row r="43831" spans="17:63" ht="29.25" customHeight="1" x14ac:dyDescent="0.2">
      <c r="Q43831" s="92" t="s">
        <v>50</v>
      </c>
      <c r="BF43831" s="101" t="s">
        <v>58</v>
      </c>
      <c r="BK43831" s="98" t="s">
        <v>70</v>
      </c>
    </row>
    <row r="43832" spans="17:63" ht="29.25" customHeight="1" x14ac:dyDescent="0.2">
      <c r="Q43832" s="92" t="s">
        <v>50</v>
      </c>
      <c r="BF43832" s="101" t="s">
        <v>58</v>
      </c>
      <c r="BK43832" s="98" t="s">
        <v>70</v>
      </c>
    </row>
    <row r="43833" spans="17:63" ht="29.25" customHeight="1" x14ac:dyDescent="0.2">
      <c r="Q43833" s="92" t="s">
        <v>50</v>
      </c>
      <c r="BF43833" s="101" t="s">
        <v>58</v>
      </c>
      <c r="BK43833" s="98" t="s">
        <v>70</v>
      </c>
    </row>
    <row r="43834" spans="17:63" ht="29.25" customHeight="1" x14ac:dyDescent="0.2">
      <c r="Q43834" s="92" t="s">
        <v>50</v>
      </c>
      <c r="BF43834" s="101" t="s">
        <v>58</v>
      </c>
      <c r="BK43834" s="98" t="s">
        <v>70</v>
      </c>
    </row>
    <row r="43835" spans="17:63" ht="29.25" customHeight="1" x14ac:dyDescent="0.2">
      <c r="Q43835" s="92" t="s">
        <v>50</v>
      </c>
      <c r="BF43835" s="101" t="s">
        <v>58</v>
      </c>
      <c r="BK43835" s="98" t="s">
        <v>70</v>
      </c>
    </row>
    <row r="43836" spans="17:63" ht="29.25" customHeight="1" x14ac:dyDescent="0.2">
      <c r="Q43836" s="92" t="s">
        <v>50</v>
      </c>
      <c r="BF43836" s="101" t="s">
        <v>58</v>
      </c>
      <c r="BK43836" s="98" t="s">
        <v>70</v>
      </c>
    </row>
    <row r="43837" spans="17:63" ht="29.25" customHeight="1" x14ac:dyDescent="0.2">
      <c r="Q43837" s="92" t="s">
        <v>50</v>
      </c>
      <c r="BF43837" s="101" t="s">
        <v>58</v>
      </c>
      <c r="BK43837" s="98" t="s">
        <v>70</v>
      </c>
    </row>
    <row r="43838" spans="17:63" ht="29.25" customHeight="1" x14ac:dyDescent="0.2">
      <c r="Q43838" s="92" t="s">
        <v>50</v>
      </c>
      <c r="BF43838" s="101" t="s">
        <v>58</v>
      </c>
      <c r="BK43838" s="98" t="s">
        <v>70</v>
      </c>
    </row>
    <row r="43839" spans="17:63" ht="29.25" customHeight="1" x14ac:dyDescent="0.2">
      <c r="Q43839" s="92" t="s">
        <v>50</v>
      </c>
      <c r="BF43839" s="101" t="s">
        <v>58</v>
      </c>
      <c r="BK43839" s="98" t="s">
        <v>70</v>
      </c>
    </row>
    <row r="43840" spans="17:63" ht="29.25" customHeight="1" x14ac:dyDescent="0.2">
      <c r="Q43840" s="92" t="s">
        <v>50</v>
      </c>
      <c r="BF43840" s="101" t="s">
        <v>58</v>
      </c>
      <c r="BK43840" s="98" t="s">
        <v>70</v>
      </c>
    </row>
    <row r="43841" spans="17:63" ht="29.25" customHeight="1" x14ac:dyDescent="0.2">
      <c r="Q43841" s="92" t="s">
        <v>50</v>
      </c>
      <c r="BF43841" s="101" t="s">
        <v>58</v>
      </c>
      <c r="BK43841" s="98" t="s">
        <v>70</v>
      </c>
    </row>
    <row r="43842" spans="17:63" ht="29.25" customHeight="1" x14ac:dyDescent="0.2">
      <c r="Q43842" s="92" t="s">
        <v>50</v>
      </c>
      <c r="BF43842" s="101" t="s">
        <v>58</v>
      </c>
      <c r="BK43842" s="98" t="s">
        <v>70</v>
      </c>
    </row>
    <row r="43843" spans="17:63" ht="29.25" customHeight="1" x14ac:dyDescent="0.2">
      <c r="Q43843" s="92" t="s">
        <v>50</v>
      </c>
      <c r="BF43843" s="101" t="s">
        <v>58</v>
      </c>
      <c r="BK43843" s="98" t="s">
        <v>70</v>
      </c>
    </row>
    <row r="43844" spans="17:63" ht="29.25" customHeight="1" x14ac:dyDescent="0.2">
      <c r="Q43844" s="92" t="s">
        <v>50</v>
      </c>
      <c r="BF43844" s="101" t="s">
        <v>58</v>
      </c>
      <c r="BK43844" s="98" t="s">
        <v>70</v>
      </c>
    </row>
    <row r="43845" spans="17:63" ht="29.25" customHeight="1" x14ac:dyDescent="0.2">
      <c r="Q43845" s="92" t="s">
        <v>50</v>
      </c>
      <c r="BF43845" s="101" t="s">
        <v>58</v>
      </c>
      <c r="BK43845" s="98" t="s">
        <v>70</v>
      </c>
    </row>
    <row r="43846" spans="17:63" ht="29.25" customHeight="1" x14ac:dyDescent="0.2">
      <c r="Q43846" s="92" t="s">
        <v>50</v>
      </c>
      <c r="BF43846" s="101" t="s">
        <v>58</v>
      </c>
      <c r="BK43846" s="98" t="s">
        <v>70</v>
      </c>
    </row>
    <row r="43847" spans="17:63" ht="29.25" customHeight="1" x14ac:dyDescent="0.2">
      <c r="Q43847" s="92" t="s">
        <v>50</v>
      </c>
      <c r="BF43847" s="101" t="s">
        <v>58</v>
      </c>
      <c r="BK43847" s="98" t="s">
        <v>70</v>
      </c>
    </row>
    <row r="43848" spans="17:63" ht="29.25" customHeight="1" x14ac:dyDescent="0.2">
      <c r="Q43848" s="92" t="s">
        <v>50</v>
      </c>
      <c r="BF43848" s="101" t="s">
        <v>58</v>
      </c>
      <c r="BK43848" s="98" t="s">
        <v>70</v>
      </c>
    </row>
    <row r="43849" spans="17:63" ht="29.25" customHeight="1" x14ac:dyDescent="0.2">
      <c r="Q43849" s="92" t="s">
        <v>50</v>
      </c>
      <c r="BF43849" s="101" t="s">
        <v>58</v>
      </c>
      <c r="BK43849" s="98" t="s">
        <v>70</v>
      </c>
    </row>
    <row r="43850" spans="17:63" ht="29.25" customHeight="1" x14ac:dyDescent="0.2">
      <c r="Q43850" s="92" t="s">
        <v>50</v>
      </c>
      <c r="BF43850" s="101" t="s">
        <v>58</v>
      </c>
      <c r="BK43850" s="98" t="s">
        <v>70</v>
      </c>
    </row>
    <row r="43851" spans="17:63" ht="29.25" customHeight="1" x14ac:dyDescent="0.2">
      <c r="Q43851" s="92" t="s">
        <v>50</v>
      </c>
      <c r="BF43851" s="101" t="s">
        <v>58</v>
      </c>
      <c r="BK43851" s="98" t="s">
        <v>70</v>
      </c>
    </row>
    <row r="43852" spans="17:63" ht="29.25" customHeight="1" x14ac:dyDescent="0.2">
      <c r="Q43852" s="92" t="s">
        <v>50</v>
      </c>
      <c r="BF43852" s="101" t="s">
        <v>58</v>
      </c>
      <c r="BK43852" s="98" t="s">
        <v>70</v>
      </c>
    </row>
    <row r="43853" spans="17:63" ht="29.25" customHeight="1" x14ac:dyDescent="0.2">
      <c r="Q43853" s="92" t="s">
        <v>50</v>
      </c>
      <c r="BF43853" s="101" t="s">
        <v>58</v>
      </c>
      <c r="BK43853" s="98" t="s">
        <v>70</v>
      </c>
    </row>
    <row r="43854" spans="17:63" ht="29.25" customHeight="1" x14ac:dyDescent="0.2">
      <c r="Q43854" s="92" t="s">
        <v>50</v>
      </c>
      <c r="BF43854" s="101" t="s">
        <v>58</v>
      </c>
      <c r="BK43854" s="98" t="s">
        <v>70</v>
      </c>
    </row>
    <row r="43855" spans="17:63" ht="29.25" customHeight="1" x14ac:dyDescent="0.2">
      <c r="Q43855" s="92" t="s">
        <v>50</v>
      </c>
      <c r="BF43855" s="101" t="s">
        <v>58</v>
      </c>
      <c r="BK43855" s="98" t="s">
        <v>70</v>
      </c>
    </row>
    <row r="43856" spans="17:63" ht="29.25" customHeight="1" x14ac:dyDescent="0.2">
      <c r="Q43856" s="92" t="s">
        <v>50</v>
      </c>
      <c r="BF43856" s="101" t="s">
        <v>58</v>
      </c>
      <c r="BK43856" s="98" t="s">
        <v>70</v>
      </c>
    </row>
    <row r="43857" spans="17:63" ht="29.25" customHeight="1" x14ac:dyDescent="0.2">
      <c r="Q43857" s="92" t="s">
        <v>50</v>
      </c>
      <c r="BF43857" s="101" t="s">
        <v>58</v>
      </c>
      <c r="BK43857" s="98" t="s">
        <v>70</v>
      </c>
    </row>
    <row r="43858" spans="17:63" ht="29.25" customHeight="1" x14ac:dyDescent="0.2">
      <c r="Q43858" s="92" t="s">
        <v>50</v>
      </c>
      <c r="BF43858" s="101" t="s">
        <v>58</v>
      </c>
      <c r="BK43858" s="98" t="s">
        <v>70</v>
      </c>
    </row>
    <row r="43859" spans="17:63" ht="29.25" customHeight="1" x14ac:dyDescent="0.2">
      <c r="Q43859" s="92" t="s">
        <v>50</v>
      </c>
      <c r="BF43859" s="101" t="s">
        <v>58</v>
      </c>
      <c r="BK43859" s="98" t="s">
        <v>70</v>
      </c>
    </row>
    <row r="43860" spans="17:63" ht="29.25" customHeight="1" x14ac:dyDescent="0.2">
      <c r="Q43860" s="92" t="s">
        <v>50</v>
      </c>
      <c r="BF43860" s="101" t="s">
        <v>58</v>
      </c>
      <c r="BK43860" s="98" t="s">
        <v>70</v>
      </c>
    </row>
    <row r="43861" spans="17:63" ht="29.25" customHeight="1" x14ac:dyDescent="0.2">
      <c r="Q43861" s="92" t="s">
        <v>50</v>
      </c>
      <c r="BF43861" s="101" t="s">
        <v>58</v>
      </c>
      <c r="BK43861" s="98" t="s">
        <v>70</v>
      </c>
    </row>
    <row r="43862" spans="17:63" ht="29.25" customHeight="1" x14ac:dyDescent="0.2">
      <c r="Q43862" s="92" t="s">
        <v>50</v>
      </c>
      <c r="BF43862" s="101" t="s">
        <v>58</v>
      </c>
      <c r="BK43862" s="98" t="s">
        <v>70</v>
      </c>
    </row>
    <row r="43863" spans="17:63" ht="29.25" customHeight="1" x14ac:dyDescent="0.2">
      <c r="Q43863" s="92" t="s">
        <v>50</v>
      </c>
      <c r="BF43863" s="101" t="s">
        <v>58</v>
      </c>
      <c r="BK43863" s="98" t="s">
        <v>70</v>
      </c>
    </row>
    <row r="43864" spans="17:63" ht="29.25" customHeight="1" x14ac:dyDescent="0.2">
      <c r="Q43864" s="92" t="s">
        <v>50</v>
      </c>
      <c r="BF43864" s="101" t="s">
        <v>58</v>
      </c>
      <c r="BK43864" s="98" t="s">
        <v>70</v>
      </c>
    </row>
    <row r="43865" spans="17:63" ht="29.25" customHeight="1" x14ac:dyDescent="0.2">
      <c r="Q43865" s="92" t="s">
        <v>50</v>
      </c>
      <c r="BF43865" s="101" t="s">
        <v>58</v>
      </c>
      <c r="BK43865" s="98" t="s">
        <v>70</v>
      </c>
    </row>
    <row r="43866" spans="17:63" ht="29.25" customHeight="1" x14ac:dyDescent="0.2">
      <c r="Q43866" s="92" t="s">
        <v>50</v>
      </c>
      <c r="BF43866" s="101" t="s">
        <v>58</v>
      </c>
      <c r="BK43866" s="98" t="s">
        <v>70</v>
      </c>
    </row>
    <row r="43867" spans="17:63" ht="29.25" customHeight="1" x14ac:dyDescent="0.2">
      <c r="Q43867" s="92" t="s">
        <v>50</v>
      </c>
      <c r="BF43867" s="101" t="s">
        <v>58</v>
      </c>
      <c r="BK43867" s="98" t="s">
        <v>70</v>
      </c>
    </row>
    <row r="43868" spans="17:63" ht="29.25" customHeight="1" x14ac:dyDescent="0.2">
      <c r="Q43868" s="92" t="s">
        <v>50</v>
      </c>
      <c r="BF43868" s="101" t="s">
        <v>58</v>
      </c>
      <c r="BK43868" s="98" t="s">
        <v>70</v>
      </c>
    </row>
    <row r="43869" spans="17:63" ht="29.25" customHeight="1" x14ac:dyDescent="0.2">
      <c r="Q43869" s="92" t="s">
        <v>50</v>
      </c>
      <c r="BF43869" s="101" t="s">
        <v>58</v>
      </c>
      <c r="BK43869" s="98" t="s">
        <v>70</v>
      </c>
    </row>
    <row r="43870" spans="17:63" ht="29.25" customHeight="1" x14ac:dyDescent="0.2">
      <c r="Q43870" s="92" t="s">
        <v>50</v>
      </c>
      <c r="BF43870" s="101" t="s">
        <v>58</v>
      </c>
      <c r="BK43870" s="98" t="s">
        <v>70</v>
      </c>
    </row>
    <row r="43871" spans="17:63" ht="29.25" customHeight="1" x14ac:dyDescent="0.2">
      <c r="Q43871" s="92" t="s">
        <v>50</v>
      </c>
      <c r="BF43871" s="101" t="s">
        <v>58</v>
      </c>
      <c r="BK43871" s="98" t="s">
        <v>70</v>
      </c>
    </row>
    <row r="43872" spans="17:63" ht="29.25" customHeight="1" x14ac:dyDescent="0.2">
      <c r="Q43872" s="92" t="s">
        <v>50</v>
      </c>
      <c r="BF43872" s="101" t="s">
        <v>58</v>
      </c>
      <c r="BK43872" s="98" t="s">
        <v>70</v>
      </c>
    </row>
    <row r="43873" spans="17:63" ht="29.25" customHeight="1" x14ac:dyDescent="0.2">
      <c r="Q43873" s="92" t="s">
        <v>50</v>
      </c>
      <c r="BF43873" s="101" t="s">
        <v>58</v>
      </c>
      <c r="BK43873" s="98" t="s">
        <v>70</v>
      </c>
    </row>
    <row r="43874" spans="17:63" ht="29.25" customHeight="1" x14ac:dyDescent="0.2">
      <c r="Q43874" s="92" t="s">
        <v>50</v>
      </c>
      <c r="BF43874" s="101" t="s">
        <v>58</v>
      </c>
      <c r="BK43874" s="98" t="s">
        <v>70</v>
      </c>
    </row>
    <row r="43875" spans="17:63" ht="29.25" customHeight="1" x14ac:dyDescent="0.2">
      <c r="Q43875" s="92" t="s">
        <v>50</v>
      </c>
      <c r="BF43875" s="101" t="s">
        <v>58</v>
      </c>
      <c r="BK43875" s="98" t="s">
        <v>70</v>
      </c>
    </row>
    <row r="43876" spans="17:63" ht="29.25" customHeight="1" x14ac:dyDescent="0.2">
      <c r="Q43876" s="92" t="s">
        <v>50</v>
      </c>
      <c r="BF43876" s="101" t="s">
        <v>58</v>
      </c>
      <c r="BK43876" s="98" t="s">
        <v>70</v>
      </c>
    </row>
    <row r="43877" spans="17:63" ht="29.25" customHeight="1" x14ac:dyDescent="0.2">
      <c r="Q43877" s="92" t="s">
        <v>50</v>
      </c>
      <c r="BF43877" s="101" t="s">
        <v>58</v>
      </c>
      <c r="BK43877" s="98" t="s">
        <v>70</v>
      </c>
    </row>
    <row r="43878" spans="17:63" ht="29.25" customHeight="1" x14ac:dyDescent="0.2">
      <c r="Q43878" s="92" t="s">
        <v>50</v>
      </c>
      <c r="BF43878" s="101" t="s">
        <v>58</v>
      </c>
      <c r="BK43878" s="98" t="s">
        <v>70</v>
      </c>
    </row>
    <row r="43879" spans="17:63" ht="29.25" customHeight="1" x14ac:dyDescent="0.2">
      <c r="Q43879" s="92" t="s">
        <v>50</v>
      </c>
      <c r="BF43879" s="101" t="s">
        <v>58</v>
      </c>
      <c r="BK43879" s="98" t="s">
        <v>70</v>
      </c>
    </row>
    <row r="43880" spans="17:63" ht="29.25" customHeight="1" x14ac:dyDescent="0.2">
      <c r="Q43880" s="92" t="s">
        <v>50</v>
      </c>
      <c r="BF43880" s="101" t="s">
        <v>58</v>
      </c>
      <c r="BK43880" s="98" t="s">
        <v>70</v>
      </c>
    </row>
    <row r="43881" spans="17:63" ht="29.25" customHeight="1" x14ac:dyDescent="0.2">
      <c r="Q43881" s="92" t="s">
        <v>50</v>
      </c>
      <c r="BF43881" s="101" t="s">
        <v>58</v>
      </c>
      <c r="BK43881" s="98" t="s">
        <v>70</v>
      </c>
    </row>
    <row r="43882" spans="17:63" ht="29.25" customHeight="1" x14ac:dyDescent="0.2">
      <c r="Q43882" s="92" t="s">
        <v>50</v>
      </c>
      <c r="BF43882" s="101" t="s">
        <v>58</v>
      </c>
      <c r="BK43882" s="98" t="s">
        <v>70</v>
      </c>
    </row>
    <row r="43883" spans="17:63" ht="29.25" customHeight="1" x14ac:dyDescent="0.2">
      <c r="Q43883" s="92" t="s">
        <v>50</v>
      </c>
      <c r="BF43883" s="101" t="s">
        <v>58</v>
      </c>
      <c r="BK43883" s="98" t="s">
        <v>70</v>
      </c>
    </row>
    <row r="43884" spans="17:63" ht="29.25" customHeight="1" x14ac:dyDescent="0.2">
      <c r="Q43884" s="92" t="s">
        <v>50</v>
      </c>
      <c r="BF43884" s="101" t="s">
        <v>58</v>
      </c>
      <c r="BK43884" s="98" t="s">
        <v>70</v>
      </c>
    </row>
    <row r="43885" spans="17:63" ht="29.25" customHeight="1" x14ac:dyDescent="0.2">
      <c r="Q43885" s="92" t="s">
        <v>50</v>
      </c>
      <c r="BF43885" s="101" t="s">
        <v>58</v>
      </c>
      <c r="BK43885" s="98" t="s">
        <v>70</v>
      </c>
    </row>
    <row r="43886" spans="17:63" ht="29.25" customHeight="1" x14ac:dyDescent="0.2">
      <c r="Q43886" s="92" t="s">
        <v>50</v>
      </c>
      <c r="BF43886" s="101" t="s">
        <v>58</v>
      </c>
      <c r="BK43886" s="98" t="s">
        <v>70</v>
      </c>
    </row>
    <row r="43887" spans="17:63" ht="29.25" customHeight="1" x14ac:dyDescent="0.2">
      <c r="Q43887" s="92" t="s">
        <v>50</v>
      </c>
      <c r="BF43887" s="101" t="s">
        <v>58</v>
      </c>
      <c r="BK43887" s="98" t="s">
        <v>70</v>
      </c>
    </row>
    <row r="43888" spans="17:63" ht="29.25" customHeight="1" x14ac:dyDescent="0.2">
      <c r="Q43888" s="92" t="s">
        <v>50</v>
      </c>
      <c r="BF43888" s="101" t="s">
        <v>58</v>
      </c>
      <c r="BK43888" s="98" t="s">
        <v>70</v>
      </c>
    </row>
    <row r="43889" spans="17:63" ht="29.25" customHeight="1" x14ac:dyDescent="0.2">
      <c r="Q43889" s="92" t="s">
        <v>50</v>
      </c>
      <c r="BF43889" s="101" t="s">
        <v>58</v>
      </c>
      <c r="BK43889" s="98" t="s">
        <v>70</v>
      </c>
    </row>
    <row r="43890" spans="17:63" ht="29.25" customHeight="1" x14ac:dyDescent="0.2">
      <c r="Q43890" s="92" t="s">
        <v>50</v>
      </c>
      <c r="BF43890" s="101" t="s">
        <v>58</v>
      </c>
      <c r="BK43890" s="98" t="s">
        <v>70</v>
      </c>
    </row>
    <row r="43891" spans="17:63" ht="29.25" customHeight="1" x14ac:dyDescent="0.2">
      <c r="Q43891" s="92" t="s">
        <v>50</v>
      </c>
      <c r="BF43891" s="101" t="s">
        <v>58</v>
      </c>
      <c r="BK43891" s="98" t="s">
        <v>70</v>
      </c>
    </row>
    <row r="43892" spans="17:63" ht="29.25" customHeight="1" x14ac:dyDescent="0.2">
      <c r="Q43892" s="92" t="s">
        <v>50</v>
      </c>
      <c r="BF43892" s="101" t="s">
        <v>58</v>
      </c>
      <c r="BK43892" s="98" t="s">
        <v>70</v>
      </c>
    </row>
    <row r="43893" spans="17:63" ht="29.25" customHeight="1" x14ac:dyDescent="0.2">
      <c r="Q43893" s="92" t="s">
        <v>50</v>
      </c>
      <c r="BF43893" s="101" t="s">
        <v>58</v>
      </c>
      <c r="BK43893" s="98" t="s">
        <v>70</v>
      </c>
    </row>
    <row r="43894" spans="17:63" ht="29.25" customHeight="1" x14ac:dyDescent="0.2">
      <c r="Q43894" s="92" t="s">
        <v>50</v>
      </c>
      <c r="BF43894" s="101" t="s">
        <v>58</v>
      </c>
      <c r="BK43894" s="98" t="s">
        <v>70</v>
      </c>
    </row>
    <row r="43895" spans="17:63" ht="29.25" customHeight="1" x14ac:dyDescent="0.2">
      <c r="Q43895" s="92" t="s">
        <v>50</v>
      </c>
      <c r="BF43895" s="101" t="s">
        <v>58</v>
      </c>
      <c r="BK43895" s="98" t="s">
        <v>70</v>
      </c>
    </row>
    <row r="43896" spans="17:63" ht="29.25" customHeight="1" x14ac:dyDescent="0.2">
      <c r="Q43896" s="92" t="s">
        <v>50</v>
      </c>
      <c r="BF43896" s="101" t="s">
        <v>58</v>
      </c>
      <c r="BK43896" s="98" t="s">
        <v>70</v>
      </c>
    </row>
    <row r="43897" spans="17:63" ht="29.25" customHeight="1" x14ac:dyDescent="0.2">
      <c r="Q43897" s="92" t="s">
        <v>50</v>
      </c>
      <c r="BF43897" s="101" t="s">
        <v>58</v>
      </c>
      <c r="BK43897" s="98" t="s">
        <v>70</v>
      </c>
    </row>
    <row r="43898" spans="17:63" ht="29.25" customHeight="1" x14ac:dyDescent="0.2">
      <c r="Q43898" s="92" t="s">
        <v>50</v>
      </c>
      <c r="BF43898" s="101" t="s">
        <v>58</v>
      </c>
      <c r="BK43898" s="98" t="s">
        <v>70</v>
      </c>
    </row>
    <row r="43899" spans="17:63" ht="29.25" customHeight="1" x14ac:dyDescent="0.2">
      <c r="Q43899" s="92" t="s">
        <v>50</v>
      </c>
      <c r="BF43899" s="101" t="s">
        <v>58</v>
      </c>
      <c r="BK43899" s="98" t="s">
        <v>70</v>
      </c>
    </row>
    <row r="43900" spans="17:63" ht="29.25" customHeight="1" x14ac:dyDescent="0.2">
      <c r="Q43900" s="92" t="s">
        <v>50</v>
      </c>
      <c r="BF43900" s="101" t="s">
        <v>58</v>
      </c>
      <c r="BK43900" s="98" t="s">
        <v>70</v>
      </c>
    </row>
    <row r="43901" spans="17:63" ht="29.25" customHeight="1" x14ac:dyDescent="0.2">
      <c r="Q43901" s="92" t="s">
        <v>50</v>
      </c>
      <c r="BF43901" s="101" t="s">
        <v>58</v>
      </c>
      <c r="BK43901" s="98" t="s">
        <v>70</v>
      </c>
    </row>
    <row r="43902" spans="17:63" ht="29.25" customHeight="1" x14ac:dyDescent="0.2">
      <c r="Q43902" s="92" t="s">
        <v>50</v>
      </c>
      <c r="BF43902" s="101" t="s">
        <v>58</v>
      </c>
      <c r="BK43902" s="98" t="s">
        <v>70</v>
      </c>
    </row>
    <row r="43903" spans="17:63" ht="29.25" customHeight="1" x14ac:dyDescent="0.2">
      <c r="Q43903" s="92" t="s">
        <v>50</v>
      </c>
      <c r="BF43903" s="101" t="s">
        <v>58</v>
      </c>
      <c r="BK43903" s="98" t="s">
        <v>70</v>
      </c>
    </row>
    <row r="43904" spans="17:63" ht="29.25" customHeight="1" x14ac:dyDescent="0.2">
      <c r="Q43904" s="92" t="s">
        <v>50</v>
      </c>
      <c r="BF43904" s="101" t="s">
        <v>58</v>
      </c>
      <c r="BK43904" s="98" t="s">
        <v>70</v>
      </c>
    </row>
    <row r="43905" spans="17:63" ht="29.25" customHeight="1" x14ac:dyDescent="0.2">
      <c r="Q43905" s="92" t="s">
        <v>50</v>
      </c>
      <c r="BF43905" s="101" t="s">
        <v>58</v>
      </c>
      <c r="BK43905" s="98" t="s">
        <v>70</v>
      </c>
    </row>
    <row r="43906" spans="17:63" ht="29.25" customHeight="1" x14ac:dyDescent="0.2">
      <c r="Q43906" s="92" t="s">
        <v>50</v>
      </c>
      <c r="BF43906" s="101" t="s">
        <v>58</v>
      </c>
      <c r="BK43906" s="98" t="s">
        <v>70</v>
      </c>
    </row>
    <row r="43907" spans="17:63" ht="29.25" customHeight="1" x14ac:dyDescent="0.2">
      <c r="Q43907" s="92" t="s">
        <v>50</v>
      </c>
      <c r="BF43907" s="101" t="s">
        <v>58</v>
      </c>
      <c r="BK43907" s="98" t="s">
        <v>70</v>
      </c>
    </row>
    <row r="43908" spans="17:63" ht="29.25" customHeight="1" x14ac:dyDescent="0.2">
      <c r="Q43908" s="92" t="s">
        <v>50</v>
      </c>
      <c r="BF43908" s="101" t="s">
        <v>58</v>
      </c>
      <c r="BK43908" s="98" t="s">
        <v>70</v>
      </c>
    </row>
    <row r="43909" spans="17:63" ht="29.25" customHeight="1" x14ac:dyDescent="0.2">
      <c r="Q43909" s="92" t="s">
        <v>50</v>
      </c>
      <c r="BF43909" s="101" t="s">
        <v>58</v>
      </c>
      <c r="BK43909" s="98" t="s">
        <v>70</v>
      </c>
    </row>
    <row r="43910" spans="17:63" ht="29.25" customHeight="1" x14ac:dyDescent="0.2">
      <c r="Q43910" s="92" t="s">
        <v>50</v>
      </c>
      <c r="BF43910" s="101" t="s">
        <v>58</v>
      </c>
      <c r="BK43910" s="98" t="s">
        <v>70</v>
      </c>
    </row>
    <row r="43911" spans="17:63" ht="29.25" customHeight="1" x14ac:dyDescent="0.2">
      <c r="Q43911" s="92" t="s">
        <v>50</v>
      </c>
      <c r="BF43911" s="101" t="s">
        <v>58</v>
      </c>
      <c r="BK43911" s="98" t="s">
        <v>70</v>
      </c>
    </row>
    <row r="43912" spans="17:63" ht="29.25" customHeight="1" x14ac:dyDescent="0.2">
      <c r="Q43912" s="92" t="s">
        <v>50</v>
      </c>
      <c r="BF43912" s="101" t="s">
        <v>58</v>
      </c>
      <c r="BK43912" s="98" t="s">
        <v>70</v>
      </c>
    </row>
    <row r="43913" spans="17:63" ht="29.25" customHeight="1" x14ac:dyDescent="0.2">
      <c r="Q43913" s="92" t="s">
        <v>50</v>
      </c>
      <c r="BF43913" s="101" t="s">
        <v>58</v>
      </c>
      <c r="BK43913" s="98" t="s">
        <v>70</v>
      </c>
    </row>
    <row r="43914" spans="17:63" ht="29.25" customHeight="1" x14ac:dyDescent="0.2">
      <c r="Q43914" s="92" t="s">
        <v>50</v>
      </c>
      <c r="BF43914" s="101" t="s">
        <v>58</v>
      </c>
      <c r="BK43914" s="98" t="s">
        <v>70</v>
      </c>
    </row>
    <row r="43915" spans="17:63" ht="29.25" customHeight="1" x14ac:dyDescent="0.2">
      <c r="Q43915" s="92" t="s">
        <v>50</v>
      </c>
      <c r="BF43915" s="101" t="s">
        <v>58</v>
      </c>
      <c r="BK43915" s="98" t="s">
        <v>70</v>
      </c>
    </row>
    <row r="43916" spans="17:63" ht="29.25" customHeight="1" x14ac:dyDescent="0.2">
      <c r="Q43916" s="92" t="s">
        <v>50</v>
      </c>
      <c r="BF43916" s="101" t="s">
        <v>58</v>
      </c>
      <c r="BK43916" s="98" t="s">
        <v>70</v>
      </c>
    </row>
    <row r="43917" spans="17:63" ht="29.25" customHeight="1" x14ac:dyDescent="0.2">
      <c r="Q43917" s="92" t="s">
        <v>50</v>
      </c>
      <c r="BF43917" s="101" t="s">
        <v>58</v>
      </c>
      <c r="BK43917" s="98" t="s">
        <v>70</v>
      </c>
    </row>
    <row r="43918" spans="17:63" ht="29.25" customHeight="1" x14ac:dyDescent="0.2">
      <c r="Q43918" s="92" t="s">
        <v>50</v>
      </c>
      <c r="BF43918" s="101" t="s">
        <v>58</v>
      </c>
      <c r="BK43918" s="98" t="s">
        <v>70</v>
      </c>
    </row>
    <row r="43919" spans="17:63" ht="29.25" customHeight="1" x14ac:dyDescent="0.2">
      <c r="Q43919" s="92" t="s">
        <v>50</v>
      </c>
      <c r="BF43919" s="101" t="s">
        <v>58</v>
      </c>
      <c r="BK43919" s="98" t="s">
        <v>70</v>
      </c>
    </row>
    <row r="43920" spans="17:63" ht="29.25" customHeight="1" x14ac:dyDescent="0.2">
      <c r="Q43920" s="92" t="s">
        <v>50</v>
      </c>
      <c r="BF43920" s="101" t="s">
        <v>58</v>
      </c>
      <c r="BK43920" s="98" t="s">
        <v>70</v>
      </c>
    </row>
    <row r="43921" spans="17:63" ht="29.25" customHeight="1" x14ac:dyDescent="0.2">
      <c r="Q43921" s="92" t="s">
        <v>50</v>
      </c>
      <c r="BF43921" s="101" t="s">
        <v>58</v>
      </c>
      <c r="BK43921" s="98" t="s">
        <v>70</v>
      </c>
    </row>
    <row r="43922" spans="17:63" ht="29.25" customHeight="1" x14ac:dyDescent="0.2">
      <c r="Q43922" s="92" t="s">
        <v>50</v>
      </c>
      <c r="BF43922" s="101" t="s">
        <v>58</v>
      </c>
      <c r="BK43922" s="98" t="s">
        <v>70</v>
      </c>
    </row>
    <row r="43923" spans="17:63" ht="29.25" customHeight="1" x14ac:dyDescent="0.2">
      <c r="Q43923" s="92" t="s">
        <v>50</v>
      </c>
      <c r="BF43923" s="101" t="s">
        <v>58</v>
      </c>
      <c r="BK43923" s="98" t="s">
        <v>70</v>
      </c>
    </row>
    <row r="43924" spans="17:63" ht="29.25" customHeight="1" x14ac:dyDescent="0.2">
      <c r="Q43924" s="92" t="s">
        <v>50</v>
      </c>
      <c r="BF43924" s="101" t="s">
        <v>58</v>
      </c>
      <c r="BK43924" s="98" t="s">
        <v>70</v>
      </c>
    </row>
    <row r="43925" spans="17:63" ht="29.25" customHeight="1" x14ac:dyDescent="0.2">
      <c r="Q43925" s="92" t="s">
        <v>50</v>
      </c>
      <c r="BF43925" s="101" t="s">
        <v>58</v>
      </c>
      <c r="BK43925" s="98" t="s">
        <v>70</v>
      </c>
    </row>
    <row r="43926" spans="17:63" ht="29.25" customHeight="1" x14ac:dyDescent="0.2">
      <c r="Q43926" s="92" t="s">
        <v>50</v>
      </c>
      <c r="BF43926" s="101" t="s">
        <v>58</v>
      </c>
      <c r="BK43926" s="98" t="s">
        <v>70</v>
      </c>
    </row>
    <row r="43927" spans="17:63" ht="29.25" customHeight="1" x14ac:dyDescent="0.2">
      <c r="Q43927" s="92" t="s">
        <v>50</v>
      </c>
      <c r="BF43927" s="101" t="s">
        <v>58</v>
      </c>
      <c r="BK43927" s="98" t="s">
        <v>70</v>
      </c>
    </row>
    <row r="43928" spans="17:63" ht="29.25" customHeight="1" x14ac:dyDescent="0.2">
      <c r="Q43928" s="92" t="s">
        <v>50</v>
      </c>
      <c r="BF43928" s="101" t="s">
        <v>58</v>
      </c>
      <c r="BK43928" s="98" t="s">
        <v>70</v>
      </c>
    </row>
    <row r="43929" spans="17:63" ht="29.25" customHeight="1" x14ac:dyDescent="0.2">
      <c r="Q43929" s="92" t="s">
        <v>50</v>
      </c>
      <c r="BF43929" s="101" t="s">
        <v>58</v>
      </c>
      <c r="BK43929" s="98" t="s">
        <v>70</v>
      </c>
    </row>
    <row r="43930" spans="17:63" ht="29.25" customHeight="1" x14ac:dyDescent="0.2">
      <c r="Q43930" s="92" t="s">
        <v>50</v>
      </c>
      <c r="BF43930" s="101" t="s">
        <v>58</v>
      </c>
      <c r="BK43930" s="98" t="s">
        <v>70</v>
      </c>
    </row>
    <row r="43931" spans="17:63" ht="29.25" customHeight="1" x14ac:dyDescent="0.2">
      <c r="Q43931" s="92" t="s">
        <v>50</v>
      </c>
      <c r="BF43931" s="101" t="s">
        <v>58</v>
      </c>
      <c r="BK43931" s="98" t="s">
        <v>70</v>
      </c>
    </row>
    <row r="43932" spans="17:63" ht="29.25" customHeight="1" x14ac:dyDescent="0.2">
      <c r="Q43932" s="92" t="s">
        <v>50</v>
      </c>
      <c r="BF43932" s="101" t="s">
        <v>58</v>
      </c>
      <c r="BK43932" s="98" t="s">
        <v>70</v>
      </c>
    </row>
    <row r="43933" spans="17:63" ht="29.25" customHeight="1" x14ac:dyDescent="0.2">
      <c r="Q43933" s="92" t="s">
        <v>50</v>
      </c>
      <c r="BF43933" s="101" t="s">
        <v>58</v>
      </c>
      <c r="BK43933" s="98" t="s">
        <v>70</v>
      </c>
    </row>
    <row r="43934" spans="17:63" ht="29.25" customHeight="1" x14ac:dyDescent="0.2">
      <c r="Q43934" s="92" t="s">
        <v>50</v>
      </c>
      <c r="BF43934" s="101" t="s">
        <v>58</v>
      </c>
      <c r="BK43934" s="98" t="s">
        <v>70</v>
      </c>
    </row>
    <row r="43935" spans="17:63" ht="29.25" customHeight="1" x14ac:dyDescent="0.2">
      <c r="Q43935" s="92" t="s">
        <v>50</v>
      </c>
      <c r="BF43935" s="101" t="s">
        <v>58</v>
      </c>
      <c r="BK43935" s="98" t="s">
        <v>70</v>
      </c>
    </row>
    <row r="43936" spans="17:63" ht="29.25" customHeight="1" x14ac:dyDescent="0.2">
      <c r="Q43936" s="92" t="s">
        <v>50</v>
      </c>
      <c r="BF43936" s="101" t="s">
        <v>58</v>
      </c>
      <c r="BK43936" s="98" t="s">
        <v>70</v>
      </c>
    </row>
    <row r="43937" spans="17:63" ht="29.25" customHeight="1" x14ac:dyDescent="0.2">
      <c r="Q43937" s="92" t="s">
        <v>50</v>
      </c>
      <c r="BF43937" s="101" t="s">
        <v>58</v>
      </c>
      <c r="BK43937" s="98" t="s">
        <v>70</v>
      </c>
    </row>
    <row r="43938" spans="17:63" ht="29.25" customHeight="1" x14ac:dyDescent="0.2">
      <c r="Q43938" s="92" t="s">
        <v>50</v>
      </c>
      <c r="BF43938" s="101" t="s">
        <v>58</v>
      </c>
      <c r="BK43938" s="98" t="s">
        <v>70</v>
      </c>
    </row>
    <row r="43939" spans="17:63" ht="29.25" customHeight="1" x14ac:dyDescent="0.2">
      <c r="Q43939" s="92" t="s">
        <v>50</v>
      </c>
      <c r="BF43939" s="101" t="s">
        <v>58</v>
      </c>
      <c r="BK43939" s="98" t="s">
        <v>70</v>
      </c>
    </row>
    <row r="43940" spans="17:63" ht="29.25" customHeight="1" x14ac:dyDescent="0.2">
      <c r="Q43940" s="92" t="s">
        <v>50</v>
      </c>
      <c r="BF43940" s="101" t="s">
        <v>58</v>
      </c>
      <c r="BK43940" s="98" t="s">
        <v>70</v>
      </c>
    </row>
    <row r="43941" spans="17:63" ht="29.25" customHeight="1" x14ac:dyDescent="0.2">
      <c r="Q43941" s="92" t="s">
        <v>50</v>
      </c>
      <c r="BF43941" s="101" t="s">
        <v>58</v>
      </c>
      <c r="BK43941" s="98" t="s">
        <v>70</v>
      </c>
    </row>
    <row r="43942" spans="17:63" ht="29.25" customHeight="1" x14ac:dyDescent="0.2">
      <c r="Q43942" s="92" t="s">
        <v>50</v>
      </c>
      <c r="BF43942" s="101" t="s">
        <v>58</v>
      </c>
      <c r="BK43942" s="98" t="s">
        <v>70</v>
      </c>
    </row>
    <row r="43943" spans="17:63" ht="29.25" customHeight="1" x14ac:dyDescent="0.2">
      <c r="Q43943" s="92" t="s">
        <v>50</v>
      </c>
      <c r="BF43943" s="101" t="s">
        <v>58</v>
      </c>
      <c r="BK43943" s="98" t="s">
        <v>70</v>
      </c>
    </row>
    <row r="43944" spans="17:63" ht="29.25" customHeight="1" x14ac:dyDescent="0.2">
      <c r="Q43944" s="92" t="s">
        <v>50</v>
      </c>
      <c r="BF43944" s="101" t="s">
        <v>58</v>
      </c>
      <c r="BK43944" s="98" t="s">
        <v>70</v>
      </c>
    </row>
    <row r="43945" spans="17:63" ht="29.25" customHeight="1" x14ac:dyDescent="0.2">
      <c r="Q43945" s="92" t="s">
        <v>50</v>
      </c>
      <c r="BF43945" s="101" t="s">
        <v>58</v>
      </c>
      <c r="BK43945" s="98" t="s">
        <v>70</v>
      </c>
    </row>
    <row r="43946" spans="17:63" ht="29.25" customHeight="1" x14ac:dyDescent="0.2">
      <c r="Q43946" s="92" t="s">
        <v>50</v>
      </c>
      <c r="BF43946" s="101" t="s">
        <v>58</v>
      </c>
      <c r="BK43946" s="98" t="s">
        <v>70</v>
      </c>
    </row>
    <row r="43947" spans="17:63" ht="29.25" customHeight="1" x14ac:dyDescent="0.2">
      <c r="Q43947" s="92" t="s">
        <v>50</v>
      </c>
      <c r="BF43947" s="101" t="s">
        <v>58</v>
      </c>
      <c r="BK43947" s="98" t="s">
        <v>70</v>
      </c>
    </row>
    <row r="43948" spans="17:63" ht="29.25" customHeight="1" x14ac:dyDescent="0.2">
      <c r="Q43948" s="92" t="s">
        <v>50</v>
      </c>
      <c r="BF43948" s="101" t="s">
        <v>58</v>
      </c>
      <c r="BK43948" s="98" t="s">
        <v>70</v>
      </c>
    </row>
    <row r="43949" spans="17:63" ht="29.25" customHeight="1" x14ac:dyDescent="0.2">
      <c r="Q43949" s="92" t="s">
        <v>50</v>
      </c>
      <c r="BF43949" s="101" t="s">
        <v>58</v>
      </c>
      <c r="BK43949" s="98" t="s">
        <v>70</v>
      </c>
    </row>
    <row r="43950" spans="17:63" ht="29.25" customHeight="1" x14ac:dyDescent="0.2">
      <c r="Q43950" s="92" t="s">
        <v>50</v>
      </c>
      <c r="BF43950" s="101" t="s">
        <v>58</v>
      </c>
      <c r="BK43950" s="98" t="s">
        <v>70</v>
      </c>
    </row>
    <row r="43951" spans="17:63" ht="29.25" customHeight="1" x14ac:dyDescent="0.2">
      <c r="Q43951" s="92" t="s">
        <v>50</v>
      </c>
      <c r="BF43951" s="101" t="s">
        <v>58</v>
      </c>
      <c r="BK43951" s="98" t="s">
        <v>70</v>
      </c>
    </row>
    <row r="43952" spans="17:63" ht="29.25" customHeight="1" x14ac:dyDescent="0.2">
      <c r="Q43952" s="92" t="s">
        <v>50</v>
      </c>
      <c r="BF43952" s="101" t="s">
        <v>58</v>
      </c>
      <c r="BK43952" s="98" t="s">
        <v>70</v>
      </c>
    </row>
    <row r="43953" spans="17:63" ht="29.25" customHeight="1" x14ac:dyDescent="0.2">
      <c r="Q43953" s="92" t="s">
        <v>50</v>
      </c>
      <c r="BF43953" s="101" t="s">
        <v>58</v>
      </c>
      <c r="BK43953" s="98" t="s">
        <v>70</v>
      </c>
    </row>
    <row r="43954" spans="17:63" ht="29.25" customHeight="1" x14ac:dyDescent="0.2">
      <c r="Q43954" s="92" t="s">
        <v>50</v>
      </c>
      <c r="BF43954" s="101" t="s">
        <v>58</v>
      </c>
      <c r="BK43954" s="98" t="s">
        <v>70</v>
      </c>
    </row>
    <row r="43955" spans="17:63" ht="29.25" customHeight="1" x14ac:dyDescent="0.2">
      <c r="Q43955" s="92" t="s">
        <v>50</v>
      </c>
      <c r="BF43955" s="101" t="s">
        <v>58</v>
      </c>
      <c r="BK43955" s="98" t="s">
        <v>70</v>
      </c>
    </row>
    <row r="43956" spans="17:63" ht="29.25" customHeight="1" x14ac:dyDescent="0.2">
      <c r="Q43956" s="92" t="s">
        <v>50</v>
      </c>
      <c r="BF43956" s="101" t="s">
        <v>58</v>
      </c>
      <c r="BK43956" s="98" t="s">
        <v>70</v>
      </c>
    </row>
    <row r="43957" spans="17:63" ht="29.25" customHeight="1" x14ac:dyDescent="0.2">
      <c r="Q43957" s="92" t="s">
        <v>50</v>
      </c>
      <c r="BF43957" s="101" t="s">
        <v>58</v>
      </c>
      <c r="BK43957" s="98" t="s">
        <v>70</v>
      </c>
    </row>
    <row r="43958" spans="17:63" ht="29.25" customHeight="1" x14ac:dyDescent="0.2">
      <c r="Q43958" s="92" t="s">
        <v>50</v>
      </c>
      <c r="BF43958" s="101" t="s">
        <v>58</v>
      </c>
      <c r="BK43958" s="98" t="s">
        <v>70</v>
      </c>
    </row>
    <row r="43959" spans="17:63" ht="29.25" customHeight="1" x14ac:dyDescent="0.2">
      <c r="Q43959" s="92" t="s">
        <v>50</v>
      </c>
      <c r="BF43959" s="101" t="s">
        <v>58</v>
      </c>
      <c r="BK43959" s="98" t="s">
        <v>70</v>
      </c>
    </row>
    <row r="43960" spans="17:63" ht="29.25" customHeight="1" x14ac:dyDescent="0.2">
      <c r="Q43960" s="92" t="s">
        <v>50</v>
      </c>
      <c r="BF43960" s="101" t="s">
        <v>58</v>
      </c>
      <c r="BK43960" s="98" t="s">
        <v>70</v>
      </c>
    </row>
    <row r="43961" spans="17:63" ht="29.25" customHeight="1" x14ac:dyDescent="0.2">
      <c r="Q43961" s="92" t="s">
        <v>50</v>
      </c>
      <c r="BF43961" s="101" t="s">
        <v>58</v>
      </c>
      <c r="BK43961" s="98" t="s">
        <v>70</v>
      </c>
    </row>
    <row r="43962" spans="17:63" ht="29.25" customHeight="1" x14ac:dyDescent="0.2">
      <c r="Q43962" s="92" t="s">
        <v>50</v>
      </c>
      <c r="BF43962" s="101" t="s">
        <v>58</v>
      </c>
      <c r="BK43962" s="98" t="s">
        <v>70</v>
      </c>
    </row>
    <row r="43963" spans="17:63" ht="29.25" customHeight="1" x14ac:dyDescent="0.2">
      <c r="Q43963" s="92" t="s">
        <v>50</v>
      </c>
      <c r="BF43963" s="101" t="s">
        <v>58</v>
      </c>
      <c r="BK43963" s="98" t="s">
        <v>70</v>
      </c>
    </row>
    <row r="43964" spans="17:63" ht="29.25" customHeight="1" x14ac:dyDescent="0.2">
      <c r="Q43964" s="92" t="s">
        <v>50</v>
      </c>
      <c r="BF43964" s="101" t="s">
        <v>58</v>
      </c>
      <c r="BK43964" s="98" t="s">
        <v>70</v>
      </c>
    </row>
    <row r="43965" spans="17:63" ht="29.25" customHeight="1" x14ac:dyDescent="0.2">
      <c r="Q43965" s="92" t="s">
        <v>50</v>
      </c>
      <c r="BF43965" s="101" t="s">
        <v>58</v>
      </c>
      <c r="BK43965" s="98" t="s">
        <v>70</v>
      </c>
    </row>
    <row r="43966" spans="17:63" ht="29.25" customHeight="1" x14ac:dyDescent="0.2">
      <c r="Q43966" s="92" t="s">
        <v>50</v>
      </c>
      <c r="BF43966" s="101" t="s">
        <v>58</v>
      </c>
      <c r="BK43966" s="98" t="s">
        <v>70</v>
      </c>
    </row>
    <row r="43967" spans="17:63" ht="29.25" customHeight="1" x14ac:dyDescent="0.2">
      <c r="Q43967" s="92" t="s">
        <v>50</v>
      </c>
      <c r="BF43967" s="101" t="s">
        <v>58</v>
      </c>
      <c r="BK43967" s="98" t="s">
        <v>70</v>
      </c>
    </row>
    <row r="43968" spans="17:63" ht="29.25" customHeight="1" x14ac:dyDescent="0.2">
      <c r="Q43968" s="92" t="s">
        <v>50</v>
      </c>
      <c r="BF43968" s="101" t="s">
        <v>58</v>
      </c>
      <c r="BK43968" s="98" t="s">
        <v>70</v>
      </c>
    </row>
    <row r="43969" spans="17:63" ht="29.25" customHeight="1" x14ac:dyDescent="0.2">
      <c r="Q43969" s="92" t="s">
        <v>50</v>
      </c>
      <c r="BF43969" s="101" t="s">
        <v>58</v>
      </c>
      <c r="BK43969" s="98" t="s">
        <v>70</v>
      </c>
    </row>
    <row r="43970" spans="17:63" ht="29.25" customHeight="1" x14ac:dyDescent="0.2">
      <c r="Q43970" s="92" t="s">
        <v>50</v>
      </c>
      <c r="BF43970" s="101" t="s">
        <v>58</v>
      </c>
      <c r="BK43970" s="98" t="s">
        <v>70</v>
      </c>
    </row>
    <row r="43971" spans="17:63" ht="29.25" customHeight="1" x14ac:dyDescent="0.2">
      <c r="Q43971" s="92" t="s">
        <v>50</v>
      </c>
      <c r="BF43971" s="101" t="s">
        <v>58</v>
      </c>
      <c r="BK43971" s="98" t="s">
        <v>70</v>
      </c>
    </row>
    <row r="43972" spans="17:63" ht="29.25" customHeight="1" x14ac:dyDescent="0.2">
      <c r="Q43972" s="92" t="s">
        <v>50</v>
      </c>
      <c r="BF43972" s="101" t="s">
        <v>58</v>
      </c>
      <c r="BK43972" s="98" t="s">
        <v>70</v>
      </c>
    </row>
    <row r="43973" spans="17:63" ht="29.25" customHeight="1" x14ac:dyDescent="0.2">
      <c r="Q43973" s="92" t="s">
        <v>50</v>
      </c>
      <c r="BF43973" s="101" t="s">
        <v>58</v>
      </c>
      <c r="BK43973" s="98" t="s">
        <v>70</v>
      </c>
    </row>
    <row r="43974" spans="17:63" ht="29.25" customHeight="1" x14ac:dyDescent="0.2">
      <c r="Q43974" s="92" t="s">
        <v>50</v>
      </c>
      <c r="BF43974" s="101" t="s">
        <v>58</v>
      </c>
      <c r="BK43974" s="98" t="s">
        <v>70</v>
      </c>
    </row>
    <row r="43975" spans="17:63" ht="29.25" customHeight="1" x14ac:dyDescent="0.2">
      <c r="Q43975" s="92" t="s">
        <v>50</v>
      </c>
      <c r="BF43975" s="101" t="s">
        <v>58</v>
      </c>
      <c r="BK43975" s="98" t="s">
        <v>70</v>
      </c>
    </row>
    <row r="43976" spans="17:63" ht="29.25" customHeight="1" x14ac:dyDescent="0.2">
      <c r="Q43976" s="92" t="s">
        <v>50</v>
      </c>
      <c r="BF43976" s="101" t="s">
        <v>58</v>
      </c>
      <c r="BK43976" s="98" t="s">
        <v>70</v>
      </c>
    </row>
    <row r="43977" spans="17:63" ht="29.25" customHeight="1" x14ac:dyDescent="0.2">
      <c r="Q43977" s="92" t="s">
        <v>50</v>
      </c>
      <c r="BF43977" s="101" t="s">
        <v>58</v>
      </c>
      <c r="BK43977" s="98" t="s">
        <v>70</v>
      </c>
    </row>
    <row r="43978" spans="17:63" ht="29.25" customHeight="1" x14ac:dyDescent="0.2">
      <c r="Q43978" s="92" t="s">
        <v>50</v>
      </c>
      <c r="BF43978" s="101" t="s">
        <v>58</v>
      </c>
      <c r="BK43978" s="98" t="s">
        <v>70</v>
      </c>
    </row>
    <row r="43979" spans="17:63" ht="29.25" customHeight="1" x14ac:dyDescent="0.2">
      <c r="Q43979" s="92" t="s">
        <v>50</v>
      </c>
      <c r="BF43979" s="101" t="s">
        <v>58</v>
      </c>
      <c r="BK43979" s="98" t="s">
        <v>70</v>
      </c>
    </row>
    <row r="43980" spans="17:63" ht="29.25" customHeight="1" x14ac:dyDescent="0.2">
      <c r="Q43980" s="92" t="s">
        <v>50</v>
      </c>
      <c r="BF43980" s="101" t="s">
        <v>58</v>
      </c>
      <c r="BK43980" s="98" t="s">
        <v>70</v>
      </c>
    </row>
    <row r="43981" spans="17:63" ht="29.25" customHeight="1" x14ac:dyDescent="0.2">
      <c r="Q43981" s="92" t="s">
        <v>50</v>
      </c>
      <c r="BF43981" s="101" t="s">
        <v>58</v>
      </c>
      <c r="BK43981" s="98" t="s">
        <v>70</v>
      </c>
    </row>
    <row r="43982" spans="17:63" ht="29.25" customHeight="1" x14ac:dyDescent="0.2">
      <c r="Q43982" s="92" t="s">
        <v>50</v>
      </c>
      <c r="BF43982" s="101" t="s">
        <v>58</v>
      </c>
      <c r="BK43982" s="98" t="s">
        <v>70</v>
      </c>
    </row>
    <row r="43983" spans="17:63" ht="29.25" customHeight="1" x14ac:dyDescent="0.2">
      <c r="Q43983" s="92" t="s">
        <v>50</v>
      </c>
      <c r="BF43983" s="101" t="s">
        <v>58</v>
      </c>
      <c r="BK43983" s="98" t="s">
        <v>70</v>
      </c>
    </row>
    <row r="43984" spans="17:63" ht="29.25" customHeight="1" x14ac:dyDescent="0.2">
      <c r="Q43984" s="92" t="s">
        <v>50</v>
      </c>
      <c r="BF43984" s="101" t="s">
        <v>58</v>
      </c>
      <c r="BK43984" s="98" t="s">
        <v>70</v>
      </c>
    </row>
    <row r="43985" spans="17:63" ht="29.25" customHeight="1" x14ac:dyDescent="0.2">
      <c r="Q43985" s="92" t="s">
        <v>50</v>
      </c>
      <c r="BF43985" s="101" t="s">
        <v>58</v>
      </c>
      <c r="BK43985" s="98" t="s">
        <v>70</v>
      </c>
    </row>
    <row r="43986" spans="17:63" ht="29.25" customHeight="1" x14ac:dyDescent="0.2">
      <c r="Q43986" s="92" t="s">
        <v>50</v>
      </c>
      <c r="BF43986" s="101" t="s">
        <v>58</v>
      </c>
      <c r="BK43986" s="98" t="s">
        <v>70</v>
      </c>
    </row>
    <row r="43987" spans="17:63" ht="29.25" customHeight="1" x14ac:dyDescent="0.2">
      <c r="Q43987" s="92" t="s">
        <v>50</v>
      </c>
      <c r="BF43987" s="101" t="s">
        <v>58</v>
      </c>
      <c r="BK43987" s="98" t="s">
        <v>70</v>
      </c>
    </row>
    <row r="43988" spans="17:63" ht="29.25" customHeight="1" x14ac:dyDescent="0.2">
      <c r="Q43988" s="92" t="s">
        <v>50</v>
      </c>
      <c r="BF43988" s="101" t="s">
        <v>58</v>
      </c>
      <c r="BK43988" s="98" t="s">
        <v>70</v>
      </c>
    </row>
    <row r="43989" spans="17:63" ht="29.25" customHeight="1" x14ac:dyDescent="0.2">
      <c r="Q43989" s="92" t="s">
        <v>50</v>
      </c>
      <c r="BF43989" s="101" t="s">
        <v>58</v>
      </c>
      <c r="BK43989" s="98" t="s">
        <v>70</v>
      </c>
    </row>
    <row r="43990" spans="17:63" ht="29.25" customHeight="1" x14ac:dyDescent="0.2">
      <c r="Q43990" s="92" t="s">
        <v>50</v>
      </c>
      <c r="BF43990" s="101" t="s">
        <v>58</v>
      </c>
      <c r="BK43990" s="98" t="s">
        <v>70</v>
      </c>
    </row>
    <row r="43991" spans="17:63" ht="29.25" customHeight="1" x14ac:dyDescent="0.2">
      <c r="Q43991" s="92" t="s">
        <v>50</v>
      </c>
      <c r="BF43991" s="101" t="s">
        <v>58</v>
      </c>
      <c r="BK43991" s="98" t="s">
        <v>70</v>
      </c>
    </row>
    <row r="43992" spans="17:63" ht="29.25" customHeight="1" x14ac:dyDescent="0.2">
      <c r="Q43992" s="92" t="s">
        <v>50</v>
      </c>
      <c r="BF43992" s="101" t="s">
        <v>58</v>
      </c>
      <c r="BK43992" s="98" t="s">
        <v>70</v>
      </c>
    </row>
    <row r="43993" spans="17:63" ht="29.25" customHeight="1" x14ac:dyDescent="0.2">
      <c r="Q43993" s="92" t="s">
        <v>50</v>
      </c>
      <c r="BF43993" s="101" t="s">
        <v>58</v>
      </c>
      <c r="BK43993" s="98" t="s">
        <v>70</v>
      </c>
    </row>
    <row r="43994" spans="17:63" ht="29.25" customHeight="1" x14ac:dyDescent="0.2">
      <c r="Q43994" s="92" t="s">
        <v>50</v>
      </c>
      <c r="BF43994" s="101" t="s">
        <v>58</v>
      </c>
      <c r="BK43994" s="98" t="s">
        <v>70</v>
      </c>
    </row>
    <row r="43995" spans="17:63" ht="29.25" customHeight="1" x14ac:dyDescent="0.2">
      <c r="Q43995" s="92" t="s">
        <v>50</v>
      </c>
      <c r="BF43995" s="101" t="s">
        <v>58</v>
      </c>
      <c r="BK43995" s="98" t="s">
        <v>70</v>
      </c>
    </row>
    <row r="43996" spans="17:63" ht="29.25" customHeight="1" x14ac:dyDescent="0.2">
      <c r="Q43996" s="92" t="s">
        <v>50</v>
      </c>
      <c r="BF43996" s="101" t="s">
        <v>58</v>
      </c>
      <c r="BK43996" s="98" t="s">
        <v>70</v>
      </c>
    </row>
    <row r="43997" spans="17:63" ht="29.25" customHeight="1" x14ac:dyDescent="0.2">
      <c r="Q43997" s="92" t="s">
        <v>50</v>
      </c>
      <c r="BF43997" s="101" t="s">
        <v>58</v>
      </c>
      <c r="BK43997" s="98" t="s">
        <v>70</v>
      </c>
    </row>
    <row r="43998" spans="17:63" ht="29.25" customHeight="1" x14ac:dyDescent="0.2">
      <c r="Q43998" s="92" t="s">
        <v>50</v>
      </c>
      <c r="BF43998" s="101" t="s">
        <v>58</v>
      </c>
      <c r="BK43998" s="98" t="s">
        <v>70</v>
      </c>
    </row>
    <row r="43999" spans="17:63" ht="29.25" customHeight="1" x14ac:dyDescent="0.2">
      <c r="Q43999" s="92" t="s">
        <v>50</v>
      </c>
      <c r="BF43999" s="101" t="s">
        <v>58</v>
      </c>
      <c r="BK43999" s="98" t="s">
        <v>70</v>
      </c>
    </row>
    <row r="44000" spans="17:63" ht="29.25" customHeight="1" x14ac:dyDescent="0.2">
      <c r="Q44000" s="92" t="s">
        <v>50</v>
      </c>
      <c r="BF44000" s="101" t="s">
        <v>58</v>
      </c>
      <c r="BK44000" s="98" t="s">
        <v>70</v>
      </c>
    </row>
    <row r="44001" spans="17:63" ht="29.25" customHeight="1" x14ac:dyDescent="0.2">
      <c r="Q44001" s="92" t="s">
        <v>50</v>
      </c>
      <c r="BF44001" s="101" t="s">
        <v>58</v>
      </c>
      <c r="BK44001" s="98" t="s">
        <v>70</v>
      </c>
    </row>
    <row r="44002" spans="17:63" ht="29.25" customHeight="1" x14ac:dyDescent="0.2">
      <c r="Q44002" s="92" t="s">
        <v>50</v>
      </c>
      <c r="BF44002" s="101" t="s">
        <v>58</v>
      </c>
      <c r="BK44002" s="98" t="s">
        <v>70</v>
      </c>
    </row>
    <row r="44003" spans="17:63" ht="29.25" customHeight="1" x14ac:dyDescent="0.2">
      <c r="Q44003" s="92" t="s">
        <v>50</v>
      </c>
      <c r="BF44003" s="101" t="s">
        <v>58</v>
      </c>
      <c r="BK44003" s="98" t="s">
        <v>70</v>
      </c>
    </row>
    <row r="44004" spans="17:63" ht="29.25" customHeight="1" x14ac:dyDescent="0.2">
      <c r="Q44004" s="92" t="s">
        <v>50</v>
      </c>
      <c r="BF44004" s="101" t="s">
        <v>58</v>
      </c>
      <c r="BK44004" s="98" t="s">
        <v>70</v>
      </c>
    </row>
    <row r="44005" spans="17:63" ht="29.25" customHeight="1" x14ac:dyDescent="0.2">
      <c r="Q44005" s="92" t="s">
        <v>50</v>
      </c>
      <c r="BF44005" s="101" t="s">
        <v>58</v>
      </c>
      <c r="BK44005" s="98" t="s">
        <v>70</v>
      </c>
    </row>
    <row r="44006" spans="17:63" ht="29.25" customHeight="1" x14ac:dyDescent="0.2">
      <c r="Q44006" s="92" t="s">
        <v>50</v>
      </c>
      <c r="BF44006" s="101" t="s">
        <v>58</v>
      </c>
      <c r="BK44006" s="98" t="s">
        <v>70</v>
      </c>
    </row>
    <row r="44007" spans="17:63" ht="29.25" customHeight="1" x14ac:dyDescent="0.2">
      <c r="Q44007" s="92" t="s">
        <v>50</v>
      </c>
      <c r="BF44007" s="101" t="s">
        <v>58</v>
      </c>
      <c r="BK44007" s="98" t="s">
        <v>70</v>
      </c>
    </row>
    <row r="44008" spans="17:63" ht="29.25" customHeight="1" x14ac:dyDescent="0.2">
      <c r="Q44008" s="92" t="s">
        <v>50</v>
      </c>
      <c r="BF44008" s="101" t="s">
        <v>58</v>
      </c>
      <c r="BK44008" s="98" t="s">
        <v>70</v>
      </c>
    </row>
    <row r="44009" spans="17:63" ht="29.25" customHeight="1" x14ac:dyDescent="0.2">
      <c r="Q44009" s="92" t="s">
        <v>50</v>
      </c>
      <c r="BF44009" s="101" t="s">
        <v>58</v>
      </c>
      <c r="BK44009" s="98" t="s">
        <v>70</v>
      </c>
    </row>
    <row r="44010" spans="17:63" ht="29.25" customHeight="1" x14ac:dyDescent="0.2">
      <c r="Q44010" s="92" t="s">
        <v>50</v>
      </c>
      <c r="BF44010" s="101" t="s">
        <v>58</v>
      </c>
      <c r="BK44010" s="98" t="s">
        <v>70</v>
      </c>
    </row>
    <row r="44011" spans="17:63" ht="29.25" customHeight="1" x14ac:dyDescent="0.2">
      <c r="Q44011" s="92" t="s">
        <v>50</v>
      </c>
      <c r="BF44011" s="101" t="s">
        <v>58</v>
      </c>
      <c r="BK44011" s="98" t="s">
        <v>70</v>
      </c>
    </row>
    <row r="44012" spans="17:63" ht="29.25" customHeight="1" x14ac:dyDescent="0.2">
      <c r="Q44012" s="92" t="s">
        <v>50</v>
      </c>
      <c r="BF44012" s="101" t="s">
        <v>58</v>
      </c>
      <c r="BK44012" s="98" t="s">
        <v>70</v>
      </c>
    </row>
    <row r="44013" spans="17:63" ht="29.25" customHeight="1" x14ac:dyDescent="0.2">
      <c r="Q44013" s="92" t="s">
        <v>50</v>
      </c>
      <c r="BF44013" s="101" t="s">
        <v>58</v>
      </c>
      <c r="BK44013" s="98" t="s">
        <v>70</v>
      </c>
    </row>
    <row r="44014" spans="17:63" ht="29.25" customHeight="1" x14ac:dyDescent="0.2">
      <c r="Q44014" s="92" t="s">
        <v>50</v>
      </c>
      <c r="BF44014" s="101" t="s">
        <v>58</v>
      </c>
      <c r="BK44014" s="98" t="s">
        <v>70</v>
      </c>
    </row>
    <row r="44015" spans="17:63" ht="29.25" customHeight="1" x14ac:dyDescent="0.2">
      <c r="Q44015" s="92" t="s">
        <v>50</v>
      </c>
      <c r="BF44015" s="101" t="s">
        <v>58</v>
      </c>
      <c r="BK44015" s="98" t="s">
        <v>70</v>
      </c>
    </row>
    <row r="44016" spans="17:63" ht="29.25" customHeight="1" x14ac:dyDescent="0.2">
      <c r="Q44016" s="92" t="s">
        <v>50</v>
      </c>
      <c r="BF44016" s="101" t="s">
        <v>58</v>
      </c>
      <c r="BK44016" s="98" t="s">
        <v>70</v>
      </c>
    </row>
    <row r="44017" spans="17:63" ht="29.25" customHeight="1" x14ac:dyDescent="0.2">
      <c r="Q44017" s="92" t="s">
        <v>50</v>
      </c>
      <c r="BF44017" s="101" t="s">
        <v>58</v>
      </c>
      <c r="BK44017" s="98" t="s">
        <v>70</v>
      </c>
    </row>
    <row r="44018" spans="17:63" ht="29.25" customHeight="1" x14ac:dyDescent="0.2">
      <c r="Q44018" s="92" t="s">
        <v>50</v>
      </c>
      <c r="BF44018" s="101" t="s">
        <v>58</v>
      </c>
      <c r="BK44018" s="98" t="s">
        <v>70</v>
      </c>
    </row>
    <row r="44019" spans="17:63" ht="29.25" customHeight="1" x14ac:dyDescent="0.2">
      <c r="Q44019" s="92" t="s">
        <v>50</v>
      </c>
      <c r="BF44019" s="101" t="s">
        <v>58</v>
      </c>
      <c r="BK44019" s="98" t="s">
        <v>70</v>
      </c>
    </row>
    <row r="44020" spans="17:63" ht="29.25" customHeight="1" x14ac:dyDescent="0.2">
      <c r="Q44020" s="92" t="s">
        <v>50</v>
      </c>
      <c r="BF44020" s="101" t="s">
        <v>58</v>
      </c>
      <c r="BK44020" s="98" t="s">
        <v>70</v>
      </c>
    </row>
    <row r="44021" spans="17:63" ht="29.25" customHeight="1" x14ac:dyDescent="0.2">
      <c r="Q44021" s="92" t="s">
        <v>50</v>
      </c>
      <c r="BF44021" s="101" t="s">
        <v>58</v>
      </c>
      <c r="BK44021" s="98" t="s">
        <v>70</v>
      </c>
    </row>
    <row r="44022" spans="17:63" ht="29.25" customHeight="1" x14ac:dyDescent="0.2">
      <c r="Q44022" s="92" t="s">
        <v>50</v>
      </c>
      <c r="BF44022" s="101" t="s">
        <v>58</v>
      </c>
      <c r="BK44022" s="98" t="s">
        <v>70</v>
      </c>
    </row>
    <row r="44023" spans="17:63" ht="29.25" customHeight="1" x14ac:dyDescent="0.2">
      <c r="Q44023" s="92" t="s">
        <v>50</v>
      </c>
      <c r="BF44023" s="101" t="s">
        <v>58</v>
      </c>
      <c r="BK44023" s="98" t="s">
        <v>70</v>
      </c>
    </row>
    <row r="44024" spans="17:63" ht="29.25" customHeight="1" x14ac:dyDescent="0.2">
      <c r="Q44024" s="92" t="s">
        <v>50</v>
      </c>
      <c r="BF44024" s="101" t="s">
        <v>58</v>
      </c>
      <c r="BK44024" s="98" t="s">
        <v>70</v>
      </c>
    </row>
    <row r="44025" spans="17:63" ht="29.25" customHeight="1" x14ac:dyDescent="0.2">
      <c r="Q44025" s="92" t="s">
        <v>50</v>
      </c>
      <c r="BF44025" s="101" t="s">
        <v>58</v>
      </c>
      <c r="BK44025" s="98" t="s">
        <v>70</v>
      </c>
    </row>
    <row r="44026" spans="17:63" ht="29.25" customHeight="1" x14ac:dyDescent="0.2">
      <c r="Q44026" s="92" t="s">
        <v>50</v>
      </c>
      <c r="BF44026" s="101" t="s">
        <v>58</v>
      </c>
      <c r="BK44026" s="98" t="s">
        <v>70</v>
      </c>
    </row>
    <row r="44027" spans="17:63" ht="29.25" customHeight="1" x14ac:dyDescent="0.2">
      <c r="Q44027" s="92" t="s">
        <v>50</v>
      </c>
      <c r="BF44027" s="101" t="s">
        <v>58</v>
      </c>
      <c r="BK44027" s="98" t="s">
        <v>70</v>
      </c>
    </row>
    <row r="44028" spans="17:63" ht="29.25" customHeight="1" x14ac:dyDescent="0.2">
      <c r="Q44028" s="92" t="s">
        <v>50</v>
      </c>
      <c r="BF44028" s="101" t="s">
        <v>58</v>
      </c>
      <c r="BK44028" s="98" t="s">
        <v>70</v>
      </c>
    </row>
    <row r="44029" spans="17:63" ht="29.25" customHeight="1" x14ac:dyDescent="0.2">
      <c r="Q44029" s="92" t="s">
        <v>50</v>
      </c>
      <c r="BF44029" s="101" t="s">
        <v>58</v>
      </c>
      <c r="BK44029" s="98" t="s">
        <v>70</v>
      </c>
    </row>
    <row r="44030" spans="17:63" ht="29.25" customHeight="1" x14ac:dyDescent="0.2">
      <c r="Q44030" s="92" t="s">
        <v>50</v>
      </c>
      <c r="BF44030" s="101" t="s">
        <v>58</v>
      </c>
      <c r="BK44030" s="98" t="s">
        <v>70</v>
      </c>
    </row>
    <row r="44031" spans="17:63" ht="29.25" customHeight="1" x14ac:dyDescent="0.2">
      <c r="Q44031" s="92" t="s">
        <v>50</v>
      </c>
      <c r="BF44031" s="101" t="s">
        <v>58</v>
      </c>
      <c r="BK44031" s="98" t="s">
        <v>70</v>
      </c>
    </row>
    <row r="44032" spans="17:63" ht="29.25" customHeight="1" x14ac:dyDescent="0.2">
      <c r="Q44032" s="92" t="s">
        <v>50</v>
      </c>
      <c r="BF44032" s="101" t="s">
        <v>58</v>
      </c>
      <c r="BK44032" s="98" t="s">
        <v>70</v>
      </c>
    </row>
    <row r="44033" spans="17:63" ht="29.25" customHeight="1" x14ac:dyDescent="0.2">
      <c r="Q44033" s="92" t="s">
        <v>50</v>
      </c>
      <c r="BF44033" s="101" t="s">
        <v>58</v>
      </c>
      <c r="BK44033" s="98" t="s">
        <v>70</v>
      </c>
    </row>
    <row r="44034" spans="17:63" ht="29.25" customHeight="1" x14ac:dyDescent="0.2">
      <c r="Q44034" s="92" t="s">
        <v>50</v>
      </c>
      <c r="BF44034" s="101" t="s">
        <v>58</v>
      </c>
      <c r="BK44034" s="98" t="s">
        <v>70</v>
      </c>
    </row>
    <row r="44035" spans="17:63" ht="29.25" customHeight="1" x14ac:dyDescent="0.2">
      <c r="Q44035" s="92" t="s">
        <v>50</v>
      </c>
      <c r="BF44035" s="101" t="s">
        <v>58</v>
      </c>
      <c r="BK44035" s="98" t="s">
        <v>70</v>
      </c>
    </row>
    <row r="44036" spans="17:63" ht="29.25" customHeight="1" x14ac:dyDescent="0.2">
      <c r="Q44036" s="92" t="s">
        <v>50</v>
      </c>
      <c r="BF44036" s="101" t="s">
        <v>58</v>
      </c>
      <c r="BK44036" s="98" t="s">
        <v>70</v>
      </c>
    </row>
    <row r="44037" spans="17:63" ht="29.25" customHeight="1" x14ac:dyDescent="0.2">
      <c r="Q44037" s="92" t="s">
        <v>50</v>
      </c>
      <c r="BF44037" s="101" t="s">
        <v>58</v>
      </c>
      <c r="BK44037" s="98" t="s">
        <v>70</v>
      </c>
    </row>
    <row r="44038" spans="17:63" ht="29.25" customHeight="1" x14ac:dyDescent="0.2">
      <c r="Q44038" s="92" t="s">
        <v>50</v>
      </c>
      <c r="BF44038" s="101" t="s">
        <v>58</v>
      </c>
      <c r="BK44038" s="98" t="s">
        <v>70</v>
      </c>
    </row>
    <row r="44039" spans="17:63" ht="29.25" customHeight="1" x14ac:dyDescent="0.2">
      <c r="Q44039" s="92" t="s">
        <v>50</v>
      </c>
      <c r="BF44039" s="101" t="s">
        <v>58</v>
      </c>
      <c r="BK44039" s="98" t="s">
        <v>70</v>
      </c>
    </row>
    <row r="44040" spans="17:63" ht="29.25" customHeight="1" x14ac:dyDescent="0.2">
      <c r="Q44040" s="92" t="s">
        <v>50</v>
      </c>
      <c r="BF44040" s="101" t="s">
        <v>58</v>
      </c>
      <c r="BK44040" s="98" t="s">
        <v>70</v>
      </c>
    </row>
    <row r="44041" spans="17:63" ht="29.25" customHeight="1" x14ac:dyDescent="0.2">
      <c r="Q44041" s="92" t="s">
        <v>50</v>
      </c>
      <c r="BF44041" s="101" t="s">
        <v>58</v>
      </c>
      <c r="BK44041" s="98" t="s">
        <v>70</v>
      </c>
    </row>
    <row r="44042" spans="17:63" ht="29.25" customHeight="1" x14ac:dyDescent="0.2">
      <c r="Q44042" s="92" t="s">
        <v>50</v>
      </c>
      <c r="BF44042" s="101" t="s">
        <v>58</v>
      </c>
      <c r="BK44042" s="98" t="s">
        <v>70</v>
      </c>
    </row>
    <row r="44043" spans="17:63" ht="29.25" customHeight="1" x14ac:dyDescent="0.2">
      <c r="Q44043" s="92" t="s">
        <v>50</v>
      </c>
      <c r="BF44043" s="101" t="s">
        <v>58</v>
      </c>
      <c r="BK44043" s="98" t="s">
        <v>70</v>
      </c>
    </row>
    <row r="44044" spans="17:63" ht="29.25" customHeight="1" x14ac:dyDescent="0.2">
      <c r="Q44044" s="92" t="s">
        <v>50</v>
      </c>
      <c r="BF44044" s="101" t="s">
        <v>58</v>
      </c>
      <c r="BK44044" s="98" t="s">
        <v>70</v>
      </c>
    </row>
    <row r="44045" spans="17:63" ht="29.25" customHeight="1" x14ac:dyDescent="0.2">
      <c r="Q44045" s="92" t="s">
        <v>50</v>
      </c>
      <c r="BF44045" s="101" t="s">
        <v>58</v>
      </c>
      <c r="BK44045" s="98" t="s">
        <v>70</v>
      </c>
    </row>
    <row r="44046" spans="17:63" ht="29.25" customHeight="1" x14ac:dyDescent="0.2">
      <c r="Q44046" s="92" t="s">
        <v>50</v>
      </c>
      <c r="BF44046" s="101" t="s">
        <v>58</v>
      </c>
      <c r="BK44046" s="98" t="s">
        <v>70</v>
      </c>
    </row>
    <row r="44047" spans="17:63" ht="29.25" customHeight="1" x14ac:dyDescent="0.2">
      <c r="Q44047" s="92" t="s">
        <v>50</v>
      </c>
      <c r="BF44047" s="101" t="s">
        <v>58</v>
      </c>
      <c r="BK44047" s="98" t="s">
        <v>70</v>
      </c>
    </row>
    <row r="44048" spans="17:63" ht="29.25" customHeight="1" x14ac:dyDescent="0.2">
      <c r="Q44048" s="92" t="s">
        <v>50</v>
      </c>
      <c r="BF44048" s="101" t="s">
        <v>58</v>
      </c>
      <c r="BK44048" s="98" t="s">
        <v>70</v>
      </c>
    </row>
    <row r="44049" spans="17:63" ht="29.25" customHeight="1" x14ac:dyDescent="0.2">
      <c r="Q44049" s="92" t="s">
        <v>50</v>
      </c>
      <c r="BF44049" s="101" t="s">
        <v>58</v>
      </c>
      <c r="BK44049" s="98" t="s">
        <v>70</v>
      </c>
    </row>
    <row r="44050" spans="17:63" ht="29.25" customHeight="1" x14ac:dyDescent="0.2">
      <c r="Q44050" s="92" t="s">
        <v>50</v>
      </c>
      <c r="BF44050" s="101" t="s">
        <v>58</v>
      </c>
      <c r="BK44050" s="98" t="s">
        <v>70</v>
      </c>
    </row>
    <row r="44051" spans="17:63" ht="29.25" customHeight="1" x14ac:dyDescent="0.2">
      <c r="Q44051" s="92" t="s">
        <v>50</v>
      </c>
      <c r="BF44051" s="101" t="s">
        <v>58</v>
      </c>
      <c r="BK44051" s="98" t="s">
        <v>70</v>
      </c>
    </row>
    <row r="44052" spans="17:63" ht="29.25" customHeight="1" x14ac:dyDescent="0.2">
      <c r="Q44052" s="92" t="s">
        <v>50</v>
      </c>
      <c r="BF44052" s="101" t="s">
        <v>58</v>
      </c>
      <c r="BK44052" s="98" t="s">
        <v>70</v>
      </c>
    </row>
    <row r="44053" spans="17:63" ht="29.25" customHeight="1" x14ac:dyDescent="0.2">
      <c r="Q44053" s="92" t="s">
        <v>50</v>
      </c>
      <c r="BF44053" s="101" t="s">
        <v>58</v>
      </c>
      <c r="BK44053" s="98" t="s">
        <v>70</v>
      </c>
    </row>
    <row r="44054" spans="17:63" ht="29.25" customHeight="1" x14ac:dyDescent="0.2">
      <c r="Q44054" s="92" t="s">
        <v>50</v>
      </c>
      <c r="BF44054" s="101" t="s">
        <v>58</v>
      </c>
      <c r="BK44054" s="98" t="s">
        <v>70</v>
      </c>
    </row>
    <row r="44055" spans="17:63" ht="29.25" customHeight="1" x14ac:dyDescent="0.2">
      <c r="Q44055" s="92" t="s">
        <v>50</v>
      </c>
      <c r="BF44055" s="101" t="s">
        <v>58</v>
      </c>
      <c r="BK44055" s="98" t="s">
        <v>70</v>
      </c>
    </row>
    <row r="44056" spans="17:63" ht="29.25" customHeight="1" x14ac:dyDescent="0.2">
      <c r="Q44056" s="92" t="s">
        <v>50</v>
      </c>
      <c r="BF44056" s="101" t="s">
        <v>58</v>
      </c>
      <c r="BK44056" s="98" t="s">
        <v>70</v>
      </c>
    </row>
    <row r="44057" spans="17:63" ht="29.25" customHeight="1" x14ac:dyDescent="0.2">
      <c r="Q44057" s="92" t="s">
        <v>50</v>
      </c>
      <c r="BF44057" s="101" t="s">
        <v>58</v>
      </c>
      <c r="BK44057" s="98" t="s">
        <v>70</v>
      </c>
    </row>
    <row r="44058" spans="17:63" ht="29.25" customHeight="1" x14ac:dyDescent="0.2">
      <c r="Q44058" s="92" t="s">
        <v>50</v>
      </c>
      <c r="BF44058" s="101" t="s">
        <v>58</v>
      </c>
      <c r="BK44058" s="98" t="s">
        <v>70</v>
      </c>
    </row>
    <row r="44059" spans="17:63" ht="29.25" customHeight="1" x14ac:dyDescent="0.2">
      <c r="Q44059" s="92" t="s">
        <v>50</v>
      </c>
      <c r="BF44059" s="101" t="s">
        <v>58</v>
      </c>
      <c r="BK44059" s="98" t="s">
        <v>70</v>
      </c>
    </row>
    <row r="44060" spans="17:63" ht="29.25" customHeight="1" x14ac:dyDescent="0.2">
      <c r="Q44060" s="92" t="s">
        <v>50</v>
      </c>
      <c r="BF44060" s="101" t="s">
        <v>58</v>
      </c>
      <c r="BK44060" s="98" t="s">
        <v>70</v>
      </c>
    </row>
    <row r="44061" spans="17:63" ht="29.25" customHeight="1" x14ac:dyDescent="0.2">
      <c r="Q44061" s="92" t="s">
        <v>50</v>
      </c>
      <c r="BF44061" s="101" t="s">
        <v>58</v>
      </c>
      <c r="BK44061" s="98" t="s">
        <v>70</v>
      </c>
    </row>
    <row r="44062" spans="17:63" ht="29.25" customHeight="1" x14ac:dyDescent="0.2">
      <c r="Q44062" s="92" t="s">
        <v>50</v>
      </c>
      <c r="BF44062" s="101" t="s">
        <v>58</v>
      </c>
      <c r="BK44062" s="98" t="s">
        <v>70</v>
      </c>
    </row>
    <row r="44063" spans="17:63" ht="29.25" customHeight="1" x14ac:dyDescent="0.2">
      <c r="Q44063" s="92" t="s">
        <v>50</v>
      </c>
      <c r="BF44063" s="101" t="s">
        <v>58</v>
      </c>
      <c r="BK44063" s="98" t="s">
        <v>70</v>
      </c>
    </row>
    <row r="44064" spans="17:63" ht="29.25" customHeight="1" x14ac:dyDescent="0.2">
      <c r="Q44064" s="92" t="s">
        <v>50</v>
      </c>
      <c r="BF44064" s="101" t="s">
        <v>58</v>
      </c>
      <c r="BK44064" s="98" t="s">
        <v>70</v>
      </c>
    </row>
    <row r="44065" spans="17:63" ht="29.25" customHeight="1" x14ac:dyDescent="0.2">
      <c r="Q44065" s="92" t="s">
        <v>50</v>
      </c>
      <c r="BF44065" s="101" t="s">
        <v>58</v>
      </c>
      <c r="BK44065" s="98" t="s">
        <v>70</v>
      </c>
    </row>
    <row r="44066" spans="17:63" ht="29.25" customHeight="1" x14ac:dyDescent="0.2">
      <c r="Q44066" s="92" t="s">
        <v>50</v>
      </c>
      <c r="BF44066" s="101" t="s">
        <v>58</v>
      </c>
      <c r="BK44066" s="98" t="s">
        <v>70</v>
      </c>
    </row>
    <row r="44067" spans="17:63" ht="29.25" customHeight="1" x14ac:dyDescent="0.2">
      <c r="Q44067" s="92" t="s">
        <v>50</v>
      </c>
      <c r="BF44067" s="101" t="s">
        <v>58</v>
      </c>
      <c r="BK44067" s="98" t="s">
        <v>70</v>
      </c>
    </row>
    <row r="44068" spans="17:63" ht="29.25" customHeight="1" x14ac:dyDescent="0.2">
      <c r="Q44068" s="92" t="s">
        <v>50</v>
      </c>
      <c r="BF44068" s="101" t="s">
        <v>58</v>
      </c>
      <c r="BK44068" s="98" t="s">
        <v>70</v>
      </c>
    </row>
    <row r="44069" spans="17:63" ht="29.25" customHeight="1" x14ac:dyDescent="0.2">
      <c r="Q44069" s="92" t="s">
        <v>50</v>
      </c>
      <c r="BF44069" s="101" t="s">
        <v>58</v>
      </c>
      <c r="BK44069" s="98" t="s">
        <v>70</v>
      </c>
    </row>
    <row r="44070" spans="17:63" ht="29.25" customHeight="1" x14ac:dyDescent="0.2">
      <c r="Q44070" s="92" t="s">
        <v>50</v>
      </c>
      <c r="BF44070" s="101" t="s">
        <v>58</v>
      </c>
      <c r="BK44070" s="98" t="s">
        <v>70</v>
      </c>
    </row>
    <row r="44071" spans="17:63" ht="29.25" customHeight="1" x14ac:dyDescent="0.2">
      <c r="Q44071" s="92" t="s">
        <v>50</v>
      </c>
      <c r="BF44071" s="101" t="s">
        <v>58</v>
      </c>
      <c r="BK44071" s="98" t="s">
        <v>70</v>
      </c>
    </row>
    <row r="44072" spans="17:63" ht="29.25" customHeight="1" x14ac:dyDescent="0.2">
      <c r="Q44072" s="92" t="s">
        <v>50</v>
      </c>
      <c r="BF44072" s="101" t="s">
        <v>58</v>
      </c>
      <c r="BK44072" s="98" t="s">
        <v>70</v>
      </c>
    </row>
    <row r="44073" spans="17:63" ht="29.25" customHeight="1" x14ac:dyDescent="0.2">
      <c r="Q44073" s="92" t="s">
        <v>50</v>
      </c>
      <c r="BF44073" s="101" t="s">
        <v>58</v>
      </c>
      <c r="BK44073" s="98" t="s">
        <v>70</v>
      </c>
    </row>
    <row r="44074" spans="17:63" ht="29.25" customHeight="1" x14ac:dyDescent="0.2">
      <c r="Q44074" s="92" t="s">
        <v>50</v>
      </c>
      <c r="BF44074" s="101" t="s">
        <v>58</v>
      </c>
      <c r="BK44074" s="98" t="s">
        <v>70</v>
      </c>
    </row>
    <row r="44075" spans="17:63" ht="29.25" customHeight="1" x14ac:dyDescent="0.2">
      <c r="Q44075" s="92" t="s">
        <v>50</v>
      </c>
      <c r="BF44075" s="101" t="s">
        <v>58</v>
      </c>
      <c r="BK44075" s="98" t="s">
        <v>70</v>
      </c>
    </row>
    <row r="44076" spans="17:63" ht="29.25" customHeight="1" x14ac:dyDescent="0.2">
      <c r="Q44076" s="92" t="s">
        <v>50</v>
      </c>
      <c r="BF44076" s="101" t="s">
        <v>58</v>
      </c>
      <c r="BK44076" s="98" t="s">
        <v>70</v>
      </c>
    </row>
    <row r="44077" spans="17:63" ht="29.25" customHeight="1" x14ac:dyDescent="0.2">
      <c r="Q44077" s="92" t="s">
        <v>50</v>
      </c>
      <c r="BF44077" s="101" t="s">
        <v>58</v>
      </c>
      <c r="BK44077" s="98" t="s">
        <v>70</v>
      </c>
    </row>
    <row r="44078" spans="17:63" ht="29.25" customHeight="1" x14ac:dyDescent="0.2">
      <c r="Q44078" s="92" t="s">
        <v>50</v>
      </c>
      <c r="BF44078" s="101" t="s">
        <v>58</v>
      </c>
      <c r="BK44078" s="98" t="s">
        <v>70</v>
      </c>
    </row>
    <row r="44079" spans="17:63" ht="29.25" customHeight="1" x14ac:dyDescent="0.2">
      <c r="Q44079" s="92" t="s">
        <v>50</v>
      </c>
      <c r="BF44079" s="101" t="s">
        <v>58</v>
      </c>
      <c r="BK44079" s="98" t="s">
        <v>70</v>
      </c>
    </row>
    <row r="44080" spans="17:63" ht="29.25" customHeight="1" x14ac:dyDescent="0.2">
      <c r="Q44080" s="92" t="s">
        <v>50</v>
      </c>
      <c r="BF44080" s="101" t="s">
        <v>58</v>
      </c>
      <c r="BK44080" s="98" t="s">
        <v>70</v>
      </c>
    </row>
    <row r="44081" spans="17:63" ht="29.25" customHeight="1" x14ac:dyDescent="0.2">
      <c r="Q44081" s="92" t="s">
        <v>50</v>
      </c>
      <c r="BF44081" s="101" t="s">
        <v>58</v>
      </c>
      <c r="BK44081" s="98" t="s">
        <v>70</v>
      </c>
    </row>
    <row r="44082" spans="17:63" ht="29.25" customHeight="1" x14ac:dyDescent="0.2">
      <c r="Q44082" s="92" t="s">
        <v>50</v>
      </c>
      <c r="BF44082" s="101" t="s">
        <v>58</v>
      </c>
      <c r="BK44082" s="98" t="s">
        <v>70</v>
      </c>
    </row>
    <row r="44083" spans="17:63" ht="29.25" customHeight="1" x14ac:dyDescent="0.2">
      <c r="Q44083" s="92" t="s">
        <v>50</v>
      </c>
      <c r="BF44083" s="101" t="s">
        <v>58</v>
      </c>
      <c r="BK44083" s="98" t="s">
        <v>70</v>
      </c>
    </row>
    <row r="44084" spans="17:63" ht="29.25" customHeight="1" x14ac:dyDescent="0.2">
      <c r="Q44084" s="92" t="s">
        <v>50</v>
      </c>
      <c r="BF44084" s="101" t="s">
        <v>58</v>
      </c>
      <c r="BK44084" s="98" t="s">
        <v>70</v>
      </c>
    </row>
    <row r="44085" spans="17:63" ht="29.25" customHeight="1" x14ac:dyDescent="0.2">
      <c r="Q44085" s="92" t="s">
        <v>50</v>
      </c>
      <c r="BF44085" s="101" t="s">
        <v>58</v>
      </c>
      <c r="BK44085" s="98" t="s">
        <v>70</v>
      </c>
    </row>
    <row r="44086" spans="17:63" ht="29.25" customHeight="1" x14ac:dyDescent="0.2">
      <c r="Q44086" s="92" t="s">
        <v>50</v>
      </c>
      <c r="BF44086" s="101" t="s">
        <v>58</v>
      </c>
      <c r="BK44086" s="98" t="s">
        <v>70</v>
      </c>
    </row>
    <row r="44087" spans="17:63" ht="29.25" customHeight="1" x14ac:dyDescent="0.2">
      <c r="Q44087" s="92" t="s">
        <v>50</v>
      </c>
      <c r="BF44087" s="101" t="s">
        <v>58</v>
      </c>
      <c r="BK44087" s="98" t="s">
        <v>70</v>
      </c>
    </row>
    <row r="44088" spans="17:63" ht="29.25" customHeight="1" x14ac:dyDescent="0.2">
      <c r="Q44088" s="92" t="s">
        <v>50</v>
      </c>
      <c r="BF44088" s="101" t="s">
        <v>58</v>
      </c>
      <c r="BK44088" s="98" t="s">
        <v>70</v>
      </c>
    </row>
    <row r="44089" spans="17:63" ht="29.25" customHeight="1" x14ac:dyDescent="0.2">
      <c r="Q44089" s="92" t="s">
        <v>50</v>
      </c>
      <c r="BF44089" s="101" t="s">
        <v>58</v>
      </c>
      <c r="BK44089" s="98" t="s">
        <v>70</v>
      </c>
    </row>
    <row r="44090" spans="17:63" ht="29.25" customHeight="1" x14ac:dyDescent="0.2">
      <c r="Q44090" s="92" t="s">
        <v>50</v>
      </c>
      <c r="BF44090" s="101" t="s">
        <v>58</v>
      </c>
      <c r="BK44090" s="98" t="s">
        <v>70</v>
      </c>
    </row>
    <row r="44091" spans="17:63" ht="29.25" customHeight="1" x14ac:dyDescent="0.2">
      <c r="Q44091" s="92" t="s">
        <v>50</v>
      </c>
      <c r="BF44091" s="101" t="s">
        <v>58</v>
      </c>
      <c r="BK44091" s="98" t="s">
        <v>70</v>
      </c>
    </row>
    <row r="44092" spans="17:63" ht="29.25" customHeight="1" x14ac:dyDescent="0.2">
      <c r="Q44092" s="92" t="s">
        <v>50</v>
      </c>
      <c r="BF44092" s="101" t="s">
        <v>58</v>
      </c>
      <c r="BK44092" s="98" t="s">
        <v>70</v>
      </c>
    </row>
    <row r="44093" spans="17:63" ht="29.25" customHeight="1" x14ac:dyDescent="0.2">
      <c r="Q44093" s="92" t="s">
        <v>50</v>
      </c>
      <c r="BF44093" s="101" t="s">
        <v>58</v>
      </c>
      <c r="BK44093" s="98" t="s">
        <v>70</v>
      </c>
    </row>
    <row r="44094" spans="17:63" ht="29.25" customHeight="1" x14ac:dyDescent="0.2">
      <c r="Q44094" s="92" t="s">
        <v>50</v>
      </c>
      <c r="BF44094" s="101" t="s">
        <v>58</v>
      </c>
      <c r="BK44094" s="98" t="s">
        <v>70</v>
      </c>
    </row>
    <row r="44095" spans="17:63" ht="29.25" customHeight="1" x14ac:dyDescent="0.2">
      <c r="Q44095" s="92" t="s">
        <v>50</v>
      </c>
      <c r="BF44095" s="101" t="s">
        <v>58</v>
      </c>
      <c r="BK44095" s="98" t="s">
        <v>70</v>
      </c>
    </row>
    <row r="44096" spans="17:63" ht="29.25" customHeight="1" x14ac:dyDescent="0.2">
      <c r="Q44096" s="92" t="s">
        <v>50</v>
      </c>
      <c r="BF44096" s="101" t="s">
        <v>58</v>
      </c>
      <c r="BK44096" s="98" t="s">
        <v>70</v>
      </c>
    </row>
    <row r="44097" spans="17:63" ht="29.25" customHeight="1" x14ac:dyDescent="0.2">
      <c r="Q44097" s="92" t="s">
        <v>50</v>
      </c>
      <c r="BF44097" s="101" t="s">
        <v>58</v>
      </c>
      <c r="BK44097" s="98" t="s">
        <v>70</v>
      </c>
    </row>
    <row r="44098" spans="17:63" ht="29.25" customHeight="1" x14ac:dyDescent="0.2">
      <c r="Q44098" s="92" t="s">
        <v>50</v>
      </c>
      <c r="BF44098" s="101" t="s">
        <v>58</v>
      </c>
      <c r="BK44098" s="98" t="s">
        <v>70</v>
      </c>
    </row>
    <row r="44099" spans="17:63" ht="29.25" customHeight="1" x14ac:dyDescent="0.2">
      <c r="Q44099" s="92" t="s">
        <v>50</v>
      </c>
      <c r="BF44099" s="101" t="s">
        <v>58</v>
      </c>
      <c r="BK44099" s="98" t="s">
        <v>70</v>
      </c>
    </row>
    <row r="44100" spans="17:63" ht="29.25" customHeight="1" x14ac:dyDescent="0.2">
      <c r="Q44100" s="92" t="s">
        <v>50</v>
      </c>
      <c r="BF44100" s="101" t="s">
        <v>58</v>
      </c>
      <c r="BK44100" s="98" t="s">
        <v>70</v>
      </c>
    </row>
    <row r="44101" spans="17:63" ht="29.25" customHeight="1" x14ac:dyDescent="0.2">
      <c r="Q44101" s="92" t="s">
        <v>50</v>
      </c>
      <c r="BF44101" s="101" t="s">
        <v>58</v>
      </c>
      <c r="BK44101" s="98" t="s">
        <v>70</v>
      </c>
    </row>
    <row r="44102" spans="17:63" ht="29.25" customHeight="1" x14ac:dyDescent="0.2">
      <c r="Q44102" s="92" t="s">
        <v>50</v>
      </c>
      <c r="BF44102" s="101" t="s">
        <v>58</v>
      </c>
      <c r="BK44102" s="98" t="s">
        <v>70</v>
      </c>
    </row>
    <row r="44103" spans="17:63" ht="29.25" customHeight="1" x14ac:dyDescent="0.2">
      <c r="Q44103" s="92" t="s">
        <v>50</v>
      </c>
      <c r="BF44103" s="101" t="s">
        <v>58</v>
      </c>
      <c r="BK44103" s="98" t="s">
        <v>70</v>
      </c>
    </row>
    <row r="44104" spans="17:63" ht="29.25" customHeight="1" x14ac:dyDescent="0.2">
      <c r="Q44104" s="92" t="s">
        <v>50</v>
      </c>
      <c r="BF44104" s="101" t="s">
        <v>58</v>
      </c>
      <c r="BK44104" s="98" t="s">
        <v>70</v>
      </c>
    </row>
    <row r="44105" spans="17:63" ht="29.25" customHeight="1" x14ac:dyDescent="0.2">
      <c r="Q44105" s="92" t="s">
        <v>50</v>
      </c>
      <c r="BF44105" s="101" t="s">
        <v>58</v>
      </c>
      <c r="BK44105" s="98" t="s">
        <v>70</v>
      </c>
    </row>
    <row r="44106" spans="17:63" ht="29.25" customHeight="1" x14ac:dyDescent="0.2">
      <c r="Q44106" s="92" t="s">
        <v>50</v>
      </c>
      <c r="BF44106" s="101" t="s">
        <v>58</v>
      </c>
      <c r="BK44106" s="98" t="s">
        <v>70</v>
      </c>
    </row>
    <row r="44107" spans="17:63" ht="29.25" customHeight="1" x14ac:dyDescent="0.2">
      <c r="Q44107" s="92" t="s">
        <v>50</v>
      </c>
      <c r="BF44107" s="101" t="s">
        <v>58</v>
      </c>
      <c r="BK44107" s="98" t="s">
        <v>70</v>
      </c>
    </row>
    <row r="44108" spans="17:63" ht="29.25" customHeight="1" x14ac:dyDescent="0.2">
      <c r="Q44108" s="92" t="s">
        <v>50</v>
      </c>
      <c r="BF44108" s="101" t="s">
        <v>58</v>
      </c>
      <c r="BK44108" s="98" t="s">
        <v>70</v>
      </c>
    </row>
    <row r="44109" spans="17:63" ht="29.25" customHeight="1" x14ac:dyDescent="0.2">
      <c r="Q44109" s="92" t="s">
        <v>50</v>
      </c>
      <c r="BF44109" s="101" t="s">
        <v>58</v>
      </c>
      <c r="BK44109" s="98" t="s">
        <v>70</v>
      </c>
    </row>
    <row r="44110" spans="17:63" ht="29.25" customHeight="1" x14ac:dyDescent="0.2">
      <c r="Q44110" s="92" t="s">
        <v>50</v>
      </c>
      <c r="BF44110" s="101" t="s">
        <v>58</v>
      </c>
      <c r="BK44110" s="98" t="s">
        <v>70</v>
      </c>
    </row>
    <row r="44111" spans="17:63" ht="29.25" customHeight="1" x14ac:dyDescent="0.2">
      <c r="Q44111" s="92" t="s">
        <v>50</v>
      </c>
      <c r="BF44111" s="101" t="s">
        <v>58</v>
      </c>
      <c r="BK44111" s="98" t="s">
        <v>70</v>
      </c>
    </row>
    <row r="44112" spans="17:63" ht="29.25" customHeight="1" x14ac:dyDescent="0.2">
      <c r="Q44112" s="92" t="s">
        <v>50</v>
      </c>
      <c r="BF44112" s="101" t="s">
        <v>58</v>
      </c>
      <c r="BK44112" s="98" t="s">
        <v>70</v>
      </c>
    </row>
    <row r="44113" spans="17:63" ht="29.25" customHeight="1" x14ac:dyDescent="0.2">
      <c r="Q44113" s="92" t="s">
        <v>50</v>
      </c>
      <c r="BF44113" s="101" t="s">
        <v>58</v>
      </c>
      <c r="BK44113" s="98" t="s">
        <v>70</v>
      </c>
    </row>
    <row r="44114" spans="17:63" ht="29.25" customHeight="1" x14ac:dyDescent="0.2">
      <c r="Q44114" s="92" t="s">
        <v>50</v>
      </c>
      <c r="BF44114" s="101" t="s">
        <v>58</v>
      </c>
      <c r="BK44114" s="98" t="s">
        <v>70</v>
      </c>
    </row>
    <row r="44115" spans="17:63" ht="29.25" customHeight="1" x14ac:dyDescent="0.2">
      <c r="Q44115" s="92" t="s">
        <v>50</v>
      </c>
      <c r="BF44115" s="101" t="s">
        <v>58</v>
      </c>
      <c r="BK44115" s="98" t="s">
        <v>70</v>
      </c>
    </row>
    <row r="44116" spans="17:63" ht="29.25" customHeight="1" x14ac:dyDescent="0.2">
      <c r="Q44116" s="92" t="s">
        <v>50</v>
      </c>
      <c r="BF44116" s="101" t="s">
        <v>58</v>
      </c>
      <c r="BK44116" s="98" t="s">
        <v>70</v>
      </c>
    </row>
    <row r="44117" spans="17:63" ht="29.25" customHeight="1" x14ac:dyDescent="0.2">
      <c r="Q44117" s="92" t="s">
        <v>50</v>
      </c>
      <c r="BF44117" s="101" t="s">
        <v>58</v>
      </c>
      <c r="BK44117" s="98" t="s">
        <v>70</v>
      </c>
    </row>
    <row r="44118" spans="17:63" ht="29.25" customHeight="1" x14ac:dyDescent="0.2">
      <c r="Q44118" s="92" t="s">
        <v>50</v>
      </c>
      <c r="BF44118" s="101" t="s">
        <v>58</v>
      </c>
      <c r="BK44118" s="98" t="s">
        <v>70</v>
      </c>
    </row>
    <row r="44119" spans="17:63" ht="29.25" customHeight="1" x14ac:dyDescent="0.2">
      <c r="Q44119" s="92" t="s">
        <v>50</v>
      </c>
      <c r="BF44119" s="101" t="s">
        <v>58</v>
      </c>
      <c r="BK44119" s="98" t="s">
        <v>70</v>
      </c>
    </row>
    <row r="44120" spans="17:63" ht="29.25" customHeight="1" x14ac:dyDescent="0.2">
      <c r="Q44120" s="92" t="s">
        <v>50</v>
      </c>
      <c r="BF44120" s="101" t="s">
        <v>58</v>
      </c>
      <c r="BK44120" s="98" t="s">
        <v>70</v>
      </c>
    </row>
    <row r="44121" spans="17:63" ht="29.25" customHeight="1" x14ac:dyDescent="0.2">
      <c r="Q44121" s="92" t="s">
        <v>50</v>
      </c>
      <c r="BF44121" s="101" t="s">
        <v>58</v>
      </c>
      <c r="BK44121" s="98" t="s">
        <v>70</v>
      </c>
    </row>
    <row r="44122" spans="17:63" ht="29.25" customHeight="1" x14ac:dyDescent="0.2">
      <c r="Q44122" s="92" t="s">
        <v>50</v>
      </c>
      <c r="BF44122" s="101" t="s">
        <v>58</v>
      </c>
      <c r="BK44122" s="98" t="s">
        <v>70</v>
      </c>
    </row>
    <row r="44123" spans="17:63" ht="29.25" customHeight="1" x14ac:dyDescent="0.2">
      <c r="Q44123" s="92" t="s">
        <v>50</v>
      </c>
      <c r="BF44123" s="101" t="s">
        <v>58</v>
      </c>
      <c r="BK44123" s="98" t="s">
        <v>70</v>
      </c>
    </row>
    <row r="44124" spans="17:63" ht="29.25" customHeight="1" x14ac:dyDescent="0.2">
      <c r="Q44124" s="92" t="s">
        <v>50</v>
      </c>
      <c r="BF44124" s="101" t="s">
        <v>58</v>
      </c>
      <c r="BK44124" s="98" t="s">
        <v>70</v>
      </c>
    </row>
    <row r="44125" spans="17:63" ht="29.25" customHeight="1" x14ac:dyDescent="0.2">
      <c r="Q44125" s="92" t="s">
        <v>50</v>
      </c>
      <c r="BF44125" s="101" t="s">
        <v>58</v>
      </c>
      <c r="BK44125" s="98" t="s">
        <v>70</v>
      </c>
    </row>
    <row r="44126" spans="17:63" ht="29.25" customHeight="1" x14ac:dyDescent="0.2">
      <c r="Q44126" s="92" t="s">
        <v>50</v>
      </c>
      <c r="BF44126" s="101" t="s">
        <v>58</v>
      </c>
      <c r="BK44126" s="98" t="s">
        <v>70</v>
      </c>
    </row>
    <row r="44127" spans="17:63" ht="29.25" customHeight="1" x14ac:dyDescent="0.2">
      <c r="Q44127" s="92" t="s">
        <v>50</v>
      </c>
      <c r="BF44127" s="101" t="s">
        <v>58</v>
      </c>
      <c r="BK44127" s="98" t="s">
        <v>70</v>
      </c>
    </row>
    <row r="44128" spans="17:63" ht="29.25" customHeight="1" x14ac:dyDescent="0.2">
      <c r="Q44128" s="92" t="s">
        <v>50</v>
      </c>
      <c r="BF44128" s="101" t="s">
        <v>58</v>
      </c>
      <c r="BK44128" s="98" t="s">
        <v>70</v>
      </c>
    </row>
    <row r="44129" spans="17:63" ht="29.25" customHeight="1" x14ac:dyDescent="0.2">
      <c r="Q44129" s="92" t="s">
        <v>50</v>
      </c>
      <c r="BF44129" s="101" t="s">
        <v>58</v>
      </c>
      <c r="BK44129" s="98" t="s">
        <v>70</v>
      </c>
    </row>
    <row r="44130" spans="17:63" ht="29.25" customHeight="1" x14ac:dyDescent="0.2">
      <c r="Q44130" s="92" t="s">
        <v>50</v>
      </c>
      <c r="BF44130" s="101" t="s">
        <v>58</v>
      </c>
      <c r="BK44130" s="98" t="s">
        <v>70</v>
      </c>
    </row>
    <row r="44131" spans="17:63" ht="29.25" customHeight="1" x14ac:dyDescent="0.2">
      <c r="Q44131" s="92" t="s">
        <v>50</v>
      </c>
      <c r="BF44131" s="101" t="s">
        <v>58</v>
      </c>
      <c r="BK44131" s="98" t="s">
        <v>70</v>
      </c>
    </row>
    <row r="44132" spans="17:63" ht="29.25" customHeight="1" x14ac:dyDescent="0.2">
      <c r="Q44132" s="92" t="s">
        <v>50</v>
      </c>
      <c r="BF44132" s="101" t="s">
        <v>58</v>
      </c>
      <c r="BK44132" s="98" t="s">
        <v>70</v>
      </c>
    </row>
    <row r="44133" spans="17:63" ht="29.25" customHeight="1" x14ac:dyDescent="0.2">
      <c r="Q44133" s="92" t="s">
        <v>50</v>
      </c>
      <c r="BF44133" s="101" t="s">
        <v>58</v>
      </c>
      <c r="BK44133" s="98" t="s">
        <v>70</v>
      </c>
    </row>
    <row r="44134" spans="17:63" ht="29.25" customHeight="1" x14ac:dyDescent="0.2">
      <c r="Q44134" s="92" t="s">
        <v>50</v>
      </c>
      <c r="BF44134" s="101" t="s">
        <v>58</v>
      </c>
      <c r="BK44134" s="98" t="s">
        <v>70</v>
      </c>
    </row>
    <row r="44135" spans="17:63" ht="29.25" customHeight="1" x14ac:dyDescent="0.2">
      <c r="Q44135" s="92" t="s">
        <v>50</v>
      </c>
      <c r="BF44135" s="101" t="s">
        <v>58</v>
      </c>
      <c r="BK44135" s="98" t="s">
        <v>70</v>
      </c>
    </row>
    <row r="44136" spans="17:63" ht="29.25" customHeight="1" x14ac:dyDescent="0.2">
      <c r="Q44136" s="92" t="s">
        <v>50</v>
      </c>
      <c r="BF44136" s="101" t="s">
        <v>58</v>
      </c>
      <c r="BK44136" s="98" t="s">
        <v>70</v>
      </c>
    </row>
    <row r="44137" spans="17:63" ht="29.25" customHeight="1" x14ac:dyDescent="0.2">
      <c r="Q44137" s="92" t="s">
        <v>50</v>
      </c>
      <c r="BF44137" s="101" t="s">
        <v>58</v>
      </c>
      <c r="BK44137" s="98" t="s">
        <v>70</v>
      </c>
    </row>
    <row r="44138" spans="17:63" ht="29.25" customHeight="1" x14ac:dyDescent="0.2">
      <c r="Q44138" s="92" t="s">
        <v>50</v>
      </c>
      <c r="BF44138" s="101" t="s">
        <v>58</v>
      </c>
      <c r="BK44138" s="98" t="s">
        <v>70</v>
      </c>
    </row>
    <row r="44139" spans="17:63" ht="29.25" customHeight="1" x14ac:dyDescent="0.2">
      <c r="Q44139" s="92" t="s">
        <v>50</v>
      </c>
      <c r="BF44139" s="101" t="s">
        <v>58</v>
      </c>
      <c r="BK44139" s="98" t="s">
        <v>70</v>
      </c>
    </row>
    <row r="44140" spans="17:63" ht="29.25" customHeight="1" x14ac:dyDescent="0.2">
      <c r="Q44140" s="92" t="s">
        <v>50</v>
      </c>
      <c r="BF44140" s="101" t="s">
        <v>58</v>
      </c>
      <c r="BK44140" s="98" t="s">
        <v>70</v>
      </c>
    </row>
    <row r="44141" spans="17:63" ht="29.25" customHeight="1" x14ac:dyDescent="0.2">
      <c r="Q44141" s="92" t="s">
        <v>50</v>
      </c>
      <c r="BF44141" s="101" t="s">
        <v>58</v>
      </c>
      <c r="BK44141" s="98" t="s">
        <v>70</v>
      </c>
    </row>
    <row r="44142" spans="17:63" ht="29.25" customHeight="1" x14ac:dyDescent="0.2">
      <c r="Q44142" s="92" t="s">
        <v>50</v>
      </c>
      <c r="BF44142" s="101" t="s">
        <v>58</v>
      </c>
      <c r="BK44142" s="98" t="s">
        <v>70</v>
      </c>
    </row>
    <row r="44143" spans="17:63" ht="29.25" customHeight="1" x14ac:dyDescent="0.2">
      <c r="Q44143" s="92" t="s">
        <v>50</v>
      </c>
      <c r="BF44143" s="101" t="s">
        <v>58</v>
      </c>
      <c r="BK44143" s="98" t="s">
        <v>70</v>
      </c>
    </row>
    <row r="44144" spans="17:63" ht="29.25" customHeight="1" x14ac:dyDescent="0.2">
      <c r="Q44144" s="92" t="s">
        <v>50</v>
      </c>
      <c r="BF44144" s="101" t="s">
        <v>58</v>
      </c>
      <c r="BK44144" s="98" t="s">
        <v>70</v>
      </c>
    </row>
    <row r="44145" spans="17:63" ht="29.25" customHeight="1" x14ac:dyDescent="0.2">
      <c r="Q44145" s="92" t="s">
        <v>50</v>
      </c>
      <c r="BF44145" s="101" t="s">
        <v>58</v>
      </c>
      <c r="BK44145" s="98" t="s">
        <v>70</v>
      </c>
    </row>
    <row r="44146" spans="17:63" ht="29.25" customHeight="1" x14ac:dyDescent="0.2">
      <c r="Q44146" s="92" t="s">
        <v>50</v>
      </c>
      <c r="BF44146" s="101" t="s">
        <v>58</v>
      </c>
      <c r="BK44146" s="98" t="s">
        <v>70</v>
      </c>
    </row>
    <row r="44147" spans="17:63" ht="29.25" customHeight="1" x14ac:dyDescent="0.2">
      <c r="Q44147" s="92" t="s">
        <v>50</v>
      </c>
      <c r="BF44147" s="101" t="s">
        <v>58</v>
      </c>
      <c r="BK44147" s="98" t="s">
        <v>70</v>
      </c>
    </row>
    <row r="44148" spans="17:63" ht="29.25" customHeight="1" x14ac:dyDescent="0.2">
      <c r="Q44148" s="92" t="s">
        <v>50</v>
      </c>
      <c r="BF44148" s="101" t="s">
        <v>58</v>
      </c>
      <c r="BK44148" s="98" t="s">
        <v>70</v>
      </c>
    </row>
    <row r="44149" spans="17:63" ht="29.25" customHeight="1" x14ac:dyDescent="0.2">
      <c r="Q44149" s="92" t="s">
        <v>50</v>
      </c>
      <c r="BF44149" s="101" t="s">
        <v>58</v>
      </c>
      <c r="BK44149" s="98" t="s">
        <v>70</v>
      </c>
    </row>
    <row r="44150" spans="17:63" ht="29.25" customHeight="1" x14ac:dyDescent="0.2">
      <c r="Q44150" s="92" t="s">
        <v>50</v>
      </c>
      <c r="BF44150" s="101" t="s">
        <v>58</v>
      </c>
      <c r="BK44150" s="98" t="s">
        <v>70</v>
      </c>
    </row>
    <row r="44151" spans="17:63" ht="29.25" customHeight="1" x14ac:dyDescent="0.2">
      <c r="Q44151" s="92" t="s">
        <v>50</v>
      </c>
      <c r="BF44151" s="101" t="s">
        <v>58</v>
      </c>
      <c r="BK44151" s="98" t="s">
        <v>70</v>
      </c>
    </row>
    <row r="44152" spans="17:63" ht="29.25" customHeight="1" x14ac:dyDescent="0.2">
      <c r="Q44152" s="92" t="s">
        <v>50</v>
      </c>
      <c r="BF44152" s="101" t="s">
        <v>58</v>
      </c>
      <c r="BK44152" s="98" t="s">
        <v>70</v>
      </c>
    </row>
    <row r="44153" spans="17:63" ht="29.25" customHeight="1" x14ac:dyDescent="0.2">
      <c r="Q44153" s="92" t="s">
        <v>50</v>
      </c>
      <c r="BF44153" s="101" t="s">
        <v>58</v>
      </c>
      <c r="BK44153" s="98" t="s">
        <v>70</v>
      </c>
    </row>
    <row r="44154" spans="17:63" ht="29.25" customHeight="1" x14ac:dyDescent="0.2">
      <c r="Q44154" s="92" t="s">
        <v>50</v>
      </c>
      <c r="BF44154" s="101" t="s">
        <v>58</v>
      </c>
      <c r="BK44154" s="98" t="s">
        <v>70</v>
      </c>
    </row>
    <row r="44155" spans="17:63" ht="29.25" customHeight="1" x14ac:dyDescent="0.2">
      <c r="Q44155" s="92" t="s">
        <v>50</v>
      </c>
      <c r="BF44155" s="101" t="s">
        <v>58</v>
      </c>
      <c r="BK44155" s="98" t="s">
        <v>70</v>
      </c>
    </row>
    <row r="44156" spans="17:63" ht="29.25" customHeight="1" x14ac:dyDescent="0.2">
      <c r="Q44156" s="92" t="s">
        <v>50</v>
      </c>
      <c r="BF44156" s="101" t="s">
        <v>58</v>
      </c>
      <c r="BK44156" s="98" t="s">
        <v>70</v>
      </c>
    </row>
    <row r="44157" spans="17:63" ht="29.25" customHeight="1" x14ac:dyDescent="0.2">
      <c r="Q44157" s="92" t="s">
        <v>50</v>
      </c>
      <c r="BF44157" s="101" t="s">
        <v>58</v>
      </c>
      <c r="BK44157" s="98" t="s">
        <v>70</v>
      </c>
    </row>
    <row r="44158" spans="17:63" ht="29.25" customHeight="1" x14ac:dyDescent="0.2">
      <c r="Q44158" s="92" t="s">
        <v>50</v>
      </c>
      <c r="BF44158" s="101" t="s">
        <v>58</v>
      </c>
      <c r="BK44158" s="98" t="s">
        <v>70</v>
      </c>
    </row>
    <row r="44159" spans="17:63" ht="29.25" customHeight="1" x14ac:dyDescent="0.2">
      <c r="Q44159" s="92" t="s">
        <v>50</v>
      </c>
      <c r="BF44159" s="101" t="s">
        <v>58</v>
      </c>
      <c r="BK44159" s="98" t="s">
        <v>70</v>
      </c>
    </row>
    <row r="44160" spans="17:63" ht="29.25" customHeight="1" x14ac:dyDescent="0.2">
      <c r="Q44160" s="92" t="s">
        <v>50</v>
      </c>
      <c r="BF44160" s="101" t="s">
        <v>58</v>
      </c>
      <c r="BK44160" s="98" t="s">
        <v>70</v>
      </c>
    </row>
    <row r="44161" spans="17:63" ht="29.25" customHeight="1" x14ac:dyDescent="0.2">
      <c r="Q44161" s="92" t="s">
        <v>50</v>
      </c>
      <c r="BF44161" s="101" t="s">
        <v>58</v>
      </c>
      <c r="BK44161" s="98" t="s">
        <v>70</v>
      </c>
    </row>
    <row r="44162" spans="17:63" ht="29.25" customHeight="1" x14ac:dyDescent="0.2">
      <c r="Q44162" s="92" t="s">
        <v>50</v>
      </c>
      <c r="BF44162" s="101" t="s">
        <v>58</v>
      </c>
      <c r="BK44162" s="98" t="s">
        <v>70</v>
      </c>
    </row>
    <row r="44163" spans="17:63" ht="29.25" customHeight="1" x14ac:dyDescent="0.2">
      <c r="Q44163" s="92" t="s">
        <v>50</v>
      </c>
      <c r="BF44163" s="101" t="s">
        <v>58</v>
      </c>
      <c r="BK44163" s="98" t="s">
        <v>70</v>
      </c>
    </row>
    <row r="44164" spans="17:63" ht="29.25" customHeight="1" x14ac:dyDescent="0.2">
      <c r="Q44164" s="92" t="s">
        <v>50</v>
      </c>
      <c r="BF44164" s="101" t="s">
        <v>58</v>
      </c>
      <c r="BK44164" s="98" t="s">
        <v>70</v>
      </c>
    </row>
    <row r="44165" spans="17:63" ht="29.25" customHeight="1" x14ac:dyDescent="0.2">
      <c r="Q44165" s="92" t="s">
        <v>50</v>
      </c>
      <c r="BF44165" s="101" t="s">
        <v>58</v>
      </c>
      <c r="BK44165" s="98" t="s">
        <v>70</v>
      </c>
    </row>
    <row r="44166" spans="17:63" ht="29.25" customHeight="1" x14ac:dyDescent="0.2">
      <c r="Q44166" s="92" t="s">
        <v>50</v>
      </c>
      <c r="BF44166" s="101" t="s">
        <v>58</v>
      </c>
      <c r="BK44166" s="98" t="s">
        <v>70</v>
      </c>
    </row>
    <row r="44167" spans="17:63" ht="29.25" customHeight="1" x14ac:dyDescent="0.2">
      <c r="Q44167" s="92" t="s">
        <v>50</v>
      </c>
      <c r="BF44167" s="101" t="s">
        <v>58</v>
      </c>
      <c r="BK44167" s="98" t="s">
        <v>70</v>
      </c>
    </row>
    <row r="44168" spans="17:63" ht="29.25" customHeight="1" x14ac:dyDescent="0.2">
      <c r="Q44168" s="92" t="s">
        <v>50</v>
      </c>
      <c r="BF44168" s="101" t="s">
        <v>58</v>
      </c>
      <c r="BK44168" s="98" t="s">
        <v>70</v>
      </c>
    </row>
    <row r="44169" spans="17:63" ht="29.25" customHeight="1" x14ac:dyDescent="0.2">
      <c r="Q44169" s="92" t="s">
        <v>50</v>
      </c>
      <c r="BF44169" s="101" t="s">
        <v>58</v>
      </c>
      <c r="BK44169" s="98" t="s">
        <v>70</v>
      </c>
    </row>
    <row r="44170" spans="17:63" ht="29.25" customHeight="1" x14ac:dyDescent="0.2">
      <c r="Q44170" s="92" t="s">
        <v>50</v>
      </c>
      <c r="BF44170" s="101" t="s">
        <v>58</v>
      </c>
      <c r="BK44170" s="98" t="s">
        <v>70</v>
      </c>
    </row>
    <row r="44171" spans="17:63" ht="29.25" customHeight="1" x14ac:dyDescent="0.2">
      <c r="Q44171" s="92" t="s">
        <v>50</v>
      </c>
      <c r="BF44171" s="101" t="s">
        <v>58</v>
      </c>
      <c r="BK44171" s="98" t="s">
        <v>70</v>
      </c>
    </row>
    <row r="44172" spans="17:63" ht="29.25" customHeight="1" x14ac:dyDescent="0.2">
      <c r="Q44172" s="92" t="s">
        <v>50</v>
      </c>
      <c r="BF44172" s="101" t="s">
        <v>58</v>
      </c>
      <c r="BK44172" s="98" t="s">
        <v>70</v>
      </c>
    </row>
    <row r="44173" spans="17:63" ht="29.25" customHeight="1" x14ac:dyDescent="0.2">
      <c r="Q44173" s="92" t="s">
        <v>50</v>
      </c>
      <c r="BF44173" s="101" t="s">
        <v>58</v>
      </c>
      <c r="BK44173" s="98" t="s">
        <v>70</v>
      </c>
    </row>
    <row r="44174" spans="17:63" ht="29.25" customHeight="1" x14ac:dyDescent="0.2">
      <c r="Q44174" s="92" t="s">
        <v>50</v>
      </c>
      <c r="BF44174" s="101" t="s">
        <v>58</v>
      </c>
      <c r="BK44174" s="98" t="s">
        <v>70</v>
      </c>
    </row>
    <row r="44175" spans="17:63" ht="29.25" customHeight="1" x14ac:dyDescent="0.2">
      <c r="Q44175" s="92" t="s">
        <v>50</v>
      </c>
      <c r="BF44175" s="101" t="s">
        <v>58</v>
      </c>
      <c r="BK44175" s="98" t="s">
        <v>70</v>
      </c>
    </row>
    <row r="44176" spans="17:63" ht="29.25" customHeight="1" x14ac:dyDescent="0.2">
      <c r="Q44176" s="92" t="s">
        <v>50</v>
      </c>
      <c r="BF44176" s="101" t="s">
        <v>58</v>
      </c>
      <c r="BK44176" s="98" t="s">
        <v>70</v>
      </c>
    </row>
    <row r="44177" spans="17:63" ht="29.25" customHeight="1" x14ac:dyDescent="0.2">
      <c r="Q44177" s="92" t="s">
        <v>50</v>
      </c>
      <c r="BF44177" s="101" t="s">
        <v>58</v>
      </c>
      <c r="BK44177" s="98" t="s">
        <v>70</v>
      </c>
    </row>
    <row r="44178" spans="17:63" ht="29.25" customHeight="1" x14ac:dyDescent="0.2">
      <c r="Q44178" s="92" t="s">
        <v>50</v>
      </c>
      <c r="BF44178" s="101" t="s">
        <v>58</v>
      </c>
      <c r="BK44178" s="98" t="s">
        <v>70</v>
      </c>
    </row>
    <row r="44179" spans="17:63" ht="29.25" customHeight="1" x14ac:dyDescent="0.2">
      <c r="Q44179" s="92" t="s">
        <v>50</v>
      </c>
      <c r="BF44179" s="101" t="s">
        <v>58</v>
      </c>
      <c r="BK44179" s="98" t="s">
        <v>70</v>
      </c>
    </row>
    <row r="44180" spans="17:63" ht="29.25" customHeight="1" x14ac:dyDescent="0.2">
      <c r="Q44180" s="92" t="s">
        <v>50</v>
      </c>
      <c r="BF44180" s="101" t="s">
        <v>58</v>
      </c>
      <c r="BK44180" s="98" t="s">
        <v>70</v>
      </c>
    </row>
    <row r="44181" spans="17:63" ht="29.25" customHeight="1" x14ac:dyDescent="0.2">
      <c r="Q44181" s="92" t="s">
        <v>50</v>
      </c>
      <c r="BF44181" s="101" t="s">
        <v>58</v>
      </c>
      <c r="BK44181" s="98" t="s">
        <v>70</v>
      </c>
    </row>
    <row r="44182" spans="17:63" ht="29.25" customHeight="1" x14ac:dyDescent="0.2">
      <c r="Q44182" s="92" t="s">
        <v>50</v>
      </c>
      <c r="BF44182" s="101" t="s">
        <v>58</v>
      </c>
      <c r="BK44182" s="98" t="s">
        <v>70</v>
      </c>
    </row>
    <row r="44183" spans="17:63" ht="29.25" customHeight="1" x14ac:dyDescent="0.2">
      <c r="Q44183" s="92" t="s">
        <v>50</v>
      </c>
      <c r="BF44183" s="101" t="s">
        <v>58</v>
      </c>
      <c r="BK44183" s="98" t="s">
        <v>70</v>
      </c>
    </row>
    <row r="44184" spans="17:63" ht="29.25" customHeight="1" x14ac:dyDescent="0.2">
      <c r="Q44184" s="92" t="s">
        <v>50</v>
      </c>
      <c r="BF44184" s="101" t="s">
        <v>58</v>
      </c>
      <c r="BK44184" s="98" t="s">
        <v>70</v>
      </c>
    </row>
    <row r="44185" spans="17:63" ht="29.25" customHeight="1" x14ac:dyDescent="0.2">
      <c r="Q44185" s="92" t="s">
        <v>50</v>
      </c>
      <c r="BF44185" s="101" t="s">
        <v>58</v>
      </c>
      <c r="BK44185" s="98" t="s">
        <v>70</v>
      </c>
    </row>
    <row r="44186" spans="17:63" ht="29.25" customHeight="1" x14ac:dyDescent="0.2">
      <c r="Q44186" s="92" t="s">
        <v>50</v>
      </c>
      <c r="BF44186" s="101" t="s">
        <v>58</v>
      </c>
      <c r="BK44186" s="98" t="s">
        <v>70</v>
      </c>
    </row>
    <row r="44187" spans="17:63" ht="29.25" customHeight="1" x14ac:dyDescent="0.2">
      <c r="Q44187" s="92" t="s">
        <v>50</v>
      </c>
      <c r="BF44187" s="101" t="s">
        <v>58</v>
      </c>
      <c r="BK44187" s="98" t="s">
        <v>70</v>
      </c>
    </row>
    <row r="44188" spans="17:63" ht="29.25" customHeight="1" x14ac:dyDescent="0.2">
      <c r="Q44188" s="92" t="s">
        <v>50</v>
      </c>
      <c r="BF44188" s="101" t="s">
        <v>58</v>
      </c>
      <c r="BK44188" s="98" t="s">
        <v>70</v>
      </c>
    </row>
    <row r="44189" spans="17:63" ht="29.25" customHeight="1" x14ac:dyDescent="0.2">
      <c r="Q44189" s="92" t="s">
        <v>50</v>
      </c>
      <c r="BF44189" s="101" t="s">
        <v>58</v>
      </c>
      <c r="BK44189" s="98" t="s">
        <v>70</v>
      </c>
    </row>
    <row r="44190" spans="17:63" ht="29.25" customHeight="1" x14ac:dyDescent="0.2">
      <c r="Q44190" s="92" t="s">
        <v>50</v>
      </c>
      <c r="BF44190" s="101" t="s">
        <v>58</v>
      </c>
      <c r="BK44190" s="98" t="s">
        <v>70</v>
      </c>
    </row>
    <row r="44191" spans="17:63" ht="29.25" customHeight="1" x14ac:dyDescent="0.2">
      <c r="Q44191" s="92" t="s">
        <v>50</v>
      </c>
      <c r="BF44191" s="101" t="s">
        <v>58</v>
      </c>
      <c r="BK44191" s="98" t="s">
        <v>70</v>
      </c>
    </row>
    <row r="44192" spans="17:63" ht="29.25" customHeight="1" x14ac:dyDescent="0.2">
      <c r="Q44192" s="92" t="s">
        <v>50</v>
      </c>
      <c r="BF44192" s="101" t="s">
        <v>58</v>
      </c>
      <c r="BK44192" s="98" t="s">
        <v>70</v>
      </c>
    </row>
    <row r="44193" spans="17:63" ht="29.25" customHeight="1" x14ac:dyDescent="0.2">
      <c r="Q44193" s="92" t="s">
        <v>50</v>
      </c>
      <c r="BF44193" s="101" t="s">
        <v>58</v>
      </c>
      <c r="BK44193" s="98" t="s">
        <v>70</v>
      </c>
    </row>
    <row r="44194" spans="17:63" ht="29.25" customHeight="1" x14ac:dyDescent="0.2">
      <c r="Q44194" s="92" t="s">
        <v>50</v>
      </c>
      <c r="BF44194" s="101" t="s">
        <v>58</v>
      </c>
      <c r="BK44194" s="98" t="s">
        <v>70</v>
      </c>
    </row>
    <row r="44195" spans="17:63" ht="29.25" customHeight="1" x14ac:dyDescent="0.2">
      <c r="Q44195" s="92" t="s">
        <v>50</v>
      </c>
      <c r="BF44195" s="101" t="s">
        <v>58</v>
      </c>
      <c r="BK44195" s="98" t="s">
        <v>70</v>
      </c>
    </row>
    <row r="44196" spans="17:63" ht="29.25" customHeight="1" x14ac:dyDescent="0.2">
      <c r="Q44196" s="92" t="s">
        <v>50</v>
      </c>
      <c r="BF44196" s="101" t="s">
        <v>58</v>
      </c>
      <c r="BK44196" s="98" t="s">
        <v>70</v>
      </c>
    </row>
    <row r="44197" spans="17:63" ht="29.25" customHeight="1" x14ac:dyDescent="0.2">
      <c r="Q44197" s="92" t="s">
        <v>50</v>
      </c>
      <c r="BF44197" s="101" t="s">
        <v>58</v>
      </c>
      <c r="BK44197" s="98" t="s">
        <v>70</v>
      </c>
    </row>
    <row r="44198" spans="17:63" ht="29.25" customHeight="1" x14ac:dyDescent="0.2">
      <c r="Q44198" s="92" t="s">
        <v>50</v>
      </c>
      <c r="BF44198" s="101" t="s">
        <v>58</v>
      </c>
      <c r="BK44198" s="98" t="s">
        <v>70</v>
      </c>
    </row>
    <row r="44199" spans="17:63" ht="29.25" customHeight="1" x14ac:dyDescent="0.2">
      <c r="Q44199" s="92" t="s">
        <v>50</v>
      </c>
      <c r="BF44199" s="101" t="s">
        <v>58</v>
      </c>
      <c r="BK44199" s="98" t="s">
        <v>70</v>
      </c>
    </row>
    <row r="44200" spans="17:63" ht="29.25" customHeight="1" x14ac:dyDescent="0.2">
      <c r="Q44200" s="92" t="s">
        <v>50</v>
      </c>
      <c r="BF44200" s="101" t="s">
        <v>58</v>
      </c>
      <c r="BK44200" s="98" t="s">
        <v>70</v>
      </c>
    </row>
    <row r="44201" spans="17:63" ht="29.25" customHeight="1" x14ac:dyDescent="0.2">
      <c r="Q44201" s="92" t="s">
        <v>50</v>
      </c>
      <c r="BF44201" s="101" t="s">
        <v>58</v>
      </c>
      <c r="BK44201" s="98" t="s">
        <v>70</v>
      </c>
    </row>
    <row r="44202" spans="17:63" ht="29.25" customHeight="1" x14ac:dyDescent="0.2">
      <c r="Q44202" s="92" t="s">
        <v>50</v>
      </c>
      <c r="BF44202" s="101" t="s">
        <v>58</v>
      </c>
      <c r="BK44202" s="98" t="s">
        <v>70</v>
      </c>
    </row>
    <row r="44203" spans="17:63" ht="29.25" customHeight="1" x14ac:dyDescent="0.2">
      <c r="Q44203" s="92" t="s">
        <v>50</v>
      </c>
      <c r="BF44203" s="101" t="s">
        <v>58</v>
      </c>
      <c r="BK44203" s="98" t="s">
        <v>70</v>
      </c>
    </row>
    <row r="44204" spans="17:63" ht="29.25" customHeight="1" x14ac:dyDescent="0.2">
      <c r="Q44204" s="92" t="s">
        <v>50</v>
      </c>
      <c r="BF44204" s="101" t="s">
        <v>58</v>
      </c>
      <c r="BK44204" s="98" t="s">
        <v>70</v>
      </c>
    </row>
    <row r="44205" spans="17:63" ht="29.25" customHeight="1" x14ac:dyDescent="0.2">
      <c r="Q44205" s="92" t="s">
        <v>50</v>
      </c>
      <c r="BF44205" s="101" t="s">
        <v>58</v>
      </c>
      <c r="BK44205" s="98" t="s">
        <v>70</v>
      </c>
    </row>
    <row r="44206" spans="17:63" ht="29.25" customHeight="1" x14ac:dyDescent="0.2">
      <c r="Q44206" s="92" t="s">
        <v>50</v>
      </c>
      <c r="BF44206" s="101" t="s">
        <v>58</v>
      </c>
      <c r="BK44206" s="98" t="s">
        <v>70</v>
      </c>
    </row>
    <row r="44207" spans="17:63" ht="29.25" customHeight="1" x14ac:dyDescent="0.2">
      <c r="Q44207" s="92" t="s">
        <v>50</v>
      </c>
      <c r="BF44207" s="101" t="s">
        <v>58</v>
      </c>
      <c r="BK44207" s="98" t="s">
        <v>70</v>
      </c>
    </row>
    <row r="44208" spans="17:63" ht="29.25" customHeight="1" x14ac:dyDescent="0.2">
      <c r="Q44208" s="92" t="s">
        <v>50</v>
      </c>
      <c r="BF44208" s="101" t="s">
        <v>58</v>
      </c>
      <c r="BK44208" s="98" t="s">
        <v>70</v>
      </c>
    </row>
    <row r="44209" spans="17:63" ht="29.25" customHeight="1" x14ac:dyDescent="0.2">
      <c r="Q44209" s="92" t="s">
        <v>50</v>
      </c>
      <c r="BF44209" s="101" t="s">
        <v>58</v>
      </c>
      <c r="BK44209" s="98" t="s">
        <v>70</v>
      </c>
    </row>
    <row r="44210" spans="17:63" ht="29.25" customHeight="1" x14ac:dyDescent="0.2">
      <c r="Q44210" s="92" t="s">
        <v>50</v>
      </c>
      <c r="BF44210" s="101" t="s">
        <v>58</v>
      </c>
      <c r="BK44210" s="98" t="s">
        <v>70</v>
      </c>
    </row>
    <row r="44211" spans="17:63" ht="29.25" customHeight="1" x14ac:dyDescent="0.2">
      <c r="Q44211" s="92" t="s">
        <v>50</v>
      </c>
      <c r="BF44211" s="101" t="s">
        <v>58</v>
      </c>
      <c r="BK44211" s="98" t="s">
        <v>70</v>
      </c>
    </row>
    <row r="44212" spans="17:63" ht="29.25" customHeight="1" x14ac:dyDescent="0.2">
      <c r="Q44212" s="92" t="s">
        <v>50</v>
      </c>
      <c r="BF44212" s="101" t="s">
        <v>58</v>
      </c>
      <c r="BK44212" s="98" t="s">
        <v>70</v>
      </c>
    </row>
    <row r="44213" spans="17:63" ht="29.25" customHeight="1" x14ac:dyDescent="0.2">
      <c r="Q44213" s="92" t="s">
        <v>50</v>
      </c>
      <c r="BF44213" s="101" t="s">
        <v>58</v>
      </c>
      <c r="BK44213" s="98" t="s">
        <v>70</v>
      </c>
    </row>
    <row r="44214" spans="17:63" ht="29.25" customHeight="1" x14ac:dyDescent="0.2">
      <c r="Q44214" s="92" t="s">
        <v>50</v>
      </c>
      <c r="BF44214" s="101" t="s">
        <v>58</v>
      </c>
      <c r="BK44214" s="98" t="s">
        <v>70</v>
      </c>
    </row>
    <row r="44215" spans="17:63" ht="29.25" customHeight="1" x14ac:dyDescent="0.2">
      <c r="Q44215" s="92" t="s">
        <v>50</v>
      </c>
      <c r="BF44215" s="101" t="s">
        <v>58</v>
      </c>
      <c r="BK44215" s="98" t="s">
        <v>70</v>
      </c>
    </row>
    <row r="44216" spans="17:63" ht="29.25" customHeight="1" x14ac:dyDescent="0.2">
      <c r="Q44216" s="92" t="s">
        <v>50</v>
      </c>
      <c r="BF44216" s="101" t="s">
        <v>58</v>
      </c>
      <c r="BK44216" s="98" t="s">
        <v>70</v>
      </c>
    </row>
    <row r="44217" spans="17:63" ht="29.25" customHeight="1" x14ac:dyDescent="0.2">
      <c r="Q44217" s="92" t="s">
        <v>50</v>
      </c>
      <c r="BF44217" s="101" t="s">
        <v>58</v>
      </c>
      <c r="BK44217" s="98" t="s">
        <v>70</v>
      </c>
    </row>
    <row r="44218" spans="17:63" ht="29.25" customHeight="1" x14ac:dyDescent="0.2">
      <c r="Q44218" s="92" t="s">
        <v>50</v>
      </c>
      <c r="BF44218" s="101" t="s">
        <v>58</v>
      </c>
      <c r="BK44218" s="98" t="s">
        <v>70</v>
      </c>
    </row>
    <row r="44219" spans="17:63" ht="29.25" customHeight="1" x14ac:dyDescent="0.2">
      <c r="Q44219" s="92" t="s">
        <v>50</v>
      </c>
      <c r="BF44219" s="101" t="s">
        <v>58</v>
      </c>
      <c r="BK44219" s="98" t="s">
        <v>70</v>
      </c>
    </row>
    <row r="44220" spans="17:63" ht="29.25" customHeight="1" x14ac:dyDescent="0.2">
      <c r="Q44220" s="92" t="s">
        <v>50</v>
      </c>
      <c r="BF44220" s="101" t="s">
        <v>58</v>
      </c>
      <c r="BK44220" s="98" t="s">
        <v>70</v>
      </c>
    </row>
    <row r="44221" spans="17:63" ht="29.25" customHeight="1" x14ac:dyDescent="0.2">
      <c r="Q44221" s="92" t="s">
        <v>50</v>
      </c>
      <c r="BF44221" s="101" t="s">
        <v>58</v>
      </c>
      <c r="BK44221" s="98" t="s">
        <v>70</v>
      </c>
    </row>
    <row r="44222" spans="17:63" ht="29.25" customHeight="1" x14ac:dyDescent="0.2">
      <c r="Q44222" s="92" t="s">
        <v>50</v>
      </c>
      <c r="BF44222" s="101" t="s">
        <v>58</v>
      </c>
      <c r="BK44222" s="98" t="s">
        <v>70</v>
      </c>
    </row>
    <row r="44223" spans="17:63" ht="29.25" customHeight="1" x14ac:dyDescent="0.2">
      <c r="Q44223" s="92" t="s">
        <v>50</v>
      </c>
      <c r="BF44223" s="101" t="s">
        <v>58</v>
      </c>
      <c r="BK44223" s="98" t="s">
        <v>70</v>
      </c>
    </row>
    <row r="44224" spans="17:63" ht="29.25" customHeight="1" x14ac:dyDescent="0.2">
      <c r="Q44224" s="92" t="s">
        <v>50</v>
      </c>
      <c r="BF44224" s="101" t="s">
        <v>58</v>
      </c>
      <c r="BK44224" s="98" t="s">
        <v>70</v>
      </c>
    </row>
    <row r="44225" spans="17:63" ht="29.25" customHeight="1" x14ac:dyDescent="0.2">
      <c r="Q44225" s="92" t="s">
        <v>50</v>
      </c>
      <c r="BF44225" s="101" t="s">
        <v>58</v>
      </c>
      <c r="BK44225" s="98" t="s">
        <v>70</v>
      </c>
    </row>
    <row r="44226" spans="17:63" ht="29.25" customHeight="1" x14ac:dyDescent="0.2">
      <c r="Q44226" s="92" t="s">
        <v>50</v>
      </c>
      <c r="BF44226" s="101" t="s">
        <v>58</v>
      </c>
      <c r="BK44226" s="98" t="s">
        <v>70</v>
      </c>
    </row>
    <row r="44227" spans="17:63" ht="29.25" customHeight="1" x14ac:dyDescent="0.2">
      <c r="Q44227" s="92" t="s">
        <v>50</v>
      </c>
      <c r="BF44227" s="101" t="s">
        <v>58</v>
      </c>
      <c r="BK44227" s="98" t="s">
        <v>70</v>
      </c>
    </row>
    <row r="44228" spans="17:63" ht="29.25" customHeight="1" x14ac:dyDescent="0.2">
      <c r="Q44228" s="92" t="s">
        <v>50</v>
      </c>
      <c r="BF44228" s="101" t="s">
        <v>58</v>
      </c>
      <c r="BK44228" s="98" t="s">
        <v>70</v>
      </c>
    </row>
    <row r="44229" spans="17:63" ht="29.25" customHeight="1" x14ac:dyDescent="0.2">
      <c r="Q44229" s="92" t="s">
        <v>50</v>
      </c>
      <c r="BF44229" s="101" t="s">
        <v>58</v>
      </c>
      <c r="BK44229" s="98" t="s">
        <v>70</v>
      </c>
    </row>
    <row r="44230" spans="17:63" ht="29.25" customHeight="1" x14ac:dyDescent="0.2">
      <c r="Q44230" s="92" t="s">
        <v>50</v>
      </c>
      <c r="BF44230" s="101" t="s">
        <v>58</v>
      </c>
      <c r="BK44230" s="98" t="s">
        <v>70</v>
      </c>
    </row>
    <row r="44231" spans="17:63" ht="29.25" customHeight="1" x14ac:dyDescent="0.2">
      <c r="Q44231" s="92" t="s">
        <v>50</v>
      </c>
      <c r="BF44231" s="101" t="s">
        <v>58</v>
      </c>
      <c r="BK44231" s="98" t="s">
        <v>70</v>
      </c>
    </row>
    <row r="44232" spans="17:63" ht="29.25" customHeight="1" x14ac:dyDescent="0.2">
      <c r="Q44232" s="92" t="s">
        <v>50</v>
      </c>
      <c r="BF44232" s="101" t="s">
        <v>58</v>
      </c>
      <c r="BK44232" s="98" t="s">
        <v>70</v>
      </c>
    </row>
    <row r="44233" spans="17:63" ht="29.25" customHeight="1" x14ac:dyDescent="0.2">
      <c r="Q44233" s="92" t="s">
        <v>50</v>
      </c>
      <c r="BF44233" s="101" t="s">
        <v>58</v>
      </c>
      <c r="BK44233" s="98" t="s">
        <v>70</v>
      </c>
    </row>
    <row r="44234" spans="17:63" ht="29.25" customHeight="1" x14ac:dyDescent="0.2">
      <c r="Q44234" s="92" t="s">
        <v>50</v>
      </c>
      <c r="BF44234" s="101" t="s">
        <v>58</v>
      </c>
      <c r="BK44234" s="98" t="s">
        <v>70</v>
      </c>
    </row>
    <row r="44235" spans="17:63" ht="29.25" customHeight="1" x14ac:dyDescent="0.2">
      <c r="Q44235" s="92" t="s">
        <v>50</v>
      </c>
      <c r="BF44235" s="101" t="s">
        <v>58</v>
      </c>
      <c r="BK44235" s="98" t="s">
        <v>70</v>
      </c>
    </row>
    <row r="44236" spans="17:63" ht="29.25" customHeight="1" x14ac:dyDescent="0.2">
      <c r="Q44236" s="92" t="s">
        <v>50</v>
      </c>
      <c r="BF44236" s="101" t="s">
        <v>58</v>
      </c>
      <c r="BK44236" s="98" t="s">
        <v>70</v>
      </c>
    </row>
    <row r="44237" spans="17:63" ht="29.25" customHeight="1" x14ac:dyDescent="0.2">
      <c r="Q44237" s="92" t="s">
        <v>50</v>
      </c>
      <c r="BF44237" s="101" t="s">
        <v>58</v>
      </c>
      <c r="BK44237" s="98" t="s">
        <v>70</v>
      </c>
    </row>
    <row r="44238" spans="17:63" ht="29.25" customHeight="1" x14ac:dyDescent="0.2">
      <c r="Q44238" s="92" t="s">
        <v>50</v>
      </c>
      <c r="BF44238" s="101" t="s">
        <v>58</v>
      </c>
      <c r="BK44238" s="98" t="s">
        <v>70</v>
      </c>
    </row>
    <row r="44239" spans="17:63" ht="29.25" customHeight="1" x14ac:dyDescent="0.2">
      <c r="Q44239" s="92" t="s">
        <v>50</v>
      </c>
      <c r="BF44239" s="101" t="s">
        <v>58</v>
      </c>
      <c r="BK44239" s="98" t="s">
        <v>70</v>
      </c>
    </row>
    <row r="44240" spans="17:63" ht="29.25" customHeight="1" x14ac:dyDescent="0.2">
      <c r="Q44240" s="92" t="s">
        <v>50</v>
      </c>
      <c r="BF44240" s="101" t="s">
        <v>58</v>
      </c>
      <c r="BK44240" s="98" t="s">
        <v>70</v>
      </c>
    </row>
    <row r="44241" spans="17:63" ht="29.25" customHeight="1" x14ac:dyDescent="0.2">
      <c r="Q44241" s="92" t="s">
        <v>50</v>
      </c>
      <c r="BF44241" s="101" t="s">
        <v>58</v>
      </c>
      <c r="BK44241" s="98" t="s">
        <v>70</v>
      </c>
    </row>
    <row r="44242" spans="17:63" ht="29.25" customHeight="1" x14ac:dyDescent="0.2">
      <c r="Q44242" s="92" t="s">
        <v>50</v>
      </c>
      <c r="BF44242" s="101" t="s">
        <v>58</v>
      </c>
      <c r="BK44242" s="98" t="s">
        <v>70</v>
      </c>
    </row>
    <row r="44243" spans="17:63" ht="29.25" customHeight="1" x14ac:dyDescent="0.2">
      <c r="Q44243" s="92" t="s">
        <v>50</v>
      </c>
      <c r="BF44243" s="101" t="s">
        <v>58</v>
      </c>
      <c r="BK44243" s="98" t="s">
        <v>70</v>
      </c>
    </row>
    <row r="44244" spans="17:63" ht="29.25" customHeight="1" x14ac:dyDescent="0.2">
      <c r="Q44244" s="92" t="s">
        <v>50</v>
      </c>
      <c r="BF44244" s="101" t="s">
        <v>58</v>
      </c>
      <c r="BK44244" s="98" t="s">
        <v>70</v>
      </c>
    </row>
    <row r="44245" spans="17:63" ht="29.25" customHeight="1" x14ac:dyDescent="0.2">
      <c r="Q44245" s="92" t="s">
        <v>50</v>
      </c>
      <c r="BF44245" s="101" t="s">
        <v>58</v>
      </c>
      <c r="BK44245" s="98" t="s">
        <v>70</v>
      </c>
    </row>
    <row r="44246" spans="17:63" ht="29.25" customHeight="1" x14ac:dyDescent="0.2">
      <c r="Q44246" s="92" t="s">
        <v>50</v>
      </c>
      <c r="BF44246" s="101" t="s">
        <v>58</v>
      </c>
      <c r="BK44246" s="98" t="s">
        <v>70</v>
      </c>
    </row>
    <row r="44247" spans="17:63" ht="29.25" customHeight="1" x14ac:dyDescent="0.2">
      <c r="Q44247" s="92" t="s">
        <v>50</v>
      </c>
      <c r="BF44247" s="101" t="s">
        <v>58</v>
      </c>
      <c r="BK44247" s="98" t="s">
        <v>70</v>
      </c>
    </row>
    <row r="44248" spans="17:63" ht="29.25" customHeight="1" x14ac:dyDescent="0.2">
      <c r="Q44248" s="92" t="s">
        <v>50</v>
      </c>
      <c r="BF44248" s="101" t="s">
        <v>58</v>
      </c>
      <c r="BK44248" s="98" t="s">
        <v>70</v>
      </c>
    </row>
    <row r="44249" spans="17:63" ht="29.25" customHeight="1" x14ac:dyDescent="0.2">
      <c r="Q44249" s="92" t="s">
        <v>50</v>
      </c>
      <c r="BF44249" s="101" t="s">
        <v>58</v>
      </c>
      <c r="BK44249" s="98" t="s">
        <v>70</v>
      </c>
    </row>
    <row r="44250" spans="17:63" ht="29.25" customHeight="1" x14ac:dyDescent="0.2">
      <c r="Q44250" s="92" t="s">
        <v>50</v>
      </c>
      <c r="BF44250" s="101" t="s">
        <v>58</v>
      </c>
      <c r="BK44250" s="98" t="s">
        <v>70</v>
      </c>
    </row>
    <row r="44251" spans="17:63" ht="29.25" customHeight="1" x14ac:dyDescent="0.2">
      <c r="Q44251" s="92" t="s">
        <v>50</v>
      </c>
      <c r="BF44251" s="101" t="s">
        <v>58</v>
      </c>
      <c r="BK44251" s="98" t="s">
        <v>70</v>
      </c>
    </row>
    <row r="44252" spans="17:63" ht="29.25" customHeight="1" x14ac:dyDescent="0.2">
      <c r="Q44252" s="92" t="s">
        <v>50</v>
      </c>
      <c r="BF44252" s="101" t="s">
        <v>58</v>
      </c>
      <c r="BK44252" s="98" t="s">
        <v>70</v>
      </c>
    </row>
    <row r="44253" spans="17:63" ht="29.25" customHeight="1" x14ac:dyDescent="0.2">
      <c r="Q44253" s="92" t="s">
        <v>50</v>
      </c>
      <c r="BF44253" s="101" t="s">
        <v>58</v>
      </c>
      <c r="BK44253" s="98" t="s">
        <v>70</v>
      </c>
    </row>
    <row r="44254" spans="17:63" ht="29.25" customHeight="1" x14ac:dyDescent="0.2">
      <c r="Q44254" s="92" t="s">
        <v>50</v>
      </c>
      <c r="BF44254" s="101" t="s">
        <v>58</v>
      </c>
      <c r="BK44254" s="98" t="s">
        <v>70</v>
      </c>
    </row>
    <row r="44255" spans="17:63" ht="29.25" customHeight="1" x14ac:dyDescent="0.2">
      <c r="Q44255" s="92" t="s">
        <v>50</v>
      </c>
      <c r="BF44255" s="101" t="s">
        <v>58</v>
      </c>
      <c r="BK44255" s="98" t="s">
        <v>70</v>
      </c>
    </row>
    <row r="44256" spans="17:63" ht="29.25" customHeight="1" x14ac:dyDescent="0.2">
      <c r="Q44256" s="92" t="s">
        <v>50</v>
      </c>
      <c r="BF44256" s="101" t="s">
        <v>58</v>
      </c>
      <c r="BK44256" s="98" t="s">
        <v>70</v>
      </c>
    </row>
    <row r="44257" spans="17:63" ht="29.25" customHeight="1" x14ac:dyDescent="0.2">
      <c r="Q44257" s="92" t="s">
        <v>50</v>
      </c>
      <c r="BF44257" s="101" t="s">
        <v>58</v>
      </c>
      <c r="BK44257" s="98" t="s">
        <v>70</v>
      </c>
    </row>
    <row r="44258" spans="17:63" ht="29.25" customHeight="1" x14ac:dyDescent="0.2">
      <c r="Q44258" s="92" t="s">
        <v>50</v>
      </c>
      <c r="BF44258" s="101" t="s">
        <v>58</v>
      </c>
      <c r="BK44258" s="98" t="s">
        <v>70</v>
      </c>
    </row>
    <row r="44259" spans="17:63" ht="29.25" customHeight="1" x14ac:dyDescent="0.2">
      <c r="Q44259" s="92" t="s">
        <v>50</v>
      </c>
      <c r="BF44259" s="101" t="s">
        <v>58</v>
      </c>
      <c r="BK44259" s="98" t="s">
        <v>70</v>
      </c>
    </row>
    <row r="44260" spans="17:63" ht="29.25" customHeight="1" x14ac:dyDescent="0.2">
      <c r="Q44260" s="92" t="s">
        <v>50</v>
      </c>
      <c r="BF44260" s="101" t="s">
        <v>58</v>
      </c>
      <c r="BK44260" s="98" t="s">
        <v>70</v>
      </c>
    </row>
    <row r="44261" spans="17:63" ht="29.25" customHeight="1" x14ac:dyDescent="0.2">
      <c r="Q44261" s="92" t="s">
        <v>50</v>
      </c>
      <c r="BF44261" s="101" t="s">
        <v>58</v>
      </c>
      <c r="BK44261" s="98" t="s">
        <v>70</v>
      </c>
    </row>
    <row r="44262" spans="17:63" ht="29.25" customHeight="1" x14ac:dyDescent="0.2">
      <c r="Q44262" s="92" t="s">
        <v>50</v>
      </c>
      <c r="BF44262" s="101" t="s">
        <v>58</v>
      </c>
      <c r="BK44262" s="98" t="s">
        <v>70</v>
      </c>
    </row>
    <row r="44263" spans="17:63" ht="29.25" customHeight="1" x14ac:dyDescent="0.2">
      <c r="Q44263" s="92" t="s">
        <v>50</v>
      </c>
      <c r="BF44263" s="101" t="s">
        <v>58</v>
      </c>
      <c r="BK44263" s="98" t="s">
        <v>70</v>
      </c>
    </row>
    <row r="44264" spans="17:63" ht="29.25" customHeight="1" x14ac:dyDescent="0.2">
      <c r="Q44264" s="92" t="s">
        <v>50</v>
      </c>
      <c r="BF44264" s="101" t="s">
        <v>58</v>
      </c>
      <c r="BK44264" s="98" t="s">
        <v>70</v>
      </c>
    </row>
    <row r="44265" spans="17:63" ht="29.25" customHeight="1" x14ac:dyDescent="0.2">
      <c r="Q44265" s="92" t="s">
        <v>50</v>
      </c>
      <c r="BF44265" s="101" t="s">
        <v>58</v>
      </c>
      <c r="BK44265" s="98" t="s">
        <v>70</v>
      </c>
    </row>
    <row r="44266" spans="17:63" ht="29.25" customHeight="1" x14ac:dyDescent="0.2">
      <c r="Q44266" s="92" t="s">
        <v>50</v>
      </c>
      <c r="BF44266" s="101" t="s">
        <v>58</v>
      </c>
      <c r="BK44266" s="98" t="s">
        <v>70</v>
      </c>
    </row>
    <row r="44267" spans="17:63" ht="29.25" customHeight="1" x14ac:dyDescent="0.2">
      <c r="Q44267" s="92" t="s">
        <v>50</v>
      </c>
      <c r="BF44267" s="101" t="s">
        <v>58</v>
      </c>
      <c r="BK44267" s="98" t="s">
        <v>70</v>
      </c>
    </row>
    <row r="44268" spans="17:63" ht="29.25" customHeight="1" x14ac:dyDescent="0.2">
      <c r="Q44268" s="92" t="s">
        <v>50</v>
      </c>
      <c r="BF44268" s="101" t="s">
        <v>58</v>
      </c>
      <c r="BK44268" s="98" t="s">
        <v>70</v>
      </c>
    </row>
    <row r="44269" spans="17:63" ht="29.25" customHeight="1" x14ac:dyDescent="0.2">
      <c r="Q44269" s="92" t="s">
        <v>50</v>
      </c>
      <c r="BF44269" s="101" t="s">
        <v>58</v>
      </c>
      <c r="BK44269" s="98" t="s">
        <v>70</v>
      </c>
    </row>
    <row r="44270" spans="17:63" ht="29.25" customHeight="1" x14ac:dyDescent="0.2">
      <c r="Q44270" s="92" t="s">
        <v>50</v>
      </c>
      <c r="BF44270" s="101" t="s">
        <v>58</v>
      </c>
      <c r="BK44270" s="98" t="s">
        <v>70</v>
      </c>
    </row>
    <row r="44271" spans="17:63" ht="29.25" customHeight="1" x14ac:dyDescent="0.2">
      <c r="Q44271" s="92" t="s">
        <v>50</v>
      </c>
      <c r="BF44271" s="101" t="s">
        <v>58</v>
      </c>
      <c r="BK44271" s="98" t="s">
        <v>70</v>
      </c>
    </row>
    <row r="44272" spans="17:63" ht="29.25" customHeight="1" x14ac:dyDescent="0.2">
      <c r="Q44272" s="92" t="s">
        <v>50</v>
      </c>
      <c r="BF44272" s="101" t="s">
        <v>58</v>
      </c>
      <c r="BK44272" s="98" t="s">
        <v>70</v>
      </c>
    </row>
    <row r="44273" spans="17:63" ht="29.25" customHeight="1" x14ac:dyDescent="0.2">
      <c r="Q44273" s="92" t="s">
        <v>50</v>
      </c>
      <c r="BF44273" s="101" t="s">
        <v>58</v>
      </c>
      <c r="BK44273" s="98" t="s">
        <v>70</v>
      </c>
    </row>
    <row r="44274" spans="17:63" ht="29.25" customHeight="1" x14ac:dyDescent="0.2">
      <c r="Q44274" s="92" t="s">
        <v>50</v>
      </c>
      <c r="BF44274" s="101" t="s">
        <v>58</v>
      </c>
      <c r="BK44274" s="98" t="s">
        <v>70</v>
      </c>
    </row>
    <row r="44275" spans="17:63" ht="29.25" customHeight="1" x14ac:dyDescent="0.2">
      <c r="Q44275" s="92" t="s">
        <v>50</v>
      </c>
      <c r="BF44275" s="101" t="s">
        <v>58</v>
      </c>
      <c r="BK44275" s="98" t="s">
        <v>70</v>
      </c>
    </row>
    <row r="44276" spans="17:63" ht="29.25" customHeight="1" x14ac:dyDescent="0.2">
      <c r="Q44276" s="92" t="s">
        <v>50</v>
      </c>
      <c r="BF44276" s="101" t="s">
        <v>58</v>
      </c>
      <c r="BK44276" s="98" t="s">
        <v>70</v>
      </c>
    </row>
    <row r="44277" spans="17:63" ht="29.25" customHeight="1" x14ac:dyDescent="0.2">
      <c r="Q44277" s="92" t="s">
        <v>50</v>
      </c>
      <c r="BF44277" s="101" t="s">
        <v>58</v>
      </c>
      <c r="BK44277" s="98" t="s">
        <v>70</v>
      </c>
    </row>
    <row r="44278" spans="17:63" ht="29.25" customHeight="1" x14ac:dyDescent="0.2">
      <c r="Q44278" s="92" t="s">
        <v>50</v>
      </c>
      <c r="BF44278" s="101" t="s">
        <v>58</v>
      </c>
      <c r="BK44278" s="98" t="s">
        <v>70</v>
      </c>
    </row>
    <row r="44279" spans="17:63" ht="29.25" customHeight="1" x14ac:dyDescent="0.2">
      <c r="Q44279" s="92" t="s">
        <v>50</v>
      </c>
      <c r="BF44279" s="101" t="s">
        <v>58</v>
      </c>
      <c r="BK44279" s="98" t="s">
        <v>70</v>
      </c>
    </row>
    <row r="44280" spans="17:63" ht="29.25" customHeight="1" x14ac:dyDescent="0.2">
      <c r="Q44280" s="92" t="s">
        <v>50</v>
      </c>
      <c r="BF44280" s="101" t="s">
        <v>58</v>
      </c>
      <c r="BK44280" s="98" t="s">
        <v>70</v>
      </c>
    </row>
    <row r="44281" spans="17:63" ht="29.25" customHeight="1" x14ac:dyDescent="0.2">
      <c r="Q44281" s="92" t="s">
        <v>50</v>
      </c>
      <c r="BF44281" s="101" t="s">
        <v>58</v>
      </c>
      <c r="BK44281" s="98" t="s">
        <v>70</v>
      </c>
    </row>
    <row r="44282" spans="17:63" ht="29.25" customHeight="1" x14ac:dyDescent="0.2">
      <c r="Q44282" s="92" t="s">
        <v>50</v>
      </c>
      <c r="BF44282" s="101" t="s">
        <v>58</v>
      </c>
      <c r="BK44282" s="98" t="s">
        <v>70</v>
      </c>
    </row>
    <row r="44283" spans="17:63" ht="29.25" customHeight="1" x14ac:dyDescent="0.2">
      <c r="Q44283" s="92" t="s">
        <v>50</v>
      </c>
      <c r="BF44283" s="101" t="s">
        <v>58</v>
      </c>
      <c r="BK44283" s="98" t="s">
        <v>70</v>
      </c>
    </row>
    <row r="44284" spans="17:63" ht="29.25" customHeight="1" x14ac:dyDescent="0.2">
      <c r="Q44284" s="92" t="s">
        <v>50</v>
      </c>
      <c r="BF44284" s="101" t="s">
        <v>58</v>
      </c>
      <c r="BK44284" s="98" t="s">
        <v>70</v>
      </c>
    </row>
    <row r="44285" spans="17:63" ht="29.25" customHeight="1" x14ac:dyDescent="0.2">
      <c r="Q44285" s="92" t="s">
        <v>50</v>
      </c>
      <c r="BF44285" s="101" t="s">
        <v>58</v>
      </c>
      <c r="BK44285" s="98" t="s">
        <v>70</v>
      </c>
    </row>
    <row r="44286" spans="17:63" ht="29.25" customHeight="1" x14ac:dyDescent="0.2">
      <c r="Q44286" s="92" t="s">
        <v>50</v>
      </c>
      <c r="BF44286" s="101" t="s">
        <v>58</v>
      </c>
      <c r="BK44286" s="98" t="s">
        <v>70</v>
      </c>
    </row>
    <row r="44287" spans="17:63" ht="29.25" customHeight="1" x14ac:dyDescent="0.2">
      <c r="Q44287" s="92" t="s">
        <v>50</v>
      </c>
      <c r="BF44287" s="101" t="s">
        <v>58</v>
      </c>
      <c r="BK44287" s="98" t="s">
        <v>70</v>
      </c>
    </row>
    <row r="44288" spans="17:63" ht="29.25" customHeight="1" x14ac:dyDescent="0.2">
      <c r="Q44288" s="92" t="s">
        <v>50</v>
      </c>
      <c r="BF44288" s="101" t="s">
        <v>58</v>
      </c>
      <c r="BK44288" s="98" t="s">
        <v>70</v>
      </c>
    </row>
    <row r="44289" spans="17:63" ht="29.25" customHeight="1" x14ac:dyDescent="0.2">
      <c r="Q44289" s="92" t="s">
        <v>50</v>
      </c>
      <c r="BF44289" s="101" t="s">
        <v>58</v>
      </c>
      <c r="BK44289" s="98" t="s">
        <v>70</v>
      </c>
    </row>
    <row r="44290" spans="17:63" ht="29.25" customHeight="1" x14ac:dyDescent="0.2">
      <c r="Q44290" s="92" t="s">
        <v>50</v>
      </c>
      <c r="BF44290" s="101" t="s">
        <v>58</v>
      </c>
      <c r="BK44290" s="98" t="s">
        <v>70</v>
      </c>
    </row>
    <row r="44291" spans="17:63" ht="29.25" customHeight="1" x14ac:dyDescent="0.2">
      <c r="Q44291" s="92" t="s">
        <v>50</v>
      </c>
      <c r="BF44291" s="101" t="s">
        <v>58</v>
      </c>
      <c r="BK44291" s="98" t="s">
        <v>70</v>
      </c>
    </row>
    <row r="44292" spans="17:63" ht="29.25" customHeight="1" x14ac:dyDescent="0.2">
      <c r="Q44292" s="92" t="s">
        <v>50</v>
      </c>
      <c r="BF44292" s="101" t="s">
        <v>58</v>
      </c>
      <c r="BK44292" s="98" t="s">
        <v>70</v>
      </c>
    </row>
    <row r="44293" spans="17:63" ht="29.25" customHeight="1" x14ac:dyDescent="0.2">
      <c r="Q44293" s="92" t="s">
        <v>50</v>
      </c>
      <c r="BF44293" s="101" t="s">
        <v>58</v>
      </c>
      <c r="BK44293" s="98" t="s">
        <v>70</v>
      </c>
    </row>
    <row r="44294" spans="17:63" ht="29.25" customHeight="1" x14ac:dyDescent="0.2">
      <c r="Q44294" s="92" t="s">
        <v>50</v>
      </c>
      <c r="BF44294" s="101" t="s">
        <v>58</v>
      </c>
      <c r="BK44294" s="98" t="s">
        <v>70</v>
      </c>
    </row>
    <row r="44295" spans="17:63" ht="29.25" customHeight="1" x14ac:dyDescent="0.2">
      <c r="Q44295" s="92" t="s">
        <v>50</v>
      </c>
      <c r="BF44295" s="101" t="s">
        <v>58</v>
      </c>
      <c r="BK44295" s="98" t="s">
        <v>70</v>
      </c>
    </row>
    <row r="44296" spans="17:63" ht="29.25" customHeight="1" x14ac:dyDescent="0.2">
      <c r="Q44296" s="92" t="s">
        <v>50</v>
      </c>
      <c r="BF44296" s="101" t="s">
        <v>58</v>
      </c>
      <c r="BK44296" s="98" t="s">
        <v>70</v>
      </c>
    </row>
    <row r="44297" spans="17:63" ht="29.25" customHeight="1" x14ac:dyDescent="0.2">
      <c r="Q44297" s="92" t="s">
        <v>50</v>
      </c>
      <c r="BF44297" s="101" t="s">
        <v>58</v>
      </c>
      <c r="BK44297" s="98" t="s">
        <v>70</v>
      </c>
    </row>
    <row r="44298" spans="17:63" ht="29.25" customHeight="1" x14ac:dyDescent="0.2">
      <c r="Q44298" s="92" t="s">
        <v>50</v>
      </c>
      <c r="BF44298" s="101" t="s">
        <v>58</v>
      </c>
      <c r="BK44298" s="98" t="s">
        <v>70</v>
      </c>
    </row>
    <row r="44299" spans="17:63" ht="29.25" customHeight="1" x14ac:dyDescent="0.2">
      <c r="Q44299" s="92" t="s">
        <v>50</v>
      </c>
      <c r="BF44299" s="101" t="s">
        <v>58</v>
      </c>
      <c r="BK44299" s="98" t="s">
        <v>70</v>
      </c>
    </row>
    <row r="44300" spans="17:63" ht="29.25" customHeight="1" x14ac:dyDescent="0.2">
      <c r="Q44300" s="92" t="s">
        <v>50</v>
      </c>
      <c r="BF44300" s="101" t="s">
        <v>58</v>
      </c>
      <c r="BK44300" s="98" t="s">
        <v>70</v>
      </c>
    </row>
    <row r="44301" spans="17:63" ht="29.25" customHeight="1" x14ac:dyDescent="0.2">
      <c r="Q44301" s="92" t="s">
        <v>50</v>
      </c>
      <c r="BF44301" s="101" t="s">
        <v>58</v>
      </c>
      <c r="BK44301" s="98" t="s">
        <v>70</v>
      </c>
    </row>
    <row r="44302" spans="17:63" ht="29.25" customHeight="1" x14ac:dyDescent="0.2">
      <c r="Q44302" s="92" t="s">
        <v>50</v>
      </c>
      <c r="BF44302" s="101" t="s">
        <v>58</v>
      </c>
      <c r="BK44302" s="98" t="s">
        <v>70</v>
      </c>
    </row>
    <row r="44303" spans="17:63" ht="29.25" customHeight="1" x14ac:dyDescent="0.2">
      <c r="Q44303" s="92" t="s">
        <v>50</v>
      </c>
      <c r="BF44303" s="101" t="s">
        <v>58</v>
      </c>
      <c r="BK44303" s="98" t="s">
        <v>70</v>
      </c>
    </row>
    <row r="44304" spans="17:63" ht="29.25" customHeight="1" x14ac:dyDescent="0.2">
      <c r="Q44304" s="92" t="s">
        <v>50</v>
      </c>
      <c r="BF44304" s="101" t="s">
        <v>58</v>
      </c>
      <c r="BK44304" s="98" t="s">
        <v>70</v>
      </c>
    </row>
    <row r="44305" spans="17:63" ht="29.25" customHeight="1" x14ac:dyDescent="0.2">
      <c r="Q44305" s="92" t="s">
        <v>50</v>
      </c>
      <c r="BF44305" s="101" t="s">
        <v>58</v>
      </c>
      <c r="BK44305" s="98" t="s">
        <v>70</v>
      </c>
    </row>
    <row r="44306" spans="17:63" ht="29.25" customHeight="1" x14ac:dyDescent="0.2">
      <c r="Q44306" s="92" t="s">
        <v>50</v>
      </c>
      <c r="BF44306" s="101" t="s">
        <v>58</v>
      </c>
      <c r="BK44306" s="98" t="s">
        <v>70</v>
      </c>
    </row>
    <row r="44307" spans="17:63" ht="29.25" customHeight="1" x14ac:dyDescent="0.2">
      <c r="Q44307" s="92" t="s">
        <v>50</v>
      </c>
      <c r="BF44307" s="101" t="s">
        <v>58</v>
      </c>
      <c r="BK44307" s="98" t="s">
        <v>70</v>
      </c>
    </row>
    <row r="44308" spans="17:63" ht="29.25" customHeight="1" x14ac:dyDescent="0.2">
      <c r="Q44308" s="92" t="s">
        <v>50</v>
      </c>
      <c r="BF44308" s="101" t="s">
        <v>58</v>
      </c>
      <c r="BK44308" s="98" t="s">
        <v>70</v>
      </c>
    </row>
    <row r="44309" spans="17:63" ht="29.25" customHeight="1" x14ac:dyDescent="0.2">
      <c r="Q44309" s="92" t="s">
        <v>50</v>
      </c>
      <c r="BF44309" s="101" t="s">
        <v>58</v>
      </c>
      <c r="BK44309" s="98" t="s">
        <v>70</v>
      </c>
    </row>
    <row r="44310" spans="17:63" ht="29.25" customHeight="1" x14ac:dyDescent="0.2">
      <c r="Q44310" s="92" t="s">
        <v>50</v>
      </c>
      <c r="BF44310" s="101" t="s">
        <v>58</v>
      </c>
      <c r="BK44310" s="98" t="s">
        <v>70</v>
      </c>
    </row>
    <row r="44311" spans="17:63" ht="29.25" customHeight="1" x14ac:dyDescent="0.2">
      <c r="Q44311" s="92" t="s">
        <v>50</v>
      </c>
      <c r="BF44311" s="101" t="s">
        <v>58</v>
      </c>
      <c r="BK44311" s="98" t="s">
        <v>70</v>
      </c>
    </row>
    <row r="44312" spans="17:63" ht="29.25" customHeight="1" x14ac:dyDescent="0.2">
      <c r="Q44312" s="92" t="s">
        <v>50</v>
      </c>
      <c r="BF44312" s="101" t="s">
        <v>58</v>
      </c>
      <c r="BK44312" s="98" t="s">
        <v>70</v>
      </c>
    </row>
    <row r="44313" spans="17:63" ht="29.25" customHeight="1" x14ac:dyDescent="0.2">
      <c r="Q44313" s="92" t="s">
        <v>50</v>
      </c>
      <c r="BF44313" s="101" t="s">
        <v>58</v>
      </c>
      <c r="BK44313" s="98" t="s">
        <v>70</v>
      </c>
    </row>
    <row r="44314" spans="17:63" ht="29.25" customHeight="1" x14ac:dyDescent="0.2">
      <c r="Q44314" s="92" t="s">
        <v>50</v>
      </c>
      <c r="BF44314" s="101" t="s">
        <v>58</v>
      </c>
      <c r="BK44314" s="98" t="s">
        <v>70</v>
      </c>
    </row>
    <row r="44315" spans="17:63" ht="29.25" customHeight="1" x14ac:dyDescent="0.2">
      <c r="Q44315" s="92" t="s">
        <v>50</v>
      </c>
      <c r="BF44315" s="101" t="s">
        <v>58</v>
      </c>
      <c r="BK44315" s="98" t="s">
        <v>70</v>
      </c>
    </row>
    <row r="44316" spans="17:63" ht="29.25" customHeight="1" x14ac:dyDescent="0.2">
      <c r="Q44316" s="92" t="s">
        <v>50</v>
      </c>
      <c r="BF44316" s="101" t="s">
        <v>58</v>
      </c>
      <c r="BK44316" s="98" t="s">
        <v>70</v>
      </c>
    </row>
    <row r="44317" spans="17:63" ht="29.25" customHeight="1" x14ac:dyDescent="0.2">
      <c r="Q44317" s="92" t="s">
        <v>50</v>
      </c>
      <c r="BF44317" s="101" t="s">
        <v>58</v>
      </c>
      <c r="BK44317" s="98" t="s">
        <v>70</v>
      </c>
    </row>
    <row r="44318" spans="17:63" ht="29.25" customHeight="1" x14ac:dyDescent="0.2">
      <c r="Q44318" s="92" t="s">
        <v>50</v>
      </c>
      <c r="BF44318" s="101" t="s">
        <v>58</v>
      </c>
      <c r="BK44318" s="98" t="s">
        <v>70</v>
      </c>
    </row>
    <row r="44319" spans="17:63" ht="29.25" customHeight="1" x14ac:dyDescent="0.2">
      <c r="Q44319" s="92" t="s">
        <v>50</v>
      </c>
      <c r="BF44319" s="101" t="s">
        <v>58</v>
      </c>
      <c r="BK44319" s="98" t="s">
        <v>70</v>
      </c>
    </row>
    <row r="44320" spans="17:63" ht="29.25" customHeight="1" x14ac:dyDescent="0.2">
      <c r="Q44320" s="92" t="s">
        <v>50</v>
      </c>
      <c r="BF44320" s="101" t="s">
        <v>58</v>
      </c>
      <c r="BK44320" s="98" t="s">
        <v>70</v>
      </c>
    </row>
    <row r="44321" spans="17:63" ht="29.25" customHeight="1" x14ac:dyDescent="0.2">
      <c r="Q44321" s="92" t="s">
        <v>50</v>
      </c>
      <c r="BF44321" s="101" t="s">
        <v>58</v>
      </c>
      <c r="BK44321" s="98" t="s">
        <v>70</v>
      </c>
    </row>
    <row r="44322" spans="17:63" ht="29.25" customHeight="1" x14ac:dyDescent="0.2">
      <c r="Q44322" s="92" t="s">
        <v>50</v>
      </c>
      <c r="BF44322" s="101" t="s">
        <v>58</v>
      </c>
      <c r="BK44322" s="98" t="s">
        <v>70</v>
      </c>
    </row>
    <row r="44323" spans="17:63" ht="29.25" customHeight="1" x14ac:dyDescent="0.2">
      <c r="Q44323" s="92" t="s">
        <v>50</v>
      </c>
      <c r="BF44323" s="101" t="s">
        <v>58</v>
      </c>
      <c r="BK44323" s="98" t="s">
        <v>70</v>
      </c>
    </row>
    <row r="44324" spans="17:63" ht="29.25" customHeight="1" x14ac:dyDescent="0.2">
      <c r="Q44324" s="92" t="s">
        <v>50</v>
      </c>
      <c r="BF44324" s="101" t="s">
        <v>58</v>
      </c>
      <c r="BK44324" s="98" t="s">
        <v>70</v>
      </c>
    </row>
    <row r="44325" spans="17:63" ht="29.25" customHeight="1" x14ac:dyDescent="0.2">
      <c r="Q44325" s="92" t="s">
        <v>50</v>
      </c>
      <c r="BF44325" s="101" t="s">
        <v>58</v>
      </c>
      <c r="BK44325" s="98" t="s">
        <v>70</v>
      </c>
    </row>
    <row r="44326" spans="17:63" ht="29.25" customHeight="1" x14ac:dyDescent="0.2">
      <c r="Q44326" s="92" t="s">
        <v>50</v>
      </c>
      <c r="BF44326" s="101" t="s">
        <v>58</v>
      </c>
      <c r="BK44326" s="98" t="s">
        <v>70</v>
      </c>
    </row>
    <row r="44327" spans="17:63" ht="29.25" customHeight="1" x14ac:dyDescent="0.2">
      <c r="Q44327" s="92" t="s">
        <v>50</v>
      </c>
      <c r="BF44327" s="101" t="s">
        <v>58</v>
      </c>
      <c r="BK44327" s="98" t="s">
        <v>70</v>
      </c>
    </row>
    <row r="44328" spans="17:63" ht="29.25" customHeight="1" x14ac:dyDescent="0.2">
      <c r="Q44328" s="92" t="s">
        <v>50</v>
      </c>
      <c r="BF44328" s="101" t="s">
        <v>58</v>
      </c>
      <c r="BK44328" s="98" t="s">
        <v>70</v>
      </c>
    </row>
    <row r="44329" spans="17:63" ht="29.25" customHeight="1" x14ac:dyDescent="0.2">
      <c r="Q44329" s="92" t="s">
        <v>50</v>
      </c>
      <c r="BF44329" s="101" t="s">
        <v>58</v>
      </c>
      <c r="BK44329" s="98" t="s">
        <v>70</v>
      </c>
    </row>
    <row r="44330" spans="17:63" ht="29.25" customHeight="1" x14ac:dyDescent="0.2">
      <c r="Q44330" s="92" t="s">
        <v>50</v>
      </c>
      <c r="BF44330" s="101" t="s">
        <v>58</v>
      </c>
      <c r="BK44330" s="98" t="s">
        <v>70</v>
      </c>
    </row>
    <row r="44331" spans="17:63" ht="29.25" customHeight="1" x14ac:dyDescent="0.2">
      <c r="Q44331" s="92" t="s">
        <v>50</v>
      </c>
      <c r="BF44331" s="101" t="s">
        <v>58</v>
      </c>
      <c r="BK44331" s="98" t="s">
        <v>70</v>
      </c>
    </row>
    <row r="44332" spans="17:63" ht="29.25" customHeight="1" x14ac:dyDescent="0.2">
      <c r="Q44332" s="92" t="s">
        <v>50</v>
      </c>
      <c r="BF44332" s="101" t="s">
        <v>58</v>
      </c>
      <c r="BK44332" s="98" t="s">
        <v>70</v>
      </c>
    </row>
    <row r="44333" spans="17:63" ht="29.25" customHeight="1" x14ac:dyDescent="0.2">
      <c r="Q44333" s="92" t="s">
        <v>50</v>
      </c>
      <c r="BF44333" s="101" t="s">
        <v>58</v>
      </c>
      <c r="BK44333" s="98" t="s">
        <v>70</v>
      </c>
    </row>
    <row r="44334" spans="17:63" ht="29.25" customHeight="1" x14ac:dyDescent="0.2">
      <c r="Q44334" s="92" t="s">
        <v>50</v>
      </c>
      <c r="BF44334" s="101" t="s">
        <v>58</v>
      </c>
      <c r="BK44334" s="98" t="s">
        <v>70</v>
      </c>
    </row>
    <row r="44335" spans="17:63" ht="29.25" customHeight="1" x14ac:dyDescent="0.2">
      <c r="Q44335" s="92" t="s">
        <v>50</v>
      </c>
      <c r="BF44335" s="101" t="s">
        <v>58</v>
      </c>
      <c r="BK44335" s="98" t="s">
        <v>70</v>
      </c>
    </row>
    <row r="44336" spans="17:63" ht="29.25" customHeight="1" x14ac:dyDescent="0.2">
      <c r="Q44336" s="92" t="s">
        <v>50</v>
      </c>
      <c r="BF44336" s="101" t="s">
        <v>58</v>
      </c>
      <c r="BK44336" s="98" t="s">
        <v>70</v>
      </c>
    </row>
    <row r="44337" spans="17:63" ht="29.25" customHeight="1" x14ac:dyDescent="0.2">
      <c r="Q44337" s="92" t="s">
        <v>50</v>
      </c>
      <c r="BF44337" s="101" t="s">
        <v>58</v>
      </c>
      <c r="BK44337" s="98" t="s">
        <v>70</v>
      </c>
    </row>
    <row r="44338" spans="17:63" ht="29.25" customHeight="1" x14ac:dyDescent="0.2">
      <c r="Q44338" s="92" t="s">
        <v>50</v>
      </c>
      <c r="BF44338" s="101" t="s">
        <v>58</v>
      </c>
      <c r="BK44338" s="98" t="s">
        <v>70</v>
      </c>
    </row>
    <row r="44339" spans="17:63" ht="29.25" customHeight="1" x14ac:dyDescent="0.2">
      <c r="Q44339" s="92" t="s">
        <v>50</v>
      </c>
      <c r="BF44339" s="101" t="s">
        <v>58</v>
      </c>
      <c r="BK44339" s="98" t="s">
        <v>70</v>
      </c>
    </row>
    <row r="44340" spans="17:63" ht="29.25" customHeight="1" x14ac:dyDescent="0.2">
      <c r="Q44340" s="92" t="s">
        <v>50</v>
      </c>
      <c r="BF44340" s="101" t="s">
        <v>58</v>
      </c>
      <c r="BK44340" s="98" t="s">
        <v>70</v>
      </c>
    </row>
    <row r="44341" spans="17:63" ht="29.25" customHeight="1" x14ac:dyDescent="0.2">
      <c r="Q44341" s="92" t="s">
        <v>50</v>
      </c>
      <c r="BF44341" s="101" t="s">
        <v>58</v>
      </c>
      <c r="BK44341" s="98" t="s">
        <v>70</v>
      </c>
    </row>
    <row r="44342" spans="17:63" ht="29.25" customHeight="1" x14ac:dyDescent="0.2">
      <c r="Q44342" s="92" t="s">
        <v>50</v>
      </c>
      <c r="BF44342" s="101" t="s">
        <v>58</v>
      </c>
      <c r="BK44342" s="98" t="s">
        <v>70</v>
      </c>
    </row>
    <row r="44343" spans="17:63" ht="29.25" customHeight="1" x14ac:dyDescent="0.2">
      <c r="Q44343" s="92" t="s">
        <v>50</v>
      </c>
      <c r="BF44343" s="101" t="s">
        <v>58</v>
      </c>
      <c r="BK44343" s="98" t="s">
        <v>70</v>
      </c>
    </row>
    <row r="44344" spans="17:63" ht="29.25" customHeight="1" x14ac:dyDescent="0.2">
      <c r="Q44344" s="92" t="s">
        <v>50</v>
      </c>
      <c r="BF44344" s="101" t="s">
        <v>58</v>
      </c>
      <c r="BK44344" s="98" t="s">
        <v>70</v>
      </c>
    </row>
    <row r="44345" spans="17:63" ht="29.25" customHeight="1" x14ac:dyDescent="0.2">
      <c r="Q44345" s="92" t="s">
        <v>50</v>
      </c>
      <c r="BF44345" s="101" t="s">
        <v>58</v>
      </c>
      <c r="BK44345" s="98" t="s">
        <v>70</v>
      </c>
    </row>
    <row r="44346" spans="17:63" ht="29.25" customHeight="1" x14ac:dyDescent="0.2">
      <c r="Q44346" s="92" t="s">
        <v>50</v>
      </c>
      <c r="BF44346" s="101" t="s">
        <v>58</v>
      </c>
      <c r="BK44346" s="98" t="s">
        <v>70</v>
      </c>
    </row>
    <row r="44347" spans="17:63" ht="29.25" customHeight="1" x14ac:dyDescent="0.2">
      <c r="Q44347" s="92" t="s">
        <v>50</v>
      </c>
      <c r="BF44347" s="101" t="s">
        <v>58</v>
      </c>
      <c r="BK44347" s="98" t="s">
        <v>70</v>
      </c>
    </row>
    <row r="44348" spans="17:63" ht="29.25" customHeight="1" x14ac:dyDescent="0.2">
      <c r="Q44348" s="92" t="s">
        <v>50</v>
      </c>
      <c r="BF44348" s="101" t="s">
        <v>58</v>
      </c>
      <c r="BK44348" s="98" t="s">
        <v>70</v>
      </c>
    </row>
    <row r="44349" spans="17:63" ht="29.25" customHeight="1" x14ac:dyDescent="0.2">
      <c r="Q44349" s="92" t="s">
        <v>50</v>
      </c>
      <c r="BF44349" s="101" t="s">
        <v>58</v>
      </c>
      <c r="BK44349" s="98" t="s">
        <v>70</v>
      </c>
    </row>
    <row r="44350" spans="17:63" ht="29.25" customHeight="1" x14ac:dyDescent="0.2">
      <c r="Q44350" s="92" t="s">
        <v>50</v>
      </c>
      <c r="BF44350" s="101" t="s">
        <v>58</v>
      </c>
      <c r="BK44350" s="98" t="s">
        <v>70</v>
      </c>
    </row>
    <row r="44351" spans="17:63" ht="29.25" customHeight="1" x14ac:dyDescent="0.2">
      <c r="Q44351" s="92" t="s">
        <v>50</v>
      </c>
      <c r="BF44351" s="101" t="s">
        <v>58</v>
      </c>
      <c r="BK44351" s="98" t="s">
        <v>70</v>
      </c>
    </row>
    <row r="44352" spans="17:63" ht="29.25" customHeight="1" x14ac:dyDescent="0.2">
      <c r="Q44352" s="92" t="s">
        <v>50</v>
      </c>
      <c r="BF44352" s="101" t="s">
        <v>58</v>
      </c>
      <c r="BK44352" s="98" t="s">
        <v>70</v>
      </c>
    </row>
    <row r="44353" spans="17:63" ht="29.25" customHeight="1" x14ac:dyDescent="0.2">
      <c r="Q44353" s="92" t="s">
        <v>50</v>
      </c>
      <c r="BF44353" s="101" t="s">
        <v>58</v>
      </c>
      <c r="BK44353" s="98" t="s">
        <v>70</v>
      </c>
    </row>
    <row r="44354" spans="17:63" ht="29.25" customHeight="1" x14ac:dyDescent="0.2">
      <c r="Q44354" s="92" t="s">
        <v>50</v>
      </c>
      <c r="BF44354" s="101" t="s">
        <v>58</v>
      </c>
      <c r="BK44354" s="98" t="s">
        <v>70</v>
      </c>
    </row>
    <row r="44355" spans="17:63" ht="29.25" customHeight="1" x14ac:dyDescent="0.2">
      <c r="Q44355" s="92" t="s">
        <v>50</v>
      </c>
      <c r="BF44355" s="101" t="s">
        <v>58</v>
      </c>
      <c r="BK44355" s="98" t="s">
        <v>70</v>
      </c>
    </row>
    <row r="44356" spans="17:63" ht="29.25" customHeight="1" x14ac:dyDescent="0.2">
      <c r="Q44356" s="92" t="s">
        <v>50</v>
      </c>
      <c r="BF44356" s="101" t="s">
        <v>58</v>
      </c>
      <c r="BK44356" s="98" t="s">
        <v>70</v>
      </c>
    </row>
    <row r="44357" spans="17:63" ht="29.25" customHeight="1" x14ac:dyDescent="0.2">
      <c r="Q44357" s="92" t="s">
        <v>50</v>
      </c>
      <c r="BF44357" s="101" t="s">
        <v>58</v>
      </c>
      <c r="BK44357" s="98" t="s">
        <v>70</v>
      </c>
    </row>
    <row r="44358" spans="17:63" ht="29.25" customHeight="1" x14ac:dyDescent="0.2">
      <c r="Q44358" s="92" t="s">
        <v>50</v>
      </c>
      <c r="BF44358" s="101" t="s">
        <v>58</v>
      </c>
      <c r="BK44358" s="98" t="s">
        <v>70</v>
      </c>
    </row>
    <row r="44359" spans="17:63" ht="29.25" customHeight="1" x14ac:dyDescent="0.2">
      <c r="Q44359" s="92" t="s">
        <v>50</v>
      </c>
      <c r="BF44359" s="101" t="s">
        <v>58</v>
      </c>
      <c r="BK44359" s="98" t="s">
        <v>70</v>
      </c>
    </row>
    <row r="44360" spans="17:63" ht="29.25" customHeight="1" x14ac:dyDescent="0.2">
      <c r="Q44360" s="92" t="s">
        <v>50</v>
      </c>
      <c r="BF44360" s="101" t="s">
        <v>58</v>
      </c>
      <c r="BK44360" s="98" t="s">
        <v>70</v>
      </c>
    </row>
    <row r="44361" spans="17:63" ht="29.25" customHeight="1" x14ac:dyDescent="0.2">
      <c r="Q44361" s="92" t="s">
        <v>50</v>
      </c>
      <c r="BF44361" s="101" t="s">
        <v>58</v>
      </c>
      <c r="BK44361" s="98" t="s">
        <v>70</v>
      </c>
    </row>
    <row r="44362" spans="17:63" ht="29.25" customHeight="1" x14ac:dyDescent="0.2">
      <c r="Q44362" s="92" t="s">
        <v>50</v>
      </c>
      <c r="BF44362" s="101" t="s">
        <v>58</v>
      </c>
      <c r="BK44362" s="98" t="s">
        <v>70</v>
      </c>
    </row>
    <row r="44363" spans="17:63" ht="29.25" customHeight="1" x14ac:dyDescent="0.2">
      <c r="Q44363" s="92" t="s">
        <v>50</v>
      </c>
      <c r="BF44363" s="101" t="s">
        <v>58</v>
      </c>
      <c r="BK44363" s="98" t="s">
        <v>70</v>
      </c>
    </row>
    <row r="44364" spans="17:63" ht="29.25" customHeight="1" x14ac:dyDescent="0.2">
      <c r="Q44364" s="92" t="s">
        <v>50</v>
      </c>
      <c r="BF44364" s="101" t="s">
        <v>58</v>
      </c>
      <c r="BK44364" s="98" t="s">
        <v>70</v>
      </c>
    </row>
    <row r="44365" spans="17:63" ht="29.25" customHeight="1" x14ac:dyDescent="0.2">
      <c r="Q44365" s="92" t="s">
        <v>50</v>
      </c>
      <c r="BF44365" s="101" t="s">
        <v>58</v>
      </c>
      <c r="BK44365" s="98" t="s">
        <v>70</v>
      </c>
    </row>
    <row r="44366" spans="17:63" ht="29.25" customHeight="1" x14ac:dyDescent="0.2">
      <c r="Q44366" s="92" t="s">
        <v>50</v>
      </c>
      <c r="BF44366" s="101" t="s">
        <v>58</v>
      </c>
      <c r="BK44366" s="98" t="s">
        <v>70</v>
      </c>
    </row>
    <row r="44367" spans="17:63" ht="29.25" customHeight="1" x14ac:dyDescent="0.2">
      <c r="Q44367" s="92" t="s">
        <v>50</v>
      </c>
      <c r="BF44367" s="101" t="s">
        <v>58</v>
      </c>
      <c r="BK44367" s="98" t="s">
        <v>70</v>
      </c>
    </row>
    <row r="44368" spans="17:63" ht="29.25" customHeight="1" x14ac:dyDescent="0.2">
      <c r="Q44368" s="92" t="s">
        <v>50</v>
      </c>
      <c r="BF44368" s="101" t="s">
        <v>58</v>
      </c>
      <c r="BK44368" s="98" t="s">
        <v>70</v>
      </c>
    </row>
    <row r="44369" spans="17:63" ht="29.25" customHeight="1" x14ac:dyDescent="0.2">
      <c r="Q44369" s="92" t="s">
        <v>50</v>
      </c>
      <c r="BF44369" s="101" t="s">
        <v>58</v>
      </c>
      <c r="BK44369" s="98" t="s">
        <v>70</v>
      </c>
    </row>
    <row r="44370" spans="17:63" ht="29.25" customHeight="1" x14ac:dyDescent="0.2">
      <c r="Q44370" s="92" t="s">
        <v>50</v>
      </c>
      <c r="BF44370" s="101" t="s">
        <v>58</v>
      </c>
      <c r="BK44370" s="98" t="s">
        <v>70</v>
      </c>
    </row>
    <row r="44371" spans="17:63" ht="29.25" customHeight="1" x14ac:dyDescent="0.2">
      <c r="Q44371" s="92" t="s">
        <v>50</v>
      </c>
      <c r="BF44371" s="101" t="s">
        <v>58</v>
      </c>
      <c r="BK44371" s="98" t="s">
        <v>70</v>
      </c>
    </row>
    <row r="44372" spans="17:63" ht="29.25" customHeight="1" x14ac:dyDescent="0.2">
      <c r="Q44372" s="92" t="s">
        <v>50</v>
      </c>
      <c r="BF44372" s="101" t="s">
        <v>58</v>
      </c>
      <c r="BK44372" s="98" t="s">
        <v>70</v>
      </c>
    </row>
    <row r="44373" spans="17:63" ht="29.25" customHeight="1" x14ac:dyDescent="0.2">
      <c r="Q44373" s="92" t="s">
        <v>50</v>
      </c>
      <c r="BF44373" s="101" t="s">
        <v>58</v>
      </c>
      <c r="BK44373" s="98" t="s">
        <v>70</v>
      </c>
    </row>
    <row r="44374" spans="17:63" ht="29.25" customHeight="1" x14ac:dyDescent="0.2">
      <c r="Q44374" s="92" t="s">
        <v>50</v>
      </c>
      <c r="BF44374" s="101" t="s">
        <v>58</v>
      </c>
      <c r="BK44374" s="98" t="s">
        <v>70</v>
      </c>
    </row>
    <row r="44375" spans="17:63" ht="29.25" customHeight="1" x14ac:dyDescent="0.2">
      <c r="Q44375" s="92" t="s">
        <v>50</v>
      </c>
      <c r="BF44375" s="101" t="s">
        <v>58</v>
      </c>
      <c r="BK44375" s="98" t="s">
        <v>70</v>
      </c>
    </row>
    <row r="44376" spans="17:63" ht="29.25" customHeight="1" x14ac:dyDescent="0.2">
      <c r="Q44376" s="92" t="s">
        <v>50</v>
      </c>
      <c r="BF44376" s="101" t="s">
        <v>58</v>
      </c>
      <c r="BK44376" s="98" t="s">
        <v>70</v>
      </c>
    </row>
    <row r="44377" spans="17:63" ht="29.25" customHeight="1" x14ac:dyDescent="0.2">
      <c r="Q44377" s="92" t="s">
        <v>50</v>
      </c>
      <c r="BF44377" s="101" t="s">
        <v>58</v>
      </c>
      <c r="BK44377" s="98" t="s">
        <v>70</v>
      </c>
    </row>
    <row r="44378" spans="17:63" ht="29.25" customHeight="1" x14ac:dyDescent="0.2">
      <c r="Q44378" s="92" t="s">
        <v>50</v>
      </c>
      <c r="BF44378" s="101" t="s">
        <v>58</v>
      </c>
      <c r="BK44378" s="98" t="s">
        <v>70</v>
      </c>
    </row>
    <row r="44379" spans="17:63" ht="29.25" customHeight="1" x14ac:dyDescent="0.2">
      <c r="Q44379" s="92" t="s">
        <v>50</v>
      </c>
      <c r="BF44379" s="101" t="s">
        <v>58</v>
      </c>
      <c r="BK44379" s="98" t="s">
        <v>70</v>
      </c>
    </row>
    <row r="44380" spans="17:63" ht="29.25" customHeight="1" x14ac:dyDescent="0.2">
      <c r="Q44380" s="92" t="s">
        <v>50</v>
      </c>
      <c r="BF44380" s="101" t="s">
        <v>58</v>
      </c>
      <c r="BK44380" s="98" t="s">
        <v>70</v>
      </c>
    </row>
    <row r="44381" spans="17:63" ht="29.25" customHeight="1" x14ac:dyDescent="0.2">
      <c r="Q44381" s="92" t="s">
        <v>50</v>
      </c>
      <c r="BF44381" s="101" t="s">
        <v>58</v>
      </c>
      <c r="BK44381" s="98" t="s">
        <v>70</v>
      </c>
    </row>
    <row r="44382" spans="17:63" ht="29.25" customHeight="1" x14ac:dyDescent="0.2">
      <c r="Q44382" s="92" t="s">
        <v>50</v>
      </c>
      <c r="BF44382" s="101" t="s">
        <v>58</v>
      </c>
      <c r="BK44382" s="98" t="s">
        <v>70</v>
      </c>
    </row>
    <row r="44383" spans="17:63" ht="29.25" customHeight="1" x14ac:dyDescent="0.2">
      <c r="Q44383" s="92" t="s">
        <v>50</v>
      </c>
      <c r="BF44383" s="101" t="s">
        <v>58</v>
      </c>
      <c r="BK44383" s="98" t="s">
        <v>70</v>
      </c>
    </row>
    <row r="44384" spans="17:63" ht="29.25" customHeight="1" x14ac:dyDescent="0.2">
      <c r="Q44384" s="92" t="s">
        <v>50</v>
      </c>
      <c r="BF44384" s="101" t="s">
        <v>58</v>
      </c>
      <c r="BK44384" s="98" t="s">
        <v>70</v>
      </c>
    </row>
    <row r="44385" spans="17:63" ht="29.25" customHeight="1" x14ac:dyDescent="0.2">
      <c r="Q44385" s="92" t="s">
        <v>50</v>
      </c>
      <c r="BF44385" s="101" t="s">
        <v>58</v>
      </c>
      <c r="BK44385" s="98" t="s">
        <v>70</v>
      </c>
    </row>
    <row r="44386" spans="17:63" ht="29.25" customHeight="1" x14ac:dyDescent="0.2">
      <c r="Q44386" s="92" t="s">
        <v>50</v>
      </c>
      <c r="BF44386" s="101" t="s">
        <v>58</v>
      </c>
      <c r="BK44386" s="98" t="s">
        <v>70</v>
      </c>
    </row>
    <row r="44387" spans="17:63" ht="29.25" customHeight="1" x14ac:dyDescent="0.2">
      <c r="Q44387" s="92" t="s">
        <v>50</v>
      </c>
      <c r="BF44387" s="101" t="s">
        <v>58</v>
      </c>
      <c r="BK44387" s="98" t="s">
        <v>70</v>
      </c>
    </row>
    <row r="44388" spans="17:63" ht="29.25" customHeight="1" x14ac:dyDescent="0.2">
      <c r="Q44388" s="92" t="s">
        <v>50</v>
      </c>
      <c r="BF44388" s="101" t="s">
        <v>58</v>
      </c>
      <c r="BK44388" s="98" t="s">
        <v>70</v>
      </c>
    </row>
    <row r="44389" spans="17:63" ht="29.25" customHeight="1" x14ac:dyDescent="0.2">
      <c r="Q44389" s="92" t="s">
        <v>50</v>
      </c>
      <c r="BF44389" s="101" t="s">
        <v>58</v>
      </c>
      <c r="BK44389" s="98" t="s">
        <v>70</v>
      </c>
    </row>
    <row r="44390" spans="17:63" ht="29.25" customHeight="1" x14ac:dyDescent="0.2">
      <c r="Q44390" s="92" t="s">
        <v>50</v>
      </c>
      <c r="BF44390" s="101" t="s">
        <v>58</v>
      </c>
      <c r="BK44390" s="98" t="s">
        <v>70</v>
      </c>
    </row>
    <row r="44391" spans="17:63" ht="29.25" customHeight="1" x14ac:dyDescent="0.2">
      <c r="Q44391" s="92" t="s">
        <v>50</v>
      </c>
      <c r="BF44391" s="101" t="s">
        <v>58</v>
      </c>
      <c r="BK44391" s="98" t="s">
        <v>70</v>
      </c>
    </row>
    <row r="44392" spans="17:63" ht="29.25" customHeight="1" x14ac:dyDescent="0.2">
      <c r="Q44392" s="92" t="s">
        <v>50</v>
      </c>
      <c r="BF44392" s="101" t="s">
        <v>58</v>
      </c>
      <c r="BK44392" s="98" t="s">
        <v>70</v>
      </c>
    </row>
    <row r="44393" spans="17:63" ht="29.25" customHeight="1" x14ac:dyDescent="0.2">
      <c r="Q44393" s="92" t="s">
        <v>50</v>
      </c>
      <c r="BF44393" s="101" t="s">
        <v>58</v>
      </c>
      <c r="BK44393" s="98" t="s">
        <v>70</v>
      </c>
    </row>
    <row r="44394" spans="17:63" ht="29.25" customHeight="1" x14ac:dyDescent="0.2">
      <c r="Q44394" s="92" t="s">
        <v>50</v>
      </c>
      <c r="BF44394" s="101" t="s">
        <v>58</v>
      </c>
      <c r="BK44394" s="98" t="s">
        <v>70</v>
      </c>
    </row>
    <row r="44395" spans="17:63" ht="29.25" customHeight="1" x14ac:dyDescent="0.2">
      <c r="Q44395" s="92" t="s">
        <v>50</v>
      </c>
      <c r="BF44395" s="101" t="s">
        <v>58</v>
      </c>
      <c r="BK44395" s="98" t="s">
        <v>70</v>
      </c>
    </row>
    <row r="44396" spans="17:63" ht="29.25" customHeight="1" x14ac:dyDescent="0.2">
      <c r="Q44396" s="92" t="s">
        <v>50</v>
      </c>
      <c r="BF44396" s="101" t="s">
        <v>58</v>
      </c>
      <c r="BK44396" s="98" t="s">
        <v>70</v>
      </c>
    </row>
    <row r="44397" spans="17:63" ht="29.25" customHeight="1" x14ac:dyDescent="0.2">
      <c r="Q44397" s="92" t="s">
        <v>50</v>
      </c>
      <c r="BF44397" s="101" t="s">
        <v>58</v>
      </c>
      <c r="BK44397" s="98" t="s">
        <v>70</v>
      </c>
    </row>
    <row r="44398" spans="17:63" ht="29.25" customHeight="1" x14ac:dyDescent="0.2">
      <c r="Q44398" s="92" t="s">
        <v>50</v>
      </c>
      <c r="BF44398" s="101" t="s">
        <v>58</v>
      </c>
      <c r="BK44398" s="98" t="s">
        <v>70</v>
      </c>
    </row>
    <row r="44399" spans="17:63" ht="29.25" customHeight="1" x14ac:dyDescent="0.2">
      <c r="Q44399" s="92" t="s">
        <v>50</v>
      </c>
      <c r="BF44399" s="101" t="s">
        <v>58</v>
      </c>
      <c r="BK44399" s="98" t="s">
        <v>70</v>
      </c>
    </row>
    <row r="44400" spans="17:63" ht="29.25" customHeight="1" x14ac:dyDescent="0.2">
      <c r="Q44400" s="92" t="s">
        <v>50</v>
      </c>
      <c r="BF44400" s="101" t="s">
        <v>58</v>
      </c>
      <c r="BK44400" s="98" t="s">
        <v>70</v>
      </c>
    </row>
    <row r="44401" spans="17:63" ht="29.25" customHeight="1" x14ac:dyDescent="0.2">
      <c r="Q44401" s="92" t="s">
        <v>50</v>
      </c>
      <c r="BF44401" s="101" t="s">
        <v>58</v>
      </c>
      <c r="BK44401" s="98" t="s">
        <v>70</v>
      </c>
    </row>
    <row r="44402" spans="17:63" ht="29.25" customHeight="1" x14ac:dyDescent="0.2">
      <c r="Q44402" s="92" t="s">
        <v>50</v>
      </c>
      <c r="BF44402" s="101" t="s">
        <v>58</v>
      </c>
      <c r="BK44402" s="98" t="s">
        <v>70</v>
      </c>
    </row>
    <row r="44403" spans="17:63" ht="29.25" customHeight="1" x14ac:dyDescent="0.2">
      <c r="Q44403" s="92" t="s">
        <v>50</v>
      </c>
      <c r="BF44403" s="101" t="s">
        <v>58</v>
      </c>
      <c r="BK44403" s="98" t="s">
        <v>70</v>
      </c>
    </row>
    <row r="44404" spans="17:63" ht="29.25" customHeight="1" x14ac:dyDescent="0.2">
      <c r="Q44404" s="92" t="s">
        <v>50</v>
      </c>
      <c r="BF44404" s="101" t="s">
        <v>58</v>
      </c>
      <c r="BK44404" s="98" t="s">
        <v>70</v>
      </c>
    </row>
    <row r="44405" spans="17:63" ht="29.25" customHeight="1" x14ac:dyDescent="0.2">
      <c r="Q44405" s="92" t="s">
        <v>50</v>
      </c>
      <c r="BF44405" s="101" t="s">
        <v>58</v>
      </c>
      <c r="BK44405" s="98" t="s">
        <v>70</v>
      </c>
    </row>
    <row r="44406" spans="17:63" ht="29.25" customHeight="1" x14ac:dyDescent="0.2">
      <c r="Q44406" s="92" t="s">
        <v>50</v>
      </c>
      <c r="BF44406" s="101" t="s">
        <v>58</v>
      </c>
      <c r="BK44406" s="98" t="s">
        <v>70</v>
      </c>
    </row>
    <row r="44407" spans="17:63" ht="29.25" customHeight="1" x14ac:dyDescent="0.2">
      <c r="Q44407" s="92" t="s">
        <v>50</v>
      </c>
      <c r="BF44407" s="101" t="s">
        <v>58</v>
      </c>
      <c r="BK44407" s="98" t="s">
        <v>70</v>
      </c>
    </row>
    <row r="44408" spans="17:63" ht="29.25" customHeight="1" x14ac:dyDescent="0.2">
      <c r="Q44408" s="92" t="s">
        <v>50</v>
      </c>
      <c r="BF44408" s="101" t="s">
        <v>58</v>
      </c>
      <c r="BK44408" s="98" t="s">
        <v>70</v>
      </c>
    </row>
    <row r="44409" spans="17:63" ht="29.25" customHeight="1" x14ac:dyDescent="0.2">
      <c r="Q44409" s="92" t="s">
        <v>50</v>
      </c>
      <c r="BF44409" s="101" t="s">
        <v>58</v>
      </c>
      <c r="BK44409" s="98" t="s">
        <v>70</v>
      </c>
    </row>
    <row r="44410" spans="17:63" ht="29.25" customHeight="1" x14ac:dyDescent="0.2">
      <c r="Q44410" s="92" t="s">
        <v>50</v>
      </c>
      <c r="BF44410" s="101" t="s">
        <v>58</v>
      </c>
      <c r="BK44410" s="98" t="s">
        <v>70</v>
      </c>
    </row>
    <row r="44411" spans="17:63" ht="29.25" customHeight="1" x14ac:dyDescent="0.2">
      <c r="Q44411" s="92" t="s">
        <v>50</v>
      </c>
      <c r="BF44411" s="101" t="s">
        <v>58</v>
      </c>
      <c r="BK44411" s="98" t="s">
        <v>70</v>
      </c>
    </row>
    <row r="44412" spans="17:63" ht="29.25" customHeight="1" x14ac:dyDescent="0.2">
      <c r="Q44412" s="92" t="s">
        <v>50</v>
      </c>
      <c r="BF44412" s="101" t="s">
        <v>58</v>
      </c>
      <c r="BK44412" s="98" t="s">
        <v>70</v>
      </c>
    </row>
    <row r="44413" spans="17:63" ht="29.25" customHeight="1" x14ac:dyDescent="0.2">
      <c r="Q44413" s="92" t="s">
        <v>50</v>
      </c>
      <c r="BF44413" s="101" t="s">
        <v>58</v>
      </c>
      <c r="BK44413" s="98" t="s">
        <v>70</v>
      </c>
    </row>
    <row r="44414" spans="17:63" ht="29.25" customHeight="1" x14ac:dyDescent="0.2">
      <c r="Q44414" s="92" t="s">
        <v>50</v>
      </c>
      <c r="BF44414" s="101" t="s">
        <v>58</v>
      </c>
      <c r="BK44414" s="98" t="s">
        <v>70</v>
      </c>
    </row>
    <row r="44415" spans="17:63" ht="29.25" customHeight="1" x14ac:dyDescent="0.2">
      <c r="Q44415" s="92" t="s">
        <v>50</v>
      </c>
      <c r="BF44415" s="101" t="s">
        <v>58</v>
      </c>
      <c r="BK44415" s="98" t="s">
        <v>70</v>
      </c>
    </row>
    <row r="44416" spans="17:63" ht="29.25" customHeight="1" x14ac:dyDescent="0.2">
      <c r="Q44416" s="92" t="s">
        <v>50</v>
      </c>
      <c r="BF44416" s="101" t="s">
        <v>58</v>
      </c>
      <c r="BK44416" s="98" t="s">
        <v>70</v>
      </c>
    </row>
    <row r="44417" spans="17:63" ht="29.25" customHeight="1" x14ac:dyDescent="0.2">
      <c r="Q44417" s="92" t="s">
        <v>50</v>
      </c>
      <c r="BF44417" s="101" t="s">
        <v>58</v>
      </c>
      <c r="BK44417" s="98" t="s">
        <v>70</v>
      </c>
    </row>
    <row r="44418" spans="17:63" ht="29.25" customHeight="1" x14ac:dyDescent="0.2">
      <c r="Q44418" s="92" t="s">
        <v>50</v>
      </c>
      <c r="BF44418" s="101" t="s">
        <v>58</v>
      </c>
      <c r="BK44418" s="98" t="s">
        <v>70</v>
      </c>
    </row>
    <row r="44419" spans="17:63" ht="29.25" customHeight="1" x14ac:dyDescent="0.2">
      <c r="Q44419" s="92" t="s">
        <v>50</v>
      </c>
      <c r="BF44419" s="101" t="s">
        <v>58</v>
      </c>
      <c r="BK44419" s="98" t="s">
        <v>70</v>
      </c>
    </row>
    <row r="44420" spans="17:63" ht="29.25" customHeight="1" x14ac:dyDescent="0.2">
      <c r="Q44420" s="92" t="s">
        <v>50</v>
      </c>
      <c r="BF44420" s="101" t="s">
        <v>58</v>
      </c>
      <c r="BK44420" s="98" t="s">
        <v>70</v>
      </c>
    </row>
    <row r="44421" spans="17:63" ht="29.25" customHeight="1" x14ac:dyDescent="0.2">
      <c r="Q44421" s="92" t="s">
        <v>50</v>
      </c>
      <c r="BF44421" s="101" t="s">
        <v>58</v>
      </c>
      <c r="BK44421" s="98" t="s">
        <v>70</v>
      </c>
    </row>
    <row r="44422" spans="17:63" ht="29.25" customHeight="1" x14ac:dyDescent="0.2">
      <c r="Q44422" s="92" t="s">
        <v>50</v>
      </c>
      <c r="BF44422" s="101" t="s">
        <v>58</v>
      </c>
      <c r="BK44422" s="98" t="s">
        <v>70</v>
      </c>
    </row>
    <row r="44423" spans="17:63" ht="29.25" customHeight="1" x14ac:dyDescent="0.2">
      <c r="Q44423" s="92" t="s">
        <v>50</v>
      </c>
      <c r="BF44423" s="101" t="s">
        <v>58</v>
      </c>
      <c r="BK44423" s="98" t="s">
        <v>70</v>
      </c>
    </row>
    <row r="44424" spans="17:63" ht="29.25" customHeight="1" x14ac:dyDescent="0.2">
      <c r="Q44424" s="92" t="s">
        <v>50</v>
      </c>
      <c r="BF44424" s="101" t="s">
        <v>58</v>
      </c>
      <c r="BK44424" s="98" t="s">
        <v>70</v>
      </c>
    </row>
    <row r="44425" spans="17:63" ht="29.25" customHeight="1" x14ac:dyDescent="0.2">
      <c r="Q44425" s="92" t="s">
        <v>50</v>
      </c>
      <c r="BF44425" s="101" t="s">
        <v>58</v>
      </c>
      <c r="BK44425" s="98" t="s">
        <v>70</v>
      </c>
    </row>
    <row r="44426" spans="17:63" ht="29.25" customHeight="1" x14ac:dyDescent="0.2">
      <c r="Q44426" s="92" t="s">
        <v>50</v>
      </c>
      <c r="BF44426" s="101" t="s">
        <v>58</v>
      </c>
      <c r="BK44426" s="98" t="s">
        <v>70</v>
      </c>
    </row>
    <row r="44427" spans="17:63" ht="29.25" customHeight="1" x14ac:dyDescent="0.2">
      <c r="Q44427" s="92" t="s">
        <v>50</v>
      </c>
      <c r="BF44427" s="101" t="s">
        <v>58</v>
      </c>
      <c r="BK44427" s="98" t="s">
        <v>70</v>
      </c>
    </row>
    <row r="44428" spans="17:63" ht="29.25" customHeight="1" x14ac:dyDescent="0.2">
      <c r="Q44428" s="92" t="s">
        <v>50</v>
      </c>
      <c r="BF44428" s="101" t="s">
        <v>58</v>
      </c>
      <c r="BK44428" s="98" t="s">
        <v>70</v>
      </c>
    </row>
    <row r="44429" spans="17:63" ht="29.25" customHeight="1" x14ac:dyDescent="0.2">
      <c r="Q44429" s="92" t="s">
        <v>50</v>
      </c>
      <c r="BF44429" s="101" t="s">
        <v>58</v>
      </c>
      <c r="BK44429" s="98" t="s">
        <v>70</v>
      </c>
    </row>
    <row r="44430" spans="17:63" ht="29.25" customHeight="1" x14ac:dyDescent="0.2">
      <c r="Q44430" s="92" t="s">
        <v>50</v>
      </c>
      <c r="BF44430" s="101" t="s">
        <v>58</v>
      </c>
      <c r="BK44430" s="98" t="s">
        <v>70</v>
      </c>
    </row>
    <row r="44431" spans="17:63" ht="29.25" customHeight="1" x14ac:dyDescent="0.2">
      <c r="Q44431" s="92" t="s">
        <v>50</v>
      </c>
      <c r="BF44431" s="101" t="s">
        <v>58</v>
      </c>
      <c r="BK44431" s="98" t="s">
        <v>70</v>
      </c>
    </row>
    <row r="44432" spans="17:63" ht="29.25" customHeight="1" x14ac:dyDescent="0.2">
      <c r="Q44432" s="92" t="s">
        <v>50</v>
      </c>
      <c r="BF44432" s="101" t="s">
        <v>58</v>
      </c>
      <c r="BK44432" s="98" t="s">
        <v>70</v>
      </c>
    </row>
    <row r="44433" spans="17:63" ht="29.25" customHeight="1" x14ac:dyDescent="0.2">
      <c r="Q44433" s="92" t="s">
        <v>50</v>
      </c>
      <c r="BF44433" s="101" t="s">
        <v>58</v>
      </c>
      <c r="BK44433" s="98" t="s">
        <v>70</v>
      </c>
    </row>
    <row r="44434" spans="17:63" ht="29.25" customHeight="1" x14ac:dyDescent="0.2">
      <c r="Q44434" s="92" t="s">
        <v>50</v>
      </c>
      <c r="BF44434" s="101" t="s">
        <v>58</v>
      </c>
      <c r="BK44434" s="98" t="s">
        <v>70</v>
      </c>
    </row>
    <row r="44435" spans="17:63" ht="29.25" customHeight="1" x14ac:dyDescent="0.2">
      <c r="Q44435" s="92" t="s">
        <v>50</v>
      </c>
      <c r="BF44435" s="101" t="s">
        <v>58</v>
      </c>
      <c r="BK44435" s="98" t="s">
        <v>70</v>
      </c>
    </row>
    <row r="44436" spans="17:63" ht="29.25" customHeight="1" x14ac:dyDescent="0.2">
      <c r="Q44436" s="92" t="s">
        <v>50</v>
      </c>
      <c r="BF44436" s="101" t="s">
        <v>58</v>
      </c>
      <c r="BK44436" s="98" t="s">
        <v>70</v>
      </c>
    </row>
    <row r="44437" spans="17:63" ht="29.25" customHeight="1" x14ac:dyDescent="0.2">
      <c r="Q44437" s="92" t="s">
        <v>50</v>
      </c>
      <c r="BF44437" s="101" t="s">
        <v>58</v>
      </c>
      <c r="BK44437" s="98" t="s">
        <v>70</v>
      </c>
    </row>
    <row r="44438" spans="17:63" ht="29.25" customHeight="1" x14ac:dyDescent="0.2">
      <c r="Q44438" s="92" t="s">
        <v>50</v>
      </c>
      <c r="BF44438" s="101" t="s">
        <v>58</v>
      </c>
      <c r="BK44438" s="98" t="s">
        <v>70</v>
      </c>
    </row>
    <row r="44439" spans="17:63" ht="29.25" customHeight="1" x14ac:dyDescent="0.2">
      <c r="Q44439" s="92" t="s">
        <v>50</v>
      </c>
      <c r="BF44439" s="101" t="s">
        <v>58</v>
      </c>
      <c r="BK44439" s="98" t="s">
        <v>70</v>
      </c>
    </row>
    <row r="44440" spans="17:63" ht="29.25" customHeight="1" x14ac:dyDescent="0.2">
      <c r="Q44440" s="92" t="s">
        <v>50</v>
      </c>
      <c r="BF44440" s="101" t="s">
        <v>58</v>
      </c>
      <c r="BK44440" s="98" t="s">
        <v>70</v>
      </c>
    </row>
    <row r="44441" spans="17:63" ht="29.25" customHeight="1" x14ac:dyDescent="0.2">
      <c r="Q44441" s="92" t="s">
        <v>50</v>
      </c>
      <c r="BF44441" s="101" t="s">
        <v>58</v>
      </c>
      <c r="BK44441" s="98" t="s">
        <v>70</v>
      </c>
    </row>
    <row r="44442" spans="17:63" ht="29.25" customHeight="1" x14ac:dyDescent="0.2">
      <c r="Q44442" s="92" t="s">
        <v>50</v>
      </c>
      <c r="BF44442" s="101" t="s">
        <v>58</v>
      </c>
      <c r="BK44442" s="98" t="s">
        <v>70</v>
      </c>
    </row>
    <row r="44443" spans="17:63" ht="29.25" customHeight="1" x14ac:dyDescent="0.2">
      <c r="Q44443" s="92" t="s">
        <v>50</v>
      </c>
      <c r="BF44443" s="101" t="s">
        <v>58</v>
      </c>
      <c r="BK44443" s="98" t="s">
        <v>70</v>
      </c>
    </row>
    <row r="44444" spans="17:63" ht="29.25" customHeight="1" x14ac:dyDescent="0.2">
      <c r="Q44444" s="92" t="s">
        <v>50</v>
      </c>
      <c r="BF44444" s="101" t="s">
        <v>58</v>
      </c>
      <c r="BK44444" s="98" t="s">
        <v>70</v>
      </c>
    </row>
    <row r="44445" spans="17:63" ht="29.25" customHeight="1" x14ac:dyDescent="0.2">
      <c r="Q44445" s="92" t="s">
        <v>50</v>
      </c>
      <c r="BF44445" s="101" t="s">
        <v>58</v>
      </c>
      <c r="BK44445" s="98" t="s">
        <v>70</v>
      </c>
    </row>
    <row r="44446" spans="17:63" ht="29.25" customHeight="1" x14ac:dyDescent="0.2">
      <c r="Q44446" s="92" t="s">
        <v>50</v>
      </c>
      <c r="BF44446" s="101" t="s">
        <v>58</v>
      </c>
      <c r="BK44446" s="98" t="s">
        <v>70</v>
      </c>
    </row>
    <row r="44447" spans="17:63" ht="29.25" customHeight="1" x14ac:dyDescent="0.2">
      <c r="Q44447" s="92" t="s">
        <v>50</v>
      </c>
      <c r="BF44447" s="101" t="s">
        <v>58</v>
      </c>
      <c r="BK44447" s="98" t="s">
        <v>70</v>
      </c>
    </row>
    <row r="44448" spans="17:63" ht="29.25" customHeight="1" x14ac:dyDescent="0.2">
      <c r="Q44448" s="92" t="s">
        <v>50</v>
      </c>
      <c r="BF44448" s="101" t="s">
        <v>58</v>
      </c>
      <c r="BK44448" s="98" t="s">
        <v>70</v>
      </c>
    </row>
    <row r="44449" spans="17:63" ht="29.25" customHeight="1" x14ac:dyDescent="0.2">
      <c r="Q44449" s="92" t="s">
        <v>50</v>
      </c>
      <c r="BF44449" s="101" t="s">
        <v>58</v>
      </c>
      <c r="BK44449" s="98" t="s">
        <v>70</v>
      </c>
    </row>
    <row r="44450" spans="17:63" ht="29.25" customHeight="1" x14ac:dyDescent="0.2">
      <c r="Q44450" s="92" t="s">
        <v>50</v>
      </c>
      <c r="BF44450" s="101" t="s">
        <v>58</v>
      </c>
      <c r="BK44450" s="98" t="s">
        <v>70</v>
      </c>
    </row>
    <row r="44451" spans="17:63" ht="29.25" customHeight="1" x14ac:dyDescent="0.2">
      <c r="Q44451" s="92" t="s">
        <v>50</v>
      </c>
      <c r="BF44451" s="101" t="s">
        <v>58</v>
      </c>
      <c r="BK44451" s="98" t="s">
        <v>70</v>
      </c>
    </row>
    <row r="44452" spans="17:63" ht="29.25" customHeight="1" x14ac:dyDescent="0.2">
      <c r="Q44452" s="92" t="s">
        <v>50</v>
      </c>
      <c r="BF44452" s="101" t="s">
        <v>58</v>
      </c>
      <c r="BK44452" s="98" t="s">
        <v>70</v>
      </c>
    </row>
    <row r="44453" spans="17:63" ht="29.25" customHeight="1" x14ac:dyDescent="0.2">
      <c r="Q44453" s="92" t="s">
        <v>50</v>
      </c>
      <c r="BF44453" s="101" t="s">
        <v>58</v>
      </c>
      <c r="BK44453" s="98" t="s">
        <v>70</v>
      </c>
    </row>
    <row r="44454" spans="17:63" ht="29.25" customHeight="1" x14ac:dyDescent="0.2">
      <c r="Q44454" s="92" t="s">
        <v>50</v>
      </c>
      <c r="BF44454" s="101" t="s">
        <v>58</v>
      </c>
      <c r="BK44454" s="98" t="s">
        <v>70</v>
      </c>
    </row>
    <row r="44455" spans="17:63" ht="29.25" customHeight="1" x14ac:dyDescent="0.2">
      <c r="Q44455" s="92" t="s">
        <v>50</v>
      </c>
      <c r="BF44455" s="101" t="s">
        <v>58</v>
      </c>
      <c r="BK44455" s="98" t="s">
        <v>70</v>
      </c>
    </row>
    <row r="44456" spans="17:63" ht="29.25" customHeight="1" x14ac:dyDescent="0.2">
      <c r="Q44456" s="92" t="s">
        <v>50</v>
      </c>
      <c r="BF44456" s="101" t="s">
        <v>58</v>
      </c>
      <c r="BK44456" s="98" t="s">
        <v>70</v>
      </c>
    </row>
    <row r="44457" spans="17:63" ht="29.25" customHeight="1" x14ac:dyDescent="0.2">
      <c r="Q44457" s="92" t="s">
        <v>50</v>
      </c>
      <c r="BF44457" s="101" t="s">
        <v>58</v>
      </c>
      <c r="BK44457" s="98" t="s">
        <v>70</v>
      </c>
    </row>
    <row r="44458" spans="17:63" ht="29.25" customHeight="1" x14ac:dyDescent="0.2">
      <c r="Q44458" s="92" t="s">
        <v>50</v>
      </c>
      <c r="BF44458" s="101" t="s">
        <v>58</v>
      </c>
      <c r="BK44458" s="98" t="s">
        <v>70</v>
      </c>
    </row>
    <row r="44459" spans="17:63" ht="29.25" customHeight="1" x14ac:dyDescent="0.2">
      <c r="Q44459" s="92" t="s">
        <v>50</v>
      </c>
      <c r="BF44459" s="101" t="s">
        <v>58</v>
      </c>
      <c r="BK44459" s="98" t="s">
        <v>70</v>
      </c>
    </row>
    <row r="44460" spans="17:63" ht="29.25" customHeight="1" x14ac:dyDescent="0.2">
      <c r="Q44460" s="92" t="s">
        <v>50</v>
      </c>
      <c r="BF44460" s="101" t="s">
        <v>58</v>
      </c>
      <c r="BK44460" s="98" t="s">
        <v>70</v>
      </c>
    </row>
    <row r="44461" spans="17:63" ht="29.25" customHeight="1" x14ac:dyDescent="0.2">
      <c r="Q44461" s="92" t="s">
        <v>50</v>
      </c>
      <c r="BF44461" s="101" t="s">
        <v>58</v>
      </c>
      <c r="BK44461" s="98" t="s">
        <v>70</v>
      </c>
    </row>
    <row r="44462" spans="17:63" ht="29.25" customHeight="1" x14ac:dyDescent="0.2">
      <c r="Q44462" s="92" t="s">
        <v>50</v>
      </c>
      <c r="BF44462" s="101" t="s">
        <v>58</v>
      </c>
      <c r="BK44462" s="98" t="s">
        <v>70</v>
      </c>
    </row>
    <row r="44463" spans="17:63" ht="29.25" customHeight="1" x14ac:dyDescent="0.2">
      <c r="Q44463" s="92" t="s">
        <v>50</v>
      </c>
      <c r="BF44463" s="101" t="s">
        <v>58</v>
      </c>
      <c r="BK44463" s="98" t="s">
        <v>70</v>
      </c>
    </row>
    <row r="44464" spans="17:63" ht="29.25" customHeight="1" x14ac:dyDescent="0.2">
      <c r="Q44464" s="92" t="s">
        <v>50</v>
      </c>
      <c r="BF44464" s="101" t="s">
        <v>58</v>
      </c>
      <c r="BK44464" s="98" t="s">
        <v>70</v>
      </c>
    </row>
    <row r="44465" spans="17:63" ht="29.25" customHeight="1" x14ac:dyDescent="0.2">
      <c r="Q44465" s="92" t="s">
        <v>50</v>
      </c>
      <c r="BF44465" s="101" t="s">
        <v>58</v>
      </c>
      <c r="BK44465" s="98" t="s">
        <v>70</v>
      </c>
    </row>
    <row r="44466" spans="17:63" ht="29.25" customHeight="1" x14ac:dyDescent="0.2">
      <c r="Q44466" s="92" t="s">
        <v>50</v>
      </c>
      <c r="BF44466" s="101" t="s">
        <v>58</v>
      </c>
      <c r="BK44466" s="98" t="s">
        <v>70</v>
      </c>
    </row>
    <row r="44467" spans="17:63" ht="29.25" customHeight="1" x14ac:dyDescent="0.2">
      <c r="Q44467" s="92" t="s">
        <v>50</v>
      </c>
      <c r="BF44467" s="101" t="s">
        <v>58</v>
      </c>
      <c r="BK44467" s="98" t="s">
        <v>70</v>
      </c>
    </row>
    <row r="44468" spans="17:63" ht="29.25" customHeight="1" x14ac:dyDescent="0.2">
      <c r="Q44468" s="92" t="s">
        <v>50</v>
      </c>
      <c r="BF44468" s="101" t="s">
        <v>58</v>
      </c>
      <c r="BK44468" s="98" t="s">
        <v>70</v>
      </c>
    </row>
    <row r="44469" spans="17:63" ht="29.25" customHeight="1" x14ac:dyDescent="0.2">
      <c r="Q44469" s="92" t="s">
        <v>50</v>
      </c>
      <c r="BF44469" s="101" t="s">
        <v>58</v>
      </c>
      <c r="BK44469" s="98" t="s">
        <v>70</v>
      </c>
    </row>
    <row r="44470" spans="17:63" ht="29.25" customHeight="1" x14ac:dyDescent="0.2">
      <c r="Q44470" s="92" t="s">
        <v>50</v>
      </c>
      <c r="BF44470" s="101" t="s">
        <v>58</v>
      </c>
      <c r="BK44470" s="98" t="s">
        <v>70</v>
      </c>
    </row>
    <row r="44471" spans="17:63" ht="29.25" customHeight="1" x14ac:dyDescent="0.2">
      <c r="Q44471" s="92" t="s">
        <v>50</v>
      </c>
      <c r="BF44471" s="101" t="s">
        <v>58</v>
      </c>
      <c r="BK44471" s="98" t="s">
        <v>70</v>
      </c>
    </row>
    <row r="44472" spans="17:63" ht="29.25" customHeight="1" x14ac:dyDescent="0.2">
      <c r="Q44472" s="92" t="s">
        <v>50</v>
      </c>
      <c r="BF44472" s="101" t="s">
        <v>58</v>
      </c>
      <c r="BK44472" s="98" t="s">
        <v>70</v>
      </c>
    </row>
    <row r="44473" spans="17:63" ht="29.25" customHeight="1" x14ac:dyDescent="0.2">
      <c r="Q44473" s="92" t="s">
        <v>50</v>
      </c>
      <c r="BF44473" s="101" t="s">
        <v>58</v>
      </c>
      <c r="BK44473" s="98" t="s">
        <v>70</v>
      </c>
    </row>
    <row r="44474" spans="17:63" ht="29.25" customHeight="1" x14ac:dyDescent="0.2">
      <c r="Q44474" s="92" t="s">
        <v>50</v>
      </c>
      <c r="BF44474" s="101" t="s">
        <v>58</v>
      </c>
      <c r="BK44474" s="98" t="s">
        <v>70</v>
      </c>
    </row>
    <row r="44475" spans="17:63" ht="29.25" customHeight="1" x14ac:dyDescent="0.2">
      <c r="Q44475" s="92" t="s">
        <v>50</v>
      </c>
      <c r="BF44475" s="101" t="s">
        <v>58</v>
      </c>
      <c r="BK44475" s="98" t="s">
        <v>70</v>
      </c>
    </row>
    <row r="44476" spans="17:63" ht="29.25" customHeight="1" x14ac:dyDescent="0.2">
      <c r="Q44476" s="92" t="s">
        <v>50</v>
      </c>
      <c r="BF44476" s="101" t="s">
        <v>58</v>
      </c>
      <c r="BK44476" s="98" t="s">
        <v>70</v>
      </c>
    </row>
    <row r="44477" spans="17:63" ht="29.25" customHeight="1" x14ac:dyDescent="0.2">
      <c r="Q44477" s="92" t="s">
        <v>50</v>
      </c>
      <c r="BF44477" s="101" t="s">
        <v>58</v>
      </c>
      <c r="BK44477" s="98" t="s">
        <v>70</v>
      </c>
    </row>
    <row r="44478" spans="17:63" ht="29.25" customHeight="1" x14ac:dyDescent="0.2">
      <c r="Q44478" s="92" t="s">
        <v>50</v>
      </c>
      <c r="BF44478" s="101" t="s">
        <v>58</v>
      </c>
      <c r="BK44478" s="98" t="s">
        <v>70</v>
      </c>
    </row>
    <row r="44479" spans="17:63" ht="29.25" customHeight="1" x14ac:dyDescent="0.2">
      <c r="Q44479" s="92" t="s">
        <v>50</v>
      </c>
      <c r="BF44479" s="101" t="s">
        <v>58</v>
      </c>
      <c r="BK44479" s="98" t="s">
        <v>70</v>
      </c>
    </row>
    <row r="44480" spans="17:63" ht="29.25" customHeight="1" x14ac:dyDescent="0.2">
      <c r="Q44480" s="92" t="s">
        <v>50</v>
      </c>
      <c r="BF44480" s="101" t="s">
        <v>58</v>
      </c>
      <c r="BK44480" s="98" t="s">
        <v>70</v>
      </c>
    </row>
    <row r="44481" spans="17:63" ht="29.25" customHeight="1" x14ac:dyDescent="0.2">
      <c r="Q44481" s="92" t="s">
        <v>50</v>
      </c>
      <c r="BF44481" s="101" t="s">
        <v>58</v>
      </c>
      <c r="BK44481" s="98" t="s">
        <v>70</v>
      </c>
    </row>
    <row r="44482" spans="17:63" ht="29.25" customHeight="1" x14ac:dyDescent="0.2">
      <c r="Q44482" s="92" t="s">
        <v>50</v>
      </c>
      <c r="BF44482" s="101" t="s">
        <v>58</v>
      </c>
      <c r="BK44482" s="98" t="s">
        <v>70</v>
      </c>
    </row>
    <row r="44483" spans="17:63" ht="29.25" customHeight="1" x14ac:dyDescent="0.2">
      <c r="Q44483" s="92" t="s">
        <v>50</v>
      </c>
      <c r="BF44483" s="101" t="s">
        <v>58</v>
      </c>
      <c r="BK44483" s="98" t="s">
        <v>70</v>
      </c>
    </row>
    <row r="44484" spans="17:63" ht="29.25" customHeight="1" x14ac:dyDescent="0.2">
      <c r="Q44484" s="92" t="s">
        <v>50</v>
      </c>
      <c r="BF44484" s="101" t="s">
        <v>58</v>
      </c>
      <c r="BK44484" s="98" t="s">
        <v>70</v>
      </c>
    </row>
    <row r="44485" spans="17:63" ht="29.25" customHeight="1" x14ac:dyDescent="0.2">
      <c r="Q44485" s="92" t="s">
        <v>50</v>
      </c>
      <c r="BF44485" s="101" t="s">
        <v>58</v>
      </c>
      <c r="BK44485" s="98" t="s">
        <v>70</v>
      </c>
    </row>
    <row r="44486" spans="17:63" ht="29.25" customHeight="1" x14ac:dyDescent="0.2">
      <c r="Q44486" s="92" t="s">
        <v>50</v>
      </c>
      <c r="BF44486" s="101" t="s">
        <v>58</v>
      </c>
      <c r="BK44486" s="98" t="s">
        <v>70</v>
      </c>
    </row>
    <row r="44487" spans="17:63" ht="29.25" customHeight="1" x14ac:dyDescent="0.2">
      <c r="Q44487" s="92" t="s">
        <v>50</v>
      </c>
      <c r="BF44487" s="101" t="s">
        <v>58</v>
      </c>
      <c r="BK44487" s="98" t="s">
        <v>70</v>
      </c>
    </row>
    <row r="44488" spans="17:63" ht="29.25" customHeight="1" x14ac:dyDescent="0.2">
      <c r="Q44488" s="92" t="s">
        <v>50</v>
      </c>
      <c r="BF44488" s="101" t="s">
        <v>58</v>
      </c>
      <c r="BK44488" s="98" t="s">
        <v>70</v>
      </c>
    </row>
    <row r="44489" spans="17:63" ht="29.25" customHeight="1" x14ac:dyDescent="0.2">
      <c r="Q44489" s="92" t="s">
        <v>50</v>
      </c>
      <c r="BF44489" s="101" t="s">
        <v>58</v>
      </c>
      <c r="BK44489" s="98" t="s">
        <v>70</v>
      </c>
    </row>
    <row r="44490" spans="17:63" ht="29.25" customHeight="1" x14ac:dyDescent="0.2">
      <c r="Q44490" s="92" t="s">
        <v>50</v>
      </c>
      <c r="BF44490" s="101" t="s">
        <v>58</v>
      </c>
      <c r="BK44490" s="98" t="s">
        <v>70</v>
      </c>
    </row>
    <row r="44491" spans="17:63" ht="29.25" customHeight="1" x14ac:dyDescent="0.2">
      <c r="Q44491" s="92" t="s">
        <v>50</v>
      </c>
      <c r="BF44491" s="101" t="s">
        <v>58</v>
      </c>
      <c r="BK44491" s="98" t="s">
        <v>70</v>
      </c>
    </row>
    <row r="44492" spans="17:63" ht="29.25" customHeight="1" x14ac:dyDescent="0.2">
      <c r="Q44492" s="92" t="s">
        <v>50</v>
      </c>
      <c r="BF44492" s="101" t="s">
        <v>58</v>
      </c>
      <c r="BK44492" s="98" t="s">
        <v>70</v>
      </c>
    </row>
    <row r="44493" spans="17:63" ht="29.25" customHeight="1" x14ac:dyDescent="0.2">
      <c r="Q44493" s="92" t="s">
        <v>50</v>
      </c>
      <c r="BF44493" s="101" t="s">
        <v>58</v>
      </c>
      <c r="BK44493" s="98" t="s">
        <v>70</v>
      </c>
    </row>
    <row r="44494" spans="17:63" ht="29.25" customHeight="1" x14ac:dyDescent="0.2">
      <c r="Q44494" s="92" t="s">
        <v>50</v>
      </c>
      <c r="BF44494" s="101" t="s">
        <v>58</v>
      </c>
      <c r="BK44494" s="98" t="s">
        <v>70</v>
      </c>
    </row>
    <row r="44495" spans="17:63" ht="29.25" customHeight="1" x14ac:dyDescent="0.2">
      <c r="Q44495" s="92" t="s">
        <v>50</v>
      </c>
      <c r="BF44495" s="101" t="s">
        <v>58</v>
      </c>
      <c r="BK44495" s="98" t="s">
        <v>70</v>
      </c>
    </row>
    <row r="44496" spans="17:63" ht="29.25" customHeight="1" x14ac:dyDescent="0.2">
      <c r="Q44496" s="92" t="s">
        <v>50</v>
      </c>
      <c r="BF44496" s="101" t="s">
        <v>58</v>
      </c>
      <c r="BK44496" s="98" t="s">
        <v>70</v>
      </c>
    </row>
    <row r="44497" spans="17:63" ht="29.25" customHeight="1" x14ac:dyDescent="0.2">
      <c r="Q44497" s="92" t="s">
        <v>50</v>
      </c>
      <c r="BF44497" s="101" t="s">
        <v>58</v>
      </c>
      <c r="BK44497" s="98" t="s">
        <v>70</v>
      </c>
    </row>
    <row r="44498" spans="17:63" ht="29.25" customHeight="1" x14ac:dyDescent="0.2">
      <c r="Q44498" s="92" t="s">
        <v>50</v>
      </c>
      <c r="BF44498" s="101" t="s">
        <v>58</v>
      </c>
      <c r="BK44498" s="98" t="s">
        <v>70</v>
      </c>
    </row>
    <row r="44499" spans="17:63" ht="29.25" customHeight="1" x14ac:dyDescent="0.2">
      <c r="Q44499" s="92" t="s">
        <v>50</v>
      </c>
      <c r="BF44499" s="101" t="s">
        <v>58</v>
      </c>
      <c r="BK44499" s="98" t="s">
        <v>70</v>
      </c>
    </row>
    <row r="44500" spans="17:63" ht="29.25" customHeight="1" x14ac:dyDescent="0.2">
      <c r="Q44500" s="92" t="s">
        <v>50</v>
      </c>
      <c r="BF44500" s="101" t="s">
        <v>58</v>
      </c>
      <c r="BK44500" s="98" t="s">
        <v>70</v>
      </c>
    </row>
    <row r="44501" spans="17:63" ht="29.25" customHeight="1" x14ac:dyDescent="0.2">
      <c r="Q44501" s="92" t="s">
        <v>50</v>
      </c>
      <c r="BF44501" s="101" t="s">
        <v>58</v>
      </c>
      <c r="BK44501" s="98" t="s">
        <v>70</v>
      </c>
    </row>
    <row r="44502" spans="17:63" ht="29.25" customHeight="1" x14ac:dyDescent="0.2">
      <c r="Q44502" s="92" t="s">
        <v>50</v>
      </c>
      <c r="BF44502" s="101" t="s">
        <v>58</v>
      </c>
      <c r="BK44502" s="98" t="s">
        <v>70</v>
      </c>
    </row>
    <row r="44503" spans="17:63" ht="29.25" customHeight="1" x14ac:dyDescent="0.2">
      <c r="Q44503" s="92" t="s">
        <v>50</v>
      </c>
      <c r="BF44503" s="101" t="s">
        <v>58</v>
      </c>
      <c r="BK44503" s="98" t="s">
        <v>70</v>
      </c>
    </row>
    <row r="44504" spans="17:63" ht="29.25" customHeight="1" x14ac:dyDescent="0.2">
      <c r="Q44504" s="92" t="s">
        <v>50</v>
      </c>
      <c r="BF44504" s="101" t="s">
        <v>58</v>
      </c>
      <c r="BK44504" s="98" t="s">
        <v>70</v>
      </c>
    </row>
    <row r="44505" spans="17:63" ht="29.25" customHeight="1" x14ac:dyDescent="0.2">
      <c r="Q44505" s="92" t="s">
        <v>50</v>
      </c>
      <c r="BF44505" s="101" t="s">
        <v>58</v>
      </c>
      <c r="BK44505" s="98" t="s">
        <v>70</v>
      </c>
    </row>
    <row r="44506" spans="17:63" ht="29.25" customHeight="1" x14ac:dyDescent="0.2">
      <c r="Q44506" s="92" t="s">
        <v>50</v>
      </c>
      <c r="BF44506" s="101" t="s">
        <v>58</v>
      </c>
      <c r="BK44506" s="98" t="s">
        <v>70</v>
      </c>
    </row>
    <row r="44507" spans="17:63" ht="29.25" customHeight="1" x14ac:dyDescent="0.2">
      <c r="Q44507" s="92" t="s">
        <v>50</v>
      </c>
      <c r="BF44507" s="101" t="s">
        <v>58</v>
      </c>
      <c r="BK44507" s="98" t="s">
        <v>70</v>
      </c>
    </row>
    <row r="44508" spans="17:63" ht="29.25" customHeight="1" x14ac:dyDescent="0.2">
      <c r="Q44508" s="92" t="s">
        <v>50</v>
      </c>
      <c r="BF44508" s="101" t="s">
        <v>58</v>
      </c>
      <c r="BK44508" s="98" t="s">
        <v>70</v>
      </c>
    </row>
    <row r="44509" spans="17:63" ht="29.25" customHeight="1" x14ac:dyDescent="0.2">
      <c r="Q44509" s="92" t="s">
        <v>50</v>
      </c>
      <c r="BF44509" s="101" t="s">
        <v>58</v>
      </c>
      <c r="BK44509" s="98" t="s">
        <v>70</v>
      </c>
    </row>
    <row r="44510" spans="17:63" ht="29.25" customHeight="1" x14ac:dyDescent="0.2">
      <c r="Q44510" s="92" t="s">
        <v>50</v>
      </c>
      <c r="BF44510" s="101" t="s">
        <v>58</v>
      </c>
      <c r="BK44510" s="98" t="s">
        <v>70</v>
      </c>
    </row>
    <row r="44511" spans="17:63" ht="29.25" customHeight="1" x14ac:dyDescent="0.2">
      <c r="Q44511" s="92" t="s">
        <v>50</v>
      </c>
      <c r="BF44511" s="101" t="s">
        <v>58</v>
      </c>
      <c r="BK44511" s="98" t="s">
        <v>70</v>
      </c>
    </row>
    <row r="44512" spans="17:63" ht="29.25" customHeight="1" x14ac:dyDescent="0.2">
      <c r="Q44512" s="92" t="s">
        <v>50</v>
      </c>
      <c r="BF44512" s="101" t="s">
        <v>58</v>
      </c>
      <c r="BK44512" s="98" t="s">
        <v>70</v>
      </c>
    </row>
    <row r="44513" spans="17:63" ht="29.25" customHeight="1" x14ac:dyDescent="0.2">
      <c r="Q44513" s="92" t="s">
        <v>50</v>
      </c>
      <c r="BF44513" s="101" t="s">
        <v>58</v>
      </c>
      <c r="BK44513" s="98" t="s">
        <v>70</v>
      </c>
    </row>
    <row r="44514" spans="17:63" ht="29.25" customHeight="1" x14ac:dyDescent="0.2">
      <c r="Q44514" s="92" t="s">
        <v>50</v>
      </c>
      <c r="BF44514" s="101" t="s">
        <v>58</v>
      </c>
      <c r="BK44514" s="98" t="s">
        <v>70</v>
      </c>
    </row>
    <row r="44515" spans="17:63" ht="29.25" customHeight="1" x14ac:dyDescent="0.2">
      <c r="Q44515" s="92" t="s">
        <v>50</v>
      </c>
      <c r="BF44515" s="101" t="s">
        <v>58</v>
      </c>
      <c r="BK44515" s="98" t="s">
        <v>70</v>
      </c>
    </row>
    <row r="44516" spans="17:63" ht="29.25" customHeight="1" x14ac:dyDescent="0.2">
      <c r="Q44516" s="92" t="s">
        <v>50</v>
      </c>
      <c r="BF44516" s="101" t="s">
        <v>58</v>
      </c>
      <c r="BK44516" s="98" t="s">
        <v>70</v>
      </c>
    </row>
    <row r="44517" spans="17:63" ht="29.25" customHeight="1" x14ac:dyDescent="0.2">
      <c r="Q44517" s="92" t="s">
        <v>50</v>
      </c>
      <c r="BF44517" s="101" t="s">
        <v>58</v>
      </c>
      <c r="BK44517" s="98" t="s">
        <v>70</v>
      </c>
    </row>
    <row r="44518" spans="17:63" ht="29.25" customHeight="1" x14ac:dyDescent="0.2">
      <c r="Q44518" s="92" t="s">
        <v>50</v>
      </c>
      <c r="BF44518" s="101" t="s">
        <v>58</v>
      </c>
      <c r="BK44518" s="98" t="s">
        <v>70</v>
      </c>
    </row>
    <row r="44519" spans="17:63" ht="29.25" customHeight="1" x14ac:dyDescent="0.2">
      <c r="Q44519" s="92" t="s">
        <v>50</v>
      </c>
      <c r="BF44519" s="101" t="s">
        <v>58</v>
      </c>
      <c r="BK44519" s="98" t="s">
        <v>70</v>
      </c>
    </row>
    <row r="44520" spans="17:63" ht="29.25" customHeight="1" x14ac:dyDescent="0.2">
      <c r="Q44520" s="92" t="s">
        <v>50</v>
      </c>
      <c r="BF44520" s="101" t="s">
        <v>58</v>
      </c>
      <c r="BK44520" s="98" t="s">
        <v>70</v>
      </c>
    </row>
    <row r="44521" spans="17:63" ht="29.25" customHeight="1" x14ac:dyDescent="0.2">
      <c r="Q44521" s="92" t="s">
        <v>50</v>
      </c>
      <c r="BF44521" s="101" t="s">
        <v>58</v>
      </c>
      <c r="BK44521" s="98" t="s">
        <v>70</v>
      </c>
    </row>
    <row r="44522" spans="17:63" ht="29.25" customHeight="1" x14ac:dyDescent="0.2">
      <c r="Q44522" s="92" t="s">
        <v>50</v>
      </c>
      <c r="BF44522" s="101" t="s">
        <v>58</v>
      </c>
      <c r="BK44522" s="98" t="s">
        <v>70</v>
      </c>
    </row>
    <row r="44523" spans="17:63" ht="29.25" customHeight="1" x14ac:dyDescent="0.2">
      <c r="Q44523" s="92" t="s">
        <v>50</v>
      </c>
      <c r="BF44523" s="101" t="s">
        <v>58</v>
      </c>
      <c r="BK44523" s="98" t="s">
        <v>70</v>
      </c>
    </row>
    <row r="44524" spans="17:63" ht="29.25" customHeight="1" x14ac:dyDescent="0.2">
      <c r="Q44524" s="92" t="s">
        <v>50</v>
      </c>
      <c r="BF44524" s="101" t="s">
        <v>58</v>
      </c>
      <c r="BK44524" s="98" t="s">
        <v>70</v>
      </c>
    </row>
    <row r="44525" spans="17:63" ht="29.25" customHeight="1" x14ac:dyDescent="0.2">
      <c r="Q44525" s="92" t="s">
        <v>50</v>
      </c>
      <c r="BF44525" s="101" t="s">
        <v>58</v>
      </c>
      <c r="BK44525" s="98" t="s">
        <v>70</v>
      </c>
    </row>
    <row r="44526" spans="17:63" ht="29.25" customHeight="1" x14ac:dyDescent="0.2">
      <c r="Q44526" s="92" t="s">
        <v>50</v>
      </c>
      <c r="BF44526" s="101" t="s">
        <v>58</v>
      </c>
      <c r="BK44526" s="98" t="s">
        <v>70</v>
      </c>
    </row>
    <row r="44527" spans="17:63" ht="29.25" customHeight="1" x14ac:dyDescent="0.2">
      <c r="Q44527" s="92" t="s">
        <v>50</v>
      </c>
      <c r="BF44527" s="101" t="s">
        <v>58</v>
      </c>
      <c r="BK44527" s="98" t="s">
        <v>70</v>
      </c>
    </row>
    <row r="44528" spans="17:63" ht="29.25" customHeight="1" x14ac:dyDescent="0.2">
      <c r="Q44528" s="92" t="s">
        <v>50</v>
      </c>
      <c r="BF44528" s="101" t="s">
        <v>58</v>
      </c>
      <c r="BK44528" s="98" t="s">
        <v>70</v>
      </c>
    </row>
    <row r="44529" spans="17:63" ht="29.25" customHeight="1" x14ac:dyDescent="0.2">
      <c r="Q44529" s="92" t="s">
        <v>50</v>
      </c>
      <c r="BF44529" s="101" t="s">
        <v>58</v>
      </c>
      <c r="BK44529" s="98" t="s">
        <v>70</v>
      </c>
    </row>
    <row r="44530" spans="17:63" ht="29.25" customHeight="1" x14ac:dyDescent="0.2">
      <c r="Q44530" s="92" t="s">
        <v>50</v>
      </c>
      <c r="BF44530" s="101" t="s">
        <v>58</v>
      </c>
      <c r="BK44530" s="98" t="s">
        <v>70</v>
      </c>
    </row>
    <row r="44531" spans="17:63" ht="29.25" customHeight="1" x14ac:dyDescent="0.2">
      <c r="Q44531" s="92" t="s">
        <v>50</v>
      </c>
      <c r="BF44531" s="101" t="s">
        <v>58</v>
      </c>
      <c r="BK44531" s="98" t="s">
        <v>70</v>
      </c>
    </row>
    <row r="44532" spans="17:63" ht="29.25" customHeight="1" x14ac:dyDescent="0.2">
      <c r="Q44532" s="92" t="s">
        <v>50</v>
      </c>
      <c r="BF44532" s="101" t="s">
        <v>58</v>
      </c>
      <c r="BK44532" s="98" t="s">
        <v>70</v>
      </c>
    </row>
    <row r="44533" spans="17:63" ht="29.25" customHeight="1" x14ac:dyDescent="0.2">
      <c r="Q44533" s="92" t="s">
        <v>50</v>
      </c>
      <c r="BF44533" s="101" t="s">
        <v>58</v>
      </c>
      <c r="BK44533" s="98" t="s">
        <v>70</v>
      </c>
    </row>
    <row r="44534" spans="17:63" ht="29.25" customHeight="1" x14ac:dyDescent="0.2">
      <c r="Q44534" s="92" t="s">
        <v>50</v>
      </c>
      <c r="BF44534" s="101" t="s">
        <v>58</v>
      </c>
      <c r="BK44534" s="98" t="s">
        <v>70</v>
      </c>
    </row>
    <row r="44535" spans="17:63" ht="29.25" customHeight="1" x14ac:dyDescent="0.2">
      <c r="Q44535" s="92" t="s">
        <v>50</v>
      </c>
      <c r="BF44535" s="101" t="s">
        <v>58</v>
      </c>
      <c r="BK44535" s="98" t="s">
        <v>70</v>
      </c>
    </row>
    <row r="44536" spans="17:63" ht="29.25" customHeight="1" x14ac:dyDescent="0.2">
      <c r="Q44536" s="92" t="s">
        <v>50</v>
      </c>
      <c r="BF44536" s="101" t="s">
        <v>58</v>
      </c>
      <c r="BK44536" s="98" t="s">
        <v>70</v>
      </c>
    </row>
    <row r="44537" spans="17:63" ht="29.25" customHeight="1" x14ac:dyDescent="0.2">
      <c r="Q44537" s="92" t="s">
        <v>50</v>
      </c>
      <c r="BF44537" s="101" t="s">
        <v>58</v>
      </c>
      <c r="BK44537" s="98" t="s">
        <v>70</v>
      </c>
    </row>
    <row r="44538" spans="17:63" ht="29.25" customHeight="1" x14ac:dyDescent="0.2">
      <c r="Q44538" s="92" t="s">
        <v>50</v>
      </c>
      <c r="BF44538" s="101" t="s">
        <v>58</v>
      </c>
      <c r="BK44538" s="98" t="s">
        <v>70</v>
      </c>
    </row>
    <row r="44539" spans="17:63" ht="29.25" customHeight="1" x14ac:dyDescent="0.2">
      <c r="Q44539" s="92" t="s">
        <v>50</v>
      </c>
      <c r="BF44539" s="101" t="s">
        <v>58</v>
      </c>
      <c r="BK44539" s="98" t="s">
        <v>70</v>
      </c>
    </row>
    <row r="44540" spans="17:63" ht="29.25" customHeight="1" x14ac:dyDescent="0.2">
      <c r="Q44540" s="92" t="s">
        <v>50</v>
      </c>
      <c r="BF44540" s="101" t="s">
        <v>58</v>
      </c>
      <c r="BK44540" s="98" t="s">
        <v>70</v>
      </c>
    </row>
    <row r="44541" spans="17:63" ht="29.25" customHeight="1" x14ac:dyDescent="0.2">
      <c r="Q44541" s="92" t="s">
        <v>50</v>
      </c>
      <c r="BF44541" s="101" t="s">
        <v>58</v>
      </c>
      <c r="BK44541" s="98" t="s">
        <v>70</v>
      </c>
    </row>
    <row r="44542" spans="17:63" ht="29.25" customHeight="1" x14ac:dyDescent="0.2">
      <c r="Q44542" s="92" t="s">
        <v>50</v>
      </c>
      <c r="BF44542" s="101" t="s">
        <v>58</v>
      </c>
      <c r="BK44542" s="98" t="s">
        <v>70</v>
      </c>
    </row>
    <row r="44543" spans="17:63" ht="29.25" customHeight="1" x14ac:dyDescent="0.2">
      <c r="Q44543" s="92" t="s">
        <v>50</v>
      </c>
      <c r="BF44543" s="101" t="s">
        <v>58</v>
      </c>
      <c r="BK44543" s="98" t="s">
        <v>70</v>
      </c>
    </row>
    <row r="44544" spans="17:63" ht="29.25" customHeight="1" x14ac:dyDescent="0.2">
      <c r="Q44544" s="92" t="s">
        <v>50</v>
      </c>
      <c r="BF44544" s="101" t="s">
        <v>58</v>
      </c>
      <c r="BK44544" s="98" t="s">
        <v>70</v>
      </c>
    </row>
    <row r="44545" spans="17:63" ht="29.25" customHeight="1" x14ac:dyDescent="0.2">
      <c r="Q44545" s="92" t="s">
        <v>50</v>
      </c>
      <c r="BF44545" s="101" t="s">
        <v>58</v>
      </c>
      <c r="BK44545" s="98" t="s">
        <v>70</v>
      </c>
    </row>
    <row r="44546" spans="17:63" ht="29.25" customHeight="1" x14ac:dyDescent="0.2">
      <c r="Q44546" s="92" t="s">
        <v>50</v>
      </c>
      <c r="BF44546" s="101" t="s">
        <v>58</v>
      </c>
      <c r="BK44546" s="98" t="s">
        <v>70</v>
      </c>
    </row>
    <row r="44547" spans="17:63" ht="29.25" customHeight="1" x14ac:dyDescent="0.2">
      <c r="Q44547" s="92" t="s">
        <v>50</v>
      </c>
      <c r="BF44547" s="101" t="s">
        <v>58</v>
      </c>
      <c r="BK44547" s="98" t="s">
        <v>70</v>
      </c>
    </row>
    <row r="44548" spans="17:63" ht="29.25" customHeight="1" x14ac:dyDescent="0.2">
      <c r="Q44548" s="92" t="s">
        <v>50</v>
      </c>
      <c r="BF44548" s="101" t="s">
        <v>58</v>
      </c>
      <c r="BK44548" s="98" t="s">
        <v>70</v>
      </c>
    </row>
    <row r="44549" spans="17:63" ht="29.25" customHeight="1" x14ac:dyDescent="0.2">
      <c r="Q44549" s="92" t="s">
        <v>50</v>
      </c>
      <c r="BF44549" s="101" t="s">
        <v>58</v>
      </c>
      <c r="BK44549" s="98" t="s">
        <v>70</v>
      </c>
    </row>
    <row r="44550" spans="17:63" ht="29.25" customHeight="1" x14ac:dyDescent="0.2">
      <c r="Q44550" s="92" t="s">
        <v>50</v>
      </c>
      <c r="BF44550" s="101" t="s">
        <v>58</v>
      </c>
      <c r="BK44550" s="98" t="s">
        <v>70</v>
      </c>
    </row>
    <row r="44551" spans="17:63" ht="29.25" customHeight="1" x14ac:dyDescent="0.2">
      <c r="Q44551" s="92" t="s">
        <v>50</v>
      </c>
      <c r="BF44551" s="101" t="s">
        <v>58</v>
      </c>
      <c r="BK44551" s="98" t="s">
        <v>70</v>
      </c>
    </row>
    <row r="44552" spans="17:63" ht="29.25" customHeight="1" x14ac:dyDescent="0.2">
      <c r="Q44552" s="92" t="s">
        <v>50</v>
      </c>
      <c r="BF44552" s="101" t="s">
        <v>58</v>
      </c>
      <c r="BK44552" s="98" t="s">
        <v>70</v>
      </c>
    </row>
    <row r="44553" spans="17:63" ht="29.25" customHeight="1" x14ac:dyDescent="0.2">
      <c r="Q44553" s="92" t="s">
        <v>50</v>
      </c>
      <c r="BF44553" s="101" t="s">
        <v>58</v>
      </c>
      <c r="BK44553" s="98" t="s">
        <v>70</v>
      </c>
    </row>
    <row r="44554" spans="17:63" ht="29.25" customHeight="1" x14ac:dyDescent="0.2">
      <c r="Q44554" s="92" t="s">
        <v>50</v>
      </c>
      <c r="BF44554" s="101" t="s">
        <v>58</v>
      </c>
      <c r="BK44554" s="98" t="s">
        <v>70</v>
      </c>
    </row>
    <row r="44555" spans="17:63" ht="29.25" customHeight="1" x14ac:dyDescent="0.2">
      <c r="Q44555" s="92" t="s">
        <v>50</v>
      </c>
      <c r="BF44555" s="101" t="s">
        <v>58</v>
      </c>
      <c r="BK44555" s="98" t="s">
        <v>70</v>
      </c>
    </row>
    <row r="44556" spans="17:63" ht="29.25" customHeight="1" x14ac:dyDescent="0.2">
      <c r="Q44556" s="92" t="s">
        <v>50</v>
      </c>
      <c r="BF44556" s="101" t="s">
        <v>58</v>
      </c>
      <c r="BK44556" s="98" t="s">
        <v>70</v>
      </c>
    </row>
    <row r="44557" spans="17:63" ht="29.25" customHeight="1" x14ac:dyDescent="0.2">
      <c r="Q44557" s="92" t="s">
        <v>50</v>
      </c>
      <c r="BF44557" s="101" t="s">
        <v>58</v>
      </c>
      <c r="BK44557" s="98" t="s">
        <v>70</v>
      </c>
    </row>
    <row r="44558" spans="17:63" ht="29.25" customHeight="1" x14ac:dyDescent="0.2">
      <c r="Q44558" s="92" t="s">
        <v>50</v>
      </c>
      <c r="BF44558" s="101" t="s">
        <v>58</v>
      </c>
      <c r="BK44558" s="98" t="s">
        <v>70</v>
      </c>
    </row>
    <row r="44559" spans="17:63" ht="29.25" customHeight="1" x14ac:dyDescent="0.2">
      <c r="Q44559" s="92" t="s">
        <v>50</v>
      </c>
      <c r="BF44559" s="101" t="s">
        <v>58</v>
      </c>
      <c r="BK44559" s="98" t="s">
        <v>70</v>
      </c>
    </row>
    <row r="44560" spans="17:63" ht="29.25" customHeight="1" x14ac:dyDescent="0.2">
      <c r="Q44560" s="92" t="s">
        <v>50</v>
      </c>
      <c r="BF44560" s="101" t="s">
        <v>58</v>
      </c>
      <c r="BK44560" s="98" t="s">
        <v>70</v>
      </c>
    </row>
    <row r="44561" spans="17:63" ht="29.25" customHeight="1" x14ac:dyDescent="0.2">
      <c r="Q44561" s="92" t="s">
        <v>50</v>
      </c>
      <c r="BF44561" s="101" t="s">
        <v>58</v>
      </c>
      <c r="BK44561" s="98" t="s">
        <v>70</v>
      </c>
    </row>
    <row r="44562" spans="17:63" ht="29.25" customHeight="1" x14ac:dyDescent="0.2">
      <c r="Q44562" s="92" t="s">
        <v>50</v>
      </c>
      <c r="BF44562" s="101" t="s">
        <v>58</v>
      </c>
      <c r="BK44562" s="98" t="s">
        <v>70</v>
      </c>
    </row>
    <row r="44563" spans="17:63" ht="29.25" customHeight="1" x14ac:dyDescent="0.2">
      <c r="Q44563" s="92" t="s">
        <v>50</v>
      </c>
      <c r="BF44563" s="101" t="s">
        <v>58</v>
      </c>
      <c r="BK44563" s="98" t="s">
        <v>70</v>
      </c>
    </row>
    <row r="44564" spans="17:63" ht="29.25" customHeight="1" x14ac:dyDescent="0.2">
      <c r="Q44564" s="92" t="s">
        <v>50</v>
      </c>
      <c r="BF44564" s="101" t="s">
        <v>58</v>
      </c>
      <c r="BK44564" s="98" t="s">
        <v>70</v>
      </c>
    </row>
    <row r="44565" spans="17:63" ht="29.25" customHeight="1" x14ac:dyDescent="0.2">
      <c r="Q44565" s="92" t="s">
        <v>50</v>
      </c>
      <c r="BF44565" s="101" t="s">
        <v>58</v>
      </c>
      <c r="BK44565" s="98" t="s">
        <v>70</v>
      </c>
    </row>
    <row r="44566" spans="17:63" ht="29.25" customHeight="1" x14ac:dyDescent="0.2">
      <c r="Q44566" s="92" t="s">
        <v>50</v>
      </c>
      <c r="BF44566" s="101" t="s">
        <v>58</v>
      </c>
      <c r="BK44566" s="98" t="s">
        <v>70</v>
      </c>
    </row>
    <row r="44567" spans="17:63" ht="29.25" customHeight="1" x14ac:dyDescent="0.2">
      <c r="Q44567" s="92" t="s">
        <v>50</v>
      </c>
      <c r="BF44567" s="101" t="s">
        <v>58</v>
      </c>
      <c r="BK44567" s="98" t="s">
        <v>70</v>
      </c>
    </row>
    <row r="44568" spans="17:63" ht="29.25" customHeight="1" x14ac:dyDescent="0.2">
      <c r="Q44568" s="92" t="s">
        <v>50</v>
      </c>
      <c r="BF44568" s="101" t="s">
        <v>58</v>
      </c>
      <c r="BK44568" s="98" t="s">
        <v>70</v>
      </c>
    </row>
    <row r="44569" spans="17:63" ht="29.25" customHeight="1" x14ac:dyDescent="0.2">
      <c r="Q44569" s="92" t="s">
        <v>50</v>
      </c>
      <c r="BF44569" s="101" t="s">
        <v>58</v>
      </c>
      <c r="BK44569" s="98" t="s">
        <v>70</v>
      </c>
    </row>
    <row r="44570" spans="17:63" ht="29.25" customHeight="1" x14ac:dyDescent="0.2">
      <c r="Q44570" s="92" t="s">
        <v>50</v>
      </c>
      <c r="BF44570" s="101" t="s">
        <v>58</v>
      </c>
      <c r="BK44570" s="98" t="s">
        <v>70</v>
      </c>
    </row>
    <row r="44571" spans="17:63" ht="29.25" customHeight="1" x14ac:dyDescent="0.2">
      <c r="Q44571" s="92" t="s">
        <v>50</v>
      </c>
      <c r="BF44571" s="101" t="s">
        <v>58</v>
      </c>
      <c r="BK44571" s="98" t="s">
        <v>70</v>
      </c>
    </row>
    <row r="44572" spans="17:63" ht="29.25" customHeight="1" x14ac:dyDescent="0.2">
      <c r="Q44572" s="92" t="s">
        <v>50</v>
      </c>
      <c r="BF44572" s="101" t="s">
        <v>58</v>
      </c>
      <c r="BK44572" s="98" t="s">
        <v>70</v>
      </c>
    </row>
    <row r="44573" spans="17:63" ht="29.25" customHeight="1" x14ac:dyDescent="0.2">
      <c r="Q44573" s="92" t="s">
        <v>50</v>
      </c>
      <c r="BF44573" s="101" t="s">
        <v>58</v>
      </c>
      <c r="BK44573" s="98" t="s">
        <v>70</v>
      </c>
    </row>
    <row r="44574" spans="17:63" ht="29.25" customHeight="1" x14ac:dyDescent="0.2">
      <c r="Q44574" s="92" t="s">
        <v>50</v>
      </c>
      <c r="BF44574" s="101" t="s">
        <v>58</v>
      </c>
      <c r="BK44574" s="98" t="s">
        <v>70</v>
      </c>
    </row>
    <row r="44575" spans="17:63" ht="29.25" customHeight="1" x14ac:dyDescent="0.2">
      <c r="Q44575" s="92" t="s">
        <v>50</v>
      </c>
      <c r="BF44575" s="101" t="s">
        <v>58</v>
      </c>
      <c r="BK44575" s="98" t="s">
        <v>70</v>
      </c>
    </row>
    <row r="44576" spans="17:63" ht="29.25" customHeight="1" x14ac:dyDescent="0.2">
      <c r="Q44576" s="92" t="s">
        <v>50</v>
      </c>
      <c r="BF44576" s="101" t="s">
        <v>58</v>
      </c>
      <c r="BK44576" s="98" t="s">
        <v>70</v>
      </c>
    </row>
    <row r="44577" spans="17:63" ht="29.25" customHeight="1" x14ac:dyDescent="0.2">
      <c r="Q44577" s="92" t="s">
        <v>50</v>
      </c>
      <c r="BF44577" s="101" t="s">
        <v>58</v>
      </c>
      <c r="BK44577" s="98" t="s">
        <v>70</v>
      </c>
    </row>
    <row r="44578" spans="17:63" ht="29.25" customHeight="1" x14ac:dyDescent="0.2">
      <c r="Q44578" s="92" t="s">
        <v>50</v>
      </c>
      <c r="BF44578" s="101" t="s">
        <v>58</v>
      </c>
      <c r="BK44578" s="98" t="s">
        <v>70</v>
      </c>
    </row>
    <row r="44579" spans="17:63" ht="29.25" customHeight="1" x14ac:dyDescent="0.2">
      <c r="Q44579" s="92" t="s">
        <v>50</v>
      </c>
      <c r="BF44579" s="101" t="s">
        <v>58</v>
      </c>
      <c r="BK44579" s="98" t="s">
        <v>70</v>
      </c>
    </row>
    <row r="44580" spans="17:63" ht="29.25" customHeight="1" x14ac:dyDescent="0.2">
      <c r="Q44580" s="92" t="s">
        <v>50</v>
      </c>
      <c r="BF44580" s="101" t="s">
        <v>58</v>
      </c>
      <c r="BK44580" s="98" t="s">
        <v>70</v>
      </c>
    </row>
    <row r="44581" spans="17:63" ht="29.25" customHeight="1" x14ac:dyDescent="0.2">
      <c r="Q44581" s="92" t="s">
        <v>50</v>
      </c>
      <c r="BF44581" s="101" t="s">
        <v>58</v>
      </c>
      <c r="BK44581" s="98" t="s">
        <v>70</v>
      </c>
    </row>
    <row r="44582" spans="17:63" ht="29.25" customHeight="1" x14ac:dyDescent="0.2">
      <c r="Q44582" s="92" t="s">
        <v>50</v>
      </c>
      <c r="BF44582" s="101" t="s">
        <v>58</v>
      </c>
      <c r="BK44582" s="98" t="s">
        <v>70</v>
      </c>
    </row>
    <row r="44583" spans="17:63" ht="29.25" customHeight="1" x14ac:dyDescent="0.2">
      <c r="Q44583" s="92" t="s">
        <v>50</v>
      </c>
      <c r="BF44583" s="101" t="s">
        <v>58</v>
      </c>
      <c r="BK44583" s="98" t="s">
        <v>70</v>
      </c>
    </row>
    <row r="44584" spans="17:63" ht="29.25" customHeight="1" x14ac:dyDescent="0.2">
      <c r="Q44584" s="92" t="s">
        <v>50</v>
      </c>
      <c r="BF44584" s="101" t="s">
        <v>58</v>
      </c>
      <c r="BK44584" s="98" t="s">
        <v>70</v>
      </c>
    </row>
    <row r="44585" spans="17:63" ht="29.25" customHeight="1" x14ac:dyDescent="0.2">
      <c r="Q44585" s="92" t="s">
        <v>50</v>
      </c>
      <c r="BF44585" s="101" t="s">
        <v>58</v>
      </c>
      <c r="BK44585" s="98" t="s">
        <v>70</v>
      </c>
    </row>
    <row r="44586" spans="17:63" ht="29.25" customHeight="1" x14ac:dyDescent="0.2">
      <c r="Q44586" s="92" t="s">
        <v>50</v>
      </c>
      <c r="BF44586" s="101" t="s">
        <v>58</v>
      </c>
      <c r="BK44586" s="98" t="s">
        <v>70</v>
      </c>
    </row>
    <row r="44587" spans="17:63" ht="29.25" customHeight="1" x14ac:dyDescent="0.2">
      <c r="Q44587" s="92" t="s">
        <v>50</v>
      </c>
      <c r="BF44587" s="101" t="s">
        <v>58</v>
      </c>
      <c r="BK44587" s="98" t="s">
        <v>70</v>
      </c>
    </row>
    <row r="44588" spans="17:63" ht="29.25" customHeight="1" x14ac:dyDescent="0.2">
      <c r="Q44588" s="92" t="s">
        <v>50</v>
      </c>
      <c r="BF44588" s="101" t="s">
        <v>58</v>
      </c>
      <c r="BK44588" s="98" t="s">
        <v>70</v>
      </c>
    </row>
    <row r="44589" spans="17:63" ht="29.25" customHeight="1" x14ac:dyDescent="0.2">
      <c r="Q44589" s="92" t="s">
        <v>50</v>
      </c>
      <c r="BF44589" s="101" t="s">
        <v>58</v>
      </c>
      <c r="BK44589" s="98" t="s">
        <v>70</v>
      </c>
    </row>
    <row r="44590" spans="17:63" ht="29.25" customHeight="1" x14ac:dyDescent="0.2">
      <c r="Q44590" s="92" t="s">
        <v>50</v>
      </c>
      <c r="BF44590" s="101" t="s">
        <v>58</v>
      </c>
      <c r="BK44590" s="98" t="s">
        <v>70</v>
      </c>
    </row>
    <row r="44591" spans="17:63" ht="29.25" customHeight="1" x14ac:dyDescent="0.2">
      <c r="Q44591" s="92" t="s">
        <v>50</v>
      </c>
      <c r="BF44591" s="101" t="s">
        <v>58</v>
      </c>
      <c r="BK44591" s="98" t="s">
        <v>70</v>
      </c>
    </row>
    <row r="44592" spans="17:63" ht="29.25" customHeight="1" x14ac:dyDescent="0.2">
      <c r="Q44592" s="92" t="s">
        <v>50</v>
      </c>
      <c r="BF44592" s="101" t="s">
        <v>58</v>
      </c>
      <c r="BK44592" s="98" t="s">
        <v>70</v>
      </c>
    </row>
    <row r="44593" spans="17:63" ht="29.25" customHeight="1" x14ac:dyDescent="0.2">
      <c r="Q44593" s="92" t="s">
        <v>50</v>
      </c>
      <c r="BF44593" s="101" t="s">
        <v>58</v>
      </c>
      <c r="BK44593" s="98" t="s">
        <v>70</v>
      </c>
    </row>
    <row r="44594" spans="17:63" ht="29.25" customHeight="1" x14ac:dyDescent="0.2">
      <c r="Q44594" s="92" t="s">
        <v>50</v>
      </c>
      <c r="BF44594" s="101" t="s">
        <v>58</v>
      </c>
      <c r="BK44594" s="98" t="s">
        <v>70</v>
      </c>
    </row>
    <row r="44595" spans="17:63" ht="29.25" customHeight="1" x14ac:dyDescent="0.2">
      <c r="Q44595" s="92" t="s">
        <v>50</v>
      </c>
      <c r="BF44595" s="101" t="s">
        <v>58</v>
      </c>
      <c r="BK44595" s="98" t="s">
        <v>70</v>
      </c>
    </row>
    <row r="44596" spans="17:63" ht="29.25" customHeight="1" x14ac:dyDescent="0.2">
      <c r="Q44596" s="92" t="s">
        <v>50</v>
      </c>
      <c r="BF44596" s="101" t="s">
        <v>58</v>
      </c>
      <c r="BK44596" s="98" t="s">
        <v>70</v>
      </c>
    </row>
    <row r="44597" spans="17:63" ht="29.25" customHeight="1" x14ac:dyDescent="0.2">
      <c r="Q44597" s="92" t="s">
        <v>50</v>
      </c>
      <c r="BF44597" s="101" t="s">
        <v>58</v>
      </c>
      <c r="BK44597" s="98" t="s">
        <v>70</v>
      </c>
    </row>
    <row r="44598" spans="17:63" ht="29.25" customHeight="1" x14ac:dyDescent="0.2">
      <c r="Q44598" s="92" t="s">
        <v>50</v>
      </c>
      <c r="BF44598" s="101" t="s">
        <v>58</v>
      </c>
      <c r="BK44598" s="98" t="s">
        <v>70</v>
      </c>
    </row>
    <row r="44599" spans="17:63" ht="29.25" customHeight="1" x14ac:dyDescent="0.2">
      <c r="Q44599" s="92" t="s">
        <v>50</v>
      </c>
      <c r="BF44599" s="101" t="s">
        <v>58</v>
      </c>
      <c r="BK44599" s="98" t="s">
        <v>70</v>
      </c>
    </row>
    <row r="44600" spans="17:63" ht="29.25" customHeight="1" x14ac:dyDescent="0.2">
      <c r="Q44600" s="92" t="s">
        <v>50</v>
      </c>
      <c r="BF44600" s="101" t="s">
        <v>58</v>
      </c>
      <c r="BK44600" s="98" t="s">
        <v>70</v>
      </c>
    </row>
    <row r="44601" spans="17:63" ht="29.25" customHeight="1" x14ac:dyDescent="0.2">
      <c r="Q44601" s="92" t="s">
        <v>50</v>
      </c>
      <c r="BF44601" s="101" t="s">
        <v>58</v>
      </c>
      <c r="BK44601" s="98" t="s">
        <v>70</v>
      </c>
    </row>
    <row r="44602" spans="17:63" ht="29.25" customHeight="1" x14ac:dyDescent="0.2">
      <c r="Q44602" s="92" t="s">
        <v>50</v>
      </c>
      <c r="BF44602" s="101" t="s">
        <v>58</v>
      </c>
      <c r="BK44602" s="98" t="s">
        <v>70</v>
      </c>
    </row>
    <row r="44603" spans="17:63" ht="29.25" customHeight="1" x14ac:dyDescent="0.2">
      <c r="Q44603" s="92" t="s">
        <v>50</v>
      </c>
      <c r="BF44603" s="101" t="s">
        <v>58</v>
      </c>
      <c r="BK44603" s="98" t="s">
        <v>70</v>
      </c>
    </row>
    <row r="44604" spans="17:63" ht="29.25" customHeight="1" x14ac:dyDescent="0.2">
      <c r="Q44604" s="92" t="s">
        <v>50</v>
      </c>
      <c r="BF44604" s="101" t="s">
        <v>58</v>
      </c>
      <c r="BK44604" s="98" t="s">
        <v>70</v>
      </c>
    </row>
    <row r="44605" spans="17:63" ht="29.25" customHeight="1" x14ac:dyDescent="0.2">
      <c r="Q44605" s="92" t="s">
        <v>50</v>
      </c>
      <c r="BF44605" s="101" t="s">
        <v>58</v>
      </c>
      <c r="BK44605" s="98" t="s">
        <v>70</v>
      </c>
    </row>
    <row r="44606" spans="17:63" ht="29.25" customHeight="1" x14ac:dyDescent="0.2">
      <c r="Q44606" s="92" t="s">
        <v>50</v>
      </c>
      <c r="BF44606" s="101" t="s">
        <v>58</v>
      </c>
      <c r="BK44606" s="98" t="s">
        <v>70</v>
      </c>
    </row>
    <row r="44607" spans="17:63" ht="29.25" customHeight="1" x14ac:dyDescent="0.2">
      <c r="Q44607" s="92" t="s">
        <v>50</v>
      </c>
      <c r="BF44607" s="101" t="s">
        <v>58</v>
      </c>
      <c r="BK44607" s="98" t="s">
        <v>70</v>
      </c>
    </row>
    <row r="44608" spans="17:63" ht="29.25" customHeight="1" x14ac:dyDescent="0.2">
      <c r="Q44608" s="92" t="s">
        <v>50</v>
      </c>
      <c r="BF44608" s="101" t="s">
        <v>58</v>
      </c>
      <c r="BK44608" s="98" t="s">
        <v>70</v>
      </c>
    </row>
    <row r="44609" spans="17:63" ht="29.25" customHeight="1" x14ac:dyDescent="0.2">
      <c r="Q44609" s="92" t="s">
        <v>50</v>
      </c>
      <c r="BF44609" s="101" t="s">
        <v>58</v>
      </c>
      <c r="BK44609" s="98" t="s">
        <v>70</v>
      </c>
    </row>
    <row r="44610" spans="17:63" ht="29.25" customHeight="1" x14ac:dyDescent="0.2">
      <c r="Q44610" s="92" t="s">
        <v>50</v>
      </c>
      <c r="BF44610" s="101" t="s">
        <v>58</v>
      </c>
      <c r="BK44610" s="98" t="s">
        <v>70</v>
      </c>
    </row>
    <row r="44611" spans="17:63" ht="29.25" customHeight="1" x14ac:dyDescent="0.2">
      <c r="Q44611" s="92" t="s">
        <v>50</v>
      </c>
      <c r="BF44611" s="101" t="s">
        <v>58</v>
      </c>
      <c r="BK44611" s="98" t="s">
        <v>70</v>
      </c>
    </row>
    <row r="44612" spans="17:63" ht="29.25" customHeight="1" x14ac:dyDescent="0.2">
      <c r="Q44612" s="92" t="s">
        <v>50</v>
      </c>
      <c r="BF44612" s="101" t="s">
        <v>58</v>
      </c>
      <c r="BK44612" s="98" t="s">
        <v>70</v>
      </c>
    </row>
    <row r="44613" spans="17:63" ht="29.25" customHeight="1" x14ac:dyDescent="0.2">
      <c r="Q44613" s="92" t="s">
        <v>50</v>
      </c>
      <c r="BF44613" s="101" t="s">
        <v>58</v>
      </c>
      <c r="BK44613" s="98" t="s">
        <v>70</v>
      </c>
    </row>
    <row r="44614" spans="17:63" ht="29.25" customHeight="1" x14ac:dyDescent="0.2">
      <c r="Q44614" s="92" t="s">
        <v>50</v>
      </c>
      <c r="BF44614" s="101" t="s">
        <v>58</v>
      </c>
      <c r="BK44614" s="98" t="s">
        <v>70</v>
      </c>
    </row>
    <row r="44615" spans="17:63" ht="29.25" customHeight="1" x14ac:dyDescent="0.2">
      <c r="Q44615" s="92" t="s">
        <v>50</v>
      </c>
      <c r="BF44615" s="101" t="s">
        <v>58</v>
      </c>
      <c r="BK44615" s="98" t="s">
        <v>70</v>
      </c>
    </row>
    <row r="44616" spans="17:63" ht="29.25" customHeight="1" x14ac:dyDescent="0.2">
      <c r="Q44616" s="92" t="s">
        <v>50</v>
      </c>
      <c r="BF44616" s="101" t="s">
        <v>58</v>
      </c>
      <c r="BK44616" s="98" t="s">
        <v>70</v>
      </c>
    </row>
    <row r="44617" spans="17:63" ht="29.25" customHeight="1" x14ac:dyDescent="0.2">
      <c r="Q44617" s="92" t="s">
        <v>50</v>
      </c>
      <c r="BF44617" s="101" t="s">
        <v>58</v>
      </c>
      <c r="BK44617" s="98" t="s">
        <v>70</v>
      </c>
    </row>
    <row r="44618" spans="17:63" ht="29.25" customHeight="1" x14ac:dyDescent="0.2">
      <c r="Q44618" s="92" t="s">
        <v>50</v>
      </c>
      <c r="BF44618" s="101" t="s">
        <v>58</v>
      </c>
      <c r="BK44618" s="98" t="s">
        <v>70</v>
      </c>
    </row>
    <row r="44619" spans="17:63" ht="29.25" customHeight="1" x14ac:dyDescent="0.2">
      <c r="Q44619" s="92" t="s">
        <v>50</v>
      </c>
      <c r="BF44619" s="101" t="s">
        <v>58</v>
      </c>
      <c r="BK44619" s="98" t="s">
        <v>70</v>
      </c>
    </row>
    <row r="44620" spans="17:63" ht="29.25" customHeight="1" x14ac:dyDescent="0.2">
      <c r="Q44620" s="92" t="s">
        <v>50</v>
      </c>
      <c r="BF44620" s="101" t="s">
        <v>58</v>
      </c>
      <c r="BK44620" s="98" t="s">
        <v>70</v>
      </c>
    </row>
    <row r="44621" spans="17:63" ht="29.25" customHeight="1" x14ac:dyDescent="0.2">
      <c r="Q44621" s="92" t="s">
        <v>50</v>
      </c>
      <c r="BF44621" s="101" t="s">
        <v>58</v>
      </c>
      <c r="BK44621" s="98" t="s">
        <v>70</v>
      </c>
    </row>
    <row r="44622" spans="17:63" ht="29.25" customHeight="1" x14ac:dyDescent="0.2">
      <c r="Q44622" s="92" t="s">
        <v>50</v>
      </c>
      <c r="BF44622" s="101" t="s">
        <v>58</v>
      </c>
      <c r="BK44622" s="98" t="s">
        <v>70</v>
      </c>
    </row>
    <row r="44623" spans="17:63" ht="29.25" customHeight="1" x14ac:dyDescent="0.2">
      <c r="Q44623" s="92" t="s">
        <v>50</v>
      </c>
      <c r="BF44623" s="101" t="s">
        <v>58</v>
      </c>
      <c r="BK44623" s="98" t="s">
        <v>70</v>
      </c>
    </row>
    <row r="44624" spans="17:63" ht="29.25" customHeight="1" x14ac:dyDescent="0.2">
      <c r="Q44624" s="92" t="s">
        <v>50</v>
      </c>
      <c r="BF44624" s="101" t="s">
        <v>58</v>
      </c>
      <c r="BK44624" s="98" t="s">
        <v>70</v>
      </c>
    </row>
    <row r="44625" spans="17:63" ht="29.25" customHeight="1" x14ac:dyDescent="0.2">
      <c r="Q44625" s="92" t="s">
        <v>50</v>
      </c>
      <c r="BF44625" s="101" t="s">
        <v>58</v>
      </c>
      <c r="BK44625" s="98" t="s">
        <v>70</v>
      </c>
    </row>
    <row r="44626" spans="17:63" ht="29.25" customHeight="1" x14ac:dyDescent="0.2">
      <c r="Q44626" s="92" t="s">
        <v>50</v>
      </c>
      <c r="BF44626" s="101" t="s">
        <v>58</v>
      </c>
      <c r="BK44626" s="98" t="s">
        <v>70</v>
      </c>
    </row>
    <row r="44627" spans="17:63" ht="29.25" customHeight="1" x14ac:dyDescent="0.2">
      <c r="Q44627" s="92" t="s">
        <v>50</v>
      </c>
      <c r="BF44627" s="101" t="s">
        <v>58</v>
      </c>
      <c r="BK44627" s="98" t="s">
        <v>70</v>
      </c>
    </row>
    <row r="44628" spans="17:63" ht="29.25" customHeight="1" x14ac:dyDescent="0.2">
      <c r="Q44628" s="92" t="s">
        <v>50</v>
      </c>
      <c r="BF44628" s="101" t="s">
        <v>58</v>
      </c>
      <c r="BK44628" s="98" t="s">
        <v>70</v>
      </c>
    </row>
    <row r="44629" spans="17:63" ht="29.25" customHeight="1" x14ac:dyDescent="0.2">
      <c r="Q44629" s="92" t="s">
        <v>50</v>
      </c>
      <c r="BF44629" s="101" t="s">
        <v>58</v>
      </c>
      <c r="BK44629" s="98" t="s">
        <v>70</v>
      </c>
    </row>
    <row r="44630" spans="17:63" ht="29.25" customHeight="1" x14ac:dyDescent="0.2">
      <c r="Q44630" s="92" t="s">
        <v>50</v>
      </c>
      <c r="BF44630" s="101" t="s">
        <v>58</v>
      </c>
      <c r="BK44630" s="98" t="s">
        <v>70</v>
      </c>
    </row>
    <row r="44631" spans="17:63" ht="29.25" customHeight="1" x14ac:dyDescent="0.2">
      <c r="Q44631" s="92" t="s">
        <v>50</v>
      </c>
      <c r="BF44631" s="101" t="s">
        <v>58</v>
      </c>
      <c r="BK44631" s="98" t="s">
        <v>70</v>
      </c>
    </row>
    <row r="44632" spans="17:63" ht="29.25" customHeight="1" x14ac:dyDescent="0.2">
      <c r="Q44632" s="92" t="s">
        <v>50</v>
      </c>
      <c r="BF44632" s="101" t="s">
        <v>58</v>
      </c>
      <c r="BK44632" s="98" t="s">
        <v>70</v>
      </c>
    </row>
    <row r="44633" spans="17:63" ht="29.25" customHeight="1" x14ac:dyDescent="0.2">
      <c r="Q44633" s="92" t="s">
        <v>50</v>
      </c>
      <c r="BF44633" s="101" t="s">
        <v>58</v>
      </c>
      <c r="BK44633" s="98" t="s">
        <v>70</v>
      </c>
    </row>
    <row r="44634" spans="17:63" ht="29.25" customHeight="1" x14ac:dyDescent="0.2">
      <c r="Q44634" s="92" t="s">
        <v>50</v>
      </c>
      <c r="BF44634" s="101" t="s">
        <v>58</v>
      </c>
      <c r="BK44634" s="98" t="s">
        <v>70</v>
      </c>
    </row>
    <row r="44635" spans="17:63" ht="29.25" customHeight="1" x14ac:dyDescent="0.2">
      <c r="Q44635" s="92" t="s">
        <v>50</v>
      </c>
      <c r="BF44635" s="101" t="s">
        <v>58</v>
      </c>
      <c r="BK44635" s="98" t="s">
        <v>70</v>
      </c>
    </row>
    <row r="44636" spans="17:63" ht="29.25" customHeight="1" x14ac:dyDescent="0.2">
      <c r="Q44636" s="92" t="s">
        <v>50</v>
      </c>
      <c r="BF44636" s="101" t="s">
        <v>58</v>
      </c>
      <c r="BK44636" s="98" t="s">
        <v>70</v>
      </c>
    </row>
    <row r="44637" spans="17:63" ht="29.25" customHeight="1" x14ac:dyDescent="0.2">
      <c r="Q44637" s="92" t="s">
        <v>50</v>
      </c>
      <c r="BF44637" s="101" t="s">
        <v>58</v>
      </c>
      <c r="BK44637" s="98" t="s">
        <v>70</v>
      </c>
    </row>
    <row r="44638" spans="17:63" ht="29.25" customHeight="1" x14ac:dyDescent="0.2">
      <c r="Q44638" s="92" t="s">
        <v>50</v>
      </c>
      <c r="BF44638" s="101" t="s">
        <v>58</v>
      </c>
      <c r="BK44638" s="98" t="s">
        <v>70</v>
      </c>
    </row>
    <row r="44639" spans="17:63" ht="29.25" customHeight="1" x14ac:dyDescent="0.2">
      <c r="Q44639" s="92" t="s">
        <v>50</v>
      </c>
      <c r="BF44639" s="101" t="s">
        <v>58</v>
      </c>
      <c r="BK44639" s="98" t="s">
        <v>70</v>
      </c>
    </row>
    <row r="44640" spans="17:63" ht="29.25" customHeight="1" x14ac:dyDescent="0.2">
      <c r="Q44640" s="92" t="s">
        <v>50</v>
      </c>
      <c r="BF44640" s="101" t="s">
        <v>58</v>
      </c>
      <c r="BK44640" s="98" t="s">
        <v>70</v>
      </c>
    </row>
    <row r="44641" spans="17:63" ht="29.25" customHeight="1" x14ac:dyDescent="0.2">
      <c r="Q44641" s="92" t="s">
        <v>50</v>
      </c>
      <c r="BF44641" s="101" t="s">
        <v>58</v>
      </c>
      <c r="BK44641" s="98" t="s">
        <v>70</v>
      </c>
    </row>
    <row r="44642" spans="17:63" ht="29.25" customHeight="1" x14ac:dyDescent="0.2">
      <c r="Q44642" s="92" t="s">
        <v>50</v>
      </c>
      <c r="BF44642" s="101" t="s">
        <v>58</v>
      </c>
      <c r="BK44642" s="98" t="s">
        <v>70</v>
      </c>
    </row>
    <row r="44643" spans="17:63" ht="29.25" customHeight="1" x14ac:dyDescent="0.2">
      <c r="Q44643" s="92" t="s">
        <v>50</v>
      </c>
      <c r="BF44643" s="101" t="s">
        <v>58</v>
      </c>
      <c r="BK44643" s="98" t="s">
        <v>70</v>
      </c>
    </row>
    <row r="44644" spans="17:63" ht="29.25" customHeight="1" x14ac:dyDescent="0.2">
      <c r="Q44644" s="92" t="s">
        <v>50</v>
      </c>
      <c r="BF44644" s="101" t="s">
        <v>58</v>
      </c>
      <c r="BK44644" s="98" t="s">
        <v>70</v>
      </c>
    </row>
    <row r="44645" spans="17:63" ht="29.25" customHeight="1" x14ac:dyDescent="0.2">
      <c r="Q44645" s="92" t="s">
        <v>50</v>
      </c>
      <c r="BF44645" s="101" t="s">
        <v>58</v>
      </c>
      <c r="BK44645" s="98" t="s">
        <v>70</v>
      </c>
    </row>
    <row r="44646" spans="17:63" ht="29.25" customHeight="1" x14ac:dyDescent="0.2">
      <c r="Q44646" s="92" t="s">
        <v>50</v>
      </c>
      <c r="BF44646" s="101" t="s">
        <v>58</v>
      </c>
      <c r="BK44646" s="98" t="s">
        <v>70</v>
      </c>
    </row>
    <row r="44647" spans="17:63" ht="29.25" customHeight="1" x14ac:dyDescent="0.2">
      <c r="Q44647" s="92" t="s">
        <v>50</v>
      </c>
      <c r="BF44647" s="101" t="s">
        <v>58</v>
      </c>
      <c r="BK44647" s="98" t="s">
        <v>70</v>
      </c>
    </row>
    <row r="44648" spans="17:63" ht="29.25" customHeight="1" x14ac:dyDescent="0.2">
      <c r="Q44648" s="92" t="s">
        <v>50</v>
      </c>
      <c r="BF44648" s="101" t="s">
        <v>58</v>
      </c>
      <c r="BK44648" s="98" t="s">
        <v>70</v>
      </c>
    </row>
    <row r="44649" spans="17:63" ht="29.25" customHeight="1" x14ac:dyDescent="0.2">
      <c r="Q44649" s="92" t="s">
        <v>50</v>
      </c>
      <c r="BF44649" s="101" t="s">
        <v>58</v>
      </c>
      <c r="BK44649" s="98" t="s">
        <v>70</v>
      </c>
    </row>
    <row r="44650" spans="17:63" ht="29.25" customHeight="1" x14ac:dyDescent="0.2">
      <c r="Q44650" s="92" t="s">
        <v>50</v>
      </c>
      <c r="BF44650" s="101" t="s">
        <v>58</v>
      </c>
      <c r="BK44650" s="98" t="s">
        <v>70</v>
      </c>
    </row>
    <row r="44651" spans="17:63" ht="29.25" customHeight="1" x14ac:dyDescent="0.2">
      <c r="Q44651" s="92" t="s">
        <v>50</v>
      </c>
      <c r="BF44651" s="101" t="s">
        <v>58</v>
      </c>
      <c r="BK44651" s="98" t="s">
        <v>70</v>
      </c>
    </row>
    <row r="44652" spans="17:63" ht="29.25" customHeight="1" x14ac:dyDescent="0.2">
      <c r="Q44652" s="92" t="s">
        <v>50</v>
      </c>
      <c r="BF44652" s="101" t="s">
        <v>58</v>
      </c>
      <c r="BK44652" s="98" t="s">
        <v>70</v>
      </c>
    </row>
    <row r="44653" spans="17:63" ht="29.25" customHeight="1" x14ac:dyDescent="0.2">
      <c r="Q44653" s="92" t="s">
        <v>50</v>
      </c>
      <c r="BF44653" s="101" t="s">
        <v>58</v>
      </c>
      <c r="BK44653" s="98" t="s">
        <v>70</v>
      </c>
    </row>
    <row r="44654" spans="17:63" ht="29.25" customHeight="1" x14ac:dyDescent="0.2">
      <c r="Q44654" s="92" t="s">
        <v>50</v>
      </c>
      <c r="BF44654" s="101" t="s">
        <v>58</v>
      </c>
      <c r="BK44654" s="98" t="s">
        <v>70</v>
      </c>
    </row>
    <row r="44655" spans="17:63" ht="29.25" customHeight="1" x14ac:dyDescent="0.2">
      <c r="Q44655" s="92" t="s">
        <v>50</v>
      </c>
      <c r="BF44655" s="101" t="s">
        <v>58</v>
      </c>
      <c r="BK44655" s="98" t="s">
        <v>70</v>
      </c>
    </row>
    <row r="44656" spans="17:63" ht="29.25" customHeight="1" x14ac:dyDescent="0.2">
      <c r="Q44656" s="92" t="s">
        <v>50</v>
      </c>
      <c r="BF44656" s="101" t="s">
        <v>58</v>
      </c>
      <c r="BK44656" s="98" t="s">
        <v>70</v>
      </c>
    </row>
    <row r="44657" spans="17:63" ht="29.25" customHeight="1" x14ac:dyDescent="0.2">
      <c r="Q44657" s="92" t="s">
        <v>50</v>
      </c>
      <c r="BF44657" s="101" t="s">
        <v>58</v>
      </c>
      <c r="BK44657" s="98" t="s">
        <v>70</v>
      </c>
    </row>
    <row r="44658" spans="17:63" ht="29.25" customHeight="1" x14ac:dyDescent="0.2">
      <c r="Q44658" s="92" t="s">
        <v>50</v>
      </c>
      <c r="BF44658" s="101" t="s">
        <v>58</v>
      </c>
      <c r="BK44658" s="98" t="s">
        <v>70</v>
      </c>
    </row>
    <row r="44659" spans="17:63" ht="29.25" customHeight="1" x14ac:dyDescent="0.2">
      <c r="Q44659" s="92" t="s">
        <v>50</v>
      </c>
      <c r="BF44659" s="101" t="s">
        <v>58</v>
      </c>
      <c r="BK44659" s="98" t="s">
        <v>70</v>
      </c>
    </row>
    <row r="44660" spans="17:63" ht="29.25" customHeight="1" x14ac:dyDescent="0.2">
      <c r="Q44660" s="92" t="s">
        <v>50</v>
      </c>
      <c r="BF44660" s="101" t="s">
        <v>58</v>
      </c>
      <c r="BK44660" s="98" t="s">
        <v>70</v>
      </c>
    </row>
    <row r="44661" spans="17:63" ht="29.25" customHeight="1" x14ac:dyDescent="0.2">
      <c r="Q44661" s="92" t="s">
        <v>50</v>
      </c>
      <c r="BF44661" s="101" t="s">
        <v>58</v>
      </c>
      <c r="BK44661" s="98" t="s">
        <v>70</v>
      </c>
    </row>
    <row r="44662" spans="17:63" ht="29.25" customHeight="1" x14ac:dyDescent="0.2">
      <c r="Q44662" s="92" t="s">
        <v>50</v>
      </c>
      <c r="BF44662" s="101" t="s">
        <v>58</v>
      </c>
      <c r="BK44662" s="98" t="s">
        <v>70</v>
      </c>
    </row>
    <row r="44663" spans="17:63" ht="29.25" customHeight="1" x14ac:dyDescent="0.2">
      <c r="Q44663" s="92" t="s">
        <v>50</v>
      </c>
      <c r="BF44663" s="101" t="s">
        <v>58</v>
      </c>
      <c r="BK44663" s="98" t="s">
        <v>70</v>
      </c>
    </row>
    <row r="44664" spans="17:63" ht="29.25" customHeight="1" x14ac:dyDescent="0.2">
      <c r="Q44664" s="92" t="s">
        <v>50</v>
      </c>
      <c r="BF44664" s="101" t="s">
        <v>58</v>
      </c>
      <c r="BK44664" s="98" t="s">
        <v>70</v>
      </c>
    </row>
    <row r="44665" spans="17:63" ht="29.25" customHeight="1" x14ac:dyDescent="0.2">
      <c r="Q44665" s="92" t="s">
        <v>50</v>
      </c>
      <c r="BF44665" s="101" t="s">
        <v>58</v>
      </c>
      <c r="BK44665" s="98" t="s">
        <v>70</v>
      </c>
    </row>
    <row r="44666" spans="17:63" ht="29.25" customHeight="1" x14ac:dyDescent="0.2">
      <c r="Q44666" s="92" t="s">
        <v>50</v>
      </c>
      <c r="BF44666" s="101" t="s">
        <v>58</v>
      </c>
      <c r="BK44666" s="98" t="s">
        <v>70</v>
      </c>
    </row>
    <row r="44667" spans="17:63" ht="29.25" customHeight="1" x14ac:dyDescent="0.2">
      <c r="Q44667" s="92" t="s">
        <v>50</v>
      </c>
      <c r="BF44667" s="101" t="s">
        <v>58</v>
      </c>
      <c r="BK44667" s="98" t="s">
        <v>70</v>
      </c>
    </row>
    <row r="44668" spans="17:63" ht="29.25" customHeight="1" x14ac:dyDescent="0.2">
      <c r="Q44668" s="92" t="s">
        <v>50</v>
      </c>
      <c r="BF44668" s="101" t="s">
        <v>58</v>
      </c>
      <c r="BK44668" s="98" t="s">
        <v>70</v>
      </c>
    </row>
    <row r="44669" spans="17:63" ht="29.25" customHeight="1" x14ac:dyDescent="0.2">
      <c r="Q44669" s="92" t="s">
        <v>50</v>
      </c>
      <c r="BF44669" s="101" t="s">
        <v>58</v>
      </c>
      <c r="BK44669" s="98" t="s">
        <v>70</v>
      </c>
    </row>
    <row r="44670" spans="17:63" ht="29.25" customHeight="1" x14ac:dyDescent="0.2">
      <c r="Q44670" s="92" t="s">
        <v>50</v>
      </c>
      <c r="BF44670" s="101" t="s">
        <v>58</v>
      </c>
      <c r="BK44670" s="98" t="s">
        <v>70</v>
      </c>
    </row>
    <row r="44671" spans="17:63" ht="29.25" customHeight="1" x14ac:dyDescent="0.2">
      <c r="Q44671" s="92" t="s">
        <v>50</v>
      </c>
      <c r="BF44671" s="101" t="s">
        <v>58</v>
      </c>
      <c r="BK44671" s="98" t="s">
        <v>70</v>
      </c>
    </row>
    <row r="44672" spans="17:63" ht="29.25" customHeight="1" x14ac:dyDescent="0.2">
      <c r="Q44672" s="92" t="s">
        <v>50</v>
      </c>
      <c r="BF44672" s="101" t="s">
        <v>58</v>
      </c>
      <c r="BK44672" s="98" t="s">
        <v>70</v>
      </c>
    </row>
    <row r="44673" spans="17:63" ht="29.25" customHeight="1" x14ac:dyDescent="0.2">
      <c r="Q44673" s="92" t="s">
        <v>50</v>
      </c>
      <c r="BF44673" s="101" t="s">
        <v>58</v>
      </c>
      <c r="BK44673" s="98" t="s">
        <v>70</v>
      </c>
    </row>
    <row r="44674" spans="17:63" ht="29.25" customHeight="1" x14ac:dyDescent="0.2">
      <c r="Q44674" s="92" t="s">
        <v>50</v>
      </c>
      <c r="BF44674" s="101" t="s">
        <v>58</v>
      </c>
      <c r="BK44674" s="98" t="s">
        <v>70</v>
      </c>
    </row>
    <row r="44675" spans="17:63" ht="29.25" customHeight="1" x14ac:dyDescent="0.2">
      <c r="Q44675" s="92" t="s">
        <v>50</v>
      </c>
      <c r="BF44675" s="101" t="s">
        <v>58</v>
      </c>
      <c r="BK44675" s="98" t="s">
        <v>70</v>
      </c>
    </row>
    <row r="44676" spans="17:63" ht="29.25" customHeight="1" x14ac:dyDescent="0.2">
      <c r="Q44676" s="92" t="s">
        <v>50</v>
      </c>
      <c r="BF44676" s="101" t="s">
        <v>58</v>
      </c>
      <c r="BK44676" s="98" t="s">
        <v>70</v>
      </c>
    </row>
    <row r="44677" spans="17:63" ht="29.25" customHeight="1" x14ac:dyDescent="0.2">
      <c r="Q44677" s="92" t="s">
        <v>50</v>
      </c>
      <c r="BF44677" s="101" t="s">
        <v>58</v>
      </c>
      <c r="BK44677" s="98" t="s">
        <v>70</v>
      </c>
    </row>
    <row r="44678" spans="17:63" ht="29.25" customHeight="1" x14ac:dyDescent="0.2">
      <c r="Q44678" s="92" t="s">
        <v>50</v>
      </c>
      <c r="BF44678" s="101" t="s">
        <v>58</v>
      </c>
      <c r="BK44678" s="98" t="s">
        <v>70</v>
      </c>
    </row>
    <row r="44679" spans="17:63" ht="29.25" customHeight="1" x14ac:dyDescent="0.2">
      <c r="Q44679" s="92" t="s">
        <v>50</v>
      </c>
      <c r="BF44679" s="101" t="s">
        <v>58</v>
      </c>
      <c r="BK44679" s="98" t="s">
        <v>70</v>
      </c>
    </row>
    <row r="44680" spans="17:63" ht="29.25" customHeight="1" x14ac:dyDescent="0.2">
      <c r="Q44680" s="92" t="s">
        <v>50</v>
      </c>
      <c r="BF44680" s="101" t="s">
        <v>58</v>
      </c>
      <c r="BK44680" s="98" t="s">
        <v>70</v>
      </c>
    </row>
    <row r="44681" spans="17:63" ht="29.25" customHeight="1" x14ac:dyDescent="0.2">
      <c r="Q44681" s="92" t="s">
        <v>50</v>
      </c>
      <c r="BF44681" s="101" t="s">
        <v>58</v>
      </c>
      <c r="BK44681" s="98" t="s">
        <v>70</v>
      </c>
    </row>
    <row r="44682" spans="17:63" ht="29.25" customHeight="1" x14ac:dyDescent="0.2">
      <c r="Q44682" s="92" t="s">
        <v>50</v>
      </c>
      <c r="BF44682" s="101" t="s">
        <v>58</v>
      </c>
      <c r="BK44682" s="98" t="s">
        <v>70</v>
      </c>
    </row>
    <row r="44683" spans="17:63" ht="29.25" customHeight="1" x14ac:dyDescent="0.2">
      <c r="Q44683" s="92" t="s">
        <v>50</v>
      </c>
      <c r="BF44683" s="101" t="s">
        <v>58</v>
      </c>
      <c r="BK44683" s="98" t="s">
        <v>70</v>
      </c>
    </row>
    <row r="44684" spans="17:63" ht="29.25" customHeight="1" x14ac:dyDescent="0.2">
      <c r="Q44684" s="92" t="s">
        <v>50</v>
      </c>
      <c r="BF44684" s="101" t="s">
        <v>58</v>
      </c>
      <c r="BK44684" s="98" t="s">
        <v>70</v>
      </c>
    </row>
    <row r="44685" spans="17:63" ht="29.25" customHeight="1" x14ac:dyDescent="0.2">
      <c r="Q44685" s="92" t="s">
        <v>50</v>
      </c>
      <c r="BF44685" s="101" t="s">
        <v>58</v>
      </c>
      <c r="BK44685" s="98" t="s">
        <v>70</v>
      </c>
    </row>
    <row r="44686" spans="17:63" ht="29.25" customHeight="1" x14ac:dyDescent="0.2">
      <c r="Q44686" s="92" t="s">
        <v>50</v>
      </c>
      <c r="BF44686" s="101" t="s">
        <v>58</v>
      </c>
      <c r="BK44686" s="98" t="s">
        <v>70</v>
      </c>
    </row>
    <row r="44687" spans="17:63" ht="29.25" customHeight="1" x14ac:dyDescent="0.2">
      <c r="Q44687" s="92" t="s">
        <v>50</v>
      </c>
      <c r="BF44687" s="101" t="s">
        <v>58</v>
      </c>
      <c r="BK44687" s="98" t="s">
        <v>70</v>
      </c>
    </row>
    <row r="44688" spans="17:63" ht="29.25" customHeight="1" x14ac:dyDescent="0.2">
      <c r="Q44688" s="92" t="s">
        <v>50</v>
      </c>
      <c r="BF44688" s="101" t="s">
        <v>58</v>
      </c>
      <c r="BK44688" s="98" t="s">
        <v>70</v>
      </c>
    </row>
    <row r="44689" spans="17:63" ht="29.25" customHeight="1" x14ac:dyDescent="0.2">
      <c r="Q44689" s="92" t="s">
        <v>50</v>
      </c>
      <c r="BF44689" s="101" t="s">
        <v>58</v>
      </c>
      <c r="BK44689" s="98" t="s">
        <v>70</v>
      </c>
    </row>
    <row r="44690" spans="17:63" ht="29.25" customHeight="1" x14ac:dyDescent="0.2">
      <c r="Q44690" s="92" t="s">
        <v>50</v>
      </c>
      <c r="BF44690" s="101" t="s">
        <v>58</v>
      </c>
      <c r="BK44690" s="98" t="s">
        <v>70</v>
      </c>
    </row>
    <row r="44691" spans="17:63" ht="29.25" customHeight="1" x14ac:dyDescent="0.2">
      <c r="Q44691" s="92" t="s">
        <v>50</v>
      </c>
      <c r="BF44691" s="101" t="s">
        <v>58</v>
      </c>
      <c r="BK44691" s="98" t="s">
        <v>70</v>
      </c>
    </row>
    <row r="44692" spans="17:63" ht="29.25" customHeight="1" x14ac:dyDescent="0.2">
      <c r="Q44692" s="92" t="s">
        <v>50</v>
      </c>
      <c r="BF44692" s="101" t="s">
        <v>58</v>
      </c>
      <c r="BK44692" s="98" t="s">
        <v>70</v>
      </c>
    </row>
    <row r="44693" spans="17:63" ht="29.25" customHeight="1" x14ac:dyDescent="0.2">
      <c r="Q44693" s="92" t="s">
        <v>50</v>
      </c>
      <c r="BF44693" s="101" t="s">
        <v>58</v>
      </c>
      <c r="BK44693" s="98" t="s">
        <v>70</v>
      </c>
    </row>
    <row r="44694" spans="17:63" ht="29.25" customHeight="1" x14ac:dyDescent="0.2">
      <c r="Q44694" s="92" t="s">
        <v>50</v>
      </c>
      <c r="BF44694" s="101" t="s">
        <v>58</v>
      </c>
      <c r="BK44694" s="98" t="s">
        <v>70</v>
      </c>
    </row>
    <row r="44695" spans="17:63" ht="29.25" customHeight="1" x14ac:dyDescent="0.2">
      <c r="Q44695" s="92" t="s">
        <v>50</v>
      </c>
      <c r="BF44695" s="101" t="s">
        <v>58</v>
      </c>
      <c r="BK44695" s="98" t="s">
        <v>70</v>
      </c>
    </row>
    <row r="44696" spans="17:63" ht="29.25" customHeight="1" x14ac:dyDescent="0.2">
      <c r="Q44696" s="92" t="s">
        <v>50</v>
      </c>
      <c r="BF44696" s="101" t="s">
        <v>58</v>
      </c>
      <c r="BK44696" s="98" t="s">
        <v>70</v>
      </c>
    </row>
    <row r="44697" spans="17:63" ht="29.25" customHeight="1" x14ac:dyDescent="0.2">
      <c r="Q44697" s="92" t="s">
        <v>50</v>
      </c>
      <c r="BF44697" s="101" t="s">
        <v>58</v>
      </c>
      <c r="BK44697" s="98" t="s">
        <v>70</v>
      </c>
    </row>
    <row r="44698" spans="17:63" ht="29.25" customHeight="1" x14ac:dyDescent="0.2">
      <c r="Q44698" s="92" t="s">
        <v>50</v>
      </c>
      <c r="BF44698" s="101" t="s">
        <v>58</v>
      </c>
      <c r="BK44698" s="98" t="s">
        <v>70</v>
      </c>
    </row>
    <row r="44699" spans="17:63" ht="29.25" customHeight="1" x14ac:dyDescent="0.2">
      <c r="Q44699" s="92" t="s">
        <v>50</v>
      </c>
      <c r="BF44699" s="101" t="s">
        <v>58</v>
      </c>
      <c r="BK44699" s="98" t="s">
        <v>70</v>
      </c>
    </row>
    <row r="44700" spans="17:63" ht="29.25" customHeight="1" x14ac:dyDescent="0.2">
      <c r="Q44700" s="92" t="s">
        <v>50</v>
      </c>
      <c r="BF44700" s="101" t="s">
        <v>58</v>
      </c>
      <c r="BK44700" s="98" t="s">
        <v>70</v>
      </c>
    </row>
    <row r="44701" spans="17:63" ht="29.25" customHeight="1" x14ac:dyDescent="0.2">
      <c r="Q44701" s="92" t="s">
        <v>50</v>
      </c>
      <c r="BF44701" s="101" t="s">
        <v>58</v>
      </c>
      <c r="BK44701" s="98" t="s">
        <v>70</v>
      </c>
    </row>
    <row r="44702" spans="17:63" ht="29.25" customHeight="1" x14ac:dyDescent="0.2">
      <c r="Q44702" s="92" t="s">
        <v>50</v>
      </c>
      <c r="BF44702" s="101" t="s">
        <v>58</v>
      </c>
      <c r="BK44702" s="98" t="s">
        <v>70</v>
      </c>
    </row>
    <row r="44703" spans="17:63" ht="29.25" customHeight="1" x14ac:dyDescent="0.2">
      <c r="Q44703" s="92" t="s">
        <v>50</v>
      </c>
      <c r="BF44703" s="101" t="s">
        <v>58</v>
      </c>
      <c r="BK44703" s="98" t="s">
        <v>70</v>
      </c>
    </row>
    <row r="44704" spans="17:63" ht="29.25" customHeight="1" x14ac:dyDescent="0.2">
      <c r="Q44704" s="92" t="s">
        <v>50</v>
      </c>
      <c r="BF44704" s="101" t="s">
        <v>58</v>
      </c>
      <c r="BK44704" s="98" t="s">
        <v>70</v>
      </c>
    </row>
    <row r="44705" spans="17:63" ht="29.25" customHeight="1" x14ac:dyDescent="0.2">
      <c r="Q44705" s="92" t="s">
        <v>50</v>
      </c>
      <c r="BF44705" s="101" t="s">
        <v>58</v>
      </c>
      <c r="BK44705" s="98" t="s">
        <v>70</v>
      </c>
    </row>
    <row r="44706" spans="17:63" ht="29.25" customHeight="1" x14ac:dyDescent="0.2">
      <c r="Q44706" s="92" t="s">
        <v>50</v>
      </c>
      <c r="BF44706" s="101" t="s">
        <v>58</v>
      </c>
      <c r="BK44706" s="98" t="s">
        <v>70</v>
      </c>
    </row>
    <row r="44707" spans="17:63" ht="29.25" customHeight="1" x14ac:dyDescent="0.2">
      <c r="Q44707" s="92" t="s">
        <v>50</v>
      </c>
      <c r="BF44707" s="101" t="s">
        <v>58</v>
      </c>
      <c r="BK44707" s="98" t="s">
        <v>70</v>
      </c>
    </row>
    <row r="44708" spans="17:63" ht="29.25" customHeight="1" x14ac:dyDescent="0.2">
      <c r="Q44708" s="92" t="s">
        <v>50</v>
      </c>
      <c r="BF44708" s="101" t="s">
        <v>58</v>
      </c>
      <c r="BK44708" s="98" t="s">
        <v>70</v>
      </c>
    </row>
    <row r="44709" spans="17:63" ht="29.25" customHeight="1" x14ac:dyDescent="0.2">
      <c r="Q44709" s="92" t="s">
        <v>50</v>
      </c>
      <c r="BF44709" s="101" t="s">
        <v>58</v>
      </c>
      <c r="BK44709" s="98" t="s">
        <v>70</v>
      </c>
    </row>
    <row r="44710" spans="17:63" ht="29.25" customHeight="1" x14ac:dyDescent="0.2">
      <c r="Q44710" s="92" t="s">
        <v>50</v>
      </c>
      <c r="BF44710" s="101" t="s">
        <v>58</v>
      </c>
      <c r="BK44710" s="98" t="s">
        <v>70</v>
      </c>
    </row>
    <row r="44711" spans="17:63" ht="29.25" customHeight="1" x14ac:dyDescent="0.2">
      <c r="Q44711" s="92" t="s">
        <v>50</v>
      </c>
      <c r="BF44711" s="101" t="s">
        <v>58</v>
      </c>
      <c r="BK44711" s="98" t="s">
        <v>70</v>
      </c>
    </row>
    <row r="44712" spans="17:63" ht="29.25" customHeight="1" x14ac:dyDescent="0.2">
      <c r="Q44712" s="92" t="s">
        <v>50</v>
      </c>
      <c r="BF44712" s="101" t="s">
        <v>58</v>
      </c>
      <c r="BK44712" s="98" t="s">
        <v>70</v>
      </c>
    </row>
    <row r="44713" spans="17:63" ht="29.25" customHeight="1" x14ac:dyDescent="0.2">
      <c r="Q44713" s="92" t="s">
        <v>50</v>
      </c>
      <c r="BF44713" s="101" t="s">
        <v>58</v>
      </c>
      <c r="BK44713" s="98" t="s">
        <v>70</v>
      </c>
    </row>
    <row r="44714" spans="17:63" ht="29.25" customHeight="1" x14ac:dyDescent="0.2">
      <c r="Q44714" s="92" t="s">
        <v>50</v>
      </c>
      <c r="BF44714" s="101" t="s">
        <v>58</v>
      </c>
      <c r="BK44714" s="98" t="s">
        <v>70</v>
      </c>
    </row>
    <row r="44715" spans="17:63" ht="29.25" customHeight="1" x14ac:dyDescent="0.2">
      <c r="Q44715" s="92" t="s">
        <v>50</v>
      </c>
      <c r="BF44715" s="101" t="s">
        <v>58</v>
      </c>
      <c r="BK44715" s="98" t="s">
        <v>70</v>
      </c>
    </row>
    <row r="44716" spans="17:63" ht="29.25" customHeight="1" x14ac:dyDescent="0.2">
      <c r="Q44716" s="92" t="s">
        <v>50</v>
      </c>
      <c r="BF44716" s="101" t="s">
        <v>58</v>
      </c>
      <c r="BK44716" s="98" t="s">
        <v>70</v>
      </c>
    </row>
    <row r="44717" spans="17:63" ht="29.25" customHeight="1" x14ac:dyDescent="0.2">
      <c r="Q44717" s="92" t="s">
        <v>50</v>
      </c>
      <c r="BF44717" s="101" t="s">
        <v>58</v>
      </c>
      <c r="BK44717" s="98" t="s">
        <v>70</v>
      </c>
    </row>
    <row r="44718" spans="17:63" ht="29.25" customHeight="1" x14ac:dyDescent="0.2">
      <c r="Q44718" s="92" t="s">
        <v>50</v>
      </c>
      <c r="BF44718" s="101" t="s">
        <v>58</v>
      </c>
      <c r="BK44718" s="98" t="s">
        <v>70</v>
      </c>
    </row>
    <row r="44719" spans="17:63" ht="29.25" customHeight="1" x14ac:dyDescent="0.2">
      <c r="Q44719" s="92" t="s">
        <v>50</v>
      </c>
      <c r="BF44719" s="101" t="s">
        <v>58</v>
      </c>
      <c r="BK44719" s="98" t="s">
        <v>70</v>
      </c>
    </row>
    <row r="44720" spans="17:63" ht="29.25" customHeight="1" x14ac:dyDescent="0.2">
      <c r="Q44720" s="92" t="s">
        <v>50</v>
      </c>
      <c r="BF44720" s="101" t="s">
        <v>58</v>
      </c>
      <c r="BK44720" s="98" t="s">
        <v>70</v>
      </c>
    </row>
    <row r="44721" spans="17:63" ht="29.25" customHeight="1" x14ac:dyDescent="0.2">
      <c r="Q44721" s="92" t="s">
        <v>50</v>
      </c>
      <c r="BF44721" s="101" t="s">
        <v>58</v>
      </c>
      <c r="BK44721" s="98" t="s">
        <v>70</v>
      </c>
    </row>
    <row r="44722" spans="17:63" ht="29.25" customHeight="1" x14ac:dyDescent="0.2">
      <c r="Q44722" s="92" t="s">
        <v>50</v>
      </c>
      <c r="BF44722" s="101" t="s">
        <v>58</v>
      </c>
      <c r="BK44722" s="98" t="s">
        <v>70</v>
      </c>
    </row>
    <row r="44723" spans="17:63" ht="29.25" customHeight="1" x14ac:dyDescent="0.2">
      <c r="Q44723" s="92" t="s">
        <v>50</v>
      </c>
      <c r="BF44723" s="101" t="s">
        <v>58</v>
      </c>
      <c r="BK44723" s="98" t="s">
        <v>70</v>
      </c>
    </row>
    <row r="44724" spans="17:63" ht="29.25" customHeight="1" x14ac:dyDescent="0.2">
      <c r="Q44724" s="92" t="s">
        <v>50</v>
      </c>
      <c r="BF44724" s="101" t="s">
        <v>58</v>
      </c>
      <c r="BK44724" s="98" t="s">
        <v>70</v>
      </c>
    </row>
    <row r="44725" spans="17:63" ht="29.25" customHeight="1" x14ac:dyDescent="0.2">
      <c r="Q44725" s="92" t="s">
        <v>50</v>
      </c>
      <c r="BF44725" s="101" t="s">
        <v>58</v>
      </c>
      <c r="BK44725" s="98" t="s">
        <v>70</v>
      </c>
    </row>
    <row r="44726" spans="17:63" ht="29.25" customHeight="1" x14ac:dyDescent="0.2">
      <c r="Q44726" s="92" t="s">
        <v>50</v>
      </c>
      <c r="BF44726" s="101" t="s">
        <v>58</v>
      </c>
      <c r="BK44726" s="98" t="s">
        <v>70</v>
      </c>
    </row>
    <row r="44727" spans="17:63" ht="29.25" customHeight="1" x14ac:dyDescent="0.2">
      <c r="Q44727" s="92" t="s">
        <v>50</v>
      </c>
      <c r="BF44727" s="101" t="s">
        <v>58</v>
      </c>
      <c r="BK44727" s="98" t="s">
        <v>70</v>
      </c>
    </row>
    <row r="44728" spans="17:63" ht="29.25" customHeight="1" x14ac:dyDescent="0.2">
      <c r="Q44728" s="92" t="s">
        <v>50</v>
      </c>
      <c r="BF44728" s="101" t="s">
        <v>58</v>
      </c>
      <c r="BK44728" s="98" t="s">
        <v>70</v>
      </c>
    </row>
    <row r="44729" spans="17:63" ht="29.25" customHeight="1" x14ac:dyDescent="0.2">
      <c r="Q44729" s="92" t="s">
        <v>50</v>
      </c>
      <c r="BF44729" s="101" t="s">
        <v>58</v>
      </c>
      <c r="BK44729" s="98" t="s">
        <v>70</v>
      </c>
    </row>
    <row r="44730" spans="17:63" ht="29.25" customHeight="1" x14ac:dyDescent="0.2">
      <c r="Q44730" s="92" t="s">
        <v>50</v>
      </c>
      <c r="BF44730" s="101" t="s">
        <v>58</v>
      </c>
      <c r="BK44730" s="98" t="s">
        <v>70</v>
      </c>
    </row>
    <row r="44731" spans="17:63" ht="29.25" customHeight="1" x14ac:dyDescent="0.2">
      <c r="Q44731" s="92" t="s">
        <v>50</v>
      </c>
      <c r="BF44731" s="101" t="s">
        <v>58</v>
      </c>
      <c r="BK44731" s="98" t="s">
        <v>70</v>
      </c>
    </row>
    <row r="44732" spans="17:63" ht="29.25" customHeight="1" x14ac:dyDescent="0.2">
      <c r="Q44732" s="92" t="s">
        <v>50</v>
      </c>
      <c r="BF44732" s="101" t="s">
        <v>58</v>
      </c>
      <c r="BK44732" s="98" t="s">
        <v>70</v>
      </c>
    </row>
    <row r="44733" spans="17:63" ht="29.25" customHeight="1" x14ac:dyDescent="0.2">
      <c r="Q44733" s="92" t="s">
        <v>50</v>
      </c>
      <c r="BF44733" s="101" t="s">
        <v>58</v>
      </c>
      <c r="BK44733" s="98" t="s">
        <v>70</v>
      </c>
    </row>
    <row r="44734" spans="17:63" ht="29.25" customHeight="1" x14ac:dyDescent="0.2">
      <c r="Q44734" s="92" t="s">
        <v>50</v>
      </c>
      <c r="BF44734" s="101" t="s">
        <v>58</v>
      </c>
      <c r="BK44734" s="98" t="s">
        <v>70</v>
      </c>
    </row>
    <row r="44735" spans="17:63" ht="29.25" customHeight="1" x14ac:dyDescent="0.2">
      <c r="Q44735" s="92" t="s">
        <v>50</v>
      </c>
      <c r="BF44735" s="101" t="s">
        <v>58</v>
      </c>
      <c r="BK44735" s="98" t="s">
        <v>70</v>
      </c>
    </row>
    <row r="44736" spans="17:63" ht="29.25" customHeight="1" x14ac:dyDescent="0.2">
      <c r="Q44736" s="92" t="s">
        <v>50</v>
      </c>
      <c r="BF44736" s="101" t="s">
        <v>58</v>
      </c>
      <c r="BK44736" s="98" t="s">
        <v>70</v>
      </c>
    </row>
    <row r="44737" spans="17:63" ht="29.25" customHeight="1" x14ac:dyDescent="0.2">
      <c r="Q44737" s="92" t="s">
        <v>50</v>
      </c>
      <c r="BF44737" s="101" t="s">
        <v>58</v>
      </c>
      <c r="BK44737" s="98" t="s">
        <v>70</v>
      </c>
    </row>
    <row r="44738" spans="17:63" ht="29.25" customHeight="1" x14ac:dyDescent="0.2">
      <c r="Q44738" s="92" t="s">
        <v>50</v>
      </c>
      <c r="BF44738" s="101" t="s">
        <v>58</v>
      </c>
      <c r="BK44738" s="98" t="s">
        <v>70</v>
      </c>
    </row>
    <row r="44739" spans="17:63" ht="29.25" customHeight="1" x14ac:dyDescent="0.2">
      <c r="Q44739" s="92" t="s">
        <v>50</v>
      </c>
      <c r="BF44739" s="101" t="s">
        <v>58</v>
      </c>
      <c r="BK44739" s="98" t="s">
        <v>70</v>
      </c>
    </row>
    <row r="44740" spans="17:63" ht="29.25" customHeight="1" x14ac:dyDescent="0.2">
      <c r="Q44740" s="92" t="s">
        <v>50</v>
      </c>
      <c r="BF44740" s="101" t="s">
        <v>58</v>
      </c>
      <c r="BK44740" s="98" t="s">
        <v>70</v>
      </c>
    </row>
    <row r="44741" spans="17:63" ht="29.25" customHeight="1" x14ac:dyDescent="0.2">
      <c r="Q44741" s="92" t="s">
        <v>50</v>
      </c>
      <c r="BF44741" s="101" t="s">
        <v>58</v>
      </c>
      <c r="BK44741" s="98" t="s">
        <v>70</v>
      </c>
    </row>
    <row r="44742" spans="17:63" ht="29.25" customHeight="1" x14ac:dyDescent="0.2">
      <c r="Q44742" s="92" t="s">
        <v>50</v>
      </c>
      <c r="BF44742" s="101" t="s">
        <v>58</v>
      </c>
      <c r="BK44742" s="98" t="s">
        <v>70</v>
      </c>
    </row>
    <row r="44743" spans="17:63" ht="29.25" customHeight="1" x14ac:dyDescent="0.2">
      <c r="Q44743" s="92" t="s">
        <v>50</v>
      </c>
      <c r="BF44743" s="101" t="s">
        <v>58</v>
      </c>
      <c r="BK44743" s="98" t="s">
        <v>70</v>
      </c>
    </row>
    <row r="44744" spans="17:63" ht="29.25" customHeight="1" x14ac:dyDescent="0.2">
      <c r="Q44744" s="92" t="s">
        <v>50</v>
      </c>
      <c r="BF44744" s="101" t="s">
        <v>58</v>
      </c>
      <c r="BK44744" s="98" t="s">
        <v>70</v>
      </c>
    </row>
    <row r="44745" spans="17:63" ht="29.25" customHeight="1" x14ac:dyDescent="0.2">
      <c r="Q44745" s="92" t="s">
        <v>50</v>
      </c>
      <c r="BF44745" s="101" t="s">
        <v>58</v>
      </c>
      <c r="BK44745" s="98" t="s">
        <v>70</v>
      </c>
    </row>
    <row r="44746" spans="17:63" ht="29.25" customHeight="1" x14ac:dyDescent="0.2">
      <c r="Q44746" s="92" t="s">
        <v>50</v>
      </c>
      <c r="BF44746" s="101" t="s">
        <v>58</v>
      </c>
      <c r="BK44746" s="98" t="s">
        <v>70</v>
      </c>
    </row>
    <row r="44747" spans="17:63" ht="29.25" customHeight="1" x14ac:dyDescent="0.2">
      <c r="Q44747" s="92" t="s">
        <v>50</v>
      </c>
      <c r="BF44747" s="101" t="s">
        <v>58</v>
      </c>
      <c r="BK44747" s="98" t="s">
        <v>70</v>
      </c>
    </row>
    <row r="44748" spans="17:63" ht="29.25" customHeight="1" x14ac:dyDescent="0.2">
      <c r="Q44748" s="92" t="s">
        <v>50</v>
      </c>
      <c r="BF44748" s="101" t="s">
        <v>58</v>
      </c>
      <c r="BK44748" s="98" t="s">
        <v>70</v>
      </c>
    </row>
    <row r="44749" spans="17:63" ht="29.25" customHeight="1" x14ac:dyDescent="0.2">
      <c r="Q44749" s="92" t="s">
        <v>50</v>
      </c>
      <c r="BF44749" s="101" t="s">
        <v>58</v>
      </c>
      <c r="BK44749" s="98" t="s">
        <v>70</v>
      </c>
    </row>
    <row r="44750" spans="17:63" ht="29.25" customHeight="1" x14ac:dyDescent="0.2">
      <c r="Q44750" s="92" t="s">
        <v>50</v>
      </c>
      <c r="BF44750" s="101" t="s">
        <v>58</v>
      </c>
      <c r="BK44750" s="98" t="s">
        <v>70</v>
      </c>
    </row>
    <row r="44751" spans="17:63" ht="29.25" customHeight="1" x14ac:dyDescent="0.2">
      <c r="Q44751" s="92" t="s">
        <v>50</v>
      </c>
      <c r="BF44751" s="101" t="s">
        <v>58</v>
      </c>
      <c r="BK44751" s="98" t="s">
        <v>70</v>
      </c>
    </row>
    <row r="44752" spans="17:63" ht="29.25" customHeight="1" x14ac:dyDescent="0.2">
      <c r="Q44752" s="92" t="s">
        <v>50</v>
      </c>
      <c r="BF44752" s="101" t="s">
        <v>58</v>
      </c>
      <c r="BK44752" s="98" t="s">
        <v>70</v>
      </c>
    </row>
    <row r="44753" spans="17:63" ht="29.25" customHeight="1" x14ac:dyDescent="0.2">
      <c r="Q44753" s="92" t="s">
        <v>50</v>
      </c>
      <c r="BF44753" s="101" t="s">
        <v>58</v>
      </c>
      <c r="BK44753" s="98" t="s">
        <v>70</v>
      </c>
    </row>
    <row r="44754" spans="17:63" ht="29.25" customHeight="1" x14ac:dyDescent="0.2">
      <c r="Q44754" s="92" t="s">
        <v>50</v>
      </c>
      <c r="BF44754" s="101" t="s">
        <v>58</v>
      </c>
      <c r="BK44754" s="98" t="s">
        <v>70</v>
      </c>
    </row>
    <row r="44755" spans="17:63" ht="29.25" customHeight="1" x14ac:dyDescent="0.2">
      <c r="Q44755" s="92" t="s">
        <v>50</v>
      </c>
      <c r="BF44755" s="101" t="s">
        <v>58</v>
      </c>
      <c r="BK44755" s="98" t="s">
        <v>70</v>
      </c>
    </row>
    <row r="44756" spans="17:63" ht="29.25" customHeight="1" x14ac:dyDescent="0.2">
      <c r="Q44756" s="92" t="s">
        <v>50</v>
      </c>
      <c r="BF44756" s="101" t="s">
        <v>58</v>
      </c>
      <c r="BK44756" s="98" t="s">
        <v>70</v>
      </c>
    </row>
    <row r="44757" spans="17:63" ht="29.25" customHeight="1" x14ac:dyDescent="0.2">
      <c r="Q44757" s="92" t="s">
        <v>50</v>
      </c>
      <c r="BF44757" s="101" t="s">
        <v>58</v>
      </c>
      <c r="BK44757" s="98" t="s">
        <v>70</v>
      </c>
    </row>
    <row r="44758" spans="17:63" ht="29.25" customHeight="1" x14ac:dyDescent="0.2">
      <c r="Q44758" s="92" t="s">
        <v>50</v>
      </c>
      <c r="BF44758" s="101" t="s">
        <v>58</v>
      </c>
      <c r="BK44758" s="98" t="s">
        <v>70</v>
      </c>
    </row>
    <row r="44759" spans="17:63" ht="29.25" customHeight="1" x14ac:dyDescent="0.2">
      <c r="Q44759" s="92" t="s">
        <v>50</v>
      </c>
      <c r="BF44759" s="101" t="s">
        <v>58</v>
      </c>
      <c r="BK44759" s="98" t="s">
        <v>70</v>
      </c>
    </row>
    <row r="44760" spans="17:63" ht="29.25" customHeight="1" x14ac:dyDescent="0.2">
      <c r="Q44760" s="92" t="s">
        <v>50</v>
      </c>
      <c r="BF44760" s="101" t="s">
        <v>58</v>
      </c>
      <c r="BK44760" s="98" t="s">
        <v>70</v>
      </c>
    </row>
    <row r="44761" spans="17:63" ht="29.25" customHeight="1" x14ac:dyDescent="0.2">
      <c r="Q44761" s="92" t="s">
        <v>50</v>
      </c>
      <c r="BF44761" s="101" t="s">
        <v>58</v>
      </c>
      <c r="BK44761" s="98" t="s">
        <v>70</v>
      </c>
    </row>
    <row r="44762" spans="17:63" ht="29.25" customHeight="1" x14ac:dyDescent="0.2">
      <c r="Q44762" s="92" t="s">
        <v>50</v>
      </c>
      <c r="BF44762" s="101" t="s">
        <v>58</v>
      </c>
      <c r="BK44762" s="98" t="s">
        <v>70</v>
      </c>
    </row>
    <row r="44763" spans="17:63" ht="29.25" customHeight="1" x14ac:dyDescent="0.2">
      <c r="Q44763" s="92" t="s">
        <v>50</v>
      </c>
      <c r="BF44763" s="101" t="s">
        <v>58</v>
      </c>
      <c r="BK44763" s="98" t="s">
        <v>70</v>
      </c>
    </row>
    <row r="44764" spans="17:63" ht="29.25" customHeight="1" x14ac:dyDescent="0.2">
      <c r="Q44764" s="92" t="s">
        <v>50</v>
      </c>
      <c r="BF44764" s="101" t="s">
        <v>58</v>
      </c>
      <c r="BK44764" s="98" t="s">
        <v>70</v>
      </c>
    </row>
    <row r="44765" spans="17:63" ht="29.25" customHeight="1" x14ac:dyDescent="0.2">
      <c r="Q44765" s="92" t="s">
        <v>50</v>
      </c>
      <c r="BF44765" s="101" t="s">
        <v>58</v>
      </c>
      <c r="BK44765" s="98" t="s">
        <v>70</v>
      </c>
    </row>
    <row r="44766" spans="17:63" ht="29.25" customHeight="1" x14ac:dyDescent="0.2">
      <c r="Q44766" s="92" t="s">
        <v>50</v>
      </c>
      <c r="BF44766" s="101" t="s">
        <v>58</v>
      </c>
      <c r="BK44766" s="98" t="s">
        <v>70</v>
      </c>
    </row>
    <row r="44767" spans="17:63" ht="29.25" customHeight="1" x14ac:dyDescent="0.2">
      <c r="Q44767" s="92" t="s">
        <v>50</v>
      </c>
      <c r="BF44767" s="101" t="s">
        <v>58</v>
      </c>
      <c r="BK44767" s="98" t="s">
        <v>70</v>
      </c>
    </row>
    <row r="44768" spans="17:63" ht="29.25" customHeight="1" x14ac:dyDescent="0.2">
      <c r="Q44768" s="92" t="s">
        <v>50</v>
      </c>
      <c r="BF44768" s="101" t="s">
        <v>58</v>
      </c>
      <c r="BK44768" s="98" t="s">
        <v>70</v>
      </c>
    </row>
    <row r="44769" spans="17:63" ht="29.25" customHeight="1" x14ac:dyDescent="0.2">
      <c r="Q44769" s="92" t="s">
        <v>50</v>
      </c>
      <c r="BF44769" s="101" t="s">
        <v>58</v>
      </c>
      <c r="BK44769" s="98" t="s">
        <v>70</v>
      </c>
    </row>
    <row r="44770" spans="17:63" ht="29.25" customHeight="1" x14ac:dyDescent="0.2">
      <c r="Q44770" s="92" t="s">
        <v>50</v>
      </c>
      <c r="BF44770" s="101" t="s">
        <v>58</v>
      </c>
      <c r="BK44770" s="98" t="s">
        <v>70</v>
      </c>
    </row>
    <row r="44771" spans="17:63" ht="29.25" customHeight="1" x14ac:dyDescent="0.2">
      <c r="Q44771" s="92" t="s">
        <v>50</v>
      </c>
      <c r="BF44771" s="101" t="s">
        <v>58</v>
      </c>
      <c r="BK44771" s="98" t="s">
        <v>70</v>
      </c>
    </row>
    <row r="44772" spans="17:63" ht="29.25" customHeight="1" x14ac:dyDescent="0.2">
      <c r="Q44772" s="92" t="s">
        <v>50</v>
      </c>
      <c r="BF44772" s="101" t="s">
        <v>58</v>
      </c>
      <c r="BK44772" s="98" t="s">
        <v>70</v>
      </c>
    </row>
    <row r="44773" spans="17:63" ht="29.25" customHeight="1" x14ac:dyDescent="0.2">
      <c r="Q44773" s="92" t="s">
        <v>50</v>
      </c>
      <c r="BF44773" s="101" t="s">
        <v>58</v>
      </c>
      <c r="BK44773" s="98" t="s">
        <v>70</v>
      </c>
    </row>
    <row r="44774" spans="17:63" ht="29.25" customHeight="1" x14ac:dyDescent="0.2">
      <c r="Q44774" s="92" t="s">
        <v>50</v>
      </c>
      <c r="BF44774" s="101" t="s">
        <v>58</v>
      </c>
      <c r="BK44774" s="98" t="s">
        <v>70</v>
      </c>
    </row>
    <row r="44775" spans="17:63" ht="29.25" customHeight="1" x14ac:dyDescent="0.2">
      <c r="Q44775" s="92" t="s">
        <v>50</v>
      </c>
      <c r="BF44775" s="101" t="s">
        <v>58</v>
      </c>
      <c r="BK44775" s="98" t="s">
        <v>70</v>
      </c>
    </row>
    <row r="44776" spans="17:63" ht="29.25" customHeight="1" x14ac:dyDescent="0.2">
      <c r="Q44776" s="92" t="s">
        <v>50</v>
      </c>
      <c r="BF44776" s="101" t="s">
        <v>58</v>
      </c>
      <c r="BK44776" s="98" t="s">
        <v>70</v>
      </c>
    </row>
    <row r="44777" spans="17:63" ht="29.25" customHeight="1" x14ac:dyDescent="0.2">
      <c r="Q44777" s="92" t="s">
        <v>50</v>
      </c>
      <c r="BF44777" s="101" t="s">
        <v>58</v>
      </c>
      <c r="BK44777" s="98" t="s">
        <v>70</v>
      </c>
    </row>
    <row r="44778" spans="17:63" ht="29.25" customHeight="1" x14ac:dyDescent="0.2">
      <c r="Q44778" s="92" t="s">
        <v>50</v>
      </c>
      <c r="BF44778" s="101" t="s">
        <v>58</v>
      </c>
      <c r="BK44778" s="98" t="s">
        <v>70</v>
      </c>
    </row>
    <row r="44779" spans="17:63" ht="29.25" customHeight="1" x14ac:dyDescent="0.2">
      <c r="Q44779" s="92" t="s">
        <v>50</v>
      </c>
      <c r="BF44779" s="101" t="s">
        <v>58</v>
      </c>
      <c r="BK44779" s="98" t="s">
        <v>70</v>
      </c>
    </row>
    <row r="44780" spans="17:63" ht="29.25" customHeight="1" x14ac:dyDescent="0.2">
      <c r="Q44780" s="92" t="s">
        <v>50</v>
      </c>
      <c r="BF44780" s="101" t="s">
        <v>58</v>
      </c>
      <c r="BK44780" s="98" t="s">
        <v>70</v>
      </c>
    </row>
    <row r="44781" spans="17:63" ht="29.25" customHeight="1" x14ac:dyDescent="0.2">
      <c r="Q44781" s="92" t="s">
        <v>50</v>
      </c>
      <c r="BF44781" s="101" t="s">
        <v>58</v>
      </c>
      <c r="BK44781" s="98" t="s">
        <v>70</v>
      </c>
    </row>
    <row r="44782" spans="17:63" ht="29.25" customHeight="1" x14ac:dyDescent="0.2">
      <c r="Q44782" s="92" t="s">
        <v>50</v>
      </c>
      <c r="BF44782" s="101" t="s">
        <v>58</v>
      </c>
      <c r="BK44782" s="98" t="s">
        <v>70</v>
      </c>
    </row>
    <row r="44783" spans="17:63" ht="29.25" customHeight="1" x14ac:dyDescent="0.2">
      <c r="Q44783" s="92" t="s">
        <v>50</v>
      </c>
      <c r="BF44783" s="101" t="s">
        <v>58</v>
      </c>
      <c r="BK44783" s="98" t="s">
        <v>70</v>
      </c>
    </row>
    <row r="44784" spans="17:63" ht="29.25" customHeight="1" x14ac:dyDescent="0.2">
      <c r="Q44784" s="92" t="s">
        <v>50</v>
      </c>
      <c r="BF44784" s="101" t="s">
        <v>58</v>
      </c>
      <c r="BK44784" s="98" t="s">
        <v>70</v>
      </c>
    </row>
    <row r="44785" spans="17:63" ht="29.25" customHeight="1" x14ac:dyDescent="0.2">
      <c r="Q44785" s="92" t="s">
        <v>50</v>
      </c>
      <c r="BF44785" s="101" t="s">
        <v>58</v>
      </c>
      <c r="BK44785" s="98" t="s">
        <v>70</v>
      </c>
    </row>
    <row r="44786" spans="17:63" ht="29.25" customHeight="1" x14ac:dyDescent="0.2">
      <c r="Q44786" s="92" t="s">
        <v>50</v>
      </c>
      <c r="BF44786" s="101" t="s">
        <v>58</v>
      </c>
      <c r="BK44786" s="98" t="s">
        <v>70</v>
      </c>
    </row>
    <row r="44787" spans="17:63" ht="29.25" customHeight="1" x14ac:dyDescent="0.2">
      <c r="Q44787" s="92" t="s">
        <v>50</v>
      </c>
      <c r="BF44787" s="101" t="s">
        <v>58</v>
      </c>
      <c r="BK44787" s="98" t="s">
        <v>70</v>
      </c>
    </row>
    <row r="44788" spans="17:63" ht="29.25" customHeight="1" x14ac:dyDescent="0.2">
      <c r="Q44788" s="92" t="s">
        <v>50</v>
      </c>
      <c r="BF44788" s="101" t="s">
        <v>58</v>
      </c>
      <c r="BK44788" s="98" t="s">
        <v>70</v>
      </c>
    </row>
    <row r="44789" spans="17:63" ht="29.25" customHeight="1" x14ac:dyDescent="0.2">
      <c r="Q44789" s="92" t="s">
        <v>50</v>
      </c>
      <c r="BF44789" s="101" t="s">
        <v>58</v>
      </c>
      <c r="BK44789" s="98" t="s">
        <v>70</v>
      </c>
    </row>
    <row r="44790" spans="17:63" ht="29.25" customHeight="1" x14ac:dyDescent="0.2">
      <c r="Q44790" s="92" t="s">
        <v>50</v>
      </c>
      <c r="BF44790" s="101" t="s">
        <v>58</v>
      </c>
      <c r="BK44790" s="98" t="s">
        <v>70</v>
      </c>
    </row>
    <row r="44791" spans="17:63" ht="29.25" customHeight="1" x14ac:dyDescent="0.2">
      <c r="Q44791" s="92" t="s">
        <v>50</v>
      </c>
      <c r="BF44791" s="101" t="s">
        <v>58</v>
      </c>
      <c r="BK44791" s="98" t="s">
        <v>70</v>
      </c>
    </row>
    <row r="44792" spans="17:63" ht="29.25" customHeight="1" x14ac:dyDescent="0.2">
      <c r="Q44792" s="92" t="s">
        <v>50</v>
      </c>
      <c r="BF44792" s="101" t="s">
        <v>58</v>
      </c>
      <c r="BK44792" s="98" t="s">
        <v>70</v>
      </c>
    </row>
    <row r="44793" spans="17:63" ht="29.25" customHeight="1" x14ac:dyDescent="0.2">
      <c r="Q44793" s="92" t="s">
        <v>50</v>
      </c>
      <c r="BF44793" s="101" t="s">
        <v>58</v>
      </c>
      <c r="BK44793" s="98" t="s">
        <v>70</v>
      </c>
    </row>
    <row r="44794" spans="17:63" ht="29.25" customHeight="1" x14ac:dyDescent="0.2">
      <c r="Q44794" s="92" t="s">
        <v>50</v>
      </c>
      <c r="BF44794" s="101" t="s">
        <v>58</v>
      </c>
      <c r="BK44794" s="98" t="s">
        <v>70</v>
      </c>
    </row>
    <row r="44795" spans="17:63" ht="29.25" customHeight="1" x14ac:dyDescent="0.2">
      <c r="Q44795" s="92" t="s">
        <v>50</v>
      </c>
      <c r="BF44795" s="101" t="s">
        <v>58</v>
      </c>
      <c r="BK44795" s="98" t="s">
        <v>70</v>
      </c>
    </row>
    <row r="44796" spans="17:63" ht="29.25" customHeight="1" x14ac:dyDescent="0.2">
      <c r="Q44796" s="92" t="s">
        <v>50</v>
      </c>
      <c r="BF44796" s="101" t="s">
        <v>58</v>
      </c>
      <c r="BK44796" s="98" t="s">
        <v>70</v>
      </c>
    </row>
    <row r="44797" spans="17:63" ht="29.25" customHeight="1" x14ac:dyDescent="0.2">
      <c r="Q44797" s="92" t="s">
        <v>50</v>
      </c>
      <c r="BF44797" s="101" t="s">
        <v>58</v>
      </c>
      <c r="BK44797" s="98" t="s">
        <v>70</v>
      </c>
    </row>
    <row r="44798" spans="17:63" ht="29.25" customHeight="1" x14ac:dyDescent="0.2">
      <c r="Q44798" s="92" t="s">
        <v>50</v>
      </c>
      <c r="BF44798" s="101" t="s">
        <v>58</v>
      </c>
      <c r="BK44798" s="98" t="s">
        <v>70</v>
      </c>
    </row>
    <row r="44799" spans="17:63" ht="29.25" customHeight="1" x14ac:dyDescent="0.2">
      <c r="Q44799" s="92" t="s">
        <v>50</v>
      </c>
      <c r="BF44799" s="101" t="s">
        <v>58</v>
      </c>
      <c r="BK44799" s="98" t="s">
        <v>70</v>
      </c>
    </row>
    <row r="44800" spans="17:63" ht="29.25" customHeight="1" x14ac:dyDescent="0.2">
      <c r="Q44800" s="92" t="s">
        <v>50</v>
      </c>
      <c r="BF44800" s="101" t="s">
        <v>58</v>
      </c>
      <c r="BK44800" s="98" t="s">
        <v>70</v>
      </c>
    </row>
    <row r="44801" spans="17:63" ht="29.25" customHeight="1" x14ac:dyDescent="0.2">
      <c r="Q44801" s="92" t="s">
        <v>50</v>
      </c>
      <c r="BF44801" s="101" t="s">
        <v>58</v>
      </c>
      <c r="BK44801" s="98" t="s">
        <v>70</v>
      </c>
    </row>
    <row r="44802" spans="17:63" ht="29.25" customHeight="1" x14ac:dyDescent="0.2">
      <c r="Q44802" s="92" t="s">
        <v>50</v>
      </c>
      <c r="BF44802" s="101" t="s">
        <v>58</v>
      </c>
      <c r="BK44802" s="98" t="s">
        <v>70</v>
      </c>
    </row>
    <row r="44803" spans="17:63" ht="29.25" customHeight="1" x14ac:dyDescent="0.2">
      <c r="Q44803" s="92" t="s">
        <v>50</v>
      </c>
      <c r="BF44803" s="101" t="s">
        <v>58</v>
      </c>
      <c r="BK44803" s="98" t="s">
        <v>70</v>
      </c>
    </row>
    <row r="44804" spans="17:63" ht="29.25" customHeight="1" x14ac:dyDescent="0.2">
      <c r="Q44804" s="92" t="s">
        <v>50</v>
      </c>
      <c r="BF44804" s="101" t="s">
        <v>58</v>
      </c>
      <c r="BK44804" s="98" t="s">
        <v>70</v>
      </c>
    </row>
    <row r="44805" spans="17:63" ht="29.25" customHeight="1" x14ac:dyDescent="0.2">
      <c r="Q44805" s="92" t="s">
        <v>50</v>
      </c>
      <c r="BF44805" s="101" t="s">
        <v>58</v>
      </c>
      <c r="BK44805" s="98" t="s">
        <v>70</v>
      </c>
    </row>
    <row r="44806" spans="17:63" ht="29.25" customHeight="1" x14ac:dyDescent="0.2">
      <c r="Q44806" s="92" t="s">
        <v>50</v>
      </c>
      <c r="BF44806" s="101" t="s">
        <v>58</v>
      </c>
      <c r="BK44806" s="98" t="s">
        <v>70</v>
      </c>
    </row>
    <row r="44807" spans="17:63" ht="29.25" customHeight="1" x14ac:dyDescent="0.2">
      <c r="Q44807" s="92" t="s">
        <v>50</v>
      </c>
      <c r="BF44807" s="101" t="s">
        <v>58</v>
      </c>
      <c r="BK44807" s="98" t="s">
        <v>70</v>
      </c>
    </row>
    <row r="44808" spans="17:63" ht="29.25" customHeight="1" x14ac:dyDescent="0.2">
      <c r="Q44808" s="92" t="s">
        <v>50</v>
      </c>
      <c r="BF44808" s="101" t="s">
        <v>58</v>
      </c>
      <c r="BK44808" s="98" t="s">
        <v>70</v>
      </c>
    </row>
    <row r="44809" spans="17:63" ht="29.25" customHeight="1" x14ac:dyDescent="0.2">
      <c r="Q44809" s="92" t="s">
        <v>50</v>
      </c>
      <c r="BF44809" s="101" t="s">
        <v>58</v>
      </c>
      <c r="BK44809" s="98" t="s">
        <v>70</v>
      </c>
    </row>
    <row r="44810" spans="17:63" ht="29.25" customHeight="1" x14ac:dyDescent="0.2">
      <c r="Q44810" s="92" t="s">
        <v>50</v>
      </c>
      <c r="BF44810" s="101" t="s">
        <v>58</v>
      </c>
      <c r="BK44810" s="98" t="s">
        <v>70</v>
      </c>
    </row>
    <row r="44811" spans="17:63" ht="29.25" customHeight="1" x14ac:dyDescent="0.2">
      <c r="Q44811" s="92" t="s">
        <v>50</v>
      </c>
      <c r="BF44811" s="101" t="s">
        <v>58</v>
      </c>
      <c r="BK44811" s="98" t="s">
        <v>70</v>
      </c>
    </row>
    <row r="44812" spans="17:63" ht="29.25" customHeight="1" x14ac:dyDescent="0.2">
      <c r="Q44812" s="92" t="s">
        <v>50</v>
      </c>
      <c r="BF44812" s="101" t="s">
        <v>58</v>
      </c>
      <c r="BK44812" s="98" t="s">
        <v>70</v>
      </c>
    </row>
    <row r="44813" spans="17:63" ht="29.25" customHeight="1" x14ac:dyDescent="0.2">
      <c r="Q44813" s="92" t="s">
        <v>50</v>
      </c>
      <c r="BF44813" s="101" t="s">
        <v>58</v>
      </c>
      <c r="BK44813" s="98" t="s">
        <v>70</v>
      </c>
    </row>
    <row r="44814" spans="17:63" ht="29.25" customHeight="1" x14ac:dyDescent="0.2">
      <c r="Q44814" s="92" t="s">
        <v>50</v>
      </c>
      <c r="BF44814" s="101" t="s">
        <v>58</v>
      </c>
      <c r="BK44814" s="98" t="s">
        <v>70</v>
      </c>
    </row>
    <row r="44815" spans="17:63" ht="29.25" customHeight="1" x14ac:dyDescent="0.2">
      <c r="Q44815" s="92" t="s">
        <v>50</v>
      </c>
      <c r="BF44815" s="101" t="s">
        <v>58</v>
      </c>
      <c r="BK44815" s="98" t="s">
        <v>70</v>
      </c>
    </row>
    <row r="44816" spans="17:63" ht="29.25" customHeight="1" x14ac:dyDescent="0.2">
      <c r="Q44816" s="92" t="s">
        <v>50</v>
      </c>
      <c r="BF44816" s="101" t="s">
        <v>58</v>
      </c>
      <c r="BK44816" s="98" t="s">
        <v>70</v>
      </c>
    </row>
    <row r="44817" spans="17:63" ht="29.25" customHeight="1" x14ac:dyDescent="0.2">
      <c r="Q44817" s="92" t="s">
        <v>50</v>
      </c>
      <c r="BF44817" s="101" t="s">
        <v>58</v>
      </c>
      <c r="BK44817" s="98" t="s">
        <v>70</v>
      </c>
    </row>
    <row r="44818" spans="17:63" ht="29.25" customHeight="1" x14ac:dyDescent="0.2">
      <c r="Q44818" s="92" t="s">
        <v>50</v>
      </c>
      <c r="BF44818" s="101" t="s">
        <v>58</v>
      </c>
      <c r="BK44818" s="98" t="s">
        <v>70</v>
      </c>
    </row>
    <row r="44819" spans="17:63" ht="29.25" customHeight="1" x14ac:dyDescent="0.2">
      <c r="Q44819" s="92" t="s">
        <v>50</v>
      </c>
      <c r="BF44819" s="101" t="s">
        <v>58</v>
      </c>
      <c r="BK44819" s="98" t="s">
        <v>70</v>
      </c>
    </row>
    <row r="44820" spans="17:63" ht="29.25" customHeight="1" x14ac:dyDescent="0.2">
      <c r="Q44820" s="92" t="s">
        <v>50</v>
      </c>
      <c r="BF44820" s="101" t="s">
        <v>58</v>
      </c>
      <c r="BK44820" s="98" t="s">
        <v>70</v>
      </c>
    </row>
    <row r="44821" spans="17:63" ht="29.25" customHeight="1" x14ac:dyDescent="0.2">
      <c r="Q44821" s="92" t="s">
        <v>50</v>
      </c>
      <c r="BF44821" s="101" t="s">
        <v>58</v>
      </c>
      <c r="BK44821" s="98" t="s">
        <v>70</v>
      </c>
    </row>
    <row r="44822" spans="17:63" ht="29.25" customHeight="1" x14ac:dyDescent="0.2">
      <c r="Q44822" s="92" t="s">
        <v>50</v>
      </c>
      <c r="BF44822" s="101" t="s">
        <v>58</v>
      </c>
      <c r="BK44822" s="98" t="s">
        <v>70</v>
      </c>
    </row>
    <row r="44823" spans="17:63" ht="29.25" customHeight="1" x14ac:dyDescent="0.2">
      <c r="Q44823" s="92" t="s">
        <v>50</v>
      </c>
      <c r="BF44823" s="101" t="s">
        <v>58</v>
      </c>
      <c r="BK44823" s="98" t="s">
        <v>70</v>
      </c>
    </row>
    <row r="44824" spans="17:63" ht="29.25" customHeight="1" x14ac:dyDescent="0.2">
      <c r="Q44824" s="92" t="s">
        <v>50</v>
      </c>
      <c r="BF44824" s="101" t="s">
        <v>58</v>
      </c>
      <c r="BK44824" s="98" t="s">
        <v>70</v>
      </c>
    </row>
    <row r="44825" spans="17:63" ht="29.25" customHeight="1" x14ac:dyDescent="0.2">
      <c r="Q44825" s="92" t="s">
        <v>50</v>
      </c>
      <c r="BF44825" s="101" t="s">
        <v>58</v>
      </c>
      <c r="BK44825" s="98" t="s">
        <v>70</v>
      </c>
    </row>
    <row r="44826" spans="17:63" ht="29.25" customHeight="1" x14ac:dyDescent="0.2">
      <c r="Q44826" s="92" t="s">
        <v>50</v>
      </c>
      <c r="BF44826" s="101" t="s">
        <v>58</v>
      </c>
      <c r="BK44826" s="98" t="s">
        <v>70</v>
      </c>
    </row>
    <row r="44827" spans="17:63" ht="29.25" customHeight="1" x14ac:dyDescent="0.2">
      <c r="Q44827" s="92" t="s">
        <v>50</v>
      </c>
      <c r="BF44827" s="101" t="s">
        <v>58</v>
      </c>
      <c r="BK44827" s="98" t="s">
        <v>70</v>
      </c>
    </row>
    <row r="44828" spans="17:63" ht="29.25" customHeight="1" x14ac:dyDescent="0.2">
      <c r="Q44828" s="92" t="s">
        <v>50</v>
      </c>
      <c r="BF44828" s="101" t="s">
        <v>58</v>
      </c>
      <c r="BK44828" s="98" t="s">
        <v>70</v>
      </c>
    </row>
    <row r="44829" spans="17:63" ht="29.25" customHeight="1" x14ac:dyDescent="0.2">
      <c r="Q44829" s="92" t="s">
        <v>50</v>
      </c>
      <c r="BF44829" s="101" t="s">
        <v>58</v>
      </c>
      <c r="BK44829" s="98" t="s">
        <v>70</v>
      </c>
    </row>
    <row r="44830" spans="17:63" ht="29.25" customHeight="1" x14ac:dyDescent="0.2">
      <c r="Q44830" s="92" t="s">
        <v>50</v>
      </c>
      <c r="BF44830" s="101" t="s">
        <v>58</v>
      </c>
      <c r="BK44830" s="98" t="s">
        <v>70</v>
      </c>
    </row>
    <row r="44831" spans="17:63" ht="29.25" customHeight="1" x14ac:dyDescent="0.2">
      <c r="Q44831" s="92" t="s">
        <v>50</v>
      </c>
      <c r="BF44831" s="101" t="s">
        <v>58</v>
      </c>
      <c r="BK44831" s="98" t="s">
        <v>70</v>
      </c>
    </row>
    <row r="44832" spans="17:63" ht="29.25" customHeight="1" x14ac:dyDescent="0.2">
      <c r="Q44832" s="92" t="s">
        <v>50</v>
      </c>
      <c r="BF44832" s="101" t="s">
        <v>58</v>
      </c>
      <c r="BK44832" s="98" t="s">
        <v>70</v>
      </c>
    </row>
    <row r="44833" spans="17:63" ht="29.25" customHeight="1" x14ac:dyDescent="0.2">
      <c r="Q44833" s="92" t="s">
        <v>50</v>
      </c>
      <c r="BF44833" s="101" t="s">
        <v>58</v>
      </c>
      <c r="BK44833" s="98" t="s">
        <v>70</v>
      </c>
    </row>
    <row r="44834" spans="17:63" ht="29.25" customHeight="1" x14ac:dyDescent="0.2">
      <c r="Q44834" s="92" t="s">
        <v>50</v>
      </c>
      <c r="BF44834" s="101" t="s">
        <v>58</v>
      </c>
      <c r="BK44834" s="98" t="s">
        <v>70</v>
      </c>
    </row>
    <row r="44835" spans="17:63" ht="29.25" customHeight="1" x14ac:dyDescent="0.2">
      <c r="Q44835" s="92" t="s">
        <v>50</v>
      </c>
      <c r="BF44835" s="101" t="s">
        <v>58</v>
      </c>
      <c r="BK44835" s="98" t="s">
        <v>70</v>
      </c>
    </row>
    <row r="44836" spans="17:63" ht="29.25" customHeight="1" x14ac:dyDescent="0.2">
      <c r="Q44836" s="92" t="s">
        <v>50</v>
      </c>
      <c r="BF44836" s="101" t="s">
        <v>58</v>
      </c>
      <c r="BK44836" s="98" t="s">
        <v>70</v>
      </c>
    </row>
    <row r="44837" spans="17:63" ht="29.25" customHeight="1" x14ac:dyDescent="0.2">
      <c r="Q44837" s="92" t="s">
        <v>50</v>
      </c>
      <c r="BF44837" s="101" t="s">
        <v>58</v>
      </c>
      <c r="BK44837" s="98" t="s">
        <v>70</v>
      </c>
    </row>
    <row r="44838" spans="17:63" ht="29.25" customHeight="1" x14ac:dyDescent="0.2">
      <c r="Q44838" s="92" t="s">
        <v>50</v>
      </c>
      <c r="BF44838" s="101" t="s">
        <v>58</v>
      </c>
      <c r="BK44838" s="98" t="s">
        <v>70</v>
      </c>
    </row>
    <row r="44839" spans="17:63" ht="29.25" customHeight="1" x14ac:dyDescent="0.2">
      <c r="Q44839" s="92" t="s">
        <v>50</v>
      </c>
      <c r="BF44839" s="101" t="s">
        <v>58</v>
      </c>
      <c r="BK44839" s="98" t="s">
        <v>70</v>
      </c>
    </row>
    <row r="44840" spans="17:63" ht="29.25" customHeight="1" x14ac:dyDescent="0.2">
      <c r="Q44840" s="92" t="s">
        <v>50</v>
      </c>
      <c r="BF44840" s="101" t="s">
        <v>58</v>
      </c>
      <c r="BK44840" s="98" t="s">
        <v>70</v>
      </c>
    </row>
    <row r="44841" spans="17:63" ht="29.25" customHeight="1" x14ac:dyDescent="0.2">
      <c r="Q44841" s="92" t="s">
        <v>50</v>
      </c>
      <c r="BF44841" s="101" t="s">
        <v>58</v>
      </c>
      <c r="BK44841" s="98" t="s">
        <v>70</v>
      </c>
    </row>
    <row r="44842" spans="17:63" ht="29.25" customHeight="1" x14ac:dyDescent="0.2">
      <c r="Q44842" s="92" t="s">
        <v>50</v>
      </c>
      <c r="BF44842" s="101" t="s">
        <v>58</v>
      </c>
      <c r="BK44842" s="98" t="s">
        <v>70</v>
      </c>
    </row>
    <row r="44843" spans="17:63" ht="29.25" customHeight="1" x14ac:dyDescent="0.2">
      <c r="Q44843" s="92" t="s">
        <v>50</v>
      </c>
      <c r="BF44843" s="101" t="s">
        <v>58</v>
      </c>
      <c r="BK44843" s="98" t="s">
        <v>70</v>
      </c>
    </row>
    <row r="44844" spans="17:63" ht="29.25" customHeight="1" x14ac:dyDescent="0.2">
      <c r="Q44844" s="92" t="s">
        <v>50</v>
      </c>
      <c r="BF44844" s="101" t="s">
        <v>58</v>
      </c>
      <c r="BK44844" s="98" t="s">
        <v>70</v>
      </c>
    </row>
    <row r="44845" spans="17:63" ht="29.25" customHeight="1" x14ac:dyDescent="0.2">
      <c r="Q44845" s="92" t="s">
        <v>50</v>
      </c>
      <c r="BF44845" s="101" t="s">
        <v>58</v>
      </c>
      <c r="BK44845" s="98" t="s">
        <v>70</v>
      </c>
    </row>
    <row r="44846" spans="17:63" ht="29.25" customHeight="1" x14ac:dyDescent="0.2">
      <c r="Q44846" s="92" t="s">
        <v>50</v>
      </c>
      <c r="BF44846" s="101" t="s">
        <v>58</v>
      </c>
      <c r="BK44846" s="98" t="s">
        <v>70</v>
      </c>
    </row>
    <row r="44847" spans="17:63" ht="29.25" customHeight="1" x14ac:dyDescent="0.2">
      <c r="Q44847" s="92" t="s">
        <v>50</v>
      </c>
      <c r="BF44847" s="101" t="s">
        <v>58</v>
      </c>
      <c r="BK44847" s="98" t="s">
        <v>70</v>
      </c>
    </row>
    <row r="44848" spans="17:63" ht="29.25" customHeight="1" x14ac:dyDescent="0.2">
      <c r="Q44848" s="92" t="s">
        <v>50</v>
      </c>
      <c r="BF44848" s="101" t="s">
        <v>58</v>
      </c>
      <c r="BK44848" s="98" t="s">
        <v>70</v>
      </c>
    </row>
    <row r="44849" spans="17:63" ht="29.25" customHeight="1" x14ac:dyDescent="0.2">
      <c r="Q44849" s="92" t="s">
        <v>50</v>
      </c>
      <c r="BF44849" s="101" t="s">
        <v>58</v>
      </c>
      <c r="BK44849" s="98" t="s">
        <v>70</v>
      </c>
    </row>
    <row r="44850" spans="17:63" ht="29.25" customHeight="1" x14ac:dyDescent="0.2">
      <c r="Q44850" s="92" t="s">
        <v>50</v>
      </c>
      <c r="BF44850" s="101" t="s">
        <v>58</v>
      </c>
      <c r="BK44850" s="98" t="s">
        <v>70</v>
      </c>
    </row>
    <row r="44851" spans="17:63" ht="29.25" customHeight="1" x14ac:dyDescent="0.2">
      <c r="Q44851" s="92" t="s">
        <v>50</v>
      </c>
      <c r="BF44851" s="101" t="s">
        <v>58</v>
      </c>
      <c r="BK44851" s="98" t="s">
        <v>70</v>
      </c>
    </row>
    <row r="44852" spans="17:63" ht="29.25" customHeight="1" x14ac:dyDescent="0.2">
      <c r="Q44852" s="92" t="s">
        <v>50</v>
      </c>
      <c r="BF44852" s="101" t="s">
        <v>58</v>
      </c>
      <c r="BK44852" s="98" t="s">
        <v>70</v>
      </c>
    </row>
    <row r="44853" spans="17:63" ht="29.25" customHeight="1" x14ac:dyDescent="0.2">
      <c r="Q44853" s="92" t="s">
        <v>50</v>
      </c>
      <c r="BF44853" s="101" t="s">
        <v>58</v>
      </c>
      <c r="BK44853" s="98" t="s">
        <v>70</v>
      </c>
    </row>
    <row r="44854" spans="17:63" ht="29.25" customHeight="1" x14ac:dyDescent="0.2">
      <c r="Q44854" s="92" t="s">
        <v>50</v>
      </c>
      <c r="BF44854" s="101" t="s">
        <v>58</v>
      </c>
      <c r="BK44854" s="98" t="s">
        <v>70</v>
      </c>
    </row>
    <row r="44855" spans="17:63" ht="29.25" customHeight="1" x14ac:dyDescent="0.2">
      <c r="Q44855" s="92" t="s">
        <v>50</v>
      </c>
      <c r="BF44855" s="101" t="s">
        <v>58</v>
      </c>
      <c r="BK44855" s="98" t="s">
        <v>70</v>
      </c>
    </row>
    <row r="44856" spans="17:63" ht="29.25" customHeight="1" x14ac:dyDescent="0.2">
      <c r="Q44856" s="92" t="s">
        <v>50</v>
      </c>
      <c r="BF44856" s="101" t="s">
        <v>58</v>
      </c>
      <c r="BK44856" s="98" t="s">
        <v>70</v>
      </c>
    </row>
    <row r="44857" spans="17:63" ht="29.25" customHeight="1" x14ac:dyDescent="0.2">
      <c r="Q44857" s="92" t="s">
        <v>50</v>
      </c>
      <c r="BF44857" s="101" t="s">
        <v>58</v>
      </c>
      <c r="BK44857" s="98" t="s">
        <v>70</v>
      </c>
    </row>
    <row r="44858" spans="17:63" ht="29.25" customHeight="1" x14ac:dyDescent="0.2">
      <c r="Q44858" s="92" t="s">
        <v>50</v>
      </c>
      <c r="BF44858" s="101" t="s">
        <v>58</v>
      </c>
      <c r="BK44858" s="98" t="s">
        <v>70</v>
      </c>
    </row>
    <row r="44859" spans="17:63" ht="29.25" customHeight="1" x14ac:dyDescent="0.2">
      <c r="Q44859" s="92" t="s">
        <v>50</v>
      </c>
      <c r="BF44859" s="101" t="s">
        <v>58</v>
      </c>
      <c r="BK44859" s="98" t="s">
        <v>70</v>
      </c>
    </row>
    <row r="44860" spans="17:63" ht="29.25" customHeight="1" x14ac:dyDescent="0.2">
      <c r="Q44860" s="92" t="s">
        <v>50</v>
      </c>
      <c r="BF44860" s="101" t="s">
        <v>58</v>
      </c>
      <c r="BK44860" s="98" t="s">
        <v>70</v>
      </c>
    </row>
    <row r="44861" spans="17:63" ht="29.25" customHeight="1" x14ac:dyDescent="0.2">
      <c r="Q44861" s="92" t="s">
        <v>50</v>
      </c>
      <c r="BF44861" s="101" t="s">
        <v>58</v>
      </c>
      <c r="BK44861" s="98" t="s">
        <v>70</v>
      </c>
    </row>
    <row r="44862" spans="17:63" ht="29.25" customHeight="1" x14ac:dyDescent="0.2">
      <c r="Q44862" s="92" t="s">
        <v>50</v>
      </c>
      <c r="BF44862" s="101" t="s">
        <v>58</v>
      </c>
      <c r="BK44862" s="98" t="s">
        <v>70</v>
      </c>
    </row>
    <row r="44863" spans="17:63" ht="29.25" customHeight="1" x14ac:dyDescent="0.2">
      <c r="Q44863" s="92" t="s">
        <v>50</v>
      </c>
      <c r="BF44863" s="101" t="s">
        <v>58</v>
      </c>
      <c r="BK44863" s="98" t="s">
        <v>70</v>
      </c>
    </row>
    <row r="44864" spans="17:63" ht="29.25" customHeight="1" x14ac:dyDescent="0.2">
      <c r="Q44864" s="92" t="s">
        <v>50</v>
      </c>
      <c r="BF44864" s="101" t="s">
        <v>58</v>
      </c>
      <c r="BK44864" s="98" t="s">
        <v>70</v>
      </c>
    </row>
    <row r="44865" spans="17:63" ht="29.25" customHeight="1" x14ac:dyDescent="0.2">
      <c r="Q44865" s="92" t="s">
        <v>50</v>
      </c>
      <c r="BF44865" s="101" t="s">
        <v>58</v>
      </c>
      <c r="BK44865" s="98" t="s">
        <v>70</v>
      </c>
    </row>
    <row r="44866" spans="17:63" ht="29.25" customHeight="1" x14ac:dyDescent="0.2">
      <c r="Q44866" s="92" t="s">
        <v>50</v>
      </c>
      <c r="BF44866" s="101" t="s">
        <v>58</v>
      </c>
      <c r="BK44866" s="98" t="s">
        <v>70</v>
      </c>
    </row>
    <row r="44867" spans="17:63" ht="29.25" customHeight="1" x14ac:dyDescent="0.2">
      <c r="Q44867" s="92" t="s">
        <v>50</v>
      </c>
      <c r="BF44867" s="101" t="s">
        <v>58</v>
      </c>
      <c r="BK44867" s="98" t="s">
        <v>70</v>
      </c>
    </row>
    <row r="44868" spans="17:63" ht="29.25" customHeight="1" x14ac:dyDescent="0.2">
      <c r="Q44868" s="92" t="s">
        <v>50</v>
      </c>
      <c r="BF44868" s="101" t="s">
        <v>58</v>
      </c>
      <c r="BK44868" s="98" t="s">
        <v>70</v>
      </c>
    </row>
    <row r="44869" spans="17:63" ht="29.25" customHeight="1" x14ac:dyDescent="0.2">
      <c r="Q44869" s="92" t="s">
        <v>50</v>
      </c>
      <c r="BF44869" s="101" t="s">
        <v>58</v>
      </c>
      <c r="BK44869" s="98" t="s">
        <v>70</v>
      </c>
    </row>
    <row r="44870" spans="17:63" ht="29.25" customHeight="1" x14ac:dyDescent="0.2">
      <c r="Q44870" s="92" t="s">
        <v>50</v>
      </c>
      <c r="BF44870" s="101" t="s">
        <v>58</v>
      </c>
      <c r="BK44870" s="98" t="s">
        <v>70</v>
      </c>
    </row>
    <row r="44871" spans="17:63" ht="29.25" customHeight="1" x14ac:dyDescent="0.2">
      <c r="Q44871" s="92" t="s">
        <v>50</v>
      </c>
      <c r="BF44871" s="101" t="s">
        <v>58</v>
      </c>
      <c r="BK44871" s="98" t="s">
        <v>70</v>
      </c>
    </row>
    <row r="44872" spans="17:63" ht="29.25" customHeight="1" x14ac:dyDescent="0.2">
      <c r="Q44872" s="92" t="s">
        <v>50</v>
      </c>
      <c r="BF44872" s="101" t="s">
        <v>58</v>
      </c>
      <c r="BK44872" s="98" t="s">
        <v>70</v>
      </c>
    </row>
    <row r="44873" spans="17:63" ht="29.25" customHeight="1" x14ac:dyDescent="0.2">
      <c r="Q44873" s="92" t="s">
        <v>50</v>
      </c>
      <c r="BF44873" s="101" t="s">
        <v>58</v>
      </c>
      <c r="BK44873" s="98" t="s">
        <v>70</v>
      </c>
    </row>
    <row r="44874" spans="17:63" ht="29.25" customHeight="1" x14ac:dyDescent="0.2">
      <c r="Q44874" s="92" t="s">
        <v>50</v>
      </c>
      <c r="BF44874" s="101" t="s">
        <v>58</v>
      </c>
      <c r="BK44874" s="98" t="s">
        <v>70</v>
      </c>
    </row>
    <row r="44875" spans="17:63" ht="29.25" customHeight="1" x14ac:dyDescent="0.2">
      <c r="Q44875" s="92" t="s">
        <v>50</v>
      </c>
      <c r="BF44875" s="101" t="s">
        <v>58</v>
      </c>
      <c r="BK44875" s="98" t="s">
        <v>70</v>
      </c>
    </row>
    <row r="44876" spans="17:63" ht="29.25" customHeight="1" x14ac:dyDescent="0.2">
      <c r="Q44876" s="92" t="s">
        <v>50</v>
      </c>
      <c r="BF44876" s="101" t="s">
        <v>58</v>
      </c>
      <c r="BK44876" s="98" t="s">
        <v>70</v>
      </c>
    </row>
    <row r="44877" spans="17:63" ht="29.25" customHeight="1" x14ac:dyDescent="0.2">
      <c r="Q44877" s="92" t="s">
        <v>50</v>
      </c>
      <c r="BF44877" s="101" t="s">
        <v>58</v>
      </c>
      <c r="BK44877" s="98" t="s">
        <v>70</v>
      </c>
    </row>
    <row r="44878" spans="17:63" ht="29.25" customHeight="1" x14ac:dyDescent="0.2">
      <c r="Q44878" s="92" t="s">
        <v>50</v>
      </c>
      <c r="BF44878" s="101" t="s">
        <v>58</v>
      </c>
      <c r="BK44878" s="98" t="s">
        <v>70</v>
      </c>
    </row>
    <row r="44879" spans="17:63" ht="29.25" customHeight="1" x14ac:dyDescent="0.2">
      <c r="Q44879" s="92" t="s">
        <v>50</v>
      </c>
      <c r="BF44879" s="101" t="s">
        <v>58</v>
      </c>
      <c r="BK44879" s="98" t="s">
        <v>70</v>
      </c>
    </row>
    <row r="44880" spans="17:63" ht="29.25" customHeight="1" x14ac:dyDescent="0.2">
      <c r="Q44880" s="92" t="s">
        <v>50</v>
      </c>
      <c r="BF44880" s="101" t="s">
        <v>58</v>
      </c>
      <c r="BK44880" s="98" t="s">
        <v>70</v>
      </c>
    </row>
    <row r="44881" spans="17:63" ht="29.25" customHeight="1" x14ac:dyDescent="0.2">
      <c r="Q44881" s="92" t="s">
        <v>50</v>
      </c>
      <c r="BF44881" s="101" t="s">
        <v>58</v>
      </c>
      <c r="BK44881" s="98" t="s">
        <v>70</v>
      </c>
    </row>
    <row r="44882" spans="17:63" ht="29.25" customHeight="1" x14ac:dyDescent="0.2">
      <c r="Q44882" s="92" t="s">
        <v>50</v>
      </c>
      <c r="BF44882" s="101" t="s">
        <v>58</v>
      </c>
      <c r="BK44882" s="98" t="s">
        <v>70</v>
      </c>
    </row>
    <row r="44883" spans="17:63" ht="29.25" customHeight="1" x14ac:dyDescent="0.2">
      <c r="Q44883" s="92" t="s">
        <v>50</v>
      </c>
      <c r="BF44883" s="101" t="s">
        <v>58</v>
      </c>
      <c r="BK44883" s="98" t="s">
        <v>70</v>
      </c>
    </row>
    <row r="44884" spans="17:63" ht="29.25" customHeight="1" x14ac:dyDescent="0.2">
      <c r="Q44884" s="92" t="s">
        <v>50</v>
      </c>
      <c r="BF44884" s="101" t="s">
        <v>58</v>
      </c>
      <c r="BK44884" s="98" t="s">
        <v>70</v>
      </c>
    </row>
    <row r="44885" spans="17:63" ht="29.25" customHeight="1" x14ac:dyDescent="0.2">
      <c r="Q44885" s="92" t="s">
        <v>50</v>
      </c>
      <c r="BF44885" s="101" t="s">
        <v>58</v>
      </c>
      <c r="BK44885" s="98" t="s">
        <v>70</v>
      </c>
    </row>
    <row r="44886" spans="17:63" ht="29.25" customHeight="1" x14ac:dyDescent="0.2">
      <c r="Q44886" s="92" t="s">
        <v>50</v>
      </c>
      <c r="BF44886" s="101" t="s">
        <v>58</v>
      </c>
      <c r="BK44886" s="98" t="s">
        <v>70</v>
      </c>
    </row>
    <row r="44887" spans="17:63" ht="29.25" customHeight="1" x14ac:dyDescent="0.2">
      <c r="Q44887" s="92" t="s">
        <v>50</v>
      </c>
      <c r="BF44887" s="101" t="s">
        <v>58</v>
      </c>
      <c r="BK44887" s="98" t="s">
        <v>70</v>
      </c>
    </row>
    <row r="44888" spans="17:63" ht="29.25" customHeight="1" x14ac:dyDescent="0.2">
      <c r="Q44888" s="92" t="s">
        <v>50</v>
      </c>
      <c r="BF44888" s="101" t="s">
        <v>58</v>
      </c>
      <c r="BK44888" s="98" t="s">
        <v>70</v>
      </c>
    </row>
    <row r="44889" spans="17:63" ht="29.25" customHeight="1" x14ac:dyDescent="0.2">
      <c r="Q44889" s="92" t="s">
        <v>50</v>
      </c>
      <c r="BF44889" s="101" t="s">
        <v>58</v>
      </c>
      <c r="BK44889" s="98" t="s">
        <v>70</v>
      </c>
    </row>
    <row r="44890" spans="17:63" ht="29.25" customHeight="1" x14ac:dyDescent="0.2">
      <c r="Q44890" s="92" t="s">
        <v>50</v>
      </c>
      <c r="BF44890" s="101" t="s">
        <v>58</v>
      </c>
      <c r="BK44890" s="98" t="s">
        <v>70</v>
      </c>
    </row>
    <row r="44891" spans="17:63" ht="29.25" customHeight="1" x14ac:dyDescent="0.2">
      <c r="Q44891" s="92" t="s">
        <v>50</v>
      </c>
      <c r="BF44891" s="101" t="s">
        <v>58</v>
      </c>
      <c r="BK44891" s="98" t="s">
        <v>70</v>
      </c>
    </row>
    <row r="44892" spans="17:63" ht="29.25" customHeight="1" x14ac:dyDescent="0.2">
      <c r="Q44892" s="92" t="s">
        <v>50</v>
      </c>
      <c r="BF44892" s="101" t="s">
        <v>58</v>
      </c>
      <c r="BK44892" s="98" t="s">
        <v>70</v>
      </c>
    </row>
    <row r="44893" spans="17:63" ht="29.25" customHeight="1" x14ac:dyDescent="0.2">
      <c r="Q44893" s="92" t="s">
        <v>50</v>
      </c>
      <c r="BF44893" s="101" t="s">
        <v>58</v>
      </c>
      <c r="BK44893" s="98" t="s">
        <v>70</v>
      </c>
    </row>
    <row r="44894" spans="17:63" ht="29.25" customHeight="1" x14ac:dyDescent="0.2">
      <c r="Q44894" s="92" t="s">
        <v>50</v>
      </c>
      <c r="BF44894" s="101" t="s">
        <v>58</v>
      </c>
      <c r="BK44894" s="98" t="s">
        <v>70</v>
      </c>
    </row>
    <row r="44895" spans="17:63" ht="29.25" customHeight="1" x14ac:dyDescent="0.2">
      <c r="Q44895" s="92" t="s">
        <v>50</v>
      </c>
      <c r="BF44895" s="101" t="s">
        <v>58</v>
      </c>
      <c r="BK44895" s="98" t="s">
        <v>70</v>
      </c>
    </row>
    <row r="44896" spans="17:63" ht="29.25" customHeight="1" x14ac:dyDescent="0.2">
      <c r="Q44896" s="92" t="s">
        <v>50</v>
      </c>
      <c r="BF44896" s="101" t="s">
        <v>58</v>
      </c>
      <c r="BK44896" s="98" t="s">
        <v>70</v>
      </c>
    </row>
    <row r="44897" spans="17:63" ht="29.25" customHeight="1" x14ac:dyDescent="0.2">
      <c r="Q44897" s="92" t="s">
        <v>50</v>
      </c>
      <c r="BF44897" s="101" t="s">
        <v>58</v>
      </c>
      <c r="BK44897" s="98" t="s">
        <v>70</v>
      </c>
    </row>
    <row r="44898" spans="17:63" ht="29.25" customHeight="1" x14ac:dyDescent="0.2">
      <c r="Q44898" s="92" t="s">
        <v>50</v>
      </c>
      <c r="BF44898" s="101" t="s">
        <v>58</v>
      </c>
      <c r="BK44898" s="98" t="s">
        <v>70</v>
      </c>
    </row>
    <row r="44899" spans="17:63" ht="29.25" customHeight="1" x14ac:dyDescent="0.2">
      <c r="Q44899" s="92" t="s">
        <v>50</v>
      </c>
      <c r="BF44899" s="101" t="s">
        <v>58</v>
      </c>
      <c r="BK44899" s="98" t="s">
        <v>70</v>
      </c>
    </row>
    <row r="44900" spans="17:63" ht="29.25" customHeight="1" x14ac:dyDescent="0.2">
      <c r="Q44900" s="92" t="s">
        <v>50</v>
      </c>
      <c r="BF44900" s="101" t="s">
        <v>58</v>
      </c>
      <c r="BK44900" s="98" t="s">
        <v>70</v>
      </c>
    </row>
    <row r="44901" spans="17:63" ht="29.25" customHeight="1" x14ac:dyDescent="0.2">
      <c r="Q44901" s="92" t="s">
        <v>50</v>
      </c>
      <c r="BF44901" s="101" t="s">
        <v>58</v>
      </c>
      <c r="BK44901" s="98" t="s">
        <v>70</v>
      </c>
    </row>
    <row r="44902" spans="17:63" ht="29.25" customHeight="1" x14ac:dyDescent="0.2">
      <c r="Q44902" s="92" t="s">
        <v>50</v>
      </c>
      <c r="BF44902" s="101" t="s">
        <v>58</v>
      </c>
      <c r="BK44902" s="98" t="s">
        <v>70</v>
      </c>
    </row>
    <row r="44903" spans="17:63" ht="29.25" customHeight="1" x14ac:dyDescent="0.2">
      <c r="Q44903" s="92" t="s">
        <v>50</v>
      </c>
      <c r="BF44903" s="101" t="s">
        <v>58</v>
      </c>
      <c r="BK44903" s="98" t="s">
        <v>70</v>
      </c>
    </row>
    <row r="44904" spans="17:63" ht="29.25" customHeight="1" x14ac:dyDescent="0.2">
      <c r="Q44904" s="92" t="s">
        <v>50</v>
      </c>
      <c r="BF44904" s="101" t="s">
        <v>58</v>
      </c>
      <c r="BK44904" s="98" t="s">
        <v>70</v>
      </c>
    </row>
    <row r="44905" spans="17:63" ht="29.25" customHeight="1" x14ac:dyDescent="0.2">
      <c r="Q44905" s="92" t="s">
        <v>50</v>
      </c>
      <c r="BF44905" s="101" t="s">
        <v>58</v>
      </c>
      <c r="BK44905" s="98" t="s">
        <v>70</v>
      </c>
    </row>
    <row r="44906" spans="17:63" ht="29.25" customHeight="1" x14ac:dyDescent="0.2">
      <c r="Q44906" s="92" t="s">
        <v>50</v>
      </c>
      <c r="BF44906" s="101" t="s">
        <v>58</v>
      </c>
      <c r="BK44906" s="98" t="s">
        <v>70</v>
      </c>
    </row>
    <row r="44907" spans="17:63" ht="29.25" customHeight="1" x14ac:dyDescent="0.2">
      <c r="Q44907" s="92" t="s">
        <v>50</v>
      </c>
      <c r="BF44907" s="101" t="s">
        <v>58</v>
      </c>
      <c r="BK44907" s="98" t="s">
        <v>70</v>
      </c>
    </row>
    <row r="44908" spans="17:63" ht="29.25" customHeight="1" x14ac:dyDescent="0.2">
      <c r="Q44908" s="92" t="s">
        <v>50</v>
      </c>
      <c r="BF44908" s="101" t="s">
        <v>58</v>
      </c>
      <c r="BK44908" s="98" t="s">
        <v>70</v>
      </c>
    </row>
    <row r="44909" spans="17:63" ht="29.25" customHeight="1" x14ac:dyDescent="0.2">
      <c r="Q44909" s="92" t="s">
        <v>50</v>
      </c>
      <c r="BF44909" s="101" t="s">
        <v>58</v>
      </c>
      <c r="BK44909" s="98" t="s">
        <v>70</v>
      </c>
    </row>
    <row r="44910" spans="17:63" ht="29.25" customHeight="1" x14ac:dyDescent="0.2">
      <c r="Q44910" s="92" t="s">
        <v>50</v>
      </c>
      <c r="BF44910" s="101" t="s">
        <v>58</v>
      </c>
      <c r="BK44910" s="98" t="s">
        <v>70</v>
      </c>
    </row>
    <row r="44911" spans="17:63" ht="29.25" customHeight="1" x14ac:dyDescent="0.2">
      <c r="Q44911" s="92" t="s">
        <v>50</v>
      </c>
      <c r="BF44911" s="101" t="s">
        <v>58</v>
      </c>
      <c r="BK44911" s="98" t="s">
        <v>70</v>
      </c>
    </row>
    <row r="44912" spans="17:63" ht="29.25" customHeight="1" x14ac:dyDescent="0.2">
      <c r="Q44912" s="92" t="s">
        <v>50</v>
      </c>
      <c r="BF44912" s="101" t="s">
        <v>58</v>
      </c>
      <c r="BK44912" s="98" t="s">
        <v>70</v>
      </c>
    </row>
    <row r="44913" spans="17:63" ht="29.25" customHeight="1" x14ac:dyDescent="0.2">
      <c r="Q44913" s="92" t="s">
        <v>50</v>
      </c>
      <c r="BF44913" s="101" t="s">
        <v>58</v>
      </c>
      <c r="BK44913" s="98" t="s">
        <v>70</v>
      </c>
    </row>
    <row r="44914" spans="17:63" ht="29.25" customHeight="1" x14ac:dyDescent="0.2">
      <c r="Q44914" s="92" t="s">
        <v>50</v>
      </c>
      <c r="BF44914" s="101" t="s">
        <v>58</v>
      </c>
      <c r="BK44914" s="98" t="s">
        <v>70</v>
      </c>
    </row>
    <row r="44915" spans="17:63" ht="29.25" customHeight="1" x14ac:dyDescent="0.2">
      <c r="Q44915" s="92" t="s">
        <v>50</v>
      </c>
      <c r="BF44915" s="101" t="s">
        <v>58</v>
      </c>
      <c r="BK44915" s="98" t="s">
        <v>70</v>
      </c>
    </row>
    <row r="44916" spans="17:63" ht="29.25" customHeight="1" x14ac:dyDescent="0.2">
      <c r="Q44916" s="92" t="s">
        <v>50</v>
      </c>
      <c r="BF44916" s="101" t="s">
        <v>58</v>
      </c>
      <c r="BK44916" s="98" t="s">
        <v>70</v>
      </c>
    </row>
    <row r="44917" spans="17:63" ht="29.25" customHeight="1" x14ac:dyDescent="0.2">
      <c r="Q44917" s="92" t="s">
        <v>50</v>
      </c>
      <c r="BF44917" s="101" t="s">
        <v>58</v>
      </c>
      <c r="BK44917" s="98" t="s">
        <v>70</v>
      </c>
    </row>
    <row r="44918" spans="17:63" ht="29.25" customHeight="1" x14ac:dyDescent="0.2">
      <c r="Q44918" s="92" t="s">
        <v>50</v>
      </c>
      <c r="BF44918" s="101" t="s">
        <v>58</v>
      </c>
      <c r="BK44918" s="98" t="s">
        <v>70</v>
      </c>
    </row>
    <row r="44919" spans="17:63" ht="29.25" customHeight="1" x14ac:dyDescent="0.2">
      <c r="Q44919" s="92" t="s">
        <v>50</v>
      </c>
      <c r="BF44919" s="101" t="s">
        <v>58</v>
      </c>
      <c r="BK44919" s="98" t="s">
        <v>70</v>
      </c>
    </row>
    <row r="44920" spans="17:63" ht="29.25" customHeight="1" x14ac:dyDescent="0.2">
      <c r="Q44920" s="92" t="s">
        <v>50</v>
      </c>
      <c r="BF44920" s="101" t="s">
        <v>58</v>
      </c>
      <c r="BK44920" s="98" t="s">
        <v>70</v>
      </c>
    </row>
    <row r="44921" spans="17:63" ht="29.25" customHeight="1" x14ac:dyDescent="0.2">
      <c r="Q44921" s="92" t="s">
        <v>50</v>
      </c>
      <c r="BF44921" s="101" t="s">
        <v>58</v>
      </c>
      <c r="BK44921" s="98" t="s">
        <v>70</v>
      </c>
    </row>
    <row r="44922" spans="17:63" ht="29.25" customHeight="1" x14ac:dyDescent="0.2">
      <c r="Q44922" s="92" t="s">
        <v>50</v>
      </c>
      <c r="BF44922" s="101" t="s">
        <v>58</v>
      </c>
      <c r="BK44922" s="98" t="s">
        <v>70</v>
      </c>
    </row>
    <row r="44923" spans="17:63" ht="29.25" customHeight="1" x14ac:dyDescent="0.2">
      <c r="Q44923" s="92" t="s">
        <v>50</v>
      </c>
      <c r="BF44923" s="101" t="s">
        <v>58</v>
      </c>
      <c r="BK44923" s="98" t="s">
        <v>70</v>
      </c>
    </row>
    <row r="44924" spans="17:63" ht="29.25" customHeight="1" x14ac:dyDescent="0.2">
      <c r="Q44924" s="92" t="s">
        <v>50</v>
      </c>
      <c r="BF44924" s="101" t="s">
        <v>58</v>
      </c>
      <c r="BK44924" s="98" t="s">
        <v>70</v>
      </c>
    </row>
    <row r="44925" spans="17:63" ht="29.25" customHeight="1" x14ac:dyDescent="0.2">
      <c r="Q44925" s="92" t="s">
        <v>50</v>
      </c>
      <c r="BF44925" s="101" t="s">
        <v>58</v>
      </c>
      <c r="BK44925" s="98" t="s">
        <v>70</v>
      </c>
    </row>
    <row r="44926" spans="17:63" ht="29.25" customHeight="1" x14ac:dyDescent="0.2">
      <c r="Q44926" s="92" t="s">
        <v>50</v>
      </c>
      <c r="BF44926" s="101" t="s">
        <v>58</v>
      </c>
      <c r="BK44926" s="98" t="s">
        <v>70</v>
      </c>
    </row>
    <row r="44927" spans="17:63" ht="29.25" customHeight="1" x14ac:dyDescent="0.2">
      <c r="Q44927" s="92" t="s">
        <v>50</v>
      </c>
      <c r="BF44927" s="101" t="s">
        <v>58</v>
      </c>
      <c r="BK44927" s="98" t="s">
        <v>70</v>
      </c>
    </row>
    <row r="44928" spans="17:63" ht="29.25" customHeight="1" x14ac:dyDescent="0.2">
      <c r="Q44928" s="92" t="s">
        <v>50</v>
      </c>
      <c r="BF44928" s="101" t="s">
        <v>58</v>
      </c>
      <c r="BK44928" s="98" t="s">
        <v>70</v>
      </c>
    </row>
    <row r="44929" spans="17:63" ht="29.25" customHeight="1" x14ac:dyDescent="0.2">
      <c r="Q44929" s="92" t="s">
        <v>50</v>
      </c>
      <c r="BF44929" s="101" t="s">
        <v>58</v>
      </c>
      <c r="BK44929" s="98" t="s">
        <v>70</v>
      </c>
    </row>
    <row r="44930" spans="17:63" ht="29.25" customHeight="1" x14ac:dyDescent="0.2">
      <c r="Q44930" s="92" t="s">
        <v>50</v>
      </c>
      <c r="BF44930" s="101" t="s">
        <v>58</v>
      </c>
      <c r="BK44930" s="98" t="s">
        <v>70</v>
      </c>
    </row>
    <row r="44931" spans="17:63" ht="29.25" customHeight="1" x14ac:dyDescent="0.2">
      <c r="Q44931" s="92" t="s">
        <v>50</v>
      </c>
      <c r="BF44931" s="101" t="s">
        <v>58</v>
      </c>
      <c r="BK44931" s="98" t="s">
        <v>70</v>
      </c>
    </row>
    <row r="44932" spans="17:63" ht="29.25" customHeight="1" x14ac:dyDescent="0.2">
      <c r="Q44932" s="92" t="s">
        <v>50</v>
      </c>
      <c r="BF44932" s="101" t="s">
        <v>58</v>
      </c>
      <c r="BK44932" s="98" t="s">
        <v>70</v>
      </c>
    </row>
    <row r="44933" spans="17:63" ht="29.25" customHeight="1" x14ac:dyDescent="0.2">
      <c r="Q44933" s="92" t="s">
        <v>50</v>
      </c>
      <c r="BF44933" s="101" t="s">
        <v>58</v>
      </c>
      <c r="BK44933" s="98" t="s">
        <v>70</v>
      </c>
    </row>
    <row r="44934" spans="17:63" ht="29.25" customHeight="1" x14ac:dyDescent="0.2">
      <c r="Q44934" s="92" t="s">
        <v>50</v>
      </c>
      <c r="BF44934" s="101" t="s">
        <v>58</v>
      </c>
      <c r="BK44934" s="98" t="s">
        <v>70</v>
      </c>
    </row>
    <row r="44935" spans="17:63" ht="29.25" customHeight="1" x14ac:dyDescent="0.2">
      <c r="Q44935" s="92" t="s">
        <v>50</v>
      </c>
      <c r="BF44935" s="101" t="s">
        <v>58</v>
      </c>
      <c r="BK44935" s="98" t="s">
        <v>70</v>
      </c>
    </row>
    <row r="44936" spans="17:63" ht="29.25" customHeight="1" x14ac:dyDescent="0.2">
      <c r="Q44936" s="92" t="s">
        <v>50</v>
      </c>
      <c r="BF44936" s="101" t="s">
        <v>58</v>
      </c>
      <c r="BK44936" s="98" t="s">
        <v>70</v>
      </c>
    </row>
    <row r="44937" spans="17:63" ht="29.25" customHeight="1" x14ac:dyDescent="0.2">
      <c r="Q44937" s="92" t="s">
        <v>50</v>
      </c>
      <c r="BF44937" s="101" t="s">
        <v>58</v>
      </c>
      <c r="BK44937" s="98" t="s">
        <v>70</v>
      </c>
    </row>
    <row r="44938" spans="17:63" ht="29.25" customHeight="1" x14ac:dyDescent="0.2">
      <c r="Q44938" s="92" t="s">
        <v>50</v>
      </c>
      <c r="BF44938" s="101" t="s">
        <v>58</v>
      </c>
      <c r="BK44938" s="98" t="s">
        <v>70</v>
      </c>
    </row>
    <row r="44939" spans="17:63" ht="29.25" customHeight="1" x14ac:dyDescent="0.2">
      <c r="Q44939" s="92" t="s">
        <v>50</v>
      </c>
      <c r="BF44939" s="101" t="s">
        <v>58</v>
      </c>
      <c r="BK44939" s="98" t="s">
        <v>70</v>
      </c>
    </row>
    <row r="44940" spans="17:63" ht="29.25" customHeight="1" x14ac:dyDescent="0.2">
      <c r="Q44940" s="92" t="s">
        <v>50</v>
      </c>
      <c r="BF44940" s="101" t="s">
        <v>58</v>
      </c>
      <c r="BK44940" s="98" t="s">
        <v>70</v>
      </c>
    </row>
    <row r="44941" spans="17:63" ht="29.25" customHeight="1" x14ac:dyDescent="0.2">
      <c r="Q44941" s="92" t="s">
        <v>50</v>
      </c>
      <c r="BF44941" s="101" t="s">
        <v>58</v>
      </c>
      <c r="BK44941" s="98" t="s">
        <v>70</v>
      </c>
    </row>
    <row r="44942" spans="17:63" ht="29.25" customHeight="1" x14ac:dyDescent="0.2">
      <c r="Q44942" s="92" t="s">
        <v>50</v>
      </c>
      <c r="BF44942" s="101" t="s">
        <v>58</v>
      </c>
      <c r="BK44942" s="98" t="s">
        <v>70</v>
      </c>
    </row>
    <row r="44943" spans="17:63" ht="29.25" customHeight="1" x14ac:dyDescent="0.2">
      <c r="Q44943" s="92" t="s">
        <v>50</v>
      </c>
      <c r="BF44943" s="101" t="s">
        <v>58</v>
      </c>
      <c r="BK44943" s="98" t="s">
        <v>70</v>
      </c>
    </row>
    <row r="44944" spans="17:63" ht="29.25" customHeight="1" x14ac:dyDescent="0.2">
      <c r="Q44944" s="92" t="s">
        <v>50</v>
      </c>
      <c r="BF44944" s="101" t="s">
        <v>58</v>
      </c>
      <c r="BK44944" s="98" t="s">
        <v>70</v>
      </c>
    </row>
    <row r="44945" spans="17:63" ht="29.25" customHeight="1" x14ac:dyDescent="0.2">
      <c r="Q44945" s="92" t="s">
        <v>50</v>
      </c>
      <c r="BF44945" s="101" t="s">
        <v>58</v>
      </c>
      <c r="BK44945" s="98" t="s">
        <v>70</v>
      </c>
    </row>
    <row r="44946" spans="17:63" ht="29.25" customHeight="1" x14ac:dyDescent="0.2">
      <c r="Q44946" s="92" t="s">
        <v>50</v>
      </c>
      <c r="BF44946" s="101" t="s">
        <v>58</v>
      </c>
      <c r="BK44946" s="98" t="s">
        <v>70</v>
      </c>
    </row>
    <row r="44947" spans="17:63" ht="29.25" customHeight="1" x14ac:dyDescent="0.2">
      <c r="Q44947" s="92" t="s">
        <v>50</v>
      </c>
      <c r="BF44947" s="101" t="s">
        <v>58</v>
      </c>
      <c r="BK44947" s="98" t="s">
        <v>70</v>
      </c>
    </row>
    <row r="44948" spans="17:63" ht="29.25" customHeight="1" x14ac:dyDescent="0.2">
      <c r="Q44948" s="92" t="s">
        <v>50</v>
      </c>
      <c r="BF44948" s="101" t="s">
        <v>58</v>
      </c>
      <c r="BK44948" s="98" t="s">
        <v>70</v>
      </c>
    </row>
    <row r="44949" spans="17:63" ht="29.25" customHeight="1" x14ac:dyDescent="0.2">
      <c r="Q44949" s="92" t="s">
        <v>50</v>
      </c>
      <c r="BF44949" s="101" t="s">
        <v>58</v>
      </c>
      <c r="BK44949" s="98" t="s">
        <v>70</v>
      </c>
    </row>
    <row r="44950" spans="17:63" ht="29.25" customHeight="1" x14ac:dyDescent="0.2">
      <c r="Q44950" s="92" t="s">
        <v>50</v>
      </c>
      <c r="BF44950" s="101" t="s">
        <v>58</v>
      </c>
      <c r="BK44950" s="98" t="s">
        <v>70</v>
      </c>
    </row>
    <row r="44951" spans="17:63" ht="29.25" customHeight="1" x14ac:dyDescent="0.2">
      <c r="Q44951" s="92" t="s">
        <v>50</v>
      </c>
      <c r="BF44951" s="101" t="s">
        <v>58</v>
      </c>
      <c r="BK44951" s="98" t="s">
        <v>70</v>
      </c>
    </row>
    <row r="44952" spans="17:63" ht="29.25" customHeight="1" x14ac:dyDescent="0.2">
      <c r="Q44952" s="92" t="s">
        <v>50</v>
      </c>
      <c r="BF44952" s="101" t="s">
        <v>58</v>
      </c>
      <c r="BK44952" s="98" t="s">
        <v>70</v>
      </c>
    </row>
    <row r="44953" spans="17:63" ht="29.25" customHeight="1" x14ac:dyDescent="0.2">
      <c r="Q44953" s="92" t="s">
        <v>50</v>
      </c>
      <c r="BF44953" s="101" t="s">
        <v>58</v>
      </c>
      <c r="BK44953" s="98" t="s">
        <v>70</v>
      </c>
    </row>
    <row r="44954" spans="17:63" ht="29.25" customHeight="1" x14ac:dyDescent="0.2">
      <c r="Q44954" s="92" t="s">
        <v>50</v>
      </c>
      <c r="BF44954" s="101" t="s">
        <v>58</v>
      </c>
      <c r="BK44954" s="98" t="s">
        <v>70</v>
      </c>
    </row>
    <row r="44955" spans="17:63" ht="29.25" customHeight="1" x14ac:dyDescent="0.2">
      <c r="Q44955" s="92" t="s">
        <v>50</v>
      </c>
      <c r="BF44955" s="101" t="s">
        <v>58</v>
      </c>
      <c r="BK44955" s="98" t="s">
        <v>70</v>
      </c>
    </row>
    <row r="44956" spans="17:63" ht="29.25" customHeight="1" x14ac:dyDescent="0.2">
      <c r="Q44956" s="92" t="s">
        <v>50</v>
      </c>
      <c r="BF44956" s="101" t="s">
        <v>58</v>
      </c>
      <c r="BK44956" s="98" t="s">
        <v>70</v>
      </c>
    </row>
    <row r="44957" spans="17:63" ht="29.25" customHeight="1" x14ac:dyDescent="0.2">
      <c r="Q44957" s="92" t="s">
        <v>50</v>
      </c>
      <c r="BF44957" s="101" t="s">
        <v>58</v>
      </c>
      <c r="BK44957" s="98" t="s">
        <v>70</v>
      </c>
    </row>
    <row r="44958" spans="17:63" ht="29.25" customHeight="1" x14ac:dyDescent="0.2">
      <c r="Q44958" s="92" t="s">
        <v>50</v>
      </c>
      <c r="BF44958" s="101" t="s">
        <v>58</v>
      </c>
      <c r="BK44958" s="98" t="s">
        <v>70</v>
      </c>
    </row>
    <row r="44959" spans="17:63" ht="29.25" customHeight="1" x14ac:dyDescent="0.2">
      <c r="Q44959" s="92" t="s">
        <v>50</v>
      </c>
      <c r="BF44959" s="101" t="s">
        <v>58</v>
      </c>
      <c r="BK44959" s="98" t="s">
        <v>70</v>
      </c>
    </row>
    <row r="44960" spans="17:63" ht="29.25" customHeight="1" x14ac:dyDescent="0.2">
      <c r="Q44960" s="92" t="s">
        <v>50</v>
      </c>
      <c r="BF44960" s="101" t="s">
        <v>58</v>
      </c>
      <c r="BK44960" s="98" t="s">
        <v>70</v>
      </c>
    </row>
    <row r="44961" spans="17:63" ht="29.25" customHeight="1" x14ac:dyDescent="0.2">
      <c r="Q44961" s="92" t="s">
        <v>50</v>
      </c>
      <c r="BF44961" s="101" t="s">
        <v>58</v>
      </c>
      <c r="BK44961" s="98" t="s">
        <v>70</v>
      </c>
    </row>
    <row r="44962" spans="17:63" ht="29.25" customHeight="1" x14ac:dyDescent="0.2">
      <c r="Q44962" s="92" t="s">
        <v>50</v>
      </c>
      <c r="BF44962" s="101" t="s">
        <v>58</v>
      </c>
      <c r="BK44962" s="98" t="s">
        <v>70</v>
      </c>
    </row>
    <row r="44963" spans="17:63" ht="29.25" customHeight="1" x14ac:dyDescent="0.2">
      <c r="Q44963" s="92" t="s">
        <v>50</v>
      </c>
      <c r="BF44963" s="101" t="s">
        <v>58</v>
      </c>
      <c r="BK44963" s="98" t="s">
        <v>70</v>
      </c>
    </row>
    <row r="44964" spans="17:63" ht="29.25" customHeight="1" x14ac:dyDescent="0.2">
      <c r="Q44964" s="92" t="s">
        <v>50</v>
      </c>
      <c r="BF44964" s="101" t="s">
        <v>58</v>
      </c>
      <c r="BK44964" s="98" t="s">
        <v>70</v>
      </c>
    </row>
    <row r="44965" spans="17:63" ht="29.25" customHeight="1" x14ac:dyDescent="0.2">
      <c r="Q44965" s="92" t="s">
        <v>50</v>
      </c>
      <c r="BF44965" s="101" t="s">
        <v>58</v>
      </c>
      <c r="BK44965" s="98" t="s">
        <v>70</v>
      </c>
    </row>
    <row r="44966" spans="17:63" ht="29.25" customHeight="1" x14ac:dyDescent="0.2">
      <c r="Q44966" s="92" t="s">
        <v>50</v>
      </c>
      <c r="BF44966" s="101" t="s">
        <v>58</v>
      </c>
      <c r="BK44966" s="98" t="s">
        <v>70</v>
      </c>
    </row>
    <row r="44967" spans="17:63" ht="29.25" customHeight="1" x14ac:dyDescent="0.2">
      <c r="Q44967" s="92" t="s">
        <v>50</v>
      </c>
      <c r="BF44967" s="101" t="s">
        <v>58</v>
      </c>
      <c r="BK44967" s="98" t="s">
        <v>70</v>
      </c>
    </row>
    <row r="44968" spans="17:63" ht="29.25" customHeight="1" x14ac:dyDescent="0.2">
      <c r="Q44968" s="92" t="s">
        <v>50</v>
      </c>
      <c r="BF44968" s="101" t="s">
        <v>58</v>
      </c>
      <c r="BK44968" s="98" t="s">
        <v>70</v>
      </c>
    </row>
    <row r="44969" spans="17:63" ht="29.25" customHeight="1" x14ac:dyDescent="0.2">
      <c r="Q44969" s="92" t="s">
        <v>50</v>
      </c>
      <c r="BF44969" s="101" t="s">
        <v>58</v>
      </c>
      <c r="BK44969" s="98" t="s">
        <v>70</v>
      </c>
    </row>
    <row r="44970" spans="17:63" ht="29.25" customHeight="1" x14ac:dyDescent="0.2">
      <c r="Q44970" s="92" t="s">
        <v>50</v>
      </c>
      <c r="BF44970" s="101" t="s">
        <v>58</v>
      </c>
      <c r="BK44970" s="98" t="s">
        <v>70</v>
      </c>
    </row>
    <row r="44971" spans="17:63" ht="29.25" customHeight="1" x14ac:dyDescent="0.2">
      <c r="Q44971" s="92" t="s">
        <v>50</v>
      </c>
      <c r="BF44971" s="101" t="s">
        <v>58</v>
      </c>
      <c r="BK44971" s="98" t="s">
        <v>70</v>
      </c>
    </row>
    <row r="44972" spans="17:63" ht="29.25" customHeight="1" x14ac:dyDescent="0.2">
      <c r="Q44972" s="92" t="s">
        <v>50</v>
      </c>
      <c r="BF44972" s="101" t="s">
        <v>58</v>
      </c>
      <c r="BK44972" s="98" t="s">
        <v>70</v>
      </c>
    </row>
    <row r="44973" spans="17:63" ht="29.25" customHeight="1" x14ac:dyDescent="0.2">
      <c r="Q44973" s="92" t="s">
        <v>50</v>
      </c>
      <c r="BF44973" s="101" t="s">
        <v>58</v>
      </c>
      <c r="BK44973" s="98" t="s">
        <v>70</v>
      </c>
    </row>
    <row r="44974" spans="17:63" ht="29.25" customHeight="1" x14ac:dyDescent="0.2">
      <c r="Q44974" s="92" t="s">
        <v>50</v>
      </c>
      <c r="BF44974" s="101" t="s">
        <v>58</v>
      </c>
      <c r="BK44974" s="98" t="s">
        <v>70</v>
      </c>
    </row>
    <row r="44975" spans="17:63" ht="29.25" customHeight="1" x14ac:dyDescent="0.2">
      <c r="Q44975" s="92" t="s">
        <v>50</v>
      </c>
      <c r="BF44975" s="101" t="s">
        <v>58</v>
      </c>
      <c r="BK44975" s="98" t="s">
        <v>70</v>
      </c>
    </row>
    <row r="44976" spans="17:63" ht="29.25" customHeight="1" x14ac:dyDescent="0.2">
      <c r="Q44976" s="92" t="s">
        <v>50</v>
      </c>
      <c r="BF44976" s="101" t="s">
        <v>58</v>
      </c>
      <c r="BK44976" s="98" t="s">
        <v>70</v>
      </c>
    </row>
    <row r="44977" spans="17:63" ht="29.25" customHeight="1" x14ac:dyDescent="0.2">
      <c r="Q44977" s="92" t="s">
        <v>50</v>
      </c>
      <c r="BF44977" s="101" t="s">
        <v>58</v>
      </c>
      <c r="BK44977" s="98" t="s">
        <v>70</v>
      </c>
    </row>
    <row r="44978" spans="17:63" ht="29.25" customHeight="1" x14ac:dyDescent="0.2">
      <c r="Q44978" s="92" t="s">
        <v>50</v>
      </c>
      <c r="BF44978" s="101" t="s">
        <v>58</v>
      </c>
      <c r="BK44978" s="98" t="s">
        <v>70</v>
      </c>
    </row>
    <row r="44979" spans="17:63" ht="29.25" customHeight="1" x14ac:dyDescent="0.2">
      <c r="Q44979" s="92" t="s">
        <v>50</v>
      </c>
      <c r="BF44979" s="101" t="s">
        <v>58</v>
      </c>
      <c r="BK44979" s="98" t="s">
        <v>70</v>
      </c>
    </row>
    <row r="44980" spans="17:63" ht="29.25" customHeight="1" x14ac:dyDescent="0.2">
      <c r="Q44980" s="92" t="s">
        <v>50</v>
      </c>
      <c r="BF44980" s="101" t="s">
        <v>58</v>
      </c>
      <c r="BK44980" s="98" t="s">
        <v>70</v>
      </c>
    </row>
    <row r="44981" spans="17:63" ht="29.25" customHeight="1" x14ac:dyDescent="0.2">
      <c r="Q44981" s="92" t="s">
        <v>50</v>
      </c>
      <c r="BF44981" s="101" t="s">
        <v>58</v>
      </c>
      <c r="BK44981" s="98" t="s">
        <v>70</v>
      </c>
    </row>
    <row r="44982" spans="17:63" ht="29.25" customHeight="1" x14ac:dyDescent="0.2">
      <c r="Q44982" s="92" t="s">
        <v>50</v>
      </c>
      <c r="BF44982" s="101" t="s">
        <v>58</v>
      </c>
      <c r="BK44982" s="98" t="s">
        <v>70</v>
      </c>
    </row>
    <row r="44983" spans="17:63" ht="29.25" customHeight="1" x14ac:dyDescent="0.2">
      <c r="Q44983" s="92" t="s">
        <v>50</v>
      </c>
      <c r="BF44983" s="101" t="s">
        <v>58</v>
      </c>
      <c r="BK44983" s="98" t="s">
        <v>70</v>
      </c>
    </row>
    <row r="44984" spans="17:63" ht="29.25" customHeight="1" x14ac:dyDescent="0.2">
      <c r="Q44984" s="92" t="s">
        <v>50</v>
      </c>
      <c r="BF44984" s="101" t="s">
        <v>58</v>
      </c>
      <c r="BK44984" s="98" t="s">
        <v>70</v>
      </c>
    </row>
    <row r="44985" spans="17:63" ht="29.25" customHeight="1" x14ac:dyDescent="0.2">
      <c r="Q44985" s="92" t="s">
        <v>50</v>
      </c>
      <c r="BF44985" s="101" t="s">
        <v>58</v>
      </c>
      <c r="BK44985" s="98" t="s">
        <v>70</v>
      </c>
    </row>
    <row r="44986" spans="17:63" ht="29.25" customHeight="1" x14ac:dyDescent="0.2">
      <c r="Q44986" s="92" t="s">
        <v>50</v>
      </c>
      <c r="BF44986" s="101" t="s">
        <v>58</v>
      </c>
      <c r="BK44986" s="98" t="s">
        <v>70</v>
      </c>
    </row>
    <row r="44987" spans="17:63" ht="29.25" customHeight="1" x14ac:dyDescent="0.2">
      <c r="Q44987" s="92" t="s">
        <v>50</v>
      </c>
      <c r="BF44987" s="101" t="s">
        <v>58</v>
      </c>
      <c r="BK44987" s="98" t="s">
        <v>70</v>
      </c>
    </row>
    <row r="44988" spans="17:63" ht="29.25" customHeight="1" x14ac:dyDescent="0.2">
      <c r="Q44988" s="92" t="s">
        <v>50</v>
      </c>
      <c r="BF44988" s="101" t="s">
        <v>58</v>
      </c>
      <c r="BK44988" s="98" t="s">
        <v>70</v>
      </c>
    </row>
    <row r="44989" spans="17:63" ht="29.25" customHeight="1" x14ac:dyDescent="0.2">
      <c r="Q44989" s="92" t="s">
        <v>50</v>
      </c>
      <c r="BF44989" s="101" t="s">
        <v>58</v>
      </c>
      <c r="BK44989" s="98" t="s">
        <v>70</v>
      </c>
    </row>
    <row r="44990" spans="17:63" ht="29.25" customHeight="1" x14ac:dyDescent="0.2">
      <c r="Q44990" s="92" t="s">
        <v>50</v>
      </c>
      <c r="BF44990" s="101" t="s">
        <v>58</v>
      </c>
      <c r="BK44990" s="98" t="s">
        <v>70</v>
      </c>
    </row>
    <row r="44991" spans="17:63" ht="29.25" customHeight="1" x14ac:dyDescent="0.2">
      <c r="Q44991" s="92" t="s">
        <v>50</v>
      </c>
      <c r="BF44991" s="101" t="s">
        <v>58</v>
      </c>
      <c r="BK44991" s="98" t="s">
        <v>70</v>
      </c>
    </row>
    <row r="44992" spans="17:63" ht="29.25" customHeight="1" x14ac:dyDescent="0.2">
      <c r="Q44992" s="92" t="s">
        <v>50</v>
      </c>
      <c r="BF44992" s="101" t="s">
        <v>58</v>
      </c>
      <c r="BK44992" s="98" t="s">
        <v>70</v>
      </c>
    </row>
    <row r="44993" spans="17:63" ht="29.25" customHeight="1" x14ac:dyDescent="0.2">
      <c r="Q44993" s="92" t="s">
        <v>50</v>
      </c>
      <c r="BF44993" s="101" t="s">
        <v>58</v>
      </c>
      <c r="BK44993" s="98" t="s">
        <v>70</v>
      </c>
    </row>
    <row r="44994" spans="17:63" ht="29.25" customHeight="1" x14ac:dyDescent="0.2">
      <c r="Q44994" s="92" t="s">
        <v>50</v>
      </c>
      <c r="BF44994" s="101" t="s">
        <v>58</v>
      </c>
      <c r="BK44994" s="98" t="s">
        <v>70</v>
      </c>
    </row>
    <row r="44995" spans="17:63" ht="29.25" customHeight="1" x14ac:dyDescent="0.2">
      <c r="Q44995" s="92" t="s">
        <v>50</v>
      </c>
      <c r="BF44995" s="101" t="s">
        <v>58</v>
      </c>
      <c r="BK44995" s="98" t="s">
        <v>70</v>
      </c>
    </row>
    <row r="44996" spans="17:63" ht="29.25" customHeight="1" x14ac:dyDescent="0.2">
      <c r="Q44996" s="92" t="s">
        <v>50</v>
      </c>
      <c r="BF44996" s="101" t="s">
        <v>58</v>
      </c>
      <c r="BK44996" s="98" t="s">
        <v>70</v>
      </c>
    </row>
    <row r="44997" spans="17:63" ht="29.25" customHeight="1" x14ac:dyDescent="0.2">
      <c r="Q44997" s="92" t="s">
        <v>50</v>
      </c>
      <c r="BF44997" s="101" t="s">
        <v>58</v>
      </c>
      <c r="BK44997" s="98" t="s">
        <v>70</v>
      </c>
    </row>
    <row r="44998" spans="17:63" ht="29.25" customHeight="1" x14ac:dyDescent="0.2">
      <c r="Q44998" s="92" t="s">
        <v>50</v>
      </c>
      <c r="BF44998" s="101" t="s">
        <v>58</v>
      </c>
      <c r="BK44998" s="98" t="s">
        <v>70</v>
      </c>
    </row>
    <row r="44999" spans="17:63" ht="29.25" customHeight="1" x14ac:dyDescent="0.2">
      <c r="Q44999" s="92" t="s">
        <v>50</v>
      </c>
      <c r="BF44999" s="101" t="s">
        <v>58</v>
      </c>
      <c r="BK44999" s="98" t="s">
        <v>70</v>
      </c>
    </row>
    <row r="45000" spans="17:63" ht="29.25" customHeight="1" x14ac:dyDescent="0.2">
      <c r="Q45000" s="92" t="s">
        <v>50</v>
      </c>
      <c r="BF45000" s="101" t="s">
        <v>58</v>
      </c>
      <c r="BK45000" s="98" t="s">
        <v>70</v>
      </c>
    </row>
    <row r="45001" spans="17:63" ht="29.25" customHeight="1" x14ac:dyDescent="0.2">
      <c r="Q45001" s="92" t="s">
        <v>50</v>
      </c>
      <c r="BF45001" s="101" t="s">
        <v>58</v>
      </c>
      <c r="BK45001" s="98" t="s">
        <v>70</v>
      </c>
    </row>
    <row r="45002" spans="17:63" ht="29.25" customHeight="1" x14ac:dyDescent="0.2">
      <c r="Q45002" s="92" t="s">
        <v>50</v>
      </c>
      <c r="BF45002" s="101" t="s">
        <v>58</v>
      </c>
      <c r="BK45002" s="98" t="s">
        <v>70</v>
      </c>
    </row>
    <row r="45003" spans="17:63" ht="29.25" customHeight="1" x14ac:dyDescent="0.2">
      <c r="Q45003" s="92" t="s">
        <v>50</v>
      </c>
      <c r="BF45003" s="101" t="s">
        <v>58</v>
      </c>
      <c r="BK45003" s="98" t="s">
        <v>70</v>
      </c>
    </row>
    <row r="45004" spans="17:63" ht="29.25" customHeight="1" x14ac:dyDescent="0.2">
      <c r="Q45004" s="92" t="s">
        <v>50</v>
      </c>
      <c r="BF45004" s="101" t="s">
        <v>58</v>
      </c>
      <c r="BK45004" s="98" t="s">
        <v>70</v>
      </c>
    </row>
    <row r="45005" spans="17:63" ht="29.25" customHeight="1" x14ac:dyDescent="0.2">
      <c r="Q45005" s="92" t="s">
        <v>50</v>
      </c>
      <c r="BF45005" s="101" t="s">
        <v>58</v>
      </c>
      <c r="BK45005" s="98" t="s">
        <v>70</v>
      </c>
    </row>
    <row r="45006" spans="17:63" ht="29.25" customHeight="1" x14ac:dyDescent="0.2">
      <c r="Q45006" s="92" t="s">
        <v>50</v>
      </c>
      <c r="BF45006" s="101" t="s">
        <v>58</v>
      </c>
      <c r="BK45006" s="98" t="s">
        <v>70</v>
      </c>
    </row>
    <row r="45007" spans="17:63" ht="29.25" customHeight="1" x14ac:dyDescent="0.2">
      <c r="Q45007" s="92" t="s">
        <v>50</v>
      </c>
      <c r="BF45007" s="101" t="s">
        <v>58</v>
      </c>
      <c r="BK45007" s="98" t="s">
        <v>70</v>
      </c>
    </row>
    <row r="45008" spans="17:63" ht="29.25" customHeight="1" x14ac:dyDescent="0.2">
      <c r="Q45008" s="92" t="s">
        <v>50</v>
      </c>
      <c r="BF45008" s="101" t="s">
        <v>58</v>
      </c>
      <c r="BK45008" s="98" t="s">
        <v>70</v>
      </c>
    </row>
    <row r="45009" spans="17:63" ht="29.25" customHeight="1" x14ac:dyDescent="0.2">
      <c r="Q45009" s="92" t="s">
        <v>50</v>
      </c>
      <c r="BF45009" s="101" t="s">
        <v>58</v>
      </c>
      <c r="BK45009" s="98" t="s">
        <v>70</v>
      </c>
    </row>
    <row r="45010" spans="17:63" ht="29.25" customHeight="1" x14ac:dyDescent="0.2">
      <c r="Q45010" s="92" t="s">
        <v>50</v>
      </c>
      <c r="BF45010" s="101" t="s">
        <v>58</v>
      </c>
      <c r="BK45010" s="98" t="s">
        <v>70</v>
      </c>
    </row>
    <row r="45011" spans="17:63" ht="29.25" customHeight="1" x14ac:dyDescent="0.2">
      <c r="Q45011" s="92" t="s">
        <v>50</v>
      </c>
      <c r="BF45011" s="101" t="s">
        <v>58</v>
      </c>
      <c r="BK45011" s="98" t="s">
        <v>70</v>
      </c>
    </row>
    <row r="45012" spans="17:63" ht="29.25" customHeight="1" x14ac:dyDescent="0.2">
      <c r="Q45012" s="92" t="s">
        <v>50</v>
      </c>
      <c r="BF45012" s="101" t="s">
        <v>58</v>
      </c>
      <c r="BK45012" s="98" t="s">
        <v>70</v>
      </c>
    </row>
    <row r="45013" spans="17:63" ht="29.25" customHeight="1" x14ac:dyDescent="0.2">
      <c r="Q45013" s="92" t="s">
        <v>50</v>
      </c>
      <c r="BF45013" s="101" t="s">
        <v>58</v>
      </c>
      <c r="BK45013" s="98" t="s">
        <v>70</v>
      </c>
    </row>
    <row r="45014" spans="17:63" ht="29.25" customHeight="1" x14ac:dyDescent="0.2">
      <c r="Q45014" s="92" t="s">
        <v>50</v>
      </c>
      <c r="BF45014" s="101" t="s">
        <v>58</v>
      </c>
      <c r="BK45014" s="98" t="s">
        <v>70</v>
      </c>
    </row>
    <row r="45015" spans="17:63" ht="29.25" customHeight="1" x14ac:dyDescent="0.2">
      <c r="Q45015" s="92" t="s">
        <v>50</v>
      </c>
      <c r="BF45015" s="101" t="s">
        <v>58</v>
      </c>
      <c r="BK45015" s="98" t="s">
        <v>70</v>
      </c>
    </row>
    <row r="45016" spans="17:63" ht="29.25" customHeight="1" x14ac:dyDescent="0.2">
      <c r="Q45016" s="92" t="s">
        <v>50</v>
      </c>
      <c r="BF45016" s="101" t="s">
        <v>58</v>
      </c>
      <c r="BK45016" s="98" t="s">
        <v>70</v>
      </c>
    </row>
    <row r="45017" spans="17:63" ht="29.25" customHeight="1" x14ac:dyDescent="0.2">
      <c r="Q45017" s="92" t="s">
        <v>50</v>
      </c>
      <c r="BF45017" s="101" t="s">
        <v>58</v>
      </c>
      <c r="BK45017" s="98" t="s">
        <v>70</v>
      </c>
    </row>
    <row r="45018" spans="17:63" ht="29.25" customHeight="1" x14ac:dyDescent="0.2">
      <c r="Q45018" s="92" t="s">
        <v>50</v>
      </c>
      <c r="BF45018" s="101" t="s">
        <v>58</v>
      </c>
      <c r="BK45018" s="98" t="s">
        <v>70</v>
      </c>
    </row>
    <row r="45019" spans="17:63" ht="29.25" customHeight="1" x14ac:dyDescent="0.2">
      <c r="Q45019" s="92" t="s">
        <v>50</v>
      </c>
      <c r="BF45019" s="101" t="s">
        <v>58</v>
      </c>
      <c r="BK45019" s="98" t="s">
        <v>70</v>
      </c>
    </row>
    <row r="45020" spans="17:63" ht="29.25" customHeight="1" x14ac:dyDescent="0.2">
      <c r="Q45020" s="92" t="s">
        <v>50</v>
      </c>
      <c r="BF45020" s="101" t="s">
        <v>58</v>
      </c>
      <c r="BK45020" s="98" t="s">
        <v>70</v>
      </c>
    </row>
    <row r="45021" spans="17:63" ht="29.25" customHeight="1" x14ac:dyDescent="0.2">
      <c r="Q45021" s="92" t="s">
        <v>50</v>
      </c>
      <c r="BF45021" s="101" t="s">
        <v>58</v>
      </c>
      <c r="BK45021" s="98" t="s">
        <v>70</v>
      </c>
    </row>
    <row r="45022" spans="17:63" ht="29.25" customHeight="1" x14ac:dyDescent="0.2">
      <c r="Q45022" s="92" t="s">
        <v>50</v>
      </c>
      <c r="BF45022" s="101" t="s">
        <v>58</v>
      </c>
      <c r="BK45022" s="98" t="s">
        <v>70</v>
      </c>
    </row>
    <row r="45023" spans="17:63" ht="29.25" customHeight="1" x14ac:dyDescent="0.2">
      <c r="Q45023" s="92" t="s">
        <v>50</v>
      </c>
      <c r="BF45023" s="101" t="s">
        <v>58</v>
      </c>
      <c r="BK45023" s="98" t="s">
        <v>70</v>
      </c>
    </row>
    <row r="45024" spans="17:63" ht="29.25" customHeight="1" x14ac:dyDescent="0.2">
      <c r="Q45024" s="92" t="s">
        <v>50</v>
      </c>
      <c r="BF45024" s="101" t="s">
        <v>58</v>
      </c>
      <c r="BK45024" s="98" t="s">
        <v>70</v>
      </c>
    </row>
    <row r="45025" spans="17:63" ht="29.25" customHeight="1" x14ac:dyDescent="0.2">
      <c r="Q45025" s="92" t="s">
        <v>50</v>
      </c>
      <c r="BF45025" s="101" t="s">
        <v>58</v>
      </c>
      <c r="BK45025" s="98" t="s">
        <v>70</v>
      </c>
    </row>
    <row r="45026" spans="17:63" ht="29.25" customHeight="1" x14ac:dyDescent="0.2">
      <c r="Q45026" s="92" t="s">
        <v>50</v>
      </c>
      <c r="BF45026" s="101" t="s">
        <v>58</v>
      </c>
      <c r="BK45026" s="98" t="s">
        <v>70</v>
      </c>
    </row>
    <row r="45027" spans="17:63" ht="29.25" customHeight="1" x14ac:dyDescent="0.2">
      <c r="Q45027" s="92" t="s">
        <v>50</v>
      </c>
      <c r="BF45027" s="101" t="s">
        <v>58</v>
      </c>
      <c r="BK45027" s="98" t="s">
        <v>70</v>
      </c>
    </row>
    <row r="45028" spans="17:63" ht="29.25" customHeight="1" x14ac:dyDescent="0.2">
      <c r="Q45028" s="92" t="s">
        <v>50</v>
      </c>
      <c r="BF45028" s="101" t="s">
        <v>58</v>
      </c>
      <c r="BK45028" s="98" t="s">
        <v>70</v>
      </c>
    </row>
    <row r="45029" spans="17:63" ht="29.25" customHeight="1" x14ac:dyDescent="0.2">
      <c r="Q45029" s="92" t="s">
        <v>50</v>
      </c>
      <c r="BF45029" s="101" t="s">
        <v>58</v>
      </c>
      <c r="BK45029" s="98" t="s">
        <v>70</v>
      </c>
    </row>
    <row r="45030" spans="17:63" ht="29.25" customHeight="1" x14ac:dyDescent="0.2">
      <c r="Q45030" s="92" t="s">
        <v>50</v>
      </c>
      <c r="BF45030" s="101" t="s">
        <v>58</v>
      </c>
      <c r="BK45030" s="98" t="s">
        <v>70</v>
      </c>
    </row>
    <row r="45031" spans="17:63" ht="29.25" customHeight="1" x14ac:dyDescent="0.2">
      <c r="Q45031" s="92" t="s">
        <v>50</v>
      </c>
      <c r="BF45031" s="101" t="s">
        <v>58</v>
      </c>
      <c r="BK45031" s="98" t="s">
        <v>70</v>
      </c>
    </row>
    <row r="45032" spans="17:63" ht="29.25" customHeight="1" x14ac:dyDescent="0.2">
      <c r="Q45032" s="92" t="s">
        <v>50</v>
      </c>
      <c r="BF45032" s="101" t="s">
        <v>58</v>
      </c>
      <c r="BK45032" s="98" t="s">
        <v>70</v>
      </c>
    </row>
    <row r="45033" spans="17:63" ht="29.25" customHeight="1" x14ac:dyDescent="0.2">
      <c r="Q45033" s="92" t="s">
        <v>50</v>
      </c>
      <c r="BF45033" s="101" t="s">
        <v>58</v>
      </c>
      <c r="BK45033" s="98" t="s">
        <v>70</v>
      </c>
    </row>
    <row r="45034" spans="17:63" ht="29.25" customHeight="1" x14ac:dyDescent="0.2">
      <c r="Q45034" s="92" t="s">
        <v>50</v>
      </c>
      <c r="BF45034" s="101" t="s">
        <v>58</v>
      </c>
      <c r="BK45034" s="98" t="s">
        <v>70</v>
      </c>
    </row>
    <row r="45035" spans="17:63" ht="29.25" customHeight="1" x14ac:dyDescent="0.2">
      <c r="Q45035" s="92" t="s">
        <v>50</v>
      </c>
      <c r="BF45035" s="101" t="s">
        <v>58</v>
      </c>
      <c r="BK45035" s="98" t="s">
        <v>70</v>
      </c>
    </row>
    <row r="45036" spans="17:63" ht="29.25" customHeight="1" x14ac:dyDescent="0.2">
      <c r="Q45036" s="92" t="s">
        <v>50</v>
      </c>
      <c r="BF45036" s="101" t="s">
        <v>58</v>
      </c>
      <c r="BK45036" s="98" t="s">
        <v>70</v>
      </c>
    </row>
    <row r="45037" spans="17:63" ht="29.25" customHeight="1" x14ac:dyDescent="0.2">
      <c r="Q45037" s="92" t="s">
        <v>50</v>
      </c>
      <c r="BF45037" s="101" t="s">
        <v>58</v>
      </c>
      <c r="BK45037" s="98" t="s">
        <v>70</v>
      </c>
    </row>
    <row r="45038" spans="17:63" ht="29.25" customHeight="1" x14ac:dyDescent="0.2">
      <c r="Q45038" s="92" t="s">
        <v>50</v>
      </c>
      <c r="BF45038" s="101" t="s">
        <v>58</v>
      </c>
      <c r="BK45038" s="98" t="s">
        <v>70</v>
      </c>
    </row>
    <row r="45039" spans="17:63" ht="29.25" customHeight="1" x14ac:dyDescent="0.2">
      <c r="Q45039" s="92" t="s">
        <v>50</v>
      </c>
      <c r="BF45039" s="101" t="s">
        <v>58</v>
      </c>
      <c r="BK45039" s="98" t="s">
        <v>70</v>
      </c>
    </row>
    <row r="45040" spans="17:63" ht="29.25" customHeight="1" x14ac:dyDescent="0.2">
      <c r="Q45040" s="92" t="s">
        <v>50</v>
      </c>
      <c r="BF45040" s="101" t="s">
        <v>58</v>
      </c>
      <c r="BK45040" s="98" t="s">
        <v>70</v>
      </c>
    </row>
    <row r="45041" spans="17:63" ht="29.25" customHeight="1" x14ac:dyDescent="0.2">
      <c r="Q45041" s="92" t="s">
        <v>50</v>
      </c>
      <c r="BF45041" s="101" t="s">
        <v>58</v>
      </c>
      <c r="BK45041" s="98" t="s">
        <v>70</v>
      </c>
    </row>
    <row r="45042" spans="17:63" ht="29.25" customHeight="1" x14ac:dyDescent="0.2">
      <c r="Q45042" s="92" t="s">
        <v>50</v>
      </c>
      <c r="BF45042" s="101" t="s">
        <v>58</v>
      </c>
      <c r="BK45042" s="98" t="s">
        <v>70</v>
      </c>
    </row>
    <row r="45043" spans="17:63" ht="29.25" customHeight="1" x14ac:dyDescent="0.2">
      <c r="Q45043" s="92" t="s">
        <v>50</v>
      </c>
      <c r="BF45043" s="101" t="s">
        <v>58</v>
      </c>
      <c r="BK45043" s="98" t="s">
        <v>70</v>
      </c>
    </row>
    <row r="45044" spans="17:63" ht="29.25" customHeight="1" x14ac:dyDescent="0.2">
      <c r="Q45044" s="92" t="s">
        <v>50</v>
      </c>
      <c r="BF45044" s="101" t="s">
        <v>58</v>
      </c>
      <c r="BK45044" s="98" t="s">
        <v>70</v>
      </c>
    </row>
    <row r="45045" spans="17:63" ht="29.25" customHeight="1" x14ac:dyDescent="0.2">
      <c r="Q45045" s="92" t="s">
        <v>50</v>
      </c>
      <c r="BF45045" s="101" t="s">
        <v>58</v>
      </c>
      <c r="BK45045" s="98" t="s">
        <v>70</v>
      </c>
    </row>
    <row r="45046" spans="17:63" ht="29.25" customHeight="1" x14ac:dyDescent="0.2">
      <c r="Q45046" s="92" t="s">
        <v>50</v>
      </c>
      <c r="BF45046" s="101" t="s">
        <v>58</v>
      </c>
      <c r="BK45046" s="98" t="s">
        <v>70</v>
      </c>
    </row>
    <row r="45047" spans="17:63" ht="29.25" customHeight="1" x14ac:dyDescent="0.2">
      <c r="Q45047" s="92" t="s">
        <v>50</v>
      </c>
      <c r="BF45047" s="101" t="s">
        <v>58</v>
      </c>
      <c r="BK45047" s="98" t="s">
        <v>70</v>
      </c>
    </row>
    <row r="45048" spans="17:63" ht="29.25" customHeight="1" x14ac:dyDescent="0.2">
      <c r="Q45048" s="92" t="s">
        <v>50</v>
      </c>
      <c r="BF45048" s="101" t="s">
        <v>58</v>
      </c>
      <c r="BK45048" s="98" t="s">
        <v>70</v>
      </c>
    </row>
    <row r="45049" spans="17:63" ht="29.25" customHeight="1" x14ac:dyDescent="0.2">
      <c r="Q45049" s="92" t="s">
        <v>50</v>
      </c>
      <c r="BF45049" s="101" t="s">
        <v>58</v>
      </c>
      <c r="BK45049" s="98" t="s">
        <v>70</v>
      </c>
    </row>
    <row r="45050" spans="17:63" ht="29.25" customHeight="1" x14ac:dyDescent="0.2">
      <c r="Q45050" s="92" t="s">
        <v>50</v>
      </c>
      <c r="BF45050" s="101" t="s">
        <v>58</v>
      </c>
      <c r="BK45050" s="98" t="s">
        <v>70</v>
      </c>
    </row>
    <row r="45051" spans="17:63" ht="29.25" customHeight="1" x14ac:dyDescent="0.2">
      <c r="Q45051" s="92" t="s">
        <v>50</v>
      </c>
      <c r="BF45051" s="101" t="s">
        <v>58</v>
      </c>
      <c r="BK45051" s="98" t="s">
        <v>70</v>
      </c>
    </row>
    <row r="45052" spans="17:63" ht="29.25" customHeight="1" x14ac:dyDescent="0.2">
      <c r="Q45052" s="92" t="s">
        <v>50</v>
      </c>
      <c r="BF45052" s="101" t="s">
        <v>58</v>
      </c>
      <c r="BK45052" s="98" t="s">
        <v>70</v>
      </c>
    </row>
    <row r="45053" spans="17:63" ht="29.25" customHeight="1" x14ac:dyDescent="0.2">
      <c r="Q45053" s="92" t="s">
        <v>50</v>
      </c>
      <c r="BF45053" s="101" t="s">
        <v>58</v>
      </c>
      <c r="BK45053" s="98" t="s">
        <v>70</v>
      </c>
    </row>
    <row r="45054" spans="17:63" ht="29.25" customHeight="1" x14ac:dyDescent="0.2">
      <c r="Q45054" s="92" t="s">
        <v>50</v>
      </c>
      <c r="BF45054" s="101" t="s">
        <v>58</v>
      </c>
      <c r="BK45054" s="98" t="s">
        <v>70</v>
      </c>
    </row>
    <row r="45055" spans="17:63" ht="29.25" customHeight="1" x14ac:dyDescent="0.2">
      <c r="Q45055" s="92" t="s">
        <v>50</v>
      </c>
      <c r="BF45055" s="101" t="s">
        <v>58</v>
      </c>
      <c r="BK45055" s="98" t="s">
        <v>70</v>
      </c>
    </row>
    <row r="45056" spans="17:63" ht="29.25" customHeight="1" x14ac:dyDescent="0.2">
      <c r="Q45056" s="92" t="s">
        <v>50</v>
      </c>
      <c r="BF45056" s="101" t="s">
        <v>58</v>
      </c>
      <c r="BK45056" s="98" t="s">
        <v>70</v>
      </c>
    </row>
    <row r="45057" spans="17:63" ht="29.25" customHeight="1" x14ac:dyDescent="0.2">
      <c r="Q45057" s="92" t="s">
        <v>50</v>
      </c>
      <c r="BF45057" s="101" t="s">
        <v>58</v>
      </c>
      <c r="BK45057" s="98" t="s">
        <v>70</v>
      </c>
    </row>
    <row r="45058" spans="17:63" ht="29.25" customHeight="1" x14ac:dyDescent="0.2">
      <c r="Q45058" s="92" t="s">
        <v>50</v>
      </c>
      <c r="BF45058" s="101" t="s">
        <v>58</v>
      </c>
      <c r="BK45058" s="98" t="s">
        <v>70</v>
      </c>
    </row>
    <row r="45059" spans="17:63" ht="29.25" customHeight="1" x14ac:dyDescent="0.2">
      <c r="Q45059" s="92" t="s">
        <v>50</v>
      </c>
      <c r="BF45059" s="101" t="s">
        <v>58</v>
      </c>
      <c r="BK45059" s="98" t="s">
        <v>70</v>
      </c>
    </row>
    <row r="45060" spans="17:63" ht="29.25" customHeight="1" x14ac:dyDescent="0.2">
      <c r="Q45060" s="92" t="s">
        <v>50</v>
      </c>
      <c r="BF45060" s="101" t="s">
        <v>58</v>
      </c>
      <c r="BK45060" s="98" t="s">
        <v>70</v>
      </c>
    </row>
    <row r="45061" spans="17:63" ht="29.25" customHeight="1" x14ac:dyDescent="0.2">
      <c r="Q45061" s="92" t="s">
        <v>50</v>
      </c>
      <c r="BF45061" s="101" t="s">
        <v>58</v>
      </c>
      <c r="BK45061" s="98" t="s">
        <v>70</v>
      </c>
    </row>
    <row r="45062" spans="17:63" ht="29.25" customHeight="1" x14ac:dyDescent="0.2">
      <c r="Q45062" s="92" t="s">
        <v>50</v>
      </c>
      <c r="BF45062" s="101" t="s">
        <v>58</v>
      </c>
      <c r="BK45062" s="98" t="s">
        <v>70</v>
      </c>
    </row>
    <row r="45063" spans="17:63" ht="29.25" customHeight="1" x14ac:dyDescent="0.2">
      <c r="Q45063" s="92" t="s">
        <v>50</v>
      </c>
      <c r="BF45063" s="101" t="s">
        <v>58</v>
      </c>
      <c r="BK45063" s="98" t="s">
        <v>70</v>
      </c>
    </row>
    <row r="45064" spans="17:63" ht="29.25" customHeight="1" x14ac:dyDescent="0.2">
      <c r="Q45064" s="92" t="s">
        <v>50</v>
      </c>
      <c r="BF45064" s="101" t="s">
        <v>58</v>
      </c>
      <c r="BK45064" s="98" t="s">
        <v>70</v>
      </c>
    </row>
    <row r="45065" spans="17:63" ht="29.25" customHeight="1" x14ac:dyDescent="0.2">
      <c r="Q45065" s="92" t="s">
        <v>50</v>
      </c>
      <c r="BF45065" s="101" t="s">
        <v>58</v>
      </c>
      <c r="BK45065" s="98" t="s">
        <v>70</v>
      </c>
    </row>
    <row r="45066" spans="17:63" ht="29.25" customHeight="1" x14ac:dyDescent="0.2">
      <c r="Q45066" s="92" t="s">
        <v>50</v>
      </c>
      <c r="BF45066" s="101" t="s">
        <v>58</v>
      </c>
      <c r="BK45066" s="98" t="s">
        <v>70</v>
      </c>
    </row>
    <row r="45067" spans="17:63" ht="29.25" customHeight="1" x14ac:dyDescent="0.2">
      <c r="Q45067" s="92" t="s">
        <v>50</v>
      </c>
      <c r="BF45067" s="101" t="s">
        <v>58</v>
      </c>
      <c r="BK45067" s="98" t="s">
        <v>70</v>
      </c>
    </row>
    <row r="45068" spans="17:63" ht="29.25" customHeight="1" x14ac:dyDescent="0.2">
      <c r="Q45068" s="92" t="s">
        <v>50</v>
      </c>
      <c r="BF45068" s="101" t="s">
        <v>58</v>
      </c>
      <c r="BK45068" s="98" t="s">
        <v>70</v>
      </c>
    </row>
    <row r="45069" spans="17:63" ht="29.25" customHeight="1" x14ac:dyDescent="0.2">
      <c r="Q45069" s="92" t="s">
        <v>50</v>
      </c>
      <c r="BF45069" s="101" t="s">
        <v>58</v>
      </c>
      <c r="BK45069" s="98" t="s">
        <v>70</v>
      </c>
    </row>
    <row r="45070" spans="17:63" ht="29.25" customHeight="1" x14ac:dyDescent="0.2">
      <c r="Q45070" s="92" t="s">
        <v>50</v>
      </c>
      <c r="BF45070" s="101" t="s">
        <v>58</v>
      </c>
      <c r="BK45070" s="98" t="s">
        <v>70</v>
      </c>
    </row>
    <row r="45071" spans="17:63" ht="29.25" customHeight="1" x14ac:dyDescent="0.2">
      <c r="Q45071" s="92" t="s">
        <v>50</v>
      </c>
      <c r="BF45071" s="101" t="s">
        <v>58</v>
      </c>
      <c r="BK45071" s="98" t="s">
        <v>70</v>
      </c>
    </row>
    <row r="45072" spans="17:63" ht="29.25" customHeight="1" x14ac:dyDescent="0.2">
      <c r="Q45072" s="92" t="s">
        <v>50</v>
      </c>
      <c r="BF45072" s="101" t="s">
        <v>58</v>
      </c>
      <c r="BK45072" s="98" t="s">
        <v>70</v>
      </c>
    </row>
    <row r="45073" spans="17:63" ht="29.25" customHeight="1" x14ac:dyDescent="0.2">
      <c r="Q45073" s="92" t="s">
        <v>50</v>
      </c>
      <c r="BF45073" s="101" t="s">
        <v>58</v>
      </c>
      <c r="BK45073" s="98" t="s">
        <v>70</v>
      </c>
    </row>
    <row r="45074" spans="17:63" ht="29.25" customHeight="1" x14ac:dyDescent="0.2">
      <c r="Q45074" s="92" t="s">
        <v>50</v>
      </c>
      <c r="BF45074" s="101" t="s">
        <v>58</v>
      </c>
      <c r="BK45074" s="98" t="s">
        <v>70</v>
      </c>
    </row>
    <row r="45075" spans="17:63" ht="29.25" customHeight="1" x14ac:dyDescent="0.2">
      <c r="Q45075" s="92" t="s">
        <v>50</v>
      </c>
      <c r="BF45075" s="101" t="s">
        <v>58</v>
      </c>
      <c r="BK45075" s="98" t="s">
        <v>70</v>
      </c>
    </row>
    <row r="45076" spans="17:63" ht="29.25" customHeight="1" x14ac:dyDescent="0.2">
      <c r="Q45076" s="92" t="s">
        <v>50</v>
      </c>
      <c r="BF45076" s="101" t="s">
        <v>58</v>
      </c>
      <c r="BK45076" s="98" t="s">
        <v>70</v>
      </c>
    </row>
    <row r="45077" spans="17:63" ht="29.25" customHeight="1" x14ac:dyDescent="0.2">
      <c r="Q45077" s="92" t="s">
        <v>50</v>
      </c>
      <c r="BF45077" s="101" t="s">
        <v>58</v>
      </c>
      <c r="BK45077" s="98" t="s">
        <v>70</v>
      </c>
    </row>
    <row r="45078" spans="17:63" ht="29.25" customHeight="1" x14ac:dyDescent="0.2">
      <c r="Q45078" s="92" t="s">
        <v>50</v>
      </c>
      <c r="BF45078" s="101" t="s">
        <v>58</v>
      </c>
      <c r="BK45078" s="98" t="s">
        <v>70</v>
      </c>
    </row>
    <row r="45079" spans="17:63" ht="29.25" customHeight="1" x14ac:dyDescent="0.2">
      <c r="Q45079" s="92" t="s">
        <v>50</v>
      </c>
      <c r="BF45079" s="101" t="s">
        <v>58</v>
      </c>
      <c r="BK45079" s="98" t="s">
        <v>70</v>
      </c>
    </row>
    <row r="45080" spans="17:63" ht="29.25" customHeight="1" x14ac:dyDescent="0.2">
      <c r="Q45080" s="92" t="s">
        <v>50</v>
      </c>
      <c r="BF45080" s="101" t="s">
        <v>58</v>
      </c>
      <c r="BK45080" s="98" t="s">
        <v>70</v>
      </c>
    </row>
    <row r="45081" spans="17:63" ht="29.25" customHeight="1" x14ac:dyDescent="0.2">
      <c r="Q45081" s="92" t="s">
        <v>50</v>
      </c>
      <c r="BF45081" s="101" t="s">
        <v>58</v>
      </c>
      <c r="BK45081" s="98" t="s">
        <v>70</v>
      </c>
    </row>
    <row r="45082" spans="17:63" ht="29.25" customHeight="1" x14ac:dyDescent="0.2">
      <c r="Q45082" s="92" t="s">
        <v>50</v>
      </c>
      <c r="BF45082" s="101" t="s">
        <v>58</v>
      </c>
      <c r="BK45082" s="98" t="s">
        <v>70</v>
      </c>
    </row>
    <row r="45083" spans="17:63" ht="29.25" customHeight="1" x14ac:dyDescent="0.2">
      <c r="Q45083" s="92" t="s">
        <v>50</v>
      </c>
      <c r="BF45083" s="101" t="s">
        <v>58</v>
      </c>
      <c r="BK45083" s="98" t="s">
        <v>70</v>
      </c>
    </row>
    <row r="45084" spans="17:63" ht="29.25" customHeight="1" x14ac:dyDescent="0.2">
      <c r="Q45084" s="92" t="s">
        <v>50</v>
      </c>
      <c r="BF45084" s="101" t="s">
        <v>58</v>
      </c>
      <c r="BK45084" s="98" t="s">
        <v>70</v>
      </c>
    </row>
    <row r="45085" spans="17:63" ht="29.25" customHeight="1" x14ac:dyDescent="0.2">
      <c r="Q45085" s="92" t="s">
        <v>50</v>
      </c>
      <c r="BF45085" s="101" t="s">
        <v>58</v>
      </c>
      <c r="BK45085" s="98" t="s">
        <v>70</v>
      </c>
    </row>
    <row r="45086" spans="17:63" ht="29.25" customHeight="1" x14ac:dyDescent="0.2">
      <c r="Q45086" s="92" t="s">
        <v>50</v>
      </c>
      <c r="BF45086" s="101" t="s">
        <v>58</v>
      </c>
      <c r="BK45086" s="98" t="s">
        <v>70</v>
      </c>
    </row>
    <row r="45087" spans="17:63" ht="29.25" customHeight="1" x14ac:dyDescent="0.2">
      <c r="Q45087" s="92" t="s">
        <v>50</v>
      </c>
      <c r="BF45087" s="101" t="s">
        <v>58</v>
      </c>
      <c r="BK45087" s="98" t="s">
        <v>70</v>
      </c>
    </row>
    <row r="45088" spans="17:63" ht="29.25" customHeight="1" x14ac:dyDescent="0.2">
      <c r="Q45088" s="92" t="s">
        <v>50</v>
      </c>
      <c r="BF45088" s="101" t="s">
        <v>58</v>
      </c>
      <c r="BK45088" s="98" t="s">
        <v>70</v>
      </c>
    </row>
    <row r="45089" spans="17:63" ht="29.25" customHeight="1" x14ac:dyDescent="0.2">
      <c r="Q45089" s="92" t="s">
        <v>50</v>
      </c>
      <c r="BF45089" s="101" t="s">
        <v>58</v>
      </c>
      <c r="BK45089" s="98" t="s">
        <v>70</v>
      </c>
    </row>
    <row r="45090" spans="17:63" ht="29.25" customHeight="1" x14ac:dyDescent="0.2">
      <c r="Q45090" s="92" t="s">
        <v>50</v>
      </c>
      <c r="BF45090" s="101" t="s">
        <v>58</v>
      </c>
      <c r="BK45090" s="98" t="s">
        <v>70</v>
      </c>
    </row>
    <row r="45091" spans="17:63" ht="29.25" customHeight="1" x14ac:dyDescent="0.2">
      <c r="Q45091" s="92" t="s">
        <v>50</v>
      </c>
      <c r="BF45091" s="101" t="s">
        <v>58</v>
      </c>
      <c r="BK45091" s="98" t="s">
        <v>70</v>
      </c>
    </row>
    <row r="45092" spans="17:63" ht="29.25" customHeight="1" x14ac:dyDescent="0.2">
      <c r="Q45092" s="92" t="s">
        <v>50</v>
      </c>
      <c r="BF45092" s="101" t="s">
        <v>58</v>
      </c>
      <c r="BK45092" s="98" t="s">
        <v>70</v>
      </c>
    </row>
    <row r="45093" spans="17:63" ht="29.25" customHeight="1" x14ac:dyDescent="0.2">
      <c r="Q45093" s="92" t="s">
        <v>50</v>
      </c>
      <c r="BF45093" s="101" t="s">
        <v>58</v>
      </c>
      <c r="BK45093" s="98" t="s">
        <v>70</v>
      </c>
    </row>
    <row r="45094" spans="17:63" ht="29.25" customHeight="1" x14ac:dyDescent="0.2">
      <c r="Q45094" s="92" t="s">
        <v>50</v>
      </c>
      <c r="BF45094" s="101" t="s">
        <v>58</v>
      </c>
      <c r="BK45094" s="98" t="s">
        <v>70</v>
      </c>
    </row>
    <row r="45095" spans="17:63" ht="29.25" customHeight="1" x14ac:dyDescent="0.2">
      <c r="Q45095" s="92" t="s">
        <v>50</v>
      </c>
      <c r="BF45095" s="101" t="s">
        <v>58</v>
      </c>
      <c r="BK45095" s="98" t="s">
        <v>70</v>
      </c>
    </row>
    <row r="45096" spans="17:63" ht="29.25" customHeight="1" x14ac:dyDescent="0.2">
      <c r="Q45096" s="92" t="s">
        <v>50</v>
      </c>
      <c r="BF45096" s="101" t="s">
        <v>58</v>
      </c>
      <c r="BK45096" s="98" t="s">
        <v>70</v>
      </c>
    </row>
    <row r="45097" spans="17:63" ht="29.25" customHeight="1" x14ac:dyDescent="0.2">
      <c r="Q45097" s="92" t="s">
        <v>50</v>
      </c>
      <c r="BF45097" s="101" t="s">
        <v>58</v>
      </c>
      <c r="BK45097" s="98" t="s">
        <v>70</v>
      </c>
    </row>
    <row r="45098" spans="17:63" ht="29.25" customHeight="1" x14ac:dyDescent="0.2">
      <c r="Q45098" s="92" t="s">
        <v>50</v>
      </c>
      <c r="BF45098" s="101" t="s">
        <v>58</v>
      </c>
      <c r="BK45098" s="98" t="s">
        <v>70</v>
      </c>
    </row>
    <row r="45099" spans="17:63" ht="29.25" customHeight="1" x14ac:dyDescent="0.2">
      <c r="Q45099" s="92" t="s">
        <v>50</v>
      </c>
      <c r="BF45099" s="101" t="s">
        <v>58</v>
      </c>
      <c r="BK45099" s="98" t="s">
        <v>70</v>
      </c>
    </row>
    <row r="45100" spans="17:63" ht="29.25" customHeight="1" x14ac:dyDescent="0.2">
      <c r="Q45100" s="92" t="s">
        <v>50</v>
      </c>
      <c r="BF45100" s="101" t="s">
        <v>58</v>
      </c>
      <c r="BK45100" s="98" t="s">
        <v>70</v>
      </c>
    </row>
    <row r="45101" spans="17:63" ht="29.25" customHeight="1" x14ac:dyDescent="0.2">
      <c r="Q45101" s="92" t="s">
        <v>50</v>
      </c>
      <c r="BF45101" s="101" t="s">
        <v>58</v>
      </c>
      <c r="BK45101" s="98" t="s">
        <v>70</v>
      </c>
    </row>
    <row r="45102" spans="17:63" ht="29.25" customHeight="1" x14ac:dyDescent="0.2">
      <c r="Q45102" s="92" t="s">
        <v>50</v>
      </c>
      <c r="BF45102" s="101" t="s">
        <v>58</v>
      </c>
      <c r="BK45102" s="98" t="s">
        <v>70</v>
      </c>
    </row>
    <row r="45103" spans="17:63" ht="29.25" customHeight="1" x14ac:dyDescent="0.2">
      <c r="Q45103" s="92" t="s">
        <v>50</v>
      </c>
      <c r="BF45103" s="101" t="s">
        <v>58</v>
      </c>
      <c r="BK45103" s="98" t="s">
        <v>70</v>
      </c>
    </row>
    <row r="45104" spans="17:63" ht="29.25" customHeight="1" x14ac:dyDescent="0.2">
      <c r="Q45104" s="92" t="s">
        <v>50</v>
      </c>
      <c r="BF45104" s="101" t="s">
        <v>58</v>
      </c>
      <c r="BK45104" s="98" t="s">
        <v>70</v>
      </c>
    </row>
    <row r="45105" spans="17:63" ht="29.25" customHeight="1" x14ac:dyDescent="0.2">
      <c r="Q45105" s="92" t="s">
        <v>50</v>
      </c>
      <c r="BF45105" s="101" t="s">
        <v>58</v>
      </c>
      <c r="BK45105" s="98" t="s">
        <v>70</v>
      </c>
    </row>
    <row r="45106" spans="17:63" ht="29.25" customHeight="1" x14ac:dyDescent="0.2">
      <c r="Q45106" s="92" t="s">
        <v>50</v>
      </c>
      <c r="BF45106" s="101" t="s">
        <v>58</v>
      </c>
      <c r="BK45106" s="98" t="s">
        <v>70</v>
      </c>
    </row>
    <row r="45107" spans="17:63" ht="29.25" customHeight="1" x14ac:dyDescent="0.2">
      <c r="Q45107" s="92" t="s">
        <v>50</v>
      </c>
      <c r="BF45107" s="101" t="s">
        <v>58</v>
      </c>
      <c r="BK45107" s="98" t="s">
        <v>70</v>
      </c>
    </row>
    <row r="45108" spans="17:63" ht="29.25" customHeight="1" x14ac:dyDescent="0.2">
      <c r="Q45108" s="92" t="s">
        <v>50</v>
      </c>
      <c r="BF45108" s="101" t="s">
        <v>58</v>
      </c>
      <c r="BK45108" s="98" t="s">
        <v>70</v>
      </c>
    </row>
    <row r="45109" spans="17:63" ht="29.25" customHeight="1" x14ac:dyDescent="0.2">
      <c r="Q45109" s="92" t="s">
        <v>50</v>
      </c>
      <c r="BF45109" s="101" t="s">
        <v>58</v>
      </c>
      <c r="BK45109" s="98" t="s">
        <v>70</v>
      </c>
    </row>
    <row r="45110" spans="17:63" ht="29.25" customHeight="1" x14ac:dyDescent="0.2">
      <c r="Q45110" s="92" t="s">
        <v>50</v>
      </c>
      <c r="BF45110" s="101" t="s">
        <v>58</v>
      </c>
      <c r="BK45110" s="98" t="s">
        <v>70</v>
      </c>
    </row>
    <row r="45111" spans="17:63" ht="29.25" customHeight="1" x14ac:dyDescent="0.2">
      <c r="Q45111" s="92" t="s">
        <v>50</v>
      </c>
      <c r="BF45111" s="101" t="s">
        <v>58</v>
      </c>
      <c r="BK45111" s="98" t="s">
        <v>70</v>
      </c>
    </row>
    <row r="45112" spans="17:63" ht="29.25" customHeight="1" x14ac:dyDescent="0.2">
      <c r="Q45112" s="92" t="s">
        <v>50</v>
      </c>
      <c r="BF45112" s="101" t="s">
        <v>58</v>
      </c>
      <c r="BK45112" s="98" t="s">
        <v>70</v>
      </c>
    </row>
    <row r="45113" spans="17:63" ht="29.25" customHeight="1" x14ac:dyDescent="0.2">
      <c r="Q45113" s="92" t="s">
        <v>50</v>
      </c>
      <c r="BF45113" s="101" t="s">
        <v>58</v>
      </c>
      <c r="BK45113" s="98" t="s">
        <v>70</v>
      </c>
    </row>
    <row r="45114" spans="17:63" ht="29.25" customHeight="1" x14ac:dyDescent="0.2">
      <c r="Q45114" s="92" t="s">
        <v>50</v>
      </c>
      <c r="BF45114" s="101" t="s">
        <v>58</v>
      </c>
      <c r="BK45114" s="98" t="s">
        <v>70</v>
      </c>
    </row>
    <row r="45115" spans="17:63" ht="29.25" customHeight="1" x14ac:dyDescent="0.2">
      <c r="Q45115" s="92" t="s">
        <v>50</v>
      </c>
      <c r="BF45115" s="101" t="s">
        <v>58</v>
      </c>
      <c r="BK45115" s="98" t="s">
        <v>70</v>
      </c>
    </row>
    <row r="45116" spans="17:63" ht="29.25" customHeight="1" x14ac:dyDescent="0.2">
      <c r="Q45116" s="92" t="s">
        <v>50</v>
      </c>
      <c r="BF45116" s="101" t="s">
        <v>58</v>
      </c>
      <c r="BK45116" s="98" t="s">
        <v>70</v>
      </c>
    </row>
    <row r="45117" spans="17:63" ht="29.25" customHeight="1" x14ac:dyDescent="0.2">
      <c r="Q45117" s="92" t="s">
        <v>50</v>
      </c>
      <c r="BF45117" s="101" t="s">
        <v>58</v>
      </c>
      <c r="BK45117" s="98" t="s">
        <v>70</v>
      </c>
    </row>
    <row r="45118" spans="17:63" ht="29.25" customHeight="1" x14ac:dyDescent="0.2">
      <c r="Q45118" s="92" t="s">
        <v>50</v>
      </c>
      <c r="BF45118" s="101" t="s">
        <v>58</v>
      </c>
      <c r="BK45118" s="98" t="s">
        <v>70</v>
      </c>
    </row>
    <row r="45119" spans="17:63" ht="29.25" customHeight="1" x14ac:dyDescent="0.2">
      <c r="Q45119" s="92" t="s">
        <v>50</v>
      </c>
      <c r="BF45119" s="101" t="s">
        <v>58</v>
      </c>
      <c r="BK45119" s="98" t="s">
        <v>70</v>
      </c>
    </row>
    <row r="45120" spans="17:63" ht="29.25" customHeight="1" x14ac:dyDescent="0.2">
      <c r="Q45120" s="92" t="s">
        <v>50</v>
      </c>
      <c r="BF45120" s="101" t="s">
        <v>58</v>
      </c>
      <c r="BK45120" s="98" t="s">
        <v>70</v>
      </c>
    </row>
    <row r="45121" spans="17:63" ht="29.25" customHeight="1" x14ac:dyDescent="0.2">
      <c r="Q45121" s="92" t="s">
        <v>50</v>
      </c>
      <c r="BF45121" s="101" t="s">
        <v>58</v>
      </c>
      <c r="BK45121" s="98" t="s">
        <v>70</v>
      </c>
    </row>
    <row r="45122" spans="17:63" ht="29.25" customHeight="1" x14ac:dyDescent="0.2">
      <c r="Q45122" s="92" t="s">
        <v>50</v>
      </c>
      <c r="BF45122" s="101" t="s">
        <v>58</v>
      </c>
      <c r="BK45122" s="98" t="s">
        <v>70</v>
      </c>
    </row>
    <row r="45123" spans="17:63" ht="29.25" customHeight="1" x14ac:dyDescent="0.2">
      <c r="Q45123" s="92" t="s">
        <v>50</v>
      </c>
      <c r="BF45123" s="101" t="s">
        <v>58</v>
      </c>
      <c r="BK45123" s="98" t="s">
        <v>70</v>
      </c>
    </row>
    <row r="45124" spans="17:63" ht="29.25" customHeight="1" x14ac:dyDescent="0.2">
      <c r="Q45124" s="92" t="s">
        <v>50</v>
      </c>
      <c r="BF45124" s="101" t="s">
        <v>58</v>
      </c>
      <c r="BK45124" s="98" t="s">
        <v>70</v>
      </c>
    </row>
    <row r="45125" spans="17:63" ht="29.25" customHeight="1" x14ac:dyDescent="0.2">
      <c r="Q45125" s="92" t="s">
        <v>50</v>
      </c>
      <c r="BF45125" s="101" t="s">
        <v>58</v>
      </c>
      <c r="BK45125" s="98" t="s">
        <v>70</v>
      </c>
    </row>
    <row r="45126" spans="17:63" ht="29.25" customHeight="1" x14ac:dyDescent="0.2">
      <c r="Q45126" s="92" t="s">
        <v>50</v>
      </c>
      <c r="BF45126" s="101" t="s">
        <v>58</v>
      </c>
      <c r="BK45126" s="98" t="s">
        <v>70</v>
      </c>
    </row>
    <row r="45127" spans="17:63" ht="29.25" customHeight="1" x14ac:dyDescent="0.2">
      <c r="Q45127" s="92" t="s">
        <v>50</v>
      </c>
      <c r="BF45127" s="101" t="s">
        <v>58</v>
      </c>
      <c r="BK45127" s="98" t="s">
        <v>70</v>
      </c>
    </row>
    <row r="45128" spans="17:63" ht="29.25" customHeight="1" x14ac:dyDescent="0.2">
      <c r="Q45128" s="92" t="s">
        <v>50</v>
      </c>
      <c r="BF45128" s="101" t="s">
        <v>58</v>
      </c>
      <c r="BK45128" s="98" t="s">
        <v>70</v>
      </c>
    </row>
    <row r="45129" spans="17:63" ht="29.25" customHeight="1" x14ac:dyDescent="0.2">
      <c r="Q45129" s="92" t="s">
        <v>50</v>
      </c>
      <c r="BF45129" s="101" t="s">
        <v>58</v>
      </c>
      <c r="BK45129" s="98" t="s">
        <v>70</v>
      </c>
    </row>
    <row r="45130" spans="17:63" ht="29.25" customHeight="1" x14ac:dyDescent="0.2">
      <c r="Q45130" s="92" t="s">
        <v>50</v>
      </c>
      <c r="BF45130" s="101" t="s">
        <v>58</v>
      </c>
      <c r="BK45130" s="98" t="s">
        <v>70</v>
      </c>
    </row>
    <row r="45131" spans="17:63" ht="29.25" customHeight="1" x14ac:dyDescent="0.2">
      <c r="Q45131" s="92" t="s">
        <v>50</v>
      </c>
      <c r="BF45131" s="101" t="s">
        <v>58</v>
      </c>
      <c r="BK45131" s="98" t="s">
        <v>70</v>
      </c>
    </row>
    <row r="45132" spans="17:63" ht="29.25" customHeight="1" x14ac:dyDescent="0.2">
      <c r="Q45132" s="92" t="s">
        <v>50</v>
      </c>
      <c r="BF45132" s="101" t="s">
        <v>58</v>
      </c>
      <c r="BK45132" s="98" t="s">
        <v>70</v>
      </c>
    </row>
    <row r="45133" spans="17:63" ht="29.25" customHeight="1" x14ac:dyDescent="0.2">
      <c r="Q45133" s="92" t="s">
        <v>50</v>
      </c>
      <c r="BF45133" s="101" t="s">
        <v>58</v>
      </c>
      <c r="BK45133" s="98" t="s">
        <v>70</v>
      </c>
    </row>
    <row r="45134" spans="17:63" ht="29.25" customHeight="1" x14ac:dyDescent="0.2">
      <c r="Q45134" s="92" t="s">
        <v>50</v>
      </c>
      <c r="BF45134" s="101" t="s">
        <v>58</v>
      </c>
      <c r="BK45134" s="98" t="s">
        <v>70</v>
      </c>
    </row>
    <row r="45135" spans="17:63" ht="29.25" customHeight="1" x14ac:dyDescent="0.2">
      <c r="Q45135" s="92" t="s">
        <v>50</v>
      </c>
      <c r="BF45135" s="101" t="s">
        <v>58</v>
      </c>
      <c r="BK45135" s="98" t="s">
        <v>70</v>
      </c>
    </row>
    <row r="45136" spans="17:63" ht="29.25" customHeight="1" x14ac:dyDescent="0.2">
      <c r="Q45136" s="92" t="s">
        <v>50</v>
      </c>
      <c r="BF45136" s="101" t="s">
        <v>58</v>
      </c>
      <c r="BK45136" s="98" t="s">
        <v>70</v>
      </c>
    </row>
    <row r="45137" spans="17:63" ht="29.25" customHeight="1" x14ac:dyDescent="0.2">
      <c r="Q45137" s="92" t="s">
        <v>50</v>
      </c>
      <c r="BF45137" s="101" t="s">
        <v>58</v>
      </c>
      <c r="BK45137" s="98" t="s">
        <v>70</v>
      </c>
    </row>
    <row r="45138" spans="17:63" ht="29.25" customHeight="1" x14ac:dyDescent="0.2">
      <c r="Q45138" s="92" t="s">
        <v>50</v>
      </c>
      <c r="BF45138" s="101" t="s">
        <v>58</v>
      </c>
      <c r="BK45138" s="98" t="s">
        <v>70</v>
      </c>
    </row>
    <row r="45139" spans="17:63" ht="29.25" customHeight="1" x14ac:dyDescent="0.2">
      <c r="Q45139" s="92" t="s">
        <v>50</v>
      </c>
      <c r="BF45139" s="101" t="s">
        <v>58</v>
      </c>
      <c r="BK45139" s="98" t="s">
        <v>70</v>
      </c>
    </row>
    <row r="45140" spans="17:63" ht="29.25" customHeight="1" x14ac:dyDescent="0.2">
      <c r="Q45140" s="92" t="s">
        <v>50</v>
      </c>
      <c r="BF45140" s="101" t="s">
        <v>58</v>
      </c>
      <c r="BK45140" s="98" t="s">
        <v>70</v>
      </c>
    </row>
    <row r="45141" spans="17:63" ht="29.25" customHeight="1" x14ac:dyDescent="0.2">
      <c r="Q45141" s="92" t="s">
        <v>50</v>
      </c>
      <c r="BF45141" s="101" t="s">
        <v>58</v>
      </c>
      <c r="BK45141" s="98" t="s">
        <v>70</v>
      </c>
    </row>
    <row r="45142" spans="17:63" ht="29.25" customHeight="1" x14ac:dyDescent="0.2">
      <c r="Q45142" s="92" t="s">
        <v>50</v>
      </c>
      <c r="BF45142" s="101" t="s">
        <v>58</v>
      </c>
      <c r="BK45142" s="98" t="s">
        <v>70</v>
      </c>
    </row>
    <row r="45143" spans="17:63" ht="29.25" customHeight="1" x14ac:dyDescent="0.2">
      <c r="Q45143" s="92" t="s">
        <v>50</v>
      </c>
      <c r="BF45143" s="101" t="s">
        <v>58</v>
      </c>
      <c r="BK45143" s="98" t="s">
        <v>70</v>
      </c>
    </row>
    <row r="45144" spans="17:63" ht="29.25" customHeight="1" x14ac:dyDescent="0.2">
      <c r="Q45144" s="92" t="s">
        <v>50</v>
      </c>
      <c r="BF45144" s="101" t="s">
        <v>58</v>
      </c>
      <c r="BK45144" s="98" t="s">
        <v>70</v>
      </c>
    </row>
    <row r="45145" spans="17:63" ht="29.25" customHeight="1" x14ac:dyDescent="0.2">
      <c r="Q45145" s="92" t="s">
        <v>50</v>
      </c>
      <c r="BF45145" s="101" t="s">
        <v>58</v>
      </c>
      <c r="BK45145" s="98" t="s">
        <v>70</v>
      </c>
    </row>
    <row r="45146" spans="17:63" ht="29.25" customHeight="1" x14ac:dyDescent="0.2">
      <c r="Q45146" s="92" t="s">
        <v>50</v>
      </c>
      <c r="BF45146" s="101" t="s">
        <v>58</v>
      </c>
      <c r="BK45146" s="98" t="s">
        <v>70</v>
      </c>
    </row>
    <row r="45147" spans="17:63" ht="29.25" customHeight="1" x14ac:dyDescent="0.2">
      <c r="Q45147" s="92" t="s">
        <v>50</v>
      </c>
      <c r="BF45147" s="101" t="s">
        <v>58</v>
      </c>
      <c r="BK45147" s="98" t="s">
        <v>70</v>
      </c>
    </row>
    <row r="45148" spans="17:63" ht="29.25" customHeight="1" x14ac:dyDescent="0.2">
      <c r="Q45148" s="92" t="s">
        <v>50</v>
      </c>
      <c r="BF45148" s="101" t="s">
        <v>58</v>
      </c>
      <c r="BK45148" s="98" t="s">
        <v>70</v>
      </c>
    </row>
    <row r="45149" spans="17:63" ht="29.25" customHeight="1" x14ac:dyDescent="0.2">
      <c r="Q45149" s="92" t="s">
        <v>50</v>
      </c>
      <c r="BF45149" s="101" t="s">
        <v>58</v>
      </c>
      <c r="BK45149" s="98" t="s">
        <v>70</v>
      </c>
    </row>
    <row r="45150" spans="17:63" ht="29.25" customHeight="1" x14ac:dyDescent="0.2">
      <c r="Q45150" s="92" t="s">
        <v>50</v>
      </c>
      <c r="BF45150" s="101" t="s">
        <v>58</v>
      </c>
      <c r="BK45150" s="98" t="s">
        <v>70</v>
      </c>
    </row>
    <row r="45151" spans="17:63" ht="29.25" customHeight="1" x14ac:dyDescent="0.2">
      <c r="Q45151" s="92" t="s">
        <v>50</v>
      </c>
      <c r="BF45151" s="101" t="s">
        <v>58</v>
      </c>
      <c r="BK45151" s="98" t="s">
        <v>70</v>
      </c>
    </row>
    <row r="45152" spans="17:63" ht="29.25" customHeight="1" x14ac:dyDescent="0.2">
      <c r="Q45152" s="92" t="s">
        <v>50</v>
      </c>
      <c r="BF45152" s="101" t="s">
        <v>58</v>
      </c>
      <c r="BK45152" s="98" t="s">
        <v>70</v>
      </c>
    </row>
    <row r="45153" spans="17:63" ht="29.25" customHeight="1" x14ac:dyDescent="0.2">
      <c r="Q45153" s="92" t="s">
        <v>50</v>
      </c>
      <c r="BF45153" s="101" t="s">
        <v>58</v>
      </c>
      <c r="BK45153" s="98" t="s">
        <v>70</v>
      </c>
    </row>
    <row r="45154" spans="17:63" ht="29.25" customHeight="1" x14ac:dyDescent="0.2">
      <c r="Q45154" s="92" t="s">
        <v>50</v>
      </c>
      <c r="BF45154" s="101" t="s">
        <v>58</v>
      </c>
      <c r="BK45154" s="98" t="s">
        <v>70</v>
      </c>
    </row>
    <row r="45155" spans="17:63" ht="29.25" customHeight="1" x14ac:dyDescent="0.2">
      <c r="Q45155" s="92" t="s">
        <v>50</v>
      </c>
      <c r="BF45155" s="101" t="s">
        <v>58</v>
      </c>
      <c r="BK45155" s="98" t="s">
        <v>70</v>
      </c>
    </row>
    <row r="45156" spans="17:63" ht="29.25" customHeight="1" x14ac:dyDescent="0.2">
      <c r="Q45156" s="92" t="s">
        <v>50</v>
      </c>
      <c r="BF45156" s="101" t="s">
        <v>58</v>
      </c>
      <c r="BK45156" s="98" t="s">
        <v>70</v>
      </c>
    </row>
    <row r="45157" spans="17:63" ht="29.25" customHeight="1" x14ac:dyDescent="0.2">
      <c r="Q45157" s="92" t="s">
        <v>50</v>
      </c>
      <c r="BF45157" s="101" t="s">
        <v>58</v>
      </c>
      <c r="BK45157" s="98" t="s">
        <v>70</v>
      </c>
    </row>
    <row r="45158" spans="17:63" ht="29.25" customHeight="1" x14ac:dyDescent="0.2">
      <c r="Q45158" s="92" t="s">
        <v>50</v>
      </c>
      <c r="BF45158" s="101" t="s">
        <v>58</v>
      </c>
      <c r="BK45158" s="98" t="s">
        <v>70</v>
      </c>
    </row>
    <row r="45159" spans="17:63" ht="29.25" customHeight="1" x14ac:dyDescent="0.2">
      <c r="Q45159" s="92" t="s">
        <v>50</v>
      </c>
      <c r="BF45159" s="101" t="s">
        <v>58</v>
      </c>
      <c r="BK45159" s="98" t="s">
        <v>70</v>
      </c>
    </row>
    <row r="45160" spans="17:63" ht="29.25" customHeight="1" x14ac:dyDescent="0.2">
      <c r="Q45160" s="92" t="s">
        <v>50</v>
      </c>
      <c r="BF45160" s="101" t="s">
        <v>58</v>
      </c>
      <c r="BK45160" s="98" t="s">
        <v>70</v>
      </c>
    </row>
    <row r="45161" spans="17:63" ht="29.25" customHeight="1" x14ac:dyDescent="0.2">
      <c r="Q45161" s="92" t="s">
        <v>50</v>
      </c>
      <c r="BF45161" s="101" t="s">
        <v>58</v>
      </c>
      <c r="BK45161" s="98" t="s">
        <v>70</v>
      </c>
    </row>
    <row r="45162" spans="17:63" ht="29.25" customHeight="1" x14ac:dyDescent="0.2">
      <c r="Q45162" s="92" t="s">
        <v>50</v>
      </c>
      <c r="BF45162" s="101" t="s">
        <v>58</v>
      </c>
      <c r="BK45162" s="98" t="s">
        <v>70</v>
      </c>
    </row>
    <row r="45163" spans="17:63" ht="29.25" customHeight="1" x14ac:dyDescent="0.2">
      <c r="Q45163" s="92" t="s">
        <v>50</v>
      </c>
      <c r="BF45163" s="101" t="s">
        <v>58</v>
      </c>
      <c r="BK45163" s="98" t="s">
        <v>70</v>
      </c>
    </row>
    <row r="45164" spans="17:63" ht="29.25" customHeight="1" x14ac:dyDescent="0.2">
      <c r="Q45164" s="92" t="s">
        <v>50</v>
      </c>
      <c r="BF45164" s="101" t="s">
        <v>58</v>
      </c>
      <c r="BK45164" s="98" t="s">
        <v>70</v>
      </c>
    </row>
    <row r="45165" spans="17:63" ht="29.25" customHeight="1" x14ac:dyDescent="0.2">
      <c r="Q45165" s="92" t="s">
        <v>50</v>
      </c>
      <c r="BF45165" s="101" t="s">
        <v>58</v>
      </c>
      <c r="BK45165" s="98" t="s">
        <v>70</v>
      </c>
    </row>
    <row r="45166" spans="17:63" ht="29.25" customHeight="1" x14ac:dyDescent="0.2">
      <c r="Q45166" s="92" t="s">
        <v>50</v>
      </c>
      <c r="BF45166" s="101" t="s">
        <v>58</v>
      </c>
      <c r="BK45166" s="98" t="s">
        <v>70</v>
      </c>
    </row>
    <row r="45167" spans="17:63" ht="29.25" customHeight="1" x14ac:dyDescent="0.2">
      <c r="Q45167" s="92" t="s">
        <v>50</v>
      </c>
      <c r="BF45167" s="101" t="s">
        <v>58</v>
      </c>
      <c r="BK45167" s="98" t="s">
        <v>70</v>
      </c>
    </row>
    <row r="45168" spans="17:63" ht="29.25" customHeight="1" x14ac:dyDescent="0.2">
      <c r="Q45168" s="92" t="s">
        <v>50</v>
      </c>
      <c r="BF45168" s="101" t="s">
        <v>58</v>
      </c>
      <c r="BK45168" s="98" t="s">
        <v>70</v>
      </c>
    </row>
    <row r="45169" spans="17:63" ht="29.25" customHeight="1" x14ac:dyDescent="0.2">
      <c r="Q45169" s="92" t="s">
        <v>50</v>
      </c>
      <c r="BF45169" s="101" t="s">
        <v>58</v>
      </c>
      <c r="BK45169" s="98" t="s">
        <v>70</v>
      </c>
    </row>
    <row r="45170" spans="17:63" ht="29.25" customHeight="1" x14ac:dyDescent="0.2">
      <c r="Q45170" s="92" t="s">
        <v>50</v>
      </c>
      <c r="BF45170" s="101" t="s">
        <v>58</v>
      </c>
      <c r="BK45170" s="98" t="s">
        <v>70</v>
      </c>
    </row>
    <row r="45171" spans="17:63" ht="29.25" customHeight="1" x14ac:dyDescent="0.2">
      <c r="Q45171" s="92" t="s">
        <v>50</v>
      </c>
      <c r="BF45171" s="101" t="s">
        <v>58</v>
      </c>
      <c r="BK45171" s="98" t="s">
        <v>70</v>
      </c>
    </row>
    <row r="45172" spans="17:63" ht="29.25" customHeight="1" x14ac:dyDescent="0.2">
      <c r="Q45172" s="92" t="s">
        <v>50</v>
      </c>
      <c r="BF45172" s="101" t="s">
        <v>58</v>
      </c>
      <c r="BK45172" s="98" t="s">
        <v>70</v>
      </c>
    </row>
    <row r="45173" spans="17:63" ht="29.25" customHeight="1" x14ac:dyDescent="0.2">
      <c r="Q45173" s="92" t="s">
        <v>50</v>
      </c>
      <c r="BF45173" s="101" t="s">
        <v>58</v>
      </c>
      <c r="BK45173" s="98" t="s">
        <v>70</v>
      </c>
    </row>
    <row r="45174" spans="17:63" ht="29.25" customHeight="1" x14ac:dyDescent="0.2">
      <c r="Q45174" s="92" t="s">
        <v>50</v>
      </c>
      <c r="BF45174" s="101" t="s">
        <v>58</v>
      </c>
      <c r="BK45174" s="98" t="s">
        <v>70</v>
      </c>
    </row>
    <row r="45175" spans="17:63" ht="29.25" customHeight="1" x14ac:dyDescent="0.2">
      <c r="Q45175" s="92" t="s">
        <v>50</v>
      </c>
      <c r="BF45175" s="101" t="s">
        <v>58</v>
      </c>
      <c r="BK45175" s="98" t="s">
        <v>70</v>
      </c>
    </row>
    <row r="45176" spans="17:63" ht="29.25" customHeight="1" x14ac:dyDescent="0.2">
      <c r="Q45176" s="92" t="s">
        <v>50</v>
      </c>
      <c r="BF45176" s="101" t="s">
        <v>58</v>
      </c>
      <c r="BK45176" s="98" t="s">
        <v>70</v>
      </c>
    </row>
    <row r="45177" spans="17:63" ht="29.25" customHeight="1" x14ac:dyDescent="0.2">
      <c r="Q45177" s="92" t="s">
        <v>50</v>
      </c>
      <c r="BF45177" s="101" t="s">
        <v>58</v>
      </c>
      <c r="BK45177" s="98" t="s">
        <v>70</v>
      </c>
    </row>
    <row r="45178" spans="17:63" ht="29.25" customHeight="1" x14ac:dyDescent="0.2">
      <c r="Q45178" s="92" t="s">
        <v>50</v>
      </c>
      <c r="BF45178" s="101" t="s">
        <v>58</v>
      </c>
      <c r="BK45178" s="98" t="s">
        <v>70</v>
      </c>
    </row>
    <row r="45179" spans="17:63" ht="29.25" customHeight="1" x14ac:dyDescent="0.2">
      <c r="Q45179" s="92" t="s">
        <v>50</v>
      </c>
      <c r="BF45179" s="101" t="s">
        <v>58</v>
      </c>
      <c r="BK45179" s="98" t="s">
        <v>70</v>
      </c>
    </row>
    <row r="45180" spans="17:63" ht="29.25" customHeight="1" x14ac:dyDescent="0.2">
      <c r="Q45180" s="92" t="s">
        <v>50</v>
      </c>
      <c r="BF45180" s="101" t="s">
        <v>58</v>
      </c>
      <c r="BK45180" s="98" t="s">
        <v>70</v>
      </c>
    </row>
    <row r="45181" spans="17:63" ht="29.25" customHeight="1" x14ac:dyDescent="0.2">
      <c r="Q45181" s="92" t="s">
        <v>50</v>
      </c>
      <c r="BF45181" s="101" t="s">
        <v>58</v>
      </c>
      <c r="BK45181" s="98" t="s">
        <v>70</v>
      </c>
    </row>
    <row r="45182" spans="17:63" ht="29.25" customHeight="1" x14ac:dyDescent="0.2">
      <c r="Q45182" s="92" t="s">
        <v>50</v>
      </c>
      <c r="BF45182" s="101" t="s">
        <v>58</v>
      </c>
      <c r="BK45182" s="98" t="s">
        <v>70</v>
      </c>
    </row>
    <row r="45183" spans="17:63" ht="29.25" customHeight="1" x14ac:dyDescent="0.2">
      <c r="Q45183" s="92" t="s">
        <v>50</v>
      </c>
      <c r="BF45183" s="101" t="s">
        <v>58</v>
      </c>
      <c r="BK45183" s="98" t="s">
        <v>70</v>
      </c>
    </row>
    <row r="45184" spans="17:63" ht="29.25" customHeight="1" x14ac:dyDescent="0.2">
      <c r="Q45184" s="92" t="s">
        <v>50</v>
      </c>
      <c r="BF45184" s="101" t="s">
        <v>58</v>
      </c>
      <c r="BK45184" s="98" t="s">
        <v>70</v>
      </c>
    </row>
    <row r="45185" spans="17:63" ht="29.25" customHeight="1" x14ac:dyDescent="0.2">
      <c r="Q45185" s="92" t="s">
        <v>50</v>
      </c>
      <c r="BF45185" s="101" t="s">
        <v>58</v>
      </c>
      <c r="BK45185" s="98" t="s">
        <v>70</v>
      </c>
    </row>
    <row r="45186" spans="17:63" ht="29.25" customHeight="1" x14ac:dyDescent="0.2">
      <c r="Q45186" s="92" t="s">
        <v>50</v>
      </c>
      <c r="BF45186" s="101" t="s">
        <v>58</v>
      </c>
      <c r="BK45186" s="98" t="s">
        <v>70</v>
      </c>
    </row>
    <row r="45187" spans="17:63" ht="29.25" customHeight="1" x14ac:dyDescent="0.2">
      <c r="Q45187" s="92" t="s">
        <v>50</v>
      </c>
      <c r="BF45187" s="101" t="s">
        <v>58</v>
      </c>
      <c r="BK45187" s="98" t="s">
        <v>70</v>
      </c>
    </row>
    <row r="45188" spans="17:63" ht="29.25" customHeight="1" x14ac:dyDescent="0.2">
      <c r="Q45188" s="92" t="s">
        <v>50</v>
      </c>
      <c r="BF45188" s="101" t="s">
        <v>58</v>
      </c>
      <c r="BK45188" s="98" t="s">
        <v>70</v>
      </c>
    </row>
    <row r="45189" spans="17:63" ht="29.25" customHeight="1" x14ac:dyDescent="0.2">
      <c r="Q45189" s="92" t="s">
        <v>50</v>
      </c>
      <c r="BF45189" s="101" t="s">
        <v>58</v>
      </c>
      <c r="BK45189" s="98" t="s">
        <v>70</v>
      </c>
    </row>
    <row r="45190" spans="17:63" ht="29.25" customHeight="1" x14ac:dyDescent="0.2">
      <c r="Q45190" s="92" t="s">
        <v>50</v>
      </c>
      <c r="BF45190" s="101" t="s">
        <v>58</v>
      </c>
      <c r="BK45190" s="98" t="s">
        <v>70</v>
      </c>
    </row>
    <row r="45191" spans="17:63" ht="29.25" customHeight="1" x14ac:dyDescent="0.2">
      <c r="Q45191" s="92" t="s">
        <v>50</v>
      </c>
      <c r="BF45191" s="101" t="s">
        <v>58</v>
      </c>
      <c r="BK45191" s="98" t="s">
        <v>70</v>
      </c>
    </row>
    <row r="45192" spans="17:63" ht="29.25" customHeight="1" x14ac:dyDescent="0.2">
      <c r="Q45192" s="92" t="s">
        <v>50</v>
      </c>
      <c r="BF45192" s="101" t="s">
        <v>58</v>
      </c>
      <c r="BK45192" s="98" t="s">
        <v>70</v>
      </c>
    </row>
    <row r="45193" spans="17:63" ht="29.25" customHeight="1" x14ac:dyDescent="0.2">
      <c r="Q45193" s="92" t="s">
        <v>50</v>
      </c>
      <c r="BF45193" s="101" t="s">
        <v>58</v>
      </c>
      <c r="BK45193" s="98" t="s">
        <v>70</v>
      </c>
    </row>
    <row r="45194" spans="17:63" ht="29.25" customHeight="1" x14ac:dyDescent="0.2">
      <c r="Q45194" s="92" t="s">
        <v>50</v>
      </c>
      <c r="BF45194" s="101" t="s">
        <v>58</v>
      </c>
      <c r="BK45194" s="98" t="s">
        <v>70</v>
      </c>
    </row>
    <row r="45195" spans="17:63" ht="29.25" customHeight="1" x14ac:dyDescent="0.2">
      <c r="Q45195" s="92" t="s">
        <v>50</v>
      </c>
      <c r="BF45195" s="101" t="s">
        <v>58</v>
      </c>
      <c r="BK45195" s="98" t="s">
        <v>70</v>
      </c>
    </row>
    <row r="45196" spans="17:63" ht="29.25" customHeight="1" x14ac:dyDescent="0.2">
      <c r="Q45196" s="92" t="s">
        <v>50</v>
      </c>
      <c r="BF45196" s="101" t="s">
        <v>58</v>
      </c>
      <c r="BK45196" s="98" t="s">
        <v>70</v>
      </c>
    </row>
    <row r="45197" spans="17:63" ht="29.25" customHeight="1" x14ac:dyDescent="0.2">
      <c r="Q45197" s="92" t="s">
        <v>50</v>
      </c>
      <c r="BF45197" s="101" t="s">
        <v>58</v>
      </c>
      <c r="BK45197" s="98" t="s">
        <v>70</v>
      </c>
    </row>
    <row r="45198" spans="17:63" ht="29.25" customHeight="1" x14ac:dyDescent="0.2">
      <c r="Q45198" s="92" t="s">
        <v>50</v>
      </c>
      <c r="BF45198" s="101" t="s">
        <v>58</v>
      </c>
      <c r="BK45198" s="98" t="s">
        <v>70</v>
      </c>
    </row>
    <row r="45199" spans="17:63" ht="29.25" customHeight="1" x14ac:dyDescent="0.2">
      <c r="Q45199" s="92" t="s">
        <v>50</v>
      </c>
      <c r="BF45199" s="101" t="s">
        <v>58</v>
      </c>
      <c r="BK45199" s="98" t="s">
        <v>70</v>
      </c>
    </row>
    <row r="45200" spans="17:63" ht="29.25" customHeight="1" x14ac:dyDescent="0.2">
      <c r="Q45200" s="92" t="s">
        <v>50</v>
      </c>
      <c r="BF45200" s="101" t="s">
        <v>58</v>
      </c>
      <c r="BK45200" s="98" t="s">
        <v>70</v>
      </c>
    </row>
    <row r="45201" spans="17:63" ht="29.25" customHeight="1" x14ac:dyDescent="0.2">
      <c r="Q45201" s="92" t="s">
        <v>50</v>
      </c>
      <c r="BF45201" s="101" t="s">
        <v>58</v>
      </c>
      <c r="BK45201" s="98" t="s">
        <v>70</v>
      </c>
    </row>
    <row r="45202" spans="17:63" ht="29.25" customHeight="1" x14ac:dyDescent="0.2">
      <c r="Q45202" s="92" t="s">
        <v>50</v>
      </c>
      <c r="BF45202" s="101" t="s">
        <v>58</v>
      </c>
      <c r="BK45202" s="98" t="s">
        <v>70</v>
      </c>
    </row>
    <row r="45203" spans="17:63" ht="29.25" customHeight="1" x14ac:dyDescent="0.2">
      <c r="Q45203" s="92" t="s">
        <v>50</v>
      </c>
      <c r="BF45203" s="101" t="s">
        <v>58</v>
      </c>
      <c r="BK45203" s="98" t="s">
        <v>70</v>
      </c>
    </row>
    <row r="45204" spans="17:63" ht="29.25" customHeight="1" x14ac:dyDescent="0.2">
      <c r="Q45204" s="92" t="s">
        <v>50</v>
      </c>
      <c r="BF45204" s="101" t="s">
        <v>58</v>
      </c>
      <c r="BK45204" s="98" t="s">
        <v>70</v>
      </c>
    </row>
    <row r="45205" spans="17:63" ht="29.25" customHeight="1" x14ac:dyDescent="0.2">
      <c r="Q45205" s="92" t="s">
        <v>50</v>
      </c>
      <c r="BF45205" s="101" t="s">
        <v>58</v>
      </c>
      <c r="BK45205" s="98" t="s">
        <v>70</v>
      </c>
    </row>
    <row r="45206" spans="17:63" ht="29.25" customHeight="1" x14ac:dyDescent="0.2">
      <c r="Q45206" s="92" t="s">
        <v>50</v>
      </c>
      <c r="BF45206" s="101" t="s">
        <v>58</v>
      </c>
      <c r="BK45206" s="98" t="s">
        <v>70</v>
      </c>
    </row>
    <row r="45207" spans="17:63" ht="29.25" customHeight="1" x14ac:dyDescent="0.2">
      <c r="Q45207" s="92" t="s">
        <v>50</v>
      </c>
      <c r="BF45207" s="101" t="s">
        <v>58</v>
      </c>
      <c r="BK45207" s="98" t="s">
        <v>70</v>
      </c>
    </row>
    <row r="45208" spans="17:63" ht="29.25" customHeight="1" x14ac:dyDescent="0.2">
      <c r="Q45208" s="92" t="s">
        <v>50</v>
      </c>
      <c r="BF45208" s="101" t="s">
        <v>58</v>
      </c>
      <c r="BK45208" s="98" t="s">
        <v>70</v>
      </c>
    </row>
    <row r="45209" spans="17:63" ht="29.25" customHeight="1" x14ac:dyDescent="0.2">
      <c r="Q45209" s="92" t="s">
        <v>50</v>
      </c>
      <c r="BF45209" s="101" t="s">
        <v>58</v>
      </c>
      <c r="BK45209" s="98" t="s">
        <v>70</v>
      </c>
    </row>
    <row r="45210" spans="17:63" ht="29.25" customHeight="1" x14ac:dyDescent="0.2">
      <c r="Q45210" s="92" t="s">
        <v>50</v>
      </c>
      <c r="BF45210" s="101" t="s">
        <v>58</v>
      </c>
      <c r="BK45210" s="98" t="s">
        <v>70</v>
      </c>
    </row>
    <row r="45211" spans="17:63" ht="29.25" customHeight="1" x14ac:dyDescent="0.2">
      <c r="Q45211" s="92" t="s">
        <v>50</v>
      </c>
      <c r="BF45211" s="101" t="s">
        <v>58</v>
      </c>
      <c r="BK45211" s="98" t="s">
        <v>70</v>
      </c>
    </row>
    <row r="45212" spans="17:63" ht="29.25" customHeight="1" x14ac:dyDescent="0.2">
      <c r="Q45212" s="92" t="s">
        <v>50</v>
      </c>
      <c r="BF45212" s="101" t="s">
        <v>58</v>
      </c>
      <c r="BK45212" s="98" t="s">
        <v>70</v>
      </c>
    </row>
    <row r="45213" spans="17:63" ht="29.25" customHeight="1" x14ac:dyDescent="0.2">
      <c r="Q45213" s="92" t="s">
        <v>50</v>
      </c>
      <c r="BF45213" s="101" t="s">
        <v>58</v>
      </c>
      <c r="BK45213" s="98" t="s">
        <v>70</v>
      </c>
    </row>
    <row r="45214" spans="17:63" ht="29.25" customHeight="1" x14ac:dyDescent="0.2">
      <c r="Q45214" s="92" t="s">
        <v>50</v>
      </c>
      <c r="BF45214" s="101" t="s">
        <v>58</v>
      </c>
      <c r="BK45214" s="98" t="s">
        <v>70</v>
      </c>
    </row>
    <row r="45215" spans="17:63" ht="29.25" customHeight="1" x14ac:dyDescent="0.2">
      <c r="Q45215" s="92" t="s">
        <v>50</v>
      </c>
      <c r="BF45215" s="101" t="s">
        <v>58</v>
      </c>
      <c r="BK45215" s="98" t="s">
        <v>70</v>
      </c>
    </row>
    <row r="45216" spans="17:63" ht="29.25" customHeight="1" x14ac:dyDescent="0.2">
      <c r="Q45216" s="92" t="s">
        <v>50</v>
      </c>
      <c r="BF45216" s="101" t="s">
        <v>58</v>
      </c>
      <c r="BK45216" s="98" t="s">
        <v>70</v>
      </c>
    </row>
    <row r="45217" spans="17:63" ht="29.25" customHeight="1" x14ac:dyDescent="0.2">
      <c r="Q45217" s="92" t="s">
        <v>50</v>
      </c>
      <c r="BF45217" s="101" t="s">
        <v>58</v>
      </c>
      <c r="BK45217" s="98" t="s">
        <v>70</v>
      </c>
    </row>
    <row r="45218" spans="17:63" ht="29.25" customHeight="1" x14ac:dyDescent="0.2">
      <c r="Q45218" s="92" t="s">
        <v>50</v>
      </c>
      <c r="BF45218" s="101" t="s">
        <v>58</v>
      </c>
      <c r="BK45218" s="98" t="s">
        <v>70</v>
      </c>
    </row>
    <row r="45219" spans="17:63" ht="29.25" customHeight="1" x14ac:dyDescent="0.2">
      <c r="Q45219" s="92" t="s">
        <v>50</v>
      </c>
      <c r="BF45219" s="101" t="s">
        <v>58</v>
      </c>
      <c r="BK45219" s="98" t="s">
        <v>70</v>
      </c>
    </row>
    <row r="45220" spans="17:63" ht="29.25" customHeight="1" x14ac:dyDescent="0.2">
      <c r="Q45220" s="92" t="s">
        <v>50</v>
      </c>
      <c r="BF45220" s="101" t="s">
        <v>58</v>
      </c>
      <c r="BK45220" s="98" t="s">
        <v>70</v>
      </c>
    </row>
    <row r="45221" spans="17:63" ht="29.25" customHeight="1" x14ac:dyDescent="0.2">
      <c r="Q45221" s="92" t="s">
        <v>50</v>
      </c>
      <c r="BF45221" s="101" t="s">
        <v>58</v>
      </c>
      <c r="BK45221" s="98" t="s">
        <v>70</v>
      </c>
    </row>
    <row r="45222" spans="17:63" ht="29.25" customHeight="1" x14ac:dyDescent="0.2">
      <c r="Q45222" s="92" t="s">
        <v>50</v>
      </c>
      <c r="BF45222" s="101" t="s">
        <v>58</v>
      </c>
      <c r="BK45222" s="98" t="s">
        <v>70</v>
      </c>
    </row>
    <row r="45223" spans="17:63" ht="29.25" customHeight="1" x14ac:dyDescent="0.2">
      <c r="Q45223" s="92" t="s">
        <v>50</v>
      </c>
      <c r="BF45223" s="101" t="s">
        <v>58</v>
      </c>
      <c r="BK45223" s="98" t="s">
        <v>70</v>
      </c>
    </row>
    <row r="45224" spans="17:63" ht="29.25" customHeight="1" x14ac:dyDescent="0.2">
      <c r="Q45224" s="92" t="s">
        <v>50</v>
      </c>
      <c r="BF45224" s="101" t="s">
        <v>58</v>
      </c>
      <c r="BK45224" s="98" t="s">
        <v>70</v>
      </c>
    </row>
    <row r="45225" spans="17:63" ht="29.25" customHeight="1" x14ac:dyDescent="0.2">
      <c r="Q45225" s="92" t="s">
        <v>50</v>
      </c>
      <c r="BF45225" s="101" t="s">
        <v>58</v>
      </c>
      <c r="BK45225" s="98" t="s">
        <v>70</v>
      </c>
    </row>
    <row r="45226" spans="17:63" ht="29.25" customHeight="1" x14ac:dyDescent="0.2">
      <c r="Q45226" s="92" t="s">
        <v>50</v>
      </c>
      <c r="BF45226" s="101" t="s">
        <v>58</v>
      </c>
      <c r="BK45226" s="98" t="s">
        <v>70</v>
      </c>
    </row>
    <row r="45227" spans="17:63" ht="29.25" customHeight="1" x14ac:dyDescent="0.2">
      <c r="Q45227" s="92" t="s">
        <v>50</v>
      </c>
      <c r="BF45227" s="101" t="s">
        <v>58</v>
      </c>
      <c r="BK45227" s="98" t="s">
        <v>70</v>
      </c>
    </row>
    <row r="45228" spans="17:63" ht="29.25" customHeight="1" x14ac:dyDescent="0.2">
      <c r="Q45228" s="92" t="s">
        <v>50</v>
      </c>
      <c r="BF45228" s="101" t="s">
        <v>58</v>
      </c>
      <c r="BK45228" s="98" t="s">
        <v>70</v>
      </c>
    </row>
    <row r="45229" spans="17:63" ht="29.25" customHeight="1" x14ac:dyDescent="0.2">
      <c r="Q45229" s="92" t="s">
        <v>50</v>
      </c>
      <c r="BF45229" s="101" t="s">
        <v>58</v>
      </c>
      <c r="BK45229" s="98" t="s">
        <v>70</v>
      </c>
    </row>
    <row r="45230" spans="17:63" ht="29.25" customHeight="1" x14ac:dyDescent="0.2">
      <c r="Q45230" s="92" t="s">
        <v>50</v>
      </c>
      <c r="BF45230" s="101" t="s">
        <v>58</v>
      </c>
      <c r="BK45230" s="98" t="s">
        <v>70</v>
      </c>
    </row>
    <row r="45231" spans="17:63" ht="29.25" customHeight="1" x14ac:dyDescent="0.2">
      <c r="Q45231" s="92" t="s">
        <v>50</v>
      </c>
      <c r="BF45231" s="101" t="s">
        <v>58</v>
      </c>
      <c r="BK45231" s="98" t="s">
        <v>70</v>
      </c>
    </row>
    <row r="45232" spans="17:63" ht="29.25" customHeight="1" x14ac:dyDescent="0.2">
      <c r="Q45232" s="92" t="s">
        <v>50</v>
      </c>
      <c r="BF45232" s="101" t="s">
        <v>58</v>
      </c>
      <c r="BK45232" s="98" t="s">
        <v>70</v>
      </c>
    </row>
    <row r="45233" spans="17:63" ht="29.25" customHeight="1" x14ac:dyDescent="0.2">
      <c r="Q45233" s="92" t="s">
        <v>50</v>
      </c>
      <c r="BF45233" s="101" t="s">
        <v>58</v>
      </c>
      <c r="BK45233" s="98" t="s">
        <v>70</v>
      </c>
    </row>
    <row r="45234" spans="17:63" ht="29.25" customHeight="1" x14ac:dyDescent="0.2">
      <c r="Q45234" s="92" t="s">
        <v>50</v>
      </c>
      <c r="BF45234" s="101" t="s">
        <v>58</v>
      </c>
      <c r="BK45234" s="98" t="s">
        <v>70</v>
      </c>
    </row>
    <row r="45235" spans="17:63" ht="29.25" customHeight="1" x14ac:dyDescent="0.2">
      <c r="Q45235" s="92" t="s">
        <v>50</v>
      </c>
      <c r="BF45235" s="101" t="s">
        <v>58</v>
      </c>
      <c r="BK45235" s="98" t="s">
        <v>70</v>
      </c>
    </row>
    <row r="45236" spans="17:63" ht="29.25" customHeight="1" x14ac:dyDescent="0.2">
      <c r="Q45236" s="92" t="s">
        <v>50</v>
      </c>
      <c r="BF45236" s="101" t="s">
        <v>58</v>
      </c>
      <c r="BK45236" s="98" t="s">
        <v>70</v>
      </c>
    </row>
    <row r="45237" spans="17:63" ht="29.25" customHeight="1" x14ac:dyDescent="0.2">
      <c r="Q45237" s="92" t="s">
        <v>50</v>
      </c>
      <c r="BF45237" s="101" t="s">
        <v>58</v>
      </c>
      <c r="BK45237" s="98" t="s">
        <v>70</v>
      </c>
    </row>
    <row r="45238" spans="17:63" ht="29.25" customHeight="1" x14ac:dyDescent="0.2">
      <c r="Q45238" s="92" t="s">
        <v>50</v>
      </c>
      <c r="BF45238" s="101" t="s">
        <v>58</v>
      </c>
      <c r="BK45238" s="98" t="s">
        <v>70</v>
      </c>
    </row>
    <row r="45239" spans="17:63" ht="29.25" customHeight="1" x14ac:dyDescent="0.2">
      <c r="Q45239" s="92" t="s">
        <v>50</v>
      </c>
      <c r="BF45239" s="101" t="s">
        <v>58</v>
      </c>
      <c r="BK45239" s="98" t="s">
        <v>70</v>
      </c>
    </row>
    <row r="45240" spans="17:63" ht="29.25" customHeight="1" x14ac:dyDescent="0.2">
      <c r="Q45240" s="92" t="s">
        <v>50</v>
      </c>
      <c r="BF45240" s="101" t="s">
        <v>58</v>
      </c>
      <c r="BK45240" s="98" t="s">
        <v>70</v>
      </c>
    </row>
    <row r="45241" spans="17:63" ht="29.25" customHeight="1" x14ac:dyDescent="0.2">
      <c r="Q45241" s="92" t="s">
        <v>50</v>
      </c>
      <c r="BF45241" s="101" t="s">
        <v>58</v>
      </c>
      <c r="BK45241" s="98" t="s">
        <v>70</v>
      </c>
    </row>
    <row r="45242" spans="17:63" ht="29.25" customHeight="1" x14ac:dyDescent="0.2">
      <c r="Q45242" s="92" t="s">
        <v>50</v>
      </c>
      <c r="BF45242" s="101" t="s">
        <v>58</v>
      </c>
      <c r="BK45242" s="98" t="s">
        <v>70</v>
      </c>
    </row>
    <row r="45243" spans="17:63" ht="29.25" customHeight="1" x14ac:dyDescent="0.2">
      <c r="Q45243" s="92" t="s">
        <v>50</v>
      </c>
      <c r="BF45243" s="101" t="s">
        <v>58</v>
      </c>
      <c r="BK45243" s="98" t="s">
        <v>70</v>
      </c>
    </row>
    <row r="45244" spans="17:63" ht="29.25" customHeight="1" x14ac:dyDescent="0.2">
      <c r="Q45244" s="92" t="s">
        <v>50</v>
      </c>
      <c r="BF45244" s="101" t="s">
        <v>58</v>
      </c>
      <c r="BK45244" s="98" t="s">
        <v>70</v>
      </c>
    </row>
    <row r="45245" spans="17:63" ht="29.25" customHeight="1" x14ac:dyDescent="0.2">
      <c r="Q45245" s="92" t="s">
        <v>50</v>
      </c>
      <c r="BF45245" s="101" t="s">
        <v>58</v>
      </c>
      <c r="BK45245" s="98" t="s">
        <v>70</v>
      </c>
    </row>
    <row r="45246" spans="17:63" ht="29.25" customHeight="1" x14ac:dyDescent="0.2">
      <c r="Q45246" s="92" t="s">
        <v>50</v>
      </c>
      <c r="BF45246" s="101" t="s">
        <v>58</v>
      </c>
      <c r="BK45246" s="98" t="s">
        <v>70</v>
      </c>
    </row>
    <row r="45247" spans="17:63" ht="29.25" customHeight="1" x14ac:dyDescent="0.2">
      <c r="Q45247" s="92" t="s">
        <v>50</v>
      </c>
      <c r="BF45247" s="101" t="s">
        <v>58</v>
      </c>
      <c r="BK45247" s="98" t="s">
        <v>70</v>
      </c>
    </row>
    <row r="45248" spans="17:63" ht="29.25" customHeight="1" x14ac:dyDescent="0.2">
      <c r="Q45248" s="92" t="s">
        <v>50</v>
      </c>
      <c r="BF45248" s="101" t="s">
        <v>58</v>
      </c>
      <c r="BK45248" s="98" t="s">
        <v>70</v>
      </c>
    </row>
    <row r="45249" spans="17:63" ht="29.25" customHeight="1" x14ac:dyDescent="0.2">
      <c r="Q45249" s="92" t="s">
        <v>50</v>
      </c>
      <c r="BF45249" s="101" t="s">
        <v>58</v>
      </c>
      <c r="BK45249" s="98" t="s">
        <v>70</v>
      </c>
    </row>
    <row r="45250" spans="17:63" ht="29.25" customHeight="1" x14ac:dyDescent="0.2">
      <c r="Q45250" s="92" t="s">
        <v>50</v>
      </c>
      <c r="BF45250" s="101" t="s">
        <v>58</v>
      </c>
      <c r="BK45250" s="98" t="s">
        <v>70</v>
      </c>
    </row>
    <row r="45251" spans="17:63" ht="29.25" customHeight="1" x14ac:dyDescent="0.2">
      <c r="Q45251" s="92" t="s">
        <v>50</v>
      </c>
      <c r="BF45251" s="101" t="s">
        <v>58</v>
      </c>
      <c r="BK45251" s="98" t="s">
        <v>70</v>
      </c>
    </row>
    <row r="45252" spans="17:63" ht="29.25" customHeight="1" x14ac:dyDescent="0.2">
      <c r="Q45252" s="92" t="s">
        <v>50</v>
      </c>
      <c r="BF45252" s="101" t="s">
        <v>58</v>
      </c>
      <c r="BK45252" s="98" t="s">
        <v>70</v>
      </c>
    </row>
    <row r="45253" spans="17:63" ht="29.25" customHeight="1" x14ac:dyDescent="0.2">
      <c r="Q45253" s="92" t="s">
        <v>50</v>
      </c>
      <c r="BF45253" s="101" t="s">
        <v>58</v>
      </c>
      <c r="BK45253" s="98" t="s">
        <v>70</v>
      </c>
    </row>
    <row r="45254" spans="17:63" ht="29.25" customHeight="1" x14ac:dyDescent="0.2">
      <c r="Q45254" s="92" t="s">
        <v>50</v>
      </c>
      <c r="BF45254" s="101" t="s">
        <v>58</v>
      </c>
      <c r="BK45254" s="98" t="s">
        <v>70</v>
      </c>
    </row>
    <row r="45255" spans="17:63" ht="29.25" customHeight="1" x14ac:dyDescent="0.2">
      <c r="Q45255" s="92" t="s">
        <v>50</v>
      </c>
      <c r="BF45255" s="101" t="s">
        <v>58</v>
      </c>
      <c r="BK45255" s="98" t="s">
        <v>70</v>
      </c>
    </row>
    <row r="45256" spans="17:63" ht="29.25" customHeight="1" x14ac:dyDescent="0.2">
      <c r="Q45256" s="92" t="s">
        <v>50</v>
      </c>
      <c r="BF45256" s="101" t="s">
        <v>58</v>
      </c>
      <c r="BK45256" s="98" t="s">
        <v>70</v>
      </c>
    </row>
    <row r="45257" spans="17:63" ht="29.25" customHeight="1" x14ac:dyDescent="0.2">
      <c r="Q45257" s="92" t="s">
        <v>50</v>
      </c>
      <c r="BF45257" s="101" t="s">
        <v>58</v>
      </c>
      <c r="BK45257" s="98" t="s">
        <v>70</v>
      </c>
    </row>
    <row r="45258" spans="17:63" ht="29.25" customHeight="1" x14ac:dyDescent="0.2">
      <c r="Q45258" s="92" t="s">
        <v>50</v>
      </c>
      <c r="BF45258" s="101" t="s">
        <v>58</v>
      </c>
      <c r="BK45258" s="98" t="s">
        <v>70</v>
      </c>
    </row>
    <row r="45259" spans="17:63" ht="29.25" customHeight="1" x14ac:dyDescent="0.2">
      <c r="Q45259" s="92" t="s">
        <v>50</v>
      </c>
      <c r="BF45259" s="101" t="s">
        <v>58</v>
      </c>
      <c r="BK45259" s="98" t="s">
        <v>70</v>
      </c>
    </row>
    <row r="45260" spans="17:63" ht="29.25" customHeight="1" x14ac:dyDescent="0.2">
      <c r="Q45260" s="92" t="s">
        <v>50</v>
      </c>
      <c r="BF45260" s="101" t="s">
        <v>58</v>
      </c>
      <c r="BK45260" s="98" t="s">
        <v>70</v>
      </c>
    </row>
    <row r="45261" spans="17:63" ht="29.25" customHeight="1" x14ac:dyDescent="0.2">
      <c r="Q45261" s="92" t="s">
        <v>50</v>
      </c>
      <c r="BF45261" s="101" t="s">
        <v>58</v>
      </c>
      <c r="BK45261" s="98" t="s">
        <v>70</v>
      </c>
    </row>
    <row r="45262" spans="17:63" ht="29.25" customHeight="1" x14ac:dyDescent="0.2">
      <c r="Q45262" s="92" t="s">
        <v>50</v>
      </c>
      <c r="BF45262" s="101" t="s">
        <v>58</v>
      </c>
      <c r="BK45262" s="98" t="s">
        <v>70</v>
      </c>
    </row>
    <row r="45263" spans="17:63" ht="29.25" customHeight="1" x14ac:dyDescent="0.2">
      <c r="Q45263" s="92" t="s">
        <v>50</v>
      </c>
      <c r="BF45263" s="101" t="s">
        <v>58</v>
      </c>
      <c r="BK45263" s="98" t="s">
        <v>70</v>
      </c>
    </row>
    <row r="45264" spans="17:63" ht="29.25" customHeight="1" x14ac:dyDescent="0.2">
      <c r="Q45264" s="92" t="s">
        <v>50</v>
      </c>
      <c r="BF45264" s="101" t="s">
        <v>58</v>
      </c>
      <c r="BK45264" s="98" t="s">
        <v>70</v>
      </c>
    </row>
    <row r="45265" spans="17:63" ht="29.25" customHeight="1" x14ac:dyDescent="0.2">
      <c r="Q45265" s="92" t="s">
        <v>50</v>
      </c>
      <c r="BF45265" s="101" t="s">
        <v>58</v>
      </c>
      <c r="BK45265" s="98" t="s">
        <v>70</v>
      </c>
    </row>
    <row r="45266" spans="17:63" ht="29.25" customHeight="1" x14ac:dyDescent="0.2">
      <c r="Q45266" s="92" t="s">
        <v>50</v>
      </c>
      <c r="BF45266" s="101" t="s">
        <v>58</v>
      </c>
      <c r="BK45266" s="98" t="s">
        <v>70</v>
      </c>
    </row>
    <row r="45267" spans="17:63" ht="29.25" customHeight="1" x14ac:dyDescent="0.2">
      <c r="Q45267" s="92" t="s">
        <v>50</v>
      </c>
      <c r="BF45267" s="101" t="s">
        <v>58</v>
      </c>
      <c r="BK45267" s="98" t="s">
        <v>70</v>
      </c>
    </row>
    <row r="45268" spans="17:63" ht="29.25" customHeight="1" x14ac:dyDescent="0.2">
      <c r="Q45268" s="92" t="s">
        <v>50</v>
      </c>
      <c r="BF45268" s="101" t="s">
        <v>58</v>
      </c>
      <c r="BK45268" s="98" t="s">
        <v>70</v>
      </c>
    </row>
    <row r="45269" spans="17:63" ht="29.25" customHeight="1" x14ac:dyDescent="0.2">
      <c r="Q45269" s="92" t="s">
        <v>50</v>
      </c>
      <c r="BF45269" s="101" t="s">
        <v>58</v>
      </c>
      <c r="BK45269" s="98" t="s">
        <v>70</v>
      </c>
    </row>
    <row r="45270" spans="17:63" ht="29.25" customHeight="1" x14ac:dyDescent="0.2">
      <c r="Q45270" s="92" t="s">
        <v>50</v>
      </c>
      <c r="BF45270" s="101" t="s">
        <v>58</v>
      </c>
      <c r="BK45270" s="98" t="s">
        <v>70</v>
      </c>
    </row>
    <row r="45271" spans="17:63" ht="29.25" customHeight="1" x14ac:dyDescent="0.2">
      <c r="Q45271" s="92" t="s">
        <v>50</v>
      </c>
      <c r="BF45271" s="101" t="s">
        <v>58</v>
      </c>
      <c r="BK45271" s="98" t="s">
        <v>70</v>
      </c>
    </row>
    <row r="45272" spans="17:63" ht="29.25" customHeight="1" x14ac:dyDescent="0.2">
      <c r="Q45272" s="92" t="s">
        <v>50</v>
      </c>
      <c r="BF45272" s="101" t="s">
        <v>58</v>
      </c>
      <c r="BK45272" s="98" t="s">
        <v>70</v>
      </c>
    </row>
    <row r="45273" spans="17:63" ht="29.25" customHeight="1" x14ac:dyDescent="0.2">
      <c r="Q45273" s="92" t="s">
        <v>50</v>
      </c>
      <c r="BF45273" s="101" t="s">
        <v>58</v>
      </c>
      <c r="BK45273" s="98" t="s">
        <v>70</v>
      </c>
    </row>
    <row r="45274" spans="17:63" ht="29.25" customHeight="1" x14ac:dyDescent="0.2">
      <c r="Q45274" s="92" t="s">
        <v>50</v>
      </c>
      <c r="BF45274" s="101" t="s">
        <v>58</v>
      </c>
      <c r="BK45274" s="98" t="s">
        <v>70</v>
      </c>
    </row>
    <row r="45275" spans="17:63" ht="29.25" customHeight="1" x14ac:dyDescent="0.2">
      <c r="Q45275" s="92" t="s">
        <v>50</v>
      </c>
      <c r="BF45275" s="101" t="s">
        <v>58</v>
      </c>
      <c r="BK45275" s="98" t="s">
        <v>70</v>
      </c>
    </row>
    <row r="45276" spans="17:63" ht="29.25" customHeight="1" x14ac:dyDescent="0.2">
      <c r="Q45276" s="92" t="s">
        <v>50</v>
      </c>
      <c r="BF45276" s="101" t="s">
        <v>58</v>
      </c>
      <c r="BK45276" s="98" t="s">
        <v>70</v>
      </c>
    </row>
    <row r="45277" spans="17:63" ht="29.25" customHeight="1" x14ac:dyDescent="0.2">
      <c r="Q45277" s="92" t="s">
        <v>50</v>
      </c>
      <c r="BF45277" s="101" t="s">
        <v>58</v>
      </c>
      <c r="BK45277" s="98" t="s">
        <v>70</v>
      </c>
    </row>
    <row r="45278" spans="17:63" ht="29.25" customHeight="1" x14ac:dyDescent="0.2">
      <c r="Q45278" s="92" t="s">
        <v>50</v>
      </c>
      <c r="BF45278" s="101" t="s">
        <v>58</v>
      </c>
      <c r="BK45278" s="98" t="s">
        <v>70</v>
      </c>
    </row>
    <row r="45279" spans="17:63" ht="29.25" customHeight="1" x14ac:dyDescent="0.2">
      <c r="Q45279" s="92" t="s">
        <v>50</v>
      </c>
      <c r="BF45279" s="101" t="s">
        <v>58</v>
      </c>
      <c r="BK45279" s="98" t="s">
        <v>70</v>
      </c>
    </row>
    <row r="45280" spans="17:63" ht="29.25" customHeight="1" x14ac:dyDescent="0.2">
      <c r="Q45280" s="92" t="s">
        <v>50</v>
      </c>
      <c r="BF45280" s="101" t="s">
        <v>58</v>
      </c>
      <c r="BK45280" s="98" t="s">
        <v>70</v>
      </c>
    </row>
    <row r="45281" spans="17:63" ht="29.25" customHeight="1" x14ac:dyDescent="0.2">
      <c r="Q45281" s="92" t="s">
        <v>50</v>
      </c>
      <c r="BF45281" s="101" t="s">
        <v>58</v>
      </c>
      <c r="BK45281" s="98" t="s">
        <v>70</v>
      </c>
    </row>
    <row r="45282" spans="17:63" ht="29.25" customHeight="1" x14ac:dyDescent="0.2">
      <c r="Q45282" s="92" t="s">
        <v>50</v>
      </c>
      <c r="BF45282" s="101" t="s">
        <v>58</v>
      </c>
      <c r="BK45282" s="98" t="s">
        <v>70</v>
      </c>
    </row>
    <row r="45283" spans="17:63" ht="29.25" customHeight="1" x14ac:dyDescent="0.2">
      <c r="Q45283" s="92" t="s">
        <v>50</v>
      </c>
      <c r="BF45283" s="101" t="s">
        <v>58</v>
      </c>
      <c r="BK45283" s="98" t="s">
        <v>70</v>
      </c>
    </row>
    <row r="45284" spans="17:63" ht="29.25" customHeight="1" x14ac:dyDescent="0.2">
      <c r="Q45284" s="92" t="s">
        <v>50</v>
      </c>
      <c r="BF45284" s="101" t="s">
        <v>58</v>
      </c>
      <c r="BK45284" s="98" t="s">
        <v>70</v>
      </c>
    </row>
    <row r="45285" spans="17:63" ht="29.25" customHeight="1" x14ac:dyDescent="0.2">
      <c r="Q45285" s="92" t="s">
        <v>50</v>
      </c>
      <c r="BF45285" s="101" t="s">
        <v>58</v>
      </c>
      <c r="BK45285" s="98" t="s">
        <v>70</v>
      </c>
    </row>
    <row r="45286" spans="17:63" ht="29.25" customHeight="1" x14ac:dyDescent="0.2">
      <c r="Q45286" s="92" t="s">
        <v>50</v>
      </c>
      <c r="BF45286" s="101" t="s">
        <v>58</v>
      </c>
      <c r="BK45286" s="98" t="s">
        <v>70</v>
      </c>
    </row>
    <row r="45287" spans="17:63" ht="29.25" customHeight="1" x14ac:dyDescent="0.2">
      <c r="Q45287" s="92" t="s">
        <v>50</v>
      </c>
      <c r="BF45287" s="101" t="s">
        <v>58</v>
      </c>
      <c r="BK45287" s="98" t="s">
        <v>70</v>
      </c>
    </row>
    <row r="45288" spans="17:63" ht="29.25" customHeight="1" x14ac:dyDescent="0.2">
      <c r="Q45288" s="92" t="s">
        <v>50</v>
      </c>
      <c r="BF45288" s="101" t="s">
        <v>58</v>
      </c>
      <c r="BK45288" s="98" t="s">
        <v>70</v>
      </c>
    </row>
    <row r="45289" spans="17:63" ht="29.25" customHeight="1" x14ac:dyDescent="0.2">
      <c r="Q45289" s="92" t="s">
        <v>50</v>
      </c>
      <c r="BF45289" s="101" t="s">
        <v>58</v>
      </c>
      <c r="BK45289" s="98" t="s">
        <v>70</v>
      </c>
    </row>
    <row r="45290" spans="17:63" ht="29.25" customHeight="1" x14ac:dyDescent="0.2">
      <c r="Q45290" s="92" t="s">
        <v>50</v>
      </c>
      <c r="BF45290" s="101" t="s">
        <v>58</v>
      </c>
      <c r="BK45290" s="98" t="s">
        <v>70</v>
      </c>
    </row>
    <row r="45291" spans="17:63" ht="29.25" customHeight="1" x14ac:dyDescent="0.2">
      <c r="Q45291" s="92" t="s">
        <v>50</v>
      </c>
      <c r="BF45291" s="101" t="s">
        <v>58</v>
      </c>
      <c r="BK45291" s="98" t="s">
        <v>70</v>
      </c>
    </row>
    <row r="45292" spans="17:63" ht="29.25" customHeight="1" x14ac:dyDescent="0.2">
      <c r="Q45292" s="92" t="s">
        <v>50</v>
      </c>
      <c r="BF45292" s="101" t="s">
        <v>58</v>
      </c>
      <c r="BK45292" s="98" t="s">
        <v>70</v>
      </c>
    </row>
    <row r="45293" spans="17:63" ht="29.25" customHeight="1" x14ac:dyDescent="0.2">
      <c r="Q45293" s="92" t="s">
        <v>50</v>
      </c>
      <c r="BF45293" s="101" t="s">
        <v>58</v>
      </c>
      <c r="BK45293" s="98" t="s">
        <v>70</v>
      </c>
    </row>
    <row r="45294" spans="17:63" ht="29.25" customHeight="1" x14ac:dyDescent="0.2">
      <c r="Q45294" s="92" t="s">
        <v>50</v>
      </c>
      <c r="BF45294" s="101" t="s">
        <v>58</v>
      </c>
      <c r="BK45294" s="98" t="s">
        <v>70</v>
      </c>
    </row>
    <row r="45295" spans="17:63" ht="29.25" customHeight="1" x14ac:dyDescent="0.2">
      <c r="Q45295" s="92" t="s">
        <v>50</v>
      </c>
      <c r="BF45295" s="101" t="s">
        <v>58</v>
      </c>
      <c r="BK45295" s="98" t="s">
        <v>70</v>
      </c>
    </row>
    <row r="45296" spans="17:63" ht="29.25" customHeight="1" x14ac:dyDescent="0.2">
      <c r="Q45296" s="92" t="s">
        <v>50</v>
      </c>
      <c r="BF45296" s="101" t="s">
        <v>58</v>
      </c>
      <c r="BK45296" s="98" t="s">
        <v>70</v>
      </c>
    </row>
    <row r="45297" spans="17:63" ht="29.25" customHeight="1" x14ac:dyDescent="0.2">
      <c r="Q45297" s="92" t="s">
        <v>50</v>
      </c>
      <c r="BF45297" s="101" t="s">
        <v>58</v>
      </c>
      <c r="BK45297" s="98" t="s">
        <v>70</v>
      </c>
    </row>
    <row r="45298" spans="17:63" ht="29.25" customHeight="1" x14ac:dyDescent="0.2">
      <c r="Q45298" s="92" t="s">
        <v>50</v>
      </c>
      <c r="BF45298" s="101" t="s">
        <v>58</v>
      </c>
      <c r="BK45298" s="98" t="s">
        <v>70</v>
      </c>
    </row>
    <row r="45299" spans="17:63" ht="29.25" customHeight="1" x14ac:dyDescent="0.2">
      <c r="Q45299" s="92" t="s">
        <v>50</v>
      </c>
      <c r="BF45299" s="101" t="s">
        <v>58</v>
      </c>
      <c r="BK45299" s="98" t="s">
        <v>70</v>
      </c>
    </row>
    <row r="45300" spans="17:63" ht="29.25" customHeight="1" x14ac:dyDescent="0.2">
      <c r="Q45300" s="92" t="s">
        <v>50</v>
      </c>
      <c r="BF45300" s="101" t="s">
        <v>58</v>
      </c>
      <c r="BK45300" s="98" t="s">
        <v>70</v>
      </c>
    </row>
    <row r="45301" spans="17:63" ht="29.25" customHeight="1" x14ac:dyDescent="0.2">
      <c r="Q45301" s="92" t="s">
        <v>50</v>
      </c>
      <c r="BF45301" s="101" t="s">
        <v>58</v>
      </c>
      <c r="BK45301" s="98" t="s">
        <v>70</v>
      </c>
    </row>
    <row r="45302" spans="17:63" ht="29.25" customHeight="1" x14ac:dyDescent="0.2">
      <c r="Q45302" s="92" t="s">
        <v>50</v>
      </c>
      <c r="BF45302" s="101" t="s">
        <v>58</v>
      </c>
      <c r="BK45302" s="98" t="s">
        <v>70</v>
      </c>
    </row>
    <row r="45303" spans="17:63" ht="29.25" customHeight="1" x14ac:dyDescent="0.2">
      <c r="Q45303" s="92" t="s">
        <v>50</v>
      </c>
      <c r="BF45303" s="101" t="s">
        <v>58</v>
      </c>
      <c r="BK45303" s="98" t="s">
        <v>70</v>
      </c>
    </row>
    <row r="45304" spans="17:63" ht="29.25" customHeight="1" x14ac:dyDescent="0.2">
      <c r="Q45304" s="92" t="s">
        <v>50</v>
      </c>
      <c r="BF45304" s="101" t="s">
        <v>58</v>
      </c>
      <c r="BK45304" s="98" t="s">
        <v>70</v>
      </c>
    </row>
    <row r="45305" spans="17:63" ht="29.25" customHeight="1" x14ac:dyDescent="0.2">
      <c r="Q45305" s="92" t="s">
        <v>50</v>
      </c>
      <c r="BF45305" s="101" t="s">
        <v>58</v>
      </c>
      <c r="BK45305" s="98" t="s">
        <v>70</v>
      </c>
    </row>
    <row r="45306" spans="17:63" ht="29.25" customHeight="1" x14ac:dyDescent="0.2">
      <c r="Q45306" s="92" t="s">
        <v>50</v>
      </c>
      <c r="BF45306" s="101" t="s">
        <v>58</v>
      </c>
      <c r="BK45306" s="98" t="s">
        <v>70</v>
      </c>
    </row>
    <row r="45307" spans="17:63" ht="29.25" customHeight="1" x14ac:dyDescent="0.2">
      <c r="Q45307" s="92" t="s">
        <v>50</v>
      </c>
      <c r="BF45307" s="101" t="s">
        <v>58</v>
      </c>
      <c r="BK45307" s="98" t="s">
        <v>70</v>
      </c>
    </row>
    <row r="45308" spans="17:63" ht="29.25" customHeight="1" x14ac:dyDescent="0.2">
      <c r="Q45308" s="92" t="s">
        <v>50</v>
      </c>
      <c r="BF45308" s="101" t="s">
        <v>58</v>
      </c>
      <c r="BK45308" s="98" t="s">
        <v>70</v>
      </c>
    </row>
    <row r="45309" spans="17:63" ht="29.25" customHeight="1" x14ac:dyDescent="0.2">
      <c r="Q45309" s="92" t="s">
        <v>50</v>
      </c>
      <c r="BF45309" s="101" t="s">
        <v>58</v>
      </c>
      <c r="BK45309" s="98" t="s">
        <v>70</v>
      </c>
    </row>
    <row r="45310" spans="17:63" ht="29.25" customHeight="1" x14ac:dyDescent="0.2">
      <c r="Q45310" s="92" t="s">
        <v>50</v>
      </c>
      <c r="BF45310" s="101" t="s">
        <v>58</v>
      </c>
      <c r="BK45310" s="98" t="s">
        <v>70</v>
      </c>
    </row>
    <row r="45311" spans="17:63" ht="29.25" customHeight="1" x14ac:dyDescent="0.2">
      <c r="Q45311" s="92" t="s">
        <v>50</v>
      </c>
      <c r="BF45311" s="101" t="s">
        <v>58</v>
      </c>
      <c r="BK45311" s="98" t="s">
        <v>70</v>
      </c>
    </row>
    <row r="45312" spans="17:63" ht="29.25" customHeight="1" x14ac:dyDescent="0.2">
      <c r="Q45312" s="92" t="s">
        <v>50</v>
      </c>
      <c r="BF45312" s="101" t="s">
        <v>58</v>
      </c>
      <c r="BK45312" s="98" t="s">
        <v>70</v>
      </c>
    </row>
    <row r="45313" spans="17:63" ht="29.25" customHeight="1" x14ac:dyDescent="0.2">
      <c r="Q45313" s="92" t="s">
        <v>50</v>
      </c>
      <c r="BF45313" s="101" t="s">
        <v>58</v>
      </c>
      <c r="BK45313" s="98" t="s">
        <v>70</v>
      </c>
    </row>
    <row r="45314" spans="17:63" ht="29.25" customHeight="1" x14ac:dyDescent="0.2">
      <c r="Q45314" s="92" t="s">
        <v>50</v>
      </c>
      <c r="BF45314" s="101" t="s">
        <v>58</v>
      </c>
      <c r="BK45314" s="98" t="s">
        <v>70</v>
      </c>
    </row>
    <row r="45315" spans="17:63" ht="29.25" customHeight="1" x14ac:dyDescent="0.2">
      <c r="Q45315" s="92" t="s">
        <v>50</v>
      </c>
      <c r="BF45315" s="101" t="s">
        <v>58</v>
      </c>
      <c r="BK45315" s="98" t="s">
        <v>70</v>
      </c>
    </row>
    <row r="45316" spans="17:63" ht="29.25" customHeight="1" x14ac:dyDescent="0.2">
      <c r="Q45316" s="92" t="s">
        <v>50</v>
      </c>
      <c r="BF45316" s="101" t="s">
        <v>58</v>
      </c>
      <c r="BK45316" s="98" t="s">
        <v>70</v>
      </c>
    </row>
    <row r="45317" spans="17:63" ht="29.25" customHeight="1" x14ac:dyDescent="0.2">
      <c r="Q45317" s="92" t="s">
        <v>50</v>
      </c>
      <c r="BF45317" s="101" t="s">
        <v>58</v>
      </c>
      <c r="BK45317" s="98" t="s">
        <v>70</v>
      </c>
    </row>
    <row r="45318" spans="17:63" ht="29.25" customHeight="1" x14ac:dyDescent="0.2">
      <c r="Q45318" s="92" t="s">
        <v>50</v>
      </c>
      <c r="BF45318" s="101" t="s">
        <v>58</v>
      </c>
      <c r="BK45318" s="98" t="s">
        <v>70</v>
      </c>
    </row>
    <row r="45319" spans="17:63" ht="29.25" customHeight="1" x14ac:dyDescent="0.2">
      <c r="Q45319" s="92" t="s">
        <v>50</v>
      </c>
      <c r="BF45319" s="101" t="s">
        <v>58</v>
      </c>
      <c r="BK45319" s="98" t="s">
        <v>70</v>
      </c>
    </row>
    <row r="45320" spans="17:63" ht="29.25" customHeight="1" x14ac:dyDescent="0.2">
      <c r="Q45320" s="92" t="s">
        <v>50</v>
      </c>
      <c r="BF45320" s="101" t="s">
        <v>58</v>
      </c>
      <c r="BK45320" s="98" t="s">
        <v>70</v>
      </c>
    </row>
    <row r="45321" spans="17:63" ht="29.25" customHeight="1" x14ac:dyDescent="0.2">
      <c r="Q45321" s="92" t="s">
        <v>50</v>
      </c>
      <c r="BF45321" s="101" t="s">
        <v>58</v>
      </c>
      <c r="BK45321" s="98" t="s">
        <v>70</v>
      </c>
    </row>
    <row r="45322" spans="17:63" ht="29.25" customHeight="1" x14ac:dyDescent="0.2">
      <c r="Q45322" s="92" t="s">
        <v>50</v>
      </c>
      <c r="BF45322" s="101" t="s">
        <v>58</v>
      </c>
      <c r="BK45322" s="98" t="s">
        <v>70</v>
      </c>
    </row>
    <row r="45323" spans="17:63" ht="29.25" customHeight="1" x14ac:dyDescent="0.2">
      <c r="Q45323" s="92" t="s">
        <v>50</v>
      </c>
      <c r="BF45323" s="101" t="s">
        <v>58</v>
      </c>
      <c r="BK45323" s="98" t="s">
        <v>70</v>
      </c>
    </row>
    <row r="45324" spans="17:63" ht="29.25" customHeight="1" x14ac:dyDescent="0.2">
      <c r="Q45324" s="92" t="s">
        <v>50</v>
      </c>
      <c r="BF45324" s="101" t="s">
        <v>58</v>
      </c>
      <c r="BK45324" s="98" t="s">
        <v>70</v>
      </c>
    </row>
    <row r="45325" spans="17:63" ht="29.25" customHeight="1" x14ac:dyDescent="0.2">
      <c r="Q45325" s="92" t="s">
        <v>50</v>
      </c>
      <c r="BF45325" s="101" t="s">
        <v>58</v>
      </c>
      <c r="BK45325" s="98" t="s">
        <v>70</v>
      </c>
    </row>
    <row r="45326" spans="17:63" ht="29.25" customHeight="1" x14ac:dyDescent="0.2">
      <c r="Q45326" s="92" t="s">
        <v>50</v>
      </c>
      <c r="BF45326" s="101" t="s">
        <v>58</v>
      </c>
      <c r="BK45326" s="98" t="s">
        <v>70</v>
      </c>
    </row>
    <row r="45327" spans="17:63" ht="29.25" customHeight="1" x14ac:dyDescent="0.2">
      <c r="Q45327" s="92" t="s">
        <v>50</v>
      </c>
      <c r="BF45327" s="101" t="s">
        <v>58</v>
      </c>
      <c r="BK45327" s="98" t="s">
        <v>70</v>
      </c>
    </row>
    <row r="45328" spans="17:63" ht="29.25" customHeight="1" x14ac:dyDescent="0.2">
      <c r="Q45328" s="92" t="s">
        <v>50</v>
      </c>
      <c r="BF45328" s="101" t="s">
        <v>58</v>
      </c>
      <c r="BK45328" s="98" t="s">
        <v>70</v>
      </c>
    </row>
    <row r="45329" spans="17:63" ht="29.25" customHeight="1" x14ac:dyDescent="0.2">
      <c r="Q45329" s="92" t="s">
        <v>50</v>
      </c>
      <c r="BF45329" s="101" t="s">
        <v>58</v>
      </c>
      <c r="BK45329" s="98" t="s">
        <v>70</v>
      </c>
    </row>
    <row r="45330" spans="17:63" ht="29.25" customHeight="1" x14ac:dyDescent="0.2">
      <c r="Q45330" s="92" t="s">
        <v>50</v>
      </c>
      <c r="BF45330" s="101" t="s">
        <v>58</v>
      </c>
      <c r="BK45330" s="98" t="s">
        <v>70</v>
      </c>
    </row>
    <row r="45331" spans="17:63" ht="29.25" customHeight="1" x14ac:dyDescent="0.2">
      <c r="Q45331" s="92" t="s">
        <v>50</v>
      </c>
      <c r="BF45331" s="101" t="s">
        <v>58</v>
      </c>
      <c r="BK45331" s="98" t="s">
        <v>70</v>
      </c>
    </row>
    <row r="45332" spans="17:63" ht="29.25" customHeight="1" x14ac:dyDescent="0.2">
      <c r="Q45332" s="92" t="s">
        <v>50</v>
      </c>
      <c r="BF45332" s="101" t="s">
        <v>58</v>
      </c>
      <c r="BK45332" s="98" t="s">
        <v>70</v>
      </c>
    </row>
    <row r="45333" spans="17:63" ht="29.25" customHeight="1" x14ac:dyDescent="0.2">
      <c r="Q45333" s="92" t="s">
        <v>50</v>
      </c>
      <c r="BF45333" s="101" t="s">
        <v>58</v>
      </c>
      <c r="BK45333" s="98" t="s">
        <v>70</v>
      </c>
    </row>
    <row r="45334" spans="17:63" ht="29.25" customHeight="1" x14ac:dyDescent="0.2">
      <c r="Q45334" s="92" t="s">
        <v>50</v>
      </c>
      <c r="BF45334" s="101" t="s">
        <v>58</v>
      </c>
      <c r="BK45334" s="98" t="s">
        <v>70</v>
      </c>
    </row>
    <row r="45335" spans="17:63" ht="29.25" customHeight="1" x14ac:dyDescent="0.2">
      <c r="Q45335" s="92" t="s">
        <v>50</v>
      </c>
      <c r="BF45335" s="101" t="s">
        <v>58</v>
      </c>
      <c r="BK45335" s="98" t="s">
        <v>70</v>
      </c>
    </row>
    <row r="45336" spans="17:63" ht="29.25" customHeight="1" x14ac:dyDescent="0.2">
      <c r="Q45336" s="92" t="s">
        <v>50</v>
      </c>
      <c r="BF45336" s="101" t="s">
        <v>58</v>
      </c>
      <c r="BK45336" s="98" t="s">
        <v>70</v>
      </c>
    </row>
    <row r="45337" spans="17:63" ht="29.25" customHeight="1" x14ac:dyDescent="0.2">
      <c r="Q45337" s="92" t="s">
        <v>50</v>
      </c>
      <c r="BF45337" s="101" t="s">
        <v>58</v>
      </c>
      <c r="BK45337" s="98" t="s">
        <v>70</v>
      </c>
    </row>
    <row r="45338" spans="17:63" ht="29.25" customHeight="1" x14ac:dyDescent="0.2">
      <c r="Q45338" s="92" t="s">
        <v>50</v>
      </c>
      <c r="BF45338" s="101" t="s">
        <v>58</v>
      </c>
      <c r="BK45338" s="98" t="s">
        <v>70</v>
      </c>
    </row>
    <row r="45339" spans="17:63" ht="29.25" customHeight="1" x14ac:dyDescent="0.2">
      <c r="Q45339" s="92" t="s">
        <v>50</v>
      </c>
      <c r="BF45339" s="101" t="s">
        <v>58</v>
      </c>
      <c r="BK45339" s="98" t="s">
        <v>70</v>
      </c>
    </row>
    <row r="45340" spans="17:63" ht="29.25" customHeight="1" x14ac:dyDescent="0.2">
      <c r="Q45340" s="92" t="s">
        <v>50</v>
      </c>
      <c r="BF45340" s="101" t="s">
        <v>58</v>
      </c>
      <c r="BK45340" s="98" t="s">
        <v>70</v>
      </c>
    </row>
    <row r="45341" spans="17:63" ht="29.25" customHeight="1" x14ac:dyDescent="0.2">
      <c r="Q45341" s="92" t="s">
        <v>50</v>
      </c>
      <c r="BF45341" s="101" t="s">
        <v>58</v>
      </c>
      <c r="BK45341" s="98" t="s">
        <v>70</v>
      </c>
    </row>
    <row r="45342" spans="17:63" ht="29.25" customHeight="1" x14ac:dyDescent="0.2">
      <c r="Q45342" s="92" t="s">
        <v>50</v>
      </c>
      <c r="BF45342" s="101" t="s">
        <v>58</v>
      </c>
      <c r="BK45342" s="98" t="s">
        <v>70</v>
      </c>
    </row>
    <row r="45343" spans="17:63" ht="29.25" customHeight="1" x14ac:dyDescent="0.2">
      <c r="Q45343" s="92" t="s">
        <v>50</v>
      </c>
      <c r="BF45343" s="101" t="s">
        <v>58</v>
      </c>
      <c r="BK45343" s="98" t="s">
        <v>70</v>
      </c>
    </row>
    <row r="45344" spans="17:63" ht="29.25" customHeight="1" x14ac:dyDescent="0.2">
      <c r="Q45344" s="92" t="s">
        <v>50</v>
      </c>
      <c r="BF45344" s="101" t="s">
        <v>58</v>
      </c>
      <c r="BK45344" s="98" t="s">
        <v>70</v>
      </c>
    </row>
    <row r="45345" spans="17:63" ht="29.25" customHeight="1" x14ac:dyDescent="0.2">
      <c r="Q45345" s="92" t="s">
        <v>50</v>
      </c>
      <c r="BF45345" s="101" t="s">
        <v>58</v>
      </c>
      <c r="BK45345" s="98" t="s">
        <v>70</v>
      </c>
    </row>
    <row r="45346" spans="17:63" ht="29.25" customHeight="1" x14ac:dyDescent="0.2">
      <c r="Q45346" s="92" t="s">
        <v>50</v>
      </c>
      <c r="BF45346" s="101" t="s">
        <v>58</v>
      </c>
      <c r="BK45346" s="98" t="s">
        <v>70</v>
      </c>
    </row>
    <row r="45347" spans="17:63" ht="29.25" customHeight="1" x14ac:dyDescent="0.2">
      <c r="Q45347" s="92" t="s">
        <v>50</v>
      </c>
      <c r="BF45347" s="101" t="s">
        <v>58</v>
      </c>
      <c r="BK45347" s="98" t="s">
        <v>70</v>
      </c>
    </row>
    <row r="45348" spans="17:63" ht="29.25" customHeight="1" x14ac:dyDescent="0.2">
      <c r="Q45348" s="92" t="s">
        <v>50</v>
      </c>
      <c r="BF45348" s="101" t="s">
        <v>58</v>
      </c>
      <c r="BK45348" s="98" t="s">
        <v>70</v>
      </c>
    </row>
    <row r="45349" spans="17:63" ht="29.25" customHeight="1" x14ac:dyDescent="0.2">
      <c r="Q45349" s="92" t="s">
        <v>50</v>
      </c>
      <c r="BF45349" s="101" t="s">
        <v>58</v>
      </c>
      <c r="BK45349" s="98" t="s">
        <v>70</v>
      </c>
    </row>
    <row r="45350" spans="17:63" ht="29.25" customHeight="1" x14ac:dyDescent="0.2">
      <c r="Q45350" s="92" t="s">
        <v>50</v>
      </c>
      <c r="BF45350" s="101" t="s">
        <v>58</v>
      </c>
      <c r="BK45350" s="98" t="s">
        <v>70</v>
      </c>
    </row>
    <row r="45351" spans="17:63" ht="29.25" customHeight="1" x14ac:dyDescent="0.2">
      <c r="Q45351" s="92" t="s">
        <v>50</v>
      </c>
      <c r="BF45351" s="101" t="s">
        <v>58</v>
      </c>
      <c r="BK45351" s="98" t="s">
        <v>70</v>
      </c>
    </row>
    <row r="45352" spans="17:63" ht="29.25" customHeight="1" x14ac:dyDescent="0.2">
      <c r="Q45352" s="92" t="s">
        <v>50</v>
      </c>
      <c r="BF45352" s="101" t="s">
        <v>58</v>
      </c>
      <c r="BK45352" s="98" t="s">
        <v>70</v>
      </c>
    </row>
    <row r="45353" spans="17:63" ht="29.25" customHeight="1" x14ac:dyDescent="0.2">
      <c r="Q45353" s="92" t="s">
        <v>50</v>
      </c>
      <c r="BF45353" s="101" t="s">
        <v>58</v>
      </c>
      <c r="BK45353" s="98" t="s">
        <v>70</v>
      </c>
    </row>
    <row r="45354" spans="17:63" ht="29.25" customHeight="1" x14ac:dyDescent="0.2">
      <c r="Q45354" s="92" t="s">
        <v>50</v>
      </c>
      <c r="BF45354" s="101" t="s">
        <v>58</v>
      </c>
      <c r="BK45354" s="98" t="s">
        <v>70</v>
      </c>
    </row>
    <row r="45355" spans="17:63" ht="29.25" customHeight="1" x14ac:dyDescent="0.2">
      <c r="Q45355" s="92" t="s">
        <v>50</v>
      </c>
      <c r="BF45355" s="101" t="s">
        <v>58</v>
      </c>
      <c r="BK45355" s="98" t="s">
        <v>70</v>
      </c>
    </row>
    <row r="45356" spans="17:63" ht="29.25" customHeight="1" x14ac:dyDescent="0.2">
      <c r="Q45356" s="92" t="s">
        <v>50</v>
      </c>
      <c r="BF45356" s="101" t="s">
        <v>58</v>
      </c>
      <c r="BK45356" s="98" t="s">
        <v>70</v>
      </c>
    </row>
    <row r="45357" spans="17:63" ht="29.25" customHeight="1" x14ac:dyDescent="0.2">
      <c r="Q45357" s="92" t="s">
        <v>50</v>
      </c>
      <c r="BF45357" s="101" t="s">
        <v>58</v>
      </c>
      <c r="BK45357" s="98" t="s">
        <v>70</v>
      </c>
    </row>
    <row r="45358" spans="17:63" ht="29.25" customHeight="1" x14ac:dyDescent="0.2">
      <c r="Q45358" s="92" t="s">
        <v>50</v>
      </c>
      <c r="BF45358" s="101" t="s">
        <v>58</v>
      </c>
      <c r="BK45358" s="98" t="s">
        <v>70</v>
      </c>
    </row>
    <row r="45359" spans="17:63" ht="29.25" customHeight="1" x14ac:dyDescent="0.2">
      <c r="Q45359" s="92" t="s">
        <v>50</v>
      </c>
      <c r="BF45359" s="101" t="s">
        <v>58</v>
      </c>
      <c r="BK45359" s="98" t="s">
        <v>70</v>
      </c>
    </row>
    <row r="45360" spans="17:63" ht="29.25" customHeight="1" x14ac:dyDescent="0.2">
      <c r="Q45360" s="92" t="s">
        <v>50</v>
      </c>
      <c r="BF45360" s="101" t="s">
        <v>58</v>
      </c>
      <c r="BK45360" s="98" t="s">
        <v>70</v>
      </c>
    </row>
    <row r="45361" spans="17:63" ht="29.25" customHeight="1" x14ac:dyDescent="0.2">
      <c r="Q45361" s="92" t="s">
        <v>50</v>
      </c>
      <c r="BF45361" s="101" t="s">
        <v>58</v>
      </c>
      <c r="BK45361" s="98" t="s">
        <v>70</v>
      </c>
    </row>
    <row r="45362" spans="17:63" ht="29.25" customHeight="1" x14ac:dyDescent="0.2">
      <c r="Q45362" s="92" t="s">
        <v>50</v>
      </c>
      <c r="BF45362" s="101" t="s">
        <v>58</v>
      </c>
      <c r="BK45362" s="98" t="s">
        <v>70</v>
      </c>
    </row>
    <row r="45363" spans="17:63" ht="29.25" customHeight="1" x14ac:dyDescent="0.2">
      <c r="Q45363" s="92" t="s">
        <v>50</v>
      </c>
      <c r="BF45363" s="101" t="s">
        <v>58</v>
      </c>
      <c r="BK45363" s="98" t="s">
        <v>70</v>
      </c>
    </row>
    <row r="45364" spans="17:63" ht="29.25" customHeight="1" x14ac:dyDescent="0.2">
      <c r="Q45364" s="92" t="s">
        <v>50</v>
      </c>
      <c r="BF45364" s="101" t="s">
        <v>58</v>
      </c>
      <c r="BK45364" s="98" t="s">
        <v>70</v>
      </c>
    </row>
    <row r="45365" spans="17:63" ht="29.25" customHeight="1" x14ac:dyDescent="0.2">
      <c r="Q45365" s="92" t="s">
        <v>50</v>
      </c>
      <c r="BF45365" s="101" t="s">
        <v>58</v>
      </c>
      <c r="BK45365" s="98" t="s">
        <v>70</v>
      </c>
    </row>
    <row r="45366" spans="17:63" ht="29.25" customHeight="1" x14ac:dyDescent="0.2">
      <c r="Q45366" s="92" t="s">
        <v>50</v>
      </c>
      <c r="BF45366" s="101" t="s">
        <v>58</v>
      </c>
      <c r="BK45366" s="98" t="s">
        <v>70</v>
      </c>
    </row>
    <row r="45367" spans="17:63" ht="29.25" customHeight="1" x14ac:dyDescent="0.2">
      <c r="Q45367" s="92" t="s">
        <v>50</v>
      </c>
      <c r="BF45367" s="101" t="s">
        <v>58</v>
      </c>
      <c r="BK45367" s="98" t="s">
        <v>70</v>
      </c>
    </row>
    <row r="45368" spans="17:63" ht="29.25" customHeight="1" x14ac:dyDescent="0.2">
      <c r="Q45368" s="92" t="s">
        <v>50</v>
      </c>
      <c r="BF45368" s="101" t="s">
        <v>58</v>
      </c>
      <c r="BK45368" s="98" t="s">
        <v>70</v>
      </c>
    </row>
    <row r="45369" spans="17:63" ht="29.25" customHeight="1" x14ac:dyDescent="0.2">
      <c r="Q45369" s="92" t="s">
        <v>50</v>
      </c>
      <c r="BF45369" s="101" t="s">
        <v>58</v>
      </c>
      <c r="BK45369" s="98" t="s">
        <v>70</v>
      </c>
    </row>
    <row r="45370" spans="17:63" ht="29.25" customHeight="1" x14ac:dyDescent="0.2">
      <c r="Q45370" s="92" t="s">
        <v>50</v>
      </c>
      <c r="BF45370" s="101" t="s">
        <v>58</v>
      </c>
      <c r="BK45370" s="98" t="s">
        <v>70</v>
      </c>
    </row>
    <row r="45371" spans="17:63" ht="29.25" customHeight="1" x14ac:dyDescent="0.2">
      <c r="Q45371" s="92" t="s">
        <v>50</v>
      </c>
      <c r="BF45371" s="101" t="s">
        <v>58</v>
      </c>
      <c r="BK45371" s="98" t="s">
        <v>70</v>
      </c>
    </row>
    <row r="45372" spans="17:63" ht="29.25" customHeight="1" x14ac:dyDescent="0.2">
      <c r="Q45372" s="92" t="s">
        <v>50</v>
      </c>
      <c r="BF45372" s="101" t="s">
        <v>58</v>
      </c>
      <c r="BK45372" s="98" t="s">
        <v>70</v>
      </c>
    </row>
    <row r="45373" spans="17:63" ht="29.25" customHeight="1" x14ac:dyDescent="0.2">
      <c r="Q45373" s="92" t="s">
        <v>50</v>
      </c>
      <c r="BF45373" s="101" t="s">
        <v>58</v>
      </c>
      <c r="BK45373" s="98" t="s">
        <v>70</v>
      </c>
    </row>
    <row r="45374" spans="17:63" ht="29.25" customHeight="1" x14ac:dyDescent="0.2">
      <c r="Q45374" s="92" t="s">
        <v>50</v>
      </c>
      <c r="BF45374" s="101" t="s">
        <v>58</v>
      </c>
      <c r="BK45374" s="98" t="s">
        <v>70</v>
      </c>
    </row>
    <row r="45375" spans="17:63" ht="29.25" customHeight="1" x14ac:dyDescent="0.2">
      <c r="Q45375" s="92" t="s">
        <v>50</v>
      </c>
      <c r="BF45375" s="101" t="s">
        <v>58</v>
      </c>
      <c r="BK45375" s="98" t="s">
        <v>70</v>
      </c>
    </row>
    <row r="45376" spans="17:63" ht="29.25" customHeight="1" x14ac:dyDescent="0.2">
      <c r="Q45376" s="92" t="s">
        <v>50</v>
      </c>
      <c r="BF45376" s="101" t="s">
        <v>58</v>
      </c>
      <c r="BK45376" s="98" t="s">
        <v>70</v>
      </c>
    </row>
    <row r="45377" spans="17:63" ht="29.25" customHeight="1" x14ac:dyDescent="0.2">
      <c r="Q45377" s="92" t="s">
        <v>50</v>
      </c>
      <c r="BF45377" s="101" t="s">
        <v>58</v>
      </c>
      <c r="BK45377" s="98" t="s">
        <v>70</v>
      </c>
    </row>
    <row r="45378" spans="17:63" ht="29.25" customHeight="1" x14ac:dyDescent="0.2">
      <c r="Q45378" s="92" t="s">
        <v>50</v>
      </c>
      <c r="BF45378" s="101" t="s">
        <v>58</v>
      </c>
      <c r="BK45378" s="98" t="s">
        <v>70</v>
      </c>
    </row>
    <row r="45379" spans="17:63" ht="29.25" customHeight="1" x14ac:dyDescent="0.2">
      <c r="Q45379" s="92" t="s">
        <v>50</v>
      </c>
      <c r="BF45379" s="101" t="s">
        <v>58</v>
      </c>
      <c r="BK45379" s="98" t="s">
        <v>70</v>
      </c>
    </row>
    <row r="45380" spans="17:63" ht="29.25" customHeight="1" x14ac:dyDescent="0.2">
      <c r="Q45380" s="92" t="s">
        <v>50</v>
      </c>
      <c r="BF45380" s="101" t="s">
        <v>58</v>
      </c>
      <c r="BK45380" s="98" t="s">
        <v>70</v>
      </c>
    </row>
    <row r="45381" spans="17:63" ht="29.25" customHeight="1" x14ac:dyDescent="0.2">
      <c r="Q45381" s="92" t="s">
        <v>50</v>
      </c>
      <c r="BF45381" s="101" t="s">
        <v>58</v>
      </c>
      <c r="BK45381" s="98" t="s">
        <v>70</v>
      </c>
    </row>
    <row r="45382" spans="17:63" ht="29.25" customHeight="1" x14ac:dyDescent="0.2">
      <c r="Q45382" s="92" t="s">
        <v>50</v>
      </c>
      <c r="BF45382" s="101" t="s">
        <v>58</v>
      </c>
      <c r="BK45382" s="98" t="s">
        <v>70</v>
      </c>
    </row>
    <row r="45383" spans="17:63" ht="29.25" customHeight="1" x14ac:dyDescent="0.2">
      <c r="Q45383" s="92" t="s">
        <v>50</v>
      </c>
      <c r="BF45383" s="101" t="s">
        <v>58</v>
      </c>
      <c r="BK45383" s="98" t="s">
        <v>70</v>
      </c>
    </row>
    <row r="45384" spans="17:63" ht="29.25" customHeight="1" x14ac:dyDescent="0.2">
      <c r="Q45384" s="92" t="s">
        <v>50</v>
      </c>
      <c r="BF45384" s="101" t="s">
        <v>58</v>
      </c>
      <c r="BK45384" s="98" t="s">
        <v>70</v>
      </c>
    </row>
    <row r="45385" spans="17:63" ht="29.25" customHeight="1" x14ac:dyDescent="0.2">
      <c r="Q45385" s="92" t="s">
        <v>50</v>
      </c>
      <c r="BF45385" s="101" t="s">
        <v>58</v>
      </c>
      <c r="BK45385" s="98" t="s">
        <v>70</v>
      </c>
    </row>
    <row r="45386" spans="17:63" ht="29.25" customHeight="1" x14ac:dyDescent="0.2">
      <c r="Q45386" s="92" t="s">
        <v>50</v>
      </c>
      <c r="BF45386" s="101" t="s">
        <v>58</v>
      </c>
      <c r="BK45386" s="98" t="s">
        <v>70</v>
      </c>
    </row>
    <row r="45387" spans="17:63" ht="29.25" customHeight="1" x14ac:dyDescent="0.2">
      <c r="Q45387" s="92" t="s">
        <v>50</v>
      </c>
      <c r="BF45387" s="101" t="s">
        <v>58</v>
      </c>
      <c r="BK45387" s="98" t="s">
        <v>70</v>
      </c>
    </row>
    <row r="45388" spans="17:63" ht="29.25" customHeight="1" x14ac:dyDescent="0.2">
      <c r="Q45388" s="92" t="s">
        <v>50</v>
      </c>
      <c r="BF45388" s="101" t="s">
        <v>58</v>
      </c>
      <c r="BK45388" s="98" t="s">
        <v>70</v>
      </c>
    </row>
    <row r="45389" spans="17:63" ht="29.25" customHeight="1" x14ac:dyDescent="0.2">
      <c r="Q45389" s="92" t="s">
        <v>50</v>
      </c>
      <c r="BF45389" s="101" t="s">
        <v>58</v>
      </c>
      <c r="BK45389" s="98" t="s">
        <v>70</v>
      </c>
    </row>
    <row r="45390" spans="17:63" ht="29.25" customHeight="1" x14ac:dyDescent="0.2">
      <c r="Q45390" s="92" t="s">
        <v>50</v>
      </c>
      <c r="BF45390" s="101" t="s">
        <v>58</v>
      </c>
      <c r="BK45390" s="98" t="s">
        <v>70</v>
      </c>
    </row>
    <row r="45391" spans="17:63" ht="29.25" customHeight="1" x14ac:dyDescent="0.2">
      <c r="Q45391" s="92" t="s">
        <v>50</v>
      </c>
      <c r="BF45391" s="101" t="s">
        <v>58</v>
      </c>
      <c r="BK45391" s="98" t="s">
        <v>70</v>
      </c>
    </row>
    <row r="45392" spans="17:63" ht="29.25" customHeight="1" x14ac:dyDescent="0.2">
      <c r="Q45392" s="92" t="s">
        <v>50</v>
      </c>
      <c r="BF45392" s="101" t="s">
        <v>58</v>
      </c>
      <c r="BK45392" s="98" t="s">
        <v>70</v>
      </c>
    </row>
    <row r="45393" spans="17:63" ht="29.25" customHeight="1" x14ac:dyDescent="0.2">
      <c r="Q45393" s="92" t="s">
        <v>50</v>
      </c>
      <c r="BF45393" s="101" t="s">
        <v>58</v>
      </c>
      <c r="BK45393" s="98" t="s">
        <v>70</v>
      </c>
    </row>
    <row r="45394" spans="17:63" ht="29.25" customHeight="1" x14ac:dyDescent="0.2">
      <c r="Q45394" s="92" t="s">
        <v>50</v>
      </c>
      <c r="BF45394" s="101" t="s">
        <v>58</v>
      </c>
      <c r="BK45394" s="98" t="s">
        <v>70</v>
      </c>
    </row>
    <row r="45395" spans="17:63" ht="29.25" customHeight="1" x14ac:dyDescent="0.2">
      <c r="Q45395" s="92" t="s">
        <v>50</v>
      </c>
      <c r="BF45395" s="101" t="s">
        <v>58</v>
      </c>
      <c r="BK45395" s="98" t="s">
        <v>70</v>
      </c>
    </row>
    <row r="45396" spans="17:63" ht="29.25" customHeight="1" x14ac:dyDescent="0.2">
      <c r="Q45396" s="92" t="s">
        <v>50</v>
      </c>
      <c r="BF45396" s="101" t="s">
        <v>58</v>
      </c>
      <c r="BK45396" s="98" t="s">
        <v>70</v>
      </c>
    </row>
    <row r="45397" spans="17:63" ht="29.25" customHeight="1" x14ac:dyDescent="0.2">
      <c r="Q45397" s="92" t="s">
        <v>50</v>
      </c>
      <c r="BF45397" s="101" t="s">
        <v>58</v>
      </c>
      <c r="BK45397" s="98" t="s">
        <v>70</v>
      </c>
    </row>
    <row r="45398" spans="17:63" ht="29.25" customHeight="1" x14ac:dyDescent="0.2">
      <c r="Q45398" s="92" t="s">
        <v>50</v>
      </c>
      <c r="BF45398" s="101" t="s">
        <v>58</v>
      </c>
      <c r="BK45398" s="98" t="s">
        <v>70</v>
      </c>
    </row>
    <row r="45399" spans="17:63" ht="29.25" customHeight="1" x14ac:dyDescent="0.2">
      <c r="Q45399" s="92" t="s">
        <v>50</v>
      </c>
      <c r="BF45399" s="101" t="s">
        <v>58</v>
      </c>
      <c r="BK45399" s="98" t="s">
        <v>70</v>
      </c>
    </row>
    <row r="45400" spans="17:63" ht="29.25" customHeight="1" x14ac:dyDescent="0.2">
      <c r="Q45400" s="92" t="s">
        <v>50</v>
      </c>
      <c r="BF45400" s="101" t="s">
        <v>58</v>
      </c>
      <c r="BK45400" s="98" t="s">
        <v>70</v>
      </c>
    </row>
    <row r="45401" spans="17:63" ht="29.25" customHeight="1" x14ac:dyDescent="0.2">
      <c r="Q45401" s="92" t="s">
        <v>50</v>
      </c>
      <c r="BF45401" s="101" t="s">
        <v>58</v>
      </c>
      <c r="BK45401" s="98" t="s">
        <v>70</v>
      </c>
    </row>
    <row r="45402" spans="17:63" ht="29.25" customHeight="1" x14ac:dyDescent="0.2">
      <c r="Q45402" s="92" t="s">
        <v>50</v>
      </c>
      <c r="BF45402" s="101" t="s">
        <v>58</v>
      </c>
      <c r="BK45402" s="98" t="s">
        <v>70</v>
      </c>
    </row>
    <row r="45403" spans="17:63" ht="29.25" customHeight="1" x14ac:dyDescent="0.2">
      <c r="Q45403" s="92" t="s">
        <v>50</v>
      </c>
      <c r="BF45403" s="101" t="s">
        <v>58</v>
      </c>
      <c r="BK45403" s="98" t="s">
        <v>70</v>
      </c>
    </row>
    <row r="45404" spans="17:63" ht="29.25" customHeight="1" x14ac:dyDescent="0.2">
      <c r="Q45404" s="92" t="s">
        <v>50</v>
      </c>
      <c r="BF45404" s="101" t="s">
        <v>58</v>
      </c>
      <c r="BK45404" s="98" t="s">
        <v>70</v>
      </c>
    </row>
    <row r="45405" spans="17:63" ht="29.25" customHeight="1" x14ac:dyDescent="0.2">
      <c r="Q45405" s="92" t="s">
        <v>50</v>
      </c>
      <c r="BF45405" s="101" t="s">
        <v>58</v>
      </c>
      <c r="BK45405" s="98" t="s">
        <v>70</v>
      </c>
    </row>
    <row r="45406" spans="17:63" ht="29.25" customHeight="1" x14ac:dyDescent="0.2">
      <c r="Q45406" s="92" t="s">
        <v>50</v>
      </c>
      <c r="BF45406" s="101" t="s">
        <v>58</v>
      </c>
      <c r="BK45406" s="98" t="s">
        <v>70</v>
      </c>
    </row>
    <row r="45407" spans="17:63" ht="29.25" customHeight="1" x14ac:dyDescent="0.2">
      <c r="Q45407" s="92" t="s">
        <v>50</v>
      </c>
      <c r="BF45407" s="101" t="s">
        <v>58</v>
      </c>
      <c r="BK45407" s="98" t="s">
        <v>70</v>
      </c>
    </row>
    <row r="45408" spans="17:63" ht="29.25" customHeight="1" x14ac:dyDescent="0.2">
      <c r="Q45408" s="92" t="s">
        <v>50</v>
      </c>
      <c r="BF45408" s="101" t="s">
        <v>58</v>
      </c>
      <c r="BK45408" s="98" t="s">
        <v>70</v>
      </c>
    </row>
    <row r="45409" spans="17:63" ht="29.25" customHeight="1" x14ac:dyDescent="0.2">
      <c r="Q45409" s="92" t="s">
        <v>50</v>
      </c>
      <c r="BF45409" s="101" t="s">
        <v>58</v>
      </c>
      <c r="BK45409" s="98" t="s">
        <v>70</v>
      </c>
    </row>
    <row r="45410" spans="17:63" ht="29.25" customHeight="1" x14ac:dyDescent="0.2">
      <c r="Q45410" s="92" t="s">
        <v>50</v>
      </c>
      <c r="BF45410" s="101" t="s">
        <v>58</v>
      </c>
      <c r="BK45410" s="98" t="s">
        <v>70</v>
      </c>
    </row>
    <row r="45411" spans="17:63" ht="29.25" customHeight="1" x14ac:dyDescent="0.2">
      <c r="Q45411" s="92" t="s">
        <v>50</v>
      </c>
      <c r="BF45411" s="101" t="s">
        <v>58</v>
      </c>
      <c r="BK45411" s="98" t="s">
        <v>70</v>
      </c>
    </row>
    <row r="45412" spans="17:63" ht="29.25" customHeight="1" x14ac:dyDescent="0.2">
      <c r="Q45412" s="92" t="s">
        <v>50</v>
      </c>
      <c r="BF45412" s="101" t="s">
        <v>58</v>
      </c>
      <c r="BK45412" s="98" t="s">
        <v>70</v>
      </c>
    </row>
    <row r="45413" spans="17:63" ht="29.25" customHeight="1" x14ac:dyDescent="0.2">
      <c r="Q45413" s="92" t="s">
        <v>50</v>
      </c>
      <c r="BF45413" s="101" t="s">
        <v>58</v>
      </c>
      <c r="BK45413" s="98" t="s">
        <v>70</v>
      </c>
    </row>
    <row r="45414" spans="17:63" ht="29.25" customHeight="1" x14ac:dyDescent="0.2">
      <c r="Q45414" s="92" t="s">
        <v>50</v>
      </c>
      <c r="BF45414" s="101" t="s">
        <v>58</v>
      </c>
      <c r="BK45414" s="98" t="s">
        <v>70</v>
      </c>
    </row>
    <row r="45415" spans="17:63" ht="29.25" customHeight="1" x14ac:dyDescent="0.2">
      <c r="Q45415" s="92" t="s">
        <v>50</v>
      </c>
      <c r="BF45415" s="101" t="s">
        <v>58</v>
      </c>
      <c r="BK45415" s="98" t="s">
        <v>70</v>
      </c>
    </row>
    <row r="45416" spans="17:63" ht="29.25" customHeight="1" x14ac:dyDescent="0.2">
      <c r="Q45416" s="92" t="s">
        <v>50</v>
      </c>
      <c r="BF45416" s="101" t="s">
        <v>58</v>
      </c>
      <c r="BK45416" s="98" t="s">
        <v>70</v>
      </c>
    </row>
    <row r="45417" spans="17:63" ht="29.25" customHeight="1" x14ac:dyDescent="0.2">
      <c r="Q45417" s="92" t="s">
        <v>50</v>
      </c>
      <c r="BF45417" s="101" t="s">
        <v>58</v>
      </c>
      <c r="BK45417" s="98" t="s">
        <v>70</v>
      </c>
    </row>
    <row r="45418" spans="17:63" ht="29.25" customHeight="1" x14ac:dyDescent="0.2">
      <c r="Q45418" s="92" t="s">
        <v>50</v>
      </c>
      <c r="BF45418" s="101" t="s">
        <v>58</v>
      </c>
      <c r="BK45418" s="98" t="s">
        <v>70</v>
      </c>
    </row>
    <row r="45419" spans="17:63" ht="29.25" customHeight="1" x14ac:dyDescent="0.2">
      <c r="Q45419" s="92" t="s">
        <v>50</v>
      </c>
      <c r="BF45419" s="101" t="s">
        <v>58</v>
      </c>
      <c r="BK45419" s="98" t="s">
        <v>70</v>
      </c>
    </row>
    <row r="45420" spans="17:63" ht="29.25" customHeight="1" x14ac:dyDescent="0.2">
      <c r="Q45420" s="92" t="s">
        <v>50</v>
      </c>
      <c r="BF45420" s="101" t="s">
        <v>58</v>
      </c>
      <c r="BK45420" s="98" t="s">
        <v>70</v>
      </c>
    </row>
    <row r="45421" spans="17:63" ht="29.25" customHeight="1" x14ac:dyDescent="0.2">
      <c r="Q45421" s="92" t="s">
        <v>50</v>
      </c>
      <c r="BF45421" s="101" t="s">
        <v>58</v>
      </c>
      <c r="BK45421" s="98" t="s">
        <v>70</v>
      </c>
    </row>
    <row r="45422" spans="17:63" ht="29.25" customHeight="1" x14ac:dyDescent="0.2">
      <c r="Q45422" s="92" t="s">
        <v>50</v>
      </c>
      <c r="BF45422" s="101" t="s">
        <v>58</v>
      </c>
      <c r="BK45422" s="98" t="s">
        <v>70</v>
      </c>
    </row>
    <row r="45423" spans="17:63" ht="29.25" customHeight="1" x14ac:dyDescent="0.2">
      <c r="Q45423" s="92" t="s">
        <v>50</v>
      </c>
      <c r="BF45423" s="101" t="s">
        <v>58</v>
      </c>
      <c r="BK45423" s="98" t="s">
        <v>70</v>
      </c>
    </row>
    <row r="45424" spans="17:63" ht="29.25" customHeight="1" x14ac:dyDescent="0.2">
      <c r="Q45424" s="92" t="s">
        <v>50</v>
      </c>
      <c r="BF45424" s="101" t="s">
        <v>58</v>
      </c>
      <c r="BK45424" s="98" t="s">
        <v>70</v>
      </c>
    </row>
    <row r="45425" spans="17:63" ht="29.25" customHeight="1" x14ac:dyDescent="0.2">
      <c r="Q45425" s="92" t="s">
        <v>50</v>
      </c>
      <c r="BF45425" s="101" t="s">
        <v>58</v>
      </c>
      <c r="BK45425" s="98" t="s">
        <v>70</v>
      </c>
    </row>
    <row r="45426" spans="17:63" ht="29.25" customHeight="1" x14ac:dyDescent="0.2">
      <c r="Q45426" s="92" t="s">
        <v>50</v>
      </c>
      <c r="BF45426" s="101" t="s">
        <v>58</v>
      </c>
      <c r="BK45426" s="98" t="s">
        <v>70</v>
      </c>
    </row>
    <row r="45427" spans="17:63" ht="29.25" customHeight="1" x14ac:dyDescent="0.2">
      <c r="Q45427" s="92" t="s">
        <v>50</v>
      </c>
      <c r="BF45427" s="101" t="s">
        <v>58</v>
      </c>
      <c r="BK45427" s="98" t="s">
        <v>70</v>
      </c>
    </row>
    <row r="45428" spans="17:63" ht="29.25" customHeight="1" x14ac:dyDescent="0.2">
      <c r="Q45428" s="92" t="s">
        <v>50</v>
      </c>
      <c r="BF45428" s="101" t="s">
        <v>58</v>
      </c>
      <c r="BK45428" s="98" t="s">
        <v>70</v>
      </c>
    </row>
    <row r="45429" spans="17:63" ht="29.25" customHeight="1" x14ac:dyDescent="0.2">
      <c r="Q45429" s="92" t="s">
        <v>50</v>
      </c>
      <c r="BF45429" s="101" t="s">
        <v>58</v>
      </c>
      <c r="BK45429" s="98" t="s">
        <v>70</v>
      </c>
    </row>
    <row r="45430" spans="17:63" ht="29.25" customHeight="1" x14ac:dyDescent="0.2">
      <c r="Q45430" s="92" t="s">
        <v>50</v>
      </c>
      <c r="BF45430" s="101" t="s">
        <v>58</v>
      </c>
      <c r="BK45430" s="98" t="s">
        <v>70</v>
      </c>
    </row>
    <row r="45431" spans="17:63" ht="29.25" customHeight="1" x14ac:dyDescent="0.2">
      <c r="Q45431" s="92" t="s">
        <v>50</v>
      </c>
      <c r="BF45431" s="101" t="s">
        <v>58</v>
      </c>
      <c r="BK45431" s="98" t="s">
        <v>70</v>
      </c>
    </row>
    <row r="45432" spans="17:63" ht="29.25" customHeight="1" x14ac:dyDescent="0.2">
      <c r="Q45432" s="92" t="s">
        <v>50</v>
      </c>
      <c r="BF45432" s="101" t="s">
        <v>58</v>
      </c>
      <c r="BK45432" s="98" t="s">
        <v>70</v>
      </c>
    </row>
    <row r="45433" spans="17:63" ht="29.25" customHeight="1" x14ac:dyDescent="0.2">
      <c r="Q45433" s="92" t="s">
        <v>50</v>
      </c>
      <c r="BF45433" s="101" t="s">
        <v>58</v>
      </c>
      <c r="BK45433" s="98" t="s">
        <v>70</v>
      </c>
    </row>
    <row r="45434" spans="17:63" ht="29.25" customHeight="1" x14ac:dyDescent="0.2">
      <c r="Q45434" s="92" t="s">
        <v>50</v>
      </c>
      <c r="BF45434" s="101" t="s">
        <v>58</v>
      </c>
      <c r="BK45434" s="98" t="s">
        <v>70</v>
      </c>
    </row>
    <row r="45435" spans="17:63" ht="29.25" customHeight="1" x14ac:dyDescent="0.2">
      <c r="Q45435" s="92" t="s">
        <v>50</v>
      </c>
      <c r="BF45435" s="101" t="s">
        <v>58</v>
      </c>
      <c r="BK45435" s="98" t="s">
        <v>70</v>
      </c>
    </row>
    <row r="45436" spans="17:63" ht="29.25" customHeight="1" x14ac:dyDescent="0.2">
      <c r="Q45436" s="92" t="s">
        <v>50</v>
      </c>
      <c r="BF45436" s="101" t="s">
        <v>58</v>
      </c>
      <c r="BK45436" s="98" t="s">
        <v>70</v>
      </c>
    </row>
    <row r="45437" spans="17:63" ht="29.25" customHeight="1" x14ac:dyDescent="0.2">
      <c r="Q45437" s="92" t="s">
        <v>50</v>
      </c>
      <c r="BF45437" s="101" t="s">
        <v>58</v>
      </c>
      <c r="BK45437" s="98" t="s">
        <v>70</v>
      </c>
    </row>
    <row r="45438" spans="17:63" ht="29.25" customHeight="1" x14ac:dyDescent="0.2">
      <c r="Q45438" s="92" t="s">
        <v>50</v>
      </c>
      <c r="BF45438" s="101" t="s">
        <v>58</v>
      </c>
      <c r="BK45438" s="98" t="s">
        <v>70</v>
      </c>
    </row>
    <row r="45439" spans="17:63" ht="29.25" customHeight="1" x14ac:dyDescent="0.2">
      <c r="Q45439" s="92" t="s">
        <v>50</v>
      </c>
      <c r="BF45439" s="101" t="s">
        <v>58</v>
      </c>
      <c r="BK45439" s="98" t="s">
        <v>70</v>
      </c>
    </row>
    <row r="45440" spans="17:63" ht="29.25" customHeight="1" x14ac:dyDescent="0.2">
      <c r="Q45440" s="92" t="s">
        <v>50</v>
      </c>
      <c r="BF45440" s="101" t="s">
        <v>58</v>
      </c>
      <c r="BK45440" s="98" t="s">
        <v>70</v>
      </c>
    </row>
    <row r="45441" spans="17:63" ht="29.25" customHeight="1" x14ac:dyDescent="0.2">
      <c r="Q45441" s="92" t="s">
        <v>50</v>
      </c>
      <c r="BF45441" s="101" t="s">
        <v>58</v>
      </c>
      <c r="BK45441" s="98" t="s">
        <v>70</v>
      </c>
    </row>
    <row r="45442" spans="17:63" ht="29.25" customHeight="1" x14ac:dyDescent="0.2">
      <c r="Q45442" s="92" t="s">
        <v>50</v>
      </c>
      <c r="BF45442" s="101" t="s">
        <v>58</v>
      </c>
      <c r="BK45442" s="98" t="s">
        <v>70</v>
      </c>
    </row>
    <row r="45443" spans="17:63" ht="29.25" customHeight="1" x14ac:dyDescent="0.2">
      <c r="Q45443" s="92" t="s">
        <v>50</v>
      </c>
      <c r="BF45443" s="101" t="s">
        <v>58</v>
      </c>
      <c r="BK45443" s="98" t="s">
        <v>70</v>
      </c>
    </row>
    <row r="45444" spans="17:63" ht="29.25" customHeight="1" x14ac:dyDescent="0.2">
      <c r="Q45444" s="92" t="s">
        <v>50</v>
      </c>
      <c r="BF45444" s="101" t="s">
        <v>58</v>
      </c>
      <c r="BK45444" s="98" t="s">
        <v>70</v>
      </c>
    </row>
    <row r="45445" spans="17:63" ht="29.25" customHeight="1" x14ac:dyDescent="0.2">
      <c r="Q45445" s="92" t="s">
        <v>50</v>
      </c>
      <c r="BF45445" s="101" t="s">
        <v>58</v>
      </c>
      <c r="BK45445" s="98" t="s">
        <v>70</v>
      </c>
    </row>
    <row r="45446" spans="17:63" ht="29.25" customHeight="1" x14ac:dyDescent="0.2">
      <c r="Q45446" s="92" t="s">
        <v>50</v>
      </c>
      <c r="BF45446" s="101" t="s">
        <v>58</v>
      </c>
      <c r="BK45446" s="98" t="s">
        <v>70</v>
      </c>
    </row>
    <row r="45447" spans="17:63" ht="29.25" customHeight="1" x14ac:dyDescent="0.2">
      <c r="Q45447" s="92" t="s">
        <v>50</v>
      </c>
      <c r="BF45447" s="101" t="s">
        <v>58</v>
      </c>
      <c r="BK45447" s="98" t="s">
        <v>70</v>
      </c>
    </row>
    <row r="45448" spans="17:63" ht="29.25" customHeight="1" x14ac:dyDescent="0.2">
      <c r="Q45448" s="92" t="s">
        <v>50</v>
      </c>
      <c r="BF45448" s="101" t="s">
        <v>58</v>
      </c>
      <c r="BK45448" s="98" t="s">
        <v>70</v>
      </c>
    </row>
    <row r="45449" spans="17:63" ht="29.25" customHeight="1" x14ac:dyDescent="0.2">
      <c r="Q45449" s="92" t="s">
        <v>50</v>
      </c>
      <c r="BF45449" s="101" t="s">
        <v>58</v>
      </c>
      <c r="BK45449" s="98" t="s">
        <v>70</v>
      </c>
    </row>
    <row r="45450" spans="17:63" ht="29.25" customHeight="1" x14ac:dyDescent="0.2">
      <c r="Q45450" s="92" t="s">
        <v>50</v>
      </c>
      <c r="BF45450" s="101" t="s">
        <v>58</v>
      </c>
      <c r="BK45450" s="98" t="s">
        <v>70</v>
      </c>
    </row>
    <row r="45451" spans="17:63" ht="29.25" customHeight="1" x14ac:dyDescent="0.2">
      <c r="Q45451" s="92" t="s">
        <v>50</v>
      </c>
      <c r="BF45451" s="101" t="s">
        <v>58</v>
      </c>
      <c r="BK45451" s="98" t="s">
        <v>70</v>
      </c>
    </row>
    <row r="45452" spans="17:63" ht="29.25" customHeight="1" x14ac:dyDescent="0.2">
      <c r="Q45452" s="92" t="s">
        <v>50</v>
      </c>
      <c r="BF45452" s="101" t="s">
        <v>58</v>
      </c>
      <c r="BK45452" s="98" t="s">
        <v>70</v>
      </c>
    </row>
    <row r="45453" spans="17:63" ht="29.25" customHeight="1" x14ac:dyDescent="0.2">
      <c r="Q45453" s="92" t="s">
        <v>50</v>
      </c>
      <c r="BF45453" s="101" t="s">
        <v>58</v>
      </c>
      <c r="BK45453" s="98" t="s">
        <v>70</v>
      </c>
    </row>
    <row r="45454" spans="17:63" ht="29.25" customHeight="1" x14ac:dyDescent="0.2">
      <c r="Q45454" s="92" t="s">
        <v>50</v>
      </c>
      <c r="BF45454" s="101" t="s">
        <v>58</v>
      </c>
      <c r="BK45454" s="98" t="s">
        <v>70</v>
      </c>
    </row>
    <row r="45455" spans="17:63" ht="29.25" customHeight="1" x14ac:dyDescent="0.2">
      <c r="Q45455" s="92" t="s">
        <v>50</v>
      </c>
      <c r="BF45455" s="101" t="s">
        <v>58</v>
      </c>
      <c r="BK45455" s="98" t="s">
        <v>70</v>
      </c>
    </row>
    <row r="45456" spans="17:63" ht="29.25" customHeight="1" x14ac:dyDescent="0.2">
      <c r="Q45456" s="92" t="s">
        <v>50</v>
      </c>
      <c r="BF45456" s="101" t="s">
        <v>58</v>
      </c>
      <c r="BK45456" s="98" t="s">
        <v>70</v>
      </c>
    </row>
    <row r="45457" spans="17:63" ht="29.25" customHeight="1" x14ac:dyDescent="0.2">
      <c r="Q45457" s="92" t="s">
        <v>50</v>
      </c>
      <c r="BF45457" s="101" t="s">
        <v>58</v>
      </c>
      <c r="BK45457" s="98" t="s">
        <v>70</v>
      </c>
    </row>
    <row r="45458" spans="17:63" ht="29.25" customHeight="1" x14ac:dyDescent="0.2">
      <c r="Q45458" s="92" t="s">
        <v>50</v>
      </c>
      <c r="BF45458" s="101" t="s">
        <v>58</v>
      </c>
      <c r="BK45458" s="98" t="s">
        <v>70</v>
      </c>
    </row>
    <row r="45459" spans="17:63" ht="29.25" customHeight="1" x14ac:dyDescent="0.2">
      <c r="Q45459" s="92" t="s">
        <v>50</v>
      </c>
      <c r="BF45459" s="101" t="s">
        <v>58</v>
      </c>
      <c r="BK45459" s="98" t="s">
        <v>70</v>
      </c>
    </row>
    <row r="45460" spans="17:63" ht="29.25" customHeight="1" x14ac:dyDescent="0.2">
      <c r="Q45460" s="92" t="s">
        <v>50</v>
      </c>
      <c r="BF45460" s="101" t="s">
        <v>58</v>
      </c>
      <c r="BK45460" s="98" t="s">
        <v>70</v>
      </c>
    </row>
    <row r="45461" spans="17:63" ht="29.25" customHeight="1" x14ac:dyDescent="0.2">
      <c r="Q45461" s="92" t="s">
        <v>50</v>
      </c>
      <c r="BF45461" s="101" t="s">
        <v>58</v>
      </c>
      <c r="BK45461" s="98" t="s">
        <v>70</v>
      </c>
    </row>
    <row r="45462" spans="17:63" ht="29.25" customHeight="1" x14ac:dyDescent="0.2">
      <c r="Q45462" s="92" t="s">
        <v>50</v>
      </c>
      <c r="BF45462" s="101" t="s">
        <v>58</v>
      </c>
      <c r="BK45462" s="98" t="s">
        <v>70</v>
      </c>
    </row>
    <row r="45463" spans="17:63" ht="29.25" customHeight="1" x14ac:dyDescent="0.2">
      <c r="Q45463" s="92" t="s">
        <v>50</v>
      </c>
      <c r="BF45463" s="101" t="s">
        <v>58</v>
      </c>
      <c r="BK45463" s="98" t="s">
        <v>70</v>
      </c>
    </row>
    <row r="45464" spans="17:63" ht="29.25" customHeight="1" x14ac:dyDescent="0.2">
      <c r="Q45464" s="92" t="s">
        <v>50</v>
      </c>
      <c r="BF45464" s="101" t="s">
        <v>58</v>
      </c>
      <c r="BK45464" s="98" t="s">
        <v>70</v>
      </c>
    </row>
    <row r="45465" spans="17:63" ht="29.25" customHeight="1" x14ac:dyDescent="0.2">
      <c r="Q45465" s="92" t="s">
        <v>50</v>
      </c>
      <c r="BF45465" s="101" t="s">
        <v>58</v>
      </c>
      <c r="BK45465" s="98" t="s">
        <v>70</v>
      </c>
    </row>
    <row r="45466" spans="17:63" ht="29.25" customHeight="1" x14ac:dyDescent="0.2">
      <c r="Q45466" s="92" t="s">
        <v>50</v>
      </c>
      <c r="BF45466" s="101" t="s">
        <v>58</v>
      </c>
      <c r="BK45466" s="98" t="s">
        <v>70</v>
      </c>
    </row>
    <row r="45467" spans="17:63" ht="29.25" customHeight="1" x14ac:dyDescent="0.2">
      <c r="Q45467" s="92" t="s">
        <v>50</v>
      </c>
      <c r="BF45467" s="101" t="s">
        <v>58</v>
      </c>
      <c r="BK45467" s="98" t="s">
        <v>70</v>
      </c>
    </row>
    <row r="45468" spans="17:63" ht="29.25" customHeight="1" x14ac:dyDescent="0.2">
      <c r="Q45468" s="92" t="s">
        <v>50</v>
      </c>
      <c r="BF45468" s="101" t="s">
        <v>58</v>
      </c>
      <c r="BK45468" s="98" t="s">
        <v>70</v>
      </c>
    </row>
    <row r="45469" spans="17:63" ht="29.25" customHeight="1" x14ac:dyDescent="0.2">
      <c r="Q45469" s="92" t="s">
        <v>50</v>
      </c>
      <c r="BF45469" s="101" t="s">
        <v>58</v>
      </c>
      <c r="BK45469" s="98" t="s">
        <v>70</v>
      </c>
    </row>
    <row r="45470" spans="17:63" ht="29.25" customHeight="1" x14ac:dyDescent="0.2">
      <c r="Q45470" s="92" t="s">
        <v>50</v>
      </c>
      <c r="BF45470" s="101" t="s">
        <v>58</v>
      </c>
      <c r="BK45470" s="98" t="s">
        <v>70</v>
      </c>
    </row>
    <row r="45471" spans="17:63" ht="29.25" customHeight="1" x14ac:dyDescent="0.2">
      <c r="Q45471" s="92" t="s">
        <v>50</v>
      </c>
      <c r="BF45471" s="101" t="s">
        <v>58</v>
      </c>
      <c r="BK45471" s="98" t="s">
        <v>70</v>
      </c>
    </row>
    <row r="45472" spans="17:63" ht="29.25" customHeight="1" x14ac:dyDescent="0.2">
      <c r="Q45472" s="92" t="s">
        <v>50</v>
      </c>
      <c r="BF45472" s="101" t="s">
        <v>58</v>
      </c>
      <c r="BK45472" s="98" t="s">
        <v>70</v>
      </c>
    </row>
    <row r="45473" spans="17:63" ht="29.25" customHeight="1" x14ac:dyDescent="0.2">
      <c r="Q45473" s="92" t="s">
        <v>50</v>
      </c>
      <c r="BF45473" s="101" t="s">
        <v>58</v>
      </c>
      <c r="BK45473" s="98" t="s">
        <v>70</v>
      </c>
    </row>
    <row r="45474" spans="17:63" ht="29.25" customHeight="1" x14ac:dyDescent="0.2">
      <c r="Q45474" s="92" t="s">
        <v>50</v>
      </c>
      <c r="BF45474" s="101" t="s">
        <v>58</v>
      </c>
      <c r="BK45474" s="98" t="s">
        <v>70</v>
      </c>
    </row>
    <row r="45475" spans="17:63" ht="29.25" customHeight="1" x14ac:dyDescent="0.2">
      <c r="Q45475" s="92" t="s">
        <v>50</v>
      </c>
      <c r="BF45475" s="101" t="s">
        <v>58</v>
      </c>
      <c r="BK45475" s="98" t="s">
        <v>70</v>
      </c>
    </row>
    <row r="45476" spans="17:63" ht="29.25" customHeight="1" x14ac:dyDescent="0.2">
      <c r="Q45476" s="92" t="s">
        <v>50</v>
      </c>
      <c r="BF45476" s="101" t="s">
        <v>58</v>
      </c>
      <c r="BK45476" s="98" t="s">
        <v>70</v>
      </c>
    </row>
    <row r="45477" spans="17:63" ht="29.25" customHeight="1" x14ac:dyDescent="0.2">
      <c r="Q45477" s="92" t="s">
        <v>50</v>
      </c>
      <c r="BF45477" s="101" t="s">
        <v>58</v>
      </c>
      <c r="BK45477" s="98" t="s">
        <v>70</v>
      </c>
    </row>
    <row r="45478" spans="17:63" ht="29.25" customHeight="1" x14ac:dyDescent="0.2">
      <c r="Q45478" s="92" t="s">
        <v>50</v>
      </c>
      <c r="BF45478" s="101" t="s">
        <v>58</v>
      </c>
      <c r="BK45478" s="98" t="s">
        <v>70</v>
      </c>
    </row>
    <row r="45479" spans="17:63" ht="29.25" customHeight="1" x14ac:dyDescent="0.2">
      <c r="Q45479" s="92" t="s">
        <v>50</v>
      </c>
      <c r="BF45479" s="101" t="s">
        <v>58</v>
      </c>
      <c r="BK45479" s="98" t="s">
        <v>70</v>
      </c>
    </row>
    <row r="45480" spans="17:63" ht="29.25" customHeight="1" x14ac:dyDescent="0.2">
      <c r="Q45480" s="92" t="s">
        <v>50</v>
      </c>
      <c r="BF45480" s="101" t="s">
        <v>58</v>
      </c>
      <c r="BK45480" s="98" t="s">
        <v>70</v>
      </c>
    </row>
    <row r="45481" spans="17:63" ht="29.25" customHeight="1" x14ac:dyDescent="0.2">
      <c r="Q45481" s="92" t="s">
        <v>50</v>
      </c>
      <c r="BF45481" s="101" t="s">
        <v>58</v>
      </c>
      <c r="BK45481" s="98" t="s">
        <v>70</v>
      </c>
    </row>
    <row r="45482" spans="17:63" ht="29.25" customHeight="1" x14ac:dyDescent="0.2">
      <c r="Q45482" s="92" t="s">
        <v>50</v>
      </c>
      <c r="BF45482" s="101" t="s">
        <v>58</v>
      </c>
      <c r="BK45482" s="98" t="s">
        <v>70</v>
      </c>
    </row>
    <row r="45483" spans="17:63" ht="29.25" customHeight="1" x14ac:dyDescent="0.2">
      <c r="Q45483" s="92" t="s">
        <v>50</v>
      </c>
      <c r="BF45483" s="101" t="s">
        <v>58</v>
      </c>
      <c r="BK45483" s="98" t="s">
        <v>70</v>
      </c>
    </row>
    <row r="45484" spans="17:63" ht="29.25" customHeight="1" x14ac:dyDescent="0.2">
      <c r="Q45484" s="92" t="s">
        <v>50</v>
      </c>
      <c r="BF45484" s="101" t="s">
        <v>58</v>
      </c>
      <c r="BK45484" s="98" t="s">
        <v>70</v>
      </c>
    </row>
    <row r="45485" spans="17:63" ht="29.25" customHeight="1" x14ac:dyDescent="0.2">
      <c r="Q45485" s="92" t="s">
        <v>50</v>
      </c>
      <c r="BF45485" s="101" t="s">
        <v>58</v>
      </c>
      <c r="BK45485" s="98" t="s">
        <v>70</v>
      </c>
    </row>
    <row r="45486" spans="17:63" ht="29.25" customHeight="1" x14ac:dyDescent="0.2">
      <c r="Q45486" s="92" t="s">
        <v>50</v>
      </c>
      <c r="BF45486" s="101" t="s">
        <v>58</v>
      </c>
      <c r="BK45486" s="98" t="s">
        <v>70</v>
      </c>
    </row>
    <row r="45487" spans="17:63" ht="29.25" customHeight="1" x14ac:dyDescent="0.2">
      <c r="Q45487" s="92" t="s">
        <v>50</v>
      </c>
      <c r="BF45487" s="101" t="s">
        <v>58</v>
      </c>
      <c r="BK45487" s="98" t="s">
        <v>70</v>
      </c>
    </row>
    <row r="45488" spans="17:63" ht="29.25" customHeight="1" x14ac:dyDescent="0.2">
      <c r="Q45488" s="92" t="s">
        <v>50</v>
      </c>
      <c r="BF45488" s="101" t="s">
        <v>58</v>
      </c>
      <c r="BK45488" s="98" t="s">
        <v>70</v>
      </c>
    </row>
    <row r="45489" spans="17:63" ht="29.25" customHeight="1" x14ac:dyDescent="0.2">
      <c r="Q45489" s="92" t="s">
        <v>50</v>
      </c>
      <c r="BF45489" s="101" t="s">
        <v>58</v>
      </c>
      <c r="BK45489" s="98" t="s">
        <v>70</v>
      </c>
    </row>
    <row r="45490" spans="17:63" ht="29.25" customHeight="1" x14ac:dyDescent="0.2">
      <c r="Q45490" s="92" t="s">
        <v>50</v>
      </c>
      <c r="BF45490" s="101" t="s">
        <v>58</v>
      </c>
      <c r="BK45490" s="98" t="s">
        <v>70</v>
      </c>
    </row>
    <row r="45491" spans="17:63" ht="29.25" customHeight="1" x14ac:dyDescent="0.2">
      <c r="Q45491" s="92" t="s">
        <v>50</v>
      </c>
      <c r="BF45491" s="101" t="s">
        <v>58</v>
      </c>
      <c r="BK45491" s="98" t="s">
        <v>70</v>
      </c>
    </row>
    <row r="45492" spans="17:63" ht="29.25" customHeight="1" x14ac:dyDescent="0.2">
      <c r="Q45492" s="92" t="s">
        <v>50</v>
      </c>
      <c r="BF45492" s="101" t="s">
        <v>58</v>
      </c>
      <c r="BK45492" s="98" t="s">
        <v>70</v>
      </c>
    </row>
    <row r="45493" spans="17:63" ht="29.25" customHeight="1" x14ac:dyDescent="0.2">
      <c r="Q45493" s="92" t="s">
        <v>50</v>
      </c>
      <c r="BF45493" s="101" t="s">
        <v>58</v>
      </c>
      <c r="BK45493" s="98" t="s">
        <v>70</v>
      </c>
    </row>
    <row r="45494" spans="17:63" ht="29.25" customHeight="1" x14ac:dyDescent="0.2">
      <c r="Q45494" s="92" t="s">
        <v>50</v>
      </c>
      <c r="BF45494" s="101" t="s">
        <v>58</v>
      </c>
      <c r="BK45494" s="98" t="s">
        <v>70</v>
      </c>
    </row>
    <row r="45495" spans="17:63" ht="29.25" customHeight="1" x14ac:dyDescent="0.2">
      <c r="Q45495" s="92" t="s">
        <v>50</v>
      </c>
      <c r="BF45495" s="101" t="s">
        <v>58</v>
      </c>
      <c r="BK45495" s="98" t="s">
        <v>70</v>
      </c>
    </row>
    <row r="45496" spans="17:63" ht="29.25" customHeight="1" x14ac:dyDescent="0.2">
      <c r="Q45496" s="92" t="s">
        <v>50</v>
      </c>
      <c r="BF45496" s="101" t="s">
        <v>58</v>
      </c>
      <c r="BK45496" s="98" t="s">
        <v>70</v>
      </c>
    </row>
    <row r="45497" spans="17:63" ht="29.25" customHeight="1" x14ac:dyDescent="0.2">
      <c r="Q45497" s="92" t="s">
        <v>50</v>
      </c>
      <c r="BF45497" s="101" t="s">
        <v>58</v>
      </c>
      <c r="BK45497" s="98" t="s">
        <v>70</v>
      </c>
    </row>
    <row r="45498" spans="17:63" ht="29.25" customHeight="1" x14ac:dyDescent="0.2">
      <c r="Q45498" s="92" t="s">
        <v>50</v>
      </c>
      <c r="BF45498" s="101" t="s">
        <v>58</v>
      </c>
      <c r="BK45498" s="98" t="s">
        <v>70</v>
      </c>
    </row>
    <row r="45499" spans="17:63" ht="29.25" customHeight="1" x14ac:dyDescent="0.2">
      <c r="Q45499" s="92" t="s">
        <v>50</v>
      </c>
      <c r="BF45499" s="101" t="s">
        <v>58</v>
      </c>
      <c r="BK45499" s="98" t="s">
        <v>70</v>
      </c>
    </row>
    <row r="45500" spans="17:63" ht="29.25" customHeight="1" x14ac:dyDescent="0.2">
      <c r="Q45500" s="92" t="s">
        <v>50</v>
      </c>
      <c r="BF45500" s="101" t="s">
        <v>58</v>
      </c>
      <c r="BK45500" s="98" t="s">
        <v>70</v>
      </c>
    </row>
    <row r="45501" spans="17:63" ht="29.25" customHeight="1" x14ac:dyDescent="0.2">
      <c r="Q45501" s="92" t="s">
        <v>50</v>
      </c>
      <c r="BF45501" s="101" t="s">
        <v>58</v>
      </c>
      <c r="BK45501" s="98" t="s">
        <v>70</v>
      </c>
    </row>
    <row r="45502" spans="17:63" ht="29.25" customHeight="1" x14ac:dyDescent="0.2">
      <c r="Q45502" s="92" t="s">
        <v>50</v>
      </c>
      <c r="BF45502" s="101" t="s">
        <v>58</v>
      </c>
      <c r="BK45502" s="98" t="s">
        <v>70</v>
      </c>
    </row>
    <row r="45503" spans="17:63" ht="29.25" customHeight="1" x14ac:dyDescent="0.2">
      <c r="Q45503" s="92" t="s">
        <v>50</v>
      </c>
      <c r="BF45503" s="101" t="s">
        <v>58</v>
      </c>
      <c r="BK45503" s="98" t="s">
        <v>70</v>
      </c>
    </row>
    <row r="45504" spans="17:63" ht="29.25" customHeight="1" x14ac:dyDescent="0.2">
      <c r="Q45504" s="92" t="s">
        <v>50</v>
      </c>
      <c r="BF45504" s="101" t="s">
        <v>58</v>
      </c>
      <c r="BK45504" s="98" t="s">
        <v>70</v>
      </c>
    </row>
    <row r="45505" spans="17:63" ht="29.25" customHeight="1" x14ac:dyDescent="0.2">
      <c r="Q45505" s="92" t="s">
        <v>50</v>
      </c>
      <c r="BF45505" s="101" t="s">
        <v>58</v>
      </c>
      <c r="BK45505" s="98" t="s">
        <v>70</v>
      </c>
    </row>
    <row r="45506" spans="17:63" ht="29.25" customHeight="1" x14ac:dyDescent="0.2">
      <c r="Q45506" s="92" t="s">
        <v>50</v>
      </c>
      <c r="BF45506" s="101" t="s">
        <v>58</v>
      </c>
      <c r="BK45506" s="98" t="s">
        <v>70</v>
      </c>
    </row>
    <row r="45507" spans="17:63" ht="29.25" customHeight="1" x14ac:dyDescent="0.2">
      <c r="Q45507" s="92" t="s">
        <v>50</v>
      </c>
      <c r="BF45507" s="101" t="s">
        <v>58</v>
      </c>
      <c r="BK45507" s="98" t="s">
        <v>70</v>
      </c>
    </row>
    <row r="45508" spans="17:63" ht="29.25" customHeight="1" x14ac:dyDescent="0.2">
      <c r="Q45508" s="92" t="s">
        <v>50</v>
      </c>
      <c r="BF45508" s="101" t="s">
        <v>58</v>
      </c>
      <c r="BK45508" s="98" t="s">
        <v>70</v>
      </c>
    </row>
    <row r="45509" spans="17:63" ht="29.25" customHeight="1" x14ac:dyDescent="0.2">
      <c r="Q45509" s="92" t="s">
        <v>50</v>
      </c>
      <c r="BF45509" s="101" t="s">
        <v>58</v>
      </c>
      <c r="BK45509" s="98" t="s">
        <v>70</v>
      </c>
    </row>
    <row r="45510" spans="17:63" ht="29.25" customHeight="1" x14ac:dyDescent="0.2">
      <c r="Q45510" s="92" t="s">
        <v>50</v>
      </c>
      <c r="BF45510" s="101" t="s">
        <v>58</v>
      </c>
      <c r="BK45510" s="98" t="s">
        <v>70</v>
      </c>
    </row>
    <row r="45511" spans="17:63" ht="29.25" customHeight="1" x14ac:dyDescent="0.2">
      <c r="Q45511" s="92" t="s">
        <v>50</v>
      </c>
      <c r="BF45511" s="101" t="s">
        <v>58</v>
      </c>
      <c r="BK45511" s="98" t="s">
        <v>70</v>
      </c>
    </row>
    <row r="45512" spans="17:63" ht="29.25" customHeight="1" x14ac:dyDescent="0.2">
      <c r="Q45512" s="92" t="s">
        <v>50</v>
      </c>
      <c r="BF45512" s="101" t="s">
        <v>58</v>
      </c>
      <c r="BK45512" s="98" t="s">
        <v>70</v>
      </c>
    </row>
    <row r="45513" spans="17:63" ht="29.25" customHeight="1" x14ac:dyDescent="0.2">
      <c r="Q45513" s="92" t="s">
        <v>50</v>
      </c>
      <c r="BF45513" s="101" t="s">
        <v>58</v>
      </c>
      <c r="BK45513" s="98" t="s">
        <v>70</v>
      </c>
    </row>
    <row r="45514" spans="17:63" ht="29.25" customHeight="1" x14ac:dyDescent="0.2">
      <c r="Q45514" s="92" t="s">
        <v>50</v>
      </c>
      <c r="BF45514" s="101" t="s">
        <v>58</v>
      </c>
      <c r="BK45514" s="98" t="s">
        <v>70</v>
      </c>
    </row>
    <row r="45515" spans="17:63" ht="29.25" customHeight="1" x14ac:dyDescent="0.2">
      <c r="Q45515" s="92" t="s">
        <v>50</v>
      </c>
      <c r="BF45515" s="101" t="s">
        <v>58</v>
      </c>
      <c r="BK45515" s="98" t="s">
        <v>70</v>
      </c>
    </row>
    <row r="45516" spans="17:63" ht="29.25" customHeight="1" x14ac:dyDescent="0.2">
      <c r="Q45516" s="92" t="s">
        <v>50</v>
      </c>
      <c r="BF45516" s="101" t="s">
        <v>58</v>
      </c>
      <c r="BK45516" s="98" t="s">
        <v>70</v>
      </c>
    </row>
    <row r="45517" spans="17:63" ht="29.25" customHeight="1" x14ac:dyDescent="0.2">
      <c r="Q45517" s="92" t="s">
        <v>50</v>
      </c>
      <c r="BF45517" s="101" t="s">
        <v>58</v>
      </c>
      <c r="BK45517" s="98" t="s">
        <v>70</v>
      </c>
    </row>
    <row r="45518" spans="17:63" ht="29.25" customHeight="1" x14ac:dyDescent="0.2">
      <c r="Q45518" s="92" t="s">
        <v>50</v>
      </c>
      <c r="BF45518" s="101" t="s">
        <v>58</v>
      </c>
      <c r="BK45518" s="98" t="s">
        <v>70</v>
      </c>
    </row>
    <row r="45519" spans="17:63" ht="29.25" customHeight="1" x14ac:dyDescent="0.2">
      <c r="Q45519" s="92" t="s">
        <v>50</v>
      </c>
      <c r="BF45519" s="101" t="s">
        <v>58</v>
      </c>
      <c r="BK45519" s="98" t="s">
        <v>70</v>
      </c>
    </row>
    <row r="45520" spans="17:63" ht="29.25" customHeight="1" x14ac:dyDescent="0.2">
      <c r="Q45520" s="92" t="s">
        <v>50</v>
      </c>
      <c r="BF45520" s="101" t="s">
        <v>58</v>
      </c>
      <c r="BK45520" s="98" t="s">
        <v>70</v>
      </c>
    </row>
    <row r="45521" spans="17:63" ht="29.25" customHeight="1" x14ac:dyDescent="0.2">
      <c r="Q45521" s="92" t="s">
        <v>50</v>
      </c>
      <c r="BF45521" s="101" t="s">
        <v>58</v>
      </c>
      <c r="BK45521" s="98" t="s">
        <v>70</v>
      </c>
    </row>
    <row r="45522" spans="17:63" ht="29.25" customHeight="1" x14ac:dyDescent="0.2">
      <c r="Q45522" s="92" t="s">
        <v>50</v>
      </c>
      <c r="BF45522" s="101" t="s">
        <v>58</v>
      </c>
      <c r="BK45522" s="98" t="s">
        <v>70</v>
      </c>
    </row>
    <row r="45523" spans="17:63" ht="29.25" customHeight="1" x14ac:dyDescent="0.2">
      <c r="Q45523" s="92" t="s">
        <v>50</v>
      </c>
      <c r="BF45523" s="101" t="s">
        <v>58</v>
      </c>
      <c r="BK45523" s="98" t="s">
        <v>70</v>
      </c>
    </row>
    <row r="45524" spans="17:63" ht="29.25" customHeight="1" x14ac:dyDescent="0.2">
      <c r="Q45524" s="92" t="s">
        <v>50</v>
      </c>
      <c r="BF45524" s="101" t="s">
        <v>58</v>
      </c>
      <c r="BK45524" s="98" t="s">
        <v>70</v>
      </c>
    </row>
    <row r="45525" spans="17:63" ht="29.25" customHeight="1" x14ac:dyDescent="0.2">
      <c r="Q45525" s="92" t="s">
        <v>50</v>
      </c>
      <c r="BF45525" s="101" t="s">
        <v>58</v>
      </c>
      <c r="BK45525" s="98" t="s">
        <v>70</v>
      </c>
    </row>
    <row r="45526" spans="17:63" ht="29.25" customHeight="1" x14ac:dyDescent="0.2">
      <c r="Q45526" s="92" t="s">
        <v>50</v>
      </c>
      <c r="BF45526" s="101" t="s">
        <v>58</v>
      </c>
      <c r="BK45526" s="98" t="s">
        <v>70</v>
      </c>
    </row>
    <row r="45527" spans="17:63" ht="29.25" customHeight="1" x14ac:dyDescent="0.2">
      <c r="Q45527" s="92" t="s">
        <v>50</v>
      </c>
      <c r="BF45527" s="101" t="s">
        <v>58</v>
      </c>
      <c r="BK45527" s="98" t="s">
        <v>70</v>
      </c>
    </row>
    <row r="45528" spans="17:63" ht="29.25" customHeight="1" x14ac:dyDescent="0.2">
      <c r="Q45528" s="92" t="s">
        <v>50</v>
      </c>
      <c r="BF45528" s="101" t="s">
        <v>58</v>
      </c>
      <c r="BK45528" s="98" t="s">
        <v>70</v>
      </c>
    </row>
    <row r="45529" spans="17:63" ht="29.25" customHeight="1" x14ac:dyDescent="0.2">
      <c r="Q45529" s="92" t="s">
        <v>50</v>
      </c>
      <c r="BF45529" s="101" t="s">
        <v>58</v>
      </c>
      <c r="BK45529" s="98" t="s">
        <v>70</v>
      </c>
    </row>
    <row r="45530" spans="17:63" ht="29.25" customHeight="1" x14ac:dyDescent="0.2">
      <c r="Q45530" s="92" t="s">
        <v>50</v>
      </c>
      <c r="BF45530" s="101" t="s">
        <v>58</v>
      </c>
      <c r="BK45530" s="98" t="s">
        <v>70</v>
      </c>
    </row>
    <row r="45531" spans="17:63" ht="29.25" customHeight="1" x14ac:dyDescent="0.2">
      <c r="Q45531" s="92" t="s">
        <v>50</v>
      </c>
      <c r="BF45531" s="101" t="s">
        <v>58</v>
      </c>
      <c r="BK45531" s="98" t="s">
        <v>70</v>
      </c>
    </row>
    <row r="45532" spans="17:63" ht="29.25" customHeight="1" x14ac:dyDescent="0.2">
      <c r="Q45532" s="92" t="s">
        <v>50</v>
      </c>
      <c r="BF45532" s="101" t="s">
        <v>58</v>
      </c>
      <c r="BK45532" s="98" t="s">
        <v>70</v>
      </c>
    </row>
    <row r="45533" spans="17:63" ht="29.25" customHeight="1" x14ac:dyDescent="0.2">
      <c r="Q45533" s="92" t="s">
        <v>50</v>
      </c>
      <c r="BF45533" s="101" t="s">
        <v>58</v>
      </c>
      <c r="BK45533" s="98" t="s">
        <v>70</v>
      </c>
    </row>
    <row r="45534" spans="17:63" ht="29.25" customHeight="1" x14ac:dyDescent="0.2">
      <c r="Q45534" s="92" t="s">
        <v>50</v>
      </c>
      <c r="BF45534" s="101" t="s">
        <v>58</v>
      </c>
      <c r="BK45534" s="98" t="s">
        <v>70</v>
      </c>
    </row>
    <row r="45535" spans="17:63" ht="29.25" customHeight="1" x14ac:dyDescent="0.2">
      <c r="Q45535" s="92" t="s">
        <v>50</v>
      </c>
      <c r="BF45535" s="101" t="s">
        <v>58</v>
      </c>
      <c r="BK45535" s="98" t="s">
        <v>70</v>
      </c>
    </row>
    <row r="45536" spans="17:63" ht="29.25" customHeight="1" x14ac:dyDescent="0.2">
      <c r="Q45536" s="92" t="s">
        <v>50</v>
      </c>
      <c r="BF45536" s="101" t="s">
        <v>58</v>
      </c>
      <c r="BK45536" s="98" t="s">
        <v>70</v>
      </c>
    </row>
    <row r="45537" spans="17:63" ht="29.25" customHeight="1" x14ac:dyDescent="0.2">
      <c r="Q45537" s="92" t="s">
        <v>50</v>
      </c>
      <c r="BF45537" s="101" t="s">
        <v>58</v>
      </c>
      <c r="BK45537" s="98" t="s">
        <v>70</v>
      </c>
    </row>
    <row r="45538" spans="17:63" ht="29.25" customHeight="1" x14ac:dyDescent="0.2">
      <c r="Q45538" s="92" t="s">
        <v>50</v>
      </c>
      <c r="BF45538" s="101" t="s">
        <v>58</v>
      </c>
      <c r="BK45538" s="98" t="s">
        <v>70</v>
      </c>
    </row>
    <row r="45539" spans="17:63" ht="29.25" customHeight="1" x14ac:dyDescent="0.2">
      <c r="Q45539" s="92" t="s">
        <v>50</v>
      </c>
      <c r="BF45539" s="101" t="s">
        <v>58</v>
      </c>
      <c r="BK45539" s="98" t="s">
        <v>70</v>
      </c>
    </row>
    <row r="45540" spans="17:63" ht="29.25" customHeight="1" x14ac:dyDescent="0.2">
      <c r="Q45540" s="92" t="s">
        <v>50</v>
      </c>
      <c r="BF45540" s="101" t="s">
        <v>58</v>
      </c>
      <c r="BK45540" s="98" t="s">
        <v>70</v>
      </c>
    </row>
    <row r="45541" spans="17:63" ht="29.25" customHeight="1" x14ac:dyDescent="0.2">
      <c r="Q45541" s="92" t="s">
        <v>50</v>
      </c>
      <c r="BF45541" s="101" t="s">
        <v>58</v>
      </c>
      <c r="BK45541" s="98" t="s">
        <v>70</v>
      </c>
    </row>
    <row r="45542" spans="17:63" ht="29.25" customHeight="1" x14ac:dyDescent="0.2">
      <c r="Q45542" s="92" t="s">
        <v>50</v>
      </c>
      <c r="BF45542" s="101" t="s">
        <v>58</v>
      </c>
      <c r="BK45542" s="98" t="s">
        <v>70</v>
      </c>
    </row>
    <row r="45543" spans="17:63" ht="29.25" customHeight="1" x14ac:dyDescent="0.2">
      <c r="Q45543" s="92" t="s">
        <v>50</v>
      </c>
      <c r="BF45543" s="101" t="s">
        <v>58</v>
      </c>
      <c r="BK45543" s="98" t="s">
        <v>70</v>
      </c>
    </row>
    <row r="45544" spans="17:63" ht="29.25" customHeight="1" x14ac:dyDescent="0.2">
      <c r="Q45544" s="92" t="s">
        <v>50</v>
      </c>
      <c r="BF45544" s="101" t="s">
        <v>58</v>
      </c>
      <c r="BK45544" s="98" t="s">
        <v>70</v>
      </c>
    </row>
    <row r="45545" spans="17:63" ht="29.25" customHeight="1" x14ac:dyDescent="0.2">
      <c r="Q45545" s="92" t="s">
        <v>50</v>
      </c>
      <c r="BF45545" s="101" t="s">
        <v>58</v>
      </c>
      <c r="BK45545" s="98" t="s">
        <v>70</v>
      </c>
    </row>
    <row r="45546" spans="17:63" ht="29.25" customHeight="1" x14ac:dyDescent="0.2">
      <c r="Q45546" s="92" t="s">
        <v>50</v>
      </c>
      <c r="BF45546" s="101" t="s">
        <v>58</v>
      </c>
      <c r="BK45546" s="98" t="s">
        <v>70</v>
      </c>
    </row>
    <row r="45547" spans="17:63" ht="29.25" customHeight="1" x14ac:dyDescent="0.2">
      <c r="Q45547" s="92" t="s">
        <v>50</v>
      </c>
      <c r="BF45547" s="101" t="s">
        <v>58</v>
      </c>
      <c r="BK45547" s="98" t="s">
        <v>70</v>
      </c>
    </row>
    <row r="45548" spans="17:63" ht="29.25" customHeight="1" x14ac:dyDescent="0.2">
      <c r="Q45548" s="92" t="s">
        <v>50</v>
      </c>
      <c r="BF45548" s="101" t="s">
        <v>58</v>
      </c>
      <c r="BK45548" s="98" t="s">
        <v>70</v>
      </c>
    </row>
    <row r="45549" spans="17:63" ht="29.25" customHeight="1" x14ac:dyDescent="0.2">
      <c r="Q45549" s="92" t="s">
        <v>50</v>
      </c>
      <c r="BF45549" s="101" t="s">
        <v>58</v>
      </c>
      <c r="BK45549" s="98" t="s">
        <v>70</v>
      </c>
    </row>
    <row r="45550" spans="17:63" ht="29.25" customHeight="1" x14ac:dyDescent="0.2">
      <c r="Q45550" s="92" t="s">
        <v>50</v>
      </c>
      <c r="BF45550" s="101" t="s">
        <v>58</v>
      </c>
      <c r="BK45550" s="98" t="s">
        <v>70</v>
      </c>
    </row>
    <row r="45551" spans="17:63" ht="29.25" customHeight="1" x14ac:dyDescent="0.2">
      <c r="Q45551" s="92" t="s">
        <v>50</v>
      </c>
      <c r="BF45551" s="101" t="s">
        <v>58</v>
      </c>
      <c r="BK45551" s="98" t="s">
        <v>70</v>
      </c>
    </row>
    <row r="45552" spans="17:63" ht="29.25" customHeight="1" x14ac:dyDescent="0.2">
      <c r="Q45552" s="92" t="s">
        <v>50</v>
      </c>
      <c r="BF45552" s="101" t="s">
        <v>58</v>
      </c>
      <c r="BK45552" s="98" t="s">
        <v>70</v>
      </c>
    </row>
    <row r="45553" spans="17:63" ht="29.25" customHeight="1" x14ac:dyDescent="0.2">
      <c r="Q45553" s="92" t="s">
        <v>50</v>
      </c>
      <c r="BF45553" s="101" t="s">
        <v>58</v>
      </c>
      <c r="BK45553" s="98" t="s">
        <v>70</v>
      </c>
    </row>
    <row r="45554" spans="17:63" ht="29.25" customHeight="1" x14ac:dyDescent="0.2">
      <c r="Q45554" s="92" t="s">
        <v>50</v>
      </c>
      <c r="BF45554" s="101" t="s">
        <v>58</v>
      </c>
      <c r="BK45554" s="98" t="s">
        <v>70</v>
      </c>
    </row>
    <row r="45555" spans="17:63" ht="29.25" customHeight="1" x14ac:dyDescent="0.2">
      <c r="Q45555" s="92" t="s">
        <v>50</v>
      </c>
      <c r="BF45555" s="101" t="s">
        <v>58</v>
      </c>
      <c r="BK45555" s="98" t="s">
        <v>70</v>
      </c>
    </row>
    <row r="45556" spans="17:63" ht="29.25" customHeight="1" x14ac:dyDescent="0.2">
      <c r="Q45556" s="92" t="s">
        <v>50</v>
      </c>
      <c r="BF45556" s="101" t="s">
        <v>58</v>
      </c>
      <c r="BK45556" s="98" t="s">
        <v>70</v>
      </c>
    </row>
    <row r="45557" spans="17:63" ht="29.25" customHeight="1" x14ac:dyDescent="0.2">
      <c r="Q45557" s="92" t="s">
        <v>50</v>
      </c>
      <c r="BF45557" s="101" t="s">
        <v>58</v>
      </c>
      <c r="BK45557" s="98" t="s">
        <v>70</v>
      </c>
    </row>
    <row r="45558" spans="17:63" ht="29.25" customHeight="1" x14ac:dyDescent="0.2">
      <c r="Q45558" s="92" t="s">
        <v>50</v>
      </c>
      <c r="BF45558" s="101" t="s">
        <v>58</v>
      </c>
      <c r="BK45558" s="98" t="s">
        <v>70</v>
      </c>
    </row>
    <row r="45559" spans="17:63" ht="29.25" customHeight="1" x14ac:dyDescent="0.2">
      <c r="Q45559" s="92" t="s">
        <v>50</v>
      </c>
      <c r="BF45559" s="101" t="s">
        <v>58</v>
      </c>
      <c r="BK45559" s="98" t="s">
        <v>70</v>
      </c>
    </row>
    <row r="45560" spans="17:63" ht="29.25" customHeight="1" x14ac:dyDescent="0.2">
      <c r="Q45560" s="92" t="s">
        <v>50</v>
      </c>
      <c r="BF45560" s="101" t="s">
        <v>58</v>
      </c>
      <c r="BK45560" s="98" t="s">
        <v>70</v>
      </c>
    </row>
    <row r="45561" spans="17:63" ht="29.25" customHeight="1" x14ac:dyDescent="0.2">
      <c r="Q45561" s="92" t="s">
        <v>50</v>
      </c>
      <c r="BF45561" s="101" t="s">
        <v>58</v>
      </c>
      <c r="BK45561" s="98" t="s">
        <v>70</v>
      </c>
    </row>
    <row r="45562" spans="17:63" ht="29.25" customHeight="1" x14ac:dyDescent="0.2">
      <c r="Q45562" s="92" t="s">
        <v>50</v>
      </c>
      <c r="BF45562" s="101" t="s">
        <v>58</v>
      </c>
      <c r="BK45562" s="98" t="s">
        <v>70</v>
      </c>
    </row>
    <row r="45563" spans="17:63" ht="29.25" customHeight="1" x14ac:dyDescent="0.2">
      <c r="Q45563" s="92" t="s">
        <v>50</v>
      </c>
      <c r="BF45563" s="101" t="s">
        <v>58</v>
      </c>
      <c r="BK45563" s="98" t="s">
        <v>70</v>
      </c>
    </row>
    <row r="45564" spans="17:63" ht="29.25" customHeight="1" x14ac:dyDescent="0.2">
      <c r="Q45564" s="92" t="s">
        <v>50</v>
      </c>
      <c r="BF45564" s="101" t="s">
        <v>58</v>
      </c>
      <c r="BK45564" s="98" t="s">
        <v>70</v>
      </c>
    </row>
    <row r="45565" spans="17:63" ht="29.25" customHeight="1" x14ac:dyDescent="0.2">
      <c r="Q45565" s="92" t="s">
        <v>50</v>
      </c>
      <c r="BF45565" s="101" t="s">
        <v>58</v>
      </c>
      <c r="BK45565" s="98" t="s">
        <v>70</v>
      </c>
    </row>
    <row r="45566" spans="17:63" ht="29.25" customHeight="1" x14ac:dyDescent="0.2">
      <c r="Q45566" s="92" t="s">
        <v>50</v>
      </c>
      <c r="BF45566" s="101" t="s">
        <v>58</v>
      </c>
      <c r="BK45566" s="98" t="s">
        <v>70</v>
      </c>
    </row>
    <row r="45567" spans="17:63" ht="29.25" customHeight="1" x14ac:dyDescent="0.2">
      <c r="Q45567" s="92" t="s">
        <v>50</v>
      </c>
      <c r="BF45567" s="101" t="s">
        <v>58</v>
      </c>
      <c r="BK45567" s="98" t="s">
        <v>70</v>
      </c>
    </row>
    <row r="45568" spans="17:63" ht="29.25" customHeight="1" x14ac:dyDescent="0.2">
      <c r="Q45568" s="92" t="s">
        <v>50</v>
      </c>
      <c r="BF45568" s="101" t="s">
        <v>58</v>
      </c>
      <c r="BK45568" s="98" t="s">
        <v>70</v>
      </c>
    </row>
    <row r="45569" spans="17:63" ht="29.25" customHeight="1" x14ac:dyDescent="0.2">
      <c r="Q45569" s="92" t="s">
        <v>50</v>
      </c>
      <c r="BF45569" s="101" t="s">
        <v>58</v>
      </c>
      <c r="BK45569" s="98" t="s">
        <v>70</v>
      </c>
    </row>
    <row r="45570" spans="17:63" ht="29.25" customHeight="1" x14ac:dyDescent="0.2">
      <c r="Q45570" s="92" t="s">
        <v>50</v>
      </c>
      <c r="BF45570" s="101" t="s">
        <v>58</v>
      </c>
      <c r="BK45570" s="98" t="s">
        <v>70</v>
      </c>
    </row>
    <row r="45571" spans="17:63" ht="29.25" customHeight="1" x14ac:dyDescent="0.2">
      <c r="Q45571" s="92" t="s">
        <v>50</v>
      </c>
      <c r="BF45571" s="101" t="s">
        <v>58</v>
      </c>
      <c r="BK45571" s="98" t="s">
        <v>70</v>
      </c>
    </row>
    <row r="45572" spans="17:63" ht="29.25" customHeight="1" x14ac:dyDescent="0.2">
      <c r="Q45572" s="92" t="s">
        <v>50</v>
      </c>
      <c r="BF45572" s="101" t="s">
        <v>58</v>
      </c>
      <c r="BK45572" s="98" t="s">
        <v>70</v>
      </c>
    </row>
    <row r="45573" spans="17:63" ht="29.25" customHeight="1" x14ac:dyDescent="0.2">
      <c r="Q45573" s="92" t="s">
        <v>50</v>
      </c>
      <c r="BF45573" s="101" t="s">
        <v>58</v>
      </c>
      <c r="BK45573" s="98" t="s">
        <v>70</v>
      </c>
    </row>
    <row r="45574" spans="17:63" ht="29.25" customHeight="1" x14ac:dyDescent="0.2">
      <c r="Q45574" s="92" t="s">
        <v>50</v>
      </c>
      <c r="BF45574" s="101" t="s">
        <v>58</v>
      </c>
      <c r="BK45574" s="98" t="s">
        <v>70</v>
      </c>
    </row>
    <row r="45575" spans="17:63" ht="29.25" customHeight="1" x14ac:dyDescent="0.2">
      <c r="Q45575" s="92" t="s">
        <v>50</v>
      </c>
      <c r="BF45575" s="101" t="s">
        <v>58</v>
      </c>
      <c r="BK45575" s="98" t="s">
        <v>70</v>
      </c>
    </row>
    <row r="45576" spans="17:63" ht="29.25" customHeight="1" x14ac:dyDescent="0.2">
      <c r="Q45576" s="92" t="s">
        <v>50</v>
      </c>
      <c r="BF45576" s="101" t="s">
        <v>58</v>
      </c>
      <c r="BK45576" s="98" t="s">
        <v>70</v>
      </c>
    </row>
    <row r="45577" spans="17:63" ht="29.25" customHeight="1" x14ac:dyDescent="0.2">
      <c r="Q45577" s="92" t="s">
        <v>50</v>
      </c>
      <c r="BF45577" s="101" t="s">
        <v>58</v>
      </c>
      <c r="BK45577" s="98" t="s">
        <v>70</v>
      </c>
    </row>
    <row r="45578" spans="17:63" ht="29.25" customHeight="1" x14ac:dyDescent="0.2">
      <c r="Q45578" s="92" t="s">
        <v>50</v>
      </c>
      <c r="BF45578" s="101" t="s">
        <v>58</v>
      </c>
      <c r="BK45578" s="98" t="s">
        <v>70</v>
      </c>
    </row>
    <row r="45579" spans="17:63" ht="29.25" customHeight="1" x14ac:dyDescent="0.2">
      <c r="Q45579" s="92" t="s">
        <v>50</v>
      </c>
      <c r="BF45579" s="101" t="s">
        <v>58</v>
      </c>
      <c r="BK45579" s="98" t="s">
        <v>70</v>
      </c>
    </row>
    <row r="45580" spans="17:63" ht="29.25" customHeight="1" x14ac:dyDescent="0.2">
      <c r="Q45580" s="92" t="s">
        <v>50</v>
      </c>
      <c r="BF45580" s="101" t="s">
        <v>58</v>
      </c>
      <c r="BK45580" s="98" t="s">
        <v>70</v>
      </c>
    </row>
    <row r="45581" spans="17:63" ht="29.25" customHeight="1" x14ac:dyDescent="0.2">
      <c r="Q45581" s="92" t="s">
        <v>50</v>
      </c>
      <c r="BF45581" s="101" t="s">
        <v>58</v>
      </c>
      <c r="BK45581" s="98" t="s">
        <v>70</v>
      </c>
    </row>
    <row r="45582" spans="17:63" ht="29.25" customHeight="1" x14ac:dyDescent="0.2">
      <c r="Q45582" s="92" t="s">
        <v>50</v>
      </c>
      <c r="BF45582" s="101" t="s">
        <v>58</v>
      </c>
      <c r="BK45582" s="98" t="s">
        <v>70</v>
      </c>
    </row>
    <row r="45583" spans="17:63" ht="29.25" customHeight="1" x14ac:dyDescent="0.2">
      <c r="Q45583" s="92" t="s">
        <v>50</v>
      </c>
      <c r="BF45583" s="101" t="s">
        <v>58</v>
      </c>
      <c r="BK45583" s="98" t="s">
        <v>70</v>
      </c>
    </row>
    <row r="45584" spans="17:63" ht="29.25" customHeight="1" x14ac:dyDescent="0.2">
      <c r="Q45584" s="92" t="s">
        <v>50</v>
      </c>
      <c r="BF45584" s="101" t="s">
        <v>58</v>
      </c>
      <c r="BK45584" s="98" t="s">
        <v>70</v>
      </c>
    </row>
    <row r="45585" spans="17:63" ht="29.25" customHeight="1" x14ac:dyDescent="0.2">
      <c r="Q45585" s="92" t="s">
        <v>50</v>
      </c>
      <c r="BF45585" s="101" t="s">
        <v>58</v>
      </c>
      <c r="BK45585" s="98" t="s">
        <v>70</v>
      </c>
    </row>
    <row r="45586" spans="17:63" ht="29.25" customHeight="1" x14ac:dyDescent="0.2">
      <c r="Q45586" s="92" t="s">
        <v>50</v>
      </c>
      <c r="BF45586" s="101" t="s">
        <v>58</v>
      </c>
      <c r="BK45586" s="98" t="s">
        <v>70</v>
      </c>
    </row>
    <row r="45587" spans="17:63" ht="29.25" customHeight="1" x14ac:dyDescent="0.2">
      <c r="Q45587" s="92" t="s">
        <v>50</v>
      </c>
      <c r="BF45587" s="101" t="s">
        <v>58</v>
      </c>
      <c r="BK45587" s="98" t="s">
        <v>70</v>
      </c>
    </row>
    <row r="45588" spans="17:63" ht="29.25" customHeight="1" x14ac:dyDescent="0.2">
      <c r="Q45588" s="92" t="s">
        <v>50</v>
      </c>
      <c r="BF45588" s="101" t="s">
        <v>58</v>
      </c>
      <c r="BK45588" s="98" t="s">
        <v>70</v>
      </c>
    </row>
    <row r="45589" spans="17:63" ht="29.25" customHeight="1" x14ac:dyDescent="0.2">
      <c r="Q45589" s="92" t="s">
        <v>50</v>
      </c>
      <c r="BF45589" s="101" t="s">
        <v>58</v>
      </c>
      <c r="BK45589" s="98" t="s">
        <v>70</v>
      </c>
    </row>
    <row r="45590" spans="17:63" ht="29.25" customHeight="1" x14ac:dyDescent="0.2">
      <c r="Q45590" s="92" t="s">
        <v>50</v>
      </c>
      <c r="BF45590" s="101" t="s">
        <v>58</v>
      </c>
      <c r="BK45590" s="98" t="s">
        <v>70</v>
      </c>
    </row>
    <row r="45591" spans="17:63" ht="29.25" customHeight="1" x14ac:dyDescent="0.2">
      <c r="Q45591" s="92" t="s">
        <v>50</v>
      </c>
      <c r="BF45591" s="101" t="s">
        <v>58</v>
      </c>
      <c r="BK45591" s="98" t="s">
        <v>70</v>
      </c>
    </row>
    <row r="45592" spans="17:63" ht="29.25" customHeight="1" x14ac:dyDescent="0.2">
      <c r="Q45592" s="92" t="s">
        <v>50</v>
      </c>
      <c r="BF45592" s="101" t="s">
        <v>58</v>
      </c>
      <c r="BK45592" s="98" t="s">
        <v>70</v>
      </c>
    </row>
    <row r="45593" spans="17:63" ht="29.25" customHeight="1" x14ac:dyDescent="0.2">
      <c r="Q45593" s="92" t="s">
        <v>50</v>
      </c>
      <c r="BF45593" s="101" t="s">
        <v>58</v>
      </c>
      <c r="BK45593" s="98" t="s">
        <v>70</v>
      </c>
    </row>
    <row r="45594" spans="17:63" ht="29.25" customHeight="1" x14ac:dyDescent="0.2">
      <c r="Q45594" s="92" t="s">
        <v>50</v>
      </c>
      <c r="BF45594" s="101" t="s">
        <v>58</v>
      </c>
      <c r="BK45594" s="98" t="s">
        <v>70</v>
      </c>
    </row>
    <row r="45595" spans="17:63" ht="29.25" customHeight="1" x14ac:dyDescent="0.2">
      <c r="Q45595" s="92" t="s">
        <v>50</v>
      </c>
      <c r="BF45595" s="101" t="s">
        <v>58</v>
      </c>
      <c r="BK45595" s="98" t="s">
        <v>70</v>
      </c>
    </row>
    <row r="45596" spans="17:63" ht="29.25" customHeight="1" x14ac:dyDescent="0.2">
      <c r="Q45596" s="92" t="s">
        <v>50</v>
      </c>
      <c r="BF45596" s="101" t="s">
        <v>58</v>
      </c>
      <c r="BK45596" s="98" t="s">
        <v>70</v>
      </c>
    </row>
    <row r="45597" spans="17:63" ht="29.25" customHeight="1" x14ac:dyDescent="0.2">
      <c r="Q45597" s="92" t="s">
        <v>50</v>
      </c>
      <c r="BF45597" s="101" t="s">
        <v>58</v>
      </c>
      <c r="BK45597" s="98" t="s">
        <v>70</v>
      </c>
    </row>
    <row r="45598" spans="17:63" ht="29.25" customHeight="1" x14ac:dyDescent="0.2">
      <c r="Q45598" s="92" t="s">
        <v>50</v>
      </c>
      <c r="BF45598" s="101" t="s">
        <v>58</v>
      </c>
      <c r="BK45598" s="98" t="s">
        <v>70</v>
      </c>
    </row>
    <row r="45599" spans="17:63" ht="29.25" customHeight="1" x14ac:dyDescent="0.2">
      <c r="Q45599" s="92" t="s">
        <v>50</v>
      </c>
      <c r="BF45599" s="101" t="s">
        <v>58</v>
      </c>
      <c r="BK45599" s="98" t="s">
        <v>70</v>
      </c>
    </row>
    <row r="45600" spans="17:63" ht="29.25" customHeight="1" x14ac:dyDescent="0.2">
      <c r="Q45600" s="92" t="s">
        <v>50</v>
      </c>
      <c r="BF45600" s="101" t="s">
        <v>58</v>
      </c>
      <c r="BK45600" s="98" t="s">
        <v>70</v>
      </c>
    </row>
    <row r="45601" spans="17:63" ht="29.25" customHeight="1" x14ac:dyDescent="0.2">
      <c r="Q45601" s="92" t="s">
        <v>50</v>
      </c>
      <c r="BF45601" s="101" t="s">
        <v>58</v>
      </c>
      <c r="BK45601" s="98" t="s">
        <v>70</v>
      </c>
    </row>
    <row r="45602" spans="17:63" ht="29.25" customHeight="1" x14ac:dyDescent="0.2">
      <c r="Q45602" s="92" t="s">
        <v>50</v>
      </c>
      <c r="BF45602" s="101" t="s">
        <v>58</v>
      </c>
      <c r="BK45602" s="98" t="s">
        <v>70</v>
      </c>
    </row>
    <row r="45603" spans="17:63" ht="29.25" customHeight="1" x14ac:dyDescent="0.2">
      <c r="Q45603" s="92" t="s">
        <v>50</v>
      </c>
      <c r="BF45603" s="101" t="s">
        <v>58</v>
      </c>
      <c r="BK45603" s="98" t="s">
        <v>70</v>
      </c>
    </row>
    <row r="45604" spans="17:63" ht="29.25" customHeight="1" x14ac:dyDescent="0.2">
      <c r="Q45604" s="92" t="s">
        <v>50</v>
      </c>
      <c r="BF45604" s="101" t="s">
        <v>58</v>
      </c>
      <c r="BK45604" s="98" t="s">
        <v>70</v>
      </c>
    </row>
    <row r="45605" spans="17:63" ht="29.25" customHeight="1" x14ac:dyDescent="0.2">
      <c r="Q45605" s="92" t="s">
        <v>50</v>
      </c>
      <c r="BF45605" s="101" t="s">
        <v>58</v>
      </c>
      <c r="BK45605" s="98" t="s">
        <v>70</v>
      </c>
    </row>
    <row r="45606" spans="17:63" ht="29.25" customHeight="1" x14ac:dyDescent="0.2">
      <c r="Q45606" s="92" t="s">
        <v>50</v>
      </c>
      <c r="BF45606" s="101" t="s">
        <v>58</v>
      </c>
      <c r="BK45606" s="98" t="s">
        <v>70</v>
      </c>
    </row>
    <row r="45607" spans="17:63" ht="29.25" customHeight="1" x14ac:dyDescent="0.2">
      <c r="Q45607" s="92" t="s">
        <v>50</v>
      </c>
      <c r="BF45607" s="101" t="s">
        <v>58</v>
      </c>
      <c r="BK45607" s="98" t="s">
        <v>70</v>
      </c>
    </row>
    <row r="45608" spans="17:63" ht="29.25" customHeight="1" x14ac:dyDescent="0.2">
      <c r="Q45608" s="92" t="s">
        <v>50</v>
      </c>
      <c r="BF45608" s="101" t="s">
        <v>58</v>
      </c>
      <c r="BK45608" s="98" t="s">
        <v>70</v>
      </c>
    </row>
    <row r="45609" spans="17:63" ht="29.25" customHeight="1" x14ac:dyDescent="0.2">
      <c r="Q45609" s="92" t="s">
        <v>50</v>
      </c>
      <c r="BF45609" s="101" t="s">
        <v>58</v>
      </c>
      <c r="BK45609" s="98" t="s">
        <v>70</v>
      </c>
    </row>
    <row r="45610" spans="17:63" ht="29.25" customHeight="1" x14ac:dyDescent="0.2">
      <c r="Q45610" s="92" t="s">
        <v>50</v>
      </c>
      <c r="BF45610" s="101" t="s">
        <v>58</v>
      </c>
      <c r="BK45610" s="98" t="s">
        <v>70</v>
      </c>
    </row>
    <row r="45611" spans="17:63" ht="29.25" customHeight="1" x14ac:dyDescent="0.2">
      <c r="Q45611" s="92" t="s">
        <v>50</v>
      </c>
      <c r="BF45611" s="101" t="s">
        <v>58</v>
      </c>
      <c r="BK45611" s="98" t="s">
        <v>70</v>
      </c>
    </row>
    <row r="45612" spans="17:63" ht="29.25" customHeight="1" x14ac:dyDescent="0.2">
      <c r="Q45612" s="92" t="s">
        <v>50</v>
      </c>
      <c r="BF45612" s="101" t="s">
        <v>58</v>
      </c>
      <c r="BK45612" s="98" t="s">
        <v>70</v>
      </c>
    </row>
    <row r="45613" spans="17:63" ht="29.25" customHeight="1" x14ac:dyDescent="0.2">
      <c r="Q45613" s="92" t="s">
        <v>50</v>
      </c>
      <c r="BF45613" s="101" t="s">
        <v>58</v>
      </c>
      <c r="BK45613" s="98" t="s">
        <v>70</v>
      </c>
    </row>
    <row r="45614" spans="17:63" ht="29.25" customHeight="1" x14ac:dyDescent="0.2">
      <c r="Q45614" s="92" t="s">
        <v>50</v>
      </c>
      <c r="BF45614" s="101" t="s">
        <v>58</v>
      </c>
      <c r="BK45614" s="98" t="s">
        <v>70</v>
      </c>
    </row>
    <row r="45615" spans="17:63" ht="29.25" customHeight="1" x14ac:dyDescent="0.2">
      <c r="Q45615" s="92" t="s">
        <v>50</v>
      </c>
      <c r="BF45615" s="101" t="s">
        <v>58</v>
      </c>
      <c r="BK45615" s="98" t="s">
        <v>70</v>
      </c>
    </row>
    <row r="45616" spans="17:63" ht="29.25" customHeight="1" x14ac:dyDescent="0.2">
      <c r="Q45616" s="92" t="s">
        <v>50</v>
      </c>
      <c r="BF45616" s="101" t="s">
        <v>58</v>
      </c>
      <c r="BK45616" s="98" t="s">
        <v>70</v>
      </c>
    </row>
    <row r="45617" spans="17:63" ht="29.25" customHeight="1" x14ac:dyDescent="0.2">
      <c r="Q45617" s="92" t="s">
        <v>50</v>
      </c>
      <c r="BF45617" s="101" t="s">
        <v>58</v>
      </c>
      <c r="BK45617" s="98" t="s">
        <v>70</v>
      </c>
    </row>
    <row r="45618" spans="17:63" ht="29.25" customHeight="1" x14ac:dyDescent="0.2">
      <c r="Q45618" s="92" t="s">
        <v>50</v>
      </c>
      <c r="BF45618" s="101" t="s">
        <v>58</v>
      </c>
      <c r="BK45618" s="98" t="s">
        <v>70</v>
      </c>
    </row>
    <row r="45619" spans="17:63" ht="29.25" customHeight="1" x14ac:dyDescent="0.2">
      <c r="Q45619" s="92" t="s">
        <v>50</v>
      </c>
      <c r="BF45619" s="101" t="s">
        <v>58</v>
      </c>
      <c r="BK45619" s="98" t="s">
        <v>70</v>
      </c>
    </row>
    <row r="45620" spans="17:63" ht="29.25" customHeight="1" x14ac:dyDescent="0.2">
      <c r="Q45620" s="92" t="s">
        <v>50</v>
      </c>
      <c r="BF45620" s="101" t="s">
        <v>58</v>
      </c>
      <c r="BK45620" s="98" t="s">
        <v>70</v>
      </c>
    </row>
    <row r="45621" spans="17:63" ht="29.25" customHeight="1" x14ac:dyDescent="0.2">
      <c r="Q45621" s="92" t="s">
        <v>50</v>
      </c>
      <c r="BF45621" s="101" t="s">
        <v>58</v>
      </c>
      <c r="BK45621" s="98" t="s">
        <v>70</v>
      </c>
    </row>
    <row r="45622" spans="17:63" ht="29.25" customHeight="1" x14ac:dyDescent="0.2">
      <c r="Q45622" s="92" t="s">
        <v>50</v>
      </c>
      <c r="BF45622" s="101" t="s">
        <v>58</v>
      </c>
      <c r="BK45622" s="98" t="s">
        <v>70</v>
      </c>
    </row>
    <row r="45623" spans="17:63" ht="29.25" customHeight="1" x14ac:dyDescent="0.2">
      <c r="Q45623" s="92" t="s">
        <v>50</v>
      </c>
      <c r="BF45623" s="101" t="s">
        <v>58</v>
      </c>
      <c r="BK45623" s="98" t="s">
        <v>70</v>
      </c>
    </row>
    <row r="45624" spans="17:63" ht="29.25" customHeight="1" x14ac:dyDescent="0.2">
      <c r="Q45624" s="92" t="s">
        <v>50</v>
      </c>
      <c r="BF45624" s="101" t="s">
        <v>58</v>
      </c>
      <c r="BK45624" s="98" t="s">
        <v>70</v>
      </c>
    </row>
    <row r="45625" spans="17:63" ht="29.25" customHeight="1" x14ac:dyDescent="0.2">
      <c r="Q45625" s="92" t="s">
        <v>50</v>
      </c>
      <c r="BF45625" s="101" t="s">
        <v>58</v>
      </c>
      <c r="BK45625" s="98" t="s">
        <v>70</v>
      </c>
    </row>
    <row r="45626" spans="17:63" ht="29.25" customHeight="1" x14ac:dyDescent="0.2">
      <c r="Q45626" s="92" t="s">
        <v>50</v>
      </c>
      <c r="BF45626" s="101" t="s">
        <v>58</v>
      </c>
      <c r="BK45626" s="98" t="s">
        <v>70</v>
      </c>
    </row>
    <row r="45627" spans="17:63" ht="29.25" customHeight="1" x14ac:dyDescent="0.2">
      <c r="Q45627" s="92" t="s">
        <v>50</v>
      </c>
      <c r="BF45627" s="101" t="s">
        <v>58</v>
      </c>
      <c r="BK45627" s="98" t="s">
        <v>70</v>
      </c>
    </row>
    <row r="45628" spans="17:63" ht="29.25" customHeight="1" x14ac:dyDescent="0.2">
      <c r="Q45628" s="92" t="s">
        <v>50</v>
      </c>
      <c r="BF45628" s="101" t="s">
        <v>58</v>
      </c>
      <c r="BK45628" s="98" t="s">
        <v>70</v>
      </c>
    </row>
    <row r="45629" spans="17:63" ht="29.25" customHeight="1" x14ac:dyDescent="0.2">
      <c r="Q45629" s="92" t="s">
        <v>50</v>
      </c>
      <c r="BF45629" s="101" t="s">
        <v>58</v>
      </c>
      <c r="BK45629" s="98" t="s">
        <v>70</v>
      </c>
    </row>
    <row r="45630" spans="17:63" ht="29.25" customHeight="1" x14ac:dyDescent="0.2">
      <c r="Q45630" s="92" t="s">
        <v>50</v>
      </c>
      <c r="BF45630" s="101" t="s">
        <v>58</v>
      </c>
      <c r="BK45630" s="98" t="s">
        <v>70</v>
      </c>
    </row>
    <row r="45631" spans="17:63" ht="29.25" customHeight="1" x14ac:dyDescent="0.2">
      <c r="Q45631" s="92" t="s">
        <v>50</v>
      </c>
      <c r="BF45631" s="101" t="s">
        <v>58</v>
      </c>
      <c r="BK45631" s="98" t="s">
        <v>70</v>
      </c>
    </row>
    <row r="45632" spans="17:63" ht="29.25" customHeight="1" x14ac:dyDescent="0.2">
      <c r="Q45632" s="92" t="s">
        <v>50</v>
      </c>
      <c r="BF45632" s="101" t="s">
        <v>58</v>
      </c>
      <c r="BK45632" s="98" t="s">
        <v>70</v>
      </c>
    </row>
    <row r="45633" spans="17:63" ht="29.25" customHeight="1" x14ac:dyDescent="0.2">
      <c r="Q45633" s="92" t="s">
        <v>50</v>
      </c>
      <c r="BF45633" s="101" t="s">
        <v>58</v>
      </c>
      <c r="BK45633" s="98" t="s">
        <v>70</v>
      </c>
    </row>
    <row r="45634" spans="17:63" ht="29.25" customHeight="1" x14ac:dyDescent="0.2">
      <c r="Q45634" s="92" t="s">
        <v>50</v>
      </c>
      <c r="BF45634" s="101" t="s">
        <v>58</v>
      </c>
      <c r="BK45634" s="98" t="s">
        <v>70</v>
      </c>
    </row>
    <row r="45635" spans="17:63" ht="29.25" customHeight="1" x14ac:dyDescent="0.2">
      <c r="Q45635" s="92" t="s">
        <v>50</v>
      </c>
      <c r="BF45635" s="101" t="s">
        <v>58</v>
      </c>
      <c r="BK45635" s="98" t="s">
        <v>70</v>
      </c>
    </row>
    <row r="45636" spans="17:63" ht="29.25" customHeight="1" x14ac:dyDescent="0.2">
      <c r="Q45636" s="92" t="s">
        <v>50</v>
      </c>
      <c r="BF45636" s="101" t="s">
        <v>58</v>
      </c>
      <c r="BK45636" s="98" t="s">
        <v>70</v>
      </c>
    </row>
    <row r="45637" spans="17:63" ht="29.25" customHeight="1" x14ac:dyDescent="0.2">
      <c r="Q45637" s="92" t="s">
        <v>50</v>
      </c>
      <c r="BF45637" s="101" t="s">
        <v>58</v>
      </c>
      <c r="BK45637" s="98" t="s">
        <v>70</v>
      </c>
    </row>
    <row r="45638" spans="17:63" ht="29.25" customHeight="1" x14ac:dyDescent="0.2">
      <c r="Q45638" s="92" t="s">
        <v>50</v>
      </c>
      <c r="BF45638" s="101" t="s">
        <v>58</v>
      </c>
      <c r="BK45638" s="98" t="s">
        <v>70</v>
      </c>
    </row>
    <row r="45639" spans="17:63" ht="29.25" customHeight="1" x14ac:dyDescent="0.2">
      <c r="Q45639" s="92" t="s">
        <v>50</v>
      </c>
      <c r="BF45639" s="101" t="s">
        <v>58</v>
      </c>
      <c r="BK45639" s="98" t="s">
        <v>70</v>
      </c>
    </row>
    <row r="45640" spans="17:63" ht="29.25" customHeight="1" x14ac:dyDescent="0.2">
      <c r="Q45640" s="92" t="s">
        <v>50</v>
      </c>
      <c r="BF45640" s="101" t="s">
        <v>58</v>
      </c>
      <c r="BK45640" s="98" t="s">
        <v>70</v>
      </c>
    </row>
    <row r="45641" spans="17:63" ht="29.25" customHeight="1" x14ac:dyDescent="0.2">
      <c r="Q45641" s="92" t="s">
        <v>50</v>
      </c>
      <c r="BF45641" s="101" t="s">
        <v>58</v>
      </c>
      <c r="BK45641" s="98" t="s">
        <v>70</v>
      </c>
    </row>
    <row r="45642" spans="17:63" ht="29.25" customHeight="1" x14ac:dyDescent="0.2">
      <c r="Q45642" s="92" t="s">
        <v>50</v>
      </c>
      <c r="BF45642" s="101" t="s">
        <v>58</v>
      </c>
      <c r="BK45642" s="98" t="s">
        <v>70</v>
      </c>
    </row>
    <row r="45643" spans="17:63" ht="29.25" customHeight="1" x14ac:dyDescent="0.2">
      <c r="Q45643" s="92" t="s">
        <v>50</v>
      </c>
      <c r="BF45643" s="101" t="s">
        <v>58</v>
      </c>
      <c r="BK45643" s="98" t="s">
        <v>70</v>
      </c>
    </row>
    <row r="45644" spans="17:63" ht="29.25" customHeight="1" x14ac:dyDescent="0.2">
      <c r="Q45644" s="92" t="s">
        <v>50</v>
      </c>
      <c r="BF45644" s="101" t="s">
        <v>58</v>
      </c>
      <c r="BK45644" s="98" t="s">
        <v>70</v>
      </c>
    </row>
    <row r="45645" spans="17:63" ht="29.25" customHeight="1" x14ac:dyDescent="0.2">
      <c r="Q45645" s="92" t="s">
        <v>50</v>
      </c>
      <c r="BF45645" s="101" t="s">
        <v>58</v>
      </c>
      <c r="BK45645" s="98" t="s">
        <v>70</v>
      </c>
    </row>
    <row r="45646" spans="17:63" ht="29.25" customHeight="1" x14ac:dyDescent="0.2">
      <c r="Q45646" s="92" t="s">
        <v>50</v>
      </c>
      <c r="BF45646" s="101" t="s">
        <v>58</v>
      </c>
      <c r="BK45646" s="98" t="s">
        <v>70</v>
      </c>
    </row>
    <row r="45647" spans="17:63" ht="29.25" customHeight="1" x14ac:dyDescent="0.2">
      <c r="Q45647" s="92" t="s">
        <v>50</v>
      </c>
      <c r="BF45647" s="101" t="s">
        <v>58</v>
      </c>
      <c r="BK45647" s="98" t="s">
        <v>70</v>
      </c>
    </row>
    <row r="45648" spans="17:63" ht="29.25" customHeight="1" x14ac:dyDescent="0.2">
      <c r="Q45648" s="92" t="s">
        <v>50</v>
      </c>
      <c r="BF45648" s="101" t="s">
        <v>58</v>
      </c>
      <c r="BK45648" s="98" t="s">
        <v>70</v>
      </c>
    </row>
    <row r="45649" spans="17:63" ht="29.25" customHeight="1" x14ac:dyDescent="0.2">
      <c r="Q45649" s="92" t="s">
        <v>50</v>
      </c>
      <c r="BF45649" s="101" t="s">
        <v>58</v>
      </c>
      <c r="BK45649" s="98" t="s">
        <v>70</v>
      </c>
    </row>
    <row r="45650" spans="17:63" ht="29.25" customHeight="1" x14ac:dyDescent="0.2">
      <c r="Q45650" s="92" t="s">
        <v>50</v>
      </c>
      <c r="BF45650" s="101" t="s">
        <v>58</v>
      </c>
      <c r="BK45650" s="98" t="s">
        <v>70</v>
      </c>
    </row>
    <row r="45651" spans="17:63" ht="29.25" customHeight="1" x14ac:dyDescent="0.2">
      <c r="Q45651" s="92" t="s">
        <v>50</v>
      </c>
      <c r="BF45651" s="101" t="s">
        <v>58</v>
      </c>
      <c r="BK45651" s="98" t="s">
        <v>70</v>
      </c>
    </row>
    <row r="45652" spans="17:63" ht="29.25" customHeight="1" x14ac:dyDescent="0.2">
      <c r="Q45652" s="92" t="s">
        <v>50</v>
      </c>
      <c r="BF45652" s="101" t="s">
        <v>58</v>
      </c>
      <c r="BK45652" s="98" t="s">
        <v>70</v>
      </c>
    </row>
    <row r="45653" spans="17:63" ht="29.25" customHeight="1" x14ac:dyDescent="0.2">
      <c r="Q45653" s="92" t="s">
        <v>50</v>
      </c>
      <c r="BF45653" s="101" t="s">
        <v>58</v>
      </c>
      <c r="BK45653" s="98" t="s">
        <v>70</v>
      </c>
    </row>
    <row r="45654" spans="17:63" ht="29.25" customHeight="1" x14ac:dyDescent="0.2">
      <c r="Q45654" s="92" t="s">
        <v>50</v>
      </c>
      <c r="BF45654" s="101" t="s">
        <v>58</v>
      </c>
      <c r="BK45654" s="98" t="s">
        <v>70</v>
      </c>
    </row>
    <row r="45655" spans="17:63" ht="29.25" customHeight="1" x14ac:dyDescent="0.2">
      <c r="Q45655" s="92" t="s">
        <v>50</v>
      </c>
      <c r="BF45655" s="101" t="s">
        <v>58</v>
      </c>
      <c r="BK45655" s="98" t="s">
        <v>70</v>
      </c>
    </row>
    <row r="45656" spans="17:63" ht="29.25" customHeight="1" x14ac:dyDescent="0.2">
      <c r="Q45656" s="92" t="s">
        <v>50</v>
      </c>
      <c r="BF45656" s="101" t="s">
        <v>58</v>
      </c>
      <c r="BK45656" s="98" t="s">
        <v>70</v>
      </c>
    </row>
    <row r="45657" spans="17:63" ht="29.25" customHeight="1" x14ac:dyDescent="0.2">
      <c r="Q45657" s="92" t="s">
        <v>50</v>
      </c>
      <c r="BF45657" s="101" t="s">
        <v>58</v>
      </c>
      <c r="BK45657" s="98" t="s">
        <v>70</v>
      </c>
    </row>
    <row r="45658" spans="17:63" ht="29.25" customHeight="1" x14ac:dyDescent="0.2">
      <c r="Q45658" s="92" t="s">
        <v>50</v>
      </c>
      <c r="BF45658" s="101" t="s">
        <v>58</v>
      </c>
      <c r="BK45658" s="98" t="s">
        <v>70</v>
      </c>
    </row>
    <row r="45659" spans="17:63" ht="29.25" customHeight="1" x14ac:dyDescent="0.2">
      <c r="Q45659" s="92" t="s">
        <v>50</v>
      </c>
      <c r="BF45659" s="101" t="s">
        <v>58</v>
      </c>
      <c r="BK45659" s="98" t="s">
        <v>70</v>
      </c>
    </row>
    <row r="45660" spans="17:63" ht="29.25" customHeight="1" x14ac:dyDescent="0.2">
      <c r="Q45660" s="92" t="s">
        <v>50</v>
      </c>
      <c r="BF45660" s="101" t="s">
        <v>58</v>
      </c>
      <c r="BK45660" s="98" t="s">
        <v>70</v>
      </c>
    </row>
    <row r="45661" spans="17:63" ht="29.25" customHeight="1" x14ac:dyDescent="0.2">
      <c r="Q45661" s="92" t="s">
        <v>50</v>
      </c>
      <c r="BF45661" s="101" t="s">
        <v>58</v>
      </c>
      <c r="BK45661" s="98" t="s">
        <v>70</v>
      </c>
    </row>
    <row r="45662" spans="17:63" ht="29.25" customHeight="1" x14ac:dyDescent="0.2">
      <c r="Q45662" s="92" t="s">
        <v>50</v>
      </c>
      <c r="BF45662" s="101" t="s">
        <v>58</v>
      </c>
      <c r="BK45662" s="98" t="s">
        <v>70</v>
      </c>
    </row>
    <row r="45663" spans="17:63" ht="29.25" customHeight="1" x14ac:dyDescent="0.2">
      <c r="Q45663" s="92" t="s">
        <v>50</v>
      </c>
      <c r="BF45663" s="101" t="s">
        <v>58</v>
      </c>
      <c r="BK45663" s="98" t="s">
        <v>70</v>
      </c>
    </row>
    <row r="45664" spans="17:63" ht="29.25" customHeight="1" x14ac:dyDescent="0.2">
      <c r="Q45664" s="92" t="s">
        <v>50</v>
      </c>
      <c r="BF45664" s="101" t="s">
        <v>58</v>
      </c>
      <c r="BK45664" s="98" t="s">
        <v>70</v>
      </c>
    </row>
    <row r="45665" spans="17:63" ht="29.25" customHeight="1" x14ac:dyDescent="0.2">
      <c r="Q45665" s="92" t="s">
        <v>50</v>
      </c>
      <c r="BF45665" s="101" t="s">
        <v>58</v>
      </c>
      <c r="BK45665" s="98" t="s">
        <v>70</v>
      </c>
    </row>
    <row r="45666" spans="17:63" ht="29.25" customHeight="1" x14ac:dyDescent="0.2">
      <c r="Q45666" s="92" t="s">
        <v>50</v>
      </c>
      <c r="BF45666" s="101" t="s">
        <v>58</v>
      </c>
      <c r="BK45666" s="98" t="s">
        <v>70</v>
      </c>
    </row>
    <row r="45667" spans="17:63" ht="29.25" customHeight="1" x14ac:dyDescent="0.2">
      <c r="Q45667" s="92" t="s">
        <v>50</v>
      </c>
      <c r="BF45667" s="101" t="s">
        <v>58</v>
      </c>
      <c r="BK45667" s="98" t="s">
        <v>70</v>
      </c>
    </row>
    <row r="45668" spans="17:63" ht="29.25" customHeight="1" x14ac:dyDescent="0.2">
      <c r="Q45668" s="92" t="s">
        <v>50</v>
      </c>
      <c r="BF45668" s="101" t="s">
        <v>58</v>
      </c>
      <c r="BK45668" s="98" t="s">
        <v>70</v>
      </c>
    </row>
    <row r="45669" spans="17:63" ht="29.25" customHeight="1" x14ac:dyDescent="0.2">
      <c r="Q45669" s="92" t="s">
        <v>50</v>
      </c>
      <c r="BF45669" s="101" t="s">
        <v>58</v>
      </c>
      <c r="BK45669" s="98" t="s">
        <v>70</v>
      </c>
    </row>
    <row r="45670" spans="17:63" ht="29.25" customHeight="1" x14ac:dyDescent="0.2">
      <c r="Q45670" s="92" t="s">
        <v>50</v>
      </c>
      <c r="BF45670" s="101" t="s">
        <v>58</v>
      </c>
      <c r="BK45670" s="98" t="s">
        <v>70</v>
      </c>
    </row>
    <row r="45671" spans="17:63" ht="29.25" customHeight="1" x14ac:dyDescent="0.2">
      <c r="Q45671" s="92" t="s">
        <v>50</v>
      </c>
      <c r="BF45671" s="101" t="s">
        <v>58</v>
      </c>
      <c r="BK45671" s="98" t="s">
        <v>70</v>
      </c>
    </row>
    <row r="45672" spans="17:63" ht="29.25" customHeight="1" x14ac:dyDescent="0.2">
      <c r="Q45672" s="92" t="s">
        <v>50</v>
      </c>
      <c r="BF45672" s="101" t="s">
        <v>58</v>
      </c>
      <c r="BK45672" s="98" t="s">
        <v>70</v>
      </c>
    </row>
    <row r="45673" spans="17:63" ht="29.25" customHeight="1" x14ac:dyDescent="0.2">
      <c r="Q45673" s="92" t="s">
        <v>50</v>
      </c>
      <c r="BF45673" s="101" t="s">
        <v>58</v>
      </c>
      <c r="BK45673" s="98" t="s">
        <v>70</v>
      </c>
    </row>
    <row r="45674" spans="17:63" ht="29.25" customHeight="1" x14ac:dyDescent="0.2">
      <c r="Q45674" s="92" t="s">
        <v>50</v>
      </c>
      <c r="BF45674" s="101" t="s">
        <v>58</v>
      </c>
      <c r="BK45674" s="98" t="s">
        <v>70</v>
      </c>
    </row>
    <row r="45675" spans="17:63" ht="29.25" customHeight="1" x14ac:dyDescent="0.2">
      <c r="Q45675" s="92" t="s">
        <v>50</v>
      </c>
      <c r="BF45675" s="101" t="s">
        <v>58</v>
      </c>
      <c r="BK45675" s="98" t="s">
        <v>70</v>
      </c>
    </row>
    <row r="45676" spans="17:63" ht="29.25" customHeight="1" x14ac:dyDescent="0.2">
      <c r="Q45676" s="92" t="s">
        <v>50</v>
      </c>
      <c r="BF45676" s="101" t="s">
        <v>58</v>
      </c>
      <c r="BK45676" s="98" t="s">
        <v>70</v>
      </c>
    </row>
    <row r="45677" spans="17:63" ht="29.25" customHeight="1" x14ac:dyDescent="0.2">
      <c r="Q45677" s="92" t="s">
        <v>50</v>
      </c>
      <c r="BF45677" s="101" t="s">
        <v>58</v>
      </c>
      <c r="BK45677" s="98" t="s">
        <v>70</v>
      </c>
    </row>
    <row r="45678" spans="17:63" ht="29.25" customHeight="1" x14ac:dyDescent="0.2">
      <c r="Q45678" s="92" t="s">
        <v>50</v>
      </c>
      <c r="BF45678" s="101" t="s">
        <v>58</v>
      </c>
      <c r="BK45678" s="98" t="s">
        <v>70</v>
      </c>
    </row>
    <row r="45679" spans="17:63" ht="29.25" customHeight="1" x14ac:dyDescent="0.2">
      <c r="Q45679" s="92" t="s">
        <v>50</v>
      </c>
      <c r="BF45679" s="101" t="s">
        <v>58</v>
      </c>
      <c r="BK45679" s="98" t="s">
        <v>70</v>
      </c>
    </row>
    <row r="45680" spans="17:63" ht="29.25" customHeight="1" x14ac:dyDescent="0.2">
      <c r="Q45680" s="92" t="s">
        <v>50</v>
      </c>
      <c r="BF45680" s="101" t="s">
        <v>58</v>
      </c>
      <c r="BK45680" s="98" t="s">
        <v>70</v>
      </c>
    </row>
    <row r="45681" spans="17:63" ht="29.25" customHeight="1" x14ac:dyDescent="0.2">
      <c r="Q45681" s="92" t="s">
        <v>50</v>
      </c>
      <c r="BF45681" s="101" t="s">
        <v>58</v>
      </c>
      <c r="BK45681" s="98" t="s">
        <v>70</v>
      </c>
    </row>
    <row r="45682" spans="17:63" ht="29.25" customHeight="1" x14ac:dyDescent="0.2">
      <c r="Q45682" s="92" t="s">
        <v>50</v>
      </c>
      <c r="BF45682" s="101" t="s">
        <v>58</v>
      </c>
      <c r="BK45682" s="98" t="s">
        <v>70</v>
      </c>
    </row>
    <row r="45683" spans="17:63" ht="29.25" customHeight="1" x14ac:dyDescent="0.2">
      <c r="Q45683" s="92" t="s">
        <v>50</v>
      </c>
      <c r="BF45683" s="101" t="s">
        <v>58</v>
      </c>
      <c r="BK45683" s="98" t="s">
        <v>70</v>
      </c>
    </row>
    <row r="45684" spans="17:63" ht="29.25" customHeight="1" x14ac:dyDescent="0.2">
      <c r="Q45684" s="92" t="s">
        <v>50</v>
      </c>
      <c r="BF45684" s="101" t="s">
        <v>58</v>
      </c>
      <c r="BK45684" s="98" t="s">
        <v>70</v>
      </c>
    </row>
    <row r="45685" spans="17:63" ht="29.25" customHeight="1" x14ac:dyDescent="0.2">
      <c r="Q45685" s="92" t="s">
        <v>50</v>
      </c>
      <c r="BF45685" s="101" t="s">
        <v>58</v>
      </c>
      <c r="BK45685" s="98" t="s">
        <v>70</v>
      </c>
    </row>
    <row r="45686" spans="17:63" ht="29.25" customHeight="1" x14ac:dyDescent="0.2">
      <c r="Q45686" s="92" t="s">
        <v>50</v>
      </c>
      <c r="BF45686" s="101" t="s">
        <v>58</v>
      </c>
      <c r="BK45686" s="98" t="s">
        <v>70</v>
      </c>
    </row>
    <row r="45687" spans="17:63" ht="29.25" customHeight="1" x14ac:dyDescent="0.2">
      <c r="Q45687" s="92" t="s">
        <v>50</v>
      </c>
      <c r="BF45687" s="101" t="s">
        <v>58</v>
      </c>
      <c r="BK45687" s="98" t="s">
        <v>70</v>
      </c>
    </row>
    <row r="45688" spans="17:63" ht="29.25" customHeight="1" x14ac:dyDescent="0.2">
      <c r="Q45688" s="92" t="s">
        <v>50</v>
      </c>
      <c r="BF45688" s="101" t="s">
        <v>58</v>
      </c>
      <c r="BK45688" s="98" t="s">
        <v>70</v>
      </c>
    </row>
    <row r="45689" spans="17:63" ht="29.25" customHeight="1" x14ac:dyDescent="0.2">
      <c r="Q45689" s="92" t="s">
        <v>50</v>
      </c>
      <c r="BF45689" s="101" t="s">
        <v>58</v>
      </c>
      <c r="BK45689" s="98" t="s">
        <v>70</v>
      </c>
    </row>
    <row r="45690" spans="17:63" ht="29.25" customHeight="1" x14ac:dyDescent="0.2">
      <c r="Q45690" s="92" t="s">
        <v>50</v>
      </c>
      <c r="BF45690" s="101" t="s">
        <v>58</v>
      </c>
      <c r="BK45690" s="98" t="s">
        <v>70</v>
      </c>
    </row>
    <row r="45691" spans="17:63" ht="29.25" customHeight="1" x14ac:dyDescent="0.2">
      <c r="Q45691" s="92" t="s">
        <v>50</v>
      </c>
      <c r="BF45691" s="101" t="s">
        <v>58</v>
      </c>
      <c r="BK45691" s="98" t="s">
        <v>70</v>
      </c>
    </row>
    <row r="45692" spans="17:63" ht="29.25" customHeight="1" x14ac:dyDescent="0.2">
      <c r="Q45692" s="92" t="s">
        <v>50</v>
      </c>
      <c r="BF45692" s="101" t="s">
        <v>58</v>
      </c>
      <c r="BK45692" s="98" t="s">
        <v>70</v>
      </c>
    </row>
    <row r="45693" spans="17:63" ht="29.25" customHeight="1" x14ac:dyDescent="0.2">
      <c r="Q45693" s="92" t="s">
        <v>50</v>
      </c>
      <c r="BF45693" s="101" t="s">
        <v>58</v>
      </c>
      <c r="BK45693" s="98" t="s">
        <v>70</v>
      </c>
    </row>
    <row r="45694" spans="17:63" ht="29.25" customHeight="1" x14ac:dyDescent="0.2">
      <c r="Q45694" s="92" t="s">
        <v>50</v>
      </c>
      <c r="BF45694" s="101" t="s">
        <v>58</v>
      </c>
      <c r="BK45694" s="98" t="s">
        <v>70</v>
      </c>
    </row>
    <row r="45695" spans="17:63" ht="29.25" customHeight="1" x14ac:dyDescent="0.2">
      <c r="Q45695" s="92" t="s">
        <v>50</v>
      </c>
      <c r="BF45695" s="101" t="s">
        <v>58</v>
      </c>
      <c r="BK45695" s="98" t="s">
        <v>70</v>
      </c>
    </row>
    <row r="45696" spans="17:63" ht="29.25" customHeight="1" x14ac:dyDescent="0.2">
      <c r="Q45696" s="92" t="s">
        <v>50</v>
      </c>
      <c r="BF45696" s="101" t="s">
        <v>58</v>
      </c>
      <c r="BK45696" s="98" t="s">
        <v>70</v>
      </c>
    </row>
    <row r="45697" spans="17:63" ht="29.25" customHeight="1" x14ac:dyDescent="0.2">
      <c r="Q45697" s="92" t="s">
        <v>50</v>
      </c>
      <c r="BF45697" s="101" t="s">
        <v>58</v>
      </c>
      <c r="BK45697" s="98" t="s">
        <v>70</v>
      </c>
    </row>
    <row r="45698" spans="17:63" ht="29.25" customHeight="1" x14ac:dyDescent="0.2">
      <c r="Q45698" s="92" t="s">
        <v>50</v>
      </c>
      <c r="BF45698" s="101" t="s">
        <v>58</v>
      </c>
      <c r="BK45698" s="98" t="s">
        <v>70</v>
      </c>
    </row>
    <row r="45699" spans="17:63" ht="29.25" customHeight="1" x14ac:dyDescent="0.2">
      <c r="Q45699" s="92" t="s">
        <v>50</v>
      </c>
      <c r="BF45699" s="101" t="s">
        <v>58</v>
      </c>
      <c r="BK45699" s="98" t="s">
        <v>70</v>
      </c>
    </row>
    <row r="45700" spans="17:63" ht="29.25" customHeight="1" x14ac:dyDescent="0.2">
      <c r="Q45700" s="92" t="s">
        <v>50</v>
      </c>
      <c r="BF45700" s="101" t="s">
        <v>58</v>
      </c>
      <c r="BK45700" s="98" t="s">
        <v>70</v>
      </c>
    </row>
    <row r="45701" spans="17:63" ht="29.25" customHeight="1" x14ac:dyDescent="0.2">
      <c r="Q45701" s="92" t="s">
        <v>50</v>
      </c>
      <c r="BF45701" s="101" t="s">
        <v>58</v>
      </c>
      <c r="BK45701" s="98" t="s">
        <v>70</v>
      </c>
    </row>
    <row r="45702" spans="17:63" ht="29.25" customHeight="1" x14ac:dyDescent="0.2">
      <c r="Q45702" s="92" t="s">
        <v>50</v>
      </c>
      <c r="BF45702" s="101" t="s">
        <v>58</v>
      </c>
      <c r="BK45702" s="98" t="s">
        <v>70</v>
      </c>
    </row>
    <row r="45703" spans="17:63" ht="29.25" customHeight="1" x14ac:dyDescent="0.2">
      <c r="Q45703" s="92" t="s">
        <v>50</v>
      </c>
      <c r="BF45703" s="101" t="s">
        <v>58</v>
      </c>
      <c r="BK45703" s="98" t="s">
        <v>70</v>
      </c>
    </row>
    <row r="45704" spans="17:63" ht="29.25" customHeight="1" x14ac:dyDescent="0.2">
      <c r="Q45704" s="92" t="s">
        <v>50</v>
      </c>
      <c r="BF45704" s="101" t="s">
        <v>58</v>
      </c>
      <c r="BK45704" s="98" t="s">
        <v>70</v>
      </c>
    </row>
    <row r="45705" spans="17:63" ht="29.25" customHeight="1" x14ac:dyDescent="0.2">
      <c r="Q45705" s="92" t="s">
        <v>50</v>
      </c>
      <c r="BF45705" s="101" t="s">
        <v>58</v>
      </c>
      <c r="BK45705" s="98" t="s">
        <v>70</v>
      </c>
    </row>
    <row r="45706" spans="17:63" ht="29.25" customHeight="1" x14ac:dyDescent="0.2">
      <c r="Q45706" s="92" t="s">
        <v>50</v>
      </c>
      <c r="BF45706" s="101" t="s">
        <v>58</v>
      </c>
      <c r="BK45706" s="98" t="s">
        <v>70</v>
      </c>
    </row>
    <row r="45707" spans="17:63" ht="29.25" customHeight="1" x14ac:dyDescent="0.2">
      <c r="Q45707" s="92" t="s">
        <v>50</v>
      </c>
      <c r="BF45707" s="101" t="s">
        <v>58</v>
      </c>
      <c r="BK45707" s="98" t="s">
        <v>70</v>
      </c>
    </row>
    <row r="45708" spans="17:63" ht="29.25" customHeight="1" x14ac:dyDescent="0.2">
      <c r="Q45708" s="92" t="s">
        <v>50</v>
      </c>
      <c r="BF45708" s="101" t="s">
        <v>58</v>
      </c>
      <c r="BK45708" s="98" t="s">
        <v>70</v>
      </c>
    </row>
    <row r="45709" spans="17:63" ht="29.25" customHeight="1" x14ac:dyDescent="0.2">
      <c r="Q45709" s="92" t="s">
        <v>50</v>
      </c>
      <c r="BF45709" s="101" t="s">
        <v>58</v>
      </c>
      <c r="BK45709" s="98" t="s">
        <v>70</v>
      </c>
    </row>
    <row r="45710" spans="17:63" ht="29.25" customHeight="1" x14ac:dyDescent="0.2">
      <c r="Q45710" s="92" t="s">
        <v>50</v>
      </c>
      <c r="BF45710" s="101" t="s">
        <v>58</v>
      </c>
      <c r="BK45710" s="98" t="s">
        <v>70</v>
      </c>
    </row>
    <row r="45711" spans="17:63" ht="29.25" customHeight="1" x14ac:dyDescent="0.2">
      <c r="Q45711" s="92" t="s">
        <v>50</v>
      </c>
      <c r="BF45711" s="101" t="s">
        <v>58</v>
      </c>
      <c r="BK45711" s="98" t="s">
        <v>70</v>
      </c>
    </row>
    <row r="45712" spans="17:63" ht="29.25" customHeight="1" x14ac:dyDescent="0.2">
      <c r="Q45712" s="92" t="s">
        <v>50</v>
      </c>
      <c r="BF45712" s="101" t="s">
        <v>58</v>
      </c>
      <c r="BK45712" s="98" t="s">
        <v>70</v>
      </c>
    </row>
    <row r="45713" spans="17:63" ht="29.25" customHeight="1" x14ac:dyDescent="0.2">
      <c r="Q45713" s="92" t="s">
        <v>50</v>
      </c>
      <c r="BF45713" s="101" t="s">
        <v>58</v>
      </c>
      <c r="BK45713" s="98" t="s">
        <v>70</v>
      </c>
    </row>
    <row r="45714" spans="17:63" ht="29.25" customHeight="1" x14ac:dyDescent="0.2">
      <c r="Q45714" s="92" t="s">
        <v>50</v>
      </c>
      <c r="BF45714" s="101" t="s">
        <v>58</v>
      </c>
      <c r="BK45714" s="98" t="s">
        <v>70</v>
      </c>
    </row>
    <row r="45715" spans="17:63" ht="29.25" customHeight="1" x14ac:dyDescent="0.2">
      <c r="Q45715" s="92" t="s">
        <v>50</v>
      </c>
      <c r="BF45715" s="101" t="s">
        <v>58</v>
      </c>
      <c r="BK45715" s="98" t="s">
        <v>70</v>
      </c>
    </row>
    <row r="45716" spans="17:63" ht="29.25" customHeight="1" x14ac:dyDescent="0.2">
      <c r="Q45716" s="92" t="s">
        <v>50</v>
      </c>
      <c r="BF45716" s="101" t="s">
        <v>58</v>
      </c>
      <c r="BK45716" s="98" t="s">
        <v>70</v>
      </c>
    </row>
    <row r="45717" spans="17:63" ht="29.25" customHeight="1" x14ac:dyDescent="0.2">
      <c r="Q45717" s="92" t="s">
        <v>50</v>
      </c>
      <c r="BF45717" s="101" t="s">
        <v>58</v>
      </c>
      <c r="BK45717" s="98" t="s">
        <v>70</v>
      </c>
    </row>
    <row r="45718" spans="17:63" ht="29.25" customHeight="1" x14ac:dyDescent="0.2">
      <c r="Q45718" s="92" t="s">
        <v>50</v>
      </c>
      <c r="BF45718" s="101" t="s">
        <v>58</v>
      </c>
      <c r="BK45718" s="98" t="s">
        <v>70</v>
      </c>
    </row>
    <row r="45719" spans="17:63" ht="29.25" customHeight="1" x14ac:dyDescent="0.2">
      <c r="Q45719" s="92" t="s">
        <v>50</v>
      </c>
      <c r="BF45719" s="101" t="s">
        <v>58</v>
      </c>
      <c r="BK45719" s="98" t="s">
        <v>70</v>
      </c>
    </row>
    <row r="45720" spans="17:63" ht="29.25" customHeight="1" x14ac:dyDescent="0.2">
      <c r="Q45720" s="92" t="s">
        <v>50</v>
      </c>
      <c r="BF45720" s="101" t="s">
        <v>58</v>
      </c>
      <c r="BK45720" s="98" t="s">
        <v>70</v>
      </c>
    </row>
    <row r="45721" spans="17:63" ht="29.25" customHeight="1" x14ac:dyDescent="0.2">
      <c r="Q45721" s="92" t="s">
        <v>50</v>
      </c>
      <c r="BF45721" s="101" t="s">
        <v>58</v>
      </c>
      <c r="BK45721" s="98" t="s">
        <v>70</v>
      </c>
    </row>
    <row r="45722" spans="17:63" ht="29.25" customHeight="1" x14ac:dyDescent="0.2">
      <c r="Q45722" s="92" t="s">
        <v>50</v>
      </c>
      <c r="BF45722" s="101" t="s">
        <v>58</v>
      </c>
      <c r="BK45722" s="98" t="s">
        <v>70</v>
      </c>
    </row>
    <row r="45723" spans="17:63" ht="29.25" customHeight="1" x14ac:dyDescent="0.2">
      <c r="Q45723" s="92" t="s">
        <v>50</v>
      </c>
      <c r="BF45723" s="101" t="s">
        <v>58</v>
      </c>
      <c r="BK45723" s="98" t="s">
        <v>70</v>
      </c>
    </row>
    <row r="45724" spans="17:63" ht="29.25" customHeight="1" x14ac:dyDescent="0.2">
      <c r="Q45724" s="92" t="s">
        <v>50</v>
      </c>
      <c r="BF45724" s="101" t="s">
        <v>58</v>
      </c>
      <c r="BK45724" s="98" t="s">
        <v>70</v>
      </c>
    </row>
    <row r="45725" spans="17:63" ht="29.25" customHeight="1" x14ac:dyDescent="0.2">
      <c r="Q45725" s="92" t="s">
        <v>50</v>
      </c>
      <c r="BF45725" s="101" t="s">
        <v>58</v>
      </c>
      <c r="BK45725" s="98" t="s">
        <v>70</v>
      </c>
    </row>
    <row r="45726" spans="17:63" ht="29.25" customHeight="1" x14ac:dyDescent="0.2">
      <c r="Q45726" s="92" t="s">
        <v>50</v>
      </c>
      <c r="BF45726" s="101" t="s">
        <v>58</v>
      </c>
      <c r="BK45726" s="98" t="s">
        <v>70</v>
      </c>
    </row>
    <row r="45727" spans="17:63" ht="29.25" customHeight="1" x14ac:dyDescent="0.2">
      <c r="Q45727" s="92" t="s">
        <v>50</v>
      </c>
      <c r="BF45727" s="101" t="s">
        <v>58</v>
      </c>
      <c r="BK45727" s="98" t="s">
        <v>70</v>
      </c>
    </row>
    <row r="45728" spans="17:63" ht="29.25" customHeight="1" x14ac:dyDescent="0.2">
      <c r="Q45728" s="92" t="s">
        <v>50</v>
      </c>
      <c r="BF45728" s="101" t="s">
        <v>58</v>
      </c>
      <c r="BK45728" s="98" t="s">
        <v>70</v>
      </c>
    </row>
    <row r="45729" spans="17:63" ht="29.25" customHeight="1" x14ac:dyDescent="0.2">
      <c r="Q45729" s="92" t="s">
        <v>50</v>
      </c>
      <c r="BF45729" s="101" t="s">
        <v>58</v>
      </c>
      <c r="BK45729" s="98" t="s">
        <v>70</v>
      </c>
    </row>
    <row r="45730" spans="17:63" ht="29.25" customHeight="1" x14ac:dyDescent="0.2">
      <c r="Q45730" s="92" t="s">
        <v>50</v>
      </c>
      <c r="BF45730" s="101" t="s">
        <v>58</v>
      </c>
      <c r="BK45730" s="98" t="s">
        <v>70</v>
      </c>
    </row>
    <row r="45731" spans="17:63" ht="29.25" customHeight="1" x14ac:dyDescent="0.2">
      <c r="Q45731" s="92" t="s">
        <v>50</v>
      </c>
      <c r="BF45731" s="101" t="s">
        <v>58</v>
      </c>
      <c r="BK45731" s="98" t="s">
        <v>70</v>
      </c>
    </row>
    <row r="45732" spans="17:63" ht="29.25" customHeight="1" x14ac:dyDescent="0.2">
      <c r="Q45732" s="92" t="s">
        <v>50</v>
      </c>
      <c r="BF45732" s="101" t="s">
        <v>58</v>
      </c>
      <c r="BK45732" s="98" t="s">
        <v>70</v>
      </c>
    </row>
    <row r="45733" spans="17:63" ht="29.25" customHeight="1" x14ac:dyDescent="0.2">
      <c r="Q45733" s="92" t="s">
        <v>50</v>
      </c>
      <c r="BF45733" s="101" t="s">
        <v>58</v>
      </c>
      <c r="BK45733" s="98" t="s">
        <v>70</v>
      </c>
    </row>
    <row r="45734" spans="17:63" ht="29.25" customHeight="1" x14ac:dyDescent="0.2">
      <c r="Q45734" s="92" t="s">
        <v>50</v>
      </c>
      <c r="BF45734" s="101" t="s">
        <v>58</v>
      </c>
      <c r="BK45734" s="98" t="s">
        <v>70</v>
      </c>
    </row>
    <row r="45735" spans="17:63" ht="29.25" customHeight="1" x14ac:dyDescent="0.2">
      <c r="Q45735" s="92" t="s">
        <v>50</v>
      </c>
      <c r="BF45735" s="101" t="s">
        <v>58</v>
      </c>
      <c r="BK45735" s="98" t="s">
        <v>70</v>
      </c>
    </row>
    <row r="45736" spans="17:63" ht="29.25" customHeight="1" x14ac:dyDescent="0.2">
      <c r="Q45736" s="92" t="s">
        <v>50</v>
      </c>
      <c r="BF45736" s="101" t="s">
        <v>58</v>
      </c>
      <c r="BK45736" s="98" t="s">
        <v>70</v>
      </c>
    </row>
    <row r="45737" spans="17:63" ht="29.25" customHeight="1" x14ac:dyDescent="0.2">
      <c r="Q45737" s="92" t="s">
        <v>50</v>
      </c>
      <c r="BF45737" s="101" t="s">
        <v>58</v>
      </c>
      <c r="BK45737" s="98" t="s">
        <v>70</v>
      </c>
    </row>
    <row r="45738" spans="17:63" ht="29.25" customHeight="1" x14ac:dyDescent="0.2">
      <c r="Q45738" s="92" t="s">
        <v>50</v>
      </c>
      <c r="BF45738" s="101" t="s">
        <v>58</v>
      </c>
      <c r="BK45738" s="98" t="s">
        <v>70</v>
      </c>
    </row>
    <row r="45739" spans="17:63" ht="29.25" customHeight="1" x14ac:dyDescent="0.2">
      <c r="Q45739" s="92" t="s">
        <v>50</v>
      </c>
      <c r="BF45739" s="101" t="s">
        <v>58</v>
      </c>
      <c r="BK45739" s="98" t="s">
        <v>70</v>
      </c>
    </row>
    <row r="45740" spans="17:63" ht="29.25" customHeight="1" x14ac:dyDescent="0.2">
      <c r="Q45740" s="92" t="s">
        <v>50</v>
      </c>
      <c r="BF45740" s="101" t="s">
        <v>58</v>
      </c>
      <c r="BK45740" s="98" t="s">
        <v>70</v>
      </c>
    </row>
    <row r="45741" spans="17:63" ht="29.25" customHeight="1" x14ac:dyDescent="0.2">
      <c r="Q45741" s="92" t="s">
        <v>50</v>
      </c>
      <c r="BF45741" s="101" t="s">
        <v>58</v>
      </c>
      <c r="BK45741" s="98" t="s">
        <v>70</v>
      </c>
    </row>
    <row r="45742" spans="17:63" ht="29.25" customHeight="1" x14ac:dyDescent="0.2">
      <c r="Q45742" s="92" t="s">
        <v>50</v>
      </c>
      <c r="BF45742" s="101" t="s">
        <v>58</v>
      </c>
      <c r="BK45742" s="98" t="s">
        <v>70</v>
      </c>
    </row>
    <row r="45743" spans="17:63" ht="29.25" customHeight="1" x14ac:dyDescent="0.2">
      <c r="Q45743" s="92" t="s">
        <v>50</v>
      </c>
      <c r="BF45743" s="101" t="s">
        <v>58</v>
      </c>
      <c r="BK45743" s="98" t="s">
        <v>70</v>
      </c>
    </row>
    <row r="45744" spans="17:63" ht="29.25" customHeight="1" x14ac:dyDescent="0.2">
      <c r="Q45744" s="92" t="s">
        <v>50</v>
      </c>
      <c r="BF45744" s="101" t="s">
        <v>58</v>
      </c>
      <c r="BK45744" s="98" t="s">
        <v>70</v>
      </c>
    </row>
    <row r="45745" spans="17:63" ht="29.25" customHeight="1" x14ac:dyDescent="0.2">
      <c r="Q45745" s="92" t="s">
        <v>50</v>
      </c>
      <c r="BF45745" s="101" t="s">
        <v>58</v>
      </c>
      <c r="BK45745" s="98" t="s">
        <v>70</v>
      </c>
    </row>
    <row r="45746" spans="17:63" ht="29.25" customHeight="1" x14ac:dyDescent="0.2">
      <c r="Q45746" s="92" t="s">
        <v>50</v>
      </c>
      <c r="BF45746" s="101" t="s">
        <v>58</v>
      </c>
      <c r="BK45746" s="98" t="s">
        <v>70</v>
      </c>
    </row>
    <row r="45747" spans="17:63" ht="29.25" customHeight="1" x14ac:dyDescent="0.2">
      <c r="Q45747" s="92" t="s">
        <v>50</v>
      </c>
      <c r="BF45747" s="101" t="s">
        <v>58</v>
      </c>
      <c r="BK45747" s="98" t="s">
        <v>70</v>
      </c>
    </row>
    <row r="45748" spans="17:63" ht="29.25" customHeight="1" x14ac:dyDescent="0.2">
      <c r="Q45748" s="92" t="s">
        <v>50</v>
      </c>
      <c r="BF45748" s="101" t="s">
        <v>58</v>
      </c>
      <c r="BK45748" s="98" t="s">
        <v>70</v>
      </c>
    </row>
    <row r="45749" spans="17:63" ht="29.25" customHeight="1" x14ac:dyDescent="0.2">
      <c r="Q45749" s="92" t="s">
        <v>50</v>
      </c>
      <c r="BF45749" s="101" t="s">
        <v>58</v>
      </c>
      <c r="BK45749" s="98" t="s">
        <v>70</v>
      </c>
    </row>
    <row r="45750" spans="17:63" ht="29.25" customHeight="1" x14ac:dyDescent="0.2">
      <c r="Q45750" s="92" t="s">
        <v>50</v>
      </c>
      <c r="BF45750" s="101" t="s">
        <v>58</v>
      </c>
      <c r="BK45750" s="98" t="s">
        <v>70</v>
      </c>
    </row>
    <row r="45751" spans="17:63" ht="29.25" customHeight="1" x14ac:dyDescent="0.2">
      <c r="Q45751" s="92" t="s">
        <v>50</v>
      </c>
      <c r="BF45751" s="101" t="s">
        <v>58</v>
      </c>
      <c r="BK45751" s="98" t="s">
        <v>70</v>
      </c>
    </row>
    <row r="45752" spans="17:63" ht="29.25" customHeight="1" x14ac:dyDescent="0.2">
      <c r="Q45752" s="92" t="s">
        <v>50</v>
      </c>
      <c r="BF45752" s="101" t="s">
        <v>58</v>
      </c>
      <c r="BK45752" s="98" t="s">
        <v>70</v>
      </c>
    </row>
    <row r="45753" spans="17:63" ht="29.25" customHeight="1" x14ac:dyDescent="0.2">
      <c r="Q45753" s="92" t="s">
        <v>50</v>
      </c>
      <c r="BF45753" s="101" t="s">
        <v>58</v>
      </c>
      <c r="BK45753" s="98" t="s">
        <v>70</v>
      </c>
    </row>
    <row r="45754" spans="17:63" ht="29.25" customHeight="1" x14ac:dyDescent="0.2">
      <c r="Q45754" s="92" t="s">
        <v>50</v>
      </c>
      <c r="BF45754" s="101" t="s">
        <v>58</v>
      </c>
      <c r="BK45754" s="98" t="s">
        <v>70</v>
      </c>
    </row>
    <row r="45755" spans="17:63" ht="29.25" customHeight="1" x14ac:dyDescent="0.2">
      <c r="Q45755" s="92" t="s">
        <v>50</v>
      </c>
      <c r="BF45755" s="101" t="s">
        <v>58</v>
      </c>
      <c r="BK45755" s="98" t="s">
        <v>70</v>
      </c>
    </row>
    <row r="45756" spans="17:63" ht="29.25" customHeight="1" x14ac:dyDescent="0.2">
      <c r="Q45756" s="92" t="s">
        <v>50</v>
      </c>
      <c r="BF45756" s="101" t="s">
        <v>58</v>
      </c>
      <c r="BK45756" s="98" t="s">
        <v>70</v>
      </c>
    </row>
    <row r="45757" spans="17:63" ht="29.25" customHeight="1" x14ac:dyDescent="0.2">
      <c r="Q45757" s="92" t="s">
        <v>50</v>
      </c>
      <c r="BF45757" s="101" t="s">
        <v>58</v>
      </c>
      <c r="BK45757" s="98" t="s">
        <v>70</v>
      </c>
    </row>
    <row r="45758" spans="17:63" ht="29.25" customHeight="1" x14ac:dyDescent="0.2">
      <c r="Q45758" s="92" t="s">
        <v>50</v>
      </c>
      <c r="BF45758" s="101" t="s">
        <v>58</v>
      </c>
      <c r="BK45758" s="98" t="s">
        <v>70</v>
      </c>
    </row>
    <row r="45759" spans="17:63" ht="29.25" customHeight="1" x14ac:dyDescent="0.2">
      <c r="Q45759" s="92" t="s">
        <v>50</v>
      </c>
      <c r="BF45759" s="101" t="s">
        <v>58</v>
      </c>
      <c r="BK45759" s="98" t="s">
        <v>70</v>
      </c>
    </row>
    <row r="45760" spans="17:63" ht="29.25" customHeight="1" x14ac:dyDescent="0.2">
      <c r="Q45760" s="92" t="s">
        <v>50</v>
      </c>
      <c r="BF45760" s="101" t="s">
        <v>58</v>
      </c>
      <c r="BK45760" s="98" t="s">
        <v>70</v>
      </c>
    </row>
    <row r="45761" spans="17:63" ht="29.25" customHeight="1" x14ac:dyDescent="0.2">
      <c r="Q45761" s="92" t="s">
        <v>50</v>
      </c>
      <c r="BF45761" s="101" t="s">
        <v>58</v>
      </c>
      <c r="BK45761" s="98" t="s">
        <v>70</v>
      </c>
    </row>
    <row r="45762" spans="17:63" ht="29.25" customHeight="1" x14ac:dyDescent="0.2">
      <c r="Q45762" s="92" t="s">
        <v>50</v>
      </c>
      <c r="BF45762" s="101" t="s">
        <v>58</v>
      </c>
      <c r="BK45762" s="98" t="s">
        <v>70</v>
      </c>
    </row>
    <row r="45763" spans="17:63" ht="29.25" customHeight="1" x14ac:dyDescent="0.2">
      <c r="Q45763" s="92" t="s">
        <v>50</v>
      </c>
      <c r="BF45763" s="101" t="s">
        <v>58</v>
      </c>
      <c r="BK45763" s="98" t="s">
        <v>70</v>
      </c>
    </row>
    <row r="45764" spans="17:63" ht="29.25" customHeight="1" x14ac:dyDescent="0.2">
      <c r="Q45764" s="92" t="s">
        <v>50</v>
      </c>
      <c r="BF45764" s="101" t="s">
        <v>58</v>
      </c>
      <c r="BK45764" s="98" t="s">
        <v>70</v>
      </c>
    </row>
    <row r="45765" spans="17:63" ht="29.25" customHeight="1" x14ac:dyDescent="0.2">
      <c r="Q45765" s="92" t="s">
        <v>50</v>
      </c>
      <c r="BF45765" s="101" t="s">
        <v>58</v>
      </c>
      <c r="BK45765" s="98" t="s">
        <v>70</v>
      </c>
    </row>
    <row r="45766" spans="17:63" ht="29.25" customHeight="1" x14ac:dyDescent="0.2">
      <c r="Q45766" s="92" t="s">
        <v>50</v>
      </c>
      <c r="BF45766" s="101" t="s">
        <v>58</v>
      </c>
      <c r="BK45766" s="98" t="s">
        <v>70</v>
      </c>
    </row>
    <row r="45767" spans="17:63" ht="29.25" customHeight="1" x14ac:dyDescent="0.2">
      <c r="Q45767" s="92" t="s">
        <v>50</v>
      </c>
      <c r="BF45767" s="101" t="s">
        <v>58</v>
      </c>
      <c r="BK45767" s="98" t="s">
        <v>70</v>
      </c>
    </row>
    <row r="45768" spans="17:63" ht="29.25" customHeight="1" x14ac:dyDescent="0.2">
      <c r="Q45768" s="92" t="s">
        <v>50</v>
      </c>
      <c r="BF45768" s="101" t="s">
        <v>58</v>
      </c>
      <c r="BK45768" s="98" t="s">
        <v>70</v>
      </c>
    </row>
    <row r="45769" spans="17:63" ht="29.25" customHeight="1" x14ac:dyDescent="0.2">
      <c r="Q45769" s="92" t="s">
        <v>50</v>
      </c>
      <c r="BF45769" s="101" t="s">
        <v>58</v>
      </c>
      <c r="BK45769" s="98" t="s">
        <v>70</v>
      </c>
    </row>
    <row r="45770" spans="17:63" ht="29.25" customHeight="1" x14ac:dyDescent="0.2">
      <c r="Q45770" s="92" t="s">
        <v>50</v>
      </c>
      <c r="BF45770" s="101" t="s">
        <v>58</v>
      </c>
      <c r="BK45770" s="98" t="s">
        <v>70</v>
      </c>
    </row>
    <row r="45771" spans="17:63" ht="29.25" customHeight="1" x14ac:dyDescent="0.2">
      <c r="Q45771" s="92" t="s">
        <v>50</v>
      </c>
      <c r="BF45771" s="101" t="s">
        <v>58</v>
      </c>
      <c r="BK45771" s="98" t="s">
        <v>70</v>
      </c>
    </row>
    <row r="45772" spans="17:63" ht="29.25" customHeight="1" x14ac:dyDescent="0.2">
      <c r="Q45772" s="92" t="s">
        <v>50</v>
      </c>
      <c r="BF45772" s="101" t="s">
        <v>58</v>
      </c>
      <c r="BK45772" s="98" t="s">
        <v>70</v>
      </c>
    </row>
    <row r="45773" spans="17:63" ht="29.25" customHeight="1" x14ac:dyDescent="0.2">
      <c r="Q45773" s="92" t="s">
        <v>50</v>
      </c>
      <c r="BF45773" s="101" t="s">
        <v>58</v>
      </c>
      <c r="BK45773" s="98" t="s">
        <v>70</v>
      </c>
    </row>
    <row r="45774" spans="17:63" ht="29.25" customHeight="1" x14ac:dyDescent="0.2">
      <c r="Q45774" s="92" t="s">
        <v>50</v>
      </c>
      <c r="BF45774" s="101" t="s">
        <v>58</v>
      </c>
      <c r="BK45774" s="98" t="s">
        <v>70</v>
      </c>
    </row>
    <row r="45775" spans="17:63" ht="29.25" customHeight="1" x14ac:dyDescent="0.2">
      <c r="Q45775" s="92" t="s">
        <v>50</v>
      </c>
      <c r="BF45775" s="101" t="s">
        <v>58</v>
      </c>
      <c r="BK45775" s="98" t="s">
        <v>70</v>
      </c>
    </row>
    <row r="45776" spans="17:63" ht="29.25" customHeight="1" x14ac:dyDescent="0.2">
      <c r="Q45776" s="92" t="s">
        <v>50</v>
      </c>
      <c r="BF45776" s="101" t="s">
        <v>58</v>
      </c>
      <c r="BK45776" s="98" t="s">
        <v>70</v>
      </c>
    </row>
    <row r="45777" spans="17:63" ht="29.25" customHeight="1" x14ac:dyDescent="0.2">
      <c r="Q45777" s="92" t="s">
        <v>50</v>
      </c>
      <c r="BF45777" s="101" t="s">
        <v>58</v>
      </c>
      <c r="BK45777" s="98" t="s">
        <v>70</v>
      </c>
    </row>
    <row r="45778" spans="17:63" ht="29.25" customHeight="1" x14ac:dyDescent="0.2">
      <c r="Q45778" s="92" t="s">
        <v>50</v>
      </c>
      <c r="BF45778" s="101" t="s">
        <v>58</v>
      </c>
      <c r="BK45778" s="98" t="s">
        <v>70</v>
      </c>
    </row>
    <row r="45779" spans="17:63" ht="29.25" customHeight="1" x14ac:dyDescent="0.2">
      <c r="Q45779" s="92" t="s">
        <v>50</v>
      </c>
      <c r="BF45779" s="101" t="s">
        <v>58</v>
      </c>
      <c r="BK45779" s="98" t="s">
        <v>70</v>
      </c>
    </row>
    <row r="45780" spans="17:63" ht="29.25" customHeight="1" x14ac:dyDescent="0.2">
      <c r="Q45780" s="92" t="s">
        <v>50</v>
      </c>
      <c r="BF45780" s="101" t="s">
        <v>58</v>
      </c>
      <c r="BK45780" s="98" t="s">
        <v>70</v>
      </c>
    </row>
    <row r="45781" spans="17:63" ht="29.25" customHeight="1" x14ac:dyDescent="0.2">
      <c r="Q45781" s="92" t="s">
        <v>50</v>
      </c>
      <c r="BF45781" s="101" t="s">
        <v>58</v>
      </c>
      <c r="BK45781" s="98" t="s">
        <v>70</v>
      </c>
    </row>
    <row r="45782" spans="17:63" ht="29.25" customHeight="1" x14ac:dyDescent="0.2">
      <c r="Q45782" s="92" t="s">
        <v>50</v>
      </c>
      <c r="BF45782" s="101" t="s">
        <v>58</v>
      </c>
      <c r="BK45782" s="98" t="s">
        <v>70</v>
      </c>
    </row>
    <row r="45783" spans="17:63" ht="29.25" customHeight="1" x14ac:dyDescent="0.2">
      <c r="Q45783" s="92" t="s">
        <v>50</v>
      </c>
      <c r="BF45783" s="101" t="s">
        <v>58</v>
      </c>
      <c r="BK45783" s="98" t="s">
        <v>70</v>
      </c>
    </row>
    <row r="45784" spans="17:63" ht="29.25" customHeight="1" x14ac:dyDescent="0.2">
      <c r="Q45784" s="92" t="s">
        <v>50</v>
      </c>
      <c r="BF45784" s="101" t="s">
        <v>58</v>
      </c>
      <c r="BK45784" s="98" t="s">
        <v>70</v>
      </c>
    </row>
    <row r="45785" spans="17:63" ht="29.25" customHeight="1" x14ac:dyDescent="0.2">
      <c r="Q45785" s="92" t="s">
        <v>50</v>
      </c>
      <c r="BF45785" s="101" t="s">
        <v>58</v>
      </c>
      <c r="BK45785" s="98" t="s">
        <v>70</v>
      </c>
    </row>
    <row r="45786" spans="17:63" ht="29.25" customHeight="1" x14ac:dyDescent="0.2">
      <c r="Q45786" s="92" t="s">
        <v>50</v>
      </c>
      <c r="BF45786" s="101" t="s">
        <v>58</v>
      </c>
      <c r="BK45786" s="98" t="s">
        <v>70</v>
      </c>
    </row>
    <row r="45787" spans="17:63" ht="29.25" customHeight="1" x14ac:dyDescent="0.2">
      <c r="Q45787" s="92" t="s">
        <v>50</v>
      </c>
      <c r="BF45787" s="101" t="s">
        <v>58</v>
      </c>
      <c r="BK45787" s="98" t="s">
        <v>70</v>
      </c>
    </row>
    <row r="45788" spans="17:63" ht="29.25" customHeight="1" x14ac:dyDescent="0.2">
      <c r="Q45788" s="92" t="s">
        <v>50</v>
      </c>
      <c r="BF45788" s="101" t="s">
        <v>58</v>
      </c>
      <c r="BK45788" s="98" t="s">
        <v>70</v>
      </c>
    </row>
    <row r="45789" spans="17:63" ht="29.25" customHeight="1" x14ac:dyDescent="0.2">
      <c r="Q45789" s="92" t="s">
        <v>50</v>
      </c>
      <c r="BF45789" s="101" t="s">
        <v>58</v>
      </c>
      <c r="BK45789" s="98" t="s">
        <v>70</v>
      </c>
    </row>
    <row r="45790" spans="17:63" ht="29.25" customHeight="1" x14ac:dyDescent="0.2">
      <c r="Q45790" s="92" t="s">
        <v>50</v>
      </c>
      <c r="BF45790" s="101" t="s">
        <v>58</v>
      </c>
      <c r="BK45790" s="98" t="s">
        <v>70</v>
      </c>
    </row>
    <row r="45791" spans="17:63" ht="29.25" customHeight="1" x14ac:dyDescent="0.2">
      <c r="Q45791" s="92" t="s">
        <v>50</v>
      </c>
      <c r="BF45791" s="101" t="s">
        <v>58</v>
      </c>
      <c r="BK45791" s="98" t="s">
        <v>70</v>
      </c>
    </row>
    <row r="45792" spans="17:63" ht="29.25" customHeight="1" x14ac:dyDescent="0.2">
      <c r="Q45792" s="92" t="s">
        <v>50</v>
      </c>
      <c r="BF45792" s="101" t="s">
        <v>58</v>
      </c>
      <c r="BK45792" s="98" t="s">
        <v>70</v>
      </c>
    </row>
    <row r="45793" spans="17:63" ht="29.25" customHeight="1" x14ac:dyDescent="0.2">
      <c r="Q45793" s="92" t="s">
        <v>50</v>
      </c>
      <c r="BF45793" s="101" t="s">
        <v>58</v>
      </c>
      <c r="BK45793" s="98" t="s">
        <v>70</v>
      </c>
    </row>
    <row r="45794" spans="17:63" ht="29.25" customHeight="1" x14ac:dyDescent="0.2">
      <c r="Q45794" s="92" t="s">
        <v>50</v>
      </c>
      <c r="BF45794" s="101" t="s">
        <v>58</v>
      </c>
      <c r="BK45794" s="98" t="s">
        <v>70</v>
      </c>
    </row>
    <row r="45795" spans="17:63" ht="29.25" customHeight="1" x14ac:dyDescent="0.2">
      <c r="Q45795" s="92" t="s">
        <v>50</v>
      </c>
      <c r="BF45795" s="101" t="s">
        <v>58</v>
      </c>
      <c r="BK45795" s="98" t="s">
        <v>70</v>
      </c>
    </row>
    <row r="45796" spans="17:63" ht="29.25" customHeight="1" x14ac:dyDescent="0.2">
      <c r="Q45796" s="92" t="s">
        <v>50</v>
      </c>
      <c r="BF45796" s="101" t="s">
        <v>58</v>
      </c>
      <c r="BK45796" s="98" t="s">
        <v>70</v>
      </c>
    </row>
    <row r="45797" spans="17:63" ht="29.25" customHeight="1" x14ac:dyDescent="0.2">
      <c r="Q45797" s="92" t="s">
        <v>50</v>
      </c>
      <c r="BF45797" s="101" t="s">
        <v>58</v>
      </c>
      <c r="BK45797" s="98" t="s">
        <v>70</v>
      </c>
    </row>
    <row r="45798" spans="17:63" ht="29.25" customHeight="1" x14ac:dyDescent="0.2">
      <c r="Q45798" s="92" t="s">
        <v>50</v>
      </c>
      <c r="BF45798" s="101" t="s">
        <v>58</v>
      </c>
      <c r="BK45798" s="98" t="s">
        <v>70</v>
      </c>
    </row>
    <row r="45799" spans="17:63" ht="29.25" customHeight="1" x14ac:dyDescent="0.2">
      <c r="Q45799" s="92" t="s">
        <v>50</v>
      </c>
      <c r="BF45799" s="101" t="s">
        <v>58</v>
      </c>
      <c r="BK45799" s="98" t="s">
        <v>70</v>
      </c>
    </row>
    <row r="45800" spans="17:63" ht="29.25" customHeight="1" x14ac:dyDescent="0.2">
      <c r="Q45800" s="92" t="s">
        <v>50</v>
      </c>
      <c r="BF45800" s="101" t="s">
        <v>58</v>
      </c>
      <c r="BK45800" s="98" t="s">
        <v>70</v>
      </c>
    </row>
    <row r="45801" spans="17:63" ht="29.25" customHeight="1" x14ac:dyDescent="0.2">
      <c r="Q45801" s="92" t="s">
        <v>50</v>
      </c>
      <c r="BF45801" s="101" t="s">
        <v>58</v>
      </c>
      <c r="BK45801" s="98" t="s">
        <v>70</v>
      </c>
    </row>
    <row r="45802" spans="17:63" ht="29.25" customHeight="1" x14ac:dyDescent="0.2">
      <c r="Q45802" s="92" t="s">
        <v>50</v>
      </c>
      <c r="BF45802" s="101" t="s">
        <v>58</v>
      </c>
      <c r="BK45802" s="98" t="s">
        <v>70</v>
      </c>
    </row>
    <row r="45803" spans="17:63" ht="29.25" customHeight="1" x14ac:dyDescent="0.2">
      <c r="Q45803" s="92" t="s">
        <v>50</v>
      </c>
      <c r="BF45803" s="101" t="s">
        <v>58</v>
      </c>
      <c r="BK45803" s="98" t="s">
        <v>70</v>
      </c>
    </row>
    <row r="45804" spans="17:63" ht="29.25" customHeight="1" x14ac:dyDescent="0.2">
      <c r="Q45804" s="92" t="s">
        <v>50</v>
      </c>
      <c r="BF45804" s="101" t="s">
        <v>58</v>
      </c>
      <c r="BK45804" s="98" t="s">
        <v>70</v>
      </c>
    </row>
    <row r="45805" spans="17:63" ht="29.25" customHeight="1" x14ac:dyDescent="0.2">
      <c r="Q45805" s="92" t="s">
        <v>50</v>
      </c>
      <c r="BF45805" s="101" t="s">
        <v>58</v>
      </c>
      <c r="BK45805" s="98" t="s">
        <v>70</v>
      </c>
    </row>
    <row r="45806" spans="17:63" ht="29.25" customHeight="1" x14ac:dyDescent="0.2">
      <c r="Q45806" s="92" t="s">
        <v>50</v>
      </c>
      <c r="BF45806" s="101" t="s">
        <v>58</v>
      </c>
      <c r="BK45806" s="98" t="s">
        <v>70</v>
      </c>
    </row>
    <row r="45807" spans="17:63" ht="29.25" customHeight="1" x14ac:dyDescent="0.2">
      <c r="Q45807" s="92" t="s">
        <v>50</v>
      </c>
      <c r="BF45807" s="101" t="s">
        <v>58</v>
      </c>
      <c r="BK45807" s="98" t="s">
        <v>70</v>
      </c>
    </row>
    <row r="45808" spans="17:63" ht="29.25" customHeight="1" x14ac:dyDescent="0.2">
      <c r="Q45808" s="92" t="s">
        <v>50</v>
      </c>
      <c r="BF45808" s="101" t="s">
        <v>58</v>
      </c>
      <c r="BK45808" s="98" t="s">
        <v>70</v>
      </c>
    </row>
    <row r="45809" spans="17:63" ht="29.25" customHeight="1" x14ac:dyDescent="0.2">
      <c r="Q45809" s="92" t="s">
        <v>50</v>
      </c>
      <c r="BF45809" s="101" t="s">
        <v>58</v>
      </c>
      <c r="BK45809" s="98" t="s">
        <v>70</v>
      </c>
    </row>
    <row r="45810" spans="17:63" ht="29.25" customHeight="1" x14ac:dyDescent="0.2">
      <c r="Q45810" s="92" t="s">
        <v>50</v>
      </c>
      <c r="BF45810" s="101" t="s">
        <v>58</v>
      </c>
      <c r="BK45810" s="98" t="s">
        <v>70</v>
      </c>
    </row>
    <row r="45811" spans="17:63" ht="29.25" customHeight="1" x14ac:dyDescent="0.2">
      <c r="Q45811" s="92" t="s">
        <v>50</v>
      </c>
      <c r="BF45811" s="101" t="s">
        <v>58</v>
      </c>
      <c r="BK45811" s="98" t="s">
        <v>70</v>
      </c>
    </row>
    <row r="45812" spans="17:63" ht="29.25" customHeight="1" x14ac:dyDescent="0.2">
      <c r="Q45812" s="92" t="s">
        <v>50</v>
      </c>
      <c r="BF45812" s="101" t="s">
        <v>58</v>
      </c>
      <c r="BK45812" s="98" t="s">
        <v>70</v>
      </c>
    </row>
    <row r="45813" spans="17:63" ht="29.25" customHeight="1" x14ac:dyDescent="0.2">
      <c r="Q45813" s="92" t="s">
        <v>50</v>
      </c>
      <c r="BF45813" s="101" t="s">
        <v>58</v>
      </c>
      <c r="BK45813" s="98" t="s">
        <v>70</v>
      </c>
    </row>
    <row r="45814" spans="17:63" ht="29.25" customHeight="1" x14ac:dyDescent="0.2">
      <c r="Q45814" s="92" t="s">
        <v>50</v>
      </c>
      <c r="BF45814" s="101" t="s">
        <v>58</v>
      </c>
      <c r="BK45814" s="98" t="s">
        <v>70</v>
      </c>
    </row>
    <row r="45815" spans="17:63" ht="29.25" customHeight="1" x14ac:dyDescent="0.2">
      <c r="Q45815" s="92" t="s">
        <v>50</v>
      </c>
      <c r="BF45815" s="101" t="s">
        <v>58</v>
      </c>
      <c r="BK45815" s="98" t="s">
        <v>70</v>
      </c>
    </row>
    <row r="45816" spans="17:63" ht="29.25" customHeight="1" x14ac:dyDescent="0.2">
      <c r="Q45816" s="92" t="s">
        <v>50</v>
      </c>
      <c r="BF45816" s="101" t="s">
        <v>58</v>
      </c>
      <c r="BK45816" s="98" t="s">
        <v>70</v>
      </c>
    </row>
    <row r="45817" spans="17:63" ht="29.25" customHeight="1" x14ac:dyDescent="0.2">
      <c r="Q45817" s="92" t="s">
        <v>50</v>
      </c>
      <c r="BF45817" s="101" t="s">
        <v>58</v>
      </c>
      <c r="BK45817" s="98" t="s">
        <v>70</v>
      </c>
    </row>
    <row r="45818" spans="17:63" ht="29.25" customHeight="1" x14ac:dyDescent="0.2">
      <c r="Q45818" s="92" t="s">
        <v>50</v>
      </c>
      <c r="BF45818" s="101" t="s">
        <v>58</v>
      </c>
      <c r="BK45818" s="98" t="s">
        <v>70</v>
      </c>
    </row>
    <row r="45819" spans="17:63" ht="29.25" customHeight="1" x14ac:dyDescent="0.2">
      <c r="Q45819" s="92" t="s">
        <v>50</v>
      </c>
      <c r="BF45819" s="101" t="s">
        <v>58</v>
      </c>
      <c r="BK45819" s="98" t="s">
        <v>70</v>
      </c>
    </row>
    <row r="45820" spans="17:63" ht="29.25" customHeight="1" x14ac:dyDescent="0.2">
      <c r="Q45820" s="92" t="s">
        <v>50</v>
      </c>
      <c r="BF45820" s="101" t="s">
        <v>58</v>
      </c>
      <c r="BK45820" s="98" t="s">
        <v>70</v>
      </c>
    </row>
    <row r="45821" spans="17:63" ht="29.25" customHeight="1" x14ac:dyDescent="0.2">
      <c r="Q45821" s="92" t="s">
        <v>50</v>
      </c>
      <c r="BF45821" s="101" t="s">
        <v>58</v>
      </c>
      <c r="BK45821" s="98" t="s">
        <v>70</v>
      </c>
    </row>
    <row r="45822" spans="17:63" ht="29.25" customHeight="1" x14ac:dyDescent="0.2">
      <c r="Q45822" s="92" t="s">
        <v>50</v>
      </c>
      <c r="BF45822" s="101" t="s">
        <v>58</v>
      </c>
      <c r="BK45822" s="98" t="s">
        <v>70</v>
      </c>
    </row>
    <row r="45823" spans="17:63" ht="29.25" customHeight="1" x14ac:dyDescent="0.2">
      <c r="Q45823" s="92" t="s">
        <v>50</v>
      </c>
      <c r="BF45823" s="101" t="s">
        <v>58</v>
      </c>
      <c r="BK45823" s="98" t="s">
        <v>70</v>
      </c>
    </row>
    <row r="45824" spans="17:63" ht="29.25" customHeight="1" x14ac:dyDescent="0.2">
      <c r="Q45824" s="92" t="s">
        <v>50</v>
      </c>
      <c r="BF45824" s="101" t="s">
        <v>58</v>
      </c>
      <c r="BK45824" s="98" t="s">
        <v>70</v>
      </c>
    </row>
    <row r="45825" spans="17:63" ht="29.25" customHeight="1" x14ac:dyDescent="0.2">
      <c r="Q45825" s="92" t="s">
        <v>50</v>
      </c>
      <c r="BF45825" s="101" t="s">
        <v>58</v>
      </c>
      <c r="BK45825" s="98" t="s">
        <v>70</v>
      </c>
    </row>
    <row r="45826" spans="17:63" ht="29.25" customHeight="1" x14ac:dyDescent="0.2">
      <c r="Q45826" s="92" t="s">
        <v>50</v>
      </c>
      <c r="BF45826" s="101" t="s">
        <v>58</v>
      </c>
      <c r="BK45826" s="98" t="s">
        <v>70</v>
      </c>
    </row>
    <row r="45827" spans="17:63" ht="29.25" customHeight="1" x14ac:dyDescent="0.2">
      <c r="Q45827" s="92" t="s">
        <v>50</v>
      </c>
      <c r="BF45827" s="101" t="s">
        <v>58</v>
      </c>
      <c r="BK45827" s="98" t="s">
        <v>70</v>
      </c>
    </row>
    <row r="45828" spans="17:63" ht="29.25" customHeight="1" x14ac:dyDescent="0.2">
      <c r="Q45828" s="92" t="s">
        <v>50</v>
      </c>
      <c r="BF45828" s="101" t="s">
        <v>58</v>
      </c>
      <c r="BK45828" s="98" t="s">
        <v>70</v>
      </c>
    </row>
    <row r="45829" spans="17:63" ht="29.25" customHeight="1" x14ac:dyDescent="0.2">
      <c r="Q45829" s="92" t="s">
        <v>50</v>
      </c>
      <c r="BF45829" s="101" t="s">
        <v>58</v>
      </c>
      <c r="BK45829" s="98" t="s">
        <v>70</v>
      </c>
    </row>
    <row r="45830" spans="17:63" ht="29.25" customHeight="1" x14ac:dyDescent="0.2">
      <c r="Q45830" s="92" t="s">
        <v>50</v>
      </c>
      <c r="BF45830" s="101" t="s">
        <v>58</v>
      </c>
      <c r="BK45830" s="98" t="s">
        <v>70</v>
      </c>
    </row>
    <row r="45831" spans="17:63" ht="29.25" customHeight="1" x14ac:dyDescent="0.2">
      <c r="Q45831" s="92" t="s">
        <v>50</v>
      </c>
      <c r="BF45831" s="101" t="s">
        <v>58</v>
      </c>
      <c r="BK45831" s="98" t="s">
        <v>70</v>
      </c>
    </row>
    <row r="45832" spans="17:63" ht="29.25" customHeight="1" x14ac:dyDescent="0.2">
      <c r="Q45832" s="92" t="s">
        <v>50</v>
      </c>
      <c r="BF45832" s="101" t="s">
        <v>58</v>
      </c>
      <c r="BK45832" s="98" t="s">
        <v>70</v>
      </c>
    </row>
    <row r="45833" spans="17:63" ht="29.25" customHeight="1" x14ac:dyDescent="0.2">
      <c r="Q45833" s="92" t="s">
        <v>50</v>
      </c>
      <c r="BF45833" s="101" t="s">
        <v>58</v>
      </c>
      <c r="BK45833" s="98" t="s">
        <v>70</v>
      </c>
    </row>
    <row r="45834" spans="17:63" ht="29.25" customHeight="1" x14ac:dyDescent="0.2">
      <c r="Q45834" s="92" t="s">
        <v>50</v>
      </c>
      <c r="BF45834" s="101" t="s">
        <v>58</v>
      </c>
      <c r="BK45834" s="98" t="s">
        <v>70</v>
      </c>
    </row>
    <row r="45835" spans="17:63" ht="29.25" customHeight="1" x14ac:dyDescent="0.2">
      <c r="Q45835" s="92" t="s">
        <v>50</v>
      </c>
      <c r="BF45835" s="101" t="s">
        <v>58</v>
      </c>
      <c r="BK45835" s="98" t="s">
        <v>70</v>
      </c>
    </row>
    <row r="45836" spans="17:63" ht="29.25" customHeight="1" x14ac:dyDescent="0.2">
      <c r="Q45836" s="92" t="s">
        <v>50</v>
      </c>
      <c r="BF45836" s="101" t="s">
        <v>58</v>
      </c>
      <c r="BK45836" s="98" t="s">
        <v>70</v>
      </c>
    </row>
    <row r="45837" spans="17:63" ht="29.25" customHeight="1" x14ac:dyDescent="0.2">
      <c r="Q45837" s="92" t="s">
        <v>50</v>
      </c>
      <c r="BF45837" s="101" t="s">
        <v>58</v>
      </c>
      <c r="BK45837" s="98" t="s">
        <v>70</v>
      </c>
    </row>
    <row r="45838" spans="17:63" ht="29.25" customHeight="1" x14ac:dyDescent="0.2">
      <c r="Q45838" s="92" t="s">
        <v>50</v>
      </c>
      <c r="BF45838" s="101" t="s">
        <v>58</v>
      </c>
      <c r="BK45838" s="98" t="s">
        <v>70</v>
      </c>
    </row>
    <row r="45839" spans="17:63" ht="29.25" customHeight="1" x14ac:dyDescent="0.2">
      <c r="Q45839" s="92" t="s">
        <v>50</v>
      </c>
      <c r="BF45839" s="101" t="s">
        <v>58</v>
      </c>
      <c r="BK45839" s="98" t="s">
        <v>70</v>
      </c>
    </row>
    <row r="45840" spans="17:63" ht="29.25" customHeight="1" x14ac:dyDescent="0.2">
      <c r="Q45840" s="92" t="s">
        <v>50</v>
      </c>
      <c r="BF45840" s="101" t="s">
        <v>58</v>
      </c>
      <c r="BK45840" s="98" t="s">
        <v>70</v>
      </c>
    </row>
    <row r="45841" spans="17:63" ht="29.25" customHeight="1" x14ac:dyDescent="0.2">
      <c r="Q45841" s="92" t="s">
        <v>50</v>
      </c>
      <c r="BF45841" s="101" t="s">
        <v>58</v>
      </c>
      <c r="BK45841" s="98" t="s">
        <v>70</v>
      </c>
    </row>
    <row r="45842" spans="17:63" ht="29.25" customHeight="1" x14ac:dyDescent="0.2">
      <c r="Q45842" s="92" t="s">
        <v>50</v>
      </c>
      <c r="BF45842" s="101" t="s">
        <v>58</v>
      </c>
      <c r="BK45842" s="98" t="s">
        <v>70</v>
      </c>
    </row>
    <row r="45843" spans="17:63" ht="29.25" customHeight="1" x14ac:dyDescent="0.2">
      <c r="Q45843" s="92" t="s">
        <v>50</v>
      </c>
      <c r="BF45843" s="101" t="s">
        <v>58</v>
      </c>
      <c r="BK45843" s="98" t="s">
        <v>70</v>
      </c>
    </row>
    <row r="45844" spans="17:63" ht="29.25" customHeight="1" x14ac:dyDescent="0.2">
      <c r="Q45844" s="92" t="s">
        <v>50</v>
      </c>
      <c r="BF45844" s="101" t="s">
        <v>58</v>
      </c>
      <c r="BK45844" s="98" t="s">
        <v>70</v>
      </c>
    </row>
    <row r="45845" spans="17:63" ht="29.25" customHeight="1" x14ac:dyDescent="0.2">
      <c r="Q45845" s="92" t="s">
        <v>50</v>
      </c>
      <c r="BF45845" s="101" t="s">
        <v>58</v>
      </c>
      <c r="BK45845" s="98" t="s">
        <v>70</v>
      </c>
    </row>
    <row r="45846" spans="17:63" ht="29.25" customHeight="1" x14ac:dyDescent="0.2">
      <c r="Q45846" s="92" t="s">
        <v>50</v>
      </c>
      <c r="BF45846" s="101" t="s">
        <v>58</v>
      </c>
      <c r="BK45846" s="98" t="s">
        <v>70</v>
      </c>
    </row>
    <row r="45847" spans="17:63" ht="29.25" customHeight="1" x14ac:dyDescent="0.2">
      <c r="Q45847" s="92" t="s">
        <v>50</v>
      </c>
      <c r="BF45847" s="101" t="s">
        <v>58</v>
      </c>
      <c r="BK45847" s="98" t="s">
        <v>70</v>
      </c>
    </row>
    <row r="45848" spans="17:63" ht="29.25" customHeight="1" x14ac:dyDescent="0.2">
      <c r="Q45848" s="92" t="s">
        <v>50</v>
      </c>
      <c r="BF45848" s="101" t="s">
        <v>58</v>
      </c>
      <c r="BK45848" s="98" t="s">
        <v>70</v>
      </c>
    </row>
    <row r="45849" spans="17:63" ht="29.25" customHeight="1" x14ac:dyDescent="0.2">
      <c r="Q45849" s="92" t="s">
        <v>50</v>
      </c>
      <c r="BF45849" s="101" t="s">
        <v>58</v>
      </c>
      <c r="BK45849" s="98" t="s">
        <v>70</v>
      </c>
    </row>
    <row r="45850" spans="17:63" ht="29.25" customHeight="1" x14ac:dyDescent="0.2">
      <c r="Q45850" s="92" t="s">
        <v>50</v>
      </c>
      <c r="BF45850" s="101" t="s">
        <v>58</v>
      </c>
      <c r="BK45850" s="98" t="s">
        <v>70</v>
      </c>
    </row>
    <row r="45851" spans="17:63" ht="29.25" customHeight="1" x14ac:dyDescent="0.2">
      <c r="Q45851" s="92" t="s">
        <v>50</v>
      </c>
      <c r="BF45851" s="101" t="s">
        <v>58</v>
      </c>
      <c r="BK45851" s="98" t="s">
        <v>70</v>
      </c>
    </row>
    <row r="45852" spans="17:63" ht="29.25" customHeight="1" x14ac:dyDescent="0.2">
      <c r="Q45852" s="92" t="s">
        <v>50</v>
      </c>
      <c r="BF45852" s="101" t="s">
        <v>58</v>
      </c>
      <c r="BK45852" s="98" t="s">
        <v>70</v>
      </c>
    </row>
    <row r="45853" spans="17:63" ht="29.25" customHeight="1" x14ac:dyDescent="0.2">
      <c r="Q45853" s="92" t="s">
        <v>50</v>
      </c>
      <c r="BF45853" s="101" t="s">
        <v>58</v>
      </c>
      <c r="BK45853" s="98" t="s">
        <v>70</v>
      </c>
    </row>
    <row r="45854" spans="17:63" ht="29.25" customHeight="1" x14ac:dyDescent="0.2">
      <c r="Q45854" s="92" t="s">
        <v>50</v>
      </c>
      <c r="BF45854" s="101" t="s">
        <v>58</v>
      </c>
      <c r="BK45854" s="98" t="s">
        <v>70</v>
      </c>
    </row>
    <row r="45855" spans="17:63" ht="29.25" customHeight="1" x14ac:dyDescent="0.2">
      <c r="Q45855" s="92" t="s">
        <v>50</v>
      </c>
      <c r="BF45855" s="101" t="s">
        <v>58</v>
      </c>
      <c r="BK45855" s="98" t="s">
        <v>70</v>
      </c>
    </row>
    <row r="45856" spans="17:63" ht="29.25" customHeight="1" x14ac:dyDescent="0.2">
      <c r="Q45856" s="92" t="s">
        <v>50</v>
      </c>
      <c r="BF45856" s="101" t="s">
        <v>58</v>
      </c>
      <c r="BK45856" s="98" t="s">
        <v>70</v>
      </c>
    </row>
    <row r="45857" spans="17:63" ht="29.25" customHeight="1" x14ac:dyDescent="0.2">
      <c r="Q45857" s="92" t="s">
        <v>50</v>
      </c>
      <c r="BF45857" s="101" t="s">
        <v>58</v>
      </c>
      <c r="BK45857" s="98" t="s">
        <v>70</v>
      </c>
    </row>
    <row r="45858" spans="17:63" ht="29.25" customHeight="1" x14ac:dyDescent="0.2">
      <c r="Q45858" s="92" t="s">
        <v>50</v>
      </c>
      <c r="BF45858" s="101" t="s">
        <v>58</v>
      </c>
      <c r="BK45858" s="98" t="s">
        <v>70</v>
      </c>
    </row>
    <row r="45859" spans="17:63" ht="29.25" customHeight="1" x14ac:dyDescent="0.2">
      <c r="Q45859" s="92" t="s">
        <v>50</v>
      </c>
      <c r="BF45859" s="101" t="s">
        <v>58</v>
      </c>
      <c r="BK45859" s="98" t="s">
        <v>70</v>
      </c>
    </row>
    <row r="45860" spans="17:63" ht="29.25" customHeight="1" x14ac:dyDescent="0.2">
      <c r="Q45860" s="92" t="s">
        <v>50</v>
      </c>
      <c r="BF45860" s="101" t="s">
        <v>58</v>
      </c>
      <c r="BK45860" s="98" t="s">
        <v>70</v>
      </c>
    </row>
    <row r="45861" spans="17:63" ht="29.25" customHeight="1" x14ac:dyDescent="0.2">
      <c r="Q45861" s="92" t="s">
        <v>50</v>
      </c>
      <c r="BF45861" s="101" t="s">
        <v>58</v>
      </c>
      <c r="BK45861" s="98" t="s">
        <v>70</v>
      </c>
    </row>
    <row r="45862" spans="17:63" ht="29.25" customHeight="1" x14ac:dyDescent="0.2">
      <c r="Q45862" s="92" t="s">
        <v>50</v>
      </c>
      <c r="BF45862" s="101" t="s">
        <v>58</v>
      </c>
      <c r="BK45862" s="98" t="s">
        <v>70</v>
      </c>
    </row>
    <row r="45863" spans="17:63" ht="29.25" customHeight="1" x14ac:dyDescent="0.2">
      <c r="Q45863" s="92" t="s">
        <v>50</v>
      </c>
      <c r="BF45863" s="101" t="s">
        <v>58</v>
      </c>
      <c r="BK45863" s="98" t="s">
        <v>70</v>
      </c>
    </row>
    <row r="45864" spans="17:63" ht="29.25" customHeight="1" x14ac:dyDescent="0.2">
      <c r="Q45864" s="92" t="s">
        <v>50</v>
      </c>
      <c r="BF45864" s="101" t="s">
        <v>58</v>
      </c>
      <c r="BK45864" s="98" t="s">
        <v>70</v>
      </c>
    </row>
    <row r="45865" spans="17:63" ht="29.25" customHeight="1" x14ac:dyDescent="0.2">
      <c r="Q45865" s="92" t="s">
        <v>50</v>
      </c>
      <c r="BF45865" s="101" t="s">
        <v>58</v>
      </c>
      <c r="BK45865" s="98" t="s">
        <v>70</v>
      </c>
    </row>
    <row r="45866" spans="17:63" ht="29.25" customHeight="1" x14ac:dyDescent="0.2">
      <c r="Q45866" s="92" t="s">
        <v>50</v>
      </c>
      <c r="BF45866" s="101" t="s">
        <v>58</v>
      </c>
      <c r="BK45866" s="98" t="s">
        <v>70</v>
      </c>
    </row>
    <row r="45867" spans="17:63" ht="29.25" customHeight="1" x14ac:dyDescent="0.2">
      <c r="Q45867" s="92" t="s">
        <v>50</v>
      </c>
      <c r="BF45867" s="101" t="s">
        <v>58</v>
      </c>
      <c r="BK45867" s="98" t="s">
        <v>70</v>
      </c>
    </row>
    <row r="45868" spans="17:63" ht="29.25" customHeight="1" x14ac:dyDescent="0.2">
      <c r="Q45868" s="92" t="s">
        <v>50</v>
      </c>
      <c r="BF45868" s="101" t="s">
        <v>58</v>
      </c>
      <c r="BK45868" s="98" t="s">
        <v>70</v>
      </c>
    </row>
    <row r="45869" spans="17:63" ht="29.25" customHeight="1" x14ac:dyDescent="0.2">
      <c r="Q45869" s="92" t="s">
        <v>50</v>
      </c>
      <c r="BF45869" s="101" t="s">
        <v>58</v>
      </c>
      <c r="BK45869" s="98" t="s">
        <v>70</v>
      </c>
    </row>
    <row r="45870" spans="17:63" ht="29.25" customHeight="1" x14ac:dyDescent="0.2">
      <c r="Q45870" s="92" t="s">
        <v>50</v>
      </c>
      <c r="BF45870" s="101" t="s">
        <v>58</v>
      </c>
      <c r="BK45870" s="98" t="s">
        <v>70</v>
      </c>
    </row>
    <row r="45871" spans="17:63" ht="29.25" customHeight="1" x14ac:dyDescent="0.2">
      <c r="Q45871" s="92" t="s">
        <v>50</v>
      </c>
      <c r="BF45871" s="101" t="s">
        <v>58</v>
      </c>
      <c r="BK45871" s="98" t="s">
        <v>70</v>
      </c>
    </row>
    <row r="45872" spans="17:63" ht="29.25" customHeight="1" x14ac:dyDescent="0.2">
      <c r="Q45872" s="92" t="s">
        <v>50</v>
      </c>
      <c r="BF45872" s="101" t="s">
        <v>58</v>
      </c>
      <c r="BK45872" s="98" t="s">
        <v>70</v>
      </c>
    </row>
    <row r="45873" spans="17:63" ht="29.25" customHeight="1" x14ac:dyDescent="0.2">
      <c r="Q45873" s="92" t="s">
        <v>50</v>
      </c>
      <c r="BF45873" s="101" t="s">
        <v>58</v>
      </c>
      <c r="BK45873" s="98" t="s">
        <v>70</v>
      </c>
    </row>
    <row r="45874" spans="17:63" ht="29.25" customHeight="1" x14ac:dyDescent="0.2">
      <c r="Q45874" s="92" t="s">
        <v>50</v>
      </c>
      <c r="BF45874" s="101" t="s">
        <v>58</v>
      </c>
      <c r="BK45874" s="98" t="s">
        <v>70</v>
      </c>
    </row>
    <row r="45875" spans="17:63" ht="29.25" customHeight="1" x14ac:dyDescent="0.2">
      <c r="Q45875" s="92" t="s">
        <v>50</v>
      </c>
      <c r="BF45875" s="101" t="s">
        <v>58</v>
      </c>
      <c r="BK45875" s="98" t="s">
        <v>70</v>
      </c>
    </row>
    <row r="45876" spans="17:63" ht="29.25" customHeight="1" x14ac:dyDescent="0.2">
      <c r="Q45876" s="92" t="s">
        <v>50</v>
      </c>
      <c r="BF45876" s="101" t="s">
        <v>58</v>
      </c>
      <c r="BK45876" s="98" t="s">
        <v>70</v>
      </c>
    </row>
    <row r="45877" spans="17:63" ht="29.25" customHeight="1" x14ac:dyDescent="0.2">
      <c r="Q45877" s="92" t="s">
        <v>50</v>
      </c>
      <c r="BF45877" s="101" t="s">
        <v>58</v>
      </c>
      <c r="BK45877" s="98" t="s">
        <v>70</v>
      </c>
    </row>
    <row r="45878" spans="17:63" ht="29.25" customHeight="1" x14ac:dyDescent="0.2">
      <c r="Q45878" s="92" t="s">
        <v>50</v>
      </c>
      <c r="BF45878" s="101" t="s">
        <v>58</v>
      </c>
      <c r="BK45878" s="98" t="s">
        <v>70</v>
      </c>
    </row>
    <row r="45879" spans="17:63" ht="29.25" customHeight="1" x14ac:dyDescent="0.2">
      <c r="Q45879" s="92" t="s">
        <v>50</v>
      </c>
      <c r="BF45879" s="101" t="s">
        <v>58</v>
      </c>
      <c r="BK45879" s="98" t="s">
        <v>70</v>
      </c>
    </row>
    <row r="45880" spans="17:63" ht="29.25" customHeight="1" x14ac:dyDescent="0.2">
      <c r="Q45880" s="92" t="s">
        <v>50</v>
      </c>
      <c r="BF45880" s="101" t="s">
        <v>58</v>
      </c>
      <c r="BK45880" s="98" t="s">
        <v>70</v>
      </c>
    </row>
    <row r="45881" spans="17:63" ht="29.25" customHeight="1" x14ac:dyDescent="0.2">
      <c r="Q45881" s="92" t="s">
        <v>50</v>
      </c>
      <c r="BF45881" s="101" t="s">
        <v>58</v>
      </c>
      <c r="BK45881" s="98" t="s">
        <v>70</v>
      </c>
    </row>
    <row r="45882" spans="17:63" ht="29.25" customHeight="1" x14ac:dyDescent="0.2">
      <c r="Q45882" s="92" t="s">
        <v>50</v>
      </c>
      <c r="BF45882" s="101" t="s">
        <v>58</v>
      </c>
      <c r="BK45882" s="98" t="s">
        <v>70</v>
      </c>
    </row>
    <row r="45883" spans="17:63" ht="29.25" customHeight="1" x14ac:dyDescent="0.2">
      <c r="Q45883" s="92" t="s">
        <v>50</v>
      </c>
      <c r="BF45883" s="101" t="s">
        <v>58</v>
      </c>
      <c r="BK45883" s="98" t="s">
        <v>70</v>
      </c>
    </row>
    <row r="45884" spans="17:63" ht="29.25" customHeight="1" x14ac:dyDescent="0.2">
      <c r="Q45884" s="92" t="s">
        <v>50</v>
      </c>
      <c r="BF45884" s="101" t="s">
        <v>58</v>
      </c>
      <c r="BK45884" s="98" t="s">
        <v>70</v>
      </c>
    </row>
    <row r="45885" spans="17:63" ht="29.25" customHeight="1" x14ac:dyDescent="0.2">
      <c r="Q45885" s="92" t="s">
        <v>50</v>
      </c>
      <c r="BF45885" s="101" t="s">
        <v>58</v>
      </c>
      <c r="BK45885" s="98" t="s">
        <v>70</v>
      </c>
    </row>
    <row r="45886" spans="17:63" ht="29.25" customHeight="1" x14ac:dyDescent="0.2">
      <c r="Q45886" s="92" t="s">
        <v>50</v>
      </c>
      <c r="BF45886" s="101" t="s">
        <v>58</v>
      </c>
      <c r="BK45886" s="98" t="s">
        <v>70</v>
      </c>
    </row>
    <row r="45887" spans="17:63" ht="29.25" customHeight="1" x14ac:dyDescent="0.2">
      <c r="Q45887" s="92" t="s">
        <v>50</v>
      </c>
      <c r="BF45887" s="101" t="s">
        <v>58</v>
      </c>
      <c r="BK45887" s="98" t="s">
        <v>70</v>
      </c>
    </row>
    <row r="45888" spans="17:63" ht="29.25" customHeight="1" x14ac:dyDescent="0.2">
      <c r="Q45888" s="92" t="s">
        <v>50</v>
      </c>
      <c r="BF45888" s="101" t="s">
        <v>58</v>
      </c>
      <c r="BK45888" s="98" t="s">
        <v>70</v>
      </c>
    </row>
    <row r="45889" spans="17:63" ht="29.25" customHeight="1" x14ac:dyDescent="0.2">
      <c r="Q45889" s="92" t="s">
        <v>50</v>
      </c>
      <c r="BF45889" s="101" t="s">
        <v>58</v>
      </c>
      <c r="BK45889" s="98" t="s">
        <v>70</v>
      </c>
    </row>
    <row r="45890" spans="17:63" ht="29.25" customHeight="1" x14ac:dyDescent="0.2">
      <c r="Q45890" s="92" t="s">
        <v>50</v>
      </c>
      <c r="BF45890" s="101" t="s">
        <v>58</v>
      </c>
      <c r="BK45890" s="98" t="s">
        <v>70</v>
      </c>
    </row>
    <row r="45891" spans="17:63" ht="29.25" customHeight="1" x14ac:dyDescent="0.2">
      <c r="Q45891" s="92" t="s">
        <v>50</v>
      </c>
      <c r="BF45891" s="101" t="s">
        <v>58</v>
      </c>
      <c r="BK45891" s="98" t="s">
        <v>70</v>
      </c>
    </row>
    <row r="45892" spans="17:63" ht="29.25" customHeight="1" x14ac:dyDescent="0.2">
      <c r="Q45892" s="92" t="s">
        <v>50</v>
      </c>
      <c r="BF45892" s="101" t="s">
        <v>58</v>
      </c>
      <c r="BK45892" s="98" t="s">
        <v>70</v>
      </c>
    </row>
    <row r="45893" spans="17:63" ht="29.25" customHeight="1" x14ac:dyDescent="0.2">
      <c r="Q45893" s="92" t="s">
        <v>50</v>
      </c>
      <c r="BF45893" s="101" t="s">
        <v>58</v>
      </c>
      <c r="BK45893" s="98" t="s">
        <v>70</v>
      </c>
    </row>
    <row r="45894" spans="17:63" ht="29.25" customHeight="1" x14ac:dyDescent="0.2">
      <c r="Q45894" s="92" t="s">
        <v>50</v>
      </c>
      <c r="BF45894" s="101" t="s">
        <v>58</v>
      </c>
      <c r="BK45894" s="98" t="s">
        <v>70</v>
      </c>
    </row>
    <row r="45895" spans="17:63" ht="29.25" customHeight="1" x14ac:dyDescent="0.2">
      <c r="Q45895" s="92" t="s">
        <v>50</v>
      </c>
      <c r="BF45895" s="101" t="s">
        <v>58</v>
      </c>
      <c r="BK45895" s="98" t="s">
        <v>70</v>
      </c>
    </row>
    <row r="45896" spans="17:63" ht="29.25" customHeight="1" x14ac:dyDescent="0.2">
      <c r="Q45896" s="92" t="s">
        <v>50</v>
      </c>
      <c r="BF45896" s="101" t="s">
        <v>58</v>
      </c>
      <c r="BK45896" s="98" t="s">
        <v>70</v>
      </c>
    </row>
    <row r="45897" spans="17:63" ht="29.25" customHeight="1" x14ac:dyDescent="0.2">
      <c r="Q45897" s="92" t="s">
        <v>50</v>
      </c>
      <c r="BF45897" s="101" t="s">
        <v>58</v>
      </c>
      <c r="BK45897" s="98" t="s">
        <v>70</v>
      </c>
    </row>
    <row r="45898" spans="17:63" ht="29.25" customHeight="1" x14ac:dyDescent="0.2">
      <c r="Q45898" s="92" t="s">
        <v>50</v>
      </c>
      <c r="BF45898" s="101" t="s">
        <v>58</v>
      </c>
      <c r="BK45898" s="98" t="s">
        <v>70</v>
      </c>
    </row>
    <row r="45899" spans="17:63" ht="29.25" customHeight="1" x14ac:dyDescent="0.2">
      <c r="Q45899" s="92" t="s">
        <v>50</v>
      </c>
      <c r="BF45899" s="101" t="s">
        <v>58</v>
      </c>
      <c r="BK45899" s="98" t="s">
        <v>70</v>
      </c>
    </row>
    <row r="45900" spans="17:63" ht="29.25" customHeight="1" x14ac:dyDescent="0.2">
      <c r="Q45900" s="92" t="s">
        <v>50</v>
      </c>
      <c r="BF45900" s="101" t="s">
        <v>58</v>
      </c>
      <c r="BK45900" s="98" t="s">
        <v>70</v>
      </c>
    </row>
    <row r="45901" spans="17:63" ht="29.25" customHeight="1" x14ac:dyDescent="0.2">
      <c r="Q45901" s="92" t="s">
        <v>50</v>
      </c>
      <c r="BF45901" s="101" t="s">
        <v>58</v>
      </c>
      <c r="BK45901" s="98" t="s">
        <v>70</v>
      </c>
    </row>
    <row r="45902" spans="17:63" ht="29.25" customHeight="1" x14ac:dyDescent="0.2">
      <c r="Q45902" s="92" t="s">
        <v>50</v>
      </c>
      <c r="BF45902" s="101" t="s">
        <v>58</v>
      </c>
      <c r="BK45902" s="98" t="s">
        <v>70</v>
      </c>
    </row>
    <row r="45903" spans="17:63" ht="29.25" customHeight="1" x14ac:dyDescent="0.2">
      <c r="Q45903" s="92" t="s">
        <v>50</v>
      </c>
      <c r="BF45903" s="101" t="s">
        <v>58</v>
      </c>
      <c r="BK45903" s="98" t="s">
        <v>70</v>
      </c>
    </row>
    <row r="45904" spans="17:63" ht="29.25" customHeight="1" x14ac:dyDescent="0.2">
      <c r="Q45904" s="92" t="s">
        <v>50</v>
      </c>
      <c r="BF45904" s="101" t="s">
        <v>58</v>
      </c>
      <c r="BK45904" s="98" t="s">
        <v>70</v>
      </c>
    </row>
    <row r="45905" spans="17:63" ht="29.25" customHeight="1" x14ac:dyDescent="0.2">
      <c r="Q45905" s="92" t="s">
        <v>50</v>
      </c>
      <c r="BF45905" s="101" t="s">
        <v>58</v>
      </c>
      <c r="BK45905" s="98" t="s">
        <v>70</v>
      </c>
    </row>
    <row r="45906" spans="17:63" ht="29.25" customHeight="1" x14ac:dyDescent="0.2">
      <c r="Q45906" s="92" t="s">
        <v>50</v>
      </c>
      <c r="BF45906" s="101" t="s">
        <v>58</v>
      </c>
      <c r="BK45906" s="98" t="s">
        <v>70</v>
      </c>
    </row>
    <row r="45907" spans="17:63" ht="29.25" customHeight="1" x14ac:dyDescent="0.2">
      <c r="Q45907" s="92" t="s">
        <v>50</v>
      </c>
      <c r="BF45907" s="101" t="s">
        <v>58</v>
      </c>
      <c r="BK45907" s="98" t="s">
        <v>70</v>
      </c>
    </row>
    <row r="45908" spans="17:63" ht="29.25" customHeight="1" x14ac:dyDescent="0.2">
      <c r="Q45908" s="92" t="s">
        <v>50</v>
      </c>
      <c r="BF45908" s="101" t="s">
        <v>58</v>
      </c>
      <c r="BK45908" s="98" t="s">
        <v>70</v>
      </c>
    </row>
    <row r="45909" spans="17:63" ht="29.25" customHeight="1" x14ac:dyDescent="0.2">
      <c r="Q45909" s="92" t="s">
        <v>50</v>
      </c>
      <c r="BF45909" s="101" t="s">
        <v>58</v>
      </c>
      <c r="BK45909" s="98" t="s">
        <v>70</v>
      </c>
    </row>
    <row r="45910" spans="17:63" ht="29.25" customHeight="1" x14ac:dyDescent="0.2">
      <c r="Q45910" s="92" t="s">
        <v>50</v>
      </c>
      <c r="BF45910" s="101" t="s">
        <v>58</v>
      </c>
      <c r="BK45910" s="98" t="s">
        <v>70</v>
      </c>
    </row>
    <row r="45911" spans="17:63" ht="29.25" customHeight="1" x14ac:dyDescent="0.2">
      <c r="Q45911" s="92" t="s">
        <v>50</v>
      </c>
      <c r="BF45911" s="101" t="s">
        <v>58</v>
      </c>
      <c r="BK45911" s="98" t="s">
        <v>70</v>
      </c>
    </row>
    <row r="45912" spans="17:63" ht="29.25" customHeight="1" x14ac:dyDescent="0.2">
      <c r="Q45912" s="92" t="s">
        <v>50</v>
      </c>
      <c r="BF45912" s="101" t="s">
        <v>58</v>
      </c>
      <c r="BK45912" s="98" t="s">
        <v>70</v>
      </c>
    </row>
    <row r="45913" spans="17:63" ht="29.25" customHeight="1" x14ac:dyDescent="0.2">
      <c r="Q45913" s="92" t="s">
        <v>50</v>
      </c>
      <c r="BF45913" s="101" t="s">
        <v>58</v>
      </c>
      <c r="BK45913" s="98" t="s">
        <v>70</v>
      </c>
    </row>
    <row r="45914" spans="17:63" ht="29.25" customHeight="1" x14ac:dyDescent="0.2">
      <c r="Q45914" s="92" t="s">
        <v>50</v>
      </c>
      <c r="BF45914" s="101" t="s">
        <v>58</v>
      </c>
      <c r="BK45914" s="98" t="s">
        <v>70</v>
      </c>
    </row>
    <row r="45915" spans="17:63" ht="29.25" customHeight="1" x14ac:dyDescent="0.2">
      <c r="Q45915" s="92" t="s">
        <v>50</v>
      </c>
      <c r="BF45915" s="101" t="s">
        <v>58</v>
      </c>
      <c r="BK45915" s="98" t="s">
        <v>70</v>
      </c>
    </row>
    <row r="45916" spans="17:63" ht="29.25" customHeight="1" x14ac:dyDescent="0.2">
      <c r="Q45916" s="92" t="s">
        <v>50</v>
      </c>
      <c r="BF45916" s="101" t="s">
        <v>58</v>
      </c>
      <c r="BK45916" s="98" t="s">
        <v>70</v>
      </c>
    </row>
    <row r="45917" spans="17:63" ht="29.25" customHeight="1" x14ac:dyDescent="0.2">
      <c r="Q45917" s="92" t="s">
        <v>50</v>
      </c>
      <c r="BF45917" s="101" t="s">
        <v>58</v>
      </c>
      <c r="BK45917" s="98" t="s">
        <v>70</v>
      </c>
    </row>
    <row r="45918" spans="17:63" ht="29.25" customHeight="1" x14ac:dyDescent="0.2">
      <c r="Q45918" s="92" t="s">
        <v>50</v>
      </c>
      <c r="BF45918" s="101" t="s">
        <v>58</v>
      </c>
      <c r="BK45918" s="98" t="s">
        <v>70</v>
      </c>
    </row>
    <row r="45919" spans="17:63" ht="29.25" customHeight="1" x14ac:dyDescent="0.2">
      <c r="Q45919" s="92" t="s">
        <v>50</v>
      </c>
      <c r="BF45919" s="101" t="s">
        <v>58</v>
      </c>
      <c r="BK45919" s="98" t="s">
        <v>70</v>
      </c>
    </row>
    <row r="45920" spans="17:63" ht="29.25" customHeight="1" x14ac:dyDescent="0.2">
      <c r="Q45920" s="92" t="s">
        <v>50</v>
      </c>
      <c r="BF45920" s="101" t="s">
        <v>58</v>
      </c>
      <c r="BK45920" s="98" t="s">
        <v>70</v>
      </c>
    </row>
    <row r="45921" spans="17:63" ht="29.25" customHeight="1" x14ac:dyDescent="0.2">
      <c r="Q45921" s="92" t="s">
        <v>50</v>
      </c>
      <c r="BF45921" s="101" t="s">
        <v>58</v>
      </c>
      <c r="BK45921" s="98" t="s">
        <v>70</v>
      </c>
    </row>
    <row r="45922" spans="17:63" ht="29.25" customHeight="1" x14ac:dyDescent="0.2">
      <c r="Q45922" s="92" t="s">
        <v>50</v>
      </c>
      <c r="BF45922" s="101" t="s">
        <v>58</v>
      </c>
      <c r="BK45922" s="98" t="s">
        <v>70</v>
      </c>
    </row>
    <row r="45923" spans="17:63" ht="29.25" customHeight="1" x14ac:dyDescent="0.2">
      <c r="Q45923" s="92" t="s">
        <v>50</v>
      </c>
      <c r="BF45923" s="101" t="s">
        <v>58</v>
      </c>
      <c r="BK45923" s="98" t="s">
        <v>70</v>
      </c>
    </row>
    <row r="45924" spans="17:63" ht="29.25" customHeight="1" x14ac:dyDescent="0.2">
      <c r="Q45924" s="92" t="s">
        <v>50</v>
      </c>
      <c r="BF45924" s="101" t="s">
        <v>58</v>
      </c>
      <c r="BK45924" s="98" t="s">
        <v>70</v>
      </c>
    </row>
    <row r="45925" spans="17:63" ht="29.25" customHeight="1" x14ac:dyDescent="0.2">
      <c r="Q45925" s="92" t="s">
        <v>50</v>
      </c>
      <c r="BF45925" s="101" t="s">
        <v>58</v>
      </c>
      <c r="BK45925" s="98" t="s">
        <v>70</v>
      </c>
    </row>
    <row r="45926" spans="17:63" ht="29.25" customHeight="1" x14ac:dyDescent="0.2">
      <c r="Q45926" s="92" t="s">
        <v>50</v>
      </c>
      <c r="BF45926" s="101" t="s">
        <v>58</v>
      </c>
      <c r="BK45926" s="98" t="s">
        <v>70</v>
      </c>
    </row>
    <row r="45927" spans="17:63" ht="29.25" customHeight="1" x14ac:dyDescent="0.2">
      <c r="Q45927" s="92" t="s">
        <v>50</v>
      </c>
      <c r="BF45927" s="101" t="s">
        <v>58</v>
      </c>
      <c r="BK45927" s="98" t="s">
        <v>70</v>
      </c>
    </row>
    <row r="45928" spans="17:63" ht="29.25" customHeight="1" x14ac:dyDescent="0.2">
      <c r="Q45928" s="92" t="s">
        <v>50</v>
      </c>
      <c r="BF45928" s="101" t="s">
        <v>58</v>
      </c>
      <c r="BK45928" s="98" t="s">
        <v>70</v>
      </c>
    </row>
    <row r="45929" spans="17:63" ht="29.25" customHeight="1" x14ac:dyDescent="0.2">
      <c r="Q45929" s="92" t="s">
        <v>50</v>
      </c>
      <c r="BF45929" s="101" t="s">
        <v>58</v>
      </c>
      <c r="BK45929" s="98" t="s">
        <v>70</v>
      </c>
    </row>
    <row r="45930" spans="17:63" ht="29.25" customHeight="1" x14ac:dyDescent="0.2">
      <c r="Q45930" s="92" t="s">
        <v>50</v>
      </c>
      <c r="BF45930" s="101" t="s">
        <v>58</v>
      </c>
      <c r="BK45930" s="98" t="s">
        <v>70</v>
      </c>
    </row>
    <row r="45931" spans="17:63" ht="29.25" customHeight="1" x14ac:dyDescent="0.2">
      <c r="Q45931" s="92" t="s">
        <v>50</v>
      </c>
      <c r="BF45931" s="101" t="s">
        <v>58</v>
      </c>
      <c r="BK45931" s="98" t="s">
        <v>70</v>
      </c>
    </row>
    <row r="45932" spans="17:63" ht="29.25" customHeight="1" x14ac:dyDescent="0.2">
      <c r="Q45932" s="92" t="s">
        <v>50</v>
      </c>
      <c r="BF45932" s="101" t="s">
        <v>58</v>
      </c>
      <c r="BK45932" s="98" t="s">
        <v>70</v>
      </c>
    </row>
    <row r="45933" spans="17:63" ht="29.25" customHeight="1" x14ac:dyDescent="0.2">
      <c r="Q45933" s="92" t="s">
        <v>50</v>
      </c>
      <c r="BF45933" s="101" t="s">
        <v>58</v>
      </c>
      <c r="BK45933" s="98" t="s">
        <v>70</v>
      </c>
    </row>
    <row r="45934" spans="17:63" ht="29.25" customHeight="1" x14ac:dyDescent="0.2">
      <c r="Q45934" s="92" t="s">
        <v>50</v>
      </c>
      <c r="BF45934" s="101" t="s">
        <v>58</v>
      </c>
      <c r="BK45934" s="98" t="s">
        <v>70</v>
      </c>
    </row>
    <row r="45935" spans="17:63" ht="29.25" customHeight="1" x14ac:dyDescent="0.2">
      <c r="Q45935" s="92" t="s">
        <v>50</v>
      </c>
      <c r="BF45935" s="101" t="s">
        <v>58</v>
      </c>
      <c r="BK45935" s="98" t="s">
        <v>70</v>
      </c>
    </row>
    <row r="45936" spans="17:63" ht="29.25" customHeight="1" x14ac:dyDescent="0.2">
      <c r="Q45936" s="92" t="s">
        <v>50</v>
      </c>
      <c r="BF45936" s="101" t="s">
        <v>58</v>
      </c>
      <c r="BK45936" s="98" t="s">
        <v>70</v>
      </c>
    </row>
    <row r="45937" spans="17:63" ht="29.25" customHeight="1" x14ac:dyDescent="0.2">
      <c r="Q45937" s="92" t="s">
        <v>50</v>
      </c>
      <c r="BF45937" s="101" t="s">
        <v>58</v>
      </c>
      <c r="BK45937" s="98" t="s">
        <v>70</v>
      </c>
    </row>
    <row r="45938" spans="17:63" ht="29.25" customHeight="1" x14ac:dyDescent="0.2">
      <c r="Q45938" s="92" t="s">
        <v>50</v>
      </c>
      <c r="BF45938" s="101" t="s">
        <v>58</v>
      </c>
      <c r="BK45938" s="98" t="s">
        <v>70</v>
      </c>
    </row>
    <row r="45939" spans="17:63" ht="29.25" customHeight="1" x14ac:dyDescent="0.2">
      <c r="Q45939" s="92" t="s">
        <v>50</v>
      </c>
      <c r="BF45939" s="101" t="s">
        <v>58</v>
      </c>
      <c r="BK45939" s="98" t="s">
        <v>70</v>
      </c>
    </row>
    <row r="45940" spans="17:63" ht="29.25" customHeight="1" x14ac:dyDescent="0.2">
      <c r="Q45940" s="92" t="s">
        <v>50</v>
      </c>
      <c r="BF45940" s="101" t="s">
        <v>58</v>
      </c>
      <c r="BK45940" s="98" t="s">
        <v>70</v>
      </c>
    </row>
    <row r="45941" spans="17:63" ht="29.25" customHeight="1" x14ac:dyDescent="0.2">
      <c r="Q45941" s="92" t="s">
        <v>50</v>
      </c>
      <c r="BF45941" s="101" t="s">
        <v>58</v>
      </c>
      <c r="BK45941" s="98" t="s">
        <v>70</v>
      </c>
    </row>
    <row r="45942" spans="17:63" ht="29.25" customHeight="1" x14ac:dyDescent="0.2">
      <c r="Q45942" s="92" t="s">
        <v>50</v>
      </c>
      <c r="BF45942" s="101" t="s">
        <v>58</v>
      </c>
      <c r="BK45942" s="98" t="s">
        <v>70</v>
      </c>
    </row>
    <row r="45943" spans="17:63" ht="29.25" customHeight="1" x14ac:dyDescent="0.2">
      <c r="Q45943" s="92" t="s">
        <v>50</v>
      </c>
      <c r="BF45943" s="101" t="s">
        <v>58</v>
      </c>
      <c r="BK45943" s="98" t="s">
        <v>70</v>
      </c>
    </row>
    <row r="45944" spans="17:63" ht="29.25" customHeight="1" x14ac:dyDescent="0.2">
      <c r="Q45944" s="92" t="s">
        <v>50</v>
      </c>
      <c r="BF45944" s="101" t="s">
        <v>58</v>
      </c>
      <c r="BK45944" s="98" t="s">
        <v>70</v>
      </c>
    </row>
    <row r="45945" spans="17:63" ht="29.25" customHeight="1" x14ac:dyDescent="0.2">
      <c r="Q45945" s="92" t="s">
        <v>50</v>
      </c>
      <c r="BF45945" s="101" t="s">
        <v>58</v>
      </c>
      <c r="BK45945" s="98" t="s">
        <v>70</v>
      </c>
    </row>
    <row r="45946" spans="17:63" ht="29.25" customHeight="1" x14ac:dyDescent="0.2">
      <c r="Q45946" s="92" t="s">
        <v>50</v>
      </c>
      <c r="BF45946" s="101" t="s">
        <v>58</v>
      </c>
      <c r="BK45946" s="98" t="s">
        <v>70</v>
      </c>
    </row>
    <row r="45947" spans="17:63" ht="29.25" customHeight="1" x14ac:dyDescent="0.2">
      <c r="Q45947" s="92" t="s">
        <v>50</v>
      </c>
      <c r="BF45947" s="101" t="s">
        <v>58</v>
      </c>
      <c r="BK45947" s="98" t="s">
        <v>70</v>
      </c>
    </row>
    <row r="45948" spans="17:63" ht="29.25" customHeight="1" x14ac:dyDescent="0.2">
      <c r="Q45948" s="92" t="s">
        <v>50</v>
      </c>
      <c r="BF45948" s="101" t="s">
        <v>58</v>
      </c>
      <c r="BK45948" s="98" t="s">
        <v>70</v>
      </c>
    </row>
    <row r="45949" spans="17:63" ht="29.25" customHeight="1" x14ac:dyDescent="0.2">
      <c r="Q45949" s="92" t="s">
        <v>50</v>
      </c>
      <c r="BF45949" s="101" t="s">
        <v>58</v>
      </c>
      <c r="BK45949" s="98" t="s">
        <v>70</v>
      </c>
    </row>
    <row r="45950" spans="17:63" ht="29.25" customHeight="1" x14ac:dyDescent="0.2">
      <c r="Q45950" s="92" t="s">
        <v>50</v>
      </c>
      <c r="BF45950" s="101" t="s">
        <v>58</v>
      </c>
      <c r="BK45950" s="98" t="s">
        <v>70</v>
      </c>
    </row>
    <row r="45951" spans="17:63" ht="29.25" customHeight="1" x14ac:dyDescent="0.2">
      <c r="Q45951" s="92" t="s">
        <v>50</v>
      </c>
      <c r="BF45951" s="101" t="s">
        <v>58</v>
      </c>
      <c r="BK45951" s="98" t="s">
        <v>70</v>
      </c>
    </row>
    <row r="45952" spans="17:63" ht="29.25" customHeight="1" x14ac:dyDescent="0.2">
      <c r="Q45952" s="92" t="s">
        <v>50</v>
      </c>
      <c r="BF45952" s="101" t="s">
        <v>58</v>
      </c>
      <c r="BK45952" s="98" t="s">
        <v>70</v>
      </c>
    </row>
    <row r="45953" spans="17:63" ht="29.25" customHeight="1" x14ac:dyDescent="0.2">
      <c r="Q45953" s="92" t="s">
        <v>50</v>
      </c>
      <c r="BF45953" s="101" t="s">
        <v>58</v>
      </c>
      <c r="BK45953" s="98" t="s">
        <v>70</v>
      </c>
    </row>
    <row r="45954" spans="17:63" ht="29.25" customHeight="1" x14ac:dyDescent="0.2">
      <c r="Q45954" s="92" t="s">
        <v>50</v>
      </c>
      <c r="BF45954" s="101" t="s">
        <v>58</v>
      </c>
      <c r="BK45954" s="98" t="s">
        <v>70</v>
      </c>
    </row>
    <row r="45955" spans="17:63" ht="29.25" customHeight="1" x14ac:dyDescent="0.2">
      <c r="Q45955" s="92" t="s">
        <v>50</v>
      </c>
      <c r="BF45955" s="101" t="s">
        <v>58</v>
      </c>
      <c r="BK45955" s="98" t="s">
        <v>70</v>
      </c>
    </row>
    <row r="45956" spans="17:63" ht="29.25" customHeight="1" x14ac:dyDescent="0.2">
      <c r="Q45956" s="92" t="s">
        <v>50</v>
      </c>
      <c r="BF45956" s="101" t="s">
        <v>58</v>
      </c>
      <c r="BK45956" s="98" t="s">
        <v>70</v>
      </c>
    </row>
    <row r="45957" spans="17:63" ht="29.25" customHeight="1" x14ac:dyDescent="0.2">
      <c r="Q45957" s="92" t="s">
        <v>50</v>
      </c>
      <c r="BF45957" s="101" t="s">
        <v>58</v>
      </c>
      <c r="BK45957" s="98" t="s">
        <v>70</v>
      </c>
    </row>
    <row r="45958" spans="17:63" ht="29.25" customHeight="1" x14ac:dyDescent="0.2">
      <c r="Q45958" s="92" t="s">
        <v>50</v>
      </c>
      <c r="BF45958" s="101" t="s">
        <v>58</v>
      </c>
      <c r="BK45958" s="98" t="s">
        <v>70</v>
      </c>
    </row>
    <row r="45959" spans="17:63" ht="29.25" customHeight="1" x14ac:dyDescent="0.2">
      <c r="Q45959" s="92" t="s">
        <v>50</v>
      </c>
      <c r="BF45959" s="101" t="s">
        <v>58</v>
      </c>
      <c r="BK45959" s="98" t="s">
        <v>70</v>
      </c>
    </row>
    <row r="45960" spans="17:63" ht="29.25" customHeight="1" x14ac:dyDescent="0.2">
      <c r="Q45960" s="92" t="s">
        <v>50</v>
      </c>
      <c r="BF45960" s="101" t="s">
        <v>58</v>
      </c>
      <c r="BK45960" s="98" t="s">
        <v>70</v>
      </c>
    </row>
    <row r="45961" spans="17:63" ht="29.25" customHeight="1" x14ac:dyDescent="0.2">
      <c r="Q45961" s="92" t="s">
        <v>50</v>
      </c>
      <c r="BF45961" s="101" t="s">
        <v>58</v>
      </c>
      <c r="BK45961" s="98" t="s">
        <v>70</v>
      </c>
    </row>
    <row r="45962" spans="17:63" ht="29.25" customHeight="1" x14ac:dyDescent="0.2">
      <c r="Q45962" s="92" t="s">
        <v>50</v>
      </c>
      <c r="BF45962" s="101" t="s">
        <v>58</v>
      </c>
      <c r="BK45962" s="98" t="s">
        <v>70</v>
      </c>
    </row>
    <row r="45963" spans="17:63" ht="29.25" customHeight="1" x14ac:dyDescent="0.2">
      <c r="Q45963" s="92" t="s">
        <v>50</v>
      </c>
      <c r="BF45963" s="101" t="s">
        <v>58</v>
      </c>
      <c r="BK45963" s="98" t="s">
        <v>70</v>
      </c>
    </row>
    <row r="45964" spans="17:63" ht="29.25" customHeight="1" x14ac:dyDescent="0.2">
      <c r="Q45964" s="92" t="s">
        <v>50</v>
      </c>
      <c r="BF45964" s="101" t="s">
        <v>58</v>
      </c>
      <c r="BK45964" s="98" t="s">
        <v>70</v>
      </c>
    </row>
    <row r="45965" spans="17:63" ht="29.25" customHeight="1" x14ac:dyDescent="0.2">
      <c r="Q45965" s="92" t="s">
        <v>50</v>
      </c>
      <c r="BF45965" s="101" t="s">
        <v>58</v>
      </c>
      <c r="BK45965" s="98" t="s">
        <v>70</v>
      </c>
    </row>
    <row r="45966" spans="17:63" ht="29.25" customHeight="1" x14ac:dyDescent="0.2">
      <c r="Q45966" s="92" t="s">
        <v>50</v>
      </c>
      <c r="BF45966" s="101" t="s">
        <v>58</v>
      </c>
      <c r="BK45966" s="98" t="s">
        <v>70</v>
      </c>
    </row>
    <row r="45967" spans="17:63" ht="29.25" customHeight="1" x14ac:dyDescent="0.2">
      <c r="Q45967" s="92" t="s">
        <v>50</v>
      </c>
      <c r="BF45967" s="101" t="s">
        <v>58</v>
      </c>
      <c r="BK45967" s="98" t="s">
        <v>70</v>
      </c>
    </row>
    <row r="45968" spans="17:63" ht="29.25" customHeight="1" x14ac:dyDescent="0.2">
      <c r="Q45968" s="92" t="s">
        <v>50</v>
      </c>
      <c r="BF45968" s="101" t="s">
        <v>58</v>
      </c>
      <c r="BK45968" s="98" t="s">
        <v>70</v>
      </c>
    </row>
    <row r="45969" spans="17:63" ht="29.25" customHeight="1" x14ac:dyDescent="0.2">
      <c r="Q45969" s="92" t="s">
        <v>50</v>
      </c>
      <c r="BF45969" s="101" t="s">
        <v>58</v>
      </c>
      <c r="BK45969" s="98" t="s">
        <v>70</v>
      </c>
    </row>
    <row r="45970" spans="17:63" ht="29.25" customHeight="1" x14ac:dyDescent="0.2">
      <c r="Q45970" s="92" t="s">
        <v>50</v>
      </c>
      <c r="BF45970" s="101" t="s">
        <v>58</v>
      </c>
      <c r="BK45970" s="98" t="s">
        <v>70</v>
      </c>
    </row>
    <row r="45971" spans="17:63" ht="29.25" customHeight="1" x14ac:dyDescent="0.2">
      <c r="Q45971" s="92" t="s">
        <v>50</v>
      </c>
      <c r="BF45971" s="101" t="s">
        <v>58</v>
      </c>
      <c r="BK45971" s="98" t="s">
        <v>70</v>
      </c>
    </row>
    <row r="45972" spans="17:63" ht="29.25" customHeight="1" x14ac:dyDescent="0.2">
      <c r="Q45972" s="92" t="s">
        <v>50</v>
      </c>
      <c r="BF45972" s="101" t="s">
        <v>58</v>
      </c>
      <c r="BK45972" s="98" t="s">
        <v>70</v>
      </c>
    </row>
    <row r="45973" spans="17:63" ht="29.25" customHeight="1" x14ac:dyDescent="0.2">
      <c r="Q45973" s="92" t="s">
        <v>50</v>
      </c>
      <c r="BF45973" s="101" t="s">
        <v>58</v>
      </c>
      <c r="BK45973" s="98" t="s">
        <v>70</v>
      </c>
    </row>
    <row r="45974" spans="17:63" ht="29.25" customHeight="1" x14ac:dyDescent="0.2">
      <c r="Q45974" s="92" t="s">
        <v>50</v>
      </c>
      <c r="BF45974" s="101" t="s">
        <v>58</v>
      </c>
      <c r="BK45974" s="98" t="s">
        <v>70</v>
      </c>
    </row>
    <row r="45975" spans="17:63" ht="29.25" customHeight="1" x14ac:dyDescent="0.2">
      <c r="Q45975" s="92" t="s">
        <v>50</v>
      </c>
      <c r="BF45975" s="101" t="s">
        <v>58</v>
      </c>
      <c r="BK45975" s="98" t="s">
        <v>70</v>
      </c>
    </row>
    <row r="45976" spans="17:63" ht="29.25" customHeight="1" x14ac:dyDescent="0.2">
      <c r="Q45976" s="92" t="s">
        <v>50</v>
      </c>
      <c r="BF45976" s="101" t="s">
        <v>58</v>
      </c>
      <c r="BK45976" s="98" t="s">
        <v>70</v>
      </c>
    </row>
    <row r="45977" spans="17:63" ht="29.25" customHeight="1" x14ac:dyDescent="0.2">
      <c r="Q45977" s="92" t="s">
        <v>50</v>
      </c>
      <c r="BF45977" s="101" t="s">
        <v>58</v>
      </c>
      <c r="BK45977" s="98" t="s">
        <v>70</v>
      </c>
    </row>
    <row r="45978" spans="17:63" ht="29.25" customHeight="1" x14ac:dyDescent="0.2">
      <c r="Q45978" s="92" t="s">
        <v>50</v>
      </c>
      <c r="BF45978" s="101" t="s">
        <v>58</v>
      </c>
      <c r="BK45978" s="98" t="s">
        <v>70</v>
      </c>
    </row>
    <row r="45979" spans="17:63" ht="29.25" customHeight="1" x14ac:dyDescent="0.2">
      <c r="Q45979" s="92" t="s">
        <v>50</v>
      </c>
      <c r="BF45979" s="101" t="s">
        <v>58</v>
      </c>
      <c r="BK45979" s="98" t="s">
        <v>70</v>
      </c>
    </row>
    <row r="45980" spans="17:63" ht="29.25" customHeight="1" x14ac:dyDescent="0.2">
      <c r="Q45980" s="92" t="s">
        <v>50</v>
      </c>
      <c r="BF45980" s="101" t="s">
        <v>58</v>
      </c>
      <c r="BK45980" s="98" t="s">
        <v>70</v>
      </c>
    </row>
    <row r="45981" spans="17:63" ht="29.25" customHeight="1" x14ac:dyDescent="0.2">
      <c r="Q45981" s="92" t="s">
        <v>50</v>
      </c>
      <c r="BF45981" s="101" t="s">
        <v>58</v>
      </c>
      <c r="BK45981" s="98" t="s">
        <v>70</v>
      </c>
    </row>
    <row r="45982" spans="17:63" ht="29.25" customHeight="1" x14ac:dyDescent="0.2">
      <c r="Q45982" s="92" t="s">
        <v>50</v>
      </c>
      <c r="BF45982" s="101" t="s">
        <v>58</v>
      </c>
      <c r="BK45982" s="98" t="s">
        <v>70</v>
      </c>
    </row>
    <row r="45983" spans="17:63" ht="29.25" customHeight="1" x14ac:dyDescent="0.2">
      <c r="Q45983" s="92" t="s">
        <v>50</v>
      </c>
      <c r="BF45983" s="101" t="s">
        <v>58</v>
      </c>
      <c r="BK45983" s="98" t="s">
        <v>70</v>
      </c>
    </row>
    <row r="45984" spans="17:63" ht="29.25" customHeight="1" x14ac:dyDescent="0.2">
      <c r="Q45984" s="92" t="s">
        <v>50</v>
      </c>
      <c r="BF45984" s="101" t="s">
        <v>58</v>
      </c>
      <c r="BK45984" s="98" t="s">
        <v>70</v>
      </c>
    </row>
    <row r="45985" spans="17:63" ht="29.25" customHeight="1" x14ac:dyDescent="0.2">
      <c r="Q45985" s="92" t="s">
        <v>50</v>
      </c>
      <c r="BF45985" s="101" t="s">
        <v>58</v>
      </c>
      <c r="BK45985" s="98" t="s">
        <v>70</v>
      </c>
    </row>
    <row r="45986" spans="17:63" ht="29.25" customHeight="1" x14ac:dyDescent="0.2">
      <c r="Q45986" s="92" t="s">
        <v>50</v>
      </c>
      <c r="BF45986" s="101" t="s">
        <v>58</v>
      </c>
      <c r="BK45986" s="98" t="s">
        <v>70</v>
      </c>
    </row>
    <row r="45987" spans="17:63" ht="29.25" customHeight="1" x14ac:dyDescent="0.2">
      <c r="Q45987" s="92" t="s">
        <v>50</v>
      </c>
      <c r="BF45987" s="101" t="s">
        <v>58</v>
      </c>
      <c r="BK45987" s="98" t="s">
        <v>70</v>
      </c>
    </row>
    <row r="45988" spans="17:63" ht="29.25" customHeight="1" x14ac:dyDescent="0.2">
      <c r="Q45988" s="92" t="s">
        <v>50</v>
      </c>
      <c r="BF45988" s="101" t="s">
        <v>58</v>
      </c>
      <c r="BK45988" s="98" t="s">
        <v>70</v>
      </c>
    </row>
    <row r="45989" spans="17:63" ht="29.25" customHeight="1" x14ac:dyDescent="0.2">
      <c r="Q45989" s="92" t="s">
        <v>50</v>
      </c>
      <c r="BF45989" s="101" t="s">
        <v>58</v>
      </c>
      <c r="BK45989" s="98" t="s">
        <v>70</v>
      </c>
    </row>
    <row r="45990" spans="17:63" ht="29.25" customHeight="1" x14ac:dyDescent="0.2">
      <c r="Q45990" s="92" t="s">
        <v>50</v>
      </c>
      <c r="BF45990" s="101" t="s">
        <v>58</v>
      </c>
      <c r="BK45990" s="98" t="s">
        <v>70</v>
      </c>
    </row>
    <row r="45991" spans="17:63" ht="29.25" customHeight="1" x14ac:dyDescent="0.2">
      <c r="Q45991" s="92" t="s">
        <v>50</v>
      </c>
      <c r="BF45991" s="101" t="s">
        <v>58</v>
      </c>
      <c r="BK45991" s="98" t="s">
        <v>70</v>
      </c>
    </row>
    <row r="45992" spans="17:63" ht="29.25" customHeight="1" x14ac:dyDescent="0.2">
      <c r="Q45992" s="92" t="s">
        <v>50</v>
      </c>
      <c r="BF45992" s="101" t="s">
        <v>58</v>
      </c>
      <c r="BK45992" s="98" t="s">
        <v>70</v>
      </c>
    </row>
    <row r="45993" spans="17:63" ht="29.25" customHeight="1" x14ac:dyDescent="0.2">
      <c r="Q45993" s="92" t="s">
        <v>50</v>
      </c>
      <c r="BF45993" s="101" t="s">
        <v>58</v>
      </c>
      <c r="BK45993" s="98" t="s">
        <v>70</v>
      </c>
    </row>
    <row r="45994" spans="17:63" ht="29.25" customHeight="1" x14ac:dyDescent="0.2">
      <c r="Q45994" s="92" t="s">
        <v>50</v>
      </c>
      <c r="BF45994" s="101" t="s">
        <v>58</v>
      </c>
      <c r="BK45994" s="98" t="s">
        <v>70</v>
      </c>
    </row>
    <row r="45995" spans="17:63" ht="29.25" customHeight="1" x14ac:dyDescent="0.2">
      <c r="Q45995" s="92" t="s">
        <v>50</v>
      </c>
      <c r="BF45995" s="101" t="s">
        <v>58</v>
      </c>
      <c r="BK45995" s="98" t="s">
        <v>70</v>
      </c>
    </row>
    <row r="45996" spans="17:63" ht="29.25" customHeight="1" x14ac:dyDescent="0.2">
      <c r="Q45996" s="92" t="s">
        <v>50</v>
      </c>
      <c r="BF45996" s="101" t="s">
        <v>58</v>
      </c>
      <c r="BK45996" s="98" t="s">
        <v>70</v>
      </c>
    </row>
    <row r="45997" spans="17:63" ht="29.25" customHeight="1" x14ac:dyDescent="0.2">
      <c r="Q45997" s="92" t="s">
        <v>50</v>
      </c>
      <c r="BF45997" s="101" t="s">
        <v>58</v>
      </c>
      <c r="BK45997" s="98" t="s">
        <v>70</v>
      </c>
    </row>
    <row r="45998" spans="17:63" ht="29.25" customHeight="1" x14ac:dyDescent="0.2">
      <c r="Q45998" s="92" t="s">
        <v>50</v>
      </c>
      <c r="BF45998" s="101" t="s">
        <v>58</v>
      </c>
      <c r="BK45998" s="98" t="s">
        <v>70</v>
      </c>
    </row>
    <row r="45999" spans="17:63" ht="29.25" customHeight="1" x14ac:dyDescent="0.2">
      <c r="Q45999" s="92" t="s">
        <v>50</v>
      </c>
      <c r="BF45999" s="101" t="s">
        <v>58</v>
      </c>
      <c r="BK45999" s="98" t="s">
        <v>70</v>
      </c>
    </row>
    <row r="46000" spans="17:63" ht="29.25" customHeight="1" x14ac:dyDescent="0.2">
      <c r="Q46000" s="92" t="s">
        <v>50</v>
      </c>
      <c r="BF46000" s="101" t="s">
        <v>58</v>
      </c>
      <c r="BK46000" s="98" t="s">
        <v>70</v>
      </c>
    </row>
    <row r="46001" spans="17:63" ht="29.25" customHeight="1" x14ac:dyDescent="0.2">
      <c r="Q46001" s="92" t="s">
        <v>50</v>
      </c>
      <c r="BF46001" s="101" t="s">
        <v>58</v>
      </c>
      <c r="BK46001" s="98" t="s">
        <v>70</v>
      </c>
    </row>
    <row r="46002" spans="17:63" ht="29.25" customHeight="1" x14ac:dyDescent="0.2">
      <c r="Q46002" s="92" t="s">
        <v>50</v>
      </c>
      <c r="BF46002" s="101" t="s">
        <v>58</v>
      </c>
      <c r="BK46002" s="98" t="s">
        <v>70</v>
      </c>
    </row>
    <row r="46003" spans="17:63" ht="29.25" customHeight="1" x14ac:dyDescent="0.2">
      <c r="Q46003" s="92" t="s">
        <v>50</v>
      </c>
      <c r="BF46003" s="101" t="s">
        <v>58</v>
      </c>
      <c r="BK46003" s="98" t="s">
        <v>70</v>
      </c>
    </row>
    <row r="46004" spans="17:63" ht="29.25" customHeight="1" x14ac:dyDescent="0.2">
      <c r="Q46004" s="92" t="s">
        <v>50</v>
      </c>
      <c r="BF46004" s="101" t="s">
        <v>58</v>
      </c>
      <c r="BK46004" s="98" t="s">
        <v>70</v>
      </c>
    </row>
    <row r="46005" spans="17:63" ht="29.25" customHeight="1" x14ac:dyDescent="0.2">
      <c r="Q46005" s="92" t="s">
        <v>50</v>
      </c>
      <c r="BF46005" s="101" t="s">
        <v>58</v>
      </c>
      <c r="BK46005" s="98" t="s">
        <v>70</v>
      </c>
    </row>
    <row r="46006" spans="17:63" ht="29.25" customHeight="1" x14ac:dyDescent="0.2">
      <c r="Q46006" s="92" t="s">
        <v>50</v>
      </c>
      <c r="BF46006" s="101" t="s">
        <v>58</v>
      </c>
      <c r="BK46006" s="98" t="s">
        <v>70</v>
      </c>
    </row>
    <row r="46007" spans="17:63" ht="29.25" customHeight="1" x14ac:dyDescent="0.2">
      <c r="Q46007" s="92" t="s">
        <v>50</v>
      </c>
      <c r="BF46007" s="101" t="s">
        <v>58</v>
      </c>
      <c r="BK46007" s="98" t="s">
        <v>70</v>
      </c>
    </row>
    <row r="46008" spans="17:63" ht="29.25" customHeight="1" x14ac:dyDescent="0.2">
      <c r="Q46008" s="92" t="s">
        <v>50</v>
      </c>
      <c r="BF46008" s="101" t="s">
        <v>58</v>
      </c>
      <c r="BK46008" s="98" t="s">
        <v>70</v>
      </c>
    </row>
    <row r="46009" spans="17:63" ht="29.25" customHeight="1" x14ac:dyDescent="0.2">
      <c r="Q46009" s="92" t="s">
        <v>50</v>
      </c>
      <c r="BF46009" s="101" t="s">
        <v>58</v>
      </c>
      <c r="BK46009" s="98" t="s">
        <v>70</v>
      </c>
    </row>
    <row r="46010" spans="17:63" ht="29.25" customHeight="1" x14ac:dyDescent="0.2">
      <c r="Q46010" s="92" t="s">
        <v>50</v>
      </c>
      <c r="BF46010" s="101" t="s">
        <v>58</v>
      </c>
      <c r="BK46010" s="98" t="s">
        <v>70</v>
      </c>
    </row>
    <row r="46011" spans="17:63" ht="29.25" customHeight="1" x14ac:dyDescent="0.2">
      <c r="Q46011" s="92" t="s">
        <v>50</v>
      </c>
      <c r="BF46011" s="101" t="s">
        <v>58</v>
      </c>
      <c r="BK46011" s="98" t="s">
        <v>70</v>
      </c>
    </row>
    <row r="46012" spans="17:63" ht="29.25" customHeight="1" x14ac:dyDescent="0.2">
      <c r="Q46012" s="92" t="s">
        <v>50</v>
      </c>
      <c r="BF46012" s="101" t="s">
        <v>58</v>
      </c>
      <c r="BK46012" s="98" t="s">
        <v>70</v>
      </c>
    </row>
    <row r="46013" spans="17:63" ht="29.25" customHeight="1" x14ac:dyDescent="0.2">
      <c r="Q46013" s="92" t="s">
        <v>50</v>
      </c>
      <c r="BF46013" s="101" t="s">
        <v>58</v>
      </c>
      <c r="BK46013" s="98" t="s">
        <v>70</v>
      </c>
    </row>
    <row r="46014" spans="17:63" ht="29.25" customHeight="1" x14ac:dyDescent="0.2">
      <c r="Q46014" s="92" t="s">
        <v>50</v>
      </c>
      <c r="BF46014" s="101" t="s">
        <v>58</v>
      </c>
      <c r="BK46014" s="98" t="s">
        <v>70</v>
      </c>
    </row>
    <row r="46015" spans="17:63" ht="29.25" customHeight="1" x14ac:dyDescent="0.2">
      <c r="Q46015" s="92" t="s">
        <v>50</v>
      </c>
      <c r="BF46015" s="101" t="s">
        <v>58</v>
      </c>
      <c r="BK46015" s="98" t="s">
        <v>70</v>
      </c>
    </row>
    <row r="46016" spans="17:63" ht="29.25" customHeight="1" x14ac:dyDescent="0.2">
      <c r="Q46016" s="92" t="s">
        <v>50</v>
      </c>
      <c r="BF46016" s="101" t="s">
        <v>58</v>
      </c>
      <c r="BK46016" s="98" t="s">
        <v>70</v>
      </c>
    </row>
    <row r="46017" spans="17:63" ht="29.25" customHeight="1" x14ac:dyDescent="0.2">
      <c r="Q46017" s="92" t="s">
        <v>50</v>
      </c>
      <c r="BF46017" s="101" t="s">
        <v>58</v>
      </c>
      <c r="BK46017" s="98" t="s">
        <v>70</v>
      </c>
    </row>
    <row r="46018" spans="17:63" ht="29.25" customHeight="1" x14ac:dyDescent="0.2">
      <c r="Q46018" s="92" t="s">
        <v>50</v>
      </c>
      <c r="BF46018" s="101" t="s">
        <v>58</v>
      </c>
      <c r="BK46018" s="98" t="s">
        <v>70</v>
      </c>
    </row>
    <row r="46019" spans="17:63" ht="29.25" customHeight="1" x14ac:dyDescent="0.2">
      <c r="Q46019" s="92" t="s">
        <v>50</v>
      </c>
      <c r="BF46019" s="101" t="s">
        <v>58</v>
      </c>
      <c r="BK46019" s="98" t="s">
        <v>70</v>
      </c>
    </row>
    <row r="46020" spans="17:63" ht="29.25" customHeight="1" x14ac:dyDescent="0.2">
      <c r="Q46020" s="92" t="s">
        <v>50</v>
      </c>
      <c r="BF46020" s="101" t="s">
        <v>58</v>
      </c>
      <c r="BK46020" s="98" t="s">
        <v>70</v>
      </c>
    </row>
    <row r="46021" spans="17:63" ht="29.25" customHeight="1" x14ac:dyDescent="0.2">
      <c r="Q46021" s="92" t="s">
        <v>50</v>
      </c>
      <c r="BF46021" s="101" t="s">
        <v>58</v>
      </c>
      <c r="BK46021" s="98" t="s">
        <v>70</v>
      </c>
    </row>
    <row r="46022" spans="17:63" ht="29.25" customHeight="1" x14ac:dyDescent="0.2">
      <c r="Q46022" s="92" t="s">
        <v>50</v>
      </c>
      <c r="BF46022" s="101" t="s">
        <v>58</v>
      </c>
      <c r="BK46022" s="98" t="s">
        <v>70</v>
      </c>
    </row>
    <row r="46023" spans="17:63" ht="29.25" customHeight="1" x14ac:dyDescent="0.2">
      <c r="Q46023" s="92" t="s">
        <v>50</v>
      </c>
      <c r="BF46023" s="101" t="s">
        <v>58</v>
      </c>
      <c r="BK46023" s="98" t="s">
        <v>70</v>
      </c>
    </row>
    <row r="46024" spans="17:63" ht="29.25" customHeight="1" x14ac:dyDescent="0.2">
      <c r="Q46024" s="92" t="s">
        <v>50</v>
      </c>
      <c r="BF46024" s="101" t="s">
        <v>58</v>
      </c>
      <c r="BK46024" s="98" t="s">
        <v>70</v>
      </c>
    </row>
    <row r="46025" spans="17:63" ht="29.25" customHeight="1" x14ac:dyDescent="0.2">
      <c r="Q46025" s="92" t="s">
        <v>50</v>
      </c>
      <c r="BF46025" s="101" t="s">
        <v>58</v>
      </c>
      <c r="BK46025" s="98" t="s">
        <v>70</v>
      </c>
    </row>
    <row r="46026" spans="17:63" ht="29.25" customHeight="1" x14ac:dyDescent="0.2">
      <c r="Q46026" s="92" t="s">
        <v>50</v>
      </c>
      <c r="BF46026" s="101" t="s">
        <v>58</v>
      </c>
      <c r="BK46026" s="98" t="s">
        <v>70</v>
      </c>
    </row>
    <row r="46027" spans="17:63" ht="29.25" customHeight="1" x14ac:dyDescent="0.2">
      <c r="Q46027" s="92" t="s">
        <v>50</v>
      </c>
      <c r="BF46027" s="101" t="s">
        <v>58</v>
      </c>
      <c r="BK46027" s="98" t="s">
        <v>70</v>
      </c>
    </row>
    <row r="46028" spans="17:63" ht="29.25" customHeight="1" x14ac:dyDescent="0.2">
      <c r="Q46028" s="92" t="s">
        <v>50</v>
      </c>
      <c r="BF46028" s="101" t="s">
        <v>58</v>
      </c>
      <c r="BK46028" s="98" t="s">
        <v>70</v>
      </c>
    </row>
    <row r="46029" spans="17:63" ht="29.25" customHeight="1" x14ac:dyDescent="0.2">
      <c r="Q46029" s="92" t="s">
        <v>50</v>
      </c>
      <c r="BF46029" s="101" t="s">
        <v>58</v>
      </c>
      <c r="BK46029" s="98" t="s">
        <v>70</v>
      </c>
    </row>
    <row r="46030" spans="17:63" ht="29.25" customHeight="1" x14ac:dyDescent="0.2">
      <c r="Q46030" s="92" t="s">
        <v>50</v>
      </c>
      <c r="BF46030" s="101" t="s">
        <v>58</v>
      </c>
      <c r="BK46030" s="98" t="s">
        <v>70</v>
      </c>
    </row>
    <row r="46031" spans="17:63" ht="29.25" customHeight="1" x14ac:dyDescent="0.2">
      <c r="Q46031" s="92" t="s">
        <v>50</v>
      </c>
      <c r="BF46031" s="101" t="s">
        <v>58</v>
      </c>
      <c r="BK46031" s="98" t="s">
        <v>70</v>
      </c>
    </row>
    <row r="46032" spans="17:63" ht="29.25" customHeight="1" x14ac:dyDescent="0.2">
      <c r="Q46032" s="92" t="s">
        <v>50</v>
      </c>
      <c r="BF46032" s="101" t="s">
        <v>58</v>
      </c>
      <c r="BK46032" s="98" t="s">
        <v>70</v>
      </c>
    </row>
    <row r="46033" spans="17:63" ht="29.25" customHeight="1" x14ac:dyDescent="0.2">
      <c r="Q46033" s="92" t="s">
        <v>50</v>
      </c>
      <c r="BF46033" s="101" t="s">
        <v>58</v>
      </c>
      <c r="BK46033" s="98" t="s">
        <v>70</v>
      </c>
    </row>
    <row r="46034" spans="17:63" ht="29.25" customHeight="1" x14ac:dyDescent="0.2">
      <c r="Q46034" s="92" t="s">
        <v>50</v>
      </c>
      <c r="BF46034" s="101" t="s">
        <v>58</v>
      </c>
      <c r="BK46034" s="98" t="s">
        <v>70</v>
      </c>
    </row>
    <row r="46035" spans="17:63" ht="29.25" customHeight="1" x14ac:dyDescent="0.2">
      <c r="Q46035" s="92" t="s">
        <v>50</v>
      </c>
      <c r="BF46035" s="101" t="s">
        <v>58</v>
      </c>
      <c r="BK46035" s="98" t="s">
        <v>70</v>
      </c>
    </row>
    <row r="46036" spans="17:63" ht="29.25" customHeight="1" x14ac:dyDescent="0.2">
      <c r="Q46036" s="92" t="s">
        <v>50</v>
      </c>
      <c r="BF46036" s="101" t="s">
        <v>58</v>
      </c>
      <c r="BK46036" s="98" t="s">
        <v>70</v>
      </c>
    </row>
    <row r="46037" spans="17:63" ht="29.25" customHeight="1" x14ac:dyDescent="0.2">
      <c r="Q46037" s="92" t="s">
        <v>50</v>
      </c>
      <c r="BF46037" s="101" t="s">
        <v>58</v>
      </c>
      <c r="BK46037" s="98" t="s">
        <v>70</v>
      </c>
    </row>
    <row r="46038" spans="17:63" ht="29.25" customHeight="1" x14ac:dyDescent="0.2">
      <c r="Q46038" s="92" t="s">
        <v>50</v>
      </c>
      <c r="BF46038" s="101" t="s">
        <v>58</v>
      </c>
      <c r="BK46038" s="98" t="s">
        <v>70</v>
      </c>
    </row>
    <row r="46039" spans="17:63" ht="29.25" customHeight="1" x14ac:dyDescent="0.2">
      <c r="Q46039" s="92" t="s">
        <v>50</v>
      </c>
      <c r="BF46039" s="101" t="s">
        <v>58</v>
      </c>
      <c r="BK46039" s="98" t="s">
        <v>70</v>
      </c>
    </row>
    <row r="46040" spans="17:63" ht="29.25" customHeight="1" x14ac:dyDescent="0.2">
      <c r="Q46040" s="92" t="s">
        <v>50</v>
      </c>
      <c r="BF46040" s="101" t="s">
        <v>58</v>
      </c>
      <c r="BK46040" s="98" t="s">
        <v>70</v>
      </c>
    </row>
    <row r="46041" spans="17:63" ht="29.25" customHeight="1" x14ac:dyDescent="0.2">
      <c r="Q46041" s="92" t="s">
        <v>50</v>
      </c>
      <c r="BF46041" s="101" t="s">
        <v>58</v>
      </c>
      <c r="BK46041" s="98" t="s">
        <v>70</v>
      </c>
    </row>
    <row r="46042" spans="17:63" ht="29.25" customHeight="1" x14ac:dyDescent="0.2">
      <c r="Q46042" s="92" t="s">
        <v>50</v>
      </c>
      <c r="BF46042" s="101" t="s">
        <v>58</v>
      </c>
      <c r="BK46042" s="98" t="s">
        <v>70</v>
      </c>
    </row>
    <row r="46043" spans="17:63" ht="29.25" customHeight="1" x14ac:dyDescent="0.2">
      <c r="Q46043" s="92" t="s">
        <v>50</v>
      </c>
      <c r="BF46043" s="101" t="s">
        <v>58</v>
      </c>
      <c r="BK46043" s="98" t="s">
        <v>70</v>
      </c>
    </row>
    <row r="46044" spans="17:63" ht="29.25" customHeight="1" x14ac:dyDescent="0.2">
      <c r="Q46044" s="92" t="s">
        <v>50</v>
      </c>
      <c r="BF46044" s="101" t="s">
        <v>58</v>
      </c>
      <c r="BK46044" s="98" t="s">
        <v>70</v>
      </c>
    </row>
    <row r="46045" spans="17:63" ht="29.25" customHeight="1" x14ac:dyDescent="0.2">
      <c r="Q46045" s="92" t="s">
        <v>50</v>
      </c>
      <c r="BF46045" s="101" t="s">
        <v>58</v>
      </c>
      <c r="BK46045" s="98" t="s">
        <v>70</v>
      </c>
    </row>
    <row r="46046" spans="17:63" ht="29.25" customHeight="1" x14ac:dyDescent="0.2">
      <c r="Q46046" s="92" t="s">
        <v>50</v>
      </c>
      <c r="BF46046" s="101" t="s">
        <v>58</v>
      </c>
      <c r="BK46046" s="98" t="s">
        <v>70</v>
      </c>
    </row>
    <row r="46047" spans="17:63" ht="29.25" customHeight="1" x14ac:dyDescent="0.2">
      <c r="Q46047" s="92" t="s">
        <v>50</v>
      </c>
      <c r="BF46047" s="101" t="s">
        <v>58</v>
      </c>
      <c r="BK46047" s="98" t="s">
        <v>70</v>
      </c>
    </row>
    <row r="46048" spans="17:63" ht="29.25" customHeight="1" x14ac:dyDescent="0.2">
      <c r="Q46048" s="92" t="s">
        <v>50</v>
      </c>
      <c r="BF46048" s="101" t="s">
        <v>58</v>
      </c>
      <c r="BK46048" s="98" t="s">
        <v>70</v>
      </c>
    </row>
    <row r="46049" spans="17:63" ht="29.25" customHeight="1" x14ac:dyDescent="0.2">
      <c r="Q46049" s="92" t="s">
        <v>50</v>
      </c>
      <c r="BF46049" s="101" t="s">
        <v>58</v>
      </c>
      <c r="BK46049" s="98" t="s">
        <v>70</v>
      </c>
    </row>
    <row r="46050" spans="17:63" ht="29.25" customHeight="1" x14ac:dyDescent="0.2">
      <c r="Q46050" s="92" t="s">
        <v>50</v>
      </c>
      <c r="BF46050" s="101" t="s">
        <v>58</v>
      </c>
      <c r="BK46050" s="98" t="s">
        <v>70</v>
      </c>
    </row>
    <row r="46051" spans="17:63" ht="29.25" customHeight="1" x14ac:dyDescent="0.2">
      <c r="Q46051" s="92" t="s">
        <v>50</v>
      </c>
      <c r="BF46051" s="101" t="s">
        <v>58</v>
      </c>
      <c r="BK46051" s="98" t="s">
        <v>70</v>
      </c>
    </row>
    <row r="46052" spans="17:63" ht="29.25" customHeight="1" x14ac:dyDescent="0.2">
      <c r="Q46052" s="92" t="s">
        <v>50</v>
      </c>
      <c r="BF46052" s="101" t="s">
        <v>58</v>
      </c>
      <c r="BK46052" s="98" t="s">
        <v>70</v>
      </c>
    </row>
    <row r="46053" spans="17:63" ht="29.25" customHeight="1" x14ac:dyDescent="0.2">
      <c r="Q46053" s="92" t="s">
        <v>50</v>
      </c>
      <c r="BF46053" s="101" t="s">
        <v>58</v>
      </c>
      <c r="BK46053" s="98" t="s">
        <v>70</v>
      </c>
    </row>
    <row r="46054" spans="17:63" ht="29.25" customHeight="1" x14ac:dyDescent="0.2">
      <c r="Q46054" s="92" t="s">
        <v>50</v>
      </c>
      <c r="BF46054" s="101" t="s">
        <v>58</v>
      </c>
      <c r="BK46054" s="98" t="s">
        <v>70</v>
      </c>
    </row>
    <row r="46055" spans="17:63" ht="29.25" customHeight="1" x14ac:dyDescent="0.2">
      <c r="Q46055" s="92" t="s">
        <v>50</v>
      </c>
      <c r="BF46055" s="101" t="s">
        <v>58</v>
      </c>
      <c r="BK46055" s="98" t="s">
        <v>70</v>
      </c>
    </row>
    <row r="46056" spans="17:63" ht="29.25" customHeight="1" x14ac:dyDescent="0.2">
      <c r="Q46056" s="92" t="s">
        <v>50</v>
      </c>
      <c r="BF46056" s="101" t="s">
        <v>58</v>
      </c>
      <c r="BK46056" s="98" t="s">
        <v>70</v>
      </c>
    </row>
    <row r="46057" spans="17:63" ht="29.25" customHeight="1" x14ac:dyDescent="0.2">
      <c r="Q46057" s="92" t="s">
        <v>50</v>
      </c>
      <c r="BF46057" s="101" t="s">
        <v>58</v>
      </c>
      <c r="BK46057" s="98" t="s">
        <v>70</v>
      </c>
    </row>
    <row r="46058" spans="17:63" ht="29.25" customHeight="1" x14ac:dyDescent="0.2">
      <c r="Q46058" s="92" t="s">
        <v>50</v>
      </c>
      <c r="BF46058" s="101" t="s">
        <v>58</v>
      </c>
      <c r="BK46058" s="98" t="s">
        <v>70</v>
      </c>
    </row>
    <row r="46059" spans="17:63" ht="29.25" customHeight="1" x14ac:dyDescent="0.2">
      <c r="Q46059" s="92" t="s">
        <v>50</v>
      </c>
      <c r="BF46059" s="101" t="s">
        <v>58</v>
      </c>
      <c r="BK46059" s="98" t="s">
        <v>70</v>
      </c>
    </row>
    <row r="46060" spans="17:63" ht="29.25" customHeight="1" x14ac:dyDescent="0.2">
      <c r="Q46060" s="92" t="s">
        <v>50</v>
      </c>
      <c r="BF46060" s="101" t="s">
        <v>58</v>
      </c>
      <c r="BK46060" s="98" t="s">
        <v>70</v>
      </c>
    </row>
    <row r="46061" spans="17:63" ht="29.25" customHeight="1" x14ac:dyDescent="0.2">
      <c r="Q46061" s="92" t="s">
        <v>50</v>
      </c>
      <c r="BF46061" s="101" t="s">
        <v>58</v>
      </c>
      <c r="BK46061" s="98" t="s">
        <v>70</v>
      </c>
    </row>
    <row r="46062" spans="17:63" ht="29.25" customHeight="1" x14ac:dyDescent="0.2">
      <c r="Q46062" s="92" t="s">
        <v>50</v>
      </c>
      <c r="BF46062" s="101" t="s">
        <v>58</v>
      </c>
      <c r="BK46062" s="98" t="s">
        <v>70</v>
      </c>
    </row>
    <row r="46063" spans="17:63" ht="29.25" customHeight="1" x14ac:dyDescent="0.2">
      <c r="Q46063" s="92" t="s">
        <v>50</v>
      </c>
      <c r="BF46063" s="101" t="s">
        <v>58</v>
      </c>
      <c r="BK46063" s="98" t="s">
        <v>70</v>
      </c>
    </row>
    <row r="46064" spans="17:63" ht="29.25" customHeight="1" x14ac:dyDescent="0.2">
      <c r="Q46064" s="92" t="s">
        <v>50</v>
      </c>
      <c r="BF46064" s="101" t="s">
        <v>58</v>
      </c>
      <c r="BK46064" s="98" t="s">
        <v>70</v>
      </c>
    </row>
    <row r="46065" spans="17:63" ht="29.25" customHeight="1" x14ac:dyDescent="0.2">
      <c r="Q46065" s="92" t="s">
        <v>50</v>
      </c>
      <c r="BF46065" s="101" t="s">
        <v>58</v>
      </c>
      <c r="BK46065" s="98" t="s">
        <v>70</v>
      </c>
    </row>
    <row r="46066" spans="17:63" ht="29.25" customHeight="1" x14ac:dyDescent="0.2">
      <c r="Q46066" s="92" t="s">
        <v>50</v>
      </c>
      <c r="BF46066" s="101" t="s">
        <v>58</v>
      </c>
      <c r="BK46066" s="98" t="s">
        <v>70</v>
      </c>
    </row>
    <row r="46067" spans="17:63" ht="29.25" customHeight="1" x14ac:dyDescent="0.2">
      <c r="Q46067" s="92" t="s">
        <v>50</v>
      </c>
      <c r="BF46067" s="101" t="s">
        <v>58</v>
      </c>
      <c r="BK46067" s="98" t="s">
        <v>70</v>
      </c>
    </row>
    <row r="46068" spans="17:63" ht="29.25" customHeight="1" x14ac:dyDescent="0.2">
      <c r="Q46068" s="92" t="s">
        <v>50</v>
      </c>
      <c r="BF46068" s="101" t="s">
        <v>58</v>
      </c>
      <c r="BK46068" s="98" t="s">
        <v>70</v>
      </c>
    </row>
    <row r="46069" spans="17:63" ht="29.25" customHeight="1" x14ac:dyDescent="0.2">
      <c r="Q46069" s="92" t="s">
        <v>50</v>
      </c>
      <c r="BF46069" s="101" t="s">
        <v>58</v>
      </c>
      <c r="BK46069" s="98" t="s">
        <v>70</v>
      </c>
    </row>
    <row r="46070" spans="17:63" ht="29.25" customHeight="1" x14ac:dyDescent="0.2">
      <c r="Q46070" s="92" t="s">
        <v>50</v>
      </c>
      <c r="BF46070" s="101" t="s">
        <v>58</v>
      </c>
      <c r="BK46070" s="98" t="s">
        <v>70</v>
      </c>
    </row>
    <row r="46071" spans="17:63" ht="29.25" customHeight="1" x14ac:dyDescent="0.2">
      <c r="Q46071" s="92" t="s">
        <v>50</v>
      </c>
      <c r="BF46071" s="101" t="s">
        <v>58</v>
      </c>
      <c r="BK46071" s="98" t="s">
        <v>70</v>
      </c>
    </row>
    <row r="46072" spans="17:63" ht="29.25" customHeight="1" x14ac:dyDescent="0.2">
      <c r="Q46072" s="92" t="s">
        <v>50</v>
      </c>
      <c r="BF46072" s="101" t="s">
        <v>58</v>
      </c>
      <c r="BK46072" s="98" t="s">
        <v>70</v>
      </c>
    </row>
    <row r="46073" spans="17:63" ht="29.25" customHeight="1" x14ac:dyDescent="0.2">
      <c r="Q46073" s="92" t="s">
        <v>50</v>
      </c>
      <c r="BF46073" s="101" t="s">
        <v>58</v>
      </c>
      <c r="BK46073" s="98" t="s">
        <v>70</v>
      </c>
    </row>
    <row r="46074" spans="17:63" ht="29.25" customHeight="1" x14ac:dyDescent="0.2">
      <c r="Q46074" s="92" t="s">
        <v>50</v>
      </c>
      <c r="BF46074" s="101" t="s">
        <v>58</v>
      </c>
      <c r="BK46074" s="98" t="s">
        <v>70</v>
      </c>
    </row>
    <row r="46075" spans="17:63" ht="29.25" customHeight="1" x14ac:dyDescent="0.2">
      <c r="Q46075" s="92" t="s">
        <v>50</v>
      </c>
      <c r="BF46075" s="101" t="s">
        <v>58</v>
      </c>
      <c r="BK46075" s="98" t="s">
        <v>70</v>
      </c>
    </row>
    <row r="46076" spans="17:63" ht="29.25" customHeight="1" x14ac:dyDescent="0.2">
      <c r="Q46076" s="92" t="s">
        <v>50</v>
      </c>
      <c r="BF46076" s="101" t="s">
        <v>58</v>
      </c>
      <c r="BK46076" s="98" t="s">
        <v>70</v>
      </c>
    </row>
    <row r="46077" spans="17:63" ht="29.25" customHeight="1" x14ac:dyDescent="0.2">
      <c r="Q46077" s="92" t="s">
        <v>50</v>
      </c>
      <c r="BF46077" s="101" t="s">
        <v>58</v>
      </c>
      <c r="BK46077" s="98" t="s">
        <v>70</v>
      </c>
    </row>
    <row r="46078" spans="17:63" ht="29.25" customHeight="1" x14ac:dyDescent="0.2">
      <c r="Q46078" s="92" t="s">
        <v>50</v>
      </c>
      <c r="BF46078" s="101" t="s">
        <v>58</v>
      </c>
      <c r="BK46078" s="98" t="s">
        <v>70</v>
      </c>
    </row>
    <row r="46079" spans="17:63" ht="29.25" customHeight="1" x14ac:dyDescent="0.2">
      <c r="Q46079" s="92" t="s">
        <v>50</v>
      </c>
      <c r="BF46079" s="101" t="s">
        <v>58</v>
      </c>
      <c r="BK46079" s="98" t="s">
        <v>70</v>
      </c>
    </row>
    <row r="46080" spans="17:63" ht="29.25" customHeight="1" x14ac:dyDescent="0.2">
      <c r="Q46080" s="92" t="s">
        <v>50</v>
      </c>
      <c r="BF46080" s="101" t="s">
        <v>58</v>
      </c>
      <c r="BK46080" s="98" t="s">
        <v>70</v>
      </c>
    </row>
    <row r="46081" spans="17:63" ht="29.25" customHeight="1" x14ac:dyDescent="0.2">
      <c r="Q46081" s="92" t="s">
        <v>50</v>
      </c>
      <c r="BF46081" s="101" t="s">
        <v>58</v>
      </c>
      <c r="BK46081" s="98" t="s">
        <v>70</v>
      </c>
    </row>
    <row r="46082" spans="17:63" ht="29.25" customHeight="1" x14ac:dyDescent="0.2">
      <c r="Q46082" s="92" t="s">
        <v>50</v>
      </c>
      <c r="BF46082" s="101" t="s">
        <v>58</v>
      </c>
      <c r="BK46082" s="98" t="s">
        <v>70</v>
      </c>
    </row>
    <row r="46083" spans="17:63" ht="29.25" customHeight="1" x14ac:dyDescent="0.2">
      <c r="Q46083" s="92" t="s">
        <v>50</v>
      </c>
      <c r="BF46083" s="101" t="s">
        <v>58</v>
      </c>
      <c r="BK46083" s="98" t="s">
        <v>70</v>
      </c>
    </row>
    <row r="46084" spans="17:63" ht="29.25" customHeight="1" x14ac:dyDescent="0.2">
      <c r="Q46084" s="92" t="s">
        <v>50</v>
      </c>
      <c r="BF46084" s="101" t="s">
        <v>58</v>
      </c>
      <c r="BK46084" s="98" t="s">
        <v>70</v>
      </c>
    </row>
    <row r="46085" spans="17:63" ht="29.25" customHeight="1" x14ac:dyDescent="0.2">
      <c r="Q46085" s="92" t="s">
        <v>50</v>
      </c>
      <c r="BF46085" s="101" t="s">
        <v>58</v>
      </c>
      <c r="BK46085" s="98" t="s">
        <v>70</v>
      </c>
    </row>
    <row r="46086" spans="17:63" ht="29.25" customHeight="1" x14ac:dyDescent="0.2">
      <c r="Q46086" s="92" t="s">
        <v>50</v>
      </c>
      <c r="BF46086" s="101" t="s">
        <v>58</v>
      </c>
      <c r="BK46086" s="98" t="s">
        <v>70</v>
      </c>
    </row>
    <row r="46087" spans="17:63" ht="29.25" customHeight="1" x14ac:dyDescent="0.2">
      <c r="Q46087" s="92" t="s">
        <v>50</v>
      </c>
      <c r="BF46087" s="101" t="s">
        <v>58</v>
      </c>
      <c r="BK46087" s="98" t="s">
        <v>70</v>
      </c>
    </row>
    <row r="46088" spans="17:63" ht="29.25" customHeight="1" x14ac:dyDescent="0.2">
      <c r="Q46088" s="92" t="s">
        <v>50</v>
      </c>
      <c r="BF46088" s="101" t="s">
        <v>58</v>
      </c>
      <c r="BK46088" s="98" t="s">
        <v>70</v>
      </c>
    </row>
    <row r="46089" spans="17:63" ht="29.25" customHeight="1" x14ac:dyDescent="0.2">
      <c r="Q46089" s="92" t="s">
        <v>50</v>
      </c>
      <c r="BF46089" s="101" t="s">
        <v>58</v>
      </c>
      <c r="BK46089" s="98" t="s">
        <v>70</v>
      </c>
    </row>
    <row r="46090" spans="17:63" ht="29.25" customHeight="1" x14ac:dyDescent="0.2">
      <c r="Q46090" s="92" t="s">
        <v>50</v>
      </c>
      <c r="BF46090" s="101" t="s">
        <v>58</v>
      </c>
      <c r="BK46090" s="98" t="s">
        <v>70</v>
      </c>
    </row>
    <row r="46091" spans="17:63" ht="29.25" customHeight="1" x14ac:dyDescent="0.2">
      <c r="Q46091" s="92" t="s">
        <v>50</v>
      </c>
      <c r="BF46091" s="101" t="s">
        <v>58</v>
      </c>
      <c r="BK46091" s="98" t="s">
        <v>70</v>
      </c>
    </row>
    <row r="46092" spans="17:63" ht="29.25" customHeight="1" x14ac:dyDescent="0.2">
      <c r="Q46092" s="92" t="s">
        <v>50</v>
      </c>
      <c r="BF46092" s="101" t="s">
        <v>58</v>
      </c>
      <c r="BK46092" s="98" t="s">
        <v>70</v>
      </c>
    </row>
    <row r="46093" spans="17:63" ht="29.25" customHeight="1" x14ac:dyDescent="0.2">
      <c r="Q46093" s="92" t="s">
        <v>50</v>
      </c>
      <c r="BF46093" s="101" t="s">
        <v>58</v>
      </c>
      <c r="BK46093" s="98" t="s">
        <v>70</v>
      </c>
    </row>
    <row r="46094" spans="17:63" ht="29.25" customHeight="1" x14ac:dyDescent="0.2">
      <c r="Q46094" s="92" t="s">
        <v>50</v>
      </c>
      <c r="BF46094" s="101" t="s">
        <v>58</v>
      </c>
      <c r="BK46094" s="98" t="s">
        <v>70</v>
      </c>
    </row>
    <row r="46095" spans="17:63" ht="29.25" customHeight="1" x14ac:dyDescent="0.2">
      <c r="Q46095" s="92" t="s">
        <v>50</v>
      </c>
      <c r="BF46095" s="101" t="s">
        <v>58</v>
      </c>
      <c r="BK46095" s="98" t="s">
        <v>70</v>
      </c>
    </row>
    <row r="46096" spans="17:63" ht="29.25" customHeight="1" x14ac:dyDescent="0.2">
      <c r="Q46096" s="92" t="s">
        <v>50</v>
      </c>
      <c r="BF46096" s="101" t="s">
        <v>58</v>
      </c>
      <c r="BK46096" s="98" t="s">
        <v>70</v>
      </c>
    </row>
    <row r="46097" spans="17:63" ht="29.25" customHeight="1" x14ac:dyDescent="0.2">
      <c r="Q46097" s="92" t="s">
        <v>50</v>
      </c>
      <c r="BF46097" s="101" t="s">
        <v>58</v>
      </c>
      <c r="BK46097" s="98" t="s">
        <v>70</v>
      </c>
    </row>
    <row r="46098" spans="17:63" ht="29.25" customHeight="1" x14ac:dyDescent="0.2">
      <c r="Q46098" s="92" t="s">
        <v>50</v>
      </c>
      <c r="BF46098" s="101" t="s">
        <v>58</v>
      </c>
      <c r="BK46098" s="98" t="s">
        <v>70</v>
      </c>
    </row>
    <row r="46099" spans="17:63" ht="29.25" customHeight="1" x14ac:dyDescent="0.2">
      <c r="Q46099" s="92" t="s">
        <v>50</v>
      </c>
      <c r="BF46099" s="101" t="s">
        <v>58</v>
      </c>
      <c r="BK46099" s="98" t="s">
        <v>70</v>
      </c>
    </row>
    <row r="46100" spans="17:63" ht="29.25" customHeight="1" x14ac:dyDescent="0.2">
      <c r="Q46100" s="92" t="s">
        <v>50</v>
      </c>
      <c r="BF46100" s="101" t="s">
        <v>58</v>
      </c>
      <c r="BK46100" s="98" t="s">
        <v>70</v>
      </c>
    </row>
    <row r="46101" spans="17:63" ht="29.25" customHeight="1" x14ac:dyDescent="0.2">
      <c r="Q46101" s="92" t="s">
        <v>50</v>
      </c>
      <c r="BF46101" s="101" t="s">
        <v>58</v>
      </c>
      <c r="BK46101" s="98" t="s">
        <v>70</v>
      </c>
    </row>
    <row r="46102" spans="17:63" ht="29.25" customHeight="1" x14ac:dyDescent="0.2">
      <c r="Q46102" s="92" t="s">
        <v>50</v>
      </c>
      <c r="BF46102" s="101" t="s">
        <v>58</v>
      </c>
      <c r="BK46102" s="98" t="s">
        <v>70</v>
      </c>
    </row>
    <row r="46103" spans="17:63" ht="29.25" customHeight="1" x14ac:dyDescent="0.2">
      <c r="Q46103" s="92" t="s">
        <v>50</v>
      </c>
      <c r="BF46103" s="101" t="s">
        <v>58</v>
      </c>
      <c r="BK46103" s="98" t="s">
        <v>70</v>
      </c>
    </row>
    <row r="46104" spans="17:63" ht="29.25" customHeight="1" x14ac:dyDescent="0.2">
      <c r="Q46104" s="92" t="s">
        <v>50</v>
      </c>
      <c r="BF46104" s="101" t="s">
        <v>58</v>
      </c>
      <c r="BK46104" s="98" t="s">
        <v>70</v>
      </c>
    </row>
    <row r="46105" spans="17:63" ht="29.25" customHeight="1" x14ac:dyDescent="0.2">
      <c r="Q46105" s="92" t="s">
        <v>50</v>
      </c>
      <c r="BF46105" s="101" t="s">
        <v>58</v>
      </c>
      <c r="BK46105" s="98" t="s">
        <v>70</v>
      </c>
    </row>
    <row r="46106" spans="17:63" ht="29.25" customHeight="1" x14ac:dyDescent="0.2">
      <c r="Q46106" s="92" t="s">
        <v>50</v>
      </c>
      <c r="BF46106" s="101" t="s">
        <v>58</v>
      </c>
      <c r="BK46106" s="98" t="s">
        <v>70</v>
      </c>
    </row>
    <row r="46107" spans="17:63" ht="29.25" customHeight="1" x14ac:dyDescent="0.2">
      <c r="Q46107" s="92" t="s">
        <v>50</v>
      </c>
      <c r="BF46107" s="101" t="s">
        <v>58</v>
      </c>
      <c r="BK46107" s="98" t="s">
        <v>70</v>
      </c>
    </row>
    <row r="46108" spans="17:63" ht="29.25" customHeight="1" x14ac:dyDescent="0.2">
      <c r="Q46108" s="92" t="s">
        <v>50</v>
      </c>
      <c r="BF46108" s="101" t="s">
        <v>58</v>
      </c>
      <c r="BK46108" s="98" t="s">
        <v>70</v>
      </c>
    </row>
    <row r="46109" spans="17:63" ht="29.25" customHeight="1" x14ac:dyDescent="0.2">
      <c r="Q46109" s="92" t="s">
        <v>50</v>
      </c>
      <c r="BF46109" s="101" t="s">
        <v>58</v>
      </c>
      <c r="BK46109" s="98" t="s">
        <v>70</v>
      </c>
    </row>
    <row r="46110" spans="17:63" ht="29.25" customHeight="1" x14ac:dyDescent="0.2">
      <c r="Q46110" s="92" t="s">
        <v>50</v>
      </c>
      <c r="BF46110" s="101" t="s">
        <v>58</v>
      </c>
      <c r="BK46110" s="98" t="s">
        <v>70</v>
      </c>
    </row>
    <row r="46111" spans="17:63" ht="29.25" customHeight="1" x14ac:dyDescent="0.2">
      <c r="Q46111" s="92" t="s">
        <v>50</v>
      </c>
      <c r="BF46111" s="101" t="s">
        <v>58</v>
      </c>
      <c r="BK46111" s="98" t="s">
        <v>70</v>
      </c>
    </row>
    <row r="46112" spans="17:63" ht="29.25" customHeight="1" x14ac:dyDescent="0.2">
      <c r="Q46112" s="92" t="s">
        <v>50</v>
      </c>
      <c r="BF46112" s="101" t="s">
        <v>58</v>
      </c>
      <c r="BK46112" s="98" t="s">
        <v>70</v>
      </c>
    </row>
    <row r="46113" spans="17:63" ht="29.25" customHeight="1" x14ac:dyDescent="0.2">
      <c r="Q46113" s="92" t="s">
        <v>50</v>
      </c>
      <c r="BF46113" s="101" t="s">
        <v>58</v>
      </c>
      <c r="BK46113" s="98" t="s">
        <v>70</v>
      </c>
    </row>
    <row r="46114" spans="17:63" ht="29.25" customHeight="1" x14ac:dyDescent="0.2">
      <c r="Q46114" s="92" t="s">
        <v>50</v>
      </c>
      <c r="BF46114" s="101" t="s">
        <v>58</v>
      </c>
      <c r="BK46114" s="98" t="s">
        <v>70</v>
      </c>
    </row>
    <row r="46115" spans="17:63" ht="29.25" customHeight="1" x14ac:dyDescent="0.2">
      <c r="Q46115" s="92" t="s">
        <v>50</v>
      </c>
      <c r="BF46115" s="101" t="s">
        <v>58</v>
      </c>
      <c r="BK46115" s="98" t="s">
        <v>70</v>
      </c>
    </row>
    <row r="46116" spans="17:63" ht="29.25" customHeight="1" x14ac:dyDescent="0.2">
      <c r="Q46116" s="92" t="s">
        <v>50</v>
      </c>
      <c r="BF46116" s="101" t="s">
        <v>58</v>
      </c>
      <c r="BK46116" s="98" t="s">
        <v>70</v>
      </c>
    </row>
    <row r="46117" spans="17:63" ht="29.25" customHeight="1" x14ac:dyDescent="0.2">
      <c r="Q46117" s="92" t="s">
        <v>50</v>
      </c>
      <c r="BF46117" s="101" t="s">
        <v>58</v>
      </c>
      <c r="BK46117" s="98" t="s">
        <v>70</v>
      </c>
    </row>
    <row r="46118" spans="17:63" ht="29.25" customHeight="1" x14ac:dyDescent="0.2">
      <c r="Q46118" s="92" t="s">
        <v>50</v>
      </c>
      <c r="BF46118" s="101" t="s">
        <v>58</v>
      </c>
      <c r="BK46118" s="98" t="s">
        <v>70</v>
      </c>
    </row>
    <row r="46119" spans="17:63" ht="29.25" customHeight="1" x14ac:dyDescent="0.2">
      <c r="Q46119" s="92" t="s">
        <v>50</v>
      </c>
      <c r="BF46119" s="101" t="s">
        <v>58</v>
      </c>
      <c r="BK46119" s="98" t="s">
        <v>70</v>
      </c>
    </row>
    <row r="46120" spans="17:63" ht="29.25" customHeight="1" x14ac:dyDescent="0.2">
      <c r="Q46120" s="92" t="s">
        <v>50</v>
      </c>
      <c r="BF46120" s="101" t="s">
        <v>58</v>
      </c>
      <c r="BK46120" s="98" t="s">
        <v>70</v>
      </c>
    </row>
    <row r="46121" spans="17:63" ht="29.25" customHeight="1" x14ac:dyDescent="0.2">
      <c r="Q46121" s="92" t="s">
        <v>50</v>
      </c>
      <c r="BF46121" s="101" t="s">
        <v>58</v>
      </c>
      <c r="BK46121" s="98" t="s">
        <v>70</v>
      </c>
    </row>
    <row r="46122" spans="17:63" ht="29.25" customHeight="1" x14ac:dyDescent="0.2">
      <c r="Q46122" s="92" t="s">
        <v>50</v>
      </c>
      <c r="BF46122" s="101" t="s">
        <v>58</v>
      </c>
      <c r="BK46122" s="98" t="s">
        <v>70</v>
      </c>
    </row>
    <row r="46123" spans="17:63" ht="29.25" customHeight="1" x14ac:dyDescent="0.2">
      <c r="Q46123" s="92" t="s">
        <v>50</v>
      </c>
      <c r="BF46123" s="101" t="s">
        <v>58</v>
      </c>
      <c r="BK46123" s="98" t="s">
        <v>70</v>
      </c>
    </row>
    <row r="46124" spans="17:63" ht="29.25" customHeight="1" x14ac:dyDescent="0.2">
      <c r="Q46124" s="92" t="s">
        <v>50</v>
      </c>
      <c r="BF46124" s="101" t="s">
        <v>58</v>
      </c>
      <c r="BK46124" s="98" t="s">
        <v>70</v>
      </c>
    </row>
    <row r="46125" spans="17:63" ht="29.25" customHeight="1" x14ac:dyDescent="0.2">
      <c r="Q46125" s="92" t="s">
        <v>50</v>
      </c>
      <c r="BF46125" s="101" t="s">
        <v>58</v>
      </c>
      <c r="BK46125" s="98" t="s">
        <v>70</v>
      </c>
    </row>
    <row r="46126" spans="17:63" ht="29.25" customHeight="1" x14ac:dyDescent="0.2">
      <c r="Q46126" s="92" t="s">
        <v>50</v>
      </c>
      <c r="BF46126" s="101" t="s">
        <v>58</v>
      </c>
      <c r="BK46126" s="98" t="s">
        <v>70</v>
      </c>
    </row>
    <row r="46127" spans="17:63" ht="29.25" customHeight="1" x14ac:dyDescent="0.2">
      <c r="Q46127" s="92" t="s">
        <v>50</v>
      </c>
      <c r="BF46127" s="101" t="s">
        <v>58</v>
      </c>
      <c r="BK46127" s="98" t="s">
        <v>70</v>
      </c>
    </row>
    <row r="46128" spans="17:63" ht="29.25" customHeight="1" x14ac:dyDescent="0.2">
      <c r="Q46128" s="92" t="s">
        <v>50</v>
      </c>
      <c r="BF46128" s="101" t="s">
        <v>58</v>
      </c>
      <c r="BK46128" s="98" t="s">
        <v>70</v>
      </c>
    </row>
    <row r="46129" spans="17:63" ht="29.25" customHeight="1" x14ac:dyDescent="0.2">
      <c r="Q46129" s="92" t="s">
        <v>50</v>
      </c>
      <c r="BF46129" s="101" t="s">
        <v>58</v>
      </c>
      <c r="BK46129" s="98" t="s">
        <v>70</v>
      </c>
    </row>
    <row r="46130" spans="17:63" ht="29.25" customHeight="1" x14ac:dyDescent="0.2">
      <c r="Q46130" s="92" t="s">
        <v>50</v>
      </c>
      <c r="BF46130" s="101" t="s">
        <v>58</v>
      </c>
      <c r="BK46130" s="98" t="s">
        <v>70</v>
      </c>
    </row>
    <row r="46131" spans="17:63" ht="29.25" customHeight="1" x14ac:dyDescent="0.2">
      <c r="Q46131" s="92" t="s">
        <v>50</v>
      </c>
      <c r="BF46131" s="101" t="s">
        <v>58</v>
      </c>
      <c r="BK46131" s="98" t="s">
        <v>70</v>
      </c>
    </row>
    <row r="46132" spans="17:63" ht="29.25" customHeight="1" x14ac:dyDescent="0.2">
      <c r="Q46132" s="92" t="s">
        <v>50</v>
      </c>
      <c r="BF46132" s="101" t="s">
        <v>58</v>
      </c>
      <c r="BK46132" s="98" t="s">
        <v>70</v>
      </c>
    </row>
    <row r="46133" spans="17:63" ht="29.25" customHeight="1" x14ac:dyDescent="0.2">
      <c r="Q46133" s="92" t="s">
        <v>50</v>
      </c>
      <c r="BF46133" s="101" t="s">
        <v>58</v>
      </c>
      <c r="BK46133" s="98" t="s">
        <v>70</v>
      </c>
    </row>
    <row r="46134" spans="17:63" ht="29.25" customHeight="1" x14ac:dyDescent="0.2">
      <c r="Q46134" s="92" t="s">
        <v>50</v>
      </c>
      <c r="BF46134" s="101" t="s">
        <v>58</v>
      </c>
      <c r="BK46134" s="98" t="s">
        <v>70</v>
      </c>
    </row>
    <row r="46135" spans="17:63" ht="29.25" customHeight="1" x14ac:dyDescent="0.2">
      <c r="Q46135" s="92" t="s">
        <v>50</v>
      </c>
      <c r="BF46135" s="101" t="s">
        <v>58</v>
      </c>
      <c r="BK46135" s="98" t="s">
        <v>70</v>
      </c>
    </row>
    <row r="46136" spans="17:63" ht="29.25" customHeight="1" x14ac:dyDescent="0.2">
      <c r="Q46136" s="92" t="s">
        <v>50</v>
      </c>
      <c r="BF46136" s="101" t="s">
        <v>58</v>
      </c>
      <c r="BK46136" s="98" t="s">
        <v>70</v>
      </c>
    </row>
    <row r="46137" spans="17:63" ht="29.25" customHeight="1" x14ac:dyDescent="0.2">
      <c r="Q46137" s="92" t="s">
        <v>50</v>
      </c>
      <c r="BF46137" s="101" t="s">
        <v>58</v>
      </c>
      <c r="BK46137" s="98" t="s">
        <v>70</v>
      </c>
    </row>
    <row r="46138" spans="17:63" ht="29.25" customHeight="1" x14ac:dyDescent="0.2">
      <c r="Q46138" s="92" t="s">
        <v>50</v>
      </c>
      <c r="BF46138" s="101" t="s">
        <v>58</v>
      </c>
      <c r="BK46138" s="98" t="s">
        <v>70</v>
      </c>
    </row>
    <row r="46139" spans="17:63" ht="29.25" customHeight="1" x14ac:dyDescent="0.2">
      <c r="Q46139" s="92" t="s">
        <v>50</v>
      </c>
      <c r="BF46139" s="101" t="s">
        <v>58</v>
      </c>
      <c r="BK46139" s="98" t="s">
        <v>70</v>
      </c>
    </row>
    <row r="46140" spans="17:63" ht="29.25" customHeight="1" x14ac:dyDescent="0.2">
      <c r="Q46140" s="92" t="s">
        <v>50</v>
      </c>
      <c r="BF46140" s="101" t="s">
        <v>58</v>
      </c>
      <c r="BK46140" s="98" t="s">
        <v>70</v>
      </c>
    </row>
    <row r="46141" spans="17:63" ht="29.25" customHeight="1" x14ac:dyDescent="0.2">
      <c r="Q46141" s="92" t="s">
        <v>50</v>
      </c>
      <c r="BF46141" s="101" t="s">
        <v>58</v>
      </c>
      <c r="BK46141" s="98" t="s">
        <v>70</v>
      </c>
    </row>
    <row r="46142" spans="17:63" ht="29.25" customHeight="1" x14ac:dyDescent="0.2">
      <c r="Q46142" s="92" t="s">
        <v>50</v>
      </c>
      <c r="BF46142" s="101" t="s">
        <v>58</v>
      </c>
      <c r="BK46142" s="98" t="s">
        <v>70</v>
      </c>
    </row>
    <row r="46143" spans="17:63" ht="29.25" customHeight="1" x14ac:dyDescent="0.2">
      <c r="Q46143" s="92" t="s">
        <v>50</v>
      </c>
      <c r="BF46143" s="101" t="s">
        <v>58</v>
      </c>
      <c r="BK46143" s="98" t="s">
        <v>70</v>
      </c>
    </row>
    <row r="46144" spans="17:63" ht="29.25" customHeight="1" x14ac:dyDescent="0.2">
      <c r="Q46144" s="92" t="s">
        <v>50</v>
      </c>
      <c r="BF46144" s="101" t="s">
        <v>58</v>
      </c>
      <c r="BK46144" s="98" t="s">
        <v>70</v>
      </c>
    </row>
    <row r="46145" spans="17:63" ht="29.25" customHeight="1" x14ac:dyDescent="0.2">
      <c r="Q46145" s="92" t="s">
        <v>50</v>
      </c>
      <c r="BF46145" s="101" t="s">
        <v>58</v>
      </c>
      <c r="BK46145" s="98" t="s">
        <v>70</v>
      </c>
    </row>
    <row r="46146" spans="17:63" ht="29.25" customHeight="1" x14ac:dyDescent="0.2">
      <c r="Q46146" s="92" t="s">
        <v>50</v>
      </c>
      <c r="BF46146" s="101" t="s">
        <v>58</v>
      </c>
      <c r="BK46146" s="98" t="s">
        <v>70</v>
      </c>
    </row>
    <row r="46147" spans="17:63" ht="29.25" customHeight="1" x14ac:dyDescent="0.2">
      <c r="Q46147" s="92" t="s">
        <v>50</v>
      </c>
      <c r="BF46147" s="101" t="s">
        <v>58</v>
      </c>
      <c r="BK46147" s="98" t="s">
        <v>70</v>
      </c>
    </row>
    <row r="46148" spans="17:63" ht="29.25" customHeight="1" x14ac:dyDescent="0.2">
      <c r="Q46148" s="92" t="s">
        <v>50</v>
      </c>
      <c r="BF46148" s="101" t="s">
        <v>58</v>
      </c>
      <c r="BK46148" s="98" t="s">
        <v>70</v>
      </c>
    </row>
    <row r="46149" spans="17:63" ht="29.25" customHeight="1" x14ac:dyDescent="0.2">
      <c r="Q46149" s="92" t="s">
        <v>50</v>
      </c>
      <c r="BF46149" s="101" t="s">
        <v>58</v>
      </c>
      <c r="BK46149" s="98" t="s">
        <v>70</v>
      </c>
    </row>
    <row r="46150" spans="17:63" ht="29.25" customHeight="1" x14ac:dyDescent="0.2">
      <c r="Q46150" s="92" t="s">
        <v>50</v>
      </c>
      <c r="BF46150" s="101" t="s">
        <v>58</v>
      </c>
      <c r="BK46150" s="98" t="s">
        <v>70</v>
      </c>
    </row>
    <row r="46151" spans="17:63" ht="29.25" customHeight="1" x14ac:dyDescent="0.2">
      <c r="Q46151" s="92" t="s">
        <v>50</v>
      </c>
      <c r="BF46151" s="101" t="s">
        <v>58</v>
      </c>
      <c r="BK46151" s="98" t="s">
        <v>70</v>
      </c>
    </row>
    <row r="46152" spans="17:63" ht="29.25" customHeight="1" x14ac:dyDescent="0.2">
      <c r="Q46152" s="92" t="s">
        <v>50</v>
      </c>
      <c r="BF46152" s="101" t="s">
        <v>58</v>
      </c>
      <c r="BK46152" s="98" t="s">
        <v>70</v>
      </c>
    </row>
    <row r="46153" spans="17:63" ht="29.25" customHeight="1" x14ac:dyDescent="0.2">
      <c r="Q46153" s="92" t="s">
        <v>50</v>
      </c>
      <c r="BF46153" s="101" t="s">
        <v>58</v>
      </c>
      <c r="BK46153" s="98" t="s">
        <v>70</v>
      </c>
    </row>
    <row r="46154" spans="17:63" ht="29.25" customHeight="1" x14ac:dyDescent="0.2">
      <c r="Q46154" s="92" t="s">
        <v>50</v>
      </c>
      <c r="BF46154" s="101" t="s">
        <v>58</v>
      </c>
      <c r="BK46154" s="98" t="s">
        <v>70</v>
      </c>
    </row>
    <row r="46155" spans="17:63" ht="29.25" customHeight="1" x14ac:dyDescent="0.2">
      <c r="Q46155" s="92" t="s">
        <v>50</v>
      </c>
      <c r="BF46155" s="101" t="s">
        <v>58</v>
      </c>
      <c r="BK46155" s="98" t="s">
        <v>70</v>
      </c>
    </row>
    <row r="46156" spans="17:63" ht="29.25" customHeight="1" x14ac:dyDescent="0.2">
      <c r="Q46156" s="92" t="s">
        <v>50</v>
      </c>
      <c r="BF46156" s="101" t="s">
        <v>58</v>
      </c>
      <c r="BK46156" s="98" t="s">
        <v>70</v>
      </c>
    </row>
    <row r="46157" spans="17:63" ht="29.25" customHeight="1" x14ac:dyDescent="0.2">
      <c r="Q46157" s="92" t="s">
        <v>50</v>
      </c>
      <c r="BF46157" s="101" t="s">
        <v>58</v>
      </c>
      <c r="BK46157" s="98" t="s">
        <v>70</v>
      </c>
    </row>
    <row r="46158" spans="17:63" ht="29.25" customHeight="1" x14ac:dyDescent="0.2">
      <c r="Q46158" s="92" t="s">
        <v>50</v>
      </c>
      <c r="BF46158" s="101" t="s">
        <v>58</v>
      </c>
      <c r="BK46158" s="98" t="s">
        <v>70</v>
      </c>
    </row>
    <row r="46159" spans="17:63" ht="29.25" customHeight="1" x14ac:dyDescent="0.2">
      <c r="Q46159" s="92" t="s">
        <v>50</v>
      </c>
      <c r="BF46159" s="101" t="s">
        <v>58</v>
      </c>
      <c r="BK46159" s="98" t="s">
        <v>70</v>
      </c>
    </row>
    <row r="46160" spans="17:63" ht="29.25" customHeight="1" x14ac:dyDescent="0.2">
      <c r="Q46160" s="92" t="s">
        <v>50</v>
      </c>
      <c r="BF46160" s="101" t="s">
        <v>58</v>
      </c>
      <c r="BK46160" s="98" t="s">
        <v>70</v>
      </c>
    </row>
    <row r="46161" spans="17:63" ht="29.25" customHeight="1" x14ac:dyDescent="0.2">
      <c r="Q46161" s="92" t="s">
        <v>50</v>
      </c>
      <c r="BF46161" s="101" t="s">
        <v>58</v>
      </c>
      <c r="BK46161" s="98" t="s">
        <v>70</v>
      </c>
    </row>
    <row r="46162" spans="17:63" ht="29.25" customHeight="1" x14ac:dyDescent="0.2">
      <c r="Q46162" s="92" t="s">
        <v>50</v>
      </c>
      <c r="BF46162" s="101" t="s">
        <v>58</v>
      </c>
      <c r="BK46162" s="98" t="s">
        <v>70</v>
      </c>
    </row>
    <row r="46163" spans="17:63" ht="29.25" customHeight="1" x14ac:dyDescent="0.2">
      <c r="Q46163" s="92" t="s">
        <v>50</v>
      </c>
      <c r="BF46163" s="101" t="s">
        <v>58</v>
      </c>
      <c r="BK46163" s="98" t="s">
        <v>70</v>
      </c>
    </row>
    <row r="46164" spans="17:63" ht="29.25" customHeight="1" x14ac:dyDescent="0.2">
      <c r="Q46164" s="92" t="s">
        <v>50</v>
      </c>
      <c r="BF46164" s="101" t="s">
        <v>58</v>
      </c>
      <c r="BK46164" s="98" t="s">
        <v>70</v>
      </c>
    </row>
    <row r="46165" spans="17:63" ht="29.25" customHeight="1" x14ac:dyDescent="0.2">
      <c r="Q46165" s="92" t="s">
        <v>50</v>
      </c>
      <c r="BF46165" s="101" t="s">
        <v>58</v>
      </c>
      <c r="BK46165" s="98" t="s">
        <v>70</v>
      </c>
    </row>
    <row r="46166" spans="17:63" ht="29.25" customHeight="1" x14ac:dyDescent="0.2">
      <c r="Q46166" s="92" t="s">
        <v>50</v>
      </c>
      <c r="BF46166" s="101" t="s">
        <v>58</v>
      </c>
      <c r="BK46166" s="98" t="s">
        <v>70</v>
      </c>
    </row>
    <row r="46167" spans="17:63" ht="29.25" customHeight="1" x14ac:dyDescent="0.2">
      <c r="Q46167" s="92" t="s">
        <v>50</v>
      </c>
      <c r="BF46167" s="101" t="s">
        <v>58</v>
      </c>
      <c r="BK46167" s="98" t="s">
        <v>70</v>
      </c>
    </row>
    <row r="46168" spans="17:63" ht="29.25" customHeight="1" x14ac:dyDescent="0.2">
      <c r="Q46168" s="92" t="s">
        <v>50</v>
      </c>
      <c r="BF46168" s="101" t="s">
        <v>58</v>
      </c>
      <c r="BK46168" s="98" t="s">
        <v>70</v>
      </c>
    </row>
    <row r="46169" spans="17:63" ht="29.25" customHeight="1" x14ac:dyDescent="0.2">
      <c r="Q46169" s="92" t="s">
        <v>50</v>
      </c>
      <c r="BF46169" s="101" t="s">
        <v>58</v>
      </c>
      <c r="BK46169" s="98" t="s">
        <v>70</v>
      </c>
    </row>
    <row r="46170" spans="17:63" ht="29.25" customHeight="1" x14ac:dyDescent="0.2">
      <c r="Q46170" s="92" t="s">
        <v>50</v>
      </c>
      <c r="BF46170" s="101" t="s">
        <v>58</v>
      </c>
      <c r="BK46170" s="98" t="s">
        <v>70</v>
      </c>
    </row>
    <row r="46171" spans="17:63" ht="29.25" customHeight="1" x14ac:dyDescent="0.2">
      <c r="Q46171" s="92" t="s">
        <v>50</v>
      </c>
      <c r="BF46171" s="101" t="s">
        <v>58</v>
      </c>
      <c r="BK46171" s="98" t="s">
        <v>70</v>
      </c>
    </row>
    <row r="46172" spans="17:63" ht="29.25" customHeight="1" x14ac:dyDescent="0.2">
      <c r="Q46172" s="92" t="s">
        <v>50</v>
      </c>
      <c r="BF46172" s="101" t="s">
        <v>58</v>
      </c>
      <c r="BK46172" s="98" t="s">
        <v>70</v>
      </c>
    </row>
    <row r="46173" spans="17:63" ht="29.25" customHeight="1" x14ac:dyDescent="0.2">
      <c r="Q46173" s="92" t="s">
        <v>50</v>
      </c>
      <c r="BF46173" s="101" t="s">
        <v>58</v>
      </c>
      <c r="BK46173" s="98" t="s">
        <v>70</v>
      </c>
    </row>
    <row r="46174" spans="17:63" ht="29.25" customHeight="1" x14ac:dyDescent="0.2">
      <c r="Q46174" s="92" t="s">
        <v>50</v>
      </c>
      <c r="BF46174" s="101" t="s">
        <v>58</v>
      </c>
      <c r="BK46174" s="98" t="s">
        <v>70</v>
      </c>
    </row>
    <row r="46175" spans="17:63" ht="29.25" customHeight="1" x14ac:dyDescent="0.2">
      <c r="Q46175" s="92" t="s">
        <v>50</v>
      </c>
      <c r="BF46175" s="101" t="s">
        <v>58</v>
      </c>
      <c r="BK46175" s="98" t="s">
        <v>70</v>
      </c>
    </row>
    <row r="46176" spans="17:63" ht="29.25" customHeight="1" x14ac:dyDescent="0.2">
      <c r="Q46176" s="92" t="s">
        <v>50</v>
      </c>
      <c r="BF46176" s="101" t="s">
        <v>58</v>
      </c>
      <c r="BK46176" s="98" t="s">
        <v>70</v>
      </c>
    </row>
    <row r="46177" spans="17:63" ht="29.25" customHeight="1" x14ac:dyDescent="0.2">
      <c r="Q46177" s="92" t="s">
        <v>50</v>
      </c>
      <c r="BF46177" s="101" t="s">
        <v>58</v>
      </c>
      <c r="BK46177" s="98" t="s">
        <v>70</v>
      </c>
    </row>
    <row r="46178" spans="17:63" ht="29.25" customHeight="1" x14ac:dyDescent="0.2">
      <c r="Q46178" s="92" t="s">
        <v>50</v>
      </c>
      <c r="BF46178" s="101" t="s">
        <v>58</v>
      </c>
      <c r="BK46178" s="98" t="s">
        <v>70</v>
      </c>
    </row>
    <row r="46179" spans="17:63" ht="29.25" customHeight="1" x14ac:dyDescent="0.2">
      <c r="Q46179" s="92" t="s">
        <v>50</v>
      </c>
      <c r="BF46179" s="101" t="s">
        <v>58</v>
      </c>
      <c r="BK46179" s="98" t="s">
        <v>70</v>
      </c>
    </row>
    <row r="46180" spans="17:63" ht="29.25" customHeight="1" x14ac:dyDescent="0.2">
      <c r="Q46180" s="92" t="s">
        <v>50</v>
      </c>
      <c r="BF46180" s="101" t="s">
        <v>58</v>
      </c>
      <c r="BK46180" s="98" t="s">
        <v>70</v>
      </c>
    </row>
    <row r="46181" spans="17:63" ht="29.25" customHeight="1" x14ac:dyDescent="0.2">
      <c r="Q46181" s="92" t="s">
        <v>50</v>
      </c>
      <c r="BF46181" s="101" t="s">
        <v>58</v>
      </c>
      <c r="BK46181" s="98" t="s">
        <v>70</v>
      </c>
    </row>
    <row r="46182" spans="17:63" ht="29.25" customHeight="1" x14ac:dyDescent="0.2">
      <c r="Q46182" s="92" t="s">
        <v>50</v>
      </c>
      <c r="BF46182" s="101" t="s">
        <v>58</v>
      </c>
      <c r="BK46182" s="98" t="s">
        <v>70</v>
      </c>
    </row>
    <row r="46183" spans="17:63" ht="29.25" customHeight="1" x14ac:dyDescent="0.2">
      <c r="Q46183" s="92" t="s">
        <v>50</v>
      </c>
      <c r="BF46183" s="101" t="s">
        <v>58</v>
      </c>
      <c r="BK46183" s="98" t="s">
        <v>70</v>
      </c>
    </row>
    <row r="46184" spans="17:63" ht="29.25" customHeight="1" x14ac:dyDescent="0.2">
      <c r="Q46184" s="92" t="s">
        <v>50</v>
      </c>
      <c r="BF46184" s="101" t="s">
        <v>58</v>
      </c>
      <c r="BK46184" s="98" t="s">
        <v>70</v>
      </c>
    </row>
    <row r="46185" spans="17:63" ht="29.25" customHeight="1" x14ac:dyDescent="0.2">
      <c r="Q46185" s="92" t="s">
        <v>50</v>
      </c>
      <c r="BF46185" s="101" t="s">
        <v>58</v>
      </c>
      <c r="BK46185" s="98" t="s">
        <v>70</v>
      </c>
    </row>
    <row r="46186" spans="17:63" ht="29.25" customHeight="1" x14ac:dyDescent="0.2">
      <c r="Q46186" s="92" t="s">
        <v>50</v>
      </c>
      <c r="BF46186" s="101" t="s">
        <v>58</v>
      </c>
      <c r="BK46186" s="98" t="s">
        <v>70</v>
      </c>
    </row>
    <row r="46187" spans="17:63" ht="29.25" customHeight="1" x14ac:dyDescent="0.2">
      <c r="Q46187" s="92" t="s">
        <v>50</v>
      </c>
      <c r="BF46187" s="101" t="s">
        <v>58</v>
      </c>
      <c r="BK46187" s="98" t="s">
        <v>70</v>
      </c>
    </row>
    <row r="46188" spans="17:63" ht="29.25" customHeight="1" x14ac:dyDescent="0.2">
      <c r="Q46188" s="92" t="s">
        <v>50</v>
      </c>
      <c r="BF46188" s="101" t="s">
        <v>58</v>
      </c>
      <c r="BK46188" s="98" t="s">
        <v>70</v>
      </c>
    </row>
    <row r="46189" spans="17:63" ht="29.25" customHeight="1" x14ac:dyDescent="0.2">
      <c r="Q46189" s="92" t="s">
        <v>50</v>
      </c>
      <c r="BF46189" s="101" t="s">
        <v>58</v>
      </c>
      <c r="BK46189" s="98" t="s">
        <v>70</v>
      </c>
    </row>
    <row r="46190" spans="17:63" ht="29.25" customHeight="1" x14ac:dyDescent="0.2">
      <c r="Q46190" s="92" t="s">
        <v>50</v>
      </c>
      <c r="BF46190" s="101" t="s">
        <v>58</v>
      </c>
      <c r="BK46190" s="98" t="s">
        <v>70</v>
      </c>
    </row>
    <row r="46191" spans="17:63" ht="29.25" customHeight="1" x14ac:dyDescent="0.2">
      <c r="Q46191" s="92" t="s">
        <v>50</v>
      </c>
      <c r="BF46191" s="101" t="s">
        <v>58</v>
      </c>
      <c r="BK46191" s="98" t="s">
        <v>70</v>
      </c>
    </row>
    <row r="46192" spans="17:63" ht="29.25" customHeight="1" x14ac:dyDescent="0.2">
      <c r="Q46192" s="92" t="s">
        <v>50</v>
      </c>
      <c r="BF46192" s="101" t="s">
        <v>58</v>
      </c>
      <c r="BK46192" s="98" t="s">
        <v>70</v>
      </c>
    </row>
    <row r="46193" spans="17:63" ht="29.25" customHeight="1" x14ac:dyDescent="0.2">
      <c r="Q46193" s="92" t="s">
        <v>50</v>
      </c>
      <c r="BF46193" s="101" t="s">
        <v>58</v>
      </c>
      <c r="BK46193" s="98" t="s">
        <v>70</v>
      </c>
    </row>
    <row r="46194" spans="17:63" ht="29.25" customHeight="1" x14ac:dyDescent="0.2">
      <c r="Q46194" s="92" t="s">
        <v>50</v>
      </c>
      <c r="BF46194" s="101" t="s">
        <v>58</v>
      </c>
      <c r="BK46194" s="98" t="s">
        <v>70</v>
      </c>
    </row>
    <row r="46195" spans="17:63" ht="29.25" customHeight="1" x14ac:dyDescent="0.2">
      <c r="Q46195" s="92" t="s">
        <v>50</v>
      </c>
      <c r="BF46195" s="101" t="s">
        <v>58</v>
      </c>
      <c r="BK46195" s="98" t="s">
        <v>70</v>
      </c>
    </row>
    <row r="46196" spans="17:63" ht="29.25" customHeight="1" x14ac:dyDescent="0.2">
      <c r="Q46196" s="92" t="s">
        <v>50</v>
      </c>
      <c r="BF46196" s="101" t="s">
        <v>58</v>
      </c>
      <c r="BK46196" s="98" t="s">
        <v>70</v>
      </c>
    </row>
    <row r="46197" spans="17:63" ht="29.25" customHeight="1" x14ac:dyDescent="0.2">
      <c r="Q46197" s="92" t="s">
        <v>50</v>
      </c>
      <c r="BF46197" s="101" t="s">
        <v>58</v>
      </c>
      <c r="BK46197" s="98" t="s">
        <v>70</v>
      </c>
    </row>
    <row r="46198" spans="17:63" ht="29.25" customHeight="1" x14ac:dyDescent="0.2">
      <c r="Q46198" s="92" t="s">
        <v>50</v>
      </c>
      <c r="BF46198" s="101" t="s">
        <v>58</v>
      </c>
      <c r="BK46198" s="98" t="s">
        <v>70</v>
      </c>
    </row>
    <row r="46199" spans="17:63" ht="29.25" customHeight="1" x14ac:dyDescent="0.2">
      <c r="Q46199" s="92" t="s">
        <v>50</v>
      </c>
      <c r="BF46199" s="101" t="s">
        <v>58</v>
      </c>
      <c r="BK46199" s="98" t="s">
        <v>70</v>
      </c>
    </row>
    <row r="46200" spans="17:63" ht="29.25" customHeight="1" x14ac:dyDescent="0.2">
      <c r="Q46200" s="92" t="s">
        <v>50</v>
      </c>
      <c r="BF46200" s="101" t="s">
        <v>58</v>
      </c>
      <c r="BK46200" s="98" t="s">
        <v>70</v>
      </c>
    </row>
    <row r="46201" spans="17:63" ht="29.25" customHeight="1" x14ac:dyDescent="0.2">
      <c r="Q46201" s="92" t="s">
        <v>50</v>
      </c>
      <c r="BF46201" s="101" t="s">
        <v>58</v>
      </c>
      <c r="BK46201" s="98" t="s">
        <v>70</v>
      </c>
    </row>
    <row r="46202" spans="17:63" ht="29.25" customHeight="1" x14ac:dyDescent="0.2">
      <c r="Q46202" s="92" t="s">
        <v>50</v>
      </c>
      <c r="BF46202" s="101" t="s">
        <v>58</v>
      </c>
      <c r="BK46202" s="98" t="s">
        <v>70</v>
      </c>
    </row>
    <row r="46203" spans="17:63" ht="29.25" customHeight="1" x14ac:dyDescent="0.2">
      <c r="Q46203" s="92" t="s">
        <v>50</v>
      </c>
      <c r="BF46203" s="101" t="s">
        <v>58</v>
      </c>
      <c r="BK46203" s="98" t="s">
        <v>70</v>
      </c>
    </row>
    <row r="46204" spans="17:63" ht="29.25" customHeight="1" x14ac:dyDescent="0.2">
      <c r="Q46204" s="92" t="s">
        <v>50</v>
      </c>
      <c r="BF46204" s="101" t="s">
        <v>58</v>
      </c>
      <c r="BK46204" s="98" t="s">
        <v>70</v>
      </c>
    </row>
    <row r="46205" spans="17:63" ht="29.25" customHeight="1" x14ac:dyDescent="0.2">
      <c r="Q46205" s="92" t="s">
        <v>50</v>
      </c>
      <c r="BF46205" s="101" t="s">
        <v>58</v>
      </c>
      <c r="BK46205" s="98" t="s">
        <v>70</v>
      </c>
    </row>
    <row r="46206" spans="17:63" ht="29.25" customHeight="1" x14ac:dyDescent="0.2">
      <c r="Q46206" s="92" t="s">
        <v>50</v>
      </c>
      <c r="BF46206" s="101" t="s">
        <v>58</v>
      </c>
      <c r="BK46206" s="98" t="s">
        <v>70</v>
      </c>
    </row>
    <row r="46207" spans="17:63" ht="29.25" customHeight="1" x14ac:dyDescent="0.2">
      <c r="Q46207" s="92" t="s">
        <v>50</v>
      </c>
      <c r="BF46207" s="101" t="s">
        <v>58</v>
      </c>
      <c r="BK46207" s="98" t="s">
        <v>70</v>
      </c>
    </row>
    <row r="46208" spans="17:63" ht="29.25" customHeight="1" x14ac:dyDescent="0.2">
      <c r="Q46208" s="92" t="s">
        <v>50</v>
      </c>
      <c r="BF46208" s="101" t="s">
        <v>58</v>
      </c>
      <c r="BK46208" s="98" t="s">
        <v>70</v>
      </c>
    </row>
    <row r="46209" spans="17:63" ht="29.25" customHeight="1" x14ac:dyDescent="0.2">
      <c r="Q46209" s="92" t="s">
        <v>50</v>
      </c>
      <c r="BF46209" s="101" t="s">
        <v>58</v>
      </c>
      <c r="BK46209" s="98" t="s">
        <v>70</v>
      </c>
    </row>
    <row r="46210" spans="17:63" ht="29.25" customHeight="1" x14ac:dyDescent="0.2">
      <c r="Q46210" s="92" t="s">
        <v>50</v>
      </c>
      <c r="BF46210" s="101" t="s">
        <v>58</v>
      </c>
      <c r="BK46210" s="98" t="s">
        <v>70</v>
      </c>
    </row>
    <row r="46211" spans="17:63" ht="29.25" customHeight="1" x14ac:dyDescent="0.2">
      <c r="Q46211" s="92" t="s">
        <v>50</v>
      </c>
      <c r="BF46211" s="101" t="s">
        <v>58</v>
      </c>
      <c r="BK46211" s="98" t="s">
        <v>70</v>
      </c>
    </row>
    <row r="46212" spans="17:63" ht="29.25" customHeight="1" x14ac:dyDescent="0.2">
      <c r="Q46212" s="92" t="s">
        <v>50</v>
      </c>
      <c r="BF46212" s="101" t="s">
        <v>58</v>
      </c>
      <c r="BK46212" s="98" t="s">
        <v>70</v>
      </c>
    </row>
    <row r="46213" spans="17:63" ht="29.25" customHeight="1" x14ac:dyDescent="0.2">
      <c r="Q46213" s="92" t="s">
        <v>50</v>
      </c>
      <c r="BF46213" s="101" t="s">
        <v>58</v>
      </c>
      <c r="BK46213" s="98" t="s">
        <v>70</v>
      </c>
    </row>
    <row r="46214" spans="17:63" ht="29.25" customHeight="1" x14ac:dyDescent="0.2">
      <c r="Q46214" s="92" t="s">
        <v>50</v>
      </c>
      <c r="BF46214" s="101" t="s">
        <v>58</v>
      </c>
      <c r="BK46214" s="98" t="s">
        <v>70</v>
      </c>
    </row>
    <row r="46215" spans="17:63" ht="29.25" customHeight="1" x14ac:dyDescent="0.2">
      <c r="Q46215" s="92" t="s">
        <v>50</v>
      </c>
      <c r="BF46215" s="101" t="s">
        <v>58</v>
      </c>
      <c r="BK46215" s="98" t="s">
        <v>70</v>
      </c>
    </row>
    <row r="46216" spans="17:63" ht="29.25" customHeight="1" x14ac:dyDescent="0.2">
      <c r="Q46216" s="92" t="s">
        <v>50</v>
      </c>
      <c r="BF46216" s="101" t="s">
        <v>58</v>
      </c>
      <c r="BK46216" s="98" t="s">
        <v>70</v>
      </c>
    </row>
    <row r="46217" spans="17:63" ht="29.25" customHeight="1" x14ac:dyDescent="0.2">
      <c r="Q46217" s="92" t="s">
        <v>50</v>
      </c>
      <c r="BF46217" s="101" t="s">
        <v>58</v>
      </c>
      <c r="BK46217" s="98" t="s">
        <v>70</v>
      </c>
    </row>
    <row r="46218" spans="17:63" ht="29.25" customHeight="1" x14ac:dyDescent="0.2">
      <c r="Q46218" s="92" t="s">
        <v>50</v>
      </c>
      <c r="BF46218" s="101" t="s">
        <v>58</v>
      </c>
      <c r="BK46218" s="98" t="s">
        <v>70</v>
      </c>
    </row>
    <row r="46219" spans="17:63" ht="29.25" customHeight="1" x14ac:dyDescent="0.2">
      <c r="Q46219" s="92" t="s">
        <v>50</v>
      </c>
      <c r="BF46219" s="101" t="s">
        <v>58</v>
      </c>
      <c r="BK46219" s="98" t="s">
        <v>70</v>
      </c>
    </row>
    <row r="46220" spans="17:63" ht="29.25" customHeight="1" x14ac:dyDescent="0.2">
      <c r="Q46220" s="92" t="s">
        <v>50</v>
      </c>
      <c r="BF46220" s="101" t="s">
        <v>58</v>
      </c>
      <c r="BK46220" s="98" t="s">
        <v>70</v>
      </c>
    </row>
    <row r="46221" spans="17:63" ht="29.25" customHeight="1" x14ac:dyDescent="0.2">
      <c r="Q46221" s="92" t="s">
        <v>50</v>
      </c>
      <c r="BF46221" s="101" t="s">
        <v>58</v>
      </c>
      <c r="BK46221" s="98" t="s">
        <v>70</v>
      </c>
    </row>
    <row r="46222" spans="17:63" ht="29.25" customHeight="1" x14ac:dyDescent="0.2">
      <c r="Q46222" s="92" t="s">
        <v>50</v>
      </c>
      <c r="BF46222" s="101" t="s">
        <v>58</v>
      </c>
      <c r="BK46222" s="98" t="s">
        <v>70</v>
      </c>
    </row>
    <row r="46223" spans="17:63" ht="29.25" customHeight="1" x14ac:dyDescent="0.2">
      <c r="Q46223" s="92" t="s">
        <v>50</v>
      </c>
      <c r="BF46223" s="101" t="s">
        <v>58</v>
      </c>
      <c r="BK46223" s="98" t="s">
        <v>70</v>
      </c>
    </row>
    <row r="46224" spans="17:63" ht="29.25" customHeight="1" x14ac:dyDescent="0.2">
      <c r="Q46224" s="92" t="s">
        <v>50</v>
      </c>
      <c r="BF46224" s="101" t="s">
        <v>58</v>
      </c>
      <c r="BK46224" s="98" t="s">
        <v>70</v>
      </c>
    </row>
    <row r="46225" spans="17:63" ht="29.25" customHeight="1" x14ac:dyDescent="0.2">
      <c r="Q46225" s="92" t="s">
        <v>50</v>
      </c>
      <c r="BF46225" s="101" t="s">
        <v>58</v>
      </c>
      <c r="BK46225" s="98" t="s">
        <v>70</v>
      </c>
    </row>
    <row r="46226" spans="17:63" ht="29.25" customHeight="1" x14ac:dyDescent="0.2">
      <c r="Q46226" s="92" t="s">
        <v>50</v>
      </c>
      <c r="BF46226" s="101" t="s">
        <v>58</v>
      </c>
      <c r="BK46226" s="98" t="s">
        <v>70</v>
      </c>
    </row>
    <row r="46227" spans="17:63" ht="29.25" customHeight="1" x14ac:dyDescent="0.2">
      <c r="Q46227" s="92" t="s">
        <v>50</v>
      </c>
      <c r="BF46227" s="101" t="s">
        <v>58</v>
      </c>
      <c r="BK46227" s="98" t="s">
        <v>70</v>
      </c>
    </row>
    <row r="46228" spans="17:63" ht="29.25" customHeight="1" x14ac:dyDescent="0.2">
      <c r="Q46228" s="92" t="s">
        <v>50</v>
      </c>
      <c r="BF46228" s="101" t="s">
        <v>58</v>
      </c>
      <c r="BK46228" s="98" t="s">
        <v>70</v>
      </c>
    </row>
    <row r="46229" spans="17:63" ht="29.25" customHeight="1" x14ac:dyDescent="0.2">
      <c r="Q46229" s="92" t="s">
        <v>50</v>
      </c>
      <c r="BF46229" s="101" t="s">
        <v>58</v>
      </c>
      <c r="BK46229" s="98" t="s">
        <v>70</v>
      </c>
    </row>
    <row r="46230" spans="17:63" ht="29.25" customHeight="1" x14ac:dyDescent="0.2">
      <c r="Q46230" s="92" t="s">
        <v>50</v>
      </c>
      <c r="BF46230" s="101" t="s">
        <v>58</v>
      </c>
      <c r="BK46230" s="98" t="s">
        <v>70</v>
      </c>
    </row>
    <row r="46231" spans="17:63" ht="29.25" customHeight="1" x14ac:dyDescent="0.2">
      <c r="Q46231" s="92" t="s">
        <v>50</v>
      </c>
      <c r="BF46231" s="101" t="s">
        <v>58</v>
      </c>
      <c r="BK46231" s="98" t="s">
        <v>70</v>
      </c>
    </row>
    <row r="46232" spans="17:63" ht="29.25" customHeight="1" x14ac:dyDescent="0.2">
      <c r="Q46232" s="92" t="s">
        <v>50</v>
      </c>
      <c r="BF46232" s="101" t="s">
        <v>58</v>
      </c>
      <c r="BK46232" s="98" t="s">
        <v>70</v>
      </c>
    </row>
    <row r="46233" spans="17:63" ht="29.25" customHeight="1" x14ac:dyDescent="0.2">
      <c r="Q46233" s="92" t="s">
        <v>50</v>
      </c>
      <c r="BF46233" s="101" t="s">
        <v>58</v>
      </c>
      <c r="BK46233" s="98" t="s">
        <v>70</v>
      </c>
    </row>
    <row r="46234" spans="17:63" ht="29.25" customHeight="1" x14ac:dyDescent="0.2">
      <c r="Q46234" s="92" t="s">
        <v>50</v>
      </c>
      <c r="BF46234" s="101" t="s">
        <v>58</v>
      </c>
      <c r="BK46234" s="98" t="s">
        <v>70</v>
      </c>
    </row>
    <row r="46235" spans="17:63" ht="29.25" customHeight="1" x14ac:dyDescent="0.2">
      <c r="Q46235" s="92" t="s">
        <v>50</v>
      </c>
      <c r="BF46235" s="101" t="s">
        <v>58</v>
      </c>
      <c r="BK46235" s="98" t="s">
        <v>70</v>
      </c>
    </row>
    <row r="46236" spans="17:63" ht="29.25" customHeight="1" x14ac:dyDescent="0.2">
      <c r="Q46236" s="92" t="s">
        <v>50</v>
      </c>
      <c r="BF46236" s="101" t="s">
        <v>58</v>
      </c>
      <c r="BK46236" s="98" t="s">
        <v>70</v>
      </c>
    </row>
    <row r="46237" spans="17:63" ht="29.25" customHeight="1" x14ac:dyDescent="0.2">
      <c r="Q46237" s="92" t="s">
        <v>50</v>
      </c>
      <c r="BF46237" s="101" t="s">
        <v>58</v>
      </c>
      <c r="BK46237" s="98" t="s">
        <v>70</v>
      </c>
    </row>
    <row r="46238" spans="17:63" ht="29.25" customHeight="1" x14ac:dyDescent="0.2">
      <c r="Q46238" s="92" t="s">
        <v>50</v>
      </c>
      <c r="BF46238" s="101" t="s">
        <v>58</v>
      </c>
      <c r="BK46238" s="98" t="s">
        <v>70</v>
      </c>
    </row>
    <row r="46239" spans="17:63" ht="29.25" customHeight="1" x14ac:dyDescent="0.2">
      <c r="Q46239" s="92" t="s">
        <v>50</v>
      </c>
      <c r="BF46239" s="101" t="s">
        <v>58</v>
      </c>
      <c r="BK46239" s="98" t="s">
        <v>70</v>
      </c>
    </row>
    <row r="46240" spans="17:63" ht="29.25" customHeight="1" x14ac:dyDescent="0.2">
      <c r="Q46240" s="92" t="s">
        <v>50</v>
      </c>
      <c r="BF46240" s="101" t="s">
        <v>58</v>
      </c>
      <c r="BK46240" s="98" t="s">
        <v>70</v>
      </c>
    </row>
    <row r="46241" spans="17:63" ht="29.25" customHeight="1" x14ac:dyDescent="0.2">
      <c r="Q46241" s="92" t="s">
        <v>50</v>
      </c>
      <c r="BF46241" s="101" t="s">
        <v>58</v>
      </c>
      <c r="BK46241" s="98" t="s">
        <v>70</v>
      </c>
    </row>
    <row r="46242" spans="17:63" ht="29.25" customHeight="1" x14ac:dyDescent="0.2">
      <c r="Q46242" s="92" t="s">
        <v>50</v>
      </c>
      <c r="BF46242" s="101" t="s">
        <v>58</v>
      </c>
      <c r="BK46242" s="98" t="s">
        <v>70</v>
      </c>
    </row>
    <row r="46243" spans="17:63" ht="29.25" customHeight="1" x14ac:dyDescent="0.2">
      <c r="Q46243" s="92" t="s">
        <v>50</v>
      </c>
      <c r="BF46243" s="101" t="s">
        <v>58</v>
      </c>
      <c r="BK46243" s="98" t="s">
        <v>70</v>
      </c>
    </row>
    <row r="46244" spans="17:63" ht="29.25" customHeight="1" x14ac:dyDescent="0.2">
      <c r="Q46244" s="92" t="s">
        <v>50</v>
      </c>
      <c r="BF46244" s="101" t="s">
        <v>58</v>
      </c>
      <c r="BK46244" s="98" t="s">
        <v>70</v>
      </c>
    </row>
    <row r="46245" spans="17:63" ht="29.25" customHeight="1" x14ac:dyDescent="0.2">
      <c r="Q46245" s="92" t="s">
        <v>50</v>
      </c>
      <c r="BF46245" s="101" t="s">
        <v>58</v>
      </c>
      <c r="BK46245" s="98" t="s">
        <v>70</v>
      </c>
    </row>
    <row r="46246" spans="17:63" ht="29.25" customHeight="1" x14ac:dyDescent="0.2">
      <c r="Q46246" s="92" t="s">
        <v>50</v>
      </c>
      <c r="BF46246" s="101" t="s">
        <v>58</v>
      </c>
      <c r="BK46246" s="98" t="s">
        <v>70</v>
      </c>
    </row>
    <row r="46247" spans="17:63" ht="29.25" customHeight="1" x14ac:dyDescent="0.2">
      <c r="Q46247" s="92" t="s">
        <v>50</v>
      </c>
      <c r="BF46247" s="101" t="s">
        <v>58</v>
      </c>
      <c r="BK46247" s="98" t="s">
        <v>70</v>
      </c>
    </row>
    <row r="46248" spans="17:63" ht="29.25" customHeight="1" x14ac:dyDescent="0.2">
      <c r="Q46248" s="92" t="s">
        <v>50</v>
      </c>
      <c r="BF46248" s="101" t="s">
        <v>58</v>
      </c>
      <c r="BK46248" s="98" t="s">
        <v>70</v>
      </c>
    </row>
    <row r="46249" spans="17:63" ht="29.25" customHeight="1" x14ac:dyDescent="0.2">
      <c r="Q46249" s="92" t="s">
        <v>50</v>
      </c>
      <c r="BF46249" s="101" t="s">
        <v>58</v>
      </c>
      <c r="BK46249" s="98" t="s">
        <v>70</v>
      </c>
    </row>
    <row r="46250" spans="17:63" ht="29.25" customHeight="1" x14ac:dyDescent="0.2">
      <c r="Q46250" s="92" t="s">
        <v>50</v>
      </c>
      <c r="BF46250" s="101" t="s">
        <v>58</v>
      </c>
      <c r="BK46250" s="98" t="s">
        <v>70</v>
      </c>
    </row>
    <row r="46251" spans="17:63" ht="29.25" customHeight="1" x14ac:dyDescent="0.2">
      <c r="Q46251" s="92" t="s">
        <v>50</v>
      </c>
      <c r="BF46251" s="101" t="s">
        <v>58</v>
      </c>
      <c r="BK46251" s="98" t="s">
        <v>70</v>
      </c>
    </row>
    <row r="46252" spans="17:63" ht="29.25" customHeight="1" x14ac:dyDescent="0.2">
      <c r="Q46252" s="92" t="s">
        <v>50</v>
      </c>
      <c r="BF46252" s="101" t="s">
        <v>58</v>
      </c>
      <c r="BK46252" s="98" t="s">
        <v>70</v>
      </c>
    </row>
    <row r="46253" spans="17:63" ht="29.25" customHeight="1" x14ac:dyDescent="0.2">
      <c r="Q46253" s="92" t="s">
        <v>50</v>
      </c>
      <c r="BF46253" s="101" t="s">
        <v>58</v>
      </c>
      <c r="BK46253" s="98" t="s">
        <v>70</v>
      </c>
    </row>
    <row r="46254" spans="17:63" ht="29.25" customHeight="1" x14ac:dyDescent="0.2">
      <c r="Q46254" s="92" t="s">
        <v>50</v>
      </c>
      <c r="BF46254" s="101" t="s">
        <v>58</v>
      </c>
      <c r="BK46254" s="98" t="s">
        <v>70</v>
      </c>
    </row>
    <row r="46255" spans="17:63" ht="29.25" customHeight="1" x14ac:dyDescent="0.2">
      <c r="Q46255" s="92" t="s">
        <v>50</v>
      </c>
      <c r="BF46255" s="101" t="s">
        <v>58</v>
      </c>
      <c r="BK46255" s="98" t="s">
        <v>70</v>
      </c>
    </row>
    <row r="46256" spans="17:63" ht="29.25" customHeight="1" x14ac:dyDescent="0.2">
      <c r="Q46256" s="92" t="s">
        <v>50</v>
      </c>
      <c r="BF46256" s="101" t="s">
        <v>58</v>
      </c>
      <c r="BK46256" s="98" t="s">
        <v>70</v>
      </c>
    </row>
    <row r="46257" spans="17:63" ht="29.25" customHeight="1" x14ac:dyDescent="0.2">
      <c r="Q46257" s="92" t="s">
        <v>50</v>
      </c>
      <c r="BF46257" s="101" t="s">
        <v>58</v>
      </c>
      <c r="BK46257" s="98" t="s">
        <v>70</v>
      </c>
    </row>
    <row r="46258" spans="17:63" ht="29.25" customHeight="1" x14ac:dyDescent="0.2">
      <c r="Q46258" s="92" t="s">
        <v>50</v>
      </c>
      <c r="BF46258" s="101" t="s">
        <v>58</v>
      </c>
      <c r="BK46258" s="98" t="s">
        <v>70</v>
      </c>
    </row>
    <row r="46259" spans="17:63" ht="29.25" customHeight="1" x14ac:dyDescent="0.2">
      <c r="Q46259" s="92" t="s">
        <v>50</v>
      </c>
      <c r="BF46259" s="101" t="s">
        <v>58</v>
      </c>
      <c r="BK46259" s="98" t="s">
        <v>70</v>
      </c>
    </row>
    <row r="46260" spans="17:63" ht="29.25" customHeight="1" x14ac:dyDescent="0.2">
      <c r="Q46260" s="92" t="s">
        <v>50</v>
      </c>
      <c r="BF46260" s="101" t="s">
        <v>58</v>
      </c>
      <c r="BK46260" s="98" t="s">
        <v>70</v>
      </c>
    </row>
    <row r="46261" spans="17:63" ht="29.25" customHeight="1" x14ac:dyDescent="0.2">
      <c r="Q46261" s="92" t="s">
        <v>50</v>
      </c>
      <c r="BF46261" s="101" t="s">
        <v>58</v>
      </c>
      <c r="BK46261" s="98" t="s">
        <v>70</v>
      </c>
    </row>
    <row r="46262" spans="17:63" ht="29.25" customHeight="1" x14ac:dyDescent="0.2">
      <c r="Q46262" s="92" t="s">
        <v>50</v>
      </c>
      <c r="BF46262" s="101" t="s">
        <v>58</v>
      </c>
      <c r="BK46262" s="98" t="s">
        <v>70</v>
      </c>
    </row>
    <row r="46263" spans="17:63" ht="29.25" customHeight="1" x14ac:dyDescent="0.2">
      <c r="Q46263" s="92" t="s">
        <v>50</v>
      </c>
      <c r="BF46263" s="101" t="s">
        <v>58</v>
      </c>
      <c r="BK46263" s="98" t="s">
        <v>70</v>
      </c>
    </row>
    <row r="46264" spans="17:63" ht="29.25" customHeight="1" x14ac:dyDescent="0.2">
      <c r="Q46264" s="92" t="s">
        <v>50</v>
      </c>
      <c r="BF46264" s="101" t="s">
        <v>58</v>
      </c>
      <c r="BK46264" s="98" t="s">
        <v>70</v>
      </c>
    </row>
    <row r="46265" spans="17:63" ht="29.25" customHeight="1" x14ac:dyDescent="0.2">
      <c r="Q46265" s="92" t="s">
        <v>50</v>
      </c>
      <c r="BF46265" s="101" t="s">
        <v>58</v>
      </c>
      <c r="BK46265" s="98" t="s">
        <v>70</v>
      </c>
    </row>
    <row r="46266" spans="17:63" ht="29.25" customHeight="1" x14ac:dyDescent="0.2">
      <c r="Q46266" s="92" t="s">
        <v>50</v>
      </c>
      <c r="BF46266" s="101" t="s">
        <v>58</v>
      </c>
      <c r="BK46266" s="98" t="s">
        <v>70</v>
      </c>
    </row>
    <row r="46267" spans="17:63" ht="29.25" customHeight="1" x14ac:dyDescent="0.2">
      <c r="Q46267" s="92" t="s">
        <v>50</v>
      </c>
      <c r="BF46267" s="101" t="s">
        <v>58</v>
      </c>
      <c r="BK46267" s="98" t="s">
        <v>70</v>
      </c>
    </row>
    <row r="46268" spans="17:63" ht="29.25" customHeight="1" x14ac:dyDescent="0.2">
      <c r="Q46268" s="92" t="s">
        <v>50</v>
      </c>
      <c r="BF46268" s="101" t="s">
        <v>58</v>
      </c>
      <c r="BK46268" s="98" t="s">
        <v>70</v>
      </c>
    </row>
    <row r="46269" spans="17:63" ht="29.25" customHeight="1" x14ac:dyDescent="0.2">
      <c r="Q46269" s="92" t="s">
        <v>50</v>
      </c>
      <c r="BF46269" s="101" t="s">
        <v>58</v>
      </c>
      <c r="BK46269" s="98" t="s">
        <v>70</v>
      </c>
    </row>
    <row r="46270" spans="17:63" ht="29.25" customHeight="1" x14ac:dyDescent="0.2">
      <c r="Q46270" s="92" t="s">
        <v>50</v>
      </c>
      <c r="BF46270" s="101" t="s">
        <v>58</v>
      </c>
      <c r="BK46270" s="98" t="s">
        <v>70</v>
      </c>
    </row>
    <row r="46271" spans="17:63" ht="29.25" customHeight="1" x14ac:dyDescent="0.2">
      <c r="Q46271" s="92" t="s">
        <v>50</v>
      </c>
      <c r="BF46271" s="101" t="s">
        <v>58</v>
      </c>
      <c r="BK46271" s="98" t="s">
        <v>70</v>
      </c>
    </row>
    <row r="46272" spans="17:63" ht="29.25" customHeight="1" x14ac:dyDescent="0.2">
      <c r="Q46272" s="92" t="s">
        <v>50</v>
      </c>
      <c r="BF46272" s="101" t="s">
        <v>58</v>
      </c>
      <c r="BK46272" s="98" t="s">
        <v>70</v>
      </c>
    </row>
    <row r="46273" spans="17:63" ht="29.25" customHeight="1" x14ac:dyDescent="0.2">
      <c r="Q46273" s="92" t="s">
        <v>50</v>
      </c>
      <c r="BF46273" s="101" t="s">
        <v>58</v>
      </c>
      <c r="BK46273" s="98" t="s">
        <v>70</v>
      </c>
    </row>
    <row r="46274" spans="17:63" ht="29.25" customHeight="1" x14ac:dyDescent="0.2">
      <c r="Q46274" s="92" t="s">
        <v>50</v>
      </c>
      <c r="BF46274" s="101" t="s">
        <v>58</v>
      </c>
      <c r="BK46274" s="98" t="s">
        <v>70</v>
      </c>
    </row>
    <row r="46275" spans="17:63" ht="29.25" customHeight="1" x14ac:dyDescent="0.2">
      <c r="Q46275" s="92" t="s">
        <v>50</v>
      </c>
      <c r="BF46275" s="101" t="s">
        <v>58</v>
      </c>
      <c r="BK46275" s="98" t="s">
        <v>70</v>
      </c>
    </row>
    <row r="46276" spans="17:63" ht="29.25" customHeight="1" x14ac:dyDescent="0.2">
      <c r="Q46276" s="92" t="s">
        <v>50</v>
      </c>
      <c r="BF46276" s="101" t="s">
        <v>58</v>
      </c>
      <c r="BK46276" s="98" t="s">
        <v>70</v>
      </c>
    </row>
    <row r="46277" spans="17:63" ht="29.25" customHeight="1" x14ac:dyDescent="0.2">
      <c r="Q46277" s="92" t="s">
        <v>50</v>
      </c>
      <c r="BF46277" s="101" t="s">
        <v>58</v>
      </c>
      <c r="BK46277" s="98" t="s">
        <v>70</v>
      </c>
    </row>
    <row r="46278" spans="17:63" ht="29.25" customHeight="1" x14ac:dyDescent="0.2">
      <c r="Q46278" s="92" t="s">
        <v>50</v>
      </c>
      <c r="BF46278" s="101" t="s">
        <v>58</v>
      </c>
      <c r="BK46278" s="98" t="s">
        <v>70</v>
      </c>
    </row>
    <row r="46279" spans="17:63" ht="29.25" customHeight="1" x14ac:dyDescent="0.2">
      <c r="Q46279" s="92" t="s">
        <v>50</v>
      </c>
      <c r="BF46279" s="101" t="s">
        <v>58</v>
      </c>
      <c r="BK46279" s="98" t="s">
        <v>70</v>
      </c>
    </row>
    <row r="46280" spans="17:63" ht="29.25" customHeight="1" x14ac:dyDescent="0.2">
      <c r="Q46280" s="92" t="s">
        <v>50</v>
      </c>
      <c r="BF46280" s="101" t="s">
        <v>58</v>
      </c>
      <c r="BK46280" s="98" t="s">
        <v>70</v>
      </c>
    </row>
    <row r="46281" spans="17:63" ht="29.25" customHeight="1" x14ac:dyDescent="0.2">
      <c r="Q46281" s="92" t="s">
        <v>50</v>
      </c>
      <c r="BF46281" s="101" t="s">
        <v>58</v>
      </c>
      <c r="BK46281" s="98" t="s">
        <v>70</v>
      </c>
    </row>
    <row r="46282" spans="17:63" ht="29.25" customHeight="1" x14ac:dyDescent="0.2">
      <c r="Q46282" s="92" t="s">
        <v>50</v>
      </c>
      <c r="BF46282" s="101" t="s">
        <v>58</v>
      </c>
      <c r="BK46282" s="98" t="s">
        <v>70</v>
      </c>
    </row>
    <row r="46283" spans="17:63" ht="29.25" customHeight="1" x14ac:dyDescent="0.2">
      <c r="Q46283" s="92" t="s">
        <v>50</v>
      </c>
      <c r="BF46283" s="101" t="s">
        <v>58</v>
      </c>
      <c r="BK46283" s="98" t="s">
        <v>70</v>
      </c>
    </row>
    <row r="46284" spans="17:63" ht="29.25" customHeight="1" x14ac:dyDescent="0.2">
      <c r="Q46284" s="92" t="s">
        <v>50</v>
      </c>
      <c r="BF46284" s="101" t="s">
        <v>58</v>
      </c>
      <c r="BK46284" s="98" t="s">
        <v>70</v>
      </c>
    </row>
    <row r="46285" spans="17:63" ht="29.25" customHeight="1" x14ac:dyDescent="0.2">
      <c r="Q46285" s="92" t="s">
        <v>50</v>
      </c>
      <c r="BF46285" s="101" t="s">
        <v>58</v>
      </c>
      <c r="BK46285" s="98" t="s">
        <v>70</v>
      </c>
    </row>
    <row r="46286" spans="17:63" ht="29.25" customHeight="1" x14ac:dyDescent="0.2">
      <c r="Q46286" s="92" t="s">
        <v>50</v>
      </c>
      <c r="BF46286" s="101" t="s">
        <v>58</v>
      </c>
      <c r="BK46286" s="98" t="s">
        <v>70</v>
      </c>
    </row>
    <row r="46287" spans="17:63" ht="29.25" customHeight="1" x14ac:dyDescent="0.2">
      <c r="Q46287" s="92" t="s">
        <v>50</v>
      </c>
      <c r="BF46287" s="101" t="s">
        <v>58</v>
      </c>
      <c r="BK46287" s="98" t="s">
        <v>70</v>
      </c>
    </row>
    <row r="46288" spans="17:63" ht="29.25" customHeight="1" x14ac:dyDescent="0.2">
      <c r="Q46288" s="92" t="s">
        <v>50</v>
      </c>
      <c r="BF46288" s="101" t="s">
        <v>58</v>
      </c>
      <c r="BK46288" s="98" t="s">
        <v>70</v>
      </c>
    </row>
    <row r="46289" spans="17:63" ht="29.25" customHeight="1" x14ac:dyDescent="0.2">
      <c r="Q46289" s="92" t="s">
        <v>50</v>
      </c>
      <c r="BF46289" s="101" t="s">
        <v>58</v>
      </c>
      <c r="BK46289" s="98" t="s">
        <v>70</v>
      </c>
    </row>
    <row r="46290" spans="17:63" ht="29.25" customHeight="1" x14ac:dyDescent="0.2">
      <c r="Q46290" s="92" t="s">
        <v>50</v>
      </c>
      <c r="BF46290" s="101" t="s">
        <v>58</v>
      </c>
      <c r="BK46290" s="98" t="s">
        <v>70</v>
      </c>
    </row>
    <row r="46291" spans="17:63" ht="29.25" customHeight="1" x14ac:dyDescent="0.2">
      <c r="Q46291" s="92" t="s">
        <v>50</v>
      </c>
      <c r="BF46291" s="101" t="s">
        <v>58</v>
      </c>
      <c r="BK46291" s="98" t="s">
        <v>70</v>
      </c>
    </row>
    <row r="46292" spans="17:63" ht="29.25" customHeight="1" x14ac:dyDescent="0.2">
      <c r="Q46292" s="92" t="s">
        <v>50</v>
      </c>
      <c r="BF46292" s="101" t="s">
        <v>58</v>
      </c>
      <c r="BK46292" s="98" t="s">
        <v>70</v>
      </c>
    </row>
    <row r="46293" spans="17:63" ht="29.25" customHeight="1" x14ac:dyDescent="0.2">
      <c r="Q46293" s="92" t="s">
        <v>50</v>
      </c>
      <c r="BF46293" s="101" t="s">
        <v>58</v>
      </c>
      <c r="BK46293" s="98" t="s">
        <v>70</v>
      </c>
    </row>
    <row r="46294" spans="17:63" ht="29.25" customHeight="1" x14ac:dyDescent="0.2">
      <c r="Q46294" s="92" t="s">
        <v>50</v>
      </c>
      <c r="BF46294" s="101" t="s">
        <v>58</v>
      </c>
      <c r="BK46294" s="98" t="s">
        <v>70</v>
      </c>
    </row>
    <row r="46295" spans="17:63" ht="29.25" customHeight="1" x14ac:dyDescent="0.2">
      <c r="Q46295" s="92" t="s">
        <v>50</v>
      </c>
      <c r="BF46295" s="101" t="s">
        <v>58</v>
      </c>
      <c r="BK46295" s="98" t="s">
        <v>70</v>
      </c>
    </row>
    <row r="46296" spans="17:63" ht="29.25" customHeight="1" x14ac:dyDescent="0.2">
      <c r="Q46296" s="92" t="s">
        <v>50</v>
      </c>
      <c r="BF46296" s="101" t="s">
        <v>58</v>
      </c>
      <c r="BK46296" s="98" t="s">
        <v>70</v>
      </c>
    </row>
    <row r="46297" spans="17:63" ht="29.25" customHeight="1" x14ac:dyDescent="0.2">
      <c r="Q46297" s="92" t="s">
        <v>50</v>
      </c>
      <c r="BF46297" s="101" t="s">
        <v>58</v>
      </c>
      <c r="BK46297" s="98" t="s">
        <v>70</v>
      </c>
    </row>
    <row r="46298" spans="17:63" ht="29.25" customHeight="1" x14ac:dyDescent="0.2">
      <c r="Q46298" s="92" t="s">
        <v>50</v>
      </c>
      <c r="BF46298" s="101" t="s">
        <v>58</v>
      </c>
      <c r="BK46298" s="98" t="s">
        <v>70</v>
      </c>
    </row>
    <row r="46299" spans="17:63" ht="29.25" customHeight="1" x14ac:dyDescent="0.2">
      <c r="Q46299" s="92" t="s">
        <v>50</v>
      </c>
      <c r="BF46299" s="101" t="s">
        <v>58</v>
      </c>
      <c r="BK46299" s="98" t="s">
        <v>70</v>
      </c>
    </row>
    <row r="46300" spans="17:63" ht="29.25" customHeight="1" x14ac:dyDescent="0.2">
      <c r="Q46300" s="92" t="s">
        <v>50</v>
      </c>
      <c r="BF46300" s="101" t="s">
        <v>58</v>
      </c>
      <c r="BK46300" s="98" t="s">
        <v>70</v>
      </c>
    </row>
    <row r="46301" spans="17:63" ht="29.25" customHeight="1" x14ac:dyDescent="0.2">
      <c r="Q46301" s="92" t="s">
        <v>50</v>
      </c>
      <c r="BF46301" s="101" t="s">
        <v>58</v>
      </c>
      <c r="BK46301" s="98" t="s">
        <v>70</v>
      </c>
    </row>
    <row r="46302" spans="17:63" ht="29.25" customHeight="1" x14ac:dyDescent="0.2">
      <c r="Q46302" s="92" t="s">
        <v>50</v>
      </c>
      <c r="BF46302" s="101" t="s">
        <v>58</v>
      </c>
      <c r="BK46302" s="98" t="s">
        <v>70</v>
      </c>
    </row>
    <row r="46303" spans="17:63" ht="29.25" customHeight="1" x14ac:dyDescent="0.2">
      <c r="Q46303" s="92" t="s">
        <v>50</v>
      </c>
      <c r="BF46303" s="101" t="s">
        <v>58</v>
      </c>
      <c r="BK46303" s="98" t="s">
        <v>70</v>
      </c>
    </row>
    <row r="46304" spans="17:63" ht="29.25" customHeight="1" x14ac:dyDescent="0.2">
      <c r="Q46304" s="92" t="s">
        <v>50</v>
      </c>
      <c r="BF46304" s="101" t="s">
        <v>58</v>
      </c>
      <c r="BK46304" s="98" t="s">
        <v>70</v>
      </c>
    </row>
    <row r="46305" spans="17:63" ht="29.25" customHeight="1" x14ac:dyDescent="0.2">
      <c r="Q46305" s="92" t="s">
        <v>50</v>
      </c>
      <c r="BF46305" s="101" t="s">
        <v>58</v>
      </c>
      <c r="BK46305" s="98" t="s">
        <v>70</v>
      </c>
    </row>
    <row r="46306" spans="17:63" ht="29.25" customHeight="1" x14ac:dyDescent="0.2">
      <c r="Q46306" s="92" t="s">
        <v>50</v>
      </c>
      <c r="BF46306" s="101" t="s">
        <v>58</v>
      </c>
      <c r="BK46306" s="98" t="s">
        <v>70</v>
      </c>
    </row>
    <row r="46307" spans="17:63" ht="29.25" customHeight="1" x14ac:dyDescent="0.2">
      <c r="Q46307" s="92" t="s">
        <v>50</v>
      </c>
      <c r="BF46307" s="101" t="s">
        <v>58</v>
      </c>
      <c r="BK46307" s="98" t="s">
        <v>70</v>
      </c>
    </row>
    <row r="46308" spans="17:63" ht="29.25" customHeight="1" x14ac:dyDescent="0.2">
      <c r="Q46308" s="92" t="s">
        <v>50</v>
      </c>
      <c r="BF46308" s="101" t="s">
        <v>58</v>
      </c>
      <c r="BK46308" s="98" t="s">
        <v>70</v>
      </c>
    </row>
    <row r="46309" spans="17:63" ht="29.25" customHeight="1" x14ac:dyDescent="0.2">
      <c r="Q46309" s="92" t="s">
        <v>50</v>
      </c>
      <c r="BF46309" s="101" t="s">
        <v>58</v>
      </c>
      <c r="BK46309" s="98" t="s">
        <v>70</v>
      </c>
    </row>
    <row r="46310" spans="17:63" ht="29.25" customHeight="1" x14ac:dyDescent="0.2">
      <c r="Q46310" s="92" t="s">
        <v>50</v>
      </c>
      <c r="BF46310" s="101" t="s">
        <v>58</v>
      </c>
      <c r="BK46310" s="98" t="s">
        <v>70</v>
      </c>
    </row>
    <row r="46311" spans="17:63" ht="29.25" customHeight="1" x14ac:dyDescent="0.2">
      <c r="Q46311" s="92" t="s">
        <v>50</v>
      </c>
      <c r="BF46311" s="101" t="s">
        <v>58</v>
      </c>
      <c r="BK46311" s="98" t="s">
        <v>70</v>
      </c>
    </row>
    <row r="46312" spans="17:63" ht="29.25" customHeight="1" x14ac:dyDescent="0.2">
      <c r="Q46312" s="92" t="s">
        <v>50</v>
      </c>
      <c r="BF46312" s="101" t="s">
        <v>58</v>
      </c>
      <c r="BK46312" s="98" t="s">
        <v>70</v>
      </c>
    </row>
    <row r="46313" spans="17:63" ht="29.25" customHeight="1" x14ac:dyDescent="0.2">
      <c r="Q46313" s="92" t="s">
        <v>50</v>
      </c>
      <c r="BF46313" s="101" t="s">
        <v>58</v>
      </c>
      <c r="BK46313" s="98" t="s">
        <v>70</v>
      </c>
    </row>
    <row r="46314" spans="17:63" ht="29.25" customHeight="1" x14ac:dyDescent="0.2">
      <c r="Q46314" s="92" t="s">
        <v>50</v>
      </c>
      <c r="BF46314" s="101" t="s">
        <v>58</v>
      </c>
      <c r="BK46314" s="98" t="s">
        <v>70</v>
      </c>
    </row>
    <row r="46315" spans="17:63" ht="29.25" customHeight="1" x14ac:dyDescent="0.2">
      <c r="Q46315" s="92" t="s">
        <v>50</v>
      </c>
      <c r="BF46315" s="101" t="s">
        <v>58</v>
      </c>
      <c r="BK46315" s="98" t="s">
        <v>70</v>
      </c>
    </row>
    <row r="46316" spans="17:63" ht="29.25" customHeight="1" x14ac:dyDescent="0.2">
      <c r="Q46316" s="92" t="s">
        <v>50</v>
      </c>
      <c r="BF46316" s="101" t="s">
        <v>58</v>
      </c>
      <c r="BK46316" s="98" t="s">
        <v>70</v>
      </c>
    </row>
    <row r="46317" spans="17:63" ht="29.25" customHeight="1" x14ac:dyDescent="0.2">
      <c r="Q46317" s="92" t="s">
        <v>50</v>
      </c>
      <c r="BF46317" s="101" t="s">
        <v>58</v>
      </c>
      <c r="BK46317" s="98" t="s">
        <v>70</v>
      </c>
    </row>
    <row r="46318" spans="17:63" ht="29.25" customHeight="1" x14ac:dyDescent="0.2">
      <c r="Q46318" s="92" t="s">
        <v>50</v>
      </c>
      <c r="BF46318" s="101" t="s">
        <v>58</v>
      </c>
      <c r="BK46318" s="98" t="s">
        <v>70</v>
      </c>
    </row>
    <row r="46319" spans="17:63" ht="29.25" customHeight="1" x14ac:dyDescent="0.2">
      <c r="Q46319" s="92" t="s">
        <v>50</v>
      </c>
      <c r="BF46319" s="101" t="s">
        <v>58</v>
      </c>
      <c r="BK46319" s="98" t="s">
        <v>70</v>
      </c>
    </row>
    <row r="46320" spans="17:63" ht="29.25" customHeight="1" x14ac:dyDescent="0.2">
      <c r="Q46320" s="92" t="s">
        <v>50</v>
      </c>
      <c r="BF46320" s="101" t="s">
        <v>58</v>
      </c>
      <c r="BK46320" s="98" t="s">
        <v>70</v>
      </c>
    </row>
    <row r="46321" spans="17:63" ht="29.25" customHeight="1" x14ac:dyDescent="0.2">
      <c r="Q46321" s="92" t="s">
        <v>50</v>
      </c>
      <c r="BF46321" s="101" t="s">
        <v>58</v>
      </c>
      <c r="BK46321" s="98" t="s">
        <v>70</v>
      </c>
    </row>
    <row r="46322" spans="17:63" ht="29.25" customHeight="1" x14ac:dyDescent="0.2">
      <c r="Q46322" s="92" t="s">
        <v>50</v>
      </c>
      <c r="BF46322" s="101" t="s">
        <v>58</v>
      </c>
      <c r="BK46322" s="98" t="s">
        <v>70</v>
      </c>
    </row>
    <row r="46323" spans="17:63" ht="29.25" customHeight="1" x14ac:dyDescent="0.2">
      <c r="Q46323" s="92" t="s">
        <v>50</v>
      </c>
      <c r="BF46323" s="101" t="s">
        <v>58</v>
      </c>
      <c r="BK46323" s="98" t="s">
        <v>70</v>
      </c>
    </row>
    <row r="46324" spans="17:63" ht="29.25" customHeight="1" x14ac:dyDescent="0.2">
      <c r="Q46324" s="92" t="s">
        <v>50</v>
      </c>
      <c r="BF46324" s="101" t="s">
        <v>58</v>
      </c>
      <c r="BK46324" s="98" t="s">
        <v>70</v>
      </c>
    </row>
    <row r="46325" spans="17:63" ht="29.25" customHeight="1" x14ac:dyDescent="0.2">
      <c r="Q46325" s="92" t="s">
        <v>50</v>
      </c>
      <c r="BF46325" s="101" t="s">
        <v>58</v>
      </c>
      <c r="BK46325" s="98" t="s">
        <v>70</v>
      </c>
    </row>
    <row r="46326" spans="17:63" ht="29.25" customHeight="1" x14ac:dyDescent="0.2">
      <c r="Q46326" s="92" t="s">
        <v>50</v>
      </c>
      <c r="BF46326" s="101" t="s">
        <v>58</v>
      </c>
      <c r="BK46326" s="98" t="s">
        <v>70</v>
      </c>
    </row>
    <row r="46327" spans="17:63" ht="29.25" customHeight="1" x14ac:dyDescent="0.2">
      <c r="Q46327" s="92" t="s">
        <v>50</v>
      </c>
      <c r="BF46327" s="101" t="s">
        <v>58</v>
      </c>
      <c r="BK46327" s="98" t="s">
        <v>70</v>
      </c>
    </row>
    <row r="46328" spans="17:63" ht="29.25" customHeight="1" x14ac:dyDescent="0.2">
      <c r="Q46328" s="92" t="s">
        <v>50</v>
      </c>
      <c r="BF46328" s="101" t="s">
        <v>58</v>
      </c>
      <c r="BK46328" s="98" t="s">
        <v>70</v>
      </c>
    </row>
    <row r="46329" spans="17:63" ht="29.25" customHeight="1" x14ac:dyDescent="0.2">
      <c r="Q46329" s="92" t="s">
        <v>50</v>
      </c>
      <c r="BF46329" s="101" t="s">
        <v>58</v>
      </c>
      <c r="BK46329" s="98" t="s">
        <v>70</v>
      </c>
    </row>
    <row r="46330" spans="17:63" ht="29.25" customHeight="1" x14ac:dyDescent="0.2">
      <c r="Q46330" s="92" t="s">
        <v>50</v>
      </c>
      <c r="BF46330" s="101" t="s">
        <v>58</v>
      </c>
      <c r="BK46330" s="98" t="s">
        <v>70</v>
      </c>
    </row>
    <row r="46331" spans="17:63" ht="29.25" customHeight="1" x14ac:dyDescent="0.2">
      <c r="Q46331" s="92" t="s">
        <v>50</v>
      </c>
      <c r="BF46331" s="101" t="s">
        <v>58</v>
      </c>
      <c r="BK46331" s="98" t="s">
        <v>70</v>
      </c>
    </row>
    <row r="46332" spans="17:63" ht="29.25" customHeight="1" x14ac:dyDescent="0.2">
      <c r="Q46332" s="92" t="s">
        <v>50</v>
      </c>
      <c r="BF46332" s="101" t="s">
        <v>58</v>
      </c>
      <c r="BK46332" s="98" t="s">
        <v>70</v>
      </c>
    </row>
    <row r="46333" spans="17:63" ht="29.25" customHeight="1" x14ac:dyDescent="0.2">
      <c r="Q46333" s="92" t="s">
        <v>50</v>
      </c>
      <c r="BF46333" s="101" t="s">
        <v>58</v>
      </c>
      <c r="BK46333" s="98" t="s">
        <v>70</v>
      </c>
    </row>
    <row r="46334" spans="17:63" ht="29.25" customHeight="1" x14ac:dyDescent="0.2">
      <c r="Q46334" s="92" t="s">
        <v>50</v>
      </c>
      <c r="BF46334" s="101" t="s">
        <v>58</v>
      </c>
      <c r="BK46334" s="98" t="s">
        <v>70</v>
      </c>
    </row>
    <row r="46335" spans="17:63" ht="29.25" customHeight="1" x14ac:dyDescent="0.2">
      <c r="Q46335" s="92" t="s">
        <v>50</v>
      </c>
      <c r="BF46335" s="101" t="s">
        <v>58</v>
      </c>
      <c r="BK46335" s="98" t="s">
        <v>70</v>
      </c>
    </row>
    <row r="46336" spans="17:63" ht="29.25" customHeight="1" x14ac:dyDescent="0.2">
      <c r="Q46336" s="92" t="s">
        <v>50</v>
      </c>
      <c r="BF46336" s="101" t="s">
        <v>58</v>
      </c>
      <c r="BK46336" s="98" t="s">
        <v>70</v>
      </c>
    </row>
    <row r="46337" spans="17:63" ht="29.25" customHeight="1" x14ac:dyDescent="0.2">
      <c r="Q46337" s="92" t="s">
        <v>50</v>
      </c>
      <c r="BF46337" s="101" t="s">
        <v>58</v>
      </c>
      <c r="BK46337" s="98" t="s">
        <v>70</v>
      </c>
    </row>
    <row r="46338" spans="17:63" ht="29.25" customHeight="1" x14ac:dyDescent="0.2">
      <c r="Q46338" s="92" t="s">
        <v>50</v>
      </c>
      <c r="BF46338" s="101" t="s">
        <v>58</v>
      </c>
      <c r="BK46338" s="98" t="s">
        <v>70</v>
      </c>
    </row>
    <row r="46339" spans="17:63" ht="29.25" customHeight="1" x14ac:dyDescent="0.2">
      <c r="Q46339" s="92" t="s">
        <v>50</v>
      </c>
      <c r="BF46339" s="101" t="s">
        <v>58</v>
      </c>
      <c r="BK46339" s="98" t="s">
        <v>70</v>
      </c>
    </row>
    <row r="46340" spans="17:63" ht="29.25" customHeight="1" x14ac:dyDescent="0.2">
      <c r="Q46340" s="92" t="s">
        <v>50</v>
      </c>
      <c r="BF46340" s="101" t="s">
        <v>58</v>
      </c>
      <c r="BK46340" s="98" t="s">
        <v>70</v>
      </c>
    </row>
    <row r="46341" spans="17:63" ht="29.25" customHeight="1" x14ac:dyDescent="0.2">
      <c r="Q46341" s="92" t="s">
        <v>50</v>
      </c>
      <c r="BF46341" s="101" t="s">
        <v>58</v>
      </c>
      <c r="BK46341" s="98" t="s">
        <v>70</v>
      </c>
    </row>
    <row r="46342" spans="17:63" ht="29.25" customHeight="1" x14ac:dyDescent="0.2">
      <c r="Q46342" s="92" t="s">
        <v>50</v>
      </c>
      <c r="BF46342" s="101" t="s">
        <v>58</v>
      </c>
      <c r="BK46342" s="98" t="s">
        <v>70</v>
      </c>
    </row>
    <row r="46343" spans="17:63" ht="29.25" customHeight="1" x14ac:dyDescent="0.2">
      <c r="Q46343" s="92" t="s">
        <v>50</v>
      </c>
      <c r="BF46343" s="101" t="s">
        <v>58</v>
      </c>
      <c r="BK46343" s="98" t="s">
        <v>70</v>
      </c>
    </row>
    <row r="46344" spans="17:63" ht="29.25" customHeight="1" x14ac:dyDescent="0.2">
      <c r="Q46344" s="92" t="s">
        <v>50</v>
      </c>
      <c r="BF46344" s="101" t="s">
        <v>58</v>
      </c>
      <c r="BK46344" s="98" t="s">
        <v>70</v>
      </c>
    </row>
    <row r="46345" spans="17:63" ht="29.25" customHeight="1" x14ac:dyDescent="0.2">
      <c r="Q46345" s="92" t="s">
        <v>50</v>
      </c>
      <c r="BF46345" s="101" t="s">
        <v>58</v>
      </c>
      <c r="BK46345" s="98" t="s">
        <v>70</v>
      </c>
    </row>
    <row r="46346" spans="17:63" ht="29.25" customHeight="1" x14ac:dyDescent="0.2">
      <c r="Q46346" s="92" t="s">
        <v>50</v>
      </c>
      <c r="BF46346" s="101" t="s">
        <v>58</v>
      </c>
      <c r="BK46346" s="98" t="s">
        <v>70</v>
      </c>
    </row>
    <row r="46347" spans="17:63" ht="29.25" customHeight="1" x14ac:dyDescent="0.2">
      <c r="Q46347" s="92" t="s">
        <v>50</v>
      </c>
      <c r="BF46347" s="101" t="s">
        <v>58</v>
      </c>
      <c r="BK46347" s="98" t="s">
        <v>70</v>
      </c>
    </row>
    <row r="46348" spans="17:63" ht="29.25" customHeight="1" x14ac:dyDescent="0.2">
      <c r="Q46348" s="92" t="s">
        <v>50</v>
      </c>
      <c r="BF46348" s="101" t="s">
        <v>58</v>
      </c>
      <c r="BK46348" s="98" t="s">
        <v>70</v>
      </c>
    </row>
    <row r="46349" spans="17:63" ht="29.25" customHeight="1" x14ac:dyDescent="0.2">
      <c r="Q46349" s="92" t="s">
        <v>50</v>
      </c>
      <c r="BF46349" s="101" t="s">
        <v>58</v>
      </c>
      <c r="BK46349" s="98" t="s">
        <v>70</v>
      </c>
    </row>
    <row r="46350" spans="17:63" ht="29.25" customHeight="1" x14ac:dyDescent="0.2">
      <c r="Q46350" s="92" t="s">
        <v>50</v>
      </c>
      <c r="BF46350" s="101" t="s">
        <v>58</v>
      </c>
      <c r="BK46350" s="98" t="s">
        <v>70</v>
      </c>
    </row>
    <row r="46351" spans="17:63" ht="29.25" customHeight="1" x14ac:dyDescent="0.2">
      <c r="Q46351" s="92" t="s">
        <v>50</v>
      </c>
      <c r="BF46351" s="101" t="s">
        <v>58</v>
      </c>
      <c r="BK46351" s="98" t="s">
        <v>70</v>
      </c>
    </row>
    <row r="46352" spans="17:63" ht="29.25" customHeight="1" x14ac:dyDescent="0.2">
      <c r="Q46352" s="92" t="s">
        <v>50</v>
      </c>
      <c r="BF46352" s="101" t="s">
        <v>58</v>
      </c>
      <c r="BK46352" s="98" t="s">
        <v>70</v>
      </c>
    </row>
    <row r="46353" spans="17:63" ht="29.25" customHeight="1" x14ac:dyDescent="0.2">
      <c r="Q46353" s="92" t="s">
        <v>50</v>
      </c>
      <c r="BF46353" s="101" t="s">
        <v>58</v>
      </c>
      <c r="BK46353" s="98" t="s">
        <v>70</v>
      </c>
    </row>
    <row r="46354" spans="17:63" ht="29.25" customHeight="1" x14ac:dyDescent="0.2">
      <c r="Q46354" s="92" t="s">
        <v>50</v>
      </c>
      <c r="BF46354" s="101" t="s">
        <v>58</v>
      </c>
      <c r="BK46354" s="98" t="s">
        <v>70</v>
      </c>
    </row>
    <row r="46355" spans="17:63" ht="29.25" customHeight="1" x14ac:dyDescent="0.2">
      <c r="Q46355" s="92" t="s">
        <v>50</v>
      </c>
      <c r="BF46355" s="101" t="s">
        <v>58</v>
      </c>
      <c r="BK46355" s="98" t="s">
        <v>70</v>
      </c>
    </row>
    <row r="46356" spans="17:63" ht="29.25" customHeight="1" x14ac:dyDescent="0.2">
      <c r="Q46356" s="92" t="s">
        <v>50</v>
      </c>
      <c r="BF46356" s="101" t="s">
        <v>58</v>
      </c>
      <c r="BK46356" s="98" t="s">
        <v>70</v>
      </c>
    </row>
    <row r="46357" spans="17:63" ht="29.25" customHeight="1" x14ac:dyDescent="0.2">
      <c r="Q46357" s="92" t="s">
        <v>50</v>
      </c>
      <c r="BF46357" s="101" t="s">
        <v>58</v>
      </c>
      <c r="BK46357" s="98" t="s">
        <v>70</v>
      </c>
    </row>
    <row r="46358" spans="17:63" ht="29.25" customHeight="1" x14ac:dyDescent="0.2">
      <c r="Q46358" s="92" t="s">
        <v>50</v>
      </c>
      <c r="BF46358" s="101" t="s">
        <v>58</v>
      </c>
      <c r="BK46358" s="98" t="s">
        <v>70</v>
      </c>
    </row>
    <row r="46359" spans="17:63" ht="29.25" customHeight="1" x14ac:dyDescent="0.2">
      <c r="Q46359" s="92" t="s">
        <v>50</v>
      </c>
      <c r="BF46359" s="101" t="s">
        <v>58</v>
      </c>
      <c r="BK46359" s="98" t="s">
        <v>70</v>
      </c>
    </row>
    <row r="46360" spans="17:63" ht="29.25" customHeight="1" x14ac:dyDescent="0.2">
      <c r="Q46360" s="92" t="s">
        <v>50</v>
      </c>
      <c r="BF46360" s="101" t="s">
        <v>58</v>
      </c>
      <c r="BK46360" s="98" t="s">
        <v>70</v>
      </c>
    </row>
    <row r="46361" spans="17:63" ht="29.25" customHeight="1" x14ac:dyDescent="0.2">
      <c r="Q46361" s="92" t="s">
        <v>50</v>
      </c>
      <c r="BF46361" s="101" t="s">
        <v>58</v>
      </c>
      <c r="BK46361" s="98" t="s">
        <v>70</v>
      </c>
    </row>
    <row r="46362" spans="17:63" ht="29.25" customHeight="1" x14ac:dyDescent="0.2">
      <c r="Q46362" s="92" t="s">
        <v>50</v>
      </c>
      <c r="BF46362" s="101" t="s">
        <v>58</v>
      </c>
      <c r="BK46362" s="98" t="s">
        <v>70</v>
      </c>
    </row>
    <row r="46363" spans="17:63" ht="29.25" customHeight="1" x14ac:dyDescent="0.2">
      <c r="Q46363" s="92" t="s">
        <v>50</v>
      </c>
      <c r="BF46363" s="101" t="s">
        <v>58</v>
      </c>
      <c r="BK46363" s="98" t="s">
        <v>70</v>
      </c>
    </row>
    <row r="46364" spans="17:63" ht="29.25" customHeight="1" x14ac:dyDescent="0.2">
      <c r="Q46364" s="92" t="s">
        <v>50</v>
      </c>
      <c r="BF46364" s="101" t="s">
        <v>58</v>
      </c>
      <c r="BK46364" s="98" t="s">
        <v>70</v>
      </c>
    </row>
    <row r="46365" spans="17:63" ht="29.25" customHeight="1" x14ac:dyDescent="0.2">
      <c r="Q46365" s="92" t="s">
        <v>50</v>
      </c>
      <c r="BF46365" s="101" t="s">
        <v>58</v>
      </c>
      <c r="BK46365" s="98" t="s">
        <v>70</v>
      </c>
    </row>
    <row r="46366" spans="17:63" ht="29.25" customHeight="1" x14ac:dyDescent="0.2">
      <c r="Q46366" s="92" t="s">
        <v>50</v>
      </c>
      <c r="BF46366" s="101" t="s">
        <v>58</v>
      </c>
      <c r="BK46366" s="98" t="s">
        <v>70</v>
      </c>
    </row>
    <row r="46367" spans="17:63" ht="29.25" customHeight="1" x14ac:dyDescent="0.2">
      <c r="Q46367" s="92" t="s">
        <v>50</v>
      </c>
      <c r="BF46367" s="101" t="s">
        <v>58</v>
      </c>
      <c r="BK46367" s="98" t="s">
        <v>70</v>
      </c>
    </row>
    <row r="46368" spans="17:63" ht="29.25" customHeight="1" x14ac:dyDescent="0.2">
      <c r="Q46368" s="92" t="s">
        <v>50</v>
      </c>
      <c r="BF46368" s="101" t="s">
        <v>58</v>
      </c>
      <c r="BK46368" s="98" t="s">
        <v>70</v>
      </c>
    </row>
    <row r="46369" spans="17:63" ht="29.25" customHeight="1" x14ac:dyDescent="0.2">
      <c r="Q46369" s="92" t="s">
        <v>50</v>
      </c>
      <c r="BF46369" s="101" t="s">
        <v>58</v>
      </c>
      <c r="BK46369" s="98" t="s">
        <v>70</v>
      </c>
    </row>
    <row r="46370" spans="17:63" ht="29.25" customHeight="1" x14ac:dyDescent="0.2">
      <c r="Q46370" s="92" t="s">
        <v>50</v>
      </c>
      <c r="BF46370" s="101" t="s">
        <v>58</v>
      </c>
      <c r="BK46370" s="98" t="s">
        <v>70</v>
      </c>
    </row>
    <row r="46371" spans="17:63" ht="29.25" customHeight="1" x14ac:dyDescent="0.2">
      <c r="Q46371" s="92" t="s">
        <v>50</v>
      </c>
      <c r="BF46371" s="101" t="s">
        <v>58</v>
      </c>
      <c r="BK46371" s="98" t="s">
        <v>70</v>
      </c>
    </row>
    <row r="46372" spans="17:63" ht="29.25" customHeight="1" x14ac:dyDescent="0.2">
      <c r="Q46372" s="92" t="s">
        <v>50</v>
      </c>
      <c r="BF46372" s="101" t="s">
        <v>58</v>
      </c>
      <c r="BK46372" s="98" t="s">
        <v>70</v>
      </c>
    </row>
    <row r="46373" spans="17:63" ht="29.25" customHeight="1" x14ac:dyDescent="0.2">
      <c r="Q46373" s="92" t="s">
        <v>50</v>
      </c>
      <c r="BF46373" s="101" t="s">
        <v>58</v>
      </c>
      <c r="BK46373" s="98" t="s">
        <v>70</v>
      </c>
    </row>
    <row r="46374" spans="17:63" ht="29.25" customHeight="1" x14ac:dyDescent="0.2">
      <c r="Q46374" s="92" t="s">
        <v>50</v>
      </c>
      <c r="BF46374" s="101" t="s">
        <v>58</v>
      </c>
      <c r="BK46374" s="98" t="s">
        <v>70</v>
      </c>
    </row>
    <row r="46375" spans="17:63" ht="29.25" customHeight="1" x14ac:dyDescent="0.2">
      <c r="Q46375" s="92" t="s">
        <v>50</v>
      </c>
      <c r="BF46375" s="101" t="s">
        <v>58</v>
      </c>
      <c r="BK46375" s="98" t="s">
        <v>70</v>
      </c>
    </row>
    <row r="46376" spans="17:63" ht="29.25" customHeight="1" x14ac:dyDescent="0.2">
      <c r="Q46376" s="92" t="s">
        <v>50</v>
      </c>
      <c r="BF46376" s="101" t="s">
        <v>58</v>
      </c>
      <c r="BK46376" s="98" t="s">
        <v>70</v>
      </c>
    </row>
    <row r="46377" spans="17:63" ht="29.25" customHeight="1" x14ac:dyDescent="0.2">
      <c r="Q46377" s="92" t="s">
        <v>50</v>
      </c>
      <c r="BF46377" s="101" t="s">
        <v>58</v>
      </c>
      <c r="BK46377" s="98" t="s">
        <v>70</v>
      </c>
    </row>
    <row r="46378" spans="17:63" ht="29.25" customHeight="1" x14ac:dyDescent="0.2">
      <c r="Q46378" s="92" t="s">
        <v>50</v>
      </c>
      <c r="BF46378" s="101" t="s">
        <v>58</v>
      </c>
      <c r="BK46378" s="98" t="s">
        <v>70</v>
      </c>
    </row>
    <row r="46379" spans="17:63" ht="29.25" customHeight="1" x14ac:dyDescent="0.2">
      <c r="Q46379" s="92" t="s">
        <v>50</v>
      </c>
      <c r="BF46379" s="101" t="s">
        <v>58</v>
      </c>
      <c r="BK46379" s="98" t="s">
        <v>70</v>
      </c>
    </row>
    <row r="46380" spans="17:63" ht="29.25" customHeight="1" x14ac:dyDescent="0.2">
      <c r="Q46380" s="92" t="s">
        <v>50</v>
      </c>
      <c r="BF46380" s="101" t="s">
        <v>58</v>
      </c>
      <c r="BK46380" s="98" t="s">
        <v>70</v>
      </c>
    </row>
    <row r="46381" spans="17:63" ht="29.25" customHeight="1" x14ac:dyDescent="0.2">
      <c r="Q46381" s="92" t="s">
        <v>50</v>
      </c>
      <c r="BF46381" s="101" t="s">
        <v>58</v>
      </c>
      <c r="BK46381" s="98" t="s">
        <v>70</v>
      </c>
    </row>
    <row r="46382" spans="17:63" ht="29.25" customHeight="1" x14ac:dyDescent="0.2">
      <c r="Q46382" s="92" t="s">
        <v>50</v>
      </c>
      <c r="BF46382" s="101" t="s">
        <v>58</v>
      </c>
      <c r="BK46382" s="98" t="s">
        <v>70</v>
      </c>
    </row>
    <row r="46383" spans="17:63" ht="29.25" customHeight="1" x14ac:dyDescent="0.2">
      <c r="Q46383" s="92" t="s">
        <v>50</v>
      </c>
      <c r="BF46383" s="101" t="s">
        <v>58</v>
      </c>
      <c r="BK46383" s="98" t="s">
        <v>70</v>
      </c>
    </row>
    <row r="46384" spans="17:63" ht="29.25" customHeight="1" x14ac:dyDescent="0.2">
      <c r="Q46384" s="92" t="s">
        <v>50</v>
      </c>
      <c r="BF46384" s="101" t="s">
        <v>58</v>
      </c>
      <c r="BK46384" s="98" t="s">
        <v>70</v>
      </c>
    </row>
    <row r="46385" spans="17:63" ht="29.25" customHeight="1" x14ac:dyDescent="0.2">
      <c r="Q46385" s="92" t="s">
        <v>50</v>
      </c>
      <c r="BF46385" s="101" t="s">
        <v>58</v>
      </c>
      <c r="BK46385" s="98" t="s">
        <v>70</v>
      </c>
    </row>
    <row r="46386" spans="17:63" ht="29.25" customHeight="1" x14ac:dyDescent="0.2">
      <c r="Q46386" s="92" t="s">
        <v>50</v>
      </c>
      <c r="BF46386" s="101" t="s">
        <v>58</v>
      </c>
      <c r="BK46386" s="98" t="s">
        <v>70</v>
      </c>
    </row>
    <row r="46387" spans="17:63" ht="29.25" customHeight="1" x14ac:dyDescent="0.2">
      <c r="Q46387" s="92" t="s">
        <v>50</v>
      </c>
      <c r="BF46387" s="101" t="s">
        <v>58</v>
      </c>
      <c r="BK46387" s="98" t="s">
        <v>70</v>
      </c>
    </row>
    <row r="46388" spans="17:63" ht="29.25" customHeight="1" x14ac:dyDescent="0.2">
      <c r="Q46388" s="92" t="s">
        <v>50</v>
      </c>
      <c r="BF46388" s="101" t="s">
        <v>58</v>
      </c>
      <c r="BK46388" s="98" t="s">
        <v>70</v>
      </c>
    </row>
    <row r="46389" spans="17:63" ht="29.25" customHeight="1" x14ac:dyDescent="0.2">
      <c r="Q46389" s="92" t="s">
        <v>50</v>
      </c>
      <c r="BF46389" s="101" t="s">
        <v>58</v>
      </c>
      <c r="BK46389" s="98" t="s">
        <v>70</v>
      </c>
    </row>
    <row r="46390" spans="17:63" ht="29.25" customHeight="1" x14ac:dyDescent="0.2">
      <c r="Q46390" s="92" t="s">
        <v>50</v>
      </c>
      <c r="BF46390" s="101" t="s">
        <v>58</v>
      </c>
      <c r="BK46390" s="98" t="s">
        <v>70</v>
      </c>
    </row>
    <row r="46391" spans="17:63" ht="29.25" customHeight="1" x14ac:dyDescent="0.2">
      <c r="Q46391" s="92" t="s">
        <v>50</v>
      </c>
      <c r="BF46391" s="101" t="s">
        <v>58</v>
      </c>
      <c r="BK46391" s="98" t="s">
        <v>70</v>
      </c>
    </row>
    <row r="46392" spans="17:63" ht="29.25" customHeight="1" x14ac:dyDescent="0.2">
      <c r="Q46392" s="92" t="s">
        <v>50</v>
      </c>
      <c r="BF46392" s="101" t="s">
        <v>58</v>
      </c>
      <c r="BK46392" s="98" t="s">
        <v>70</v>
      </c>
    </row>
    <row r="46393" spans="17:63" ht="29.25" customHeight="1" x14ac:dyDescent="0.2">
      <c r="Q46393" s="92" t="s">
        <v>50</v>
      </c>
      <c r="BF46393" s="101" t="s">
        <v>58</v>
      </c>
      <c r="BK46393" s="98" t="s">
        <v>70</v>
      </c>
    </row>
    <row r="46394" spans="17:63" ht="29.25" customHeight="1" x14ac:dyDescent="0.2">
      <c r="Q46394" s="92" t="s">
        <v>50</v>
      </c>
      <c r="BF46394" s="101" t="s">
        <v>58</v>
      </c>
      <c r="BK46394" s="98" t="s">
        <v>70</v>
      </c>
    </row>
    <row r="46395" spans="17:63" ht="29.25" customHeight="1" x14ac:dyDescent="0.2">
      <c r="Q46395" s="92" t="s">
        <v>50</v>
      </c>
      <c r="BF46395" s="101" t="s">
        <v>58</v>
      </c>
      <c r="BK46395" s="98" t="s">
        <v>70</v>
      </c>
    </row>
    <row r="46396" spans="17:63" ht="29.25" customHeight="1" x14ac:dyDescent="0.2">
      <c r="Q46396" s="92" t="s">
        <v>50</v>
      </c>
      <c r="BF46396" s="101" t="s">
        <v>58</v>
      </c>
      <c r="BK46396" s="98" t="s">
        <v>70</v>
      </c>
    </row>
    <row r="46397" spans="17:63" ht="29.25" customHeight="1" x14ac:dyDescent="0.2">
      <c r="Q46397" s="92" t="s">
        <v>50</v>
      </c>
      <c r="BF46397" s="101" t="s">
        <v>58</v>
      </c>
      <c r="BK46397" s="98" t="s">
        <v>70</v>
      </c>
    </row>
    <row r="46398" spans="17:63" ht="29.25" customHeight="1" x14ac:dyDescent="0.2">
      <c r="Q46398" s="92" t="s">
        <v>50</v>
      </c>
      <c r="BF46398" s="101" t="s">
        <v>58</v>
      </c>
      <c r="BK46398" s="98" t="s">
        <v>70</v>
      </c>
    </row>
    <row r="46399" spans="17:63" ht="29.25" customHeight="1" x14ac:dyDescent="0.2">
      <c r="Q46399" s="92" t="s">
        <v>50</v>
      </c>
      <c r="BF46399" s="101" t="s">
        <v>58</v>
      </c>
      <c r="BK46399" s="98" t="s">
        <v>70</v>
      </c>
    </row>
    <row r="46400" spans="17:63" ht="29.25" customHeight="1" x14ac:dyDescent="0.2">
      <c r="Q46400" s="92" t="s">
        <v>50</v>
      </c>
      <c r="BF46400" s="101" t="s">
        <v>58</v>
      </c>
      <c r="BK46400" s="98" t="s">
        <v>70</v>
      </c>
    </row>
    <row r="46401" spans="17:63" ht="29.25" customHeight="1" x14ac:dyDescent="0.2">
      <c r="Q46401" s="92" t="s">
        <v>50</v>
      </c>
      <c r="BF46401" s="101" t="s">
        <v>58</v>
      </c>
      <c r="BK46401" s="98" t="s">
        <v>70</v>
      </c>
    </row>
    <row r="46402" spans="17:63" ht="29.25" customHeight="1" x14ac:dyDescent="0.2">
      <c r="Q46402" s="92" t="s">
        <v>50</v>
      </c>
      <c r="BF46402" s="101" t="s">
        <v>58</v>
      </c>
      <c r="BK46402" s="98" t="s">
        <v>70</v>
      </c>
    </row>
    <row r="46403" spans="17:63" ht="29.25" customHeight="1" x14ac:dyDescent="0.2">
      <c r="Q46403" s="92" t="s">
        <v>50</v>
      </c>
      <c r="BF46403" s="101" t="s">
        <v>58</v>
      </c>
      <c r="BK46403" s="98" t="s">
        <v>70</v>
      </c>
    </row>
    <row r="46404" spans="17:63" ht="29.25" customHeight="1" x14ac:dyDescent="0.2">
      <c r="Q46404" s="92" t="s">
        <v>50</v>
      </c>
      <c r="BF46404" s="101" t="s">
        <v>58</v>
      </c>
      <c r="BK46404" s="98" t="s">
        <v>70</v>
      </c>
    </row>
    <row r="46405" spans="17:63" ht="29.25" customHeight="1" x14ac:dyDescent="0.2">
      <c r="Q46405" s="92" t="s">
        <v>50</v>
      </c>
      <c r="BF46405" s="101" t="s">
        <v>58</v>
      </c>
      <c r="BK46405" s="98" t="s">
        <v>70</v>
      </c>
    </row>
    <row r="46406" spans="17:63" ht="29.25" customHeight="1" x14ac:dyDescent="0.2">
      <c r="Q46406" s="92" t="s">
        <v>50</v>
      </c>
      <c r="BF46406" s="101" t="s">
        <v>58</v>
      </c>
      <c r="BK46406" s="98" t="s">
        <v>70</v>
      </c>
    </row>
    <row r="46407" spans="17:63" ht="29.25" customHeight="1" x14ac:dyDescent="0.2">
      <c r="Q46407" s="92" t="s">
        <v>50</v>
      </c>
      <c r="BF46407" s="101" t="s">
        <v>58</v>
      </c>
      <c r="BK46407" s="98" t="s">
        <v>70</v>
      </c>
    </row>
    <row r="46408" spans="17:63" ht="29.25" customHeight="1" x14ac:dyDescent="0.2">
      <c r="Q46408" s="92" t="s">
        <v>50</v>
      </c>
      <c r="BF46408" s="101" t="s">
        <v>58</v>
      </c>
      <c r="BK46408" s="98" t="s">
        <v>70</v>
      </c>
    </row>
    <row r="46409" spans="17:63" ht="29.25" customHeight="1" x14ac:dyDescent="0.2">
      <c r="Q46409" s="92" t="s">
        <v>50</v>
      </c>
      <c r="BF46409" s="101" t="s">
        <v>58</v>
      </c>
      <c r="BK46409" s="98" t="s">
        <v>70</v>
      </c>
    </row>
    <row r="46410" spans="17:63" ht="29.25" customHeight="1" x14ac:dyDescent="0.2">
      <c r="Q46410" s="92" t="s">
        <v>50</v>
      </c>
      <c r="BF46410" s="101" t="s">
        <v>58</v>
      </c>
      <c r="BK46410" s="98" t="s">
        <v>70</v>
      </c>
    </row>
    <row r="46411" spans="17:63" ht="29.25" customHeight="1" x14ac:dyDescent="0.2">
      <c r="Q46411" s="92" t="s">
        <v>50</v>
      </c>
      <c r="BF46411" s="101" t="s">
        <v>58</v>
      </c>
      <c r="BK46411" s="98" t="s">
        <v>70</v>
      </c>
    </row>
    <row r="46412" spans="17:63" ht="29.25" customHeight="1" x14ac:dyDescent="0.2">
      <c r="Q46412" s="92" t="s">
        <v>50</v>
      </c>
      <c r="BF46412" s="101" t="s">
        <v>58</v>
      </c>
      <c r="BK46412" s="98" t="s">
        <v>70</v>
      </c>
    </row>
    <row r="46413" spans="17:63" ht="29.25" customHeight="1" x14ac:dyDescent="0.2">
      <c r="Q46413" s="92" t="s">
        <v>50</v>
      </c>
      <c r="BF46413" s="101" t="s">
        <v>58</v>
      </c>
      <c r="BK46413" s="98" t="s">
        <v>70</v>
      </c>
    </row>
    <row r="46414" spans="17:63" ht="29.25" customHeight="1" x14ac:dyDescent="0.2">
      <c r="Q46414" s="92" t="s">
        <v>50</v>
      </c>
      <c r="BF46414" s="101" t="s">
        <v>58</v>
      </c>
      <c r="BK46414" s="98" t="s">
        <v>70</v>
      </c>
    </row>
    <row r="46415" spans="17:63" ht="29.25" customHeight="1" x14ac:dyDescent="0.2">
      <c r="Q46415" s="92" t="s">
        <v>50</v>
      </c>
      <c r="BF46415" s="101" t="s">
        <v>58</v>
      </c>
      <c r="BK46415" s="98" t="s">
        <v>70</v>
      </c>
    </row>
    <row r="46416" spans="17:63" ht="29.25" customHeight="1" x14ac:dyDescent="0.2">
      <c r="Q46416" s="92" t="s">
        <v>50</v>
      </c>
      <c r="BF46416" s="101" t="s">
        <v>58</v>
      </c>
      <c r="BK46416" s="98" t="s">
        <v>70</v>
      </c>
    </row>
    <row r="46417" spans="17:63" ht="29.25" customHeight="1" x14ac:dyDescent="0.2">
      <c r="Q46417" s="92" t="s">
        <v>50</v>
      </c>
      <c r="BF46417" s="101" t="s">
        <v>58</v>
      </c>
      <c r="BK46417" s="98" t="s">
        <v>70</v>
      </c>
    </row>
    <row r="46418" spans="17:63" ht="29.25" customHeight="1" x14ac:dyDescent="0.2">
      <c r="Q46418" s="92" t="s">
        <v>50</v>
      </c>
      <c r="BF46418" s="101" t="s">
        <v>58</v>
      </c>
      <c r="BK46418" s="98" t="s">
        <v>70</v>
      </c>
    </row>
    <row r="46419" spans="17:63" ht="29.25" customHeight="1" x14ac:dyDescent="0.2">
      <c r="Q46419" s="92" t="s">
        <v>50</v>
      </c>
      <c r="BF46419" s="101" t="s">
        <v>58</v>
      </c>
      <c r="BK46419" s="98" t="s">
        <v>70</v>
      </c>
    </row>
    <row r="46420" spans="17:63" ht="29.25" customHeight="1" x14ac:dyDescent="0.2">
      <c r="Q46420" s="92" t="s">
        <v>50</v>
      </c>
      <c r="BF46420" s="101" t="s">
        <v>58</v>
      </c>
      <c r="BK46420" s="98" t="s">
        <v>70</v>
      </c>
    </row>
    <row r="46421" spans="17:63" ht="29.25" customHeight="1" x14ac:dyDescent="0.2">
      <c r="Q46421" s="92" t="s">
        <v>50</v>
      </c>
      <c r="BF46421" s="101" t="s">
        <v>58</v>
      </c>
      <c r="BK46421" s="98" t="s">
        <v>70</v>
      </c>
    </row>
    <row r="46422" spans="17:63" ht="29.25" customHeight="1" x14ac:dyDescent="0.2">
      <c r="Q46422" s="92" t="s">
        <v>50</v>
      </c>
      <c r="BF46422" s="101" t="s">
        <v>58</v>
      </c>
      <c r="BK46422" s="98" t="s">
        <v>70</v>
      </c>
    </row>
    <row r="46423" spans="17:63" ht="29.25" customHeight="1" x14ac:dyDescent="0.2">
      <c r="Q46423" s="92" t="s">
        <v>50</v>
      </c>
      <c r="BF46423" s="101" t="s">
        <v>58</v>
      </c>
      <c r="BK46423" s="98" t="s">
        <v>70</v>
      </c>
    </row>
    <row r="46424" spans="17:63" ht="29.25" customHeight="1" x14ac:dyDescent="0.2">
      <c r="Q46424" s="92" t="s">
        <v>50</v>
      </c>
      <c r="BF46424" s="101" t="s">
        <v>58</v>
      </c>
      <c r="BK46424" s="98" t="s">
        <v>70</v>
      </c>
    </row>
    <row r="46425" spans="17:63" ht="29.25" customHeight="1" x14ac:dyDescent="0.2">
      <c r="Q46425" s="92" t="s">
        <v>50</v>
      </c>
      <c r="BF46425" s="101" t="s">
        <v>58</v>
      </c>
      <c r="BK46425" s="98" t="s">
        <v>70</v>
      </c>
    </row>
    <row r="46426" spans="17:63" ht="29.25" customHeight="1" x14ac:dyDescent="0.2">
      <c r="Q46426" s="92" t="s">
        <v>50</v>
      </c>
      <c r="BF46426" s="101" t="s">
        <v>58</v>
      </c>
      <c r="BK46426" s="98" t="s">
        <v>70</v>
      </c>
    </row>
    <row r="46427" spans="17:63" ht="29.25" customHeight="1" x14ac:dyDescent="0.2">
      <c r="Q46427" s="92" t="s">
        <v>50</v>
      </c>
      <c r="BF46427" s="101" t="s">
        <v>58</v>
      </c>
      <c r="BK46427" s="98" t="s">
        <v>70</v>
      </c>
    </row>
    <row r="46428" spans="17:63" ht="29.25" customHeight="1" x14ac:dyDescent="0.2">
      <c r="Q46428" s="92" t="s">
        <v>50</v>
      </c>
      <c r="BF46428" s="101" t="s">
        <v>58</v>
      </c>
      <c r="BK46428" s="98" t="s">
        <v>70</v>
      </c>
    </row>
    <row r="46429" spans="17:63" ht="29.25" customHeight="1" x14ac:dyDescent="0.2">
      <c r="Q46429" s="92" t="s">
        <v>50</v>
      </c>
      <c r="BF46429" s="101" t="s">
        <v>58</v>
      </c>
      <c r="BK46429" s="98" t="s">
        <v>70</v>
      </c>
    </row>
    <row r="46430" spans="17:63" ht="29.25" customHeight="1" x14ac:dyDescent="0.2">
      <c r="Q46430" s="92" t="s">
        <v>50</v>
      </c>
      <c r="BF46430" s="101" t="s">
        <v>58</v>
      </c>
      <c r="BK46430" s="98" t="s">
        <v>70</v>
      </c>
    </row>
    <row r="46431" spans="17:63" ht="29.25" customHeight="1" x14ac:dyDescent="0.2">
      <c r="Q46431" s="92" t="s">
        <v>50</v>
      </c>
      <c r="BF46431" s="101" t="s">
        <v>58</v>
      </c>
      <c r="BK46431" s="98" t="s">
        <v>70</v>
      </c>
    </row>
    <row r="46432" spans="17:63" ht="29.25" customHeight="1" x14ac:dyDescent="0.2">
      <c r="Q46432" s="92" t="s">
        <v>50</v>
      </c>
      <c r="BF46432" s="101" t="s">
        <v>58</v>
      </c>
      <c r="BK46432" s="98" t="s">
        <v>70</v>
      </c>
    </row>
    <row r="46433" spans="17:63" ht="29.25" customHeight="1" x14ac:dyDescent="0.2">
      <c r="Q46433" s="92" t="s">
        <v>50</v>
      </c>
      <c r="BF46433" s="101" t="s">
        <v>58</v>
      </c>
      <c r="BK46433" s="98" t="s">
        <v>70</v>
      </c>
    </row>
    <row r="46434" spans="17:63" ht="29.25" customHeight="1" x14ac:dyDescent="0.2">
      <c r="Q46434" s="92" t="s">
        <v>50</v>
      </c>
      <c r="BF46434" s="101" t="s">
        <v>58</v>
      </c>
      <c r="BK46434" s="98" t="s">
        <v>70</v>
      </c>
    </row>
    <row r="46435" spans="17:63" ht="29.25" customHeight="1" x14ac:dyDescent="0.2">
      <c r="Q46435" s="92" t="s">
        <v>50</v>
      </c>
      <c r="BF46435" s="101" t="s">
        <v>58</v>
      </c>
      <c r="BK46435" s="98" t="s">
        <v>70</v>
      </c>
    </row>
    <row r="46436" spans="17:63" ht="29.25" customHeight="1" x14ac:dyDescent="0.2">
      <c r="Q46436" s="92" t="s">
        <v>50</v>
      </c>
      <c r="BF46436" s="101" t="s">
        <v>58</v>
      </c>
      <c r="BK46436" s="98" t="s">
        <v>70</v>
      </c>
    </row>
    <row r="46437" spans="17:63" ht="29.25" customHeight="1" x14ac:dyDescent="0.2">
      <c r="Q46437" s="92" t="s">
        <v>50</v>
      </c>
      <c r="BF46437" s="101" t="s">
        <v>58</v>
      </c>
      <c r="BK46437" s="98" t="s">
        <v>70</v>
      </c>
    </row>
    <row r="46438" spans="17:63" ht="29.25" customHeight="1" x14ac:dyDescent="0.2">
      <c r="Q46438" s="92" t="s">
        <v>50</v>
      </c>
      <c r="BF46438" s="101" t="s">
        <v>58</v>
      </c>
      <c r="BK46438" s="98" t="s">
        <v>70</v>
      </c>
    </row>
    <row r="46439" spans="17:63" ht="29.25" customHeight="1" x14ac:dyDescent="0.2">
      <c r="Q46439" s="92" t="s">
        <v>50</v>
      </c>
      <c r="BF46439" s="101" t="s">
        <v>58</v>
      </c>
      <c r="BK46439" s="98" t="s">
        <v>70</v>
      </c>
    </row>
    <row r="46440" spans="17:63" ht="29.25" customHeight="1" x14ac:dyDescent="0.2">
      <c r="Q46440" s="92" t="s">
        <v>50</v>
      </c>
      <c r="BF46440" s="101" t="s">
        <v>58</v>
      </c>
      <c r="BK46440" s="98" t="s">
        <v>70</v>
      </c>
    </row>
    <row r="46441" spans="17:63" ht="29.25" customHeight="1" x14ac:dyDescent="0.2">
      <c r="Q46441" s="92" t="s">
        <v>50</v>
      </c>
      <c r="BF46441" s="101" t="s">
        <v>58</v>
      </c>
      <c r="BK46441" s="98" t="s">
        <v>70</v>
      </c>
    </row>
    <row r="46442" spans="17:63" ht="29.25" customHeight="1" x14ac:dyDescent="0.2">
      <c r="Q46442" s="92" t="s">
        <v>50</v>
      </c>
      <c r="BF46442" s="101" t="s">
        <v>58</v>
      </c>
      <c r="BK46442" s="98" t="s">
        <v>70</v>
      </c>
    </row>
    <row r="46443" spans="17:63" ht="29.25" customHeight="1" x14ac:dyDescent="0.2">
      <c r="Q46443" s="92" t="s">
        <v>50</v>
      </c>
      <c r="BF46443" s="101" t="s">
        <v>58</v>
      </c>
      <c r="BK46443" s="98" t="s">
        <v>70</v>
      </c>
    </row>
    <row r="46444" spans="17:63" ht="29.25" customHeight="1" x14ac:dyDescent="0.2">
      <c r="Q46444" s="92" t="s">
        <v>50</v>
      </c>
      <c r="BF46444" s="101" t="s">
        <v>58</v>
      </c>
      <c r="BK46444" s="98" t="s">
        <v>70</v>
      </c>
    </row>
    <row r="46445" spans="17:63" ht="29.25" customHeight="1" x14ac:dyDescent="0.2">
      <c r="Q46445" s="92" t="s">
        <v>50</v>
      </c>
      <c r="BF46445" s="101" t="s">
        <v>58</v>
      </c>
      <c r="BK46445" s="98" t="s">
        <v>70</v>
      </c>
    </row>
    <row r="46446" spans="17:63" ht="29.25" customHeight="1" x14ac:dyDescent="0.2">
      <c r="Q46446" s="92" t="s">
        <v>50</v>
      </c>
      <c r="BF46446" s="101" t="s">
        <v>58</v>
      </c>
      <c r="BK46446" s="98" t="s">
        <v>70</v>
      </c>
    </row>
    <row r="46447" spans="17:63" ht="29.25" customHeight="1" x14ac:dyDescent="0.2">
      <c r="Q46447" s="92" t="s">
        <v>50</v>
      </c>
      <c r="BF46447" s="101" t="s">
        <v>58</v>
      </c>
      <c r="BK46447" s="98" t="s">
        <v>70</v>
      </c>
    </row>
    <row r="46448" spans="17:63" ht="29.25" customHeight="1" x14ac:dyDescent="0.2">
      <c r="Q46448" s="92" t="s">
        <v>50</v>
      </c>
      <c r="BF46448" s="101" t="s">
        <v>58</v>
      </c>
      <c r="BK46448" s="98" t="s">
        <v>70</v>
      </c>
    </row>
    <row r="46449" spans="17:63" ht="29.25" customHeight="1" x14ac:dyDescent="0.2">
      <c r="Q46449" s="92" t="s">
        <v>50</v>
      </c>
      <c r="BF46449" s="101" t="s">
        <v>58</v>
      </c>
      <c r="BK46449" s="98" t="s">
        <v>70</v>
      </c>
    </row>
    <row r="46450" spans="17:63" ht="29.25" customHeight="1" x14ac:dyDescent="0.2">
      <c r="Q46450" s="92" t="s">
        <v>50</v>
      </c>
      <c r="BF46450" s="101" t="s">
        <v>58</v>
      </c>
      <c r="BK46450" s="98" t="s">
        <v>70</v>
      </c>
    </row>
    <row r="46451" spans="17:63" ht="29.25" customHeight="1" x14ac:dyDescent="0.2">
      <c r="Q46451" s="92" t="s">
        <v>50</v>
      </c>
      <c r="BF46451" s="101" t="s">
        <v>58</v>
      </c>
      <c r="BK46451" s="98" t="s">
        <v>70</v>
      </c>
    </row>
    <row r="46452" spans="17:63" ht="29.25" customHeight="1" x14ac:dyDescent="0.2">
      <c r="Q46452" s="92" t="s">
        <v>50</v>
      </c>
      <c r="BF46452" s="101" t="s">
        <v>58</v>
      </c>
      <c r="BK46452" s="98" t="s">
        <v>70</v>
      </c>
    </row>
    <row r="46453" spans="17:63" ht="29.25" customHeight="1" x14ac:dyDescent="0.2">
      <c r="Q46453" s="92" t="s">
        <v>50</v>
      </c>
      <c r="BF46453" s="101" t="s">
        <v>58</v>
      </c>
      <c r="BK46453" s="98" t="s">
        <v>70</v>
      </c>
    </row>
    <row r="46454" spans="17:63" ht="29.25" customHeight="1" x14ac:dyDescent="0.2">
      <c r="Q46454" s="92" t="s">
        <v>50</v>
      </c>
      <c r="BF46454" s="101" t="s">
        <v>58</v>
      </c>
      <c r="BK46454" s="98" t="s">
        <v>70</v>
      </c>
    </row>
    <row r="46455" spans="17:63" ht="29.25" customHeight="1" x14ac:dyDescent="0.2">
      <c r="Q46455" s="92" t="s">
        <v>50</v>
      </c>
      <c r="BF46455" s="101" t="s">
        <v>58</v>
      </c>
      <c r="BK46455" s="98" t="s">
        <v>70</v>
      </c>
    </row>
    <row r="46456" spans="17:63" ht="29.25" customHeight="1" x14ac:dyDescent="0.2">
      <c r="Q46456" s="92" t="s">
        <v>50</v>
      </c>
      <c r="BF46456" s="101" t="s">
        <v>58</v>
      </c>
      <c r="BK46456" s="98" t="s">
        <v>70</v>
      </c>
    </row>
    <row r="46457" spans="17:63" ht="29.25" customHeight="1" x14ac:dyDescent="0.2">
      <c r="Q46457" s="92" t="s">
        <v>50</v>
      </c>
      <c r="BF46457" s="101" t="s">
        <v>58</v>
      </c>
      <c r="BK46457" s="98" t="s">
        <v>70</v>
      </c>
    </row>
    <row r="46458" spans="17:63" ht="29.25" customHeight="1" x14ac:dyDescent="0.2">
      <c r="Q46458" s="92" t="s">
        <v>50</v>
      </c>
      <c r="BF46458" s="101" t="s">
        <v>58</v>
      </c>
      <c r="BK46458" s="98" t="s">
        <v>70</v>
      </c>
    </row>
    <row r="46459" spans="17:63" ht="29.25" customHeight="1" x14ac:dyDescent="0.2">
      <c r="Q46459" s="92" t="s">
        <v>50</v>
      </c>
      <c r="BF46459" s="101" t="s">
        <v>58</v>
      </c>
      <c r="BK46459" s="98" t="s">
        <v>70</v>
      </c>
    </row>
    <row r="46460" spans="17:63" ht="29.25" customHeight="1" x14ac:dyDescent="0.2">
      <c r="Q46460" s="92" t="s">
        <v>50</v>
      </c>
      <c r="BF46460" s="101" t="s">
        <v>58</v>
      </c>
      <c r="BK46460" s="98" t="s">
        <v>70</v>
      </c>
    </row>
    <row r="46461" spans="17:63" ht="29.25" customHeight="1" x14ac:dyDescent="0.2">
      <c r="Q46461" s="92" t="s">
        <v>50</v>
      </c>
      <c r="BF46461" s="101" t="s">
        <v>58</v>
      </c>
      <c r="BK46461" s="98" t="s">
        <v>70</v>
      </c>
    </row>
    <row r="46462" spans="17:63" ht="29.25" customHeight="1" x14ac:dyDescent="0.2">
      <c r="Q46462" s="92" t="s">
        <v>50</v>
      </c>
      <c r="BF46462" s="101" t="s">
        <v>58</v>
      </c>
      <c r="BK46462" s="98" t="s">
        <v>70</v>
      </c>
    </row>
    <row r="46463" spans="17:63" ht="29.25" customHeight="1" x14ac:dyDescent="0.2">
      <c r="Q46463" s="92" t="s">
        <v>50</v>
      </c>
      <c r="BF46463" s="101" t="s">
        <v>58</v>
      </c>
      <c r="BK46463" s="98" t="s">
        <v>70</v>
      </c>
    </row>
    <row r="46464" spans="17:63" ht="29.25" customHeight="1" x14ac:dyDescent="0.2">
      <c r="Q46464" s="92" t="s">
        <v>50</v>
      </c>
      <c r="BF46464" s="101" t="s">
        <v>58</v>
      </c>
      <c r="BK46464" s="98" t="s">
        <v>70</v>
      </c>
    </row>
    <row r="46465" spans="17:63" ht="29.25" customHeight="1" x14ac:dyDescent="0.2">
      <c r="Q46465" s="92" t="s">
        <v>50</v>
      </c>
      <c r="BF46465" s="101" t="s">
        <v>58</v>
      </c>
      <c r="BK46465" s="98" t="s">
        <v>70</v>
      </c>
    </row>
    <row r="46466" spans="17:63" ht="29.25" customHeight="1" x14ac:dyDescent="0.2">
      <c r="Q46466" s="92" t="s">
        <v>50</v>
      </c>
      <c r="BF46466" s="101" t="s">
        <v>58</v>
      </c>
      <c r="BK46466" s="98" t="s">
        <v>70</v>
      </c>
    </row>
    <row r="46467" spans="17:63" ht="29.25" customHeight="1" x14ac:dyDescent="0.2">
      <c r="Q46467" s="92" t="s">
        <v>50</v>
      </c>
      <c r="BF46467" s="101" t="s">
        <v>58</v>
      </c>
      <c r="BK46467" s="98" t="s">
        <v>70</v>
      </c>
    </row>
    <row r="46468" spans="17:63" ht="29.25" customHeight="1" x14ac:dyDescent="0.2">
      <c r="Q46468" s="92" t="s">
        <v>50</v>
      </c>
      <c r="BF46468" s="101" t="s">
        <v>58</v>
      </c>
      <c r="BK46468" s="98" t="s">
        <v>70</v>
      </c>
    </row>
    <row r="46469" spans="17:63" ht="29.25" customHeight="1" x14ac:dyDescent="0.2">
      <c r="Q46469" s="92" t="s">
        <v>50</v>
      </c>
      <c r="BF46469" s="101" t="s">
        <v>58</v>
      </c>
      <c r="BK46469" s="98" t="s">
        <v>70</v>
      </c>
    </row>
    <row r="46470" spans="17:63" ht="29.25" customHeight="1" x14ac:dyDescent="0.2">
      <c r="Q46470" s="92" t="s">
        <v>50</v>
      </c>
      <c r="BF46470" s="101" t="s">
        <v>58</v>
      </c>
      <c r="BK46470" s="98" t="s">
        <v>70</v>
      </c>
    </row>
    <row r="46471" spans="17:63" ht="29.25" customHeight="1" x14ac:dyDescent="0.2">
      <c r="Q46471" s="92" t="s">
        <v>50</v>
      </c>
      <c r="BF46471" s="101" t="s">
        <v>58</v>
      </c>
      <c r="BK46471" s="98" t="s">
        <v>70</v>
      </c>
    </row>
    <row r="46472" spans="17:63" ht="29.25" customHeight="1" x14ac:dyDescent="0.2">
      <c r="Q46472" s="92" t="s">
        <v>50</v>
      </c>
      <c r="BF46472" s="101" t="s">
        <v>58</v>
      </c>
      <c r="BK46472" s="98" t="s">
        <v>70</v>
      </c>
    </row>
    <row r="46473" spans="17:63" ht="29.25" customHeight="1" x14ac:dyDescent="0.2">
      <c r="Q46473" s="92" t="s">
        <v>50</v>
      </c>
      <c r="BF46473" s="101" t="s">
        <v>58</v>
      </c>
      <c r="BK46473" s="98" t="s">
        <v>70</v>
      </c>
    </row>
    <row r="46474" spans="17:63" ht="29.25" customHeight="1" x14ac:dyDescent="0.2">
      <c r="Q46474" s="92" t="s">
        <v>50</v>
      </c>
      <c r="BF46474" s="101" t="s">
        <v>58</v>
      </c>
      <c r="BK46474" s="98" t="s">
        <v>70</v>
      </c>
    </row>
    <row r="46475" spans="17:63" ht="29.25" customHeight="1" x14ac:dyDescent="0.2">
      <c r="Q46475" s="92" t="s">
        <v>50</v>
      </c>
      <c r="BF46475" s="101" t="s">
        <v>58</v>
      </c>
      <c r="BK46475" s="98" t="s">
        <v>70</v>
      </c>
    </row>
    <row r="46476" spans="17:63" ht="29.25" customHeight="1" x14ac:dyDescent="0.2">
      <c r="Q46476" s="92" t="s">
        <v>50</v>
      </c>
      <c r="BF46476" s="101" t="s">
        <v>58</v>
      </c>
      <c r="BK46476" s="98" t="s">
        <v>70</v>
      </c>
    </row>
    <row r="46477" spans="17:63" ht="29.25" customHeight="1" x14ac:dyDescent="0.2">
      <c r="Q46477" s="92" t="s">
        <v>50</v>
      </c>
      <c r="BF46477" s="101" t="s">
        <v>58</v>
      </c>
      <c r="BK46477" s="98" t="s">
        <v>70</v>
      </c>
    </row>
    <row r="46478" spans="17:63" ht="29.25" customHeight="1" x14ac:dyDescent="0.2">
      <c r="Q46478" s="92" t="s">
        <v>50</v>
      </c>
      <c r="BF46478" s="101" t="s">
        <v>58</v>
      </c>
      <c r="BK46478" s="98" t="s">
        <v>70</v>
      </c>
    </row>
    <row r="46479" spans="17:63" ht="29.25" customHeight="1" x14ac:dyDescent="0.2">
      <c r="Q46479" s="92" t="s">
        <v>50</v>
      </c>
      <c r="BF46479" s="101" t="s">
        <v>58</v>
      </c>
      <c r="BK46479" s="98" t="s">
        <v>70</v>
      </c>
    </row>
    <row r="46480" spans="17:63" ht="29.25" customHeight="1" x14ac:dyDescent="0.2">
      <c r="Q46480" s="92" t="s">
        <v>50</v>
      </c>
      <c r="BF46480" s="101" t="s">
        <v>58</v>
      </c>
      <c r="BK46480" s="98" t="s">
        <v>70</v>
      </c>
    </row>
    <row r="46481" spans="17:63" ht="29.25" customHeight="1" x14ac:dyDescent="0.2">
      <c r="Q46481" s="92" t="s">
        <v>50</v>
      </c>
      <c r="BF46481" s="101" t="s">
        <v>58</v>
      </c>
      <c r="BK46481" s="98" t="s">
        <v>70</v>
      </c>
    </row>
    <row r="46482" spans="17:63" ht="29.25" customHeight="1" x14ac:dyDescent="0.2">
      <c r="Q46482" s="92" t="s">
        <v>50</v>
      </c>
      <c r="BF46482" s="101" t="s">
        <v>58</v>
      </c>
      <c r="BK46482" s="98" t="s">
        <v>70</v>
      </c>
    </row>
    <row r="46483" spans="17:63" ht="29.25" customHeight="1" x14ac:dyDescent="0.2">
      <c r="Q46483" s="92" t="s">
        <v>50</v>
      </c>
      <c r="BF46483" s="101" t="s">
        <v>58</v>
      </c>
      <c r="BK46483" s="98" t="s">
        <v>70</v>
      </c>
    </row>
    <row r="46484" spans="17:63" ht="29.25" customHeight="1" x14ac:dyDescent="0.2">
      <c r="Q46484" s="92" t="s">
        <v>50</v>
      </c>
      <c r="BF46484" s="101" t="s">
        <v>58</v>
      </c>
      <c r="BK46484" s="98" t="s">
        <v>70</v>
      </c>
    </row>
    <row r="46485" spans="17:63" ht="29.25" customHeight="1" x14ac:dyDescent="0.2">
      <c r="Q46485" s="92" t="s">
        <v>50</v>
      </c>
      <c r="BF46485" s="101" t="s">
        <v>58</v>
      </c>
      <c r="BK46485" s="98" t="s">
        <v>70</v>
      </c>
    </row>
    <row r="46486" spans="17:63" ht="29.25" customHeight="1" x14ac:dyDescent="0.2">
      <c r="Q46486" s="92" t="s">
        <v>50</v>
      </c>
      <c r="BF46486" s="101" t="s">
        <v>58</v>
      </c>
      <c r="BK46486" s="98" t="s">
        <v>70</v>
      </c>
    </row>
    <row r="46487" spans="17:63" ht="29.25" customHeight="1" x14ac:dyDescent="0.2">
      <c r="Q46487" s="92" t="s">
        <v>50</v>
      </c>
      <c r="BF46487" s="101" t="s">
        <v>58</v>
      </c>
      <c r="BK46487" s="98" t="s">
        <v>70</v>
      </c>
    </row>
    <row r="46488" spans="17:63" ht="29.25" customHeight="1" x14ac:dyDescent="0.2">
      <c r="Q46488" s="92" t="s">
        <v>50</v>
      </c>
      <c r="BF46488" s="101" t="s">
        <v>58</v>
      </c>
      <c r="BK46488" s="98" t="s">
        <v>70</v>
      </c>
    </row>
    <row r="46489" spans="17:63" ht="29.25" customHeight="1" x14ac:dyDescent="0.2">
      <c r="Q46489" s="92" t="s">
        <v>50</v>
      </c>
      <c r="BF46489" s="101" t="s">
        <v>58</v>
      </c>
      <c r="BK46489" s="98" t="s">
        <v>70</v>
      </c>
    </row>
    <row r="46490" spans="17:63" ht="29.25" customHeight="1" x14ac:dyDescent="0.2">
      <c r="Q46490" s="92" t="s">
        <v>50</v>
      </c>
      <c r="BF46490" s="101" t="s">
        <v>58</v>
      </c>
      <c r="BK46490" s="98" t="s">
        <v>70</v>
      </c>
    </row>
    <row r="46491" spans="17:63" ht="29.25" customHeight="1" x14ac:dyDescent="0.2">
      <c r="Q46491" s="92" t="s">
        <v>50</v>
      </c>
      <c r="BF46491" s="101" t="s">
        <v>58</v>
      </c>
      <c r="BK46491" s="98" t="s">
        <v>70</v>
      </c>
    </row>
    <row r="46492" spans="17:63" ht="29.25" customHeight="1" x14ac:dyDescent="0.2">
      <c r="Q46492" s="92" t="s">
        <v>50</v>
      </c>
      <c r="BF46492" s="101" t="s">
        <v>58</v>
      </c>
      <c r="BK46492" s="98" t="s">
        <v>70</v>
      </c>
    </row>
    <row r="46493" spans="17:63" ht="29.25" customHeight="1" x14ac:dyDescent="0.2">
      <c r="Q46493" s="92" t="s">
        <v>50</v>
      </c>
      <c r="BF46493" s="101" t="s">
        <v>58</v>
      </c>
      <c r="BK46493" s="98" t="s">
        <v>70</v>
      </c>
    </row>
    <row r="46494" spans="17:63" ht="29.25" customHeight="1" x14ac:dyDescent="0.2">
      <c r="Q46494" s="92" t="s">
        <v>50</v>
      </c>
      <c r="BF46494" s="101" t="s">
        <v>58</v>
      </c>
      <c r="BK46494" s="98" t="s">
        <v>70</v>
      </c>
    </row>
    <row r="46495" spans="17:63" ht="29.25" customHeight="1" x14ac:dyDescent="0.2">
      <c r="Q46495" s="92" t="s">
        <v>50</v>
      </c>
      <c r="BF46495" s="101" t="s">
        <v>58</v>
      </c>
      <c r="BK46495" s="98" t="s">
        <v>70</v>
      </c>
    </row>
    <row r="46496" spans="17:63" ht="29.25" customHeight="1" x14ac:dyDescent="0.2">
      <c r="Q46496" s="92" t="s">
        <v>50</v>
      </c>
      <c r="BF46496" s="101" t="s">
        <v>58</v>
      </c>
      <c r="BK46496" s="98" t="s">
        <v>70</v>
      </c>
    </row>
    <row r="46497" spans="17:63" ht="29.25" customHeight="1" x14ac:dyDescent="0.2">
      <c r="Q46497" s="92" t="s">
        <v>50</v>
      </c>
      <c r="BF46497" s="101" t="s">
        <v>58</v>
      </c>
      <c r="BK46497" s="98" t="s">
        <v>70</v>
      </c>
    </row>
    <row r="46498" spans="17:63" ht="29.25" customHeight="1" x14ac:dyDescent="0.2">
      <c r="Q46498" s="92" t="s">
        <v>50</v>
      </c>
      <c r="BF46498" s="101" t="s">
        <v>58</v>
      </c>
      <c r="BK46498" s="98" t="s">
        <v>70</v>
      </c>
    </row>
    <row r="46499" spans="17:63" ht="29.25" customHeight="1" x14ac:dyDescent="0.2">
      <c r="Q46499" s="92" t="s">
        <v>50</v>
      </c>
      <c r="BF46499" s="101" t="s">
        <v>58</v>
      </c>
      <c r="BK46499" s="98" t="s">
        <v>70</v>
      </c>
    </row>
    <row r="46500" spans="17:63" ht="29.25" customHeight="1" x14ac:dyDescent="0.2">
      <c r="Q46500" s="92" t="s">
        <v>50</v>
      </c>
      <c r="BF46500" s="101" t="s">
        <v>58</v>
      </c>
      <c r="BK46500" s="98" t="s">
        <v>70</v>
      </c>
    </row>
    <row r="46501" spans="17:63" ht="29.25" customHeight="1" x14ac:dyDescent="0.2">
      <c r="Q46501" s="92" t="s">
        <v>50</v>
      </c>
      <c r="BF46501" s="101" t="s">
        <v>58</v>
      </c>
      <c r="BK46501" s="98" t="s">
        <v>70</v>
      </c>
    </row>
    <row r="46502" spans="17:63" ht="29.25" customHeight="1" x14ac:dyDescent="0.2">
      <c r="Q46502" s="92" t="s">
        <v>50</v>
      </c>
      <c r="BF46502" s="101" t="s">
        <v>58</v>
      </c>
      <c r="BK46502" s="98" t="s">
        <v>70</v>
      </c>
    </row>
    <row r="46503" spans="17:63" ht="29.25" customHeight="1" x14ac:dyDescent="0.2">
      <c r="Q46503" s="92" t="s">
        <v>50</v>
      </c>
      <c r="BF46503" s="101" t="s">
        <v>58</v>
      </c>
      <c r="BK46503" s="98" t="s">
        <v>70</v>
      </c>
    </row>
    <row r="46504" spans="17:63" ht="29.25" customHeight="1" x14ac:dyDescent="0.2">
      <c r="Q46504" s="92" t="s">
        <v>50</v>
      </c>
      <c r="BF46504" s="101" t="s">
        <v>58</v>
      </c>
      <c r="BK46504" s="98" t="s">
        <v>70</v>
      </c>
    </row>
    <row r="46505" spans="17:63" ht="29.25" customHeight="1" x14ac:dyDescent="0.2">
      <c r="Q46505" s="92" t="s">
        <v>50</v>
      </c>
      <c r="BF46505" s="101" t="s">
        <v>58</v>
      </c>
      <c r="BK46505" s="98" t="s">
        <v>70</v>
      </c>
    </row>
    <row r="46506" spans="17:63" ht="29.25" customHeight="1" x14ac:dyDescent="0.2">
      <c r="Q46506" s="92" t="s">
        <v>50</v>
      </c>
      <c r="BF46506" s="101" t="s">
        <v>58</v>
      </c>
      <c r="BK46506" s="98" t="s">
        <v>70</v>
      </c>
    </row>
    <row r="46507" spans="17:63" ht="29.25" customHeight="1" x14ac:dyDescent="0.2">
      <c r="Q46507" s="92" t="s">
        <v>50</v>
      </c>
      <c r="BF46507" s="101" t="s">
        <v>58</v>
      </c>
      <c r="BK46507" s="98" t="s">
        <v>70</v>
      </c>
    </row>
    <row r="46508" spans="17:63" ht="29.25" customHeight="1" x14ac:dyDescent="0.2">
      <c r="Q46508" s="92" t="s">
        <v>50</v>
      </c>
      <c r="BF46508" s="101" t="s">
        <v>58</v>
      </c>
      <c r="BK46508" s="98" t="s">
        <v>70</v>
      </c>
    </row>
    <row r="46509" spans="17:63" ht="29.25" customHeight="1" x14ac:dyDescent="0.2">
      <c r="Q46509" s="92" t="s">
        <v>50</v>
      </c>
      <c r="BF46509" s="101" t="s">
        <v>58</v>
      </c>
      <c r="BK46509" s="98" t="s">
        <v>70</v>
      </c>
    </row>
    <row r="46510" spans="17:63" ht="29.25" customHeight="1" x14ac:dyDescent="0.2">
      <c r="Q46510" s="92" t="s">
        <v>50</v>
      </c>
      <c r="BF46510" s="101" t="s">
        <v>58</v>
      </c>
      <c r="BK46510" s="98" t="s">
        <v>70</v>
      </c>
    </row>
    <row r="46511" spans="17:63" ht="29.25" customHeight="1" x14ac:dyDescent="0.2">
      <c r="Q46511" s="92" t="s">
        <v>50</v>
      </c>
      <c r="BF46511" s="101" t="s">
        <v>58</v>
      </c>
      <c r="BK46511" s="98" t="s">
        <v>70</v>
      </c>
    </row>
    <row r="46512" spans="17:63" ht="29.25" customHeight="1" x14ac:dyDescent="0.2">
      <c r="Q46512" s="92" t="s">
        <v>50</v>
      </c>
      <c r="BF46512" s="101" t="s">
        <v>58</v>
      </c>
      <c r="BK46512" s="98" t="s">
        <v>70</v>
      </c>
    </row>
    <row r="46513" spans="17:63" ht="29.25" customHeight="1" x14ac:dyDescent="0.2">
      <c r="Q46513" s="92" t="s">
        <v>50</v>
      </c>
      <c r="BF46513" s="101" t="s">
        <v>58</v>
      </c>
      <c r="BK46513" s="98" t="s">
        <v>70</v>
      </c>
    </row>
    <row r="46514" spans="17:63" ht="29.25" customHeight="1" x14ac:dyDescent="0.2">
      <c r="Q46514" s="92" t="s">
        <v>50</v>
      </c>
      <c r="BF46514" s="101" t="s">
        <v>58</v>
      </c>
      <c r="BK46514" s="98" t="s">
        <v>70</v>
      </c>
    </row>
    <row r="46515" spans="17:63" ht="29.25" customHeight="1" x14ac:dyDescent="0.2">
      <c r="Q46515" s="92" t="s">
        <v>50</v>
      </c>
      <c r="BF46515" s="101" t="s">
        <v>58</v>
      </c>
      <c r="BK46515" s="98" t="s">
        <v>70</v>
      </c>
    </row>
    <row r="46516" spans="17:63" ht="29.25" customHeight="1" x14ac:dyDescent="0.2">
      <c r="Q46516" s="92" t="s">
        <v>50</v>
      </c>
      <c r="BF46516" s="101" t="s">
        <v>58</v>
      </c>
      <c r="BK46516" s="98" t="s">
        <v>70</v>
      </c>
    </row>
    <row r="46517" spans="17:63" ht="29.25" customHeight="1" x14ac:dyDescent="0.2">
      <c r="Q46517" s="92" t="s">
        <v>50</v>
      </c>
      <c r="BF46517" s="101" t="s">
        <v>58</v>
      </c>
      <c r="BK46517" s="98" t="s">
        <v>70</v>
      </c>
    </row>
    <row r="46518" spans="17:63" ht="29.25" customHeight="1" x14ac:dyDescent="0.2">
      <c r="Q46518" s="92" t="s">
        <v>50</v>
      </c>
      <c r="BF46518" s="101" t="s">
        <v>58</v>
      </c>
      <c r="BK46518" s="98" t="s">
        <v>70</v>
      </c>
    </row>
    <row r="46519" spans="17:63" ht="29.25" customHeight="1" x14ac:dyDescent="0.2">
      <c r="Q46519" s="92" t="s">
        <v>50</v>
      </c>
      <c r="BF46519" s="101" t="s">
        <v>58</v>
      </c>
      <c r="BK46519" s="98" t="s">
        <v>70</v>
      </c>
    </row>
    <row r="46520" spans="17:63" ht="29.25" customHeight="1" x14ac:dyDescent="0.2">
      <c r="Q46520" s="92" t="s">
        <v>50</v>
      </c>
      <c r="BF46520" s="101" t="s">
        <v>58</v>
      </c>
      <c r="BK46520" s="98" t="s">
        <v>70</v>
      </c>
    </row>
    <row r="46521" spans="17:63" ht="29.25" customHeight="1" x14ac:dyDescent="0.2">
      <c r="Q46521" s="92" t="s">
        <v>50</v>
      </c>
      <c r="BF46521" s="101" t="s">
        <v>58</v>
      </c>
      <c r="BK46521" s="98" t="s">
        <v>70</v>
      </c>
    </row>
    <row r="46522" spans="17:63" ht="29.25" customHeight="1" x14ac:dyDescent="0.2">
      <c r="Q46522" s="92" t="s">
        <v>50</v>
      </c>
      <c r="BF46522" s="101" t="s">
        <v>58</v>
      </c>
      <c r="BK46522" s="98" t="s">
        <v>70</v>
      </c>
    </row>
    <row r="46523" spans="17:63" ht="29.25" customHeight="1" x14ac:dyDescent="0.2">
      <c r="Q46523" s="92" t="s">
        <v>50</v>
      </c>
      <c r="BF46523" s="101" t="s">
        <v>58</v>
      </c>
      <c r="BK46523" s="98" t="s">
        <v>70</v>
      </c>
    </row>
    <row r="46524" spans="17:63" ht="29.25" customHeight="1" x14ac:dyDescent="0.2">
      <c r="Q46524" s="92" t="s">
        <v>50</v>
      </c>
      <c r="BF46524" s="101" t="s">
        <v>58</v>
      </c>
      <c r="BK46524" s="98" t="s">
        <v>70</v>
      </c>
    </row>
    <row r="46525" spans="17:63" ht="29.25" customHeight="1" x14ac:dyDescent="0.2">
      <c r="Q46525" s="92" t="s">
        <v>50</v>
      </c>
      <c r="BF46525" s="101" t="s">
        <v>58</v>
      </c>
      <c r="BK46525" s="98" t="s">
        <v>70</v>
      </c>
    </row>
    <row r="46526" spans="17:63" ht="29.25" customHeight="1" x14ac:dyDescent="0.2">
      <c r="Q46526" s="92" t="s">
        <v>50</v>
      </c>
      <c r="BF46526" s="101" t="s">
        <v>58</v>
      </c>
      <c r="BK46526" s="98" t="s">
        <v>70</v>
      </c>
    </row>
    <row r="46527" spans="17:63" ht="29.25" customHeight="1" x14ac:dyDescent="0.2">
      <c r="Q46527" s="92" t="s">
        <v>50</v>
      </c>
      <c r="BF46527" s="101" t="s">
        <v>58</v>
      </c>
      <c r="BK46527" s="98" t="s">
        <v>70</v>
      </c>
    </row>
    <row r="46528" spans="17:63" ht="29.25" customHeight="1" x14ac:dyDescent="0.2">
      <c r="Q46528" s="92" t="s">
        <v>50</v>
      </c>
      <c r="BF46528" s="101" t="s">
        <v>58</v>
      </c>
      <c r="BK46528" s="98" t="s">
        <v>70</v>
      </c>
    </row>
    <row r="46529" spans="17:63" ht="29.25" customHeight="1" x14ac:dyDescent="0.2">
      <c r="Q46529" s="92" t="s">
        <v>50</v>
      </c>
      <c r="BF46529" s="101" t="s">
        <v>58</v>
      </c>
      <c r="BK46529" s="98" t="s">
        <v>70</v>
      </c>
    </row>
    <row r="46530" spans="17:63" ht="29.25" customHeight="1" x14ac:dyDescent="0.2">
      <c r="Q46530" s="92" t="s">
        <v>50</v>
      </c>
      <c r="BF46530" s="101" t="s">
        <v>58</v>
      </c>
      <c r="BK46530" s="98" t="s">
        <v>70</v>
      </c>
    </row>
    <row r="46531" spans="17:63" ht="29.25" customHeight="1" x14ac:dyDescent="0.2">
      <c r="Q46531" s="92" t="s">
        <v>50</v>
      </c>
      <c r="BF46531" s="101" t="s">
        <v>58</v>
      </c>
      <c r="BK46531" s="98" t="s">
        <v>70</v>
      </c>
    </row>
    <row r="46532" spans="17:63" ht="29.25" customHeight="1" x14ac:dyDescent="0.2">
      <c r="Q46532" s="92" t="s">
        <v>50</v>
      </c>
      <c r="BF46532" s="101" t="s">
        <v>58</v>
      </c>
      <c r="BK46532" s="98" t="s">
        <v>70</v>
      </c>
    </row>
    <row r="46533" spans="17:63" ht="29.25" customHeight="1" x14ac:dyDescent="0.2">
      <c r="Q46533" s="92" t="s">
        <v>50</v>
      </c>
      <c r="BF46533" s="101" t="s">
        <v>58</v>
      </c>
      <c r="BK46533" s="98" t="s">
        <v>70</v>
      </c>
    </row>
    <row r="46534" spans="17:63" ht="29.25" customHeight="1" x14ac:dyDescent="0.2">
      <c r="Q46534" s="92" t="s">
        <v>50</v>
      </c>
      <c r="BF46534" s="101" t="s">
        <v>58</v>
      </c>
      <c r="BK46534" s="98" t="s">
        <v>70</v>
      </c>
    </row>
    <row r="46535" spans="17:63" ht="29.25" customHeight="1" x14ac:dyDescent="0.2">
      <c r="Q46535" s="92" t="s">
        <v>50</v>
      </c>
      <c r="BF46535" s="101" t="s">
        <v>58</v>
      </c>
      <c r="BK46535" s="98" t="s">
        <v>70</v>
      </c>
    </row>
    <row r="46536" spans="17:63" ht="29.25" customHeight="1" x14ac:dyDescent="0.2">
      <c r="Q46536" s="92" t="s">
        <v>50</v>
      </c>
      <c r="BF46536" s="101" t="s">
        <v>58</v>
      </c>
      <c r="BK46536" s="98" t="s">
        <v>70</v>
      </c>
    </row>
    <row r="46537" spans="17:63" ht="29.25" customHeight="1" x14ac:dyDescent="0.2">
      <c r="Q46537" s="92" t="s">
        <v>50</v>
      </c>
      <c r="BF46537" s="101" t="s">
        <v>58</v>
      </c>
      <c r="BK46537" s="98" t="s">
        <v>70</v>
      </c>
    </row>
    <row r="46538" spans="17:63" ht="29.25" customHeight="1" x14ac:dyDescent="0.2">
      <c r="Q46538" s="92" t="s">
        <v>50</v>
      </c>
      <c r="BF46538" s="101" t="s">
        <v>58</v>
      </c>
      <c r="BK46538" s="98" t="s">
        <v>70</v>
      </c>
    </row>
    <row r="46539" spans="17:63" ht="29.25" customHeight="1" x14ac:dyDescent="0.2">
      <c r="Q46539" s="92" t="s">
        <v>50</v>
      </c>
      <c r="BF46539" s="101" t="s">
        <v>58</v>
      </c>
      <c r="BK46539" s="98" t="s">
        <v>70</v>
      </c>
    </row>
    <row r="46540" spans="17:63" ht="29.25" customHeight="1" x14ac:dyDescent="0.2">
      <c r="Q46540" s="92" t="s">
        <v>50</v>
      </c>
      <c r="BF46540" s="101" t="s">
        <v>58</v>
      </c>
      <c r="BK46540" s="98" t="s">
        <v>70</v>
      </c>
    </row>
    <row r="46541" spans="17:63" ht="29.25" customHeight="1" x14ac:dyDescent="0.2">
      <c r="Q46541" s="92" t="s">
        <v>50</v>
      </c>
      <c r="BF46541" s="101" t="s">
        <v>58</v>
      </c>
      <c r="BK46541" s="98" t="s">
        <v>70</v>
      </c>
    </row>
    <row r="46542" spans="17:63" ht="29.25" customHeight="1" x14ac:dyDescent="0.2">
      <c r="Q46542" s="92" t="s">
        <v>50</v>
      </c>
      <c r="BF46542" s="101" t="s">
        <v>58</v>
      </c>
      <c r="BK46542" s="98" t="s">
        <v>70</v>
      </c>
    </row>
    <row r="46543" spans="17:63" ht="29.25" customHeight="1" x14ac:dyDescent="0.2">
      <c r="Q46543" s="92" t="s">
        <v>50</v>
      </c>
      <c r="BF46543" s="101" t="s">
        <v>58</v>
      </c>
      <c r="BK46543" s="98" t="s">
        <v>70</v>
      </c>
    </row>
    <row r="46544" spans="17:63" ht="29.25" customHeight="1" x14ac:dyDescent="0.2">
      <c r="Q46544" s="92" t="s">
        <v>50</v>
      </c>
      <c r="BF46544" s="101" t="s">
        <v>58</v>
      </c>
      <c r="BK46544" s="98" t="s">
        <v>70</v>
      </c>
    </row>
    <row r="46545" spans="17:63" ht="29.25" customHeight="1" x14ac:dyDescent="0.2">
      <c r="Q46545" s="92" t="s">
        <v>50</v>
      </c>
      <c r="BF46545" s="101" t="s">
        <v>58</v>
      </c>
      <c r="BK46545" s="98" t="s">
        <v>70</v>
      </c>
    </row>
    <row r="46546" spans="17:63" ht="29.25" customHeight="1" x14ac:dyDescent="0.2">
      <c r="Q46546" s="92" t="s">
        <v>50</v>
      </c>
      <c r="BF46546" s="101" t="s">
        <v>58</v>
      </c>
      <c r="BK46546" s="98" t="s">
        <v>70</v>
      </c>
    </row>
    <row r="46547" spans="17:63" ht="29.25" customHeight="1" x14ac:dyDescent="0.2">
      <c r="Q46547" s="92" t="s">
        <v>50</v>
      </c>
      <c r="BF46547" s="101" t="s">
        <v>58</v>
      </c>
      <c r="BK46547" s="98" t="s">
        <v>70</v>
      </c>
    </row>
    <row r="46548" spans="17:63" ht="29.25" customHeight="1" x14ac:dyDescent="0.2">
      <c r="Q46548" s="92" t="s">
        <v>50</v>
      </c>
      <c r="BF46548" s="101" t="s">
        <v>58</v>
      </c>
      <c r="BK46548" s="98" t="s">
        <v>70</v>
      </c>
    </row>
    <row r="46549" spans="17:63" ht="29.25" customHeight="1" x14ac:dyDescent="0.2">
      <c r="Q46549" s="92" t="s">
        <v>50</v>
      </c>
      <c r="BF46549" s="101" t="s">
        <v>58</v>
      </c>
      <c r="BK46549" s="98" t="s">
        <v>70</v>
      </c>
    </row>
    <row r="46550" spans="17:63" ht="29.25" customHeight="1" x14ac:dyDescent="0.2">
      <c r="Q46550" s="92" t="s">
        <v>50</v>
      </c>
      <c r="BF46550" s="101" t="s">
        <v>58</v>
      </c>
      <c r="BK46550" s="98" t="s">
        <v>70</v>
      </c>
    </row>
    <row r="46551" spans="17:63" ht="29.25" customHeight="1" x14ac:dyDescent="0.2">
      <c r="Q46551" s="92" t="s">
        <v>50</v>
      </c>
      <c r="BF46551" s="101" t="s">
        <v>58</v>
      </c>
      <c r="BK46551" s="98" t="s">
        <v>70</v>
      </c>
    </row>
    <row r="46552" spans="17:63" ht="29.25" customHeight="1" x14ac:dyDescent="0.2">
      <c r="Q46552" s="92" t="s">
        <v>50</v>
      </c>
      <c r="BF46552" s="101" t="s">
        <v>58</v>
      </c>
      <c r="BK46552" s="98" t="s">
        <v>70</v>
      </c>
    </row>
    <row r="46553" spans="17:63" ht="29.25" customHeight="1" x14ac:dyDescent="0.2">
      <c r="Q46553" s="92" t="s">
        <v>50</v>
      </c>
      <c r="BF46553" s="101" t="s">
        <v>58</v>
      </c>
      <c r="BK46553" s="98" t="s">
        <v>70</v>
      </c>
    </row>
    <row r="46554" spans="17:63" ht="29.25" customHeight="1" x14ac:dyDescent="0.2">
      <c r="Q46554" s="92" t="s">
        <v>50</v>
      </c>
      <c r="BF46554" s="101" t="s">
        <v>58</v>
      </c>
      <c r="BK46554" s="98" t="s">
        <v>70</v>
      </c>
    </row>
    <row r="46555" spans="17:63" ht="29.25" customHeight="1" x14ac:dyDescent="0.2">
      <c r="Q46555" s="92" t="s">
        <v>50</v>
      </c>
      <c r="BF46555" s="101" t="s">
        <v>58</v>
      </c>
      <c r="BK46555" s="98" t="s">
        <v>70</v>
      </c>
    </row>
    <row r="46556" spans="17:63" ht="29.25" customHeight="1" x14ac:dyDescent="0.2">
      <c r="Q46556" s="92" t="s">
        <v>50</v>
      </c>
      <c r="BF46556" s="101" t="s">
        <v>58</v>
      </c>
      <c r="BK46556" s="98" t="s">
        <v>70</v>
      </c>
    </row>
    <row r="46557" spans="17:63" ht="29.25" customHeight="1" x14ac:dyDescent="0.2">
      <c r="Q46557" s="92" t="s">
        <v>50</v>
      </c>
      <c r="BF46557" s="101" t="s">
        <v>58</v>
      </c>
      <c r="BK46557" s="98" t="s">
        <v>70</v>
      </c>
    </row>
    <row r="46558" spans="17:63" ht="29.25" customHeight="1" x14ac:dyDescent="0.2">
      <c r="Q46558" s="92" t="s">
        <v>50</v>
      </c>
      <c r="BF46558" s="101" t="s">
        <v>58</v>
      </c>
      <c r="BK46558" s="98" t="s">
        <v>70</v>
      </c>
    </row>
    <row r="46559" spans="17:63" ht="29.25" customHeight="1" x14ac:dyDescent="0.2">
      <c r="Q46559" s="92" t="s">
        <v>50</v>
      </c>
      <c r="BF46559" s="101" t="s">
        <v>58</v>
      </c>
      <c r="BK46559" s="98" t="s">
        <v>70</v>
      </c>
    </row>
    <row r="46560" spans="17:63" ht="29.25" customHeight="1" x14ac:dyDescent="0.2">
      <c r="Q46560" s="92" t="s">
        <v>50</v>
      </c>
      <c r="BF46560" s="101" t="s">
        <v>58</v>
      </c>
      <c r="BK46560" s="98" t="s">
        <v>70</v>
      </c>
    </row>
    <row r="46561" spans="17:63" ht="29.25" customHeight="1" x14ac:dyDescent="0.2">
      <c r="Q46561" s="92" t="s">
        <v>50</v>
      </c>
      <c r="BF46561" s="101" t="s">
        <v>58</v>
      </c>
      <c r="BK46561" s="98" t="s">
        <v>70</v>
      </c>
    </row>
    <row r="46562" spans="17:63" ht="29.25" customHeight="1" x14ac:dyDescent="0.2">
      <c r="Q46562" s="92" t="s">
        <v>50</v>
      </c>
      <c r="BF46562" s="101" t="s">
        <v>58</v>
      </c>
      <c r="BK46562" s="98" t="s">
        <v>70</v>
      </c>
    </row>
    <row r="46563" spans="17:63" ht="29.25" customHeight="1" x14ac:dyDescent="0.2">
      <c r="Q46563" s="92" t="s">
        <v>50</v>
      </c>
      <c r="BF46563" s="101" t="s">
        <v>58</v>
      </c>
      <c r="BK46563" s="98" t="s">
        <v>70</v>
      </c>
    </row>
    <row r="46564" spans="17:63" ht="29.25" customHeight="1" x14ac:dyDescent="0.2">
      <c r="Q46564" s="92" t="s">
        <v>50</v>
      </c>
      <c r="BF46564" s="101" t="s">
        <v>58</v>
      </c>
      <c r="BK46564" s="98" t="s">
        <v>70</v>
      </c>
    </row>
    <row r="46565" spans="17:63" ht="29.25" customHeight="1" x14ac:dyDescent="0.2">
      <c r="Q46565" s="92" t="s">
        <v>50</v>
      </c>
      <c r="BF46565" s="101" t="s">
        <v>58</v>
      </c>
      <c r="BK46565" s="98" t="s">
        <v>70</v>
      </c>
    </row>
    <row r="46566" spans="17:63" ht="29.25" customHeight="1" x14ac:dyDescent="0.2">
      <c r="Q46566" s="92" t="s">
        <v>50</v>
      </c>
      <c r="BF46566" s="101" t="s">
        <v>58</v>
      </c>
      <c r="BK46566" s="98" t="s">
        <v>70</v>
      </c>
    </row>
    <row r="46567" spans="17:63" ht="29.25" customHeight="1" x14ac:dyDescent="0.2">
      <c r="Q46567" s="92" t="s">
        <v>50</v>
      </c>
      <c r="BF46567" s="101" t="s">
        <v>58</v>
      </c>
      <c r="BK46567" s="98" t="s">
        <v>70</v>
      </c>
    </row>
    <row r="46568" spans="17:63" ht="29.25" customHeight="1" x14ac:dyDescent="0.2">
      <c r="Q46568" s="92" t="s">
        <v>50</v>
      </c>
      <c r="BF46568" s="101" t="s">
        <v>58</v>
      </c>
      <c r="BK46568" s="98" t="s">
        <v>70</v>
      </c>
    </row>
    <row r="46569" spans="17:63" ht="29.25" customHeight="1" x14ac:dyDescent="0.2">
      <c r="Q46569" s="92" t="s">
        <v>50</v>
      </c>
      <c r="BF46569" s="101" t="s">
        <v>58</v>
      </c>
      <c r="BK46569" s="98" t="s">
        <v>70</v>
      </c>
    </row>
    <row r="46570" spans="17:63" ht="29.25" customHeight="1" x14ac:dyDescent="0.2">
      <c r="Q46570" s="92" t="s">
        <v>50</v>
      </c>
      <c r="BF46570" s="101" t="s">
        <v>58</v>
      </c>
      <c r="BK46570" s="98" t="s">
        <v>70</v>
      </c>
    </row>
    <row r="46571" spans="17:63" ht="29.25" customHeight="1" x14ac:dyDescent="0.2">
      <c r="Q46571" s="92" t="s">
        <v>50</v>
      </c>
      <c r="BF46571" s="101" t="s">
        <v>58</v>
      </c>
      <c r="BK46571" s="98" t="s">
        <v>70</v>
      </c>
    </row>
    <row r="46572" spans="17:63" ht="29.25" customHeight="1" x14ac:dyDescent="0.2">
      <c r="Q46572" s="92" t="s">
        <v>50</v>
      </c>
      <c r="BF46572" s="101" t="s">
        <v>58</v>
      </c>
      <c r="BK46572" s="98" t="s">
        <v>70</v>
      </c>
    </row>
    <row r="46573" spans="17:63" ht="29.25" customHeight="1" x14ac:dyDescent="0.2">
      <c r="Q46573" s="92" t="s">
        <v>50</v>
      </c>
      <c r="BF46573" s="101" t="s">
        <v>58</v>
      </c>
      <c r="BK46573" s="98" t="s">
        <v>70</v>
      </c>
    </row>
    <row r="46574" spans="17:63" ht="29.25" customHeight="1" x14ac:dyDescent="0.2">
      <c r="Q46574" s="92" t="s">
        <v>50</v>
      </c>
      <c r="BF46574" s="101" t="s">
        <v>58</v>
      </c>
      <c r="BK46574" s="98" t="s">
        <v>70</v>
      </c>
    </row>
    <row r="46575" spans="17:63" ht="29.25" customHeight="1" x14ac:dyDescent="0.2">
      <c r="Q46575" s="92" t="s">
        <v>50</v>
      </c>
      <c r="BF46575" s="101" t="s">
        <v>58</v>
      </c>
      <c r="BK46575" s="98" t="s">
        <v>70</v>
      </c>
    </row>
    <row r="46576" spans="17:63" ht="29.25" customHeight="1" x14ac:dyDescent="0.2">
      <c r="Q46576" s="92" t="s">
        <v>50</v>
      </c>
      <c r="BF46576" s="101" t="s">
        <v>58</v>
      </c>
      <c r="BK46576" s="98" t="s">
        <v>70</v>
      </c>
    </row>
    <row r="46577" spans="17:63" ht="29.25" customHeight="1" x14ac:dyDescent="0.2">
      <c r="Q46577" s="92" t="s">
        <v>50</v>
      </c>
      <c r="BF46577" s="101" t="s">
        <v>58</v>
      </c>
      <c r="BK46577" s="98" t="s">
        <v>70</v>
      </c>
    </row>
    <row r="46578" spans="17:63" ht="29.25" customHeight="1" x14ac:dyDescent="0.2">
      <c r="Q46578" s="92" t="s">
        <v>50</v>
      </c>
      <c r="BF46578" s="101" t="s">
        <v>58</v>
      </c>
      <c r="BK46578" s="98" t="s">
        <v>70</v>
      </c>
    </row>
    <row r="46579" spans="17:63" ht="29.25" customHeight="1" x14ac:dyDescent="0.2">
      <c r="Q46579" s="92" t="s">
        <v>50</v>
      </c>
      <c r="BF46579" s="101" t="s">
        <v>58</v>
      </c>
      <c r="BK46579" s="98" t="s">
        <v>70</v>
      </c>
    </row>
    <row r="46580" spans="17:63" ht="29.25" customHeight="1" x14ac:dyDescent="0.2">
      <c r="Q46580" s="92" t="s">
        <v>50</v>
      </c>
      <c r="BF46580" s="101" t="s">
        <v>58</v>
      </c>
      <c r="BK46580" s="98" t="s">
        <v>70</v>
      </c>
    </row>
    <row r="46581" spans="17:63" ht="29.25" customHeight="1" x14ac:dyDescent="0.2">
      <c r="Q46581" s="92" t="s">
        <v>50</v>
      </c>
      <c r="BF46581" s="101" t="s">
        <v>58</v>
      </c>
      <c r="BK46581" s="98" t="s">
        <v>70</v>
      </c>
    </row>
    <row r="46582" spans="17:63" ht="29.25" customHeight="1" x14ac:dyDescent="0.2">
      <c r="Q46582" s="92" t="s">
        <v>50</v>
      </c>
      <c r="BF46582" s="101" t="s">
        <v>58</v>
      </c>
      <c r="BK46582" s="98" t="s">
        <v>70</v>
      </c>
    </row>
    <row r="46583" spans="17:63" ht="29.25" customHeight="1" x14ac:dyDescent="0.2">
      <c r="Q46583" s="92" t="s">
        <v>50</v>
      </c>
      <c r="BF46583" s="101" t="s">
        <v>58</v>
      </c>
      <c r="BK46583" s="98" t="s">
        <v>70</v>
      </c>
    </row>
    <row r="46584" spans="17:63" ht="29.25" customHeight="1" x14ac:dyDescent="0.2">
      <c r="Q46584" s="92" t="s">
        <v>50</v>
      </c>
      <c r="BF46584" s="101" t="s">
        <v>58</v>
      </c>
      <c r="BK46584" s="98" t="s">
        <v>70</v>
      </c>
    </row>
    <row r="46585" spans="17:63" ht="29.25" customHeight="1" x14ac:dyDescent="0.2">
      <c r="Q46585" s="92" t="s">
        <v>50</v>
      </c>
      <c r="BF46585" s="101" t="s">
        <v>58</v>
      </c>
      <c r="BK46585" s="98" t="s">
        <v>70</v>
      </c>
    </row>
    <row r="46586" spans="17:63" ht="29.25" customHeight="1" x14ac:dyDescent="0.2">
      <c r="Q46586" s="92" t="s">
        <v>50</v>
      </c>
      <c r="BF46586" s="101" t="s">
        <v>58</v>
      </c>
      <c r="BK46586" s="98" t="s">
        <v>70</v>
      </c>
    </row>
    <row r="46587" spans="17:63" ht="29.25" customHeight="1" x14ac:dyDescent="0.2">
      <c r="Q46587" s="92" t="s">
        <v>50</v>
      </c>
      <c r="BF46587" s="101" t="s">
        <v>58</v>
      </c>
      <c r="BK46587" s="98" t="s">
        <v>70</v>
      </c>
    </row>
    <row r="46588" spans="17:63" ht="29.25" customHeight="1" x14ac:dyDescent="0.2">
      <c r="Q46588" s="92" t="s">
        <v>50</v>
      </c>
      <c r="BF46588" s="101" t="s">
        <v>58</v>
      </c>
      <c r="BK46588" s="98" t="s">
        <v>70</v>
      </c>
    </row>
    <row r="46589" spans="17:63" ht="29.25" customHeight="1" x14ac:dyDescent="0.2">
      <c r="Q46589" s="92" t="s">
        <v>50</v>
      </c>
      <c r="BF46589" s="101" t="s">
        <v>58</v>
      </c>
      <c r="BK46589" s="98" t="s">
        <v>70</v>
      </c>
    </row>
    <row r="46590" spans="17:63" ht="29.25" customHeight="1" x14ac:dyDescent="0.2">
      <c r="Q46590" s="92" t="s">
        <v>50</v>
      </c>
      <c r="BF46590" s="101" t="s">
        <v>58</v>
      </c>
      <c r="BK46590" s="98" t="s">
        <v>70</v>
      </c>
    </row>
    <row r="46591" spans="17:63" ht="29.25" customHeight="1" x14ac:dyDescent="0.2">
      <c r="Q46591" s="92" t="s">
        <v>50</v>
      </c>
      <c r="BF46591" s="101" t="s">
        <v>58</v>
      </c>
      <c r="BK46591" s="98" t="s">
        <v>70</v>
      </c>
    </row>
    <row r="46592" spans="17:63" ht="29.25" customHeight="1" x14ac:dyDescent="0.2">
      <c r="Q46592" s="92" t="s">
        <v>50</v>
      </c>
      <c r="BF46592" s="101" t="s">
        <v>58</v>
      </c>
      <c r="BK46592" s="98" t="s">
        <v>70</v>
      </c>
    </row>
    <row r="46593" spans="17:63" ht="29.25" customHeight="1" x14ac:dyDescent="0.2">
      <c r="Q46593" s="92" t="s">
        <v>50</v>
      </c>
      <c r="BF46593" s="101" t="s">
        <v>58</v>
      </c>
      <c r="BK46593" s="98" t="s">
        <v>70</v>
      </c>
    </row>
    <row r="46594" spans="17:63" ht="29.25" customHeight="1" x14ac:dyDescent="0.2">
      <c r="Q46594" s="92" t="s">
        <v>50</v>
      </c>
      <c r="BF46594" s="101" t="s">
        <v>58</v>
      </c>
      <c r="BK46594" s="98" t="s">
        <v>70</v>
      </c>
    </row>
    <row r="46595" spans="17:63" ht="29.25" customHeight="1" x14ac:dyDescent="0.2">
      <c r="Q46595" s="92" t="s">
        <v>50</v>
      </c>
      <c r="BF46595" s="101" t="s">
        <v>58</v>
      </c>
      <c r="BK46595" s="98" t="s">
        <v>70</v>
      </c>
    </row>
    <row r="46596" spans="17:63" ht="29.25" customHeight="1" x14ac:dyDescent="0.2">
      <c r="Q46596" s="92" t="s">
        <v>50</v>
      </c>
      <c r="BF46596" s="101" t="s">
        <v>58</v>
      </c>
      <c r="BK46596" s="98" t="s">
        <v>70</v>
      </c>
    </row>
    <row r="46597" spans="17:63" ht="29.25" customHeight="1" x14ac:dyDescent="0.2">
      <c r="Q46597" s="92" t="s">
        <v>50</v>
      </c>
      <c r="BF46597" s="101" t="s">
        <v>58</v>
      </c>
      <c r="BK46597" s="98" t="s">
        <v>70</v>
      </c>
    </row>
    <row r="46598" spans="17:63" ht="29.25" customHeight="1" x14ac:dyDescent="0.2">
      <c r="Q46598" s="92" t="s">
        <v>50</v>
      </c>
      <c r="BF46598" s="101" t="s">
        <v>58</v>
      </c>
      <c r="BK46598" s="98" t="s">
        <v>70</v>
      </c>
    </row>
    <row r="46599" spans="17:63" ht="29.25" customHeight="1" x14ac:dyDescent="0.2">
      <c r="Q46599" s="92" t="s">
        <v>50</v>
      </c>
      <c r="BF46599" s="101" t="s">
        <v>58</v>
      </c>
      <c r="BK46599" s="98" t="s">
        <v>70</v>
      </c>
    </row>
    <row r="46600" spans="17:63" ht="29.25" customHeight="1" x14ac:dyDescent="0.2">
      <c r="Q46600" s="92" t="s">
        <v>50</v>
      </c>
      <c r="BF46600" s="101" t="s">
        <v>58</v>
      </c>
      <c r="BK46600" s="98" t="s">
        <v>70</v>
      </c>
    </row>
    <row r="46601" spans="17:63" ht="29.25" customHeight="1" x14ac:dyDescent="0.2">
      <c r="Q46601" s="92" t="s">
        <v>50</v>
      </c>
      <c r="BF46601" s="101" t="s">
        <v>58</v>
      </c>
      <c r="BK46601" s="98" t="s">
        <v>70</v>
      </c>
    </row>
    <row r="46602" spans="17:63" ht="29.25" customHeight="1" x14ac:dyDescent="0.2">
      <c r="Q46602" s="92" t="s">
        <v>50</v>
      </c>
      <c r="BF46602" s="101" t="s">
        <v>58</v>
      </c>
      <c r="BK46602" s="98" t="s">
        <v>70</v>
      </c>
    </row>
    <row r="46603" spans="17:63" ht="29.25" customHeight="1" x14ac:dyDescent="0.2">
      <c r="Q46603" s="92" t="s">
        <v>50</v>
      </c>
      <c r="BF46603" s="101" t="s">
        <v>58</v>
      </c>
      <c r="BK46603" s="98" t="s">
        <v>70</v>
      </c>
    </row>
    <row r="46604" spans="17:63" ht="29.25" customHeight="1" x14ac:dyDescent="0.2">
      <c r="Q46604" s="92" t="s">
        <v>50</v>
      </c>
      <c r="BF46604" s="101" t="s">
        <v>58</v>
      </c>
      <c r="BK46604" s="98" t="s">
        <v>70</v>
      </c>
    </row>
    <row r="46605" spans="17:63" ht="29.25" customHeight="1" x14ac:dyDescent="0.2">
      <c r="Q46605" s="92" t="s">
        <v>50</v>
      </c>
      <c r="BF46605" s="101" t="s">
        <v>58</v>
      </c>
      <c r="BK46605" s="98" t="s">
        <v>70</v>
      </c>
    </row>
    <row r="46606" spans="17:63" ht="29.25" customHeight="1" x14ac:dyDescent="0.2">
      <c r="Q46606" s="92" t="s">
        <v>50</v>
      </c>
      <c r="BF46606" s="101" t="s">
        <v>58</v>
      </c>
      <c r="BK46606" s="98" t="s">
        <v>70</v>
      </c>
    </row>
    <row r="46607" spans="17:63" ht="29.25" customHeight="1" x14ac:dyDescent="0.2">
      <c r="Q46607" s="92" t="s">
        <v>50</v>
      </c>
      <c r="BF46607" s="101" t="s">
        <v>58</v>
      </c>
      <c r="BK46607" s="98" t="s">
        <v>70</v>
      </c>
    </row>
    <row r="46608" spans="17:63" ht="29.25" customHeight="1" x14ac:dyDescent="0.2">
      <c r="Q46608" s="92" t="s">
        <v>50</v>
      </c>
      <c r="BF46608" s="101" t="s">
        <v>58</v>
      </c>
      <c r="BK46608" s="98" t="s">
        <v>70</v>
      </c>
    </row>
    <row r="46609" spans="17:63" ht="29.25" customHeight="1" x14ac:dyDescent="0.2">
      <c r="Q46609" s="92" t="s">
        <v>50</v>
      </c>
      <c r="BF46609" s="101" t="s">
        <v>58</v>
      </c>
      <c r="BK46609" s="98" t="s">
        <v>70</v>
      </c>
    </row>
    <row r="46610" spans="17:63" ht="29.25" customHeight="1" x14ac:dyDescent="0.2">
      <c r="Q46610" s="92" t="s">
        <v>50</v>
      </c>
      <c r="BF46610" s="101" t="s">
        <v>58</v>
      </c>
      <c r="BK46610" s="98" t="s">
        <v>70</v>
      </c>
    </row>
    <row r="46611" spans="17:63" ht="29.25" customHeight="1" x14ac:dyDescent="0.2">
      <c r="Q46611" s="92" t="s">
        <v>50</v>
      </c>
      <c r="BF46611" s="101" t="s">
        <v>58</v>
      </c>
      <c r="BK46611" s="98" t="s">
        <v>70</v>
      </c>
    </row>
    <row r="46612" spans="17:63" ht="29.25" customHeight="1" x14ac:dyDescent="0.2">
      <c r="Q46612" s="92" t="s">
        <v>50</v>
      </c>
      <c r="BF46612" s="101" t="s">
        <v>58</v>
      </c>
      <c r="BK46612" s="98" t="s">
        <v>70</v>
      </c>
    </row>
    <row r="46613" spans="17:63" ht="29.25" customHeight="1" x14ac:dyDescent="0.2">
      <c r="Q46613" s="92" t="s">
        <v>50</v>
      </c>
      <c r="BF46613" s="101" t="s">
        <v>58</v>
      </c>
      <c r="BK46613" s="98" t="s">
        <v>70</v>
      </c>
    </row>
    <row r="46614" spans="17:63" ht="29.25" customHeight="1" x14ac:dyDescent="0.2">
      <c r="Q46614" s="92" t="s">
        <v>50</v>
      </c>
      <c r="BF46614" s="101" t="s">
        <v>58</v>
      </c>
      <c r="BK46614" s="98" t="s">
        <v>70</v>
      </c>
    </row>
    <row r="46615" spans="17:63" ht="29.25" customHeight="1" x14ac:dyDescent="0.2">
      <c r="Q46615" s="92" t="s">
        <v>50</v>
      </c>
      <c r="BF46615" s="101" t="s">
        <v>58</v>
      </c>
      <c r="BK46615" s="98" t="s">
        <v>70</v>
      </c>
    </row>
    <row r="46616" spans="17:63" ht="29.25" customHeight="1" x14ac:dyDescent="0.2">
      <c r="Q46616" s="92" t="s">
        <v>50</v>
      </c>
      <c r="BF46616" s="101" t="s">
        <v>58</v>
      </c>
      <c r="BK46616" s="98" t="s">
        <v>70</v>
      </c>
    </row>
    <row r="46617" spans="17:63" ht="29.25" customHeight="1" x14ac:dyDescent="0.2">
      <c r="Q46617" s="92" t="s">
        <v>50</v>
      </c>
      <c r="BF46617" s="101" t="s">
        <v>58</v>
      </c>
      <c r="BK46617" s="98" t="s">
        <v>70</v>
      </c>
    </row>
    <row r="46618" spans="17:63" ht="29.25" customHeight="1" x14ac:dyDescent="0.2">
      <c r="Q46618" s="92" t="s">
        <v>50</v>
      </c>
      <c r="BF46618" s="101" t="s">
        <v>58</v>
      </c>
      <c r="BK46618" s="98" t="s">
        <v>70</v>
      </c>
    </row>
    <row r="46619" spans="17:63" ht="29.25" customHeight="1" x14ac:dyDescent="0.2">
      <c r="Q46619" s="92" t="s">
        <v>50</v>
      </c>
      <c r="BF46619" s="101" t="s">
        <v>58</v>
      </c>
      <c r="BK46619" s="98" t="s">
        <v>70</v>
      </c>
    </row>
    <row r="46620" spans="17:63" ht="29.25" customHeight="1" x14ac:dyDescent="0.2">
      <c r="Q46620" s="92" t="s">
        <v>50</v>
      </c>
      <c r="BF46620" s="101" t="s">
        <v>58</v>
      </c>
      <c r="BK46620" s="98" t="s">
        <v>70</v>
      </c>
    </row>
    <row r="46621" spans="17:63" ht="29.25" customHeight="1" x14ac:dyDescent="0.2">
      <c r="Q46621" s="92" t="s">
        <v>50</v>
      </c>
      <c r="BF46621" s="101" t="s">
        <v>58</v>
      </c>
      <c r="BK46621" s="98" t="s">
        <v>70</v>
      </c>
    </row>
    <row r="46622" spans="17:63" ht="29.25" customHeight="1" x14ac:dyDescent="0.2">
      <c r="Q46622" s="92" t="s">
        <v>50</v>
      </c>
      <c r="BF46622" s="101" t="s">
        <v>58</v>
      </c>
      <c r="BK46622" s="98" t="s">
        <v>70</v>
      </c>
    </row>
    <row r="46623" spans="17:63" ht="29.25" customHeight="1" x14ac:dyDescent="0.2">
      <c r="Q46623" s="92" t="s">
        <v>50</v>
      </c>
      <c r="BF46623" s="101" t="s">
        <v>58</v>
      </c>
      <c r="BK46623" s="98" t="s">
        <v>70</v>
      </c>
    </row>
    <row r="46624" spans="17:63" ht="29.25" customHeight="1" x14ac:dyDescent="0.2">
      <c r="Q46624" s="92" t="s">
        <v>50</v>
      </c>
      <c r="BF46624" s="101" t="s">
        <v>58</v>
      </c>
      <c r="BK46624" s="98" t="s">
        <v>70</v>
      </c>
    </row>
    <row r="46625" spans="17:63" ht="29.25" customHeight="1" x14ac:dyDescent="0.2">
      <c r="Q46625" s="92" t="s">
        <v>50</v>
      </c>
      <c r="BF46625" s="101" t="s">
        <v>58</v>
      </c>
      <c r="BK46625" s="98" t="s">
        <v>70</v>
      </c>
    </row>
    <row r="46626" spans="17:63" ht="29.25" customHeight="1" x14ac:dyDescent="0.2">
      <c r="Q46626" s="92" t="s">
        <v>50</v>
      </c>
      <c r="BF46626" s="101" t="s">
        <v>58</v>
      </c>
      <c r="BK46626" s="98" t="s">
        <v>70</v>
      </c>
    </row>
    <row r="46627" spans="17:63" ht="29.25" customHeight="1" x14ac:dyDescent="0.2">
      <c r="Q46627" s="92" t="s">
        <v>50</v>
      </c>
      <c r="BF46627" s="101" t="s">
        <v>58</v>
      </c>
      <c r="BK46627" s="98" t="s">
        <v>70</v>
      </c>
    </row>
    <row r="46628" spans="17:63" ht="29.25" customHeight="1" x14ac:dyDescent="0.2">
      <c r="Q46628" s="92" t="s">
        <v>50</v>
      </c>
      <c r="BF46628" s="101" t="s">
        <v>58</v>
      </c>
      <c r="BK46628" s="98" t="s">
        <v>70</v>
      </c>
    </row>
    <row r="46629" spans="17:63" ht="29.25" customHeight="1" x14ac:dyDescent="0.2">
      <c r="Q46629" s="92" t="s">
        <v>50</v>
      </c>
      <c r="BF46629" s="101" t="s">
        <v>58</v>
      </c>
      <c r="BK46629" s="98" t="s">
        <v>70</v>
      </c>
    </row>
    <row r="46630" spans="17:63" ht="29.25" customHeight="1" x14ac:dyDescent="0.2">
      <c r="Q46630" s="92" t="s">
        <v>50</v>
      </c>
      <c r="BF46630" s="101" t="s">
        <v>58</v>
      </c>
      <c r="BK46630" s="98" t="s">
        <v>70</v>
      </c>
    </row>
    <row r="46631" spans="17:63" ht="29.25" customHeight="1" x14ac:dyDescent="0.2">
      <c r="Q46631" s="92" t="s">
        <v>50</v>
      </c>
      <c r="BF46631" s="101" t="s">
        <v>58</v>
      </c>
      <c r="BK46631" s="98" t="s">
        <v>70</v>
      </c>
    </row>
    <row r="46632" spans="17:63" ht="29.25" customHeight="1" x14ac:dyDescent="0.2">
      <c r="Q46632" s="92" t="s">
        <v>50</v>
      </c>
      <c r="BF46632" s="101" t="s">
        <v>58</v>
      </c>
      <c r="BK46632" s="98" t="s">
        <v>70</v>
      </c>
    </row>
    <row r="46633" spans="17:63" ht="29.25" customHeight="1" x14ac:dyDescent="0.2">
      <c r="Q46633" s="92" t="s">
        <v>50</v>
      </c>
      <c r="BF46633" s="101" t="s">
        <v>58</v>
      </c>
      <c r="BK46633" s="98" t="s">
        <v>70</v>
      </c>
    </row>
    <row r="46634" spans="17:63" ht="29.25" customHeight="1" x14ac:dyDescent="0.2">
      <c r="Q46634" s="92" t="s">
        <v>50</v>
      </c>
      <c r="BF46634" s="101" t="s">
        <v>58</v>
      </c>
      <c r="BK46634" s="98" t="s">
        <v>70</v>
      </c>
    </row>
    <row r="46635" spans="17:63" ht="29.25" customHeight="1" x14ac:dyDescent="0.2">
      <c r="Q46635" s="92" t="s">
        <v>50</v>
      </c>
      <c r="BF46635" s="101" t="s">
        <v>58</v>
      </c>
      <c r="BK46635" s="98" t="s">
        <v>70</v>
      </c>
    </row>
    <row r="46636" spans="17:63" ht="29.25" customHeight="1" x14ac:dyDescent="0.2">
      <c r="Q46636" s="92" t="s">
        <v>50</v>
      </c>
      <c r="BF46636" s="101" t="s">
        <v>58</v>
      </c>
      <c r="BK46636" s="98" t="s">
        <v>70</v>
      </c>
    </row>
    <row r="46637" spans="17:63" ht="29.25" customHeight="1" x14ac:dyDescent="0.2">
      <c r="Q46637" s="92" t="s">
        <v>50</v>
      </c>
      <c r="BF46637" s="101" t="s">
        <v>58</v>
      </c>
      <c r="BK46637" s="98" t="s">
        <v>70</v>
      </c>
    </row>
    <row r="46638" spans="17:63" ht="29.25" customHeight="1" x14ac:dyDescent="0.2">
      <c r="Q46638" s="92" t="s">
        <v>50</v>
      </c>
      <c r="BF46638" s="101" t="s">
        <v>58</v>
      </c>
      <c r="BK46638" s="98" t="s">
        <v>70</v>
      </c>
    </row>
    <row r="46639" spans="17:63" ht="29.25" customHeight="1" x14ac:dyDescent="0.2">
      <c r="Q46639" s="92" t="s">
        <v>50</v>
      </c>
      <c r="BF46639" s="101" t="s">
        <v>58</v>
      </c>
      <c r="BK46639" s="98" t="s">
        <v>70</v>
      </c>
    </row>
    <row r="46640" spans="17:63" ht="29.25" customHeight="1" x14ac:dyDescent="0.2">
      <c r="Q46640" s="92" t="s">
        <v>50</v>
      </c>
      <c r="BF46640" s="101" t="s">
        <v>58</v>
      </c>
      <c r="BK46640" s="98" t="s">
        <v>70</v>
      </c>
    </row>
    <row r="46641" spans="17:63" ht="29.25" customHeight="1" x14ac:dyDescent="0.2">
      <c r="Q46641" s="92" t="s">
        <v>50</v>
      </c>
      <c r="BF46641" s="101" t="s">
        <v>58</v>
      </c>
      <c r="BK46641" s="98" t="s">
        <v>70</v>
      </c>
    </row>
    <row r="46642" spans="17:63" ht="29.25" customHeight="1" x14ac:dyDescent="0.2">
      <c r="Q46642" s="92" t="s">
        <v>50</v>
      </c>
      <c r="BF46642" s="101" t="s">
        <v>58</v>
      </c>
      <c r="BK46642" s="98" t="s">
        <v>70</v>
      </c>
    </row>
    <row r="46643" spans="17:63" ht="29.25" customHeight="1" x14ac:dyDescent="0.2">
      <c r="Q46643" s="92" t="s">
        <v>50</v>
      </c>
      <c r="BF46643" s="101" t="s">
        <v>58</v>
      </c>
      <c r="BK46643" s="98" t="s">
        <v>70</v>
      </c>
    </row>
    <row r="46644" spans="17:63" ht="29.25" customHeight="1" x14ac:dyDescent="0.2">
      <c r="Q46644" s="92" t="s">
        <v>50</v>
      </c>
      <c r="BF46644" s="101" t="s">
        <v>58</v>
      </c>
      <c r="BK46644" s="98" t="s">
        <v>70</v>
      </c>
    </row>
    <row r="46645" spans="17:63" ht="29.25" customHeight="1" x14ac:dyDescent="0.2">
      <c r="Q46645" s="92" t="s">
        <v>50</v>
      </c>
      <c r="BF46645" s="101" t="s">
        <v>58</v>
      </c>
      <c r="BK46645" s="98" t="s">
        <v>70</v>
      </c>
    </row>
    <row r="46646" spans="17:63" ht="29.25" customHeight="1" x14ac:dyDescent="0.2">
      <c r="Q46646" s="92" t="s">
        <v>50</v>
      </c>
      <c r="BF46646" s="101" t="s">
        <v>58</v>
      </c>
      <c r="BK46646" s="98" t="s">
        <v>70</v>
      </c>
    </row>
    <row r="46647" spans="17:63" ht="29.25" customHeight="1" x14ac:dyDescent="0.2">
      <c r="Q46647" s="92" t="s">
        <v>50</v>
      </c>
      <c r="BF46647" s="101" t="s">
        <v>58</v>
      </c>
      <c r="BK46647" s="98" t="s">
        <v>70</v>
      </c>
    </row>
    <row r="46648" spans="17:63" ht="29.25" customHeight="1" x14ac:dyDescent="0.2">
      <c r="Q46648" s="92" t="s">
        <v>50</v>
      </c>
      <c r="BF46648" s="101" t="s">
        <v>58</v>
      </c>
      <c r="BK46648" s="98" t="s">
        <v>70</v>
      </c>
    </row>
    <row r="46649" spans="17:63" ht="29.25" customHeight="1" x14ac:dyDescent="0.2">
      <c r="Q46649" s="92" t="s">
        <v>50</v>
      </c>
      <c r="BF46649" s="101" t="s">
        <v>58</v>
      </c>
      <c r="BK46649" s="98" t="s">
        <v>70</v>
      </c>
    </row>
    <row r="46650" spans="17:63" ht="29.25" customHeight="1" x14ac:dyDescent="0.2">
      <c r="Q46650" s="92" t="s">
        <v>50</v>
      </c>
      <c r="BF46650" s="101" t="s">
        <v>58</v>
      </c>
      <c r="BK46650" s="98" t="s">
        <v>70</v>
      </c>
    </row>
    <row r="46651" spans="17:63" ht="29.25" customHeight="1" x14ac:dyDescent="0.2">
      <c r="Q46651" s="92" t="s">
        <v>50</v>
      </c>
      <c r="BF46651" s="101" t="s">
        <v>58</v>
      </c>
      <c r="BK46651" s="98" t="s">
        <v>70</v>
      </c>
    </row>
    <row r="46652" spans="17:63" ht="29.25" customHeight="1" x14ac:dyDescent="0.2">
      <c r="Q46652" s="92" t="s">
        <v>50</v>
      </c>
      <c r="BF46652" s="101" t="s">
        <v>58</v>
      </c>
      <c r="BK46652" s="98" t="s">
        <v>70</v>
      </c>
    </row>
    <row r="46653" spans="17:63" ht="29.25" customHeight="1" x14ac:dyDescent="0.2">
      <c r="Q46653" s="92" t="s">
        <v>50</v>
      </c>
      <c r="BF46653" s="101" t="s">
        <v>58</v>
      </c>
      <c r="BK46653" s="98" t="s">
        <v>70</v>
      </c>
    </row>
    <row r="46654" spans="17:63" ht="29.25" customHeight="1" x14ac:dyDescent="0.2">
      <c r="Q46654" s="92" t="s">
        <v>50</v>
      </c>
      <c r="BF46654" s="101" t="s">
        <v>58</v>
      </c>
      <c r="BK46654" s="98" t="s">
        <v>70</v>
      </c>
    </row>
    <row r="46655" spans="17:63" ht="29.25" customHeight="1" x14ac:dyDescent="0.2">
      <c r="Q46655" s="92" t="s">
        <v>50</v>
      </c>
      <c r="BF46655" s="101" t="s">
        <v>58</v>
      </c>
      <c r="BK46655" s="98" t="s">
        <v>70</v>
      </c>
    </row>
    <row r="46656" spans="17:63" ht="29.25" customHeight="1" x14ac:dyDescent="0.2">
      <c r="Q46656" s="92" t="s">
        <v>50</v>
      </c>
      <c r="BF46656" s="101" t="s">
        <v>58</v>
      </c>
      <c r="BK46656" s="98" t="s">
        <v>70</v>
      </c>
    </row>
    <row r="46657" spans="17:63" ht="29.25" customHeight="1" x14ac:dyDescent="0.2">
      <c r="Q46657" s="92" t="s">
        <v>50</v>
      </c>
      <c r="BF46657" s="101" t="s">
        <v>58</v>
      </c>
      <c r="BK46657" s="98" t="s">
        <v>70</v>
      </c>
    </row>
    <row r="46658" spans="17:63" ht="29.25" customHeight="1" x14ac:dyDescent="0.2">
      <c r="Q46658" s="92" t="s">
        <v>50</v>
      </c>
      <c r="BF46658" s="101" t="s">
        <v>58</v>
      </c>
      <c r="BK46658" s="98" t="s">
        <v>70</v>
      </c>
    </row>
    <row r="46659" spans="17:63" ht="29.25" customHeight="1" x14ac:dyDescent="0.2">
      <c r="Q46659" s="92" t="s">
        <v>50</v>
      </c>
      <c r="BF46659" s="101" t="s">
        <v>58</v>
      </c>
      <c r="BK46659" s="98" t="s">
        <v>70</v>
      </c>
    </row>
    <row r="46660" spans="17:63" ht="29.25" customHeight="1" x14ac:dyDescent="0.2">
      <c r="Q46660" s="92" t="s">
        <v>50</v>
      </c>
      <c r="BF46660" s="101" t="s">
        <v>58</v>
      </c>
      <c r="BK46660" s="98" t="s">
        <v>70</v>
      </c>
    </row>
    <row r="46661" spans="17:63" ht="29.25" customHeight="1" x14ac:dyDescent="0.2">
      <c r="Q46661" s="92" t="s">
        <v>50</v>
      </c>
      <c r="BF46661" s="101" t="s">
        <v>58</v>
      </c>
      <c r="BK46661" s="98" t="s">
        <v>70</v>
      </c>
    </row>
    <row r="46662" spans="17:63" ht="29.25" customHeight="1" x14ac:dyDescent="0.2">
      <c r="Q46662" s="92" t="s">
        <v>50</v>
      </c>
      <c r="BF46662" s="101" t="s">
        <v>58</v>
      </c>
      <c r="BK46662" s="98" t="s">
        <v>70</v>
      </c>
    </row>
    <row r="46663" spans="17:63" ht="29.25" customHeight="1" x14ac:dyDescent="0.2">
      <c r="Q46663" s="92" t="s">
        <v>50</v>
      </c>
      <c r="BF46663" s="101" t="s">
        <v>58</v>
      </c>
      <c r="BK46663" s="98" t="s">
        <v>70</v>
      </c>
    </row>
    <row r="46664" spans="17:63" ht="29.25" customHeight="1" x14ac:dyDescent="0.2">
      <c r="Q46664" s="92" t="s">
        <v>50</v>
      </c>
      <c r="BF46664" s="101" t="s">
        <v>58</v>
      </c>
      <c r="BK46664" s="98" t="s">
        <v>70</v>
      </c>
    </row>
    <row r="46665" spans="17:63" ht="29.25" customHeight="1" x14ac:dyDescent="0.2">
      <c r="Q46665" s="92" t="s">
        <v>50</v>
      </c>
      <c r="BF46665" s="101" t="s">
        <v>58</v>
      </c>
      <c r="BK46665" s="98" t="s">
        <v>70</v>
      </c>
    </row>
    <row r="46666" spans="17:63" ht="29.25" customHeight="1" x14ac:dyDescent="0.2">
      <c r="Q46666" s="92" t="s">
        <v>50</v>
      </c>
      <c r="BF46666" s="101" t="s">
        <v>58</v>
      </c>
      <c r="BK46666" s="98" t="s">
        <v>70</v>
      </c>
    </row>
    <row r="46667" spans="17:63" ht="29.25" customHeight="1" x14ac:dyDescent="0.2">
      <c r="Q46667" s="92" t="s">
        <v>50</v>
      </c>
      <c r="BF46667" s="101" t="s">
        <v>58</v>
      </c>
      <c r="BK46667" s="98" t="s">
        <v>70</v>
      </c>
    </row>
    <row r="46668" spans="17:63" ht="29.25" customHeight="1" x14ac:dyDescent="0.2">
      <c r="Q46668" s="92" t="s">
        <v>50</v>
      </c>
      <c r="BF46668" s="101" t="s">
        <v>58</v>
      </c>
      <c r="BK46668" s="98" t="s">
        <v>70</v>
      </c>
    </row>
    <row r="46669" spans="17:63" ht="29.25" customHeight="1" x14ac:dyDescent="0.2">
      <c r="Q46669" s="92" t="s">
        <v>50</v>
      </c>
      <c r="BF46669" s="101" t="s">
        <v>58</v>
      </c>
      <c r="BK46669" s="98" t="s">
        <v>70</v>
      </c>
    </row>
    <row r="46670" spans="17:63" ht="29.25" customHeight="1" x14ac:dyDescent="0.2">
      <c r="Q46670" s="92" t="s">
        <v>50</v>
      </c>
      <c r="BF46670" s="101" t="s">
        <v>58</v>
      </c>
      <c r="BK46670" s="98" t="s">
        <v>70</v>
      </c>
    </row>
    <row r="46671" spans="17:63" ht="29.25" customHeight="1" x14ac:dyDescent="0.2">
      <c r="Q46671" s="92" t="s">
        <v>50</v>
      </c>
      <c r="BF46671" s="101" t="s">
        <v>58</v>
      </c>
      <c r="BK46671" s="98" t="s">
        <v>70</v>
      </c>
    </row>
    <row r="46672" spans="17:63" ht="29.25" customHeight="1" x14ac:dyDescent="0.2">
      <c r="Q46672" s="92" t="s">
        <v>50</v>
      </c>
      <c r="BF46672" s="101" t="s">
        <v>58</v>
      </c>
      <c r="BK46672" s="98" t="s">
        <v>70</v>
      </c>
    </row>
    <row r="46673" spans="17:63" ht="29.25" customHeight="1" x14ac:dyDescent="0.2">
      <c r="Q46673" s="92" t="s">
        <v>50</v>
      </c>
      <c r="BF46673" s="101" t="s">
        <v>58</v>
      </c>
      <c r="BK46673" s="98" t="s">
        <v>70</v>
      </c>
    </row>
    <row r="46674" spans="17:63" ht="29.25" customHeight="1" x14ac:dyDescent="0.2">
      <c r="Q46674" s="92" t="s">
        <v>50</v>
      </c>
      <c r="BF46674" s="101" t="s">
        <v>58</v>
      </c>
      <c r="BK46674" s="98" t="s">
        <v>70</v>
      </c>
    </row>
    <row r="46675" spans="17:63" ht="29.25" customHeight="1" x14ac:dyDescent="0.2">
      <c r="Q46675" s="92" t="s">
        <v>50</v>
      </c>
      <c r="BF46675" s="101" t="s">
        <v>58</v>
      </c>
      <c r="BK46675" s="98" t="s">
        <v>70</v>
      </c>
    </row>
    <row r="46676" spans="17:63" ht="29.25" customHeight="1" x14ac:dyDescent="0.2">
      <c r="Q46676" s="92" t="s">
        <v>50</v>
      </c>
      <c r="BF46676" s="101" t="s">
        <v>58</v>
      </c>
      <c r="BK46676" s="98" t="s">
        <v>70</v>
      </c>
    </row>
    <row r="46677" spans="17:63" ht="29.25" customHeight="1" x14ac:dyDescent="0.2">
      <c r="Q46677" s="92" t="s">
        <v>50</v>
      </c>
      <c r="BF46677" s="101" t="s">
        <v>58</v>
      </c>
      <c r="BK46677" s="98" t="s">
        <v>70</v>
      </c>
    </row>
    <row r="46678" spans="17:63" ht="29.25" customHeight="1" x14ac:dyDescent="0.2">
      <c r="Q46678" s="92" t="s">
        <v>50</v>
      </c>
      <c r="BF46678" s="101" t="s">
        <v>58</v>
      </c>
      <c r="BK46678" s="98" t="s">
        <v>70</v>
      </c>
    </row>
    <row r="46679" spans="17:63" ht="29.25" customHeight="1" x14ac:dyDescent="0.2">
      <c r="Q46679" s="92" t="s">
        <v>50</v>
      </c>
      <c r="BF46679" s="101" t="s">
        <v>58</v>
      </c>
      <c r="BK46679" s="98" t="s">
        <v>70</v>
      </c>
    </row>
    <row r="46680" spans="17:63" ht="29.25" customHeight="1" x14ac:dyDescent="0.2">
      <c r="Q46680" s="92" t="s">
        <v>50</v>
      </c>
      <c r="BF46680" s="101" t="s">
        <v>58</v>
      </c>
      <c r="BK46680" s="98" t="s">
        <v>70</v>
      </c>
    </row>
    <row r="46681" spans="17:63" ht="29.25" customHeight="1" x14ac:dyDescent="0.2">
      <c r="Q46681" s="92" t="s">
        <v>50</v>
      </c>
      <c r="BF46681" s="101" t="s">
        <v>58</v>
      </c>
      <c r="BK46681" s="98" t="s">
        <v>70</v>
      </c>
    </row>
    <row r="46682" spans="17:63" ht="29.25" customHeight="1" x14ac:dyDescent="0.2">
      <c r="Q46682" s="92" t="s">
        <v>50</v>
      </c>
      <c r="BF46682" s="101" t="s">
        <v>58</v>
      </c>
      <c r="BK46682" s="98" t="s">
        <v>70</v>
      </c>
    </row>
    <row r="46683" spans="17:63" ht="29.25" customHeight="1" x14ac:dyDescent="0.2">
      <c r="Q46683" s="92" t="s">
        <v>50</v>
      </c>
      <c r="BF46683" s="101" t="s">
        <v>58</v>
      </c>
      <c r="BK46683" s="98" t="s">
        <v>70</v>
      </c>
    </row>
    <row r="46684" spans="17:63" ht="29.25" customHeight="1" x14ac:dyDescent="0.2">
      <c r="Q46684" s="92" t="s">
        <v>50</v>
      </c>
      <c r="BF46684" s="101" t="s">
        <v>58</v>
      </c>
      <c r="BK46684" s="98" t="s">
        <v>70</v>
      </c>
    </row>
    <row r="46685" spans="17:63" ht="29.25" customHeight="1" x14ac:dyDescent="0.2">
      <c r="Q46685" s="92" t="s">
        <v>50</v>
      </c>
      <c r="BF46685" s="101" t="s">
        <v>58</v>
      </c>
      <c r="BK46685" s="98" t="s">
        <v>70</v>
      </c>
    </row>
    <row r="46686" spans="17:63" ht="29.25" customHeight="1" x14ac:dyDescent="0.2">
      <c r="Q46686" s="92" t="s">
        <v>50</v>
      </c>
      <c r="BF46686" s="101" t="s">
        <v>58</v>
      </c>
      <c r="BK46686" s="98" t="s">
        <v>70</v>
      </c>
    </row>
    <row r="46687" spans="17:63" ht="29.25" customHeight="1" x14ac:dyDescent="0.2">
      <c r="Q46687" s="92" t="s">
        <v>50</v>
      </c>
      <c r="BF46687" s="101" t="s">
        <v>58</v>
      </c>
      <c r="BK46687" s="98" t="s">
        <v>70</v>
      </c>
    </row>
    <row r="46688" spans="17:63" ht="29.25" customHeight="1" x14ac:dyDescent="0.2">
      <c r="Q46688" s="92" t="s">
        <v>50</v>
      </c>
      <c r="BF46688" s="101" t="s">
        <v>58</v>
      </c>
      <c r="BK46688" s="98" t="s">
        <v>70</v>
      </c>
    </row>
    <row r="46689" spans="17:63" ht="29.25" customHeight="1" x14ac:dyDescent="0.2">
      <c r="Q46689" s="92" t="s">
        <v>50</v>
      </c>
      <c r="BF46689" s="101" t="s">
        <v>58</v>
      </c>
      <c r="BK46689" s="98" t="s">
        <v>70</v>
      </c>
    </row>
    <row r="46690" spans="17:63" ht="29.25" customHeight="1" x14ac:dyDescent="0.2">
      <c r="Q46690" s="92" t="s">
        <v>50</v>
      </c>
      <c r="BF46690" s="101" t="s">
        <v>58</v>
      </c>
      <c r="BK46690" s="98" t="s">
        <v>70</v>
      </c>
    </row>
    <row r="46691" spans="17:63" ht="29.25" customHeight="1" x14ac:dyDescent="0.2">
      <c r="Q46691" s="92" t="s">
        <v>50</v>
      </c>
      <c r="BF46691" s="101" t="s">
        <v>58</v>
      </c>
      <c r="BK46691" s="98" t="s">
        <v>70</v>
      </c>
    </row>
    <row r="46692" spans="17:63" ht="29.25" customHeight="1" x14ac:dyDescent="0.2">
      <c r="Q46692" s="92" t="s">
        <v>50</v>
      </c>
      <c r="BF46692" s="101" t="s">
        <v>58</v>
      </c>
      <c r="BK46692" s="98" t="s">
        <v>70</v>
      </c>
    </row>
    <row r="46693" spans="17:63" ht="29.25" customHeight="1" x14ac:dyDescent="0.2">
      <c r="Q46693" s="92" t="s">
        <v>50</v>
      </c>
      <c r="BF46693" s="101" t="s">
        <v>58</v>
      </c>
      <c r="BK46693" s="98" t="s">
        <v>70</v>
      </c>
    </row>
    <row r="46694" spans="17:63" ht="29.25" customHeight="1" x14ac:dyDescent="0.2">
      <c r="Q46694" s="92" t="s">
        <v>50</v>
      </c>
      <c r="BF46694" s="101" t="s">
        <v>58</v>
      </c>
      <c r="BK46694" s="98" t="s">
        <v>70</v>
      </c>
    </row>
    <row r="46695" spans="17:63" ht="29.25" customHeight="1" x14ac:dyDescent="0.2">
      <c r="Q46695" s="92" t="s">
        <v>50</v>
      </c>
      <c r="BF46695" s="101" t="s">
        <v>58</v>
      </c>
      <c r="BK46695" s="98" t="s">
        <v>70</v>
      </c>
    </row>
    <row r="46696" spans="17:63" ht="29.25" customHeight="1" x14ac:dyDescent="0.2">
      <c r="Q46696" s="92" t="s">
        <v>50</v>
      </c>
      <c r="BF46696" s="101" t="s">
        <v>58</v>
      </c>
      <c r="BK46696" s="98" t="s">
        <v>70</v>
      </c>
    </row>
    <row r="46697" spans="17:63" ht="29.25" customHeight="1" x14ac:dyDescent="0.2">
      <c r="Q46697" s="92" t="s">
        <v>50</v>
      </c>
      <c r="BF46697" s="101" t="s">
        <v>58</v>
      </c>
      <c r="BK46697" s="98" t="s">
        <v>70</v>
      </c>
    </row>
    <row r="46698" spans="17:63" ht="29.25" customHeight="1" x14ac:dyDescent="0.2">
      <c r="Q46698" s="92" t="s">
        <v>50</v>
      </c>
      <c r="BF46698" s="101" t="s">
        <v>58</v>
      </c>
      <c r="BK46698" s="98" t="s">
        <v>70</v>
      </c>
    </row>
    <row r="46699" spans="17:63" ht="29.25" customHeight="1" x14ac:dyDescent="0.2">
      <c r="Q46699" s="92" t="s">
        <v>50</v>
      </c>
      <c r="BF46699" s="101" t="s">
        <v>58</v>
      </c>
      <c r="BK46699" s="98" t="s">
        <v>70</v>
      </c>
    </row>
    <row r="46700" spans="17:63" ht="29.25" customHeight="1" x14ac:dyDescent="0.2">
      <c r="Q46700" s="92" t="s">
        <v>50</v>
      </c>
      <c r="BF46700" s="101" t="s">
        <v>58</v>
      </c>
      <c r="BK46700" s="98" t="s">
        <v>70</v>
      </c>
    </row>
    <row r="46701" spans="17:63" ht="29.25" customHeight="1" x14ac:dyDescent="0.2">
      <c r="Q46701" s="92" t="s">
        <v>50</v>
      </c>
      <c r="BF46701" s="101" t="s">
        <v>58</v>
      </c>
      <c r="BK46701" s="98" t="s">
        <v>70</v>
      </c>
    </row>
    <row r="46702" spans="17:63" ht="29.25" customHeight="1" x14ac:dyDescent="0.2">
      <c r="Q46702" s="92" t="s">
        <v>50</v>
      </c>
      <c r="BF46702" s="101" t="s">
        <v>58</v>
      </c>
      <c r="BK46702" s="98" t="s">
        <v>70</v>
      </c>
    </row>
    <row r="46703" spans="17:63" ht="29.25" customHeight="1" x14ac:dyDescent="0.2">
      <c r="Q46703" s="92" t="s">
        <v>50</v>
      </c>
      <c r="BF46703" s="101" t="s">
        <v>58</v>
      </c>
      <c r="BK46703" s="98" t="s">
        <v>70</v>
      </c>
    </row>
    <row r="46704" spans="17:63" ht="29.25" customHeight="1" x14ac:dyDescent="0.2">
      <c r="Q46704" s="92" t="s">
        <v>50</v>
      </c>
      <c r="BF46704" s="101" t="s">
        <v>58</v>
      </c>
      <c r="BK46704" s="98" t="s">
        <v>70</v>
      </c>
    </row>
    <row r="46705" spans="17:63" ht="29.25" customHeight="1" x14ac:dyDescent="0.2">
      <c r="Q46705" s="92" t="s">
        <v>50</v>
      </c>
      <c r="BF46705" s="101" t="s">
        <v>58</v>
      </c>
      <c r="BK46705" s="98" t="s">
        <v>70</v>
      </c>
    </row>
    <row r="46706" spans="17:63" ht="29.25" customHeight="1" x14ac:dyDescent="0.2">
      <c r="Q46706" s="92" t="s">
        <v>50</v>
      </c>
      <c r="BF46706" s="101" t="s">
        <v>58</v>
      </c>
      <c r="BK46706" s="98" t="s">
        <v>70</v>
      </c>
    </row>
    <row r="46707" spans="17:63" ht="29.25" customHeight="1" x14ac:dyDescent="0.2">
      <c r="Q46707" s="92" t="s">
        <v>50</v>
      </c>
      <c r="BF46707" s="101" t="s">
        <v>58</v>
      </c>
      <c r="BK46707" s="98" t="s">
        <v>70</v>
      </c>
    </row>
    <row r="46708" spans="17:63" ht="29.25" customHeight="1" x14ac:dyDescent="0.2">
      <c r="Q46708" s="92" t="s">
        <v>50</v>
      </c>
      <c r="BF46708" s="101" t="s">
        <v>58</v>
      </c>
      <c r="BK46708" s="98" t="s">
        <v>70</v>
      </c>
    </row>
    <row r="46709" spans="17:63" ht="29.25" customHeight="1" x14ac:dyDescent="0.2">
      <c r="Q46709" s="92" t="s">
        <v>50</v>
      </c>
      <c r="BF46709" s="101" t="s">
        <v>58</v>
      </c>
      <c r="BK46709" s="98" t="s">
        <v>70</v>
      </c>
    </row>
    <row r="46710" spans="17:63" ht="29.25" customHeight="1" x14ac:dyDescent="0.2">
      <c r="Q46710" s="92" t="s">
        <v>50</v>
      </c>
      <c r="BF46710" s="101" t="s">
        <v>58</v>
      </c>
      <c r="BK46710" s="98" t="s">
        <v>70</v>
      </c>
    </row>
    <row r="46711" spans="17:63" ht="29.25" customHeight="1" x14ac:dyDescent="0.2">
      <c r="Q46711" s="92" t="s">
        <v>50</v>
      </c>
      <c r="BF46711" s="101" t="s">
        <v>58</v>
      </c>
      <c r="BK46711" s="98" t="s">
        <v>70</v>
      </c>
    </row>
    <row r="46712" spans="17:63" ht="29.25" customHeight="1" x14ac:dyDescent="0.2">
      <c r="Q46712" s="92" t="s">
        <v>50</v>
      </c>
      <c r="BF46712" s="101" t="s">
        <v>58</v>
      </c>
      <c r="BK46712" s="98" t="s">
        <v>70</v>
      </c>
    </row>
    <row r="46713" spans="17:63" ht="29.25" customHeight="1" x14ac:dyDescent="0.2">
      <c r="Q46713" s="92" t="s">
        <v>50</v>
      </c>
      <c r="BF46713" s="101" t="s">
        <v>58</v>
      </c>
      <c r="BK46713" s="98" t="s">
        <v>70</v>
      </c>
    </row>
    <row r="46714" spans="17:63" ht="29.25" customHeight="1" x14ac:dyDescent="0.2">
      <c r="Q46714" s="92" t="s">
        <v>50</v>
      </c>
      <c r="BF46714" s="101" t="s">
        <v>58</v>
      </c>
      <c r="BK46714" s="98" t="s">
        <v>70</v>
      </c>
    </row>
    <row r="46715" spans="17:63" ht="29.25" customHeight="1" x14ac:dyDescent="0.2">
      <c r="Q46715" s="92" t="s">
        <v>50</v>
      </c>
      <c r="BF46715" s="101" t="s">
        <v>58</v>
      </c>
      <c r="BK46715" s="98" t="s">
        <v>70</v>
      </c>
    </row>
    <row r="46716" spans="17:63" ht="29.25" customHeight="1" x14ac:dyDescent="0.2">
      <c r="Q46716" s="92" t="s">
        <v>50</v>
      </c>
      <c r="BF46716" s="101" t="s">
        <v>58</v>
      </c>
      <c r="BK46716" s="98" t="s">
        <v>70</v>
      </c>
    </row>
    <row r="46717" spans="17:63" ht="29.25" customHeight="1" x14ac:dyDescent="0.2">
      <c r="Q46717" s="92" t="s">
        <v>50</v>
      </c>
      <c r="BF46717" s="101" t="s">
        <v>58</v>
      </c>
      <c r="BK46717" s="98" t="s">
        <v>70</v>
      </c>
    </row>
    <row r="46718" spans="17:63" ht="29.25" customHeight="1" x14ac:dyDescent="0.2">
      <c r="Q46718" s="92" t="s">
        <v>50</v>
      </c>
      <c r="BF46718" s="101" t="s">
        <v>58</v>
      </c>
      <c r="BK46718" s="98" t="s">
        <v>70</v>
      </c>
    </row>
    <row r="46719" spans="17:63" ht="29.25" customHeight="1" x14ac:dyDescent="0.2">
      <c r="Q46719" s="92" t="s">
        <v>50</v>
      </c>
      <c r="BF46719" s="101" t="s">
        <v>58</v>
      </c>
      <c r="BK46719" s="98" t="s">
        <v>70</v>
      </c>
    </row>
    <row r="46720" spans="17:63" ht="29.25" customHeight="1" x14ac:dyDescent="0.2">
      <c r="Q46720" s="92" t="s">
        <v>50</v>
      </c>
      <c r="BF46720" s="101" t="s">
        <v>58</v>
      </c>
      <c r="BK46720" s="98" t="s">
        <v>70</v>
      </c>
    </row>
    <row r="46721" spans="17:63" ht="29.25" customHeight="1" x14ac:dyDescent="0.2">
      <c r="Q46721" s="92" t="s">
        <v>50</v>
      </c>
      <c r="BF46721" s="101" t="s">
        <v>58</v>
      </c>
      <c r="BK46721" s="98" t="s">
        <v>70</v>
      </c>
    </row>
    <row r="46722" spans="17:63" ht="29.25" customHeight="1" x14ac:dyDescent="0.2">
      <c r="Q46722" s="92" t="s">
        <v>50</v>
      </c>
      <c r="BF46722" s="101" t="s">
        <v>58</v>
      </c>
      <c r="BK46722" s="98" t="s">
        <v>70</v>
      </c>
    </row>
    <row r="46723" spans="17:63" ht="29.25" customHeight="1" x14ac:dyDescent="0.2">
      <c r="Q46723" s="92" t="s">
        <v>50</v>
      </c>
      <c r="BF46723" s="101" t="s">
        <v>58</v>
      </c>
      <c r="BK46723" s="98" t="s">
        <v>70</v>
      </c>
    </row>
    <row r="46724" spans="17:63" ht="29.25" customHeight="1" x14ac:dyDescent="0.2">
      <c r="Q46724" s="92" t="s">
        <v>50</v>
      </c>
      <c r="BF46724" s="101" t="s">
        <v>58</v>
      </c>
      <c r="BK46724" s="98" t="s">
        <v>70</v>
      </c>
    </row>
    <row r="46725" spans="17:63" ht="29.25" customHeight="1" x14ac:dyDescent="0.2">
      <c r="Q46725" s="92" t="s">
        <v>50</v>
      </c>
      <c r="BF46725" s="101" t="s">
        <v>58</v>
      </c>
      <c r="BK46725" s="98" t="s">
        <v>70</v>
      </c>
    </row>
    <row r="46726" spans="17:63" ht="29.25" customHeight="1" x14ac:dyDescent="0.2">
      <c r="Q46726" s="92" t="s">
        <v>50</v>
      </c>
      <c r="BF46726" s="101" t="s">
        <v>58</v>
      </c>
      <c r="BK46726" s="98" t="s">
        <v>70</v>
      </c>
    </row>
    <row r="46727" spans="17:63" ht="29.25" customHeight="1" x14ac:dyDescent="0.2">
      <c r="Q46727" s="92" t="s">
        <v>50</v>
      </c>
      <c r="BF46727" s="101" t="s">
        <v>58</v>
      </c>
      <c r="BK46727" s="98" t="s">
        <v>70</v>
      </c>
    </row>
    <row r="46728" spans="17:63" ht="29.25" customHeight="1" x14ac:dyDescent="0.2">
      <c r="Q46728" s="92" t="s">
        <v>50</v>
      </c>
      <c r="BF46728" s="101" t="s">
        <v>58</v>
      </c>
      <c r="BK46728" s="98" t="s">
        <v>70</v>
      </c>
    </row>
    <row r="46729" spans="17:63" ht="29.25" customHeight="1" x14ac:dyDescent="0.2">
      <c r="Q46729" s="92" t="s">
        <v>50</v>
      </c>
      <c r="BF46729" s="101" t="s">
        <v>58</v>
      </c>
      <c r="BK46729" s="98" t="s">
        <v>70</v>
      </c>
    </row>
    <row r="46730" spans="17:63" ht="29.25" customHeight="1" x14ac:dyDescent="0.2">
      <c r="Q46730" s="92" t="s">
        <v>50</v>
      </c>
      <c r="BF46730" s="101" t="s">
        <v>58</v>
      </c>
      <c r="BK46730" s="98" t="s">
        <v>70</v>
      </c>
    </row>
    <row r="46731" spans="17:63" ht="29.25" customHeight="1" x14ac:dyDescent="0.2">
      <c r="Q46731" s="92" t="s">
        <v>50</v>
      </c>
      <c r="BF46731" s="101" t="s">
        <v>58</v>
      </c>
      <c r="BK46731" s="98" t="s">
        <v>70</v>
      </c>
    </row>
    <row r="46732" spans="17:63" ht="29.25" customHeight="1" x14ac:dyDescent="0.2">
      <c r="Q46732" s="92" t="s">
        <v>50</v>
      </c>
      <c r="BF46732" s="101" t="s">
        <v>58</v>
      </c>
      <c r="BK46732" s="98" t="s">
        <v>70</v>
      </c>
    </row>
    <row r="46733" spans="17:63" ht="29.25" customHeight="1" x14ac:dyDescent="0.2">
      <c r="Q46733" s="92" t="s">
        <v>50</v>
      </c>
      <c r="BF46733" s="101" t="s">
        <v>58</v>
      </c>
      <c r="BK46733" s="98" t="s">
        <v>70</v>
      </c>
    </row>
    <row r="46734" spans="17:63" ht="29.25" customHeight="1" x14ac:dyDescent="0.2">
      <c r="Q46734" s="92" t="s">
        <v>50</v>
      </c>
      <c r="BF46734" s="101" t="s">
        <v>58</v>
      </c>
      <c r="BK46734" s="98" t="s">
        <v>70</v>
      </c>
    </row>
    <row r="46735" spans="17:63" ht="29.25" customHeight="1" x14ac:dyDescent="0.2">
      <c r="Q46735" s="92" t="s">
        <v>50</v>
      </c>
      <c r="BF46735" s="101" t="s">
        <v>58</v>
      </c>
      <c r="BK46735" s="98" t="s">
        <v>70</v>
      </c>
    </row>
    <row r="46736" spans="17:63" ht="29.25" customHeight="1" x14ac:dyDescent="0.2">
      <c r="Q46736" s="92" t="s">
        <v>50</v>
      </c>
      <c r="BF46736" s="101" t="s">
        <v>58</v>
      </c>
      <c r="BK46736" s="98" t="s">
        <v>70</v>
      </c>
    </row>
    <row r="46737" spans="17:63" ht="29.25" customHeight="1" x14ac:dyDescent="0.2">
      <c r="Q46737" s="92" t="s">
        <v>50</v>
      </c>
      <c r="BF46737" s="101" t="s">
        <v>58</v>
      </c>
      <c r="BK46737" s="98" t="s">
        <v>70</v>
      </c>
    </row>
    <row r="46738" spans="17:63" ht="29.25" customHeight="1" x14ac:dyDescent="0.2">
      <c r="Q46738" s="92" t="s">
        <v>50</v>
      </c>
      <c r="BF46738" s="101" t="s">
        <v>58</v>
      </c>
      <c r="BK46738" s="98" t="s">
        <v>70</v>
      </c>
    </row>
    <row r="46739" spans="17:63" ht="29.25" customHeight="1" x14ac:dyDescent="0.2">
      <c r="Q46739" s="92" t="s">
        <v>50</v>
      </c>
      <c r="BF46739" s="101" t="s">
        <v>58</v>
      </c>
      <c r="BK46739" s="98" t="s">
        <v>70</v>
      </c>
    </row>
    <row r="46740" spans="17:63" ht="29.25" customHeight="1" x14ac:dyDescent="0.2">
      <c r="Q46740" s="92" t="s">
        <v>50</v>
      </c>
      <c r="BF46740" s="101" t="s">
        <v>58</v>
      </c>
      <c r="BK46740" s="98" t="s">
        <v>70</v>
      </c>
    </row>
    <row r="46741" spans="17:63" ht="29.25" customHeight="1" x14ac:dyDescent="0.2">
      <c r="Q46741" s="92" t="s">
        <v>50</v>
      </c>
      <c r="BF46741" s="101" t="s">
        <v>58</v>
      </c>
      <c r="BK46741" s="98" t="s">
        <v>70</v>
      </c>
    </row>
    <row r="46742" spans="17:63" ht="29.25" customHeight="1" x14ac:dyDescent="0.2">
      <c r="Q46742" s="92" t="s">
        <v>50</v>
      </c>
      <c r="BF46742" s="101" t="s">
        <v>58</v>
      </c>
      <c r="BK46742" s="98" t="s">
        <v>70</v>
      </c>
    </row>
    <row r="46743" spans="17:63" ht="29.25" customHeight="1" x14ac:dyDescent="0.2">
      <c r="Q46743" s="92" t="s">
        <v>50</v>
      </c>
      <c r="BF46743" s="101" t="s">
        <v>58</v>
      </c>
      <c r="BK46743" s="98" t="s">
        <v>70</v>
      </c>
    </row>
    <row r="46744" spans="17:63" ht="29.25" customHeight="1" x14ac:dyDescent="0.2">
      <c r="Q46744" s="92" t="s">
        <v>50</v>
      </c>
      <c r="BF46744" s="101" t="s">
        <v>58</v>
      </c>
      <c r="BK46744" s="98" t="s">
        <v>70</v>
      </c>
    </row>
    <row r="46745" spans="17:63" ht="29.25" customHeight="1" x14ac:dyDescent="0.2">
      <c r="Q46745" s="92" t="s">
        <v>50</v>
      </c>
      <c r="BF46745" s="101" t="s">
        <v>58</v>
      </c>
      <c r="BK46745" s="98" t="s">
        <v>70</v>
      </c>
    </row>
    <row r="46746" spans="17:63" ht="29.25" customHeight="1" x14ac:dyDescent="0.2">
      <c r="Q46746" s="92" t="s">
        <v>50</v>
      </c>
      <c r="BF46746" s="101" t="s">
        <v>58</v>
      </c>
      <c r="BK46746" s="98" t="s">
        <v>70</v>
      </c>
    </row>
    <row r="46747" spans="17:63" ht="29.25" customHeight="1" x14ac:dyDescent="0.2">
      <c r="Q46747" s="92" t="s">
        <v>50</v>
      </c>
      <c r="BF46747" s="101" t="s">
        <v>58</v>
      </c>
      <c r="BK46747" s="98" t="s">
        <v>70</v>
      </c>
    </row>
    <row r="46748" spans="17:63" ht="29.25" customHeight="1" x14ac:dyDescent="0.2">
      <c r="Q46748" s="92" t="s">
        <v>50</v>
      </c>
      <c r="BF46748" s="101" t="s">
        <v>58</v>
      </c>
      <c r="BK46748" s="98" t="s">
        <v>70</v>
      </c>
    </row>
    <row r="46749" spans="17:63" ht="29.25" customHeight="1" x14ac:dyDescent="0.2">
      <c r="Q46749" s="92" t="s">
        <v>50</v>
      </c>
      <c r="BF46749" s="101" t="s">
        <v>58</v>
      </c>
      <c r="BK46749" s="98" t="s">
        <v>70</v>
      </c>
    </row>
    <row r="46750" spans="17:63" ht="29.25" customHeight="1" x14ac:dyDescent="0.2">
      <c r="Q46750" s="92" t="s">
        <v>50</v>
      </c>
      <c r="BF46750" s="101" t="s">
        <v>58</v>
      </c>
      <c r="BK46750" s="98" t="s">
        <v>70</v>
      </c>
    </row>
    <row r="46751" spans="17:63" ht="29.25" customHeight="1" x14ac:dyDescent="0.2">
      <c r="Q46751" s="92" t="s">
        <v>50</v>
      </c>
      <c r="BF46751" s="101" t="s">
        <v>58</v>
      </c>
      <c r="BK46751" s="98" t="s">
        <v>70</v>
      </c>
    </row>
    <row r="46752" spans="17:63" ht="29.25" customHeight="1" x14ac:dyDescent="0.2">
      <c r="Q46752" s="92" t="s">
        <v>50</v>
      </c>
      <c r="BF46752" s="101" t="s">
        <v>58</v>
      </c>
      <c r="BK46752" s="98" t="s">
        <v>70</v>
      </c>
    </row>
    <row r="46753" spans="17:63" ht="29.25" customHeight="1" x14ac:dyDescent="0.2">
      <c r="Q46753" s="92" t="s">
        <v>50</v>
      </c>
      <c r="BF46753" s="101" t="s">
        <v>58</v>
      </c>
      <c r="BK46753" s="98" t="s">
        <v>70</v>
      </c>
    </row>
    <row r="46754" spans="17:63" ht="29.25" customHeight="1" x14ac:dyDescent="0.2">
      <c r="Q46754" s="92" t="s">
        <v>50</v>
      </c>
      <c r="BF46754" s="101" t="s">
        <v>58</v>
      </c>
      <c r="BK46754" s="98" t="s">
        <v>70</v>
      </c>
    </row>
    <row r="46755" spans="17:63" ht="29.25" customHeight="1" x14ac:dyDescent="0.2">
      <c r="Q46755" s="92" t="s">
        <v>50</v>
      </c>
      <c r="BF46755" s="101" t="s">
        <v>58</v>
      </c>
      <c r="BK46755" s="98" t="s">
        <v>70</v>
      </c>
    </row>
    <row r="46756" spans="17:63" ht="29.25" customHeight="1" x14ac:dyDescent="0.2">
      <c r="Q46756" s="92" t="s">
        <v>50</v>
      </c>
      <c r="BF46756" s="101" t="s">
        <v>58</v>
      </c>
      <c r="BK46756" s="98" t="s">
        <v>70</v>
      </c>
    </row>
    <row r="46757" spans="17:63" ht="29.25" customHeight="1" x14ac:dyDescent="0.2">
      <c r="Q46757" s="92" t="s">
        <v>50</v>
      </c>
      <c r="BF46757" s="101" t="s">
        <v>58</v>
      </c>
      <c r="BK46757" s="98" t="s">
        <v>70</v>
      </c>
    </row>
    <row r="46758" spans="17:63" ht="29.25" customHeight="1" x14ac:dyDescent="0.2">
      <c r="Q46758" s="92" t="s">
        <v>50</v>
      </c>
      <c r="BF46758" s="101" t="s">
        <v>58</v>
      </c>
      <c r="BK46758" s="98" t="s">
        <v>70</v>
      </c>
    </row>
    <row r="46759" spans="17:63" ht="29.25" customHeight="1" x14ac:dyDescent="0.2">
      <c r="Q46759" s="92" t="s">
        <v>50</v>
      </c>
      <c r="BF46759" s="101" t="s">
        <v>58</v>
      </c>
      <c r="BK46759" s="98" t="s">
        <v>70</v>
      </c>
    </row>
    <row r="46760" spans="17:63" ht="29.25" customHeight="1" x14ac:dyDescent="0.2">
      <c r="Q46760" s="92" t="s">
        <v>50</v>
      </c>
      <c r="BF46760" s="101" t="s">
        <v>58</v>
      </c>
      <c r="BK46760" s="98" t="s">
        <v>70</v>
      </c>
    </row>
    <row r="46761" spans="17:63" ht="29.25" customHeight="1" x14ac:dyDescent="0.2">
      <c r="Q46761" s="92" t="s">
        <v>50</v>
      </c>
      <c r="BF46761" s="101" t="s">
        <v>58</v>
      </c>
      <c r="BK46761" s="98" t="s">
        <v>70</v>
      </c>
    </row>
    <row r="46762" spans="17:63" ht="29.25" customHeight="1" x14ac:dyDescent="0.2">
      <c r="Q46762" s="92" t="s">
        <v>50</v>
      </c>
      <c r="BF46762" s="101" t="s">
        <v>58</v>
      </c>
      <c r="BK46762" s="98" t="s">
        <v>70</v>
      </c>
    </row>
    <row r="46763" spans="17:63" ht="29.25" customHeight="1" x14ac:dyDescent="0.2">
      <c r="Q46763" s="92" t="s">
        <v>50</v>
      </c>
      <c r="BF46763" s="101" t="s">
        <v>58</v>
      </c>
      <c r="BK46763" s="98" t="s">
        <v>70</v>
      </c>
    </row>
    <row r="46764" spans="17:63" ht="29.25" customHeight="1" x14ac:dyDescent="0.2">
      <c r="Q46764" s="92" t="s">
        <v>50</v>
      </c>
      <c r="BF46764" s="101" t="s">
        <v>58</v>
      </c>
      <c r="BK46764" s="98" t="s">
        <v>70</v>
      </c>
    </row>
    <row r="46765" spans="17:63" ht="29.25" customHeight="1" x14ac:dyDescent="0.2">
      <c r="Q46765" s="92" t="s">
        <v>50</v>
      </c>
      <c r="BF46765" s="101" t="s">
        <v>58</v>
      </c>
      <c r="BK46765" s="98" t="s">
        <v>70</v>
      </c>
    </row>
    <row r="46766" spans="17:63" ht="29.25" customHeight="1" x14ac:dyDescent="0.2">
      <c r="Q46766" s="92" t="s">
        <v>50</v>
      </c>
      <c r="BF46766" s="101" t="s">
        <v>58</v>
      </c>
      <c r="BK46766" s="98" t="s">
        <v>70</v>
      </c>
    </row>
    <row r="46767" spans="17:63" ht="29.25" customHeight="1" x14ac:dyDescent="0.2">
      <c r="Q46767" s="92" t="s">
        <v>50</v>
      </c>
      <c r="BF46767" s="101" t="s">
        <v>58</v>
      </c>
      <c r="BK46767" s="98" t="s">
        <v>70</v>
      </c>
    </row>
    <row r="46768" spans="17:63" ht="29.25" customHeight="1" x14ac:dyDescent="0.2">
      <c r="Q46768" s="92" t="s">
        <v>50</v>
      </c>
      <c r="BF46768" s="101" t="s">
        <v>58</v>
      </c>
      <c r="BK46768" s="98" t="s">
        <v>70</v>
      </c>
    </row>
    <row r="46769" spans="17:63" ht="29.25" customHeight="1" x14ac:dyDescent="0.2">
      <c r="Q46769" s="92" t="s">
        <v>50</v>
      </c>
      <c r="BF46769" s="101" t="s">
        <v>58</v>
      </c>
      <c r="BK46769" s="98" t="s">
        <v>70</v>
      </c>
    </row>
    <row r="46770" spans="17:63" ht="29.25" customHeight="1" x14ac:dyDescent="0.2">
      <c r="Q46770" s="92" t="s">
        <v>50</v>
      </c>
      <c r="BF46770" s="101" t="s">
        <v>58</v>
      </c>
      <c r="BK46770" s="98" t="s">
        <v>70</v>
      </c>
    </row>
    <row r="46771" spans="17:63" ht="29.25" customHeight="1" x14ac:dyDescent="0.2">
      <c r="Q46771" s="92" t="s">
        <v>50</v>
      </c>
      <c r="BF46771" s="101" t="s">
        <v>58</v>
      </c>
      <c r="BK46771" s="98" t="s">
        <v>70</v>
      </c>
    </row>
    <row r="46772" spans="17:63" ht="29.25" customHeight="1" x14ac:dyDescent="0.2">
      <c r="Q46772" s="92" t="s">
        <v>50</v>
      </c>
      <c r="BF46772" s="101" t="s">
        <v>58</v>
      </c>
      <c r="BK46772" s="98" t="s">
        <v>70</v>
      </c>
    </row>
    <row r="46773" spans="17:63" ht="29.25" customHeight="1" x14ac:dyDescent="0.2">
      <c r="Q46773" s="92" t="s">
        <v>50</v>
      </c>
      <c r="BF46773" s="101" t="s">
        <v>58</v>
      </c>
      <c r="BK46773" s="98" t="s">
        <v>70</v>
      </c>
    </row>
    <row r="46774" spans="17:63" ht="29.25" customHeight="1" x14ac:dyDescent="0.2">
      <c r="Q46774" s="92" t="s">
        <v>50</v>
      </c>
      <c r="BF46774" s="101" t="s">
        <v>58</v>
      </c>
      <c r="BK46774" s="98" t="s">
        <v>70</v>
      </c>
    </row>
    <row r="46775" spans="17:63" ht="29.25" customHeight="1" x14ac:dyDescent="0.2">
      <c r="Q46775" s="92" t="s">
        <v>50</v>
      </c>
      <c r="BF46775" s="101" t="s">
        <v>58</v>
      </c>
      <c r="BK46775" s="98" t="s">
        <v>70</v>
      </c>
    </row>
    <row r="46776" spans="17:63" ht="29.25" customHeight="1" x14ac:dyDescent="0.2">
      <c r="Q46776" s="92" t="s">
        <v>50</v>
      </c>
      <c r="BF46776" s="101" t="s">
        <v>58</v>
      </c>
      <c r="BK46776" s="98" t="s">
        <v>70</v>
      </c>
    </row>
    <row r="46777" spans="17:63" ht="29.25" customHeight="1" x14ac:dyDescent="0.2">
      <c r="Q46777" s="92" t="s">
        <v>50</v>
      </c>
      <c r="BF46777" s="101" t="s">
        <v>58</v>
      </c>
      <c r="BK46777" s="98" t="s">
        <v>70</v>
      </c>
    </row>
    <row r="46778" spans="17:63" ht="29.25" customHeight="1" x14ac:dyDescent="0.2">
      <c r="Q46778" s="92" t="s">
        <v>50</v>
      </c>
      <c r="BF46778" s="101" t="s">
        <v>58</v>
      </c>
      <c r="BK46778" s="98" t="s">
        <v>70</v>
      </c>
    </row>
    <row r="46779" spans="17:63" ht="29.25" customHeight="1" x14ac:dyDescent="0.2">
      <c r="Q46779" s="92" t="s">
        <v>50</v>
      </c>
      <c r="BF46779" s="101" t="s">
        <v>58</v>
      </c>
      <c r="BK46779" s="98" t="s">
        <v>70</v>
      </c>
    </row>
    <row r="46780" spans="17:63" ht="29.25" customHeight="1" x14ac:dyDescent="0.2">
      <c r="Q46780" s="92" t="s">
        <v>50</v>
      </c>
      <c r="BF46780" s="101" t="s">
        <v>58</v>
      </c>
      <c r="BK46780" s="98" t="s">
        <v>70</v>
      </c>
    </row>
    <row r="46781" spans="17:63" ht="29.25" customHeight="1" x14ac:dyDescent="0.2">
      <c r="Q46781" s="92" t="s">
        <v>50</v>
      </c>
      <c r="BF46781" s="101" t="s">
        <v>58</v>
      </c>
      <c r="BK46781" s="98" t="s">
        <v>70</v>
      </c>
    </row>
    <row r="46782" spans="17:63" ht="29.25" customHeight="1" x14ac:dyDescent="0.2">
      <c r="Q46782" s="92" t="s">
        <v>50</v>
      </c>
      <c r="BF46782" s="101" t="s">
        <v>58</v>
      </c>
      <c r="BK46782" s="98" t="s">
        <v>70</v>
      </c>
    </row>
    <row r="46783" spans="17:63" ht="29.25" customHeight="1" x14ac:dyDescent="0.2">
      <c r="Q46783" s="92" t="s">
        <v>50</v>
      </c>
      <c r="BF46783" s="101" t="s">
        <v>58</v>
      </c>
      <c r="BK46783" s="98" t="s">
        <v>70</v>
      </c>
    </row>
    <row r="46784" spans="17:63" ht="29.25" customHeight="1" x14ac:dyDescent="0.2">
      <c r="Q46784" s="92" t="s">
        <v>50</v>
      </c>
      <c r="BF46784" s="101" t="s">
        <v>58</v>
      </c>
      <c r="BK46784" s="98" t="s">
        <v>70</v>
      </c>
    </row>
    <row r="46785" spans="17:63" ht="29.25" customHeight="1" x14ac:dyDescent="0.2">
      <c r="Q46785" s="92" t="s">
        <v>50</v>
      </c>
      <c r="BF46785" s="101" t="s">
        <v>58</v>
      </c>
      <c r="BK46785" s="98" t="s">
        <v>70</v>
      </c>
    </row>
    <row r="46786" spans="17:63" ht="29.25" customHeight="1" x14ac:dyDescent="0.2">
      <c r="Q46786" s="92" t="s">
        <v>50</v>
      </c>
      <c r="BF46786" s="101" t="s">
        <v>58</v>
      </c>
      <c r="BK46786" s="98" t="s">
        <v>70</v>
      </c>
    </row>
    <row r="46787" spans="17:63" ht="29.25" customHeight="1" x14ac:dyDescent="0.2">
      <c r="Q46787" s="92" t="s">
        <v>50</v>
      </c>
      <c r="BF46787" s="101" t="s">
        <v>58</v>
      </c>
      <c r="BK46787" s="98" t="s">
        <v>70</v>
      </c>
    </row>
    <row r="46788" spans="17:63" ht="29.25" customHeight="1" x14ac:dyDescent="0.2">
      <c r="Q46788" s="92" t="s">
        <v>50</v>
      </c>
      <c r="BF46788" s="101" t="s">
        <v>58</v>
      </c>
      <c r="BK46788" s="98" t="s">
        <v>70</v>
      </c>
    </row>
    <row r="46789" spans="17:63" ht="29.25" customHeight="1" x14ac:dyDescent="0.2">
      <c r="Q46789" s="92" t="s">
        <v>50</v>
      </c>
      <c r="BF46789" s="101" t="s">
        <v>58</v>
      </c>
      <c r="BK46789" s="98" t="s">
        <v>70</v>
      </c>
    </row>
    <row r="46790" spans="17:63" ht="29.25" customHeight="1" x14ac:dyDescent="0.2">
      <c r="Q46790" s="92" t="s">
        <v>50</v>
      </c>
      <c r="BF46790" s="101" t="s">
        <v>58</v>
      </c>
      <c r="BK46790" s="98" t="s">
        <v>70</v>
      </c>
    </row>
    <row r="46791" spans="17:63" ht="29.25" customHeight="1" x14ac:dyDescent="0.2">
      <c r="Q46791" s="92" t="s">
        <v>50</v>
      </c>
      <c r="BF46791" s="101" t="s">
        <v>58</v>
      </c>
      <c r="BK46791" s="98" t="s">
        <v>70</v>
      </c>
    </row>
    <row r="46792" spans="17:63" ht="29.25" customHeight="1" x14ac:dyDescent="0.2">
      <c r="Q46792" s="92" t="s">
        <v>50</v>
      </c>
      <c r="BF46792" s="101" t="s">
        <v>58</v>
      </c>
      <c r="BK46792" s="98" t="s">
        <v>70</v>
      </c>
    </row>
    <row r="46793" spans="17:63" ht="29.25" customHeight="1" x14ac:dyDescent="0.2">
      <c r="Q46793" s="92" t="s">
        <v>50</v>
      </c>
      <c r="BF46793" s="101" t="s">
        <v>58</v>
      </c>
      <c r="BK46793" s="98" t="s">
        <v>70</v>
      </c>
    </row>
    <row r="46794" spans="17:63" ht="29.25" customHeight="1" x14ac:dyDescent="0.2">
      <c r="Q46794" s="92" t="s">
        <v>50</v>
      </c>
      <c r="BF46794" s="101" t="s">
        <v>58</v>
      </c>
      <c r="BK46794" s="98" t="s">
        <v>70</v>
      </c>
    </row>
    <row r="46795" spans="17:63" ht="29.25" customHeight="1" x14ac:dyDescent="0.2">
      <c r="Q46795" s="92" t="s">
        <v>50</v>
      </c>
      <c r="BF46795" s="101" t="s">
        <v>58</v>
      </c>
      <c r="BK46795" s="98" t="s">
        <v>70</v>
      </c>
    </row>
    <row r="46796" spans="17:63" ht="29.25" customHeight="1" x14ac:dyDescent="0.2">
      <c r="Q46796" s="92" t="s">
        <v>50</v>
      </c>
      <c r="BF46796" s="101" t="s">
        <v>58</v>
      </c>
      <c r="BK46796" s="98" t="s">
        <v>70</v>
      </c>
    </row>
    <row r="46797" spans="17:63" ht="29.25" customHeight="1" x14ac:dyDescent="0.2">
      <c r="Q46797" s="92" t="s">
        <v>50</v>
      </c>
      <c r="BF46797" s="101" t="s">
        <v>58</v>
      </c>
      <c r="BK46797" s="98" t="s">
        <v>70</v>
      </c>
    </row>
    <row r="46798" spans="17:63" ht="29.25" customHeight="1" x14ac:dyDescent="0.2">
      <c r="Q46798" s="92" t="s">
        <v>50</v>
      </c>
      <c r="BF46798" s="101" t="s">
        <v>58</v>
      </c>
      <c r="BK46798" s="98" t="s">
        <v>70</v>
      </c>
    </row>
    <row r="46799" spans="17:63" ht="29.25" customHeight="1" x14ac:dyDescent="0.2">
      <c r="Q46799" s="92" t="s">
        <v>50</v>
      </c>
      <c r="BF46799" s="101" t="s">
        <v>58</v>
      </c>
      <c r="BK46799" s="98" t="s">
        <v>70</v>
      </c>
    </row>
    <row r="46800" spans="17:63" ht="29.25" customHeight="1" x14ac:dyDescent="0.2">
      <c r="Q46800" s="92" t="s">
        <v>50</v>
      </c>
      <c r="BF46800" s="101" t="s">
        <v>58</v>
      </c>
      <c r="BK46800" s="98" t="s">
        <v>70</v>
      </c>
    </row>
    <row r="46801" spans="17:63" ht="29.25" customHeight="1" x14ac:dyDescent="0.2">
      <c r="Q46801" s="92" t="s">
        <v>50</v>
      </c>
      <c r="BF46801" s="101" t="s">
        <v>58</v>
      </c>
      <c r="BK46801" s="98" t="s">
        <v>70</v>
      </c>
    </row>
    <row r="46802" spans="17:63" ht="29.25" customHeight="1" x14ac:dyDescent="0.2">
      <c r="Q46802" s="92" t="s">
        <v>50</v>
      </c>
      <c r="BF46802" s="101" t="s">
        <v>58</v>
      </c>
      <c r="BK46802" s="98" t="s">
        <v>70</v>
      </c>
    </row>
    <row r="46803" spans="17:63" ht="29.25" customHeight="1" x14ac:dyDescent="0.2">
      <c r="Q46803" s="92" t="s">
        <v>50</v>
      </c>
      <c r="BF46803" s="101" t="s">
        <v>58</v>
      </c>
      <c r="BK46803" s="98" t="s">
        <v>70</v>
      </c>
    </row>
    <row r="46804" spans="17:63" ht="29.25" customHeight="1" x14ac:dyDescent="0.2">
      <c r="Q46804" s="92" t="s">
        <v>50</v>
      </c>
      <c r="BF46804" s="101" t="s">
        <v>58</v>
      </c>
      <c r="BK46804" s="98" t="s">
        <v>70</v>
      </c>
    </row>
    <row r="46805" spans="17:63" ht="29.25" customHeight="1" x14ac:dyDescent="0.2">
      <c r="Q46805" s="92" t="s">
        <v>50</v>
      </c>
      <c r="BF46805" s="101" t="s">
        <v>58</v>
      </c>
      <c r="BK46805" s="98" t="s">
        <v>70</v>
      </c>
    </row>
    <row r="46806" spans="17:63" ht="29.25" customHeight="1" x14ac:dyDescent="0.2">
      <c r="Q46806" s="92" t="s">
        <v>50</v>
      </c>
      <c r="BF46806" s="101" t="s">
        <v>58</v>
      </c>
      <c r="BK46806" s="98" t="s">
        <v>70</v>
      </c>
    </row>
    <row r="46807" spans="17:63" ht="29.25" customHeight="1" x14ac:dyDescent="0.2">
      <c r="Q46807" s="92" t="s">
        <v>50</v>
      </c>
      <c r="BF46807" s="101" t="s">
        <v>58</v>
      </c>
      <c r="BK46807" s="98" t="s">
        <v>70</v>
      </c>
    </row>
    <row r="46808" spans="17:63" ht="29.25" customHeight="1" x14ac:dyDescent="0.2">
      <c r="Q46808" s="92" t="s">
        <v>50</v>
      </c>
      <c r="BF46808" s="101" t="s">
        <v>58</v>
      </c>
      <c r="BK46808" s="98" t="s">
        <v>70</v>
      </c>
    </row>
    <row r="46809" spans="17:63" ht="29.25" customHeight="1" x14ac:dyDescent="0.2">
      <c r="Q46809" s="92" t="s">
        <v>50</v>
      </c>
      <c r="BF46809" s="101" t="s">
        <v>58</v>
      </c>
      <c r="BK46809" s="98" t="s">
        <v>70</v>
      </c>
    </row>
    <row r="46810" spans="17:63" ht="29.25" customHeight="1" x14ac:dyDescent="0.2">
      <c r="Q46810" s="92" t="s">
        <v>50</v>
      </c>
      <c r="BF46810" s="101" t="s">
        <v>58</v>
      </c>
      <c r="BK46810" s="98" t="s">
        <v>70</v>
      </c>
    </row>
    <row r="46811" spans="17:63" ht="29.25" customHeight="1" x14ac:dyDescent="0.2">
      <c r="Q46811" s="92" t="s">
        <v>50</v>
      </c>
      <c r="BF46811" s="101" t="s">
        <v>58</v>
      </c>
      <c r="BK46811" s="98" t="s">
        <v>70</v>
      </c>
    </row>
    <row r="46812" spans="17:63" ht="29.25" customHeight="1" x14ac:dyDescent="0.2">
      <c r="Q46812" s="92" t="s">
        <v>50</v>
      </c>
      <c r="BF46812" s="101" t="s">
        <v>58</v>
      </c>
      <c r="BK46812" s="98" t="s">
        <v>70</v>
      </c>
    </row>
    <row r="46813" spans="17:63" ht="29.25" customHeight="1" x14ac:dyDescent="0.2">
      <c r="Q46813" s="92" t="s">
        <v>50</v>
      </c>
      <c r="BF46813" s="101" t="s">
        <v>58</v>
      </c>
      <c r="BK46813" s="98" t="s">
        <v>70</v>
      </c>
    </row>
    <row r="46814" spans="17:63" ht="29.25" customHeight="1" x14ac:dyDescent="0.2">
      <c r="Q46814" s="92" t="s">
        <v>50</v>
      </c>
      <c r="BF46814" s="101" t="s">
        <v>58</v>
      </c>
      <c r="BK46814" s="98" t="s">
        <v>70</v>
      </c>
    </row>
    <row r="46815" spans="17:63" ht="29.25" customHeight="1" x14ac:dyDescent="0.2">
      <c r="Q46815" s="92" t="s">
        <v>50</v>
      </c>
      <c r="BF46815" s="101" t="s">
        <v>58</v>
      </c>
      <c r="BK46815" s="98" t="s">
        <v>70</v>
      </c>
    </row>
    <row r="46816" spans="17:63" ht="29.25" customHeight="1" x14ac:dyDescent="0.2">
      <c r="Q46816" s="92" t="s">
        <v>50</v>
      </c>
      <c r="BF46816" s="101" t="s">
        <v>58</v>
      </c>
      <c r="BK46816" s="98" t="s">
        <v>70</v>
      </c>
    </row>
    <row r="46817" spans="17:63" ht="29.25" customHeight="1" x14ac:dyDescent="0.2">
      <c r="Q46817" s="92" t="s">
        <v>50</v>
      </c>
      <c r="BF46817" s="101" t="s">
        <v>58</v>
      </c>
      <c r="BK46817" s="98" t="s">
        <v>70</v>
      </c>
    </row>
    <row r="46818" spans="17:63" ht="29.25" customHeight="1" x14ac:dyDescent="0.2">
      <c r="Q46818" s="92" t="s">
        <v>50</v>
      </c>
      <c r="BF46818" s="101" t="s">
        <v>58</v>
      </c>
      <c r="BK46818" s="98" t="s">
        <v>70</v>
      </c>
    </row>
    <row r="46819" spans="17:63" ht="29.25" customHeight="1" x14ac:dyDescent="0.2">
      <c r="Q46819" s="92" t="s">
        <v>50</v>
      </c>
      <c r="BF46819" s="101" t="s">
        <v>58</v>
      </c>
      <c r="BK46819" s="98" t="s">
        <v>70</v>
      </c>
    </row>
    <row r="46820" spans="17:63" ht="29.25" customHeight="1" x14ac:dyDescent="0.2">
      <c r="Q46820" s="92" t="s">
        <v>50</v>
      </c>
      <c r="BF46820" s="101" t="s">
        <v>58</v>
      </c>
      <c r="BK46820" s="98" t="s">
        <v>70</v>
      </c>
    </row>
    <row r="46821" spans="17:63" ht="29.25" customHeight="1" x14ac:dyDescent="0.2">
      <c r="Q46821" s="92" t="s">
        <v>50</v>
      </c>
      <c r="BF46821" s="101" t="s">
        <v>58</v>
      </c>
      <c r="BK46821" s="98" t="s">
        <v>70</v>
      </c>
    </row>
    <row r="46822" spans="17:63" ht="29.25" customHeight="1" x14ac:dyDescent="0.2">
      <c r="Q46822" s="92" t="s">
        <v>50</v>
      </c>
      <c r="BF46822" s="101" t="s">
        <v>58</v>
      </c>
      <c r="BK46822" s="98" t="s">
        <v>70</v>
      </c>
    </row>
    <row r="46823" spans="17:63" ht="29.25" customHeight="1" x14ac:dyDescent="0.2">
      <c r="Q46823" s="92" t="s">
        <v>50</v>
      </c>
      <c r="BF46823" s="101" t="s">
        <v>58</v>
      </c>
      <c r="BK46823" s="98" t="s">
        <v>70</v>
      </c>
    </row>
    <row r="46824" spans="17:63" ht="29.25" customHeight="1" x14ac:dyDescent="0.2">
      <c r="Q46824" s="92" t="s">
        <v>50</v>
      </c>
      <c r="BF46824" s="101" t="s">
        <v>58</v>
      </c>
      <c r="BK46824" s="98" t="s">
        <v>70</v>
      </c>
    </row>
    <row r="46825" spans="17:63" ht="29.25" customHeight="1" x14ac:dyDescent="0.2">
      <c r="Q46825" s="92" t="s">
        <v>50</v>
      </c>
      <c r="BF46825" s="101" t="s">
        <v>58</v>
      </c>
      <c r="BK46825" s="98" t="s">
        <v>70</v>
      </c>
    </row>
    <row r="46826" spans="17:63" ht="29.25" customHeight="1" x14ac:dyDescent="0.2">
      <c r="Q46826" s="92" t="s">
        <v>50</v>
      </c>
      <c r="BF46826" s="101" t="s">
        <v>58</v>
      </c>
      <c r="BK46826" s="98" t="s">
        <v>70</v>
      </c>
    </row>
    <row r="46827" spans="17:63" ht="29.25" customHeight="1" x14ac:dyDescent="0.2">
      <c r="Q46827" s="92" t="s">
        <v>50</v>
      </c>
      <c r="BF46827" s="101" t="s">
        <v>58</v>
      </c>
      <c r="BK46827" s="98" t="s">
        <v>70</v>
      </c>
    </row>
    <row r="46828" spans="17:63" ht="29.25" customHeight="1" x14ac:dyDescent="0.2">
      <c r="Q46828" s="92" t="s">
        <v>50</v>
      </c>
      <c r="BF46828" s="101" t="s">
        <v>58</v>
      </c>
      <c r="BK46828" s="98" t="s">
        <v>70</v>
      </c>
    </row>
    <row r="46829" spans="17:63" ht="29.25" customHeight="1" x14ac:dyDescent="0.2">
      <c r="Q46829" s="92" t="s">
        <v>50</v>
      </c>
      <c r="BF46829" s="101" t="s">
        <v>58</v>
      </c>
      <c r="BK46829" s="98" t="s">
        <v>70</v>
      </c>
    </row>
    <row r="46830" spans="17:63" ht="29.25" customHeight="1" x14ac:dyDescent="0.2">
      <c r="Q46830" s="92" t="s">
        <v>50</v>
      </c>
      <c r="BF46830" s="101" t="s">
        <v>58</v>
      </c>
      <c r="BK46830" s="98" t="s">
        <v>70</v>
      </c>
    </row>
    <row r="46831" spans="17:63" ht="29.25" customHeight="1" x14ac:dyDescent="0.2">
      <c r="Q46831" s="92" t="s">
        <v>50</v>
      </c>
      <c r="BF46831" s="101" t="s">
        <v>58</v>
      </c>
      <c r="BK46831" s="98" t="s">
        <v>70</v>
      </c>
    </row>
    <row r="46832" spans="17:63" ht="29.25" customHeight="1" x14ac:dyDescent="0.2">
      <c r="Q46832" s="92" t="s">
        <v>50</v>
      </c>
      <c r="BF46832" s="101" t="s">
        <v>58</v>
      </c>
      <c r="BK46832" s="98" t="s">
        <v>70</v>
      </c>
    </row>
    <row r="46833" spans="17:63" ht="29.25" customHeight="1" x14ac:dyDescent="0.2">
      <c r="Q46833" s="92" t="s">
        <v>50</v>
      </c>
      <c r="BF46833" s="101" t="s">
        <v>58</v>
      </c>
      <c r="BK46833" s="98" t="s">
        <v>70</v>
      </c>
    </row>
    <row r="46834" spans="17:63" ht="29.25" customHeight="1" x14ac:dyDescent="0.2">
      <c r="Q46834" s="92" t="s">
        <v>50</v>
      </c>
      <c r="BF46834" s="101" t="s">
        <v>58</v>
      </c>
      <c r="BK46834" s="98" t="s">
        <v>70</v>
      </c>
    </row>
    <row r="46835" spans="17:63" ht="29.25" customHeight="1" x14ac:dyDescent="0.2">
      <c r="Q46835" s="92" t="s">
        <v>50</v>
      </c>
      <c r="BF46835" s="101" t="s">
        <v>58</v>
      </c>
      <c r="BK46835" s="98" t="s">
        <v>70</v>
      </c>
    </row>
    <row r="46836" spans="17:63" ht="29.25" customHeight="1" x14ac:dyDescent="0.2">
      <c r="Q46836" s="92" t="s">
        <v>50</v>
      </c>
      <c r="BF46836" s="101" t="s">
        <v>58</v>
      </c>
      <c r="BK46836" s="98" t="s">
        <v>70</v>
      </c>
    </row>
    <row r="46837" spans="17:63" ht="29.25" customHeight="1" x14ac:dyDescent="0.2">
      <c r="Q46837" s="92" t="s">
        <v>50</v>
      </c>
      <c r="BF46837" s="101" t="s">
        <v>58</v>
      </c>
      <c r="BK46837" s="98" t="s">
        <v>70</v>
      </c>
    </row>
    <row r="46838" spans="17:63" ht="29.25" customHeight="1" x14ac:dyDescent="0.2">
      <c r="Q46838" s="92" t="s">
        <v>50</v>
      </c>
      <c r="BF46838" s="101" t="s">
        <v>58</v>
      </c>
      <c r="BK46838" s="98" t="s">
        <v>70</v>
      </c>
    </row>
    <row r="46839" spans="17:63" ht="29.25" customHeight="1" x14ac:dyDescent="0.2">
      <c r="Q46839" s="92" t="s">
        <v>50</v>
      </c>
      <c r="BF46839" s="101" t="s">
        <v>58</v>
      </c>
      <c r="BK46839" s="98" t="s">
        <v>70</v>
      </c>
    </row>
    <row r="46840" spans="17:63" ht="29.25" customHeight="1" x14ac:dyDescent="0.2">
      <c r="Q46840" s="92" t="s">
        <v>50</v>
      </c>
      <c r="BF46840" s="101" t="s">
        <v>58</v>
      </c>
      <c r="BK46840" s="98" t="s">
        <v>70</v>
      </c>
    </row>
    <row r="46841" spans="17:63" ht="29.25" customHeight="1" x14ac:dyDescent="0.2">
      <c r="Q46841" s="92" t="s">
        <v>50</v>
      </c>
      <c r="BF46841" s="101" t="s">
        <v>58</v>
      </c>
      <c r="BK46841" s="98" t="s">
        <v>70</v>
      </c>
    </row>
    <row r="46842" spans="17:63" ht="29.25" customHeight="1" x14ac:dyDescent="0.2">
      <c r="Q46842" s="92" t="s">
        <v>50</v>
      </c>
      <c r="BF46842" s="101" t="s">
        <v>58</v>
      </c>
      <c r="BK46842" s="98" t="s">
        <v>70</v>
      </c>
    </row>
    <row r="46843" spans="17:63" ht="29.25" customHeight="1" x14ac:dyDescent="0.2">
      <c r="Q46843" s="92" t="s">
        <v>50</v>
      </c>
      <c r="BF46843" s="101" t="s">
        <v>58</v>
      </c>
      <c r="BK46843" s="98" t="s">
        <v>70</v>
      </c>
    </row>
    <row r="46844" spans="17:63" ht="29.25" customHeight="1" x14ac:dyDescent="0.2">
      <c r="Q46844" s="92" t="s">
        <v>50</v>
      </c>
      <c r="BF46844" s="101" t="s">
        <v>58</v>
      </c>
      <c r="BK46844" s="98" t="s">
        <v>70</v>
      </c>
    </row>
    <row r="46845" spans="17:63" ht="29.25" customHeight="1" x14ac:dyDescent="0.2">
      <c r="Q46845" s="92" t="s">
        <v>50</v>
      </c>
      <c r="BF46845" s="101" t="s">
        <v>58</v>
      </c>
      <c r="BK46845" s="98" t="s">
        <v>70</v>
      </c>
    </row>
    <row r="46846" spans="17:63" ht="29.25" customHeight="1" x14ac:dyDescent="0.2">
      <c r="Q46846" s="92" t="s">
        <v>50</v>
      </c>
      <c r="BF46846" s="101" t="s">
        <v>58</v>
      </c>
      <c r="BK46846" s="98" t="s">
        <v>70</v>
      </c>
    </row>
    <row r="46847" spans="17:63" ht="29.25" customHeight="1" x14ac:dyDescent="0.2">
      <c r="Q46847" s="92" t="s">
        <v>50</v>
      </c>
      <c r="BF46847" s="101" t="s">
        <v>58</v>
      </c>
      <c r="BK46847" s="98" t="s">
        <v>70</v>
      </c>
    </row>
    <row r="46848" spans="17:63" ht="29.25" customHeight="1" x14ac:dyDescent="0.2">
      <c r="Q46848" s="92" t="s">
        <v>50</v>
      </c>
      <c r="BF46848" s="101" t="s">
        <v>58</v>
      </c>
      <c r="BK46848" s="98" t="s">
        <v>70</v>
      </c>
    </row>
    <row r="46849" spans="17:63" ht="29.25" customHeight="1" x14ac:dyDescent="0.2">
      <c r="Q46849" s="92" t="s">
        <v>50</v>
      </c>
      <c r="BF46849" s="101" t="s">
        <v>58</v>
      </c>
      <c r="BK46849" s="98" t="s">
        <v>70</v>
      </c>
    </row>
    <row r="46850" spans="17:63" ht="29.25" customHeight="1" x14ac:dyDescent="0.2">
      <c r="Q46850" s="92" t="s">
        <v>50</v>
      </c>
      <c r="BF46850" s="101" t="s">
        <v>58</v>
      </c>
      <c r="BK46850" s="98" t="s">
        <v>70</v>
      </c>
    </row>
    <row r="46851" spans="17:63" ht="29.25" customHeight="1" x14ac:dyDescent="0.2">
      <c r="Q46851" s="92" t="s">
        <v>50</v>
      </c>
      <c r="BF46851" s="101" t="s">
        <v>58</v>
      </c>
      <c r="BK46851" s="98" t="s">
        <v>70</v>
      </c>
    </row>
    <row r="46852" spans="17:63" ht="29.25" customHeight="1" x14ac:dyDescent="0.2">
      <c r="Q46852" s="92" t="s">
        <v>50</v>
      </c>
      <c r="BF46852" s="101" t="s">
        <v>58</v>
      </c>
      <c r="BK46852" s="98" t="s">
        <v>70</v>
      </c>
    </row>
    <row r="46853" spans="17:63" ht="29.25" customHeight="1" x14ac:dyDescent="0.2">
      <c r="Q46853" s="92" t="s">
        <v>50</v>
      </c>
      <c r="BF46853" s="101" t="s">
        <v>58</v>
      </c>
      <c r="BK46853" s="98" t="s">
        <v>70</v>
      </c>
    </row>
    <row r="46854" spans="17:63" ht="29.25" customHeight="1" x14ac:dyDescent="0.2">
      <c r="Q46854" s="92" t="s">
        <v>50</v>
      </c>
      <c r="BF46854" s="101" t="s">
        <v>58</v>
      </c>
      <c r="BK46854" s="98" t="s">
        <v>70</v>
      </c>
    </row>
    <row r="46855" spans="17:63" ht="29.25" customHeight="1" x14ac:dyDescent="0.2">
      <c r="Q46855" s="92" t="s">
        <v>50</v>
      </c>
      <c r="BF46855" s="101" t="s">
        <v>58</v>
      </c>
      <c r="BK46855" s="98" t="s">
        <v>70</v>
      </c>
    </row>
    <row r="46856" spans="17:63" ht="29.25" customHeight="1" x14ac:dyDescent="0.2">
      <c r="Q46856" s="92" t="s">
        <v>50</v>
      </c>
      <c r="BF46856" s="101" t="s">
        <v>58</v>
      </c>
      <c r="BK46856" s="98" t="s">
        <v>70</v>
      </c>
    </row>
    <row r="46857" spans="17:63" ht="29.25" customHeight="1" x14ac:dyDescent="0.2">
      <c r="Q46857" s="92" t="s">
        <v>50</v>
      </c>
      <c r="BF46857" s="101" t="s">
        <v>58</v>
      </c>
      <c r="BK46857" s="98" t="s">
        <v>70</v>
      </c>
    </row>
    <row r="46858" spans="17:63" ht="29.25" customHeight="1" x14ac:dyDescent="0.2">
      <c r="Q46858" s="92" t="s">
        <v>50</v>
      </c>
      <c r="BF46858" s="101" t="s">
        <v>58</v>
      </c>
      <c r="BK46858" s="98" t="s">
        <v>70</v>
      </c>
    </row>
    <row r="46859" spans="17:63" ht="29.25" customHeight="1" x14ac:dyDescent="0.2">
      <c r="Q46859" s="92" t="s">
        <v>50</v>
      </c>
      <c r="BF46859" s="101" t="s">
        <v>58</v>
      </c>
      <c r="BK46859" s="98" t="s">
        <v>70</v>
      </c>
    </row>
    <row r="46860" spans="17:63" ht="29.25" customHeight="1" x14ac:dyDescent="0.2">
      <c r="Q46860" s="92" t="s">
        <v>50</v>
      </c>
      <c r="BF46860" s="101" t="s">
        <v>58</v>
      </c>
      <c r="BK46860" s="98" t="s">
        <v>70</v>
      </c>
    </row>
    <row r="46861" spans="17:63" ht="29.25" customHeight="1" x14ac:dyDescent="0.2">
      <c r="Q46861" s="92" t="s">
        <v>50</v>
      </c>
      <c r="BF46861" s="101" t="s">
        <v>58</v>
      </c>
      <c r="BK46861" s="98" t="s">
        <v>70</v>
      </c>
    </row>
    <row r="46862" spans="17:63" ht="29.25" customHeight="1" x14ac:dyDescent="0.2">
      <c r="Q46862" s="92" t="s">
        <v>50</v>
      </c>
      <c r="BF46862" s="101" t="s">
        <v>58</v>
      </c>
      <c r="BK46862" s="98" t="s">
        <v>70</v>
      </c>
    </row>
    <row r="46863" spans="17:63" ht="29.25" customHeight="1" x14ac:dyDescent="0.2">
      <c r="Q46863" s="92" t="s">
        <v>50</v>
      </c>
      <c r="BF46863" s="101" t="s">
        <v>58</v>
      </c>
      <c r="BK46863" s="98" t="s">
        <v>70</v>
      </c>
    </row>
    <row r="46864" spans="17:63" ht="29.25" customHeight="1" x14ac:dyDescent="0.2">
      <c r="Q46864" s="92" t="s">
        <v>50</v>
      </c>
      <c r="BF46864" s="101" t="s">
        <v>58</v>
      </c>
      <c r="BK46864" s="98" t="s">
        <v>70</v>
      </c>
    </row>
    <row r="46865" spans="17:63" ht="29.25" customHeight="1" x14ac:dyDescent="0.2">
      <c r="Q46865" s="92" t="s">
        <v>50</v>
      </c>
      <c r="BF46865" s="101" t="s">
        <v>58</v>
      </c>
      <c r="BK46865" s="98" t="s">
        <v>70</v>
      </c>
    </row>
    <row r="46866" spans="17:63" ht="29.25" customHeight="1" x14ac:dyDescent="0.2">
      <c r="Q46866" s="92" t="s">
        <v>50</v>
      </c>
      <c r="BF46866" s="101" t="s">
        <v>58</v>
      </c>
      <c r="BK46866" s="98" t="s">
        <v>70</v>
      </c>
    </row>
    <row r="46867" spans="17:63" ht="29.25" customHeight="1" x14ac:dyDescent="0.2">
      <c r="Q46867" s="92" t="s">
        <v>50</v>
      </c>
      <c r="BF46867" s="101" t="s">
        <v>58</v>
      </c>
      <c r="BK46867" s="98" t="s">
        <v>70</v>
      </c>
    </row>
    <row r="46868" spans="17:63" ht="29.25" customHeight="1" x14ac:dyDescent="0.2">
      <c r="Q46868" s="92" t="s">
        <v>50</v>
      </c>
      <c r="BF46868" s="101" t="s">
        <v>58</v>
      </c>
      <c r="BK46868" s="98" t="s">
        <v>70</v>
      </c>
    </row>
    <row r="46869" spans="17:63" ht="29.25" customHeight="1" x14ac:dyDescent="0.2">
      <c r="Q46869" s="92" t="s">
        <v>50</v>
      </c>
      <c r="BF46869" s="101" t="s">
        <v>58</v>
      </c>
      <c r="BK46869" s="98" t="s">
        <v>70</v>
      </c>
    </row>
    <row r="46870" spans="17:63" ht="29.25" customHeight="1" x14ac:dyDescent="0.2">
      <c r="Q46870" s="92" t="s">
        <v>50</v>
      </c>
      <c r="BF46870" s="101" t="s">
        <v>58</v>
      </c>
      <c r="BK46870" s="98" t="s">
        <v>70</v>
      </c>
    </row>
    <row r="46871" spans="17:63" ht="29.25" customHeight="1" x14ac:dyDescent="0.2">
      <c r="Q46871" s="92" t="s">
        <v>50</v>
      </c>
      <c r="BF46871" s="101" t="s">
        <v>58</v>
      </c>
      <c r="BK46871" s="98" t="s">
        <v>70</v>
      </c>
    </row>
    <row r="46872" spans="17:63" ht="29.25" customHeight="1" x14ac:dyDescent="0.2">
      <c r="Q46872" s="92" t="s">
        <v>50</v>
      </c>
      <c r="BF46872" s="101" t="s">
        <v>58</v>
      </c>
      <c r="BK46872" s="98" t="s">
        <v>70</v>
      </c>
    </row>
    <row r="46873" spans="17:63" ht="29.25" customHeight="1" x14ac:dyDescent="0.2">
      <c r="Q46873" s="92" t="s">
        <v>50</v>
      </c>
      <c r="BF46873" s="101" t="s">
        <v>58</v>
      </c>
      <c r="BK46873" s="98" t="s">
        <v>70</v>
      </c>
    </row>
    <row r="46874" spans="17:63" ht="29.25" customHeight="1" x14ac:dyDescent="0.2">
      <c r="Q46874" s="92" t="s">
        <v>50</v>
      </c>
      <c r="BF46874" s="101" t="s">
        <v>58</v>
      </c>
      <c r="BK46874" s="98" t="s">
        <v>70</v>
      </c>
    </row>
    <row r="46875" spans="17:63" ht="29.25" customHeight="1" x14ac:dyDescent="0.2">
      <c r="Q46875" s="92" t="s">
        <v>50</v>
      </c>
      <c r="BF46875" s="101" t="s">
        <v>58</v>
      </c>
      <c r="BK46875" s="98" t="s">
        <v>70</v>
      </c>
    </row>
    <row r="46876" spans="17:63" ht="29.25" customHeight="1" x14ac:dyDescent="0.2">
      <c r="Q46876" s="92" t="s">
        <v>50</v>
      </c>
      <c r="BF46876" s="101" t="s">
        <v>58</v>
      </c>
      <c r="BK46876" s="98" t="s">
        <v>70</v>
      </c>
    </row>
    <row r="46877" spans="17:63" ht="29.25" customHeight="1" x14ac:dyDescent="0.2">
      <c r="Q46877" s="92" t="s">
        <v>50</v>
      </c>
      <c r="BF46877" s="101" t="s">
        <v>58</v>
      </c>
      <c r="BK46877" s="98" t="s">
        <v>70</v>
      </c>
    </row>
    <row r="46878" spans="17:63" ht="29.25" customHeight="1" x14ac:dyDescent="0.2">
      <c r="Q46878" s="92" t="s">
        <v>50</v>
      </c>
      <c r="BF46878" s="101" t="s">
        <v>58</v>
      </c>
      <c r="BK46878" s="98" t="s">
        <v>70</v>
      </c>
    </row>
    <row r="46879" spans="17:63" ht="29.25" customHeight="1" x14ac:dyDescent="0.2">
      <c r="Q46879" s="92" t="s">
        <v>50</v>
      </c>
      <c r="BF46879" s="101" t="s">
        <v>58</v>
      </c>
      <c r="BK46879" s="98" t="s">
        <v>70</v>
      </c>
    </row>
    <row r="46880" spans="17:63" ht="29.25" customHeight="1" x14ac:dyDescent="0.2">
      <c r="Q46880" s="92" t="s">
        <v>50</v>
      </c>
      <c r="BF46880" s="101" t="s">
        <v>58</v>
      </c>
      <c r="BK46880" s="98" t="s">
        <v>70</v>
      </c>
    </row>
    <row r="46881" spans="17:63" ht="29.25" customHeight="1" x14ac:dyDescent="0.2">
      <c r="Q46881" s="92" t="s">
        <v>50</v>
      </c>
      <c r="BF46881" s="101" t="s">
        <v>58</v>
      </c>
      <c r="BK46881" s="98" t="s">
        <v>70</v>
      </c>
    </row>
    <row r="46882" spans="17:63" ht="29.25" customHeight="1" x14ac:dyDescent="0.2">
      <c r="Q46882" s="92" t="s">
        <v>50</v>
      </c>
      <c r="BF46882" s="101" t="s">
        <v>58</v>
      </c>
      <c r="BK46882" s="98" t="s">
        <v>70</v>
      </c>
    </row>
    <row r="46883" spans="17:63" ht="29.25" customHeight="1" x14ac:dyDescent="0.2">
      <c r="Q46883" s="92" t="s">
        <v>50</v>
      </c>
      <c r="BF46883" s="101" t="s">
        <v>58</v>
      </c>
      <c r="BK46883" s="98" t="s">
        <v>70</v>
      </c>
    </row>
    <row r="46884" spans="17:63" ht="29.25" customHeight="1" x14ac:dyDescent="0.2">
      <c r="Q46884" s="92" t="s">
        <v>50</v>
      </c>
      <c r="BF46884" s="101" t="s">
        <v>58</v>
      </c>
      <c r="BK46884" s="98" t="s">
        <v>70</v>
      </c>
    </row>
    <row r="46885" spans="17:63" ht="29.25" customHeight="1" x14ac:dyDescent="0.2">
      <c r="Q46885" s="92" t="s">
        <v>50</v>
      </c>
      <c r="BF46885" s="101" t="s">
        <v>58</v>
      </c>
      <c r="BK46885" s="98" t="s">
        <v>70</v>
      </c>
    </row>
    <row r="46886" spans="17:63" ht="29.25" customHeight="1" x14ac:dyDescent="0.2">
      <c r="Q46886" s="92" t="s">
        <v>50</v>
      </c>
      <c r="BF46886" s="101" t="s">
        <v>58</v>
      </c>
      <c r="BK46886" s="98" t="s">
        <v>70</v>
      </c>
    </row>
    <row r="46887" spans="17:63" ht="29.25" customHeight="1" x14ac:dyDescent="0.2">
      <c r="Q46887" s="92" t="s">
        <v>50</v>
      </c>
      <c r="BF46887" s="101" t="s">
        <v>58</v>
      </c>
      <c r="BK46887" s="98" t="s">
        <v>70</v>
      </c>
    </row>
    <row r="46888" spans="17:63" ht="29.25" customHeight="1" x14ac:dyDescent="0.2">
      <c r="Q46888" s="92" t="s">
        <v>50</v>
      </c>
      <c r="BF46888" s="101" t="s">
        <v>58</v>
      </c>
      <c r="BK46888" s="98" t="s">
        <v>70</v>
      </c>
    </row>
    <row r="46889" spans="17:63" ht="29.25" customHeight="1" x14ac:dyDescent="0.2">
      <c r="Q46889" s="92" t="s">
        <v>50</v>
      </c>
      <c r="BF46889" s="101" t="s">
        <v>58</v>
      </c>
      <c r="BK46889" s="98" t="s">
        <v>70</v>
      </c>
    </row>
    <row r="46890" spans="17:63" ht="29.25" customHeight="1" x14ac:dyDescent="0.2">
      <c r="Q46890" s="92" t="s">
        <v>50</v>
      </c>
      <c r="BF46890" s="101" t="s">
        <v>58</v>
      </c>
      <c r="BK46890" s="98" t="s">
        <v>70</v>
      </c>
    </row>
    <row r="46891" spans="17:63" ht="29.25" customHeight="1" x14ac:dyDescent="0.2">
      <c r="Q46891" s="92" t="s">
        <v>50</v>
      </c>
      <c r="BF46891" s="101" t="s">
        <v>58</v>
      </c>
      <c r="BK46891" s="98" t="s">
        <v>70</v>
      </c>
    </row>
    <row r="46892" spans="17:63" ht="29.25" customHeight="1" x14ac:dyDescent="0.2">
      <c r="Q46892" s="92" t="s">
        <v>50</v>
      </c>
      <c r="BF46892" s="101" t="s">
        <v>58</v>
      </c>
      <c r="BK46892" s="98" t="s">
        <v>70</v>
      </c>
    </row>
    <row r="46893" spans="17:63" ht="29.25" customHeight="1" x14ac:dyDescent="0.2">
      <c r="Q46893" s="92" t="s">
        <v>50</v>
      </c>
      <c r="BF46893" s="101" t="s">
        <v>58</v>
      </c>
      <c r="BK46893" s="98" t="s">
        <v>70</v>
      </c>
    </row>
    <row r="46894" spans="17:63" ht="29.25" customHeight="1" x14ac:dyDescent="0.2">
      <c r="Q46894" s="92" t="s">
        <v>50</v>
      </c>
      <c r="BF46894" s="101" t="s">
        <v>58</v>
      </c>
      <c r="BK46894" s="98" t="s">
        <v>70</v>
      </c>
    </row>
    <row r="46895" spans="17:63" ht="29.25" customHeight="1" x14ac:dyDescent="0.2">
      <c r="Q46895" s="92" t="s">
        <v>50</v>
      </c>
      <c r="BF46895" s="101" t="s">
        <v>58</v>
      </c>
      <c r="BK46895" s="98" t="s">
        <v>70</v>
      </c>
    </row>
    <row r="46896" spans="17:63" ht="29.25" customHeight="1" x14ac:dyDescent="0.2">
      <c r="Q46896" s="92" t="s">
        <v>50</v>
      </c>
      <c r="BF46896" s="101" t="s">
        <v>58</v>
      </c>
      <c r="BK46896" s="98" t="s">
        <v>70</v>
      </c>
    </row>
    <row r="46897" spans="17:63" ht="29.25" customHeight="1" x14ac:dyDescent="0.2">
      <c r="Q46897" s="92" t="s">
        <v>50</v>
      </c>
      <c r="BF46897" s="101" t="s">
        <v>58</v>
      </c>
      <c r="BK46897" s="98" t="s">
        <v>70</v>
      </c>
    </row>
    <row r="46898" spans="17:63" ht="29.25" customHeight="1" x14ac:dyDescent="0.2">
      <c r="Q46898" s="92" t="s">
        <v>50</v>
      </c>
      <c r="BF46898" s="101" t="s">
        <v>58</v>
      </c>
      <c r="BK46898" s="98" t="s">
        <v>70</v>
      </c>
    </row>
    <row r="46899" spans="17:63" ht="29.25" customHeight="1" x14ac:dyDescent="0.2">
      <c r="Q46899" s="92" t="s">
        <v>50</v>
      </c>
      <c r="BF46899" s="101" t="s">
        <v>58</v>
      </c>
      <c r="BK46899" s="98" t="s">
        <v>70</v>
      </c>
    </row>
    <row r="46900" spans="17:63" ht="29.25" customHeight="1" x14ac:dyDescent="0.2">
      <c r="Q46900" s="92" t="s">
        <v>50</v>
      </c>
      <c r="BF46900" s="101" t="s">
        <v>58</v>
      </c>
      <c r="BK46900" s="98" t="s">
        <v>70</v>
      </c>
    </row>
    <row r="46901" spans="17:63" ht="29.25" customHeight="1" x14ac:dyDescent="0.2">
      <c r="Q46901" s="92" t="s">
        <v>50</v>
      </c>
      <c r="BF46901" s="101" t="s">
        <v>58</v>
      </c>
      <c r="BK46901" s="98" t="s">
        <v>70</v>
      </c>
    </row>
    <row r="46902" spans="17:63" ht="29.25" customHeight="1" x14ac:dyDescent="0.2">
      <c r="Q46902" s="92" t="s">
        <v>50</v>
      </c>
      <c r="BF46902" s="101" t="s">
        <v>58</v>
      </c>
      <c r="BK46902" s="98" t="s">
        <v>70</v>
      </c>
    </row>
    <row r="46903" spans="17:63" ht="29.25" customHeight="1" x14ac:dyDescent="0.2">
      <c r="Q46903" s="92" t="s">
        <v>50</v>
      </c>
      <c r="BF46903" s="101" t="s">
        <v>58</v>
      </c>
      <c r="BK46903" s="98" t="s">
        <v>70</v>
      </c>
    </row>
    <row r="46904" spans="17:63" ht="29.25" customHeight="1" x14ac:dyDescent="0.2">
      <c r="Q46904" s="92" t="s">
        <v>50</v>
      </c>
      <c r="BF46904" s="101" t="s">
        <v>58</v>
      </c>
      <c r="BK46904" s="98" t="s">
        <v>70</v>
      </c>
    </row>
    <row r="46905" spans="17:63" ht="29.25" customHeight="1" x14ac:dyDescent="0.2">
      <c r="Q46905" s="92" t="s">
        <v>50</v>
      </c>
      <c r="BF46905" s="101" t="s">
        <v>58</v>
      </c>
      <c r="BK46905" s="98" t="s">
        <v>70</v>
      </c>
    </row>
    <row r="46906" spans="17:63" ht="29.25" customHeight="1" x14ac:dyDescent="0.2">
      <c r="Q46906" s="92" t="s">
        <v>50</v>
      </c>
      <c r="BF46906" s="101" t="s">
        <v>58</v>
      </c>
      <c r="BK46906" s="98" t="s">
        <v>70</v>
      </c>
    </row>
    <row r="46907" spans="17:63" ht="29.25" customHeight="1" x14ac:dyDescent="0.2">
      <c r="Q46907" s="92" t="s">
        <v>50</v>
      </c>
      <c r="BF46907" s="101" t="s">
        <v>58</v>
      </c>
      <c r="BK46907" s="98" t="s">
        <v>70</v>
      </c>
    </row>
    <row r="46908" spans="17:63" ht="29.25" customHeight="1" x14ac:dyDescent="0.2">
      <c r="Q46908" s="92" t="s">
        <v>50</v>
      </c>
      <c r="BF46908" s="101" t="s">
        <v>58</v>
      </c>
      <c r="BK46908" s="98" t="s">
        <v>70</v>
      </c>
    </row>
    <row r="46909" spans="17:63" ht="29.25" customHeight="1" x14ac:dyDescent="0.2">
      <c r="Q46909" s="92" t="s">
        <v>50</v>
      </c>
      <c r="BF46909" s="101" t="s">
        <v>58</v>
      </c>
      <c r="BK46909" s="98" t="s">
        <v>70</v>
      </c>
    </row>
    <row r="46910" spans="17:63" ht="29.25" customHeight="1" x14ac:dyDescent="0.2">
      <c r="Q46910" s="92" t="s">
        <v>50</v>
      </c>
      <c r="BF46910" s="101" t="s">
        <v>58</v>
      </c>
      <c r="BK46910" s="98" t="s">
        <v>70</v>
      </c>
    </row>
    <row r="46911" spans="17:63" ht="29.25" customHeight="1" x14ac:dyDescent="0.2">
      <c r="Q46911" s="92" t="s">
        <v>50</v>
      </c>
      <c r="BF46911" s="101" t="s">
        <v>58</v>
      </c>
      <c r="BK46911" s="98" t="s">
        <v>70</v>
      </c>
    </row>
    <row r="46912" spans="17:63" ht="29.25" customHeight="1" x14ac:dyDescent="0.2">
      <c r="Q46912" s="92" t="s">
        <v>50</v>
      </c>
      <c r="BF46912" s="101" t="s">
        <v>58</v>
      </c>
      <c r="BK46912" s="98" t="s">
        <v>70</v>
      </c>
    </row>
    <row r="46913" spans="17:63" ht="29.25" customHeight="1" x14ac:dyDescent="0.2">
      <c r="Q46913" s="92" t="s">
        <v>50</v>
      </c>
      <c r="BF46913" s="101" t="s">
        <v>58</v>
      </c>
      <c r="BK46913" s="98" t="s">
        <v>70</v>
      </c>
    </row>
    <row r="46914" spans="17:63" ht="29.25" customHeight="1" x14ac:dyDescent="0.2">
      <c r="Q46914" s="92" t="s">
        <v>50</v>
      </c>
      <c r="BF46914" s="101" t="s">
        <v>58</v>
      </c>
      <c r="BK46914" s="98" t="s">
        <v>70</v>
      </c>
    </row>
    <row r="46915" spans="17:63" ht="29.25" customHeight="1" x14ac:dyDescent="0.2">
      <c r="Q46915" s="92" t="s">
        <v>50</v>
      </c>
      <c r="BF46915" s="101" t="s">
        <v>58</v>
      </c>
      <c r="BK46915" s="98" t="s">
        <v>70</v>
      </c>
    </row>
    <row r="46916" spans="17:63" ht="29.25" customHeight="1" x14ac:dyDescent="0.2">
      <c r="Q46916" s="92" t="s">
        <v>50</v>
      </c>
      <c r="BF46916" s="101" t="s">
        <v>58</v>
      </c>
      <c r="BK46916" s="98" t="s">
        <v>70</v>
      </c>
    </row>
    <row r="46917" spans="17:63" ht="29.25" customHeight="1" x14ac:dyDescent="0.2">
      <c r="Q46917" s="92" t="s">
        <v>50</v>
      </c>
      <c r="BF46917" s="101" t="s">
        <v>58</v>
      </c>
      <c r="BK46917" s="98" t="s">
        <v>70</v>
      </c>
    </row>
    <row r="46918" spans="17:63" ht="29.25" customHeight="1" x14ac:dyDescent="0.2">
      <c r="Q46918" s="92" t="s">
        <v>50</v>
      </c>
      <c r="BF46918" s="101" t="s">
        <v>58</v>
      </c>
      <c r="BK46918" s="98" t="s">
        <v>70</v>
      </c>
    </row>
    <row r="46919" spans="17:63" ht="29.25" customHeight="1" x14ac:dyDescent="0.2">
      <c r="Q46919" s="92" t="s">
        <v>50</v>
      </c>
      <c r="BF46919" s="101" t="s">
        <v>58</v>
      </c>
      <c r="BK46919" s="98" t="s">
        <v>70</v>
      </c>
    </row>
    <row r="46920" spans="17:63" ht="29.25" customHeight="1" x14ac:dyDescent="0.2">
      <c r="Q46920" s="92" t="s">
        <v>50</v>
      </c>
      <c r="BF46920" s="101" t="s">
        <v>58</v>
      </c>
      <c r="BK46920" s="98" t="s">
        <v>70</v>
      </c>
    </row>
    <row r="46921" spans="17:63" ht="29.25" customHeight="1" x14ac:dyDescent="0.2">
      <c r="Q46921" s="92" t="s">
        <v>50</v>
      </c>
      <c r="BF46921" s="101" t="s">
        <v>58</v>
      </c>
      <c r="BK46921" s="98" t="s">
        <v>70</v>
      </c>
    </row>
    <row r="46922" spans="17:63" ht="29.25" customHeight="1" x14ac:dyDescent="0.2">
      <c r="Q46922" s="92" t="s">
        <v>50</v>
      </c>
      <c r="BF46922" s="101" t="s">
        <v>58</v>
      </c>
      <c r="BK46922" s="98" t="s">
        <v>70</v>
      </c>
    </row>
    <row r="46923" spans="17:63" ht="29.25" customHeight="1" x14ac:dyDescent="0.2">
      <c r="Q46923" s="92" t="s">
        <v>50</v>
      </c>
      <c r="BF46923" s="101" t="s">
        <v>58</v>
      </c>
      <c r="BK46923" s="98" t="s">
        <v>70</v>
      </c>
    </row>
    <row r="46924" spans="17:63" ht="29.25" customHeight="1" x14ac:dyDescent="0.2">
      <c r="Q46924" s="92" t="s">
        <v>50</v>
      </c>
      <c r="BF46924" s="101" t="s">
        <v>58</v>
      </c>
      <c r="BK46924" s="98" t="s">
        <v>70</v>
      </c>
    </row>
    <row r="46925" spans="17:63" ht="29.25" customHeight="1" x14ac:dyDescent="0.2">
      <c r="Q46925" s="92" t="s">
        <v>50</v>
      </c>
      <c r="BF46925" s="101" t="s">
        <v>58</v>
      </c>
      <c r="BK46925" s="98" t="s">
        <v>70</v>
      </c>
    </row>
    <row r="46926" spans="17:63" ht="29.25" customHeight="1" x14ac:dyDescent="0.2">
      <c r="Q46926" s="92" t="s">
        <v>50</v>
      </c>
      <c r="BF46926" s="101" t="s">
        <v>58</v>
      </c>
      <c r="BK46926" s="98" t="s">
        <v>70</v>
      </c>
    </row>
    <row r="46927" spans="17:63" ht="29.25" customHeight="1" x14ac:dyDescent="0.2">
      <c r="Q46927" s="92" t="s">
        <v>50</v>
      </c>
      <c r="BF46927" s="101" t="s">
        <v>58</v>
      </c>
      <c r="BK46927" s="98" t="s">
        <v>70</v>
      </c>
    </row>
    <row r="46928" spans="17:63" ht="29.25" customHeight="1" x14ac:dyDescent="0.2">
      <c r="Q46928" s="92" t="s">
        <v>50</v>
      </c>
      <c r="BF46928" s="101" t="s">
        <v>58</v>
      </c>
      <c r="BK46928" s="98" t="s">
        <v>70</v>
      </c>
    </row>
    <row r="46929" spans="17:63" ht="29.25" customHeight="1" x14ac:dyDescent="0.2">
      <c r="Q46929" s="92" t="s">
        <v>50</v>
      </c>
      <c r="BF46929" s="101" t="s">
        <v>58</v>
      </c>
      <c r="BK46929" s="98" t="s">
        <v>70</v>
      </c>
    </row>
    <row r="46930" spans="17:63" ht="29.25" customHeight="1" x14ac:dyDescent="0.2">
      <c r="Q46930" s="92" t="s">
        <v>50</v>
      </c>
      <c r="BF46930" s="101" t="s">
        <v>58</v>
      </c>
      <c r="BK46930" s="98" t="s">
        <v>70</v>
      </c>
    </row>
    <row r="46931" spans="17:63" ht="29.25" customHeight="1" x14ac:dyDescent="0.2">
      <c r="Q46931" s="92" t="s">
        <v>50</v>
      </c>
      <c r="BF46931" s="101" t="s">
        <v>58</v>
      </c>
      <c r="BK46931" s="98" t="s">
        <v>70</v>
      </c>
    </row>
    <row r="46932" spans="17:63" ht="29.25" customHeight="1" x14ac:dyDescent="0.2">
      <c r="Q46932" s="92" t="s">
        <v>50</v>
      </c>
      <c r="BF46932" s="101" t="s">
        <v>58</v>
      </c>
      <c r="BK46932" s="98" t="s">
        <v>70</v>
      </c>
    </row>
    <row r="46933" spans="17:63" ht="29.25" customHeight="1" x14ac:dyDescent="0.2">
      <c r="Q46933" s="92" t="s">
        <v>50</v>
      </c>
      <c r="BF46933" s="101" t="s">
        <v>58</v>
      </c>
      <c r="BK46933" s="98" t="s">
        <v>70</v>
      </c>
    </row>
    <row r="46934" spans="17:63" ht="29.25" customHeight="1" x14ac:dyDescent="0.2">
      <c r="Q46934" s="92" t="s">
        <v>50</v>
      </c>
      <c r="BF46934" s="101" t="s">
        <v>58</v>
      </c>
      <c r="BK46934" s="98" t="s">
        <v>70</v>
      </c>
    </row>
    <row r="46935" spans="17:63" ht="29.25" customHeight="1" x14ac:dyDescent="0.2">
      <c r="Q46935" s="92" t="s">
        <v>50</v>
      </c>
      <c r="BF46935" s="101" t="s">
        <v>58</v>
      </c>
      <c r="BK46935" s="98" t="s">
        <v>70</v>
      </c>
    </row>
    <row r="46936" spans="17:63" ht="29.25" customHeight="1" x14ac:dyDescent="0.2">
      <c r="Q46936" s="92" t="s">
        <v>50</v>
      </c>
      <c r="BF46936" s="101" t="s">
        <v>58</v>
      </c>
      <c r="BK46936" s="98" t="s">
        <v>70</v>
      </c>
    </row>
    <row r="46937" spans="17:63" ht="29.25" customHeight="1" x14ac:dyDescent="0.2">
      <c r="Q46937" s="92" t="s">
        <v>50</v>
      </c>
      <c r="BF46937" s="101" t="s">
        <v>58</v>
      </c>
      <c r="BK46937" s="98" t="s">
        <v>70</v>
      </c>
    </row>
    <row r="46938" spans="17:63" ht="29.25" customHeight="1" x14ac:dyDescent="0.2">
      <c r="Q46938" s="92" t="s">
        <v>50</v>
      </c>
      <c r="BF46938" s="101" t="s">
        <v>58</v>
      </c>
      <c r="BK46938" s="98" t="s">
        <v>70</v>
      </c>
    </row>
    <row r="46939" spans="17:63" ht="29.25" customHeight="1" x14ac:dyDescent="0.2">
      <c r="Q46939" s="92" t="s">
        <v>50</v>
      </c>
      <c r="BF46939" s="101" t="s">
        <v>58</v>
      </c>
      <c r="BK46939" s="98" t="s">
        <v>70</v>
      </c>
    </row>
    <row r="46940" spans="17:63" ht="29.25" customHeight="1" x14ac:dyDescent="0.2">
      <c r="Q46940" s="92" t="s">
        <v>50</v>
      </c>
      <c r="BF46940" s="101" t="s">
        <v>58</v>
      </c>
      <c r="BK46940" s="98" t="s">
        <v>70</v>
      </c>
    </row>
    <row r="46941" spans="17:63" ht="29.25" customHeight="1" x14ac:dyDescent="0.2">
      <c r="Q46941" s="92" t="s">
        <v>50</v>
      </c>
      <c r="BF46941" s="101" t="s">
        <v>58</v>
      </c>
      <c r="BK46941" s="98" t="s">
        <v>70</v>
      </c>
    </row>
    <row r="46942" spans="17:63" ht="29.25" customHeight="1" x14ac:dyDescent="0.2">
      <c r="Q46942" s="92" t="s">
        <v>50</v>
      </c>
      <c r="BF46942" s="101" t="s">
        <v>58</v>
      </c>
      <c r="BK46942" s="98" t="s">
        <v>70</v>
      </c>
    </row>
    <row r="46943" spans="17:63" ht="29.25" customHeight="1" x14ac:dyDescent="0.2">
      <c r="Q46943" s="92" t="s">
        <v>50</v>
      </c>
      <c r="BF46943" s="101" t="s">
        <v>58</v>
      </c>
      <c r="BK46943" s="98" t="s">
        <v>70</v>
      </c>
    </row>
    <row r="46944" spans="17:63" ht="29.25" customHeight="1" x14ac:dyDescent="0.2">
      <c r="Q46944" s="92" t="s">
        <v>50</v>
      </c>
      <c r="BF46944" s="101" t="s">
        <v>58</v>
      </c>
      <c r="BK46944" s="98" t="s">
        <v>70</v>
      </c>
    </row>
    <row r="46945" spans="17:63" ht="29.25" customHeight="1" x14ac:dyDescent="0.2">
      <c r="Q46945" s="92" t="s">
        <v>50</v>
      </c>
      <c r="BF46945" s="101" t="s">
        <v>58</v>
      </c>
      <c r="BK46945" s="98" t="s">
        <v>70</v>
      </c>
    </row>
    <row r="46946" spans="17:63" ht="29.25" customHeight="1" x14ac:dyDescent="0.2">
      <c r="Q46946" s="92" t="s">
        <v>50</v>
      </c>
      <c r="BF46946" s="101" t="s">
        <v>58</v>
      </c>
      <c r="BK46946" s="98" t="s">
        <v>70</v>
      </c>
    </row>
    <row r="46947" spans="17:63" ht="29.25" customHeight="1" x14ac:dyDescent="0.2">
      <c r="Q46947" s="92" t="s">
        <v>50</v>
      </c>
      <c r="BF46947" s="101" t="s">
        <v>58</v>
      </c>
      <c r="BK46947" s="98" t="s">
        <v>70</v>
      </c>
    </row>
    <row r="46948" spans="17:63" ht="29.25" customHeight="1" x14ac:dyDescent="0.2">
      <c r="Q46948" s="92" t="s">
        <v>50</v>
      </c>
      <c r="BF46948" s="101" t="s">
        <v>58</v>
      </c>
      <c r="BK46948" s="98" t="s">
        <v>70</v>
      </c>
    </row>
    <row r="46949" spans="17:63" ht="29.25" customHeight="1" x14ac:dyDescent="0.2">
      <c r="Q46949" s="92" t="s">
        <v>50</v>
      </c>
      <c r="BF46949" s="101" t="s">
        <v>58</v>
      </c>
      <c r="BK46949" s="98" t="s">
        <v>70</v>
      </c>
    </row>
    <row r="46950" spans="17:63" ht="29.25" customHeight="1" x14ac:dyDescent="0.2">
      <c r="Q46950" s="92" t="s">
        <v>50</v>
      </c>
      <c r="BF46950" s="101" t="s">
        <v>58</v>
      </c>
      <c r="BK46950" s="98" t="s">
        <v>70</v>
      </c>
    </row>
    <row r="46951" spans="17:63" ht="29.25" customHeight="1" x14ac:dyDescent="0.2">
      <c r="Q46951" s="92" t="s">
        <v>50</v>
      </c>
      <c r="BF46951" s="101" t="s">
        <v>58</v>
      </c>
      <c r="BK46951" s="98" t="s">
        <v>70</v>
      </c>
    </row>
    <row r="46952" spans="17:63" ht="29.25" customHeight="1" x14ac:dyDescent="0.2">
      <c r="Q46952" s="92" t="s">
        <v>50</v>
      </c>
      <c r="BF46952" s="101" t="s">
        <v>58</v>
      </c>
      <c r="BK46952" s="98" t="s">
        <v>70</v>
      </c>
    </row>
    <row r="46953" spans="17:63" ht="29.25" customHeight="1" x14ac:dyDescent="0.2">
      <c r="Q46953" s="92" t="s">
        <v>50</v>
      </c>
      <c r="BF46953" s="101" t="s">
        <v>58</v>
      </c>
      <c r="BK46953" s="98" t="s">
        <v>70</v>
      </c>
    </row>
    <row r="46954" spans="17:63" ht="29.25" customHeight="1" x14ac:dyDescent="0.2">
      <c r="Q46954" s="92" t="s">
        <v>50</v>
      </c>
      <c r="BF46954" s="101" t="s">
        <v>58</v>
      </c>
      <c r="BK46954" s="98" t="s">
        <v>70</v>
      </c>
    </row>
    <row r="46955" spans="17:63" ht="29.25" customHeight="1" x14ac:dyDescent="0.2">
      <c r="Q46955" s="92" t="s">
        <v>50</v>
      </c>
      <c r="BF46955" s="101" t="s">
        <v>58</v>
      </c>
      <c r="BK46955" s="98" t="s">
        <v>70</v>
      </c>
    </row>
    <row r="46956" spans="17:63" ht="29.25" customHeight="1" x14ac:dyDescent="0.2">
      <c r="Q46956" s="92" t="s">
        <v>50</v>
      </c>
      <c r="BF46956" s="101" t="s">
        <v>58</v>
      </c>
      <c r="BK46956" s="98" t="s">
        <v>70</v>
      </c>
    </row>
    <row r="46957" spans="17:63" ht="29.25" customHeight="1" x14ac:dyDescent="0.2">
      <c r="Q46957" s="92" t="s">
        <v>50</v>
      </c>
      <c r="BF46957" s="101" t="s">
        <v>58</v>
      </c>
      <c r="BK46957" s="98" t="s">
        <v>70</v>
      </c>
    </row>
    <row r="46958" spans="17:63" ht="29.25" customHeight="1" x14ac:dyDescent="0.2">
      <c r="Q46958" s="92" t="s">
        <v>50</v>
      </c>
      <c r="BF46958" s="101" t="s">
        <v>58</v>
      </c>
      <c r="BK46958" s="98" t="s">
        <v>70</v>
      </c>
    </row>
    <row r="46959" spans="17:63" ht="29.25" customHeight="1" x14ac:dyDescent="0.2">
      <c r="Q46959" s="92" t="s">
        <v>50</v>
      </c>
      <c r="BF46959" s="101" t="s">
        <v>58</v>
      </c>
      <c r="BK46959" s="98" t="s">
        <v>70</v>
      </c>
    </row>
    <row r="46960" spans="17:63" ht="29.25" customHeight="1" x14ac:dyDescent="0.2">
      <c r="Q46960" s="92" t="s">
        <v>50</v>
      </c>
      <c r="BF46960" s="101" t="s">
        <v>58</v>
      </c>
      <c r="BK46960" s="98" t="s">
        <v>70</v>
      </c>
    </row>
    <row r="46961" spans="17:63" ht="29.25" customHeight="1" x14ac:dyDescent="0.2">
      <c r="Q46961" s="92" t="s">
        <v>50</v>
      </c>
      <c r="BF46961" s="101" t="s">
        <v>58</v>
      </c>
      <c r="BK46961" s="98" t="s">
        <v>70</v>
      </c>
    </row>
    <row r="46962" spans="17:63" ht="29.25" customHeight="1" x14ac:dyDescent="0.2">
      <c r="Q46962" s="92" t="s">
        <v>50</v>
      </c>
      <c r="BF46962" s="101" t="s">
        <v>58</v>
      </c>
      <c r="BK46962" s="98" t="s">
        <v>70</v>
      </c>
    </row>
    <row r="46963" spans="17:63" ht="29.25" customHeight="1" x14ac:dyDescent="0.2">
      <c r="Q46963" s="92" t="s">
        <v>50</v>
      </c>
      <c r="BF46963" s="101" t="s">
        <v>58</v>
      </c>
      <c r="BK46963" s="98" t="s">
        <v>70</v>
      </c>
    </row>
    <row r="46964" spans="17:63" ht="29.25" customHeight="1" x14ac:dyDescent="0.2">
      <c r="Q46964" s="92" t="s">
        <v>50</v>
      </c>
      <c r="BF46964" s="101" t="s">
        <v>58</v>
      </c>
      <c r="BK46964" s="98" t="s">
        <v>70</v>
      </c>
    </row>
    <row r="46965" spans="17:63" ht="29.25" customHeight="1" x14ac:dyDescent="0.2">
      <c r="Q46965" s="92" t="s">
        <v>50</v>
      </c>
      <c r="BF46965" s="101" t="s">
        <v>58</v>
      </c>
      <c r="BK46965" s="98" t="s">
        <v>70</v>
      </c>
    </row>
    <row r="46966" spans="17:63" ht="29.25" customHeight="1" x14ac:dyDescent="0.2">
      <c r="Q46966" s="92" t="s">
        <v>50</v>
      </c>
      <c r="BF46966" s="101" t="s">
        <v>58</v>
      </c>
      <c r="BK46966" s="98" t="s">
        <v>70</v>
      </c>
    </row>
    <row r="46967" spans="17:63" ht="29.25" customHeight="1" x14ac:dyDescent="0.2">
      <c r="Q46967" s="92" t="s">
        <v>50</v>
      </c>
      <c r="BF46967" s="101" t="s">
        <v>58</v>
      </c>
      <c r="BK46967" s="98" t="s">
        <v>70</v>
      </c>
    </row>
    <row r="46968" spans="17:63" ht="29.25" customHeight="1" x14ac:dyDescent="0.2">
      <c r="Q46968" s="92" t="s">
        <v>50</v>
      </c>
      <c r="BF46968" s="101" t="s">
        <v>58</v>
      </c>
      <c r="BK46968" s="98" t="s">
        <v>70</v>
      </c>
    </row>
    <row r="46969" spans="17:63" ht="29.25" customHeight="1" x14ac:dyDescent="0.2">
      <c r="Q46969" s="92" t="s">
        <v>50</v>
      </c>
      <c r="BF46969" s="101" t="s">
        <v>58</v>
      </c>
      <c r="BK46969" s="98" t="s">
        <v>70</v>
      </c>
    </row>
    <row r="46970" spans="17:63" ht="29.25" customHeight="1" x14ac:dyDescent="0.2">
      <c r="Q46970" s="92" t="s">
        <v>50</v>
      </c>
      <c r="BF46970" s="101" t="s">
        <v>58</v>
      </c>
      <c r="BK46970" s="98" t="s">
        <v>70</v>
      </c>
    </row>
    <row r="46971" spans="17:63" ht="29.25" customHeight="1" x14ac:dyDescent="0.2">
      <c r="Q46971" s="92" t="s">
        <v>50</v>
      </c>
      <c r="BF46971" s="101" t="s">
        <v>58</v>
      </c>
      <c r="BK46971" s="98" t="s">
        <v>70</v>
      </c>
    </row>
    <row r="46972" spans="17:63" ht="29.25" customHeight="1" x14ac:dyDescent="0.2">
      <c r="Q46972" s="92" t="s">
        <v>50</v>
      </c>
      <c r="BF46972" s="101" t="s">
        <v>58</v>
      </c>
      <c r="BK46972" s="98" t="s">
        <v>70</v>
      </c>
    </row>
    <row r="46973" spans="17:63" ht="29.25" customHeight="1" x14ac:dyDescent="0.2">
      <c r="Q46973" s="92" t="s">
        <v>50</v>
      </c>
      <c r="BF46973" s="101" t="s">
        <v>58</v>
      </c>
      <c r="BK46973" s="98" t="s">
        <v>70</v>
      </c>
    </row>
    <row r="46974" spans="17:63" ht="29.25" customHeight="1" x14ac:dyDescent="0.2">
      <c r="Q46974" s="92" t="s">
        <v>50</v>
      </c>
      <c r="BF46974" s="101" t="s">
        <v>58</v>
      </c>
      <c r="BK46974" s="98" t="s">
        <v>70</v>
      </c>
    </row>
    <row r="46975" spans="17:63" ht="29.25" customHeight="1" x14ac:dyDescent="0.2">
      <c r="Q46975" s="92" t="s">
        <v>50</v>
      </c>
      <c r="BF46975" s="101" t="s">
        <v>58</v>
      </c>
      <c r="BK46975" s="98" t="s">
        <v>70</v>
      </c>
    </row>
    <row r="46976" spans="17:63" ht="29.25" customHeight="1" x14ac:dyDescent="0.2">
      <c r="Q46976" s="92" t="s">
        <v>50</v>
      </c>
      <c r="BF46976" s="101" t="s">
        <v>58</v>
      </c>
      <c r="BK46976" s="98" t="s">
        <v>70</v>
      </c>
    </row>
    <row r="46977" spans="17:63" ht="29.25" customHeight="1" x14ac:dyDescent="0.2">
      <c r="Q46977" s="92" t="s">
        <v>50</v>
      </c>
      <c r="BF46977" s="101" t="s">
        <v>58</v>
      </c>
      <c r="BK46977" s="98" t="s">
        <v>70</v>
      </c>
    </row>
    <row r="46978" spans="17:63" ht="29.25" customHeight="1" x14ac:dyDescent="0.2">
      <c r="Q46978" s="92" t="s">
        <v>50</v>
      </c>
      <c r="BF46978" s="101" t="s">
        <v>58</v>
      </c>
      <c r="BK46978" s="98" t="s">
        <v>70</v>
      </c>
    </row>
    <row r="46979" spans="17:63" ht="29.25" customHeight="1" x14ac:dyDescent="0.2">
      <c r="Q46979" s="92" t="s">
        <v>50</v>
      </c>
      <c r="BF46979" s="101" t="s">
        <v>58</v>
      </c>
      <c r="BK46979" s="98" t="s">
        <v>70</v>
      </c>
    </row>
    <row r="46980" spans="17:63" ht="29.25" customHeight="1" x14ac:dyDescent="0.2">
      <c r="Q46980" s="92" t="s">
        <v>50</v>
      </c>
      <c r="BF46980" s="101" t="s">
        <v>58</v>
      </c>
      <c r="BK46980" s="98" t="s">
        <v>70</v>
      </c>
    </row>
    <row r="46981" spans="17:63" ht="29.25" customHeight="1" x14ac:dyDescent="0.2">
      <c r="Q46981" s="92" t="s">
        <v>50</v>
      </c>
      <c r="BF46981" s="101" t="s">
        <v>58</v>
      </c>
      <c r="BK46981" s="98" t="s">
        <v>70</v>
      </c>
    </row>
    <row r="46982" spans="17:63" ht="29.25" customHeight="1" x14ac:dyDescent="0.2">
      <c r="Q46982" s="92" t="s">
        <v>50</v>
      </c>
      <c r="BF46982" s="101" t="s">
        <v>58</v>
      </c>
      <c r="BK46982" s="98" t="s">
        <v>70</v>
      </c>
    </row>
    <row r="46983" spans="17:63" ht="29.25" customHeight="1" x14ac:dyDescent="0.2">
      <c r="Q46983" s="92" t="s">
        <v>50</v>
      </c>
      <c r="BF46983" s="101" t="s">
        <v>58</v>
      </c>
      <c r="BK46983" s="98" t="s">
        <v>70</v>
      </c>
    </row>
    <row r="46984" spans="17:63" ht="29.25" customHeight="1" x14ac:dyDescent="0.2">
      <c r="Q46984" s="92" t="s">
        <v>50</v>
      </c>
      <c r="BF46984" s="101" t="s">
        <v>58</v>
      </c>
      <c r="BK46984" s="98" t="s">
        <v>70</v>
      </c>
    </row>
    <row r="46985" spans="17:63" ht="29.25" customHeight="1" x14ac:dyDescent="0.2">
      <c r="Q46985" s="92" t="s">
        <v>50</v>
      </c>
      <c r="BF46985" s="101" t="s">
        <v>58</v>
      </c>
      <c r="BK46985" s="98" t="s">
        <v>70</v>
      </c>
    </row>
    <row r="46986" spans="17:63" ht="29.25" customHeight="1" x14ac:dyDescent="0.2">
      <c r="Q46986" s="92" t="s">
        <v>50</v>
      </c>
      <c r="BF46986" s="101" t="s">
        <v>58</v>
      </c>
      <c r="BK46986" s="98" t="s">
        <v>70</v>
      </c>
    </row>
    <row r="46987" spans="17:63" ht="29.25" customHeight="1" x14ac:dyDescent="0.2">
      <c r="Q46987" s="92" t="s">
        <v>50</v>
      </c>
      <c r="BF46987" s="101" t="s">
        <v>58</v>
      </c>
      <c r="BK46987" s="98" t="s">
        <v>70</v>
      </c>
    </row>
    <row r="46988" spans="17:63" ht="29.25" customHeight="1" x14ac:dyDescent="0.2">
      <c r="Q46988" s="92" t="s">
        <v>50</v>
      </c>
      <c r="BF46988" s="101" t="s">
        <v>58</v>
      </c>
      <c r="BK46988" s="98" t="s">
        <v>70</v>
      </c>
    </row>
    <row r="46989" spans="17:63" ht="29.25" customHeight="1" x14ac:dyDescent="0.2">
      <c r="Q46989" s="92" t="s">
        <v>50</v>
      </c>
      <c r="BF46989" s="101" t="s">
        <v>58</v>
      </c>
      <c r="BK46989" s="98" t="s">
        <v>70</v>
      </c>
    </row>
    <row r="46990" spans="17:63" ht="29.25" customHeight="1" x14ac:dyDescent="0.2">
      <c r="Q46990" s="92" t="s">
        <v>50</v>
      </c>
      <c r="BF46990" s="101" t="s">
        <v>58</v>
      </c>
      <c r="BK46990" s="98" t="s">
        <v>70</v>
      </c>
    </row>
    <row r="46991" spans="17:63" ht="29.25" customHeight="1" x14ac:dyDescent="0.2">
      <c r="Q46991" s="92" t="s">
        <v>50</v>
      </c>
      <c r="BF46991" s="101" t="s">
        <v>58</v>
      </c>
      <c r="BK46991" s="98" t="s">
        <v>70</v>
      </c>
    </row>
    <row r="46992" spans="17:63" ht="29.25" customHeight="1" x14ac:dyDescent="0.2">
      <c r="Q46992" s="92" t="s">
        <v>50</v>
      </c>
      <c r="BF46992" s="101" t="s">
        <v>58</v>
      </c>
      <c r="BK46992" s="98" t="s">
        <v>70</v>
      </c>
    </row>
    <row r="46993" spans="17:63" ht="29.25" customHeight="1" x14ac:dyDescent="0.2">
      <c r="Q46993" s="92" t="s">
        <v>50</v>
      </c>
      <c r="BF46993" s="101" t="s">
        <v>58</v>
      </c>
      <c r="BK46993" s="98" t="s">
        <v>70</v>
      </c>
    </row>
    <row r="46994" spans="17:63" ht="29.25" customHeight="1" x14ac:dyDescent="0.2">
      <c r="Q46994" s="92" t="s">
        <v>50</v>
      </c>
      <c r="BF46994" s="101" t="s">
        <v>58</v>
      </c>
      <c r="BK46994" s="98" t="s">
        <v>70</v>
      </c>
    </row>
    <row r="46995" spans="17:63" ht="29.25" customHeight="1" x14ac:dyDescent="0.2">
      <c r="Q46995" s="92" t="s">
        <v>50</v>
      </c>
      <c r="BF46995" s="101" t="s">
        <v>58</v>
      </c>
      <c r="BK46995" s="98" t="s">
        <v>70</v>
      </c>
    </row>
    <row r="46996" spans="17:63" ht="29.25" customHeight="1" x14ac:dyDescent="0.2">
      <c r="Q46996" s="92" t="s">
        <v>50</v>
      </c>
      <c r="BF46996" s="101" t="s">
        <v>58</v>
      </c>
      <c r="BK46996" s="98" t="s">
        <v>70</v>
      </c>
    </row>
    <row r="46997" spans="17:63" ht="29.25" customHeight="1" x14ac:dyDescent="0.2">
      <c r="Q46997" s="92" t="s">
        <v>50</v>
      </c>
      <c r="BF46997" s="101" t="s">
        <v>58</v>
      </c>
      <c r="BK46997" s="98" t="s">
        <v>70</v>
      </c>
    </row>
    <row r="46998" spans="17:63" ht="29.25" customHeight="1" x14ac:dyDescent="0.2">
      <c r="Q46998" s="92" t="s">
        <v>50</v>
      </c>
      <c r="BF46998" s="101" t="s">
        <v>58</v>
      </c>
      <c r="BK46998" s="98" t="s">
        <v>70</v>
      </c>
    </row>
    <row r="46999" spans="17:63" ht="29.25" customHeight="1" x14ac:dyDescent="0.2">
      <c r="Q46999" s="92" t="s">
        <v>50</v>
      </c>
      <c r="BF46999" s="101" t="s">
        <v>58</v>
      </c>
      <c r="BK46999" s="98" t="s">
        <v>70</v>
      </c>
    </row>
    <row r="47000" spans="17:63" ht="29.25" customHeight="1" x14ac:dyDescent="0.2">
      <c r="Q47000" s="92" t="s">
        <v>50</v>
      </c>
      <c r="BF47000" s="101" t="s">
        <v>58</v>
      </c>
      <c r="BK47000" s="98" t="s">
        <v>70</v>
      </c>
    </row>
    <row r="47001" spans="17:63" ht="29.25" customHeight="1" x14ac:dyDescent="0.2">
      <c r="Q47001" s="92" t="s">
        <v>50</v>
      </c>
      <c r="BF47001" s="101" t="s">
        <v>58</v>
      </c>
      <c r="BK47001" s="98" t="s">
        <v>70</v>
      </c>
    </row>
    <row r="47002" spans="17:63" ht="29.25" customHeight="1" x14ac:dyDescent="0.2">
      <c r="Q47002" s="92" t="s">
        <v>50</v>
      </c>
      <c r="BF47002" s="101" t="s">
        <v>58</v>
      </c>
      <c r="BK47002" s="98" t="s">
        <v>70</v>
      </c>
    </row>
    <row r="47003" spans="17:63" ht="29.25" customHeight="1" x14ac:dyDescent="0.2">
      <c r="Q47003" s="92" t="s">
        <v>50</v>
      </c>
      <c r="BF47003" s="101" t="s">
        <v>58</v>
      </c>
      <c r="BK47003" s="98" t="s">
        <v>70</v>
      </c>
    </row>
    <row r="47004" spans="17:63" ht="29.25" customHeight="1" x14ac:dyDescent="0.2">
      <c r="Q47004" s="92" t="s">
        <v>50</v>
      </c>
      <c r="BF47004" s="101" t="s">
        <v>58</v>
      </c>
      <c r="BK47004" s="98" t="s">
        <v>70</v>
      </c>
    </row>
    <row r="47005" spans="17:63" ht="29.25" customHeight="1" x14ac:dyDescent="0.2">
      <c r="Q47005" s="92" t="s">
        <v>50</v>
      </c>
      <c r="BF47005" s="101" t="s">
        <v>58</v>
      </c>
      <c r="BK47005" s="98" t="s">
        <v>70</v>
      </c>
    </row>
    <row r="47006" spans="17:63" ht="29.25" customHeight="1" x14ac:dyDescent="0.2">
      <c r="Q47006" s="92" t="s">
        <v>50</v>
      </c>
      <c r="BF47006" s="101" t="s">
        <v>58</v>
      </c>
      <c r="BK47006" s="98" t="s">
        <v>70</v>
      </c>
    </row>
    <row r="47007" spans="17:63" ht="29.25" customHeight="1" x14ac:dyDescent="0.2">
      <c r="Q47007" s="92" t="s">
        <v>50</v>
      </c>
      <c r="BF47007" s="101" t="s">
        <v>58</v>
      </c>
      <c r="BK47007" s="98" t="s">
        <v>70</v>
      </c>
    </row>
    <row r="47008" spans="17:63" ht="29.25" customHeight="1" x14ac:dyDescent="0.2">
      <c r="Q47008" s="92" t="s">
        <v>50</v>
      </c>
      <c r="BF47008" s="101" t="s">
        <v>58</v>
      </c>
      <c r="BK47008" s="98" t="s">
        <v>70</v>
      </c>
    </row>
    <row r="47009" spans="17:63" ht="29.25" customHeight="1" x14ac:dyDescent="0.2">
      <c r="Q47009" s="92" t="s">
        <v>50</v>
      </c>
      <c r="BF47009" s="101" t="s">
        <v>58</v>
      </c>
      <c r="BK47009" s="98" t="s">
        <v>70</v>
      </c>
    </row>
    <row r="47010" spans="17:63" ht="29.25" customHeight="1" x14ac:dyDescent="0.2">
      <c r="Q47010" s="92" t="s">
        <v>50</v>
      </c>
      <c r="BF47010" s="101" t="s">
        <v>58</v>
      </c>
      <c r="BK47010" s="98" t="s">
        <v>70</v>
      </c>
    </row>
    <row r="47011" spans="17:63" ht="29.25" customHeight="1" x14ac:dyDescent="0.2">
      <c r="Q47011" s="92" t="s">
        <v>50</v>
      </c>
      <c r="BF47011" s="101" t="s">
        <v>58</v>
      </c>
      <c r="BK47011" s="98" t="s">
        <v>70</v>
      </c>
    </row>
    <row r="47012" spans="17:63" ht="29.25" customHeight="1" x14ac:dyDescent="0.2">
      <c r="Q47012" s="92" t="s">
        <v>50</v>
      </c>
      <c r="BF47012" s="101" t="s">
        <v>58</v>
      </c>
      <c r="BK47012" s="98" t="s">
        <v>70</v>
      </c>
    </row>
    <row r="47013" spans="17:63" ht="29.25" customHeight="1" x14ac:dyDescent="0.2">
      <c r="Q47013" s="92" t="s">
        <v>50</v>
      </c>
      <c r="BF47013" s="101" t="s">
        <v>58</v>
      </c>
      <c r="BK47013" s="98" t="s">
        <v>70</v>
      </c>
    </row>
    <row r="47014" spans="17:63" ht="29.25" customHeight="1" x14ac:dyDescent="0.2">
      <c r="Q47014" s="92" t="s">
        <v>50</v>
      </c>
      <c r="BF47014" s="101" t="s">
        <v>58</v>
      </c>
      <c r="BK47014" s="98" t="s">
        <v>70</v>
      </c>
    </row>
    <row r="47015" spans="17:63" ht="29.25" customHeight="1" x14ac:dyDescent="0.2">
      <c r="Q47015" s="92" t="s">
        <v>50</v>
      </c>
      <c r="BF47015" s="101" t="s">
        <v>58</v>
      </c>
      <c r="BK47015" s="98" t="s">
        <v>70</v>
      </c>
    </row>
    <row r="47016" spans="17:63" ht="29.25" customHeight="1" x14ac:dyDescent="0.2">
      <c r="Q47016" s="92" t="s">
        <v>50</v>
      </c>
      <c r="BF47016" s="101" t="s">
        <v>58</v>
      </c>
      <c r="BK47016" s="98" t="s">
        <v>70</v>
      </c>
    </row>
    <row r="47017" spans="17:63" ht="29.25" customHeight="1" x14ac:dyDescent="0.2">
      <c r="Q47017" s="92" t="s">
        <v>50</v>
      </c>
      <c r="BF47017" s="101" t="s">
        <v>58</v>
      </c>
      <c r="BK47017" s="98" t="s">
        <v>70</v>
      </c>
    </row>
    <row r="47018" spans="17:63" ht="29.25" customHeight="1" x14ac:dyDescent="0.2">
      <c r="Q47018" s="92" t="s">
        <v>50</v>
      </c>
      <c r="BF47018" s="101" t="s">
        <v>58</v>
      </c>
      <c r="BK47018" s="98" t="s">
        <v>70</v>
      </c>
    </row>
    <row r="47019" spans="17:63" ht="29.25" customHeight="1" x14ac:dyDescent="0.2">
      <c r="Q47019" s="92" t="s">
        <v>50</v>
      </c>
      <c r="BF47019" s="101" t="s">
        <v>58</v>
      </c>
      <c r="BK47019" s="98" t="s">
        <v>70</v>
      </c>
    </row>
    <row r="47020" spans="17:63" ht="29.25" customHeight="1" x14ac:dyDescent="0.2">
      <c r="Q47020" s="92" t="s">
        <v>50</v>
      </c>
      <c r="BF47020" s="101" t="s">
        <v>58</v>
      </c>
      <c r="BK47020" s="98" t="s">
        <v>70</v>
      </c>
    </row>
    <row r="47021" spans="17:63" ht="29.25" customHeight="1" x14ac:dyDescent="0.2">
      <c r="Q47021" s="92" t="s">
        <v>50</v>
      </c>
      <c r="BF47021" s="101" t="s">
        <v>58</v>
      </c>
      <c r="BK47021" s="98" t="s">
        <v>70</v>
      </c>
    </row>
    <row r="47022" spans="17:63" ht="29.25" customHeight="1" x14ac:dyDescent="0.2">
      <c r="Q47022" s="92" t="s">
        <v>50</v>
      </c>
      <c r="BF47022" s="101" t="s">
        <v>58</v>
      </c>
      <c r="BK47022" s="98" t="s">
        <v>70</v>
      </c>
    </row>
    <row r="47023" spans="17:63" ht="29.25" customHeight="1" x14ac:dyDescent="0.2">
      <c r="Q47023" s="92" t="s">
        <v>50</v>
      </c>
      <c r="BF47023" s="101" t="s">
        <v>58</v>
      </c>
      <c r="BK47023" s="98" t="s">
        <v>70</v>
      </c>
    </row>
    <row r="47024" spans="17:63" ht="29.25" customHeight="1" x14ac:dyDescent="0.2">
      <c r="Q47024" s="92" t="s">
        <v>50</v>
      </c>
      <c r="BF47024" s="101" t="s">
        <v>58</v>
      </c>
      <c r="BK47024" s="98" t="s">
        <v>70</v>
      </c>
    </row>
    <row r="47025" spans="17:63" ht="29.25" customHeight="1" x14ac:dyDescent="0.2">
      <c r="Q47025" s="92" t="s">
        <v>50</v>
      </c>
      <c r="BF47025" s="101" t="s">
        <v>58</v>
      </c>
      <c r="BK47025" s="98" t="s">
        <v>70</v>
      </c>
    </row>
    <row r="47026" spans="17:63" ht="29.25" customHeight="1" x14ac:dyDescent="0.2">
      <c r="Q47026" s="92" t="s">
        <v>50</v>
      </c>
      <c r="BF47026" s="101" t="s">
        <v>58</v>
      </c>
      <c r="BK47026" s="98" t="s">
        <v>70</v>
      </c>
    </row>
    <row r="47027" spans="17:63" ht="29.25" customHeight="1" x14ac:dyDescent="0.2">
      <c r="Q47027" s="92" t="s">
        <v>50</v>
      </c>
      <c r="BF47027" s="101" t="s">
        <v>58</v>
      </c>
      <c r="BK47027" s="98" t="s">
        <v>70</v>
      </c>
    </row>
    <row r="47028" spans="17:63" ht="29.25" customHeight="1" x14ac:dyDescent="0.2">
      <c r="Q47028" s="92" t="s">
        <v>50</v>
      </c>
      <c r="BF47028" s="101" t="s">
        <v>58</v>
      </c>
      <c r="BK47028" s="98" t="s">
        <v>70</v>
      </c>
    </row>
    <row r="47029" spans="17:63" ht="29.25" customHeight="1" x14ac:dyDescent="0.2">
      <c r="Q47029" s="92" t="s">
        <v>50</v>
      </c>
      <c r="BF47029" s="101" t="s">
        <v>58</v>
      </c>
      <c r="BK47029" s="98" t="s">
        <v>70</v>
      </c>
    </row>
    <row r="47030" spans="17:63" ht="29.25" customHeight="1" x14ac:dyDescent="0.2">
      <c r="Q47030" s="92" t="s">
        <v>50</v>
      </c>
      <c r="BF47030" s="101" t="s">
        <v>58</v>
      </c>
      <c r="BK47030" s="98" t="s">
        <v>70</v>
      </c>
    </row>
    <row r="47031" spans="17:63" ht="29.25" customHeight="1" x14ac:dyDescent="0.2">
      <c r="Q47031" s="92" t="s">
        <v>50</v>
      </c>
      <c r="BF47031" s="101" t="s">
        <v>58</v>
      </c>
      <c r="BK47031" s="98" t="s">
        <v>70</v>
      </c>
    </row>
    <row r="47032" spans="17:63" ht="29.25" customHeight="1" x14ac:dyDescent="0.2">
      <c r="Q47032" s="92" t="s">
        <v>50</v>
      </c>
      <c r="BF47032" s="101" t="s">
        <v>58</v>
      </c>
      <c r="BK47032" s="98" t="s">
        <v>70</v>
      </c>
    </row>
    <row r="47033" spans="17:63" ht="29.25" customHeight="1" x14ac:dyDescent="0.2">
      <c r="Q47033" s="92" t="s">
        <v>50</v>
      </c>
      <c r="BF47033" s="101" t="s">
        <v>58</v>
      </c>
      <c r="BK47033" s="98" t="s">
        <v>70</v>
      </c>
    </row>
    <row r="47034" spans="17:63" ht="29.25" customHeight="1" x14ac:dyDescent="0.2">
      <c r="Q47034" s="92" t="s">
        <v>50</v>
      </c>
      <c r="BF47034" s="101" t="s">
        <v>58</v>
      </c>
      <c r="BK47034" s="98" t="s">
        <v>70</v>
      </c>
    </row>
    <row r="47035" spans="17:63" ht="29.25" customHeight="1" x14ac:dyDescent="0.2">
      <c r="Q47035" s="92" t="s">
        <v>50</v>
      </c>
      <c r="BF47035" s="101" t="s">
        <v>58</v>
      </c>
      <c r="BK47035" s="98" t="s">
        <v>70</v>
      </c>
    </row>
    <row r="47036" spans="17:63" ht="29.25" customHeight="1" x14ac:dyDescent="0.2">
      <c r="Q47036" s="92" t="s">
        <v>50</v>
      </c>
      <c r="BF47036" s="101" t="s">
        <v>58</v>
      </c>
      <c r="BK47036" s="98" t="s">
        <v>70</v>
      </c>
    </row>
    <row r="47037" spans="17:63" ht="29.25" customHeight="1" x14ac:dyDescent="0.2">
      <c r="Q47037" s="92" t="s">
        <v>50</v>
      </c>
      <c r="BF47037" s="101" t="s">
        <v>58</v>
      </c>
      <c r="BK47037" s="98" t="s">
        <v>70</v>
      </c>
    </row>
    <row r="47038" spans="17:63" ht="29.25" customHeight="1" x14ac:dyDescent="0.2">
      <c r="Q47038" s="92" t="s">
        <v>50</v>
      </c>
      <c r="BF47038" s="101" t="s">
        <v>58</v>
      </c>
      <c r="BK47038" s="98" t="s">
        <v>70</v>
      </c>
    </row>
    <row r="47039" spans="17:63" ht="29.25" customHeight="1" x14ac:dyDescent="0.2">
      <c r="Q47039" s="92" t="s">
        <v>50</v>
      </c>
      <c r="BF47039" s="101" t="s">
        <v>58</v>
      </c>
      <c r="BK47039" s="98" t="s">
        <v>70</v>
      </c>
    </row>
    <row r="47040" spans="17:63" ht="29.25" customHeight="1" x14ac:dyDescent="0.2">
      <c r="Q47040" s="92" t="s">
        <v>50</v>
      </c>
      <c r="BF47040" s="101" t="s">
        <v>58</v>
      </c>
      <c r="BK47040" s="98" t="s">
        <v>70</v>
      </c>
    </row>
    <row r="47041" spans="17:63" ht="29.25" customHeight="1" x14ac:dyDescent="0.2">
      <c r="Q47041" s="92" t="s">
        <v>50</v>
      </c>
      <c r="BF47041" s="101" t="s">
        <v>58</v>
      </c>
      <c r="BK47041" s="98" t="s">
        <v>70</v>
      </c>
    </row>
    <row r="47042" spans="17:63" ht="29.25" customHeight="1" x14ac:dyDescent="0.2">
      <c r="Q47042" s="92" t="s">
        <v>50</v>
      </c>
      <c r="BF47042" s="101" t="s">
        <v>58</v>
      </c>
      <c r="BK47042" s="98" t="s">
        <v>70</v>
      </c>
    </row>
    <row r="47043" spans="17:63" ht="29.25" customHeight="1" x14ac:dyDescent="0.2">
      <c r="Q47043" s="92" t="s">
        <v>50</v>
      </c>
      <c r="BF47043" s="101" t="s">
        <v>58</v>
      </c>
      <c r="BK47043" s="98" t="s">
        <v>70</v>
      </c>
    </row>
    <row r="47044" spans="17:63" ht="29.25" customHeight="1" x14ac:dyDescent="0.2">
      <c r="Q47044" s="92" t="s">
        <v>50</v>
      </c>
      <c r="BF47044" s="101" t="s">
        <v>58</v>
      </c>
      <c r="BK47044" s="98" t="s">
        <v>70</v>
      </c>
    </row>
    <row r="47045" spans="17:63" ht="29.25" customHeight="1" x14ac:dyDescent="0.2">
      <c r="Q47045" s="92" t="s">
        <v>50</v>
      </c>
      <c r="BF47045" s="101" t="s">
        <v>58</v>
      </c>
      <c r="BK47045" s="98" t="s">
        <v>70</v>
      </c>
    </row>
    <row r="47046" spans="17:63" ht="29.25" customHeight="1" x14ac:dyDescent="0.2">
      <c r="Q47046" s="92" t="s">
        <v>50</v>
      </c>
      <c r="BF47046" s="101" t="s">
        <v>58</v>
      </c>
      <c r="BK47046" s="98" t="s">
        <v>70</v>
      </c>
    </row>
    <row r="47047" spans="17:63" ht="29.25" customHeight="1" x14ac:dyDescent="0.2">
      <c r="Q47047" s="92" t="s">
        <v>50</v>
      </c>
      <c r="BF47047" s="101" t="s">
        <v>58</v>
      </c>
      <c r="BK47047" s="98" t="s">
        <v>70</v>
      </c>
    </row>
    <row r="47048" spans="17:63" ht="29.25" customHeight="1" x14ac:dyDescent="0.2">
      <c r="Q47048" s="92" t="s">
        <v>50</v>
      </c>
      <c r="BF47048" s="101" t="s">
        <v>58</v>
      </c>
      <c r="BK47048" s="98" t="s">
        <v>70</v>
      </c>
    </row>
    <row r="47049" spans="17:63" ht="29.25" customHeight="1" x14ac:dyDescent="0.2">
      <c r="Q47049" s="92" t="s">
        <v>50</v>
      </c>
      <c r="BF47049" s="101" t="s">
        <v>58</v>
      </c>
      <c r="BK47049" s="98" t="s">
        <v>70</v>
      </c>
    </row>
    <row r="47050" spans="17:63" ht="29.25" customHeight="1" x14ac:dyDescent="0.2">
      <c r="Q47050" s="92" t="s">
        <v>50</v>
      </c>
      <c r="BF47050" s="101" t="s">
        <v>58</v>
      </c>
      <c r="BK47050" s="98" t="s">
        <v>70</v>
      </c>
    </row>
    <row r="47051" spans="17:63" ht="29.25" customHeight="1" x14ac:dyDescent="0.2">
      <c r="Q47051" s="92" t="s">
        <v>50</v>
      </c>
      <c r="BF47051" s="101" t="s">
        <v>58</v>
      </c>
      <c r="BK47051" s="98" t="s">
        <v>70</v>
      </c>
    </row>
    <row r="47052" spans="17:63" ht="29.25" customHeight="1" x14ac:dyDescent="0.2">
      <c r="Q47052" s="92" t="s">
        <v>50</v>
      </c>
      <c r="BF47052" s="101" t="s">
        <v>58</v>
      </c>
      <c r="BK47052" s="98" t="s">
        <v>70</v>
      </c>
    </row>
    <row r="47053" spans="17:63" ht="29.25" customHeight="1" x14ac:dyDescent="0.2">
      <c r="Q47053" s="92" t="s">
        <v>50</v>
      </c>
      <c r="BF47053" s="101" t="s">
        <v>58</v>
      </c>
      <c r="BK47053" s="98" t="s">
        <v>70</v>
      </c>
    </row>
    <row r="47054" spans="17:63" ht="29.25" customHeight="1" x14ac:dyDescent="0.2">
      <c r="Q47054" s="92" t="s">
        <v>50</v>
      </c>
      <c r="BF47054" s="101" t="s">
        <v>58</v>
      </c>
      <c r="BK47054" s="98" t="s">
        <v>70</v>
      </c>
    </row>
    <row r="47055" spans="17:63" ht="29.25" customHeight="1" x14ac:dyDescent="0.2">
      <c r="Q47055" s="92" t="s">
        <v>50</v>
      </c>
      <c r="BF47055" s="101" t="s">
        <v>58</v>
      </c>
      <c r="BK47055" s="98" t="s">
        <v>70</v>
      </c>
    </row>
    <row r="47056" spans="17:63" ht="29.25" customHeight="1" x14ac:dyDescent="0.2">
      <c r="Q47056" s="92" t="s">
        <v>50</v>
      </c>
      <c r="BF47056" s="101" t="s">
        <v>58</v>
      </c>
      <c r="BK47056" s="98" t="s">
        <v>70</v>
      </c>
    </row>
    <row r="47057" spans="17:63" ht="29.25" customHeight="1" x14ac:dyDescent="0.2">
      <c r="Q47057" s="92" t="s">
        <v>50</v>
      </c>
      <c r="BF47057" s="101" t="s">
        <v>58</v>
      </c>
      <c r="BK47057" s="98" t="s">
        <v>70</v>
      </c>
    </row>
    <row r="47058" spans="17:63" ht="29.25" customHeight="1" x14ac:dyDescent="0.2">
      <c r="Q47058" s="92" t="s">
        <v>50</v>
      </c>
      <c r="BF47058" s="101" t="s">
        <v>58</v>
      </c>
      <c r="BK47058" s="98" t="s">
        <v>70</v>
      </c>
    </row>
    <row r="47059" spans="17:63" ht="29.25" customHeight="1" x14ac:dyDescent="0.2">
      <c r="Q47059" s="92" t="s">
        <v>50</v>
      </c>
      <c r="BF47059" s="101" t="s">
        <v>58</v>
      </c>
      <c r="BK47059" s="98" t="s">
        <v>70</v>
      </c>
    </row>
    <row r="47060" spans="17:63" ht="29.25" customHeight="1" x14ac:dyDescent="0.2">
      <c r="Q47060" s="92" t="s">
        <v>50</v>
      </c>
      <c r="BF47060" s="101" t="s">
        <v>58</v>
      </c>
      <c r="BK47060" s="98" t="s">
        <v>70</v>
      </c>
    </row>
    <row r="47061" spans="17:63" ht="29.25" customHeight="1" x14ac:dyDescent="0.2">
      <c r="Q47061" s="92" t="s">
        <v>50</v>
      </c>
      <c r="BF47061" s="101" t="s">
        <v>58</v>
      </c>
      <c r="BK47061" s="98" t="s">
        <v>70</v>
      </c>
    </row>
    <row r="47062" spans="17:63" ht="29.25" customHeight="1" x14ac:dyDescent="0.2">
      <c r="Q47062" s="92" t="s">
        <v>50</v>
      </c>
      <c r="BF47062" s="101" t="s">
        <v>58</v>
      </c>
      <c r="BK47062" s="98" t="s">
        <v>70</v>
      </c>
    </row>
    <row r="47063" spans="17:63" ht="29.25" customHeight="1" x14ac:dyDescent="0.2">
      <c r="Q47063" s="92" t="s">
        <v>50</v>
      </c>
      <c r="BF47063" s="101" t="s">
        <v>58</v>
      </c>
      <c r="BK47063" s="98" t="s">
        <v>70</v>
      </c>
    </row>
    <row r="47064" spans="17:63" ht="29.25" customHeight="1" x14ac:dyDescent="0.2">
      <c r="Q47064" s="92" t="s">
        <v>50</v>
      </c>
      <c r="BF47064" s="101" t="s">
        <v>58</v>
      </c>
      <c r="BK47064" s="98" t="s">
        <v>70</v>
      </c>
    </row>
    <row r="47065" spans="17:63" ht="29.25" customHeight="1" x14ac:dyDescent="0.2">
      <c r="Q47065" s="92" t="s">
        <v>50</v>
      </c>
      <c r="BF47065" s="101" t="s">
        <v>58</v>
      </c>
      <c r="BK47065" s="98" t="s">
        <v>70</v>
      </c>
    </row>
    <row r="47066" spans="17:63" ht="29.25" customHeight="1" x14ac:dyDescent="0.2">
      <c r="Q47066" s="92" t="s">
        <v>50</v>
      </c>
      <c r="BF47066" s="101" t="s">
        <v>58</v>
      </c>
      <c r="BK47066" s="98" t="s">
        <v>70</v>
      </c>
    </row>
    <row r="47067" spans="17:63" ht="29.25" customHeight="1" x14ac:dyDescent="0.2">
      <c r="Q47067" s="92" t="s">
        <v>50</v>
      </c>
      <c r="BF47067" s="101" t="s">
        <v>58</v>
      </c>
      <c r="BK47067" s="98" t="s">
        <v>70</v>
      </c>
    </row>
    <row r="47068" spans="17:63" ht="29.25" customHeight="1" x14ac:dyDescent="0.2">
      <c r="Q47068" s="92" t="s">
        <v>50</v>
      </c>
      <c r="BF47068" s="101" t="s">
        <v>58</v>
      </c>
      <c r="BK47068" s="98" t="s">
        <v>70</v>
      </c>
    </row>
    <row r="47069" spans="17:63" ht="29.25" customHeight="1" x14ac:dyDescent="0.2">
      <c r="Q47069" s="92" t="s">
        <v>50</v>
      </c>
      <c r="BF47069" s="101" t="s">
        <v>58</v>
      </c>
      <c r="BK47069" s="98" t="s">
        <v>70</v>
      </c>
    </row>
    <row r="47070" spans="17:63" ht="29.25" customHeight="1" x14ac:dyDescent="0.2">
      <c r="Q47070" s="92" t="s">
        <v>50</v>
      </c>
      <c r="BF47070" s="101" t="s">
        <v>58</v>
      </c>
      <c r="BK47070" s="98" t="s">
        <v>70</v>
      </c>
    </row>
    <row r="47071" spans="17:63" ht="29.25" customHeight="1" x14ac:dyDescent="0.2">
      <c r="Q47071" s="92" t="s">
        <v>50</v>
      </c>
      <c r="BF47071" s="101" t="s">
        <v>58</v>
      </c>
      <c r="BK47071" s="98" t="s">
        <v>70</v>
      </c>
    </row>
    <row r="47072" spans="17:63" ht="29.25" customHeight="1" x14ac:dyDescent="0.2">
      <c r="Q47072" s="92" t="s">
        <v>50</v>
      </c>
      <c r="BF47072" s="101" t="s">
        <v>58</v>
      </c>
      <c r="BK47072" s="98" t="s">
        <v>70</v>
      </c>
    </row>
    <row r="47073" spans="17:63" ht="29.25" customHeight="1" x14ac:dyDescent="0.2">
      <c r="Q47073" s="92" t="s">
        <v>50</v>
      </c>
      <c r="BF47073" s="101" t="s">
        <v>58</v>
      </c>
      <c r="BK47073" s="98" t="s">
        <v>70</v>
      </c>
    </row>
    <row r="47074" spans="17:63" ht="29.25" customHeight="1" x14ac:dyDescent="0.2">
      <c r="Q47074" s="92" t="s">
        <v>50</v>
      </c>
      <c r="BF47074" s="101" t="s">
        <v>58</v>
      </c>
      <c r="BK47074" s="98" t="s">
        <v>70</v>
      </c>
    </row>
    <row r="47075" spans="17:63" ht="29.25" customHeight="1" x14ac:dyDescent="0.2">
      <c r="Q47075" s="92" t="s">
        <v>50</v>
      </c>
      <c r="BF47075" s="101" t="s">
        <v>58</v>
      </c>
      <c r="BK47075" s="98" t="s">
        <v>70</v>
      </c>
    </row>
    <row r="47076" spans="17:63" ht="29.25" customHeight="1" x14ac:dyDescent="0.2">
      <c r="Q47076" s="92" t="s">
        <v>50</v>
      </c>
      <c r="BF47076" s="101" t="s">
        <v>58</v>
      </c>
      <c r="BK47076" s="98" t="s">
        <v>70</v>
      </c>
    </row>
    <row r="47077" spans="17:63" ht="29.25" customHeight="1" x14ac:dyDescent="0.2">
      <c r="Q47077" s="92" t="s">
        <v>50</v>
      </c>
      <c r="BF47077" s="101" t="s">
        <v>58</v>
      </c>
      <c r="BK47077" s="98" t="s">
        <v>70</v>
      </c>
    </row>
    <row r="47078" spans="17:63" ht="29.25" customHeight="1" x14ac:dyDescent="0.2">
      <c r="Q47078" s="92" t="s">
        <v>50</v>
      </c>
      <c r="BF47078" s="101" t="s">
        <v>58</v>
      </c>
      <c r="BK47078" s="98" t="s">
        <v>70</v>
      </c>
    </row>
    <row r="47079" spans="17:63" ht="29.25" customHeight="1" x14ac:dyDescent="0.2">
      <c r="Q47079" s="92" t="s">
        <v>50</v>
      </c>
      <c r="BF47079" s="101" t="s">
        <v>58</v>
      </c>
      <c r="BK47079" s="98" t="s">
        <v>70</v>
      </c>
    </row>
    <row r="47080" spans="17:63" ht="29.25" customHeight="1" x14ac:dyDescent="0.2">
      <c r="Q47080" s="92" t="s">
        <v>50</v>
      </c>
      <c r="BF47080" s="101" t="s">
        <v>58</v>
      </c>
      <c r="BK47080" s="98" t="s">
        <v>70</v>
      </c>
    </row>
    <row r="47081" spans="17:63" ht="29.25" customHeight="1" x14ac:dyDescent="0.2">
      <c r="Q47081" s="92" t="s">
        <v>50</v>
      </c>
      <c r="BF47081" s="101" t="s">
        <v>58</v>
      </c>
      <c r="BK47081" s="98" t="s">
        <v>70</v>
      </c>
    </row>
    <row r="47082" spans="17:63" ht="29.25" customHeight="1" x14ac:dyDescent="0.2">
      <c r="Q47082" s="92" t="s">
        <v>50</v>
      </c>
      <c r="BF47082" s="101" t="s">
        <v>58</v>
      </c>
      <c r="BK47082" s="98" t="s">
        <v>70</v>
      </c>
    </row>
    <row r="47083" spans="17:63" ht="29.25" customHeight="1" x14ac:dyDescent="0.2">
      <c r="Q47083" s="92" t="s">
        <v>50</v>
      </c>
      <c r="BF47083" s="101" t="s">
        <v>58</v>
      </c>
      <c r="BK47083" s="98" t="s">
        <v>70</v>
      </c>
    </row>
    <row r="47084" spans="17:63" ht="29.25" customHeight="1" x14ac:dyDescent="0.2">
      <c r="Q47084" s="92" t="s">
        <v>50</v>
      </c>
      <c r="BF47084" s="101" t="s">
        <v>58</v>
      </c>
      <c r="BK47084" s="98" t="s">
        <v>70</v>
      </c>
    </row>
    <row r="47085" spans="17:63" ht="29.25" customHeight="1" x14ac:dyDescent="0.2">
      <c r="Q47085" s="92" t="s">
        <v>50</v>
      </c>
      <c r="BF47085" s="101" t="s">
        <v>58</v>
      </c>
      <c r="BK47085" s="98" t="s">
        <v>70</v>
      </c>
    </row>
    <row r="47086" spans="17:63" ht="29.25" customHeight="1" x14ac:dyDescent="0.2">
      <c r="Q47086" s="92" t="s">
        <v>50</v>
      </c>
      <c r="BF47086" s="101" t="s">
        <v>58</v>
      </c>
      <c r="BK47086" s="98" t="s">
        <v>70</v>
      </c>
    </row>
    <row r="47087" spans="17:63" ht="29.25" customHeight="1" x14ac:dyDescent="0.2">
      <c r="Q47087" s="92" t="s">
        <v>50</v>
      </c>
      <c r="BF47087" s="101" t="s">
        <v>58</v>
      </c>
      <c r="BK47087" s="98" t="s">
        <v>70</v>
      </c>
    </row>
    <row r="47088" spans="17:63" ht="29.25" customHeight="1" x14ac:dyDescent="0.2">
      <c r="Q47088" s="92" t="s">
        <v>50</v>
      </c>
      <c r="BF47088" s="101" t="s">
        <v>58</v>
      </c>
      <c r="BK47088" s="98" t="s">
        <v>70</v>
      </c>
    </row>
    <row r="47089" spans="17:63" ht="29.25" customHeight="1" x14ac:dyDescent="0.2">
      <c r="Q47089" s="92" t="s">
        <v>50</v>
      </c>
      <c r="BF47089" s="101" t="s">
        <v>58</v>
      </c>
      <c r="BK47089" s="98" t="s">
        <v>70</v>
      </c>
    </row>
    <row r="47090" spans="17:63" ht="29.25" customHeight="1" x14ac:dyDescent="0.2">
      <c r="Q47090" s="92" t="s">
        <v>50</v>
      </c>
      <c r="BF47090" s="101" t="s">
        <v>58</v>
      </c>
      <c r="BK47090" s="98" t="s">
        <v>70</v>
      </c>
    </row>
    <row r="47091" spans="17:63" ht="29.25" customHeight="1" x14ac:dyDescent="0.2">
      <c r="Q47091" s="92" t="s">
        <v>50</v>
      </c>
      <c r="BF47091" s="101" t="s">
        <v>58</v>
      </c>
      <c r="BK47091" s="98" t="s">
        <v>70</v>
      </c>
    </row>
    <row r="47092" spans="17:63" ht="29.25" customHeight="1" x14ac:dyDescent="0.2">
      <c r="Q47092" s="92" t="s">
        <v>50</v>
      </c>
      <c r="BF47092" s="101" t="s">
        <v>58</v>
      </c>
      <c r="BK47092" s="98" t="s">
        <v>70</v>
      </c>
    </row>
    <row r="47093" spans="17:63" ht="29.25" customHeight="1" x14ac:dyDescent="0.2">
      <c r="Q47093" s="92" t="s">
        <v>50</v>
      </c>
      <c r="BF47093" s="101" t="s">
        <v>58</v>
      </c>
      <c r="BK47093" s="98" t="s">
        <v>70</v>
      </c>
    </row>
    <row r="47094" spans="17:63" ht="29.25" customHeight="1" x14ac:dyDescent="0.2">
      <c r="Q47094" s="92" t="s">
        <v>50</v>
      </c>
      <c r="BF47094" s="101" t="s">
        <v>58</v>
      </c>
      <c r="BK47094" s="98" t="s">
        <v>70</v>
      </c>
    </row>
    <row r="47095" spans="17:63" ht="29.25" customHeight="1" x14ac:dyDescent="0.2">
      <c r="Q47095" s="92" t="s">
        <v>50</v>
      </c>
      <c r="BF47095" s="101" t="s">
        <v>58</v>
      </c>
      <c r="BK47095" s="98" t="s">
        <v>70</v>
      </c>
    </row>
    <row r="47096" spans="17:63" ht="29.25" customHeight="1" x14ac:dyDescent="0.2">
      <c r="Q47096" s="92" t="s">
        <v>50</v>
      </c>
      <c r="BF47096" s="101" t="s">
        <v>58</v>
      </c>
      <c r="BK47096" s="98" t="s">
        <v>70</v>
      </c>
    </row>
    <row r="47097" spans="17:63" ht="29.25" customHeight="1" x14ac:dyDescent="0.2">
      <c r="Q47097" s="92" t="s">
        <v>50</v>
      </c>
      <c r="BF47097" s="101" t="s">
        <v>58</v>
      </c>
      <c r="BK47097" s="98" t="s">
        <v>70</v>
      </c>
    </row>
    <row r="47098" spans="17:63" ht="29.25" customHeight="1" x14ac:dyDescent="0.2">
      <c r="Q47098" s="92" t="s">
        <v>50</v>
      </c>
      <c r="BF47098" s="101" t="s">
        <v>58</v>
      </c>
      <c r="BK47098" s="98" t="s">
        <v>70</v>
      </c>
    </row>
    <row r="47099" spans="17:63" ht="29.25" customHeight="1" x14ac:dyDescent="0.2">
      <c r="Q47099" s="92" t="s">
        <v>50</v>
      </c>
      <c r="BF47099" s="101" t="s">
        <v>58</v>
      </c>
      <c r="BK47099" s="98" t="s">
        <v>70</v>
      </c>
    </row>
    <row r="47100" spans="17:63" ht="29.25" customHeight="1" x14ac:dyDescent="0.2">
      <c r="Q47100" s="92" t="s">
        <v>50</v>
      </c>
      <c r="BF47100" s="101" t="s">
        <v>58</v>
      </c>
      <c r="BK47100" s="98" t="s">
        <v>70</v>
      </c>
    </row>
    <row r="47101" spans="17:63" ht="29.25" customHeight="1" x14ac:dyDescent="0.2">
      <c r="Q47101" s="92" t="s">
        <v>50</v>
      </c>
      <c r="BF47101" s="101" t="s">
        <v>58</v>
      </c>
      <c r="BK47101" s="98" t="s">
        <v>70</v>
      </c>
    </row>
    <row r="47102" spans="17:63" ht="29.25" customHeight="1" x14ac:dyDescent="0.2">
      <c r="Q47102" s="92" t="s">
        <v>50</v>
      </c>
      <c r="BF47102" s="101" t="s">
        <v>58</v>
      </c>
      <c r="BK47102" s="98" t="s">
        <v>70</v>
      </c>
    </row>
    <row r="47103" spans="17:63" ht="29.25" customHeight="1" x14ac:dyDescent="0.2">
      <c r="Q47103" s="92" t="s">
        <v>50</v>
      </c>
      <c r="BF47103" s="101" t="s">
        <v>58</v>
      </c>
      <c r="BK47103" s="98" t="s">
        <v>70</v>
      </c>
    </row>
    <row r="47104" spans="17:63" ht="29.25" customHeight="1" x14ac:dyDescent="0.2">
      <c r="Q47104" s="92" t="s">
        <v>50</v>
      </c>
      <c r="BF47104" s="101" t="s">
        <v>58</v>
      </c>
      <c r="BK47104" s="98" t="s">
        <v>70</v>
      </c>
    </row>
    <row r="47105" spans="17:63" ht="29.25" customHeight="1" x14ac:dyDescent="0.2">
      <c r="Q47105" s="92" t="s">
        <v>50</v>
      </c>
      <c r="BF47105" s="101" t="s">
        <v>58</v>
      </c>
      <c r="BK47105" s="98" t="s">
        <v>70</v>
      </c>
    </row>
    <row r="47106" spans="17:63" ht="29.25" customHeight="1" x14ac:dyDescent="0.2">
      <c r="Q47106" s="92" t="s">
        <v>50</v>
      </c>
      <c r="BF47106" s="101" t="s">
        <v>58</v>
      </c>
      <c r="BK47106" s="98" t="s">
        <v>70</v>
      </c>
    </row>
    <row r="47107" spans="17:63" ht="29.25" customHeight="1" x14ac:dyDescent="0.2">
      <c r="Q47107" s="92" t="s">
        <v>50</v>
      </c>
      <c r="BF47107" s="101" t="s">
        <v>58</v>
      </c>
      <c r="BK47107" s="98" t="s">
        <v>70</v>
      </c>
    </row>
    <row r="47108" spans="17:63" ht="29.25" customHeight="1" x14ac:dyDescent="0.2">
      <c r="Q47108" s="92" t="s">
        <v>50</v>
      </c>
      <c r="BF47108" s="101" t="s">
        <v>58</v>
      </c>
      <c r="BK47108" s="98" t="s">
        <v>70</v>
      </c>
    </row>
    <row r="47109" spans="17:63" ht="29.25" customHeight="1" x14ac:dyDescent="0.2">
      <c r="Q47109" s="92" t="s">
        <v>50</v>
      </c>
      <c r="BF47109" s="101" t="s">
        <v>58</v>
      </c>
      <c r="BK47109" s="98" t="s">
        <v>70</v>
      </c>
    </row>
    <row r="47110" spans="17:63" ht="29.25" customHeight="1" x14ac:dyDescent="0.2">
      <c r="Q47110" s="92" t="s">
        <v>50</v>
      </c>
      <c r="BF47110" s="101" t="s">
        <v>58</v>
      </c>
      <c r="BK47110" s="98" t="s">
        <v>70</v>
      </c>
    </row>
    <row r="47111" spans="17:63" ht="29.25" customHeight="1" x14ac:dyDescent="0.2">
      <c r="Q47111" s="92" t="s">
        <v>50</v>
      </c>
      <c r="BF47111" s="101" t="s">
        <v>58</v>
      </c>
      <c r="BK47111" s="98" t="s">
        <v>70</v>
      </c>
    </row>
    <row r="47112" spans="17:63" ht="29.25" customHeight="1" x14ac:dyDescent="0.2">
      <c r="Q47112" s="92" t="s">
        <v>50</v>
      </c>
      <c r="BF47112" s="101" t="s">
        <v>58</v>
      </c>
      <c r="BK47112" s="98" t="s">
        <v>70</v>
      </c>
    </row>
    <row r="47113" spans="17:63" ht="29.25" customHeight="1" x14ac:dyDescent="0.2">
      <c r="Q47113" s="92" t="s">
        <v>50</v>
      </c>
      <c r="BF47113" s="101" t="s">
        <v>58</v>
      </c>
      <c r="BK47113" s="98" t="s">
        <v>70</v>
      </c>
    </row>
    <row r="47114" spans="17:63" ht="29.25" customHeight="1" x14ac:dyDescent="0.2">
      <c r="Q47114" s="92" t="s">
        <v>50</v>
      </c>
      <c r="BF47114" s="101" t="s">
        <v>58</v>
      </c>
      <c r="BK47114" s="98" t="s">
        <v>70</v>
      </c>
    </row>
    <row r="47115" spans="17:63" ht="29.25" customHeight="1" x14ac:dyDescent="0.2">
      <c r="Q47115" s="92" t="s">
        <v>50</v>
      </c>
      <c r="BF47115" s="101" t="s">
        <v>58</v>
      </c>
      <c r="BK47115" s="98" t="s">
        <v>70</v>
      </c>
    </row>
    <row r="47116" spans="17:63" ht="29.25" customHeight="1" x14ac:dyDescent="0.2">
      <c r="Q47116" s="92" t="s">
        <v>50</v>
      </c>
      <c r="BF47116" s="101" t="s">
        <v>58</v>
      </c>
      <c r="BK47116" s="98" t="s">
        <v>70</v>
      </c>
    </row>
    <row r="47117" spans="17:63" ht="29.25" customHeight="1" x14ac:dyDescent="0.2">
      <c r="Q47117" s="92" t="s">
        <v>50</v>
      </c>
      <c r="BF47117" s="101" t="s">
        <v>58</v>
      </c>
      <c r="BK47117" s="98" t="s">
        <v>70</v>
      </c>
    </row>
    <row r="47118" spans="17:63" ht="29.25" customHeight="1" x14ac:dyDescent="0.2">
      <c r="Q47118" s="92" t="s">
        <v>50</v>
      </c>
      <c r="BF47118" s="101" t="s">
        <v>58</v>
      </c>
      <c r="BK47118" s="98" t="s">
        <v>70</v>
      </c>
    </row>
    <row r="47119" spans="17:63" ht="29.25" customHeight="1" x14ac:dyDescent="0.2">
      <c r="Q47119" s="92" t="s">
        <v>50</v>
      </c>
      <c r="BF47119" s="101" t="s">
        <v>58</v>
      </c>
      <c r="BK47119" s="98" t="s">
        <v>70</v>
      </c>
    </row>
    <row r="47120" spans="17:63" ht="29.25" customHeight="1" x14ac:dyDescent="0.2">
      <c r="Q47120" s="92" t="s">
        <v>50</v>
      </c>
      <c r="BF47120" s="101" t="s">
        <v>58</v>
      </c>
      <c r="BK47120" s="98" t="s">
        <v>70</v>
      </c>
    </row>
    <row r="47121" spans="17:63" ht="29.25" customHeight="1" x14ac:dyDescent="0.2">
      <c r="Q47121" s="92" t="s">
        <v>50</v>
      </c>
      <c r="BF47121" s="101" t="s">
        <v>58</v>
      </c>
      <c r="BK47121" s="98" t="s">
        <v>70</v>
      </c>
    </row>
    <row r="47122" spans="17:63" ht="29.25" customHeight="1" x14ac:dyDescent="0.2">
      <c r="Q47122" s="92" t="s">
        <v>50</v>
      </c>
      <c r="BF47122" s="101" t="s">
        <v>58</v>
      </c>
      <c r="BK47122" s="98" t="s">
        <v>70</v>
      </c>
    </row>
    <row r="47123" spans="17:63" ht="29.25" customHeight="1" x14ac:dyDescent="0.2">
      <c r="Q47123" s="92" t="s">
        <v>50</v>
      </c>
      <c r="BF47123" s="101" t="s">
        <v>58</v>
      </c>
      <c r="BK47123" s="98" t="s">
        <v>70</v>
      </c>
    </row>
    <row r="47124" spans="17:63" ht="29.25" customHeight="1" x14ac:dyDescent="0.2">
      <c r="Q47124" s="92" t="s">
        <v>50</v>
      </c>
      <c r="BF47124" s="101" t="s">
        <v>58</v>
      </c>
      <c r="BK47124" s="98" t="s">
        <v>70</v>
      </c>
    </row>
    <row r="47125" spans="17:63" ht="29.25" customHeight="1" x14ac:dyDescent="0.2">
      <c r="Q47125" s="92" t="s">
        <v>50</v>
      </c>
      <c r="BF47125" s="101" t="s">
        <v>58</v>
      </c>
      <c r="BK47125" s="98" t="s">
        <v>70</v>
      </c>
    </row>
    <row r="47126" spans="17:63" ht="29.25" customHeight="1" x14ac:dyDescent="0.2">
      <c r="Q47126" s="92" t="s">
        <v>50</v>
      </c>
      <c r="BF47126" s="101" t="s">
        <v>58</v>
      </c>
      <c r="BK47126" s="98" t="s">
        <v>70</v>
      </c>
    </row>
    <row r="47127" spans="17:63" ht="29.25" customHeight="1" x14ac:dyDescent="0.2">
      <c r="Q47127" s="92" t="s">
        <v>50</v>
      </c>
      <c r="BF47127" s="101" t="s">
        <v>58</v>
      </c>
      <c r="BK47127" s="98" t="s">
        <v>70</v>
      </c>
    </row>
    <row r="47128" spans="17:63" ht="29.25" customHeight="1" x14ac:dyDescent="0.2">
      <c r="Q47128" s="92" t="s">
        <v>50</v>
      </c>
      <c r="BF47128" s="101" t="s">
        <v>58</v>
      </c>
      <c r="BK47128" s="98" t="s">
        <v>70</v>
      </c>
    </row>
    <row r="47129" spans="17:63" ht="29.25" customHeight="1" x14ac:dyDescent="0.2">
      <c r="Q47129" s="92" t="s">
        <v>50</v>
      </c>
      <c r="BF47129" s="101" t="s">
        <v>58</v>
      </c>
      <c r="BK47129" s="98" t="s">
        <v>70</v>
      </c>
    </row>
    <row r="47130" spans="17:63" ht="29.25" customHeight="1" x14ac:dyDescent="0.2">
      <c r="Q47130" s="92" t="s">
        <v>50</v>
      </c>
      <c r="BF47130" s="101" t="s">
        <v>58</v>
      </c>
      <c r="BK47130" s="98" t="s">
        <v>70</v>
      </c>
    </row>
    <row r="47131" spans="17:63" ht="29.25" customHeight="1" x14ac:dyDescent="0.2">
      <c r="Q47131" s="92" t="s">
        <v>50</v>
      </c>
      <c r="BF47131" s="101" t="s">
        <v>58</v>
      </c>
      <c r="BK47131" s="98" t="s">
        <v>70</v>
      </c>
    </row>
    <row r="47132" spans="17:63" ht="29.25" customHeight="1" x14ac:dyDescent="0.2">
      <c r="Q47132" s="92" t="s">
        <v>50</v>
      </c>
      <c r="BF47132" s="101" t="s">
        <v>58</v>
      </c>
      <c r="BK47132" s="98" t="s">
        <v>70</v>
      </c>
    </row>
    <row r="47133" spans="17:63" ht="29.25" customHeight="1" x14ac:dyDescent="0.2">
      <c r="Q47133" s="92" t="s">
        <v>50</v>
      </c>
      <c r="BF47133" s="101" t="s">
        <v>58</v>
      </c>
      <c r="BK47133" s="98" t="s">
        <v>70</v>
      </c>
    </row>
    <row r="47134" spans="17:63" ht="29.25" customHeight="1" x14ac:dyDescent="0.2">
      <c r="Q47134" s="92" t="s">
        <v>50</v>
      </c>
      <c r="BF47134" s="101" t="s">
        <v>58</v>
      </c>
      <c r="BK47134" s="98" t="s">
        <v>70</v>
      </c>
    </row>
    <row r="47135" spans="17:63" ht="29.25" customHeight="1" x14ac:dyDescent="0.2">
      <c r="Q47135" s="92" t="s">
        <v>50</v>
      </c>
      <c r="BF47135" s="101" t="s">
        <v>58</v>
      </c>
      <c r="BK47135" s="98" t="s">
        <v>70</v>
      </c>
    </row>
    <row r="47136" spans="17:63" ht="29.25" customHeight="1" x14ac:dyDescent="0.2">
      <c r="Q47136" s="92" t="s">
        <v>50</v>
      </c>
      <c r="BF47136" s="101" t="s">
        <v>58</v>
      </c>
      <c r="BK47136" s="98" t="s">
        <v>70</v>
      </c>
    </row>
    <row r="47137" spans="17:63" ht="29.25" customHeight="1" x14ac:dyDescent="0.2">
      <c r="Q47137" s="92" t="s">
        <v>50</v>
      </c>
      <c r="BF47137" s="101" t="s">
        <v>58</v>
      </c>
      <c r="BK47137" s="98" t="s">
        <v>70</v>
      </c>
    </row>
    <row r="47138" spans="17:63" ht="29.25" customHeight="1" x14ac:dyDescent="0.2">
      <c r="Q47138" s="92" t="s">
        <v>50</v>
      </c>
      <c r="BF47138" s="101" t="s">
        <v>58</v>
      </c>
      <c r="BK47138" s="98" t="s">
        <v>70</v>
      </c>
    </row>
    <row r="47139" spans="17:63" ht="29.25" customHeight="1" x14ac:dyDescent="0.2">
      <c r="Q47139" s="92" t="s">
        <v>50</v>
      </c>
      <c r="BF47139" s="101" t="s">
        <v>58</v>
      </c>
      <c r="BK47139" s="98" t="s">
        <v>70</v>
      </c>
    </row>
    <row r="47140" spans="17:63" ht="29.25" customHeight="1" x14ac:dyDescent="0.2">
      <c r="Q47140" s="92" t="s">
        <v>50</v>
      </c>
      <c r="BF47140" s="101" t="s">
        <v>58</v>
      </c>
      <c r="BK47140" s="98" t="s">
        <v>70</v>
      </c>
    </row>
    <row r="47141" spans="17:63" ht="29.25" customHeight="1" x14ac:dyDescent="0.2">
      <c r="Q47141" s="92" t="s">
        <v>50</v>
      </c>
      <c r="BF47141" s="101" t="s">
        <v>58</v>
      </c>
      <c r="BK47141" s="98" t="s">
        <v>70</v>
      </c>
    </row>
    <row r="47142" spans="17:63" ht="29.25" customHeight="1" x14ac:dyDescent="0.2">
      <c r="Q47142" s="92" t="s">
        <v>50</v>
      </c>
      <c r="BF47142" s="101" t="s">
        <v>58</v>
      </c>
      <c r="BK47142" s="98" t="s">
        <v>70</v>
      </c>
    </row>
    <row r="47143" spans="17:63" ht="29.25" customHeight="1" x14ac:dyDescent="0.2">
      <c r="Q47143" s="92" t="s">
        <v>50</v>
      </c>
      <c r="BF47143" s="101" t="s">
        <v>58</v>
      </c>
      <c r="BK47143" s="98" t="s">
        <v>70</v>
      </c>
    </row>
    <row r="47144" spans="17:63" ht="29.25" customHeight="1" x14ac:dyDescent="0.2">
      <c r="Q47144" s="92" t="s">
        <v>50</v>
      </c>
      <c r="BF47144" s="101" t="s">
        <v>58</v>
      </c>
      <c r="BK47144" s="98" t="s">
        <v>70</v>
      </c>
    </row>
    <row r="47145" spans="17:63" ht="29.25" customHeight="1" x14ac:dyDescent="0.2">
      <c r="Q47145" s="92" t="s">
        <v>50</v>
      </c>
      <c r="BF47145" s="101" t="s">
        <v>58</v>
      </c>
      <c r="BK47145" s="98" t="s">
        <v>70</v>
      </c>
    </row>
    <row r="47146" spans="17:63" ht="29.25" customHeight="1" x14ac:dyDescent="0.2">
      <c r="Q47146" s="92" t="s">
        <v>50</v>
      </c>
      <c r="BF47146" s="101" t="s">
        <v>58</v>
      </c>
      <c r="BK47146" s="98" t="s">
        <v>70</v>
      </c>
    </row>
    <row r="47147" spans="17:63" ht="29.25" customHeight="1" x14ac:dyDescent="0.2">
      <c r="Q47147" s="92" t="s">
        <v>50</v>
      </c>
      <c r="BF47147" s="101" t="s">
        <v>58</v>
      </c>
      <c r="BK47147" s="98" t="s">
        <v>70</v>
      </c>
    </row>
    <row r="47148" spans="17:63" ht="29.25" customHeight="1" x14ac:dyDescent="0.2">
      <c r="Q47148" s="92" t="s">
        <v>50</v>
      </c>
      <c r="BF47148" s="101" t="s">
        <v>58</v>
      </c>
      <c r="BK47148" s="98" t="s">
        <v>70</v>
      </c>
    </row>
    <row r="47149" spans="17:63" ht="29.25" customHeight="1" x14ac:dyDescent="0.2">
      <c r="Q47149" s="92" t="s">
        <v>50</v>
      </c>
      <c r="BF47149" s="101" t="s">
        <v>58</v>
      </c>
      <c r="BK47149" s="98" t="s">
        <v>70</v>
      </c>
    </row>
    <row r="47150" spans="17:63" ht="29.25" customHeight="1" x14ac:dyDescent="0.2">
      <c r="Q47150" s="92" t="s">
        <v>50</v>
      </c>
      <c r="BF47150" s="101" t="s">
        <v>58</v>
      </c>
      <c r="BK47150" s="98" t="s">
        <v>70</v>
      </c>
    </row>
    <row r="47151" spans="17:63" ht="29.25" customHeight="1" x14ac:dyDescent="0.2">
      <c r="Q47151" s="92" t="s">
        <v>50</v>
      </c>
      <c r="BF47151" s="101" t="s">
        <v>58</v>
      </c>
      <c r="BK47151" s="98" t="s">
        <v>70</v>
      </c>
    </row>
    <row r="47152" spans="17:63" ht="29.25" customHeight="1" x14ac:dyDescent="0.2">
      <c r="Q47152" s="92" t="s">
        <v>50</v>
      </c>
      <c r="BF47152" s="101" t="s">
        <v>58</v>
      </c>
      <c r="BK47152" s="98" t="s">
        <v>70</v>
      </c>
    </row>
    <row r="47153" spans="17:63" ht="29.25" customHeight="1" x14ac:dyDescent="0.2">
      <c r="Q47153" s="92" t="s">
        <v>50</v>
      </c>
      <c r="BF47153" s="101" t="s">
        <v>58</v>
      </c>
      <c r="BK47153" s="98" t="s">
        <v>70</v>
      </c>
    </row>
    <row r="47154" spans="17:63" ht="29.25" customHeight="1" x14ac:dyDescent="0.2">
      <c r="Q47154" s="92" t="s">
        <v>50</v>
      </c>
      <c r="BF47154" s="101" t="s">
        <v>58</v>
      </c>
      <c r="BK47154" s="98" t="s">
        <v>70</v>
      </c>
    </row>
    <row r="47155" spans="17:63" ht="29.25" customHeight="1" x14ac:dyDescent="0.2">
      <c r="Q47155" s="92" t="s">
        <v>50</v>
      </c>
      <c r="BF47155" s="101" t="s">
        <v>58</v>
      </c>
      <c r="BK47155" s="98" t="s">
        <v>70</v>
      </c>
    </row>
    <row r="47156" spans="17:63" ht="29.25" customHeight="1" x14ac:dyDescent="0.2">
      <c r="Q47156" s="92" t="s">
        <v>50</v>
      </c>
      <c r="BF47156" s="101" t="s">
        <v>58</v>
      </c>
      <c r="BK47156" s="98" t="s">
        <v>70</v>
      </c>
    </row>
    <row r="47157" spans="17:63" ht="29.25" customHeight="1" x14ac:dyDescent="0.2">
      <c r="Q47157" s="92" t="s">
        <v>50</v>
      </c>
      <c r="BF47157" s="101" t="s">
        <v>58</v>
      </c>
      <c r="BK47157" s="98" t="s">
        <v>70</v>
      </c>
    </row>
    <row r="47158" spans="17:63" ht="29.25" customHeight="1" x14ac:dyDescent="0.2">
      <c r="Q47158" s="92" t="s">
        <v>50</v>
      </c>
      <c r="BF47158" s="101" t="s">
        <v>58</v>
      </c>
      <c r="BK47158" s="98" t="s">
        <v>70</v>
      </c>
    </row>
    <row r="47159" spans="17:63" ht="29.25" customHeight="1" x14ac:dyDescent="0.2">
      <c r="Q47159" s="92" t="s">
        <v>50</v>
      </c>
      <c r="BF47159" s="101" t="s">
        <v>58</v>
      </c>
      <c r="BK47159" s="98" t="s">
        <v>70</v>
      </c>
    </row>
    <row r="47160" spans="17:63" ht="29.25" customHeight="1" x14ac:dyDescent="0.2">
      <c r="Q47160" s="92" t="s">
        <v>50</v>
      </c>
      <c r="BF47160" s="101" t="s">
        <v>58</v>
      </c>
      <c r="BK47160" s="98" t="s">
        <v>70</v>
      </c>
    </row>
    <row r="47161" spans="17:63" ht="29.25" customHeight="1" x14ac:dyDescent="0.2">
      <c r="Q47161" s="92" t="s">
        <v>50</v>
      </c>
      <c r="BF47161" s="101" t="s">
        <v>58</v>
      </c>
      <c r="BK47161" s="98" t="s">
        <v>70</v>
      </c>
    </row>
    <row r="47162" spans="17:63" ht="29.25" customHeight="1" x14ac:dyDescent="0.2">
      <c r="Q47162" s="92" t="s">
        <v>50</v>
      </c>
      <c r="BF47162" s="101" t="s">
        <v>58</v>
      </c>
      <c r="BK47162" s="98" t="s">
        <v>70</v>
      </c>
    </row>
    <row r="47163" spans="17:63" ht="29.25" customHeight="1" x14ac:dyDescent="0.2">
      <c r="Q47163" s="92" t="s">
        <v>50</v>
      </c>
      <c r="BF47163" s="101" t="s">
        <v>58</v>
      </c>
      <c r="BK47163" s="98" t="s">
        <v>70</v>
      </c>
    </row>
    <row r="47164" spans="17:63" ht="29.25" customHeight="1" x14ac:dyDescent="0.2">
      <c r="Q47164" s="92" t="s">
        <v>50</v>
      </c>
      <c r="BF47164" s="101" t="s">
        <v>58</v>
      </c>
      <c r="BK47164" s="98" t="s">
        <v>70</v>
      </c>
    </row>
    <row r="47165" spans="17:63" ht="29.25" customHeight="1" x14ac:dyDescent="0.2">
      <c r="Q47165" s="92" t="s">
        <v>50</v>
      </c>
      <c r="BF47165" s="101" t="s">
        <v>58</v>
      </c>
      <c r="BK47165" s="98" t="s">
        <v>70</v>
      </c>
    </row>
    <row r="47166" spans="17:63" ht="29.25" customHeight="1" x14ac:dyDescent="0.2">
      <c r="Q47166" s="92" t="s">
        <v>50</v>
      </c>
      <c r="BF47166" s="101" t="s">
        <v>58</v>
      </c>
      <c r="BK47166" s="98" t="s">
        <v>70</v>
      </c>
    </row>
    <row r="47167" spans="17:63" ht="29.25" customHeight="1" x14ac:dyDescent="0.2">
      <c r="Q47167" s="92" t="s">
        <v>50</v>
      </c>
      <c r="BF47167" s="101" t="s">
        <v>58</v>
      </c>
      <c r="BK47167" s="98" t="s">
        <v>70</v>
      </c>
    </row>
    <row r="47168" spans="17:63" ht="29.25" customHeight="1" x14ac:dyDescent="0.2">
      <c r="Q47168" s="92" t="s">
        <v>50</v>
      </c>
      <c r="BF47168" s="101" t="s">
        <v>58</v>
      </c>
      <c r="BK47168" s="98" t="s">
        <v>70</v>
      </c>
    </row>
    <row r="47169" spans="17:63" ht="29.25" customHeight="1" x14ac:dyDescent="0.2">
      <c r="Q47169" s="92" t="s">
        <v>50</v>
      </c>
      <c r="BF47169" s="101" t="s">
        <v>58</v>
      </c>
      <c r="BK47169" s="98" t="s">
        <v>70</v>
      </c>
    </row>
    <row r="47170" spans="17:63" ht="29.25" customHeight="1" x14ac:dyDescent="0.2">
      <c r="Q47170" s="92" t="s">
        <v>50</v>
      </c>
      <c r="BF47170" s="101" t="s">
        <v>58</v>
      </c>
      <c r="BK47170" s="98" t="s">
        <v>70</v>
      </c>
    </row>
    <row r="47171" spans="17:63" ht="29.25" customHeight="1" x14ac:dyDescent="0.2">
      <c r="Q47171" s="92" t="s">
        <v>50</v>
      </c>
      <c r="BF47171" s="101" t="s">
        <v>58</v>
      </c>
      <c r="BK47171" s="98" t="s">
        <v>70</v>
      </c>
    </row>
    <row r="47172" spans="17:63" ht="29.25" customHeight="1" x14ac:dyDescent="0.2">
      <c r="Q47172" s="92" t="s">
        <v>50</v>
      </c>
      <c r="BF47172" s="101" t="s">
        <v>58</v>
      </c>
      <c r="BK47172" s="98" t="s">
        <v>70</v>
      </c>
    </row>
    <row r="47173" spans="17:63" ht="29.25" customHeight="1" x14ac:dyDescent="0.2">
      <c r="Q47173" s="92" t="s">
        <v>50</v>
      </c>
      <c r="BF47173" s="101" t="s">
        <v>58</v>
      </c>
      <c r="BK47173" s="98" t="s">
        <v>70</v>
      </c>
    </row>
    <row r="47174" spans="17:63" ht="29.25" customHeight="1" x14ac:dyDescent="0.2">
      <c r="Q47174" s="92" t="s">
        <v>50</v>
      </c>
      <c r="BF47174" s="101" t="s">
        <v>58</v>
      </c>
      <c r="BK47174" s="98" t="s">
        <v>70</v>
      </c>
    </row>
    <row r="47175" spans="17:63" ht="29.25" customHeight="1" x14ac:dyDescent="0.2">
      <c r="Q47175" s="92" t="s">
        <v>50</v>
      </c>
      <c r="BF47175" s="101" t="s">
        <v>58</v>
      </c>
      <c r="BK47175" s="98" t="s">
        <v>70</v>
      </c>
    </row>
    <row r="47176" spans="17:63" ht="29.25" customHeight="1" x14ac:dyDescent="0.2">
      <c r="Q47176" s="92" t="s">
        <v>50</v>
      </c>
      <c r="BF47176" s="101" t="s">
        <v>58</v>
      </c>
      <c r="BK47176" s="98" t="s">
        <v>70</v>
      </c>
    </row>
    <row r="47177" spans="17:63" ht="29.25" customHeight="1" x14ac:dyDescent="0.2">
      <c r="Q47177" s="92" t="s">
        <v>50</v>
      </c>
      <c r="BF47177" s="101" t="s">
        <v>58</v>
      </c>
      <c r="BK47177" s="98" t="s">
        <v>70</v>
      </c>
    </row>
    <row r="47178" spans="17:63" ht="29.25" customHeight="1" x14ac:dyDescent="0.2">
      <c r="Q47178" s="92" t="s">
        <v>50</v>
      </c>
      <c r="BF47178" s="101" t="s">
        <v>58</v>
      </c>
      <c r="BK47178" s="98" t="s">
        <v>70</v>
      </c>
    </row>
    <row r="47179" spans="17:63" ht="29.25" customHeight="1" x14ac:dyDescent="0.2">
      <c r="Q47179" s="92" t="s">
        <v>50</v>
      </c>
      <c r="BF47179" s="101" t="s">
        <v>58</v>
      </c>
      <c r="BK47179" s="98" t="s">
        <v>70</v>
      </c>
    </row>
    <row r="47180" spans="17:63" ht="29.25" customHeight="1" x14ac:dyDescent="0.2">
      <c r="Q47180" s="92" t="s">
        <v>50</v>
      </c>
      <c r="BF47180" s="101" t="s">
        <v>58</v>
      </c>
      <c r="BK47180" s="98" t="s">
        <v>70</v>
      </c>
    </row>
    <row r="47181" spans="17:63" ht="29.25" customHeight="1" x14ac:dyDescent="0.2">
      <c r="Q47181" s="92" t="s">
        <v>50</v>
      </c>
      <c r="BF47181" s="101" t="s">
        <v>58</v>
      </c>
      <c r="BK47181" s="98" t="s">
        <v>70</v>
      </c>
    </row>
    <row r="47182" spans="17:63" ht="29.25" customHeight="1" x14ac:dyDescent="0.2">
      <c r="Q47182" s="92" t="s">
        <v>50</v>
      </c>
      <c r="BF47182" s="101" t="s">
        <v>58</v>
      </c>
      <c r="BK47182" s="98" t="s">
        <v>70</v>
      </c>
    </row>
    <row r="47183" spans="17:63" ht="29.25" customHeight="1" x14ac:dyDescent="0.2">
      <c r="Q47183" s="92" t="s">
        <v>50</v>
      </c>
      <c r="BF47183" s="101" t="s">
        <v>58</v>
      </c>
      <c r="BK47183" s="98" t="s">
        <v>70</v>
      </c>
    </row>
    <row r="47184" spans="17:63" ht="29.25" customHeight="1" x14ac:dyDescent="0.2">
      <c r="Q47184" s="92" t="s">
        <v>50</v>
      </c>
      <c r="BF47184" s="101" t="s">
        <v>58</v>
      </c>
      <c r="BK47184" s="98" t="s">
        <v>70</v>
      </c>
    </row>
    <row r="47185" spans="17:63" ht="29.25" customHeight="1" x14ac:dyDescent="0.2">
      <c r="Q47185" s="92" t="s">
        <v>50</v>
      </c>
      <c r="BF47185" s="101" t="s">
        <v>58</v>
      </c>
      <c r="BK47185" s="98" t="s">
        <v>70</v>
      </c>
    </row>
    <row r="47186" spans="17:63" ht="29.25" customHeight="1" x14ac:dyDescent="0.2">
      <c r="Q47186" s="92" t="s">
        <v>50</v>
      </c>
      <c r="BF47186" s="101" t="s">
        <v>58</v>
      </c>
      <c r="BK47186" s="98" t="s">
        <v>70</v>
      </c>
    </row>
    <row r="47187" spans="17:63" ht="29.25" customHeight="1" x14ac:dyDescent="0.2">
      <c r="Q47187" s="92" t="s">
        <v>50</v>
      </c>
      <c r="BF47187" s="101" t="s">
        <v>58</v>
      </c>
      <c r="BK47187" s="98" t="s">
        <v>70</v>
      </c>
    </row>
    <row r="47188" spans="17:63" ht="29.25" customHeight="1" x14ac:dyDescent="0.2">
      <c r="Q47188" s="92" t="s">
        <v>50</v>
      </c>
      <c r="BF47188" s="101" t="s">
        <v>58</v>
      </c>
      <c r="BK47188" s="98" t="s">
        <v>70</v>
      </c>
    </row>
    <row r="47189" spans="17:63" ht="29.25" customHeight="1" x14ac:dyDescent="0.2">
      <c r="Q47189" s="92" t="s">
        <v>50</v>
      </c>
      <c r="BF47189" s="101" t="s">
        <v>58</v>
      </c>
      <c r="BK47189" s="98" t="s">
        <v>70</v>
      </c>
    </row>
    <row r="47190" spans="17:63" ht="29.25" customHeight="1" x14ac:dyDescent="0.2">
      <c r="Q47190" s="92" t="s">
        <v>50</v>
      </c>
      <c r="BF47190" s="101" t="s">
        <v>58</v>
      </c>
      <c r="BK47190" s="98" t="s">
        <v>70</v>
      </c>
    </row>
    <row r="47191" spans="17:63" ht="29.25" customHeight="1" x14ac:dyDescent="0.2">
      <c r="Q47191" s="92" t="s">
        <v>50</v>
      </c>
      <c r="BF47191" s="101" t="s">
        <v>58</v>
      </c>
      <c r="BK47191" s="98" t="s">
        <v>70</v>
      </c>
    </row>
    <row r="47192" spans="17:63" ht="29.25" customHeight="1" x14ac:dyDescent="0.2">
      <c r="Q47192" s="92" t="s">
        <v>50</v>
      </c>
      <c r="BF47192" s="101" t="s">
        <v>58</v>
      </c>
      <c r="BK47192" s="98" t="s">
        <v>70</v>
      </c>
    </row>
    <row r="47193" spans="17:63" ht="29.25" customHeight="1" x14ac:dyDescent="0.2">
      <c r="Q47193" s="92" t="s">
        <v>50</v>
      </c>
      <c r="BF47193" s="101" t="s">
        <v>58</v>
      </c>
      <c r="BK47193" s="98" t="s">
        <v>70</v>
      </c>
    </row>
    <row r="47194" spans="17:63" ht="29.25" customHeight="1" x14ac:dyDescent="0.2">
      <c r="Q47194" s="92" t="s">
        <v>50</v>
      </c>
      <c r="BF47194" s="101" t="s">
        <v>58</v>
      </c>
      <c r="BK47194" s="98" t="s">
        <v>70</v>
      </c>
    </row>
    <row r="47195" spans="17:63" ht="29.25" customHeight="1" x14ac:dyDescent="0.2">
      <c r="Q47195" s="92" t="s">
        <v>50</v>
      </c>
      <c r="BF47195" s="101" t="s">
        <v>58</v>
      </c>
      <c r="BK47195" s="98" t="s">
        <v>70</v>
      </c>
    </row>
    <row r="47196" spans="17:63" ht="29.25" customHeight="1" x14ac:dyDescent="0.2">
      <c r="Q47196" s="92" t="s">
        <v>50</v>
      </c>
      <c r="BF47196" s="101" t="s">
        <v>58</v>
      </c>
      <c r="BK47196" s="98" t="s">
        <v>70</v>
      </c>
    </row>
    <row r="47197" spans="17:63" ht="29.25" customHeight="1" x14ac:dyDescent="0.2">
      <c r="Q47197" s="92" t="s">
        <v>50</v>
      </c>
      <c r="BF47197" s="101" t="s">
        <v>58</v>
      </c>
      <c r="BK47197" s="98" t="s">
        <v>70</v>
      </c>
    </row>
    <row r="47198" spans="17:63" ht="29.25" customHeight="1" x14ac:dyDescent="0.2">
      <c r="Q47198" s="92" t="s">
        <v>50</v>
      </c>
      <c r="BF47198" s="101" t="s">
        <v>58</v>
      </c>
      <c r="BK47198" s="98" t="s">
        <v>70</v>
      </c>
    </row>
    <row r="47199" spans="17:63" ht="29.25" customHeight="1" x14ac:dyDescent="0.2">
      <c r="Q47199" s="92" t="s">
        <v>50</v>
      </c>
      <c r="BF47199" s="101" t="s">
        <v>58</v>
      </c>
      <c r="BK47199" s="98" t="s">
        <v>70</v>
      </c>
    </row>
    <row r="47200" spans="17:63" ht="29.25" customHeight="1" x14ac:dyDescent="0.2">
      <c r="Q47200" s="92" t="s">
        <v>50</v>
      </c>
      <c r="BF47200" s="101" t="s">
        <v>58</v>
      </c>
      <c r="BK47200" s="98" t="s">
        <v>70</v>
      </c>
    </row>
    <row r="47201" spans="17:63" ht="29.25" customHeight="1" x14ac:dyDescent="0.2">
      <c r="Q47201" s="92" t="s">
        <v>50</v>
      </c>
      <c r="BF47201" s="101" t="s">
        <v>58</v>
      </c>
      <c r="BK47201" s="98" t="s">
        <v>70</v>
      </c>
    </row>
    <row r="47202" spans="17:63" ht="29.25" customHeight="1" x14ac:dyDescent="0.2">
      <c r="Q47202" s="92" t="s">
        <v>50</v>
      </c>
      <c r="BF47202" s="101" t="s">
        <v>58</v>
      </c>
      <c r="BK47202" s="98" t="s">
        <v>70</v>
      </c>
    </row>
    <row r="47203" spans="17:63" ht="29.25" customHeight="1" x14ac:dyDescent="0.2">
      <c r="Q47203" s="92" t="s">
        <v>50</v>
      </c>
      <c r="BF47203" s="101" t="s">
        <v>58</v>
      </c>
      <c r="BK47203" s="98" t="s">
        <v>70</v>
      </c>
    </row>
    <row r="47204" spans="17:63" ht="29.25" customHeight="1" x14ac:dyDescent="0.2">
      <c r="Q47204" s="92" t="s">
        <v>50</v>
      </c>
      <c r="BF47204" s="101" t="s">
        <v>58</v>
      </c>
      <c r="BK47204" s="98" t="s">
        <v>70</v>
      </c>
    </row>
    <row r="47205" spans="17:63" ht="29.25" customHeight="1" x14ac:dyDescent="0.2">
      <c r="Q47205" s="92" t="s">
        <v>50</v>
      </c>
      <c r="BF47205" s="101" t="s">
        <v>58</v>
      </c>
      <c r="BK47205" s="98" t="s">
        <v>70</v>
      </c>
    </row>
    <row r="47206" spans="17:63" ht="29.25" customHeight="1" x14ac:dyDescent="0.2">
      <c r="Q47206" s="92" t="s">
        <v>50</v>
      </c>
      <c r="BF47206" s="101" t="s">
        <v>58</v>
      </c>
      <c r="BK47206" s="98" t="s">
        <v>70</v>
      </c>
    </row>
    <row r="47207" spans="17:63" ht="29.25" customHeight="1" x14ac:dyDescent="0.2">
      <c r="Q47207" s="92" t="s">
        <v>50</v>
      </c>
      <c r="BF47207" s="101" t="s">
        <v>58</v>
      </c>
      <c r="BK47207" s="98" t="s">
        <v>70</v>
      </c>
    </row>
    <row r="47208" spans="17:63" ht="29.25" customHeight="1" x14ac:dyDescent="0.2">
      <c r="Q47208" s="92" t="s">
        <v>50</v>
      </c>
      <c r="BF47208" s="101" t="s">
        <v>58</v>
      </c>
      <c r="BK47208" s="98" t="s">
        <v>70</v>
      </c>
    </row>
    <row r="47209" spans="17:63" ht="29.25" customHeight="1" x14ac:dyDescent="0.2">
      <c r="Q47209" s="92" t="s">
        <v>50</v>
      </c>
      <c r="BF47209" s="101" t="s">
        <v>58</v>
      </c>
      <c r="BK47209" s="98" t="s">
        <v>70</v>
      </c>
    </row>
    <row r="47210" spans="17:63" ht="29.25" customHeight="1" x14ac:dyDescent="0.2">
      <c r="Q47210" s="92" t="s">
        <v>50</v>
      </c>
      <c r="BF47210" s="101" t="s">
        <v>58</v>
      </c>
      <c r="BK47210" s="98" t="s">
        <v>70</v>
      </c>
    </row>
    <row r="47211" spans="17:63" ht="29.25" customHeight="1" x14ac:dyDescent="0.2">
      <c r="Q47211" s="92" t="s">
        <v>50</v>
      </c>
      <c r="BF47211" s="101" t="s">
        <v>58</v>
      </c>
      <c r="BK47211" s="98" t="s">
        <v>70</v>
      </c>
    </row>
    <row r="47212" spans="17:63" ht="29.25" customHeight="1" x14ac:dyDescent="0.2">
      <c r="Q47212" s="92" t="s">
        <v>50</v>
      </c>
      <c r="BF47212" s="101" t="s">
        <v>58</v>
      </c>
      <c r="BK47212" s="98" t="s">
        <v>70</v>
      </c>
    </row>
    <row r="47213" spans="17:63" ht="29.25" customHeight="1" x14ac:dyDescent="0.2">
      <c r="Q47213" s="92" t="s">
        <v>50</v>
      </c>
      <c r="BF47213" s="101" t="s">
        <v>58</v>
      </c>
      <c r="BK47213" s="98" t="s">
        <v>70</v>
      </c>
    </row>
    <row r="47214" spans="17:63" ht="29.25" customHeight="1" x14ac:dyDescent="0.2">
      <c r="Q47214" s="92" t="s">
        <v>50</v>
      </c>
      <c r="BF47214" s="101" t="s">
        <v>58</v>
      </c>
      <c r="BK47214" s="98" t="s">
        <v>70</v>
      </c>
    </row>
    <row r="47215" spans="17:63" ht="29.25" customHeight="1" x14ac:dyDescent="0.2">
      <c r="Q47215" s="92" t="s">
        <v>50</v>
      </c>
      <c r="BF47215" s="101" t="s">
        <v>58</v>
      </c>
      <c r="BK47215" s="98" t="s">
        <v>70</v>
      </c>
    </row>
    <row r="47216" spans="17:63" ht="29.25" customHeight="1" x14ac:dyDescent="0.2">
      <c r="Q47216" s="92" t="s">
        <v>50</v>
      </c>
      <c r="BF47216" s="101" t="s">
        <v>58</v>
      </c>
      <c r="BK47216" s="98" t="s">
        <v>70</v>
      </c>
    </row>
    <row r="47217" spans="17:63" ht="29.25" customHeight="1" x14ac:dyDescent="0.2">
      <c r="Q47217" s="92" t="s">
        <v>50</v>
      </c>
      <c r="BF47217" s="101" t="s">
        <v>58</v>
      </c>
      <c r="BK47217" s="98" t="s">
        <v>70</v>
      </c>
    </row>
    <row r="47218" spans="17:63" ht="29.25" customHeight="1" x14ac:dyDescent="0.2">
      <c r="Q47218" s="92" t="s">
        <v>50</v>
      </c>
      <c r="BF47218" s="101" t="s">
        <v>58</v>
      </c>
      <c r="BK47218" s="98" t="s">
        <v>70</v>
      </c>
    </row>
    <row r="47219" spans="17:63" ht="29.25" customHeight="1" x14ac:dyDescent="0.2">
      <c r="Q47219" s="92" t="s">
        <v>50</v>
      </c>
      <c r="BF47219" s="101" t="s">
        <v>58</v>
      </c>
      <c r="BK47219" s="98" t="s">
        <v>70</v>
      </c>
    </row>
    <row r="47220" spans="17:63" ht="29.25" customHeight="1" x14ac:dyDescent="0.2">
      <c r="Q47220" s="92" t="s">
        <v>50</v>
      </c>
      <c r="BF47220" s="101" t="s">
        <v>58</v>
      </c>
      <c r="BK47220" s="98" t="s">
        <v>70</v>
      </c>
    </row>
    <row r="47221" spans="17:63" ht="29.25" customHeight="1" x14ac:dyDescent="0.2">
      <c r="Q47221" s="92" t="s">
        <v>50</v>
      </c>
      <c r="BF47221" s="101" t="s">
        <v>58</v>
      </c>
      <c r="BK47221" s="98" t="s">
        <v>70</v>
      </c>
    </row>
    <row r="47222" spans="17:63" ht="29.25" customHeight="1" x14ac:dyDescent="0.2">
      <c r="Q47222" s="92" t="s">
        <v>50</v>
      </c>
      <c r="BF47222" s="101" t="s">
        <v>58</v>
      </c>
      <c r="BK47222" s="98" t="s">
        <v>70</v>
      </c>
    </row>
    <row r="47223" spans="17:63" ht="29.25" customHeight="1" x14ac:dyDescent="0.2">
      <c r="Q47223" s="92" t="s">
        <v>50</v>
      </c>
      <c r="BF47223" s="101" t="s">
        <v>58</v>
      </c>
      <c r="BK47223" s="98" t="s">
        <v>70</v>
      </c>
    </row>
    <row r="47224" spans="17:63" ht="29.25" customHeight="1" x14ac:dyDescent="0.2">
      <c r="Q47224" s="92" t="s">
        <v>50</v>
      </c>
      <c r="BF47224" s="101" t="s">
        <v>58</v>
      </c>
      <c r="BK47224" s="98" t="s">
        <v>70</v>
      </c>
    </row>
    <row r="47225" spans="17:63" ht="29.25" customHeight="1" x14ac:dyDescent="0.2">
      <c r="Q47225" s="92" t="s">
        <v>50</v>
      </c>
      <c r="BF47225" s="101" t="s">
        <v>58</v>
      </c>
      <c r="BK47225" s="98" t="s">
        <v>70</v>
      </c>
    </row>
    <row r="47226" spans="17:63" ht="29.25" customHeight="1" x14ac:dyDescent="0.2">
      <c r="Q47226" s="92" t="s">
        <v>50</v>
      </c>
      <c r="BF47226" s="101" t="s">
        <v>58</v>
      </c>
      <c r="BK47226" s="98" t="s">
        <v>70</v>
      </c>
    </row>
    <row r="47227" spans="17:63" ht="29.25" customHeight="1" x14ac:dyDescent="0.2">
      <c r="Q47227" s="92" t="s">
        <v>50</v>
      </c>
      <c r="BF47227" s="101" t="s">
        <v>58</v>
      </c>
      <c r="BK47227" s="98" t="s">
        <v>70</v>
      </c>
    </row>
    <row r="47228" spans="17:63" ht="29.25" customHeight="1" x14ac:dyDescent="0.2">
      <c r="Q47228" s="92" t="s">
        <v>50</v>
      </c>
      <c r="BF47228" s="101" t="s">
        <v>58</v>
      </c>
      <c r="BK47228" s="98" t="s">
        <v>70</v>
      </c>
    </row>
    <row r="47229" spans="17:63" ht="29.25" customHeight="1" x14ac:dyDescent="0.2">
      <c r="Q47229" s="92" t="s">
        <v>50</v>
      </c>
      <c r="BF47229" s="101" t="s">
        <v>58</v>
      </c>
      <c r="BK47229" s="98" t="s">
        <v>70</v>
      </c>
    </row>
    <row r="47230" spans="17:63" ht="29.25" customHeight="1" x14ac:dyDescent="0.2">
      <c r="Q47230" s="92" t="s">
        <v>50</v>
      </c>
      <c r="BF47230" s="101" t="s">
        <v>58</v>
      </c>
      <c r="BK47230" s="98" t="s">
        <v>70</v>
      </c>
    </row>
    <row r="47231" spans="17:63" ht="29.25" customHeight="1" x14ac:dyDescent="0.2">
      <c r="Q47231" s="92" t="s">
        <v>50</v>
      </c>
      <c r="BF47231" s="101" t="s">
        <v>58</v>
      </c>
      <c r="BK47231" s="98" t="s">
        <v>70</v>
      </c>
    </row>
    <row r="47232" spans="17:63" ht="29.25" customHeight="1" x14ac:dyDescent="0.2">
      <c r="Q47232" s="92" t="s">
        <v>50</v>
      </c>
      <c r="BF47232" s="101" t="s">
        <v>58</v>
      </c>
      <c r="BK47232" s="98" t="s">
        <v>70</v>
      </c>
    </row>
    <row r="47233" spans="17:63" ht="29.25" customHeight="1" x14ac:dyDescent="0.2">
      <c r="Q47233" s="92" t="s">
        <v>50</v>
      </c>
      <c r="BF47233" s="101" t="s">
        <v>58</v>
      </c>
      <c r="BK47233" s="98" t="s">
        <v>70</v>
      </c>
    </row>
    <row r="47234" spans="17:63" ht="29.25" customHeight="1" x14ac:dyDescent="0.2">
      <c r="Q47234" s="92" t="s">
        <v>50</v>
      </c>
      <c r="BF47234" s="101" t="s">
        <v>58</v>
      </c>
      <c r="BK47234" s="98" t="s">
        <v>70</v>
      </c>
    </row>
    <row r="47235" spans="17:63" ht="29.25" customHeight="1" x14ac:dyDescent="0.2">
      <c r="Q47235" s="92" t="s">
        <v>50</v>
      </c>
      <c r="BF47235" s="101" t="s">
        <v>58</v>
      </c>
      <c r="BK47235" s="98" t="s">
        <v>70</v>
      </c>
    </row>
    <row r="47236" spans="17:63" ht="29.25" customHeight="1" x14ac:dyDescent="0.2">
      <c r="Q47236" s="92" t="s">
        <v>50</v>
      </c>
      <c r="BF47236" s="101" t="s">
        <v>58</v>
      </c>
      <c r="BK47236" s="98" t="s">
        <v>70</v>
      </c>
    </row>
    <row r="47237" spans="17:63" ht="29.25" customHeight="1" x14ac:dyDescent="0.2">
      <c r="Q47237" s="92" t="s">
        <v>50</v>
      </c>
      <c r="BF47237" s="101" t="s">
        <v>58</v>
      </c>
      <c r="BK47237" s="98" t="s">
        <v>70</v>
      </c>
    </row>
    <row r="47238" spans="17:63" ht="29.25" customHeight="1" x14ac:dyDescent="0.2">
      <c r="Q47238" s="92" t="s">
        <v>50</v>
      </c>
      <c r="BF47238" s="101" t="s">
        <v>58</v>
      </c>
      <c r="BK47238" s="98" t="s">
        <v>70</v>
      </c>
    </row>
    <row r="47239" spans="17:63" ht="29.25" customHeight="1" x14ac:dyDescent="0.2">
      <c r="Q47239" s="92" t="s">
        <v>50</v>
      </c>
      <c r="BF47239" s="101" t="s">
        <v>58</v>
      </c>
      <c r="BK47239" s="98" t="s">
        <v>70</v>
      </c>
    </row>
    <row r="47240" spans="17:63" ht="29.25" customHeight="1" x14ac:dyDescent="0.2">
      <c r="Q47240" s="92" t="s">
        <v>50</v>
      </c>
      <c r="BF47240" s="101" t="s">
        <v>58</v>
      </c>
      <c r="BK47240" s="98" t="s">
        <v>70</v>
      </c>
    </row>
    <row r="47241" spans="17:63" ht="29.25" customHeight="1" x14ac:dyDescent="0.2">
      <c r="Q47241" s="92" t="s">
        <v>50</v>
      </c>
      <c r="BF47241" s="101" t="s">
        <v>58</v>
      </c>
      <c r="BK47241" s="98" t="s">
        <v>70</v>
      </c>
    </row>
    <row r="47242" spans="17:63" ht="29.25" customHeight="1" x14ac:dyDescent="0.2">
      <c r="Q47242" s="92" t="s">
        <v>50</v>
      </c>
      <c r="BF47242" s="101" t="s">
        <v>58</v>
      </c>
      <c r="BK47242" s="98" t="s">
        <v>70</v>
      </c>
    </row>
    <row r="47243" spans="17:63" ht="29.25" customHeight="1" x14ac:dyDescent="0.2">
      <c r="Q47243" s="92" t="s">
        <v>50</v>
      </c>
      <c r="BF47243" s="101" t="s">
        <v>58</v>
      </c>
      <c r="BK47243" s="98" t="s">
        <v>70</v>
      </c>
    </row>
    <row r="47244" spans="17:63" ht="29.25" customHeight="1" x14ac:dyDescent="0.2">
      <c r="Q47244" s="92" t="s">
        <v>50</v>
      </c>
      <c r="BF47244" s="101" t="s">
        <v>58</v>
      </c>
      <c r="BK47244" s="98" t="s">
        <v>70</v>
      </c>
    </row>
    <row r="47245" spans="17:63" ht="29.25" customHeight="1" x14ac:dyDescent="0.2">
      <c r="Q47245" s="92" t="s">
        <v>50</v>
      </c>
      <c r="BF47245" s="101" t="s">
        <v>58</v>
      </c>
      <c r="BK47245" s="98" t="s">
        <v>70</v>
      </c>
    </row>
    <row r="47246" spans="17:63" ht="29.25" customHeight="1" x14ac:dyDescent="0.2">
      <c r="Q47246" s="92" t="s">
        <v>50</v>
      </c>
      <c r="BF47246" s="101" t="s">
        <v>58</v>
      </c>
      <c r="BK47246" s="98" t="s">
        <v>70</v>
      </c>
    </row>
    <row r="47247" spans="17:63" ht="29.25" customHeight="1" x14ac:dyDescent="0.2">
      <c r="Q47247" s="92" t="s">
        <v>50</v>
      </c>
      <c r="BF47247" s="101" t="s">
        <v>58</v>
      </c>
      <c r="BK47247" s="98" t="s">
        <v>70</v>
      </c>
    </row>
    <row r="47248" spans="17:63" ht="29.25" customHeight="1" x14ac:dyDescent="0.2">
      <c r="Q47248" s="92" t="s">
        <v>50</v>
      </c>
      <c r="BF47248" s="101" t="s">
        <v>58</v>
      </c>
      <c r="BK47248" s="98" t="s">
        <v>70</v>
      </c>
    </row>
    <row r="47249" spans="17:63" ht="29.25" customHeight="1" x14ac:dyDescent="0.2">
      <c r="Q47249" s="92" t="s">
        <v>50</v>
      </c>
      <c r="BF47249" s="101" t="s">
        <v>58</v>
      </c>
      <c r="BK47249" s="98" t="s">
        <v>70</v>
      </c>
    </row>
    <row r="47250" spans="17:63" ht="29.25" customHeight="1" x14ac:dyDescent="0.2">
      <c r="Q47250" s="92" t="s">
        <v>50</v>
      </c>
      <c r="BF47250" s="101" t="s">
        <v>58</v>
      </c>
      <c r="BK47250" s="98" t="s">
        <v>70</v>
      </c>
    </row>
    <row r="47251" spans="17:63" ht="29.25" customHeight="1" x14ac:dyDescent="0.2">
      <c r="Q47251" s="92" t="s">
        <v>50</v>
      </c>
      <c r="BF47251" s="101" t="s">
        <v>58</v>
      </c>
      <c r="BK47251" s="98" t="s">
        <v>70</v>
      </c>
    </row>
    <row r="47252" spans="17:63" ht="29.25" customHeight="1" x14ac:dyDescent="0.2">
      <c r="Q47252" s="92" t="s">
        <v>50</v>
      </c>
      <c r="BF47252" s="101" t="s">
        <v>58</v>
      </c>
      <c r="BK47252" s="98" t="s">
        <v>70</v>
      </c>
    </row>
    <row r="47253" spans="17:63" ht="29.25" customHeight="1" x14ac:dyDescent="0.2">
      <c r="Q47253" s="92" t="s">
        <v>50</v>
      </c>
      <c r="BF47253" s="101" t="s">
        <v>58</v>
      </c>
      <c r="BK47253" s="98" t="s">
        <v>70</v>
      </c>
    </row>
    <row r="47254" spans="17:63" ht="29.25" customHeight="1" x14ac:dyDescent="0.2">
      <c r="Q47254" s="92" t="s">
        <v>50</v>
      </c>
      <c r="BF47254" s="101" t="s">
        <v>58</v>
      </c>
      <c r="BK47254" s="98" t="s">
        <v>70</v>
      </c>
    </row>
    <row r="47255" spans="17:63" ht="29.25" customHeight="1" x14ac:dyDescent="0.2">
      <c r="Q47255" s="92" t="s">
        <v>50</v>
      </c>
      <c r="BF47255" s="101" t="s">
        <v>58</v>
      </c>
      <c r="BK47255" s="98" t="s">
        <v>70</v>
      </c>
    </row>
    <row r="47256" spans="17:63" ht="29.25" customHeight="1" x14ac:dyDescent="0.2">
      <c r="Q47256" s="92" t="s">
        <v>50</v>
      </c>
      <c r="BF47256" s="101" t="s">
        <v>58</v>
      </c>
      <c r="BK47256" s="98" t="s">
        <v>70</v>
      </c>
    </row>
    <row r="47257" spans="17:63" ht="29.25" customHeight="1" x14ac:dyDescent="0.2">
      <c r="Q47257" s="92" t="s">
        <v>50</v>
      </c>
      <c r="BF47257" s="101" t="s">
        <v>58</v>
      </c>
      <c r="BK47257" s="98" t="s">
        <v>70</v>
      </c>
    </row>
    <row r="47258" spans="17:63" ht="29.25" customHeight="1" x14ac:dyDescent="0.2">
      <c r="Q47258" s="92" t="s">
        <v>50</v>
      </c>
      <c r="BF47258" s="101" t="s">
        <v>58</v>
      </c>
      <c r="BK47258" s="98" t="s">
        <v>70</v>
      </c>
    </row>
    <row r="47259" spans="17:63" ht="29.25" customHeight="1" x14ac:dyDescent="0.2">
      <c r="Q47259" s="92" t="s">
        <v>50</v>
      </c>
      <c r="BF47259" s="101" t="s">
        <v>58</v>
      </c>
      <c r="BK47259" s="98" t="s">
        <v>70</v>
      </c>
    </row>
    <row r="47260" spans="17:63" ht="29.25" customHeight="1" x14ac:dyDescent="0.2">
      <c r="Q47260" s="92" t="s">
        <v>50</v>
      </c>
      <c r="BF47260" s="101" t="s">
        <v>58</v>
      </c>
      <c r="BK47260" s="98" t="s">
        <v>70</v>
      </c>
    </row>
    <row r="47261" spans="17:63" ht="29.25" customHeight="1" x14ac:dyDescent="0.2">
      <c r="Q47261" s="92" t="s">
        <v>50</v>
      </c>
      <c r="BF47261" s="101" t="s">
        <v>58</v>
      </c>
      <c r="BK47261" s="98" t="s">
        <v>70</v>
      </c>
    </row>
    <row r="47262" spans="17:63" ht="29.25" customHeight="1" x14ac:dyDescent="0.2">
      <c r="Q47262" s="92" t="s">
        <v>50</v>
      </c>
      <c r="BF47262" s="101" t="s">
        <v>58</v>
      </c>
      <c r="BK47262" s="98" t="s">
        <v>70</v>
      </c>
    </row>
    <row r="47263" spans="17:63" ht="29.25" customHeight="1" x14ac:dyDescent="0.2">
      <c r="Q47263" s="92" t="s">
        <v>50</v>
      </c>
      <c r="BF47263" s="101" t="s">
        <v>58</v>
      </c>
      <c r="BK47263" s="98" t="s">
        <v>70</v>
      </c>
    </row>
    <row r="47264" spans="17:63" ht="29.25" customHeight="1" x14ac:dyDescent="0.2">
      <c r="Q47264" s="92" t="s">
        <v>50</v>
      </c>
      <c r="BF47264" s="101" t="s">
        <v>58</v>
      </c>
      <c r="BK47264" s="98" t="s">
        <v>70</v>
      </c>
    </row>
    <row r="47265" spans="17:63" ht="29.25" customHeight="1" x14ac:dyDescent="0.2">
      <c r="Q47265" s="92" t="s">
        <v>50</v>
      </c>
      <c r="BF47265" s="101" t="s">
        <v>58</v>
      </c>
      <c r="BK47265" s="98" t="s">
        <v>70</v>
      </c>
    </row>
    <row r="47266" spans="17:63" ht="29.25" customHeight="1" x14ac:dyDescent="0.2">
      <c r="Q47266" s="92" t="s">
        <v>50</v>
      </c>
      <c r="BF47266" s="101" t="s">
        <v>58</v>
      </c>
      <c r="BK47266" s="98" t="s">
        <v>70</v>
      </c>
    </row>
    <row r="47267" spans="17:63" ht="29.25" customHeight="1" x14ac:dyDescent="0.2">
      <c r="Q47267" s="92" t="s">
        <v>50</v>
      </c>
      <c r="BF47267" s="101" t="s">
        <v>58</v>
      </c>
      <c r="BK47267" s="98" t="s">
        <v>70</v>
      </c>
    </row>
    <row r="47268" spans="17:63" ht="29.25" customHeight="1" x14ac:dyDescent="0.2">
      <c r="Q47268" s="92" t="s">
        <v>50</v>
      </c>
      <c r="BF47268" s="101" t="s">
        <v>58</v>
      </c>
      <c r="BK47268" s="98" t="s">
        <v>70</v>
      </c>
    </row>
    <row r="47269" spans="17:63" ht="29.25" customHeight="1" x14ac:dyDescent="0.2">
      <c r="Q47269" s="92" t="s">
        <v>50</v>
      </c>
      <c r="BF47269" s="101" t="s">
        <v>58</v>
      </c>
      <c r="BK47269" s="98" t="s">
        <v>70</v>
      </c>
    </row>
    <row r="47270" spans="17:63" ht="29.25" customHeight="1" x14ac:dyDescent="0.2">
      <c r="Q47270" s="92" t="s">
        <v>50</v>
      </c>
      <c r="BF47270" s="101" t="s">
        <v>58</v>
      </c>
      <c r="BK47270" s="98" t="s">
        <v>70</v>
      </c>
    </row>
    <row r="47271" spans="17:63" ht="29.25" customHeight="1" x14ac:dyDescent="0.2">
      <c r="Q47271" s="92" t="s">
        <v>50</v>
      </c>
      <c r="BF47271" s="101" t="s">
        <v>58</v>
      </c>
      <c r="BK47271" s="98" t="s">
        <v>70</v>
      </c>
    </row>
    <row r="47272" spans="17:63" ht="29.25" customHeight="1" x14ac:dyDescent="0.2">
      <c r="Q47272" s="92" t="s">
        <v>50</v>
      </c>
      <c r="BF47272" s="101" t="s">
        <v>58</v>
      </c>
      <c r="BK47272" s="98" t="s">
        <v>70</v>
      </c>
    </row>
    <row r="47273" spans="17:63" ht="29.25" customHeight="1" x14ac:dyDescent="0.2">
      <c r="Q47273" s="92" t="s">
        <v>50</v>
      </c>
      <c r="BF47273" s="101" t="s">
        <v>58</v>
      </c>
      <c r="BK47273" s="98" t="s">
        <v>70</v>
      </c>
    </row>
    <row r="47274" spans="17:63" ht="29.25" customHeight="1" x14ac:dyDescent="0.2">
      <c r="Q47274" s="92" t="s">
        <v>50</v>
      </c>
      <c r="BF47274" s="101" t="s">
        <v>58</v>
      </c>
      <c r="BK47274" s="98" t="s">
        <v>70</v>
      </c>
    </row>
    <row r="47275" spans="17:63" ht="29.25" customHeight="1" x14ac:dyDescent="0.2">
      <c r="Q47275" s="92" t="s">
        <v>50</v>
      </c>
      <c r="BF47275" s="101" t="s">
        <v>58</v>
      </c>
      <c r="BK47275" s="98" t="s">
        <v>70</v>
      </c>
    </row>
    <row r="47276" spans="17:63" ht="29.25" customHeight="1" x14ac:dyDescent="0.2">
      <c r="Q47276" s="92" t="s">
        <v>50</v>
      </c>
      <c r="BF47276" s="101" t="s">
        <v>58</v>
      </c>
      <c r="BK47276" s="98" t="s">
        <v>70</v>
      </c>
    </row>
    <row r="47277" spans="17:63" ht="29.25" customHeight="1" x14ac:dyDescent="0.2">
      <c r="Q47277" s="92" t="s">
        <v>50</v>
      </c>
      <c r="BF47277" s="101" t="s">
        <v>58</v>
      </c>
      <c r="BK47277" s="98" t="s">
        <v>70</v>
      </c>
    </row>
    <row r="47278" spans="17:63" ht="29.25" customHeight="1" x14ac:dyDescent="0.2">
      <c r="Q47278" s="92" t="s">
        <v>50</v>
      </c>
      <c r="BF47278" s="101" t="s">
        <v>58</v>
      </c>
      <c r="BK47278" s="98" t="s">
        <v>70</v>
      </c>
    </row>
    <row r="47279" spans="17:63" ht="29.25" customHeight="1" x14ac:dyDescent="0.2">
      <c r="Q47279" s="92" t="s">
        <v>50</v>
      </c>
      <c r="BF47279" s="101" t="s">
        <v>58</v>
      </c>
      <c r="BK47279" s="98" t="s">
        <v>70</v>
      </c>
    </row>
    <row r="47280" spans="17:63" ht="29.25" customHeight="1" x14ac:dyDescent="0.2">
      <c r="Q47280" s="92" t="s">
        <v>50</v>
      </c>
      <c r="BF47280" s="101" t="s">
        <v>58</v>
      </c>
      <c r="BK47280" s="98" t="s">
        <v>70</v>
      </c>
    </row>
    <row r="47281" spans="17:63" ht="29.25" customHeight="1" x14ac:dyDescent="0.2">
      <c r="Q47281" s="92" t="s">
        <v>50</v>
      </c>
      <c r="BF47281" s="101" t="s">
        <v>58</v>
      </c>
      <c r="BK47281" s="98" t="s">
        <v>70</v>
      </c>
    </row>
    <row r="47282" spans="17:63" ht="29.25" customHeight="1" x14ac:dyDescent="0.2">
      <c r="Q47282" s="92" t="s">
        <v>50</v>
      </c>
      <c r="BF47282" s="101" t="s">
        <v>58</v>
      </c>
      <c r="BK47282" s="98" t="s">
        <v>70</v>
      </c>
    </row>
    <row r="47283" spans="17:63" ht="29.25" customHeight="1" x14ac:dyDescent="0.2">
      <c r="Q47283" s="92" t="s">
        <v>50</v>
      </c>
      <c r="BF47283" s="101" t="s">
        <v>58</v>
      </c>
      <c r="BK47283" s="98" t="s">
        <v>70</v>
      </c>
    </row>
    <row r="47284" spans="17:63" ht="29.25" customHeight="1" x14ac:dyDescent="0.2">
      <c r="Q47284" s="92" t="s">
        <v>50</v>
      </c>
      <c r="BF47284" s="101" t="s">
        <v>58</v>
      </c>
      <c r="BK47284" s="98" t="s">
        <v>70</v>
      </c>
    </row>
    <row r="47285" spans="17:63" ht="29.25" customHeight="1" x14ac:dyDescent="0.2">
      <c r="Q47285" s="92" t="s">
        <v>50</v>
      </c>
      <c r="BF47285" s="101" t="s">
        <v>58</v>
      </c>
      <c r="BK47285" s="98" t="s">
        <v>70</v>
      </c>
    </row>
    <row r="47286" spans="17:63" ht="29.25" customHeight="1" x14ac:dyDescent="0.2">
      <c r="Q47286" s="92" t="s">
        <v>50</v>
      </c>
      <c r="BF47286" s="101" t="s">
        <v>58</v>
      </c>
      <c r="BK47286" s="98" t="s">
        <v>70</v>
      </c>
    </row>
    <row r="47287" spans="17:63" ht="29.25" customHeight="1" x14ac:dyDescent="0.2">
      <c r="Q47287" s="92" t="s">
        <v>50</v>
      </c>
      <c r="BF47287" s="101" t="s">
        <v>58</v>
      </c>
      <c r="BK47287" s="98" t="s">
        <v>70</v>
      </c>
    </row>
    <row r="47288" spans="17:63" ht="29.25" customHeight="1" x14ac:dyDescent="0.2">
      <c r="Q47288" s="92" t="s">
        <v>50</v>
      </c>
      <c r="BF47288" s="101" t="s">
        <v>58</v>
      </c>
      <c r="BK47288" s="98" t="s">
        <v>70</v>
      </c>
    </row>
    <row r="47289" spans="17:63" ht="29.25" customHeight="1" x14ac:dyDescent="0.2">
      <c r="Q47289" s="92" t="s">
        <v>50</v>
      </c>
      <c r="BF47289" s="101" t="s">
        <v>58</v>
      </c>
      <c r="BK47289" s="98" t="s">
        <v>70</v>
      </c>
    </row>
    <row r="47290" spans="17:63" ht="29.25" customHeight="1" x14ac:dyDescent="0.2">
      <c r="Q47290" s="92" t="s">
        <v>50</v>
      </c>
      <c r="BF47290" s="101" t="s">
        <v>58</v>
      </c>
      <c r="BK47290" s="98" t="s">
        <v>70</v>
      </c>
    </row>
    <row r="47291" spans="17:63" ht="29.25" customHeight="1" x14ac:dyDescent="0.2">
      <c r="Q47291" s="92" t="s">
        <v>50</v>
      </c>
      <c r="BF47291" s="101" t="s">
        <v>58</v>
      </c>
      <c r="BK47291" s="98" t="s">
        <v>70</v>
      </c>
    </row>
    <row r="47292" spans="17:63" ht="29.25" customHeight="1" x14ac:dyDescent="0.2">
      <c r="Q47292" s="92" t="s">
        <v>50</v>
      </c>
      <c r="BF47292" s="101" t="s">
        <v>58</v>
      </c>
      <c r="BK47292" s="98" t="s">
        <v>70</v>
      </c>
    </row>
    <row r="47293" spans="17:63" ht="29.25" customHeight="1" x14ac:dyDescent="0.2">
      <c r="Q47293" s="92" t="s">
        <v>50</v>
      </c>
      <c r="BF47293" s="101" t="s">
        <v>58</v>
      </c>
      <c r="BK47293" s="98" t="s">
        <v>70</v>
      </c>
    </row>
    <row r="47294" spans="17:63" ht="29.25" customHeight="1" x14ac:dyDescent="0.2">
      <c r="Q47294" s="92" t="s">
        <v>50</v>
      </c>
      <c r="BF47294" s="101" t="s">
        <v>58</v>
      </c>
      <c r="BK47294" s="98" t="s">
        <v>70</v>
      </c>
    </row>
    <row r="47295" spans="17:63" ht="29.25" customHeight="1" x14ac:dyDescent="0.2">
      <c r="Q47295" s="92" t="s">
        <v>50</v>
      </c>
      <c r="BF47295" s="101" t="s">
        <v>58</v>
      </c>
      <c r="BK47295" s="98" t="s">
        <v>70</v>
      </c>
    </row>
    <row r="47296" spans="17:63" ht="29.25" customHeight="1" x14ac:dyDescent="0.2">
      <c r="Q47296" s="92" t="s">
        <v>50</v>
      </c>
      <c r="BF47296" s="101" t="s">
        <v>58</v>
      </c>
      <c r="BK47296" s="98" t="s">
        <v>70</v>
      </c>
    </row>
    <row r="47297" spans="17:63" ht="29.25" customHeight="1" x14ac:dyDescent="0.2">
      <c r="Q47297" s="92" t="s">
        <v>50</v>
      </c>
      <c r="BF47297" s="101" t="s">
        <v>58</v>
      </c>
      <c r="BK47297" s="98" t="s">
        <v>70</v>
      </c>
    </row>
    <row r="47298" spans="17:63" ht="29.25" customHeight="1" x14ac:dyDescent="0.2">
      <c r="Q47298" s="92" t="s">
        <v>50</v>
      </c>
      <c r="BF47298" s="101" t="s">
        <v>58</v>
      </c>
      <c r="BK47298" s="98" t="s">
        <v>70</v>
      </c>
    </row>
    <row r="47299" spans="17:63" ht="29.25" customHeight="1" x14ac:dyDescent="0.2">
      <c r="Q47299" s="92" t="s">
        <v>50</v>
      </c>
      <c r="BF47299" s="101" t="s">
        <v>58</v>
      </c>
      <c r="BK47299" s="98" t="s">
        <v>70</v>
      </c>
    </row>
    <row r="47300" spans="17:63" ht="29.25" customHeight="1" x14ac:dyDescent="0.2">
      <c r="Q47300" s="92" t="s">
        <v>50</v>
      </c>
      <c r="BF47300" s="101" t="s">
        <v>58</v>
      </c>
      <c r="BK47300" s="98" t="s">
        <v>70</v>
      </c>
    </row>
    <row r="47301" spans="17:63" ht="29.25" customHeight="1" x14ac:dyDescent="0.2">
      <c r="Q47301" s="92" t="s">
        <v>50</v>
      </c>
      <c r="BF47301" s="101" t="s">
        <v>58</v>
      </c>
      <c r="BK47301" s="98" t="s">
        <v>70</v>
      </c>
    </row>
    <row r="47302" spans="17:63" ht="29.25" customHeight="1" x14ac:dyDescent="0.2">
      <c r="Q47302" s="92" t="s">
        <v>50</v>
      </c>
      <c r="BF47302" s="101" t="s">
        <v>58</v>
      </c>
      <c r="BK47302" s="98" t="s">
        <v>70</v>
      </c>
    </row>
    <row r="47303" spans="17:63" ht="29.25" customHeight="1" x14ac:dyDescent="0.2">
      <c r="Q47303" s="92" t="s">
        <v>50</v>
      </c>
      <c r="BF47303" s="101" t="s">
        <v>58</v>
      </c>
      <c r="BK47303" s="98" t="s">
        <v>70</v>
      </c>
    </row>
    <row r="47304" spans="17:63" ht="29.25" customHeight="1" x14ac:dyDescent="0.2">
      <c r="Q47304" s="92" t="s">
        <v>50</v>
      </c>
      <c r="BF47304" s="101" t="s">
        <v>58</v>
      </c>
      <c r="BK47304" s="98" t="s">
        <v>70</v>
      </c>
    </row>
    <row r="47305" spans="17:63" ht="29.25" customHeight="1" x14ac:dyDescent="0.2">
      <c r="Q47305" s="92" t="s">
        <v>50</v>
      </c>
      <c r="BF47305" s="101" t="s">
        <v>58</v>
      </c>
      <c r="BK47305" s="98" t="s">
        <v>70</v>
      </c>
    </row>
    <row r="47306" spans="17:63" ht="29.25" customHeight="1" x14ac:dyDescent="0.2">
      <c r="Q47306" s="92" t="s">
        <v>50</v>
      </c>
      <c r="BF47306" s="101" t="s">
        <v>58</v>
      </c>
      <c r="BK47306" s="98" t="s">
        <v>70</v>
      </c>
    </row>
    <row r="47307" spans="17:63" ht="29.25" customHeight="1" x14ac:dyDescent="0.2">
      <c r="Q47307" s="92" t="s">
        <v>50</v>
      </c>
      <c r="BF47307" s="101" t="s">
        <v>58</v>
      </c>
      <c r="BK47307" s="98" t="s">
        <v>70</v>
      </c>
    </row>
    <row r="47308" spans="17:63" ht="29.25" customHeight="1" x14ac:dyDescent="0.2">
      <c r="Q47308" s="92" t="s">
        <v>50</v>
      </c>
      <c r="BF47308" s="101" t="s">
        <v>58</v>
      </c>
      <c r="BK47308" s="98" t="s">
        <v>70</v>
      </c>
    </row>
    <row r="47309" spans="17:63" ht="29.25" customHeight="1" x14ac:dyDescent="0.2">
      <c r="Q47309" s="92" t="s">
        <v>50</v>
      </c>
      <c r="BF47309" s="101" t="s">
        <v>58</v>
      </c>
      <c r="BK47309" s="98" t="s">
        <v>70</v>
      </c>
    </row>
    <row r="47310" spans="17:63" ht="29.25" customHeight="1" x14ac:dyDescent="0.2">
      <c r="Q47310" s="92" t="s">
        <v>50</v>
      </c>
      <c r="BF47310" s="101" t="s">
        <v>58</v>
      </c>
      <c r="BK47310" s="98" t="s">
        <v>70</v>
      </c>
    </row>
    <row r="47311" spans="17:63" ht="29.25" customHeight="1" x14ac:dyDescent="0.2">
      <c r="Q47311" s="92" t="s">
        <v>50</v>
      </c>
      <c r="BF47311" s="101" t="s">
        <v>58</v>
      </c>
      <c r="BK47311" s="98" t="s">
        <v>70</v>
      </c>
    </row>
    <row r="47312" spans="17:63" ht="29.25" customHeight="1" x14ac:dyDescent="0.2">
      <c r="Q47312" s="92" t="s">
        <v>50</v>
      </c>
      <c r="BF47312" s="101" t="s">
        <v>58</v>
      </c>
      <c r="BK47312" s="98" t="s">
        <v>70</v>
      </c>
    </row>
    <row r="47313" spans="17:63" ht="29.25" customHeight="1" x14ac:dyDescent="0.2">
      <c r="Q47313" s="92" t="s">
        <v>50</v>
      </c>
      <c r="BF47313" s="101" t="s">
        <v>58</v>
      </c>
      <c r="BK47313" s="98" t="s">
        <v>70</v>
      </c>
    </row>
    <row r="47314" spans="17:63" ht="29.25" customHeight="1" x14ac:dyDescent="0.2">
      <c r="Q47314" s="92" t="s">
        <v>50</v>
      </c>
      <c r="BF47314" s="101" t="s">
        <v>58</v>
      </c>
      <c r="BK47314" s="98" t="s">
        <v>70</v>
      </c>
    </row>
    <row r="47315" spans="17:63" ht="29.25" customHeight="1" x14ac:dyDescent="0.2">
      <c r="Q47315" s="92" t="s">
        <v>50</v>
      </c>
      <c r="BF47315" s="101" t="s">
        <v>58</v>
      </c>
      <c r="BK47315" s="98" t="s">
        <v>70</v>
      </c>
    </row>
    <row r="47316" spans="17:63" ht="29.25" customHeight="1" x14ac:dyDescent="0.2">
      <c r="Q47316" s="92" t="s">
        <v>50</v>
      </c>
      <c r="BF47316" s="101" t="s">
        <v>58</v>
      </c>
      <c r="BK47316" s="98" t="s">
        <v>70</v>
      </c>
    </row>
    <row r="47317" spans="17:63" ht="29.25" customHeight="1" x14ac:dyDescent="0.2">
      <c r="Q47317" s="92" t="s">
        <v>50</v>
      </c>
      <c r="BF47317" s="101" t="s">
        <v>58</v>
      </c>
      <c r="BK47317" s="98" t="s">
        <v>70</v>
      </c>
    </row>
    <row r="47318" spans="17:63" ht="29.25" customHeight="1" x14ac:dyDescent="0.2">
      <c r="Q47318" s="92" t="s">
        <v>50</v>
      </c>
      <c r="BF47318" s="101" t="s">
        <v>58</v>
      </c>
      <c r="BK47318" s="98" t="s">
        <v>70</v>
      </c>
    </row>
    <row r="47319" spans="17:63" ht="29.25" customHeight="1" x14ac:dyDescent="0.2">
      <c r="Q47319" s="92" t="s">
        <v>50</v>
      </c>
      <c r="BF47319" s="101" t="s">
        <v>58</v>
      </c>
      <c r="BK47319" s="98" t="s">
        <v>70</v>
      </c>
    </row>
    <row r="47320" spans="17:63" ht="29.25" customHeight="1" x14ac:dyDescent="0.2">
      <c r="Q47320" s="92" t="s">
        <v>50</v>
      </c>
      <c r="BF47320" s="101" t="s">
        <v>58</v>
      </c>
      <c r="BK47320" s="98" t="s">
        <v>70</v>
      </c>
    </row>
    <row r="47321" spans="17:63" ht="29.25" customHeight="1" x14ac:dyDescent="0.2">
      <c r="Q47321" s="92" t="s">
        <v>50</v>
      </c>
      <c r="BF47321" s="101" t="s">
        <v>58</v>
      </c>
      <c r="BK47321" s="98" t="s">
        <v>70</v>
      </c>
    </row>
    <row r="47322" spans="17:63" ht="29.25" customHeight="1" x14ac:dyDescent="0.2">
      <c r="Q47322" s="92" t="s">
        <v>50</v>
      </c>
      <c r="BF47322" s="101" t="s">
        <v>58</v>
      </c>
      <c r="BK47322" s="98" t="s">
        <v>70</v>
      </c>
    </row>
    <row r="47323" spans="17:63" ht="29.25" customHeight="1" x14ac:dyDescent="0.2">
      <c r="Q47323" s="92" t="s">
        <v>50</v>
      </c>
      <c r="BF47323" s="101" t="s">
        <v>58</v>
      </c>
      <c r="BK47323" s="98" t="s">
        <v>70</v>
      </c>
    </row>
    <row r="47324" spans="17:63" ht="29.25" customHeight="1" x14ac:dyDescent="0.2">
      <c r="Q47324" s="92" t="s">
        <v>50</v>
      </c>
      <c r="BF47324" s="101" t="s">
        <v>58</v>
      </c>
      <c r="BK47324" s="98" t="s">
        <v>70</v>
      </c>
    </row>
    <row r="47325" spans="17:63" ht="29.25" customHeight="1" x14ac:dyDescent="0.2">
      <c r="Q47325" s="92" t="s">
        <v>50</v>
      </c>
      <c r="BF47325" s="101" t="s">
        <v>58</v>
      </c>
      <c r="BK47325" s="98" t="s">
        <v>70</v>
      </c>
    </row>
    <row r="47326" spans="17:63" ht="29.25" customHeight="1" x14ac:dyDescent="0.2">
      <c r="Q47326" s="92" t="s">
        <v>50</v>
      </c>
      <c r="BF47326" s="101" t="s">
        <v>58</v>
      </c>
      <c r="BK47326" s="98" t="s">
        <v>70</v>
      </c>
    </row>
    <row r="47327" spans="17:63" ht="29.25" customHeight="1" x14ac:dyDescent="0.2">
      <c r="Q47327" s="92" t="s">
        <v>50</v>
      </c>
      <c r="BF47327" s="101" t="s">
        <v>58</v>
      </c>
      <c r="BK47327" s="98" t="s">
        <v>70</v>
      </c>
    </row>
    <row r="47328" spans="17:63" ht="29.25" customHeight="1" x14ac:dyDescent="0.2">
      <c r="Q47328" s="92" t="s">
        <v>50</v>
      </c>
      <c r="BF47328" s="101" t="s">
        <v>58</v>
      </c>
      <c r="BK47328" s="98" t="s">
        <v>70</v>
      </c>
    </row>
    <row r="47329" spans="17:63" ht="29.25" customHeight="1" x14ac:dyDescent="0.2">
      <c r="Q47329" s="92" t="s">
        <v>50</v>
      </c>
      <c r="BF47329" s="101" t="s">
        <v>58</v>
      </c>
      <c r="BK47329" s="98" t="s">
        <v>70</v>
      </c>
    </row>
    <row r="47330" spans="17:63" ht="29.25" customHeight="1" x14ac:dyDescent="0.2">
      <c r="Q47330" s="92" t="s">
        <v>50</v>
      </c>
      <c r="BF47330" s="101" t="s">
        <v>58</v>
      </c>
      <c r="BK47330" s="98" t="s">
        <v>70</v>
      </c>
    </row>
    <row r="47331" spans="17:63" ht="29.25" customHeight="1" x14ac:dyDescent="0.2">
      <c r="Q47331" s="92" t="s">
        <v>50</v>
      </c>
      <c r="BF47331" s="101" t="s">
        <v>58</v>
      </c>
      <c r="BK47331" s="98" t="s">
        <v>70</v>
      </c>
    </row>
    <row r="47332" spans="17:63" ht="29.25" customHeight="1" x14ac:dyDescent="0.2">
      <c r="Q47332" s="92" t="s">
        <v>50</v>
      </c>
      <c r="BF47332" s="101" t="s">
        <v>58</v>
      </c>
      <c r="BK47332" s="98" t="s">
        <v>70</v>
      </c>
    </row>
    <row r="47333" spans="17:63" ht="29.25" customHeight="1" x14ac:dyDescent="0.2">
      <c r="Q47333" s="92" t="s">
        <v>50</v>
      </c>
      <c r="BF47333" s="101" t="s">
        <v>58</v>
      </c>
      <c r="BK47333" s="98" t="s">
        <v>70</v>
      </c>
    </row>
    <row r="47334" spans="17:63" ht="29.25" customHeight="1" x14ac:dyDescent="0.2">
      <c r="Q47334" s="92" t="s">
        <v>50</v>
      </c>
      <c r="BF47334" s="101" t="s">
        <v>58</v>
      </c>
      <c r="BK47334" s="98" t="s">
        <v>70</v>
      </c>
    </row>
    <row r="47335" spans="17:63" ht="29.25" customHeight="1" x14ac:dyDescent="0.2">
      <c r="Q47335" s="92" t="s">
        <v>50</v>
      </c>
      <c r="BF47335" s="101" t="s">
        <v>58</v>
      </c>
      <c r="BK47335" s="98" t="s">
        <v>70</v>
      </c>
    </row>
    <row r="47336" spans="17:63" ht="29.25" customHeight="1" x14ac:dyDescent="0.2">
      <c r="Q47336" s="92" t="s">
        <v>50</v>
      </c>
      <c r="BF47336" s="101" t="s">
        <v>58</v>
      </c>
      <c r="BK47336" s="98" t="s">
        <v>70</v>
      </c>
    </row>
    <row r="47337" spans="17:63" ht="29.25" customHeight="1" x14ac:dyDescent="0.2">
      <c r="Q47337" s="92" t="s">
        <v>50</v>
      </c>
      <c r="BF47337" s="101" t="s">
        <v>58</v>
      </c>
      <c r="BK47337" s="98" t="s">
        <v>70</v>
      </c>
    </row>
    <row r="47338" spans="17:63" ht="29.25" customHeight="1" x14ac:dyDescent="0.2">
      <c r="Q47338" s="92" t="s">
        <v>50</v>
      </c>
      <c r="BF47338" s="101" t="s">
        <v>58</v>
      </c>
      <c r="BK47338" s="98" t="s">
        <v>70</v>
      </c>
    </row>
    <row r="47339" spans="17:63" ht="29.25" customHeight="1" x14ac:dyDescent="0.2">
      <c r="Q47339" s="92" t="s">
        <v>50</v>
      </c>
      <c r="BF47339" s="101" t="s">
        <v>58</v>
      </c>
      <c r="BK47339" s="98" t="s">
        <v>70</v>
      </c>
    </row>
    <row r="47340" spans="17:63" ht="29.25" customHeight="1" x14ac:dyDescent="0.2">
      <c r="Q47340" s="92" t="s">
        <v>50</v>
      </c>
      <c r="BF47340" s="101" t="s">
        <v>58</v>
      </c>
      <c r="BK47340" s="98" t="s">
        <v>70</v>
      </c>
    </row>
    <row r="47341" spans="17:63" ht="29.25" customHeight="1" x14ac:dyDescent="0.2">
      <c r="Q47341" s="92" t="s">
        <v>50</v>
      </c>
      <c r="BF47341" s="101" t="s">
        <v>58</v>
      </c>
      <c r="BK47341" s="98" t="s">
        <v>70</v>
      </c>
    </row>
    <row r="47342" spans="17:63" ht="29.25" customHeight="1" x14ac:dyDescent="0.2">
      <c r="Q47342" s="92" t="s">
        <v>50</v>
      </c>
      <c r="BF47342" s="101" t="s">
        <v>58</v>
      </c>
      <c r="BK47342" s="98" t="s">
        <v>70</v>
      </c>
    </row>
    <row r="47343" spans="17:63" ht="29.25" customHeight="1" x14ac:dyDescent="0.2">
      <c r="Q47343" s="92" t="s">
        <v>50</v>
      </c>
      <c r="BF47343" s="101" t="s">
        <v>58</v>
      </c>
      <c r="BK47343" s="98" t="s">
        <v>70</v>
      </c>
    </row>
    <row r="47344" spans="17:63" ht="29.25" customHeight="1" x14ac:dyDescent="0.2">
      <c r="Q47344" s="92" t="s">
        <v>50</v>
      </c>
      <c r="BF47344" s="101" t="s">
        <v>58</v>
      </c>
      <c r="BK47344" s="98" t="s">
        <v>70</v>
      </c>
    </row>
    <row r="47345" spans="17:63" ht="29.25" customHeight="1" x14ac:dyDescent="0.2">
      <c r="Q47345" s="92" t="s">
        <v>50</v>
      </c>
      <c r="BF47345" s="101" t="s">
        <v>58</v>
      </c>
      <c r="BK47345" s="98" t="s">
        <v>70</v>
      </c>
    </row>
    <row r="47346" spans="17:63" ht="29.25" customHeight="1" x14ac:dyDescent="0.2">
      <c r="Q47346" s="92" t="s">
        <v>50</v>
      </c>
      <c r="BF47346" s="101" t="s">
        <v>58</v>
      </c>
      <c r="BK47346" s="98" t="s">
        <v>70</v>
      </c>
    </row>
    <row r="47347" spans="17:63" ht="29.25" customHeight="1" x14ac:dyDescent="0.2">
      <c r="Q47347" s="92" t="s">
        <v>50</v>
      </c>
      <c r="BF47347" s="101" t="s">
        <v>58</v>
      </c>
      <c r="BK47347" s="98" t="s">
        <v>70</v>
      </c>
    </row>
    <row r="47348" spans="17:63" ht="29.25" customHeight="1" x14ac:dyDescent="0.2">
      <c r="Q47348" s="92" t="s">
        <v>50</v>
      </c>
      <c r="BF47348" s="101" t="s">
        <v>58</v>
      </c>
      <c r="BK47348" s="98" t="s">
        <v>70</v>
      </c>
    </row>
    <row r="47349" spans="17:63" ht="29.25" customHeight="1" x14ac:dyDescent="0.2">
      <c r="Q47349" s="92" t="s">
        <v>50</v>
      </c>
      <c r="BF47349" s="101" t="s">
        <v>58</v>
      </c>
      <c r="BK47349" s="98" t="s">
        <v>70</v>
      </c>
    </row>
    <row r="47350" spans="17:63" ht="29.25" customHeight="1" x14ac:dyDescent="0.2">
      <c r="Q47350" s="92" t="s">
        <v>50</v>
      </c>
      <c r="BF47350" s="101" t="s">
        <v>58</v>
      </c>
      <c r="BK47350" s="98" t="s">
        <v>70</v>
      </c>
    </row>
    <row r="47351" spans="17:63" ht="29.25" customHeight="1" x14ac:dyDescent="0.2">
      <c r="Q47351" s="92" t="s">
        <v>50</v>
      </c>
      <c r="BF47351" s="101" t="s">
        <v>58</v>
      </c>
      <c r="BK47351" s="98" t="s">
        <v>70</v>
      </c>
    </row>
    <row r="47352" spans="17:63" ht="29.25" customHeight="1" x14ac:dyDescent="0.2">
      <c r="Q47352" s="92" t="s">
        <v>50</v>
      </c>
      <c r="BF47352" s="101" t="s">
        <v>58</v>
      </c>
      <c r="BK47352" s="98" t="s">
        <v>70</v>
      </c>
    </row>
    <row r="47353" spans="17:63" ht="29.25" customHeight="1" x14ac:dyDescent="0.2">
      <c r="Q47353" s="92" t="s">
        <v>50</v>
      </c>
      <c r="BF47353" s="101" t="s">
        <v>58</v>
      </c>
      <c r="BK47353" s="98" t="s">
        <v>70</v>
      </c>
    </row>
    <row r="47354" spans="17:63" ht="29.25" customHeight="1" x14ac:dyDescent="0.2">
      <c r="Q47354" s="92" t="s">
        <v>50</v>
      </c>
      <c r="BF47354" s="101" t="s">
        <v>58</v>
      </c>
      <c r="BK47354" s="98" t="s">
        <v>70</v>
      </c>
    </row>
    <row r="47355" spans="17:63" ht="29.25" customHeight="1" x14ac:dyDescent="0.2">
      <c r="Q47355" s="92" t="s">
        <v>50</v>
      </c>
      <c r="BF47355" s="101" t="s">
        <v>58</v>
      </c>
      <c r="BK47355" s="98" t="s">
        <v>70</v>
      </c>
    </row>
    <row r="47356" spans="17:63" ht="29.25" customHeight="1" x14ac:dyDescent="0.2">
      <c r="Q47356" s="92" t="s">
        <v>50</v>
      </c>
      <c r="BF47356" s="101" t="s">
        <v>58</v>
      </c>
      <c r="BK47356" s="98" t="s">
        <v>70</v>
      </c>
    </row>
    <row r="47357" spans="17:63" ht="29.25" customHeight="1" x14ac:dyDescent="0.2">
      <c r="Q47357" s="92" t="s">
        <v>50</v>
      </c>
      <c r="BF47357" s="101" t="s">
        <v>58</v>
      </c>
      <c r="BK47357" s="98" t="s">
        <v>70</v>
      </c>
    </row>
    <row r="47358" spans="17:63" ht="29.25" customHeight="1" x14ac:dyDescent="0.2">
      <c r="Q47358" s="92" t="s">
        <v>50</v>
      </c>
      <c r="BF47358" s="101" t="s">
        <v>58</v>
      </c>
      <c r="BK47358" s="98" t="s">
        <v>70</v>
      </c>
    </row>
    <row r="47359" spans="17:63" ht="29.25" customHeight="1" x14ac:dyDescent="0.2">
      <c r="Q47359" s="92" t="s">
        <v>50</v>
      </c>
      <c r="BF47359" s="101" t="s">
        <v>58</v>
      </c>
      <c r="BK47359" s="98" t="s">
        <v>70</v>
      </c>
    </row>
    <row r="47360" spans="17:63" ht="29.25" customHeight="1" x14ac:dyDescent="0.2">
      <c r="Q47360" s="92" t="s">
        <v>50</v>
      </c>
      <c r="BF47360" s="101" t="s">
        <v>58</v>
      </c>
      <c r="BK47360" s="98" t="s">
        <v>70</v>
      </c>
    </row>
    <row r="47361" spans="17:63" ht="29.25" customHeight="1" x14ac:dyDescent="0.2">
      <c r="Q47361" s="92" t="s">
        <v>50</v>
      </c>
      <c r="BF47361" s="101" t="s">
        <v>58</v>
      </c>
      <c r="BK47361" s="98" t="s">
        <v>70</v>
      </c>
    </row>
    <row r="47362" spans="17:63" ht="29.25" customHeight="1" x14ac:dyDescent="0.2">
      <c r="Q47362" s="92" t="s">
        <v>50</v>
      </c>
      <c r="BF47362" s="101" t="s">
        <v>58</v>
      </c>
      <c r="BK47362" s="98" t="s">
        <v>70</v>
      </c>
    </row>
    <row r="47363" spans="17:63" ht="29.25" customHeight="1" x14ac:dyDescent="0.2">
      <c r="Q47363" s="92" t="s">
        <v>50</v>
      </c>
      <c r="BF47363" s="101" t="s">
        <v>58</v>
      </c>
      <c r="BK47363" s="98" t="s">
        <v>70</v>
      </c>
    </row>
    <row r="47364" spans="17:63" ht="29.25" customHeight="1" x14ac:dyDescent="0.2">
      <c r="Q47364" s="92" t="s">
        <v>50</v>
      </c>
      <c r="BF47364" s="101" t="s">
        <v>58</v>
      </c>
      <c r="BK47364" s="98" t="s">
        <v>70</v>
      </c>
    </row>
    <row r="47365" spans="17:63" ht="29.25" customHeight="1" x14ac:dyDescent="0.2">
      <c r="Q47365" s="92" t="s">
        <v>50</v>
      </c>
      <c r="BF47365" s="101" t="s">
        <v>58</v>
      </c>
      <c r="BK47365" s="98" t="s">
        <v>70</v>
      </c>
    </row>
    <row r="47366" spans="17:63" ht="29.25" customHeight="1" x14ac:dyDescent="0.2">
      <c r="Q47366" s="92" t="s">
        <v>50</v>
      </c>
      <c r="BF47366" s="101" t="s">
        <v>58</v>
      </c>
      <c r="BK47366" s="98" t="s">
        <v>70</v>
      </c>
    </row>
    <row r="47367" spans="17:63" ht="29.25" customHeight="1" x14ac:dyDescent="0.2">
      <c r="Q47367" s="92" t="s">
        <v>50</v>
      </c>
      <c r="BF47367" s="101" t="s">
        <v>58</v>
      </c>
      <c r="BK47367" s="98" t="s">
        <v>70</v>
      </c>
    </row>
    <row r="47368" spans="17:63" ht="29.25" customHeight="1" x14ac:dyDescent="0.2">
      <c r="Q47368" s="92" t="s">
        <v>50</v>
      </c>
      <c r="BF47368" s="101" t="s">
        <v>58</v>
      </c>
      <c r="BK47368" s="98" t="s">
        <v>70</v>
      </c>
    </row>
    <row r="47369" spans="17:63" ht="29.25" customHeight="1" x14ac:dyDescent="0.2">
      <c r="Q47369" s="92" t="s">
        <v>50</v>
      </c>
      <c r="BF47369" s="101" t="s">
        <v>58</v>
      </c>
      <c r="BK47369" s="98" t="s">
        <v>70</v>
      </c>
    </row>
    <row r="47370" spans="17:63" ht="29.25" customHeight="1" x14ac:dyDescent="0.2">
      <c r="Q47370" s="92" t="s">
        <v>50</v>
      </c>
      <c r="BF47370" s="101" t="s">
        <v>58</v>
      </c>
      <c r="BK47370" s="98" t="s">
        <v>70</v>
      </c>
    </row>
    <row r="47371" spans="17:63" ht="29.25" customHeight="1" x14ac:dyDescent="0.2">
      <c r="Q47371" s="92" t="s">
        <v>50</v>
      </c>
      <c r="BF47371" s="101" t="s">
        <v>58</v>
      </c>
      <c r="BK47371" s="98" t="s">
        <v>70</v>
      </c>
    </row>
    <row r="47372" spans="17:63" ht="29.25" customHeight="1" x14ac:dyDescent="0.2">
      <c r="Q47372" s="92" t="s">
        <v>50</v>
      </c>
      <c r="BF47372" s="101" t="s">
        <v>58</v>
      </c>
      <c r="BK47372" s="98" t="s">
        <v>70</v>
      </c>
    </row>
    <row r="47373" spans="17:63" ht="29.25" customHeight="1" x14ac:dyDescent="0.2">
      <c r="Q47373" s="92" t="s">
        <v>50</v>
      </c>
      <c r="BF47373" s="101" t="s">
        <v>58</v>
      </c>
      <c r="BK47373" s="98" t="s">
        <v>70</v>
      </c>
    </row>
    <row r="47374" spans="17:63" ht="29.25" customHeight="1" x14ac:dyDescent="0.2">
      <c r="Q47374" s="92" t="s">
        <v>50</v>
      </c>
      <c r="BF47374" s="101" t="s">
        <v>58</v>
      </c>
      <c r="BK47374" s="98" t="s">
        <v>70</v>
      </c>
    </row>
    <row r="47375" spans="17:63" ht="29.25" customHeight="1" x14ac:dyDescent="0.2">
      <c r="Q47375" s="92" t="s">
        <v>50</v>
      </c>
      <c r="BF47375" s="101" t="s">
        <v>58</v>
      </c>
      <c r="BK47375" s="98" t="s">
        <v>70</v>
      </c>
    </row>
    <row r="47376" spans="17:63" ht="29.25" customHeight="1" x14ac:dyDescent="0.2">
      <c r="Q47376" s="92" t="s">
        <v>50</v>
      </c>
      <c r="BF47376" s="101" t="s">
        <v>58</v>
      </c>
      <c r="BK47376" s="98" t="s">
        <v>70</v>
      </c>
    </row>
    <row r="47377" spans="17:63" ht="29.25" customHeight="1" x14ac:dyDescent="0.2">
      <c r="Q47377" s="92" t="s">
        <v>50</v>
      </c>
      <c r="BF47377" s="101" t="s">
        <v>58</v>
      </c>
      <c r="BK47377" s="98" t="s">
        <v>70</v>
      </c>
    </row>
    <row r="47378" spans="17:63" ht="29.25" customHeight="1" x14ac:dyDescent="0.2">
      <c r="Q47378" s="92" t="s">
        <v>50</v>
      </c>
      <c r="BF47378" s="101" t="s">
        <v>58</v>
      </c>
      <c r="BK47378" s="98" t="s">
        <v>70</v>
      </c>
    </row>
    <row r="47379" spans="17:63" ht="29.25" customHeight="1" x14ac:dyDescent="0.2">
      <c r="Q47379" s="92" t="s">
        <v>50</v>
      </c>
      <c r="BF47379" s="101" t="s">
        <v>58</v>
      </c>
      <c r="BK47379" s="98" t="s">
        <v>70</v>
      </c>
    </row>
    <row r="47380" spans="17:63" ht="29.25" customHeight="1" x14ac:dyDescent="0.2">
      <c r="Q47380" s="92" t="s">
        <v>50</v>
      </c>
      <c r="BF47380" s="101" t="s">
        <v>58</v>
      </c>
      <c r="BK47380" s="98" t="s">
        <v>70</v>
      </c>
    </row>
    <row r="47381" spans="17:63" ht="29.25" customHeight="1" x14ac:dyDescent="0.2">
      <c r="Q47381" s="92" t="s">
        <v>50</v>
      </c>
      <c r="BF47381" s="101" t="s">
        <v>58</v>
      </c>
      <c r="BK47381" s="98" t="s">
        <v>70</v>
      </c>
    </row>
    <row r="47382" spans="17:63" ht="29.25" customHeight="1" x14ac:dyDescent="0.2">
      <c r="Q47382" s="92" t="s">
        <v>50</v>
      </c>
      <c r="BF47382" s="101" t="s">
        <v>58</v>
      </c>
      <c r="BK47382" s="98" t="s">
        <v>70</v>
      </c>
    </row>
    <row r="47383" spans="17:63" ht="29.25" customHeight="1" x14ac:dyDescent="0.2">
      <c r="Q47383" s="92" t="s">
        <v>50</v>
      </c>
      <c r="BF47383" s="101" t="s">
        <v>58</v>
      </c>
      <c r="BK47383" s="98" t="s">
        <v>70</v>
      </c>
    </row>
    <row r="47384" spans="17:63" ht="29.25" customHeight="1" x14ac:dyDescent="0.2">
      <c r="Q47384" s="92" t="s">
        <v>50</v>
      </c>
      <c r="BF47384" s="101" t="s">
        <v>58</v>
      </c>
      <c r="BK47384" s="98" t="s">
        <v>70</v>
      </c>
    </row>
    <row r="47385" spans="17:63" ht="29.25" customHeight="1" x14ac:dyDescent="0.2">
      <c r="Q47385" s="92" t="s">
        <v>50</v>
      </c>
      <c r="BF47385" s="101" t="s">
        <v>58</v>
      </c>
      <c r="BK47385" s="98" t="s">
        <v>70</v>
      </c>
    </row>
    <row r="47386" spans="17:63" ht="29.25" customHeight="1" x14ac:dyDescent="0.2">
      <c r="Q47386" s="92" t="s">
        <v>50</v>
      </c>
      <c r="BF47386" s="101" t="s">
        <v>58</v>
      </c>
      <c r="BK47386" s="98" t="s">
        <v>70</v>
      </c>
    </row>
    <row r="47387" spans="17:63" ht="29.25" customHeight="1" x14ac:dyDescent="0.2">
      <c r="Q47387" s="92" t="s">
        <v>50</v>
      </c>
      <c r="BF47387" s="101" t="s">
        <v>58</v>
      </c>
      <c r="BK47387" s="98" t="s">
        <v>70</v>
      </c>
    </row>
    <row r="47388" spans="17:63" ht="29.25" customHeight="1" x14ac:dyDescent="0.2">
      <c r="Q47388" s="92" t="s">
        <v>50</v>
      </c>
      <c r="BF47388" s="101" t="s">
        <v>58</v>
      </c>
      <c r="BK47388" s="98" t="s">
        <v>70</v>
      </c>
    </row>
    <row r="47389" spans="17:63" ht="29.25" customHeight="1" x14ac:dyDescent="0.2">
      <c r="Q47389" s="92" t="s">
        <v>50</v>
      </c>
      <c r="BF47389" s="101" t="s">
        <v>58</v>
      </c>
      <c r="BK47389" s="98" t="s">
        <v>70</v>
      </c>
    </row>
    <row r="47390" spans="17:63" ht="29.25" customHeight="1" x14ac:dyDescent="0.2">
      <c r="Q47390" s="92" t="s">
        <v>50</v>
      </c>
      <c r="BF47390" s="101" t="s">
        <v>58</v>
      </c>
      <c r="BK47390" s="98" t="s">
        <v>70</v>
      </c>
    </row>
    <row r="47391" spans="17:63" ht="29.25" customHeight="1" x14ac:dyDescent="0.2">
      <c r="Q47391" s="92" t="s">
        <v>50</v>
      </c>
      <c r="BF47391" s="101" t="s">
        <v>58</v>
      </c>
      <c r="BK47391" s="98" t="s">
        <v>70</v>
      </c>
    </row>
    <row r="47392" spans="17:63" ht="29.25" customHeight="1" x14ac:dyDescent="0.2">
      <c r="Q47392" s="92" t="s">
        <v>50</v>
      </c>
      <c r="BF47392" s="101" t="s">
        <v>58</v>
      </c>
      <c r="BK47392" s="98" t="s">
        <v>70</v>
      </c>
    </row>
    <row r="47393" spans="17:63" ht="29.25" customHeight="1" x14ac:dyDescent="0.2">
      <c r="Q47393" s="92" t="s">
        <v>50</v>
      </c>
      <c r="BF47393" s="101" t="s">
        <v>58</v>
      </c>
      <c r="BK47393" s="98" t="s">
        <v>70</v>
      </c>
    </row>
    <row r="47394" spans="17:63" ht="29.25" customHeight="1" x14ac:dyDescent="0.2">
      <c r="Q47394" s="92" t="s">
        <v>50</v>
      </c>
      <c r="BF47394" s="101" t="s">
        <v>58</v>
      </c>
      <c r="BK47394" s="98" t="s">
        <v>70</v>
      </c>
    </row>
    <row r="47395" spans="17:63" ht="29.25" customHeight="1" x14ac:dyDescent="0.2">
      <c r="Q47395" s="92" t="s">
        <v>50</v>
      </c>
      <c r="BF47395" s="101" t="s">
        <v>58</v>
      </c>
      <c r="BK47395" s="98" t="s">
        <v>70</v>
      </c>
    </row>
    <row r="47396" spans="17:63" ht="29.25" customHeight="1" x14ac:dyDescent="0.2">
      <c r="Q47396" s="92" t="s">
        <v>50</v>
      </c>
      <c r="BF47396" s="101" t="s">
        <v>58</v>
      </c>
      <c r="BK47396" s="98" t="s">
        <v>70</v>
      </c>
    </row>
    <row r="47397" spans="17:63" ht="29.25" customHeight="1" x14ac:dyDescent="0.2">
      <c r="Q47397" s="92" t="s">
        <v>50</v>
      </c>
      <c r="BF47397" s="101" t="s">
        <v>58</v>
      </c>
      <c r="BK47397" s="98" t="s">
        <v>70</v>
      </c>
    </row>
    <row r="47398" spans="17:63" ht="29.25" customHeight="1" x14ac:dyDescent="0.2">
      <c r="Q47398" s="92" t="s">
        <v>50</v>
      </c>
      <c r="BF47398" s="101" t="s">
        <v>58</v>
      </c>
      <c r="BK47398" s="98" t="s">
        <v>70</v>
      </c>
    </row>
    <row r="47399" spans="17:63" ht="29.25" customHeight="1" x14ac:dyDescent="0.2">
      <c r="Q47399" s="92" t="s">
        <v>50</v>
      </c>
      <c r="BF47399" s="101" t="s">
        <v>58</v>
      </c>
      <c r="BK47399" s="98" t="s">
        <v>70</v>
      </c>
    </row>
    <row r="47400" spans="17:63" ht="29.25" customHeight="1" x14ac:dyDescent="0.2">
      <c r="Q47400" s="92" t="s">
        <v>50</v>
      </c>
      <c r="BF47400" s="101" t="s">
        <v>58</v>
      </c>
      <c r="BK47400" s="98" t="s">
        <v>70</v>
      </c>
    </row>
    <row r="47401" spans="17:63" ht="29.25" customHeight="1" x14ac:dyDescent="0.2">
      <c r="Q47401" s="92" t="s">
        <v>50</v>
      </c>
      <c r="BF47401" s="101" t="s">
        <v>58</v>
      </c>
      <c r="BK47401" s="98" t="s">
        <v>70</v>
      </c>
    </row>
    <row r="47402" spans="17:63" ht="29.25" customHeight="1" x14ac:dyDescent="0.2">
      <c r="Q47402" s="92" t="s">
        <v>50</v>
      </c>
      <c r="BF47402" s="101" t="s">
        <v>58</v>
      </c>
      <c r="BK47402" s="98" t="s">
        <v>70</v>
      </c>
    </row>
    <row r="47403" spans="17:63" ht="29.25" customHeight="1" x14ac:dyDescent="0.2">
      <c r="Q47403" s="92" t="s">
        <v>50</v>
      </c>
      <c r="BF47403" s="101" t="s">
        <v>58</v>
      </c>
      <c r="BK47403" s="98" t="s">
        <v>70</v>
      </c>
    </row>
    <row r="47404" spans="17:63" ht="29.25" customHeight="1" x14ac:dyDescent="0.2">
      <c r="Q47404" s="92" t="s">
        <v>50</v>
      </c>
      <c r="BF47404" s="101" t="s">
        <v>58</v>
      </c>
      <c r="BK47404" s="98" t="s">
        <v>70</v>
      </c>
    </row>
    <row r="47405" spans="17:63" ht="29.25" customHeight="1" x14ac:dyDescent="0.2">
      <c r="Q47405" s="92" t="s">
        <v>50</v>
      </c>
      <c r="BF47405" s="101" t="s">
        <v>58</v>
      </c>
      <c r="BK47405" s="98" t="s">
        <v>70</v>
      </c>
    </row>
    <row r="47406" spans="17:63" ht="29.25" customHeight="1" x14ac:dyDescent="0.2">
      <c r="Q47406" s="92" t="s">
        <v>50</v>
      </c>
      <c r="BF47406" s="101" t="s">
        <v>58</v>
      </c>
      <c r="BK47406" s="98" t="s">
        <v>70</v>
      </c>
    </row>
    <row r="47407" spans="17:63" ht="29.25" customHeight="1" x14ac:dyDescent="0.2">
      <c r="Q47407" s="92" t="s">
        <v>50</v>
      </c>
      <c r="BF47407" s="101" t="s">
        <v>58</v>
      </c>
      <c r="BK47407" s="98" t="s">
        <v>70</v>
      </c>
    </row>
    <row r="47408" spans="17:63" ht="29.25" customHeight="1" x14ac:dyDescent="0.2">
      <c r="Q47408" s="92" t="s">
        <v>50</v>
      </c>
      <c r="BF47408" s="101" t="s">
        <v>58</v>
      </c>
      <c r="BK47408" s="98" t="s">
        <v>70</v>
      </c>
    </row>
    <row r="47409" spans="17:63" ht="29.25" customHeight="1" x14ac:dyDescent="0.2">
      <c r="Q47409" s="92" t="s">
        <v>50</v>
      </c>
      <c r="BF47409" s="101" t="s">
        <v>58</v>
      </c>
      <c r="BK47409" s="98" t="s">
        <v>70</v>
      </c>
    </row>
    <row r="47410" spans="17:63" ht="29.25" customHeight="1" x14ac:dyDescent="0.2">
      <c r="Q47410" s="92" t="s">
        <v>50</v>
      </c>
      <c r="BF47410" s="101" t="s">
        <v>58</v>
      </c>
      <c r="BK47410" s="98" t="s">
        <v>70</v>
      </c>
    </row>
    <row r="47411" spans="17:63" ht="29.25" customHeight="1" x14ac:dyDescent="0.2">
      <c r="Q47411" s="92" t="s">
        <v>50</v>
      </c>
      <c r="BF47411" s="101" t="s">
        <v>58</v>
      </c>
      <c r="BK47411" s="98" t="s">
        <v>70</v>
      </c>
    </row>
    <row r="47412" spans="17:63" ht="29.25" customHeight="1" x14ac:dyDescent="0.2">
      <c r="Q47412" s="92" t="s">
        <v>50</v>
      </c>
      <c r="BF47412" s="101" t="s">
        <v>58</v>
      </c>
      <c r="BK47412" s="98" t="s">
        <v>70</v>
      </c>
    </row>
    <row r="47413" spans="17:63" ht="29.25" customHeight="1" x14ac:dyDescent="0.2">
      <c r="Q47413" s="92" t="s">
        <v>50</v>
      </c>
      <c r="BF47413" s="101" t="s">
        <v>58</v>
      </c>
      <c r="BK47413" s="98" t="s">
        <v>70</v>
      </c>
    </row>
    <row r="47414" spans="17:63" ht="29.25" customHeight="1" x14ac:dyDescent="0.2">
      <c r="Q47414" s="92" t="s">
        <v>50</v>
      </c>
      <c r="BF47414" s="101" t="s">
        <v>58</v>
      </c>
      <c r="BK47414" s="98" t="s">
        <v>70</v>
      </c>
    </row>
    <row r="47415" spans="17:63" ht="29.25" customHeight="1" x14ac:dyDescent="0.2">
      <c r="Q47415" s="92" t="s">
        <v>50</v>
      </c>
      <c r="BF47415" s="101" t="s">
        <v>58</v>
      </c>
      <c r="BK47415" s="98" t="s">
        <v>70</v>
      </c>
    </row>
    <row r="47416" spans="17:63" ht="29.25" customHeight="1" x14ac:dyDescent="0.2">
      <c r="Q47416" s="92" t="s">
        <v>50</v>
      </c>
      <c r="BF47416" s="101" t="s">
        <v>58</v>
      </c>
      <c r="BK47416" s="98" t="s">
        <v>70</v>
      </c>
    </row>
    <row r="47417" spans="17:63" ht="29.25" customHeight="1" x14ac:dyDescent="0.2">
      <c r="Q47417" s="92" t="s">
        <v>50</v>
      </c>
      <c r="BF47417" s="101" t="s">
        <v>58</v>
      </c>
      <c r="BK47417" s="98" t="s">
        <v>70</v>
      </c>
    </row>
    <row r="47418" spans="17:63" ht="29.25" customHeight="1" x14ac:dyDescent="0.2">
      <c r="Q47418" s="92" t="s">
        <v>50</v>
      </c>
      <c r="BF47418" s="101" t="s">
        <v>58</v>
      </c>
      <c r="BK47418" s="98" t="s">
        <v>70</v>
      </c>
    </row>
    <row r="47419" spans="17:63" ht="29.25" customHeight="1" x14ac:dyDescent="0.2">
      <c r="Q47419" s="92" t="s">
        <v>50</v>
      </c>
      <c r="BF47419" s="101" t="s">
        <v>58</v>
      </c>
      <c r="BK47419" s="98" t="s">
        <v>70</v>
      </c>
    </row>
    <row r="47420" spans="17:63" ht="29.25" customHeight="1" x14ac:dyDescent="0.2">
      <c r="Q47420" s="92" t="s">
        <v>50</v>
      </c>
      <c r="BF47420" s="101" t="s">
        <v>58</v>
      </c>
      <c r="BK47420" s="98" t="s">
        <v>70</v>
      </c>
    </row>
    <row r="47421" spans="17:63" ht="29.25" customHeight="1" x14ac:dyDescent="0.2">
      <c r="Q47421" s="92" t="s">
        <v>50</v>
      </c>
      <c r="BF47421" s="101" t="s">
        <v>58</v>
      </c>
      <c r="BK47421" s="98" t="s">
        <v>70</v>
      </c>
    </row>
    <row r="47422" spans="17:63" ht="29.25" customHeight="1" x14ac:dyDescent="0.2">
      <c r="Q47422" s="92" t="s">
        <v>50</v>
      </c>
      <c r="BF47422" s="101" t="s">
        <v>58</v>
      </c>
      <c r="BK47422" s="98" t="s">
        <v>70</v>
      </c>
    </row>
    <row r="47423" spans="17:63" ht="29.25" customHeight="1" x14ac:dyDescent="0.2">
      <c r="Q47423" s="92" t="s">
        <v>50</v>
      </c>
      <c r="BF47423" s="101" t="s">
        <v>58</v>
      </c>
      <c r="BK47423" s="98" t="s">
        <v>70</v>
      </c>
    </row>
    <row r="47424" spans="17:63" ht="29.25" customHeight="1" x14ac:dyDescent="0.2">
      <c r="Q47424" s="92" t="s">
        <v>50</v>
      </c>
      <c r="BF47424" s="101" t="s">
        <v>58</v>
      </c>
      <c r="BK47424" s="98" t="s">
        <v>70</v>
      </c>
    </row>
    <row r="47425" spans="17:63" ht="29.25" customHeight="1" x14ac:dyDescent="0.2">
      <c r="Q47425" s="92" t="s">
        <v>50</v>
      </c>
      <c r="BF47425" s="101" t="s">
        <v>58</v>
      </c>
      <c r="BK47425" s="98" t="s">
        <v>70</v>
      </c>
    </row>
    <row r="47426" spans="17:63" ht="29.25" customHeight="1" x14ac:dyDescent="0.2">
      <c r="Q47426" s="92" t="s">
        <v>50</v>
      </c>
      <c r="BF47426" s="101" t="s">
        <v>58</v>
      </c>
      <c r="BK47426" s="98" t="s">
        <v>70</v>
      </c>
    </row>
    <row r="47427" spans="17:63" ht="29.25" customHeight="1" x14ac:dyDescent="0.2">
      <c r="Q47427" s="92" t="s">
        <v>50</v>
      </c>
      <c r="BF47427" s="101" t="s">
        <v>58</v>
      </c>
      <c r="BK47427" s="98" t="s">
        <v>70</v>
      </c>
    </row>
    <row r="47428" spans="17:63" ht="29.25" customHeight="1" x14ac:dyDescent="0.2">
      <c r="Q47428" s="92" t="s">
        <v>50</v>
      </c>
      <c r="BF47428" s="101" t="s">
        <v>58</v>
      </c>
      <c r="BK47428" s="98" t="s">
        <v>70</v>
      </c>
    </row>
    <row r="47429" spans="17:63" ht="29.25" customHeight="1" x14ac:dyDescent="0.2">
      <c r="Q47429" s="92" t="s">
        <v>50</v>
      </c>
      <c r="BF47429" s="101" t="s">
        <v>58</v>
      </c>
      <c r="BK47429" s="98" t="s">
        <v>70</v>
      </c>
    </row>
    <row r="47430" spans="17:63" ht="29.25" customHeight="1" x14ac:dyDescent="0.2">
      <c r="Q47430" s="92" t="s">
        <v>50</v>
      </c>
      <c r="BF47430" s="101" t="s">
        <v>58</v>
      </c>
      <c r="BK47430" s="98" t="s">
        <v>70</v>
      </c>
    </row>
    <row r="47431" spans="17:63" ht="29.25" customHeight="1" x14ac:dyDescent="0.2">
      <c r="Q47431" s="92" t="s">
        <v>50</v>
      </c>
      <c r="BF47431" s="101" t="s">
        <v>58</v>
      </c>
      <c r="BK47431" s="98" t="s">
        <v>70</v>
      </c>
    </row>
    <row r="47432" spans="17:63" ht="29.25" customHeight="1" x14ac:dyDescent="0.2">
      <c r="Q47432" s="92" t="s">
        <v>50</v>
      </c>
      <c r="BF47432" s="101" t="s">
        <v>58</v>
      </c>
      <c r="BK47432" s="98" t="s">
        <v>70</v>
      </c>
    </row>
    <row r="47433" spans="17:63" ht="29.25" customHeight="1" x14ac:dyDescent="0.2">
      <c r="Q47433" s="92" t="s">
        <v>50</v>
      </c>
      <c r="BF47433" s="101" t="s">
        <v>58</v>
      </c>
      <c r="BK47433" s="98" t="s">
        <v>70</v>
      </c>
    </row>
    <row r="47434" spans="17:63" ht="29.25" customHeight="1" x14ac:dyDescent="0.2">
      <c r="Q47434" s="92" t="s">
        <v>50</v>
      </c>
      <c r="BF47434" s="101" t="s">
        <v>58</v>
      </c>
      <c r="BK47434" s="98" t="s">
        <v>70</v>
      </c>
    </row>
    <row r="47435" spans="17:63" ht="29.25" customHeight="1" x14ac:dyDescent="0.2">
      <c r="Q47435" s="92" t="s">
        <v>50</v>
      </c>
      <c r="BF47435" s="101" t="s">
        <v>58</v>
      </c>
      <c r="BK47435" s="98" t="s">
        <v>70</v>
      </c>
    </row>
    <row r="47436" spans="17:63" ht="29.25" customHeight="1" x14ac:dyDescent="0.2">
      <c r="Q47436" s="92" t="s">
        <v>50</v>
      </c>
      <c r="BF47436" s="101" t="s">
        <v>58</v>
      </c>
      <c r="BK47436" s="98" t="s">
        <v>70</v>
      </c>
    </row>
    <row r="47437" spans="17:63" ht="29.25" customHeight="1" x14ac:dyDescent="0.2">
      <c r="Q47437" s="92" t="s">
        <v>50</v>
      </c>
      <c r="BF47437" s="101" t="s">
        <v>58</v>
      </c>
      <c r="BK47437" s="98" t="s">
        <v>70</v>
      </c>
    </row>
    <row r="47438" spans="17:63" ht="29.25" customHeight="1" x14ac:dyDescent="0.2">
      <c r="Q47438" s="92" t="s">
        <v>50</v>
      </c>
      <c r="BF47438" s="101" t="s">
        <v>58</v>
      </c>
      <c r="BK47438" s="98" t="s">
        <v>70</v>
      </c>
    </row>
    <row r="47439" spans="17:63" ht="29.25" customHeight="1" x14ac:dyDescent="0.2">
      <c r="Q47439" s="92" t="s">
        <v>50</v>
      </c>
      <c r="BF47439" s="101" t="s">
        <v>58</v>
      </c>
      <c r="BK47439" s="98" t="s">
        <v>70</v>
      </c>
    </row>
    <row r="47440" spans="17:63" ht="29.25" customHeight="1" x14ac:dyDescent="0.2">
      <c r="Q47440" s="92" t="s">
        <v>50</v>
      </c>
      <c r="BF47440" s="101" t="s">
        <v>58</v>
      </c>
      <c r="BK47440" s="98" t="s">
        <v>70</v>
      </c>
    </row>
    <row r="47441" spans="17:63" ht="29.25" customHeight="1" x14ac:dyDescent="0.2">
      <c r="Q47441" s="92" t="s">
        <v>50</v>
      </c>
      <c r="BF47441" s="101" t="s">
        <v>58</v>
      </c>
      <c r="BK47441" s="98" t="s">
        <v>70</v>
      </c>
    </row>
    <row r="47442" spans="17:63" ht="29.25" customHeight="1" x14ac:dyDescent="0.2">
      <c r="Q47442" s="92" t="s">
        <v>50</v>
      </c>
      <c r="BF47442" s="101" t="s">
        <v>58</v>
      </c>
      <c r="BK47442" s="98" t="s">
        <v>70</v>
      </c>
    </row>
    <row r="47443" spans="17:63" ht="29.25" customHeight="1" x14ac:dyDescent="0.2">
      <c r="Q47443" s="92" t="s">
        <v>50</v>
      </c>
      <c r="BF47443" s="101" t="s">
        <v>58</v>
      </c>
      <c r="BK47443" s="98" t="s">
        <v>70</v>
      </c>
    </row>
    <row r="47444" spans="17:63" ht="29.25" customHeight="1" x14ac:dyDescent="0.2">
      <c r="Q47444" s="92" t="s">
        <v>50</v>
      </c>
      <c r="BF47444" s="101" t="s">
        <v>58</v>
      </c>
      <c r="BK47444" s="98" t="s">
        <v>70</v>
      </c>
    </row>
    <row r="47445" spans="17:63" ht="29.25" customHeight="1" x14ac:dyDescent="0.2">
      <c r="Q47445" s="92" t="s">
        <v>50</v>
      </c>
      <c r="BF47445" s="101" t="s">
        <v>58</v>
      </c>
      <c r="BK47445" s="98" t="s">
        <v>70</v>
      </c>
    </row>
    <row r="47446" spans="17:63" ht="29.25" customHeight="1" x14ac:dyDescent="0.2">
      <c r="Q47446" s="92" t="s">
        <v>50</v>
      </c>
      <c r="BF47446" s="101" t="s">
        <v>58</v>
      </c>
      <c r="BK47446" s="98" t="s">
        <v>70</v>
      </c>
    </row>
    <row r="47447" spans="17:63" ht="29.25" customHeight="1" x14ac:dyDescent="0.2">
      <c r="Q47447" s="92" t="s">
        <v>50</v>
      </c>
      <c r="BF47447" s="101" t="s">
        <v>58</v>
      </c>
      <c r="BK47447" s="98" t="s">
        <v>70</v>
      </c>
    </row>
    <row r="47448" spans="17:63" ht="29.25" customHeight="1" x14ac:dyDescent="0.2">
      <c r="Q47448" s="92" t="s">
        <v>50</v>
      </c>
      <c r="BF47448" s="101" t="s">
        <v>58</v>
      </c>
      <c r="BK47448" s="98" t="s">
        <v>70</v>
      </c>
    </row>
    <row r="47449" spans="17:63" ht="29.25" customHeight="1" x14ac:dyDescent="0.2">
      <c r="Q47449" s="92" t="s">
        <v>50</v>
      </c>
      <c r="BF47449" s="101" t="s">
        <v>58</v>
      </c>
      <c r="BK47449" s="98" t="s">
        <v>70</v>
      </c>
    </row>
    <row r="47450" spans="17:63" ht="29.25" customHeight="1" x14ac:dyDescent="0.2">
      <c r="Q47450" s="92" t="s">
        <v>50</v>
      </c>
      <c r="BF47450" s="101" t="s">
        <v>58</v>
      </c>
      <c r="BK47450" s="98" t="s">
        <v>70</v>
      </c>
    </row>
    <row r="47451" spans="17:63" ht="29.25" customHeight="1" x14ac:dyDescent="0.2">
      <c r="Q47451" s="92" t="s">
        <v>50</v>
      </c>
      <c r="BF47451" s="101" t="s">
        <v>58</v>
      </c>
      <c r="BK47451" s="98" t="s">
        <v>70</v>
      </c>
    </row>
    <row r="47452" spans="17:63" ht="29.25" customHeight="1" x14ac:dyDescent="0.2">
      <c r="Q47452" s="92" t="s">
        <v>50</v>
      </c>
      <c r="BF47452" s="101" t="s">
        <v>58</v>
      </c>
      <c r="BK47452" s="98" t="s">
        <v>70</v>
      </c>
    </row>
    <row r="47453" spans="17:63" ht="29.25" customHeight="1" x14ac:dyDescent="0.2">
      <c r="Q47453" s="92" t="s">
        <v>50</v>
      </c>
      <c r="BF47453" s="101" t="s">
        <v>58</v>
      </c>
      <c r="BK47453" s="98" t="s">
        <v>70</v>
      </c>
    </row>
    <row r="47454" spans="17:63" ht="29.25" customHeight="1" x14ac:dyDescent="0.2">
      <c r="Q47454" s="92" t="s">
        <v>50</v>
      </c>
      <c r="BF47454" s="101" t="s">
        <v>58</v>
      </c>
      <c r="BK47454" s="98" t="s">
        <v>70</v>
      </c>
    </row>
    <row r="47455" spans="17:63" ht="29.25" customHeight="1" x14ac:dyDescent="0.2">
      <c r="Q47455" s="92" t="s">
        <v>50</v>
      </c>
      <c r="BF47455" s="101" t="s">
        <v>58</v>
      </c>
      <c r="BK47455" s="98" t="s">
        <v>70</v>
      </c>
    </row>
    <row r="47456" spans="17:63" ht="29.25" customHeight="1" x14ac:dyDescent="0.2">
      <c r="Q47456" s="92" t="s">
        <v>50</v>
      </c>
      <c r="BF47456" s="101" t="s">
        <v>58</v>
      </c>
      <c r="BK47456" s="98" t="s">
        <v>70</v>
      </c>
    </row>
    <row r="47457" spans="17:63" ht="29.25" customHeight="1" x14ac:dyDescent="0.2">
      <c r="Q47457" s="92" t="s">
        <v>50</v>
      </c>
      <c r="BF47457" s="101" t="s">
        <v>58</v>
      </c>
      <c r="BK47457" s="98" t="s">
        <v>70</v>
      </c>
    </row>
    <row r="47458" spans="17:63" ht="29.25" customHeight="1" x14ac:dyDescent="0.2">
      <c r="Q47458" s="92" t="s">
        <v>50</v>
      </c>
      <c r="BF47458" s="101" t="s">
        <v>58</v>
      </c>
      <c r="BK47458" s="98" t="s">
        <v>70</v>
      </c>
    </row>
    <row r="47459" spans="17:63" ht="29.25" customHeight="1" x14ac:dyDescent="0.2">
      <c r="Q47459" s="92" t="s">
        <v>50</v>
      </c>
      <c r="BF47459" s="101" t="s">
        <v>58</v>
      </c>
      <c r="BK47459" s="98" t="s">
        <v>70</v>
      </c>
    </row>
    <row r="47460" spans="17:63" ht="29.25" customHeight="1" x14ac:dyDescent="0.2">
      <c r="Q47460" s="92" t="s">
        <v>50</v>
      </c>
      <c r="BF47460" s="101" t="s">
        <v>58</v>
      </c>
      <c r="BK47460" s="98" t="s">
        <v>70</v>
      </c>
    </row>
    <row r="47461" spans="17:63" ht="29.25" customHeight="1" x14ac:dyDescent="0.2">
      <c r="Q47461" s="92" t="s">
        <v>50</v>
      </c>
      <c r="BF47461" s="101" t="s">
        <v>58</v>
      </c>
      <c r="BK47461" s="98" t="s">
        <v>70</v>
      </c>
    </row>
    <row r="47462" spans="17:63" ht="29.25" customHeight="1" x14ac:dyDescent="0.2">
      <c r="Q47462" s="92" t="s">
        <v>50</v>
      </c>
      <c r="BF47462" s="101" t="s">
        <v>58</v>
      </c>
      <c r="BK47462" s="98" t="s">
        <v>70</v>
      </c>
    </row>
    <row r="47463" spans="17:63" ht="29.25" customHeight="1" x14ac:dyDescent="0.2">
      <c r="Q47463" s="92" t="s">
        <v>50</v>
      </c>
      <c r="BF47463" s="101" t="s">
        <v>58</v>
      </c>
      <c r="BK47463" s="98" t="s">
        <v>70</v>
      </c>
    </row>
    <row r="47464" spans="17:63" ht="29.25" customHeight="1" x14ac:dyDescent="0.2">
      <c r="Q47464" s="92" t="s">
        <v>50</v>
      </c>
      <c r="BF47464" s="101" t="s">
        <v>58</v>
      </c>
      <c r="BK47464" s="98" t="s">
        <v>70</v>
      </c>
    </row>
    <row r="47465" spans="17:63" ht="29.25" customHeight="1" x14ac:dyDescent="0.2">
      <c r="Q47465" s="92" t="s">
        <v>50</v>
      </c>
      <c r="BF47465" s="101" t="s">
        <v>58</v>
      </c>
      <c r="BK47465" s="98" t="s">
        <v>70</v>
      </c>
    </row>
    <row r="47466" spans="17:63" ht="29.25" customHeight="1" x14ac:dyDescent="0.2">
      <c r="Q47466" s="92" t="s">
        <v>50</v>
      </c>
      <c r="BF47466" s="101" t="s">
        <v>58</v>
      </c>
      <c r="BK47466" s="98" t="s">
        <v>70</v>
      </c>
    </row>
    <row r="47467" spans="17:63" ht="29.25" customHeight="1" x14ac:dyDescent="0.2">
      <c r="Q47467" s="92" t="s">
        <v>50</v>
      </c>
      <c r="BF47467" s="101" t="s">
        <v>58</v>
      </c>
      <c r="BK47467" s="98" t="s">
        <v>70</v>
      </c>
    </row>
    <row r="47468" spans="17:63" ht="29.25" customHeight="1" x14ac:dyDescent="0.2">
      <c r="Q47468" s="92" t="s">
        <v>50</v>
      </c>
      <c r="BF47468" s="101" t="s">
        <v>58</v>
      </c>
      <c r="BK47468" s="98" t="s">
        <v>70</v>
      </c>
    </row>
    <row r="47469" spans="17:63" ht="29.25" customHeight="1" x14ac:dyDescent="0.2">
      <c r="Q47469" s="92" t="s">
        <v>50</v>
      </c>
      <c r="BF47469" s="101" t="s">
        <v>58</v>
      </c>
      <c r="BK47469" s="98" t="s">
        <v>70</v>
      </c>
    </row>
    <row r="47470" spans="17:63" ht="29.25" customHeight="1" x14ac:dyDescent="0.2">
      <c r="Q47470" s="92" t="s">
        <v>50</v>
      </c>
      <c r="BF47470" s="101" t="s">
        <v>58</v>
      </c>
      <c r="BK47470" s="98" t="s">
        <v>70</v>
      </c>
    </row>
    <row r="47471" spans="17:63" ht="29.25" customHeight="1" x14ac:dyDescent="0.2">
      <c r="Q47471" s="92" t="s">
        <v>50</v>
      </c>
      <c r="BF47471" s="101" t="s">
        <v>58</v>
      </c>
      <c r="BK47471" s="98" t="s">
        <v>70</v>
      </c>
    </row>
    <row r="47472" spans="17:63" ht="29.25" customHeight="1" x14ac:dyDescent="0.2">
      <c r="Q47472" s="92" t="s">
        <v>50</v>
      </c>
      <c r="BF47472" s="101" t="s">
        <v>58</v>
      </c>
      <c r="BK47472" s="98" t="s">
        <v>70</v>
      </c>
    </row>
    <row r="47473" spans="17:63" ht="29.25" customHeight="1" x14ac:dyDescent="0.2">
      <c r="Q47473" s="92" t="s">
        <v>50</v>
      </c>
      <c r="BF47473" s="101" t="s">
        <v>58</v>
      </c>
      <c r="BK47473" s="98" t="s">
        <v>70</v>
      </c>
    </row>
    <row r="47474" spans="17:63" ht="29.25" customHeight="1" x14ac:dyDescent="0.2">
      <c r="Q47474" s="92" t="s">
        <v>50</v>
      </c>
      <c r="BF47474" s="101" t="s">
        <v>58</v>
      </c>
      <c r="BK47474" s="98" t="s">
        <v>70</v>
      </c>
    </row>
    <row r="47475" spans="17:63" ht="29.25" customHeight="1" x14ac:dyDescent="0.2">
      <c r="Q47475" s="92" t="s">
        <v>50</v>
      </c>
      <c r="BF47475" s="101" t="s">
        <v>58</v>
      </c>
      <c r="BK47475" s="98" t="s">
        <v>70</v>
      </c>
    </row>
    <row r="47476" spans="17:63" ht="29.25" customHeight="1" x14ac:dyDescent="0.2">
      <c r="Q47476" s="92" t="s">
        <v>50</v>
      </c>
      <c r="BF47476" s="101" t="s">
        <v>58</v>
      </c>
      <c r="BK47476" s="98" t="s">
        <v>70</v>
      </c>
    </row>
    <row r="47477" spans="17:63" ht="29.25" customHeight="1" x14ac:dyDescent="0.2">
      <c r="Q47477" s="92" t="s">
        <v>50</v>
      </c>
      <c r="BF47477" s="101" t="s">
        <v>58</v>
      </c>
      <c r="BK47477" s="98" t="s">
        <v>70</v>
      </c>
    </row>
    <row r="47478" spans="17:63" ht="29.25" customHeight="1" x14ac:dyDescent="0.2">
      <c r="Q47478" s="92" t="s">
        <v>50</v>
      </c>
      <c r="BF47478" s="101" t="s">
        <v>58</v>
      </c>
      <c r="BK47478" s="98" t="s">
        <v>70</v>
      </c>
    </row>
    <row r="47479" spans="17:63" ht="29.25" customHeight="1" x14ac:dyDescent="0.2">
      <c r="Q47479" s="92" t="s">
        <v>50</v>
      </c>
      <c r="BF47479" s="101" t="s">
        <v>58</v>
      </c>
      <c r="BK47479" s="98" t="s">
        <v>70</v>
      </c>
    </row>
    <row r="47480" spans="17:63" ht="29.25" customHeight="1" x14ac:dyDescent="0.2">
      <c r="Q47480" s="92" t="s">
        <v>50</v>
      </c>
      <c r="BF47480" s="101" t="s">
        <v>58</v>
      </c>
      <c r="BK47480" s="98" t="s">
        <v>70</v>
      </c>
    </row>
    <row r="47481" spans="17:63" ht="29.25" customHeight="1" x14ac:dyDescent="0.2">
      <c r="Q47481" s="92" t="s">
        <v>50</v>
      </c>
      <c r="BF47481" s="101" t="s">
        <v>58</v>
      </c>
      <c r="BK47481" s="98" t="s">
        <v>70</v>
      </c>
    </row>
    <row r="47482" spans="17:63" ht="29.25" customHeight="1" x14ac:dyDescent="0.2">
      <c r="Q47482" s="92" t="s">
        <v>50</v>
      </c>
      <c r="BF47482" s="101" t="s">
        <v>58</v>
      </c>
      <c r="BK47482" s="98" t="s">
        <v>70</v>
      </c>
    </row>
    <row r="47483" spans="17:63" ht="29.25" customHeight="1" x14ac:dyDescent="0.2">
      <c r="Q47483" s="92" t="s">
        <v>50</v>
      </c>
      <c r="BF47483" s="101" t="s">
        <v>58</v>
      </c>
      <c r="BK47483" s="98" t="s">
        <v>70</v>
      </c>
    </row>
    <row r="47484" spans="17:63" ht="29.25" customHeight="1" x14ac:dyDescent="0.2">
      <c r="Q47484" s="92" t="s">
        <v>50</v>
      </c>
      <c r="BF47484" s="101" t="s">
        <v>58</v>
      </c>
      <c r="BK47484" s="98" t="s">
        <v>70</v>
      </c>
    </row>
    <row r="47485" spans="17:63" ht="29.25" customHeight="1" x14ac:dyDescent="0.2">
      <c r="Q47485" s="92" t="s">
        <v>50</v>
      </c>
      <c r="BF47485" s="101" t="s">
        <v>58</v>
      </c>
      <c r="BK47485" s="98" t="s">
        <v>70</v>
      </c>
    </row>
    <row r="47486" spans="17:63" ht="29.25" customHeight="1" x14ac:dyDescent="0.2">
      <c r="Q47486" s="92" t="s">
        <v>50</v>
      </c>
      <c r="BF47486" s="101" t="s">
        <v>58</v>
      </c>
      <c r="BK47486" s="98" t="s">
        <v>70</v>
      </c>
    </row>
    <row r="47487" spans="17:63" ht="29.25" customHeight="1" x14ac:dyDescent="0.2">
      <c r="Q47487" s="92" t="s">
        <v>50</v>
      </c>
      <c r="BF47487" s="101" t="s">
        <v>58</v>
      </c>
      <c r="BK47487" s="98" t="s">
        <v>70</v>
      </c>
    </row>
    <row r="47488" spans="17:63" ht="29.25" customHeight="1" x14ac:dyDescent="0.2">
      <c r="Q47488" s="92" t="s">
        <v>50</v>
      </c>
      <c r="BF47488" s="101" t="s">
        <v>58</v>
      </c>
      <c r="BK47488" s="98" t="s">
        <v>70</v>
      </c>
    </row>
    <row r="47489" spans="17:63" ht="29.25" customHeight="1" x14ac:dyDescent="0.2">
      <c r="Q47489" s="92" t="s">
        <v>50</v>
      </c>
      <c r="BF47489" s="101" t="s">
        <v>58</v>
      </c>
      <c r="BK47489" s="98" t="s">
        <v>70</v>
      </c>
    </row>
    <row r="47490" spans="17:63" ht="29.25" customHeight="1" x14ac:dyDescent="0.2">
      <c r="Q47490" s="92" t="s">
        <v>50</v>
      </c>
      <c r="BF47490" s="101" t="s">
        <v>58</v>
      </c>
      <c r="BK47490" s="98" t="s">
        <v>70</v>
      </c>
    </row>
    <row r="47491" spans="17:63" ht="29.25" customHeight="1" x14ac:dyDescent="0.2">
      <c r="Q47491" s="92" t="s">
        <v>50</v>
      </c>
      <c r="BF47491" s="101" t="s">
        <v>58</v>
      </c>
      <c r="BK47491" s="98" t="s">
        <v>70</v>
      </c>
    </row>
    <row r="47492" spans="17:63" ht="29.25" customHeight="1" x14ac:dyDescent="0.2">
      <c r="Q47492" s="92" t="s">
        <v>50</v>
      </c>
      <c r="BF47492" s="101" t="s">
        <v>58</v>
      </c>
      <c r="BK47492" s="98" t="s">
        <v>70</v>
      </c>
    </row>
    <row r="47493" spans="17:63" ht="29.25" customHeight="1" x14ac:dyDescent="0.2">
      <c r="Q47493" s="92" t="s">
        <v>50</v>
      </c>
      <c r="BF47493" s="101" t="s">
        <v>58</v>
      </c>
      <c r="BK47493" s="98" t="s">
        <v>70</v>
      </c>
    </row>
    <row r="47494" spans="17:63" ht="29.25" customHeight="1" x14ac:dyDescent="0.2">
      <c r="Q47494" s="92" t="s">
        <v>50</v>
      </c>
      <c r="BF47494" s="101" t="s">
        <v>58</v>
      </c>
      <c r="BK47494" s="98" t="s">
        <v>70</v>
      </c>
    </row>
    <row r="47495" spans="17:63" ht="29.25" customHeight="1" x14ac:dyDescent="0.2">
      <c r="Q47495" s="92" t="s">
        <v>50</v>
      </c>
      <c r="BF47495" s="101" t="s">
        <v>58</v>
      </c>
      <c r="BK47495" s="98" t="s">
        <v>70</v>
      </c>
    </row>
    <row r="47496" spans="17:63" ht="29.25" customHeight="1" x14ac:dyDescent="0.2">
      <c r="Q47496" s="92" t="s">
        <v>50</v>
      </c>
      <c r="BF47496" s="101" t="s">
        <v>58</v>
      </c>
      <c r="BK47496" s="98" t="s">
        <v>70</v>
      </c>
    </row>
    <row r="47497" spans="17:63" ht="29.25" customHeight="1" x14ac:dyDescent="0.2">
      <c r="Q47497" s="92" t="s">
        <v>50</v>
      </c>
      <c r="BF47497" s="101" t="s">
        <v>58</v>
      </c>
      <c r="BK47497" s="98" t="s">
        <v>70</v>
      </c>
    </row>
    <row r="47498" spans="17:63" ht="29.25" customHeight="1" x14ac:dyDescent="0.2">
      <c r="Q47498" s="92" t="s">
        <v>50</v>
      </c>
      <c r="BF47498" s="101" t="s">
        <v>58</v>
      </c>
      <c r="BK47498" s="98" t="s">
        <v>70</v>
      </c>
    </row>
    <row r="47499" spans="17:63" ht="29.25" customHeight="1" x14ac:dyDescent="0.2">
      <c r="Q47499" s="92" t="s">
        <v>50</v>
      </c>
      <c r="BF47499" s="101" t="s">
        <v>58</v>
      </c>
      <c r="BK47499" s="98" t="s">
        <v>70</v>
      </c>
    </row>
    <row r="47500" spans="17:63" ht="29.25" customHeight="1" x14ac:dyDescent="0.2">
      <c r="Q47500" s="92" t="s">
        <v>50</v>
      </c>
      <c r="BF47500" s="101" t="s">
        <v>58</v>
      </c>
      <c r="BK47500" s="98" t="s">
        <v>70</v>
      </c>
    </row>
    <row r="47501" spans="17:63" ht="29.25" customHeight="1" x14ac:dyDescent="0.2">
      <c r="Q47501" s="92" t="s">
        <v>50</v>
      </c>
      <c r="BF47501" s="101" t="s">
        <v>58</v>
      </c>
      <c r="BK47501" s="98" t="s">
        <v>70</v>
      </c>
    </row>
    <row r="47502" spans="17:63" ht="29.25" customHeight="1" x14ac:dyDescent="0.2">
      <c r="Q47502" s="92" t="s">
        <v>50</v>
      </c>
      <c r="BF47502" s="101" t="s">
        <v>58</v>
      </c>
      <c r="BK47502" s="98" t="s">
        <v>70</v>
      </c>
    </row>
    <row r="47503" spans="17:63" ht="29.25" customHeight="1" x14ac:dyDescent="0.2">
      <c r="Q47503" s="92" t="s">
        <v>50</v>
      </c>
      <c r="BF47503" s="101" t="s">
        <v>58</v>
      </c>
      <c r="BK47503" s="98" t="s">
        <v>70</v>
      </c>
    </row>
    <row r="47504" spans="17:63" ht="29.25" customHeight="1" x14ac:dyDescent="0.2">
      <c r="Q47504" s="92" t="s">
        <v>50</v>
      </c>
      <c r="BF47504" s="101" t="s">
        <v>58</v>
      </c>
      <c r="BK47504" s="98" t="s">
        <v>70</v>
      </c>
    </row>
    <row r="47505" spans="17:63" ht="29.25" customHeight="1" x14ac:dyDescent="0.2">
      <c r="Q47505" s="92" t="s">
        <v>50</v>
      </c>
      <c r="BF47505" s="101" t="s">
        <v>58</v>
      </c>
      <c r="BK47505" s="98" t="s">
        <v>70</v>
      </c>
    </row>
    <row r="47506" spans="17:63" ht="29.25" customHeight="1" x14ac:dyDescent="0.2">
      <c r="Q47506" s="92" t="s">
        <v>50</v>
      </c>
      <c r="BF47506" s="101" t="s">
        <v>58</v>
      </c>
      <c r="BK47506" s="98" t="s">
        <v>70</v>
      </c>
    </row>
    <row r="47507" spans="17:63" ht="29.25" customHeight="1" x14ac:dyDescent="0.2">
      <c r="Q47507" s="92" t="s">
        <v>50</v>
      </c>
      <c r="BF47507" s="101" t="s">
        <v>58</v>
      </c>
      <c r="BK47507" s="98" t="s">
        <v>70</v>
      </c>
    </row>
    <row r="47508" spans="17:63" ht="29.25" customHeight="1" x14ac:dyDescent="0.2">
      <c r="Q47508" s="92" t="s">
        <v>50</v>
      </c>
      <c r="BF47508" s="101" t="s">
        <v>58</v>
      </c>
      <c r="BK47508" s="98" t="s">
        <v>70</v>
      </c>
    </row>
    <row r="47509" spans="17:63" ht="29.25" customHeight="1" x14ac:dyDescent="0.2">
      <c r="Q47509" s="92" t="s">
        <v>50</v>
      </c>
      <c r="BF47509" s="101" t="s">
        <v>58</v>
      </c>
      <c r="BK47509" s="98" t="s">
        <v>70</v>
      </c>
    </row>
    <row r="47510" spans="17:63" ht="29.25" customHeight="1" x14ac:dyDescent="0.2">
      <c r="Q47510" s="92" t="s">
        <v>50</v>
      </c>
      <c r="BF47510" s="101" t="s">
        <v>58</v>
      </c>
      <c r="BK47510" s="98" t="s">
        <v>70</v>
      </c>
    </row>
    <row r="47511" spans="17:63" ht="29.25" customHeight="1" x14ac:dyDescent="0.2">
      <c r="Q47511" s="92" t="s">
        <v>50</v>
      </c>
      <c r="BF47511" s="101" t="s">
        <v>58</v>
      </c>
      <c r="BK47511" s="98" t="s">
        <v>70</v>
      </c>
    </row>
    <row r="47512" spans="17:63" ht="29.25" customHeight="1" x14ac:dyDescent="0.2">
      <c r="Q47512" s="92" t="s">
        <v>50</v>
      </c>
      <c r="BF47512" s="101" t="s">
        <v>58</v>
      </c>
      <c r="BK47512" s="98" t="s">
        <v>70</v>
      </c>
    </row>
    <row r="47513" spans="17:63" ht="29.25" customHeight="1" x14ac:dyDescent="0.2">
      <c r="Q47513" s="92" t="s">
        <v>50</v>
      </c>
      <c r="BF47513" s="101" t="s">
        <v>58</v>
      </c>
      <c r="BK47513" s="98" t="s">
        <v>70</v>
      </c>
    </row>
    <row r="47514" spans="17:63" ht="29.25" customHeight="1" x14ac:dyDescent="0.2">
      <c r="Q47514" s="92" t="s">
        <v>50</v>
      </c>
      <c r="BF47514" s="101" t="s">
        <v>58</v>
      </c>
      <c r="BK47514" s="98" t="s">
        <v>70</v>
      </c>
    </row>
    <row r="47515" spans="17:63" ht="29.25" customHeight="1" x14ac:dyDescent="0.2">
      <c r="Q47515" s="92" t="s">
        <v>50</v>
      </c>
      <c r="BF47515" s="101" t="s">
        <v>58</v>
      </c>
      <c r="BK47515" s="98" t="s">
        <v>70</v>
      </c>
    </row>
    <row r="47516" spans="17:63" ht="29.25" customHeight="1" x14ac:dyDescent="0.2">
      <c r="Q47516" s="92" t="s">
        <v>50</v>
      </c>
      <c r="BF47516" s="101" t="s">
        <v>58</v>
      </c>
      <c r="BK47516" s="98" t="s">
        <v>70</v>
      </c>
    </row>
    <row r="47517" spans="17:63" ht="29.25" customHeight="1" x14ac:dyDescent="0.2">
      <c r="Q47517" s="92" t="s">
        <v>50</v>
      </c>
      <c r="BF47517" s="101" t="s">
        <v>58</v>
      </c>
      <c r="BK47517" s="98" t="s">
        <v>70</v>
      </c>
    </row>
    <row r="47518" spans="17:63" ht="29.25" customHeight="1" x14ac:dyDescent="0.2">
      <c r="Q47518" s="92" t="s">
        <v>50</v>
      </c>
      <c r="BF47518" s="101" t="s">
        <v>58</v>
      </c>
      <c r="BK47518" s="98" t="s">
        <v>70</v>
      </c>
    </row>
    <row r="47519" spans="17:63" ht="29.25" customHeight="1" x14ac:dyDescent="0.2">
      <c r="Q47519" s="92" t="s">
        <v>50</v>
      </c>
      <c r="BF47519" s="101" t="s">
        <v>58</v>
      </c>
      <c r="BK47519" s="98" t="s">
        <v>70</v>
      </c>
    </row>
    <row r="47520" spans="17:63" ht="29.25" customHeight="1" x14ac:dyDescent="0.2">
      <c r="Q47520" s="92" t="s">
        <v>50</v>
      </c>
      <c r="BF47520" s="101" t="s">
        <v>58</v>
      </c>
      <c r="BK47520" s="98" t="s">
        <v>70</v>
      </c>
    </row>
    <row r="47521" spans="17:63" ht="29.25" customHeight="1" x14ac:dyDescent="0.2">
      <c r="Q47521" s="92" t="s">
        <v>50</v>
      </c>
      <c r="BF47521" s="101" t="s">
        <v>58</v>
      </c>
      <c r="BK47521" s="98" t="s">
        <v>70</v>
      </c>
    </row>
    <row r="47522" spans="17:63" ht="29.25" customHeight="1" x14ac:dyDescent="0.2">
      <c r="Q47522" s="92" t="s">
        <v>50</v>
      </c>
      <c r="BF47522" s="101" t="s">
        <v>58</v>
      </c>
      <c r="BK47522" s="98" t="s">
        <v>70</v>
      </c>
    </row>
    <row r="47523" spans="17:63" ht="29.25" customHeight="1" x14ac:dyDescent="0.2">
      <c r="Q47523" s="92" t="s">
        <v>50</v>
      </c>
      <c r="BF47523" s="101" t="s">
        <v>58</v>
      </c>
      <c r="BK47523" s="98" t="s">
        <v>70</v>
      </c>
    </row>
    <row r="47524" spans="17:63" ht="29.25" customHeight="1" x14ac:dyDescent="0.2">
      <c r="Q47524" s="92" t="s">
        <v>50</v>
      </c>
      <c r="BF47524" s="101" t="s">
        <v>58</v>
      </c>
      <c r="BK47524" s="98" t="s">
        <v>70</v>
      </c>
    </row>
    <row r="47525" spans="17:63" ht="29.25" customHeight="1" x14ac:dyDescent="0.2">
      <c r="Q47525" s="92" t="s">
        <v>50</v>
      </c>
      <c r="BF47525" s="101" t="s">
        <v>58</v>
      </c>
      <c r="BK47525" s="98" t="s">
        <v>70</v>
      </c>
    </row>
    <row r="47526" spans="17:63" ht="29.25" customHeight="1" x14ac:dyDescent="0.2">
      <c r="Q47526" s="92" t="s">
        <v>50</v>
      </c>
      <c r="BF47526" s="101" t="s">
        <v>58</v>
      </c>
      <c r="BK47526" s="98" t="s">
        <v>70</v>
      </c>
    </row>
    <row r="47527" spans="17:63" ht="29.25" customHeight="1" x14ac:dyDescent="0.2">
      <c r="Q47527" s="92" t="s">
        <v>50</v>
      </c>
      <c r="BF47527" s="101" t="s">
        <v>58</v>
      </c>
      <c r="BK47527" s="98" t="s">
        <v>70</v>
      </c>
    </row>
    <row r="47528" spans="17:63" ht="29.25" customHeight="1" x14ac:dyDescent="0.2">
      <c r="Q47528" s="92" t="s">
        <v>50</v>
      </c>
      <c r="BF47528" s="101" t="s">
        <v>58</v>
      </c>
      <c r="BK47528" s="98" t="s">
        <v>70</v>
      </c>
    </row>
    <row r="47529" spans="17:63" ht="29.25" customHeight="1" x14ac:dyDescent="0.2">
      <c r="Q47529" s="92" t="s">
        <v>50</v>
      </c>
      <c r="BF47529" s="101" t="s">
        <v>58</v>
      </c>
      <c r="BK47529" s="98" t="s">
        <v>70</v>
      </c>
    </row>
    <row r="47530" spans="17:63" ht="29.25" customHeight="1" x14ac:dyDescent="0.2">
      <c r="Q47530" s="92" t="s">
        <v>50</v>
      </c>
      <c r="BF47530" s="101" t="s">
        <v>58</v>
      </c>
      <c r="BK47530" s="98" t="s">
        <v>70</v>
      </c>
    </row>
    <row r="47531" spans="17:63" ht="29.25" customHeight="1" x14ac:dyDescent="0.2">
      <c r="Q47531" s="92" t="s">
        <v>50</v>
      </c>
      <c r="BF47531" s="101" t="s">
        <v>58</v>
      </c>
      <c r="BK47531" s="98" t="s">
        <v>70</v>
      </c>
    </row>
    <row r="47532" spans="17:63" ht="29.25" customHeight="1" x14ac:dyDescent="0.2">
      <c r="Q47532" s="92" t="s">
        <v>50</v>
      </c>
      <c r="BF47532" s="101" t="s">
        <v>58</v>
      </c>
      <c r="BK47532" s="98" t="s">
        <v>70</v>
      </c>
    </row>
    <row r="47533" spans="17:63" ht="29.25" customHeight="1" x14ac:dyDescent="0.2">
      <c r="Q47533" s="92" t="s">
        <v>50</v>
      </c>
      <c r="BF47533" s="101" t="s">
        <v>58</v>
      </c>
      <c r="BK47533" s="98" t="s">
        <v>70</v>
      </c>
    </row>
    <row r="47534" spans="17:63" ht="29.25" customHeight="1" x14ac:dyDescent="0.2">
      <c r="Q47534" s="92" t="s">
        <v>50</v>
      </c>
      <c r="BF47534" s="101" t="s">
        <v>58</v>
      </c>
      <c r="BK47534" s="98" t="s">
        <v>70</v>
      </c>
    </row>
    <row r="47535" spans="17:63" ht="29.25" customHeight="1" x14ac:dyDescent="0.2">
      <c r="Q47535" s="92" t="s">
        <v>50</v>
      </c>
      <c r="BF47535" s="101" t="s">
        <v>58</v>
      </c>
      <c r="BK47535" s="98" t="s">
        <v>70</v>
      </c>
    </row>
    <row r="47536" spans="17:63" ht="29.25" customHeight="1" x14ac:dyDescent="0.2">
      <c r="Q47536" s="92" t="s">
        <v>50</v>
      </c>
      <c r="BF47536" s="101" t="s">
        <v>58</v>
      </c>
      <c r="BK47536" s="98" t="s">
        <v>70</v>
      </c>
    </row>
    <row r="47537" spans="17:63" ht="29.25" customHeight="1" x14ac:dyDescent="0.2">
      <c r="Q47537" s="92" t="s">
        <v>50</v>
      </c>
      <c r="BF47537" s="101" t="s">
        <v>58</v>
      </c>
      <c r="BK47537" s="98" t="s">
        <v>70</v>
      </c>
    </row>
    <row r="47538" spans="17:63" ht="29.25" customHeight="1" x14ac:dyDescent="0.2">
      <c r="Q47538" s="92" t="s">
        <v>50</v>
      </c>
      <c r="BF47538" s="101" t="s">
        <v>58</v>
      </c>
      <c r="BK47538" s="98" t="s">
        <v>70</v>
      </c>
    </row>
    <row r="47539" spans="17:63" ht="29.25" customHeight="1" x14ac:dyDescent="0.2">
      <c r="Q47539" s="92" t="s">
        <v>50</v>
      </c>
      <c r="BF47539" s="101" t="s">
        <v>58</v>
      </c>
      <c r="BK47539" s="98" t="s">
        <v>70</v>
      </c>
    </row>
    <row r="47540" spans="17:63" ht="29.25" customHeight="1" x14ac:dyDescent="0.2">
      <c r="Q47540" s="92" t="s">
        <v>50</v>
      </c>
      <c r="BF47540" s="101" t="s">
        <v>58</v>
      </c>
      <c r="BK47540" s="98" t="s">
        <v>70</v>
      </c>
    </row>
    <row r="47541" spans="17:63" ht="29.25" customHeight="1" x14ac:dyDescent="0.2">
      <c r="Q47541" s="92" t="s">
        <v>50</v>
      </c>
      <c r="BF47541" s="101" t="s">
        <v>58</v>
      </c>
      <c r="BK47541" s="98" t="s">
        <v>70</v>
      </c>
    </row>
    <row r="47542" spans="17:63" ht="29.25" customHeight="1" x14ac:dyDescent="0.2">
      <c r="Q47542" s="92" t="s">
        <v>50</v>
      </c>
      <c r="BF47542" s="101" t="s">
        <v>58</v>
      </c>
      <c r="BK47542" s="98" t="s">
        <v>70</v>
      </c>
    </row>
    <row r="47543" spans="17:63" ht="29.25" customHeight="1" x14ac:dyDescent="0.2">
      <c r="Q47543" s="92" t="s">
        <v>50</v>
      </c>
      <c r="BF47543" s="101" t="s">
        <v>58</v>
      </c>
      <c r="BK47543" s="98" t="s">
        <v>70</v>
      </c>
    </row>
    <row r="47544" spans="17:63" ht="29.25" customHeight="1" x14ac:dyDescent="0.2">
      <c r="Q47544" s="92" t="s">
        <v>50</v>
      </c>
      <c r="BF47544" s="101" t="s">
        <v>58</v>
      </c>
      <c r="BK47544" s="98" t="s">
        <v>70</v>
      </c>
    </row>
    <row r="47545" spans="17:63" ht="29.25" customHeight="1" x14ac:dyDescent="0.2">
      <c r="Q47545" s="92" t="s">
        <v>50</v>
      </c>
      <c r="BF47545" s="101" t="s">
        <v>58</v>
      </c>
      <c r="BK47545" s="98" t="s">
        <v>70</v>
      </c>
    </row>
    <row r="47546" spans="17:63" ht="29.25" customHeight="1" x14ac:dyDescent="0.2">
      <c r="Q47546" s="92" t="s">
        <v>50</v>
      </c>
      <c r="BF47546" s="101" t="s">
        <v>58</v>
      </c>
      <c r="BK47546" s="98" t="s">
        <v>70</v>
      </c>
    </row>
    <row r="47547" spans="17:63" ht="29.25" customHeight="1" x14ac:dyDescent="0.2">
      <c r="Q47547" s="92" t="s">
        <v>50</v>
      </c>
      <c r="BF47547" s="101" t="s">
        <v>58</v>
      </c>
      <c r="BK47547" s="98" t="s">
        <v>70</v>
      </c>
    </row>
    <row r="47548" spans="17:63" ht="29.25" customHeight="1" x14ac:dyDescent="0.2">
      <c r="Q47548" s="92" t="s">
        <v>50</v>
      </c>
      <c r="BF47548" s="101" t="s">
        <v>58</v>
      </c>
      <c r="BK47548" s="98" t="s">
        <v>70</v>
      </c>
    </row>
    <row r="47549" spans="17:63" ht="29.25" customHeight="1" x14ac:dyDescent="0.2">
      <c r="Q47549" s="92" t="s">
        <v>50</v>
      </c>
      <c r="BF47549" s="101" t="s">
        <v>58</v>
      </c>
      <c r="BK47549" s="98" t="s">
        <v>70</v>
      </c>
    </row>
    <row r="47550" spans="17:63" ht="29.25" customHeight="1" x14ac:dyDescent="0.2">
      <c r="Q47550" s="92" t="s">
        <v>50</v>
      </c>
      <c r="BF47550" s="101" t="s">
        <v>58</v>
      </c>
      <c r="BK47550" s="98" t="s">
        <v>70</v>
      </c>
    </row>
    <row r="47551" spans="17:63" ht="29.25" customHeight="1" x14ac:dyDescent="0.2">
      <c r="Q47551" s="92" t="s">
        <v>50</v>
      </c>
      <c r="BF47551" s="101" t="s">
        <v>58</v>
      </c>
      <c r="BK47551" s="98" t="s">
        <v>70</v>
      </c>
    </row>
    <row r="47552" spans="17:63" ht="29.25" customHeight="1" x14ac:dyDescent="0.2">
      <c r="Q47552" s="92" t="s">
        <v>50</v>
      </c>
      <c r="BF47552" s="101" t="s">
        <v>58</v>
      </c>
      <c r="BK47552" s="98" t="s">
        <v>70</v>
      </c>
    </row>
    <row r="47553" spans="17:63" ht="29.25" customHeight="1" x14ac:dyDescent="0.2">
      <c r="Q47553" s="92" t="s">
        <v>50</v>
      </c>
      <c r="BF47553" s="101" t="s">
        <v>58</v>
      </c>
      <c r="BK47553" s="98" t="s">
        <v>70</v>
      </c>
    </row>
    <row r="47554" spans="17:63" ht="29.25" customHeight="1" x14ac:dyDescent="0.2">
      <c r="Q47554" s="92" t="s">
        <v>50</v>
      </c>
      <c r="BF47554" s="101" t="s">
        <v>58</v>
      </c>
      <c r="BK47554" s="98" t="s">
        <v>70</v>
      </c>
    </row>
    <row r="47555" spans="17:63" ht="29.25" customHeight="1" x14ac:dyDescent="0.2">
      <c r="Q47555" s="92" t="s">
        <v>50</v>
      </c>
      <c r="BF47555" s="101" t="s">
        <v>58</v>
      </c>
      <c r="BK47555" s="98" t="s">
        <v>70</v>
      </c>
    </row>
    <row r="47556" spans="17:63" ht="29.25" customHeight="1" x14ac:dyDescent="0.2">
      <c r="Q47556" s="92" t="s">
        <v>50</v>
      </c>
      <c r="BF47556" s="101" t="s">
        <v>58</v>
      </c>
      <c r="BK47556" s="98" t="s">
        <v>70</v>
      </c>
    </row>
    <row r="47557" spans="17:63" ht="29.25" customHeight="1" x14ac:dyDescent="0.2">
      <c r="Q47557" s="92" t="s">
        <v>50</v>
      </c>
      <c r="BF47557" s="101" t="s">
        <v>58</v>
      </c>
      <c r="BK47557" s="98" t="s">
        <v>70</v>
      </c>
    </row>
    <row r="47558" spans="17:63" ht="29.25" customHeight="1" x14ac:dyDescent="0.2">
      <c r="Q47558" s="92" t="s">
        <v>50</v>
      </c>
      <c r="BF47558" s="101" t="s">
        <v>58</v>
      </c>
      <c r="BK47558" s="98" t="s">
        <v>70</v>
      </c>
    </row>
    <row r="47559" spans="17:63" ht="29.25" customHeight="1" x14ac:dyDescent="0.2">
      <c r="Q47559" s="92" t="s">
        <v>50</v>
      </c>
      <c r="BF47559" s="101" t="s">
        <v>58</v>
      </c>
      <c r="BK47559" s="98" t="s">
        <v>70</v>
      </c>
    </row>
    <row r="47560" spans="17:63" ht="29.25" customHeight="1" x14ac:dyDescent="0.2">
      <c r="Q47560" s="92" t="s">
        <v>50</v>
      </c>
      <c r="BF47560" s="101" t="s">
        <v>58</v>
      </c>
      <c r="BK47560" s="98" t="s">
        <v>70</v>
      </c>
    </row>
    <row r="47561" spans="17:63" ht="29.25" customHeight="1" x14ac:dyDescent="0.2">
      <c r="Q47561" s="92" t="s">
        <v>50</v>
      </c>
      <c r="BF47561" s="101" t="s">
        <v>58</v>
      </c>
      <c r="BK47561" s="98" t="s">
        <v>70</v>
      </c>
    </row>
    <row r="47562" spans="17:63" ht="29.25" customHeight="1" x14ac:dyDescent="0.2">
      <c r="Q47562" s="92" t="s">
        <v>50</v>
      </c>
      <c r="BF47562" s="101" t="s">
        <v>58</v>
      </c>
      <c r="BK47562" s="98" t="s">
        <v>70</v>
      </c>
    </row>
    <row r="47563" spans="17:63" ht="29.25" customHeight="1" x14ac:dyDescent="0.2">
      <c r="Q47563" s="92" t="s">
        <v>50</v>
      </c>
      <c r="BF47563" s="101" t="s">
        <v>58</v>
      </c>
      <c r="BK47563" s="98" t="s">
        <v>70</v>
      </c>
    </row>
    <row r="47564" spans="17:63" ht="29.25" customHeight="1" x14ac:dyDescent="0.2">
      <c r="Q47564" s="92" t="s">
        <v>50</v>
      </c>
      <c r="BF47564" s="101" t="s">
        <v>58</v>
      </c>
      <c r="BK47564" s="98" t="s">
        <v>70</v>
      </c>
    </row>
    <row r="47565" spans="17:63" ht="29.25" customHeight="1" x14ac:dyDescent="0.2">
      <c r="Q47565" s="92" t="s">
        <v>50</v>
      </c>
      <c r="BF47565" s="101" t="s">
        <v>58</v>
      </c>
      <c r="BK47565" s="98" t="s">
        <v>70</v>
      </c>
    </row>
    <row r="47566" spans="17:63" ht="29.25" customHeight="1" x14ac:dyDescent="0.2">
      <c r="Q47566" s="92" t="s">
        <v>50</v>
      </c>
      <c r="BF47566" s="101" t="s">
        <v>58</v>
      </c>
      <c r="BK47566" s="98" t="s">
        <v>70</v>
      </c>
    </row>
    <row r="47567" spans="17:63" ht="29.25" customHeight="1" x14ac:dyDescent="0.2">
      <c r="Q47567" s="92" t="s">
        <v>50</v>
      </c>
      <c r="BF47567" s="101" t="s">
        <v>58</v>
      </c>
      <c r="BK47567" s="98" t="s">
        <v>70</v>
      </c>
    </row>
    <row r="47568" spans="17:63" ht="29.25" customHeight="1" x14ac:dyDescent="0.2">
      <c r="Q47568" s="92" t="s">
        <v>50</v>
      </c>
      <c r="BF47568" s="101" t="s">
        <v>58</v>
      </c>
      <c r="BK47568" s="98" t="s">
        <v>70</v>
      </c>
    </row>
    <row r="47569" spans="17:63" ht="29.25" customHeight="1" x14ac:dyDescent="0.2">
      <c r="Q47569" s="92" t="s">
        <v>50</v>
      </c>
      <c r="BF47569" s="101" t="s">
        <v>58</v>
      </c>
      <c r="BK47569" s="98" t="s">
        <v>70</v>
      </c>
    </row>
    <row r="47570" spans="17:63" ht="29.25" customHeight="1" x14ac:dyDescent="0.2">
      <c r="Q47570" s="92" t="s">
        <v>50</v>
      </c>
      <c r="BF47570" s="101" t="s">
        <v>58</v>
      </c>
      <c r="BK47570" s="98" t="s">
        <v>70</v>
      </c>
    </row>
    <row r="47571" spans="17:63" ht="29.25" customHeight="1" x14ac:dyDescent="0.2">
      <c r="Q47571" s="92" t="s">
        <v>50</v>
      </c>
      <c r="BF47571" s="101" t="s">
        <v>58</v>
      </c>
      <c r="BK47571" s="98" t="s">
        <v>70</v>
      </c>
    </row>
    <row r="47572" spans="17:63" ht="29.25" customHeight="1" x14ac:dyDescent="0.2">
      <c r="Q47572" s="92" t="s">
        <v>50</v>
      </c>
      <c r="BF47572" s="101" t="s">
        <v>58</v>
      </c>
      <c r="BK47572" s="98" t="s">
        <v>70</v>
      </c>
    </row>
    <row r="47573" spans="17:63" ht="29.25" customHeight="1" x14ac:dyDescent="0.2">
      <c r="Q47573" s="92" t="s">
        <v>50</v>
      </c>
      <c r="BF47573" s="101" t="s">
        <v>58</v>
      </c>
      <c r="BK47573" s="98" t="s">
        <v>70</v>
      </c>
    </row>
    <row r="47574" spans="17:63" ht="29.25" customHeight="1" x14ac:dyDescent="0.2">
      <c r="Q47574" s="92" t="s">
        <v>50</v>
      </c>
      <c r="BF47574" s="101" t="s">
        <v>58</v>
      </c>
      <c r="BK47574" s="98" t="s">
        <v>70</v>
      </c>
    </row>
    <row r="47575" spans="17:63" ht="29.25" customHeight="1" x14ac:dyDescent="0.2">
      <c r="Q47575" s="92" t="s">
        <v>50</v>
      </c>
      <c r="BF47575" s="101" t="s">
        <v>58</v>
      </c>
      <c r="BK47575" s="98" t="s">
        <v>70</v>
      </c>
    </row>
    <row r="47576" spans="17:63" ht="29.25" customHeight="1" x14ac:dyDescent="0.2">
      <c r="Q47576" s="92" t="s">
        <v>50</v>
      </c>
      <c r="BF47576" s="101" t="s">
        <v>58</v>
      </c>
      <c r="BK47576" s="98" t="s">
        <v>70</v>
      </c>
    </row>
    <row r="47577" spans="17:63" ht="29.25" customHeight="1" x14ac:dyDescent="0.2">
      <c r="Q47577" s="92" t="s">
        <v>50</v>
      </c>
      <c r="BF47577" s="101" t="s">
        <v>58</v>
      </c>
      <c r="BK47577" s="98" t="s">
        <v>70</v>
      </c>
    </row>
    <row r="47578" spans="17:63" ht="29.25" customHeight="1" x14ac:dyDescent="0.2">
      <c r="Q47578" s="92" t="s">
        <v>50</v>
      </c>
      <c r="BF47578" s="101" t="s">
        <v>58</v>
      </c>
      <c r="BK47578" s="98" t="s">
        <v>70</v>
      </c>
    </row>
    <row r="47579" spans="17:63" ht="29.25" customHeight="1" x14ac:dyDescent="0.2">
      <c r="Q47579" s="92" t="s">
        <v>50</v>
      </c>
      <c r="BF47579" s="101" t="s">
        <v>58</v>
      </c>
      <c r="BK47579" s="98" t="s">
        <v>70</v>
      </c>
    </row>
    <row r="47580" spans="17:63" ht="29.25" customHeight="1" x14ac:dyDescent="0.2">
      <c r="Q47580" s="92" t="s">
        <v>50</v>
      </c>
      <c r="BF47580" s="101" t="s">
        <v>58</v>
      </c>
      <c r="BK47580" s="98" t="s">
        <v>70</v>
      </c>
    </row>
    <row r="47581" spans="17:63" ht="29.25" customHeight="1" x14ac:dyDescent="0.2">
      <c r="Q47581" s="92" t="s">
        <v>50</v>
      </c>
      <c r="BF47581" s="101" t="s">
        <v>58</v>
      </c>
      <c r="BK47581" s="98" t="s">
        <v>70</v>
      </c>
    </row>
    <row r="47582" spans="17:63" ht="29.25" customHeight="1" x14ac:dyDescent="0.2">
      <c r="Q47582" s="92" t="s">
        <v>50</v>
      </c>
      <c r="BF47582" s="101" t="s">
        <v>58</v>
      </c>
      <c r="BK47582" s="98" t="s">
        <v>70</v>
      </c>
    </row>
    <row r="47583" spans="17:63" ht="29.25" customHeight="1" x14ac:dyDescent="0.2">
      <c r="Q47583" s="92" t="s">
        <v>50</v>
      </c>
      <c r="BF47583" s="101" t="s">
        <v>58</v>
      </c>
      <c r="BK47583" s="98" t="s">
        <v>70</v>
      </c>
    </row>
    <row r="47584" spans="17:63" ht="29.25" customHeight="1" x14ac:dyDescent="0.2">
      <c r="Q47584" s="92" t="s">
        <v>50</v>
      </c>
      <c r="BF47584" s="101" t="s">
        <v>58</v>
      </c>
      <c r="BK47584" s="98" t="s">
        <v>70</v>
      </c>
    </row>
    <row r="47585" spans="17:63" ht="29.25" customHeight="1" x14ac:dyDescent="0.2">
      <c r="Q47585" s="92" t="s">
        <v>50</v>
      </c>
      <c r="BF47585" s="101" t="s">
        <v>58</v>
      </c>
      <c r="BK47585" s="98" t="s">
        <v>70</v>
      </c>
    </row>
    <row r="47586" spans="17:63" ht="29.25" customHeight="1" x14ac:dyDescent="0.2">
      <c r="Q47586" s="92" t="s">
        <v>50</v>
      </c>
      <c r="BF47586" s="101" t="s">
        <v>58</v>
      </c>
      <c r="BK47586" s="98" t="s">
        <v>70</v>
      </c>
    </row>
    <row r="47587" spans="17:63" ht="29.25" customHeight="1" x14ac:dyDescent="0.2">
      <c r="Q47587" s="92" t="s">
        <v>50</v>
      </c>
      <c r="BF47587" s="101" t="s">
        <v>58</v>
      </c>
      <c r="BK47587" s="98" t="s">
        <v>70</v>
      </c>
    </row>
    <row r="47588" spans="17:63" ht="29.25" customHeight="1" x14ac:dyDescent="0.2">
      <c r="Q47588" s="92" t="s">
        <v>50</v>
      </c>
      <c r="BF47588" s="101" t="s">
        <v>58</v>
      </c>
      <c r="BK47588" s="98" t="s">
        <v>70</v>
      </c>
    </row>
    <row r="47589" spans="17:63" ht="29.25" customHeight="1" x14ac:dyDescent="0.2">
      <c r="Q47589" s="92" t="s">
        <v>50</v>
      </c>
      <c r="BF47589" s="101" t="s">
        <v>58</v>
      </c>
      <c r="BK47589" s="98" t="s">
        <v>70</v>
      </c>
    </row>
    <row r="47590" spans="17:63" ht="29.25" customHeight="1" x14ac:dyDescent="0.2">
      <c r="Q47590" s="92" t="s">
        <v>50</v>
      </c>
      <c r="BF47590" s="101" t="s">
        <v>58</v>
      </c>
      <c r="BK47590" s="98" t="s">
        <v>70</v>
      </c>
    </row>
    <row r="47591" spans="17:63" ht="29.25" customHeight="1" x14ac:dyDescent="0.2">
      <c r="Q47591" s="92" t="s">
        <v>50</v>
      </c>
      <c r="BF47591" s="101" t="s">
        <v>58</v>
      </c>
      <c r="BK47591" s="98" t="s">
        <v>70</v>
      </c>
    </row>
    <row r="47592" spans="17:63" ht="29.25" customHeight="1" x14ac:dyDescent="0.2">
      <c r="Q47592" s="92" t="s">
        <v>50</v>
      </c>
      <c r="BF47592" s="101" t="s">
        <v>58</v>
      </c>
      <c r="BK47592" s="98" t="s">
        <v>70</v>
      </c>
    </row>
    <row r="47593" spans="17:63" ht="29.25" customHeight="1" x14ac:dyDescent="0.2">
      <c r="Q47593" s="92" t="s">
        <v>50</v>
      </c>
      <c r="BF47593" s="101" t="s">
        <v>58</v>
      </c>
      <c r="BK47593" s="98" t="s">
        <v>70</v>
      </c>
    </row>
    <row r="47594" spans="17:63" ht="29.25" customHeight="1" x14ac:dyDescent="0.2">
      <c r="Q47594" s="92" t="s">
        <v>50</v>
      </c>
      <c r="BF47594" s="101" t="s">
        <v>58</v>
      </c>
      <c r="BK47594" s="98" t="s">
        <v>70</v>
      </c>
    </row>
    <row r="47595" spans="17:63" ht="29.25" customHeight="1" x14ac:dyDescent="0.2">
      <c r="Q47595" s="92" t="s">
        <v>50</v>
      </c>
      <c r="BF47595" s="101" t="s">
        <v>58</v>
      </c>
      <c r="BK47595" s="98" t="s">
        <v>70</v>
      </c>
    </row>
    <row r="47596" spans="17:63" ht="29.25" customHeight="1" x14ac:dyDescent="0.2">
      <c r="Q47596" s="92" t="s">
        <v>50</v>
      </c>
      <c r="BF47596" s="101" t="s">
        <v>58</v>
      </c>
      <c r="BK47596" s="98" t="s">
        <v>70</v>
      </c>
    </row>
    <row r="47597" spans="17:63" ht="29.25" customHeight="1" x14ac:dyDescent="0.2">
      <c r="Q47597" s="92" t="s">
        <v>50</v>
      </c>
      <c r="BF47597" s="101" t="s">
        <v>58</v>
      </c>
      <c r="BK47597" s="98" t="s">
        <v>70</v>
      </c>
    </row>
    <row r="47598" spans="17:63" ht="29.25" customHeight="1" x14ac:dyDescent="0.2">
      <c r="Q47598" s="92" t="s">
        <v>50</v>
      </c>
      <c r="BF47598" s="101" t="s">
        <v>58</v>
      </c>
      <c r="BK47598" s="98" t="s">
        <v>70</v>
      </c>
    </row>
    <row r="47599" spans="17:63" ht="29.25" customHeight="1" x14ac:dyDescent="0.2">
      <c r="Q47599" s="92" t="s">
        <v>50</v>
      </c>
      <c r="BF47599" s="101" t="s">
        <v>58</v>
      </c>
      <c r="BK47599" s="98" t="s">
        <v>70</v>
      </c>
    </row>
    <row r="47600" spans="17:63" ht="29.25" customHeight="1" x14ac:dyDescent="0.2">
      <c r="Q47600" s="92" t="s">
        <v>50</v>
      </c>
      <c r="BF47600" s="101" t="s">
        <v>58</v>
      </c>
      <c r="BK47600" s="98" t="s">
        <v>70</v>
      </c>
    </row>
    <row r="47601" spans="17:63" ht="29.25" customHeight="1" x14ac:dyDescent="0.2">
      <c r="Q47601" s="92" t="s">
        <v>50</v>
      </c>
      <c r="BF47601" s="101" t="s">
        <v>58</v>
      </c>
      <c r="BK47601" s="98" t="s">
        <v>70</v>
      </c>
    </row>
    <row r="47602" spans="17:63" ht="29.25" customHeight="1" x14ac:dyDescent="0.2">
      <c r="Q47602" s="92" t="s">
        <v>50</v>
      </c>
      <c r="BF47602" s="101" t="s">
        <v>58</v>
      </c>
      <c r="BK47602" s="98" t="s">
        <v>70</v>
      </c>
    </row>
    <row r="47603" spans="17:63" ht="29.25" customHeight="1" x14ac:dyDescent="0.2">
      <c r="Q47603" s="92" t="s">
        <v>50</v>
      </c>
      <c r="BF47603" s="101" t="s">
        <v>58</v>
      </c>
      <c r="BK47603" s="98" t="s">
        <v>70</v>
      </c>
    </row>
    <row r="47604" spans="17:63" ht="29.25" customHeight="1" x14ac:dyDescent="0.2">
      <c r="Q47604" s="92" t="s">
        <v>50</v>
      </c>
      <c r="BF47604" s="101" t="s">
        <v>58</v>
      </c>
      <c r="BK47604" s="98" t="s">
        <v>70</v>
      </c>
    </row>
    <row r="47605" spans="17:63" ht="29.25" customHeight="1" x14ac:dyDescent="0.2">
      <c r="Q47605" s="92" t="s">
        <v>50</v>
      </c>
      <c r="BF47605" s="101" t="s">
        <v>58</v>
      </c>
      <c r="BK47605" s="98" t="s">
        <v>70</v>
      </c>
    </row>
    <row r="47606" spans="17:63" ht="29.25" customHeight="1" x14ac:dyDescent="0.2">
      <c r="Q47606" s="92" t="s">
        <v>50</v>
      </c>
      <c r="BF47606" s="101" t="s">
        <v>58</v>
      </c>
      <c r="BK47606" s="98" t="s">
        <v>70</v>
      </c>
    </row>
    <row r="47607" spans="17:63" ht="29.25" customHeight="1" x14ac:dyDescent="0.2">
      <c r="Q47607" s="92" t="s">
        <v>50</v>
      </c>
      <c r="BF47607" s="101" t="s">
        <v>58</v>
      </c>
      <c r="BK47607" s="98" t="s">
        <v>70</v>
      </c>
    </row>
    <row r="47608" spans="17:63" ht="29.25" customHeight="1" x14ac:dyDescent="0.2">
      <c r="Q47608" s="92" t="s">
        <v>50</v>
      </c>
      <c r="BF47608" s="101" t="s">
        <v>58</v>
      </c>
      <c r="BK47608" s="98" t="s">
        <v>70</v>
      </c>
    </row>
    <row r="47609" spans="17:63" ht="29.25" customHeight="1" x14ac:dyDescent="0.2">
      <c r="Q47609" s="92" t="s">
        <v>50</v>
      </c>
      <c r="BF47609" s="101" t="s">
        <v>58</v>
      </c>
      <c r="BK47609" s="98" t="s">
        <v>70</v>
      </c>
    </row>
    <row r="47610" spans="17:63" ht="29.25" customHeight="1" x14ac:dyDescent="0.2">
      <c r="Q47610" s="92" t="s">
        <v>50</v>
      </c>
      <c r="BF47610" s="101" t="s">
        <v>58</v>
      </c>
      <c r="BK47610" s="98" t="s">
        <v>70</v>
      </c>
    </row>
    <row r="47611" spans="17:63" ht="29.25" customHeight="1" x14ac:dyDescent="0.2">
      <c r="Q47611" s="92" t="s">
        <v>50</v>
      </c>
      <c r="BF47611" s="101" t="s">
        <v>58</v>
      </c>
      <c r="BK47611" s="98" t="s">
        <v>70</v>
      </c>
    </row>
    <row r="47612" spans="17:63" ht="29.25" customHeight="1" x14ac:dyDescent="0.2">
      <c r="Q47612" s="92" t="s">
        <v>50</v>
      </c>
      <c r="BF47612" s="101" t="s">
        <v>58</v>
      </c>
      <c r="BK47612" s="98" t="s">
        <v>70</v>
      </c>
    </row>
    <row r="47613" spans="17:63" ht="29.25" customHeight="1" x14ac:dyDescent="0.2">
      <c r="Q47613" s="92" t="s">
        <v>50</v>
      </c>
      <c r="BF47613" s="101" t="s">
        <v>58</v>
      </c>
      <c r="BK47613" s="98" t="s">
        <v>70</v>
      </c>
    </row>
    <row r="47614" spans="17:63" ht="29.25" customHeight="1" x14ac:dyDescent="0.2">
      <c r="Q47614" s="92" t="s">
        <v>50</v>
      </c>
      <c r="BF47614" s="101" t="s">
        <v>58</v>
      </c>
      <c r="BK47614" s="98" t="s">
        <v>70</v>
      </c>
    </row>
    <row r="47615" spans="17:63" ht="29.25" customHeight="1" x14ac:dyDescent="0.2">
      <c r="Q47615" s="92" t="s">
        <v>50</v>
      </c>
      <c r="BF47615" s="101" t="s">
        <v>58</v>
      </c>
      <c r="BK47615" s="98" t="s">
        <v>70</v>
      </c>
    </row>
    <row r="47616" spans="17:63" ht="29.25" customHeight="1" x14ac:dyDescent="0.2">
      <c r="Q47616" s="92" t="s">
        <v>50</v>
      </c>
      <c r="BF47616" s="101" t="s">
        <v>58</v>
      </c>
      <c r="BK47616" s="98" t="s">
        <v>70</v>
      </c>
    </row>
    <row r="47617" spans="17:63" ht="29.25" customHeight="1" x14ac:dyDescent="0.2">
      <c r="Q47617" s="92" t="s">
        <v>50</v>
      </c>
      <c r="BF47617" s="101" t="s">
        <v>58</v>
      </c>
      <c r="BK47617" s="98" t="s">
        <v>70</v>
      </c>
    </row>
    <row r="47618" spans="17:63" ht="29.25" customHeight="1" x14ac:dyDescent="0.2">
      <c r="Q47618" s="92" t="s">
        <v>50</v>
      </c>
      <c r="BF47618" s="101" t="s">
        <v>58</v>
      </c>
      <c r="BK47618" s="98" t="s">
        <v>70</v>
      </c>
    </row>
    <row r="47619" spans="17:63" ht="29.25" customHeight="1" x14ac:dyDescent="0.2">
      <c r="Q47619" s="92" t="s">
        <v>50</v>
      </c>
      <c r="BF47619" s="101" t="s">
        <v>58</v>
      </c>
      <c r="BK47619" s="98" t="s">
        <v>70</v>
      </c>
    </row>
    <row r="47620" spans="17:63" ht="29.25" customHeight="1" x14ac:dyDescent="0.2">
      <c r="Q47620" s="92" t="s">
        <v>50</v>
      </c>
      <c r="BF47620" s="101" t="s">
        <v>58</v>
      </c>
      <c r="BK47620" s="98" t="s">
        <v>70</v>
      </c>
    </row>
    <row r="47621" spans="17:63" ht="29.25" customHeight="1" x14ac:dyDescent="0.2">
      <c r="Q47621" s="92" t="s">
        <v>50</v>
      </c>
      <c r="BF47621" s="101" t="s">
        <v>58</v>
      </c>
      <c r="BK47621" s="98" t="s">
        <v>70</v>
      </c>
    </row>
    <row r="47622" spans="17:63" ht="29.25" customHeight="1" x14ac:dyDescent="0.2">
      <c r="Q47622" s="92" t="s">
        <v>50</v>
      </c>
      <c r="BF47622" s="101" t="s">
        <v>58</v>
      </c>
      <c r="BK47622" s="98" t="s">
        <v>70</v>
      </c>
    </row>
    <row r="47623" spans="17:63" ht="29.25" customHeight="1" x14ac:dyDescent="0.2">
      <c r="Q47623" s="92" t="s">
        <v>50</v>
      </c>
      <c r="BF47623" s="101" t="s">
        <v>58</v>
      </c>
      <c r="BK47623" s="98" t="s">
        <v>70</v>
      </c>
    </row>
    <row r="47624" spans="17:63" ht="29.25" customHeight="1" x14ac:dyDescent="0.2">
      <c r="Q47624" s="92" t="s">
        <v>50</v>
      </c>
      <c r="BF47624" s="101" t="s">
        <v>58</v>
      </c>
      <c r="BK47624" s="98" t="s">
        <v>70</v>
      </c>
    </row>
    <row r="47625" spans="17:63" ht="29.25" customHeight="1" x14ac:dyDescent="0.2">
      <c r="Q47625" s="92" t="s">
        <v>50</v>
      </c>
      <c r="BF47625" s="101" t="s">
        <v>58</v>
      </c>
      <c r="BK47625" s="98" t="s">
        <v>70</v>
      </c>
    </row>
    <row r="47626" spans="17:63" ht="29.25" customHeight="1" x14ac:dyDescent="0.2">
      <c r="Q47626" s="92" t="s">
        <v>50</v>
      </c>
      <c r="BF47626" s="101" t="s">
        <v>58</v>
      </c>
      <c r="BK47626" s="98" t="s">
        <v>70</v>
      </c>
    </row>
    <row r="47627" spans="17:63" ht="29.25" customHeight="1" x14ac:dyDescent="0.2">
      <c r="Q47627" s="92" t="s">
        <v>50</v>
      </c>
      <c r="BF47627" s="101" t="s">
        <v>58</v>
      </c>
      <c r="BK47627" s="98" t="s">
        <v>70</v>
      </c>
    </row>
    <row r="47628" spans="17:63" ht="29.25" customHeight="1" x14ac:dyDescent="0.2">
      <c r="Q47628" s="92" t="s">
        <v>50</v>
      </c>
      <c r="BF47628" s="101" t="s">
        <v>58</v>
      </c>
      <c r="BK47628" s="98" t="s">
        <v>70</v>
      </c>
    </row>
    <row r="47629" spans="17:63" ht="29.25" customHeight="1" x14ac:dyDescent="0.2">
      <c r="Q47629" s="92" t="s">
        <v>50</v>
      </c>
      <c r="BF47629" s="101" t="s">
        <v>58</v>
      </c>
      <c r="BK47629" s="98" t="s">
        <v>70</v>
      </c>
    </row>
    <row r="47630" spans="17:63" ht="29.25" customHeight="1" x14ac:dyDescent="0.2">
      <c r="Q47630" s="92" t="s">
        <v>50</v>
      </c>
      <c r="BF47630" s="101" t="s">
        <v>58</v>
      </c>
      <c r="BK47630" s="98" t="s">
        <v>70</v>
      </c>
    </row>
    <row r="47631" spans="17:63" ht="29.25" customHeight="1" x14ac:dyDescent="0.2">
      <c r="Q47631" s="92" t="s">
        <v>50</v>
      </c>
      <c r="BF47631" s="101" t="s">
        <v>58</v>
      </c>
      <c r="BK47631" s="98" t="s">
        <v>70</v>
      </c>
    </row>
    <row r="47632" spans="17:63" ht="29.25" customHeight="1" x14ac:dyDescent="0.2">
      <c r="Q47632" s="92" t="s">
        <v>50</v>
      </c>
      <c r="BF47632" s="101" t="s">
        <v>58</v>
      </c>
      <c r="BK47632" s="98" t="s">
        <v>70</v>
      </c>
    </row>
    <row r="47633" spans="17:63" ht="29.25" customHeight="1" x14ac:dyDescent="0.2">
      <c r="Q47633" s="92" t="s">
        <v>50</v>
      </c>
      <c r="BF47633" s="101" t="s">
        <v>58</v>
      </c>
      <c r="BK47633" s="98" t="s">
        <v>70</v>
      </c>
    </row>
    <row r="47634" spans="17:63" ht="29.25" customHeight="1" x14ac:dyDescent="0.2">
      <c r="Q47634" s="92" t="s">
        <v>50</v>
      </c>
      <c r="BF47634" s="101" t="s">
        <v>58</v>
      </c>
      <c r="BK47634" s="98" t="s">
        <v>70</v>
      </c>
    </row>
    <row r="47635" spans="17:63" ht="29.25" customHeight="1" x14ac:dyDescent="0.2">
      <c r="Q47635" s="92" t="s">
        <v>50</v>
      </c>
      <c r="BF47635" s="101" t="s">
        <v>58</v>
      </c>
      <c r="BK47635" s="98" t="s">
        <v>70</v>
      </c>
    </row>
    <row r="47636" spans="17:63" ht="29.25" customHeight="1" x14ac:dyDescent="0.2">
      <c r="Q47636" s="92" t="s">
        <v>50</v>
      </c>
      <c r="BF47636" s="101" t="s">
        <v>58</v>
      </c>
      <c r="BK47636" s="98" t="s">
        <v>70</v>
      </c>
    </row>
    <row r="47637" spans="17:63" ht="29.25" customHeight="1" x14ac:dyDescent="0.2">
      <c r="Q47637" s="92" t="s">
        <v>50</v>
      </c>
      <c r="BF47637" s="101" t="s">
        <v>58</v>
      </c>
      <c r="BK47637" s="98" t="s">
        <v>70</v>
      </c>
    </row>
    <row r="47638" spans="17:63" ht="29.25" customHeight="1" x14ac:dyDescent="0.2">
      <c r="Q47638" s="92" t="s">
        <v>50</v>
      </c>
      <c r="BF47638" s="101" t="s">
        <v>58</v>
      </c>
      <c r="BK47638" s="98" t="s">
        <v>70</v>
      </c>
    </row>
    <row r="47639" spans="17:63" ht="29.25" customHeight="1" x14ac:dyDescent="0.2">
      <c r="Q47639" s="92" t="s">
        <v>50</v>
      </c>
      <c r="BF47639" s="101" t="s">
        <v>58</v>
      </c>
      <c r="BK47639" s="98" t="s">
        <v>70</v>
      </c>
    </row>
    <row r="47640" spans="17:63" ht="29.25" customHeight="1" x14ac:dyDescent="0.2">
      <c r="Q47640" s="92" t="s">
        <v>50</v>
      </c>
      <c r="BF47640" s="101" t="s">
        <v>58</v>
      </c>
      <c r="BK47640" s="98" t="s">
        <v>70</v>
      </c>
    </row>
    <row r="47641" spans="17:63" ht="29.25" customHeight="1" x14ac:dyDescent="0.2">
      <c r="Q47641" s="92" t="s">
        <v>50</v>
      </c>
      <c r="BF47641" s="101" t="s">
        <v>58</v>
      </c>
      <c r="BK47641" s="98" t="s">
        <v>70</v>
      </c>
    </row>
    <row r="47642" spans="17:63" ht="29.25" customHeight="1" x14ac:dyDescent="0.2">
      <c r="Q47642" s="92" t="s">
        <v>50</v>
      </c>
      <c r="BF47642" s="101" t="s">
        <v>58</v>
      </c>
      <c r="BK47642" s="98" t="s">
        <v>70</v>
      </c>
    </row>
    <row r="47643" spans="17:63" ht="29.25" customHeight="1" x14ac:dyDescent="0.2">
      <c r="Q47643" s="92" t="s">
        <v>50</v>
      </c>
      <c r="BF47643" s="101" t="s">
        <v>58</v>
      </c>
      <c r="BK47643" s="98" t="s">
        <v>70</v>
      </c>
    </row>
    <row r="47644" spans="17:63" ht="29.25" customHeight="1" x14ac:dyDescent="0.2">
      <c r="Q47644" s="92" t="s">
        <v>50</v>
      </c>
      <c r="BF47644" s="101" t="s">
        <v>58</v>
      </c>
      <c r="BK47644" s="98" t="s">
        <v>70</v>
      </c>
    </row>
    <row r="47645" spans="17:63" ht="29.25" customHeight="1" x14ac:dyDescent="0.2">
      <c r="Q47645" s="92" t="s">
        <v>50</v>
      </c>
      <c r="BF47645" s="101" t="s">
        <v>58</v>
      </c>
      <c r="BK47645" s="98" t="s">
        <v>70</v>
      </c>
    </row>
    <row r="47646" spans="17:63" ht="29.25" customHeight="1" x14ac:dyDescent="0.2">
      <c r="Q47646" s="92" t="s">
        <v>50</v>
      </c>
      <c r="BF47646" s="101" t="s">
        <v>58</v>
      </c>
      <c r="BK47646" s="98" t="s">
        <v>70</v>
      </c>
    </row>
    <row r="47647" spans="17:63" ht="29.25" customHeight="1" x14ac:dyDescent="0.2">
      <c r="Q47647" s="92" t="s">
        <v>50</v>
      </c>
      <c r="BF47647" s="101" t="s">
        <v>58</v>
      </c>
      <c r="BK47647" s="98" t="s">
        <v>70</v>
      </c>
    </row>
    <row r="47648" spans="17:63" ht="29.25" customHeight="1" x14ac:dyDescent="0.2">
      <c r="Q47648" s="92" t="s">
        <v>50</v>
      </c>
      <c r="BF47648" s="101" t="s">
        <v>58</v>
      </c>
      <c r="BK47648" s="98" t="s">
        <v>70</v>
      </c>
    </row>
    <row r="47649" spans="17:63" ht="29.25" customHeight="1" x14ac:dyDescent="0.2">
      <c r="Q47649" s="92" t="s">
        <v>50</v>
      </c>
      <c r="BF47649" s="101" t="s">
        <v>58</v>
      </c>
      <c r="BK47649" s="98" t="s">
        <v>70</v>
      </c>
    </row>
    <row r="47650" spans="17:63" ht="29.25" customHeight="1" x14ac:dyDescent="0.2">
      <c r="Q47650" s="92" t="s">
        <v>50</v>
      </c>
      <c r="BF47650" s="101" t="s">
        <v>58</v>
      </c>
      <c r="BK47650" s="98" t="s">
        <v>70</v>
      </c>
    </row>
    <row r="47651" spans="17:63" ht="29.25" customHeight="1" x14ac:dyDescent="0.2">
      <c r="Q47651" s="92" t="s">
        <v>50</v>
      </c>
      <c r="BF47651" s="101" t="s">
        <v>58</v>
      </c>
      <c r="BK47651" s="98" t="s">
        <v>70</v>
      </c>
    </row>
    <row r="47652" spans="17:63" ht="29.25" customHeight="1" x14ac:dyDescent="0.2">
      <c r="Q47652" s="92" t="s">
        <v>50</v>
      </c>
      <c r="BF47652" s="101" t="s">
        <v>58</v>
      </c>
      <c r="BK47652" s="98" t="s">
        <v>70</v>
      </c>
    </row>
    <row r="47653" spans="17:63" ht="29.25" customHeight="1" x14ac:dyDescent="0.2">
      <c r="Q47653" s="92" t="s">
        <v>50</v>
      </c>
      <c r="BF47653" s="101" t="s">
        <v>58</v>
      </c>
      <c r="BK47653" s="98" t="s">
        <v>70</v>
      </c>
    </row>
    <row r="47654" spans="17:63" ht="29.25" customHeight="1" x14ac:dyDescent="0.2">
      <c r="Q47654" s="92" t="s">
        <v>50</v>
      </c>
      <c r="BF47654" s="101" t="s">
        <v>58</v>
      </c>
      <c r="BK47654" s="98" t="s">
        <v>70</v>
      </c>
    </row>
    <row r="47655" spans="17:63" ht="29.25" customHeight="1" x14ac:dyDescent="0.2">
      <c r="Q47655" s="92" t="s">
        <v>50</v>
      </c>
      <c r="BF47655" s="101" t="s">
        <v>58</v>
      </c>
      <c r="BK47655" s="98" t="s">
        <v>70</v>
      </c>
    </row>
    <row r="47656" spans="17:63" ht="29.25" customHeight="1" x14ac:dyDescent="0.2">
      <c r="Q47656" s="92" t="s">
        <v>50</v>
      </c>
      <c r="BF47656" s="101" t="s">
        <v>58</v>
      </c>
      <c r="BK47656" s="98" t="s">
        <v>70</v>
      </c>
    </row>
    <row r="47657" spans="17:63" ht="29.25" customHeight="1" x14ac:dyDescent="0.2">
      <c r="Q47657" s="92" t="s">
        <v>50</v>
      </c>
      <c r="BF47657" s="101" t="s">
        <v>58</v>
      </c>
      <c r="BK47657" s="98" t="s">
        <v>70</v>
      </c>
    </row>
    <row r="47658" spans="17:63" ht="29.25" customHeight="1" x14ac:dyDescent="0.2">
      <c r="Q47658" s="92" t="s">
        <v>50</v>
      </c>
      <c r="BF47658" s="101" t="s">
        <v>58</v>
      </c>
      <c r="BK47658" s="98" t="s">
        <v>70</v>
      </c>
    </row>
    <row r="47659" spans="17:63" ht="29.25" customHeight="1" x14ac:dyDescent="0.2">
      <c r="Q47659" s="92" t="s">
        <v>50</v>
      </c>
      <c r="BF47659" s="101" t="s">
        <v>58</v>
      </c>
      <c r="BK47659" s="98" t="s">
        <v>70</v>
      </c>
    </row>
    <row r="47660" spans="17:63" ht="29.25" customHeight="1" x14ac:dyDescent="0.2">
      <c r="Q47660" s="92" t="s">
        <v>50</v>
      </c>
      <c r="BF47660" s="101" t="s">
        <v>58</v>
      </c>
      <c r="BK47660" s="98" t="s">
        <v>70</v>
      </c>
    </row>
    <row r="47661" spans="17:63" ht="29.25" customHeight="1" x14ac:dyDescent="0.2">
      <c r="Q47661" s="92" t="s">
        <v>50</v>
      </c>
      <c r="BF47661" s="101" t="s">
        <v>58</v>
      </c>
      <c r="BK47661" s="98" t="s">
        <v>70</v>
      </c>
    </row>
    <row r="47662" spans="17:63" ht="29.25" customHeight="1" x14ac:dyDescent="0.2">
      <c r="Q47662" s="92" t="s">
        <v>50</v>
      </c>
      <c r="BF47662" s="101" t="s">
        <v>58</v>
      </c>
      <c r="BK47662" s="98" t="s">
        <v>70</v>
      </c>
    </row>
    <row r="47663" spans="17:63" ht="29.25" customHeight="1" x14ac:dyDescent="0.2">
      <c r="Q47663" s="92" t="s">
        <v>50</v>
      </c>
      <c r="BF47663" s="101" t="s">
        <v>58</v>
      </c>
      <c r="BK47663" s="98" t="s">
        <v>70</v>
      </c>
    </row>
    <row r="47664" spans="17:63" ht="29.25" customHeight="1" x14ac:dyDescent="0.2">
      <c r="Q47664" s="92" t="s">
        <v>50</v>
      </c>
      <c r="BF47664" s="101" t="s">
        <v>58</v>
      </c>
      <c r="BK47664" s="98" t="s">
        <v>70</v>
      </c>
    </row>
    <row r="47665" spans="17:63" ht="29.25" customHeight="1" x14ac:dyDescent="0.2">
      <c r="Q47665" s="92" t="s">
        <v>50</v>
      </c>
      <c r="BF47665" s="101" t="s">
        <v>58</v>
      </c>
      <c r="BK47665" s="98" t="s">
        <v>70</v>
      </c>
    </row>
    <row r="47666" spans="17:63" ht="29.25" customHeight="1" x14ac:dyDescent="0.2">
      <c r="Q47666" s="92" t="s">
        <v>50</v>
      </c>
      <c r="BF47666" s="101" t="s">
        <v>58</v>
      </c>
      <c r="BK47666" s="98" t="s">
        <v>70</v>
      </c>
    </row>
    <row r="47667" spans="17:63" ht="29.25" customHeight="1" x14ac:dyDescent="0.2">
      <c r="Q47667" s="92" t="s">
        <v>50</v>
      </c>
      <c r="BF47667" s="101" t="s">
        <v>58</v>
      </c>
      <c r="BK47667" s="98" t="s">
        <v>70</v>
      </c>
    </row>
    <row r="47668" spans="17:63" ht="29.25" customHeight="1" x14ac:dyDescent="0.2">
      <c r="Q47668" s="92" t="s">
        <v>50</v>
      </c>
      <c r="BF47668" s="101" t="s">
        <v>58</v>
      </c>
      <c r="BK47668" s="98" t="s">
        <v>70</v>
      </c>
    </row>
    <row r="47669" spans="17:63" ht="29.25" customHeight="1" x14ac:dyDescent="0.2">
      <c r="Q47669" s="92" t="s">
        <v>50</v>
      </c>
      <c r="BF47669" s="101" t="s">
        <v>58</v>
      </c>
      <c r="BK47669" s="98" t="s">
        <v>70</v>
      </c>
    </row>
    <row r="47670" spans="17:63" ht="29.25" customHeight="1" x14ac:dyDescent="0.2">
      <c r="Q47670" s="92" t="s">
        <v>50</v>
      </c>
      <c r="BF47670" s="101" t="s">
        <v>58</v>
      </c>
      <c r="BK47670" s="98" t="s">
        <v>70</v>
      </c>
    </row>
    <row r="47671" spans="17:63" ht="29.25" customHeight="1" x14ac:dyDescent="0.2">
      <c r="Q47671" s="92" t="s">
        <v>50</v>
      </c>
      <c r="BF47671" s="101" t="s">
        <v>58</v>
      </c>
      <c r="BK47671" s="98" t="s">
        <v>70</v>
      </c>
    </row>
    <row r="47672" spans="17:63" ht="29.25" customHeight="1" x14ac:dyDescent="0.2">
      <c r="Q47672" s="92" t="s">
        <v>50</v>
      </c>
      <c r="BF47672" s="101" t="s">
        <v>58</v>
      </c>
      <c r="BK47672" s="98" t="s">
        <v>70</v>
      </c>
    </row>
    <row r="47673" spans="17:63" ht="29.25" customHeight="1" x14ac:dyDescent="0.2">
      <c r="Q47673" s="92" t="s">
        <v>50</v>
      </c>
      <c r="BF47673" s="101" t="s">
        <v>58</v>
      </c>
      <c r="BK47673" s="98" t="s">
        <v>70</v>
      </c>
    </row>
    <row r="47674" spans="17:63" ht="29.25" customHeight="1" x14ac:dyDescent="0.2">
      <c r="Q47674" s="92" t="s">
        <v>50</v>
      </c>
      <c r="BF47674" s="101" t="s">
        <v>58</v>
      </c>
      <c r="BK47674" s="98" t="s">
        <v>70</v>
      </c>
    </row>
    <row r="47675" spans="17:63" ht="29.25" customHeight="1" x14ac:dyDescent="0.2">
      <c r="Q47675" s="92" t="s">
        <v>50</v>
      </c>
      <c r="BF47675" s="101" t="s">
        <v>58</v>
      </c>
      <c r="BK47675" s="98" t="s">
        <v>70</v>
      </c>
    </row>
    <row r="47676" spans="17:63" ht="29.25" customHeight="1" x14ac:dyDescent="0.2">
      <c r="Q47676" s="92" t="s">
        <v>50</v>
      </c>
      <c r="BF47676" s="101" t="s">
        <v>58</v>
      </c>
      <c r="BK47676" s="98" t="s">
        <v>70</v>
      </c>
    </row>
    <row r="47677" spans="17:63" ht="29.25" customHeight="1" x14ac:dyDescent="0.2">
      <c r="Q47677" s="92" t="s">
        <v>50</v>
      </c>
      <c r="BF47677" s="101" t="s">
        <v>58</v>
      </c>
      <c r="BK47677" s="98" t="s">
        <v>70</v>
      </c>
    </row>
    <row r="47678" spans="17:63" ht="29.25" customHeight="1" x14ac:dyDescent="0.2">
      <c r="Q47678" s="92" t="s">
        <v>50</v>
      </c>
      <c r="BF47678" s="101" t="s">
        <v>58</v>
      </c>
      <c r="BK47678" s="98" t="s">
        <v>70</v>
      </c>
    </row>
    <row r="47679" spans="17:63" ht="29.25" customHeight="1" x14ac:dyDescent="0.2">
      <c r="Q47679" s="92" t="s">
        <v>50</v>
      </c>
      <c r="BF47679" s="101" t="s">
        <v>58</v>
      </c>
      <c r="BK47679" s="98" t="s">
        <v>70</v>
      </c>
    </row>
    <row r="47680" spans="17:63" ht="29.25" customHeight="1" x14ac:dyDescent="0.2">
      <c r="Q47680" s="92" t="s">
        <v>50</v>
      </c>
      <c r="BF47680" s="101" t="s">
        <v>58</v>
      </c>
      <c r="BK47680" s="98" t="s">
        <v>70</v>
      </c>
    </row>
    <row r="47681" spans="17:63" ht="29.25" customHeight="1" x14ac:dyDescent="0.2">
      <c r="Q47681" s="92" t="s">
        <v>50</v>
      </c>
      <c r="BF47681" s="101" t="s">
        <v>58</v>
      </c>
      <c r="BK47681" s="98" t="s">
        <v>70</v>
      </c>
    </row>
    <row r="47682" spans="17:63" ht="29.25" customHeight="1" x14ac:dyDescent="0.2">
      <c r="Q47682" s="92" t="s">
        <v>50</v>
      </c>
      <c r="BF47682" s="101" t="s">
        <v>58</v>
      </c>
      <c r="BK47682" s="98" t="s">
        <v>70</v>
      </c>
    </row>
    <row r="47683" spans="17:63" ht="29.25" customHeight="1" x14ac:dyDescent="0.2">
      <c r="Q47683" s="92" t="s">
        <v>50</v>
      </c>
      <c r="BF47683" s="101" t="s">
        <v>58</v>
      </c>
      <c r="BK47683" s="98" t="s">
        <v>70</v>
      </c>
    </row>
    <row r="47684" spans="17:63" ht="29.25" customHeight="1" x14ac:dyDescent="0.2">
      <c r="Q47684" s="92" t="s">
        <v>50</v>
      </c>
      <c r="BF47684" s="101" t="s">
        <v>58</v>
      </c>
      <c r="BK47684" s="98" t="s">
        <v>70</v>
      </c>
    </row>
    <row r="47685" spans="17:63" ht="29.25" customHeight="1" x14ac:dyDescent="0.2">
      <c r="Q47685" s="92" t="s">
        <v>50</v>
      </c>
      <c r="BF47685" s="101" t="s">
        <v>58</v>
      </c>
      <c r="BK47685" s="98" t="s">
        <v>70</v>
      </c>
    </row>
    <row r="47686" spans="17:63" ht="29.25" customHeight="1" x14ac:dyDescent="0.2">
      <c r="Q47686" s="92" t="s">
        <v>50</v>
      </c>
      <c r="BF47686" s="101" t="s">
        <v>58</v>
      </c>
      <c r="BK47686" s="98" t="s">
        <v>70</v>
      </c>
    </row>
    <row r="47687" spans="17:63" ht="29.25" customHeight="1" x14ac:dyDescent="0.2">
      <c r="Q47687" s="92" t="s">
        <v>50</v>
      </c>
      <c r="BF47687" s="101" t="s">
        <v>58</v>
      </c>
      <c r="BK47687" s="98" t="s">
        <v>70</v>
      </c>
    </row>
    <row r="47688" spans="17:63" ht="29.25" customHeight="1" x14ac:dyDescent="0.2">
      <c r="Q47688" s="92" t="s">
        <v>50</v>
      </c>
      <c r="BF47688" s="101" t="s">
        <v>58</v>
      </c>
      <c r="BK47688" s="98" t="s">
        <v>70</v>
      </c>
    </row>
    <row r="47689" spans="17:63" ht="29.25" customHeight="1" x14ac:dyDescent="0.2">
      <c r="Q47689" s="92" t="s">
        <v>50</v>
      </c>
      <c r="BF47689" s="101" t="s">
        <v>58</v>
      </c>
      <c r="BK47689" s="98" t="s">
        <v>70</v>
      </c>
    </row>
    <row r="47690" spans="17:63" ht="29.25" customHeight="1" x14ac:dyDescent="0.2">
      <c r="Q47690" s="92" t="s">
        <v>50</v>
      </c>
      <c r="BF47690" s="101" t="s">
        <v>58</v>
      </c>
      <c r="BK47690" s="98" t="s">
        <v>70</v>
      </c>
    </row>
    <row r="47691" spans="17:63" ht="29.25" customHeight="1" x14ac:dyDescent="0.2">
      <c r="Q47691" s="92" t="s">
        <v>50</v>
      </c>
      <c r="BF47691" s="101" t="s">
        <v>58</v>
      </c>
      <c r="BK47691" s="98" t="s">
        <v>70</v>
      </c>
    </row>
    <row r="47692" spans="17:63" ht="29.25" customHeight="1" x14ac:dyDescent="0.2">
      <c r="Q47692" s="92" t="s">
        <v>50</v>
      </c>
      <c r="BF47692" s="101" t="s">
        <v>58</v>
      </c>
      <c r="BK47692" s="98" t="s">
        <v>70</v>
      </c>
    </row>
    <row r="47693" spans="17:63" ht="29.25" customHeight="1" x14ac:dyDescent="0.2">
      <c r="Q47693" s="92" t="s">
        <v>50</v>
      </c>
      <c r="BF47693" s="101" t="s">
        <v>58</v>
      </c>
      <c r="BK47693" s="98" t="s">
        <v>70</v>
      </c>
    </row>
    <row r="47694" spans="17:63" ht="29.25" customHeight="1" x14ac:dyDescent="0.2">
      <c r="Q47694" s="92" t="s">
        <v>50</v>
      </c>
      <c r="BF47694" s="101" t="s">
        <v>58</v>
      </c>
      <c r="BK47694" s="98" t="s">
        <v>70</v>
      </c>
    </row>
    <row r="47695" spans="17:63" ht="29.25" customHeight="1" x14ac:dyDescent="0.2">
      <c r="Q47695" s="92" t="s">
        <v>50</v>
      </c>
      <c r="BF47695" s="101" t="s">
        <v>58</v>
      </c>
      <c r="BK47695" s="98" t="s">
        <v>70</v>
      </c>
    </row>
    <row r="47696" spans="17:63" ht="29.25" customHeight="1" x14ac:dyDescent="0.2">
      <c r="Q47696" s="92" t="s">
        <v>50</v>
      </c>
      <c r="BF47696" s="101" t="s">
        <v>58</v>
      </c>
      <c r="BK47696" s="98" t="s">
        <v>70</v>
      </c>
    </row>
    <row r="47697" spans="17:63" ht="29.25" customHeight="1" x14ac:dyDescent="0.2">
      <c r="Q47697" s="92" t="s">
        <v>50</v>
      </c>
      <c r="BF47697" s="101" t="s">
        <v>58</v>
      </c>
      <c r="BK47697" s="98" t="s">
        <v>70</v>
      </c>
    </row>
    <row r="47698" spans="17:63" ht="29.25" customHeight="1" x14ac:dyDescent="0.2">
      <c r="Q47698" s="92" t="s">
        <v>50</v>
      </c>
      <c r="BF47698" s="101" t="s">
        <v>58</v>
      </c>
      <c r="BK47698" s="98" t="s">
        <v>70</v>
      </c>
    </row>
    <row r="47699" spans="17:63" ht="29.25" customHeight="1" x14ac:dyDescent="0.2">
      <c r="Q47699" s="92" t="s">
        <v>50</v>
      </c>
      <c r="BF47699" s="101" t="s">
        <v>58</v>
      </c>
      <c r="BK47699" s="98" t="s">
        <v>70</v>
      </c>
    </row>
    <row r="47700" spans="17:63" ht="29.25" customHeight="1" x14ac:dyDescent="0.2">
      <c r="Q47700" s="92" t="s">
        <v>50</v>
      </c>
      <c r="BF47700" s="101" t="s">
        <v>58</v>
      </c>
      <c r="BK47700" s="98" t="s">
        <v>70</v>
      </c>
    </row>
    <row r="47701" spans="17:63" ht="29.25" customHeight="1" x14ac:dyDescent="0.2">
      <c r="Q47701" s="92" t="s">
        <v>50</v>
      </c>
      <c r="BF47701" s="101" t="s">
        <v>58</v>
      </c>
      <c r="BK47701" s="98" t="s">
        <v>70</v>
      </c>
    </row>
    <row r="47702" spans="17:63" ht="29.25" customHeight="1" x14ac:dyDescent="0.2">
      <c r="Q47702" s="92" t="s">
        <v>50</v>
      </c>
      <c r="BF47702" s="101" t="s">
        <v>58</v>
      </c>
      <c r="BK47702" s="98" t="s">
        <v>70</v>
      </c>
    </row>
    <row r="47703" spans="17:63" ht="29.25" customHeight="1" x14ac:dyDescent="0.2">
      <c r="Q47703" s="92" t="s">
        <v>50</v>
      </c>
      <c r="BF47703" s="101" t="s">
        <v>58</v>
      </c>
      <c r="BK47703" s="98" t="s">
        <v>70</v>
      </c>
    </row>
    <row r="47704" spans="17:63" ht="29.25" customHeight="1" x14ac:dyDescent="0.2">
      <c r="Q47704" s="92" t="s">
        <v>50</v>
      </c>
      <c r="BF47704" s="101" t="s">
        <v>58</v>
      </c>
      <c r="BK47704" s="98" t="s">
        <v>70</v>
      </c>
    </row>
    <row r="47705" spans="17:63" ht="29.25" customHeight="1" x14ac:dyDescent="0.2">
      <c r="Q47705" s="92" t="s">
        <v>50</v>
      </c>
      <c r="BF47705" s="101" t="s">
        <v>58</v>
      </c>
      <c r="BK47705" s="98" t="s">
        <v>70</v>
      </c>
    </row>
    <row r="47706" spans="17:63" ht="29.25" customHeight="1" x14ac:dyDescent="0.2">
      <c r="Q47706" s="92" t="s">
        <v>50</v>
      </c>
      <c r="BF47706" s="101" t="s">
        <v>58</v>
      </c>
      <c r="BK47706" s="98" t="s">
        <v>70</v>
      </c>
    </row>
    <row r="47707" spans="17:63" ht="29.25" customHeight="1" x14ac:dyDescent="0.2">
      <c r="Q47707" s="92" t="s">
        <v>50</v>
      </c>
      <c r="BF47707" s="101" t="s">
        <v>58</v>
      </c>
      <c r="BK47707" s="98" t="s">
        <v>70</v>
      </c>
    </row>
    <row r="47708" spans="17:63" ht="29.25" customHeight="1" x14ac:dyDescent="0.2">
      <c r="Q47708" s="92" t="s">
        <v>50</v>
      </c>
      <c r="BF47708" s="101" t="s">
        <v>58</v>
      </c>
      <c r="BK47708" s="98" t="s">
        <v>70</v>
      </c>
    </row>
    <row r="47709" spans="17:63" ht="29.25" customHeight="1" x14ac:dyDescent="0.2">
      <c r="Q47709" s="92" t="s">
        <v>50</v>
      </c>
      <c r="BF47709" s="101" t="s">
        <v>58</v>
      </c>
      <c r="BK47709" s="98" t="s">
        <v>70</v>
      </c>
    </row>
    <row r="47710" spans="17:63" ht="29.25" customHeight="1" x14ac:dyDescent="0.2">
      <c r="Q47710" s="92" t="s">
        <v>50</v>
      </c>
      <c r="BF47710" s="101" t="s">
        <v>58</v>
      </c>
      <c r="BK47710" s="98" t="s">
        <v>70</v>
      </c>
    </row>
    <row r="47711" spans="17:63" ht="29.25" customHeight="1" x14ac:dyDescent="0.2">
      <c r="Q47711" s="92" t="s">
        <v>50</v>
      </c>
      <c r="BF47711" s="101" t="s">
        <v>58</v>
      </c>
      <c r="BK47711" s="98" t="s">
        <v>70</v>
      </c>
    </row>
    <row r="47712" spans="17:63" ht="29.25" customHeight="1" x14ac:dyDescent="0.2">
      <c r="Q47712" s="92" t="s">
        <v>50</v>
      </c>
      <c r="BF47712" s="101" t="s">
        <v>58</v>
      </c>
      <c r="BK47712" s="98" t="s">
        <v>70</v>
      </c>
    </row>
    <row r="47713" spans="17:63" ht="29.25" customHeight="1" x14ac:dyDescent="0.2">
      <c r="Q47713" s="92" t="s">
        <v>50</v>
      </c>
      <c r="BF47713" s="101" t="s">
        <v>58</v>
      </c>
      <c r="BK47713" s="98" t="s">
        <v>70</v>
      </c>
    </row>
    <row r="47714" spans="17:63" ht="29.25" customHeight="1" x14ac:dyDescent="0.2">
      <c r="Q47714" s="92" t="s">
        <v>50</v>
      </c>
      <c r="BF47714" s="101" t="s">
        <v>58</v>
      </c>
      <c r="BK47714" s="98" t="s">
        <v>70</v>
      </c>
    </row>
    <row r="47715" spans="17:63" ht="29.25" customHeight="1" x14ac:dyDescent="0.2">
      <c r="Q47715" s="92" t="s">
        <v>50</v>
      </c>
      <c r="BF47715" s="101" t="s">
        <v>58</v>
      </c>
      <c r="BK47715" s="98" t="s">
        <v>70</v>
      </c>
    </row>
    <row r="47716" spans="17:63" ht="29.25" customHeight="1" x14ac:dyDescent="0.2">
      <c r="Q47716" s="92" t="s">
        <v>50</v>
      </c>
      <c r="BF47716" s="101" t="s">
        <v>58</v>
      </c>
      <c r="BK47716" s="98" t="s">
        <v>70</v>
      </c>
    </row>
    <row r="47717" spans="17:63" ht="29.25" customHeight="1" x14ac:dyDescent="0.2">
      <c r="Q47717" s="92" t="s">
        <v>50</v>
      </c>
      <c r="BF47717" s="101" t="s">
        <v>58</v>
      </c>
      <c r="BK47717" s="98" t="s">
        <v>70</v>
      </c>
    </row>
    <row r="47718" spans="17:63" ht="29.25" customHeight="1" x14ac:dyDescent="0.2">
      <c r="Q47718" s="92" t="s">
        <v>50</v>
      </c>
      <c r="BF47718" s="101" t="s">
        <v>58</v>
      </c>
      <c r="BK47718" s="98" t="s">
        <v>70</v>
      </c>
    </row>
    <row r="47719" spans="17:63" ht="29.25" customHeight="1" x14ac:dyDescent="0.2">
      <c r="Q47719" s="92" t="s">
        <v>50</v>
      </c>
      <c r="BF47719" s="101" t="s">
        <v>58</v>
      </c>
      <c r="BK47719" s="98" t="s">
        <v>70</v>
      </c>
    </row>
    <row r="47720" spans="17:63" ht="29.25" customHeight="1" x14ac:dyDescent="0.2">
      <c r="Q47720" s="92" t="s">
        <v>50</v>
      </c>
      <c r="BF47720" s="101" t="s">
        <v>58</v>
      </c>
      <c r="BK47720" s="98" t="s">
        <v>70</v>
      </c>
    </row>
    <row r="47721" spans="17:63" ht="29.25" customHeight="1" x14ac:dyDescent="0.2">
      <c r="Q47721" s="92" t="s">
        <v>50</v>
      </c>
      <c r="BF47721" s="101" t="s">
        <v>58</v>
      </c>
      <c r="BK47721" s="98" t="s">
        <v>70</v>
      </c>
    </row>
    <row r="47722" spans="17:63" ht="29.25" customHeight="1" x14ac:dyDescent="0.2">
      <c r="Q47722" s="92" t="s">
        <v>50</v>
      </c>
      <c r="BF47722" s="101" t="s">
        <v>58</v>
      </c>
      <c r="BK47722" s="98" t="s">
        <v>70</v>
      </c>
    </row>
    <row r="47723" spans="17:63" ht="29.25" customHeight="1" x14ac:dyDescent="0.2">
      <c r="Q47723" s="92" t="s">
        <v>50</v>
      </c>
      <c r="BF47723" s="101" t="s">
        <v>58</v>
      </c>
      <c r="BK47723" s="98" t="s">
        <v>70</v>
      </c>
    </row>
    <row r="47724" spans="17:63" ht="29.25" customHeight="1" x14ac:dyDescent="0.2">
      <c r="Q47724" s="92" t="s">
        <v>50</v>
      </c>
      <c r="BF47724" s="101" t="s">
        <v>58</v>
      </c>
      <c r="BK47724" s="98" t="s">
        <v>70</v>
      </c>
    </row>
    <row r="47725" spans="17:63" ht="29.25" customHeight="1" x14ac:dyDescent="0.2">
      <c r="Q47725" s="92" t="s">
        <v>50</v>
      </c>
      <c r="BF47725" s="101" t="s">
        <v>58</v>
      </c>
      <c r="BK47725" s="98" t="s">
        <v>70</v>
      </c>
    </row>
    <row r="47726" spans="17:63" ht="29.25" customHeight="1" x14ac:dyDescent="0.2">
      <c r="Q47726" s="92" t="s">
        <v>50</v>
      </c>
      <c r="BF47726" s="101" t="s">
        <v>58</v>
      </c>
      <c r="BK47726" s="98" t="s">
        <v>70</v>
      </c>
    </row>
    <row r="47727" spans="17:63" ht="29.25" customHeight="1" x14ac:dyDescent="0.2">
      <c r="Q47727" s="92" t="s">
        <v>50</v>
      </c>
      <c r="BF47727" s="101" t="s">
        <v>58</v>
      </c>
      <c r="BK47727" s="98" t="s">
        <v>70</v>
      </c>
    </row>
    <row r="47728" spans="17:63" ht="29.25" customHeight="1" x14ac:dyDescent="0.2">
      <c r="Q47728" s="92" t="s">
        <v>50</v>
      </c>
      <c r="BF47728" s="101" t="s">
        <v>58</v>
      </c>
      <c r="BK47728" s="98" t="s">
        <v>70</v>
      </c>
    </row>
    <row r="47729" spans="17:63" ht="29.25" customHeight="1" x14ac:dyDescent="0.2">
      <c r="Q47729" s="92" t="s">
        <v>50</v>
      </c>
      <c r="BF47729" s="101" t="s">
        <v>58</v>
      </c>
      <c r="BK47729" s="98" t="s">
        <v>70</v>
      </c>
    </row>
    <row r="47730" spans="17:63" ht="29.25" customHeight="1" x14ac:dyDescent="0.2">
      <c r="Q47730" s="92" t="s">
        <v>50</v>
      </c>
      <c r="BF47730" s="101" t="s">
        <v>58</v>
      </c>
      <c r="BK47730" s="98" t="s">
        <v>70</v>
      </c>
    </row>
    <row r="47731" spans="17:63" ht="29.25" customHeight="1" x14ac:dyDescent="0.2">
      <c r="Q47731" s="92" t="s">
        <v>50</v>
      </c>
      <c r="BF47731" s="101" t="s">
        <v>58</v>
      </c>
      <c r="BK47731" s="98" t="s">
        <v>70</v>
      </c>
    </row>
    <row r="47732" spans="17:63" ht="29.25" customHeight="1" x14ac:dyDescent="0.2">
      <c r="Q47732" s="92" t="s">
        <v>50</v>
      </c>
      <c r="BF47732" s="101" t="s">
        <v>58</v>
      </c>
      <c r="BK47732" s="98" t="s">
        <v>70</v>
      </c>
    </row>
    <row r="47733" spans="17:63" ht="29.25" customHeight="1" x14ac:dyDescent="0.2">
      <c r="Q47733" s="92" t="s">
        <v>50</v>
      </c>
      <c r="BF47733" s="101" t="s">
        <v>58</v>
      </c>
      <c r="BK47733" s="98" t="s">
        <v>70</v>
      </c>
    </row>
    <row r="47734" spans="17:63" ht="29.25" customHeight="1" x14ac:dyDescent="0.2">
      <c r="Q47734" s="92" t="s">
        <v>50</v>
      </c>
      <c r="BF47734" s="101" t="s">
        <v>58</v>
      </c>
      <c r="BK47734" s="98" t="s">
        <v>70</v>
      </c>
    </row>
    <row r="47735" spans="17:63" ht="29.25" customHeight="1" x14ac:dyDescent="0.2">
      <c r="Q47735" s="92" t="s">
        <v>50</v>
      </c>
      <c r="BF47735" s="101" t="s">
        <v>58</v>
      </c>
      <c r="BK47735" s="98" t="s">
        <v>70</v>
      </c>
    </row>
    <row r="47736" spans="17:63" ht="29.25" customHeight="1" x14ac:dyDescent="0.2">
      <c r="Q47736" s="92" t="s">
        <v>50</v>
      </c>
      <c r="BF47736" s="101" t="s">
        <v>58</v>
      </c>
      <c r="BK47736" s="98" t="s">
        <v>70</v>
      </c>
    </row>
    <row r="47737" spans="17:63" ht="29.25" customHeight="1" x14ac:dyDescent="0.2">
      <c r="Q47737" s="92" t="s">
        <v>50</v>
      </c>
      <c r="BF47737" s="101" t="s">
        <v>58</v>
      </c>
      <c r="BK47737" s="98" t="s">
        <v>70</v>
      </c>
    </row>
    <row r="47738" spans="17:63" ht="29.25" customHeight="1" x14ac:dyDescent="0.2">
      <c r="Q47738" s="92" t="s">
        <v>50</v>
      </c>
      <c r="BF47738" s="101" t="s">
        <v>58</v>
      </c>
      <c r="BK47738" s="98" t="s">
        <v>70</v>
      </c>
    </row>
    <row r="47739" spans="17:63" ht="29.25" customHeight="1" x14ac:dyDescent="0.2">
      <c r="Q47739" s="92" t="s">
        <v>50</v>
      </c>
      <c r="BF47739" s="101" t="s">
        <v>58</v>
      </c>
      <c r="BK47739" s="98" t="s">
        <v>70</v>
      </c>
    </row>
    <row r="47740" spans="17:63" ht="29.25" customHeight="1" x14ac:dyDescent="0.2">
      <c r="Q47740" s="92" t="s">
        <v>50</v>
      </c>
      <c r="BF47740" s="101" t="s">
        <v>58</v>
      </c>
      <c r="BK47740" s="98" t="s">
        <v>70</v>
      </c>
    </row>
    <row r="47741" spans="17:63" ht="29.25" customHeight="1" x14ac:dyDescent="0.2">
      <c r="Q47741" s="92" t="s">
        <v>50</v>
      </c>
      <c r="BF47741" s="101" t="s">
        <v>58</v>
      </c>
      <c r="BK47741" s="98" t="s">
        <v>70</v>
      </c>
    </row>
    <row r="47742" spans="17:63" ht="29.25" customHeight="1" x14ac:dyDescent="0.2">
      <c r="Q47742" s="92" t="s">
        <v>50</v>
      </c>
      <c r="BF47742" s="101" t="s">
        <v>58</v>
      </c>
      <c r="BK47742" s="98" t="s">
        <v>70</v>
      </c>
    </row>
    <row r="47743" spans="17:63" ht="29.25" customHeight="1" x14ac:dyDescent="0.2">
      <c r="Q47743" s="92" t="s">
        <v>50</v>
      </c>
      <c r="BF47743" s="101" t="s">
        <v>58</v>
      </c>
      <c r="BK47743" s="98" t="s">
        <v>70</v>
      </c>
    </row>
    <row r="47744" spans="17:63" ht="29.25" customHeight="1" x14ac:dyDescent="0.2">
      <c r="Q47744" s="92" t="s">
        <v>50</v>
      </c>
      <c r="BF47744" s="101" t="s">
        <v>58</v>
      </c>
      <c r="BK47744" s="98" t="s">
        <v>70</v>
      </c>
    </row>
    <row r="47745" spans="17:63" ht="29.25" customHeight="1" x14ac:dyDescent="0.2">
      <c r="Q47745" s="92" t="s">
        <v>50</v>
      </c>
      <c r="BF47745" s="101" t="s">
        <v>58</v>
      </c>
      <c r="BK47745" s="98" t="s">
        <v>70</v>
      </c>
    </row>
    <row r="47746" spans="17:63" ht="29.25" customHeight="1" x14ac:dyDescent="0.2">
      <c r="Q47746" s="92" t="s">
        <v>50</v>
      </c>
      <c r="BF47746" s="101" t="s">
        <v>58</v>
      </c>
      <c r="BK47746" s="98" t="s">
        <v>70</v>
      </c>
    </row>
    <row r="47747" spans="17:63" ht="29.25" customHeight="1" x14ac:dyDescent="0.2">
      <c r="Q47747" s="92" t="s">
        <v>50</v>
      </c>
      <c r="BF47747" s="101" t="s">
        <v>58</v>
      </c>
      <c r="BK47747" s="98" t="s">
        <v>70</v>
      </c>
    </row>
    <row r="47748" spans="17:63" ht="29.25" customHeight="1" x14ac:dyDescent="0.2">
      <c r="Q47748" s="92" t="s">
        <v>50</v>
      </c>
      <c r="BF47748" s="101" t="s">
        <v>58</v>
      </c>
      <c r="BK47748" s="98" t="s">
        <v>70</v>
      </c>
    </row>
    <row r="47749" spans="17:63" ht="29.25" customHeight="1" x14ac:dyDescent="0.2">
      <c r="Q47749" s="92" t="s">
        <v>50</v>
      </c>
      <c r="BF47749" s="101" t="s">
        <v>58</v>
      </c>
      <c r="BK47749" s="98" t="s">
        <v>70</v>
      </c>
    </row>
    <row r="47750" spans="17:63" ht="29.25" customHeight="1" x14ac:dyDescent="0.2">
      <c r="Q47750" s="92" t="s">
        <v>50</v>
      </c>
      <c r="BF47750" s="101" t="s">
        <v>58</v>
      </c>
      <c r="BK47750" s="98" t="s">
        <v>70</v>
      </c>
    </row>
    <row r="47751" spans="17:63" ht="29.25" customHeight="1" x14ac:dyDescent="0.2">
      <c r="Q47751" s="92" t="s">
        <v>50</v>
      </c>
      <c r="BF47751" s="101" t="s">
        <v>58</v>
      </c>
      <c r="BK47751" s="98" t="s">
        <v>70</v>
      </c>
    </row>
    <row r="47752" spans="17:63" ht="29.25" customHeight="1" x14ac:dyDescent="0.2">
      <c r="Q47752" s="92" t="s">
        <v>50</v>
      </c>
      <c r="BF47752" s="101" t="s">
        <v>58</v>
      </c>
      <c r="BK47752" s="98" t="s">
        <v>70</v>
      </c>
    </row>
    <row r="47753" spans="17:63" ht="29.25" customHeight="1" x14ac:dyDescent="0.2">
      <c r="Q47753" s="92" t="s">
        <v>50</v>
      </c>
      <c r="BF47753" s="101" t="s">
        <v>58</v>
      </c>
      <c r="BK47753" s="98" t="s">
        <v>70</v>
      </c>
    </row>
    <row r="47754" spans="17:63" ht="29.25" customHeight="1" x14ac:dyDescent="0.2">
      <c r="Q47754" s="92" t="s">
        <v>50</v>
      </c>
      <c r="BF47754" s="101" t="s">
        <v>58</v>
      </c>
      <c r="BK47754" s="98" t="s">
        <v>70</v>
      </c>
    </row>
    <row r="47755" spans="17:63" ht="29.25" customHeight="1" x14ac:dyDescent="0.2">
      <c r="Q47755" s="92" t="s">
        <v>50</v>
      </c>
      <c r="BF47755" s="101" t="s">
        <v>58</v>
      </c>
      <c r="BK47755" s="98" t="s">
        <v>70</v>
      </c>
    </row>
    <row r="47756" spans="17:63" ht="29.25" customHeight="1" x14ac:dyDescent="0.2">
      <c r="Q47756" s="92" t="s">
        <v>50</v>
      </c>
      <c r="BF47756" s="101" t="s">
        <v>58</v>
      </c>
      <c r="BK47756" s="98" t="s">
        <v>70</v>
      </c>
    </row>
    <row r="47757" spans="17:63" ht="29.25" customHeight="1" x14ac:dyDescent="0.2">
      <c r="Q47757" s="92" t="s">
        <v>50</v>
      </c>
      <c r="BF47757" s="101" t="s">
        <v>58</v>
      </c>
      <c r="BK47757" s="98" t="s">
        <v>70</v>
      </c>
    </row>
    <row r="47758" spans="17:63" ht="29.25" customHeight="1" x14ac:dyDescent="0.2">
      <c r="Q47758" s="92" t="s">
        <v>50</v>
      </c>
      <c r="BF47758" s="101" t="s">
        <v>58</v>
      </c>
      <c r="BK47758" s="98" t="s">
        <v>70</v>
      </c>
    </row>
    <row r="47759" spans="17:63" ht="29.25" customHeight="1" x14ac:dyDescent="0.2">
      <c r="Q47759" s="92" t="s">
        <v>50</v>
      </c>
      <c r="BF47759" s="101" t="s">
        <v>58</v>
      </c>
      <c r="BK47759" s="98" t="s">
        <v>70</v>
      </c>
    </row>
    <row r="47760" spans="17:63" ht="29.25" customHeight="1" x14ac:dyDescent="0.2">
      <c r="Q47760" s="92" t="s">
        <v>50</v>
      </c>
      <c r="BF47760" s="101" t="s">
        <v>58</v>
      </c>
      <c r="BK47760" s="98" t="s">
        <v>70</v>
      </c>
    </row>
    <row r="47761" spans="17:63" ht="29.25" customHeight="1" x14ac:dyDescent="0.2">
      <c r="Q47761" s="92" t="s">
        <v>50</v>
      </c>
      <c r="BF47761" s="101" t="s">
        <v>58</v>
      </c>
      <c r="BK47761" s="98" t="s">
        <v>70</v>
      </c>
    </row>
    <row r="47762" spans="17:63" ht="29.25" customHeight="1" x14ac:dyDescent="0.2">
      <c r="Q47762" s="92" t="s">
        <v>50</v>
      </c>
      <c r="BF47762" s="101" t="s">
        <v>58</v>
      </c>
      <c r="BK47762" s="98" t="s">
        <v>70</v>
      </c>
    </row>
    <row r="47763" spans="17:63" ht="29.25" customHeight="1" x14ac:dyDescent="0.2">
      <c r="Q47763" s="92" t="s">
        <v>50</v>
      </c>
      <c r="BF47763" s="101" t="s">
        <v>58</v>
      </c>
      <c r="BK47763" s="98" t="s">
        <v>70</v>
      </c>
    </row>
    <row r="47764" spans="17:63" ht="29.25" customHeight="1" x14ac:dyDescent="0.2">
      <c r="Q47764" s="92" t="s">
        <v>50</v>
      </c>
      <c r="BF47764" s="101" t="s">
        <v>58</v>
      </c>
      <c r="BK47764" s="98" t="s">
        <v>70</v>
      </c>
    </row>
    <row r="47765" spans="17:63" ht="29.25" customHeight="1" x14ac:dyDescent="0.2">
      <c r="Q47765" s="92" t="s">
        <v>50</v>
      </c>
      <c r="BF47765" s="101" t="s">
        <v>58</v>
      </c>
      <c r="BK47765" s="98" t="s">
        <v>70</v>
      </c>
    </row>
    <row r="47766" spans="17:63" ht="29.25" customHeight="1" x14ac:dyDescent="0.2">
      <c r="Q47766" s="92" t="s">
        <v>50</v>
      </c>
      <c r="BF47766" s="101" t="s">
        <v>58</v>
      </c>
      <c r="BK47766" s="98" t="s">
        <v>70</v>
      </c>
    </row>
    <row r="47767" spans="17:63" ht="29.25" customHeight="1" x14ac:dyDescent="0.2">
      <c r="Q47767" s="92" t="s">
        <v>50</v>
      </c>
      <c r="BF47767" s="101" t="s">
        <v>58</v>
      </c>
      <c r="BK47767" s="98" t="s">
        <v>70</v>
      </c>
    </row>
    <row r="47768" spans="17:63" ht="29.25" customHeight="1" x14ac:dyDescent="0.2">
      <c r="Q47768" s="92" t="s">
        <v>50</v>
      </c>
      <c r="BF47768" s="101" t="s">
        <v>58</v>
      </c>
      <c r="BK47768" s="98" t="s">
        <v>70</v>
      </c>
    </row>
    <row r="47769" spans="17:63" ht="29.25" customHeight="1" x14ac:dyDescent="0.2">
      <c r="Q47769" s="92" t="s">
        <v>50</v>
      </c>
      <c r="BF47769" s="101" t="s">
        <v>58</v>
      </c>
      <c r="BK47769" s="98" t="s">
        <v>70</v>
      </c>
    </row>
    <row r="47770" spans="17:63" ht="29.25" customHeight="1" x14ac:dyDescent="0.2">
      <c r="Q47770" s="92" t="s">
        <v>50</v>
      </c>
      <c r="BF47770" s="101" t="s">
        <v>58</v>
      </c>
      <c r="BK47770" s="98" t="s">
        <v>70</v>
      </c>
    </row>
    <row r="47771" spans="17:63" ht="29.25" customHeight="1" x14ac:dyDescent="0.2">
      <c r="Q47771" s="92" t="s">
        <v>50</v>
      </c>
      <c r="BF47771" s="101" t="s">
        <v>58</v>
      </c>
      <c r="BK47771" s="98" t="s">
        <v>70</v>
      </c>
    </row>
    <row r="47772" spans="17:63" ht="29.25" customHeight="1" x14ac:dyDescent="0.2">
      <c r="Q47772" s="92" t="s">
        <v>50</v>
      </c>
      <c r="BF47772" s="101" t="s">
        <v>58</v>
      </c>
      <c r="BK47772" s="98" t="s">
        <v>70</v>
      </c>
    </row>
    <row r="47773" spans="17:63" ht="29.25" customHeight="1" x14ac:dyDescent="0.2">
      <c r="Q47773" s="92" t="s">
        <v>50</v>
      </c>
      <c r="BF47773" s="101" t="s">
        <v>58</v>
      </c>
      <c r="BK47773" s="98" t="s">
        <v>70</v>
      </c>
    </row>
    <row r="47774" spans="17:63" ht="29.25" customHeight="1" x14ac:dyDescent="0.2">
      <c r="Q47774" s="92" t="s">
        <v>50</v>
      </c>
      <c r="BF47774" s="101" t="s">
        <v>58</v>
      </c>
      <c r="BK47774" s="98" t="s">
        <v>70</v>
      </c>
    </row>
    <row r="47775" spans="17:63" ht="29.25" customHeight="1" x14ac:dyDescent="0.2">
      <c r="Q47775" s="92" t="s">
        <v>50</v>
      </c>
      <c r="BF47775" s="101" t="s">
        <v>58</v>
      </c>
      <c r="BK47775" s="98" t="s">
        <v>70</v>
      </c>
    </row>
    <row r="47776" spans="17:63" ht="29.25" customHeight="1" x14ac:dyDescent="0.2">
      <c r="Q47776" s="92" t="s">
        <v>50</v>
      </c>
      <c r="BF47776" s="101" t="s">
        <v>58</v>
      </c>
      <c r="BK47776" s="98" t="s">
        <v>70</v>
      </c>
    </row>
    <row r="47777" spans="17:63" ht="29.25" customHeight="1" x14ac:dyDescent="0.2">
      <c r="Q47777" s="92" t="s">
        <v>50</v>
      </c>
      <c r="BF47777" s="101" t="s">
        <v>58</v>
      </c>
      <c r="BK47777" s="98" t="s">
        <v>70</v>
      </c>
    </row>
    <row r="47778" spans="17:63" ht="29.25" customHeight="1" x14ac:dyDescent="0.2">
      <c r="Q47778" s="92" t="s">
        <v>50</v>
      </c>
      <c r="BF47778" s="101" t="s">
        <v>58</v>
      </c>
      <c r="BK47778" s="98" t="s">
        <v>70</v>
      </c>
    </row>
    <row r="47779" spans="17:63" ht="29.25" customHeight="1" x14ac:dyDescent="0.2">
      <c r="Q47779" s="92" t="s">
        <v>50</v>
      </c>
      <c r="BF47779" s="101" t="s">
        <v>58</v>
      </c>
      <c r="BK47779" s="98" t="s">
        <v>70</v>
      </c>
    </row>
    <row r="47780" spans="17:63" ht="29.25" customHeight="1" x14ac:dyDescent="0.2">
      <c r="Q47780" s="92" t="s">
        <v>50</v>
      </c>
      <c r="BF47780" s="101" t="s">
        <v>58</v>
      </c>
      <c r="BK47780" s="98" t="s">
        <v>70</v>
      </c>
    </row>
    <row r="47781" spans="17:63" ht="29.25" customHeight="1" x14ac:dyDescent="0.2">
      <c r="Q47781" s="92" t="s">
        <v>50</v>
      </c>
      <c r="BF47781" s="101" t="s">
        <v>58</v>
      </c>
      <c r="BK47781" s="98" t="s">
        <v>70</v>
      </c>
    </row>
    <row r="47782" spans="17:63" ht="29.25" customHeight="1" x14ac:dyDescent="0.2">
      <c r="Q47782" s="92" t="s">
        <v>50</v>
      </c>
      <c r="BF47782" s="101" t="s">
        <v>58</v>
      </c>
      <c r="BK47782" s="98" t="s">
        <v>70</v>
      </c>
    </row>
    <row r="47783" spans="17:63" ht="29.25" customHeight="1" x14ac:dyDescent="0.2">
      <c r="Q47783" s="92" t="s">
        <v>50</v>
      </c>
      <c r="BF47783" s="101" t="s">
        <v>58</v>
      </c>
      <c r="BK47783" s="98" t="s">
        <v>70</v>
      </c>
    </row>
    <row r="47784" spans="17:63" ht="29.25" customHeight="1" x14ac:dyDescent="0.2">
      <c r="Q47784" s="92" t="s">
        <v>50</v>
      </c>
      <c r="BF47784" s="101" t="s">
        <v>58</v>
      </c>
      <c r="BK47784" s="98" t="s">
        <v>70</v>
      </c>
    </row>
    <row r="47785" spans="17:63" ht="29.25" customHeight="1" x14ac:dyDescent="0.2">
      <c r="Q47785" s="92" t="s">
        <v>50</v>
      </c>
      <c r="BF47785" s="101" t="s">
        <v>58</v>
      </c>
      <c r="BK47785" s="98" t="s">
        <v>70</v>
      </c>
    </row>
    <row r="47786" spans="17:63" ht="29.25" customHeight="1" x14ac:dyDescent="0.2">
      <c r="Q47786" s="92" t="s">
        <v>50</v>
      </c>
      <c r="BF47786" s="101" t="s">
        <v>58</v>
      </c>
      <c r="BK47786" s="98" t="s">
        <v>70</v>
      </c>
    </row>
    <row r="47787" spans="17:63" ht="29.25" customHeight="1" x14ac:dyDescent="0.2">
      <c r="Q47787" s="92" t="s">
        <v>50</v>
      </c>
      <c r="BF47787" s="101" t="s">
        <v>58</v>
      </c>
      <c r="BK47787" s="98" t="s">
        <v>70</v>
      </c>
    </row>
    <row r="47788" spans="17:63" ht="29.25" customHeight="1" x14ac:dyDescent="0.2">
      <c r="Q47788" s="92" t="s">
        <v>50</v>
      </c>
      <c r="BF47788" s="101" t="s">
        <v>58</v>
      </c>
      <c r="BK47788" s="98" t="s">
        <v>70</v>
      </c>
    </row>
    <row r="47789" spans="17:63" ht="29.25" customHeight="1" x14ac:dyDescent="0.2">
      <c r="Q47789" s="92" t="s">
        <v>50</v>
      </c>
      <c r="BF47789" s="101" t="s">
        <v>58</v>
      </c>
      <c r="BK47789" s="98" t="s">
        <v>70</v>
      </c>
    </row>
    <row r="47790" spans="17:63" ht="29.25" customHeight="1" x14ac:dyDescent="0.2">
      <c r="Q47790" s="92" t="s">
        <v>50</v>
      </c>
      <c r="BF47790" s="101" t="s">
        <v>58</v>
      </c>
      <c r="BK47790" s="98" t="s">
        <v>70</v>
      </c>
    </row>
    <row r="47791" spans="17:63" ht="29.25" customHeight="1" x14ac:dyDescent="0.2">
      <c r="Q47791" s="92" t="s">
        <v>50</v>
      </c>
      <c r="BF47791" s="101" t="s">
        <v>58</v>
      </c>
      <c r="BK47791" s="98" t="s">
        <v>70</v>
      </c>
    </row>
    <row r="47792" spans="17:63" ht="29.25" customHeight="1" x14ac:dyDescent="0.2">
      <c r="Q47792" s="92" t="s">
        <v>50</v>
      </c>
      <c r="BF47792" s="101" t="s">
        <v>58</v>
      </c>
      <c r="BK47792" s="98" t="s">
        <v>70</v>
      </c>
    </row>
    <row r="47793" spans="17:63" ht="29.25" customHeight="1" x14ac:dyDescent="0.2">
      <c r="Q47793" s="92" t="s">
        <v>50</v>
      </c>
      <c r="BF47793" s="101" t="s">
        <v>58</v>
      </c>
      <c r="BK47793" s="98" t="s">
        <v>70</v>
      </c>
    </row>
    <row r="47794" spans="17:63" ht="29.25" customHeight="1" x14ac:dyDescent="0.2">
      <c r="Q47794" s="92" t="s">
        <v>50</v>
      </c>
      <c r="BF47794" s="101" t="s">
        <v>58</v>
      </c>
      <c r="BK47794" s="98" t="s">
        <v>70</v>
      </c>
    </row>
    <row r="47795" spans="17:63" ht="29.25" customHeight="1" x14ac:dyDescent="0.2">
      <c r="Q47795" s="92" t="s">
        <v>50</v>
      </c>
      <c r="BF47795" s="101" t="s">
        <v>58</v>
      </c>
      <c r="BK47795" s="98" t="s">
        <v>70</v>
      </c>
    </row>
    <row r="47796" spans="17:63" ht="29.25" customHeight="1" x14ac:dyDescent="0.2">
      <c r="Q47796" s="92" t="s">
        <v>50</v>
      </c>
      <c r="BF47796" s="101" t="s">
        <v>58</v>
      </c>
      <c r="BK47796" s="98" t="s">
        <v>70</v>
      </c>
    </row>
    <row r="47797" spans="17:63" ht="29.25" customHeight="1" x14ac:dyDescent="0.2">
      <c r="Q47797" s="92" t="s">
        <v>50</v>
      </c>
      <c r="BF47797" s="101" t="s">
        <v>58</v>
      </c>
      <c r="BK47797" s="98" t="s">
        <v>70</v>
      </c>
    </row>
    <row r="47798" spans="17:63" ht="29.25" customHeight="1" x14ac:dyDescent="0.2">
      <c r="Q47798" s="92" t="s">
        <v>50</v>
      </c>
      <c r="BF47798" s="101" t="s">
        <v>58</v>
      </c>
      <c r="BK47798" s="98" t="s">
        <v>70</v>
      </c>
    </row>
    <row r="47799" spans="17:63" ht="29.25" customHeight="1" x14ac:dyDescent="0.2">
      <c r="Q47799" s="92" t="s">
        <v>50</v>
      </c>
      <c r="BF47799" s="101" t="s">
        <v>58</v>
      </c>
      <c r="BK47799" s="98" t="s">
        <v>70</v>
      </c>
    </row>
    <row r="47800" spans="17:63" ht="29.25" customHeight="1" x14ac:dyDescent="0.2">
      <c r="Q47800" s="92" t="s">
        <v>50</v>
      </c>
      <c r="BF47800" s="101" t="s">
        <v>58</v>
      </c>
      <c r="BK47800" s="98" t="s">
        <v>70</v>
      </c>
    </row>
    <row r="47801" spans="17:63" ht="29.25" customHeight="1" x14ac:dyDescent="0.2">
      <c r="Q47801" s="92" t="s">
        <v>50</v>
      </c>
      <c r="BF47801" s="101" t="s">
        <v>58</v>
      </c>
      <c r="BK47801" s="98" t="s">
        <v>70</v>
      </c>
    </row>
    <row r="47802" spans="17:63" ht="29.25" customHeight="1" x14ac:dyDescent="0.2">
      <c r="Q47802" s="92" t="s">
        <v>50</v>
      </c>
      <c r="BF47802" s="101" t="s">
        <v>58</v>
      </c>
      <c r="BK47802" s="98" t="s">
        <v>70</v>
      </c>
    </row>
    <row r="47803" spans="17:63" ht="29.25" customHeight="1" x14ac:dyDescent="0.2">
      <c r="Q47803" s="92" t="s">
        <v>50</v>
      </c>
      <c r="BF47803" s="101" t="s">
        <v>58</v>
      </c>
      <c r="BK47803" s="98" t="s">
        <v>70</v>
      </c>
    </row>
    <row r="47804" spans="17:63" ht="29.25" customHeight="1" x14ac:dyDescent="0.2">
      <c r="Q47804" s="92" t="s">
        <v>50</v>
      </c>
      <c r="BF47804" s="101" t="s">
        <v>58</v>
      </c>
      <c r="BK47804" s="98" t="s">
        <v>70</v>
      </c>
    </row>
    <row r="47805" spans="17:63" ht="29.25" customHeight="1" x14ac:dyDescent="0.2">
      <c r="Q47805" s="92" t="s">
        <v>50</v>
      </c>
      <c r="BF47805" s="101" t="s">
        <v>58</v>
      </c>
      <c r="BK47805" s="98" t="s">
        <v>70</v>
      </c>
    </row>
    <row r="47806" spans="17:63" ht="29.25" customHeight="1" x14ac:dyDescent="0.2">
      <c r="Q47806" s="92" t="s">
        <v>50</v>
      </c>
      <c r="BF47806" s="101" t="s">
        <v>58</v>
      </c>
      <c r="BK47806" s="98" t="s">
        <v>70</v>
      </c>
    </row>
    <row r="47807" spans="17:63" ht="29.25" customHeight="1" x14ac:dyDescent="0.2">
      <c r="Q47807" s="92" t="s">
        <v>50</v>
      </c>
      <c r="BF47807" s="101" t="s">
        <v>58</v>
      </c>
      <c r="BK47807" s="98" t="s">
        <v>70</v>
      </c>
    </row>
    <row r="47808" spans="17:63" ht="29.25" customHeight="1" x14ac:dyDescent="0.2">
      <c r="Q47808" s="92" t="s">
        <v>50</v>
      </c>
      <c r="BF47808" s="101" t="s">
        <v>58</v>
      </c>
      <c r="BK47808" s="98" t="s">
        <v>70</v>
      </c>
    </row>
    <row r="47809" spans="17:63" ht="29.25" customHeight="1" x14ac:dyDescent="0.2">
      <c r="Q47809" s="92" t="s">
        <v>50</v>
      </c>
      <c r="BF47809" s="101" t="s">
        <v>58</v>
      </c>
      <c r="BK47809" s="98" t="s">
        <v>70</v>
      </c>
    </row>
    <row r="47810" spans="17:63" ht="29.25" customHeight="1" x14ac:dyDescent="0.2">
      <c r="Q47810" s="92" t="s">
        <v>50</v>
      </c>
      <c r="BF47810" s="101" t="s">
        <v>58</v>
      </c>
      <c r="BK47810" s="98" t="s">
        <v>70</v>
      </c>
    </row>
    <row r="47811" spans="17:63" ht="29.25" customHeight="1" x14ac:dyDescent="0.2">
      <c r="Q47811" s="92" t="s">
        <v>50</v>
      </c>
      <c r="BF47811" s="101" t="s">
        <v>58</v>
      </c>
      <c r="BK47811" s="98" t="s">
        <v>70</v>
      </c>
    </row>
    <row r="47812" spans="17:63" ht="29.25" customHeight="1" x14ac:dyDescent="0.2">
      <c r="Q47812" s="92" t="s">
        <v>50</v>
      </c>
      <c r="BF47812" s="101" t="s">
        <v>58</v>
      </c>
      <c r="BK47812" s="98" t="s">
        <v>70</v>
      </c>
    </row>
    <row r="47813" spans="17:63" ht="29.25" customHeight="1" x14ac:dyDescent="0.2">
      <c r="Q47813" s="92" t="s">
        <v>50</v>
      </c>
      <c r="BF47813" s="101" t="s">
        <v>58</v>
      </c>
      <c r="BK47813" s="98" t="s">
        <v>70</v>
      </c>
    </row>
    <row r="47814" spans="17:63" ht="29.25" customHeight="1" x14ac:dyDescent="0.2">
      <c r="Q47814" s="92" t="s">
        <v>50</v>
      </c>
      <c r="BF47814" s="101" t="s">
        <v>58</v>
      </c>
      <c r="BK47814" s="98" t="s">
        <v>70</v>
      </c>
    </row>
    <row r="47815" spans="17:63" ht="29.25" customHeight="1" x14ac:dyDescent="0.2">
      <c r="Q47815" s="92" t="s">
        <v>50</v>
      </c>
      <c r="BF47815" s="101" t="s">
        <v>58</v>
      </c>
      <c r="BK47815" s="98" t="s">
        <v>70</v>
      </c>
    </row>
    <row r="47816" spans="17:63" ht="29.25" customHeight="1" x14ac:dyDescent="0.2">
      <c r="Q47816" s="92" t="s">
        <v>50</v>
      </c>
      <c r="BF47816" s="101" t="s">
        <v>58</v>
      </c>
      <c r="BK47816" s="98" t="s">
        <v>70</v>
      </c>
    </row>
    <row r="47817" spans="17:63" ht="29.25" customHeight="1" x14ac:dyDescent="0.2">
      <c r="Q47817" s="92" t="s">
        <v>50</v>
      </c>
      <c r="BF47817" s="101" t="s">
        <v>58</v>
      </c>
      <c r="BK47817" s="98" t="s">
        <v>70</v>
      </c>
    </row>
    <row r="47818" spans="17:63" ht="29.25" customHeight="1" x14ac:dyDescent="0.2">
      <c r="Q47818" s="92" t="s">
        <v>50</v>
      </c>
      <c r="BF47818" s="101" t="s">
        <v>58</v>
      </c>
      <c r="BK47818" s="98" t="s">
        <v>70</v>
      </c>
    </row>
    <row r="47819" spans="17:63" ht="29.25" customHeight="1" x14ac:dyDescent="0.2">
      <c r="Q47819" s="92" t="s">
        <v>50</v>
      </c>
      <c r="BF47819" s="101" t="s">
        <v>58</v>
      </c>
      <c r="BK47819" s="98" t="s">
        <v>70</v>
      </c>
    </row>
    <row r="47820" spans="17:63" ht="29.25" customHeight="1" x14ac:dyDescent="0.2">
      <c r="Q47820" s="92" t="s">
        <v>50</v>
      </c>
      <c r="BF47820" s="101" t="s">
        <v>58</v>
      </c>
      <c r="BK47820" s="98" t="s">
        <v>70</v>
      </c>
    </row>
    <row r="47821" spans="17:63" ht="29.25" customHeight="1" x14ac:dyDescent="0.2">
      <c r="Q47821" s="92" t="s">
        <v>50</v>
      </c>
      <c r="BF47821" s="101" t="s">
        <v>58</v>
      </c>
      <c r="BK47821" s="98" t="s">
        <v>70</v>
      </c>
    </row>
    <row r="47822" spans="17:63" ht="29.25" customHeight="1" x14ac:dyDescent="0.2">
      <c r="Q47822" s="92" t="s">
        <v>50</v>
      </c>
      <c r="BF47822" s="101" t="s">
        <v>58</v>
      </c>
      <c r="BK47822" s="98" t="s">
        <v>70</v>
      </c>
    </row>
    <row r="47823" spans="17:63" ht="29.25" customHeight="1" x14ac:dyDescent="0.2">
      <c r="Q47823" s="92" t="s">
        <v>50</v>
      </c>
      <c r="BF47823" s="101" t="s">
        <v>58</v>
      </c>
      <c r="BK47823" s="98" t="s">
        <v>70</v>
      </c>
    </row>
    <row r="47824" spans="17:63" ht="29.25" customHeight="1" x14ac:dyDescent="0.2">
      <c r="Q47824" s="92" t="s">
        <v>50</v>
      </c>
      <c r="BF47824" s="101" t="s">
        <v>58</v>
      </c>
      <c r="BK47824" s="98" t="s">
        <v>70</v>
      </c>
    </row>
    <row r="47825" spans="17:63" ht="29.25" customHeight="1" x14ac:dyDescent="0.2">
      <c r="Q47825" s="92" t="s">
        <v>50</v>
      </c>
      <c r="BF47825" s="101" t="s">
        <v>58</v>
      </c>
      <c r="BK47825" s="98" t="s">
        <v>70</v>
      </c>
    </row>
    <row r="47826" spans="17:63" ht="29.25" customHeight="1" x14ac:dyDescent="0.2">
      <c r="Q47826" s="92" t="s">
        <v>50</v>
      </c>
      <c r="BF47826" s="101" t="s">
        <v>58</v>
      </c>
      <c r="BK47826" s="98" t="s">
        <v>70</v>
      </c>
    </row>
    <row r="47827" spans="17:63" ht="29.25" customHeight="1" x14ac:dyDescent="0.2">
      <c r="Q47827" s="92" t="s">
        <v>50</v>
      </c>
      <c r="BF47827" s="101" t="s">
        <v>58</v>
      </c>
      <c r="BK47827" s="98" t="s">
        <v>70</v>
      </c>
    </row>
    <row r="47828" spans="17:63" ht="29.25" customHeight="1" x14ac:dyDescent="0.2">
      <c r="Q47828" s="92" t="s">
        <v>50</v>
      </c>
      <c r="BF47828" s="101" t="s">
        <v>58</v>
      </c>
      <c r="BK47828" s="98" t="s">
        <v>70</v>
      </c>
    </row>
    <row r="47829" spans="17:63" ht="29.25" customHeight="1" x14ac:dyDescent="0.2">
      <c r="Q47829" s="92" t="s">
        <v>50</v>
      </c>
      <c r="BF47829" s="101" t="s">
        <v>58</v>
      </c>
      <c r="BK47829" s="98" t="s">
        <v>70</v>
      </c>
    </row>
    <row r="47830" spans="17:63" ht="29.25" customHeight="1" x14ac:dyDescent="0.2">
      <c r="Q47830" s="92" t="s">
        <v>50</v>
      </c>
      <c r="BF47830" s="101" t="s">
        <v>58</v>
      </c>
      <c r="BK47830" s="98" t="s">
        <v>70</v>
      </c>
    </row>
    <row r="47831" spans="17:63" ht="29.25" customHeight="1" x14ac:dyDescent="0.2">
      <c r="Q47831" s="92" t="s">
        <v>50</v>
      </c>
      <c r="BF47831" s="101" t="s">
        <v>58</v>
      </c>
      <c r="BK47831" s="98" t="s">
        <v>70</v>
      </c>
    </row>
    <row r="47832" spans="17:63" ht="29.25" customHeight="1" x14ac:dyDescent="0.2">
      <c r="Q47832" s="92" t="s">
        <v>50</v>
      </c>
      <c r="BF47832" s="101" t="s">
        <v>58</v>
      </c>
      <c r="BK47832" s="98" t="s">
        <v>70</v>
      </c>
    </row>
    <row r="47833" spans="17:63" ht="29.25" customHeight="1" x14ac:dyDescent="0.2">
      <c r="Q47833" s="92" t="s">
        <v>50</v>
      </c>
      <c r="BF47833" s="101" t="s">
        <v>58</v>
      </c>
      <c r="BK47833" s="98" t="s">
        <v>70</v>
      </c>
    </row>
    <row r="47834" spans="17:63" ht="29.25" customHeight="1" x14ac:dyDescent="0.2">
      <c r="Q47834" s="92" t="s">
        <v>50</v>
      </c>
      <c r="BF47834" s="101" t="s">
        <v>58</v>
      </c>
      <c r="BK47834" s="98" t="s">
        <v>70</v>
      </c>
    </row>
    <row r="47835" spans="17:63" ht="29.25" customHeight="1" x14ac:dyDescent="0.2">
      <c r="Q47835" s="92" t="s">
        <v>50</v>
      </c>
      <c r="BF47835" s="101" t="s">
        <v>58</v>
      </c>
      <c r="BK47835" s="98" t="s">
        <v>70</v>
      </c>
    </row>
    <row r="47836" spans="17:63" ht="29.25" customHeight="1" x14ac:dyDescent="0.2">
      <c r="Q47836" s="92" t="s">
        <v>50</v>
      </c>
      <c r="BF47836" s="101" t="s">
        <v>58</v>
      </c>
      <c r="BK47836" s="98" t="s">
        <v>70</v>
      </c>
    </row>
    <row r="47837" spans="17:63" ht="29.25" customHeight="1" x14ac:dyDescent="0.2">
      <c r="Q47837" s="92" t="s">
        <v>50</v>
      </c>
      <c r="BF47837" s="101" t="s">
        <v>58</v>
      </c>
      <c r="BK47837" s="98" t="s">
        <v>70</v>
      </c>
    </row>
    <row r="47838" spans="17:63" ht="29.25" customHeight="1" x14ac:dyDescent="0.2">
      <c r="Q47838" s="92" t="s">
        <v>50</v>
      </c>
      <c r="BF47838" s="101" t="s">
        <v>58</v>
      </c>
      <c r="BK47838" s="98" t="s">
        <v>70</v>
      </c>
    </row>
    <row r="47839" spans="17:63" ht="29.25" customHeight="1" x14ac:dyDescent="0.2">
      <c r="Q47839" s="92" t="s">
        <v>50</v>
      </c>
      <c r="BF47839" s="101" t="s">
        <v>58</v>
      </c>
      <c r="BK47839" s="98" t="s">
        <v>70</v>
      </c>
    </row>
    <row r="47840" spans="17:63" ht="29.25" customHeight="1" x14ac:dyDescent="0.2">
      <c r="Q47840" s="92" t="s">
        <v>50</v>
      </c>
      <c r="BF47840" s="101" t="s">
        <v>58</v>
      </c>
      <c r="BK47840" s="98" t="s">
        <v>70</v>
      </c>
    </row>
    <row r="47841" spans="17:63" ht="29.25" customHeight="1" x14ac:dyDescent="0.2">
      <c r="Q47841" s="92" t="s">
        <v>50</v>
      </c>
      <c r="BF47841" s="101" t="s">
        <v>58</v>
      </c>
      <c r="BK47841" s="98" t="s">
        <v>70</v>
      </c>
    </row>
    <row r="47842" spans="17:63" ht="29.25" customHeight="1" x14ac:dyDescent="0.2">
      <c r="Q47842" s="92" t="s">
        <v>50</v>
      </c>
      <c r="BF47842" s="101" t="s">
        <v>58</v>
      </c>
      <c r="BK47842" s="98" t="s">
        <v>70</v>
      </c>
    </row>
    <row r="47843" spans="17:63" ht="29.25" customHeight="1" x14ac:dyDescent="0.2">
      <c r="Q47843" s="92" t="s">
        <v>50</v>
      </c>
      <c r="BF47843" s="101" t="s">
        <v>58</v>
      </c>
      <c r="BK47843" s="98" t="s">
        <v>70</v>
      </c>
    </row>
    <row r="47844" spans="17:63" ht="29.25" customHeight="1" x14ac:dyDescent="0.2">
      <c r="Q47844" s="92" t="s">
        <v>50</v>
      </c>
      <c r="BF47844" s="101" t="s">
        <v>58</v>
      </c>
      <c r="BK47844" s="98" t="s">
        <v>70</v>
      </c>
    </row>
    <row r="47845" spans="17:63" ht="29.25" customHeight="1" x14ac:dyDescent="0.2">
      <c r="Q47845" s="92" t="s">
        <v>50</v>
      </c>
      <c r="BF47845" s="101" t="s">
        <v>58</v>
      </c>
      <c r="BK47845" s="98" t="s">
        <v>70</v>
      </c>
    </row>
    <row r="47846" spans="17:63" ht="29.25" customHeight="1" x14ac:dyDescent="0.2">
      <c r="Q47846" s="92" t="s">
        <v>50</v>
      </c>
      <c r="BF47846" s="101" t="s">
        <v>58</v>
      </c>
      <c r="BK47846" s="98" t="s">
        <v>70</v>
      </c>
    </row>
    <row r="47847" spans="17:63" ht="29.25" customHeight="1" x14ac:dyDescent="0.2">
      <c r="Q47847" s="92" t="s">
        <v>50</v>
      </c>
      <c r="BF47847" s="101" t="s">
        <v>58</v>
      </c>
      <c r="BK47847" s="98" t="s">
        <v>70</v>
      </c>
    </row>
    <row r="47848" spans="17:63" ht="29.25" customHeight="1" x14ac:dyDescent="0.2">
      <c r="Q47848" s="92" t="s">
        <v>50</v>
      </c>
      <c r="BF47848" s="101" t="s">
        <v>58</v>
      </c>
      <c r="BK47848" s="98" t="s">
        <v>70</v>
      </c>
    </row>
    <row r="47849" spans="17:63" ht="29.25" customHeight="1" x14ac:dyDescent="0.2">
      <c r="Q47849" s="92" t="s">
        <v>50</v>
      </c>
      <c r="BF47849" s="101" t="s">
        <v>58</v>
      </c>
      <c r="BK47849" s="98" t="s">
        <v>70</v>
      </c>
    </row>
    <row r="47850" spans="17:63" ht="29.25" customHeight="1" x14ac:dyDescent="0.2">
      <c r="Q47850" s="92" t="s">
        <v>50</v>
      </c>
      <c r="BF47850" s="101" t="s">
        <v>58</v>
      </c>
      <c r="BK47850" s="98" t="s">
        <v>70</v>
      </c>
    </row>
    <row r="47851" spans="17:63" ht="29.25" customHeight="1" x14ac:dyDescent="0.2">
      <c r="Q47851" s="92" t="s">
        <v>50</v>
      </c>
      <c r="BF47851" s="101" t="s">
        <v>58</v>
      </c>
      <c r="BK47851" s="98" t="s">
        <v>70</v>
      </c>
    </row>
    <row r="47852" spans="17:63" ht="29.25" customHeight="1" x14ac:dyDescent="0.2">
      <c r="Q47852" s="92" t="s">
        <v>50</v>
      </c>
      <c r="BF47852" s="101" t="s">
        <v>58</v>
      </c>
      <c r="BK47852" s="98" t="s">
        <v>70</v>
      </c>
    </row>
    <row r="47853" spans="17:63" ht="29.25" customHeight="1" x14ac:dyDescent="0.2">
      <c r="Q47853" s="92" t="s">
        <v>50</v>
      </c>
      <c r="BF47853" s="101" t="s">
        <v>58</v>
      </c>
      <c r="BK47853" s="98" t="s">
        <v>70</v>
      </c>
    </row>
    <row r="47854" spans="17:63" ht="29.25" customHeight="1" x14ac:dyDescent="0.2">
      <c r="Q47854" s="92" t="s">
        <v>50</v>
      </c>
      <c r="BF47854" s="101" t="s">
        <v>58</v>
      </c>
      <c r="BK47854" s="98" t="s">
        <v>70</v>
      </c>
    </row>
    <row r="47855" spans="17:63" ht="29.25" customHeight="1" x14ac:dyDescent="0.2">
      <c r="Q47855" s="92" t="s">
        <v>50</v>
      </c>
      <c r="BF47855" s="101" t="s">
        <v>58</v>
      </c>
      <c r="BK47855" s="98" t="s">
        <v>70</v>
      </c>
    </row>
    <row r="47856" spans="17:63" ht="29.25" customHeight="1" x14ac:dyDescent="0.2">
      <c r="Q47856" s="92" t="s">
        <v>50</v>
      </c>
      <c r="BF47856" s="101" t="s">
        <v>58</v>
      </c>
      <c r="BK47856" s="98" t="s">
        <v>70</v>
      </c>
    </row>
    <row r="47857" spans="17:63" ht="29.25" customHeight="1" x14ac:dyDescent="0.2">
      <c r="Q47857" s="92" t="s">
        <v>50</v>
      </c>
      <c r="BF47857" s="101" t="s">
        <v>58</v>
      </c>
      <c r="BK47857" s="98" t="s">
        <v>70</v>
      </c>
    </row>
    <row r="47858" spans="17:63" ht="29.25" customHeight="1" x14ac:dyDescent="0.2">
      <c r="Q47858" s="92" t="s">
        <v>50</v>
      </c>
      <c r="BF47858" s="101" t="s">
        <v>58</v>
      </c>
      <c r="BK47858" s="98" t="s">
        <v>70</v>
      </c>
    </row>
    <row r="47859" spans="17:63" ht="29.25" customHeight="1" x14ac:dyDescent="0.2">
      <c r="Q47859" s="92" t="s">
        <v>50</v>
      </c>
      <c r="BF47859" s="101" t="s">
        <v>58</v>
      </c>
      <c r="BK47859" s="98" t="s">
        <v>70</v>
      </c>
    </row>
    <row r="47860" spans="17:63" ht="29.25" customHeight="1" x14ac:dyDescent="0.2">
      <c r="Q47860" s="92" t="s">
        <v>50</v>
      </c>
      <c r="BF47860" s="101" t="s">
        <v>58</v>
      </c>
      <c r="BK47860" s="98" t="s">
        <v>70</v>
      </c>
    </row>
    <row r="47861" spans="17:63" ht="29.25" customHeight="1" x14ac:dyDescent="0.2">
      <c r="Q47861" s="92" t="s">
        <v>50</v>
      </c>
      <c r="BF47861" s="101" t="s">
        <v>58</v>
      </c>
      <c r="BK47861" s="98" t="s">
        <v>70</v>
      </c>
    </row>
    <row r="47862" spans="17:63" ht="29.25" customHeight="1" x14ac:dyDescent="0.2">
      <c r="Q47862" s="92" t="s">
        <v>50</v>
      </c>
      <c r="BF47862" s="101" t="s">
        <v>58</v>
      </c>
      <c r="BK47862" s="98" t="s">
        <v>70</v>
      </c>
    </row>
    <row r="47863" spans="17:63" ht="29.25" customHeight="1" x14ac:dyDescent="0.2">
      <c r="Q47863" s="92" t="s">
        <v>50</v>
      </c>
      <c r="BF47863" s="101" t="s">
        <v>58</v>
      </c>
      <c r="BK47863" s="98" t="s">
        <v>70</v>
      </c>
    </row>
    <row r="47864" spans="17:63" ht="29.25" customHeight="1" x14ac:dyDescent="0.2">
      <c r="Q47864" s="92" t="s">
        <v>50</v>
      </c>
      <c r="BF47864" s="101" t="s">
        <v>58</v>
      </c>
      <c r="BK47864" s="98" t="s">
        <v>70</v>
      </c>
    </row>
    <row r="47865" spans="17:63" ht="29.25" customHeight="1" x14ac:dyDescent="0.2">
      <c r="Q47865" s="92" t="s">
        <v>50</v>
      </c>
      <c r="BF47865" s="101" t="s">
        <v>58</v>
      </c>
      <c r="BK47865" s="98" t="s">
        <v>70</v>
      </c>
    </row>
    <row r="47866" spans="17:63" ht="29.25" customHeight="1" x14ac:dyDescent="0.2">
      <c r="Q47866" s="92" t="s">
        <v>50</v>
      </c>
      <c r="BF47866" s="101" t="s">
        <v>58</v>
      </c>
      <c r="BK47866" s="98" t="s">
        <v>70</v>
      </c>
    </row>
    <row r="47867" spans="17:63" ht="29.25" customHeight="1" x14ac:dyDescent="0.2">
      <c r="Q47867" s="92" t="s">
        <v>50</v>
      </c>
      <c r="BF47867" s="101" t="s">
        <v>58</v>
      </c>
      <c r="BK47867" s="98" t="s">
        <v>70</v>
      </c>
    </row>
    <row r="47868" spans="17:63" ht="29.25" customHeight="1" x14ac:dyDescent="0.2">
      <c r="Q47868" s="92" t="s">
        <v>50</v>
      </c>
      <c r="BF47868" s="101" t="s">
        <v>58</v>
      </c>
      <c r="BK47868" s="98" t="s">
        <v>70</v>
      </c>
    </row>
    <row r="47869" spans="17:63" ht="29.25" customHeight="1" x14ac:dyDescent="0.2">
      <c r="Q47869" s="92" t="s">
        <v>50</v>
      </c>
      <c r="BF47869" s="101" t="s">
        <v>58</v>
      </c>
      <c r="BK47869" s="98" t="s">
        <v>70</v>
      </c>
    </row>
    <row r="47870" spans="17:63" ht="29.25" customHeight="1" x14ac:dyDescent="0.2">
      <c r="Q47870" s="92" t="s">
        <v>50</v>
      </c>
      <c r="BF47870" s="101" t="s">
        <v>58</v>
      </c>
      <c r="BK47870" s="98" t="s">
        <v>70</v>
      </c>
    </row>
    <row r="47871" spans="17:63" ht="29.25" customHeight="1" x14ac:dyDescent="0.2">
      <c r="Q47871" s="92" t="s">
        <v>50</v>
      </c>
      <c r="BF47871" s="101" t="s">
        <v>58</v>
      </c>
      <c r="BK47871" s="98" t="s">
        <v>70</v>
      </c>
    </row>
    <row r="47872" spans="17:63" ht="29.25" customHeight="1" x14ac:dyDescent="0.2">
      <c r="Q47872" s="92" t="s">
        <v>50</v>
      </c>
      <c r="BF47872" s="101" t="s">
        <v>58</v>
      </c>
      <c r="BK47872" s="98" t="s">
        <v>70</v>
      </c>
    </row>
    <row r="47873" spans="17:63" ht="29.25" customHeight="1" x14ac:dyDescent="0.2">
      <c r="Q47873" s="92" t="s">
        <v>50</v>
      </c>
      <c r="BF47873" s="101" t="s">
        <v>58</v>
      </c>
      <c r="BK47873" s="98" t="s">
        <v>70</v>
      </c>
    </row>
    <row r="47874" spans="17:63" ht="29.25" customHeight="1" x14ac:dyDescent="0.2">
      <c r="Q47874" s="92" t="s">
        <v>50</v>
      </c>
      <c r="BF47874" s="101" t="s">
        <v>58</v>
      </c>
      <c r="BK47874" s="98" t="s">
        <v>70</v>
      </c>
    </row>
    <row r="47875" spans="17:63" ht="29.25" customHeight="1" x14ac:dyDescent="0.2">
      <c r="Q47875" s="92" t="s">
        <v>50</v>
      </c>
      <c r="BF47875" s="101" t="s">
        <v>58</v>
      </c>
      <c r="BK47875" s="98" t="s">
        <v>70</v>
      </c>
    </row>
    <row r="47876" spans="17:63" ht="29.25" customHeight="1" x14ac:dyDescent="0.2">
      <c r="Q47876" s="92" t="s">
        <v>50</v>
      </c>
      <c r="BF47876" s="101" t="s">
        <v>58</v>
      </c>
      <c r="BK47876" s="98" t="s">
        <v>70</v>
      </c>
    </row>
    <row r="47877" spans="17:63" ht="29.25" customHeight="1" x14ac:dyDescent="0.2">
      <c r="Q47877" s="92" t="s">
        <v>50</v>
      </c>
      <c r="BF47877" s="101" t="s">
        <v>58</v>
      </c>
      <c r="BK47877" s="98" t="s">
        <v>70</v>
      </c>
    </row>
    <row r="47878" spans="17:63" ht="29.25" customHeight="1" x14ac:dyDescent="0.2">
      <c r="Q47878" s="92" t="s">
        <v>50</v>
      </c>
      <c r="BF47878" s="101" t="s">
        <v>58</v>
      </c>
      <c r="BK47878" s="98" t="s">
        <v>70</v>
      </c>
    </row>
    <row r="47879" spans="17:63" ht="29.25" customHeight="1" x14ac:dyDescent="0.2">
      <c r="Q47879" s="92" t="s">
        <v>50</v>
      </c>
      <c r="BF47879" s="101" t="s">
        <v>58</v>
      </c>
      <c r="BK47879" s="98" t="s">
        <v>70</v>
      </c>
    </row>
    <row r="47880" spans="17:63" ht="29.25" customHeight="1" x14ac:dyDescent="0.2">
      <c r="Q47880" s="92" t="s">
        <v>50</v>
      </c>
      <c r="BF47880" s="101" t="s">
        <v>58</v>
      </c>
      <c r="BK47880" s="98" t="s">
        <v>70</v>
      </c>
    </row>
    <row r="47881" spans="17:63" ht="29.25" customHeight="1" x14ac:dyDescent="0.2">
      <c r="Q47881" s="92" t="s">
        <v>50</v>
      </c>
      <c r="BF47881" s="101" t="s">
        <v>58</v>
      </c>
      <c r="BK47881" s="98" t="s">
        <v>70</v>
      </c>
    </row>
    <row r="47882" spans="17:63" ht="29.25" customHeight="1" x14ac:dyDescent="0.2">
      <c r="Q47882" s="92" t="s">
        <v>50</v>
      </c>
      <c r="BF47882" s="101" t="s">
        <v>58</v>
      </c>
      <c r="BK47882" s="98" t="s">
        <v>70</v>
      </c>
    </row>
    <row r="47883" spans="17:63" ht="29.25" customHeight="1" x14ac:dyDescent="0.2">
      <c r="Q47883" s="92" t="s">
        <v>50</v>
      </c>
      <c r="BF47883" s="101" t="s">
        <v>58</v>
      </c>
      <c r="BK47883" s="98" t="s">
        <v>70</v>
      </c>
    </row>
    <row r="47884" spans="17:63" ht="29.25" customHeight="1" x14ac:dyDescent="0.2">
      <c r="Q47884" s="92" t="s">
        <v>50</v>
      </c>
      <c r="BF47884" s="101" t="s">
        <v>58</v>
      </c>
      <c r="BK47884" s="98" t="s">
        <v>70</v>
      </c>
    </row>
    <row r="47885" spans="17:63" ht="29.25" customHeight="1" x14ac:dyDescent="0.2">
      <c r="Q47885" s="92" t="s">
        <v>50</v>
      </c>
      <c r="BF47885" s="101" t="s">
        <v>58</v>
      </c>
      <c r="BK47885" s="98" t="s">
        <v>70</v>
      </c>
    </row>
    <row r="47886" spans="17:63" ht="29.25" customHeight="1" x14ac:dyDescent="0.2">
      <c r="Q47886" s="92" t="s">
        <v>50</v>
      </c>
      <c r="BF47886" s="101" t="s">
        <v>58</v>
      </c>
      <c r="BK47886" s="98" t="s">
        <v>70</v>
      </c>
    </row>
    <row r="47887" spans="17:63" ht="29.25" customHeight="1" x14ac:dyDescent="0.2">
      <c r="Q47887" s="92" t="s">
        <v>50</v>
      </c>
      <c r="BF47887" s="101" t="s">
        <v>58</v>
      </c>
      <c r="BK47887" s="98" t="s">
        <v>70</v>
      </c>
    </row>
    <row r="47888" spans="17:63" ht="29.25" customHeight="1" x14ac:dyDescent="0.2">
      <c r="Q47888" s="92" t="s">
        <v>50</v>
      </c>
      <c r="BF47888" s="101" t="s">
        <v>58</v>
      </c>
      <c r="BK47888" s="98" t="s">
        <v>70</v>
      </c>
    </row>
    <row r="47889" spans="17:63" ht="29.25" customHeight="1" x14ac:dyDescent="0.2">
      <c r="Q47889" s="92" t="s">
        <v>50</v>
      </c>
      <c r="BF47889" s="101" t="s">
        <v>58</v>
      </c>
      <c r="BK47889" s="98" t="s">
        <v>70</v>
      </c>
    </row>
    <row r="47890" spans="17:63" ht="29.25" customHeight="1" x14ac:dyDescent="0.2">
      <c r="Q47890" s="92" t="s">
        <v>50</v>
      </c>
      <c r="BF47890" s="101" t="s">
        <v>58</v>
      </c>
      <c r="BK47890" s="98" t="s">
        <v>70</v>
      </c>
    </row>
    <row r="47891" spans="17:63" ht="29.25" customHeight="1" x14ac:dyDescent="0.2">
      <c r="Q47891" s="92" t="s">
        <v>50</v>
      </c>
      <c r="BF47891" s="101" t="s">
        <v>58</v>
      </c>
      <c r="BK47891" s="98" t="s">
        <v>70</v>
      </c>
    </row>
    <row r="47892" spans="17:63" ht="29.25" customHeight="1" x14ac:dyDescent="0.2">
      <c r="Q47892" s="92" t="s">
        <v>50</v>
      </c>
      <c r="BF47892" s="101" t="s">
        <v>58</v>
      </c>
      <c r="BK47892" s="98" t="s">
        <v>70</v>
      </c>
    </row>
    <row r="47893" spans="17:63" ht="29.25" customHeight="1" x14ac:dyDescent="0.2">
      <c r="Q47893" s="92" t="s">
        <v>50</v>
      </c>
      <c r="BF47893" s="101" t="s">
        <v>58</v>
      </c>
      <c r="BK47893" s="98" t="s">
        <v>70</v>
      </c>
    </row>
    <row r="47894" spans="17:63" ht="29.25" customHeight="1" x14ac:dyDescent="0.2">
      <c r="Q47894" s="92" t="s">
        <v>50</v>
      </c>
      <c r="BF47894" s="101" t="s">
        <v>58</v>
      </c>
      <c r="BK47894" s="98" t="s">
        <v>70</v>
      </c>
    </row>
    <row r="47895" spans="17:63" ht="29.25" customHeight="1" x14ac:dyDescent="0.2">
      <c r="Q47895" s="92" t="s">
        <v>50</v>
      </c>
      <c r="BF47895" s="101" t="s">
        <v>58</v>
      </c>
      <c r="BK47895" s="98" t="s">
        <v>70</v>
      </c>
    </row>
    <row r="47896" spans="17:63" ht="29.25" customHeight="1" x14ac:dyDescent="0.2">
      <c r="Q47896" s="92" t="s">
        <v>50</v>
      </c>
      <c r="BF47896" s="101" t="s">
        <v>58</v>
      </c>
      <c r="BK47896" s="98" t="s">
        <v>70</v>
      </c>
    </row>
    <row r="47897" spans="17:63" ht="29.25" customHeight="1" x14ac:dyDescent="0.2">
      <c r="Q47897" s="92" t="s">
        <v>50</v>
      </c>
      <c r="BF47897" s="101" t="s">
        <v>58</v>
      </c>
      <c r="BK47897" s="98" t="s">
        <v>70</v>
      </c>
    </row>
    <row r="47898" spans="17:63" ht="29.25" customHeight="1" x14ac:dyDescent="0.2">
      <c r="Q47898" s="92" t="s">
        <v>50</v>
      </c>
      <c r="BF47898" s="101" t="s">
        <v>58</v>
      </c>
      <c r="BK47898" s="98" t="s">
        <v>70</v>
      </c>
    </row>
    <row r="47899" spans="17:63" ht="29.25" customHeight="1" x14ac:dyDescent="0.2">
      <c r="Q47899" s="92" t="s">
        <v>50</v>
      </c>
      <c r="BF47899" s="101" t="s">
        <v>58</v>
      </c>
      <c r="BK47899" s="98" t="s">
        <v>70</v>
      </c>
    </row>
    <row r="47900" spans="17:63" ht="29.25" customHeight="1" x14ac:dyDescent="0.2">
      <c r="Q47900" s="92" t="s">
        <v>50</v>
      </c>
      <c r="BF47900" s="101" t="s">
        <v>58</v>
      </c>
      <c r="BK47900" s="98" t="s">
        <v>70</v>
      </c>
    </row>
    <row r="47901" spans="17:63" ht="29.25" customHeight="1" x14ac:dyDescent="0.2">
      <c r="Q47901" s="92" t="s">
        <v>50</v>
      </c>
      <c r="BF47901" s="101" t="s">
        <v>58</v>
      </c>
      <c r="BK47901" s="98" t="s">
        <v>70</v>
      </c>
    </row>
    <row r="47902" spans="17:63" ht="29.25" customHeight="1" x14ac:dyDescent="0.2">
      <c r="Q47902" s="92" t="s">
        <v>50</v>
      </c>
      <c r="BF47902" s="101" t="s">
        <v>58</v>
      </c>
      <c r="BK47902" s="98" t="s">
        <v>70</v>
      </c>
    </row>
    <row r="47903" spans="17:63" ht="29.25" customHeight="1" x14ac:dyDescent="0.2">
      <c r="Q47903" s="92" t="s">
        <v>50</v>
      </c>
      <c r="BF47903" s="101" t="s">
        <v>58</v>
      </c>
      <c r="BK47903" s="98" t="s">
        <v>70</v>
      </c>
    </row>
    <row r="47904" spans="17:63" ht="29.25" customHeight="1" x14ac:dyDescent="0.2">
      <c r="Q47904" s="92" t="s">
        <v>50</v>
      </c>
      <c r="BF47904" s="101" t="s">
        <v>58</v>
      </c>
      <c r="BK47904" s="98" t="s">
        <v>70</v>
      </c>
    </row>
    <row r="47905" spans="17:63" ht="29.25" customHeight="1" x14ac:dyDescent="0.2">
      <c r="Q47905" s="92" t="s">
        <v>50</v>
      </c>
      <c r="BF47905" s="101" t="s">
        <v>58</v>
      </c>
      <c r="BK47905" s="98" t="s">
        <v>70</v>
      </c>
    </row>
    <row r="47906" spans="17:63" ht="29.25" customHeight="1" x14ac:dyDescent="0.2">
      <c r="Q47906" s="92" t="s">
        <v>50</v>
      </c>
      <c r="BF47906" s="101" t="s">
        <v>58</v>
      </c>
      <c r="BK47906" s="98" t="s">
        <v>70</v>
      </c>
    </row>
    <row r="47907" spans="17:63" ht="29.25" customHeight="1" x14ac:dyDescent="0.2">
      <c r="Q47907" s="92" t="s">
        <v>50</v>
      </c>
      <c r="BF47907" s="101" t="s">
        <v>58</v>
      </c>
      <c r="BK47907" s="98" t="s">
        <v>70</v>
      </c>
    </row>
    <row r="47908" spans="17:63" ht="29.25" customHeight="1" x14ac:dyDescent="0.2">
      <c r="Q47908" s="92" t="s">
        <v>50</v>
      </c>
      <c r="BF47908" s="101" t="s">
        <v>58</v>
      </c>
      <c r="BK47908" s="98" t="s">
        <v>70</v>
      </c>
    </row>
    <row r="47909" spans="17:63" ht="29.25" customHeight="1" x14ac:dyDescent="0.2">
      <c r="Q47909" s="92" t="s">
        <v>50</v>
      </c>
      <c r="BF47909" s="101" t="s">
        <v>58</v>
      </c>
      <c r="BK47909" s="98" t="s">
        <v>70</v>
      </c>
    </row>
    <row r="47910" spans="17:63" ht="29.25" customHeight="1" x14ac:dyDescent="0.2">
      <c r="Q47910" s="92" t="s">
        <v>50</v>
      </c>
      <c r="BF47910" s="101" t="s">
        <v>58</v>
      </c>
      <c r="BK47910" s="98" t="s">
        <v>70</v>
      </c>
    </row>
    <row r="47911" spans="17:63" ht="29.25" customHeight="1" x14ac:dyDescent="0.2">
      <c r="Q47911" s="92" t="s">
        <v>50</v>
      </c>
      <c r="BF47911" s="101" t="s">
        <v>58</v>
      </c>
      <c r="BK47911" s="98" t="s">
        <v>70</v>
      </c>
    </row>
    <row r="47912" spans="17:63" ht="29.25" customHeight="1" x14ac:dyDescent="0.2">
      <c r="Q47912" s="92" t="s">
        <v>50</v>
      </c>
      <c r="BF47912" s="101" t="s">
        <v>58</v>
      </c>
      <c r="BK47912" s="98" t="s">
        <v>70</v>
      </c>
    </row>
    <row r="47913" spans="17:63" ht="29.25" customHeight="1" x14ac:dyDescent="0.2">
      <c r="Q47913" s="92" t="s">
        <v>50</v>
      </c>
      <c r="BF47913" s="101" t="s">
        <v>58</v>
      </c>
      <c r="BK47913" s="98" t="s">
        <v>70</v>
      </c>
    </row>
    <row r="47914" spans="17:63" ht="29.25" customHeight="1" x14ac:dyDescent="0.2">
      <c r="Q47914" s="92" t="s">
        <v>50</v>
      </c>
      <c r="BF47914" s="101" t="s">
        <v>58</v>
      </c>
      <c r="BK47914" s="98" t="s">
        <v>70</v>
      </c>
    </row>
    <row r="47915" spans="17:63" ht="29.25" customHeight="1" x14ac:dyDescent="0.2">
      <c r="Q47915" s="92" t="s">
        <v>50</v>
      </c>
      <c r="BF47915" s="101" t="s">
        <v>58</v>
      </c>
      <c r="BK47915" s="98" t="s">
        <v>70</v>
      </c>
    </row>
    <row r="47916" spans="17:63" ht="29.25" customHeight="1" x14ac:dyDescent="0.2">
      <c r="Q47916" s="92" t="s">
        <v>50</v>
      </c>
      <c r="BF47916" s="101" t="s">
        <v>58</v>
      </c>
      <c r="BK47916" s="98" t="s">
        <v>70</v>
      </c>
    </row>
    <row r="47917" spans="17:63" ht="29.25" customHeight="1" x14ac:dyDescent="0.2">
      <c r="Q47917" s="92" t="s">
        <v>50</v>
      </c>
      <c r="BF47917" s="101" t="s">
        <v>58</v>
      </c>
      <c r="BK47917" s="98" t="s">
        <v>70</v>
      </c>
    </row>
    <row r="47918" spans="17:63" ht="29.25" customHeight="1" x14ac:dyDescent="0.2">
      <c r="Q47918" s="92" t="s">
        <v>50</v>
      </c>
      <c r="BF47918" s="101" t="s">
        <v>58</v>
      </c>
      <c r="BK47918" s="98" t="s">
        <v>70</v>
      </c>
    </row>
    <row r="47919" spans="17:63" ht="29.25" customHeight="1" x14ac:dyDescent="0.2">
      <c r="Q47919" s="92" t="s">
        <v>50</v>
      </c>
      <c r="BF47919" s="101" t="s">
        <v>58</v>
      </c>
      <c r="BK47919" s="98" t="s">
        <v>70</v>
      </c>
    </row>
    <row r="47920" spans="17:63" ht="29.25" customHeight="1" x14ac:dyDescent="0.2">
      <c r="Q47920" s="92" t="s">
        <v>50</v>
      </c>
      <c r="BF47920" s="101" t="s">
        <v>58</v>
      </c>
      <c r="BK47920" s="98" t="s">
        <v>70</v>
      </c>
    </row>
    <row r="47921" spans="17:63" ht="29.25" customHeight="1" x14ac:dyDescent="0.2">
      <c r="Q47921" s="92" t="s">
        <v>50</v>
      </c>
      <c r="BF47921" s="101" t="s">
        <v>58</v>
      </c>
      <c r="BK47921" s="98" t="s">
        <v>70</v>
      </c>
    </row>
    <row r="47922" spans="17:63" ht="29.25" customHeight="1" x14ac:dyDescent="0.2">
      <c r="Q47922" s="92" t="s">
        <v>50</v>
      </c>
      <c r="BF47922" s="101" t="s">
        <v>58</v>
      </c>
      <c r="BK47922" s="98" t="s">
        <v>70</v>
      </c>
    </row>
    <row r="47923" spans="17:63" ht="29.25" customHeight="1" x14ac:dyDescent="0.2">
      <c r="Q47923" s="92" t="s">
        <v>50</v>
      </c>
      <c r="BF47923" s="101" t="s">
        <v>58</v>
      </c>
      <c r="BK47923" s="98" t="s">
        <v>70</v>
      </c>
    </row>
    <row r="47924" spans="17:63" ht="29.25" customHeight="1" x14ac:dyDescent="0.2">
      <c r="Q47924" s="92" t="s">
        <v>50</v>
      </c>
      <c r="BF47924" s="101" t="s">
        <v>58</v>
      </c>
      <c r="BK47924" s="98" t="s">
        <v>70</v>
      </c>
    </row>
    <row r="47925" spans="17:63" ht="29.25" customHeight="1" x14ac:dyDescent="0.2">
      <c r="Q47925" s="92" t="s">
        <v>50</v>
      </c>
      <c r="BF47925" s="101" t="s">
        <v>58</v>
      </c>
      <c r="BK47925" s="98" t="s">
        <v>70</v>
      </c>
    </row>
    <row r="47926" spans="17:63" ht="29.25" customHeight="1" x14ac:dyDescent="0.2">
      <c r="Q47926" s="92" t="s">
        <v>50</v>
      </c>
      <c r="BF47926" s="101" t="s">
        <v>58</v>
      </c>
      <c r="BK47926" s="98" t="s">
        <v>70</v>
      </c>
    </row>
    <row r="47927" spans="17:63" ht="29.25" customHeight="1" x14ac:dyDescent="0.2">
      <c r="Q47927" s="92" t="s">
        <v>50</v>
      </c>
      <c r="BF47927" s="101" t="s">
        <v>58</v>
      </c>
      <c r="BK47927" s="98" t="s">
        <v>70</v>
      </c>
    </row>
    <row r="47928" spans="17:63" ht="29.25" customHeight="1" x14ac:dyDescent="0.2">
      <c r="Q47928" s="92" t="s">
        <v>50</v>
      </c>
      <c r="BF47928" s="101" t="s">
        <v>58</v>
      </c>
      <c r="BK47928" s="98" t="s">
        <v>70</v>
      </c>
    </row>
    <row r="47929" spans="17:63" ht="29.25" customHeight="1" x14ac:dyDescent="0.2">
      <c r="Q47929" s="92" t="s">
        <v>50</v>
      </c>
      <c r="BF47929" s="101" t="s">
        <v>58</v>
      </c>
      <c r="BK47929" s="98" t="s">
        <v>70</v>
      </c>
    </row>
    <row r="47930" spans="17:63" ht="29.25" customHeight="1" x14ac:dyDescent="0.2">
      <c r="Q47930" s="92" t="s">
        <v>50</v>
      </c>
      <c r="BF47930" s="101" t="s">
        <v>58</v>
      </c>
      <c r="BK47930" s="98" t="s">
        <v>70</v>
      </c>
    </row>
    <row r="47931" spans="17:63" ht="29.25" customHeight="1" x14ac:dyDescent="0.2">
      <c r="Q47931" s="92" t="s">
        <v>50</v>
      </c>
      <c r="BF47931" s="101" t="s">
        <v>58</v>
      </c>
      <c r="BK47931" s="98" t="s">
        <v>70</v>
      </c>
    </row>
    <row r="47932" spans="17:63" ht="29.25" customHeight="1" x14ac:dyDescent="0.2">
      <c r="Q47932" s="92" t="s">
        <v>50</v>
      </c>
      <c r="BF47932" s="101" t="s">
        <v>58</v>
      </c>
      <c r="BK47932" s="98" t="s">
        <v>70</v>
      </c>
    </row>
    <row r="47933" spans="17:63" ht="29.25" customHeight="1" x14ac:dyDescent="0.2">
      <c r="Q47933" s="92" t="s">
        <v>50</v>
      </c>
      <c r="BF47933" s="101" t="s">
        <v>58</v>
      </c>
      <c r="BK47933" s="98" t="s">
        <v>70</v>
      </c>
    </row>
    <row r="47934" spans="17:63" ht="29.25" customHeight="1" x14ac:dyDescent="0.2">
      <c r="Q47934" s="92" t="s">
        <v>50</v>
      </c>
      <c r="BF47934" s="101" t="s">
        <v>58</v>
      </c>
      <c r="BK47934" s="98" t="s">
        <v>70</v>
      </c>
    </row>
    <row r="47935" spans="17:63" ht="29.25" customHeight="1" x14ac:dyDescent="0.2">
      <c r="Q47935" s="92" t="s">
        <v>50</v>
      </c>
      <c r="BF47935" s="101" t="s">
        <v>58</v>
      </c>
      <c r="BK47935" s="98" t="s">
        <v>70</v>
      </c>
    </row>
    <row r="47936" spans="17:63" ht="29.25" customHeight="1" x14ac:dyDescent="0.2">
      <c r="Q47936" s="92" t="s">
        <v>50</v>
      </c>
      <c r="BF47936" s="101" t="s">
        <v>58</v>
      </c>
      <c r="BK47936" s="98" t="s">
        <v>70</v>
      </c>
    </row>
    <row r="47937" spans="17:63" ht="29.25" customHeight="1" x14ac:dyDescent="0.2">
      <c r="Q47937" s="92" t="s">
        <v>50</v>
      </c>
      <c r="BF47937" s="101" t="s">
        <v>58</v>
      </c>
      <c r="BK47937" s="98" t="s">
        <v>70</v>
      </c>
    </row>
    <row r="47938" spans="17:63" ht="29.25" customHeight="1" x14ac:dyDescent="0.2">
      <c r="Q47938" s="92" t="s">
        <v>50</v>
      </c>
      <c r="BF47938" s="101" t="s">
        <v>58</v>
      </c>
      <c r="BK47938" s="98" t="s">
        <v>70</v>
      </c>
    </row>
    <row r="47939" spans="17:63" ht="29.25" customHeight="1" x14ac:dyDescent="0.2">
      <c r="Q47939" s="92" t="s">
        <v>50</v>
      </c>
      <c r="BF47939" s="101" t="s">
        <v>58</v>
      </c>
      <c r="BK47939" s="98" t="s">
        <v>70</v>
      </c>
    </row>
    <row r="47940" spans="17:63" ht="29.25" customHeight="1" x14ac:dyDescent="0.2">
      <c r="Q47940" s="92" t="s">
        <v>50</v>
      </c>
      <c r="BF47940" s="101" t="s">
        <v>58</v>
      </c>
      <c r="BK47940" s="98" t="s">
        <v>70</v>
      </c>
    </row>
    <row r="47941" spans="17:63" ht="29.25" customHeight="1" x14ac:dyDescent="0.2">
      <c r="Q47941" s="92" t="s">
        <v>50</v>
      </c>
      <c r="BF47941" s="101" t="s">
        <v>58</v>
      </c>
      <c r="BK47941" s="98" t="s">
        <v>70</v>
      </c>
    </row>
    <row r="47942" spans="17:63" ht="29.25" customHeight="1" x14ac:dyDescent="0.2">
      <c r="Q47942" s="92" t="s">
        <v>50</v>
      </c>
      <c r="BF47942" s="101" t="s">
        <v>58</v>
      </c>
      <c r="BK47942" s="98" t="s">
        <v>70</v>
      </c>
    </row>
    <row r="47943" spans="17:63" ht="29.25" customHeight="1" x14ac:dyDescent="0.2">
      <c r="Q47943" s="92" t="s">
        <v>50</v>
      </c>
      <c r="BF47943" s="101" t="s">
        <v>58</v>
      </c>
      <c r="BK47943" s="98" t="s">
        <v>70</v>
      </c>
    </row>
    <row r="47944" spans="17:63" ht="29.25" customHeight="1" x14ac:dyDescent="0.2">
      <c r="Q47944" s="92" t="s">
        <v>50</v>
      </c>
      <c r="BF47944" s="101" t="s">
        <v>58</v>
      </c>
      <c r="BK47944" s="98" t="s">
        <v>70</v>
      </c>
    </row>
    <row r="47945" spans="17:63" ht="29.25" customHeight="1" x14ac:dyDescent="0.2">
      <c r="Q47945" s="92" t="s">
        <v>50</v>
      </c>
      <c r="BF47945" s="101" t="s">
        <v>58</v>
      </c>
      <c r="BK47945" s="98" t="s">
        <v>70</v>
      </c>
    </row>
    <row r="47946" spans="17:63" ht="29.25" customHeight="1" x14ac:dyDescent="0.2">
      <c r="Q47946" s="92" t="s">
        <v>50</v>
      </c>
      <c r="BF47946" s="101" t="s">
        <v>58</v>
      </c>
      <c r="BK47946" s="98" t="s">
        <v>70</v>
      </c>
    </row>
    <row r="47947" spans="17:63" ht="29.25" customHeight="1" x14ac:dyDescent="0.2">
      <c r="Q47947" s="92" t="s">
        <v>50</v>
      </c>
      <c r="BF47947" s="101" t="s">
        <v>58</v>
      </c>
      <c r="BK47947" s="98" t="s">
        <v>70</v>
      </c>
    </row>
    <row r="47948" spans="17:63" ht="29.25" customHeight="1" x14ac:dyDescent="0.2">
      <c r="Q47948" s="92" t="s">
        <v>50</v>
      </c>
      <c r="BF47948" s="101" t="s">
        <v>58</v>
      </c>
      <c r="BK47948" s="98" t="s">
        <v>70</v>
      </c>
    </row>
    <row r="47949" spans="17:63" ht="29.25" customHeight="1" x14ac:dyDescent="0.2">
      <c r="Q47949" s="92" t="s">
        <v>50</v>
      </c>
      <c r="BF47949" s="101" t="s">
        <v>58</v>
      </c>
      <c r="BK47949" s="98" t="s">
        <v>70</v>
      </c>
    </row>
    <row r="47950" spans="17:63" ht="29.25" customHeight="1" x14ac:dyDescent="0.2">
      <c r="Q47950" s="92" t="s">
        <v>50</v>
      </c>
      <c r="BF47950" s="101" t="s">
        <v>58</v>
      </c>
      <c r="BK47950" s="98" t="s">
        <v>70</v>
      </c>
    </row>
    <row r="47951" spans="17:63" ht="29.25" customHeight="1" x14ac:dyDescent="0.2">
      <c r="Q47951" s="92" t="s">
        <v>50</v>
      </c>
      <c r="BF47951" s="101" t="s">
        <v>58</v>
      </c>
      <c r="BK47951" s="98" t="s">
        <v>70</v>
      </c>
    </row>
    <row r="47952" spans="17:63" ht="29.25" customHeight="1" x14ac:dyDescent="0.2">
      <c r="Q47952" s="92" t="s">
        <v>50</v>
      </c>
      <c r="BF47952" s="101" t="s">
        <v>58</v>
      </c>
      <c r="BK47952" s="98" t="s">
        <v>70</v>
      </c>
    </row>
    <row r="47953" spans="17:63" ht="29.25" customHeight="1" x14ac:dyDescent="0.2">
      <c r="Q47953" s="92" t="s">
        <v>50</v>
      </c>
      <c r="BF47953" s="101" t="s">
        <v>58</v>
      </c>
      <c r="BK47953" s="98" t="s">
        <v>70</v>
      </c>
    </row>
    <row r="47954" spans="17:63" ht="29.25" customHeight="1" x14ac:dyDescent="0.2">
      <c r="Q47954" s="92" t="s">
        <v>50</v>
      </c>
      <c r="BF47954" s="101" t="s">
        <v>58</v>
      </c>
      <c r="BK47954" s="98" t="s">
        <v>70</v>
      </c>
    </row>
    <row r="47955" spans="17:63" ht="29.25" customHeight="1" x14ac:dyDescent="0.2">
      <c r="Q47955" s="92" t="s">
        <v>50</v>
      </c>
      <c r="BF47955" s="101" t="s">
        <v>58</v>
      </c>
      <c r="BK47955" s="98" t="s">
        <v>70</v>
      </c>
    </row>
    <row r="47956" spans="17:63" ht="29.25" customHeight="1" x14ac:dyDescent="0.2">
      <c r="Q47956" s="92" t="s">
        <v>50</v>
      </c>
      <c r="BF47956" s="101" t="s">
        <v>58</v>
      </c>
      <c r="BK47956" s="98" t="s">
        <v>70</v>
      </c>
    </row>
    <row r="47957" spans="17:63" ht="29.25" customHeight="1" x14ac:dyDescent="0.2">
      <c r="Q47957" s="92" t="s">
        <v>50</v>
      </c>
      <c r="BF47957" s="101" t="s">
        <v>58</v>
      </c>
      <c r="BK47957" s="98" t="s">
        <v>70</v>
      </c>
    </row>
    <row r="47958" spans="17:63" ht="29.25" customHeight="1" x14ac:dyDescent="0.2">
      <c r="Q47958" s="92" t="s">
        <v>50</v>
      </c>
      <c r="BF47958" s="101" t="s">
        <v>58</v>
      </c>
      <c r="BK47958" s="98" t="s">
        <v>70</v>
      </c>
    </row>
    <row r="47959" spans="17:63" ht="29.25" customHeight="1" x14ac:dyDescent="0.2">
      <c r="Q47959" s="92" t="s">
        <v>50</v>
      </c>
      <c r="BF47959" s="101" t="s">
        <v>58</v>
      </c>
      <c r="BK47959" s="98" t="s">
        <v>70</v>
      </c>
    </row>
    <row r="47960" spans="17:63" ht="29.25" customHeight="1" x14ac:dyDescent="0.2">
      <c r="Q47960" s="92" t="s">
        <v>50</v>
      </c>
      <c r="BF47960" s="101" t="s">
        <v>58</v>
      </c>
      <c r="BK47960" s="98" t="s">
        <v>70</v>
      </c>
    </row>
    <row r="47961" spans="17:63" ht="29.25" customHeight="1" x14ac:dyDescent="0.2">
      <c r="Q47961" s="92" t="s">
        <v>50</v>
      </c>
      <c r="BF47961" s="101" t="s">
        <v>58</v>
      </c>
      <c r="BK47961" s="98" t="s">
        <v>70</v>
      </c>
    </row>
    <row r="47962" spans="17:63" ht="29.25" customHeight="1" x14ac:dyDescent="0.2">
      <c r="Q47962" s="92" t="s">
        <v>50</v>
      </c>
      <c r="BF47962" s="101" t="s">
        <v>58</v>
      </c>
      <c r="BK47962" s="98" t="s">
        <v>70</v>
      </c>
    </row>
    <row r="47963" spans="17:63" ht="29.25" customHeight="1" x14ac:dyDescent="0.2">
      <c r="Q47963" s="92" t="s">
        <v>50</v>
      </c>
      <c r="BF47963" s="101" t="s">
        <v>58</v>
      </c>
      <c r="BK47963" s="98" t="s">
        <v>70</v>
      </c>
    </row>
    <row r="47964" spans="17:63" ht="29.25" customHeight="1" x14ac:dyDescent="0.2">
      <c r="Q47964" s="92" t="s">
        <v>50</v>
      </c>
      <c r="BF47964" s="101" t="s">
        <v>58</v>
      </c>
      <c r="BK47964" s="98" t="s">
        <v>70</v>
      </c>
    </row>
    <row r="47965" spans="17:63" ht="29.25" customHeight="1" x14ac:dyDescent="0.2">
      <c r="Q47965" s="92" t="s">
        <v>50</v>
      </c>
      <c r="BF47965" s="101" t="s">
        <v>58</v>
      </c>
      <c r="BK47965" s="98" t="s">
        <v>70</v>
      </c>
    </row>
    <row r="47966" spans="17:63" ht="29.25" customHeight="1" x14ac:dyDescent="0.2">
      <c r="Q47966" s="92" t="s">
        <v>50</v>
      </c>
      <c r="BF47966" s="101" t="s">
        <v>58</v>
      </c>
      <c r="BK47966" s="98" t="s">
        <v>70</v>
      </c>
    </row>
    <row r="47967" spans="17:63" ht="29.25" customHeight="1" x14ac:dyDescent="0.2">
      <c r="Q47967" s="92" t="s">
        <v>50</v>
      </c>
      <c r="BF47967" s="101" t="s">
        <v>58</v>
      </c>
      <c r="BK47967" s="98" t="s">
        <v>70</v>
      </c>
    </row>
    <row r="47968" spans="17:63" ht="29.25" customHeight="1" x14ac:dyDescent="0.2">
      <c r="Q47968" s="92" t="s">
        <v>50</v>
      </c>
      <c r="BF47968" s="101" t="s">
        <v>58</v>
      </c>
      <c r="BK47968" s="98" t="s">
        <v>70</v>
      </c>
    </row>
    <row r="47969" spans="17:63" ht="29.25" customHeight="1" x14ac:dyDescent="0.2">
      <c r="Q47969" s="92" t="s">
        <v>50</v>
      </c>
      <c r="BF47969" s="101" t="s">
        <v>58</v>
      </c>
      <c r="BK47969" s="98" t="s">
        <v>70</v>
      </c>
    </row>
    <row r="47970" spans="17:63" ht="29.25" customHeight="1" x14ac:dyDescent="0.2">
      <c r="Q47970" s="92" t="s">
        <v>50</v>
      </c>
      <c r="BF47970" s="101" t="s">
        <v>58</v>
      </c>
      <c r="BK47970" s="98" t="s">
        <v>70</v>
      </c>
    </row>
    <row r="47971" spans="17:63" ht="29.25" customHeight="1" x14ac:dyDescent="0.2">
      <c r="Q47971" s="92" t="s">
        <v>50</v>
      </c>
      <c r="BF47971" s="101" t="s">
        <v>58</v>
      </c>
      <c r="BK47971" s="98" t="s">
        <v>70</v>
      </c>
    </row>
    <row r="47972" spans="17:63" ht="29.25" customHeight="1" x14ac:dyDescent="0.2">
      <c r="Q47972" s="92" t="s">
        <v>50</v>
      </c>
      <c r="BF47972" s="101" t="s">
        <v>58</v>
      </c>
      <c r="BK47972" s="98" t="s">
        <v>70</v>
      </c>
    </row>
    <row r="47973" spans="17:63" ht="29.25" customHeight="1" x14ac:dyDescent="0.2">
      <c r="Q47973" s="92" t="s">
        <v>50</v>
      </c>
      <c r="BF47973" s="101" t="s">
        <v>58</v>
      </c>
      <c r="BK47973" s="98" t="s">
        <v>70</v>
      </c>
    </row>
    <row r="47974" spans="17:63" ht="29.25" customHeight="1" x14ac:dyDescent="0.2">
      <c r="Q47974" s="92" t="s">
        <v>50</v>
      </c>
      <c r="BF47974" s="101" t="s">
        <v>58</v>
      </c>
      <c r="BK47974" s="98" t="s">
        <v>70</v>
      </c>
    </row>
    <row r="47975" spans="17:63" ht="29.25" customHeight="1" x14ac:dyDescent="0.2">
      <c r="Q47975" s="92" t="s">
        <v>50</v>
      </c>
      <c r="BF47975" s="101" t="s">
        <v>58</v>
      </c>
      <c r="BK47975" s="98" t="s">
        <v>70</v>
      </c>
    </row>
    <row r="47976" spans="17:63" ht="29.25" customHeight="1" x14ac:dyDescent="0.2">
      <c r="Q47976" s="92" t="s">
        <v>50</v>
      </c>
      <c r="BF47976" s="101" t="s">
        <v>58</v>
      </c>
      <c r="BK47976" s="98" t="s">
        <v>70</v>
      </c>
    </row>
    <row r="47977" spans="17:63" ht="29.25" customHeight="1" x14ac:dyDescent="0.2">
      <c r="Q47977" s="92" t="s">
        <v>50</v>
      </c>
      <c r="BF47977" s="101" t="s">
        <v>58</v>
      </c>
      <c r="BK47977" s="98" t="s">
        <v>70</v>
      </c>
    </row>
    <row r="47978" spans="17:63" ht="29.25" customHeight="1" x14ac:dyDescent="0.2">
      <c r="Q47978" s="92" t="s">
        <v>50</v>
      </c>
      <c r="BF47978" s="101" t="s">
        <v>58</v>
      </c>
      <c r="BK47978" s="98" t="s">
        <v>70</v>
      </c>
    </row>
    <row r="47979" spans="17:63" ht="29.25" customHeight="1" x14ac:dyDescent="0.2">
      <c r="Q47979" s="92" t="s">
        <v>50</v>
      </c>
      <c r="BF47979" s="101" t="s">
        <v>58</v>
      </c>
      <c r="BK47979" s="98" t="s">
        <v>70</v>
      </c>
    </row>
    <row r="47980" spans="17:63" ht="29.25" customHeight="1" x14ac:dyDescent="0.2">
      <c r="Q47980" s="92" t="s">
        <v>50</v>
      </c>
      <c r="BF47980" s="101" t="s">
        <v>58</v>
      </c>
      <c r="BK47980" s="98" t="s">
        <v>70</v>
      </c>
    </row>
    <row r="47981" spans="17:63" ht="29.25" customHeight="1" x14ac:dyDescent="0.2">
      <c r="Q47981" s="92" t="s">
        <v>50</v>
      </c>
      <c r="BF47981" s="101" t="s">
        <v>58</v>
      </c>
      <c r="BK47981" s="98" t="s">
        <v>70</v>
      </c>
    </row>
    <row r="47982" spans="17:63" ht="29.25" customHeight="1" x14ac:dyDescent="0.2">
      <c r="Q47982" s="92" t="s">
        <v>50</v>
      </c>
      <c r="BF47982" s="101" t="s">
        <v>58</v>
      </c>
      <c r="BK47982" s="98" t="s">
        <v>70</v>
      </c>
    </row>
    <row r="47983" spans="17:63" ht="29.25" customHeight="1" x14ac:dyDescent="0.2">
      <c r="Q47983" s="92" t="s">
        <v>50</v>
      </c>
      <c r="BF47983" s="101" t="s">
        <v>58</v>
      </c>
      <c r="BK47983" s="98" t="s">
        <v>70</v>
      </c>
    </row>
    <row r="47984" spans="17:63" ht="29.25" customHeight="1" x14ac:dyDescent="0.2">
      <c r="Q47984" s="92" t="s">
        <v>50</v>
      </c>
      <c r="BF47984" s="101" t="s">
        <v>58</v>
      </c>
      <c r="BK47984" s="98" t="s">
        <v>70</v>
      </c>
    </row>
    <row r="47985" spans="17:63" ht="29.25" customHeight="1" x14ac:dyDescent="0.2">
      <c r="Q47985" s="92" t="s">
        <v>50</v>
      </c>
      <c r="BF47985" s="101" t="s">
        <v>58</v>
      </c>
      <c r="BK47985" s="98" t="s">
        <v>70</v>
      </c>
    </row>
    <row r="47986" spans="17:63" ht="29.25" customHeight="1" x14ac:dyDescent="0.2">
      <c r="Q47986" s="92" t="s">
        <v>50</v>
      </c>
      <c r="BF47986" s="101" t="s">
        <v>58</v>
      </c>
      <c r="BK47986" s="98" t="s">
        <v>70</v>
      </c>
    </row>
    <row r="47987" spans="17:63" ht="29.25" customHeight="1" x14ac:dyDescent="0.2">
      <c r="Q47987" s="92" t="s">
        <v>50</v>
      </c>
      <c r="BF47987" s="101" t="s">
        <v>58</v>
      </c>
      <c r="BK47987" s="98" t="s">
        <v>70</v>
      </c>
    </row>
    <row r="47988" spans="17:63" ht="29.25" customHeight="1" x14ac:dyDescent="0.2">
      <c r="Q47988" s="92" t="s">
        <v>50</v>
      </c>
      <c r="BF47988" s="101" t="s">
        <v>58</v>
      </c>
      <c r="BK47988" s="98" t="s">
        <v>70</v>
      </c>
    </row>
    <row r="47989" spans="17:63" ht="29.25" customHeight="1" x14ac:dyDescent="0.2">
      <c r="Q47989" s="92" t="s">
        <v>50</v>
      </c>
      <c r="BF47989" s="101" t="s">
        <v>58</v>
      </c>
      <c r="BK47989" s="98" t="s">
        <v>70</v>
      </c>
    </row>
    <row r="47990" spans="17:63" ht="29.25" customHeight="1" x14ac:dyDescent="0.2">
      <c r="Q47990" s="92" t="s">
        <v>50</v>
      </c>
      <c r="BF47990" s="101" t="s">
        <v>58</v>
      </c>
      <c r="BK47990" s="98" t="s">
        <v>70</v>
      </c>
    </row>
    <row r="47991" spans="17:63" ht="29.25" customHeight="1" x14ac:dyDescent="0.2">
      <c r="Q47991" s="92" t="s">
        <v>50</v>
      </c>
      <c r="BF47991" s="101" t="s">
        <v>58</v>
      </c>
      <c r="BK47991" s="98" t="s">
        <v>70</v>
      </c>
    </row>
    <row r="47992" spans="17:63" ht="29.25" customHeight="1" x14ac:dyDescent="0.2">
      <c r="Q47992" s="92" t="s">
        <v>50</v>
      </c>
      <c r="BF47992" s="101" t="s">
        <v>58</v>
      </c>
      <c r="BK47992" s="98" t="s">
        <v>70</v>
      </c>
    </row>
    <row r="47993" spans="17:63" ht="29.25" customHeight="1" x14ac:dyDescent="0.2">
      <c r="Q47993" s="92" t="s">
        <v>50</v>
      </c>
      <c r="BF47993" s="101" t="s">
        <v>58</v>
      </c>
      <c r="BK47993" s="98" t="s">
        <v>70</v>
      </c>
    </row>
    <row r="47994" spans="17:63" ht="29.25" customHeight="1" x14ac:dyDescent="0.2">
      <c r="Q47994" s="92" t="s">
        <v>50</v>
      </c>
      <c r="BF47994" s="101" t="s">
        <v>58</v>
      </c>
      <c r="BK47994" s="98" t="s">
        <v>70</v>
      </c>
    </row>
    <row r="47995" spans="17:63" ht="29.25" customHeight="1" x14ac:dyDescent="0.2">
      <c r="Q47995" s="92" t="s">
        <v>50</v>
      </c>
      <c r="BF47995" s="101" t="s">
        <v>58</v>
      </c>
      <c r="BK47995" s="98" t="s">
        <v>70</v>
      </c>
    </row>
    <row r="47996" spans="17:63" ht="29.25" customHeight="1" x14ac:dyDescent="0.2">
      <c r="Q47996" s="92" t="s">
        <v>50</v>
      </c>
      <c r="BF47996" s="101" t="s">
        <v>58</v>
      </c>
      <c r="BK47996" s="98" t="s">
        <v>70</v>
      </c>
    </row>
    <row r="47997" spans="17:63" ht="29.25" customHeight="1" x14ac:dyDescent="0.2">
      <c r="Q47997" s="92" t="s">
        <v>50</v>
      </c>
      <c r="BF47997" s="101" t="s">
        <v>58</v>
      </c>
      <c r="BK47997" s="98" t="s">
        <v>70</v>
      </c>
    </row>
    <row r="47998" spans="17:63" ht="29.25" customHeight="1" x14ac:dyDescent="0.2">
      <c r="Q47998" s="92" t="s">
        <v>50</v>
      </c>
      <c r="BF47998" s="101" t="s">
        <v>58</v>
      </c>
      <c r="BK47998" s="98" t="s">
        <v>70</v>
      </c>
    </row>
    <row r="47999" spans="17:63" ht="29.25" customHeight="1" x14ac:dyDescent="0.2">
      <c r="Q47999" s="92" t="s">
        <v>50</v>
      </c>
      <c r="BF47999" s="101" t="s">
        <v>58</v>
      </c>
      <c r="BK47999" s="98" t="s">
        <v>70</v>
      </c>
    </row>
    <row r="48000" spans="17:63" ht="29.25" customHeight="1" x14ac:dyDescent="0.2">
      <c r="Q48000" s="92" t="s">
        <v>50</v>
      </c>
      <c r="BF48000" s="101" t="s">
        <v>58</v>
      </c>
      <c r="BK48000" s="98" t="s">
        <v>70</v>
      </c>
    </row>
    <row r="48001" spans="17:63" ht="29.25" customHeight="1" x14ac:dyDescent="0.2">
      <c r="Q48001" s="92" t="s">
        <v>50</v>
      </c>
      <c r="BF48001" s="101" t="s">
        <v>58</v>
      </c>
      <c r="BK48001" s="98" t="s">
        <v>70</v>
      </c>
    </row>
    <row r="48002" spans="17:63" ht="29.25" customHeight="1" x14ac:dyDescent="0.2">
      <c r="Q48002" s="92" t="s">
        <v>50</v>
      </c>
      <c r="BF48002" s="101" t="s">
        <v>58</v>
      </c>
      <c r="BK48002" s="98" t="s">
        <v>70</v>
      </c>
    </row>
    <row r="48003" spans="17:63" ht="29.25" customHeight="1" x14ac:dyDescent="0.2">
      <c r="Q48003" s="92" t="s">
        <v>50</v>
      </c>
      <c r="BF48003" s="101" t="s">
        <v>58</v>
      </c>
      <c r="BK48003" s="98" t="s">
        <v>70</v>
      </c>
    </row>
    <row r="48004" spans="17:63" ht="29.25" customHeight="1" x14ac:dyDescent="0.2">
      <c r="Q48004" s="92" t="s">
        <v>50</v>
      </c>
      <c r="BF48004" s="101" t="s">
        <v>58</v>
      </c>
      <c r="BK48004" s="98" t="s">
        <v>70</v>
      </c>
    </row>
    <row r="48005" spans="17:63" ht="29.25" customHeight="1" x14ac:dyDescent="0.2">
      <c r="Q48005" s="92" t="s">
        <v>50</v>
      </c>
      <c r="BF48005" s="101" t="s">
        <v>58</v>
      </c>
      <c r="BK48005" s="98" t="s">
        <v>70</v>
      </c>
    </row>
    <row r="48006" spans="17:63" ht="29.25" customHeight="1" x14ac:dyDescent="0.2">
      <c r="Q48006" s="92" t="s">
        <v>50</v>
      </c>
      <c r="BF48006" s="101" t="s">
        <v>58</v>
      </c>
      <c r="BK48006" s="98" t="s">
        <v>70</v>
      </c>
    </row>
    <row r="48007" spans="17:63" ht="29.25" customHeight="1" x14ac:dyDescent="0.2">
      <c r="Q48007" s="92" t="s">
        <v>50</v>
      </c>
      <c r="BF48007" s="101" t="s">
        <v>58</v>
      </c>
      <c r="BK48007" s="98" t="s">
        <v>70</v>
      </c>
    </row>
    <row r="48008" spans="17:63" ht="29.25" customHeight="1" x14ac:dyDescent="0.2">
      <c r="Q48008" s="92" t="s">
        <v>50</v>
      </c>
      <c r="BF48008" s="101" t="s">
        <v>58</v>
      </c>
      <c r="BK48008" s="98" t="s">
        <v>70</v>
      </c>
    </row>
    <row r="48009" spans="17:63" ht="29.25" customHeight="1" x14ac:dyDescent="0.2">
      <c r="Q48009" s="92" t="s">
        <v>50</v>
      </c>
      <c r="BF48009" s="101" t="s">
        <v>58</v>
      </c>
      <c r="BK48009" s="98" t="s">
        <v>70</v>
      </c>
    </row>
    <row r="48010" spans="17:63" ht="29.25" customHeight="1" x14ac:dyDescent="0.2">
      <c r="Q48010" s="92" t="s">
        <v>50</v>
      </c>
      <c r="BF48010" s="101" t="s">
        <v>58</v>
      </c>
      <c r="BK48010" s="98" t="s">
        <v>70</v>
      </c>
    </row>
    <row r="48011" spans="17:63" ht="29.25" customHeight="1" x14ac:dyDescent="0.2">
      <c r="Q48011" s="92" t="s">
        <v>50</v>
      </c>
      <c r="BF48011" s="101" t="s">
        <v>58</v>
      </c>
      <c r="BK48011" s="98" t="s">
        <v>70</v>
      </c>
    </row>
    <row r="48012" spans="17:63" ht="29.25" customHeight="1" x14ac:dyDescent="0.2">
      <c r="Q48012" s="92" t="s">
        <v>50</v>
      </c>
      <c r="BF48012" s="101" t="s">
        <v>58</v>
      </c>
      <c r="BK48012" s="98" t="s">
        <v>70</v>
      </c>
    </row>
    <row r="48013" spans="17:63" ht="29.25" customHeight="1" x14ac:dyDescent="0.2">
      <c r="Q48013" s="92" t="s">
        <v>50</v>
      </c>
      <c r="BF48013" s="101" t="s">
        <v>58</v>
      </c>
      <c r="BK48013" s="98" t="s">
        <v>70</v>
      </c>
    </row>
    <row r="48014" spans="17:63" ht="29.25" customHeight="1" x14ac:dyDescent="0.2">
      <c r="Q48014" s="92" t="s">
        <v>50</v>
      </c>
      <c r="BF48014" s="101" t="s">
        <v>58</v>
      </c>
      <c r="BK48014" s="98" t="s">
        <v>70</v>
      </c>
    </row>
    <row r="48015" spans="17:63" ht="29.25" customHeight="1" x14ac:dyDescent="0.2">
      <c r="Q48015" s="92" t="s">
        <v>50</v>
      </c>
      <c r="BF48015" s="101" t="s">
        <v>58</v>
      </c>
      <c r="BK48015" s="98" t="s">
        <v>70</v>
      </c>
    </row>
    <row r="48016" spans="17:63" ht="29.25" customHeight="1" x14ac:dyDescent="0.2">
      <c r="Q48016" s="92" t="s">
        <v>50</v>
      </c>
      <c r="BF48016" s="101" t="s">
        <v>58</v>
      </c>
      <c r="BK48016" s="98" t="s">
        <v>70</v>
      </c>
    </row>
    <row r="48017" spans="17:63" ht="29.25" customHeight="1" x14ac:dyDescent="0.2">
      <c r="Q48017" s="92" t="s">
        <v>50</v>
      </c>
      <c r="BF48017" s="101" t="s">
        <v>58</v>
      </c>
      <c r="BK48017" s="98" t="s">
        <v>70</v>
      </c>
    </row>
    <row r="48018" spans="17:63" ht="29.25" customHeight="1" x14ac:dyDescent="0.2">
      <c r="Q48018" s="92" t="s">
        <v>50</v>
      </c>
      <c r="BF48018" s="101" t="s">
        <v>58</v>
      </c>
      <c r="BK48018" s="98" t="s">
        <v>70</v>
      </c>
    </row>
    <row r="48019" spans="17:63" ht="29.25" customHeight="1" x14ac:dyDescent="0.2">
      <c r="Q48019" s="92" t="s">
        <v>50</v>
      </c>
      <c r="BF48019" s="101" t="s">
        <v>58</v>
      </c>
      <c r="BK48019" s="98" t="s">
        <v>70</v>
      </c>
    </row>
    <row r="48020" spans="17:63" ht="29.25" customHeight="1" x14ac:dyDescent="0.2">
      <c r="Q48020" s="92" t="s">
        <v>50</v>
      </c>
      <c r="BF48020" s="101" t="s">
        <v>58</v>
      </c>
      <c r="BK48020" s="98" t="s">
        <v>70</v>
      </c>
    </row>
    <row r="48021" spans="17:63" ht="29.25" customHeight="1" x14ac:dyDescent="0.2">
      <c r="Q48021" s="92" t="s">
        <v>50</v>
      </c>
      <c r="BF48021" s="101" t="s">
        <v>58</v>
      </c>
      <c r="BK48021" s="98" t="s">
        <v>70</v>
      </c>
    </row>
    <row r="48022" spans="17:63" ht="29.25" customHeight="1" x14ac:dyDescent="0.2">
      <c r="Q48022" s="92" t="s">
        <v>50</v>
      </c>
      <c r="BF48022" s="101" t="s">
        <v>58</v>
      </c>
      <c r="BK48022" s="98" t="s">
        <v>70</v>
      </c>
    </row>
    <row r="48023" spans="17:63" ht="29.25" customHeight="1" x14ac:dyDescent="0.2">
      <c r="Q48023" s="92" t="s">
        <v>50</v>
      </c>
      <c r="BF48023" s="101" t="s">
        <v>58</v>
      </c>
      <c r="BK48023" s="98" t="s">
        <v>70</v>
      </c>
    </row>
    <row r="48024" spans="17:63" ht="29.25" customHeight="1" x14ac:dyDescent="0.2">
      <c r="Q48024" s="92" t="s">
        <v>50</v>
      </c>
      <c r="BF48024" s="101" t="s">
        <v>58</v>
      </c>
      <c r="BK48024" s="98" t="s">
        <v>70</v>
      </c>
    </row>
    <row r="48025" spans="17:63" ht="29.25" customHeight="1" x14ac:dyDescent="0.2">
      <c r="Q48025" s="92" t="s">
        <v>50</v>
      </c>
      <c r="BF48025" s="101" t="s">
        <v>58</v>
      </c>
      <c r="BK48025" s="98" t="s">
        <v>70</v>
      </c>
    </row>
    <row r="48026" spans="17:63" ht="29.25" customHeight="1" x14ac:dyDescent="0.2">
      <c r="Q48026" s="92" t="s">
        <v>50</v>
      </c>
      <c r="BF48026" s="101" t="s">
        <v>58</v>
      </c>
      <c r="BK48026" s="98" t="s">
        <v>70</v>
      </c>
    </row>
    <row r="48027" spans="17:63" ht="29.25" customHeight="1" x14ac:dyDescent="0.2">
      <c r="Q48027" s="92" t="s">
        <v>50</v>
      </c>
      <c r="BF48027" s="101" t="s">
        <v>58</v>
      </c>
      <c r="BK48027" s="98" t="s">
        <v>70</v>
      </c>
    </row>
    <row r="48028" spans="17:63" ht="29.25" customHeight="1" x14ac:dyDescent="0.2">
      <c r="Q48028" s="92" t="s">
        <v>50</v>
      </c>
      <c r="BF48028" s="101" t="s">
        <v>58</v>
      </c>
      <c r="BK48028" s="98" t="s">
        <v>70</v>
      </c>
    </row>
    <row r="48029" spans="17:63" ht="29.25" customHeight="1" x14ac:dyDescent="0.2">
      <c r="Q48029" s="92" t="s">
        <v>50</v>
      </c>
      <c r="BF48029" s="101" t="s">
        <v>58</v>
      </c>
      <c r="BK48029" s="98" t="s">
        <v>70</v>
      </c>
    </row>
    <row r="48030" spans="17:63" ht="29.25" customHeight="1" x14ac:dyDescent="0.2">
      <c r="Q48030" s="92" t="s">
        <v>50</v>
      </c>
      <c r="BF48030" s="101" t="s">
        <v>58</v>
      </c>
      <c r="BK48030" s="98" t="s">
        <v>70</v>
      </c>
    </row>
    <row r="48031" spans="17:63" ht="29.25" customHeight="1" x14ac:dyDescent="0.2">
      <c r="Q48031" s="92" t="s">
        <v>50</v>
      </c>
      <c r="BF48031" s="101" t="s">
        <v>58</v>
      </c>
      <c r="BK48031" s="98" t="s">
        <v>70</v>
      </c>
    </row>
    <row r="48032" spans="17:63" ht="29.25" customHeight="1" x14ac:dyDescent="0.2">
      <c r="Q48032" s="92" t="s">
        <v>50</v>
      </c>
      <c r="BF48032" s="101" t="s">
        <v>58</v>
      </c>
      <c r="BK48032" s="98" t="s">
        <v>70</v>
      </c>
    </row>
    <row r="48033" spans="17:63" ht="29.25" customHeight="1" x14ac:dyDescent="0.2">
      <c r="Q48033" s="92" t="s">
        <v>50</v>
      </c>
      <c r="BF48033" s="101" t="s">
        <v>58</v>
      </c>
      <c r="BK48033" s="98" t="s">
        <v>70</v>
      </c>
    </row>
    <row r="48034" spans="17:63" ht="29.25" customHeight="1" x14ac:dyDescent="0.2">
      <c r="Q48034" s="92" t="s">
        <v>50</v>
      </c>
      <c r="BF48034" s="101" t="s">
        <v>58</v>
      </c>
      <c r="BK48034" s="98" t="s">
        <v>70</v>
      </c>
    </row>
    <row r="48035" spans="17:63" ht="29.25" customHeight="1" x14ac:dyDescent="0.2">
      <c r="Q48035" s="92" t="s">
        <v>50</v>
      </c>
      <c r="BF48035" s="101" t="s">
        <v>58</v>
      </c>
      <c r="BK48035" s="98" t="s">
        <v>70</v>
      </c>
    </row>
    <row r="48036" spans="17:63" ht="29.25" customHeight="1" x14ac:dyDescent="0.2">
      <c r="Q48036" s="92" t="s">
        <v>50</v>
      </c>
      <c r="BF48036" s="101" t="s">
        <v>58</v>
      </c>
      <c r="BK48036" s="98" t="s">
        <v>70</v>
      </c>
    </row>
    <row r="48037" spans="17:63" ht="29.25" customHeight="1" x14ac:dyDescent="0.2">
      <c r="Q48037" s="92" t="s">
        <v>50</v>
      </c>
      <c r="BF48037" s="101" t="s">
        <v>58</v>
      </c>
      <c r="BK48037" s="98" t="s">
        <v>70</v>
      </c>
    </row>
    <row r="48038" spans="17:63" ht="29.25" customHeight="1" x14ac:dyDescent="0.2">
      <c r="Q48038" s="92" t="s">
        <v>50</v>
      </c>
      <c r="BF48038" s="101" t="s">
        <v>58</v>
      </c>
      <c r="BK48038" s="98" t="s">
        <v>70</v>
      </c>
    </row>
    <row r="48039" spans="17:63" ht="29.25" customHeight="1" x14ac:dyDescent="0.2">
      <c r="Q48039" s="92" t="s">
        <v>50</v>
      </c>
      <c r="BF48039" s="101" t="s">
        <v>58</v>
      </c>
      <c r="BK48039" s="98" t="s">
        <v>70</v>
      </c>
    </row>
    <row r="48040" spans="17:63" ht="29.25" customHeight="1" x14ac:dyDescent="0.2">
      <c r="Q48040" s="92" t="s">
        <v>50</v>
      </c>
      <c r="BF48040" s="101" t="s">
        <v>58</v>
      </c>
      <c r="BK48040" s="98" t="s">
        <v>70</v>
      </c>
    </row>
    <row r="48041" spans="17:63" ht="29.25" customHeight="1" x14ac:dyDescent="0.2">
      <c r="Q48041" s="92" t="s">
        <v>50</v>
      </c>
      <c r="BF48041" s="101" t="s">
        <v>58</v>
      </c>
      <c r="BK48041" s="98" t="s">
        <v>70</v>
      </c>
    </row>
    <row r="48042" spans="17:63" ht="29.25" customHeight="1" x14ac:dyDescent="0.2">
      <c r="Q48042" s="92" t="s">
        <v>50</v>
      </c>
      <c r="BF48042" s="101" t="s">
        <v>58</v>
      </c>
      <c r="BK48042" s="98" t="s">
        <v>70</v>
      </c>
    </row>
    <row r="48043" spans="17:63" ht="29.25" customHeight="1" x14ac:dyDescent="0.2">
      <c r="Q48043" s="92" t="s">
        <v>50</v>
      </c>
      <c r="BF48043" s="101" t="s">
        <v>58</v>
      </c>
      <c r="BK48043" s="98" t="s">
        <v>70</v>
      </c>
    </row>
    <row r="48044" spans="17:63" ht="29.25" customHeight="1" x14ac:dyDescent="0.2">
      <c r="Q48044" s="92" t="s">
        <v>50</v>
      </c>
      <c r="BF48044" s="101" t="s">
        <v>58</v>
      </c>
      <c r="BK48044" s="98" t="s">
        <v>70</v>
      </c>
    </row>
    <row r="48045" spans="17:63" ht="29.25" customHeight="1" x14ac:dyDescent="0.2">
      <c r="Q48045" s="92" t="s">
        <v>50</v>
      </c>
      <c r="BF48045" s="101" t="s">
        <v>58</v>
      </c>
      <c r="BK48045" s="98" t="s">
        <v>70</v>
      </c>
    </row>
    <row r="48046" spans="17:63" ht="29.25" customHeight="1" x14ac:dyDescent="0.2">
      <c r="Q48046" s="92" t="s">
        <v>50</v>
      </c>
      <c r="BF48046" s="101" t="s">
        <v>58</v>
      </c>
      <c r="BK48046" s="98" t="s">
        <v>70</v>
      </c>
    </row>
    <row r="48047" spans="17:63" ht="29.25" customHeight="1" x14ac:dyDescent="0.2">
      <c r="Q48047" s="92" t="s">
        <v>50</v>
      </c>
      <c r="BF48047" s="101" t="s">
        <v>58</v>
      </c>
      <c r="BK48047" s="98" t="s">
        <v>70</v>
      </c>
    </row>
    <row r="48048" spans="17:63" ht="29.25" customHeight="1" x14ac:dyDescent="0.2">
      <c r="Q48048" s="92" t="s">
        <v>50</v>
      </c>
      <c r="BF48048" s="101" t="s">
        <v>58</v>
      </c>
      <c r="BK48048" s="98" t="s">
        <v>70</v>
      </c>
    </row>
    <row r="48049" spans="17:63" ht="29.25" customHeight="1" x14ac:dyDescent="0.2">
      <c r="Q48049" s="92" t="s">
        <v>50</v>
      </c>
      <c r="BF48049" s="101" t="s">
        <v>58</v>
      </c>
      <c r="BK48049" s="98" t="s">
        <v>70</v>
      </c>
    </row>
    <row r="48050" spans="17:63" ht="29.25" customHeight="1" x14ac:dyDescent="0.2">
      <c r="Q48050" s="92" t="s">
        <v>50</v>
      </c>
      <c r="BF48050" s="101" t="s">
        <v>58</v>
      </c>
      <c r="BK48050" s="98" t="s">
        <v>70</v>
      </c>
    </row>
    <row r="48051" spans="17:63" ht="29.25" customHeight="1" x14ac:dyDescent="0.2">
      <c r="Q48051" s="92" t="s">
        <v>50</v>
      </c>
      <c r="BF48051" s="101" t="s">
        <v>58</v>
      </c>
      <c r="BK48051" s="98" t="s">
        <v>70</v>
      </c>
    </row>
    <row r="48052" spans="17:63" ht="29.25" customHeight="1" x14ac:dyDescent="0.2">
      <c r="Q48052" s="92" t="s">
        <v>50</v>
      </c>
      <c r="BF48052" s="101" t="s">
        <v>58</v>
      </c>
      <c r="BK48052" s="98" t="s">
        <v>70</v>
      </c>
    </row>
    <row r="48053" spans="17:63" ht="29.25" customHeight="1" x14ac:dyDescent="0.2">
      <c r="Q48053" s="92" t="s">
        <v>50</v>
      </c>
      <c r="BF48053" s="101" t="s">
        <v>58</v>
      </c>
      <c r="BK48053" s="98" t="s">
        <v>70</v>
      </c>
    </row>
    <row r="48054" spans="17:63" ht="29.25" customHeight="1" x14ac:dyDescent="0.2">
      <c r="Q48054" s="92" t="s">
        <v>50</v>
      </c>
      <c r="BF48054" s="101" t="s">
        <v>58</v>
      </c>
      <c r="BK48054" s="98" t="s">
        <v>70</v>
      </c>
    </row>
    <row r="48055" spans="17:63" ht="29.25" customHeight="1" x14ac:dyDescent="0.2">
      <c r="Q48055" s="92" t="s">
        <v>50</v>
      </c>
      <c r="BF48055" s="101" t="s">
        <v>58</v>
      </c>
      <c r="BK48055" s="98" t="s">
        <v>70</v>
      </c>
    </row>
    <row r="48056" spans="17:63" ht="29.25" customHeight="1" x14ac:dyDescent="0.2">
      <c r="Q48056" s="92" t="s">
        <v>50</v>
      </c>
      <c r="BF48056" s="101" t="s">
        <v>58</v>
      </c>
      <c r="BK48056" s="98" t="s">
        <v>70</v>
      </c>
    </row>
    <row r="48057" spans="17:63" ht="29.25" customHeight="1" x14ac:dyDescent="0.2">
      <c r="Q48057" s="92" t="s">
        <v>50</v>
      </c>
      <c r="BF48057" s="101" t="s">
        <v>58</v>
      </c>
      <c r="BK48057" s="98" t="s">
        <v>70</v>
      </c>
    </row>
    <row r="48058" spans="17:63" ht="29.25" customHeight="1" x14ac:dyDescent="0.2">
      <c r="Q48058" s="92" t="s">
        <v>50</v>
      </c>
      <c r="BF48058" s="101" t="s">
        <v>58</v>
      </c>
      <c r="BK48058" s="98" t="s">
        <v>70</v>
      </c>
    </row>
    <row r="48059" spans="17:63" ht="29.25" customHeight="1" x14ac:dyDescent="0.2">
      <c r="Q48059" s="92" t="s">
        <v>50</v>
      </c>
      <c r="BF48059" s="101" t="s">
        <v>58</v>
      </c>
      <c r="BK48059" s="98" t="s">
        <v>70</v>
      </c>
    </row>
    <row r="48060" spans="17:63" ht="29.25" customHeight="1" x14ac:dyDescent="0.2">
      <c r="Q48060" s="92" t="s">
        <v>50</v>
      </c>
      <c r="BF48060" s="101" t="s">
        <v>58</v>
      </c>
      <c r="BK48060" s="98" t="s">
        <v>70</v>
      </c>
    </row>
    <row r="48061" spans="17:63" ht="29.25" customHeight="1" x14ac:dyDescent="0.2">
      <c r="Q48061" s="92" t="s">
        <v>50</v>
      </c>
      <c r="BF48061" s="101" t="s">
        <v>58</v>
      </c>
      <c r="BK48061" s="98" t="s">
        <v>70</v>
      </c>
    </row>
    <row r="48062" spans="17:63" ht="29.25" customHeight="1" x14ac:dyDescent="0.2">
      <c r="Q48062" s="92" t="s">
        <v>50</v>
      </c>
      <c r="BF48062" s="101" t="s">
        <v>58</v>
      </c>
      <c r="BK48062" s="98" t="s">
        <v>70</v>
      </c>
    </row>
    <row r="48063" spans="17:63" ht="29.25" customHeight="1" x14ac:dyDescent="0.2">
      <c r="Q48063" s="92" t="s">
        <v>50</v>
      </c>
      <c r="BF48063" s="101" t="s">
        <v>58</v>
      </c>
      <c r="BK48063" s="98" t="s">
        <v>70</v>
      </c>
    </row>
    <row r="48064" spans="17:63" ht="29.25" customHeight="1" x14ac:dyDescent="0.2">
      <c r="Q48064" s="92" t="s">
        <v>50</v>
      </c>
      <c r="BF48064" s="101" t="s">
        <v>58</v>
      </c>
      <c r="BK48064" s="98" t="s">
        <v>70</v>
      </c>
    </row>
    <row r="48065" spans="17:63" ht="29.25" customHeight="1" x14ac:dyDescent="0.2">
      <c r="Q48065" s="92" t="s">
        <v>50</v>
      </c>
      <c r="BF48065" s="101" t="s">
        <v>58</v>
      </c>
      <c r="BK48065" s="98" t="s">
        <v>70</v>
      </c>
    </row>
    <row r="48066" spans="17:63" ht="29.25" customHeight="1" x14ac:dyDescent="0.2">
      <c r="Q48066" s="92" t="s">
        <v>50</v>
      </c>
      <c r="BF48066" s="101" t="s">
        <v>58</v>
      </c>
      <c r="BK48066" s="98" t="s">
        <v>70</v>
      </c>
    </row>
    <row r="48067" spans="17:63" ht="29.25" customHeight="1" x14ac:dyDescent="0.2">
      <c r="Q48067" s="92" t="s">
        <v>50</v>
      </c>
      <c r="BF48067" s="101" t="s">
        <v>58</v>
      </c>
      <c r="BK48067" s="98" t="s">
        <v>70</v>
      </c>
    </row>
    <row r="48068" spans="17:63" ht="29.25" customHeight="1" x14ac:dyDescent="0.2">
      <c r="Q48068" s="92" t="s">
        <v>50</v>
      </c>
      <c r="BF48068" s="101" t="s">
        <v>58</v>
      </c>
      <c r="BK48068" s="98" t="s">
        <v>70</v>
      </c>
    </row>
    <row r="48069" spans="17:63" ht="29.25" customHeight="1" x14ac:dyDescent="0.2">
      <c r="Q48069" s="92" t="s">
        <v>50</v>
      </c>
      <c r="BF48069" s="101" t="s">
        <v>58</v>
      </c>
      <c r="BK48069" s="98" t="s">
        <v>70</v>
      </c>
    </row>
    <row r="48070" spans="17:63" ht="29.25" customHeight="1" x14ac:dyDescent="0.2">
      <c r="Q48070" s="92" t="s">
        <v>50</v>
      </c>
      <c r="BF48070" s="101" t="s">
        <v>58</v>
      </c>
      <c r="BK48070" s="98" t="s">
        <v>70</v>
      </c>
    </row>
    <row r="48071" spans="17:63" ht="29.25" customHeight="1" x14ac:dyDescent="0.2">
      <c r="Q48071" s="92" t="s">
        <v>50</v>
      </c>
      <c r="BF48071" s="101" t="s">
        <v>58</v>
      </c>
      <c r="BK48071" s="98" t="s">
        <v>70</v>
      </c>
    </row>
    <row r="48072" spans="17:63" ht="29.25" customHeight="1" x14ac:dyDescent="0.2">
      <c r="Q48072" s="92" t="s">
        <v>50</v>
      </c>
      <c r="BF48072" s="101" t="s">
        <v>58</v>
      </c>
      <c r="BK48072" s="98" t="s">
        <v>70</v>
      </c>
    </row>
    <row r="48073" spans="17:63" ht="29.25" customHeight="1" x14ac:dyDescent="0.2">
      <c r="Q48073" s="92" t="s">
        <v>50</v>
      </c>
      <c r="BF48073" s="101" t="s">
        <v>58</v>
      </c>
      <c r="BK48073" s="98" t="s">
        <v>70</v>
      </c>
    </row>
    <row r="48074" spans="17:63" ht="29.25" customHeight="1" x14ac:dyDescent="0.2">
      <c r="Q48074" s="92" t="s">
        <v>50</v>
      </c>
      <c r="BF48074" s="101" t="s">
        <v>58</v>
      </c>
      <c r="BK48074" s="98" t="s">
        <v>70</v>
      </c>
    </row>
    <row r="48075" spans="17:63" ht="29.25" customHeight="1" x14ac:dyDescent="0.2">
      <c r="Q48075" s="92" t="s">
        <v>50</v>
      </c>
      <c r="BF48075" s="101" t="s">
        <v>58</v>
      </c>
      <c r="BK48075" s="98" t="s">
        <v>70</v>
      </c>
    </row>
    <row r="48076" spans="17:63" ht="29.25" customHeight="1" x14ac:dyDescent="0.2">
      <c r="Q48076" s="92" t="s">
        <v>50</v>
      </c>
      <c r="BF48076" s="101" t="s">
        <v>58</v>
      </c>
      <c r="BK48076" s="98" t="s">
        <v>70</v>
      </c>
    </row>
    <row r="48077" spans="17:63" ht="29.25" customHeight="1" x14ac:dyDescent="0.2">
      <c r="Q48077" s="92" t="s">
        <v>50</v>
      </c>
      <c r="BF48077" s="101" t="s">
        <v>58</v>
      </c>
      <c r="BK48077" s="98" t="s">
        <v>70</v>
      </c>
    </row>
    <row r="48078" spans="17:63" ht="29.25" customHeight="1" x14ac:dyDescent="0.2">
      <c r="Q48078" s="92" t="s">
        <v>50</v>
      </c>
      <c r="BF48078" s="101" t="s">
        <v>58</v>
      </c>
      <c r="BK48078" s="98" t="s">
        <v>70</v>
      </c>
    </row>
    <row r="48079" spans="17:63" ht="29.25" customHeight="1" x14ac:dyDescent="0.2">
      <c r="Q48079" s="92" t="s">
        <v>50</v>
      </c>
      <c r="BF48079" s="101" t="s">
        <v>58</v>
      </c>
      <c r="BK48079" s="98" t="s">
        <v>70</v>
      </c>
    </row>
    <row r="48080" spans="17:63" ht="29.25" customHeight="1" x14ac:dyDescent="0.2">
      <c r="Q48080" s="92" t="s">
        <v>50</v>
      </c>
      <c r="BF48080" s="101" t="s">
        <v>58</v>
      </c>
      <c r="BK48080" s="98" t="s">
        <v>70</v>
      </c>
    </row>
    <row r="48081" spans="17:63" ht="29.25" customHeight="1" x14ac:dyDescent="0.2">
      <c r="Q48081" s="92" t="s">
        <v>50</v>
      </c>
      <c r="BF48081" s="101" t="s">
        <v>58</v>
      </c>
      <c r="BK48081" s="98" t="s">
        <v>70</v>
      </c>
    </row>
    <row r="48082" spans="17:63" ht="29.25" customHeight="1" x14ac:dyDescent="0.2">
      <c r="Q48082" s="92" t="s">
        <v>50</v>
      </c>
      <c r="BF48082" s="101" t="s">
        <v>58</v>
      </c>
      <c r="BK48082" s="98" t="s">
        <v>70</v>
      </c>
    </row>
    <row r="48083" spans="17:63" ht="29.25" customHeight="1" x14ac:dyDescent="0.2">
      <c r="Q48083" s="92" t="s">
        <v>50</v>
      </c>
      <c r="BF48083" s="101" t="s">
        <v>58</v>
      </c>
      <c r="BK48083" s="98" t="s">
        <v>70</v>
      </c>
    </row>
    <row r="48084" spans="17:63" ht="29.25" customHeight="1" x14ac:dyDescent="0.2">
      <c r="Q48084" s="92" t="s">
        <v>50</v>
      </c>
      <c r="BF48084" s="101" t="s">
        <v>58</v>
      </c>
      <c r="BK48084" s="98" t="s">
        <v>70</v>
      </c>
    </row>
    <row r="48085" spans="17:63" ht="29.25" customHeight="1" x14ac:dyDescent="0.2">
      <c r="Q48085" s="92" t="s">
        <v>50</v>
      </c>
      <c r="BF48085" s="101" t="s">
        <v>58</v>
      </c>
      <c r="BK48085" s="98" t="s">
        <v>70</v>
      </c>
    </row>
    <row r="48086" spans="17:63" ht="29.25" customHeight="1" x14ac:dyDescent="0.2">
      <c r="Q48086" s="92" t="s">
        <v>50</v>
      </c>
      <c r="BF48086" s="101" t="s">
        <v>58</v>
      </c>
      <c r="BK48086" s="98" t="s">
        <v>70</v>
      </c>
    </row>
    <row r="48087" spans="17:63" ht="29.25" customHeight="1" x14ac:dyDescent="0.2">
      <c r="Q48087" s="92" t="s">
        <v>50</v>
      </c>
      <c r="BF48087" s="101" t="s">
        <v>58</v>
      </c>
      <c r="BK48087" s="98" t="s">
        <v>70</v>
      </c>
    </row>
    <row r="48088" spans="17:63" ht="29.25" customHeight="1" x14ac:dyDescent="0.2">
      <c r="Q48088" s="92" t="s">
        <v>50</v>
      </c>
      <c r="BF48088" s="101" t="s">
        <v>58</v>
      </c>
      <c r="BK48088" s="98" t="s">
        <v>70</v>
      </c>
    </row>
    <row r="48089" spans="17:63" ht="29.25" customHeight="1" x14ac:dyDescent="0.2">
      <c r="Q48089" s="92" t="s">
        <v>50</v>
      </c>
      <c r="BF48089" s="101" t="s">
        <v>58</v>
      </c>
      <c r="BK48089" s="98" t="s">
        <v>70</v>
      </c>
    </row>
    <row r="48090" spans="17:63" ht="29.25" customHeight="1" x14ac:dyDescent="0.2">
      <c r="Q48090" s="92" t="s">
        <v>50</v>
      </c>
      <c r="BF48090" s="101" t="s">
        <v>58</v>
      </c>
      <c r="BK48090" s="98" t="s">
        <v>70</v>
      </c>
    </row>
    <row r="48091" spans="17:63" ht="29.25" customHeight="1" x14ac:dyDescent="0.2">
      <c r="Q48091" s="92" t="s">
        <v>50</v>
      </c>
      <c r="BF48091" s="101" t="s">
        <v>58</v>
      </c>
      <c r="BK48091" s="98" t="s">
        <v>70</v>
      </c>
    </row>
    <row r="48092" spans="17:63" ht="29.25" customHeight="1" x14ac:dyDescent="0.2">
      <c r="Q48092" s="92" t="s">
        <v>50</v>
      </c>
      <c r="BF48092" s="101" t="s">
        <v>58</v>
      </c>
      <c r="BK48092" s="98" t="s">
        <v>70</v>
      </c>
    </row>
    <row r="48093" spans="17:63" ht="29.25" customHeight="1" x14ac:dyDescent="0.2">
      <c r="Q48093" s="92" t="s">
        <v>50</v>
      </c>
      <c r="BF48093" s="101" t="s">
        <v>58</v>
      </c>
      <c r="BK48093" s="98" t="s">
        <v>70</v>
      </c>
    </row>
    <row r="48094" spans="17:63" ht="29.25" customHeight="1" x14ac:dyDescent="0.2">
      <c r="Q48094" s="92" t="s">
        <v>50</v>
      </c>
      <c r="BF48094" s="101" t="s">
        <v>58</v>
      </c>
      <c r="BK48094" s="98" t="s">
        <v>70</v>
      </c>
    </row>
    <row r="48095" spans="17:63" ht="29.25" customHeight="1" x14ac:dyDescent="0.2">
      <c r="Q48095" s="92" t="s">
        <v>50</v>
      </c>
      <c r="BF48095" s="101" t="s">
        <v>58</v>
      </c>
      <c r="BK48095" s="98" t="s">
        <v>70</v>
      </c>
    </row>
    <row r="48096" spans="17:63" ht="29.25" customHeight="1" x14ac:dyDescent="0.2">
      <c r="Q48096" s="92" t="s">
        <v>50</v>
      </c>
      <c r="BF48096" s="101" t="s">
        <v>58</v>
      </c>
      <c r="BK48096" s="98" t="s">
        <v>70</v>
      </c>
    </row>
    <row r="48097" spans="17:63" ht="29.25" customHeight="1" x14ac:dyDescent="0.2">
      <c r="Q48097" s="92" t="s">
        <v>50</v>
      </c>
      <c r="BF48097" s="101" t="s">
        <v>58</v>
      </c>
      <c r="BK48097" s="98" t="s">
        <v>70</v>
      </c>
    </row>
    <row r="48098" spans="17:63" ht="29.25" customHeight="1" x14ac:dyDescent="0.2">
      <c r="Q48098" s="92" t="s">
        <v>50</v>
      </c>
      <c r="BF48098" s="101" t="s">
        <v>58</v>
      </c>
      <c r="BK48098" s="98" t="s">
        <v>70</v>
      </c>
    </row>
    <row r="48099" spans="17:63" ht="29.25" customHeight="1" x14ac:dyDescent="0.2">
      <c r="Q48099" s="92" t="s">
        <v>50</v>
      </c>
      <c r="BF48099" s="101" t="s">
        <v>58</v>
      </c>
      <c r="BK48099" s="98" t="s">
        <v>70</v>
      </c>
    </row>
    <row r="48100" spans="17:63" ht="29.25" customHeight="1" x14ac:dyDescent="0.2">
      <c r="Q48100" s="92" t="s">
        <v>50</v>
      </c>
      <c r="BF48100" s="101" t="s">
        <v>58</v>
      </c>
      <c r="BK48100" s="98" t="s">
        <v>70</v>
      </c>
    </row>
    <row r="48101" spans="17:63" ht="29.25" customHeight="1" x14ac:dyDescent="0.2">
      <c r="Q48101" s="92" t="s">
        <v>50</v>
      </c>
      <c r="BF48101" s="101" t="s">
        <v>58</v>
      </c>
      <c r="BK48101" s="98" t="s">
        <v>70</v>
      </c>
    </row>
    <row r="48102" spans="17:63" ht="29.25" customHeight="1" x14ac:dyDescent="0.2">
      <c r="Q48102" s="92" t="s">
        <v>50</v>
      </c>
      <c r="BF48102" s="101" t="s">
        <v>58</v>
      </c>
      <c r="BK48102" s="98" t="s">
        <v>70</v>
      </c>
    </row>
    <row r="48103" spans="17:63" ht="29.25" customHeight="1" x14ac:dyDescent="0.2">
      <c r="Q48103" s="92" t="s">
        <v>50</v>
      </c>
      <c r="BF48103" s="101" t="s">
        <v>58</v>
      </c>
      <c r="BK48103" s="98" t="s">
        <v>70</v>
      </c>
    </row>
    <row r="48104" spans="17:63" ht="29.25" customHeight="1" x14ac:dyDescent="0.2">
      <c r="Q48104" s="92" t="s">
        <v>50</v>
      </c>
      <c r="BF48104" s="101" t="s">
        <v>58</v>
      </c>
      <c r="BK48104" s="98" t="s">
        <v>70</v>
      </c>
    </row>
    <row r="48105" spans="17:63" ht="29.25" customHeight="1" x14ac:dyDescent="0.2">
      <c r="Q48105" s="92" t="s">
        <v>50</v>
      </c>
      <c r="BF48105" s="101" t="s">
        <v>58</v>
      </c>
      <c r="BK48105" s="98" t="s">
        <v>70</v>
      </c>
    </row>
    <row r="48106" spans="17:63" ht="29.25" customHeight="1" x14ac:dyDescent="0.2">
      <c r="Q48106" s="92" t="s">
        <v>50</v>
      </c>
      <c r="BF48106" s="101" t="s">
        <v>58</v>
      </c>
      <c r="BK48106" s="98" t="s">
        <v>70</v>
      </c>
    </row>
    <row r="48107" spans="17:63" ht="29.25" customHeight="1" x14ac:dyDescent="0.2">
      <c r="Q48107" s="92" t="s">
        <v>50</v>
      </c>
      <c r="BF48107" s="101" t="s">
        <v>58</v>
      </c>
      <c r="BK48107" s="98" t="s">
        <v>70</v>
      </c>
    </row>
    <row r="48108" spans="17:63" ht="29.25" customHeight="1" x14ac:dyDescent="0.2">
      <c r="Q48108" s="92" t="s">
        <v>50</v>
      </c>
      <c r="BF48108" s="101" t="s">
        <v>58</v>
      </c>
      <c r="BK48108" s="98" t="s">
        <v>70</v>
      </c>
    </row>
    <row r="48109" spans="17:63" ht="29.25" customHeight="1" x14ac:dyDescent="0.2">
      <c r="Q48109" s="92" t="s">
        <v>50</v>
      </c>
      <c r="BF48109" s="101" t="s">
        <v>58</v>
      </c>
      <c r="BK48109" s="98" t="s">
        <v>70</v>
      </c>
    </row>
    <row r="48110" spans="17:63" ht="29.25" customHeight="1" x14ac:dyDescent="0.2">
      <c r="Q48110" s="92" t="s">
        <v>50</v>
      </c>
      <c r="BF48110" s="101" t="s">
        <v>58</v>
      </c>
      <c r="BK48110" s="98" t="s">
        <v>70</v>
      </c>
    </row>
    <row r="48111" spans="17:63" ht="29.25" customHeight="1" x14ac:dyDescent="0.2">
      <c r="Q48111" s="92" t="s">
        <v>50</v>
      </c>
      <c r="BF48111" s="101" t="s">
        <v>58</v>
      </c>
      <c r="BK48111" s="98" t="s">
        <v>70</v>
      </c>
    </row>
    <row r="48112" spans="17:63" ht="29.25" customHeight="1" x14ac:dyDescent="0.2">
      <c r="Q48112" s="92" t="s">
        <v>50</v>
      </c>
      <c r="BF48112" s="101" t="s">
        <v>58</v>
      </c>
      <c r="BK48112" s="98" t="s">
        <v>70</v>
      </c>
    </row>
    <row r="48113" spans="17:63" ht="29.25" customHeight="1" x14ac:dyDescent="0.2">
      <c r="Q48113" s="92" t="s">
        <v>50</v>
      </c>
      <c r="BF48113" s="101" t="s">
        <v>58</v>
      </c>
      <c r="BK48113" s="98" t="s">
        <v>70</v>
      </c>
    </row>
    <row r="48114" spans="17:63" ht="29.25" customHeight="1" x14ac:dyDescent="0.2">
      <c r="Q48114" s="92" t="s">
        <v>50</v>
      </c>
      <c r="BF48114" s="101" t="s">
        <v>58</v>
      </c>
      <c r="BK48114" s="98" t="s">
        <v>70</v>
      </c>
    </row>
    <row r="48115" spans="17:63" ht="29.25" customHeight="1" x14ac:dyDescent="0.2">
      <c r="Q48115" s="92" t="s">
        <v>50</v>
      </c>
      <c r="BF48115" s="101" t="s">
        <v>58</v>
      </c>
      <c r="BK48115" s="98" t="s">
        <v>70</v>
      </c>
    </row>
    <row r="48116" spans="17:63" ht="29.25" customHeight="1" x14ac:dyDescent="0.2">
      <c r="Q48116" s="92" t="s">
        <v>50</v>
      </c>
      <c r="BF48116" s="101" t="s">
        <v>58</v>
      </c>
      <c r="BK48116" s="98" t="s">
        <v>70</v>
      </c>
    </row>
    <row r="48117" spans="17:63" ht="29.25" customHeight="1" x14ac:dyDescent="0.2">
      <c r="Q48117" s="92" t="s">
        <v>50</v>
      </c>
      <c r="BF48117" s="101" t="s">
        <v>58</v>
      </c>
      <c r="BK48117" s="98" t="s">
        <v>70</v>
      </c>
    </row>
    <row r="48118" spans="17:63" ht="29.25" customHeight="1" x14ac:dyDescent="0.2">
      <c r="Q48118" s="92" t="s">
        <v>50</v>
      </c>
      <c r="BF48118" s="101" t="s">
        <v>58</v>
      </c>
      <c r="BK48118" s="98" t="s">
        <v>70</v>
      </c>
    </row>
    <row r="48119" spans="17:63" ht="29.25" customHeight="1" x14ac:dyDescent="0.2">
      <c r="Q48119" s="92" t="s">
        <v>50</v>
      </c>
      <c r="BF48119" s="101" t="s">
        <v>58</v>
      </c>
      <c r="BK48119" s="98" t="s">
        <v>70</v>
      </c>
    </row>
    <row r="48120" spans="17:63" ht="29.25" customHeight="1" x14ac:dyDescent="0.2">
      <c r="Q48120" s="92" t="s">
        <v>50</v>
      </c>
      <c r="BF48120" s="101" t="s">
        <v>58</v>
      </c>
      <c r="BK48120" s="98" t="s">
        <v>70</v>
      </c>
    </row>
    <row r="48121" spans="17:63" ht="29.25" customHeight="1" x14ac:dyDescent="0.2">
      <c r="Q48121" s="92" t="s">
        <v>50</v>
      </c>
      <c r="BF48121" s="101" t="s">
        <v>58</v>
      </c>
      <c r="BK48121" s="98" t="s">
        <v>70</v>
      </c>
    </row>
    <row r="48122" spans="17:63" ht="29.25" customHeight="1" x14ac:dyDescent="0.2">
      <c r="Q48122" s="92" t="s">
        <v>50</v>
      </c>
      <c r="BF48122" s="101" t="s">
        <v>58</v>
      </c>
      <c r="BK48122" s="98" t="s">
        <v>70</v>
      </c>
    </row>
    <row r="48123" spans="17:63" ht="29.25" customHeight="1" x14ac:dyDescent="0.2">
      <c r="Q48123" s="92" t="s">
        <v>50</v>
      </c>
      <c r="BF48123" s="101" t="s">
        <v>58</v>
      </c>
      <c r="BK48123" s="98" t="s">
        <v>70</v>
      </c>
    </row>
    <row r="48124" spans="17:63" ht="29.25" customHeight="1" x14ac:dyDescent="0.2">
      <c r="Q48124" s="92" t="s">
        <v>50</v>
      </c>
      <c r="BF48124" s="101" t="s">
        <v>58</v>
      </c>
      <c r="BK48124" s="98" t="s">
        <v>70</v>
      </c>
    </row>
    <row r="48125" spans="17:63" ht="29.25" customHeight="1" x14ac:dyDescent="0.2">
      <c r="Q48125" s="92" t="s">
        <v>50</v>
      </c>
      <c r="BF48125" s="101" t="s">
        <v>58</v>
      </c>
      <c r="BK48125" s="98" t="s">
        <v>70</v>
      </c>
    </row>
    <row r="48126" spans="17:63" ht="29.25" customHeight="1" x14ac:dyDescent="0.2">
      <c r="Q48126" s="92" t="s">
        <v>50</v>
      </c>
      <c r="BF48126" s="101" t="s">
        <v>58</v>
      </c>
      <c r="BK48126" s="98" t="s">
        <v>70</v>
      </c>
    </row>
    <row r="48127" spans="17:63" ht="29.25" customHeight="1" x14ac:dyDescent="0.2">
      <c r="Q48127" s="92" t="s">
        <v>50</v>
      </c>
      <c r="BF48127" s="101" t="s">
        <v>58</v>
      </c>
      <c r="BK48127" s="98" t="s">
        <v>70</v>
      </c>
    </row>
    <row r="48128" spans="17:63" ht="29.25" customHeight="1" x14ac:dyDescent="0.2">
      <c r="Q48128" s="92" t="s">
        <v>50</v>
      </c>
      <c r="BF48128" s="101" t="s">
        <v>58</v>
      </c>
      <c r="BK48128" s="98" t="s">
        <v>70</v>
      </c>
    </row>
    <row r="48129" spans="17:63" ht="29.25" customHeight="1" x14ac:dyDescent="0.2">
      <c r="Q48129" s="92" t="s">
        <v>50</v>
      </c>
      <c r="BF48129" s="101" t="s">
        <v>58</v>
      </c>
      <c r="BK48129" s="98" t="s">
        <v>70</v>
      </c>
    </row>
    <row r="48130" spans="17:63" ht="29.25" customHeight="1" x14ac:dyDescent="0.2">
      <c r="Q48130" s="92" t="s">
        <v>50</v>
      </c>
      <c r="BF48130" s="101" t="s">
        <v>58</v>
      </c>
      <c r="BK48130" s="98" t="s">
        <v>70</v>
      </c>
    </row>
    <row r="48131" spans="17:63" ht="29.25" customHeight="1" x14ac:dyDescent="0.2">
      <c r="Q48131" s="92" t="s">
        <v>50</v>
      </c>
      <c r="BF48131" s="101" t="s">
        <v>58</v>
      </c>
      <c r="BK48131" s="98" t="s">
        <v>70</v>
      </c>
    </row>
    <row r="48132" spans="17:63" ht="29.25" customHeight="1" x14ac:dyDescent="0.2">
      <c r="Q48132" s="92" t="s">
        <v>50</v>
      </c>
      <c r="BF48132" s="101" t="s">
        <v>58</v>
      </c>
      <c r="BK48132" s="98" t="s">
        <v>70</v>
      </c>
    </row>
    <row r="48133" spans="17:63" ht="29.25" customHeight="1" x14ac:dyDescent="0.2">
      <c r="Q48133" s="92" t="s">
        <v>50</v>
      </c>
      <c r="BF48133" s="101" t="s">
        <v>58</v>
      </c>
      <c r="BK48133" s="98" t="s">
        <v>70</v>
      </c>
    </row>
    <row r="48134" spans="17:63" ht="29.25" customHeight="1" x14ac:dyDescent="0.2">
      <c r="Q48134" s="92" t="s">
        <v>50</v>
      </c>
      <c r="BF48134" s="101" t="s">
        <v>58</v>
      </c>
      <c r="BK48134" s="98" t="s">
        <v>70</v>
      </c>
    </row>
    <row r="48135" spans="17:63" ht="29.25" customHeight="1" x14ac:dyDescent="0.2">
      <c r="Q48135" s="92" t="s">
        <v>50</v>
      </c>
      <c r="BF48135" s="101" t="s">
        <v>58</v>
      </c>
      <c r="BK48135" s="98" t="s">
        <v>70</v>
      </c>
    </row>
    <row r="48136" spans="17:63" ht="29.25" customHeight="1" x14ac:dyDescent="0.2">
      <c r="Q48136" s="92" t="s">
        <v>50</v>
      </c>
      <c r="BF48136" s="101" t="s">
        <v>58</v>
      </c>
      <c r="BK48136" s="98" t="s">
        <v>70</v>
      </c>
    </row>
    <row r="48137" spans="17:63" ht="29.25" customHeight="1" x14ac:dyDescent="0.2">
      <c r="Q48137" s="92" t="s">
        <v>50</v>
      </c>
      <c r="BF48137" s="101" t="s">
        <v>58</v>
      </c>
      <c r="BK48137" s="98" t="s">
        <v>70</v>
      </c>
    </row>
    <row r="48138" spans="17:63" ht="29.25" customHeight="1" x14ac:dyDescent="0.2">
      <c r="Q48138" s="92" t="s">
        <v>50</v>
      </c>
      <c r="BF48138" s="101" t="s">
        <v>58</v>
      </c>
      <c r="BK48138" s="98" t="s">
        <v>70</v>
      </c>
    </row>
    <row r="48139" spans="17:63" ht="29.25" customHeight="1" x14ac:dyDescent="0.2">
      <c r="Q48139" s="92" t="s">
        <v>50</v>
      </c>
      <c r="BF48139" s="101" t="s">
        <v>58</v>
      </c>
      <c r="BK48139" s="98" t="s">
        <v>70</v>
      </c>
    </row>
    <row r="48140" spans="17:63" ht="29.25" customHeight="1" x14ac:dyDescent="0.2">
      <c r="Q48140" s="92" t="s">
        <v>50</v>
      </c>
      <c r="BF48140" s="101" t="s">
        <v>58</v>
      </c>
      <c r="BK48140" s="98" t="s">
        <v>70</v>
      </c>
    </row>
    <row r="48141" spans="17:63" ht="29.25" customHeight="1" x14ac:dyDescent="0.2">
      <c r="Q48141" s="92" t="s">
        <v>50</v>
      </c>
      <c r="BF48141" s="101" t="s">
        <v>58</v>
      </c>
      <c r="BK48141" s="98" t="s">
        <v>70</v>
      </c>
    </row>
    <row r="48142" spans="17:63" ht="29.25" customHeight="1" x14ac:dyDescent="0.2">
      <c r="Q48142" s="92" t="s">
        <v>50</v>
      </c>
      <c r="BF48142" s="101" t="s">
        <v>58</v>
      </c>
      <c r="BK48142" s="98" t="s">
        <v>70</v>
      </c>
    </row>
    <row r="48143" spans="17:63" ht="29.25" customHeight="1" x14ac:dyDescent="0.2">
      <c r="Q48143" s="92" t="s">
        <v>50</v>
      </c>
      <c r="BF48143" s="101" t="s">
        <v>58</v>
      </c>
      <c r="BK48143" s="98" t="s">
        <v>70</v>
      </c>
    </row>
    <row r="48144" spans="17:63" ht="29.25" customHeight="1" x14ac:dyDescent="0.2">
      <c r="Q48144" s="92" t="s">
        <v>50</v>
      </c>
      <c r="BF48144" s="101" t="s">
        <v>58</v>
      </c>
      <c r="BK48144" s="98" t="s">
        <v>70</v>
      </c>
    </row>
    <row r="48145" spans="17:63" ht="29.25" customHeight="1" x14ac:dyDescent="0.2">
      <c r="Q48145" s="92" t="s">
        <v>50</v>
      </c>
      <c r="BF48145" s="101" t="s">
        <v>58</v>
      </c>
      <c r="BK48145" s="98" t="s">
        <v>70</v>
      </c>
    </row>
    <row r="48146" spans="17:63" ht="29.25" customHeight="1" x14ac:dyDescent="0.2">
      <c r="Q48146" s="92" t="s">
        <v>50</v>
      </c>
      <c r="BF48146" s="101" t="s">
        <v>58</v>
      </c>
      <c r="BK48146" s="98" t="s">
        <v>70</v>
      </c>
    </row>
    <row r="48147" spans="17:63" ht="29.25" customHeight="1" x14ac:dyDescent="0.2">
      <c r="Q48147" s="92" t="s">
        <v>50</v>
      </c>
      <c r="BF48147" s="101" t="s">
        <v>58</v>
      </c>
      <c r="BK48147" s="98" t="s">
        <v>70</v>
      </c>
    </row>
    <row r="48148" spans="17:63" ht="29.25" customHeight="1" x14ac:dyDescent="0.2">
      <c r="Q48148" s="92" t="s">
        <v>50</v>
      </c>
      <c r="BF48148" s="101" t="s">
        <v>58</v>
      </c>
      <c r="BK48148" s="98" t="s">
        <v>70</v>
      </c>
    </row>
    <row r="48149" spans="17:63" ht="29.25" customHeight="1" x14ac:dyDescent="0.2">
      <c r="Q48149" s="92" t="s">
        <v>50</v>
      </c>
      <c r="BF48149" s="101" t="s">
        <v>58</v>
      </c>
      <c r="BK48149" s="98" t="s">
        <v>70</v>
      </c>
    </row>
    <row r="48150" spans="17:63" ht="29.25" customHeight="1" x14ac:dyDescent="0.2">
      <c r="Q48150" s="92" t="s">
        <v>50</v>
      </c>
      <c r="BF48150" s="101" t="s">
        <v>58</v>
      </c>
      <c r="BK48150" s="98" t="s">
        <v>70</v>
      </c>
    </row>
    <row r="48151" spans="17:63" ht="29.25" customHeight="1" x14ac:dyDescent="0.2">
      <c r="Q48151" s="92" t="s">
        <v>50</v>
      </c>
      <c r="BF48151" s="101" t="s">
        <v>58</v>
      </c>
      <c r="BK48151" s="98" t="s">
        <v>70</v>
      </c>
    </row>
    <row r="48152" spans="17:63" ht="29.25" customHeight="1" x14ac:dyDescent="0.2">
      <c r="Q48152" s="92" t="s">
        <v>50</v>
      </c>
      <c r="BF48152" s="101" t="s">
        <v>58</v>
      </c>
      <c r="BK48152" s="98" t="s">
        <v>70</v>
      </c>
    </row>
    <row r="48153" spans="17:63" ht="29.25" customHeight="1" x14ac:dyDescent="0.2">
      <c r="Q48153" s="92" t="s">
        <v>50</v>
      </c>
      <c r="BF48153" s="101" t="s">
        <v>58</v>
      </c>
      <c r="BK48153" s="98" t="s">
        <v>70</v>
      </c>
    </row>
    <row r="48154" spans="17:63" ht="29.25" customHeight="1" x14ac:dyDescent="0.2">
      <c r="Q48154" s="92" t="s">
        <v>50</v>
      </c>
      <c r="BF48154" s="101" t="s">
        <v>58</v>
      </c>
      <c r="BK48154" s="98" t="s">
        <v>70</v>
      </c>
    </row>
    <row r="48155" spans="17:63" ht="29.25" customHeight="1" x14ac:dyDescent="0.2">
      <c r="Q48155" s="92" t="s">
        <v>50</v>
      </c>
      <c r="BF48155" s="101" t="s">
        <v>58</v>
      </c>
      <c r="BK48155" s="98" t="s">
        <v>70</v>
      </c>
    </row>
    <row r="48156" spans="17:63" ht="29.25" customHeight="1" x14ac:dyDescent="0.2">
      <c r="Q48156" s="92" t="s">
        <v>50</v>
      </c>
      <c r="BF48156" s="101" t="s">
        <v>58</v>
      </c>
      <c r="BK48156" s="98" t="s">
        <v>70</v>
      </c>
    </row>
    <row r="48157" spans="17:63" ht="29.25" customHeight="1" x14ac:dyDescent="0.2">
      <c r="Q48157" s="92" t="s">
        <v>50</v>
      </c>
      <c r="BF48157" s="101" t="s">
        <v>58</v>
      </c>
      <c r="BK48157" s="98" t="s">
        <v>70</v>
      </c>
    </row>
    <row r="48158" spans="17:63" ht="29.25" customHeight="1" x14ac:dyDescent="0.2">
      <c r="Q48158" s="92" t="s">
        <v>50</v>
      </c>
      <c r="BF48158" s="101" t="s">
        <v>58</v>
      </c>
      <c r="BK48158" s="98" t="s">
        <v>70</v>
      </c>
    </row>
    <row r="48159" spans="17:63" ht="29.25" customHeight="1" x14ac:dyDescent="0.2">
      <c r="Q48159" s="92" t="s">
        <v>50</v>
      </c>
      <c r="BF48159" s="101" t="s">
        <v>58</v>
      </c>
      <c r="BK48159" s="98" t="s">
        <v>70</v>
      </c>
    </row>
    <row r="48160" spans="17:63" ht="29.25" customHeight="1" x14ac:dyDescent="0.2">
      <c r="Q48160" s="92" t="s">
        <v>50</v>
      </c>
      <c r="BF48160" s="101" t="s">
        <v>58</v>
      </c>
      <c r="BK48160" s="98" t="s">
        <v>70</v>
      </c>
    </row>
    <row r="48161" spans="17:63" ht="29.25" customHeight="1" x14ac:dyDescent="0.2">
      <c r="Q48161" s="92" t="s">
        <v>50</v>
      </c>
      <c r="BF48161" s="101" t="s">
        <v>58</v>
      </c>
      <c r="BK48161" s="98" t="s">
        <v>70</v>
      </c>
    </row>
    <row r="48162" spans="17:63" ht="29.25" customHeight="1" x14ac:dyDescent="0.2">
      <c r="Q48162" s="92" t="s">
        <v>50</v>
      </c>
      <c r="BF48162" s="101" t="s">
        <v>58</v>
      </c>
      <c r="BK48162" s="98" t="s">
        <v>70</v>
      </c>
    </row>
    <row r="48163" spans="17:63" ht="29.25" customHeight="1" x14ac:dyDescent="0.2">
      <c r="Q48163" s="92" t="s">
        <v>50</v>
      </c>
      <c r="BF48163" s="101" t="s">
        <v>58</v>
      </c>
      <c r="BK48163" s="98" t="s">
        <v>70</v>
      </c>
    </row>
    <row r="48164" spans="17:63" ht="29.25" customHeight="1" x14ac:dyDescent="0.2">
      <c r="Q48164" s="92" t="s">
        <v>50</v>
      </c>
      <c r="BF48164" s="101" t="s">
        <v>58</v>
      </c>
      <c r="BK48164" s="98" t="s">
        <v>70</v>
      </c>
    </row>
    <row r="48165" spans="17:63" ht="29.25" customHeight="1" x14ac:dyDescent="0.2">
      <c r="Q48165" s="92" t="s">
        <v>50</v>
      </c>
      <c r="BF48165" s="101" t="s">
        <v>58</v>
      </c>
      <c r="BK48165" s="98" t="s">
        <v>70</v>
      </c>
    </row>
    <row r="48166" spans="17:63" ht="29.25" customHeight="1" x14ac:dyDescent="0.2">
      <c r="Q48166" s="92" t="s">
        <v>50</v>
      </c>
      <c r="BF48166" s="101" t="s">
        <v>58</v>
      </c>
      <c r="BK48166" s="98" t="s">
        <v>70</v>
      </c>
    </row>
    <row r="48167" spans="17:63" ht="29.25" customHeight="1" x14ac:dyDescent="0.2">
      <c r="Q48167" s="92" t="s">
        <v>50</v>
      </c>
      <c r="BF48167" s="101" t="s">
        <v>58</v>
      </c>
      <c r="BK48167" s="98" t="s">
        <v>70</v>
      </c>
    </row>
    <row r="48168" spans="17:63" ht="29.25" customHeight="1" x14ac:dyDescent="0.2">
      <c r="Q48168" s="92" t="s">
        <v>50</v>
      </c>
      <c r="BF48168" s="101" t="s">
        <v>58</v>
      </c>
      <c r="BK48168" s="98" t="s">
        <v>70</v>
      </c>
    </row>
    <row r="48169" spans="17:63" ht="29.25" customHeight="1" x14ac:dyDescent="0.2">
      <c r="Q48169" s="92" t="s">
        <v>50</v>
      </c>
      <c r="BF48169" s="101" t="s">
        <v>58</v>
      </c>
      <c r="BK48169" s="98" t="s">
        <v>70</v>
      </c>
    </row>
    <row r="48170" spans="17:63" ht="29.25" customHeight="1" x14ac:dyDescent="0.2">
      <c r="Q48170" s="92" t="s">
        <v>50</v>
      </c>
      <c r="BF48170" s="101" t="s">
        <v>58</v>
      </c>
      <c r="BK48170" s="98" t="s">
        <v>70</v>
      </c>
    </row>
    <row r="48171" spans="17:63" ht="29.25" customHeight="1" x14ac:dyDescent="0.2">
      <c r="Q48171" s="92" t="s">
        <v>50</v>
      </c>
      <c r="BF48171" s="101" t="s">
        <v>58</v>
      </c>
      <c r="BK48171" s="98" t="s">
        <v>70</v>
      </c>
    </row>
    <row r="48172" spans="17:63" ht="29.25" customHeight="1" x14ac:dyDescent="0.2">
      <c r="Q48172" s="92" t="s">
        <v>50</v>
      </c>
      <c r="BF48172" s="101" t="s">
        <v>58</v>
      </c>
      <c r="BK48172" s="98" t="s">
        <v>70</v>
      </c>
    </row>
    <row r="48173" spans="17:63" ht="29.25" customHeight="1" x14ac:dyDescent="0.2">
      <c r="Q48173" s="92" t="s">
        <v>50</v>
      </c>
      <c r="BF48173" s="101" t="s">
        <v>58</v>
      </c>
      <c r="BK48173" s="98" t="s">
        <v>70</v>
      </c>
    </row>
    <row r="48174" spans="17:63" ht="29.25" customHeight="1" x14ac:dyDescent="0.2">
      <c r="Q48174" s="92" t="s">
        <v>50</v>
      </c>
      <c r="BF48174" s="101" t="s">
        <v>58</v>
      </c>
      <c r="BK48174" s="98" t="s">
        <v>70</v>
      </c>
    </row>
    <row r="48175" spans="17:63" ht="29.25" customHeight="1" x14ac:dyDescent="0.2">
      <c r="Q48175" s="92" t="s">
        <v>50</v>
      </c>
      <c r="BF48175" s="101" t="s">
        <v>58</v>
      </c>
      <c r="BK48175" s="98" t="s">
        <v>70</v>
      </c>
    </row>
    <row r="48176" spans="17:63" ht="29.25" customHeight="1" x14ac:dyDescent="0.2">
      <c r="Q48176" s="92" t="s">
        <v>50</v>
      </c>
      <c r="BF48176" s="101" t="s">
        <v>58</v>
      </c>
      <c r="BK48176" s="98" t="s">
        <v>70</v>
      </c>
    </row>
    <row r="48177" spans="17:63" ht="29.25" customHeight="1" x14ac:dyDescent="0.2">
      <c r="Q48177" s="92" t="s">
        <v>50</v>
      </c>
      <c r="BF48177" s="101" t="s">
        <v>58</v>
      </c>
      <c r="BK48177" s="98" t="s">
        <v>70</v>
      </c>
    </row>
    <row r="48178" spans="17:63" ht="29.25" customHeight="1" x14ac:dyDescent="0.2">
      <c r="Q48178" s="92" t="s">
        <v>50</v>
      </c>
      <c r="BF48178" s="101" t="s">
        <v>58</v>
      </c>
      <c r="BK48178" s="98" t="s">
        <v>70</v>
      </c>
    </row>
    <row r="48179" spans="17:63" ht="29.25" customHeight="1" x14ac:dyDescent="0.2">
      <c r="Q48179" s="92" t="s">
        <v>50</v>
      </c>
      <c r="BF48179" s="101" t="s">
        <v>58</v>
      </c>
      <c r="BK48179" s="98" t="s">
        <v>70</v>
      </c>
    </row>
    <row r="48180" spans="17:63" ht="29.25" customHeight="1" x14ac:dyDescent="0.2">
      <c r="Q48180" s="92" t="s">
        <v>50</v>
      </c>
      <c r="BF48180" s="101" t="s">
        <v>58</v>
      </c>
      <c r="BK48180" s="98" t="s">
        <v>70</v>
      </c>
    </row>
    <row r="48181" spans="17:63" ht="29.25" customHeight="1" x14ac:dyDescent="0.2">
      <c r="Q48181" s="92" t="s">
        <v>50</v>
      </c>
      <c r="BF48181" s="101" t="s">
        <v>58</v>
      </c>
      <c r="BK48181" s="98" t="s">
        <v>70</v>
      </c>
    </row>
    <row r="48182" spans="17:63" ht="29.25" customHeight="1" x14ac:dyDescent="0.2">
      <c r="Q48182" s="92" t="s">
        <v>50</v>
      </c>
      <c r="BF48182" s="101" t="s">
        <v>58</v>
      </c>
      <c r="BK48182" s="98" t="s">
        <v>70</v>
      </c>
    </row>
    <row r="48183" spans="17:63" ht="29.25" customHeight="1" x14ac:dyDescent="0.2">
      <c r="Q48183" s="92" t="s">
        <v>50</v>
      </c>
      <c r="BF48183" s="101" t="s">
        <v>58</v>
      </c>
      <c r="BK48183" s="98" t="s">
        <v>70</v>
      </c>
    </row>
    <row r="48184" spans="17:63" ht="29.25" customHeight="1" x14ac:dyDescent="0.2">
      <c r="Q48184" s="92" t="s">
        <v>50</v>
      </c>
      <c r="BF48184" s="101" t="s">
        <v>58</v>
      </c>
      <c r="BK48184" s="98" t="s">
        <v>70</v>
      </c>
    </row>
    <row r="48185" spans="17:63" ht="29.25" customHeight="1" x14ac:dyDescent="0.2">
      <c r="Q48185" s="92" t="s">
        <v>50</v>
      </c>
      <c r="BF48185" s="101" t="s">
        <v>58</v>
      </c>
      <c r="BK48185" s="98" t="s">
        <v>70</v>
      </c>
    </row>
    <row r="48186" spans="17:63" ht="29.25" customHeight="1" x14ac:dyDescent="0.2">
      <c r="Q48186" s="92" t="s">
        <v>50</v>
      </c>
      <c r="BF48186" s="101" t="s">
        <v>58</v>
      </c>
      <c r="BK48186" s="98" t="s">
        <v>70</v>
      </c>
    </row>
    <row r="48187" spans="17:63" ht="29.25" customHeight="1" x14ac:dyDescent="0.2">
      <c r="Q48187" s="92" t="s">
        <v>50</v>
      </c>
      <c r="BF48187" s="101" t="s">
        <v>58</v>
      </c>
      <c r="BK48187" s="98" t="s">
        <v>70</v>
      </c>
    </row>
    <row r="48188" spans="17:63" ht="29.25" customHeight="1" x14ac:dyDescent="0.2">
      <c r="Q48188" s="92" t="s">
        <v>50</v>
      </c>
      <c r="BF48188" s="101" t="s">
        <v>58</v>
      </c>
      <c r="BK48188" s="98" t="s">
        <v>70</v>
      </c>
    </row>
    <row r="48189" spans="17:63" ht="29.25" customHeight="1" x14ac:dyDescent="0.2">
      <c r="Q48189" s="92" t="s">
        <v>50</v>
      </c>
      <c r="BF48189" s="101" t="s">
        <v>58</v>
      </c>
      <c r="BK48189" s="98" t="s">
        <v>70</v>
      </c>
    </row>
    <row r="48190" spans="17:63" ht="29.25" customHeight="1" x14ac:dyDescent="0.2">
      <c r="Q48190" s="92" t="s">
        <v>50</v>
      </c>
      <c r="BF48190" s="101" t="s">
        <v>58</v>
      </c>
      <c r="BK48190" s="98" t="s">
        <v>70</v>
      </c>
    </row>
    <row r="48191" spans="17:63" ht="29.25" customHeight="1" x14ac:dyDescent="0.2">
      <c r="Q48191" s="92" t="s">
        <v>50</v>
      </c>
      <c r="BF48191" s="101" t="s">
        <v>58</v>
      </c>
      <c r="BK48191" s="98" t="s">
        <v>70</v>
      </c>
    </row>
    <row r="48192" spans="17:63" ht="29.25" customHeight="1" x14ac:dyDescent="0.2">
      <c r="Q48192" s="92" t="s">
        <v>50</v>
      </c>
      <c r="BF48192" s="101" t="s">
        <v>58</v>
      </c>
      <c r="BK48192" s="98" t="s">
        <v>70</v>
      </c>
    </row>
    <row r="48193" spans="17:63" ht="29.25" customHeight="1" x14ac:dyDescent="0.2">
      <c r="Q48193" s="92" t="s">
        <v>50</v>
      </c>
      <c r="BF48193" s="101" t="s">
        <v>58</v>
      </c>
      <c r="BK48193" s="98" t="s">
        <v>70</v>
      </c>
    </row>
    <row r="48194" spans="17:63" ht="29.25" customHeight="1" x14ac:dyDescent="0.2">
      <c r="Q48194" s="92" t="s">
        <v>50</v>
      </c>
      <c r="BF48194" s="101" t="s">
        <v>58</v>
      </c>
      <c r="BK48194" s="98" t="s">
        <v>70</v>
      </c>
    </row>
    <row r="48195" spans="17:63" ht="29.25" customHeight="1" x14ac:dyDescent="0.2">
      <c r="Q48195" s="92" t="s">
        <v>50</v>
      </c>
      <c r="BF48195" s="101" t="s">
        <v>58</v>
      </c>
      <c r="BK48195" s="98" t="s">
        <v>70</v>
      </c>
    </row>
    <row r="48196" spans="17:63" ht="29.25" customHeight="1" x14ac:dyDescent="0.2">
      <c r="Q48196" s="92" t="s">
        <v>50</v>
      </c>
      <c r="BF48196" s="101" t="s">
        <v>58</v>
      </c>
      <c r="BK48196" s="98" t="s">
        <v>70</v>
      </c>
    </row>
    <row r="48197" spans="17:63" ht="29.25" customHeight="1" x14ac:dyDescent="0.2">
      <c r="Q48197" s="92" t="s">
        <v>50</v>
      </c>
      <c r="BF48197" s="101" t="s">
        <v>58</v>
      </c>
      <c r="BK48197" s="98" t="s">
        <v>70</v>
      </c>
    </row>
    <row r="48198" spans="17:63" ht="29.25" customHeight="1" x14ac:dyDescent="0.2">
      <c r="Q48198" s="92" t="s">
        <v>50</v>
      </c>
      <c r="BF48198" s="101" t="s">
        <v>58</v>
      </c>
      <c r="BK48198" s="98" t="s">
        <v>70</v>
      </c>
    </row>
    <row r="48199" spans="17:63" ht="29.25" customHeight="1" x14ac:dyDescent="0.2">
      <c r="Q48199" s="92" t="s">
        <v>50</v>
      </c>
      <c r="BF48199" s="101" t="s">
        <v>58</v>
      </c>
      <c r="BK48199" s="98" t="s">
        <v>70</v>
      </c>
    </row>
    <row r="48200" spans="17:63" ht="29.25" customHeight="1" x14ac:dyDescent="0.2">
      <c r="Q48200" s="92" t="s">
        <v>50</v>
      </c>
      <c r="BF48200" s="101" t="s">
        <v>58</v>
      </c>
      <c r="BK48200" s="98" t="s">
        <v>70</v>
      </c>
    </row>
    <row r="48201" spans="17:63" ht="29.25" customHeight="1" x14ac:dyDescent="0.2">
      <c r="Q48201" s="92" t="s">
        <v>50</v>
      </c>
      <c r="BF48201" s="101" t="s">
        <v>58</v>
      </c>
      <c r="BK48201" s="98" t="s">
        <v>70</v>
      </c>
    </row>
    <row r="48202" spans="17:63" ht="29.25" customHeight="1" x14ac:dyDescent="0.2">
      <c r="Q48202" s="92" t="s">
        <v>50</v>
      </c>
      <c r="BF48202" s="101" t="s">
        <v>58</v>
      </c>
      <c r="BK48202" s="98" t="s">
        <v>70</v>
      </c>
    </row>
    <row r="48203" spans="17:63" ht="29.25" customHeight="1" x14ac:dyDescent="0.2">
      <c r="Q48203" s="92" t="s">
        <v>50</v>
      </c>
      <c r="BF48203" s="101" t="s">
        <v>58</v>
      </c>
      <c r="BK48203" s="98" t="s">
        <v>70</v>
      </c>
    </row>
    <row r="48204" spans="17:63" ht="29.25" customHeight="1" x14ac:dyDescent="0.2">
      <c r="Q48204" s="92" t="s">
        <v>50</v>
      </c>
      <c r="BF48204" s="101" t="s">
        <v>58</v>
      </c>
      <c r="BK48204" s="98" t="s">
        <v>70</v>
      </c>
    </row>
    <row r="48205" spans="17:63" ht="29.25" customHeight="1" x14ac:dyDescent="0.2">
      <c r="Q48205" s="92" t="s">
        <v>50</v>
      </c>
      <c r="BF48205" s="101" t="s">
        <v>58</v>
      </c>
      <c r="BK48205" s="98" t="s">
        <v>70</v>
      </c>
    </row>
    <row r="48206" spans="17:63" ht="29.25" customHeight="1" x14ac:dyDescent="0.2">
      <c r="Q48206" s="92" t="s">
        <v>50</v>
      </c>
      <c r="BF48206" s="101" t="s">
        <v>58</v>
      </c>
      <c r="BK48206" s="98" t="s">
        <v>70</v>
      </c>
    </row>
    <row r="48207" spans="17:63" ht="29.25" customHeight="1" x14ac:dyDescent="0.2">
      <c r="Q48207" s="92" t="s">
        <v>50</v>
      </c>
      <c r="BF48207" s="101" t="s">
        <v>58</v>
      </c>
      <c r="BK48207" s="98" t="s">
        <v>70</v>
      </c>
    </row>
    <row r="48208" spans="17:63" ht="29.25" customHeight="1" x14ac:dyDescent="0.2">
      <c r="Q48208" s="92" t="s">
        <v>50</v>
      </c>
      <c r="BF48208" s="101" t="s">
        <v>58</v>
      </c>
      <c r="BK48208" s="98" t="s">
        <v>70</v>
      </c>
    </row>
    <row r="48209" spans="17:63" ht="29.25" customHeight="1" x14ac:dyDescent="0.2">
      <c r="Q48209" s="92" t="s">
        <v>50</v>
      </c>
      <c r="BF48209" s="101" t="s">
        <v>58</v>
      </c>
      <c r="BK48209" s="98" t="s">
        <v>70</v>
      </c>
    </row>
    <row r="48210" spans="17:63" ht="29.25" customHeight="1" x14ac:dyDescent="0.2">
      <c r="Q48210" s="92" t="s">
        <v>50</v>
      </c>
      <c r="BF48210" s="101" t="s">
        <v>58</v>
      </c>
      <c r="BK48210" s="98" t="s">
        <v>70</v>
      </c>
    </row>
    <row r="48211" spans="17:63" ht="29.25" customHeight="1" x14ac:dyDescent="0.2">
      <c r="Q48211" s="92" t="s">
        <v>50</v>
      </c>
      <c r="BF48211" s="101" t="s">
        <v>58</v>
      </c>
      <c r="BK48211" s="98" t="s">
        <v>70</v>
      </c>
    </row>
    <row r="48212" spans="17:63" ht="29.25" customHeight="1" x14ac:dyDescent="0.2">
      <c r="Q48212" s="92" t="s">
        <v>50</v>
      </c>
      <c r="BF48212" s="101" t="s">
        <v>58</v>
      </c>
      <c r="BK48212" s="98" t="s">
        <v>70</v>
      </c>
    </row>
    <row r="48213" spans="17:63" ht="29.25" customHeight="1" x14ac:dyDescent="0.2">
      <c r="Q48213" s="92" t="s">
        <v>50</v>
      </c>
      <c r="BF48213" s="101" t="s">
        <v>58</v>
      </c>
      <c r="BK48213" s="98" t="s">
        <v>70</v>
      </c>
    </row>
    <row r="48214" spans="17:63" ht="29.25" customHeight="1" x14ac:dyDescent="0.2">
      <c r="Q48214" s="92" t="s">
        <v>50</v>
      </c>
      <c r="BF48214" s="101" t="s">
        <v>58</v>
      </c>
      <c r="BK48214" s="98" t="s">
        <v>70</v>
      </c>
    </row>
    <row r="48215" spans="17:63" ht="29.25" customHeight="1" x14ac:dyDescent="0.2">
      <c r="Q48215" s="92" t="s">
        <v>50</v>
      </c>
      <c r="BF48215" s="101" t="s">
        <v>58</v>
      </c>
      <c r="BK48215" s="98" t="s">
        <v>70</v>
      </c>
    </row>
    <row r="48216" spans="17:63" ht="29.25" customHeight="1" x14ac:dyDescent="0.2">
      <c r="Q48216" s="92" t="s">
        <v>50</v>
      </c>
      <c r="BF48216" s="101" t="s">
        <v>58</v>
      </c>
      <c r="BK48216" s="98" t="s">
        <v>70</v>
      </c>
    </row>
    <row r="48217" spans="17:63" ht="29.25" customHeight="1" x14ac:dyDescent="0.2">
      <c r="Q48217" s="92" t="s">
        <v>50</v>
      </c>
      <c r="BF48217" s="101" t="s">
        <v>58</v>
      </c>
      <c r="BK48217" s="98" t="s">
        <v>70</v>
      </c>
    </row>
    <row r="48218" spans="17:63" ht="29.25" customHeight="1" x14ac:dyDescent="0.2">
      <c r="Q48218" s="92" t="s">
        <v>50</v>
      </c>
      <c r="BF48218" s="101" t="s">
        <v>58</v>
      </c>
      <c r="BK48218" s="98" t="s">
        <v>70</v>
      </c>
    </row>
    <row r="48219" spans="17:63" ht="29.25" customHeight="1" x14ac:dyDescent="0.2">
      <c r="Q48219" s="92" t="s">
        <v>50</v>
      </c>
      <c r="BF48219" s="101" t="s">
        <v>58</v>
      </c>
      <c r="BK48219" s="98" t="s">
        <v>70</v>
      </c>
    </row>
    <row r="48220" spans="17:63" ht="29.25" customHeight="1" x14ac:dyDescent="0.2">
      <c r="Q48220" s="92" t="s">
        <v>50</v>
      </c>
      <c r="BF48220" s="101" t="s">
        <v>58</v>
      </c>
      <c r="BK48220" s="98" t="s">
        <v>70</v>
      </c>
    </row>
    <row r="48221" spans="17:63" ht="29.25" customHeight="1" x14ac:dyDescent="0.2">
      <c r="Q48221" s="92" t="s">
        <v>50</v>
      </c>
      <c r="BF48221" s="101" t="s">
        <v>58</v>
      </c>
      <c r="BK48221" s="98" t="s">
        <v>70</v>
      </c>
    </row>
    <row r="48222" spans="17:63" ht="29.25" customHeight="1" x14ac:dyDescent="0.2">
      <c r="Q48222" s="92" t="s">
        <v>50</v>
      </c>
      <c r="BF48222" s="101" t="s">
        <v>58</v>
      </c>
      <c r="BK48222" s="98" t="s">
        <v>70</v>
      </c>
    </row>
    <row r="48223" spans="17:63" ht="29.25" customHeight="1" x14ac:dyDescent="0.2">
      <c r="Q48223" s="92" t="s">
        <v>50</v>
      </c>
      <c r="BF48223" s="101" t="s">
        <v>58</v>
      </c>
      <c r="BK48223" s="98" t="s">
        <v>70</v>
      </c>
    </row>
    <row r="48224" spans="17:63" ht="29.25" customHeight="1" x14ac:dyDescent="0.2">
      <c r="Q48224" s="92" t="s">
        <v>50</v>
      </c>
      <c r="BF48224" s="101" t="s">
        <v>58</v>
      </c>
      <c r="BK48224" s="98" t="s">
        <v>70</v>
      </c>
    </row>
    <row r="48225" spans="17:63" ht="29.25" customHeight="1" x14ac:dyDescent="0.2">
      <c r="Q48225" s="92" t="s">
        <v>50</v>
      </c>
      <c r="BF48225" s="101" t="s">
        <v>58</v>
      </c>
      <c r="BK48225" s="98" t="s">
        <v>70</v>
      </c>
    </row>
    <row r="48226" spans="17:63" ht="29.25" customHeight="1" x14ac:dyDescent="0.2">
      <c r="Q48226" s="92" t="s">
        <v>50</v>
      </c>
      <c r="BF48226" s="101" t="s">
        <v>58</v>
      </c>
      <c r="BK48226" s="98" t="s">
        <v>70</v>
      </c>
    </row>
    <row r="48227" spans="17:63" ht="29.25" customHeight="1" x14ac:dyDescent="0.2">
      <c r="Q48227" s="92" t="s">
        <v>50</v>
      </c>
      <c r="BF48227" s="101" t="s">
        <v>58</v>
      </c>
      <c r="BK48227" s="98" t="s">
        <v>70</v>
      </c>
    </row>
    <row r="48228" spans="17:63" ht="29.25" customHeight="1" x14ac:dyDescent="0.2">
      <c r="Q48228" s="92" t="s">
        <v>50</v>
      </c>
      <c r="BF48228" s="101" t="s">
        <v>58</v>
      </c>
      <c r="BK48228" s="98" t="s">
        <v>70</v>
      </c>
    </row>
    <row r="48229" spans="17:63" ht="29.25" customHeight="1" x14ac:dyDescent="0.2">
      <c r="Q48229" s="92" t="s">
        <v>50</v>
      </c>
      <c r="BF48229" s="101" t="s">
        <v>58</v>
      </c>
      <c r="BK48229" s="98" t="s">
        <v>70</v>
      </c>
    </row>
    <row r="48230" spans="17:63" ht="29.25" customHeight="1" x14ac:dyDescent="0.2">
      <c r="Q48230" s="92" t="s">
        <v>50</v>
      </c>
      <c r="BF48230" s="101" t="s">
        <v>58</v>
      </c>
      <c r="BK48230" s="98" t="s">
        <v>70</v>
      </c>
    </row>
    <row r="48231" spans="17:63" ht="29.25" customHeight="1" x14ac:dyDescent="0.2">
      <c r="Q48231" s="92" t="s">
        <v>50</v>
      </c>
      <c r="BF48231" s="101" t="s">
        <v>58</v>
      </c>
      <c r="BK48231" s="98" t="s">
        <v>70</v>
      </c>
    </row>
    <row r="48232" spans="17:63" ht="29.25" customHeight="1" x14ac:dyDescent="0.2">
      <c r="Q48232" s="92" t="s">
        <v>50</v>
      </c>
      <c r="BF48232" s="101" t="s">
        <v>58</v>
      </c>
      <c r="BK48232" s="98" t="s">
        <v>70</v>
      </c>
    </row>
    <row r="48233" spans="17:63" ht="29.25" customHeight="1" x14ac:dyDescent="0.2">
      <c r="Q48233" s="92" t="s">
        <v>50</v>
      </c>
      <c r="BF48233" s="101" t="s">
        <v>58</v>
      </c>
      <c r="BK48233" s="98" t="s">
        <v>70</v>
      </c>
    </row>
    <row r="48234" spans="17:63" ht="29.25" customHeight="1" x14ac:dyDescent="0.2">
      <c r="Q48234" s="92" t="s">
        <v>50</v>
      </c>
      <c r="BF48234" s="101" t="s">
        <v>58</v>
      </c>
      <c r="BK48234" s="98" t="s">
        <v>70</v>
      </c>
    </row>
    <row r="48235" spans="17:63" ht="29.25" customHeight="1" x14ac:dyDescent="0.2">
      <c r="Q48235" s="92" t="s">
        <v>50</v>
      </c>
      <c r="BF48235" s="101" t="s">
        <v>58</v>
      </c>
      <c r="BK48235" s="98" t="s">
        <v>70</v>
      </c>
    </row>
    <row r="48236" spans="17:63" ht="29.25" customHeight="1" x14ac:dyDescent="0.2">
      <c r="Q48236" s="92" t="s">
        <v>50</v>
      </c>
      <c r="BF48236" s="101" t="s">
        <v>58</v>
      </c>
      <c r="BK48236" s="98" t="s">
        <v>70</v>
      </c>
    </row>
    <row r="48237" spans="17:63" ht="29.25" customHeight="1" x14ac:dyDescent="0.2">
      <c r="Q48237" s="92" t="s">
        <v>50</v>
      </c>
      <c r="BF48237" s="101" t="s">
        <v>58</v>
      </c>
      <c r="BK48237" s="98" t="s">
        <v>70</v>
      </c>
    </row>
    <row r="48238" spans="17:63" ht="29.25" customHeight="1" x14ac:dyDescent="0.2">
      <c r="Q48238" s="92" t="s">
        <v>50</v>
      </c>
      <c r="BF48238" s="101" t="s">
        <v>58</v>
      </c>
      <c r="BK48238" s="98" t="s">
        <v>70</v>
      </c>
    </row>
    <row r="48239" spans="17:63" ht="29.25" customHeight="1" x14ac:dyDescent="0.2">
      <c r="Q48239" s="92" t="s">
        <v>50</v>
      </c>
      <c r="BF48239" s="101" t="s">
        <v>58</v>
      </c>
      <c r="BK48239" s="98" t="s">
        <v>70</v>
      </c>
    </row>
    <row r="48240" spans="17:63" ht="29.25" customHeight="1" x14ac:dyDescent="0.2">
      <c r="Q48240" s="92" t="s">
        <v>50</v>
      </c>
      <c r="BF48240" s="101" t="s">
        <v>58</v>
      </c>
      <c r="BK48240" s="98" t="s">
        <v>70</v>
      </c>
    </row>
    <row r="48241" spans="17:63" ht="29.25" customHeight="1" x14ac:dyDescent="0.2">
      <c r="Q48241" s="92" t="s">
        <v>50</v>
      </c>
      <c r="BF48241" s="101" t="s">
        <v>58</v>
      </c>
      <c r="BK48241" s="98" t="s">
        <v>70</v>
      </c>
    </row>
    <row r="48242" spans="17:63" ht="29.25" customHeight="1" x14ac:dyDescent="0.2">
      <c r="Q48242" s="92" t="s">
        <v>50</v>
      </c>
      <c r="BF48242" s="101" t="s">
        <v>58</v>
      </c>
      <c r="BK48242" s="98" t="s">
        <v>70</v>
      </c>
    </row>
    <row r="48243" spans="17:63" ht="29.25" customHeight="1" x14ac:dyDescent="0.2">
      <c r="Q48243" s="92" t="s">
        <v>50</v>
      </c>
      <c r="BF48243" s="101" t="s">
        <v>58</v>
      </c>
      <c r="BK48243" s="98" t="s">
        <v>70</v>
      </c>
    </row>
    <row r="48244" spans="17:63" ht="29.25" customHeight="1" x14ac:dyDescent="0.2">
      <c r="Q48244" s="92" t="s">
        <v>50</v>
      </c>
      <c r="BF48244" s="101" t="s">
        <v>58</v>
      </c>
      <c r="BK48244" s="98" t="s">
        <v>70</v>
      </c>
    </row>
    <row r="48245" spans="17:63" ht="29.25" customHeight="1" x14ac:dyDescent="0.2">
      <c r="Q48245" s="92" t="s">
        <v>50</v>
      </c>
      <c r="BF48245" s="101" t="s">
        <v>58</v>
      </c>
      <c r="BK48245" s="98" t="s">
        <v>70</v>
      </c>
    </row>
    <row r="48246" spans="17:63" ht="29.25" customHeight="1" x14ac:dyDescent="0.2">
      <c r="Q48246" s="92" t="s">
        <v>50</v>
      </c>
      <c r="BF48246" s="101" t="s">
        <v>58</v>
      </c>
      <c r="BK48246" s="98" t="s">
        <v>70</v>
      </c>
    </row>
    <row r="48247" spans="17:63" ht="29.25" customHeight="1" x14ac:dyDescent="0.2">
      <c r="Q48247" s="92" t="s">
        <v>50</v>
      </c>
      <c r="BF48247" s="101" t="s">
        <v>58</v>
      </c>
      <c r="BK48247" s="98" t="s">
        <v>70</v>
      </c>
    </row>
    <row r="48248" spans="17:63" ht="29.25" customHeight="1" x14ac:dyDescent="0.2">
      <c r="Q48248" s="92" t="s">
        <v>50</v>
      </c>
      <c r="BF48248" s="101" t="s">
        <v>58</v>
      </c>
      <c r="BK48248" s="98" t="s">
        <v>70</v>
      </c>
    </row>
    <row r="48249" spans="17:63" ht="29.25" customHeight="1" x14ac:dyDescent="0.2">
      <c r="Q48249" s="92" t="s">
        <v>50</v>
      </c>
      <c r="BF48249" s="101" t="s">
        <v>58</v>
      </c>
      <c r="BK48249" s="98" t="s">
        <v>70</v>
      </c>
    </row>
    <row r="48250" spans="17:63" ht="29.25" customHeight="1" x14ac:dyDescent="0.2">
      <c r="Q48250" s="92" t="s">
        <v>50</v>
      </c>
      <c r="BF48250" s="101" t="s">
        <v>58</v>
      </c>
      <c r="BK48250" s="98" t="s">
        <v>70</v>
      </c>
    </row>
    <row r="48251" spans="17:63" ht="29.25" customHeight="1" x14ac:dyDescent="0.2">
      <c r="Q48251" s="92" t="s">
        <v>50</v>
      </c>
      <c r="BF48251" s="101" t="s">
        <v>58</v>
      </c>
      <c r="BK48251" s="98" t="s">
        <v>70</v>
      </c>
    </row>
    <row r="48252" spans="17:63" ht="29.25" customHeight="1" x14ac:dyDescent="0.2">
      <c r="Q48252" s="92" t="s">
        <v>50</v>
      </c>
      <c r="BF48252" s="101" t="s">
        <v>58</v>
      </c>
      <c r="BK48252" s="98" t="s">
        <v>70</v>
      </c>
    </row>
    <row r="48253" spans="17:63" ht="29.25" customHeight="1" x14ac:dyDescent="0.2">
      <c r="Q48253" s="92" t="s">
        <v>50</v>
      </c>
      <c r="BF48253" s="101" t="s">
        <v>58</v>
      </c>
      <c r="BK48253" s="98" t="s">
        <v>70</v>
      </c>
    </row>
    <row r="48254" spans="17:63" ht="29.25" customHeight="1" x14ac:dyDescent="0.2">
      <c r="Q48254" s="92" t="s">
        <v>50</v>
      </c>
      <c r="BF48254" s="101" t="s">
        <v>58</v>
      </c>
      <c r="BK48254" s="98" t="s">
        <v>70</v>
      </c>
    </row>
    <row r="48255" spans="17:63" ht="29.25" customHeight="1" x14ac:dyDescent="0.2">
      <c r="Q48255" s="92" t="s">
        <v>50</v>
      </c>
      <c r="BF48255" s="101" t="s">
        <v>58</v>
      </c>
      <c r="BK48255" s="98" t="s">
        <v>70</v>
      </c>
    </row>
    <row r="48256" spans="17:63" ht="29.25" customHeight="1" x14ac:dyDescent="0.2">
      <c r="Q48256" s="92" t="s">
        <v>50</v>
      </c>
      <c r="BF48256" s="101" t="s">
        <v>58</v>
      </c>
      <c r="BK48256" s="98" t="s">
        <v>70</v>
      </c>
    </row>
    <row r="48257" spans="17:63" ht="29.25" customHeight="1" x14ac:dyDescent="0.2">
      <c r="Q48257" s="92" t="s">
        <v>50</v>
      </c>
      <c r="BF48257" s="101" t="s">
        <v>58</v>
      </c>
      <c r="BK48257" s="98" t="s">
        <v>70</v>
      </c>
    </row>
    <row r="48258" spans="17:63" ht="29.25" customHeight="1" x14ac:dyDescent="0.2">
      <c r="Q48258" s="92" t="s">
        <v>50</v>
      </c>
      <c r="BF48258" s="101" t="s">
        <v>58</v>
      </c>
      <c r="BK48258" s="98" t="s">
        <v>70</v>
      </c>
    </row>
    <row r="48259" spans="17:63" ht="29.25" customHeight="1" x14ac:dyDescent="0.2">
      <c r="Q48259" s="92" t="s">
        <v>50</v>
      </c>
      <c r="BF48259" s="101" t="s">
        <v>58</v>
      </c>
      <c r="BK48259" s="98" t="s">
        <v>70</v>
      </c>
    </row>
    <row r="48260" spans="17:63" ht="29.25" customHeight="1" x14ac:dyDescent="0.2">
      <c r="Q48260" s="92" t="s">
        <v>50</v>
      </c>
      <c r="BF48260" s="101" t="s">
        <v>58</v>
      </c>
      <c r="BK48260" s="98" t="s">
        <v>70</v>
      </c>
    </row>
    <row r="48261" spans="17:63" ht="29.25" customHeight="1" x14ac:dyDescent="0.2">
      <c r="Q48261" s="92" t="s">
        <v>50</v>
      </c>
      <c r="BF48261" s="101" t="s">
        <v>58</v>
      </c>
      <c r="BK48261" s="98" t="s">
        <v>70</v>
      </c>
    </row>
    <row r="48262" spans="17:63" ht="29.25" customHeight="1" x14ac:dyDescent="0.2">
      <c r="Q48262" s="92" t="s">
        <v>50</v>
      </c>
      <c r="BF48262" s="101" t="s">
        <v>58</v>
      </c>
      <c r="BK48262" s="98" t="s">
        <v>70</v>
      </c>
    </row>
    <row r="48263" spans="17:63" ht="29.25" customHeight="1" x14ac:dyDescent="0.2">
      <c r="Q48263" s="92" t="s">
        <v>50</v>
      </c>
      <c r="BF48263" s="101" t="s">
        <v>58</v>
      </c>
      <c r="BK48263" s="98" t="s">
        <v>70</v>
      </c>
    </row>
    <row r="48264" spans="17:63" ht="29.25" customHeight="1" x14ac:dyDescent="0.2">
      <c r="Q48264" s="92" t="s">
        <v>50</v>
      </c>
      <c r="BF48264" s="101" t="s">
        <v>58</v>
      </c>
      <c r="BK48264" s="98" t="s">
        <v>70</v>
      </c>
    </row>
    <row r="48265" spans="17:63" ht="29.25" customHeight="1" x14ac:dyDescent="0.2">
      <c r="Q48265" s="92" t="s">
        <v>50</v>
      </c>
      <c r="BF48265" s="101" t="s">
        <v>58</v>
      </c>
      <c r="BK48265" s="98" t="s">
        <v>70</v>
      </c>
    </row>
    <row r="48266" spans="17:63" ht="29.25" customHeight="1" x14ac:dyDescent="0.2">
      <c r="Q48266" s="92" t="s">
        <v>50</v>
      </c>
      <c r="BF48266" s="101" t="s">
        <v>58</v>
      </c>
      <c r="BK48266" s="98" t="s">
        <v>70</v>
      </c>
    </row>
    <row r="48267" spans="17:63" ht="29.25" customHeight="1" x14ac:dyDescent="0.2">
      <c r="Q48267" s="92" t="s">
        <v>50</v>
      </c>
      <c r="BF48267" s="101" t="s">
        <v>58</v>
      </c>
      <c r="BK48267" s="98" t="s">
        <v>70</v>
      </c>
    </row>
    <row r="48268" spans="17:63" ht="29.25" customHeight="1" x14ac:dyDescent="0.2">
      <c r="Q48268" s="92" t="s">
        <v>50</v>
      </c>
      <c r="BF48268" s="101" t="s">
        <v>58</v>
      </c>
      <c r="BK48268" s="98" t="s">
        <v>70</v>
      </c>
    </row>
    <row r="48269" spans="17:63" ht="29.25" customHeight="1" x14ac:dyDescent="0.2">
      <c r="Q48269" s="92" t="s">
        <v>50</v>
      </c>
      <c r="BF48269" s="101" t="s">
        <v>58</v>
      </c>
      <c r="BK48269" s="98" t="s">
        <v>70</v>
      </c>
    </row>
    <row r="48270" spans="17:63" ht="29.25" customHeight="1" x14ac:dyDescent="0.2">
      <c r="Q48270" s="92" t="s">
        <v>50</v>
      </c>
      <c r="BF48270" s="101" t="s">
        <v>58</v>
      </c>
      <c r="BK48270" s="98" t="s">
        <v>70</v>
      </c>
    </row>
    <row r="48271" spans="17:63" ht="29.25" customHeight="1" x14ac:dyDescent="0.2">
      <c r="Q48271" s="92" t="s">
        <v>50</v>
      </c>
      <c r="BF48271" s="101" t="s">
        <v>58</v>
      </c>
      <c r="BK48271" s="98" t="s">
        <v>70</v>
      </c>
    </row>
    <row r="48272" spans="17:63" ht="29.25" customHeight="1" x14ac:dyDescent="0.2">
      <c r="Q48272" s="92" t="s">
        <v>50</v>
      </c>
      <c r="BF48272" s="101" t="s">
        <v>58</v>
      </c>
      <c r="BK48272" s="98" t="s">
        <v>70</v>
      </c>
    </row>
    <row r="48273" spans="17:63" ht="29.25" customHeight="1" x14ac:dyDescent="0.2">
      <c r="Q48273" s="92" t="s">
        <v>50</v>
      </c>
      <c r="BF48273" s="101" t="s">
        <v>58</v>
      </c>
      <c r="BK48273" s="98" t="s">
        <v>70</v>
      </c>
    </row>
    <row r="48274" spans="17:63" ht="29.25" customHeight="1" x14ac:dyDescent="0.2">
      <c r="Q48274" s="92" t="s">
        <v>50</v>
      </c>
      <c r="BF48274" s="101" t="s">
        <v>58</v>
      </c>
      <c r="BK48274" s="98" t="s">
        <v>70</v>
      </c>
    </row>
    <row r="48275" spans="17:63" ht="29.25" customHeight="1" x14ac:dyDescent="0.2">
      <c r="Q48275" s="92" t="s">
        <v>50</v>
      </c>
      <c r="BF48275" s="101" t="s">
        <v>58</v>
      </c>
      <c r="BK48275" s="98" t="s">
        <v>70</v>
      </c>
    </row>
    <row r="48276" spans="17:63" ht="29.25" customHeight="1" x14ac:dyDescent="0.2">
      <c r="Q48276" s="92" t="s">
        <v>50</v>
      </c>
      <c r="BF48276" s="101" t="s">
        <v>58</v>
      </c>
      <c r="BK48276" s="98" t="s">
        <v>70</v>
      </c>
    </row>
    <row r="48277" spans="17:63" ht="29.25" customHeight="1" x14ac:dyDescent="0.2">
      <c r="Q48277" s="92" t="s">
        <v>50</v>
      </c>
      <c r="BF48277" s="101" t="s">
        <v>58</v>
      </c>
      <c r="BK48277" s="98" t="s">
        <v>70</v>
      </c>
    </row>
    <row r="48278" spans="17:63" ht="29.25" customHeight="1" x14ac:dyDescent="0.2">
      <c r="Q48278" s="92" t="s">
        <v>50</v>
      </c>
      <c r="BF48278" s="101" t="s">
        <v>58</v>
      </c>
      <c r="BK48278" s="98" t="s">
        <v>70</v>
      </c>
    </row>
    <row r="48279" spans="17:63" ht="29.25" customHeight="1" x14ac:dyDescent="0.2">
      <c r="Q48279" s="92" t="s">
        <v>50</v>
      </c>
      <c r="BF48279" s="101" t="s">
        <v>58</v>
      </c>
      <c r="BK48279" s="98" t="s">
        <v>70</v>
      </c>
    </row>
    <row r="48280" spans="17:63" ht="29.25" customHeight="1" x14ac:dyDescent="0.2">
      <c r="Q48280" s="92" t="s">
        <v>50</v>
      </c>
      <c r="BF48280" s="101" t="s">
        <v>58</v>
      </c>
      <c r="BK48280" s="98" t="s">
        <v>70</v>
      </c>
    </row>
    <row r="48281" spans="17:63" ht="29.25" customHeight="1" x14ac:dyDescent="0.2">
      <c r="Q48281" s="92" t="s">
        <v>50</v>
      </c>
      <c r="BF48281" s="101" t="s">
        <v>58</v>
      </c>
      <c r="BK48281" s="98" t="s">
        <v>70</v>
      </c>
    </row>
    <row r="48282" spans="17:63" ht="29.25" customHeight="1" x14ac:dyDescent="0.2">
      <c r="Q48282" s="92" t="s">
        <v>50</v>
      </c>
      <c r="BF48282" s="101" t="s">
        <v>58</v>
      </c>
      <c r="BK48282" s="98" t="s">
        <v>70</v>
      </c>
    </row>
    <row r="48283" spans="17:63" ht="29.25" customHeight="1" x14ac:dyDescent="0.2">
      <c r="Q48283" s="92" t="s">
        <v>50</v>
      </c>
      <c r="BF48283" s="101" t="s">
        <v>58</v>
      </c>
      <c r="BK48283" s="98" t="s">
        <v>70</v>
      </c>
    </row>
    <row r="48284" spans="17:63" ht="29.25" customHeight="1" x14ac:dyDescent="0.2">
      <c r="Q48284" s="92" t="s">
        <v>50</v>
      </c>
      <c r="BF48284" s="101" t="s">
        <v>58</v>
      </c>
      <c r="BK48284" s="98" t="s">
        <v>70</v>
      </c>
    </row>
    <row r="48285" spans="17:63" ht="29.25" customHeight="1" x14ac:dyDescent="0.2">
      <c r="Q48285" s="92" t="s">
        <v>50</v>
      </c>
      <c r="BF48285" s="101" t="s">
        <v>58</v>
      </c>
      <c r="BK48285" s="98" t="s">
        <v>70</v>
      </c>
    </row>
    <row r="48286" spans="17:63" ht="29.25" customHeight="1" x14ac:dyDescent="0.2">
      <c r="Q48286" s="92" t="s">
        <v>50</v>
      </c>
      <c r="BF48286" s="101" t="s">
        <v>58</v>
      </c>
      <c r="BK48286" s="98" t="s">
        <v>70</v>
      </c>
    </row>
    <row r="48287" spans="17:63" ht="29.25" customHeight="1" x14ac:dyDescent="0.2">
      <c r="Q48287" s="92" t="s">
        <v>50</v>
      </c>
      <c r="BF48287" s="101" t="s">
        <v>58</v>
      </c>
      <c r="BK48287" s="98" t="s">
        <v>70</v>
      </c>
    </row>
    <row r="48288" spans="17:63" ht="29.25" customHeight="1" x14ac:dyDescent="0.2">
      <c r="Q48288" s="92" t="s">
        <v>50</v>
      </c>
      <c r="BF48288" s="101" t="s">
        <v>58</v>
      </c>
      <c r="BK48288" s="98" t="s">
        <v>70</v>
      </c>
    </row>
    <row r="48289" spans="17:63" ht="29.25" customHeight="1" x14ac:dyDescent="0.2">
      <c r="Q48289" s="92" t="s">
        <v>50</v>
      </c>
      <c r="BF48289" s="101" t="s">
        <v>58</v>
      </c>
      <c r="BK48289" s="98" t="s">
        <v>70</v>
      </c>
    </row>
    <row r="48290" spans="17:63" ht="29.25" customHeight="1" x14ac:dyDescent="0.2">
      <c r="Q48290" s="92" t="s">
        <v>50</v>
      </c>
      <c r="BF48290" s="101" t="s">
        <v>58</v>
      </c>
      <c r="BK48290" s="98" t="s">
        <v>70</v>
      </c>
    </row>
    <row r="48291" spans="17:63" ht="29.25" customHeight="1" x14ac:dyDescent="0.2">
      <c r="Q48291" s="92" t="s">
        <v>50</v>
      </c>
      <c r="BF48291" s="101" t="s">
        <v>58</v>
      </c>
      <c r="BK48291" s="98" t="s">
        <v>70</v>
      </c>
    </row>
    <row r="48292" spans="17:63" ht="29.25" customHeight="1" x14ac:dyDescent="0.2">
      <c r="Q48292" s="92" t="s">
        <v>50</v>
      </c>
      <c r="BF48292" s="101" t="s">
        <v>58</v>
      </c>
      <c r="BK48292" s="98" t="s">
        <v>70</v>
      </c>
    </row>
    <row r="48293" spans="17:63" ht="29.25" customHeight="1" x14ac:dyDescent="0.2">
      <c r="Q48293" s="92" t="s">
        <v>50</v>
      </c>
      <c r="BF48293" s="101" t="s">
        <v>58</v>
      </c>
      <c r="BK48293" s="98" t="s">
        <v>70</v>
      </c>
    </row>
    <row r="48294" spans="17:63" ht="29.25" customHeight="1" x14ac:dyDescent="0.2">
      <c r="Q48294" s="92" t="s">
        <v>50</v>
      </c>
      <c r="BF48294" s="101" t="s">
        <v>58</v>
      </c>
      <c r="BK48294" s="98" t="s">
        <v>70</v>
      </c>
    </row>
    <row r="48295" spans="17:63" ht="29.25" customHeight="1" x14ac:dyDescent="0.2">
      <c r="Q48295" s="92" t="s">
        <v>50</v>
      </c>
      <c r="BF48295" s="101" t="s">
        <v>58</v>
      </c>
      <c r="BK48295" s="98" t="s">
        <v>70</v>
      </c>
    </row>
    <row r="48296" spans="17:63" ht="29.25" customHeight="1" x14ac:dyDescent="0.2">
      <c r="Q48296" s="92" t="s">
        <v>50</v>
      </c>
      <c r="BF48296" s="101" t="s">
        <v>58</v>
      </c>
      <c r="BK48296" s="98" t="s">
        <v>70</v>
      </c>
    </row>
    <row r="48297" spans="17:63" ht="29.25" customHeight="1" x14ac:dyDescent="0.2">
      <c r="Q48297" s="92" t="s">
        <v>50</v>
      </c>
      <c r="BF48297" s="101" t="s">
        <v>58</v>
      </c>
      <c r="BK48297" s="98" t="s">
        <v>70</v>
      </c>
    </row>
    <row r="48298" spans="17:63" ht="29.25" customHeight="1" x14ac:dyDescent="0.2">
      <c r="Q48298" s="92" t="s">
        <v>50</v>
      </c>
      <c r="BF48298" s="101" t="s">
        <v>58</v>
      </c>
      <c r="BK48298" s="98" t="s">
        <v>70</v>
      </c>
    </row>
    <row r="48299" spans="17:63" ht="29.25" customHeight="1" x14ac:dyDescent="0.2">
      <c r="Q48299" s="92" t="s">
        <v>50</v>
      </c>
      <c r="BF48299" s="101" t="s">
        <v>58</v>
      </c>
      <c r="BK48299" s="98" t="s">
        <v>70</v>
      </c>
    </row>
    <row r="48300" spans="17:63" ht="29.25" customHeight="1" x14ac:dyDescent="0.2">
      <c r="Q48300" s="92" t="s">
        <v>50</v>
      </c>
      <c r="BF48300" s="101" t="s">
        <v>58</v>
      </c>
      <c r="BK48300" s="98" t="s">
        <v>70</v>
      </c>
    </row>
    <row r="48301" spans="17:63" ht="29.25" customHeight="1" x14ac:dyDescent="0.2">
      <c r="Q48301" s="92" t="s">
        <v>50</v>
      </c>
      <c r="BF48301" s="101" t="s">
        <v>58</v>
      </c>
      <c r="BK48301" s="98" t="s">
        <v>70</v>
      </c>
    </row>
    <row r="48302" spans="17:63" ht="29.25" customHeight="1" x14ac:dyDescent="0.2">
      <c r="Q48302" s="92" t="s">
        <v>50</v>
      </c>
      <c r="BF48302" s="101" t="s">
        <v>58</v>
      </c>
      <c r="BK48302" s="98" t="s">
        <v>70</v>
      </c>
    </row>
    <row r="48303" spans="17:63" ht="29.25" customHeight="1" x14ac:dyDescent="0.2">
      <c r="Q48303" s="92" t="s">
        <v>50</v>
      </c>
      <c r="BF48303" s="101" t="s">
        <v>58</v>
      </c>
      <c r="BK48303" s="98" t="s">
        <v>70</v>
      </c>
    </row>
    <row r="48304" spans="17:63" ht="29.25" customHeight="1" x14ac:dyDescent="0.2">
      <c r="Q48304" s="92" t="s">
        <v>50</v>
      </c>
      <c r="BF48304" s="101" t="s">
        <v>58</v>
      </c>
      <c r="BK48304" s="98" t="s">
        <v>70</v>
      </c>
    </row>
    <row r="48305" spans="17:63" ht="29.25" customHeight="1" x14ac:dyDescent="0.2">
      <c r="Q48305" s="92" t="s">
        <v>50</v>
      </c>
      <c r="BF48305" s="101" t="s">
        <v>58</v>
      </c>
      <c r="BK48305" s="98" t="s">
        <v>70</v>
      </c>
    </row>
    <row r="48306" spans="17:63" ht="29.25" customHeight="1" x14ac:dyDescent="0.2">
      <c r="Q48306" s="92" t="s">
        <v>50</v>
      </c>
      <c r="BF48306" s="101" t="s">
        <v>58</v>
      </c>
      <c r="BK48306" s="98" t="s">
        <v>70</v>
      </c>
    </row>
    <row r="48307" spans="17:63" ht="29.25" customHeight="1" x14ac:dyDescent="0.2">
      <c r="Q48307" s="92" t="s">
        <v>50</v>
      </c>
      <c r="BF48307" s="101" t="s">
        <v>58</v>
      </c>
      <c r="BK48307" s="98" t="s">
        <v>70</v>
      </c>
    </row>
    <row r="48308" spans="17:63" ht="29.25" customHeight="1" x14ac:dyDescent="0.2">
      <c r="Q48308" s="92" t="s">
        <v>50</v>
      </c>
      <c r="BF48308" s="101" t="s">
        <v>58</v>
      </c>
      <c r="BK48308" s="98" t="s">
        <v>70</v>
      </c>
    </row>
    <row r="48309" spans="17:63" ht="29.25" customHeight="1" x14ac:dyDescent="0.2">
      <c r="Q48309" s="92" t="s">
        <v>50</v>
      </c>
      <c r="BF48309" s="101" t="s">
        <v>58</v>
      </c>
      <c r="BK48309" s="98" t="s">
        <v>70</v>
      </c>
    </row>
    <row r="48310" spans="17:63" ht="29.25" customHeight="1" x14ac:dyDescent="0.2">
      <c r="Q48310" s="92" t="s">
        <v>50</v>
      </c>
      <c r="BF48310" s="101" t="s">
        <v>58</v>
      </c>
      <c r="BK48310" s="98" t="s">
        <v>70</v>
      </c>
    </row>
    <row r="48311" spans="17:63" ht="29.25" customHeight="1" x14ac:dyDescent="0.2">
      <c r="Q48311" s="92" t="s">
        <v>50</v>
      </c>
      <c r="BF48311" s="101" t="s">
        <v>58</v>
      </c>
      <c r="BK48311" s="98" t="s">
        <v>70</v>
      </c>
    </row>
    <row r="48312" spans="17:63" ht="29.25" customHeight="1" x14ac:dyDescent="0.2">
      <c r="Q48312" s="92" t="s">
        <v>50</v>
      </c>
      <c r="BF48312" s="101" t="s">
        <v>58</v>
      </c>
      <c r="BK48312" s="98" t="s">
        <v>70</v>
      </c>
    </row>
    <row r="48313" spans="17:63" ht="29.25" customHeight="1" x14ac:dyDescent="0.2">
      <c r="Q48313" s="92" t="s">
        <v>50</v>
      </c>
      <c r="BF48313" s="101" t="s">
        <v>58</v>
      </c>
      <c r="BK48313" s="98" t="s">
        <v>70</v>
      </c>
    </row>
    <row r="48314" spans="17:63" ht="29.25" customHeight="1" x14ac:dyDescent="0.2">
      <c r="Q48314" s="92" t="s">
        <v>50</v>
      </c>
      <c r="BF48314" s="101" t="s">
        <v>58</v>
      </c>
      <c r="BK48314" s="98" t="s">
        <v>70</v>
      </c>
    </row>
    <row r="48315" spans="17:63" ht="29.25" customHeight="1" x14ac:dyDescent="0.2">
      <c r="Q48315" s="92" t="s">
        <v>50</v>
      </c>
      <c r="BF48315" s="101" t="s">
        <v>58</v>
      </c>
      <c r="BK48315" s="98" t="s">
        <v>70</v>
      </c>
    </row>
    <row r="48316" spans="17:63" ht="29.25" customHeight="1" x14ac:dyDescent="0.2">
      <c r="Q48316" s="92" t="s">
        <v>50</v>
      </c>
      <c r="BF48316" s="101" t="s">
        <v>58</v>
      </c>
      <c r="BK48316" s="98" t="s">
        <v>70</v>
      </c>
    </row>
    <row r="48317" spans="17:63" ht="29.25" customHeight="1" x14ac:dyDescent="0.2">
      <c r="Q48317" s="92" t="s">
        <v>50</v>
      </c>
      <c r="BF48317" s="101" t="s">
        <v>58</v>
      </c>
      <c r="BK48317" s="98" t="s">
        <v>70</v>
      </c>
    </row>
    <row r="48318" spans="17:63" ht="29.25" customHeight="1" x14ac:dyDescent="0.2">
      <c r="Q48318" s="92" t="s">
        <v>50</v>
      </c>
      <c r="BF48318" s="101" t="s">
        <v>58</v>
      </c>
      <c r="BK48318" s="98" t="s">
        <v>70</v>
      </c>
    </row>
    <row r="48319" spans="17:63" ht="29.25" customHeight="1" x14ac:dyDescent="0.2">
      <c r="Q48319" s="92" t="s">
        <v>50</v>
      </c>
      <c r="BF48319" s="101" t="s">
        <v>58</v>
      </c>
      <c r="BK48319" s="98" t="s">
        <v>70</v>
      </c>
    </row>
    <row r="48320" spans="17:63" ht="29.25" customHeight="1" x14ac:dyDescent="0.2">
      <c r="Q48320" s="92" t="s">
        <v>50</v>
      </c>
      <c r="BF48320" s="101" t="s">
        <v>58</v>
      </c>
      <c r="BK48320" s="98" t="s">
        <v>70</v>
      </c>
    </row>
    <row r="48321" spans="17:63" ht="29.25" customHeight="1" x14ac:dyDescent="0.2">
      <c r="Q48321" s="92" t="s">
        <v>50</v>
      </c>
      <c r="BF48321" s="101" t="s">
        <v>58</v>
      </c>
      <c r="BK48321" s="98" t="s">
        <v>70</v>
      </c>
    </row>
    <row r="48322" spans="17:63" ht="29.25" customHeight="1" x14ac:dyDescent="0.2">
      <c r="Q48322" s="92" t="s">
        <v>50</v>
      </c>
      <c r="BF48322" s="101" t="s">
        <v>58</v>
      </c>
      <c r="BK48322" s="98" t="s">
        <v>70</v>
      </c>
    </row>
    <row r="48323" spans="17:63" ht="29.25" customHeight="1" x14ac:dyDescent="0.2">
      <c r="Q48323" s="92" t="s">
        <v>50</v>
      </c>
      <c r="BF48323" s="101" t="s">
        <v>58</v>
      </c>
      <c r="BK48323" s="98" t="s">
        <v>70</v>
      </c>
    </row>
    <row r="48324" spans="17:63" ht="29.25" customHeight="1" x14ac:dyDescent="0.2">
      <c r="Q48324" s="92" t="s">
        <v>50</v>
      </c>
      <c r="BF48324" s="101" t="s">
        <v>58</v>
      </c>
      <c r="BK48324" s="98" t="s">
        <v>70</v>
      </c>
    </row>
    <row r="48325" spans="17:63" ht="29.25" customHeight="1" x14ac:dyDescent="0.2">
      <c r="Q48325" s="92" t="s">
        <v>50</v>
      </c>
      <c r="BF48325" s="101" t="s">
        <v>58</v>
      </c>
      <c r="BK48325" s="98" t="s">
        <v>70</v>
      </c>
    </row>
    <row r="48326" spans="17:63" ht="29.25" customHeight="1" x14ac:dyDescent="0.2">
      <c r="Q48326" s="92" t="s">
        <v>50</v>
      </c>
      <c r="BF48326" s="101" t="s">
        <v>58</v>
      </c>
      <c r="BK48326" s="98" t="s">
        <v>70</v>
      </c>
    </row>
    <row r="48327" spans="17:63" ht="29.25" customHeight="1" x14ac:dyDescent="0.2">
      <c r="Q48327" s="92" t="s">
        <v>50</v>
      </c>
      <c r="BF48327" s="101" t="s">
        <v>58</v>
      </c>
      <c r="BK48327" s="98" t="s">
        <v>70</v>
      </c>
    </row>
    <row r="48328" spans="17:63" ht="29.25" customHeight="1" x14ac:dyDescent="0.2">
      <c r="Q48328" s="92" t="s">
        <v>50</v>
      </c>
      <c r="BF48328" s="101" t="s">
        <v>58</v>
      </c>
      <c r="BK48328" s="98" t="s">
        <v>70</v>
      </c>
    </row>
    <row r="48329" spans="17:63" ht="29.25" customHeight="1" x14ac:dyDescent="0.2">
      <c r="Q48329" s="92" t="s">
        <v>50</v>
      </c>
      <c r="BF48329" s="101" t="s">
        <v>58</v>
      </c>
      <c r="BK48329" s="98" t="s">
        <v>70</v>
      </c>
    </row>
    <row r="48330" spans="17:63" ht="29.25" customHeight="1" x14ac:dyDescent="0.2">
      <c r="Q48330" s="92" t="s">
        <v>50</v>
      </c>
      <c r="BF48330" s="101" t="s">
        <v>58</v>
      </c>
      <c r="BK48330" s="98" t="s">
        <v>70</v>
      </c>
    </row>
    <row r="48331" spans="17:63" ht="29.25" customHeight="1" x14ac:dyDescent="0.2">
      <c r="Q48331" s="92" t="s">
        <v>50</v>
      </c>
      <c r="BF48331" s="101" t="s">
        <v>58</v>
      </c>
      <c r="BK48331" s="98" t="s">
        <v>70</v>
      </c>
    </row>
    <row r="48332" spans="17:63" ht="29.25" customHeight="1" x14ac:dyDescent="0.2">
      <c r="Q48332" s="92" t="s">
        <v>50</v>
      </c>
      <c r="BF48332" s="101" t="s">
        <v>58</v>
      </c>
      <c r="BK48332" s="98" t="s">
        <v>70</v>
      </c>
    </row>
    <row r="48333" spans="17:63" ht="29.25" customHeight="1" x14ac:dyDescent="0.2">
      <c r="Q48333" s="92" t="s">
        <v>50</v>
      </c>
      <c r="BF48333" s="101" t="s">
        <v>58</v>
      </c>
      <c r="BK48333" s="98" t="s">
        <v>70</v>
      </c>
    </row>
    <row r="48334" spans="17:63" ht="29.25" customHeight="1" x14ac:dyDescent="0.2">
      <c r="Q48334" s="92" t="s">
        <v>50</v>
      </c>
      <c r="BF48334" s="101" t="s">
        <v>58</v>
      </c>
      <c r="BK48334" s="98" t="s">
        <v>70</v>
      </c>
    </row>
    <row r="48335" spans="17:63" ht="29.25" customHeight="1" x14ac:dyDescent="0.2">
      <c r="Q48335" s="92" t="s">
        <v>50</v>
      </c>
      <c r="BF48335" s="101" t="s">
        <v>58</v>
      </c>
      <c r="BK48335" s="98" t="s">
        <v>70</v>
      </c>
    </row>
    <row r="48336" spans="17:63" ht="29.25" customHeight="1" x14ac:dyDescent="0.2">
      <c r="Q48336" s="92" t="s">
        <v>50</v>
      </c>
      <c r="BF48336" s="101" t="s">
        <v>58</v>
      </c>
      <c r="BK48336" s="98" t="s">
        <v>70</v>
      </c>
    </row>
    <row r="48337" spans="17:63" ht="29.25" customHeight="1" x14ac:dyDescent="0.2">
      <c r="Q48337" s="92" t="s">
        <v>50</v>
      </c>
      <c r="BF48337" s="101" t="s">
        <v>58</v>
      </c>
      <c r="BK48337" s="98" t="s">
        <v>70</v>
      </c>
    </row>
    <row r="48338" spans="17:63" ht="29.25" customHeight="1" x14ac:dyDescent="0.2">
      <c r="Q48338" s="92" t="s">
        <v>50</v>
      </c>
      <c r="BF48338" s="101" t="s">
        <v>58</v>
      </c>
      <c r="BK48338" s="98" t="s">
        <v>70</v>
      </c>
    </row>
    <row r="48339" spans="17:63" ht="29.25" customHeight="1" x14ac:dyDescent="0.2">
      <c r="Q48339" s="92" t="s">
        <v>50</v>
      </c>
      <c r="BF48339" s="101" t="s">
        <v>58</v>
      </c>
      <c r="BK48339" s="98" t="s">
        <v>70</v>
      </c>
    </row>
    <row r="48340" spans="17:63" ht="29.25" customHeight="1" x14ac:dyDescent="0.2">
      <c r="Q48340" s="92" t="s">
        <v>50</v>
      </c>
      <c r="BF48340" s="101" t="s">
        <v>58</v>
      </c>
      <c r="BK48340" s="98" t="s">
        <v>70</v>
      </c>
    </row>
    <row r="48341" spans="17:63" ht="29.25" customHeight="1" x14ac:dyDescent="0.2">
      <c r="Q48341" s="92" t="s">
        <v>50</v>
      </c>
      <c r="BF48341" s="101" t="s">
        <v>58</v>
      </c>
      <c r="BK48341" s="98" t="s">
        <v>70</v>
      </c>
    </row>
    <row r="48342" spans="17:63" ht="29.25" customHeight="1" x14ac:dyDescent="0.2">
      <c r="Q48342" s="92" t="s">
        <v>50</v>
      </c>
      <c r="BF48342" s="101" t="s">
        <v>58</v>
      </c>
      <c r="BK48342" s="98" t="s">
        <v>70</v>
      </c>
    </row>
    <row r="48343" spans="17:63" ht="29.25" customHeight="1" x14ac:dyDescent="0.2">
      <c r="Q48343" s="92" t="s">
        <v>50</v>
      </c>
      <c r="BF48343" s="101" t="s">
        <v>58</v>
      </c>
      <c r="BK48343" s="98" t="s">
        <v>70</v>
      </c>
    </row>
    <row r="48344" spans="17:63" ht="29.25" customHeight="1" x14ac:dyDescent="0.2">
      <c r="Q48344" s="92" t="s">
        <v>50</v>
      </c>
      <c r="BF48344" s="101" t="s">
        <v>58</v>
      </c>
      <c r="BK48344" s="98" t="s">
        <v>70</v>
      </c>
    </row>
    <row r="48345" spans="17:63" ht="29.25" customHeight="1" x14ac:dyDescent="0.2">
      <c r="Q48345" s="92" t="s">
        <v>50</v>
      </c>
      <c r="BF48345" s="101" t="s">
        <v>58</v>
      </c>
      <c r="BK48345" s="98" t="s">
        <v>70</v>
      </c>
    </row>
    <row r="48346" spans="17:63" ht="29.25" customHeight="1" x14ac:dyDescent="0.2">
      <c r="Q48346" s="92" t="s">
        <v>50</v>
      </c>
      <c r="BF48346" s="101" t="s">
        <v>58</v>
      </c>
      <c r="BK48346" s="98" t="s">
        <v>70</v>
      </c>
    </row>
    <row r="48347" spans="17:63" ht="29.25" customHeight="1" x14ac:dyDescent="0.2">
      <c r="Q48347" s="92" t="s">
        <v>50</v>
      </c>
      <c r="BF48347" s="101" t="s">
        <v>58</v>
      </c>
      <c r="BK48347" s="98" t="s">
        <v>70</v>
      </c>
    </row>
    <row r="48348" spans="17:63" ht="29.25" customHeight="1" x14ac:dyDescent="0.2">
      <c r="Q48348" s="92" t="s">
        <v>50</v>
      </c>
      <c r="BF48348" s="101" t="s">
        <v>58</v>
      </c>
      <c r="BK48348" s="98" t="s">
        <v>70</v>
      </c>
    </row>
    <row r="48349" spans="17:63" ht="29.25" customHeight="1" x14ac:dyDescent="0.2">
      <c r="Q48349" s="92" t="s">
        <v>50</v>
      </c>
      <c r="BF48349" s="101" t="s">
        <v>58</v>
      </c>
      <c r="BK48349" s="98" t="s">
        <v>70</v>
      </c>
    </row>
    <row r="48350" spans="17:63" ht="29.25" customHeight="1" x14ac:dyDescent="0.2">
      <c r="Q48350" s="92" t="s">
        <v>50</v>
      </c>
      <c r="BF48350" s="101" t="s">
        <v>58</v>
      </c>
      <c r="BK48350" s="98" t="s">
        <v>70</v>
      </c>
    </row>
    <row r="48351" spans="17:63" ht="29.25" customHeight="1" x14ac:dyDescent="0.2">
      <c r="Q48351" s="92" t="s">
        <v>50</v>
      </c>
      <c r="BF48351" s="101" t="s">
        <v>58</v>
      </c>
      <c r="BK48351" s="98" t="s">
        <v>70</v>
      </c>
    </row>
    <row r="48352" spans="17:63" ht="29.25" customHeight="1" x14ac:dyDescent="0.2">
      <c r="Q48352" s="92" t="s">
        <v>50</v>
      </c>
      <c r="BF48352" s="101" t="s">
        <v>58</v>
      </c>
      <c r="BK48352" s="98" t="s">
        <v>70</v>
      </c>
    </row>
    <row r="48353" spans="17:63" ht="29.25" customHeight="1" x14ac:dyDescent="0.2">
      <c r="Q48353" s="92" t="s">
        <v>50</v>
      </c>
      <c r="BF48353" s="101" t="s">
        <v>58</v>
      </c>
      <c r="BK48353" s="98" t="s">
        <v>70</v>
      </c>
    </row>
    <row r="48354" spans="17:63" ht="29.25" customHeight="1" x14ac:dyDescent="0.2">
      <c r="Q48354" s="92" t="s">
        <v>50</v>
      </c>
      <c r="BF48354" s="101" t="s">
        <v>58</v>
      </c>
      <c r="BK48354" s="98" t="s">
        <v>70</v>
      </c>
    </row>
    <row r="48355" spans="17:63" ht="29.25" customHeight="1" x14ac:dyDescent="0.2">
      <c r="Q48355" s="92" t="s">
        <v>50</v>
      </c>
      <c r="BF48355" s="101" t="s">
        <v>58</v>
      </c>
      <c r="BK48355" s="98" t="s">
        <v>70</v>
      </c>
    </row>
    <row r="48356" spans="17:63" ht="29.25" customHeight="1" x14ac:dyDescent="0.2">
      <c r="Q48356" s="92" t="s">
        <v>50</v>
      </c>
      <c r="BF48356" s="101" t="s">
        <v>58</v>
      </c>
      <c r="BK48356" s="98" t="s">
        <v>70</v>
      </c>
    </row>
    <row r="48357" spans="17:63" ht="29.25" customHeight="1" x14ac:dyDescent="0.2">
      <c r="Q48357" s="92" t="s">
        <v>50</v>
      </c>
      <c r="BF48357" s="101" t="s">
        <v>58</v>
      </c>
      <c r="BK48357" s="98" t="s">
        <v>70</v>
      </c>
    </row>
    <row r="48358" spans="17:63" ht="29.25" customHeight="1" x14ac:dyDescent="0.2">
      <c r="Q48358" s="92" t="s">
        <v>50</v>
      </c>
      <c r="BF48358" s="101" t="s">
        <v>58</v>
      </c>
      <c r="BK48358" s="98" t="s">
        <v>70</v>
      </c>
    </row>
    <row r="48359" spans="17:63" ht="29.25" customHeight="1" x14ac:dyDescent="0.2">
      <c r="Q48359" s="92" t="s">
        <v>50</v>
      </c>
      <c r="BF48359" s="101" t="s">
        <v>58</v>
      </c>
      <c r="BK48359" s="98" t="s">
        <v>70</v>
      </c>
    </row>
    <row r="48360" spans="17:63" ht="29.25" customHeight="1" x14ac:dyDescent="0.2">
      <c r="Q48360" s="92" t="s">
        <v>50</v>
      </c>
      <c r="BF48360" s="101" t="s">
        <v>58</v>
      </c>
      <c r="BK48360" s="98" t="s">
        <v>70</v>
      </c>
    </row>
    <row r="48361" spans="17:63" ht="29.25" customHeight="1" x14ac:dyDescent="0.2">
      <c r="Q48361" s="92" t="s">
        <v>50</v>
      </c>
      <c r="BF48361" s="101" t="s">
        <v>58</v>
      </c>
      <c r="BK48361" s="98" t="s">
        <v>70</v>
      </c>
    </row>
    <row r="48362" spans="17:63" ht="29.25" customHeight="1" x14ac:dyDescent="0.2">
      <c r="Q48362" s="92" t="s">
        <v>50</v>
      </c>
      <c r="BF48362" s="101" t="s">
        <v>58</v>
      </c>
      <c r="BK48362" s="98" t="s">
        <v>70</v>
      </c>
    </row>
    <row r="48363" spans="17:63" ht="29.25" customHeight="1" x14ac:dyDescent="0.2">
      <c r="Q48363" s="92" t="s">
        <v>50</v>
      </c>
      <c r="BF48363" s="101" t="s">
        <v>58</v>
      </c>
      <c r="BK48363" s="98" t="s">
        <v>70</v>
      </c>
    </row>
    <row r="48364" spans="17:63" ht="29.25" customHeight="1" x14ac:dyDescent="0.2">
      <c r="Q48364" s="92" t="s">
        <v>50</v>
      </c>
      <c r="BF48364" s="101" t="s">
        <v>58</v>
      </c>
      <c r="BK48364" s="98" t="s">
        <v>70</v>
      </c>
    </row>
    <row r="48365" spans="17:63" ht="29.25" customHeight="1" x14ac:dyDescent="0.2">
      <c r="Q48365" s="92" t="s">
        <v>50</v>
      </c>
      <c r="BF48365" s="101" t="s">
        <v>58</v>
      </c>
      <c r="BK48365" s="98" t="s">
        <v>70</v>
      </c>
    </row>
    <row r="48366" spans="17:63" ht="29.25" customHeight="1" x14ac:dyDescent="0.2">
      <c r="Q48366" s="92" t="s">
        <v>50</v>
      </c>
      <c r="BF48366" s="101" t="s">
        <v>58</v>
      </c>
      <c r="BK48366" s="98" t="s">
        <v>70</v>
      </c>
    </row>
    <row r="48367" spans="17:63" ht="29.25" customHeight="1" x14ac:dyDescent="0.2">
      <c r="Q48367" s="92" t="s">
        <v>50</v>
      </c>
      <c r="BF48367" s="101" t="s">
        <v>58</v>
      </c>
      <c r="BK48367" s="98" t="s">
        <v>70</v>
      </c>
    </row>
    <row r="48368" spans="17:63" ht="29.25" customHeight="1" x14ac:dyDescent="0.2">
      <c r="Q48368" s="92" t="s">
        <v>50</v>
      </c>
      <c r="BF48368" s="101" t="s">
        <v>58</v>
      </c>
      <c r="BK48368" s="98" t="s">
        <v>70</v>
      </c>
    </row>
    <row r="48369" spans="17:63" ht="29.25" customHeight="1" x14ac:dyDescent="0.2">
      <c r="Q48369" s="92" t="s">
        <v>50</v>
      </c>
      <c r="BF48369" s="101" t="s">
        <v>58</v>
      </c>
      <c r="BK48369" s="98" t="s">
        <v>70</v>
      </c>
    </row>
    <row r="48370" spans="17:63" ht="29.25" customHeight="1" x14ac:dyDescent="0.2">
      <c r="Q48370" s="92" t="s">
        <v>50</v>
      </c>
      <c r="BF48370" s="101" t="s">
        <v>58</v>
      </c>
      <c r="BK48370" s="98" t="s">
        <v>70</v>
      </c>
    </row>
    <row r="48371" spans="17:63" ht="29.25" customHeight="1" x14ac:dyDescent="0.2">
      <c r="Q48371" s="92" t="s">
        <v>50</v>
      </c>
      <c r="BF48371" s="101" t="s">
        <v>58</v>
      </c>
      <c r="BK48371" s="98" t="s">
        <v>70</v>
      </c>
    </row>
    <row r="48372" spans="17:63" ht="29.25" customHeight="1" x14ac:dyDescent="0.2">
      <c r="Q48372" s="92" t="s">
        <v>50</v>
      </c>
      <c r="BF48372" s="101" t="s">
        <v>58</v>
      </c>
      <c r="BK48372" s="98" t="s">
        <v>70</v>
      </c>
    </row>
    <row r="48373" spans="17:63" ht="29.25" customHeight="1" x14ac:dyDescent="0.2">
      <c r="Q48373" s="92" t="s">
        <v>50</v>
      </c>
      <c r="BF48373" s="101" t="s">
        <v>58</v>
      </c>
      <c r="BK48373" s="98" t="s">
        <v>70</v>
      </c>
    </row>
    <row r="48374" spans="17:63" ht="29.25" customHeight="1" x14ac:dyDescent="0.2">
      <c r="Q48374" s="92" t="s">
        <v>50</v>
      </c>
      <c r="BF48374" s="101" t="s">
        <v>58</v>
      </c>
      <c r="BK48374" s="98" t="s">
        <v>70</v>
      </c>
    </row>
    <row r="48375" spans="17:63" ht="29.25" customHeight="1" x14ac:dyDescent="0.2">
      <c r="Q48375" s="92" t="s">
        <v>50</v>
      </c>
      <c r="BF48375" s="101" t="s">
        <v>58</v>
      </c>
      <c r="BK48375" s="98" t="s">
        <v>70</v>
      </c>
    </row>
    <row r="48376" spans="17:63" ht="29.25" customHeight="1" x14ac:dyDescent="0.2">
      <c r="Q48376" s="92" t="s">
        <v>50</v>
      </c>
      <c r="BF48376" s="101" t="s">
        <v>58</v>
      </c>
      <c r="BK48376" s="98" t="s">
        <v>70</v>
      </c>
    </row>
    <row r="48377" spans="17:63" ht="29.25" customHeight="1" x14ac:dyDescent="0.2">
      <c r="Q48377" s="92" t="s">
        <v>50</v>
      </c>
      <c r="BF48377" s="101" t="s">
        <v>58</v>
      </c>
      <c r="BK48377" s="98" t="s">
        <v>70</v>
      </c>
    </row>
    <row r="48378" spans="17:63" ht="29.25" customHeight="1" x14ac:dyDescent="0.2">
      <c r="Q48378" s="92" t="s">
        <v>50</v>
      </c>
      <c r="BF48378" s="101" t="s">
        <v>58</v>
      </c>
      <c r="BK48378" s="98" t="s">
        <v>70</v>
      </c>
    </row>
    <row r="48379" spans="17:63" ht="29.25" customHeight="1" x14ac:dyDescent="0.2">
      <c r="Q48379" s="92" t="s">
        <v>50</v>
      </c>
      <c r="BF48379" s="101" t="s">
        <v>58</v>
      </c>
      <c r="BK48379" s="98" t="s">
        <v>70</v>
      </c>
    </row>
    <row r="48380" spans="17:63" ht="29.25" customHeight="1" x14ac:dyDescent="0.2">
      <c r="Q48380" s="92" t="s">
        <v>50</v>
      </c>
      <c r="BF48380" s="101" t="s">
        <v>58</v>
      </c>
      <c r="BK48380" s="98" t="s">
        <v>70</v>
      </c>
    </row>
    <row r="48381" spans="17:63" ht="29.25" customHeight="1" x14ac:dyDescent="0.2">
      <c r="Q48381" s="92" t="s">
        <v>50</v>
      </c>
      <c r="BF48381" s="101" t="s">
        <v>58</v>
      </c>
      <c r="BK48381" s="98" t="s">
        <v>70</v>
      </c>
    </row>
    <row r="48382" spans="17:63" ht="29.25" customHeight="1" x14ac:dyDescent="0.2">
      <c r="Q48382" s="92" t="s">
        <v>50</v>
      </c>
      <c r="BF48382" s="101" t="s">
        <v>58</v>
      </c>
      <c r="BK48382" s="98" t="s">
        <v>70</v>
      </c>
    </row>
    <row r="48383" spans="17:63" ht="29.25" customHeight="1" x14ac:dyDescent="0.2">
      <c r="Q48383" s="92" t="s">
        <v>50</v>
      </c>
      <c r="BF48383" s="101" t="s">
        <v>58</v>
      </c>
      <c r="BK48383" s="98" t="s">
        <v>70</v>
      </c>
    </row>
    <row r="48384" spans="17:63" ht="29.25" customHeight="1" x14ac:dyDescent="0.2">
      <c r="Q48384" s="92" t="s">
        <v>50</v>
      </c>
      <c r="BF48384" s="101" t="s">
        <v>58</v>
      </c>
      <c r="BK48384" s="98" t="s">
        <v>70</v>
      </c>
    </row>
    <row r="48385" spans="17:63" ht="29.25" customHeight="1" x14ac:dyDescent="0.2">
      <c r="Q48385" s="92" t="s">
        <v>50</v>
      </c>
      <c r="BF48385" s="101" t="s">
        <v>58</v>
      </c>
      <c r="BK48385" s="98" t="s">
        <v>70</v>
      </c>
    </row>
    <row r="48386" spans="17:63" ht="29.25" customHeight="1" x14ac:dyDescent="0.2">
      <c r="Q48386" s="92" t="s">
        <v>50</v>
      </c>
      <c r="BF48386" s="101" t="s">
        <v>58</v>
      </c>
      <c r="BK48386" s="98" t="s">
        <v>70</v>
      </c>
    </row>
    <row r="48387" spans="17:63" ht="29.25" customHeight="1" x14ac:dyDescent="0.2">
      <c r="Q48387" s="92" t="s">
        <v>50</v>
      </c>
      <c r="BF48387" s="101" t="s">
        <v>58</v>
      </c>
      <c r="BK48387" s="98" t="s">
        <v>70</v>
      </c>
    </row>
    <row r="48388" spans="17:63" ht="29.25" customHeight="1" x14ac:dyDescent="0.2">
      <c r="Q48388" s="92" t="s">
        <v>50</v>
      </c>
      <c r="BF48388" s="101" t="s">
        <v>58</v>
      </c>
      <c r="BK48388" s="98" t="s">
        <v>70</v>
      </c>
    </row>
    <row r="48389" spans="17:63" ht="29.25" customHeight="1" x14ac:dyDescent="0.2">
      <c r="Q48389" s="92" t="s">
        <v>50</v>
      </c>
      <c r="BF48389" s="101" t="s">
        <v>58</v>
      </c>
      <c r="BK48389" s="98" t="s">
        <v>70</v>
      </c>
    </row>
    <row r="48390" spans="17:63" ht="29.25" customHeight="1" x14ac:dyDescent="0.2">
      <c r="Q48390" s="92" t="s">
        <v>50</v>
      </c>
      <c r="BF48390" s="101" t="s">
        <v>58</v>
      </c>
      <c r="BK48390" s="98" t="s">
        <v>70</v>
      </c>
    </row>
    <row r="48391" spans="17:63" ht="29.25" customHeight="1" x14ac:dyDescent="0.2">
      <c r="Q48391" s="92" t="s">
        <v>50</v>
      </c>
      <c r="BF48391" s="101" t="s">
        <v>58</v>
      </c>
      <c r="BK48391" s="98" t="s">
        <v>70</v>
      </c>
    </row>
    <row r="48392" spans="17:63" ht="29.25" customHeight="1" x14ac:dyDescent="0.2">
      <c r="Q48392" s="92" t="s">
        <v>50</v>
      </c>
      <c r="BF48392" s="101" t="s">
        <v>58</v>
      </c>
      <c r="BK48392" s="98" t="s">
        <v>70</v>
      </c>
    </row>
    <row r="48393" spans="17:63" ht="29.25" customHeight="1" x14ac:dyDescent="0.2">
      <c r="Q48393" s="92" t="s">
        <v>50</v>
      </c>
      <c r="BF48393" s="101" t="s">
        <v>58</v>
      </c>
      <c r="BK48393" s="98" t="s">
        <v>70</v>
      </c>
    </row>
    <row r="48394" spans="17:63" ht="29.25" customHeight="1" x14ac:dyDescent="0.2">
      <c r="Q48394" s="92" t="s">
        <v>50</v>
      </c>
      <c r="BF48394" s="101" t="s">
        <v>58</v>
      </c>
      <c r="BK48394" s="98" t="s">
        <v>70</v>
      </c>
    </row>
    <row r="48395" spans="17:63" ht="29.25" customHeight="1" x14ac:dyDescent="0.2">
      <c r="Q48395" s="92" t="s">
        <v>50</v>
      </c>
      <c r="BF48395" s="101" t="s">
        <v>58</v>
      </c>
      <c r="BK48395" s="98" t="s">
        <v>70</v>
      </c>
    </row>
    <row r="48396" spans="17:63" ht="29.25" customHeight="1" x14ac:dyDescent="0.2">
      <c r="Q48396" s="92" t="s">
        <v>50</v>
      </c>
      <c r="BF48396" s="101" t="s">
        <v>58</v>
      </c>
      <c r="BK48396" s="98" t="s">
        <v>70</v>
      </c>
    </row>
    <row r="48397" spans="17:63" ht="29.25" customHeight="1" x14ac:dyDescent="0.2">
      <c r="Q48397" s="92" t="s">
        <v>50</v>
      </c>
      <c r="BF48397" s="101" t="s">
        <v>58</v>
      </c>
      <c r="BK48397" s="98" t="s">
        <v>70</v>
      </c>
    </row>
    <row r="48398" spans="17:63" ht="29.25" customHeight="1" x14ac:dyDescent="0.2">
      <c r="Q48398" s="92" t="s">
        <v>50</v>
      </c>
      <c r="BF48398" s="101" t="s">
        <v>58</v>
      </c>
      <c r="BK48398" s="98" t="s">
        <v>70</v>
      </c>
    </row>
    <row r="48399" spans="17:63" ht="29.25" customHeight="1" x14ac:dyDescent="0.2">
      <c r="Q48399" s="92" t="s">
        <v>50</v>
      </c>
      <c r="BF48399" s="101" t="s">
        <v>58</v>
      </c>
      <c r="BK48399" s="98" t="s">
        <v>70</v>
      </c>
    </row>
    <row r="48400" spans="17:63" ht="29.25" customHeight="1" x14ac:dyDescent="0.2">
      <c r="Q48400" s="92" t="s">
        <v>50</v>
      </c>
      <c r="BF48400" s="101" t="s">
        <v>58</v>
      </c>
      <c r="BK48400" s="98" t="s">
        <v>70</v>
      </c>
    </row>
    <row r="48401" spans="17:63" ht="29.25" customHeight="1" x14ac:dyDescent="0.2">
      <c r="Q48401" s="92" t="s">
        <v>50</v>
      </c>
      <c r="BF48401" s="101" t="s">
        <v>58</v>
      </c>
      <c r="BK48401" s="98" t="s">
        <v>70</v>
      </c>
    </row>
    <row r="48402" spans="17:63" ht="29.25" customHeight="1" x14ac:dyDescent="0.2">
      <c r="Q48402" s="92" t="s">
        <v>50</v>
      </c>
      <c r="BF48402" s="101" t="s">
        <v>58</v>
      </c>
      <c r="BK48402" s="98" t="s">
        <v>70</v>
      </c>
    </row>
    <row r="48403" spans="17:63" ht="29.25" customHeight="1" x14ac:dyDescent="0.2">
      <c r="Q48403" s="92" t="s">
        <v>50</v>
      </c>
      <c r="BF48403" s="101" t="s">
        <v>58</v>
      </c>
      <c r="BK48403" s="98" t="s">
        <v>70</v>
      </c>
    </row>
    <row r="48404" spans="17:63" ht="29.25" customHeight="1" x14ac:dyDescent="0.2">
      <c r="Q48404" s="92" t="s">
        <v>50</v>
      </c>
      <c r="BF48404" s="101" t="s">
        <v>58</v>
      </c>
      <c r="BK48404" s="98" t="s">
        <v>70</v>
      </c>
    </row>
    <row r="48405" spans="17:63" ht="29.25" customHeight="1" x14ac:dyDescent="0.2">
      <c r="Q48405" s="92" t="s">
        <v>50</v>
      </c>
      <c r="BF48405" s="101" t="s">
        <v>58</v>
      </c>
      <c r="BK48405" s="98" t="s">
        <v>70</v>
      </c>
    </row>
    <row r="48406" spans="17:63" ht="29.25" customHeight="1" x14ac:dyDescent="0.2">
      <c r="Q48406" s="92" t="s">
        <v>50</v>
      </c>
      <c r="BF48406" s="101" t="s">
        <v>58</v>
      </c>
      <c r="BK48406" s="98" t="s">
        <v>70</v>
      </c>
    </row>
    <row r="48407" spans="17:63" ht="29.25" customHeight="1" x14ac:dyDescent="0.2">
      <c r="Q48407" s="92" t="s">
        <v>50</v>
      </c>
      <c r="BF48407" s="101" t="s">
        <v>58</v>
      </c>
      <c r="BK48407" s="98" t="s">
        <v>70</v>
      </c>
    </row>
    <row r="48408" spans="17:63" ht="29.25" customHeight="1" x14ac:dyDescent="0.2">
      <c r="Q48408" s="92" t="s">
        <v>50</v>
      </c>
      <c r="BF48408" s="101" t="s">
        <v>58</v>
      </c>
      <c r="BK48408" s="98" t="s">
        <v>70</v>
      </c>
    </row>
    <row r="48409" spans="17:63" ht="29.25" customHeight="1" x14ac:dyDescent="0.2">
      <c r="Q48409" s="92" t="s">
        <v>50</v>
      </c>
      <c r="BF48409" s="101" t="s">
        <v>58</v>
      </c>
      <c r="BK48409" s="98" t="s">
        <v>70</v>
      </c>
    </row>
    <row r="48410" spans="17:63" ht="29.25" customHeight="1" x14ac:dyDescent="0.2">
      <c r="Q48410" s="92" t="s">
        <v>50</v>
      </c>
      <c r="BF48410" s="101" t="s">
        <v>58</v>
      </c>
      <c r="BK48410" s="98" t="s">
        <v>70</v>
      </c>
    </row>
    <row r="48411" spans="17:63" ht="29.25" customHeight="1" x14ac:dyDescent="0.2">
      <c r="Q48411" s="92" t="s">
        <v>50</v>
      </c>
      <c r="BF48411" s="101" t="s">
        <v>58</v>
      </c>
      <c r="BK48411" s="98" t="s">
        <v>70</v>
      </c>
    </row>
    <row r="48412" spans="17:63" ht="29.25" customHeight="1" x14ac:dyDescent="0.2">
      <c r="Q48412" s="92" t="s">
        <v>50</v>
      </c>
      <c r="BF48412" s="101" t="s">
        <v>58</v>
      </c>
      <c r="BK48412" s="98" t="s">
        <v>70</v>
      </c>
    </row>
    <row r="48413" spans="17:63" ht="29.25" customHeight="1" x14ac:dyDescent="0.2">
      <c r="Q48413" s="92" t="s">
        <v>50</v>
      </c>
      <c r="BF48413" s="101" t="s">
        <v>58</v>
      </c>
      <c r="BK48413" s="98" t="s">
        <v>70</v>
      </c>
    </row>
    <row r="48414" spans="17:63" ht="29.25" customHeight="1" x14ac:dyDescent="0.2">
      <c r="Q48414" s="92" t="s">
        <v>50</v>
      </c>
      <c r="BF48414" s="101" t="s">
        <v>58</v>
      </c>
      <c r="BK48414" s="98" t="s">
        <v>70</v>
      </c>
    </row>
    <row r="48415" spans="17:63" ht="29.25" customHeight="1" x14ac:dyDescent="0.2">
      <c r="Q48415" s="92" t="s">
        <v>50</v>
      </c>
      <c r="BF48415" s="101" t="s">
        <v>58</v>
      </c>
      <c r="BK48415" s="98" t="s">
        <v>70</v>
      </c>
    </row>
    <row r="48416" spans="17:63" ht="29.25" customHeight="1" x14ac:dyDescent="0.2">
      <c r="Q48416" s="92" t="s">
        <v>50</v>
      </c>
      <c r="BF48416" s="101" t="s">
        <v>58</v>
      </c>
      <c r="BK48416" s="98" t="s">
        <v>70</v>
      </c>
    </row>
    <row r="48417" spans="17:63" ht="29.25" customHeight="1" x14ac:dyDescent="0.2">
      <c r="Q48417" s="92" t="s">
        <v>50</v>
      </c>
      <c r="BF48417" s="101" t="s">
        <v>58</v>
      </c>
      <c r="BK48417" s="98" t="s">
        <v>70</v>
      </c>
    </row>
    <row r="48418" spans="17:63" ht="29.25" customHeight="1" x14ac:dyDescent="0.2">
      <c r="Q48418" s="92" t="s">
        <v>50</v>
      </c>
      <c r="BF48418" s="101" t="s">
        <v>58</v>
      </c>
      <c r="BK48418" s="98" t="s">
        <v>70</v>
      </c>
    </row>
    <row r="48419" spans="17:63" ht="29.25" customHeight="1" x14ac:dyDescent="0.2">
      <c r="Q48419" s="92" t="s">
        <v>50</v>
      </c>
      <c r="BF48419" s="101" t="s">
        <v>58</v>
      </c>
      <c r="BK48419" s="98" t="s">
        <v>70</v>
      </c>
    </row>
    <row r="48420" spans="17:63" ht="29.25" customHeight="1" x14ac:dyDescent="0.2">
      <c r="Q48420" s="92" t="s">
        <v>50</v>
      </c>
      <c r="BF48420" s="101" t="s">
        <v>58</v>
      </c>
      <c r="BK48420" s="98" t="s">
        <v>70</v>
      </c>
    </row>
    <row r="48421" spans="17:63" ht="29.25" customHeight="1" x14ac:dyDescent="0.2">
      <c r="Q48421" s="92" t="s">
        <v>50</v>
      </c>
      <c r="BF48421" s="101" t="s">
        <v>58</v>
      </c>
      <c r="BK48421" s="98" t="s">
        <v>70</v>
      </c>
    </row>
    <row r="48422" spans="17:63" ht="29.25" customHeight="1" x14ac:dyDescent="0.2">
      <c r="Q48422" s="92" t="s">
        <v>50</v>
      </c>
      <c r="BF48422" s="101" t="s">
        <v>58</v>
      </c>
      <c r="BK48422" s="98" t="s">
        <v>70</v>
      </c>
    </row>
    <row r="48423" spans="17:63" ht="29.25" customHeight="1" x14ac:dyDescent="0.2">
      <c r="Q48423" s="92" t="s">
        <v>50</v>
      </c>
      <c r="BF48423" s="101" t="s">
        <v>58</v>
      </c>
      <c r="BK48423" s="98" t="s">
        <v>70</v>
      </c>
    </row>
    <row r="48424" spans="17:63" ht="29.25" customHeight="1" x14ac:dyDescent="0.2">
      <c r="Q48424" s="92" t="s">
        <v>50</v>
      </c>
      <c r="BF48424" s="101" t="s">
        <v>58</v>
      </c>
      <c r="BK48424" s="98" t="s">
        <v>70</v>
      </c>
    </row>
    <row r="48425" spans="17:63" ht="29.25" customHeight="1" x14ac:dyDescent="0.2">
      <c r="Q48425" s="92" t="s">
        <v>50</v>
      </c>
      <c r="BF48425" s="101" t="s">
        <v>58</v>
      </c>
      <c r="BK48425" s="98" t="s">
        <v>70</v>
      </c>
    </row>
    <row r="48426" spans="17:63" ht="29.25" customHeight="1" x14ac:dyDescent="0.2">
      <c r="Q48426" s="92" t="s">
        <v>50</v>
      </c>
      <c r="BF48426" s="101" t="s">
        <v>58</v>
      </c>
      <c r="BK48426" s="98" t="s">
        <v>70</v>
      </c>
    </row>
    <row r="48427" spans="17:63" ht="29.25" customHeight="1" x14ac:dyDescent="0.2">
      <c r="Q48427" s="92" t="s">
        <v>50</v>
      </c>
      <c r="BF48427" s="101" t="s">
        <v>58</v>
      </c>
      <c r="BK48427" s="98" t="s">
        <v>70</v>
      </c>
    </row>
    <row r="48428" spans="17:63" ht="29.25" customHeight="1" x14ac:dyDescent="0.2">
      <c r="Q48428" s="92" t="s">
        <v>50</v>
      </c>
      <c r="BF48428" s="101" t="s">
        <v>58</v>
      </c>
      <c r="BK48428" s="98" t="s">
        <v>70</v>
      </c>
    </row>
    <row r="48429" spans="17:63" ht="29.25" customHeight="1" x14ac:dyDescent="0.2">
      <c r="Q48429" s="92" t="s">
        <v>50</v>
      </c>
      <c r="BF48429" s="101" t="s">
        <v>58</v>
      </c>
      <c r="BK48429" s="98" t="s">
        <v>70</v>
      </c>
    </row>
    <row r="48430" spans="17:63" ht="29.25" customHeight="1" x14ac:dyDescent="0.2">
      <c r="Q48430" s="92" t="s">
        <v>50</v>
      </c>
      <c r="BF48430" s="101" t="s">
        <v>58</v>
      </c>
      <c r="BK48430" s="98" t="s">
        <v>70</v>
      </c>
    </row>
    <row r="48431" spans="17:63" ht="29.25" customHeight="1" x14ac:dyDescent="0.2">
      <c r="Q48431" s="92" t="s">
        <v>50</v>
      </c>
      <c r="BF48431" s="101" t="s">
        <v>58</v>
      </c>
      <c r="BK48431" s="98" t="s">
        <v>70</v>
      </c>
    </row>
    <row r="48432" spans="17:63" ht="29.25" customHeight="1" x14ac:dyDescent="0.2">
      <c r="Q48432" s="92" t="s">
        <v>50</v>
      </c>
      <c r="BF48432" s="101" t="s">
        <v>58</v>
      </c>
      <c r="BK48432" s="98" t="s">
        <v>70</v>
      </c>
    </row>
    <row r="48433" spans="17:63" ht="29.25" customHeight="1" x14ac:dyDescent="0.2">
      <c r="Q48433" s="92" t="s">
        <v>50</v>
      </c>
      <c r="BF48433" s="101" t="s">
        <v>58</v>
      </c>
      <c r="BK48433" s="98" t="s">
        <v>70</v>
      </c>
    </row>
    <row r="48434" spans="17:63" ht="29.25" customHeight="1" x14ac:dyDescent="0.2">
      <c r="Q48434" s="92" t="s">
        <v>50</v>
      </c>
      <c r="BF48434" s="101" t="s">
        <v>58</v>
      </c>
      <c r="BK48434" s="98" t="s">
        <v>70</v>
      </c>
    </row>
    <row r="48435" spans="17:63" ht="29.25" customHeight="1" x14ac:dyDescent="0.2">
      <c r="Q48435" s="92" t="s">
        <v>50</v>
      </c>
      <c r="BF48435" s="101" t="s">
        <v>58</v>
      </c>
      <c r="BK48435" s="98" t="s">
        <v>70</v>
      </c>
    </row>
    <row r="48436" spans="17:63" ht="29.25" customHeight="1" x14ac:dyDescent="0.2">
      <c r="Q48436" s="92" t="s">
        <v>50</v>
      </c>
      <c r="BF48436" s="101" t="s">
        <v>58</v>
      </c>
      <c r="BK48436" s="98" t="s">
        <v>70</v>
      </c>
    </row>
    <row r="48437" spans="17:63" ht="29.25" customHeight="1" x14ac:dyDescent="0.2">
      <c r="Q48437" s="92" t="s">
        <v>50</v>
      </c>
      <c r="BF48437" s="101" t="s">
        <v>58</v>
      </c>
      <c r="BK48437" s="98" t="s">
        <v>70</v>
      </c>
    </row>
    <row r="48438" spans="17:63" ht="29.25" customHeight="1" x14ac:dyDescent="0.2">
      <c r="Q48438" s="92" t="s">
        <v>50</v>
      </c>
      <c r="BF48438" s="101" t="s">
        <v>58</v>
      </c>
      <c r="BK48438" s="98" t="s">
        <v>70</v>
      </c>
    </row>
    <row r="48439" spans="17:63" ht="29.25" customHeight="1" x14ac:dyDescent="0.2">
      <c r="Q48439" s="92" t="s">
        <v>50</v>
      </c>
      <c r="BF48439" s="101" t="s">
        <v>58</v>
      </c>
      <c r="BK48439" s="98" t="s">
        <v>70</v>
      </c>
    </row>
    <row r="48440" spans="17:63" ht="29.25" customHeight="1" x14ac:dyDescent="0.2">
      <c r="Q48440" s="92" t="s">
        <v>50</v>
      </c>
      <c r="BF48440" s="101" t="s">
        <v>58</v>
      </c>
      <c r="BK48440" s="98" t="s">
        <v>70</v>
      </c>
    </row>
    <row r="48441" spans="17:63" ht="29.25" customHeight="1" x14ac:dyDescent="0.2">
      <c r="Q48441" s="92" t="s">
        <v>50</v>
      </c>
      <c r="BF48441" s="101" t="s">
        <v>58</v>
      </c>
      <c r="BK48441" s="98" t="s">
        <v>70</v>
      </c>
    </row>
    <row r="48442" spans="17:63" ht="29.25" customHeight="1" x14ac:dyDescent="0.2">
      <c r="Q48442" s="92" t="s">
        <v>50</v>
      </c>
      <c r="BF48442" s="101" t="s">
        <v>58</v>
      </c>
      <c r="BK48442" s="98" t="s">
        <v>70</v>
      </c>
    </row>
    <row r="48443" spans="17:63" ht="29.25" customHeight="1" x14ac:dyDescent="0.2">
      <c r="Q48443" s="92" t="s">
        <v>50</v>
      </c>
      <c r="BF48443" s="101" t="s">
        <v>58</v>
      </c>
      <c r="BK48443" s="98" t="s">
        <v>70</v>
      </c>
    </row>
    <row r="48444" spans="17:63" ht="29.25" customHeight="1" x14ac:dyDescent="0.2">
      <c r="Q48444" s="92" t="s">
        <v>50</v>
      </c>
      <c r="BF48444" s="101" t="s">
        <v>58</v>
      </c>
      <c r="BK48444" s="98" t="s">
        <v>70</v>
      </c>
    </row>
    <row r="48445" spans="17:63" ht="29.25" customHeight="1" x14ac:dyDescent="0.2">
      <c r="Q48445" s="92" t="s">
        <v>50</v>
      </c>
      <c r="BF48445" s="101" t="s">
        <v>58</v>
      </c>
      <c r="BK48445" s="98" t="s">
        <v>70</v>
      </c>
    </row>
    <row r="48446" spans="17:63" ht="29.25" customHeight="1" x14ac:dyDescent="0.2">
      <c r="Q48446" s="92" t="s">
        <v>50</v>
      </c>
      <c r="BF48446" s="101" t="s">
        <v>58</v>
      </c>
      <c r="BK48446" s="98" t="s">
        <v>70</v>
      </c>
    </row>
    <row r="48447" spans="17:63" ht="29.25" customHeight="1" x14ac:dyDescent="0.2">
      <c r="Q48447" s="92" t="s">
        <v>50</v>
      </c>
      <c r="BF48447" s="101" t="s">
        <v>58</v>
      </c>
      <c r="BK48447" s="98" t="s">
        <v>70</v>
      </c>
    </row>
    <row r="48448" spans="17:63" ht="29.25" customHeight="1" x14ac:dyDescent="0.2">
      <c r="Q48448" s="92" t="s">
        <v>50</v>
      </c>
      <c r="BF48448" s="101" t="s">
        <v>58</v>
      </c>
      <c r="BK48448" s="98" t="s">
        <v>70</v>
      </c>
    </row>
    <row r="48449" spans="17:63" ht="29.25" customHeight="1" x14ac:dyDescent="0.2">
      <c r="Q48449" s="92" t="s">
        <v>50</v>
      </c>
      <c r="BF48449" s="101" t="s">
        <v>58</v>
      </c>
      <c r="BK48449" s="98" t="s">
        <v>70</v>
      </c>
    </row>
    <row r="48450" spans="17:63" ht="29.25" customHeight="1" x14ac:dyDescent="0.2">
      <c r="Q48450" s="92" t="s">
        <v>50</v>
      </c>
      <c r="BF48450" s="101" t="s">
        <v>58</v>
      </c>
      <c r="BK48450" s="98" t="s">
        <v>70</v>
      </c>
    </row>
    <row r="48451" spans="17:63" ht="29.25" customHeight="1" x14ac:dyDescent="0.2">
      <c r="Q48451" s="92" t="s">
        <v>50</v>
      </c>
      <c r="BF48451" s="101" t="s">
        <v>58</v>
      </c>
      <c r="BK48451" s="98" t="s">
        <v>70</v>
      </c>
    </row>
    <row r="48452" spans="17:63" ht="29.25" customHeight="1" x14ac:dyDescent="0.2">
      <c r="Q48452" s="92" t="s">
        <v>50</v>
      </c>
      <c r="BF48452" s="101" t="s">
        <v>58</v>
      </c>
      <c r="BK48452" s="98" t="s">
        <v>70</v>
      </c>
    </row>
    <row r="48453" spans="17:63" ht="29.25" customHeight="1" x14ac:dyDescent="0.2">
      <c r="Q48453" s="92" t="s">
        <v>50</v>
      </c>
      <c r="BF48453" s="101" t="s">
        <v>58</v>
      </c>
      <c r="BK48453" s="98" t="s">
        <v>70</v>
      </c>
    </row>
    <row r="48454" spans="17:63" ht="29.25" customHeight="1" x14ac:dyDescent="0.2">
      <c r="Q48454" s="92" t="s">
        <v>50</v>
      </c>
      <c r="BF48454" s="101" t="s">
        <v>58</v>
      </c>
      <c r="BK48454" s="98" t="s">
        <v>70</v>
      </c>
    </row>
    <row r="48455" spans="17:63" ht="29.25" customHeight="1" x14ac:dyDescent="0.2">
      <c r="Q48455" s="92" t="s">
        <v>50</v>
      </c>
      <c r="BF48455" s="101" t="s">
        <v>58</v>
      </c>
      <c r="BK48455" s="98" t="s">
        <v>70</v>
      </c>
    </row>
    <row r="48456" spans="17:63" ht="29.25" customHeight="1" x14ac:dyDescent="0.2">
      <c r="Q48456" s="92" t="s">
        <v>50</v>
      </c>
      <c r="BF48456" s="101" t="s">
        <v>58</v>
      </c>
      <c r="BK48456" s="98" t="s">
        <v>70</v>
      </c>
    </row>
    <row r="48457" spans="17:63" ht="29.25" customHeight="1" x14ac:dyDescent="0.2">
      <c r="Q48457" s="92" t="s">
        <v>50</v>
      </c>
      <c r="BF48457" s="101" t="s">
        <v>58</v>
      </c>
      <c r="BK48457" s="98" t="s">
        <v>70</v>
      </c>
    </row>
    <row r="48458" spans="17:63" ht="29.25" customHeight="1" x14ac:dyDescent="0.2">
      <c r="Q48458" s="92" t="s">
        <v>50</v>
      </c>
      <c r="BF48458" s="101" t="s">
        <v>58</v>
      </c>
      <c r="BK48458" s="98" t="s">
        <v>70</v>
      </c>
    </row>
    <row r="48459" spans="17:63" ht="29.25" customHeight="1" x14ac:dyDescent="0.2">
      <c r="Q48459" s="92" t="s">
        <v>50</v>
      </c>
      <c r="BF48459" s="101" t="s">
        <v>58</v>
      </c>
      <c r="BK48459" s="98" t="s">
        <v>70</v>
      </c>
    </row>
    <row r="48460" spans="17:63" ht="29.25" customHeight="1" x14ac:dyDescent="0.2">
      <c r="Q48460" s="92" t="s">
        <v>50</v>
      </c>
      <c r="BF48460" s="101" t="s">
        <v>58</v>
      </c>
      <c r="BK48460" s="98" t="s">
        <v>70</v>
      </c>
    </row>
    <row r="48461" spans="17:63" ht="29.25" customHeight="1" x14ac:dyDescent="0.2">
      <c r="Q48461" s="92" t="s">
        <v>50</v>
      </c>
      <c r="BF48461" s="101" t="s">
        <v>58</v>
      </c>
      <c r="BK48461" s="98" t="s">
        <v>70</v>
      </c>
    </row>
    <row r="48462" spans="17:63" ht="29.25" customHeight="1" x14ac:dyDescent="0.2">
      <c r="Q48462" s="92" t="s">
        <v>50</v>
      </c>
      <c r="BF48462" s="101" t="s">
        <v>58</v>
      </c>
      <c r="BK48462" s="98" t="s">
        <v>70</v>
      </c>
    </row>
    <row r="48463" spans="17:63" ht="29.25" customHeight="1" x14ac:dyDescent="0.2">
      <c r="Q48463" s="92" t="s">
        <v>50</v>
      </c>
      <c r="BF48463" s="101" t="s">
        <v>58</v>
      </c>
      <c r="BK48463" s="98" t="s">
        <v>70</v>
      </c>
    </row>
    <row r="48464" spans="17:63" ht="29.25" customHeight="1" x14ac:dyDescent="0.2">
      <c r="Q48464" s="92" t="s">
        <v>50</v>
      </c>
      <c r="BF48464" s="101" t="s">
        <v>58</v>
      </c>
      <c r="BK48464" s="98" t="s">
        <v>70</v>
      </c>
    </row>
    <row r="48465" spans="17:63" ht="29.25" customHeight="1" x14ac:dyDescent="0.2">
      <c r="Q48465" s="92" t="s">
        <v>50</v>
      </c>
      <c r="BF48465" s="101" t="s">
        <v>58</v>
      </c>
      <c r="BK48465" s="98" t="s">
        <v>70</v>
      </c>
    </row>
    <row r="48466" spans="17:63" ht="29.25" customHeight="1" x14ac:dyDescent="0.2">
      <c r="Q48466" s="92" t="s">
        <v>50</v>
      </c>
      <c r="BF48466" s="101" t="s">
        <v>58</v>
      </c>
      <c r="BK48466" s="98" t="s">
        <v>70</v>
      </c>
    </row>
    <row r="48467" spans="17:63" ht="29.25" customHeight="1" x14ac:dyDescent="0.2">
      <c r="Q48467" s="92" t="s">
        <v>50</v>
      </c>
      <c r="BF48467" s="101" t="s">
        <v>58</v>
      </c>
      <c r="BK48467" s="98" t="s">
        <v>70</v>
      </c>
    </row>
    <row r="48468" spans="17:63" ht="29.25" customHeight="1" x14ac:dyDescent="0.2">
      <c r="Q48468" s="92" t="s">
        <v>50</v>
      </c>
      <c r="BF48468" s="101" t="s">
        <v>58</v>
      </c>
      <c r="BK48468" s="98" t="s">
        <v>70</v>
      </c>
    </row>
    <row r="48469" spans="17:63" ht="29.25" customHeight="1" x14ac:dyDescent="0.2">
      <c r="Q48469" s="92" t="s">
        <v>50</v>
      </c>
      <c r="BF48469" s="101" t="s">
        <v>58</v>
      </c>
      <c r="BK48469" s="98" t="s">
        <v>70</v>
      </c>
    </row>
    <row r="48470" spans="17:63" ht="29.25" customHeight="1" x14ac:dyDescent="0.2">
      <c r="Q48470" s="92" t="s">
        <v>50</v>
      </c>
      <c r="BF48470" s="101" t="s">
        <v>58</v>
      </c>
      <c r="BK48470" s="98" t="s">
        <v>70</v>
      </c>
    </row>
    <row r="48471" spans="17:63" ht="29.25" customHeight="1" x14ac:dyDescent="0.2">
      <c r="Q48471" s="92" t="s">
        <v>50</v>
      </c>
      <c r="BF48471" s="101" t="s">
        <v>58</v>
      </c>
      <c r="BK48471" s="98" t="s">
        <v>70</v>
      </c>
    </row>
    <row r="48472" spans="17:63" ht="29.25" customHeight="1" x14ac:dyDescent="0.2">
      <c r="Q48472" s="92" t="s">
        <v>50</v>
      </c>
      <c r="BF48472" s="101" t="s">
        <v>58</v>
      </c>
      <c r="BK48472" s="98" t="s">
        <v>70</v>
      </c>
    </row>
    <row r="48473" spans="17:63" ht="29.25" customHeight="1" x14ac:dyDescent="0.2">
      <c r="Q48473" s="92" t="s">
        <v>50</v>
      </c>
      <c r="BF48473" s="101" t="s">
        <v>58</v>
      </c>
      <c r="BK48473" s="98" t="s">
        <v>70</v>
      </c>
    </row>
    <row r="48474" spans="17:63" ht="29.25" customHeight="1" x14ac:dyDescent="0.2">
      <c r="Q48474" s="92" t="s">
        <v>50</v>
      </c>
      <c r="BF48474" s="101" t="s">
        <v>58</v>
      </c>
      <c r="BK48474" s="98" t="s">
        <v>70</v>
      </c>
    </row>
    <row r="48475" spans="17:63" ht="29.25" customHeight="1" x14ac:dyDescent="0.2">
      <c r="Q48475" s="92" t="s">
        <v>50</v>
      </c>
      <c r="BF48475" s="101" t="s">
        <v>58</v>
      </c>
      <c r="BK48475" s="98" t="s">
        <v>70</v>
      </c>
    </row>
    <row r="48476" spans="17:63" ht="29.25" customHeight="1" x14ac:dyDescent="0.2">
      <c r="Q48476" s="92" t="s">
        <v>50</v>
      </c>
      <c r="BF48476" s="101" t="s">
        <v>58</v>
      </c>
      <c r="BK48476" s="98" t="s">
        <v>70</v>
      </c>
    </row>
    <row r="48477" spans="17:63" ht="29.25" customHeight="1" x14ac:dyDescent="0.2">
      <c r="Q48477" s="92" t="s">
        <v>50</v>
      </c>
      <c r="BF48477" s="101" t="s">
        <v>58</v>
      </c>
      <c r="BK48477" s="98" t="s">
        <v>70</v>
      </c>
    </row>
    <row r="48478" spans="17:63" ht="29.25" customHeight="1" x14ac:dyDescent="0.2">
      <c r="Q48478" s="92" t="s">
        <v>50</v>
      </c>
      <c r="BF48478" s="101" t="s">
        <v>58</v>
      </c>
      <c r="BK48478" s="98" t="s">
        <v>70</v>
      </c>
    </row>
    <row r="48479" spans="17:63" ht="29.25" customHeight="1" x14ac:dyDescent="0.2">
      <c r="Q48479" s="92" t="s">
        <v>50</v>
      </c>
      <c r="BF48479" s="101" t="s">
        <v>58</v>
      </c>
      <c r="BK48479" s="98" t="s">
        <v>70</v>
      </c>
    </row>
    <row r="48480" spans="17:63" ht="29.25" customHeight="1" x14ac:dyDescent="0.2">
      <c r="Q48480" s="92" t="s">
        <v>50</v>
      </c>
      <c r="BF48480" s="101" t="s">
        <v>58</v>
      </c>
      <c r="BK48480" s="98" t="s">
        <v>70</v>
      </c>
    </row>
    <row r="48481" spans="17:63" ht="29.25" customHeight="1" x14ac:dyDescent="0.2">
      <c r="Q48481" s="92" t="s">
        <v>50</v>
      </c>
      <c r="BF48481" s="101" t="s">
        <v>58</v>
      </c>
      <c r="BK48481" s="98" t="s">
        <v>70</v>
      </c>
    </row>
    <row r="48482" spans="17:63" ht="29.25" customHeight="1" x14ac:dyDescent="0.2">
      <c r="Q48482" s="92" t="s">
        <v>50</v>
      </c>
      <c r="BF48482" s="101" t="s">
        <v>58</v>
      </c>
      <c r="BK48482" s="98" t="s">
        <v>70</v>
      </c>
    </row>
    <row r="48483" spans="17:63" ht="29.25" customHeight="1" x14ac:dyDescent="0.2">
      <c r="Q48483" s="92" t="s">
        <v>50</v>
      </c>
      <c r="BF48483" s="101" t="s">
        <v>58</v>
      </c>
      <c r="BK48483" s="98" t="s">
        <v>70</v>
      </c>
    </row>
    <row r="48484" spans="17:63" ht="29.25" customHeight="1" x14ac:dyDescent="0.2">
      <c r="Q48484" s="92" t="s">
        <v>50</v>
      </c>
      <c r="BF48484" s="101" t="s">
        <v>58</v>
      </c>
      <c r="BK48484" s="98" t="s">
        <v>70</v>
      </c>
    </row>
    <row r="48485" spans="17:63" ht="29.25" customHeight="1" x14ac:dyDescent="0.2">
      <c r="Q48485" s="92" t="s">
        <v>50</v>
      </c>
      <c r="BF48485" s="101" t="s">
        <v>58</v>
      </c>
      <c r="BK48485" s="98" t="s">
        <v>70</v>
      </c>
    </row>
    <row r="48486" spans="17:63" ht="29.25" customHeight="1" x14ac:dyDescent="0.2">
      <c r="Q48486" s="92" t="s">
        <v>50</v>
      </c>
      <c r="BF48486" s="101" t="s">
        <v>58</v>
      </c>
      <c r="BK48486" s="98" t="s">
        <v>70</v>
      </c>
    </row>
    <row r="48487" spans="17:63" ht="29.25" customHeight="1" x14ac:dyDescent="0.2">
      <c r="Q48487" s="92" t="s">
        <v>50</v>
      </c>
      <c r="BF48487" s="101" t="s">
        <v>58</v>
      </c>
      <c r="BK48487" s="98" t="s">
        <v>70</v>
      </c>
    </row>
    <row r="48488" spans="17:63" ht="29.25" customHeight="1" x14ac:dyDescent="0.2">
      <c r="Q48488" s="92" t="s">
        <v>50</v>
      </c>
      <c r="BF48488" s="101" t="s">
        <v>58</v>
      </c>
      <c r="BK48488" s="98" t="s">
        <v>70</v>
      </c>
    </row>
    <row r="48489" spans="17:63" ht="29.25" customHeight="1" x14ac:dyDescent="0.2">
      <c r="Q48489" s="92" t="s">
        <v>50</v>
      </c>
      <c r="BF48489" s="101" t="s">
        <v>58</v>
      </c>
      <c r="BK48489" s="98" t="s">
        <v>70</v>
      </c>
    </row>
    <row r="48490" spans="17:63" ht="29.25" customHeight="1" x14ac:dyDescent="0.2">
      <c r="Q48490" s="92" t="s">
        <v>50</v>
      </c>
      <c r="BF48490" s="101" t="s">
        <v>58</v>
      </c>
      <c r="BK48490" s="98" t="s">
        <v>70</v>
      </c>
    </row>
    <row r="48491" spans="17:63" ht="29.25" customHeight="1" x14ac:dyDescent="0.2">
      <c r="Q48491" s="92" t="s">
        <v>50</v>
      </c>
      <c r="BF48491" s="101" t="s">
        <v>58</v>
      </c>
      <c r="BK48491" s="98" t="s">
        <v>70</v>
      </c>
    </row>
    <row r="48492" spans="17:63" ht="29.25" customHeight="1" x14ac:dyDescent="0.2">
      <c r="Q48492" s="92" t="s">
        <v>50</v>
      </c>
      <c r="BF48492" s="101" t="s">
        <v>58</v>
      </c>
      <c r="BK48492" s="98" t="s">
        <v>70</v>
      </c>
    </row>
    <row r="48493" spans="17:63" ht="29.25" customHeight="1" x14ac:dyDescent="0.2">
      <c r="Q48493" s="92" t="s">
        <v>50</v>
      </c>
      <c r="BF48493" s="101" t="s">
        <v>58</v>
      </c>
      <c r="BK48493" s="98" t="s">
        <v>70</v>
      </c>
    </row>
    <row r="48494" spans="17:63" ht="29.25" customHeight="1" x14ac:dyDescent="0.2">
      <c r="Q48494" s="92" t="s">
        <v>50</v>
      </c>
      <c r="BF48494" s="101" t="s">
        <v>58</v>
      </c>
      <c r="BK48494" s="98" t="s">
        <v>70</v>
      </c>
    </row>
    <row r="48495" spans="17:63" ht="29.25" customHeight="1" x14ac:dyDescent="0.2">
      <c r="Q48495" s="92" t="s">
        <v>50</v>
      </c>
      <c r="BF48495" s="101" t="s">
        <v>58</v>
      </c>
      <c r="BK48495" s="98" t="s">
        <v>70</v>
      </c>
    </row>
    <row r="48496" spans="17:63" ht="29.25" customHeight="1" x14ac:dyDescent="0.2">
      <c r="Q48496" s="92" t="s">
        <v>50</v>
      </c>
      <c r="BF48496" s="101" t="s">
        <v>58</v>
      </c>
      <c r="BK48496" s="98" t="s">
        <v>70</v>
      </c>
    </row>
    <row r="48497" spans="17:63" ht="29.25" customHeight="1" x14ac:dyDescent="0.2">
      <c r="Q48497" s="92" t="s">
        <v>50</v>
      </c>
      <c r="BF48497" s="101" t="s">
        <v>58</v>
      </c>
      <c r="BK48497" s="98" t="s">
        <v>70</v>
      </c>
    </row>
    <row r="48498" spans="17:63" ht="29.25" customHeight="1" x14ac:dyDescent="0.2">
      <c r="Q48498" s="92" t="s">
        <v>50</v>
      </c>
      <c r="BF48498" s="101" t="s">
        <v>58</v>
      </c>
      <c r="BK48498" s="98" t="s">
        <v>70</v>
      </c>
    </row>
    <row r="48499" spans="17:63" ht="29.25" customHeight="1" x14ac:dyDescent="0.2">
      <c r="Q48499" s="92" t="s">
        <v>50</v>
      </c>
      <c r="BF48499" s="101" t="s">
        <v>58</v>
      </c>
      <c r="BK48499" s="98" t="s">
        <v>70</v>
      </c>
    </row>
    <row r="48500" spans="17:63" ht="29.25" customHeight="1" x14ac:dyDescent="0.2">
      <c r="Q48500" s="92" t="s">
        <v>50</v>
      </c>
      <c r="BF48500" s="101" t="s">
        <v>58</v>
      </c>
      <c r="BK48500" s="98" t="s">
        <v>70</v>
      </c>
    </row>
    <row r="48501" spans="17:63" ht="29.25" customHeight="1" x14ac:dyDescent="0.2">
      <c r="Q48501" s="92" t="s">
        <v>50</v>
      </c>
      <c r="BF48501" s="101" t="s">
        <v>58</v>
      </c>
      <c r="BK48501" s="98" t="s">
        <v>70</v>
      </c>
    </row>
    <row r="48502" spans="17:63" ht="29.25" customHeight="1" x14ac:dyDescent="0.2">
      <c r="Q48502" s="92" t="s">
        <v>50</v>
      </c>
      <c r="BF48502" s="101" t="s">
        <v>58</v>
      </c>
      <c r="BK48502" s="98" t="s">
        <v>70</v>
      </c>
    </row>
    <row r="48503" spans="17:63" ht="29.25" customHeight="1" x14ac:dyDescent="0.2">
      <c r="Q48503" s="92" t="s">
        <v>50</v>
      </c>
      <c r="BF48503" s="101" t="s">
        <v>58</v>
      </c>
      <c r="BK48503" s="98" t="s">
        <v>70</v>
      </c>
    </row>
    <row r="48504" spans="17:63" ht="29.25" customHeight="1" x14ac:dyDescent="0.2">
      <c r="Q48504" s="92" t="s">
        <v>50</v>
      </c>
      <c r="BF48504" s="101" t="s">
        <v>58</v>
      </c>
      <c r="BK48504" s="98" t="s">
        <v>70</v>
      </c>
    </row>
    <row r="48505" spans="17:63" ht="29.25" customHeight="1" x14ac:dyDescent="0.2">
      <c r="Q48505" s="92" t="s">
        <v>50</v>
      </c>
      <c r="BF48505" s="101" t="s">
        <v>58</v>
      </c>
      <c r="BK48505" s="98" t="s">
        <v>70</v>
      </c>
    </row>
    <row r="48506" spans="17:63" ht="29.25" customHeight="1" x14ac:dyDescent="0.2">
      <c r="Q48506" s="92" t="s">
        <v>50</v>
      </c>
      <c r="BF48506" s="101" t="s">
        <v>58</v>
      </c>
      <c r="BK48506" s="98" t="s">
        <v>70</v>
      </c>
    </row>
    <row r="48507" spans="17:63" ht="29.25" customHeight="1" x14ac:dyDescent="0.2">
      <c r="Q48507" s="92" t="s">
        <v>50</v>
      </c>
      <c r="BF48507" s="101" t="s">
        <v>58</v>
      </c>
      <c r="BK48507" s="98" t="s">
        <v>70</v>
      </c>
    </row>
    <row r="48508" spans="17:63" ht="29.25" customHeight="1" x14ac:dyDescent="0.2">
      <c r="Q48508" s="92" t="s">
        <v>50</v>
      </c>
      <c r="BF48508" s="101" t="s">
        <v>58</v>
      </c>
      <c r="BK48508" s="98" t="s">
        <v>70</v>
      </c>
    </row>
    <row r="48509" spans="17:63" ht="29.25" customHeight="1" x14ac:dyDescent="0.2">
      <c r="Q48509" s="92" t="s">
        <v>50</v>
      </c>
      <c r="BF48509" s="101" t="s">
        <v>58</v>
      </c>
      <c r="BK48509" s="98" t="s">
        <v>70</v>
      </c>
    </row>
    <row r="48510" spans="17:63" ht="29.25" customHeight="1" x14ac:dyDescent="0.2">
      <c r="Q48510" s="92" t="s">
        <v>50</v>
      </c>
      <c r="BF48510" s="101" t="s">
        <v>58</v>
      </c>
      <c r="BK48510" s="98" t="s">
        <v>70</v>
      </c>
    </row>
    <row r="48511" spans="17:63" ht="29.25" customHeight="1" x14ac:dyDescent="0.2">
      <c r="Q48511" s="92" t="s">
        <v>50</v>
      </c>
      <c r="BF48511" s="101" t="s">
        <v>58</v>
      </c>
      <c r="BK48511" s="98" t="s">
        <v>70</v>
      </c>
    </row>
    <row r="48512" spans="17:63" ht="29.25" customHeight="1" x14ac:dyDescent="0.2">
      <c r="Q48512" s="92" t="s">
        <v>50</v>
      </c>
      <c r="BF48512" s="101" t="s">
        <v>58</v>
      </c>
      <c r="BK48512" s="98" t="s">
        <v>70</v>
      </c>
    </row>
    <row r="48513" spans="17:63" ht="29.25" customHeight="1" x14ac:dyDescent="0.2">
      <c r="Q48513" s="92" t="s">
        <v>50</v>
      </c>
      <c r="BF48513" s="101" t="s">
        <v>58</v>
      </c>
      <c r="BK48513" s="98" t="s">
        <v>70</v>
      </c>
    </row>
    <row r="48514" spans="17:63" ht="29.25" customHeight="1" x14ac:dyDescent="0.2">
      <c r="Q48514" s="92" t="s">
        <v>50</v>
      </c>
      <c r="BF48514" s="101" t="s">
        <v>58</v>
      </c>
      <c r="BK48514" s="98" t="s">
        <v>70</v>
      </c>
    </row>
    <row r="48515" spans="17:63" ht="29.25" customHeight="1" x14ac:dyDescent="0.2">
      <c r="Q48515" s="92" t="s">
        <v>50</v>
      </c>
      <c r="BF48515" s="101" t="s">
        <v>58</v>
      </c>
      <c r="BK48515" s="98" t="s">
        <v>70</v>
      </c>
    </row>
    <row r="48516" spans="17:63" ht="29.25" customHeight="1" x14ac:dyDescent="0.2">
      <c r="Q48516" s="92" t="s">
        <v>50</v>
      </c>
      <c r="BF48516" s="101" t="s">
        <v>58</v>
      </c>
      <c r="BK48516" s="98" t="s">
        <v>70</v>
      </c>
    </row>
    <row r="48517" spans="17:63" ht="29.25" customHeight="1" x14ac:dyDescent="0.2">
      <c r="Q48517" s="92" t="s">
        <v>50</v>
      </c>
      <c r="BF48517" s="101" t="s">
        <v>58</v>
      </c>
      <c r="BK48517" s="98" t="s">
        <v>70</v>
      </c>
    </row>
    <row r="48518" spans="17:63" ht="29.25" customHeight="1" x14ac:dyDescent="0.2">
      <c r="Q48518" s="92" t="s">
        <v>50</v>
      </c>
      <c r="BF48518" s="101" t="s">
        <v>58</v>
      </c>
      <c r="BK48518" s="98" t="s">
        <v>70</v>
      </c>
    </row>
    <row r="48519" spans="17:63" ht="29.25" customHeight="1" x14ac:dyDescent="0.2">
      <c r="Q48519" s="92" t="s">
        <v>50</v>
      </c>
      <c r="BF48519" s="101" t="s">
        <v>58</v>
      </c>
      <c r="BK48519" s="98" t="s">
        <v>70</v>
      </c>
    </row>
    <row r="48520" spans="17:63" ht="29.25" customHeight="1" x14ac:dyDescent="0.2">
      <c r="Q48520" s="92" t="s">
        <v>50</v>
      </c>
      <c r="BF48520" s="101" t="s">
        <v>58</v>
      </c>
      <c r="BK48520" s="98" t="s">
        <v>70</v>
      </c>
    </row>
    <row r="48521" spans="17:63" ht="29.25" customHeight="1" x14ac:dyDescent="0.2">
      <c r="Q48521" s="92" t="s">
        <v>50</v>
      </c>
      <c r="BF48521" s="101" t="s">
        <v>58</v>
      </c>
      <c r="BK48521" s="98" t="s">
        <v>70</v>
      </c>
    </row>
    <row r="48522" spans="17:63" ht="29.25" customHeight="1" x14ac:dyDescent="0.2">
      <c r="Q48522" s="92" t="s">
        <v>50</v>
      </c>
      <c r="BF48522" s="101" t="s">
        <v>58</v>
      </c>
      <c r="BK48522" s="98" t="s">
        <v>70</v>
      </c>
    </row>
    <row r="48523" spans="17:63" ht="29.25" customHeight="1" x14ac:dyDescent="0.2">
      <c r="Q48523" s="92" t="s">
        <v>50</v>
      </c>
      <c r="BF48523" s="101" t="s">
        <v>58</v>
      </c>
      <c r="BK48523" s="98" t="s">
        <v>70</v>
      </c>
    </row>
    <row r="48524" spans="17:63" ht="29.25" customHeight="1" x14ac:dyDescent="0.2">
      <c r="Q48524" s="92" t="s">
        <v>50</v>
      </c>
      <c r="BF48524" s="101" t="s">
        <v>58</v>
      </c>
      <c r="BK48524" s="98" t="s">
        <v>70</v>
      </c>
    </row>
    <row r="48525" spans="17:63" ht="29.25" customHeight="1" x14ac:dyDescent="0.2">
      <c r="Q48525" s="92" t="s">
        <v>50</v>
      </c>
      <c r="BF48525" s="101" t="s">
        <v>58</v>
      </c>
      <c r="BK48525" s="98" t="s">
        <v>70</v>
      </c>
    </row>
    <row r="48526" spans="17:63" ht="29.25" customHeight="1" x14ac:dyDescent="0.2">
      <c r="Q48526" s="92" t="s">
        <v>50</v>
      </c>
      <c r="BF48526" s="101" t="s">
        <v>58</v>
      </c>
      <c r="BK48526" s="98" t="s">
        <v>70</v>
      </c>
    </row>
    <row r="48527" spans="17:63" ht="29.25" customHeight="1" x14ac:dyDescent="0.2">
      <c r="Q48527" s="92" t="s">
        <v>50</v>
      </c>
      <c r="BF48527" s="101" t="s">
        <v>58</v>
      </c>
      <c r="BK48527" s="98" t="s">
        <v>70</v>
      </c>
    </row>
    <row r="48528" spans="17:63" ht="29.25" customHeight="1" x14ac:dyDescent="0.2">
      <c r="Q48528" s="92" t="s">
        <v>50</v>
      </c>
      <c r="BF48528" s="101" t="s">
        <v>58</v>
      </c>
      <c r="BK48528" s="98" t="s">
        <v>70</v>
      </c>
    </row>
    <row r="48529" spans="17:63" ht="29.25" customHeight="1" x14ac:dyDescent="0.2">
      <c r="Q48529" s="92" t="s">
        <v>50</v>
      </c>
      <c r="BF48529" s="101" t="s">
        <v>58</v>
      </c>
      <c r="BK48529" s="98" t="s">
        <v>70</v>
      </c>
    </row>
    <row r="48530" spans="17:63" ht="29.25" customHeight="1" x14ac:dyDescent="0.2">
      <c r="Q48530" s="92" t="s">
        <v>50</v>
      </c>
      <c r="BF48530" s="101" t="s">
        <v>58</v>
      </c>
      <c r="BK48530" s="98" t="s">
        <v>70</v>
      </c>
    </row>
    <row r="48531" spans="17:63" ht="29.25" customHeight="1" x14ac:dyDescent="0.2">
      <c r="Q48531" s="92" t="s">
        <v>50</v>
      </c>
      <c r="BF48531" s="101" t="s">
        <v>58</v>
      </c>
      <c r="BK48531" s="98" t="s">
        <v>70</v>
      </c>
    </row>
    <row r="48532" spans="17:63" ht="29.25" customHeight="1" x14ac:dyDescent="0.2">
      <c r="Q48532" s="92" t="s">
        <v>50</v>
      </c>
      <c r="BF48532" s="101" t="s">
        <v>58</v>
      </c>
      <c r="BK48532" s="98" t="s">
        <v>70</v>
      </c>
    </row>
    <row r="48533" spans="17:63" ht="29.25" customHeight="1" x14ac:dyDescent="0.2">
      <c r="Q48533" s="92" t="s">
        <v>50</v>
      </c>
      <c r="BF48533" s="101" t="s">
        <v>58</v>
      </c>
      <c r="BK48533" s="98" t="s">
        <v>70</v>
      </c>
    </row>
    <row r="48534" spans="17:63" ht="29.25" customHeight="1" x14ac:dyDescent="0.2">
      <c r="Q48534" s="92" t="s">
        <v>50</v>
      </c>
      <c r="BF48534" s="101" t="s">
        <v>58</v>
      </c>
      <c r="BK48534" s="98" t="s">
        <v>70</v>
      </c>
    </row>
    <row r="48535" spans="17:63" ht="29.25" customHeight="1" x14ac:dyDescent="0.2">
      <c r="Q48535" s="92" t="s">
        <v>50</v>
      </c>
      <c r="BF48535" s="101" t="s">
        <v>58</v>
      </c>
      <c r="BK48535" s="98" t="s">
        <v>70</v>
      </c>
    </row>
    <row r="48536" spans="17:63" ht="29.25" customHeight="1" x14ac:dyDescent="0.2">
      <c r="Q48536" s="92" t="s">
        <v>50</v>
      </c>
      <c r="BF48536" s="101" t="s">
        <v>58</v>
      </c>
      <c r="BK48536" s="98" t="s">
        <v>70</v>
      </c>
    </row>
    <row r="48537" spans="17:63" ht="29.25" customHeight="1" x14ac:dyDescent="0.2">
      <c r="Q48537" s="92" t="s">
        <v>50</v>
      </c>
      <c r="BF48537" s="101" t="s">
        <v>58</v>
      </c>
      <c r="BK48537" s="98" t="s">
        <v>70</v>
      </c>
    </row>
    <row r="48538" spans="17:63" ht="29.25" customHeight="1" x14ac:dyDescent="0.2">
      <c r="Q48538" s="92" t="s">
        <v>50</v>
      </c>
      <c r="BF48538" s="101" t="s">
        <v>58</v>
      </c>
      <c r="BK48538" s="98" t="s">
        <v>70</v>
      </c>
    </row>
    <row r="48539" spans="17:63" ht="29.25" customHeight="1" x14ac:dyDescent="0.2">
      <c r="Q48539" s="92" t="s">
        <v>50</v>
      </c>
      <c r="BF48539" s="101" t="s">
        <v>58</v>
      </c>
      <c r="BK48539" s="98" t="s">
        <v>70</v>
      </c>
    </row>
    <row r="48540" spans="17:63" ht="29.25" customHeight="1" x14ac:dyDescent="0.2">
      <c r="Q48540" s="92" t="s">
        <v>50</v>
      </c>
      <c r="BF48540" s="101" t="s">
        <v>58</v>
      </c>
      <c r="BK48540" s="98" t="s">
        <v>70</v>
      </c>
    </row>
    <row r="48541" spans="17:63" ht="29.25" customHeight="1" x14ac:dyDescent="0.2">
      <c r="Q48541" s="92" t="s">
        <v>50</v>
      </c>
      <c r="BF48541" s="101" t="s">
        <v>58</v>
      </c>
      <c r="BK48541" s="98" t="s">
        <v>70</v>
      </c>
    </row>
    <row r="48542" spans="17:63" ht="29.25" customHeight="1" x14ac:dyDescent="0.2">
      <c r="Q48542" s="92" t="s">
        <v>50</v>
      </c>
      <c r="BF48542" s="101" t="s">
        <v>58</v>
      </c>
      <c r="BK48542" s="98" t="s">
        <v>70</v>
      </c>
    </row>
    <row r="48543" spans="17:63" ht="29.25" customHeight="1" x14ac:dyDescent="0.2">
      <c r="Q48543" s="92" t="s">
        <v>50</v>
      </c>
      <c r="BF48543" s="101" t="s">
        <v>58</v>
      </c>
      <c r="BK48543" s="98" t="s">
        <v>70</v>
      </c>
    </row>
    <row r="48544" spans="17:63" ht="29.25" customHeight="1" x14ac:dyDescent="0.2">
      <c r="Q48544" s="92" t="s">
        <v>50</v>
      </c>
      <c r="BF48544" s="101" t="s">
        <v>58</v>
      </c>
      <c r="BK48544" s="98" t="s">
        <v>70</v>
      </c>
    </row>
    <row r="48545" spans="17:63" ht="29.25" customHeight="1" x14ac:dyDescent="0.2">
      <c r="Q48545" s="92" t="s">
        <v>50</v>
      </c>
      <c r="BF48545" s="101" t="s">
        <v>58</v>
      </c>
      <c r="BK48545" s="98" t="s">
        <v>70</v>
      </c>
    </row>
    <row r="48546" spans="17:63" ht="29.25" customHeight="1" x14ac:dyDescent="0.2">
      <c r="Q48546" s="92" t="s">
        <v>50</v>
      </c>
      <c r="BF48546" s="101" t="s">
        <v>58</v>
      </c>
      <c r="BK48546" s="98" t="s">
        <v>70</v>
      </c>
    </row>
    <row r="48547" spans="17:63" ht="29.25" customHeight="1" x14ac:dyDescent="0.2">
      <c r="Q48547" s="92" t="s">
        <v>50</v>
      </c>
      <c r="BF48547" s="101" t="s">
        <v>58</v>
      </c>
      <c r="BK48547" s="98" t="s">
        <v>70</v>
      </c>
    </row>
    <row r="48548" spans="17:63" ht="29.25" customHeight="1" x14ac:dyDescent="0.2">
      <c r="Q48548" s="92" t="s">
        <v>50</v>
      </c>
      <c r="BF48548" s="101" t="s">
        <v>58</v>
      </c>
      <c r="BK48548" s="98" t="s">
        <v>70</v>
      </c>
    </row>
    <row r="48549" spans="17:63" ht="29.25" customHeight="1" x14ac:dyDescent="0.2">
      <c r="Q48549" s="92" t="s">
        <v>50</v>
      </c>
      <c r="BF48549" s="101" t="s">
        <v>58</v>
      </c>
      <c r="BK48549" s="98" t="s">
        <v>70</v>
      </c>
    </row>
    <row r="48550" spans="17:63" ht="29.25" customHeight="1" x14ac:dyDescent="0.2">
      <c r="Q48550" s="92" t="s">
        <v>50</v>
      </c>
      <c r="BF48550" s="101" t="s">
        <v>58</v>
      </c>
      <c r="BK48550" s="98" t="s">
        <v>70</v>
      </c>
    </row>
    <row r="48551" spans="17:63" ht="29.25" customHeight="1" x14ac:dyDescent="0.2">
      <c r="Q48551" s="92" t="s">
        <v>50</v>
      </c>
      <c r="BF48551" s="101" t="s">
        <v>58</v>
      </c>
      <c r="BK48551" s="98" t="s">
        <v>70</v>
      </c>
    </row>
    <row r="48552" spans="17:63" ht="29.25" customHeight="1" x14ac:dyDescent="0.2">
      <c r="Q48552" s="92" t="s">
        <v>50</v>
      </c>
      <c r="BF48552" s="101" t="s">
        <v>58</v>
      </c>
      <c r="BK48552" s="98" t="s">
        <v>70</v>
      </c>
    </row>
    <row r="48553" spans="17:63" ht="29.25" customHeight="1" x14ac:dyDescent="0.2">
      <c r="Q48553" s="92" t="s">
        <v>50</v>
      </c>
      <c r="BF48553" s="101" t="s">
        <v>58</v>
      </c>
      <c r="BK48553" s="98" t="s">
        <v>70</v>
      </c>
    </row>
    <row r="48554" spans="17:63" ht="29.25" customHeight="1" x14ac:dyDescent="0.2">
      <c r="Q48554" s="92" t="s">
        <v>50</v>
      </c>
      <c r="BF48554" s="101" t="s">
        <v>58</v>
      </c>
      <c r="BK48554" s="98" t="s">
        <v>70</v>
      </c>
    </row>
    <row r="48555" spans="17:63" ht="29.25" customHeight="1" x14ac:dyDescent="0.2">
      <c r="Q48555" s="92" t="s">
        <v>50</v>
      </c>
      <c r="BF48555" s="101" t="s">
        <v>58</v>
      </c>
      <c r="BK48555" s="98" t="s">
        <v>70</v>
      </c>
    </row>
    <row r="48556" spans="17:63" ht="29.25" customHeight="1" x14ac:dyDescent="0.2">
      <c r="Q48556" s="92" t="s">
        <v>50</v>
      </c>
      <c r="BF48556" s="101" t="s">
        <v>58</v>
      </c>
      <c r="BK48556" s="98" t="s">
        <v>70</v>
      </c>
    </row>
    <row r="48557" spans="17:63" ht="29.25" customHeight="1" x14ac:dyDescent="0.2">
      <c r="Q48557" s="92" t="s">
        <v>50</v>
      </c>
      <c r="BF48557" s="101" t="s">
        <v>58</v>
      </c>
      <c r="BK48557" s="98" t="s">
        <v>70</v>
      </c>
    </row>
    <row r="48558" spans="17:63" ht="29.25" customHeight="1" x14ac:dyDescent="0.2">
      <c r="Q48558" s="92" t="s">
        <v>50</v>
      </c>
      <c r="BF48558" s="101" t="s">
        <v>58</v>
      </c>
      <c r="BK48558" s="98" t="s">
        <v>70</v>
      </c>
    </row>
    <row r="48559" spans="17:63" ht="29.25" customHeight="1" x14ac:dyDescent="0.2">
      <c r="Q48559" s="92" t="s">
        <v>50</v>
      </c>
      <c r="BF48559" s="101" t="s">
        <v>58</v>
      </c>
      <c r="BK48559" s="98" t="s">
        <v>70</v>
      </c>
    </row>
    <row r="48560" spans="17:63" ht="29.25" customHeight="1" x14ac:dyDescent="0.2">
      <c r="Q48560" s="92" t="s">
        <v>50</v>
      </c>
      <c r="BF48560" s="101" t="s">
        <v>58</v>
      </c>
      <c r="BK48560" s="98" t="s">
        <v>70</v>
      </c>
    </row>
    <row r="48561" spans="17:63" ht="29.25" customHeight="1" x14ac:dyDescent="0.2">
      <c r="Q48561" s="92" t="s">
        <v>50</v>
      </c>
      <c r="BF48561" s="101" t="s">
        <v>58</v>
      </c>
      <c r="BK48561" s="98" t="s">
        <v>70</v>
      </c>
    </row>
    <row r="48562" spans="17:63" ht="29.25" customHeight="1" x14ac:dyDescent="0.2">
      <c r="Q48562" s="92" t="s">
        <v>50</v>
      </c>
      <c r="BF48562" s="101" t="s">
        <v>58</v>
      </c>
      <c r="BK48562" s="98" t="s">
        <v>70</v>
      </c>
    </row>
    <row r="48563" spans="17:63" ht="29.25" customHeight="1" x14ac:dyDescent="0.2">
      <c r="Q48563" s="92" t="s">
        <v>50</v>
      </c>
      <c r="BF48563" s="101" t="s">
        <v>58</v>
      </c>
      <c r="BK48563" s="98" t="s">
        <v>70</v>
      </c>
    </row>
    <row r="48564" spans="17:63" ht="29.25" customHeight="1" x14ac:dyDescent="0.2">
      <c r="Q48564" s="92" t="s">
        <v>50</v>
      </c>
      <c r="BF48564" s="101" t="s">
        <v>58</v>
      </c>
      <c r="BK48564" s="98" t="s">
        <v>70</v>
      </c>
    </row>
    <row r="48565" spans="17:63" ht="29.25" customHeight="1" x14ac:dyDescent="0.2">
      <c r="Q48565" s="92" t="s">
        <v>50</v>
      </c>
      <c r="BF48565" s="101" t="s">
        <v>58</v>
      </c>
      <c r="BK48565" s="98" t="s">
        <v>70</v>
      </c>
    </row>
    <row r="48566" spans="17:63" ht="29.25" customHeight="1" x14ac:dyDescent="0.2">
      <c r="Q48566" s="92" t="s">
        <v>50</v>
      </c>
      <c r="BF48566" s="101" t="s">
        <v>58</v>
      </c>
      <c r="BK48566" s="98" t="s">
        <v>70</v>
      </c>
    </row>
    <row r="48567" spans="17:63" ht="29.25" customHeight="1" x14ac:dyDescent="0.2">
      <c r="Q48567" s="92" t="s">
        <v>50</v>
      </c>
      <c r="BF48567" s="101" t="s">
        <v>58</v>
      </c>
      <c r="BK48567" s="98" t="s">
        <v>70</v>
      </c>
    </row>
    <row r="48568" spans="17:63" ht="29.25" customHeight="1" x14ac:dyDescent="0.2">
      <c r="Q48568" s="92" t="s">
        <v>50</v>
      </c>
      <c r="BF48568" s="101" t="s">
        <v>58</v>
      </c>
      <c r="BK48568" s="98" t="s">
        <v>70</v>
      </c>
    </row>
    <row r="48569" spans="17:63" ht="29.25" customHeight="1" x14ac:dyDescent="0.2">
      <c r="Q48569" s="92" t="s">
        <v>50</v>
      </c>
      <c r="BF48569" s="101" t="s">
        <v>58</v>
      </c>
      <c r="BK48569" s="98" t="s">
        <v>70</v>
      </c>
    </row>
    <row r="48570" spans="17:63" ht="29.25" customHeight="1" x14ac:dyDescent="0.2">
      <c r="Q48570" s="92" t="s">
        <v>50</v>
      </c>
      <c r="BF48570" s="101" t="s">
        <v>58</v>
      </c>
      <c r="BK48570" s="98" t="s">
        <v>70</v>
      </c>
    </row>
    <row r="48571" spans="17:63" ht="29.25" customHeight="1" x14ac:dyDescent="0.2">
      <c r="Q48571" s="92" t="s">
        <v>50</v>
      </c>
      <c r="BF48571" s="101" t="s">
        <v>58</v>
      </c>
      <c r="BK48571" s="98" t="s">
        <v>70</v>
      </c>
    </row>
    <row r="48572" spans="17:63" ht="29.25" customHeight="1" x14ac:dyDescent="0.2">
      <c r="Q48572" s="92" t="s">
        <v>50</v>
      </c>
      <c r="BF48572" s="101" t="s">
        <v>58</v>
      </c>
      <c r="BK48572" s="98" t="s">
        <v>70</v>
      </c>
    </row>
    <row r="48573" spans="17:63" ht="29.25" customHeight="1" x14ac:dyDescent="0.2">
      <c r="Q48573" s="92" t="s">
        <v>50</v>
      </c>
      <c r="BF48573" s="101" t="s">
        <v>58</v>
      </c>
      <c r="BK48573" s="98" t="s">
        <v>70</v>
      </c>
    </row>
    <row r="48574" spans="17:63" ht="29.25" customHeight="1" x14ac:dyDescent="0.2">
      <c r="Q48574" s="92" t="s">
        <v>50</v>
      </c>
      <c r="BF48574" s="101" t="s">
        <v>58</v>
      </c>
      <c r="BK48574" s="98" t="s">
        <v>70</v>
      </c>
    </row>
    <row r="48575" spans="17:63" ht="29.25" customHeight="1" x14ac:dyDescent="0.2">
      <c r="Q48575" s="92" t="s">
        <v>50</v>
      </c>
      <c r="BF48575" s="101" t="s">
        <v>58</v>
      </c>
      <c r="BK48575" s="98" t="s">
        <v>70</v>
      </c>
    </row>
    <row r="48576" spans="17:63" ht="29.25" customHeight="1" x14ac:dyDescent="0.2">
      <c r="Q48576" s="92" t="s">
        <v>50</v>
      </c>
      <c r="BF48576" s="101" t="s">
        <v>58</v>
      </c>
      <c r="BK48576" s="98" t="s">
        <v>70</v>
      </c>
    </row>
    <row r="48577" spans="17:63" ht="29.25" customHeight="1" x14ac:dyDescent="0.2">
      <c r="Q48577" s="92" t="s">
        <v>50</v>
      </c>
      <c r="BF48577" s="101" t="s">
        <v>58</v>
      </c>
      <c r="BK48577" s="98" t="s">
        <v>70</v>
      </c>
    </row>
    <row r="48578" spans="17:63" ht="29.25" customHeight="1" x14ac:dyDescent="0.2">
      <c r="Q48578" s="92" t="s">
        <v>50</v>
      </c>
      <c r="BF48578" s="101" t="s">
        <v>58</v>
      </c>
      <c r="BK48578" s="98" t="s">
        <v>70</v>
      </c>
    </row>
    <row r="48579" spans="17:63" ht="29.25" customHeight="1" x14ac:dyDescent="0.2">
      <c r="Q48579" s="92" t="s">
        <v>50</v>
      </c>
      <c r="BF48579" s="101" t="s">
        <v>58</v>
      </c>
      <c r="BK48579" s="98" t="s">
        <v>70</v>
      </c>
    </row>
    <row r="48580" spans="17:63" ht="29.25" customHeight="1" x14ac:dyDescent="0.2">
      <c r="Q48580" s="92" t="s">
        <v>50</v>
      </c>
      <c r="BF48580" s="101" t="s">
        <v>58</v>
      </c>
      <c r="BK48580" s="98" t="s">
        <v>70</v>
      </c>
    </row>
    <row r="48581" spans="17:63" ht="29.25" customHeight="1" x14ac:dyDescent="0.2">
      <c r="Q48581" s="92" t="s">
        <v>50</v>
      </c>
      <c r="BF48581" s="101" t="s">
        <v>58</v>
      </c>
      <c r="BK48581" s="98" t="s">
        <v>70</v>
      </c>
    </row>
    <row r="48582" spans="17:63" ht="29.25" customHeight="1" x14ac:dyDescent="0.2">
      <c r="Q48582" s="92" t="s">
        <v>50</v>
      </c>
      <c r="BF48582" s="101" t="s">
        <v>58</v>
      </c>
      <c r="BK48582" s="98" t="s">
        <v>70</v>
      </c>
    </row>
    <row r="48583" spans="17:63" ht="29.25" customHeight="1" x14ac:dyDescent="0.2">
      <c r="Q48583" s="92" t="s">
        <v>50</v>
      </c>
      <c r="BF48583" s="101" t="s">
        <v>58</v>
      </c>
      <c r="BK48583" s="98" t="s">
        <v>70</v>
      </c>
    </row>
    <row r="48584" spans="17:63" ht="29.25" customHeight="1" x14ac:dyDescent="0.2">
      <c r="Q48584" s="92" t="s">
        <v>50</v>
      </c>
      <c r="BF48584" s="101" t="s">
        <v>58</v>
      </c>
      <c r="BK48584" s="98" t="s">
        <v>70</v>
      </c>
    </row>
    <row r="48585" spans="17:63" ht="29.25" customHeight="1" x14ac:dyDescent="0.2">
      <c r="Q48585" s="92" t="s">
        <v>50</v>
      </c>
      <c r="BF48585" s="101" t="s">
        <v>58</v>
      </c>
      <c r="BK48585" s="98" t="s">
        <v>70</v>
      </c>
    </row>
    <row r="48586" spans="17:63" ht="29.25" customHeight="1" x14ac:dyDescent="0.2">
      <c r="Q48586" s="92" t="s">
        <v>50</v>
      </c>
      <c r="BF48586" s="101" t="s">
        <v>58</v>
      </c>
      <c r="BK48586" s="98" t="s">
        <v>70</v>
      </c>
    </row>
    <row r="48587" spans="17:63" ht="29.25" customHeight="1" x14ac:dyDescent="0.2">
      <c r="Q48587" s="92" t="s">
        <v>50</v>
      </c>
      <c r="BF48587" s="101" t="s">
        <v>58</v>
      </c>
      <c r="BK48587" s="98" t="s">
        <v>70</v>
      </c>
    </row>
    <row r="48588" spans="17:63" ht="29.25" customHeight="1" x14ac:dyDescent="0.2">
      <c r="Q48588" s="92" t="s">
        <v>50</v>
      </c>
      <c r="BF48588" s="101" t="s">
        <v>58</v>
      </c>
      <c r="BK48588" s="98" t="s">
        <v>70</v>
      </c>
    </row>
    <row r="48589" spans="17:63" ht="29.25" customHeight="1" x14ac:dyDescent="0.2">
      <c r="Q48589" s="92" t="s">
        <v>50</v>
      </c>
      <c r="BF48589" s="101" t="s">
        <v>58</v>
      </c>
      <c r="BK48589" s="98" t="s">
        <v>70</v>
      </c>
    </row>
    <row r="48590" spans="17:63" ht="29.25" customHeight="1" x14ac:dyDescent="0.2">
      <c r="Q48590" s="92" t="s">
        <v>50</v>
      </c>
      <c r="BF48590" s="101" t="s">
        <v>58</v>
      </c>
      <c r="BK48590" s="98" t="s">
        <v>70</v>
      </c>
    </row>
    <row r="48591" spans="17:63" ht="29.25" customHeight="1" x14ac:dyDescent="0.2">
      <c r="Q48591" s="92" t="s">
        <v>50</v>
      </c>
      <c r="BF48591" s="101" t="s">
        <v>58</v>
      </c>
      <c r="BK48591" s="98" t="s">
        <v>70</v>
      </c>
    </row>
    <row r="48592" spans="17:63" ht="29.25" customHeight="1" x14ac:dyDescent="0.2">
      <c r="Q48592" s="92" t="s">
        <v>50</v>
      </c>
      <c r="BF48592" s="101" t="s">
        <v>58</v>
      </c>
      <c r="BK48592" s="98" t="s">
        <v>70</v>
      </c>
    </row>
    <row r="48593" spans="17:63" ht="29.25" customHeight="1" x14ac:dyDescent="0.2">
      <c r="Q48593" s="92" t="s">
        <v>50</v>
      </c>
      <c r="BF48593" s="101" t="s">
        <v>58</v>
      </c>
      <c r="BK48593" s="98" t="s">
        <v>70</v>
      </c>
    </row>
    <row r="48594" spans="17:63" ht="29.25" customHeight="1" x14ac:dyDescent="0.2">
      <c r="Q48594" s="92" t="s">
        <v>50</v>
      </c>
      <c r="BF48594" s="101" t="s">
        <v>58</v>
      </c>
      <c r="BK48594" s="98" t="s">
        <v>70</v>
      </c>
    </row>
    <row r="48595" spans="17:63" ht="29.25" customHeight="1" x14ac:dyDescent="0.2">
      <c r="Q48595" s="92" t="s">
        <v>50</v>
      </c>
      <c r="BF48595" s="101" t="s">
        <v>58</v>
      </c>
      <c r="BK48595" s="98" t="s">
        <v>70</v>
      </c>
    </row>
    <row r="48596" spans="17:63" ht="29.25" customHeight="1" x14ac:dyDescent="0.2">
      <c r="Q48596" s="92" t="s">
        <v>50</v>
      </c>
      <c r="BF48596" s="101" t="s">
        <v>58</v>
      </c>
      <c r="BK48596" s="98" t="s">
        <v>70</v>
      </c>
    </row>
    <row r="48597" spans="17:63" ht="29.25" customHeight="1" x14ac:dyDescent="0.2">
      <c r="Q48597" s="92" t="s">
        <v>50</v>
      </c>
      <c r="BF48597" s="101" t="s">
        <v>58</v>
      </c>
      <c r="BK48597" s="98" t="s">
        <v>70</v>
      </c>
    </row>
    <row r="48598" spans="17:63" ht="29.25" customHeight="1" x14ac:dyDescent="0.2">
      <c r="Q48598" s="92" t="s">
        <v>50</v>
      </c>
      <c r="BF48598" s="101" t="s">
        <v>58</v>
      </c>
      <c r="BK48598" s="98" t="s">
        <v>70</v>
      </c>
    </row>
    <row r="48599" spans="17:63" ht="29.25" customHeight="1" x14ac:dyDescent="0.2">
      <c r="Q48599" s="92" t="s">
        <v>50</v>
      </c>
      <c r="BF48599" s="101" t="s">
        <v>58</v>
      </c>
      <c r="BK48599" s="98" t="s">
        <v>70</v>
      </c>
    </row>
    <row r="48600" spans="17:63" ht="29.25" customHeight="1" x14ac:dyDescent="0.2">
      <c r="Q48600" s="92" t="s">
        <v>50</v>
      </c>
      <c r="BF48600" s="101" t="s">
        <v>58</v>
      </c>
      <c r="BK48600" s="98" t="s">
        <v>70</v>
      </c>
    </row>
    <row r="48601" spans="17:63" ht="29.25" customHeight="1" x14ac:dyDescent="0.2">
      <c r="Q48601" s="92" t="s">
        <v>50</v>
      </c>
      <c r="BF48601" s="101" t="s">
        <v>58</v>
      </c>
      <c r="BK48601" s="98" t="s">
        <v>70</v>
      </c>
    </row>
    <row r="48602" spans="17:63" ht="29.25" customHeight="1" x14ac:dyDescent="0.2">
      <c r="Q48602" s="92" t="s">
        <v>50</v>
      </c>
      <c r="BF48602" s="101" t="s">
        <v>58</v>
      </c>
      <c r="BK48602" s="98" t="s">
        <v>70</v>
      </c>
    </row>
    <row r="48603" spans="17:63" ht="29.25" customHeight="1" x14ac:dyDescent="0.2">
      <c r="Q48603" s="92" t="s">
        <v>50</v>
      </c>
      <c r="BF48603" s="101" t="s">
        <v>58</v>
      </c>
      <c r="BK48603" s="98" t="s">
        <v>70</v>
      </c>
    </row>
    <row r="48604" spans="17:63" ht="29.25" customHeight="1" x14ac:dyDescent="0.2">
      <c r="Q48604" s="92" t="s">
        <v>50</v>
      </c>
      <c r="BF48604" s="101" t="s">
        <v>58</v>
      </c>
      <c r="BK48604" s="98" t="s">
        <v>70</v>
      </c>
    </row>
    <row r="48605" spans="17:63" ht="29.25" customHeight="1" x14ac:dyDescent="0.2">
      <c r="Q48605" s="92" t="s">
        <v>50</v>
      </c>
      <c r="BF48605" s="101" t="s">
        <v>58</v>
      </c>
      <c r="BK48605" s="98" t="s">
        <v>70</v>
      </c>
    </row>
    <row r="48606" spans="17:63" ht="29.25" customHeight="1" x14ac:dyDescent="0.2">
      <c r="Q48606" s="92" t="s">
        <v>50</v>
      </c>
      <c r="BF48606" s="101" t="s">
        <v>58</v>
      </c>
      <c r="BK48606" s="98" t="s">
        <v>70</v>
      </c>
    </row>
    <row r="48607" spans="17:63" ht="29.25" customHeight="1" x14ac:dyDescent="0.2">
      <c r="Q48607" s="92" t="s">
        <v>50</v>
      </c>
      <c r="BF48607" s="101" t="s">
        <v>58</v>
      </c>
      <c r="BK48607" s="98" t="s">
        <v>70</v>
      </c>
    </row>
    <row r="48608" spans="17:63" ht="29.25" customHeight="1" x14ac:dyDescent="0.2">
      <c r="Q48608" s="92" t="s">
        <v>50</v>
      </c>
      <c r="BF48608" s="101" t="s">
        <v>58</v>
      </c>
      <c r="BK48608" s="98" t="s">
        <v>70</v>
      </c>
    </row>
    <row r="48609" spans="17:63" ht="29.25" customHeight="1" x14ac:dyDescent="0.2">
      <c r="Q48609" s="92" t="s">
        <v>50</v>
      </c>
      <c r="BF48609" s="101" t="s">
        <v>58</v>
      </c>
      <c r="BK48609" s="98" t="s">
        <v>70</v>
      </c>
    </row>
    <row r="48610" spans="17:63" ht="29.25" customHeight="1" x14ac:dyDescent="0.2">
      <c r="Q48610" s="92" t="s">
        <v>50</v>
      </c>
      <c r="BF48610" s="101" t="s">
        <v>58</v>
      </c>
      <c r="BK48610" s="98" t="s">
        <v>70</v>
      </c>
    </row>
    <row r="48611" spans="17:63" ht="29.25" customHeight="1" x14ac:dyDescent="0.2">
      <c r="Q48611" s="92" t="s">
        <v>50</v>
      </c>
      <c r="BF48611" s="101" t="s">
        <v>58</v>
      </c>
      <c r="BK48611" s="98" t="s">
        <v>70</v>
      </c>
    </row>
    <row r="48612" spans="17:63" ht="29.25" customHeight="1" x14ac:dyDescent="0.2">
      <c r="Q48612" s="92" t="s">
        <v>50</v>
      </c>
      <c r="BF48612" s="101" t="s">
        <v>58</v>
      </c>
      <c r="BK48612" s="98" t="s">
        <v>70</v>
      </c>
    </row>
    <row r="48613" spans="17:63" ht="29.25" customHeight="1" x14ac:dyDescent="0.2">
      <c r="Q48613" s="92" t="s">
        <v>50</v>
      </c>
      <c r="BF48613" s="101" t="s">
        <v>58</v>
      </c>
      <c r="BK48613" s="98" t="s">
        <v>70</v>
      </c>
    </row>
    <row r="48614" spans="17:63" ht="29.25" customHeight="1" x14ac:dyDescent="0.2">
      <c r="Q48614" s="92" t="s">
        <v>50</v>
      </c>
      <c r="BF48614" s="101" t="s">
        <v>58</v>
      </c>
      <c r="BK48614" s="98" t="s">
        <v>70</v>
      </c>
    </row>
    <row r="48615" spans="17:63" ht="29.25" customHeight="1" x14ac:dyDescent="0.2">
      <c r="Q48615" s="92" t="s">
        <v>50</v>
      </c>
      <c r="BF48615" s="101" t="s">
        <v>58</v>
      </c>
      <c r="BK48615" s="98" t="s">
        <v>70</v>
      </c>
    </row>
    <row r="48616" spans="17:63" ht="29.25" customHeight="1" x14ac:dyDescent="0.2">
      <c r="Q48616" s="92" t="s">
        <v>50</v>
      </c>
      <c r="BF48616" s="101" t="s">
        <v>58</v>
      </c>
      <c r="BK48616" s="98" t="s">
        <v>70</v>
      </c>
    </row>
    <row r="48617" spans="17:63" ht="29.25" customHeight="1" x14ac:dyDescent="0.2">
      <c r="Q48617" s="92" t="s">
        <v>50</v>
      </c>
      <c r="BF48617" s="101" t="s">
        <v>58</v>
      </c>
      <c r="BK48617" s="98" t="s">
        <v>70</v>
      </c>
    </row>
    <row r="48618" spans="17:63" ht="29.25" customHeight="1" x14ac:dyDescent="0.2">
      <c r="Q48618" s="92" t="s">
        <v>50</v>
      </c>
      <c r="BF48618" s="101" t="s">
        <v>58</v>
      </c>
      <c r="BK48618" s="98" t="s">
        <v>70</v>
      </c>
    </row>
    <row r="48619" spans="17:63" ht="29.25" customHeight="1" x14ac:dyDescent="0.2">
      <c r="Q48619" s="92" t="s">
        <v>50</v>
      </c>
      <c r="BF48619" s="101" t="s">
        <v>58</v>
      </c>
      <c r="BK48619" s="98" t="s">
        <v>70</v>
      </c>
    </row>
    <row r="48620" spans="17:63" ht="29.25" customHeight="1" x14ac:dyDescent="0.2">
      <c r="Q48620" s="92" t="s">
        <v>50</v>
      </c>
      <c r="BF48620" s="101" t="s">
        <v>58</v>
      </c>
      <c r="BK48620" s="98" t="s">
        <v>70</v>
      </c>
    </row>
    <row r="48621" spans="17:63" ht="29.25" customHeight="1" x14ac:dyDescent="0.2">
      <c r="Q48621" s="92" t="s">
        <v>50</v>
      </c>
      <c r="BF48621" s="101" t="s">
        <v>58</v>
      </c>
      <c r="BK48621" s="98" t="s">
        <v>70</v>
      </c>
    </row>
    <row r="48622" spans="17:63" ht="29.25" customHeight="1" x14ac:dyDescent="0.2">
      <c r="Q48622" s="92" t="s">
        <v>50</v>
      </c>
      <c r="BF48622" s="101" t="s">
        <v>58</v>
      </c>
      <c r="BK48622" s="98" t="s">
        <v>70</v>
      </c>
    </row>
    <row r="48623" spans="17:63" ht="29.25" customHeight="1" x14ac:dyDescent="0.2">
      <c r="Q48623" s="92" t="s">
        <v>50</v>
      </c>
      <c r="BF48623" s="101" t="s">
        <v>58</v>
      </c>
      <c r="BK48623" s="98" t="s">
        <v>70</v>
      </c>
    </row>
    <row r="48624" spans="17:63" ht="29.25" customHeight="1" x14ac:dyDescent="0.2">
      <c r="Q48624" s="92" t="s">
        <v>50</v>
      </c>
      <c r="BF48624" s="101" t="s">
        <v>58</v>
      </c>
      <c r="BK48624" s="98" t="s">
        <v>70</v>
      </c>
    </row>
    <row r="48625" spans="17:63" ht="29.25" customHeight="1" x14ac:dyDescent="0.2">
      <c r="Q48625" s="92" t="s">
        <v>50</v>
      </c>
      <c r="BF48625" s="101" t="s">
        <v>58</v>
      </c>
      <c r="BK48625" s="98" t="s">
        <v>70</v>
      </c>
    </row>
    <row r="48626" spans="17:63" ht="29.25" customHeight="1" x14ac:dyDescent="0.2">
      <c r="Q48626" s="92" t="s">
        <v>50</v>
      </c>
      <c r="BF48626" s="101" t="s">
        <v>58</v>
      </c>
      <c r="BK48626" s="98" t="s">
        <v>70</v>
      </c>
    </row>
    <row r="48627" spans="17:63" ht="29.25" customHeight="1" x14ac:dyDescent="0.2">
      <c r="Q48627" s="92" t="s">
        <v>50</v>
      </c>
      <c r="BF48627" s="101" t="s">
        <v>58</v>
      </c>
      <c r="BK48627" s="98" t="s">
        <v>70</v>
      </c>
    </row>
    <row r="48628" spans="17:63" ht="29.25" customHeight="1" x14ac:dyDescent="0.2">
      <c r="Q48628" s="92" t="s">
        <v>50</v>
      </c>
      <c r="BF48628" s="101" t="s">
        <v>58</v>
      </c>
      <c r="BK48628" s="98" t="s">
        <v>70</v>
      </c>
    </row>
    <row r="48629" spans="17:63" ht="29.25" customHeight="1" x14ac:dyDescent="0.2">
      <c r="Q48629" s="92" t="s">
        <v>50</v>
      </c>
      <c r="BF48629" s="101" t="s">
        <v>58</v>
      </c>
      <c r="BK48629" s="98" t="s">
        <v>70</v>
      </c>
    </row>
    <row r="48630" spans="17:63" ht="29.25" customHeight="1" x14ac:dyDescent="0.2">
      <c r="Q48630" s="92" t="s">
        <v>50</v>
      </c>
      <c r="BF48630" s="101" t="s">
        <v>58</v>
      </c>
      <c r="BK48630" s="98" t="s">
        <v>70</v>
      </c>
    </row>
    <row r="48631" spans="17:63" ht="29.25" customHeight="1" x14ac:dyDescent="0.2">
      <c r="Q48631" s="92" t="s">
        <v>50</v>
      </c>
      <c r="BF48631" s="101" t="s">
        <v>58</v>
      </c>
      <c r="BK48631" s="98" t="s">
        <v>70</v>
      </c>
    </row>
    <row r="48632" spans="17:63" ht="29.25" customHeight="1" x14ac:dyDescent="0.2">
      <c r="Q48632" s="92" t="s">
        <v>50</v>
      </c>
      <c r="BF48632" s="101" t="s">
        <v>58</v>
      </c>
      <c r="BK48632" s="98" t="s">
        <v>70</v>
      </c>
    </row>
    <row r="48633" spans="17:63" ht="29.25" customHeight="1" x14ac:dyDescent="0.2">
      <c r="Q48633" s="92" t="s">
        <v>50</v>
      </c>
      <c r="BF48633" s="101" t="s">
        <v>58</v>
      </c>
      <c r="BK48633" s="98" t="s">
        <v>70</v>
      </c>
    </row>
    <row r="48634" spans="17:63" ht="29.25" customHeight="1" x14ac:dyDescent="0.2">
      <c r="Q48634" s="92" t="s">
        <v>50</v>
      </c>
      <c r="BF48634" s="101" t="s">
        <v>58</v>
      </c>
      <c r="BK48634" s="98" t="s">
        <v>70</v>
      </c>
    </row>
    <row r="48635" spans="17:63" ht="29.25" customHeight="1" x14ac:dyDescent="0.2">
      <c r="Q48635" s="92" t="s">
        <v>50</v>
      </c>
      <c r="BF48635" s="101" t="s">
        <v>58</v>
      </c>
      <c r="BK48635" s="98" t="s">
        <v>70</v>
      </c>
    </row>
    <row r="48636" spans="17:63" ht="29.25" customHeight="1" x14ac:dyDescent="0.2">
      <c r="Q48636" s="92" t="s">
        <v>50</v>
      </c>
      <c r="BF48636" s="101" t="s">
        <v>58</v>
      </c>
      <c r="BK48636" s="98" t="s">
        <v>70</v>
      </c>
    </row>
    <row r="48637" spans="17:63" ht="29.25" customHeight="1" x14ac:dyDescent="0.2">
      <c r="Q48637" s="92" t="s">
        <v>50</v>
      </c>
      <c r="BF48637" s="101" t="s">
        <v>58</v>
      </c>
      <c r="BK48637" s="98" t="s">
        <v>70</v>
      </c>
    </row>
    <row r="48638" spans="17:63" ht="29.25" customHeight="1" x14ac:dyDescent="0.2">
      <c r="Q48638" s="92" t="s">
        <v>50</v>
      </c>
      <c r="BF48638" s="101" t="s">
        <v>58</v>
      </c>
      <c r="BK48638" s="98" t="s">
        <v>70</v>
      </c>
    </row>
    <row r="48639" spans="17:63" ht="29.25" customHeight="1" x14ac:dyDescent="0.2">
      <c r="Q48639" s="92" t="s">
        <v>50</v>
      </c>
      <c r="BF48639" s="101" t="s">
        <v>58</v>
      </c>
      <c r="BK48639" s="98" t="s">
        <v>70</v>
      </c>
    </row>
    <row r="48640" spans="17:63" ht="29.25" customHeight="1" x14ac:dyDescent="0.2">
      <c r="Q48640" s="92" t="s">
        <v>50</v>
      </c>
      <c r="BF48640" s="101" t="s">
        <v>58</v>
      </c>
      <c r="BK48640" s="98" t="s">
        <v>70</v>
      </c>
    </row>
    <row r="48641" spans="17:63" ht="29.25" customHeight="1" x14ac:dyDescent="0.2">
      <c r="Q48641" s="92" t="s">
        <v>50</v>
      </c>
      <c r="BF48641" s="101" t="s">
        <v>58</v>
      </c>
      <c r="BK48641" s="98" t="s">
        <v>70</v>
      </c>
    </row>
    <row r="48642" spans="17:63" ht="29.25" customHeight="1" x14ac:dyDescent="0.2">
      <c r="Q48642" s="92" t="s">
        <v>50</v>
      </c>
      <c r="BF48642" s="101" t="s">
        <v>58</v>
      </c>
      <c r="BK48642" s="98" t="s">
        <v>70</v>
      </c>
    </row>
    <row r="48643" spans="17:63" ht="29.25" customHeight="1" x14ac:dyDescent="0.2">
      <c r="Q48643" s="92" t="s">
        <v>50</v>
      </c>
      <c r="BF48643" s="101" t="s">
        <v>58</v>
      </c>
      <c r="BK48643" s="98" t="s">
        <v>70</v>
      </c>
    </row>
    <row r="48644" spans="17:63" ht="29.25" customHeight="1" x14ac:dyDescent="0.2">
      <c r="Q48644" s="92" t="s">
        <v>50</v>
      </c>
      <c r="BF48644" s="101" t="s">
        <v>58</v>
      </c>
      <c r="BK48644" s="98" t="s">
        <v>70</v>
      </c>
    </row>
    <row r="48645" spans="17:63" ht="29.25" customHeight="1" x14ac:dyDescent="0.2">
      <c r="Q48645" s="92" t="s">
        <v>50</v>
      </c>
      <c r="BF48645" s="101" t="s">
        <v>58</v>
      </c>
      <c r="BK48645" s="98" t="s">
        <v>70</v>
      </c>
    </row>
    <row r="48646" spans="17:63" ht="29.25" customHeight="1" x14ac:dyDescent="0.2">
      <c r="Q48646" s="92" t="s">
        <v>50</v>
      </c>
      <c r="BF48646" s="101" t="s">
        <v>58</v>
      </c>
      <c r="BK48646" s="98" t="s">
        <v>70</v>
      </c>
    </row>
    <row r="48647" spans="17:63" ht="29.25" customHeight="1" x14ac:dyDescent="0.2">
      <c r="Q48647" s="92" t="s">
        <v>50</v>
      </c>
      <c r="BF48647" s="101" t="s">
        <v>58</v>
      </c>
      <c r="BK48647" s="98" t="s">
        <v>70</v>
      </c>
    </row>
    <row r="48648" spans="17:63" ht="29.25" customHeight="1" x14ac:dyDescent="0.2">
      <c r="Q48648" s="92" t="s">
        <v>50</v>
      </c>
      <c r="BF48648" s="101" t="s">
        <v>58</v>
      </c>
      <c r="BK48648" s="98" t="s">
        <v>70</v>
      </c>
    </row>
    <row r="48649" spans="17:63" ht="29.25" customHeight="1" x14ac:dyDescent="0.2">
      <c r="Q48649" s="92" t="s">
        <v>50</v>
      </c>
      <c r="BF48649" s="101" t="s">
        <v>58</v>
      </c>
      <c r="BK48649" s="98" t="s">
        <v>70</v>
      </c>
    </row>
    <row r="48650" spans="17:63" ht="29.25" customHeight="1" x14ac:dyDescent="0.2">
      <c r="Q48650" s="92" t="s">
        <v>50</v>
      </c>
      <c r="BF48650" s="101" t="s">
        <v>58</v>
      </c>
      <c r="BK48650" s="98" t="s">
        <v>70</v>
      </c>
    </row>
    <row r="48651" spans="17:63" ht="29.25" customHeight="1" x14ac:dyDescent="0.2">
      <c r="Q48651" s="92" t="s">
        <v>50</v>
      </c>
      <c r="BF48651" s="101" t="s">
        <v>58</v>
      </c>
      <c r="BK48651" s="98" t="s">
        <v>70</v>
      </c>
    </row>
    <row r="48652" spans="17:63" ht="29.25" customHeight="1" x14ac:dyDescent="0.2">
      <c r="Q48652" s="92" t="s">
        <v>50</v>
      </c>
      <c r="BF48652" s="101" t="s">
        <v>58</v>
      </c>
      <c r="BK48652" s="98" t="s">
        <v>70</v>
      </c>
    </row>
    <row r="48653" spans="17:63" ht="29.25" customHeight="1" x14ac:dyDescent="0.2">
      <c r="Q48653" s="92" t="s">
        <v>50</v>
      </c>
      <c r="BF48653" s="101" t="s">
        <v>58</v>
      </c>
      <c r="BK48653" s="98" t="s">
        <v>70</v>
      </c>
    </row>
    <row r="48654" spans="17:63" ht="29.25" customHeight="1" x14ac:dyDescent="0.2">
      <c r="Q48654" s="92" t="s">
        <v>50</v>
      </c>
      <c r="BF48654" s="101" t="s">
        <v>58</v>
      </c>
      <c r="BK48654" s="98" t="s">
        <v>70</v>
      </c>
    </row>
    <row r="48655" spans="17:63" ht="29.25" customHeight="1" x14ac:dyDescent="0.2">
      <c r="Q48655" s="92" t="s">
        <v>50</v>
      </c>
      <c r="BF48655" s="101" t="s">
        <v>58</v>
      </c>
      <c r="BK48655" s="98" t="s">
        <v>70</v>
      </c>
    </row>
    <row r="48656" spans="17:63" ht="29.25" customHeight="1" x14ac:dyDescent="0.2">
      <c r="Q48656" s="92" t="s">
        <v>50</v>
      </c>
      <c r="BF48656" s="101" t="s">
        <v>58</v>
      </c>
      <c r="BK48656" s="98" t="s">
        <v>70</v>
      </c>
    </row>
    <row r="48657" spans="17:63" ht="29.25" customHeight="1" x14ac:dyDescent="0.2">
      <c r="Q48657" s="92" t="s">
        <v>50</v>
      </c>
      <c r="BF48657" s="101" t="s">
        <v>58</v>
      </c>
      <c r="BK48657" s="98" t="s">
        <v>70</v>
      </c>
    </row>
    <row r="48658" spans="17:63" ht="29.25" customHeight="1" x14ac:dyDescent="0.2">
      <c r="Q48658" s="92" t="s">
        <v>50</v>
      </c>
      <c r="BF48658" s="101" t="s">
        <v>58</v>
      </c>
      <c r="BK48658" s="98" t="s">
        <v>70</v>
      </c>
    </row>
    <row r="48659" spans="17:63" ht="29.25" customHeight="1" x14ac:dyDescent="0.2">
      <c r="Q48659" s="92" t="s">
        <v>50</v>
      </c>
      <c r="BF48659" s="101" t="s">
        <v>58</v>
      </c>
      <c r="BK48659" s="98" t="s">
        <v>70</v>
      </c>
    </row>
    <row r="48660" spans="17:63" ht="29.25" customHeight="1" x14ac:dyDescent="0.2">
      <c r="Q48660" s="92" t="s">
        <v>50</v>
      </c>
      <c r="BF48660" s="101" t="s">
        <v>58</v>
      </c>
      <c r="BK48660" s="98" t="s">
        <v>70</v>
      </c>
    </row>
    <row r="48661" spans="17:63" ht="29.25" customHeight="1" x14ac:dyDescent="0.2">
      <c r="Q48661" s="92" t="s">
        <v>50</v>
      </c>
      <c r="BF48661" s="101" t="s">
        <v>58</v>
      </c>
      <c r="BK48661" s="98" t="s">
        <v>70</v>
      </c>
    </row>
    <row r="48662" spans="17:63" ht="29.25" customHeight="1" x14ac:dyDescent="0.2">
      <c r="Q48662" s="92" t="s">
        <v>50</v>
      </c>
      <c r="BF48662" s="101" t="s">
        <v>58</v>
      </c>
      <c r="BK48662" s="98" t="s">
        <v>70</v>
      </c>
    </row>
    <row r="48663" spans="17:63" ht="29.25" customHeight="1" x14ac:dyDescent="0.2">
      <c r="Q48663" s="92" t="s">
        <v>50</v>
      </c>
      <c r="BF48663" s="101" t="s">
        <v>58</v>
      </c>
      <c r="BK48663" s="98" t="s">
        <v>70</v>
      </c>
    </row>
    <row r="48664" spans="17:63" ht="29.25" customHeight="1" x14ac:dyDescent="0.2">
      <c r="Q48664" s="92" t="s">
        <v>50</v>
      </c>
      <c r="BF48664" s="101" t="s">
        <v>58</v>
      </c>
      <c r="BK48664" s="98" t="s">
        <v>70</v>
      </c>
    </row>
    <row r="48665" spans="17:63" ht="29.25" customHeight="1" x14ac:dyDescent="0.2">
      <c r="Q48665" s="92" t="s">
        <v>50</v>
      </c>
      <c r="BF48665" s="101" t="s">
        <v>58</v>
      </c>
      <c r="BK48665" s="98" t="s">
        <v>70</v>
      </c>
    </row>
    <row r="48666" spans="17:63" ht="29.25" customHeight="1" x14ac:dyDescent="0.2">
      <c r="Q48666" s="92" t="s">
        <v>50</v>
      </c>
      <c r="BF48666" s="101" t="s">
        <v>58</v>
      </c>
      <c r="BK48666" s="98" t="s">
        <v>70</v>
      </c>
    </row>
    <row r="48667" spans="17:63" ht="29.25" customHeight="1" x14ac:dyDescent="0.2">
      <c r="Q48667" s="92" t="s">
        <v>50</v>
      </c>
      <c r="BF48667" s="101" t="s">
        <v>58</v>
      </c>
      <c r="BK48667" s="98" t="s">
        <v>70</v>
      </c>
    </row>
    <row r="48668" spans="17:63" ht="29.25" customHeight="1" x14ac:dyDescent="0.2">
      <c r="Q48668" s="92" t="s">
        <v>50</v>
      </c>
      <c r="BF48668" s="101" t="s">
        <v>58</v>
      </c>
      <c r="BK48668" s="98" t="s">
        <v>70</v>
      </c>
    </row>
    <row r="48669" spans="17:63" ht="29.25" customHeight="1" x14ac:dyDescent="0.2">
      <c r="Q48669" s="92" t="s">
        <v>50</v>
      </c>
      <c r="BF48669" s="101" t="s">
        <v>58</v>
      </c>
      <c r="BK48669" s="98" t="s">
        <v>70</v>
      </c>
    </row>
    <row r="48670" spans="17:63" ht="29.25" customHeight="1" x14ac:dyDescent="0.2">
      <c r="Q48670" s="92" t="s">
        <v>50</v>
      </c>
      <c r="BF48670" s="101" t="s">
        <v>58</v>
      </c>
      <c r="BK48670" s="98" t="s">
        <v>70</v>
      </c>
    </row>
    <row r="48671" spans="17:63" ht="29.25" customHeight="1" x14ac:dyDescent="0.2">
      <c r="Q48671" s="92" t="s">
        <v>50</v>
      </c>
      <c r="BF48671" s="101" t="s">
        <v>58</v>
      </c>
      <c r="BK48671" s="98" t="s">
        <v>70</v>
      </c>
    </row>
    <row r="48672" spans="17:63" ht="29.25" customHeight="1" x14ac:dyDescent="0.2">
      <c r="Q48672" s="92" t="s">
        <v>50</v>
      </c>
      <c r="BF48672" s="101" t="s">
        <v>58</v>
      </c>
      <c r="BK48672" s="98" t="s">
        <v>70</v>
      </c>
    </row>
    <row r="48673" spans="17:63" ht="29.25" customHeight="1" x14ac:dyDescent="0.2">
      <c r="Q48673" s="92" t="s">
        <v>50</v>
      </c>
      <c r="BF48673" s="101" t="s">
        <v>58</v>
      </c>
      <c r="BK48673" s="98" t="s">
        <v>70</v>
      </c>
    </row>
    <row r="48674" spans="17:63" ht="29.25" customHeight="1" x14ac:dyDescent="0.2">
      <c r="Q48674" s="92" t="s">
        <v>50</v>
      </c>
      <c r="BF48674" s="101" t="s">
        <v>58</v>
      </c>
      <c r="BK48674" s="98" t="s">
        <v>70</v>
      </c>
    </row>
    <row r="48675" spans="17:63" ht="29.25" customHeight="1" x14ac:dyDescent="0.2">
      <c r="Q48675" s="92" t="s">
        <v>50</v>
      </c>
      <c r="BF48675" s="101" t="s">
        <v>58</v>
      </c>
      <c r="BK48675" s="98" t="s">
        <v>70</v>
      </c>
    </row>
    <row r="48676" spans="17:63" ht="29.25" customHeight="1" x14ac:dyDescent="0.2">
      <c r="Q48676" s="92" t="s">
        <v>50</v>
      </c>
      <c r="BF48676" s="101" t="s">
        <v>58</v>
      </c>
      <c r="BK48676" s="98" t="s">
        <v>70</v>
      </c>
    </row>
    <row r="48677" spans="17:63" ht="29.25" customHeight="1" x14ac:dyDescent="0.2">
      <c r="Q48677" s="92" t="s">
        <v>50</v>
      </c>
      <c r="BF48677" s="101" t="s">
        <v>58</v>
      </c>
      <c r="BK48677" s="98" t="s">
        <v>70</v>
      </c>
    </row>
    <row r="48678" spans="17:63" ht="29.25" customHeight="1" x14ac:dyDescent="0.2">
      <c r="Q48678" s="92" t="s">
        <v>50</v>
      </c>
      <c r="BF48678" s="101" t="s">
        <v>58</v>
      </c>
      <c r="BK48678" s="98" t="s">
        <v>70</v>
      </c>
    </row>
    <row r="48679" spans="17:63" ht="29.25" customHeight="1" x14ac:dyDescent="0.2">
      <c r="Q48679" s="92" t="s">
        <v>50</v>
      </c>
      <c r="BF48679" s="101" t="s">
        <v>58</v>
      </c>
      <c r="BK48679" s="98" t="s">
        <v>70</v>
      </c>
    </row>
    <row r="48680" spans="17:63" ht="29.25" customHeight="1" x14ac:dyDescent="0.2">
      <c r="Q48680" s="92" t="s">
        <v>50</v>
      </c>
      <c r="BF48680" s="101" t="s">
        <v>58</v>
      </c>
      <c r="BK48680" s="98" t="s">
        <v>70</v>
      </c>
    </row>
    <row r="48681" spans="17:63" ht="29.25" customHeight="1" x14ac:dyDescent="0.2">
      <c r="Q48681" s="92" t="s">
        <v>50</v>
      </c>
      <c r="BF48681" s="101" t="s">
        <v>58</v>
      </c>
      <c r="BK48681" s="98" t="s">
        <v>70</v>
      </c>
    </row>
    <row r="48682" spans="17:63" ht="29.25" customHeight="1" x14ac:dyDescent="0.2">
      <c r="Q48682" s="92" t="s">
        <v>50</v>
      </c>
      <c r="BF48682" s="101" t="s">
        <v>58</v>
      </c>
      <c r="BK48682" s="98" t="s">
        <v>70</v>
      </c>
    </row>
    <row r="48683" spans="17:63" ht="29.25" customHeight="1" x14ac:dyDescent="0.2">
      <c r="Q48683" s="92" t="s">
        <v>50</v>
      </c>
      <c r="BF48683" s="101" t="s">
        <v>58</v>
      </c>
      <c r="BK48683" s="98" t="s">
        <v>70</v>
      </c>
    </row>
    <row r="48684" spans="17:63" ht="29.25" customHeight="1" x14ac:dyDescent="0.2">
      <c r="Q48684" s="92" t="s">
        <v>50</v>
      </c>
      <c r="BF48684" s="101" t="s">
        <v>58</v>
      </c>
      <c r="BK48684" s="98" t="s">
        <v>70</v>
      </c>
    </row>
    <row r="48685" spans="17:63" ht="29.25" customHeight="1" x14ac:dyDescent="0.2">
      <c r="Q48685" s="92" t="s">
        <v>50</v>
      </c>
      <c r="BF48685" s="101" t="s">
        <v>58</v>
      </c>
      <c r="BK48685" s="98" t="s">
        <v>70</v>
      </c>
    </row>
    <row r="48686" spans="17:63" ht="29.25" customHeight="1" x14ac:dyDescent="0.2">
      <c r="Q48686" s="92" t="s">
        <v>50</v>
      </c>
      <c r="BF48686" s="101" t="s">
        <v>58</v>
      </c>
      <c r="BK48686" s="98" t="s">
        <v>70</v>
      </c>
    </row>
    <row r="48687" spans="17:63" ht="29.25" customHeight="1" x14ac:dyDescent="0.2">
      <c r="Q48687" s="92" t="s">
        <v>50</v>
      </c>
      <c r="BF48687" s="101" t="s">
        <v>58</v>
      </c>
      <c r="BK48687" s="98" t="s">
        <v>70</v>
      </c>
    </row>
    <row r="48688" spans="17:63" ht="29.25" customHeight="1" x14ac:dyDescent="0.2">
      <c r="Q48688" s="92" t="s">
        <v>50</v>
      </c>
      <c r="BF48688" s="101" t="s">
        <v>58</v>
      </c>
      <c r="BK48688" s="98" t="s">
        <v>70</v>
      </c>
    </row>
    <row r="48689" spans="17:63" ht="29.25" customHeight="1" x14ac:dyDescent="0.2">
      <c r="Q48689" s="92" t="s">
        <v>50</v>
      </c>
      <c r="BF48689" s="101" t="s">
        <v>58</v>
      </c>
      <c r="BK48689" s="98" t="s">
        <v>70</v>
      </c>
    </row>
    <row r="48690" spans="17:63" ht="29.25" customHeight="1" x14ac:dyDescent="0.2">
      <c r="Q48690" s="92" t="s">
        <v>50</v>
      </c>
      <c r="BF48690" s="101" t="s">
        <v>58</v>
      </c>
      <c r="BK48690" s="98" t="s">
        <v>70</v>
      </c>
    </row>
    <row r="48691" spans="17:63" ht="29.25" customHeight="1" x14ac:dyDescent="0.2">
      <c r="Q48691" s="92" t="s">
        <v>50</v>
      </c>
      <c r="BF48691" s="101" t="s">
        <v>58</v>
      </c>
      <c r="BK48691" s="98" t="s">
        <v>70</v>
      </c>
    </row>
    <row r="48692" spans="17:63" ht="29.25" customHeight="1" x14ac:dyDescent="0.2">
      <c r="Q48692" s="92" t="s">
        <v>50</v>
      </c>
      <c r="BF48692" s="101" t="s">
        <v>58</v>
      </c>
      <c r="BK48692" s="98" t="s">
        <v>70</v>
      </c>
    </row>
    <row r="48693" spans="17:63" ht="29.25" customHeight="1" x14ac:dyDescent="0.2">
      <c r="Q48693" s="92" t="s">
        <v>50</v>
      </c>
      <c r="BF48693" s="101" t="s">
        <v>58</v>
      </c>
      <c r="BK48693" s="98" t="s">
        <v>70</v>
      </c>
    </row>
    <row r="48694" spans="17:63" ht="29.25" customHeight="1" x14ac:dyDescent="0.2">
      <c r="Q48694" s="92" t="s">
        <v>50</v>
      </c>
      <c r="BF48694" s="101" t="s">
        <v>58</v>
      </c>
      <c r="BK48694" s="98" t="s">
        <v>70</v>
      </c>
    </row>
    <row r="48695" spans="17:63" ht="29.25" customHeight="1" x14ac:dyDescent="0.2">
      <c r="Q48695" s="92" t="s">
        <v>50</v>
      </c>
      <c r="BF48695" s="101" t="s">
        <v>58</v>
      </c>
      <c r="BK48695" s="98" t="s">
        <v>70</v>
      </c>
    </row>
    <row r="48696" spans="17:63" ht="29.25" customHeight="1" x14ac:dyDescent="0.2">
      <c r="Q48696" s="92" t="s">
        <v>50</v>
      </c>
      <c r="BF48696" s="101" t="s">
        <v>58</v>
      </c>
      <c r="BK48696" s="98" t="s">
        <v>70</v>
      </c>
    </row>
    <row r="48697" spans="17:63" ht="29.25" customHeight="1" x14ac:dyDescent="0.2">
      <c r="Q48697" s="92" t="s">
        <v>50</v>
      </c>
      <c r="BF48697" s="101" t="s">
        <v>58</v>
      </c>
      <c r="BK48697" s="98" t="s">
        <v>70</v>
      </c>
    </row>
    <row r="48698" spans="17:63" ht="29.25" customHeight="1" x14ac:dyDescent="0.2">
      <c r="Q48698" s="92" t="s">
        <v>50</v>
      </c>
      <c r="BF48698" s="101" t="s">
        <v>58</v>
      </c>
      <c r="BK48698" s="98" t="s">
        <v>70</v>
      </c>
    </row>
    <row r="48699" spans="17:63" ht="29.25" customHeight="1" x14ac:dyDescent="0.2">
      <c r="Q48699" s="92" t="s">
        <v>50</v>
      </c>
      <c r="BF48699" s="101" t="s">
        <v>58</v>
      </c>
      <c r="BK48699" s="98" t="s">
        <v>70</v>
      </c>
    </row>
    <row r="48700" spans="17:63" ht="29.25" customHeight="1" x14ac:dyDescent="0.2">
      <c r="Q48700" s="92" t="s">
        <v>50</v>
      </c>
      <c r="BF48700" s="101" t="s">
        <v>58</v>
      </c>
      <c r="BK48700" s="98" t="s">
        <v>70</v>
      </c>
    </row>
    <row r="48701" spans="17:63" ht="29.25" customHeight="1" x14ac:dyDescent="0.2">
      <c r="Q48701" s="92" t="s">
        <v>50</v>
      </c>
      <c r="BF48701" s="101" t="s">
        <v>58</v>
      </c>
      <c r="BK48701" s="98" t="s">
        <v>70</v>
      </c>
    </row>
    <row r="48702" spans="17:63" ht="29.25" customHeight="1" x14ac:dyDescent="0.2">
      <c r="Q48702" s="92" t="s">
        <v>50</v>
      </c>
      <c r="BF48702" s="101" t="s">
        <v>58</v>
      </c>
      <c r="BK48702" s="98" t="s">
        <v>70</v>
      </c>
    </row>
    <row r="48703" spans="17:63" ht="29.25" customHeight="1" x14ac:dyDescent="0.2">
      <c r="Q48703" s="92" t="s">
        <v>50</v>
      </c>
      <c r="BF48703" s="101" t="s">
        <v>58</v>
      </c>
      <c r="BK48703" s="98" t="s">
        <v>70</v>
      </c>
    </row>
    <row r="48704" spans="17:63" ht="29.25" customHeight="1" x14ac:dyDescent="0.2">
      <c r="Q48704" s="92" t="s">
        <v>50</v>
      </c>
      <c r="BF48704" s="101" t="s">
        <v>58</v>
      </c>
      <c r="BK48704" s="98" t="s">
        <v>70</v>
      </c>
    </row>
    <row r="48705" spans="17:63" ht="29.25" customHeight="1" x14ac:dyDescent="0.2">
      <c r="Q48705" s="92" t="s">
        <v>50</v>
      </c>
      <c r="BF48705" s="101" t="s">
        <v>58</v>
      </c>
      <c r="BK48705" s="98" t="s">
        <v>70</v>
      </c>
    </row>
    <row r="48706" spans="17:63" ht="29.25" customHeight="1" x14ac:dyDescent="0.2">
      <c r="Q48706" s="92" t="s">
        <v>50</v>
      </c>
      <c r="BF48706" s="101" t="s">
        <v>58</v>
      </c>
      <c r="BK48706" s="98" t="s">
        <v>70</v>
      </c>
    </row>
    <row r="48707" spans="17:63" ht="29.25" customHeight="1" x14ac:dyDescent="0.2">
      <c r="Q48707" s="92" t="s">
        <v>50</v>
      </c>
      <c r="BF48707" s="101" t="s">
        <v>58</v>
      </c>
      <c r="BK48707" s="98" t="s">
        <v>70</v>
      </c>
    </row>
    <row r="48708" spans="17:63" ht="29.25" customHeight="1" x14ac:dyDescent="0.2">
      <c r="Q48708" s="92" t="s">
        <v>50</v>
      </c>
      <c r="BF48708" s="101" t="s">
        <v>58</v>
      </c>
      <c r="BK48708" s="98" t="s">
        <v>70</v>
      </c>
    </row>
    <row r="48709" spans="17:63" ht="29.25" customHeight="1" x14ac:dyDescent="0.2">
      <c r="Q48709" s="92" t="s">
        <v>50</v>
      </c>
      <c r="BF48709" s="101" t="s">
        <v>58</v>
      </c>
      <c r="BK48709" s="98" t="s">
        <v>70</v>
      </c>
    </row>
    <row r="48710" spans="17:63" ht="29.25" customHeight="1" x14ac:dyDescent="0.2">
      <c r="Q48710" s="92" t="s">
        <v>50</v>
      </c>
      <c r="BF48710" s="101" t="s">
        <v>58</v>
      </c>
      <c r="BK48710" s="98" t="s">
        <v>70</v>
      </c>
    </row>
    <row r="48711" spans="17:63" ht="29.25" customHeight="1" x14ac:dyDescent="0.2">
      <c r="Q48711" s="92" t="s">
        <v>50</v>
      </c>
      <c r="BF48711" s="101" t="s">
        <v>58</v>
      </c>
      <c r="BK48711" s="98" t="s">
        <v>70</v>
      </c>
    </row>
    <row r="48712" spans="17:63" ht="29.25" customHeight="1" x14ac:dyDescent="0.2">
      <c r="Q48712" s="92" t="s">
        <v>50</v>
      </c>
      <c r="BF48712" s="101" t="s">
        <v>58</v>
      </c>
      <c r="BK48712" s="98" t="s">
        <v>70</v>
      </c>
    </row>
    <row r="48713" spans="17:63" ht="29.25" customHeight="1" x14ac:dyDescent="0.2">
      <c r="Q48713" s="92" t="s">
        <v>50</v>
      </c>
      <c r="BF48713" s="101" t="s">
        <v>58</v>
      </c>
      <c r="BK48713" s="98" t="s">
        <v>70</v>
      </c>
    </row>
    <row r="48714" spans="17:63" ht="29.25" customHeight="1" x14ac:dyDescent="0.2">
      <c r="Q48714" s="92" t="s">
        <v>50</v>
      </c>
      <c r="BF48714" s="101" t="s">
        <v>58</v>
      </c>
      <c r="BK48714" s="98" t="s">
        <v>70</v>
      </c>
    </row>
    <row r="48715" spans="17:63" ht="29.25" customHeight="1" x14ac:dyDescent="0.2">
      <c r="Q48715" s="92" t="s">
        <v>50</v>
      </c>
      <c r="BF48715" s="101" t="s">
        <v>58</v>
      </c>
      <c r="BK48715" s="98" t="s">
        <v>70</v>
      </c>
    </row>
    <row r="48716" spans="17:63" ht="29.25" customHeight="1" x14ac:dyDescent="0.2">
      <c r="Q48716" s="92" t="s">
        <v>50</v>
      </c>
      <c r="BF48716" s="101" t="s">
        <v>58</v>
      </c>
      <c r="BK48716" s="98" t="s">
        <v>70</v>
      </c>
    </row>
    <row r="48717" spans="17:63" ht="29.25" customHeight="1" x14ac:dyDescent="0.2">
      <c r="Q48717" s="92" t="s">
        <v>50</v>
      </c>
      <c r="BF48717" s="101" t="s">
        <v>58</v>
      </c>
      <c r="BK48717" s="98" t="s">
        <v>70</v>
      </c>
    </row>
    <row r="48718" spans="17:63" ht="29.25" customHeight="1" x14ac:dyDescent="0.2">
      <c r="Q48718" s="92" t="s">
        <v>50</v>
      </c>
      <c r="BF48718" s="101" t="s">
        <v>58</v>
      </c>
      <c r="BK48718" s="98" t="s">
        <v>70</v>
      </c>
    </row>
    <row r="48719" spans="17:63" ht="29.25" customHeight="1" x14ac:dyDescent="0.2">
      <c r="Q48719" s="92" t="s">
        <v>50</v>
      </c>
      <c r="BF48719" s="101" t="s">
        <v>58</v>
      </c>
      <c r="BK48719" s="98" t="s">
        <v>70</v>
      </c>
    </row>
    <row r="48720" spans="17:63" ht="29.25" customHeight="1" x14ac:dyDescent="0.2">
      <c r="Q48720" s="92" t="s">
        <v>50</v>
      </c>
      <c r="BF48720" s="101" t="s">
        <v>58</v>
      </c>
      <c r="BK48720" s="98" t="s">
        <v>70</v>
      </c>
    </row>
    <row r="48721" spans="17:63" ht="29.25" customHeight="1" x14ac:dyDescent="0.2">
      <c r="Q48721" s="92" t="s">
        <v>50</v>
      </c>
      <c r="BF48721" s="101" t="s">
        <v>58</v>
      </c>
      <c r="BK48721" s="98" t="s">
        <v>70</v>
      </c>
    </row>
    <row r="48722" spans="17:63" ht="29.25" customHeight="1" x14ac:dyDescent="0.2">
      <c r="Q48722" s="92" t="s">
        <v>50</v>
      </c>
      <c r="BF48722" s="101" t="s">
        <v>58</v>
      </c>
      <c r="BK48722" s="98" t="s">
        <v>70</v>
      </c>
    </row>
    <row r="48723" spans="17:63" ht="29.25" customHeight="1" x14ac:dyDescent="0.2">
      <c r="Q48723" s="92" t="s">
        <v>50</v>
      </c>
      <c r="BF48723" s="101" t="s">
        <v>58</v>
      </c>
      <c r="BK48723" s="98" t="s">
        <v>70</v>
      </c>
    </row>
    <row r="48724" spans="17:63" ht="29.25" customHeight="1" x14ac:dyDescent="0.2">
      <c r="Q48724" s="92" t="s">
        <v>50</v>
      </c>
      <c r="BF48724" s="101" t="s">
        <v>58</v>
      </c>
      <c r="BK48724" s="98" t="s">
        <v>70</v>
      </c>
    </row>
    <row r="48725" spans="17:63" ht="29.25" customHeight="1" x14ac:dyDescent="0.2">
      <c r="Q48725" s="92" t="s">
        <v>50</v>
      </c>
      <c r="BF48725" s="101" t="s">
        <v>58</v>
      </c>
      <c r="BK48725" s="98" t="s">
        <v>70</v>
      </c>
    </row>
    <row r="48726" spans="17:63" ht="29.25" customHeight="1" x14ac:dyDescent="0.2">
      <c r="Q48726" s="92" t="s">
        <v>50</v>
      </c>
      <c r="BF48726" s="101" t="s">
        <v>58</v>
      </c>
      <c r="BK48726" s="98" t="s">
        <v>70</v>
      </c>
    </row>
    <row r="48727" spans="17:63" ht="29.25" customHeight="1" x14ac:dyDescent="0.2">
      <c r="Q48727" s="92" t="s">
        <v>50</v>
      </c>
      <c r="BF48727" s="101" t="s">
        <v>58</v>
      </c>
      <c r="BK48727" s="98" t="s">
        <v>70</v>
      </c>
    </row>
    <row r="48728" spans="17:63" ht="29.25" customHeight="1" x14ac:dyDescent="0.2">
      <c r="Q48728" s="92" t="s">
        <v>50</v>
      </c>
      <c r="BF48728" s="101" t="s">
        <v>58</v>
      </c>
      <c r="BK48728" s="98" t="s">
        <v>70</v>
      </c>
    </row>
    <row r="48729" spans="17:63" ht="29.25" customHeight="1" x14ac:dyDescent="0.2">
      <c r="Q48729" s="92" t="s">
        <v>50</v>
      </c>
      <c r="BF48729" s="101" t="s">
        <v>58</v>
      </c>
      <c r="BK48729" s="98" t="s">
        <v>70</v>
      </c>
    </row>
    <row r="48730" spans="17:63" ht="29.25" customHeight="1" x14ac:dyDescent="0.2">
      <c r="Q48730" s="92" t="s">
        <v>50</v>
      </c>
      <c r="BF48730" s="101" t="s">
        <v>58</v>
      </c>
      <c r="BK48730" s="98" t="s">
        <v>70</v>
      </c>
    </row>
    <row r="48731" spans="17:63" ht="29.25" customHeight="1" x14ac:dyDescent="0.2">
      <c r="Q48731" s="92" t="s">
        <v>50</v>
      </c>
      <c r="BF48731" s="101" t="s">
        <v>58</v>
      </c>
      <c r="BK48731" s="98" t="s">
        <v>70</v>
      </c>
    </row>
    <row r="48732" spans="17:63" ht="29.25" customHeight="1" x14ac:dyDescent="0.2">
      <c r="Q48732" s="92" t="s">
        <v>50</v>
      </c>
      <c r="BF48732" s="101" t="s">
        <v>58</v>
      </c>
      <c r="BK48732" s="98" t="s">
        <v>70</v>
      </c>
    </row>
    <row r="48733" spans="17:63" ht="29.25" customHeight="1" x14ac:dyDescent="0.2">
      <c r="Q48733" s="92" t="s">
        <v>50</v>
      </c>
      <c r="BF48733" s="101" t="s">
        <v>58</v>
      </c>
      <c r="BK48733" s="98" t="s">
        <v>70</v>
      </c>
    </row>
    <row r="48734" spans="17:63" ht="29.25" customHeight="1" x14ac:dyDescent="0.2">
      <c r="Q48734" s="92" t="s">
        <v>50</v>
      </c>
      <c r="BF48734" s="101" t="s">
        <v>58</v>
      </c>
      <c r="BK48734" s="98" t="s">
        <v>70</v>
      </c>
    </row>
    <row r="48735" spans="17:63" ht="29.25" customHeight="1" x14ac:dyDescent="0.2">
      <c r="Q48735" s="92" t="s">
        <v>50</v>
      </c>
      <c r="BF48735" s="101" t="s">
        <v>58</v>
      </c>
      <c r="BK48735" s="98" t="s">
        <v>70</v>
      </c>
    </row>
    <row r="48736" spans="17:63" ht="29.25" customHeight="1" x14ac:dyDescent="0.2">
      <c r="Q48736" s="92" t="s">
        <v>50</v>
      </c>
      <c r="BF48736" s="101" t="s">
        <v>58</v>
      </c>
      <c r="BK48736" s="98" t="s">
        <v>70</v>
      </c>
    </row>
    <row r="48737" spans="17:63" ht="29.25" customHeight="1" x14ac:dyDescent="0.2">
      <c r="Q48737" s="92" t="s">
        <v>50</v>
      </c>
      <c r="BF48737" s="101" t="s">
        <v>58</v>
      </c>
      <c r="BK48737" s="98" t="s">
        <v>70</v>
      </c>
    </row>
    <row r="48738" spans="17:63" ht="29.25" customHeight="1" x14ac:dyDescent="0.2">
      <c r="Q48738" s="92" t="s">
        <v>50</v>
      </c>
      <c r="BF48738" s="101" t="s">
        <v>58</v>
      </c>
      <c r="BK48738" s="98" t="s">
        <v>70</v>
      </c>
    </row>
    <row r="48739" spans="17:63" ht="29.25" customHeight="1" x14ac:dyDescent="0.2">
      <c r="Q48739" s="92" t="s">
        <v>50</v>
      </c>
      <c r="BF48739" s="101" t="s">
        <v>58</v>
      </c>
      <c r="BK48739" s="98" t="s">
        <v>70</v>
      </c>
    </row>
    <row r="48740" spans="17:63" ht="29.25" customHeight="1" x14ac:dyDescent="0.2">
      <c r="Q48740" s="92" t="s">
        <v>50</v>
      </c>
      <c r="BF48740" s="101" t="s">
        <v>58</v>
      </c>
      <c r="BK48740" s="98" t="s">
        <v>70</v>
      </c>
    </row>
    <row r="48741" spans="17:63" ht="29.25" customHeight="1" x14ac:dyDescent="0.2">
      <c r="Q48741" s="92" t="s">
        <v>50</v>
      </c>
      <c r="BF48741" s="101" t="s">
        <v>58</v>
      </c>
      <c r="BK48741" s="98" t="s">
        <v>70</v>
      </c>
    </row>
    <row r="48742" spans="17:63" ht="29.25" customHeight="1" x14ac:dyDescent="0.2">
      <c r="Q48742" s="92" t="s">
        <v>50</v>
      </c>
      <c r="BF48742" s="101" t="s">
        <v>58</v>
      </c>
      <c r="BK48742" s="98" t="s">
        <v>70</v>
      </c>
    </row>
    <row r="48743" spans="17:63" ht="29.25" customHeight="1" x14ac:dyDescent="0.2">
      <c r="Q48743" s="92" t="s">
        <v>50</v>
      </c>
      <c r="BF48743" s="101" t="s">
        <v>58</v>
      </c>
      <c r="BK48743" s="98" t="s">
        <v>70</v>
      </c>
    </row>
    <row r="48744" spans="17:63" ht="29.25" customHeight="1" x14ac:dyDescent="0.2">
      <c r="Q48744" s="92" t="s">
        <v>50</v>
      </c>
      <c r="BF48744" s="101" t="s">
        <v>58</v>
      </c>
      <c r="BK48744" s="98" t="s">
        <v>70</v>
      </c>
    </row>
    <row r="48745" spans="17:63" ht="29.25" customHeight="1" x14ac:dyDescent="0.2">
      <c r="Q48745" s="92" t="s">
        <v>50</v>
      </c>
      <c r="BF48745" s="101" t="s">
        <v>58</v>
      </c>
      <c r="BK48745" s="98" t="s">
        <v>70</v>
      </c>
    </row>
    <row r="48746" spans="17:63" ht="29.25" customHeight="1" x14ac:dyDescent="0.2">
      <c r="Q48746" s="92" t="s">
        <v>50</v>
      </c>
      <c r="BF48746" s="101" t="s">
        <v>58</v>
      </c>
      <c r="BK48746" s="98" t="s">
        <v>70</v>
      </c>
    </row>
    <row r="48747" spans="17:63" ht="29.25" customHeight="1" x14ac:dyDescent="0.2">
      <c r="Q48747" s="92" t="s">
        <v>50</v>
      </c>
      <c r="BF48747" s="101" t="s">
        <v>58</v>
      </c>
      <c r="BK48747" s="98" t="s">
        <v>70</v>
      </c>
    </row>
    <row r="48748" spans="17:63" ht="29.25" customHeight="1" x14ac:dyDescent="0.2">
      <c r="Q48748" s="92" t="s">
        <v>50</v>
      </c>
      <c r="BF48748" s="101" t="s">
        <v>58</v>
      </c>
      <c r="BK48748" s="98" t="s">
        <v>70</v>
      </c>
    </row>
    <row r="48749" spans="17:63" ht="29.25" customHeight="1" x14ac:dyDescent="0.2">
      <c r="Q48749" s="92" t="s">
        <v>50</v>
      </c>
      <c r="BF48749" s="101" t="s">
        <v>58</v>
      </c>
      <c r="BK48749" s="98" t="s">
        <v>70</v>
      </c>
    </row>
    <row r="48750" spans="17:63" ht="29.25" customHeight="1" x14ac:dyDescent="0.2">
      <c r="Q48750" s="92" t="s">
        <v>50</v>
      </c>
      <c r="BF48750" s="101" t="s">
        <v>58</v>
      </c>
      <c r="BK48750" s="98" t="s">
        <v>70</v>
      </c>
    </row>
    <row r="48751" spans="17:63" ht="29.25" customHeight="1" x14ac:dyDescent="0.2">
      <c r="Q48751" s="92" t="s">
        <v>50</v>
      </c>
      <c r="BF48751" s="101" t="s">
        <v>58</v>
      </c>
      <c r="BK48751" s="98" t="s">
        <v>70</v>
      </c>
    </row>
    <row r="48752" spans="17:63" ht="29.25" customHeight="1" x14ac:dyDescent="0.2">
      <c r="Q48752" s="92" t="s">
        <v>50</v>
      </c>
      <c r="BF48752" s="101" t="s">
        <v>58</v>
      </c>
      <c r="BK48752" s="98" t="s">
        <v>70</v>
      </c>
    </row>
    <row r="48753" spans="17:63" ht="29.25" customHeight="1" x14ac:dyDescent="0.2">
      <c r="Q48753" s="92" t="s">
        <v>50</v>
      </c>
      <c r="BF48753" s="101" t="s">
        <v>58</v>
      </c>
      <c r="BK48753" s="98" t="s">
        <v>70</v>
      </c>
    </row>
    <row r="48754" spans="17:63" ht="29.25" customHeight="1" x14ac:dyDescent="0.2">
      <c r="Q48754" s="92" t="s">
        <v>50</v>
      </c>
      <c r="BF48754" s="101" t="s">
        <v>58</v>
      </c>
      <c r="BK48754" s="98" t="s">
        <v>70</v>
      </c>
    </row>
    <row r="48755" spans="17:63" ht="29.25" customHeight="1" x14ac:dyDescent="0.2">
      <c r="Q48755" s="92" t="s">
        <v>50</v>
      </c>
      <c r="BF48755" s="101" t="s">
        <v>58</v>
      </c>
      <c r="BK48755" s="98" t="s">
        <v>70</v>
      </c>
    </row>
    <row r="48756" spans="17:63" ht="29.25" customHeight="1" x14ac:dyDescent="0.2">
      <c r="Q48756" s="92" t="s">
        <v>50</v>
      </c>
      <c r="BF48756" s="101" t="s">
        <v>58</v>
      </c>
      <c r="BK48756" s="98" t="s">
        <v>70</v>
      </c>
    </row>
    <row r="48757" spans="17:63" ht="29.25" customHeight="1" x14ac:dyDescent="0.2">
      <c r="Q48757" s="92" t="s">
        <v>50</v>
      </c>
      <c r="BF48757" s="101" t="s">
        <v>58</v>
      </c>
      <c r="BK48757" s="98" t="s">
        <v>70</v>
      </c>
    </row>
    <row r="48758" spans="17:63" ht="29.25" customHeight="1" x14ac:dyDescent="0.2">
      <c r="Q48758" s="92" t="s">
        <v>50</v>
      </c>
      <c r="BF48758" s="101" t="s">
        <v>58</v>
      </c>
      <c r="BK48758" s="98" t="s">
        <v>70</v>
      </c>
    </row>
    <row r="48759" spans="17:63" ht="29.25" customHeight="1" x14ac:dyDescent="0.2">
      <c r="Q48759" s="92" t="s">
        <v>50</v>
      </c>
      <c r="BF48759" s="101" t="s">
        <v>58</v>
      </c>
      <c r="BK48759" s="98" t="s">
        <v>70</v>
      </c>
    </row>
    <row r="48760" spans="17:63" ht="29.25" customHeight="1" x14ac:dyDescent="0.2">
      <c r="Q48760" s="92" t="s">
        <v>50</v>
      </c>
      <c r="BF48760" s="101" t="s">
        <v>58</v>
      </c>
      <c r="BK48760" s="98" t="s">
        <v>70</v>
      </c>
    </row>
    <row r="48761" spans="17:63" ht="29.25" customHeight="1" x14ac:dyDescent="0.2">
      <c r="Q48761" s="92" t="s">
        <v>50</v>
      </c>
      <c r="BF48761" s="101" t="s">
        <v>58</v>
      </c>
      <c r="BK48761" s="98" t="s">
        <v>70</v>
      </c>
    </row>
    <row r="48762" spans="17:63" ht="29.25" customHeight="1" x14ac:dyDescent="0.2">
      <c r="Q48762" s="92" t="s">
        <v>50</v>
      </c>
      <c r="BF48762" s="101" t="s">
        <v>58</v>
      </c>
      <c r="BK48762" s="98" t="s">
        <v>70</v>
      </c>
    </row>
    <row r="48763" spans="17:63" ht="29.25" customHeight="1" x14ac:dyDescent="0.2">
      <c r="Q48763" s="92" t="s">
        <v>50</v>
      </c>
      <c r="BF48763" s="101" t="s">
        <v>58</v>
      </c>
      <c r="BK48763" s="98" t="s">
        <v>70</v>
      </c>
    </row>
    <row r="48764" spans="17:63" ht="29.25" customHeight="1" x14ac:dyDescent="0.2">
      <c r="Q48764" s="92" t="s">
        <v>50</v>
      </c>
      <c r="BF48764" s="101" t="s">
        <v>58</v>
      </c>
      <c r="BK48764" s="98" t="s">
        <v>70</v>
      </c>
    </row>
    <row r="48765" spans="17:63" ht="29.25" customHeight="1" x14ac:dyDescent="0.2">
      <c r="Q48765" s="92" t="s">
        <v>50</v>
      </c>
      <c r="BF48765" s="101" t="s">
        <v>58</v>
      </c>
      <c r="BK48765" s="98" t="s">
        <v>70</v>
      </c>
    </row>
    <row r="48766" spans="17:63" ht="29.25" customHeight="1" x14ac:dyDescent="0.2">
      <c r="Q48766" s="92" t="s">
        <v>50</v>
      </c>
      <c r="BF48766" s="101" t="s">
        <v>58</v>
      </c>
      <c r="BK48766" s="98" t="s">
        <v>70</v>
      </c>
    </row>
    <row r="48767" spans="17:63" ht="29.25" customHeight="1" x14ac:dyDescent="0.2">
      <c r="Q48767" s="92" t="s">
        <v>50</v>
      </c>
      <c r="BF48767" s="101" t="s">
        <v>58</v>
      </c>
      <c r="BK48767" s="98" t="s">
        <v>70</v>
      </c>
    </row>
    <row r="48768" spans="17:63" ht="29.25" customHeight="1" x14ac:dyDescent="0.2">
      <c r="Q48768" s="92" t="s">
        <v>50</v>
      </c>
      <c r="BF48768" s="101" t="s">
        <v>58</v>
      </c>
      <c r="BK48768" s="98" t="s">
        <v>70</v>
      </c>
    </row>
    <row r="48769" spans="17:63" ht="29.25" customHeight="1" x14ac:dyDescent="0.2">
      <c r="Q48769" s="92" t="s">
        <v>50</v>
      </c>
      <c r="BF48769" s="101" t="s">
        <v>58</v>
      </c>
      <c r="BK48769" s="98" t="s">
        <v>70</v>
      </c>
    </row>
    <row r="48770" spans="17:63" ht="29.25" customHeight="1" x14ac:dyDescent="0.2">
      <c r="Q48770" s="92" t="s">
        <v>50</v>
      </c>
      <c r="BF48770" s="101" t="s">
        <v>58</v>
      </c>
      <c r="BK48770" s="98" t="s">
        <v>70</v>
      </c>
    </row>
    <row r="48771" spans="17:63" ht="29.25" customHeight="1" x14ac:dyDescent="0.2">
      <c r="Q48771" s="92" t="s">
        <v>50</v>
      </c>
      <c r="BF48771" s="101" t="s">
        <v>58</v>
      </c>
      <c r="BK48771" s="98" t="s">
        <v>70</v>
      </c>
    </row>
    <row r="48772" spans="17:63" ht="29.25" customHeight="1" x14ac:dyDescent="0.2">
      <c r="Q48772" s="92" t="s">
        <v>50</v>
      </c>
      <c r="BF48772" s="101" t="s">
        <v>58</v>
      </c>
      <c r="BK48772" s="98" t="s">
        <v>70</v>
      </c>
    </row>
    <row r="48773" spans="17:63" ht="29.25" customHeight="1" x14ac:dyDescent="0.2">
      <c r="Q48773" s="92" t="s">
        <v>50</v>
      </c>
      <c r="BF48773" s="101" t="s">
        <v>58</v>
      </c>
      <c r="BK48773" s="98" t="s">
        <v>70</v>
      </c>
    </row>
    <row r="48774" spans="17:63" ht="29.25" customHeight="1" x14ac:dyDescent="0.2">
      <c r="Q48774" s="92" t="s">
        <v>50</v>
      </c>
      <c r="BF48774" s="101" t="s">
        <v>58</v>
      </c>
      <c r="BK48774" s="98" t="s">
        <v>70</v>
      </c>
    </row>
    <row r="48775" spans="17:63" ht="29.25" customHeight="1" x14ac:dyDescent="0.2">
      <c r="Q48775" s="92" t="s">
        <v>50</v>
      </c>
      <c r="BF48775" s="101" t="s">
        <v>58</v>
      </c>
      <c r="BK48775" s="98" t="s">
        <v>70</v>
      </c>
    </row>
    <row r="48776" spans="17:63" ht="29.25" customHeight="1" x14ac:dyDescent="0.2">
      <c r="Q48776" s="92" t="s">
        <v>50</v>
      </c>
      <c r="BF48776" s="101" t="s">
        <v>58</v>
      </c>
      <c r="BK48776" s="98" t="s">
        <v>70</v>
      </c>
    </row>
    <row r="48777" spans="17:63" ht="29.25" customHeight="1" x14ac:dyDescent="0.2">
      <c r="Q48777" s="92" t="s">
        <v>50</v>
      </c>
      <c r="BF48777" s="101" t="s">
        <v>58</v>
      </c>
      <c r="BK48777" s="98" t="s">
        <v>70</v>
      </c>
    </row>
    <row r="48778" spans="17:63" ht="29.25" customHeight="1" x14ac:dyDescent="0.2">
      <c r="Q48778" s="92" t="s">
        <v>50</v>
      </c>
      <c r="BF48778" s="101" t="s">
        <v>58</v>
      </c>
      <c r="BK48778" s="98" t="s">
        <v>70</v>
      </c>
    </row>
    <row r="48779" spans="17:63" ht="29.25" customHeight="1" x14ac:dyDescent="0.2">
      <c r="Q48779" s="92" t="s">
        <v>50</v>
      </c>
      <c r="BF48779" s="101" t="s">
        <v>58</v>
      </c>
      <c r="BK48779" s="98" t="s">
        <v>70</v>
      </c>
    </row>
    <row r="48780" spans="17:63" ht="29.25" customHeight="1" x14ac:dyDescent="0.2">
      <c r="Q48780" s="92" t="s">
        <v>50</v>
      </c>
      <c r="BF48780" s="101" t="s">
        <v>58</v>
      </c>
      <c r="BK48780" s="98" t="s">
        <v>70</v>
      </c>
    </row>
    <row r="48781" spans="17:63" ht="29.25" customHeight="1" x14ac:dyDescent="0.2">
      <c r="Q48781" s="92" t="s">
        <v>50</v>
      </c>
      <c r="BF48781" s="101" t="s">
        <v>58</v>
      </c>
      <c r="BK48781" s="98" t="s">
        <v>70</v>
      </c>
    </row>
    <row r="48782" spans="17:63" ht="29.25" customHeight="1" x14ac:dyDescent="0.2">
      <c r="Q48782" s="92" t="s">
        <v>50</v>
      </c>
      <c r="BF48782" s="101" t="s">
        <v>58</v>
      </c>
      <c r="BK48782" s="98" t="s">
        <v>70</v>
      </c>
    </row>
    <row r="48783" spans="17:63" ht="29.25" customHeight="1" x14ac:dyDescent="0.2">
      <c r="Q48783" s="92" t="s">
        <v>50</v>
      </c>
      <c r="BF48783" s="101" t="s">
        <v>58</v>
      </c>
      <c r="BK48783" s="98" t="s">
        <v>70</v>
      </c>
    </row>
    <row r="48784" spans="17:63" ht="29.25" customHeight="1" x14ac:dyDescent="0.2">
      <c r="Q48784" s="92" t="s">
        <v>50</v>
      </c>
      <c r="BF48784" s="101" t="s">
        <v>58</v>
      </c>
      <c r="BK48784" s="98" t="s">
        <v>70</v>
      </c>
    </row>
    <row r="48785" spans="17:63" ht="29.25" customHeight="1" x14ac:dyDescent="0.2">
      <c r="Q48785" s="92" t="s">
        <v>50</v>
      </c>
      <c r="BF48785" s="101" t="s">
        <v>58</v>
      </c>
      <c r="BK48785" s="98" t="s">
        <v>70</v>
      </c>
    </row>
    <row r="48786" spans="17:63" ht="29.25" customHeight="1" x14ac:dyDescent="0.2">
      <c r="Q48786" s="92" t="s">
        <v>50</v>
      </c>
      <c r="BF48786" s="101" t="s">
        <v>58</v>
      </c>
      <c r="BK48786" s="98" t="s">
        <v>70</v>
      </c>
    </row>
    <row r="48787" spans="17:63" ht="29.25" customHeight="1" x14ac:dyDescent="0.2">
      <c r="Q48787" s="92" t="s">
        <v>50</v>
      </c>
      <c r="BF48787" s="101" t="s">
        <v>58</v>
      </c>
      <c r="BK48787" s="98" t="s">
        <v>70</v>
      </c>
    </row>
    <row r="48788" spans="17:63" ht="29.25" customHeight="1" x14ac:dyDescent="0.2">
      <c r="Q48788" s="92" t="s">
        <v>50</v>
      </c>
      <c r="BF48788" s="101" t="s">
        <v>58</v>
      </c>
      <c r="BK48788" s="98" t="s">
        <v>70</v>
      </c>
    </row>
    <row r="48789" spans="17:63" ht="29.25" customHeight="1" x14ac:dyDescent="0.2">
      <c r="Q48789" s="92" t="s">
        <v>50</v>
      </c>
      <c r="BF48789" s="101" t="s">
        <v>58</v>
      </c>
      <c r="BK48789" s="98" t="s">
        <v>70</v>
      </c>
    </row>
    <row r="48790" spans="17:63" ht="29.25" customHeight="1" x14ac:dyDescent="0.2">
      <c r="Q48790" s="92" t="s">
        <v>50</v>
      </c>
      <c r="BF48790" s="101" t="s">
        <v>58</v>
      </c>
      <c r="BK48790" s="98" t="s">
        <v>70</v>
      </c>
    </row>
    <row r="48791" spans="17:63" ht="29.25" customHeight="1" x14ac:dyDescent="0.2">
      <c r="Q48791" s="92" t="s">
        <v>50</v>
      </c>
      <c r="BF48791" s="101" t="s">
        <v>58</v>
      </c>
      <c r="BK48791" s="98" t="s">
        <v>70</v>
      </c>
    </row>
    <row r="48792" spans="17:63" ht="29.25" customHeight="1" x14ac:dyDescent="0.2">
      <c r="Q48792" s="92" t="s">
        <v>50</v>
      </c>
      <c r="BF48792" s="101" t="s">
        <v>58</v>
      </c>
      <c r="BK48792" s="98" t="s">
        <v>70</v>
      </c>
    </row>
    <row r="48793" spans="17:63" ht="29.25" customHeight="1" x14ac:dyDescent="0.2">
      <c r="Q48793" s="92" t="s">
        <v>50</v>
      </c>
      <c r="BF48793" s="101" t="s">
        <v>58</v>
      </c>
      <c r="BK48793" s="98" t="s">
        <v>70</v>
      </c>
    </row>
    <row r="48794" spans="17:63" ht="29.25" customHeight="1" x14ac:dyDescent="0.2">
      <c r="Q48794" s="92" t="s">
        <v>50</v>
      </c>
      <c r="BF48794" s="101" t="s">
        <v>58</v>
      </c>
      <c r="BK48794" s="98" t="s">
        <v>70</v>
      </c>
    </row>
    <row r="48795" spans="17:63" ht="29.25" customHeight="1" x14ac:dyDescent="0.2">
      <c r="Q48795" s="92" t="s">
        <v>50</v>
      </c>
      <c r="BF48795" s="101" t="s">
        <v>58</v>
      </c>
      <c r="BK48795" s="98" t="s">
        <v>70</v>
      </c>
    </row>
    <row r="48796" spans="17:63" ht="29.25" customHeight="1" x14ac:dyDescent="0.2">
      <c r="Q48796" s="92" t="s">
        <v>50</v>
      </c>
      <c r="BF48796" s="101" t="s">
        <v>58</v>
      </c>
      <c r="BK48796" s="98" t="s">
        <v>70</v>
      </c>
    </row>
    <row r="48797" spans="17:63" ht="29.25" customHeight="1" x14ac:dyDescent="0.2">
      <c r="Q48797" s="92" t="s">
        <v>50</v>
      </c>
      <c r="BF48797" s="101" t="s">
        <v>58</v>
      </c>
      <c r="BK48797" s="98" t="s">
        <v>70</v>
      </c>
    </row>
    <row r="48798" spans="17:63" ht="29.25" customHeight="1" x14ac:dyDescent="0.2">
      <c r="Q48798" s="92" t="s">
        <v>50</v>
      </c>
      <c r="BF48798" s="101" t="s">
        <v>58</v>
      </c>
      <c r="BK48798" s="98" t="s">
        <v>70</v>
      </c>
    </row>
    <row r="48799" spans="17:63" ht="29.25" customHeight="1" x14ac:dyDescent="0.2">
      <c r="Q48799" s="92" t="s">
        <v>50</v>
      </c>
      <c r="BF48799" s="101" t="s">
        <v>58</v>
      </c>
      <c r="BK48799" s="98" t="s">
        <v>70</v>
      </c>
    </row>
    <row r="48800" spans="17:63" ht="29.25" customHeight="1" x14ac:dyDescent="0.2">
      <c r="Q48800" s="92" t="s">
        <v>50</v>
      </c>
      <c r="BF48800" s="101" t="s">
        <v>58</v>
      </c>
      <c r="BK48800" s="98" t="s">
        <v>70</v>
      </c>
    </row>
    <row r="48801" spans="17:63" ht="29.25" customHeight="1" x14ac:dyDescent="0.2">
      <c r="Q48801" s="92" t="s">
        <v>50</v>
      </c>
      <c r="BF48801" s="101" t="s">
        <v>58</v>
      </c>
      <c r="BK48801" s="98" t="s">
        <v>70</v>
      </c>
    </row>
    <row r="48802" spans="17:63" ht="29.25" customHeight="1" x14ac:dyDescent="0.2">
      <c r="Q48802" s="92" t="s">
        <v>50</v>
      </c>
      <c r="BF48802" s="101" t="s">
        <v>58</v>
      </c>
      <c r="BK48802" s="98" t="s">
        <v>70</v>
      </c>
    </row>
    <row r="48803" spans="17:63" ht="29.25" customHeight="1" x14ac:dyDescent="0.2">
      <c r="Q48803" s="92" t="s">
        <v>50</v>
      </c>
      <c r="BF48803" s="101" t="s">
        <v>58</v>
      </c>
      <c r="BK48803" s="98" t="s">
        <v>70</v>
      </c>
    </row>
    <row r="48804" spans="17:63" ht="29.25" customHeight="1" x14ac:dyDescent="0.2">
      <c r="Q48804" s="92" t="s">
        <v>50</v>
      </c>
      <c r="BF48804" s="101" t="s">
        <v>58</v>
      </c>
      <c r="BK48804" s="98" t="s">
        <v>70</v>
      </c>
    </row>
    <row r="48805" spans="17:63" ht="29.25" customHeight="1" x14ac:dyDescent="0.2">
      <c r="Q48805" s="92" t="s">
        <v>50</v>
      </c>
      <c r="BF48805" s="101" t="s">
        <v>58</v>
      </c>
      <c r="BK48805" s="98" t="s">
        <v>70</v>
      </c>
    </row>
    <row r="48806" spans="17:63" ht="29.25" customHeight="1" x14ac:dyDescent="0.2">
      <c r="Q48806" s="92" t="s">
        <v>50</v>
      </c>
      <c r="BF48806" s="101" t="s">
        <v>58</v>
      </c>
      <c r="BK48806" s="98" t="s">
        <v>70</v>
      </c>
    </row>
    <row r="48807" spans="17:63" ht="29.25" customHeight="1" x14ac:dyDescent="0.2">
      <c r="Q48807" s="92" t="s">
        <v>50</v>
      </c>
      <c r="BF48807" s="101" t="s">
        <v>58</v>
      </c>
      <c r="BK48807" s="98" t="s">
        <v>70</v>
      </c>
    </row>
    <row r="48808" spans="17:63" ht="29.25" customHeight="1" x14ac:dyDescent="0.2">
      <c r="Q48808" s="92" t="s">
        <v>50</v>
      </c>
      <c r="BF48808" s="101" t="s">
        <v>58</v>
      </c>
      <c r="BK48808" s="98" t="s">
        <v>70</v>
      </c>
    </row>
    <row r="48809" spans="17:63" ht="29.25" customHeight="1" x14ac:dyDescent="0.2">
      <c r="Q48809" s="92" t="s">
        <v>50</v>
      </c>
      <c r="BF48809" s="101" t="s">
        <v>58</v>
      </c>
      <c r="BK48809" s="98" t="s">
        <v>70</v>
      </c>
    </row>
    <row r="48810" spans="17:63" ht="29.25" customHeight="1" x14ac:dyDescent="0.2">
      <c r="Q48810" s="92" t="s">
        <v>50</v>
      </c>
      <c r="BF48810" s="101" t="s">
        <v>58</v>
      </c>
      <c r="BK48810" s="98" t="s">
        <v>70</v>
      </c>
    </row>
    <row r="48811" spans="17:63" ht="29.25" customHeight="1" x14ac:dyDescent="0.2">
      <c r="Q48811" s="92" t="s">
        <v>50</v>
      </c>
      <c r="BF48811" s="101" t="s">
        <v>58</v>
      </c>
      <c r="BK48811" s="98" t="s">
        <v>70</v>
      </c>
    </row>
    <row r="48812" spans="17:63" ht="29.25" customHeight="1" x14ac:dyDescent="0.2">
      <c r="Q48812" s="92" t="s">
        <v>50</v>
      </c>
      <c r="BF48812" s="101" t="s">
        <v>58</v>
      </c>
      <c r="BK48812" s="98" t="s">
        <v>70</v>
      </c>
    </row>
    <row r="48813" spans="17:63" ht="29.25" customHeight="1" x14ac:dyDescent="0.2">
      <c r="Q48813" s="92" t="s">
        <v>50</v>
      </c>
      <c r="BF48813" s="101" t="s">
        <v>58</v>
      </c>
      <c r="BK48813" s="98" t="s">
        <v>70</v>
      </c>
    </row>
    <row r="48814" spans="17:63" ht="29.25" customHeight="1" x14ac:dyDescent="0.2">
      <c r="Q48814" s="92" t="s">
        <v>50</v>
      </c>
      <c r="BF48814" s="101" t="s">
        <v>58</v>
      </c>
      <c r="BK48814" s="98" t="s">
        <v>70</v>
      </c>
    </row>
    <row r="48815" spans="17:63" ht="29.25" customHeight="1" x14ac:dyDescent="0.2">
      <c r="Q48815" s="92" t="s">
        <v>50</v>
      </c>
      <c r="BF48815" s="101" t="s">
        <v>58</v>
      </c>
      <c r="BK48815" s="98" t="s">
        <v>70</v>
      </c>
    </row>
    <row r="48816" spans="17:63" ht="29.25" customHeight="1" x14ac:dyDescent="0.2">
      <c r="Q48816" s="92" t="s">
        <v>50</v>
      </c>
      <c r="BF48816" s="101" t="s">
        <v>58</v>
      </c>
      <c r="BK48816" s="98" t="s">
        <v>70</v>
      </c>
    </row>
    <row r="48817" spans="17:63" ht="29.25" customHeight="1" x14ac:dyDescent="0.2">
      <c r="Q48817" s="92" t="s">
        <v>50</v>
      </c>
      <c r="BF48817" s="101" t="s">
        <v>58</v>
      </c>
      <c r="BK48817" s="98" t="s">
        <v>70</v>
      </c>
    </row>
    <row r="48818" spans="17:63" ht="29.25" customHeight="1" x14ac:dyDescent="0.2">
      <c r="Q48818" s="92" t="s">
        <v>50</v>
      </c>
      <c r="BF48818" s="101" t="s">
        <v>58</v>
      </c>
      <c r="BK48818" s="98" t="s">
        <v>70</v>
      </c>
    </row>
    <row r="48819" spans="17:63" ht="29.25" customHeight="1" x14ac:dyDescent="0.2">
      <c r="Q48819" s="92" t="s">
        <v>50</v>
      </c>
      <c r="BF48819" s="101" t="s">
        <v>58</v>
      </c>
      <c r="BK48819" s="98" t="s">
        <v>70</v>
      </c>
    </row>
    <row r="48820" spans="17:63" ht="29.25" customHeight="1" x14ac:dyDescent="0.2">
      <c r="Q48820" s="92" t="s">
        <v>50</v>
      </c>
      <c r="BF48820" s="101" t="s">
        <v>58</v>
      </c>
      <c r="BK48820" s="98" t="s">
        <v>70</v>
      </c>
    </row>
    <row r="48821" spans="17:63" ht="29.25" customHeight="1" x14ac:dyDescent="0.2">
      <c r="Q48821" s="92" t="s">
        <v>50</v>
      </c>
      <c r="BF48821" s="101" t="s">
        <v>58</v>
      </c>
      <c r="BK48821" s="98" t="s">
        <v>70</v>
      </c>
    </row>
    <row r="48822" spans="17:63" ht="29.25" customHeight="1" x14ac:dyDescent="0.2">
      <c r="Q48822" s="92" t="s">
        <v>50</v>
      </c>
      <c r="BF48822" s="101" t="s">
        <v>58</v>
      </c>
      <c r="BK48822" s="98" t="s">
        <v>70</v>
      </c>
    </row>
    <row r="48823" spans="17:63" ht="29.25" customHeight="1" x14ac:dyDescent="0.2">
      <c r="Q48823" s="92" t="s">
        <v>50</v>
      </c>
      <c r="BF48823" s="101" t="s">
        <v>58</v>
      </c>
      <c r="BK48823" s="98" t="s">
        <v>70</v>
      </c>
    </row>
    <row r="48824" spans="17:63" ht="29.25" customHeight="1" x14ac:dyDescent="0.2">
      <c r="Q48824" s="92" t="s">
        <v>50</v>
      </c>
      <c r="BF48824" s="101" t="s">
        <v>58</v>
      </c>
      <c r="BK48824" s="98" t="s">
        <v>70</v>
      </c>
    </row>
    <row r="48825" spans="17:63" ht="29.25" customHeight="1" x14ac:dyDescent="0.2">
      <c r="Q48825" s="92" t="s">
        <v>50</v>
      </c>
      <c r="BF48825" s="101" t="s">
        <v>58</v>
      </c>
      <c r="BK48825" s="98" t="s">
        <v>70</v>
      </c>
    </row>
    <row r="48826" spans="17:63" ht="29.25" customHeight="1" x14ac:dyDescent="0.2">
      <c r="Q48826" s="92" t="s">
        <v>50</v>
      </c>
      <c r="BF48826" s="101" t="s">
        <v>58</v>
      </c>
      <c r="BK48826" s="98" t="s">
        <v>70</v>
      </c>
    </row>
    <row r="48827" spans="17:63" ht="29.25" customHeight="1" x14ac:dyDescent="0.2">
      <c r="Q48827" s="92" t="s">
        <v>50</v>
      </c>
      <c r="BF48827" s="101" t="s">
        <v>58</v>
      </c>
      <c r="BK48827" s="98" t="s">
        <v>70</v>
      </c>
    </row>
    <row r="48828" spans="17:63" ht="29.25" customHeight="1" x14ac:dyDescent="0.2">
      <c r="Q48828" s="92" t="s">
        <v>50</v>
      </c>
      <c r="BF48828" s="101" t="s">
        <v>58</v>
      </c>
      <c r="BK48828" s="98" t="s">
        <v>70</v>
      </c>
    </row>
    <row r="48829" spans="17:63" ht="29.25" customHeight="1" x14ac:dyDescent="0.2">
      <c r="Q48829" s="92" t="s">
        <v>50</v>
      </c>
      <c r="BF48829" s="101" t="s">
        <v>58</v>
      </c>
      <c r="BK48829" s="98" t="s">
        <v>70</v>
      </c>
    </row>
    <row r="48830" spans="17:63" ht="29.25" customHeight="1" x14ac:dyDescent="0.2">
      <c r="Q48830" s="92" t="s">
        <v>50</v>
      </c>
      <c r="BF48830" s="101" t="s">
        <v>58</v>
      </c>
      <c r="BK48830" s="98" t="s">
        <v>70</v>
      </c>
    </row>
    <row r="48831" spans="17:63" ht="29.25" customHeight="1" x14ac:dyDescent="0.2">
      <c r="Q48831" s="92" t="s">
        <v>50</v>
      </c>
      <c r="BF48831" s="101" t="s">
        <v>58</v>
      </c>
      <c r="BK48831" s="98" t="s">
        <v>70</v>
      </c>
    </row>
    <row r="48832" spans="17:63" ht="29.25" customHeight="1" x14ac:dyDescent="0.2">
      <c r="Q48832" s="92" t="s">
        <v>50</v>
      </c>
      <c r="BF48832" s="101" t="s">
        <v>58</v>
      </c>
      <c r="BK48832" s="98" t="s">
        <v>70</v>
      </c>
    </row>
    <row r="48833" spans="17:63" ht="29.25" customHeight="1" x14ac:dyDescent="0.2">
      <c r="Q48833" s="92" t="s">
        <v>50</v>
      </c>
      <c r="BF48833" s="101" t="s">
        <v>58</v>
      </c>
      <c r="BK48833" s="98" t="s">
        <v>70</v>
      </c>
    </row>
    <row r="48834" spans="17:63" ht="29.25" customHeight="1" x14ac:dyDescent="0.2">
      <c r="Q48834" s="92" t="s">
        <v>50</v>
      </c>
      <c r="BF48834" s="101" t="s">
        <v>58</v>
      </c>
      <c r="BK48834" s="98" t="s">
        <v>70</v>
      </c>
    </row>
    <row r="48835" spans="17:63" ht="29.25" customHeight="1" x14ac:dyDescent="0.2">
      <c r="Q48835" s="92" t="s">
        <v>50</v>
      </c>
      <c r="BF48835" s="101" t="s">
        <v>58</v>
      </c>
      <c r="BK48835" s="98" t="s">
        <v>70</v>
      </c>
    </row>
    <row r="48836" spans="17:63" ht="29.25" customHeight="1" x14ac:dyDescent="0.2">
      <c r="Q48836" s="92" t="s">
        <v>50</v>
      </c>
      <c r="BF48836" s="101" t="s">
        <v>58</v>
      </c>
      <c r="BK48836" s="98" t="s">
        <v>70</v>
      </c>
    </row>
    <row r="48837" spans="17:63" ht="29.25" customHeight="1" x14ac:dyDescent="0.2">
      <c r="Q48837" s="92" t="s">
        <v>50</v>
      </c>
      <c r="BF48837" s="101" t="s">
        <v>58</v>
      </c>
      <c r="BK48837" s="98" t="s">
        <v>70</v>
      </c>
    </row>
    <row r="48838" spans="17:63" ht="29.25" customHeight="1" x14ac:dyDescent="0.2">
      <c r="Q48838" s="92" t="s">
        <v>50</v>
      </c>
      <c r="BF48838" s="101" t="s">
        <v>58</v>
      </c>
      <c r="BK48838" s="98" t="s">
        <v>70</v>
      </c>
    </row>
    <row r="48839" spans="17:63" ht="29.25" customHeight="1" x14ac:dyDescent="0.2">
      <c r="Q48839" s="92" t="s">
        <v>50</v>
      </c>
      <c r="BF48839" s="101" t="s">
        <v>58</v>
      </c>
      <c r="BK48839" s="98" t="s">
        <v>70</v>
      </c>
    </row>
    <row r="48840" spans="17:63" ht="29.25" customHeight="1" x14ac:dyDescent="0.2">
      <c r="Q48840" s="92" t="s">
        <v>50</v>
      </c>
      <c r="BF48840" s="101" t="s">
        <v>58</v>
      </c>
      <c r="BK48840" s="98" t="s">
        <v>70</v>
      </c>
    </row>
    <row r="48841" spans="17:63" ht="29.25" customHeight="1" x14ac:dyDescent="0.2">
      <c r="Q48841" s="92" t="s">
        <v>50</v>
      </c>
      <c r="BF48841" s="101" t="s">
        <v>58</v>
      </c>
      <c r="BK48841" s="98" t="s">
        <v>70</v>
      </c>
    </row>
    <row r="48842" spans="17:63" ht="29.25" customHeight="1" x14ac:dyDescent="0.2">
      <c r="Q48842" s="92" t="s">
        <v>50</v>
      </c>
      <c r="BF48842" s="101" t="s">
        <v>58</v>
      </c>
      <c r="BK48842" s="98" t="s">
        <v>70</v>
      </c>
    </row>
    <row r="48843" spans="17:63" ht="29.25" customHeight="1" x14ac:dyDescent="0.2">
      <c r="Q48843" s="92" t="s">
        <v>50</v>
      </c>
      <c r="BF48843" s="101" t="s">
        <v>58</v>
      </c>
      <c r="BK48843" s="98" t="s">
        <v>70</v>
      </c>
    </row>
    <row r="48844" spans="17:63" ht="29.25" customHeight="1" x14ac:dyDescent="0.2">
      <c r="Q48844" s="92" t="s">
        <v>50</v>
      </c>
      <c r="BF48844" s="101" t="s">
        <v>58</v>
      </c>
      <c r="BK48844" s="98" t="s">
        <v>70</v>
      </c>
    </row>
    <row r="48845" spans="17:63" ht="29.25" customHeight="1" x14ac:dyDescent="0.2">
      <c r="Q48845" s="92" t="s">
        <v>50</v>
      </c>
      <c r="BF48845" s="101" t="s">
        <v>58</v>
      </c>
      <c r="BK48845" s="98" t="s">
        <v>70</v>
      </c>
    </row>
    <row r="48846" spans="17:63" ht="29.25" customHeight="1" x14ac:dyDescent="0.2">
      <c r="Q48846" s="92" t="s">
        <v>50</v>
      </c>
      <c r="BF48846" s="101" t="s">
        <v>58</v>
      </c>
      <c r="BK48846" s="98" t="s">
        <v>70</v>
      </c>
    </row>
    <row r="48847" spans="17:63" ht="29.25" customHeight="1" x14ac:dyDescent="0.2">
      <c r="Q48847" s="92" t="s">
        <v>50</v>
      </c>
      <c r="BF48847" s="101" t="s">
        <v>58</v>
      </c>
      <c r="BK48847" s="98" t="s">
        <v>70</v>
      </c>
    </row>
    <row r="48848" spans="17:63" ht="29.25" customHeight="1" x14ac:dyDescent="0.2">
      <c r="Q48848" s="92" t="s">
        <v>50</v>
      </c>
      <c r="BF48848" s="101" t="s">
        <v>58</v>
      </c>
      <c r="BK48848" s="98" t="s">
        <v>70</v>
      </c>
    </row>
    <row r="48849" spans="17:63" ht="29.25" customHeight="1" x14ac:dyDescent="0.2">
      <c r="Q48849" s="92" t="s">
        <v>50</v>
      </c>
      <c r="BF48849" s="101" t="s">
        <v>58</v>
      </c>
      <c r="BK48849" s="98" t="s">
        <v>70</v>
      </c>
    </row>
    <row r="48850" spans="17:63" ht="29.25" customHeight="1" x14ac:dyDescent="0.2">
      <c r="Q48850" s="92" t="s">
        <v>50</v>
      </c>
      <c r="BF48850" s="101" t="s">
        <v>58</v>
      </c>
      <c r="BK48850" s="98" t="s">
        <v>70</v>
      </c>
    </row>
    <row r="48851" spans="17:63" ht="29.25" customHeight="1" x14ac:dyDescent="0.2">
      <c r="Q48851" s="92" t="s">
        <v>50</v>
      </c>
      <c r="BF48851" s="101" t="s">
        <v>58</v>
      </c>
      <c r="BK48851" s="98" t="s">
        <v>70</v>
      </c>
    </row>
    <row r="48852" spans="17:63" ht="29.25" customHeight="1" x14ac:dyDescent="0.2">
      <c r="Q48852" s="92" t="s">
        <v>50</v>
      </c>
      <c r="BF48852" s="101" t="s">
        <v>58</v>
      </c>
      <c r="BK48852" s="98" t="s">
        <v>70</v>
      </c>
    </row>
    <row r="48853" spans="17:63" ht="29.25" customHeight="1" x14ac:dyDescent="0.2">
      <c r="Q48853" s="92" t="s">
        <v>50</v>
      </c>
      <c r="BF48853" s="101" t="s">
        <v>58</v>
      </c>
      <c r="BK48853" s="98" t="s">
        <v>70</v>
      </c>
    </row>
    <row r="48854" spans="17:63" ht="29.25" customHeight="1" x14ac:dyDescent="0.2">
      <c r="Q48854" s="92" t="s">
        <v>50</v>
      </c>
      <c r="BF48854" s="101" t="s">
        <v>58</v>
      </c>
      <c r="BK48854" s="98" t="s">
        <v>70</v>
      </c>
    </row>
    <row r="48855" spans="17:63" ht="29.25" customHeight="1" x14ac:dyDescent="0.2">
      <c r="Q48855" s="92" t="s">
        <v>50</v>
      </c>
      <c r="BF48855" s="101" t="s">
        <v>58</v>
      </c>
      <c r="BK48855" s="98" t="s">
        <v>70</v>
      </c>
    </row>
    <row r="48856" spans="17:63" ht="29.25" customHeight="1" x14ac:dyDescent="0.2">
      <c r="Q48856" s="92" t="s">
        <v>50</v>
      </c>
      <c r="BF48856" s="101" t="s">
        <v>58</v>
      </c>
      <c r="BK48856" s="98" t="s">
        <v>70</v>
      </c>
    </row>
    <row r="48857" spans="17:63" ht="29.25" customHeight="1" x14ac:dyDescent="0.2">
      <c r="Q48857" s="92" t="s">
        <v>50</v>
      </c>
      <c r="BF48857" s="101" t="s">
        <v>58</v>
      </c>
      <c r="BK48857" s="98" t="s">
        <v>70</v>
      </c>
    </row>
    <row r="48858" spans="17:63" ht="29.25" customHeight="1" x14ac:dyDescent="0.2">
      <c r="Q48858" s="92" t="s">
        <v>50</v>
      </c>
      <c r="BF48858" s="101" t="s">
        <v>58</v>
      </c>
      <c r="BK48858" s="98" t="s">
        <v>70</v>
      </c>
    </row>
    <row r="48859" spans="17:63" ht="29.25" customHeight="1" x14ac:dyDescent="0.2">
      <c r="Q48859" s="92" t="s">
        <v>50</v>
      </c>
      <c r="BF48859" s="101" t="s">
        <v>58</v>
      </c>
      <c r="BK48859" s="98" t="s">
        <v>70</v>
      </c>
    </row>
    <row r="48860" spans="17:63" ht="29.25" customHeight="1" x14ac:dyDescent="0.2">
      <c r="Q48860" s="92" t="s">
        <v>50</v>
      </c>
      <c r="BF48860" s="101" t="s">
        <v>58</v>
      </c>
      <c r="BK48860" s="98" t="s">
        <v>70</v>
      </c>
    </row>
    <row r="48861" spans="17:63" ht="29.25" customHeight="1" x14ac:dyDescent="0.2">
      <c r="Q48861" s="92" t="s">
        <v>50</v>
      </c>
      <c r="BF48861" s="101" t="s">
        <v>58</v>
      </c>
      <c r="BK48861" s="98" t="s">
        <v>70</v>
      </c>
    </row>
    <row r="48862" spans="17:63" ht="29.25" customHeight="1" x14ac:dyDescent="0.2">
      <c r="Q48862" s="92" t="s">
        <v>50</v>
      </c>
      <c r="BF48862" s="101" t="s">
        <v>58</v>
      </c>
      <c r="BK48862" s="98" t="s">
        <v>70</v>
      </c>
    </row>
    <row r="48863" spans="17:63" ht="29.25" customHeight="1" x14ac:dyDescent="0.2">
      <c r="Q48863" s="92" t="s">
        <v>50</v>
      </c>
      <c r="BF48863" s="101" t="s">
        <v>58</v>
      </c>
      <c r="BK48863" s="98" t="s">
        <v>70</v>
      </c>
    </row>
    <row r="48864" spans="17:63" ht="29.25" customHeight="1" x14ac:dyDescent="0.2">
      <c r="Q48864" s="92" t="s">
        <v>50</v>
      </c>
      <c r="BF48864" s="101" t="s">
        <v>58</v>
      </c>
      <c r="BK48864" s="98" t="s">
        <v>70</v>
      </c>
    </row>
    <row r="48865" spans="17:63" ht="29.25" customHeight="1" x14ac:dyDescent="0.2">
      <c r="Q48865" s="92" t="s">
        <v>50</v>
      </c>
      <c r="BF48865" s="101" t="s">
        <v>58</v>
      </c>
      <c r="BK48865" s="98" t="s">
        <v>70</v>
      </c>
    </row>
    <row r="48866" spans="17:63" ht="29.25" customHeight="1" x14ac:dyDescent="0.2">
      <c r="Q48866" s="92" t="s">
        <v>50</v>
      </c>
      <c r="BF48866" s="101" t="s">
        <v>58</v>
      </c>
      <c r="BK48866" s="98" t="s">
        <v>70</v>
      </c>
    </row>
    <row r="48867" spans="17:63" ht="29.25" customHeight="1" x14ac:dyDescent="0.2">
      <c r="Q48867" s="92" t="s">
        <v>50</v>
      </c>
      <c r="BF48867" s="101" t="s">
        <v>58</v>
      </c>
      <c r="BK48867" s="98" t="s">
        <v>70</v>
      </c>
    </row>
    <row r="48868" spans="17:63" ht="29.25" customHeight="1" x14ac:dyDescent="0.2">
      <c r="Q48868" s="92" t="s">
        <v>50</v>
      </c>
      <c r="BF48868" s="101" t="s">
        <v>58</v>
      </c>
      <c r="BK48868" s="98" t="s">
        <v>70</v>
      </c>
    </row>
    <row r="48869" spans="17:63" ht="29.25" customHeight="1" x14ac:dyDescent="0.2">
      <c r="Q48869" s="92" t="s">
        <v>50</v>
      </c>
      <c r="BF48869" s="101" t="s">
        <v>58</v>
      </c>
      <c r="BK48869" s="98" t="s">
        <v>70</v>
      </c>
    </row>
    <row r="48870" spans="17:63" ht="29.25" customHeight="1" x14ac:dyDescent="0.2">
      <c r="Q48870" s="92" t="s">
        <v>50</v>
      </c>
      <c r="BF48870" s="101" t="s">
        <v>58</v>
      </c>
      <c r="BK48870" s="98" t="s">
        <v>70</v>
      </c>
    </row>
    <row r="48871" spans="17:63" ht="29.25" customHeight="1" x14ac:dyDescent="0.2">
      <c r="Q48871" s="92" t="s">
        <v>50</v>
      </c>
      <c r="BF48871" s="101" t="s">
        <v>58</v>
      </c>
      <c r="BK48871" s="98" t="s">
        <v>70</v>
      </c>
    </row>
    <row r="48872" spans="17:63" ht="29.25" customHeight="1" x14ac:dyDescent="0.2">
      <c r="Q48872" s="92" t="s">
        <v>50</v>
      </c>
      <c r="BF48872" s="101" t="s">
        <v>58</v>
      </c>
      <c r="BK48872" s="98" t="s">
        <v>70</v>
      </c>
    </row>
    <row r="48873" spans="17:63" ht="29.25" customHeight="1" x14ac:dyDescent="0.2">
      <c r="Q48873" s="92" t="s">
        <v>50</v>
      </c>
      <c r="BF48873" s="101" t="s">
        <v>58</v>
      </c>
      <c r="BK48873" s="98" t="s">
        <v>70</v>
      </c>
    </row>
    <row r="48874" spans="17:63" ht="29.25" customHeight="1" x14ac:dyDescent="0.2">
      <c r="Q48874" s="92" t="s">
        <v>50</v>
      </c>
      <c r="BF48874" s="101" t="s">
        <v>58</v>
      </c>
      <c r="BK48874" s="98" t="s">
        <v>70</v>
      </c>
    </row>
    <row r="48875" spans="17:63" ht="29.25" customHeight="1" x14ac:dyDescent="0.2">
      <c r="Q48875" s="92" t="s">
        <v>50</v>
      </c>
      <c r="BF48875" s="101" t="s">
        <v>58</v>
      </c>
      <c r="BK48875" s="98" t="s">
        <v>70</v>
      </c>
    </row>
    <row r="48876" spans="17:63" ht="29.25" customHeight="1" x14ac:dyDescent="0.2">
      <c r="Q48876" s="92" t="s">
        <v>50</v>
      </c>
      <c r="BF48876" s="101" t="s">
        <v>58</v>
      </c>
      <c r="BK48876" s="98" t="s">
        <v>70</v>
      </c>
    </row>
    <row r="48877" spans="17:63" ht="29.25" customHeight="1" x14ac:dyDescent="0.2">
      <c r="Q48877" s="92" t="s">
        <v>50</v>
      </c>
      <c r="BF48877" s="101" t="s">
        <v>58</v>
      </c>
      <c r="BK48877" s="98" t="s">
        <v>70</v>
      </c>
    </row>
    <row r="48878" spans="17:63" ht="29.25" customHeight="1" x14ac:dyDescent="0.2">
      <c r="Q48878" s="92" t="s">
        <v>50</v>
      </c>
      <c r="BF48878" s="101" t="s">
        <v>58</v>
      </c>
      <c r="BK48878" s="98" t="s">
        <v>70</v>
      </c>
    </row>
    <row r="48879" spans="17:63" ht="29.25" customHeight="1" x14ac:dyDescent="0.2">
      <c r="Q48879" s="92" t="s">
        <v>50</v>
      </c>
      <c r="BF48879" s="101" t="s">
        <v>58</v>
      </c>
      <c r="BK48879" s="98" t="s">
        <v>70</v>
      </c>
    </row>
    <row r="48880" spans="17:63" ht="29.25" customHeight="1" x14ac:dyDescent="0.2">
      <c r="Q48880" s="92" t="s">
        <v>50</v>
      </c>
      <c r="BF48880" s="101" t="s">
        <v>58</v>
      </c>
      <c r="BK48880" s="98" t="s">
        <v>70</v>
      </c>
    </row>
    <row r="48881" spans="17:63" ht="29.25" customHeight="1" x14ac:dyDescent="0.2">
      <c r="Q48881" s="92" t="s">
        <v>50</v>
      </c>
      <c r="BF48881" s="101" t="s">
        <v>58</v>
      </c>
      <c r="BK48881" s="98" t="s">
        <v>70</v>
      </c>
    </row>
    <row r="48882" spans="17:63" ht="29.25" customHeight="1" x14ac:dyDescent="0.2">
      <c r="Q48882" s="92" t="s">
        <v>50</v>
      </c>
      <c r="BF48882" s="101" t="s">
        <v>58</v>
      </c>
      <c r="BK48882" s="98" t="s">
        <v>70</v>
      </c>
    </row>
    <row r="48883" spans="17:63" ht="29.25" customHeight="1" x14ac:dyDescent="0.2">
      <c r="Q48883" s="92" t="s">
        <v>50</v>
      </c>
      <c r="BF48883" s="101" t="s">
        <v>58</v>
      </c>
      <c r="BK48883" s="98" t="s">
        <v>70</v>
      </c>
    </row>
    <row r="48884" spans="17:63" ht="29.25" customHeight="1" x14ac:dyDescent="0.2">
      <c r="Q48884" s="92" t="s">
        <v>50</v>
      </c>
      <c r="BF48884" s="101" t="s">
        <v>58</v>
      </c>
      <c r="BK48884" s="98" t="s">
        <v>70</v>
      </c>
    </row>
    <row r="48885" spans="17:63" ht="29.25" customHeight="1" x14ac:dyDescent="0.2">
      <c r="Q48885" s="92" t="s">
        <v>50</v>
      </c>
      <c r="BF48885" s="101" t="s">
        <v>58</v>
      </c>
      <c r="BK48885" s="98" t="s">
        <v>70</v>
      </c>
    </row>
    <row r="48886" spans="17:63" ht="29.25" customHeight="1" x14ac:dyDescent="0.2">
      <c r="Q48886" s="92" t="s">
        <v>50</v>
      </c>
      <c r="BF48886" s="101" t="s">
        <v>58</v>
      </c>
      <c r="BK48886" s="98" t="s">
        <v>70</v>
      </c>
    </row>
    <row r="48887" spans="17:63" ht="29.25" customHeight="1" x14ac:dyDescent="0.2">
      <c r="Q48887" s="92" t="s">
        <v>50</v>
      </c>
      <c r="BF48887" s="101" t="s">
        <v>58</v>
      </c>
      <c r="BK48887" s="98" t="s">
        <v>70</v>
      </c>
    </row>
    <row r="48888" spans="17:63" ht="29.25" customHeight="1" x14ac:dyDescent="0.2">
      <c r="Q48888" s="92" t="s">
        <v>50</v>
      </c>
      <c r="BF48888" s="101" t="s">
        <v>58</v>
      </c>
      <c r="BK48888" s="98" t="s">
        <v>70</v>
      </c>
    </row>
    <row r="48889" spans="17:63" ht="29.25" customHeight="1" x14ac:dyDescent="0.2">
      <c r="Q48889" s="92" t="s">
        <v>50</v>
      </c>
      <c r="BF48889" s="101" t="s">
        <v>58</v>
      </c>
      <c r="BK48889" s="98" t="s">
        <v>70</v>
      </c>
    </row>
    <row r="48890" spans="17:63" ht="29.25" customHeight="1" x14ac:dyDescent="0.2">
      <c r="Q48890" s="92" t="s">
        <v>50</v>
      </c>
      <c r="BF48890" s="101" t="s">
        <v>58</v>
      </c>
      <c r="BK48890" s="98" t="s">
        <v>70</v>
      </c>
    </row>
    <row r="48891" spans="17:63" ht="29.25" customHeight="1" x14ac:dyDescent="0.2">
      <c r="Q48891" s="92" t="s">
        <v>50</v>
      </c>
      <c r="BF48891" s="101" t="s">
        <v>58</v>
      </c>
      <c r="BK48891" s="98" t="s">
        <v>70</v>
      </c>
    </row>
    <row r="48892" spans="17:63" ht="29.25" customHeight="1" x14ac:dyDescent="0.2">
      <c r="Q48892" s="92" t="s">
        <v>50</v>
      </c>
      <c r="BF48892" s="101" t="s">
        <v>58</v>
      </c>
      <c r="BK48892" s="98" t="s">
        <v>70</v>
      </c>
    </row>
    <row r="48893" spans="17:63" ht="29.25" customHeight="1" x14ac:dyDescent="0.2">
      <c r="Q48893" s="92" t="s">
        <v>50</v>
      </c>
      <c r="BF48893" s="101" t="s">
        <v>58</v>
      </c>
      <c r="BK48893" s="98" t="s">
        <v>70</v>
      </c>
    </row>
    <row r="48894" spans="17:63" ht="29.25" customHeight="1" x14ac:dyDescent="0.2">
      <c r="Q48894" s="92" t="s">
        <v>50</v>
      </c>
      <c r="BF48894" s="101" t="s">
        <v>58</v>
      </c>
      <c r="BK48894" s="98" t="s">
        <v>70</v>
      </c>
    </row>
    <row r="48895" spans="17:63" ht="29.25" customHeight="1" x14ac:dyDescent="0.2">
      <c r="Q48895" s="92" t="s">
        <v>50</v>
      </c>
      <c r="BF48895" s="101" t="s">
        <v>58</v>
      </c>
      <c r="BK48895" s="98" t="s">
        <v>70</v>
      </c>
    </row>
    <row r="48896" spans="17:63" ht="29.25" customHeight="1" x14ac:dyDescent="0.2">
      <c r="Q48896" s="92" t="s">
        <v>50</v>
      </c>
      <c r="BF48896" s="101" t="s">
        <v>58</v>
      </c>
      <c r="BK48896" s="98" t="s">
        <v>70</v>
      </c>
    </row>
    <row r="48897" spans="17:63" ht="29.25" customHeight="1" x14ac:dyDescent="0.2">
      <c r="Q48897" s="92" t="s">
        <v>50</v>
      </c>
      <c r="BF48897" s="101" t="s">
        <v>58</v>
      </c>
      <c r="BK48897" s="98" t="s">
        <v>70</v>
      </c>
    </row>
    <row r="48898" spans="17:63" ht="29.25" customHeight="1" x14ac:dyDescent="0.2">
      <c r="Q48898" s="92" t="s">
        <v>50</v>
      </c>
      <c r="BF48898" s="101" t="s">
        <v>58</v>
      </c>
      <c r="BK48898" s="98" t="s">
        <v>70</v>
      </c>
    </row>
    <row r="48899" spans="17:63" ht="29.25" customHeight="1" x14ac:dyDescent="0.2">
      <c r="Q48899" s="92" t="s">
        <v>50</v>
      </c>
      <c r="BF48899" s="101" t="s">
        <v>58</v>
      </c>
      <c r="BK48899" s="98" t="s">
        <v>70</v>
      </c>
    </row>
    <row r="48900" spans="17:63" ht="29.25" customHeight="1" x14ac:dyDescent="0.2">
      <c r="Q48900" s="92" t="s">
        <v>50</v>
      </c>
      <c r="BF48900" s="101" t="s">
        <v>58</v>
      </c>
      <c r="BK48900" s="98" t="s">
        <v>70</v>
      </c>
    </row>
    <row r="48901" spans="17:63" ht="29.25" customHeight="1" x14ac:dyDescent="0.2">
      <c r="Q48901" s="92" t="s">
        <v>50</v>
      </c>
      <c r="BF48901" s="101" t="s">
        <v>58</v>
      </c>
      <c r="BK48901" s="98" t="s">
        <v>70</v>
      </c>
    </row>
    <row r="48902" spans="17:63" ht="29.25" customHeight="1" x14ac:dyDescent="0.2">
      <c r="Q48902" s="92" t="s">
        <v>50</v>
      </c>
      <c r="BF48902" s="101" t="s">
        <v>58</v>
      </c>
      <c r="BK48902" s="98" t="s">
        <v>70</v>
      </c>
    </row>
    <row r="48903" spans="17:63" ht="29.25" customHeight="1" x14ac:dyDescent="0.2">
      <c r="Q48903" s="92" t="s">
        <v>50</v>
      </c>
      <c r="BF48903" s="101" t="s">
        <v>58</v>
      </c>
      <c r="BK48903" s="98" t="s">
        <v>70</v>
      </c>
    </row>
    <row r="48904" spans="17:63" ht="29.25" customHeight="1" x14ac:dyDescent="0.2">
      <c r="Q48904" s="92" t="s">
        <v>50</v>
      </c>
      <c r="BF48904" s="101" t="s">
        <v>58</v>
      </c>
      <c r="BK48904" s="98" t="s">
        <v>70</v>
      </c>
    </row>
    <row r="48905" spans="17:63" ht="29.25" customHeight="1" x14ac:dyDescent="0.2">
      <c r="Q48905" s="92" t="s">
        <v>50</v>
      </c>
      <c r="BF48905" s="101" t="s">
        <v>58</v>
      </c>
      <c r="BK48905" s="98" t="s">
        <v>70</v>
      </c>
    </row>
    <row r="48906" spans="17:63" ht="29.25" customHeight="1" x14ac:dyDescent="0.2">
      <c r="Q48906" s="92" t="s">
        <v>50</v>
      </c>
      <c r="BF48906" s="101" t="s">
        <v>58</v>
      </c>
      <c r="BK48906" s="98" t="s">
        <v>70</v>
      </c>
    </row>
    <row r="48907" spans="17:63" ht="29.25" customHeight="1" x14ac:dyDescent="0.2">
      <c r="Q48907" s="92" t="s">
        <v>50</v>
      </c>
      <c r="BF48907" s="101" t="s">
        <v>58</v>
      </c>
      <c r="BK48907" s="98" t="s">
        <v>70</v>
      </c>
    </row>
    <row r="48908" spans="17:63" ht="29.25" customHeight="1" x14ac:dyDescent="0.2">
      <c r="Q48908" s="92" t="s">
        <v>50</v>
      </c>
      <c r="BF48908" s="101" t="s">
        <v>58</v>
      </c>
      <c r="BK48908" s="98" t="s">
        <v>70</v>
      </c>
    </row>
    <row r="48909" spans="17:63" ht="29.25" customHeight="1" x14ac:dyDescent="0.2">
      <c r="Q48909" s="92" t="s">
        <v>50</v>
      </c>
      <c r="BF48909" s="101" t="s">
        <v>58</v>
      </c>
      <c r="BK48909" s="98" t="s">
        <v>70</v>
      </c>
    </row>
    <row r="48910" spans="17:63" ht="29.25" customHeight="1" x14ac:dyDescent="0.2">
      <c r="Q48910" s="92" t="s">
        <v>50</v>
      </c>
      <c r="BF48910" s="101" t="s">
        <v>58</v>
      </c>
      <c r="BK48910" s="98" t="s">
        <v>70</v>
      </c>
    </row>
    <row r="48911" spans="17:63" ht="29.25" customHeight="1" x14ac:dyDescent="0.2">
      <c r="Q48911" s="92" t="s">
        <v>50</v>
      </c>
      <c r="BF48911" s="101" t="s">
        <v>58</v>
      </c>
      <c r="BK48911" s="98" t="s">
        <v>70</v>
      </c>
    </row>
    <row r="48912" spans="17:63" ht="29.25" customHeight="1" x14ac:dyDescent="0.2">
      <c r="Q48912" s="92" t="s">
        <v>50</v>
      </c>
      <c r="BF48912" s="101" t="s">
        <v>58</v>
      </c>
      <c r="BK48912" s="98" t="s">
        <v>70</v>
      </c>
    </row>
    <row r="48913" spans="17:63" ht="29.25" customHeight="1" x14ac:dyDescent="0.2">
      <c r="Q48913" s="92" t="s">
        <v>50</v>
      </c>
      <c r="BF48913" s="101" t="s">
        <v>58</v>
      </c>
      <c r="BK48913" s="98" t="s">
        <v>70</v>
      </c>
    </row>
    <row r="48914" spans="17:63" ht="29.25" customHeight="1" x14ac:dyDescent="0.2">
      <c r="Q48914" s="92" t="s">
        <v>50</v>
      </c>
      <c r="BF48914" s="101" t="s">
        <v>58</v>
      </c>
      <c r="BK48914" s="98" t="s">
        <v>70</v>
      </c>
    </row>
    <row r="48915" spans="17:63" ht="29.25" customHeight="1" x14ac:dyDescent="0.2">
      <c r="Q48915" s="92" t="s">
        <v>50</v>
      </c>
      <c r="BF48915" s="101" t="s">
        <v>58</v>
      </c>
      <c r="BK48915" s="98" t="s">
        <v>70</v>
      </c>
    </row>
    <row r="48916" spans="17:63" ht="29.25" customHeight="1" x14ac:dyDescent="0.2">
      <c r="Q48916" s="92" t="s">
        <v>50</v>
      </c>
      <c r="BF48916" s="101" t="s">
        <v>58</v>
      </c>
      <c r="BK48916" s="98" t="s">
        <v>70</v>
      </c>
    </row>
    <row r="48917" spans="17:63" ht="29.25" customHeight="1" x14ac:dyDescent="0.2">
      <c r="Q48917" s="92" t="s">
        <v>50</v>
      </c>
      <c r="BF48917" s="101" t="s">
        <v>58</v>
      </c>
      <c r="BK48917" s="98" t="s">
        <v>70</v>
      </c>
    </row>
    <row r="48918" spans="17:63" ht="29.25" customHeight="1" x14ac:dyDescent="0.2">
      <c r="Q48918" s="92" t="s">
        <v>50</v>
      </c>
      <c r="BF48918" s="101" t="s">
        <v>58</v>
      </c>
      <c r="BK48918" s="98" t="s">
        <v>70</v>
      </c>
    </row>
    <row r="48919" spans="17:63" ht="29.25" customHeight="1" x14ac:dyDescent="0.2">
      <c r="Q48919" s="92" t="s">
        <v>50</v>
      </c>
      <c r="BF48919" s="101" t="s">
        <v>58</v>
      </c>
      <c r="BK48919" s="98" t="s">
        <v>70</v>
      </c>
    </row>
    <row r="48920" spans="17:63" ht="29.25" customHeight="1" x14ac:dyDescent="0.2">
      <c r="Q48920" s="92" t="s">
        <v>50</v>
      </c>
      <c r="BF48920" s="101" t="s">
        <v>58</v>
      </c>
      <c r="BK48920" s="98" t="s">
        <v>70</v>
      </c>
    </row>
    <row r="48921" spans="17:63" ht="29.25" customHeight="1" x14ac:dyDescent="0.2">
      <c r="Q48921" s="92" t="s">
        <v>50</v>
      </c>
      <c r="BF48921" s="101" t="s">
        <v>58</v>
      </c>
      <c r="BK48921" s="98" t="s">
        <v>70</v>
      </c>
    </row>
    <row r="48922" spans="17:63" ht="29.25" customHeight="1" x14ac:dyDescent="0.2">
      <c r="Q48922" s="92" t="s">
        <v>50</v>
      </c>
      <c r="BF48922" s="101" t="s">
        <v>58</v>
      </c>
      <c r="BK48922" s="98" t="s">
        <v>70</v>
      </c>
    </row>
    <row r="48923" spans="17:63" ht="29.25" customHeight="1" x14ac:dyDescent="0.2">
      <c r="Q48923" s="92" t="s">
        <v>50</v>
      </c>
      <c r="BF48923" s="101" t="s">
        <v>58</v>
      </c>
      <c r="BK48923" s="98" t="s">
        <v>70</v>
      </c>
    </row>
    <row r="48924" spans="17:63" ht="29.25" customHeight="1" x14ac:dyDescent="0.2">
      <c r="Q48924" s="92" t="s">
        <v>50</v>
      </c>
      <c r="BF48924" s="101" t="s">
        <v>58</v>
      </c>
      <c r="BK48924" s="98" t="s">
        <v>70</v>
      </c>
    </row>
    <row r="48925" spans="17:63" ht="29.25" customHeight="1" x14ac:dyDescent="0.2">
      <c r="Q48925" s="92" t="s">
        <v>50</v>
      </c>
      <c r="BF48925" s="101" t="s">
        <v>58</v>
      </c>
      <c r="BK48925" s="98" t="s">
        <v>70</v>
      </c>
    </row>
    <row r="48926" spans="17:63" ht="29.25" customHeight="1" x14ac:dyDescent="0.2">
      <c r="Q48926" s="92" t="s">
        <v>50</v>
      </c>
      <c r="BF48926" s="101" t="s">
        <v>58</v>
      </c>
      <c r="BK48926" s="98" t="s">
        <v>70</v>
      </c>
    </row>
    <row r="48927" spans="17:63" ht="29.25" customHeight="1" x14ac:dyDescent="0.2">
      <c r="Q48927" s="92" t="s">
        <v>50</v>
      </c>
      <c r="BF48927" s="101" t="s">
        <v>58</v>
      </c>
      <c r="BK48927" s="98" t="s">
        <v>70</v>
      </c>
    </row>
    <row r="48928" spans="17:63" ht="29.25" customHeight="1" x14ac:dyDescent="0.2">
      <c r="Q48928" s="92" t="s">
        <v>50</v>
      </c>
      <c r="BF48928" s="101" t="s">
        <v>58</v>
      </c>
      <c r="BK48928" s="98" t="s">
        <v>70</v>
      </c>
    </row>
    <row r="48929" spans="17:63" ht="29.25" customHeight="1" x14ac:dyDescent="0.2">
      <c r="Q48929" s="92" t="s">
        <v>50</v>
      </c>
      <c r="BF48929" s="101" t="s">
        <v>58</v>
      </c>
      <c r="BK48929" s="98" t="s">
        <v>70</v>
      </c>
    </row>
    <row r="48930" spans="17:63" ht="29.25" customHeight="1" x14ac:dyDescent="0.2">
      <c r="Q48930" s="92" t="s">
        <v>50</v>
      </c>
      <c r="BF48930" s="101" t="s">
        <v>58</v>
      </c>
      <c r="BK48930" s="98" t="s">
        <v>70</v>
      </c>
    </row>
    <row r="48931" spans="17:63" ht="29.25" customHeight="1" x14ac:dyDescent="0.2">
      <c r="Q48931" s="92" t="s">
        <v>50</v>
      </c>
      <c r="BF48931" s="101" t="s">
        <v>58</v>
      </c>
      <c r="BK48931" s="98" t="s">
        <v>70</v>
      </c>
    </row>
    <row r="48932" spans="17:63" ht="29.25" customHeight="1" x14ac:dyDescent="0.2">
      <c r="Q48932" s="92" t="s">
        <v>50</v>
      </c>
      <c r="BF48932" s="101" t="s">
        <v>58</v>
      </c>
      <c r="BK48932" s="98" t="s">
        <v>70</v>
      </c>
    </row>
    <row r="48933" spans="17:63" ht="29.25" customHeight="1" x14ac:dyDescent="0.2">
      <c r="Q48933" s="92" t="s">
        <v>50</v>
      </c>
      <c r="BF48933" s="101" t="s">
        <v>58</v>
      </c>
      <c r="BK48933" s="98" t="s">
        <v>70</v>
      </c>
    </row>
    <row r="48934" spans="17:63" ht="29.25" customHeight="1" x14ac:dyDescent="0.2">
      <c r="Q48934" s="92" t="s">
        <v>50</v>
      </c>
      <c r="BF48934" s="101" t="s">
        <v>58</v>
      </c>
      <c r="BK48934" s="98" t="s">
        <v>70</v>
      </c>
    </row>
    <row r="48935" spans="17:63" ht="29.25" customHeight="1" x14ac:dyDescent="0.2">
      <c r="Q48935" s="92" t="s">
        <v>50</v>
      </c>
      <c r="BF48935" s="101" t="s">
        <v>58</v>
      </c>
      <c r="BK48935" s="98" t="s">
        <v>70</v>
      </c>
    </row>
    <row r="48936" spans="17:63" ht="29.25" customHeight="1" x14ac:dyDescent="0.2">
      <c r="Q48936" s="92" t="s">
        <v>50</v>
      </c>
      <c r="BF48936" s="101" t="s">
        <v>58</v>
      </c>
      <c r="BK48936" s="98" t="s">
        <v>70</v>
      </c>
    </row>
    <row r="48937" spans="17:63" ht="29.25" customHeight="1" x14ac:dyDescent="0.2">
      <c r="Q48937" s="92" t="s">
        <v>50</v>
      </c>
      <c r="BF48937" s="101" t="s">
        <v>58</v>
      </c>
      <c r="BK48937" s="98" t="s">
        <v>70</v>
      </c>
    </row>
    <row r="48938" spans="17:63" ht="29.25" customHeight="1" x14ac:dyDescent="0.2">
      <c r="Q48938" s="92" t="s">
        <v>50</v>
      </c>
      <c r="BF48938" s="101" t="s">
        <v>58</v>
      </c>
      <c r="BK48938" s="98" t="s">
        <v>70</v>
      </c>
    </row>
    <row r="48939" spans="17:63" ht="29.25" customHeight="1" x14ac:dyDescent="0.2">
      <c r="Q48939" s="92" t="s">
        <v>50</v>
      </c>
      <c r="BF48939" s="101" t="s">
        <v>58</v>
      </c>
      <c r="BK48939" s="98" t="s">
        <v>70</v>
      </c>
    </row>
    <row r="48940" spans="17:63" ht="29.25" customHeight="1" x14ac:dyDescent="0.2">
      <c r="Q48940" s="92" t="s">
        <v>50</v>
      </c>
      <c r="BF48940" s="101" t="s">
        <v>58</v>
      </c>
      <c r="BK48940" s="98" t="s">
        <v>70</v>
      </c>
    </row>
    <row r="48941" spans="17:63" ht="29.25" customHeight="1" x14ac:dyDescent="0.2">
      <c r="Q48941" s="92" t="s">
        <v>50</v>
      </c>
      <c r="BF48941" s="101" t="s">
        <v>58</v>
      </c>
      <c r="BK48941" s="98" t="s">
        <v>70</v>
      </c>
    </row>
    <row r="48942" spans="17:63" ht="29.25" customHeight="1" x14ac:dyDescent="0.2">
      <c r="Q48942" s="92" t="s">
        <v>50</v>
      </c>
      <c r="BF48942" s="101" t="s">
        <v>58</v>
      </c>
      <c r="BK48942" s="98" t="s">
        <v>70</v>
      </c>
    </row>
    <row r="48943" spans="17:63" ht="29.25" customHeight="1" x14ac:dyDescent="0.2">
      <c r="Q48943" s="92" t="s">
        <v>50</v>
      </c>
      <c r="BF48943" s="101" t="s">
        <v>58</v>
      </c>
      <c r="BK48943" s="98" t="s">
        <v>70</v>
      </c>
    </row>
    <row r="48944" spans="17:63" ht="29.25" customHeight="1" x14ac:dyDescent="0.2">
      <c r="Q48944" s="92" t="s">
        <v>50</v>
      </c>
      <c r="BF48944" s="101" t="s">
        <v>58</v>
      </c>
      <c r="BK48944" s="98" t="s">
        <v>70</v>
      </c>
    </row>
    <row r="48945" spans="17:63" ht="29.25" customHeight="1" x14ac:dyDescent="0.2">
      <c r="Q48945" s="92" t="s">
        <v>50</v>
      </c>
      <c r="BF48945" s="101" t="s">
        <v>58</v>
      </c>
      <c r="BK48945" s="98" t="s">
        <v>70</v>
      </c>
    </row>
    <row r="48946" spans="17:63" ht="29.25" customHeight="1" x14ac:dyDescent="0.2">
      <c r="Q48946" s="92" t="s">
        <v>50</v>
      </c>
      <c r="BF48946" s="101" t="s">
        <v>58</v>
      </c>
      <c r="BK48946" s="98" t="s">
        <v>70</v>
      </c>
    </row>
    <row r="48947" spans="17:63" ht="29.25" customHeight="1" x14ac:dyDescent="0.2">
      <c r="Q48947" s="92" t="s">
        <v>50</v>
      </c>
      <c r="BF48947" s="101" t="s">
        <v>58</v>
      </c>
      <c r="BK48947" s="98" t="s">
        <v>70</v>
      </c>
    </row>
    <row r="48948" spans="17:63" ht="29.25" customHeight="1" x14ac:dyDescent="0.2">
      <c r="Q48948" s="92" t="s">
        <v>50</v>
      </c>
      <c r="BF48948" s="101" t="s">
        <v>58</v>
      </c>
      <c r="BK48948" s="98" t="s">
        <v>70</v>
      </c>
    </row>
    <row r="48949" spans="17:63" ht="29.25" customHeight="1" x14ac:dyDescent="0.2">
      <c r="Q48949" s="92" t="s">
        <v>50</v>
      </c>
      <c r="BF48949" s="101" t="s">
        <v>58</v>
      </c>
      <c r="BK48949" s="98" t="s">
        <v>70</v>
      </c>
    </row>
    <row r="48950" spans="17:63" ht="29.25" customHeight="1" x14ac:dyDescent="0.2">
      <c r="Q48950" s="92" t="s">
        <v>50</v>
      </c>
      <c r="BF48950" s="101" t="s">
        <v>58</v>
      </c>
      <c r="BK48950" s="98" t="s">
        <v>70</v>
      </c>
    </row>
    <row r="48951" spans="17:63" ht="29.25" customHeight="1" x14ac:dyDescent="0.2">
      <c r="Q48951" s="92" t="s">
        <v>50</v>
      </c>
      <c r="BF48951" s="101" t="s">
        <v>58</v>
      </c>
      <c r="BK48951" s="98" t="s">
        <v>70</v>
      </c>
    </row>
    <row r="48952" spans="17:63" ht="29.25" customHeight="1" x14ac:dyDescent="0.2">
      <c r="Q48952" s="92" t="s">
        <v>50</v>
      </c>
      <c r="BF48952" s="101" t="s">
        <v>58</v>
      </c>
      <c r="BK48952" s="98" t="s">
        <v>70</v>
      </c>
    </row>
    <row r="48953" spans="17:63" ht="29.25" customHeight="1" x14ac:dyDescent="0.2">
      <c r="Q48953" s="92" t="s">
        <v>50</v>
      </c>
      <c r="BF48953" s="101" t="s">
        <v>58</v>
      </c>
      <c r="BK48953" s="98" t="s">
        <v>70</v>
      </c>
    </row>
    <row r="48954" spans="17:63" ht="29.25" customHeight="1" x14ac:dyDescent="0.2">
      <c r="Q48954" s="92" t="s">
        <v>50</v>
      </c>
      <c r="BF48954" s="101" t="s">
        <v>58</v>
      </c>
      <c r="BK48954" s="98" t="s">
        <v>70</v>
      </c>
    </row>
    <row r="48955" spans="17:63" ht="29.25" customHeight="1" x14ac:dyDescent="0.2">
      <c r="Q48955" s="92" t="s">
        <v>50</v>
      </c>
      <c r="BF48955" s="101" t="s">
        <v>58</v>
      </c>
      <c r="BK48955" s="98" t="s">
        <v>70</v>
      </c>
    </row>
    <row r="48956" spans="17:63" ht="29.25" customHeight="1" x14ac:dyDescent="0.2">
      <c r="Q48956" s="92" t="s">
        <v>50</v>
      </c>
      <c r="BF48956" s="101" t="s">
        <v>58</v>
      </c>
      <c r="BK48956" s="98" t="s">
        <v>70</v>
      </c>
    </row>
    <row r="48957" spans="17:63" ht="29.25" customHeight="1" x14ac:dyDescent="0.2">
      <c r="Q48957" s="92" t="s">
        <v>50</v>
      </c>
      <c r="BF48957" s="101" t="s">
        <v>58</v>
      </c>
      <c r="BK48957" s="98" t="s">
        <v>70</v>
      </c>
    </row>
    <row r="48958" spans="17:63" ht="29.25" customHeight="1" x14ac:dyDescent="0.2">
      <c r="Q48958" s="92" t="s">
        <v>50</v>
      </c>
      <c r="BF48958" s="101" t="s">
        <v>58</v>
      </c>
      <c r="BK48958" s="98" t="s">
        <v>70</v>
      </c>
    </row>
    <row r="48959" spans="17:63" ht="29.25" customHeight="1" x14ac:dyDescent="0.2">
      <c r="Q48959" s="92" t="s">
        <v>50</v>
      </c>
      <c r="BF48959" s="101" t="s">
        <v>58</v>
      </c>
      <c r="BK48959" s="98" t="s">
        <v>70</v>
      </c>
    </row>
    <row r="48960" spans="17:63" ht="29.25" customHeight="1" x14ac:dyDescent="0.2">
      <c r="Q48960" s="92" t="s">
        <v>50</v>
      </c>
      <c r="BF48960" s="101" t="s">
        <v>58</v>
      </c>
      <c r="BK48960" s="98" t="s">
        <v>70</v>
      </c>
    </row>
    <row r="48961" spans="17:63" ht="29.25" customHeight="1" x14ac:dyDescent="0.2">
      <c r="Q48961" s="92" t="s">
        <v>50</v>
      </c>
      <c r="BF48961" s="101" t="s">
        <v>58</v>
      </c>
      <c r="BK48961" s="98" t="s">
        <v>70</v>
      </c>
    </row>
    <row r="48962" spans="17:63" ht="29.25" customHeight="1" x14ac:dyDescent="0.2">
      <c r="Q48962" s="92" t="s">
        <v>50</v>
      </c>
      <c r="BF48962" s="101" t="s">
        <v>58</v>
      </c>
      <c r="BK48962" s="98" t="s">
        <v>70</v>
      </c>
    </row>
    <row r="48963" spans="17:63" ht="29.25" customHeight="1" x14ac:dyDescent="0.2">
      <c r="Q48963" s="92" t="s">
        <v>50</v>
      </c>
      <c r="BF48963" s="101" t="s">
        <v>58</v>
      </c>
      <c r="BK48963" s="98" t="s">
        <v>70</v>
      </c>
    </row>
    <row r="48964" spans="17:63" ht="29.25" customHeight="1" x14ac:dyDescent="0.2">
      <c r="Q48964" s="92" t="s">
        <v>50</v>
      </c>
      <c r="BF48964" s="101" t="s">
        <v>58</v>
      </c>
      <c r="BK48964" s="98" t="s">
        <v>70</v>
      </c>
    </row>
    <row r="48965" spans="17:63" ht="29.25" customHeight="1" x14ac:dyDescent="0.2">
      <c r="Q48965" s="92" t="s">
        <v>50</v>
      </c>
      <c r="BF48965" s="101" t="s">
        <v>58</v>
      </c>
      <c r="BK48965" s="98" t="s">
        <v>70</v>
      </c>
    </row>
    <row r="48966" spans="17:63" ht="29.25" customHeight="1" x14ac:dyDescent="0.2">
      <c r="Q48966" s="92" t="s">
        <v>50</v>
      </c>
      <c r="BF48966" s="101" t="s">
        <v>58</v>
      </c>
      <c r="BK48966" s="98" t="s">
        <v>70</v>
      </c>
    </row>
    <row r="48967" spans="17:63" ht="29.25" customHeight="1" x14ac:dyDescent="0.2">
      <c r="Q48967" s="92" t="s">
        <v>50</v>
      </c>
      <c r="BF48967" s="101" t="s">
        <v>58</v>
      </c>
      <c r="BK48967" s="98" t="s">
        <v>70</v>
      </c>
    </row>
    <row r="48968" spans="17:63" ht="29.25" customHeight="1" x14ac:dyDescent="0.2">
      <c r="Q48968" s="92" t="s">
        <v>50</v>
      </c>
      <c r="BF48968" s="101" t="s">
        <v>58</v>
      </c>
      <c r="BK48968" s="98" t="s">
        <v>70</v>
      </c>
    </row>
    <row r="48969" spans="17:63" ht="29.25" customHeight="1" x14ac:dyDescent="0.2">
      <c r="Q48969" s="92" t="s">
        <v>50</v>
      </c>
      <c r="BF48969" s="101" t="s">
        <v>58</v>
      </c>
      <c r="BK48969" s="98" t="s">
        <v>70</v>
      </c>
    </row>
    <row r="48970" spans="17:63" ht="29.25" customHeight="1" x14ac:dyDescent="0.2">
      <c r="Q48970" s="92" t="s">
        <v>50</v>
      </c>
      <c r="BF48970" s="101" t="s">
        <v>58</v>
      </c>
      <c r="BK48970" s="98" t="s">
        <v>70</v>
      </c>
    </row>
    <row r="48971" spans="17:63" ht="29.25" customHeight="1" x14ac:dyDescent="0.2">
      <c r="Q48971" s="92" t="s">
        <v>50</v>
      </c>
      <c r="BF48971" s="101" t="s">
        <v>58</v>
      </c>
      <c r="BK48971" s="98" t="s">
        <v>70</v>
      </c>
    </row>
    <row r="48972" spans="17:63" ht="29.25" customHeight="1" x14ac:dyDescent="0.2">
      <c r="Q48972" s="92" t="s">
        <v>50</v>
      </c>
      <c r="BF48972" s="101" t="s">
        <v>58</v>
      </c>
      <c r="BK48972" s="98" t="s">
        <v>70</v>
      </c>
    </row>
    <row r="48973" spans="17:63" ht="29.25" customHeight="1" x14ac:dyDescent="0.2">
      <c r="Q48973" s="92" t="s">
        <v>50</v>
      </c>
      <c r="BF48973" s="101" t="s">
        <v>58</v>
      </c>
      <c r="BK48973" s="98" t="s">
        <v>70</v>
      </c>
    </row>
    <row r="48974" spans="17:63" ht="29.25" customHeight="1" x14ac:dyDescent="0.2">
      <c r="Q48974" s="92" t="s">
        <v>50</v>
      </c>
      <c r="BF48974" s="101" t="s">
        <v>58</v>
      </c>
      <c r="BK48974" s="98" t="s">
        <v>70</v>
      </c>
    </row>
    <row r="48975" spans="17:63" ht="29.25" customHeight="1" x14ac:dyDescent="0.2">
      <c r="Q48975" s="92" t="s">
        <v>50</v>
      </c>
      <c r="BF48975" s="101" t="s">
        <v>58</v>
      </c>
      <c r="BK48975" s="98" t="s">
        <v>70</v>
      </c>
    </row>
    <row r="48976" spans="17:63" ht="29.25" customHeight="1" x14ac:dyDescent="0.2">
      <c r="Q48976" s="92" t="s">
        <v>50</v>
      </c>
      <c r="BF48976" s="101" t="s">
        <v>58</v>
      </c>
      <c r="BK48976" s="98" t="s">
        <v>70</v>
      </c>
    </row>
    <row r="48977" spans="17:63" ht="29.25" customHeight="1" x14ac:dyDescent="0.2">
      <c r="Q48977" s="92" t="s">
        <v>50</v>
      </c>
      <c r="BF48977" s="101" t="s">
        <v>58</v>
      </c>
      <c r="BK48977" s="98" t="s">
        <v>70</v>
      </c>
    </row>
    <row r="48978" spans="17:63" ht="29.25" customHeight="1" x14ac:dyDescent="0.2">
      <c r="Q48978" s="92" t="s">
        <v>50</v>
      </c>
      <c r="BF48978" s="101" t="s">
        <v>58</v>
      </c>
      <c r="BK48978" s="98" t="s">
        <v>70</v>
      </c>
    </row>
    <row r="48979" spans="17:63" ht="29.25" customHeight="1" x14ac:dyDescent="0.2">
      <c r="Q48979" s="92" t="s">
        <v>50</v>
      </c>
      <c r="BF48979" s="101" t="s">
        <v>58</v>
      </c>
      <c r="BK48979" s="98" t="s">
        <v>70</v>
      </c>
    </row>
    <row r="48980" spans="17:63" ht="29.25" customHeight="1" x14ac:dyDescent="0.2">
      <c r="Q48980" s="92" t="s">
        <v>50</v>
      </c>
      <c r="BF48980" s="101" t="s">
        <v>58</v>
      </c>
      <c r="BK48980" s="98" t="s">
        <v>70</v>
      </c>
    </row>
    <row r="48981" spans="17:63" ht="29.25" customHeight="1" x14ac:dyDescent="0.2">
      <c r="Q48981" s="92" t="s">
        <v>50</v>
      </c>
      <c r="BF48981" s="101" t="s">
        <v>58</v>
      </c>
      <c r="BK48981" s="98" t="s">
        <v>70</v>
      </c>
    </row>
    <row r="48982" spans="17:63" ht="29.25" customHeight="1" x14ac:dyDescent="0.2">
      <c r="Q48982" s="92" t="s">
        <v>50</v>
      </c>
      <c r="BF48982" s="101" t="s">
        <v>58</v>
      </c>
      <c r="BK48982" s="98" t="s">
        <v>70</v>
      </c>
    </row>
    <row r="48983" spans="17:63" ht="29.25" customHeight="1" x14ac:dyDescent="0.2">
      <c r="Q48983" s="92" t="s">
        <v>50</v>
      </c>
      <c r="BF48983" s="101" t="s">
        <v>58</v>
      </c>
      <c r="BK48983" s="98" t="s">
        <v>70</v>
      </c>
    </row>
    <row r="48984" spans="17:63" ht="29.25" customHeight="1" x14ac:dyDescent="0.2">
      <c r="Q48984" s="92" t="s">
        <v>50</v>
      </c>
      <c r="BF48984" s="101" t="s">
        <v>58</v>
      </c>
      <c r="BK48984" s="98" t="s">
        <v>70</v>
      </c>
    </row>
    <row r="48985" spans="17:63" ht="29.25" customHeight="1" x14ac:dyDescent="0.2">
      <c r="Q48985" s="92" t="s">
        <v>50</v>
      </c>
      <c r="BF48985" s="101" t="s">
        <v>58</v>
      </c>
      <c r="BK48985" s="98" t="s">
        <v>70</v>
      </c>
    </row>
    <row r="48986" spans="17:63" ht="29.25" customHeight="1" x14ac:dyDescent="0.2">
      <c r="Q48986" s="92" t="s">
        <v>50</v>
      </c>
      <c r="BF48986" s="101" t="s">
        <v>58</v>
      </c>
      <c r="BK48986" s="98" t="s">
        <v>70</v>
      </c>
    </row>
    <row r="48987" spans="17:63" ht="29.25" customHeight="1" x14ac:dyDescent="0.2">
      <c r="Q48987" s="92" t="s">
        <v>50</v>
      </c>
      <c r="BF48987" s="101" t="s">
        <v>58</v>
      </c>
      <c r="BK48987" s="98" t="s">
        <v>70</v>
      </c>
    </row>
    <row r="48988" spans="17:63" ht="29.25" customHeight="1" x14ac:dyDescent="0.2">
      <c r="Q48988" s="92" t="s">
        <v>50</v>
      </c>
      <c r="BF48988" s="101" t="s">
        <v>58</v>
      </c>
      <c r="BK48988" s="98" t="s">
        <v>70</v>
      </c>
    </row>
    <row r="48989" spans="17:63" ht="29.25" customHeight="1" x14ac:dyDescent="0.2">
      <c r="Q48989" s="92" t="s">
        <v>50</v>
      </c>
      <c r="BF48989" s="101" t="s">
        <v>58</v>
      </c>
      <c r="BK48989" s="98" t="s">
        <v>70</v>
      </c>
    </row>
    <row r="48990" spans="17:63" ht="29.25" customHeight="1" x14ac:dyDescent="0.2">
      <c r="Q48990" s="92" t="s">
        <v>50</v>
      </c>
      <c r="BF48990" s="101" t="s">
        <v>58</v>
      </c>
      <c r="BK48990" s="98" t="s">
        <v>70</v>
      </c>
    </row>
    <row r="48991" spans="17:63" ht="29.25" customHeight="1" x14ac:dyDescent="0.2">
      <c r="Q48991" s="92" t="s">
        <v>50</v>
      </c>
      <c r="BF48991" s="101" t="s">
        <v>58</v>
      </c>
      <c r="BK48991" s="98" t="s">
        <v>70</v>
      </c>
    </row>
    <row r="48992" spans="17:63" ht="29.25" customHeight="1" x14ac:dyDescent="0.2">
      <c r="Q48992" s="92" t="s">
        <v>50</v>
      </c>
      <c r="BF48992" s="101" t="s">
        <v>58</v>
      </c>
      <c r="BK48992" s="98" t="s">
        <v>70</v>
      </c>
    </row>
    <row r="48993" spans="17:63" ht="29.25" customHeight="1" x14ac:dyDescent="0.2">
      <c r="Q48993" s="92" t="s">
        <v>50</v>
      </c>
      <c r="BF48993" s="101" t="s">
        <v>58</v>
      </c>
      <c r="BK48993" s="98" t="s">
        <v>70</v>
      </c>
    </row>
    <row r="48994" spans="17:63" ht="29.25" customHeight="1" x14ac:dyDescent="0.2">
      <c r="Q48994" s="92" t="s">
        <v>50</v>
      </c>
      <c r="BF48994" s="101" t="s">
        <v>58</v>
      </c>
      <c r="BK48994" s="98" t="s">
        <v>70</v>
      </c>
    </row>
    <row r="48995" spans="17:63" ht="29.25" customHeight="1" x14ac:dyDescent="0.2">
      <c r="Q48995" s="92" t="s">
        <v>50</v>
      </c>
      <c r="BF48995" s="101" t="s">
        <v>58</v>
      </c>
      <c r="BK48995" s="98" t="s">
        <v>70</v>
      </c>
    </row>
    <row r="48996" spans="17:63" ht="29.25" customHeight="1" x14ac:dyDescent="0.2">
      <c r="Q48996" s="92" t="s">
        <v>50</v>
      </c>
      <c r="BF48996" s="101" t="s">
        <v>58</v>
      </c>
      <c r="BK48996" s="98" t="s">
        <v>70</v>
      </c>
    </row>
    <row r="48997" spans="17:63" ht="29.25" customHeight="1" x14ac:dyDescent="0.2">
      <c r="Q48997" s="92" t="s">
        <v>50</v>
      </c>
      <c r="BF48997" s="101" t="s">
        <v>58</v>
      </c>
      <c r="BK48997" s="98" t="s">
        <v>70</v>
      </c>
    </row>
    <row r="48998" spans="17:63" ht="29.25" customHeight="1" x14ac:dyDescent="0.2">
      <c r="Q48998" s="92" t="s">
        <v>50</v>
      </c>
      <c r="BF48998" s="101" t="s">
        <v>58</v>
      </c>
      <c r="BK48998" s="98" t="s">
        <v>70</v>
      </c>
    </row>
    <row r="48999" spans="17:63" ht="29.25" customHeight="1" x14ac:dyDescent="0.2">
      <c r="Q48999" s="92" t="s">
        <v>50</v>
      </c>
      <c r="BF48999" s="101" t="s">
        <v>58</v>
      </c>
      <c r="BK48999" s="98" t="s">
        <v>70</v>
      </c>
    </row>
    <row r="49000" spans="17:63" ht="29.25" customHeight="1" x14ac:dyDescent="0.2">
      <c r="Q49000" s="92" t="s">
        <v>50</v>
      </c>
      <c r="BF49000" s="101" t="s">
        <v>58</v>
      </c>
      <c r="BK49000" s="98" t="s">
        <v>70</v>
      </c>
    </row>
    <row r="49001" spans="17:63" ht="29.25" customHeight="1" x14ac:dyDescent="0.2">
      <c r="Q49001" s="92" t="s">
        <v>50</v>
      </c>
      <c r="BF49001" s="101" t="s">
        <v>58</v>
      </c>
      <c r="BK49001" s="98" t="s">
        <v>70</v>
      </c>
    </row>
    <row r="49002" spans="17:63" ht="29.25" customHeight="1" x14ac:dyDescent="0.2">
      <c r="Q49002" s="92" t="s">
        <v>50</v>
      </c>
      <c r="BF49002" s="101" t="s">
        <v>58</v>
      </c>
      <c r="BK49002" s="98" t="s">
        <v>70</v>
      </c>
    </row>
    <row r="49003" spans="17:63" ht="29.25" customHeight="1" x14ac:dyDescent="0.2">
      <c r="Q49003" s="92" t="s">
        <v>50</v>
      </c>
      <c r="BF49003" s="101" t="s">
        <v>58</v>
      </c>
      <c r="BK49003" s="98" t="s">
        <v>70</v>
      </c>
    </row>
    <row r="49004" spans="17:63" ht="29.25" customHeight="1" x14ac:dyDescent="0.2">
      <c r="Q49004" s="92" t="s">
        <v>50</v>
      </c>
      <c r="BF49004" s="101" t="s">
        <v>58</v>
      </c>
      <c r="BK49004" s="98" t="s">
        <v>70</v>
      </c>
    </row>
    <row r="49005" spans="17:63" ht="29.25" customHeight="1" x14ac:dyDescent="0.2">
      <c r="Q49005" s="92" t="s">
        <v>50</v>
      </c>
      <c r="BF49005" s="101" t="s">
        <v>58</v>
      </c>
      <c r="BK49005" s="98" t="s">
        <v>70</v>
      </c>
    </row>
    <row r="49006" spans="17:63" ht="29.25" customHeight="1" x14ac:dyDescent="0.2">
      <c r="Q49006" s="92" t="s">
        <v>50</v>
      </c>
      <c r="BF49006" s="101" t="s">
        <v>58</v>
      </c>
      <c r="BK49006" s="98" t="s">
        <v>70</v>
      </c>
    </row>
    <row r="49007" spans="17:63" ht="29.25" customHeight="1" x14ac:dyDescent="0.2">
      <c r="Q49007" s="92" t="s">
        <v>50</v>
      </c>
      <c r="BF49007" s="101" t="s">
        <v>58</v>
      </c>
      <c r="BK49007" s="98" t="s">
        <v>70</v>
      </c>
    </row>
    <row r="49008" spans="17:63" ht="29.25" customHeight="1" x14ac:dyDescent="0.2">
      <c r="Q49008" s="92" t="s">
        <v>50</v>
      </c>
      <c r="BF49008" s="101" t="s">
        <v>58</v>
      </c>
      <c r="BK49008" s="98" t="s">
        <v>70</v>
      </c>
    </row>
    <row r="49009" spans="17:63" ht="29.25" customHeight="1" x14ac:dyDescent="0.2">
      <c r="Q49009" s="92" t="s">
        <v>50</v>
      </c>
      <c r="BF49009" s="101" t="s">
        <v>58</v>
      </c>
      <c r="BK49009" s="98" t="s">
        <v>70</v>
      </c>
    </row>
    <row r="49010" spans="17:63" ht="29.25" customHeight="1" x14ac:dyDescent="0.2">
      <c r="Q49010" s="92" t="s">
        <v>50</v>
      </c>
      <c r="BF49010" s="101" t="s">
        <v>58</v>
      </c>
      <c r="BK49010" s="98" t="s">
        <v>70</v>
      </c>
    </row>
    <row r="49011" spans="17:63" ht="29.25" customHeight="1" x14ac:dyDescent="0.2">
      <c r="Q49011" s="92" t="s">
        <v>50</v>
      </c>
      <c r="BF49011" s="101" t="s">
        <v>58</v>
      </c>
      <c r="BK49011" s="98" t="s">
        <v>70</v>
      </c>
    </row>
    <row r="49012" spans="17:63" ht="29.25" customHeight="1" x14ac:dyDescent="0.2">
      <c r="Q49012" s="92" t="s">
        <v>50</v>
      </c>
      <c r="BF49012" s="101" t="s">
        <v>58</v>
      </c>
      <c r="BK49012" s="98" t="s">
        <v>70</v>
      </c>
    </row>
    <row r="49013" spans="17:63" ht="29.25" customHeight="1" x14ac:dyDescent="0.2">
      <c r="Q49013" s="92" t="s">
        <v>50</v>
      </c>
      <c r="BF49013" s="101" t="s">
        <v>58</v>
      </c>
      <c r="BK49013" s="98" t="s">
        <v>70</v>
      </c>
    </row>
    <row r="49014" spans="17:63" ht="29.25" customHeight="1" x14ac:dyDescent="0.2">
      <c r="Q49014" s="92" t="s">
        <v>50</v>
      </c>
      <c r="BF49014" s="101" t="s">
        <v>58</v>
      </c>
      <c r="BK49014" s="98" t="s">
        <v>70</v>
      </c>
    </row>
    <row r="49015" spans="17:63" ht="29.25" customHeight="1" x14ac:dyDescent="0.2">
      <c r="Q49015" s="92" t="s">
        <v>50</v>
      </c>
      <c r="BF49015" s="101" t="s">
        <v>58</v>
      </c>
      <c r="BK49015" s="98" t="s">
        <v>70</v>
      </c>
    </row>
    <row r="49016" spans="17:63" ht="29.25" customHeight="1" x14ac:dyDescent="0.2">
      <c r="Q49016" s="92" t="s">
        <v>50</v>
      </c>
      <c r="BF49016" s="101" t="s">
        <v>58</v>
      </c>
      <c r="BK49016" s="98" t="s">
        <v>70</v>
      </c>
    </row>
    <row r="49017" spans="17:63" ht="29.25" customHeight="1" x14ac:dyDescent="0.2">
      <c r="Q49017" s="92" t="s">
        <v>50</v>
      </c>
      <c r="BF49017" s="101" t="s">
        <v>58</v>
      </c>
      <c r="BK49017" s="98" t="s">
        <v>70</v>
      </c>
    </row>
    <row r="49018" spans="17:63" ht="29.25" customHeight="1" x14ac:dyDescent="0.2">
      <c r="Q49018" s="92" t="s">
        <v>50</v>
      </c>
      <c r="BF49018" s="101" t="s">
        <v>58</v>
      </c>
      <c r="BK49018" s="98" t="s">
        <v>70</v>
      </c>
    </row>
    <row r="49019" spans="17:63" ht="29.25" customHeight="1" x14ac:dyDescent="0.2">
      <c r="Q49019" s="92" t="s">
        <v>50</v>
      </c>
      <c r="BF49019" s="101" t="s">
        <v>58</v>
      </c>
      <c r="BK49019" s="98" t="s">
        <v>70</v>
      </c>
    </row>
    <row r="49020" spans="17:63" ht="29.25" customHeight="1" x14ac:dyDescent="0.2">
      <c r="Q49020" s="92" t="s">
        <v>50</v>
      </c>
      <c r="BF49020" s="101" t="s">
        <v>58</v>
      </c>
      <c r="BK49020" s="98" t="s">
        <v>70</v>
      </c>
    </row>
    <row r="49021" spans="17:63" ht="29.25" customHeight="1" x14ac:dyDescent="0.2">
      <c r="Q49021" s="92" t="s">
        <v>50</v>
      </c>
      <c r="BF49021" s="101" t="s">
        <v>58</v>
      </c>
      <c r="BK49021" s="98" t="s">
        <v>70</v>
      </c>
    </row>
    <row r="49022" spans="17:63" ht="29.25" customHeight="1" x14ac:dyDescent="0.2">
      <c r="Q49022" s="92" t="s">
        <v>50</v>
      </c>
      <c r="BF49022" s="101" t="s">
        <v>58</v>
      </c>
      <c r="BK49022" s="98" t="s">
        <v>70</v>
      </c>
    </row>
    <row r="49023" spans="17:63" ht="29.25" customHeight="1" x14ac:dyDescent="0.2">
      <c r="Q49023" s="92" t="s">
        <v>50</v>
      </c>
      <c r="BF49023" s="101" t="s">
        <v>58</v>
      </c>
      <c r="BK49023" s="98" t="s">
        <v>70</v>
      </c>
    </row>
    <row r="49024" spans="17:63" ht="29.25" customHeight="1" x14ac:dyDescent="0.2">
      <c r="Q49024" s="92" t="s">
        <v>50</v>
      </c>
      <c r="BF49024" s="101" t="s">
        <v>58</v>
      </c>
      <c r="BK49024" s="98" t="s">
        <v>70</v>
      </c>
    </row>
    <row r="49025" spans="17:63" ht="29.25" customHeight="1" x14ac:dyDescent="0.2">
      <c r="Q49025" s="92" t="s">
        <v>50</v>
      </c>
      <c r="BF49025" s="101" t="s">
        <v>58</v>
      </c>
      <c r="BK49025" s="98" t="s">
        <v>70</v>
      </c>
    </row>
    <row r="49026" spans="17:63" ht="29.25" customHeight="1" x14ac:dyDescent="0.2">
      <c r="Q49026" s="92" t="s">
        <v>50</v>
      </c>
      <c r="BF49026" s="101" t="s">
        <v>58</v>
      </c>
      <c r="BK49026" s="98" t="s">
        <v>70</v>
      </c>
    </row>
    <row r="49027" spans="17:63" ht="29.25" customHeight="1" x14ac:dyDescent="0.2">
      <c r="Q49027" s="92" t="s">
        <v>50</v>
      </c>
      <c r="BF49027" s="101" t="s">
        <v>58</v>
      </c>
      <c r="BK49027" s="98" t="s">
        <v>70</v>
      </c>
    </row>
    <row r="49028" spans="17:63" ht="29.25" customHeight="1" x14ac:dyDescent="0.2">
      <c r="Q49028" s="92" t="s">
        <v>50</v>
      </c>
      <c r="BF49028" s="101" t="s">
        <v>58</v>
      </c>
      <c r="BK49028" s="98" t="s">
        <v>70</v>
      </c>
    </row>
    <row r="49029" spans="17:63" ht="29.25" customHeight="1" x14ac:dyDescent="0.2">
      <c r="Q49029" s="92" t="s">
        <v>50</v>
      </c>
      <c r="BF49029" s="101" t="s">
        <v>58</v>
      </c>
      <c r="BK49029" s="98" t="s">
        <v>70</v>
      </c>
    </row>
    <row r="49030" spans="17:63" ht="29.25" customHeight="1" x14ac:dyDescent="0.2">
      <c r="Q49030" s="92" t="s">
        <v>50</v>
      </c>
      <c r="BF49030" s="101" t="s">
        <v>58</v>
      </c>
      <c r="BK49030" s="98" t="s">
        <v>70</v>
      </c>
    </row>
    <row r="49031" spans="17:63" ht="29.25" customHeight="1" x14ac:dyDescent="0.2">
      <c r="Q49031" s="92" t="s">
        <v>50</v>
      </c>
      <c r="BF49031" s="101" t="s">
        <v>58</v>
      </c>
      <c r="BK49031" s="98" t="s">
        <v>70</v>
      </c>
    </row>
    <row r="49032" spans="17:63" ht="29.25" customHeight="1" x14ac:dyDescent="0.2">
      <c r="Q49032" s="92" t="s">
        <v>50</v>
      </c>
      <c r="BF49032" s="101" t="s">
        <v>58</v>
      </c>
      <c r="BK49032" s="98" t="s">
        <v>70</v>
      </c>
    </row>
    <row r="49033" spans="17:63" ht="29.25" customHeight="1" x14ac:dyDescent="0.2">
      <c r="Q49033" s="92" t="s">
        <v>50</v>
      </c>
      <c r="BF49033" s="101" t="s">
        <v>58</v>
      </c>
      <c r="BK49033" s="98" t="s">
        <v>70</v>
      </c>
    </row>
    <row r="49034" spans="17:63" ht="29.25" customHeight="1" x14ac:dyDescent="0.2">
      <c r="Q49034" s="92" t="s">
        <v>50</v>
      </c>
      <c r="BF49034" s="101" t="s">
        <v>58</v>
      </c>
      <c r="BK49034" s="98" t="s">
        <v>70</v>
      </c>
    </row>
    <row r="49035" spans="17:63" ht="29.25" customHeight="1" x14ac:dyDescent="0.2">
      <c r="Q49035" s="92" t="s">
        <v>50</v>
      </c>
      <c r="BF49035" s="101" t="s">
        <v>58</v>
      </c>
      <c r="BK49035" s="98" t="s">
        <v>70</v>
      </c>
    </row>
    <row r="49036" spans="17:63" ht="29.25" customHeight="1" x14ac:dyDescent="0.2">
      <c r="Q49036" s="92" t="s">
        <v>50</v>
      </c>
      <c r="BF49036" s="101" t="s">
        <v>58</v>
      </c>
      <c r="BK49036" s="98" t="s">
        <v>70</v>
      </c>
    </row>
    <row r="49037" spans="17:63" ht="29.25" customHeight="1" x14ac:dyDescent="0.2">
      <c r="Q49037" s="92" t="s">
        <v>50</v>
      </c>
      <c r="BF49037" s="101" t="s">
        <v>58</v>
      </c>
      <c r="BK49037" s="98" t="s">
        <v>70</v>
      </c>
    </row>
    <row r="49038" spans="17:63" ht="29.25" customHeight="1" x14ac:dyDescent="0.2">
      <c r="Q49038" s="92" t="s">
        <v>50</v>
      </c>
      <c r="BF49038" s="101" t="s">
        <v>58</v>
      </c>
      <c r="BK49038" s="98" t="s">
        <v>70</v>
      </c>
    </row>
    <row r="49039" spans="17:63" ht="29.25" customHeight="1" x14ac:dyDescent="0.2">
      <c r="Q49039" s="92" t="s">
        <v>50</v>
      </c>
      <c r="BF49039" s="101" t="s">
        <v>58</v>
      </c>
      <c r="BK49039" s="98" t="s">
        <v>70</v>
      </c>
    </row>
    <row r="49040" spans="17:63" ht="29.25" customHeight="1" x14ac:dyDescent="0.2">
      <c r="Q49040" s="92" t="s">
        <v>50</v>
      </c>
      <c r="BF49040" s="101" t="s">
        <v>58</v>
      </c>
      <c r="BK49040" s="98" t="s">
        <v>70</v>
      </c>
    </row>
    <row r="49041" spans="17:63" ht="29.25" customHeight="1" x14ac:dyDescent="0.2">
      <c r="Q49041" s="92" t="s">
        <v>50</v>
      </c>
      <c r="BF49041" s="101" t="s">
        <v>58</v>
      </c>
      <c r="BK49041" s="98" t="s">
        <v>70</v>
      </c>
    </row>
    <row r="49042" spans="17:63" ht="29.25" customHeight="1" x14ac:dyDescent="0.2">
      <c r="Q49042" s="92" t="s">
        <v>50</v>
      </c>
      <c r="BF49042" s="101" t="s">
        <v>58</v>
      </c>
      <c r="BK49042" s="98" t="s">
        <v>70</v>
      </c>
    </row>
    <row r="49043" spans="17:63" ht="29.25" customHeight="1" x14ac:dyDescent="0.2">
      <c r="Q49043" s="92" t="s">
        <v>50</v>
      </c>
      <c r="BF49043" s="101" t="s">
        <v>58</v>
      </c>
      <c r="BK49043" s="98" t="s">
        <v>70</v>
      </c>
    </row>
    <row r="49044" spans="17:63" ht="29.25" customHeight="1" x14ac:dyDescent="0.2">
      <c r="Q49044" s="92" t="s">
        <v>50</v>
      </c>
      <c r="BF49044" s="101" t="s">
        <v>58</v>
      </c>
      <c r="BK49044" s="98" t="s">
        <v>70</v>
      </c>
    </row>
    <row r="49045" spans="17:63" ht="29.25" customHeight="1" x14ac:dyDescent="0.2">
      <c r="Q49045" s="92" t="s">
        <v>50</v>
      </c>
      <c r="BF49045" s="101" t="s">
        <v>58</v>
      </c>
      <c r="BK49045" s="98" t="s">
        <v>70</v>
      </c>
    </row>
    <row r="49046" spans="17:63" ht="29.25" customHeight="1" x14ac:dyDescent="0.2">
      <c r="Q49046" s="92" t="s">
        <v>50</v>
      </c>
      <c r="BF49046" s="101" t="s">
        <v>58</v>
      </c>
      <c r="BK49046" s="98" t="s">
        <v>70</v>
      </c>
    </row>
    <row r="49047" spans="17:63" ht="29.25" customHeight="1" x14ac:dyDescent="0.2">
      <c r="Q49047" s="92" t="s">
        <v>50</v>
      </c>
      <c r="BF49047" s="101" t="s">
        <v>58</v>
      </c>
      <c r="BK49047" s="98" t="s">
        <v>70</v>
      </c>
    </row>
    <row r="49048" spans="17:63" ht="29.25" customHeight="1" x14ac:dyDescent="0.2">
      <c r="Q49048" s="92" t="s">
        <v>50</v>
      </c>
      <c r="BF49048" s="101" t="s">
        <v>58</v>
      </c>
      <c r="BK49048" s="98" t="s">
        <v>70</v>
      </c>
    </row>
    <row r="49049" spans="17:63" ht="29.25" customHeight="1" x14ac:dyDescent="0.2">
      <c r="Q49049" s="92" t="s">
        <v>50</v>
      </c>
      <c r="BF49049" s="101" t="s">
        <v>58</v>
      </c>
      <c r="BK49049" s="98" t="s">
        <v>70</v>
      </c>
    </row>
    <row r="49050" spans="17:63" ht="29.25" customHeight="1" x14ac:dyDescent="0.2">
      <c r="Q49050" s="92" t="s">
        <v>50</v>
      </c>
      <c r="BF49050" s="101" t="s">
        <v>58</v>
      </c>
      <c r="BK49050" s="98" t="s">
        <v>70</v>
      </c>
    </row>
    <row r="49051" spans="17:63" ht="29.25" customHeight="1" x14ac:dyDescent="0.2">
      <c r="Q49051" s="92" t="s">
        <v>50</v>
      </c>
      <c r="BF49051" s="101" t="s">
        <v>58</v>
      </c>
      <c r="BK49051" s="98" t="s">
        <v>70</v>
      </c>
    </row>
    <row r="49052" spans="17:63" ht="29.25" customHeight="1" x14ac:dyDescent="0.2">
      <c r="Q49052" s="92" t="s">
        <v>50</v>
      </c>
      <c r="BF49052" s="101" t="s">
        <v>58</v>
      </c>
      <c r="BK49052" s="98" t="s">
        <v>70</v>
      </c>
    </row>
    <row r="49053" spans="17:63" ht="29.25" customHeight="1" x14ac:dyDescent="0.2">
      <c r="Q49053" s="92" t="s">
        <v>50</v>
      </c>
      <c r="BF49053" s="101" t="s">
        <v>58</v>
      </c>
      <c r="BK49053" s="98" t="s">
        <v>70</v>
      </c>
    </row>
    <row r="49054" spans="17:63" ht="29.25" customHeight="1" x14ac:dyDescent="0.2">
      <c r="Q49054" s="92" t="s">
        <v>50</v>
      </c>
      <c r="BF49054" s="101" t="s">
        <v>58</v>
      </c>
      <c r="BK49054" s="98" t="s">
        <v>70</v>
      </c>
    </row>
    <row r="49055" spans="17:63" ht="29.25" customHeight="1" x14ac:dyDescent="0.2">
      <c r="Q49055" s="92" t="s">
        <v>50</v>
      </c>
      <c r="BF49055" s="101" t="s">
        <v>58</v>
      </c>
      <c r="BK49055" s="98" t="s">
        <v>70</v>
      </c>
    </row>
    <row r="49056" spans="17:63" ht="29.25" customHeight="1" x14ac:dyDescent="0.2">
      <c r="Q49056" s="92" t="s">
        <v>50</v>
      </c>
      <c r="BF49056" s="101" t="s">
        <v>58</v>
      </c>
      <c r="BK49056" s="98" t="s">
        <v>70</v>
      </c>
    </row>
    <row r="49057" spans="17:63" ht="29.25" customHeight="1" x14ac:dyDescent="0.2">
      <c r="Q49057" s="92" t="s">
        <v>50</v>
      </c>
      <c r="BF49057" s="101" t="s">
        <v>58</v>
      </c>
      <c r="BK49057" s="98" t="s">
        <v>70</v>
      </c>
    </row>
    <row r="49058" spans="17:63" ht="29.25" customHeight="1" x14ac:dyDescent="0.2">
      <c r="Q49058" s="92" t="s">
        <v>50</v>
      </c>
      <c r="BF49058" s="101" t="s">
        <v>58</v>
      </c>
      <c r="BK49058" s="98" t="s">
        <v>70</v>
      </c>
    </row>
    <row r="49059" spans="17:63" ht="29.25" customHeight="1" x14ac:dyDescent="0.2">
      <c r="Q49059" s="92" t="s">
        <v>50</v>
      </c>
      <c r="BF49059" s="101" t="s">
        <v>58</v>
      </c>
      <c r="BK49059" s="98" t="s">
        <v>70</v>
      </c>
    </row>
    <row r="49060" spans="17:63" ht="29.25" customHeight="1" x14ac:dyDescent="0.2">
      <c r="Q49060" s="92" t="s">
        <v>50</v>
      </c>
      <c r="BF49060" s="101" t="s">
        <v>58</v>
      </c>
      <c r="BK49060" s="98" t="s">
        <v>70</v>
      </c>
    </row>
    <row r="49061" spans="17:63" ht="29.25" customHeight="1" x14ac:dyDescent="0.2">
      <c r="Q49061" s="92" t="s">
        <v>50</v>
      </c>
      <c r="BF49061" s="101" t="s">
        <v>58</v>
      </c>
      <c r="BK49061" s="98" t="s">
        <v>70</v>
      </c>
    </row>
    <row r="49062" spans="17:63" ht="29.25" customHeight="1" x14ac:dyDescent="0.2">
      <c r="Q49062" s="92" t="s">
        <v>50</v>
      </c>
      <c r="BF49062" s="101" t="s">
        <v>58</v>
      </c>
      <c r="BK49062" s="98" t="s">
        <v>70</v>
      </c>
    </row>
    <row r="49063" spans="17:63" ht="29.25" customHeight="1" x14ac:dyDescent="0.2">
      <c r="Q49063" s="92" t="s">
        <v>50</v>
      </c>
      <c r="BF49063" s="101" t="s">
        <v>58</v>
      </c>
      <c r="BK49063" s="98" t="s">
        <v>70</v>
      </c>
    </row>
    <row r="49064" spans="17:63" ht="29.25" customHeight="1" x14ac:dyDescent="0.2">
      <c r="Q49064" s="92" t="s">
        <v>50</v>
      </c>
      <c r="BF49064" s="101" t="s">
        <v>58</v>
      </c>
      <c r="BK49064" s="98" t="s">
        <v>70</v>
      </c>
    </row>
    <row r="49065" spans="17:63" ht="29.25" customHeight="1" x14ac:dyDescent="0.2">
      <c r="Q49065" s="92" t="s">
        <v>50</v>
      </c>
      <c r="BF49065" s="101" t="s">
        <v>58</v>
      </c>
      <c r="BK49065" s="98" t="s">
        <v>70</v>
      </c>
    </row>
    <row r="49066" spans="17:63" ht="29.25" customHeight="1" x14ac:dyDescent="0.2">
      <c r="Q49066" s="92" t="s">
        <v>50</v>
      </c>
      <c r="BF49066" s="101" t="s">
        <v>58</v>
      </c>
      <c r="BK49066" s="98" t="s">
        <v>70</v>
      </c>
    </row>
    <row r="49067" spans="17:63" ht="29.25" customHeight="1" x14ac:dyDescent="0.2">
      <c r="Q49067" s="92" t="s">
        <v>50</v>
      </c>
      <c r="BF49067" s="101" t="s">
        <v>58</v>
      </c>
      <c r="BK49067" s="98" t="s">
        <v>70</v>
      </c>
    </row>
    <row r="49068" spans="17:63" ht="29.25" customHeight="1" x14ac:dyDescent="0.2">
      <c r="Q49068" s="92" t="s">
        <v>50</v>
      </c>
      <c r="BF49068" s="101" t="s">
        <v>58</v>
      </c>
      <c r="BK49068" s="98" t="s">
        <v>70</v>
      </c>
    </row>
    <row r="49069" spans="17:63" ht="29.25" customHeight="1" x14ac:dyDescent="0.2">
      <c r="Q49069" s="92" t="s">
        <v>50</v>
      </c>
      <c r="BF49069" s="101" t="s">
        <v>58</v>
      </c>
      <c r="BK49069" s="98" t="s">
        <v>70</v>
      </c>
    </row>
    <row r="49070" spans="17:63" ht="29.25" customHeight="1" x14ac:dyDescent="0.2">
      <c r="Q49070" s="92" t="s">
        <v>50</v>
      </c>
      <c r="BF49070" s="101" t="s">
        <v>58</v>
      </c>
      <c r="BK49070" s="98" t="s">
        <v>70</v>
      </c>
    </row>
    <row r="49071" spans="17:63" ht="29.25" customHeight="1" x14ac:dyDescent="0.2">
      <c r="Q49071" s="92" t="s">
        <v>50</v>
      </c>
      <c r="BF49071" s="101" t="s">
        <v>58</v>
      </c>
      <c r="BK49071" s="98" t="s">
        <v>70</v>
      </c>
    </row>
    <row r="49072" spans="17:63" ht="29.25" customHeight="1" x14ac:dyDescent="0.2">
      <c r="Q49072" s="92" t="s">
        <v>50</v>
      </c>
      <c r="BF49072" s="101" t="s">
        <v>58</v>
      </c>
      <c r="BK49072" s="98" t="s">
        <v>70</v>
      </c>
    </row>
    <row r="49073" spans="17:63" ht="29.25" customHeight="1" x14ac:dyDescent="0.2">
      <c r="Q49073" s="92" t="s">
        <v>50</v>
      </c>
      <c r="BF49073" s="101" t="s">
        <v>58</v>
      </c>
      <c r="BK49073" s="98" t="s">
        <v>70</v>
      </c>
    </row>
    <row r="49074" spans="17:63" ht="29.25" customHeight="1" x14ac:dyDescent="0.2">
      <c r="Q49074" s="92" t="s">
        <v>50</v>
      </c>
      <c r="BF49074" s="101" t="s">
        <v>58</v>
      </c>
      <c r="BK49074" s="98" t="s">
        <v>70</v>
      </c>
    </row>
    <row r="49075" spans="17:63" ht="29.25" customHeight="1" x14ac:dyDescent="0.2">
      <c r="Q49075" s="92" t="s">
        <v>50</v>
      </c>
      <c r="BF49075" s="101" t="s">
        <v>58</v>
      </c>
      <c r="BK49075" s="98" t="s">
        <v>70</v>
      </c>
    </row>
    <row r="49076" spans="17:63" ht="29.25" customHeight="1" x14ac:dyDescent="0.2">
      <c r="Q49076" s="92" t="s">
        <v>50</v>
      </c>
      <c r="BF49076" s="101" t="s">
        <v>58</v>
      </c>
      <c r="BK49076" s="98" t="s">
        <v>70</v>
      </c>
    </row>
    <row r="49077" spans="17:63" ht="29.25" customHeight="1" x14ac:dyDescent="0.2">
      <c r="Q49077" s="92" t="s">
        <v>50</v>
      </c>
      <c r="BF49077" s="101" t="s">
        <v>58</v>
      </c>
      <c r="BK49077" s="98" t="s">
        <v>70</v>
      </c>
    </row>
    <row r="49078" spans="17:63" ht="29.25" customHeight="1" x14ac:dyDescent="0.2">
      <c r="Q49078" s="92" t="s">
        <v>50</v>
      </c>
      <c r="BF49078" s="101" t="s">
        <v>58</v>
      </c>
      <c r="BK49078" s="98" t="s">
        <v>70</v>
      </c>
    </row>
    <row r="49079" spans="17:63" ht="29.25" customHeight="1" x14ac:dyDescent="0.2">
      <c r="Q49079" s="92" t="s">
        <v>50</v>
      </c>
      <c r="BF49079" s="101" t="s">
        <v>58</v>
      </c>
      <c r="BK49079" s="98" t="s">
        <v>70</v>
      </c>
    </row>
    <row r="49080" spans="17:63" ht="29.25" customHeight="1" x14ac:dyDescent="0.2">
      <c r="Q49080" s="92" t="s">
        <v>50</v>
      </c>
      <c r="BF49080" s="101" t="s">
        <v>58</v>
      </c>
      <c r="BK49080" s="98" t="s">
        <v>70</v>
      </c>
    </row>
    <row r="49081" spans="17:63" ht="29.25" customHeight="1" x14ac:dyDescent="0.2">
      <c r="Q49081" s="92" t="s">
        <v>50</v>
      </c>
      <c r="BF49081" s="101" t="s">
        <v>58</v>
      </c>
      <c r="BK49081" s="98" t="s">
        <v>70</v>
      </c>
    </row>
    <row r="49082" spans="17:63" ht="29.25" customHeight="1" x14ac:dyDescent="0.2">
      <c r="Q49082" s="92" t="s">
        <v>50</v>
      </c>
      <c r="BF49082" s="101" t="s">
        <v>58</v>
      </c>
      <c r="BK49082" s="98" t="s">
        <v>70</v>
      </c>
    </row>
    <row r="49083" spans="17:63" ht="29.25" customHeight="1" x14ac:dyDescent="0.2">
      <c r="Q49083" s="92" t="s">
        <v>50</v>
      </c>
      <c r="BF49083" s="101" t="s">
        <v>58</v>
      </c>
      <c r="BK49083" s="98" t="s">
        <v>70</v>
      </c>
    </row>
    <row r="49084" spans="17:63" ht="29.25" customHeight="1" x14ac:dyDescent="0.2">
      <c r="Q49084" s="92" t="s">
        <v>50</v>
      </c>
      <c r="BF49084" s="101" t="s">
        <v>58</v>
      </c>
      <c r="BK49084" s="98" t="s">
        <v>70</v>
      </c>
    </row>
    <row r="49085" spans="17:63" ht="29.25" customHeight="1" x14ac:dyDescent="0.2">
      <c r="Q49085" s="92" t="s">
        <v>50</v>
      </c>
      <c r="BF49085" s="101" t="s">
        <v>58</v>
      </c>
      <c r="BK49085" s="98" t="s">
        <v>70</v>
      </c>
    </row>
    <row r="49086" spans="17:63" ht="29.25" customHeight="1" x14ac:dyDescent="0.2">
      <c r="Q49086" s="92" t="s">
        <v>50</v>
      </c>
      <c r="BF49086" s="101" t="s">
        <v>58</v>
      </c>
      <c r="BK49086" s="98" t="s">
        <v>70</v>
      </c>
    </row>
    <row r="49087" spans="17:63" ht="29.25" customHeight="1" x14ac:dyDescent="0.2">
      <c r="Q49087" s="92" t="s">
        <v>50</v>
      </c>
      <c r="BF49087" s="101" t="s">
        <v>58</v>
      </c>
      <c r="BK49087" s="98" t="s">
        <v>70</v>
      </c>
    </row>
    <row r="49088" spans="17:63" ht="29.25" customHeight="1" x14ac:dyDescent="0.2">
      <c r="Q49088" s="92" t="s">
        <v>50</v>
      </c>
      <c r="BF49088" s="101" t="s">
        <v>58</v>
      </c>
      <c r="BK49088" s="98" t="s">
        <v>70</v>
      </c>
    </row>
    <row r="49089" spans="17:63" ht="29.25" customHeight="1" x14ac:dyDescent="0.2">
      <c r="Q49089" s="92" t="s">
        <v>50</v>
      </c>
      <c r="BF49089" s="101" t="s">
        <v>58</v>
      </c>
      <c r="BK49089" s="98" t="s">
        <v>70</v>
      </c>
    </row>
    <row r="49090" spans="17:63" ht="29.25" customHeight="1" x14ac:dyDescent="0.2">
      <c r="Q49090" s="92" t="s">
        <v>50</v>
      </c>
      <c r="BF49090" s="101" t="s">
        <v>58</v>
      </c>
      <c r="BK49090" s="98" t="s">
        <v>70</v>
      </c>
    </row>
    <row r="49091" spans="17:63" ht="29.25" customHeight="1" x14ac:dyDescent="0.2">
      <c r="Q49091" s="92" t="s">
        <v>50</v>
      </c>
      <c r="BF49091" s="101" t="s">
        <v>58</v>
      </c>
      <c r="BK49091" s="98" t="s">
        <v>70</v>
      </c>
    </row>
    <row r="49092" spans="17:63" ht="29.25" customHeight="1" x14ac:dyDescent="0.2">
      <c r="Q49092" s="92" t="s">
        <v>50</v>
      </c>
      <c r="BF49092" s="101" t="s">
        <v>58</v>
      </c>
      <c r="BK49092" s="98" t="s">
        <v>70</v>
      </c>
    </row>
    <row r="49093" spans="17:63" ht="29.25" customHeight="1" x14ac:dyDescent="0.2">
      <c r="Q49093" s="92" t="s">
        <v>50</v>
      </c>
      <c r="BF49093" s="101" t="s">
        <v>58</v>
      </c>
      <c r="BK49093" s="98" t="s">
        <v>70</v>
      </c>
    </row>
    <row r="49094" spans="17:63" ht="29.25" customHeight="1" x14ac:dyDescent="0.2">
      <c r="Q49094" s="92" t="s">
        <v>50</v>
      </c>
      <c r="BF49094" s="101" t="s">
        <v>58</v>
      </c>
      <c r="BK49094" s="98" t="s">
        <v>70</v>
      </c>
    </row>
    <row r="49095" spans="17:63" ht="29.25" customHeight="1" x14ac:dyDescent="0.2">
      <c r="Q49095" s="92" t="s">
        <v>50</v>
      </c>
      <c r="BF49095" s="101" t="s">
        <v>58</v>
      </c>
      <c r="BK49095" s="98" t="s">
        <v>70</v>
      </c>
    </row>
    <row r="49096" spans="17:63" ht="29.25" customHeight="1" x14ac:dyDescent="0.2">
      <c r="Q49096" s="92" t="s">
        <v>50</v>
      </c>
      <c r="BF49096" s="101" t="s">
        <v>58</v>
      </c>
      <c r="BK49096" s="98" t="s">
        <v>70</v>
      </c>
    </row>
    <row r="49097" spans="17:63" ht="29.25" customHeight="1" x14ac:dyDescent="0.2">
      <c r="Q49097" s="92" t="s">
        <v>50</v>
      </c>
      <c r="BF49097" s="101" t="s">
        <v>58</v>
      </c>
      <c r="BK49097" s="98" t="s">
        <v>70</v>
      </c>
    </row>
    <row r="49098" spans="17:63" ht="29.25" customHeight="1" x14ac:dyDescent="0.2">
      <c r="Q49098" s="92" t="s">
        <v>50</v>
      </c>
      <c r="BF49098" s="101" t="s">
        <v>58</v>
      </c>
      <c r="BK49098" s="98" t="s">
        <v>70</v>
      </c>
    </row>
    <row r="49099" spans="17:63" ht="29.25" customHeight="1" x14ac:dyDescent="0.2">
      <c r="Q49099" s="92" t="s">
        <v>50</v>
      </c>
      <c r="BF49099" s="101" t="s">
        <v>58</v>
      </c>
      <c r="BK49099" s="98" t="s">
        <v>70</v>
      </c>
    </row>
    <row r="49100" spans="17:63" ht="29.25" customHeight="1" x14ac:dyDescent="0.2">
      <c r="Q49100" s="92" t="s">
        <v>50</v>
      </c>
      <c r="BF49100" s="101" t="s">
        <v>58</v>
      </c>
      <c r="BK49100" s="98" t="s">
        <v>70</v>
      </c>
    </row>
    <row r="49101" spans="17:63" ht="29.25" customHeight="1" x14ac:dyDescent="0.2">
      <c r="Q49101" s="92" t="s">
        <v>50</v>
      </c>
      <c r="BF49101" s="101" t="s">
        <v>58</v>
      </c>
      <c r="BK49101" s="98" t="s">
        <v>70</v>
      </c>
    </row>
    <row r="49102" spans="17:63" ht="29.25" customHeight="1" x14ac:dyDescent="0.2">
      <c r="Q49102" s="92" t="s">
        <v>50</v>
      </c>
      <c r="BF49102" s="101" t="s">
        <v>58</v>
      </c>
      <c r="BK49102" s="98" t="s">
        <v>70</v>
      </c>
    </row>
    <row r="49103" spans="17:63" ht="29.25" customHeight="1" x14ac:dyDescent="0.2">
      <c r="Q49103" s="92" t="s">
        <v>50</v>
      </c>
      <c r="BF49103" s="101" t="s">
        <v>58</v>
      </c>
      <c r="BK49103" s="98" t="s">
        <v>70</v>
      </c>
    </row>
    <row r="49104" spans="17:63" ht="29.25" customHeight="1" x14ac:dyDescent="0.2">
      <c r="Q49104" s="92" t="s">
        <v>50</v>
      </c>
      <c r="BF49104" s="101" t="s">
        <v>58</v>
      </c>
      <c r="BK49104" s="98" t="s">
        <v>70</v>
      </c>
    </row>
    <row r="49105" spans="17:63" ht="29.25" customHeight="1" x14ac:dyDescent="0.2">
      <c r="Q49105" s="92" t="s">
        <v>50</v>
      </c>
      <c r="BF49105" s="101" t="s">
        <v>58</v>
      </c>
      <c r="BK49105" s="98" t="s">
        <v>70</v>
      </c>
    </row>
    <row r="49106" spans="17:63" ht="29.25" customHeight="1" x14ac:dyDescent="0.2">
      <c r="Q49106" s="92" t="s">
        <v>50</v>
      </c>
      <c r="BF49106" s="101" t="s">
        <v>58</v>
      </c>
      <c r="BK49106" s="98" t="s">
        <v>70</v>
      </c>
    </row>
    <row r="49107" spans="17:63" ht="29.25" customHeight="1" x14ac:dyDescent="0.2">
      <c r="Q49107" s="92" t="s">
        <v>50</v>
      </c>
      <c r="BF49107" s="101" t="s">
        <v>58</v>
      </c>
      <c r="BK49107" s="98" t="s">
        <v>70</v>
      </c>
    </row>
    <row r="49108" spans="17:63" ht="29.25" customHeight="1" x14ac:dyDescent="0.2">
      <c r="Q49108" s="92" t="s">
        <v>50</v>
      </c>
      <c r="BF49108" s="101" t="s">
        <v>58</v>
      </c>
      <c r="BK49108" s="98" t="s">
        <v>70</v>
      </c>
    </row>
    <row r="49109" spans="17:63" ht="29.25" customHeight="1" x14ac:dyDescent="0.2">
      <c r="Q49109" s="92" t="s">
        <v>50</v>
      </c>
      <c r="BF49109" s="101" t="s">
        <v>58</v>
      </c>
      <c r="BK49109" s="98" t="s">
        <v>70</v>
      </c>
    </row>
    <row r="49110" spans="17:63" ht="29.25" customHeight="1" x14ac:dyDescent="0.2">
      <c r="Q49110" s="92" t="s">
        <v>50</v>
      </c>
      <c r="BF49110" s="101" t="s">
        <v>58</v>
      </c>
      <c r="BK49110" s="98" t="s">
        <v>70</v>
      </c>
    </row>
    <row r="49111" spans="17:63" ht="29.25" customHeight="1" x14ac:dyDescent="0.2">
      <c r="Q49111" s="92" t="s">
        <v>50</v>
      </c>
      <c r="BF49111" s="101" t="s">
        <v>58</v>
      </c>
      <c r="BK49111" s="98" t="s">
        <v>70</v>
      </c>
    </row>
    <row r="49112" spans="17:63" ht="29.25" customHeight="1" x14ac:dyDescent="0.2">
      <c r="Q49112" s="92" t="s">
        <v>50</v>
      </c>
      <c r="BF49112" s="101" t="s">
        <v>58</v>
      </c>
      <c r="BK49112" s="98" t="s">
        <v>70</v>
      </c>
    </row>
    <row r="49113" spans="17:63" ht="29.25" customHeight="1" x14ac:dyDescent="0.2">
      <c r="Q49113" s="92" t="s">
        <v>50</v>
      </c>
      <c r="BF49113" s="101" t="s">
        <v>58</v>
      </c>
      <c r="BK49113" s="98" t="s">
        <v>70</v>
      </c>
    </row>
    <row r="49114" spans="17:63" ht="29.25" customHeight="1" x14ac:dyDescent="0.2">
      <c r="Q49114" s="92" t="s">
        <v>50</v>
      </c>
      <c r="BF49114" s="101" t="s">
        <v>58</v>
      </c>
      <c r="BK49114" s="98" t="s">
        <v>70</v>
      </c>
    </row>
    <row r="49115" spans="17:63" ht="29.25" customHeight="1" x14ac:dyDescent="0.2">
      <c r="Q49115" s="92" t="s">
        <v>50</v>
      </c>
      <c r="BF49115" s="101" t="s">
        <v>58</v>
      </c>
      <c r="BK49115" s="98" t="s">
        <v>70</v>
      </c>
    </row>
    <row r="49116" spans="17:63" ht="29.25" customHeight="1" x14ac:dyDescent="0.2">
      <c r="Q49116" s="92" t="s">
        <v>50</v>
      </c>
      <c r="BF49116" s="101" t="s">
        <v>58</v>
      </c>
      <c r="BK49116" s="98" t="s">
        <v>70</v>
      </c>
    </row>
    <row r="49117" spans="17:63" ht="29.25" customHeight="1" x14ac:dyDescent="0.2">
      <c r="Q49117" s="92" t="s">
        <v>50</v>
      </c>
      <c r="BF49117" s="101" t="s">
        <v>58</v>
      </c>
      <c r="BK49117" s="98" t="s">
        <v>70</v>
      </c>
    </row>
    <row r="49118" spans="17:63" ht="29.25" customHeight="1" x14ac:dyDescent="0.2">
      <c r="Q49118" s="92" t="s">
        <v>50</v>
      </c>
      <c r="BF49118" s="101" t="s">
        <v>58</v>
      </c>
      <c r="BK49118" s="98" t="s">
        <v>70</v>
      </c>
    </row>
    <row r="49119" spans="17:63" ht="29.25" customHeight="1" x14ac:dyDescent="0.2">
      <c r="Q49119" s="92" t="s">
        <v>50</v>
      </c>
      <c r="BF49119" s="101" t="s">
        <v>58</v>
      </c>
      <c r="BK49119" s="98" t="s">
        <v>70</v>
      </c>
    </row>
    <row r="49120" spans="17:63" ht="29.25" customHeight="1" x14ac:dyDescent="0.2">
      <c r="Q49120" s="92" t="s">
        <v>50</v>
      </c>
      <c r="BF49120" s="101" t="s">
        <v>58</v>
      </c>
      <c r="BK49120" s="98" t="s">
        <v>70</v>
      </c>
    </row>
    <row r="49121" spans="17:63" ht="29.25" customHeight="1" x14ac:dyDescent="0.2">
      <c r="Q49121" s="92" t="s">
        <v>50</v>
      </c>
      <c r="BF49121" s="101" t="s">
        <v>58</v>
      </c>
      <c r="BK49121" s="98" t="s">
        <v>70</v>
      </c>
    </row>
    <row r="49122" spans="17:63" ht="29.25" customHeight="1" x14ac:dyDescent="0.2">
      <c r="Q49122" s="92" t="s">
        <v>50</v>
      </c>
      <c r="BF49122" s="101" t="s">
        <v>58</v>
      </c>
      <c r="BK49122" s="98" t="s">
        <v>70</v>
      </c>
    </row>
    <row r="49123" spans="17:63" ht="29.25" customHeight="1" x14ac:dyDescent="0.2">
      <c r="Q49123" s="92" t="s">
        <v>50</v>
      </c>
      <c r="BF49123" s="101" t="s">
        <v>58</v>
      </c>
      <c r="BK49123" s="98" t="s">
        <v>70</v>
      </c>
    </row>
    <row r="49124" spans="17:63" ht="29.25" customHeight="1" x14ac:dyDescent="0.2">
      <c r="Q49124" s="92" t="s">
        <v>50</v>
      </c>
      <c r="BF49124" s="101" t="s">
        <v>58</v>
      </c>
      <c r="BK49124" s="98" t="s">
        <v>70</v>
      </c>
    </row>
    <row r="49125" spans="17:63" ht="29.25" customHeight="1" x14ac:dyDescent="0.2">
      <c r="Q49125" s="92" t="s">
        <v>50</v>
      </c>
      <c r="BF49125" s="101" t="s">
        <v>58</v>
      </c>
      <c r="BK49125" s="98" t="s">
        <v>70</v>
      </c>
    </row>
    <row r="49126" spans="17:63" ht="29.25" customHeight="1" x14ac:dyDescent="0.2">
      <c r="Q49126" s="92" t="s">
        <v>50</v>
      </c>
      <c r="BF49126" s="101" t="s">
        <v>58</v>
      </c>
      <c r="BK49126" s="98" t="s">
        <v>70</v>
      </c>
    </row>
    <row r="49127" spans="17:63" ht="29.25" customHeight="1" x14ac:dyDescent="0.2">
      <c r="Q49127" s="92" t="s">
        <v>50</v>
      </c>
      <c r="BF49127" s="101" t="s">
        <v>58</v>
      </c>
      <c r="BK49127" s="98" t="s">
        <v>70</v>
      </c>
    </row>
    <row r="49128" spans="17:63" ht="29.25" customHeight="1" x14ac:dyDescent="0.2">
      <c r="Q49128" s="92" t="s">
        <v>50</v>
      </c>
      <c r="BF49128" s="101" t="s">
        <v>58</v>
      </c>
      <c r="BK49128" s="98" t="s">
        <v>70</v>
      </c>
    </row>
    <row r="49129" spans="17:63" ht="29.25" customHeight="1" x14ac:dyDescent="0.2">
      <c r="Q49129" s="92" t="s">
        <v>50</v>
      </c>
      <c r="BF49129" s="101" t="s">
        <v>58</v>
      </c>
      <c r="BK49129" s="98" t="s">
        <v>70</v>
      </c>
    </row>
    <row r="49130" spans="17:63" ht="29.25" customHeight="1" x14ac:dyDescent="0.2">
      <c r="Q49130" s="92" t="s">
        <v>50</v>
      </c>
      <c r="BF49130" s="101" t="s">
        <v>58</v>
      </c>
      <c r="BK49130" s="98" t="s">
        <v>70</v>
      </c>
    </row>
    <row r="49131" spans="17:63" ht="29.25" customHeight="1" x14ac:dyDescent="0.2">
      <c r="Q49131" s="92" t="s">
        <v>50</v>
      </c>
      <c r="BF49131" s="101" t="s">
        <v>58</v>
      </c>
      <c r="BK49131" s="98" t="s">
        <v>70</v>
      </c>
    </row>
    <row r="49132" spans="17:63" ht="29.25" customHeight="1" x14ac:dyDescent="0.2">
      <c r="Q49132" s="92" t="s">
        <v>50</v>
      </c>
      <c r="BF49132" s="101" t="s">
        <v>58</v>
      </c>
      <c r="BK49132" s="98" t="s">
        <v>70</v>
      </c>
    </row>
    <row r="49133" spans="17:63" ht="29.25" customHeight="1" x14ac:dyDescent="0.2">
      <c r="Q49133" s="92" t="s">
        <v>50</v>
      </c>
      <c r="BF49133" s="101" t="s">
        <v>58</v>
      </c>
      <c r="BK49133" s="98" t="s">
        <v>70</v>
      </c>
    </row>
    <row r="49134" spans="17:63" ht="29.25" customHeight="1" x14ac:dyDescent="0.2">
      <c r="Q49134" s="92" t="s">
        <v>50</v>
      </c>
      <c r="BF49134" s="101" t="s">
        <v>58</v>
      </c>
      <c r="BK49134" s="98" t="s">
        <v>70</v>
      </c>
    </row>
    <row r="49135" spans="17:63" ht="29.25" customHeight="1" x14ac:dyDescent="0.2">
      <c r="Q49135" s="92" t="s">
        <v>50</v>
      </c>
      <c r="BF49135" s="101" t="s">
        <v>58</v>
      </c>
      <c r="BK49135" s="98" t="s">
        <v>70</v>
      </c>
    </row>
    <row r="49136" spans="17:63" ht="29.25" customHeight="1" x14ac:dyDescent="0.2">
      <c r="Q49136" s="92" t="s">
        <v>50</v>
      </c>
      <c r="BF49136" s="101" t="s">
        <v>58</v>
      </c>
      <c r="BK49136" s="98" t="s">
        <v>70</v>
      </c>
    </row>
    <row r="49137" spans="17:63" ht="29.25" customHeight="1" x14ac:dyDescent="0.2">
      <c r="Q49137" s="92" t="s">
        <v>50</v>
      </c>
      <c r="BF49137" s="101" t="s">
        <v>58</v>
      </c>
      <c r="BK49137" s="98" t="s">
        <v>70</v>
      </c>
    </row>
    <row r="49138" spans="17:63" ht="29.25" customHeight="1" x14ac:dyDescent="0.2">
      <c r="Q49138" s="92" t="s">
        <v>50</v>
      </c>
      <c r="BF49138" s="101" t="s">
        <v>58</v>
      </c>
      <c r="BK49138" s="98" t="s">
        <v>70</v>
      </c>
    </row>
    <row r="49139" spans="17:63" ht="29.25" customHeight="1" x14ac:dyDescent="0.2">
      <c r="Q49139" s="92" t="s">
        <v>50</v>
      </c>
      <c r="BF49139" s="101" t="s">
        <v>58</v>
      </c>
      <c r="BK49139" s="98" t="s">
        <v>70</v>
      </c>
    </row>
    <row r="49140" spans="17:63" ht="29.25" customHeight="1" x14ac:dyDescent="0.2">
      <c r="Q49140" s="92" t="s">
        <v>50</v>
      </c>
      <c r="BF49140" s="101" t="s">
        <v>58</v>
      </c>
      <c r="BK49140" s="98" t="s">
        <v>70</v>
      </c>
    </row>
    <row r="49141" spans="17:63" ht="29.25" customHeight="1" x14ac:dyDescent="0.2">
      <c r="Q49141" s="92" t="s">
        <v>50</v>
      </c>
      <c r="BF49141" s="101" t="s">
        <v>58</v>
      </c>
      <c r="BK49141" s="98" t="s">
        <v>70</v>
      </c>
    </row>
    <row r="49142" spans="17:63" ht="29.25" customHeight="1" x14ac:dyDescent="0.2">
      <c r="Q49142" s="92" t="s">
        <v>50</v>
      </c>
      <c r="BF49142" s="101" t="s">
        <v>58</v>
      </c>
      <c r="BK49142" s="98" t="s">
        <v>70</v>
      </c>
    </row>
    <row r="49143" spans="17:63" ht="29.25" customHeight="1" x14ac:dyDescent="0.2">
      <c r="Q49143" s="92" t="s">
        <v>50</v>
      </c>
      <c r="BF49143" s="101" t="s">
        <v>58</v>
      </c>
      <c r="BK49143" s="98" t="s">
        <v>70</v>
      </c>
    </row>
    <row r="49144" spans="17:63" ht="29.25" customHeight="1" x14ac:dyDescent="0.2">
      <c r="Q49144" s="92" t="s">
        <v>50</v>
      </c>
      <c r="BF49144" s="101" t="s">
        <v>58</v>
      </c>
      <c r="BK49144" s="98" t="s">
        <v>70</v>
      </c>
    </row>
    <row r="49145" spans="17:63" ht="29.25" customHeight="1" x14ac:dyDescent="0.2">
      <c r="Q49145" s="92" t="s">
        <v>50</v>
      </c>
      <c r="BF49145" s="101" t="s">
        <v>58</v>
      </c>
      <c r="BK49145" s="98" t="s">
        <v>70</v>
      </c>
    </row>
    <row r="49146" spans="17:63" ht="29.25" customHeight="1" x14ac:dyDescent="0.2">
      <c r="Q49146" s="92" t="s">
        <v>50</v>
      </c>
      <c r="BF49146" s="101" t="s">
        <v>58</v>
      </c>
      <c r="BK49146" s="98" t="s">
        <v>70</v>
      </c>
    </row>
    <row r="49147" spans="17:63" ht="29.25" customHeight="1" x14ac:dyDescent="0.2">
      <c r="Q49147" s="92" t="s">
        <v>50</v>
      </c>
      <c r="BF49147" s="101" t="s">
        <v>58</v>
      </c>
      <c r="BK49147" s="98" t="s">
        <v>70</v>
      </c>
    </row>
    <row r="49148" spans="17:63" ht="29.25" customHeight="1" x14ac:dyDescent="0.2">
      <c r="Q49148" s="92" t="s">
        <v>50</v>
      </c>
      <c r="BF49148" s="101" t="s">
        <v>58</v>
      </c>
      <c r="BK49148" s="98" t="s">
        <v>70</v>
      </c>
    </row>
    <row r="49149" spans="17:63" ht="29.25" customHeight="1" x14ac:dyDescent="0.2">
      <c r="Q49149" s="92" t="s">
        <v>50</v>
      </c>
      <c r="BF49149" s="101" t="s">
        <v>58</v>
      </c>
      <c r="BK49149" s="98" t="s">
        <v>70</v>
      </c>
    </row>
    <row r="49150" spans="17:63" ht="29.25" customHeight="1" x14ac:dyDescent="0.2">
      <c r="Q49150" s="92" t="s">
        <v>50</v>
      </c>
      <c r="BF49150" s="101" t="s">
        <v>58</v>
      </c>
      <c r="BK49150" s="98" t="s">
        <v>70</v>
      </c>
    </row>
    <row r="49151" spans="17:63" ht="29.25" customHeight="1" x14ac:dyDescent="0.2">
      <c r="Q49151" s="92" t="s">
        <v>50</v>
      </c>
      <c r="BF49151" s="101" t="s">
        <v>58</v>
      </c>
      <c r="BK49151" s="98" t="s">
        <v>70</v>
      </c>
    </row>
    <row r="49152" spans="17:63" ht="29.25" customHeight="1" x14ac:dyDescent="0.2">
      <c r="Q49152" s="92" t="s">
        <v>50</v>
      </c>
      <c r="BF49152" s="101" t="s">
        <v>58</v>
      </c>
      <c r="BK49152" s="98" t="s">
        <v>70</v>
      </c>
    </row>
    <row r="49153" spans="17:63" ht="29.25" customHeight="1" x14ac:dyDescent="0.2">
      <c r="Q49153" s="92" t="s">
        <v>50</v>
      </c>
      <c r="BF49153" s="101" t="s">
        <v>58</v>
      </c>
      <c r="BK49153" s="98" t="s">
        <v>70</v>
      </c>
    </row>
    <row r="49154" spans="17:63" ht="29.25" customHeight="1" x14ac:dyDescent="0.2">
      <c r="Q49154" s="92" t="s">
        <v>50</v>
      </c>
      <c r="BF49154" s="101" t="s">
        <v>58</v>
      </c>
      <c r="BK49154" s="98" t="s">
        <v>70</v>
      </c>
    </row>
    <row r="49155" spans="17:63" ht="29.25" customHeight="1" x14ac:dyDescent="0.2">
      <c r="Q49155" s="92" t="s">
        <v>50</v>
      </c>
      <c r="BF49155" s="101" t="s">
        <v>58</v>
      </c>
      <c r="BK49155" s="98" t="s">
        <v>70</v>
      </c>
    </row>
    <row r="49156" spans="17:63" ht="29.25" customHeight="1" x14ac:dyDescent="0.2">
      <c r="Q49156" s="92" t="s">
        <v>50</v>
      </c>
      <c r="BF49156" s="101" t="s">
        <v>58</v>
      </c>
      <c r="BK49156" s="98" t="s">
        <v>70</v>
      </c>
    </row>
    <row r="49157" spans="17:63" ht="29.25" customHeight="1" x14ac:dyDescent="0.2">
      <c r="Q49157" s="92" t="s">
        <v>50</v>
      </c>
      <c r="BF49157" s="101" t="s">
        <v>58</v>
      </c>
      <c r="BK49157" s="98" t="s">
        <v>70</v>
      </c>
    </row>
    <row r="49158" spans="17:63" ht="29.25" customHeight="1" x14ac:dyDescent="0.2">
      <c r="Q49158" s="92" t="s">
        <v>50</v>
      </c>
      <c r="BF49158" s="101" t="s">
        <v>58</v>
      </c>
      <c r="BK49158" s="98" t="s">
        <v>70</v>
      </c>
    </row>
    <row r="49159" spans="17:63" ht="29.25" customHeight="1" x14ac:dyDescent="0.2">
      <c r="Q49159" s="92" t="s">
        <v>50</v>
      </c>
      <c r="BF49159" s="101" t="s">
        <v>58</v>
      </c>
      <c r="BK49159" s="98" t="s">
        <v>70</v>
      </c>
    </row>
    <row r="49160" spans="17:63" ht="29.25" customHeight="1" x14ac:dyDescent="0.2">
      <c r="Q49160" s="92" t="s">
        <v>50</v>
      </c>
      <c r="BF49160" s="101" t="s">
        <v>58</v>
      </c>
      <c r="BK49160" s="98" t="s">
        <v>70</v>
      </c>
    </row>
    <row r="49161" spans="17:63" ht="29.25" customHeight="1" x14ac:dyDescent="0.2">
      <c r="Q49161" s="92" t="s">
        <v>50</v>
      </c>
      <c r="BF49161" s="101" t="s">
        <v>58</v>
      </c>
      <c r="BK49161" s="98" t="s">
        <v>70</v>
      </c>
    </row>
    <row r="49162" spans="17:63" ht="29.25" customHeight="1" x14ac:dyDescent="0.2">
      <c r="Q49162" s="92" t="s">
        <v>50</v>
      </c>
      <c r="BF49162" s="101" t="s">
        <v>58</v>
      </c>
      <c r="BK49162" s="98" t="s">
        <v>70</v>
      </c>
    </row>
    <row r="49163" spans="17:63" ht="29.25" customHeight="1" x14ac:dyDescent="0.2">
      <c r="Q49163" s="92" t="s">
        <v>50</v>
      </c>
      <c r="BF49163" s="101" t="s">
        <v>58</v>
      </c>
      <c r="BK49163" s="98" t="s">
        <v>70</v>
      </c>
    </row>
    <row r="49164" spans="17:63" ht="29.25" customHeight="1" x14ac:dyDescent="0.2">
      <c r="Q49164" s="92" t="s">
        <v>50</v>
      </c>
      <c r="BF49164" s="101" t="s">
        <v>58</v>
      </c>
      <c r="BK49164" s="98" t="s">
        <v>70</v>
      </c>
    </row>
    <row r="49165" spans="17:63" ht="29.25" customHeight="1" x14ac:dyDescent="0.2">
      <c r="Q49165" s="92" t="s">
        <v>50</v>
      </c>
      <c r="BF49165" s="101" t="s">
        <v>58</v>
      </c>
      <c r="BK49165" s="98" t="s">
        <v>70</v>
      </c>
    </row>
    <row r="49166" spans="17:63" ht="29.25" customHeight="1" x14ac:dyDescent="0.2">
      <c r="Q49166" s="92" t="s">
        <v>50</v>
      </c>
      <c r="BF49166" s="101" t="s">
        <v>58</v>
      </c>
      <c r="BK49166" s="98" t="s">
        <v>70</v>
      </c>
    </row>
    <row r="49167" spans="17:63" ht="29.25" customHeight="1" x14ac:dyDescent="0.2">
      <c r="Q49167" s="92" t="s">
        <v>50</v>
      </c>
      <c r="BF49167" s="101" t="s">
        <v>58</v>
      </c>
      <c r="BK49167" s="98" t="s">
        <v>70</v>
      </c>
    </row>
    <row r="49168" spans="17:63" ht="29.25" customHeight="1" x14ac:dyDescent="0.2">
      <c r="Q49168" s="92" t="s">
        <v>50</v>
      </c>
      <c r="BF49168" s="101" t="s">
        <v>58</v>
      </c>
      <c r="BK49168" s="98" t="s">
        <v>70</v>
      </c>
    </row>
    <row r="49169" spans="17:63" ht="29.25" customHeight="1" x14ac:dyDescent="0.2">
      <c r="Q49169" s="92" t="s">
        <v>50</v>
      </c>
      <c r="BF49169" s="101" t="s">
        <v>58</v>
      </c>
      <c r="BK49169" s="98" t="s">
        <v>70</v>
      </c>
    </row>
    <row r="49170" spans="17:63" ht="29.25" customHeight="1" x14ac:dyDescent="0.2">
      <c r="Q49170" s="92" t="s">
        <v>50</v>
      </c>
      <c r="BF49170" s="101" t="s">
        <v>58</v>
      </c>
      <c r="BK49170" s="98" t="s">
        <v>70</v>
      </c>
    </row>
    <row r="49171" spans="17:63" ht="29.25" customHeight="1" x14ac:dyDescent="0.2">
      <c r="Q49171" s="92" t="s">
        <v>50</v>
      </c>
      <c r="BF49171" s="101" t="s">
        <v>58</v>
      </c>
      <c r="BK49171" s="98" t="s">
        <v>70</v>
      </c>
    </row>
    <row r="49172" spans="17:63" ht="29.25" customHeight="1" x14ac:dyDescent="0.2">
      <c r="Q49172" s="92" t="s">
        <v>50</v>
      </c>
      <c r="BF49172" s="101" t="s">
        <v>58</v>
      </c>
      <c r="BK49172" s="98" t="s">
        <v>70</v>
      </c>
    </row>
    <row r="49173" spans="17:63" ht="29.25" customHeight="1" x14ac:dyDescent="0.2">
      <c r="Q49173" s="92" t="s">
        <v>50</v>
      </c>
      <c r="BF49173" s="101" t="s">
        <v>58</v>
      </c>
      <c r="BK49173" s="98" t="s">
        <v>70</v>
      </c>
    </row>
    <row r="49174" spans="17:63" ht="29.25" customHeight="1" x14ac:dyDescent="0.2">
      <c r="Q49174" s="92" t="s">
        <v>50</v>
      </c>
      <c r="BF49174" s="101" t="s">
        <v>58</v>
      </c>
      <c r="BK49174" s="98" t="s">
        <v>70</v>
      </c>
    </row>
    <row r="49175" spans="17:63" ht="29.25" customHeight="1" x14ac:dyDescent="0.2">
      <c r="Q49175" s="92" t="s">
        <v>50</v>
      </c>
      <c r="BF49175" s="101" t="s">
        <v>58</v>
      </c>
      <c r="BK49175" s="98" t="s">
        <v>70</v>
      </c>
    </row>
    <row r="49176" spans="17:63" ht="29.25" customHeight="1" x14ac:dyDescent="0.2">
      <c r="Q49176" s="92" t="s">
        <v>50</v>
      </c>
      <c r="BF49176" s="101" t="s">
        <v>58</v>
      </c>
      <c r="BK49176" s="98" t="s">
        <v>70</v>
      </c>
    </row>
    <row r="49177" spans="17:63" ht="29.25" customHeight="1" x14ac:dyDescent="0.2">
      <c r="Q49177" s="92" t="s">
        <v>50</v>
      </c>
      <c r="BF49177" s="101" t="s">
        <v>58</v>
      </c>
      <c r="BK49177" s="98" t="s">
        <v>70</v>
      </c>
    </row>
    <row r="49178" spans="17:63" ht="29.25" customHeight="1" x14ac:dyDescent="0.2">
      <c r="Q49178" s="92" t="s">
        <v>50</v>
      </c>
      <c r="BF49178" s="101" t="s">
        <v>58</v>
      </c>
      <c r="BK49178" s="98" t="s">
        <v>70</v>
      </c>
    </row>
    <row r="49179" spans="17:63" ht="29.25" customHeight="1" x14ac:dyDescent="0.2">
      <c r="Q49179" s="92" t="s">
        <v>50</v>
      </c>
      <c r="BF49179" s="101" t="s">
        <v>58</v>
      </c>
      <c r="BK49179" s="98" t="s">
        <v>70</v>
      </c>
    </row>
    <row r="49180" spans="17:63" ht="29.25" customHeight="1" x14ac:dyDescent="0.2">
      <c r="Q49180" s="92" t="s">
        <v>50</v>
      </c>
      <c r="BF49180" s="101" t="s">
        <v>58</v>
      </c>
      <c r="BK49180" s="98" t="s">
        <v>70</v>
      </c>
    </row>
    <row r="49181" spans="17:63" ht="29.25" customHeight="1" x14ac:dyDescent="0.2">
      <c r="Q49181" s="92" t="s">
        <v>50</v>
      </c>
      <c r="BF49181" s="101" t="s">
        <v>58</v>
      </c>
      <c r="BK49181" s="98" t="s">
        <v>70</v>
      </c>
    </row>
    <row r="49182" spans="17:63" ht="29.25" customHeight="1" x14ac:dyDescent="0.2">
      <c r="Q49182" s="92" t="s">
        <v>50</v>
      </c>
      <c r="BF49182" s="101" t="s">
        <v>58</v>
      </c>
      <c r="BK49182" s="98" t="s">
        <v>70</v>
      </c>
    </row>
    <row r="49183" spans="17:63" ht="29.25" customHeight="1" x14ac:dyDescent="0.2">
      <c r="Q49183" s="92" t="s">
        <v>50</v>
      </c>
      <c r="BF49183" s="101" t="s">
        <v>58</v>
      </c>
      <c r="BK49183" s="98" t="s">
        <v>70</v>
      </c>
    </row>
    <row r="49184" spans="17:63" ht="29.25" customHeight="1" x14ac:dyDescent="0.2">
      <c r="Q49184" s="92" t="s">
        <v>50</v>
      </c>
      <c r="BF49184" s="101" t="s">
        <v>58</v>
      </c>
      <c r="BK49184" s="98" t="s">
        <v>70</v>
      </c>
    </row>
    <row r="49185" spans="17:63" ht="29.25" customHeight="1" x14ac:dyDescent="0.2">
      <c r="Q49185" s="92" t="s">
        <v>50</v>
      </c>
      <c r="BF49185" s="101" t="s">
        <v>58</v>
      </c>
      <c r="BK49185" s="98" t="s">
        <v>70</v>
      </c>
    </row>
    <row r="49186" spans="17:63" ht="29.25" customHeight="1" x14ac:dyDescent="0.2">
      <c r="Q49186" s="92" t="s">
        <v>50</v>
      </c>
      <c r="BF49186" s="101" t="s">
        <v>58</v>
      </c>
      <c r="BK49186" s="98" t="s">
        <v>70</v>
      </c>
    </row>
    <row r="49187" spans="17:63" ht="29.25" customHeight="1" x14ac:dyDescent="0.2">
      <c r="Q49187" s="92" t="s">
        <v>50</v>
      </c>
      <c r="BF49187" s="101" t="s">
        <v>58</v>
      </c>
      <c r="BK49187" s="98" t="s">
        <v>70</v>
      </c>
    </row>
    <row r="49188" spans="17:63" ht="29.25" customHeight="1" x14ac:dyDescent="0.2">
      <c r="Q49188" s="92" t="s">
        <v>50</v>
      </c>
      <c r="BF49188" s="101" t="s">
        <v>58</v>
      </c>
      <c r="BK49188" s="98" t="s">
        <v>70</v>
      </c>
    </row>
    <row r="49189" spans="17:63" ht="29.25" customHeight="1" x14ac:dyDescent="0.2">
      <c r="Q49189" s="92" t="s">
        <v>50</v>
      </c>
      <c r="BF49189" s="101" t="s">
        <v>58</v>
      </c>
      <c r="BK49189" s="98" t="s">
        <v>70</v>
      </c>
    </row>
    <row r="49190" spans="17:63" ht="29.25" customHeight="1" x14ac:dyDescent="0.2">
      <c r="Q49190" s="92" t="s">
        <v>50</v>
      </c>
      <c r="BF49190" s="101" t="s">
        <v>58</v>
      </c>
      <c r="BK49190" s="98" t="s">
        <v>70</v>
      </c>
    </row>
    <row r="49191" spans="17:63" ht="29.25" customHeight="1" x14ac:dyDescent="0.2">
      <c r="Q49191" s="92" t="s">
        <v>50</v>
      </c>
      <c r="BF49191" s="101" t="s">
        <v>58</v>
      </c>
      <c r="BK49191" s="98" t="s">
        <v>70</v>
      </c>
    </row>
    <row r="49192" spans="17:63" ht="29.25" customHeight="1" x14ac:dyDescent="0.2">
      <c r="Q49192" s="92" t="s">
        <v>50</v>
      </c>
      <c r="BF49192" s="101" t="s">
        <v>58</v>
      </c>
      <c r="BK49192" s="98" t="s">
        <v>70</v>
      </c>
    </row>
    <row r="49193" spans="17:63" ht="29.25" customHeight="1" x14ac:dyDescent="0.2">
      <c r="Q49193" s="92" t="s">
        <v>50</v>
      </c>
      <c r="BF49193" s="101" t="s">
        <v>58</v>
      </c>
      <c r="BK49193" s="98" t="s">
        <v>70</v>
      </c>
    </row>
    <row r="49194" spans="17:63" ht="29.25" customHeight="1" x14ac:dyDescent="0.2">
      <c r="Q49194" s="92" t="s">
        <v>50</v>
      </c>
      <c r="BF49194" s="101" t="s">
        <v>58</v>
      </c>
      <c r="BK49194" s="98" t="s">
        <v>70</v>
      </c>
    </row>
    <row r="49195" spans="17:63" ht="29.25" customHeight="1" x14ac:dyDescent="0.2">
      <c r="Q49195" s="92" t="s">
        <v>50</v>
      </c>
      <c r="BF49195" s="101" t="s">
        <v>58</v>
      </c>
      <c r="BK49195" s="98" t="s">
        <v>70</v>
      </c>
    </row>
    <row r="49196" spans="17:63" ht="29.25" customHeight="1" x14ac:dyDescent="0.2">
      <c r="Q49196" s="92" t="s">
        <v>50</v>
      </c>
      <c r="BF49196" s="101" t="s">
        <v>58</v>
      </c>
      <c r="BK49196" s="98" t="s">
        <v>70</v>
      </c>
    </row>
    <row r="49197" spans="17:63" ht="29.25" customHeight="1" x14ac:dyDescent="0.2">
      <c r="Q49197" s="92" t="s">
        <v>50</v>
      </c>
      <c r="BF49197" s="101" t="s">
        <v>58</v>
      </c>
      <c r="BK49197" s="98" t="s">
        <v>70</v>
      </c>
    </row>
    <row r="49198" spans="17:63" ht="29.25" customHeight="1" x14ac:dyDescent="0.2">
      <c r="Q49198" s="92" t="s">
        <v>50</v>
      </c>
      <c r="BF49198" s="101" t="s">
        <v>58</v>
      </c>
      <c r="BK49198" s="98" t="s">
        <v>70</v>
      </c>
    </row>
    <row r="49199" spans="17:63" ht="29.25" customHeight="1" x14ac:dyDescent="0.2">
      <c r="Q49199" s="92" t="s">
        <v>50</v>
      </c>
      <c r="BF49199" s="101" t="s">
        <v>58</v>
      </c>
      <c r="BK49199" s="98" t="s">
        <v>70</v>
      </c>
    </row>
    <row r="49200" spans="17:63" ht="29.25" customHeight="1" x14ac:dyDescent="0.2">
      <c r="Q49200" s="92" t="s">
        <v>50</v>
      </c>
      <c r="BF49200" s="101" t="s">
        <v>58</v>
      </c>
      <c r="BK49200" s="98" t="s">
        <v>70</v>
      </c>
    </row>
    <row r="49201" spans="17:63" ht="29.25" customHeight="1" x14ac:dyDescent="0.2">
      <c r="Q49201" s="92" t="s">
        <v>50</v>
      </c>
      <c r="BF49201" s="101" t="s">
        <v>58</v>
      </c>
      <c r="BK49201" s="98" t="s">
        <v>70</v>
      </c>
    </row>
    <row r="49202" spans="17:63" ht="29.25" customHeight="1" x14ac:dyDescent="0.2">
      <c r="Q49202" s="92" t="s">
        <v>50</v>
      </c>
      <c r="BF49202" s="101" t="s">
        <v>58</v>
      </c>
      <c r="BK49202" s="98" t="s">
        <v>70</v>
      </c>
    </row>
    <row r="49203" spans="17:63" ht="29.25" customHeight="1" x14ac:dyDescent="0.2">
      <c r="Q49203" s="92" t="s">
        <v>50</v>
      </c>
      <c r="BF49203" s="101" t="s">
        <v>58</v>
      </c>
      <c r="BK49203" s="98" t="s">
        <v>70</v>
      </c>
    </row>
    <row r="49204" spans="17:63" ht="29.25" customHeight="1" x14ac:dyDescent="0.2">
      <c r="Q49204" s="92" t="s">
        <v>50</v>
      </c>
      <c r="BF49204" s="101" t="s">
        <v>58</v>
      </c>
      <c r="BK49204" s="98" t="s">
        <v>70</v>
      </c>
    </row>
    <row r="49205" spans="17:63" ht="29.25" customHeight="1" x14ac:dyDescent="0.2">
      <c r="Q49205" s="92" t="s">
        <v>50</v>
      </c>
      <c r="BF49205" s="101" t="s">
        <v>58</v>
      </c>
      <c r="BK49205" s="98" t="s">
        <v>70</v>
      </c>
    </row>
    <row r="49206" spans="17:63" ht="29.25" customHeight="1" x14ac:dyDescent="0.2">
      <c r="Q49206" s="92" t="s">
        <v>50</v>
      </c>
      <c r="BF49206" s="101" t="s">
        <v>58</v>
      </c>
      <c r="BK49206" s="98" t="s">
        <v>70</v>
      </c>
    </row>
    <row r="49207" spans="17:63" ht="29.25" customHeight="1" x14ac:dyDescent="0.2">
      <c r="Q49207" s="92" t="s">
        <v>50</v>
      </c>
      <c r="BF49207" s="101" t="s">
        <v>58</v>
      </c>
      <c r="BK49207" s="98" t="s">
        <v>70</v>
      </c>
    </row>
    <row r="49208" spans="17:63" ht="29.25" customHeight="1" x14ac:dyDescent="0.2">
      <c r="Q49208" s="92" t="s">
        <v>50</v>
      </c>
      <c r="BF49208" s="101" t="s">
        <v>58</v>
      </c>
      <c r="BK49208" s="98" t="s">
        <v>70</v>
      </c>
    </row>
    <row r="49209" spans="17:63" ht="29.25" customHeight="1" x14ac:dyDescent="0.2">
      <c r="Q49209" s="92" t="s">
        <v>50</v>
      </c>
      <c r="BF49209" s="101" t="s">
        <v>58</v>
      </c>
      <c r="BK49209" s="98" t="s">
        <v>70</v>
      </c>
    </row>
    <row r="49210" spans="17:63" ht="29.25" customHeight="1" x14ac:dyDescent="0.2">
      <c r="Q49210" s="92" t="s">
        <v>50</v>
      </c>
      <c r="BF49210" s="101" t="s">
        <v>58</v>
      </c>
      <c r="BK49210" s="98" t="s">
        <v>70</v>
      </c>
    </row>
    <row r="49211" spans="17:63" ht="29.25" customHeight="1" x14ac:dyDescent="0.2">
      <c r="Q49211" s="92" t="s">
        <v>50</v>
      </c>
      <c r="BF49211" s="101" t="s">
        <v>58</v>
      </c>
      <c r="BK49211" s="98" t="s">
        <v>70</v>
      </c>
    </row>
    <row r="49212" spans="17:63" ht="29.25" customHeight="1" x14ac:dyDescent="0.2">
      <c r="Q49212" s="92" t="s">
        <v>50</v>
      </c>
      <c r="BF49212" s="101" t="s">
        <v>58</v>
      </c>
      <c r="BK49212" s="98" t="s">
        <v>70</v>
      </c>
    </row>
    <row r="49213" spans="17:63" ht="29.25" customHeight="1" x14ac:dyDescent="0.2">
      <c r="Q49213" s="92" t="s">
        <v>50</v>
      </c>
      <c r="BF49213" s="101" t="s">
        <v>58</v>
      </c>
      <c r="BK49213" s="98" t="s">
        <v>70</v>
      </c>
    </row>
    <row r="49214" spans="17:63" ht="29.25" customHeight="1" x14ac:dyDescent="0.2">
      <c r="Q49214" s="92" t="s">
        <v>50</v>
      </c>
      <c r="BF49214" s="101" t="s">
        <v>58</v>
      </c>
      <c r="BK49214" s="98" t="s">
        <v>70</v>
      </c>
    </row>
    <row r="49215" spans="17:63" ht="29.25" customHeight="1" x14ac:dyDescent="0.2">
      <c r="Q49215" s="92" t="s">
        <v>50</v>
      </c>
      <c r="BF49215" s="101" t="s">
        <v>58</v>
      </c>
      <c r="BK49215" s="98" t="s">
        <v>70</v>
      </c>
    </row>
    <row r="49216" spans="17:63" ht="29.25" customHeight="1" x14ac:dyDescent="0.2">
      <c r="Q49216" s="92" t="s">
        <v>50</v>
      </c>
      <c r="BF49216" s="101" t="s">
        <v>58</v>
      </c>
      <c r="BK49216" s="98" t="s">
        <v>70</v>
      </c>
    </row>
    <row r="49217" spans="17:63" ht="29.25" customHeight="1" x14ac:dyDescent="0.2">
      <c r="Q49217" s="92" t="s">
        <v>50</v>
      </c>
      <c r="BF49217" s="101" t="s">
        <v>58</v>
      </c>
      <c r="BK49217" s="98" t="s">
        <v>70</v>
      </c>
    </row>
    <row r="49218" spans="17:63" ht="29.25" customHeight="1" x14ac:dyDescent="0.2">
      <c r="Q49218" s="92" t="s">
        <v>50</v>
      </c>
      <c r="BF49218" s="101" t="s">
        <v>58</v>
      </c>
      <c r="BK49218" s="98" t="s">
        <v>70</v>
      </c>
    </row>
    <row r="49219" spans="17:63" ht="29.25" customHeight="1" x14ac:dyDescent="0.2">
      <c r="Q49219" s="92" t="s">
        <v>50</v>
      </c>
      <c r="BF49219" s="101" t="s">
        <v>58</v>
      </c>
      <c r="BK49219" s="98" t="s">
        <v>70</v>
      </c>
    </row>
    <row r="49220" spans="17:63" ht="29.25" customHeight="1" x14ac:dyDescent="0.2">
      <c r="Q49220" s="92" t="s">
        <v>50</v>
      </c>
      <c r="BF49220" s="101" t="s">
        <v>58</v>
      </c>
      <c r="BK49220" s="98" t="s">
        <v>70</v>
      </c>
    </row>
    <row r="49221" spans="17:63" ht="29.25" customHeight="1" x14ac:dyDescent="0.2">
      <c r="Q49221" s="92" t="s">
        <v>50</v>
      </c>
      <c r="BF49221" s="101" t="s">
        <v>58</v>
      </c>
      <c r="BK49221" s="98" t="s">
        <v>70</v>
      </c>
    </row>
    <row r="49222" spans="17:63" ht="29.25" customHeight="1" x14ac:dyDescent="0.2">
      <c r="Q49222" s="92" t="s">
        <v>50</v>
      </c>
      <c r="BF49222" s="101" t="s">
        <v>58</v>
      </c>
      <c r="BK49222" s="98" t="s">
        <v>70</v>
      </c>
    </row>
    <row r="49223" spans="17:63" ht="29.25" customHeight="1" x14ac:dyDescent="0.2">
      <c r="Q49223" s="92" t="s">
        <v>50</v>
      </c>
      <c r="BF49223" s="101" t="s">
        <v>58</v>
      </c>
      <c r="BK49223" s="98" t="s">
        <v>70</v>
      </c>
    </row>
    <row r="49224" spans="17:63" ht="29.25" customHeight="1" x14ac:dyDescent="0.2">
      <c r="Q49224" s="92" t="s">
        <v>50</v>
      </c>
      <c r="BF49224" s="101" t="s">
        <v>58</v>
      </c>
      <c r="BK49224" s="98" t="s">
        <v>70</v>
      </c>
    </row>
    <row r="49225" spans="17:63" ht="29.25" customHeight="1" x14ac:dyDescent="0.2">
      <c r="Q49225" s="92" t="s">
        <v>50</v>
      </c>
      <c r="BF49225" s="101" t="s">
        <v>58</v>
      </c>
      <c r="BK49225" s="98" t="s">
        <v>70</v>
      </c>
    </row>
    <row r="49226" spans="17:63" ht="29.25" customHeight="1" x14ac:dyDescent="0.2">
      <c r="Q49226" s="92" t="s">
        <v>50</v>
      </c>
      <c r="BF49226" s="101" t="s">
        <v>58</v>
      </c>
      <c r="BK49226" s="98" t="s">
        <v>70</v>
      </c>
    </row>
    <row r="49227" spans="17:63" ht="29.25" customHeight="1" x14ac:dyDescent="0.2">
      <c r="Q49227" s="92" t="s">
        <v>50</v>
      </c>
      <c r="BF49227" s="101" t="s">
        <v>58</v>
      </c>
      <c r="BK49227" s="98" t="s">
        <v>70</v>
      </c>
    </row>
    <row r="49228" spans="17:63" ht="29.25" customHeight="1" x14ac:dyDescent="0.2">
      <c r="Q49228" s="92" t="s">
        <v>50</v>
      </c>
      <c r="BF49228" s="101" t="s">
        <v>58</v>
      </c>
      <c r="BK49228" s="98" t="s">
        <v>70</v>
      </c>
    </row>
    <row r="49229" spans="17:63" ht="29.25" customHeight="1" x14ac:dyDescent="0.2">
      <c r="Q49229" s="92" t="s">
        <v>50</v>
      </c>
      <c r="BF49229" s="101" t="s">
        <v>58</v>
      </c>
      <c r="BK49229" s="98" t="s">
        <v>70</v>
      </c>
    </row>
    <row r="49230" spans="17:63" ht="29.25" customHeight="1" x14ac:dyDescent="0.2">
      <c r="Q49230" s="92" t="s">
        <v>50</v>
      </c>
      <c r="BF49230" s="101" t="s">
        <v>58</v>
      </c>
      <c r="BK49230" s="98" t="s">
        <v>70</v>
      </c>
    </row>
    <row r="49231" spans="17:63" ht="29.25" customHeight="1" x14ac:dyDescent="0.2">
      <c r="Q49231" s="92" t="s">
        <v>50</v>
      </c>
      <c r="BF49231" s="101" t="s">
        <v>58</v>
      </c>
      <c r="BK49231" s="98" t="s">
        <v>70</v>
      </c>
    </row>
    <row r="49232" spans="17:63" ht="29.25" customHeight="1" x14ac:dyDescent="0.2">
      <c r="Q49232" s="92" t="s">
        <v>50</v>
      </c>
      <c r="BF49232" s="101" t="s">
        <v>58</v>
      </c>
      <c r="BK49232" s="98" t="s">
        <v>70</v>
      </c>
    </row>
    <row r="49233" spans="17:63" ht="29.25" customHeight="1" x14ac:dyDescent="0.2">
      <c r="Q49233" s="92" t="s">
        <v>50</v>
      </c>
      <c r="BF49233" s="101" t="s">
        <v>58</v>
      </c>
      <c r="BK49233" s="98" t="s">
        <v>70</v>
      </c>
    </row>
    <row r="49234" spans="17:63" ht="29.25" customHeight="1" x14ac:dyDescent="0.2">
      <c r="Q49234" s="92" t="s">
        <v>50</v>
      </c>
      <c r="BF49234" s="101" t="s">
        <v>58</v>
      </c>
      <c r="BK49234" s="98" t="s">
        <v>70</v>
      </c>
    </row>
    <row r="49235" spans="17:63" ht="29.25" customHeight="1" x14ac:dyDescent="0.2">
      <c r="Q49235" s="92" t="s">
        <v>50</v>
      </c>
      <c r="BF49235" s="101" t="s">
        <v>58</v>
      </c>
      <c r="BK49235" s="98" t="s">
        <v>70</v>
      </c>
    </row>
    <row r="49236" spans="17:63" ht="29.25" customHeight="1" x14ac:dyDescent="0.2">
      <c r="Q49236" s="92" t="s">
        <v>50</v>
      </c>
      <c r="BF49236" s="101" t="s">
        <v>58</v>
      </c>
      <c r="BK49236" s="98" t="s">
        <v>70</v>
      </c>
    </row>
    <row r="49237" spans="17:63" ht="29.25" customHeight="1" x14ac:dyDescent="0.2">
      <c r="Q49237" s="92" t="s">
        <v>50</v>
      </c>
      <c r="BF49237" s="101" t="s">
        <v>58</v>
      </c>
      <c r="BK49237" s="98" t="s">
        <v>70</v>
      </c>
    </row>
    <row r="49238" spans="17:63" ht="29.25" customHeight="1" x14ac:dyDescent="0.2">
      <c r="Q49238" s="92" t="s">
        <v>50</v>
      </c>
      <c r="BF49238" s="101" t="s">
        <v>58</v>
      </c>
      <c r="BK49238" s="98" t="s">
        <v>70</v>
      </c>
    </row>
    <row r="49239" spans="17:63" ht="29.25" customHeight="1" x14ac:dyDescent="0.2">
      <c r="Q49239" s="92" t="s">
        <v>50</v>
      </c>
      <c r="BF49239" s="101" t="s">
        <v>58</v>
      </c>
      <c r="BK49239" s="98" t="s">
        <v>70</v>
      </c>
    </row>
    <row r="49240" spans="17:63" ht="29.25" customHeight="1" x14ac:dyDescent="0.2">
      <c r="Q49240" s="92" t="s">
        <v>50</v>
      </c>
      <c r="BF49240" s="101" t="s">
        <v>58</v>
      </c>
      <c r="BK49240" s="98" t="s">
        <v>70</v>
      </c>
    </row>
    <row r="49241" spans="17:63" ht="29.25" customHeight="1" x14ac:dyDescent="0.2">
      <c r="Q49241" s="92" t="s">
        <v>50</v>
      </c>
      <c r="BF49241" s="101" t="s">
        <v>58</v>
      </c>
      <c r="BK49241" s="98" t="s">
        <v>70</v>
      </c>
    </row>
    <row r="49242" spans="17:63" ht="29.25" customHeight="1" x14ac:dyDescent="0.2">
      <c r="Q49242" s="92" t="s">
        <v>50</v>
      </c>
      <c r="BF49242" s="101" t="s">
        <v>58</v>
      </c>
      <c r="BK49242" s="98" t="s">
        <v>70</v>
      </c>
    </row>
    <row r="49243" spans="17:63" ht="29.25" customHeight="1" x14ac:dyDescent="0.2">
      <c r="Q49243" s="92" t="s">
        <v>50</v>
      </c>
      <c r="BF49243" s="101" t="s">
        <v>58</v>
      </c>
      <c r="BK49243" s="98" t="s">
        <v>70</v>
      </c>
    </row>
    <row r="49244" spans="17:63" ht="29.25" customHeight="1" x14ac:dyDescent="0.2">
      <c r="Q49244" s="92" t="s">
        <v>50</v>
      </c>
      <c r="BF49244" s="101" t="s">
        <v>58</v>
      </c>
      <c r="BK49244" s="98" t="s">
        <v>70</v>
      </c>
    </row>
    <row r="49245" spans="17:63" ht="29.25" customHeight="1" x14ac:dyDescent="0.2">
      <c r="Q49245" s="92" t="s">
        <v>50</v>
      </c>
      <c r="BF49245" s="101" t="s">
        <v>58</v>
      </c>
      <c r="BK49245" s="98" t="s">
        <v>70</v>
      </c>
    </row>
    <row r="49246" spans="17:63" ht="29.25" customHeight="1" x14ac:dyDescent="0.2">
      <c r="Q49246" s="92" t="s">
        <v>50</v>
      </c>
      <c r="BF49246" s="101" t="s">
        <v>58</v>
      </c>
      <c r="BK49246" s="98" t="s">
        <v>70</v>
      </c>
    </row>
    <row r="49247" spans="17:63" ht="29.25" customHeight="1" x14ac:dyDescent="0.2">
      <c r="Q49247" s="92" t="s">
        <v>50</v>
      </c>
      <c r="BF49247" s="101" t="s">
        <v>58</v>
      </c>
      <c r="BK49247" s="98" t="s">
        <v>70</v>
      </c>
    </row>
    <row r="49248" spans="17:63" ht="29.25" customHeight="1" x14ac:dyDescent="0.2">
      <c r="Q49248" s="92" t="s">
        <v>50</v>
      </c>
      <c r="BF49248" s="101" t="s">
        <v>58</v>
      </c>
      <c r="BK49248" s="98" t="s">
        <v>70</v>
      </c>
    </row>
    <row r="49249" spans="17:63" ht="29.25" customHeight="1" x14ac:dyDescent="0.2">
      <c r="Q49249" s="92" t="s">
        <v>50</v>
      </c>
      <c r="BF49249" s="101" t="s">
        <v>58</v>
      </c>
      <c r="BK49249" s="98" t="s">
        <v>70</v>
      </c>
    </row>
    <row r="49250" spans="17:63" ht="29.25" customHeight="1" x14ac:dyDescent="0.2">
      <c r="Q49250" s="92" t="s">
        <v>50</v>
      </c>
      <c r="BF49250" s="101" t="s">
        <v>58</v>
      </c>
      <c r="BK49250" s="98" t="s">
        <v>70</v>
      </c>
    </row>
    <row r="49251" spans="17:63" ht="29.25" customHeight="1" x14ac:dyDescent="0.2">
      <c r="Q49251" s="92" t="s">
        <v>50</v>
      </c>
      <c r="BF49251" s="101" t="s">
        <v>58</v>
      </c>
      <c r="BK49251" s="98" t="s">
        <v>70</v>
      </c>
    </row>
    <row r="49252" spans="17:63" ht="29.25" customHeight="1" x14ac:dyDescent="0.2">
      <c r="Q49252" s="92" t="s">
        <v>50</v>
      </c>
      <c r="BF49252" s="101" t="s">
        <v>58</v>
      </c>
      <c r="BK49252" s="98" t="s">
        <v>70</v>
      </c>
    </row>
    <row r="49253" spans="17:63" ht="29.25" customHeight="1" x14ac:dyDescent="0.2">
      <c r="Q49253" s="92" t="s">
        <v>50</v>
      </c>
      <c r="BF49253" s="101" t="s">
        <v>58</v>
      </c>
      <c r="BK49253" s="98" t="s">
        <v>70</v>
      </c>
    </row>
    <row r="49254" spans="17:63" ht="29.25" customHeight="1" x14ac:dyDescent="0.2">
      <c r="Q49254" s="92" t="s">
        <v>50</v>
      </c>
      <c r="BF49254" s="101" t="s">
        <v>58</v>
      </c>
      <c r="BK49254" s="98" t="s">
        <v>70</v>
      </c>
    </row>
    <row r="49255" spans="17:63" ht="29.25" customHeight="1" x14ac:dyDescent="0.2">
      <c r="Q49255" s="92" t="s">
        <v>50</v>
      </c>
      <c r="BF49255" s="101" t="s">
        <v>58</v>
      </c>
      <c r="BK49255" s="98" t="s">
        <v>70</v>
      </c>
    </row>
    <row r="49256" spans="17:63" ht="29.25" customHeight="1" x14ac:dyDescent="0.2">
      <c r="Q49256" s="92" t="s">
        <v>50</v>
      </c>
      <c r="BF49256" s="101" t="s">
        <v>58</v>
      </c>
      <c r="BK49256" s="98" t="s">
        <v>70</v>
      </c>
    </row>
    <row r="49257" spans="17:63" ht="29.25" customHeight="1" x14ac:dyDescent="0.2">
      <c r="Q49257" s="92" t="s">
        <v>50</v>
      </c>
      <c r="BF49257" s="101" t="s">
        <v>58</v>
      </c>
      <c r="BK49257" s="98" t="s">
        <v>70</v>
      </c>
    </row>
    <row r="49258" spans="17:63" ht="29.25" customHeight="1" x14ac:dyDescent="0.2">
      <c r="Q49258" s="92" t="s">
        <v>50</v>
      </c>
      <c r="BF49258" s="101" t="s">
        <v>58</v>
      </c>
      <c r="BK49258" s="98" t="s">
        <v>70</v>
      </c>
    </row>
    <row r="49259" spans="17:63" ht="29.25" customHeight="1" x14ac:dyDescent="0.2">
      <c r="Q49259" s="92" t="s">
        <v>50</v>
      </c>
      <c r="BF49259" s="101" t="s">
        <v>58</v>
      </c>
      <c r="BK49259" s="98" t="s">
        <v>70</v>
      </c>
    </row>
    <row r="49260" spans="17:63" ht="29.25" customHeight="1" x14ac:dyDescent="0.2">
      <c r="Q49260" s="92" t="s">
        <v>50</v>
      </c>
      <c r="BF49260" s="101" t="s">
        <v>58</v>
      </c>
      <c r="BK49260" s="98" t="s">
        <v>70</v>
      </c>
    </row>
    <row r="49261" spans="17:63" ht="29.25" customHeight="1" x14ac:dyDescent="0.2">
      <c r="Q49261" s="92" t="s">
        <v>50</v>
      </c>
      <c r="BF49261" s="101" t="s">
        <v>58</v>
      </c>
      <c r="BK49261" s="98" t="s">
        <v>70</v>
      </c>
    </row>
    <row r="49262" spans="17:63" ht="29.25" customHeight="1" x14ac:dyDescent="0.2">
      <c r="Q49262" s="92" t="s">
        <v>50</v>
      </c>
      <c r="BF49262" s="101" t="s">
        <v>58</v>
      </c>
      <c r="BK49262" s="98" t="s">
        <v>70</v>
      </c>
    </row>
    <row r="49263" spans="17:63" ht="29.25" customHeight="1" x14ac:dyDescent="0.2">
      <c r="Q49263" s="92" t="s">
        <v>50</v>
      </c>
      <c r="BF49263" s="101" t="s">
        <v>58</v>
      </c>
      <c r="BK49263" s="98" t="s">
        <v>70</v>
      </c>
    </row>
    <row r="49264" spans="17:63" ht="29.25" customHeight="1" x14ac:dyDescent="0.2">
      <c r="Q49264" s="92" t="s">
        <v>50</v>
      </c>
      <c r="BF49264" s="101" t="s">
        <v>58</v>
      </c>
      <c r="BK49264" s="98" t="s">
        <v>70</v>
      </c>
    </row>
    <row r="49265" spans="17:63" ht="29.25" customHeight="1" x14ac:dyDescent="0.2">
      <c r="Q49265" s="92" t="s">
        <v>50</v>
      </c>
      <c r="BF49265" s="101" t="s">
        <v>58</v>
      </c>
      <c r="BK49265" s="98" t="s">
        <v>70</v>
      </c>
    </row>
    <row r="49266" spans="17:63" ht="29.25" customHeight="1" x14ac:dyDescent="0.2">
      <c r="Q49266" s="92" t="s">
        <v>50</v>
      </c>
      <c r="BF49266" s="101" t="s">
        <v>58</v>
      </c>
      <c r="BK49266" s="98" t="s">
        <v>70</v>
      </c>
    </row>
    <row r="49267" spans="17:63" ht="29.25" customHeight="1" x14ac:dyDescent="0.2">
      <c r="Q49267" s="92" t="s">
        <v>50</v>
      </c>
      <c r="BF49267" s="101" t="s">
        <v>58</v>
      </c>
      <c r="BK49267" s="98" t="s">
        <v>70</v>
      </c>
    </row>
    <row r="49268" spans="17:63" ht="29.25" customHeight="1" x14ac:dyDescent="0.2">
      <c r="Q49268" s="92" t="s">
        <v>50</v>
      </c>
      <c r="BF49268" s="101" t="s">
        <v>58</v>
      </c>
      <c r="BK49268" s="98" t="s">
        <v>70</v>
      </c>
    </row>
    <row r="49269" spans="17:63" ht="29.25" customHeight="1" x14ac:dyDescent="0.2">
      <c r="Q49269" s="92" t="s">
        <v>50</v>
      </c>
      <c r="BF49269" s="101" t="s">
        <v>58</v>
      </c>
      <c r="BK49269" s="98" t="s">
        <v>70</v>
      </c>
    </row>
    <row r="49270" spans="17:63" ht="29.25" customHeight="1" x14ac:dyDescent="0.2">
      <c r="Q49270" s="92" t="s">
        <v>50</v>
      </c>
      <c r="BF49270" s="101" t="s">
        <v>58</v>
      </c>
      <c r="BK49270" s="98" t="s">
        <v>70</v>
      </c>
    </row>
    <row r="49271" spans="17:63" ht="29.25" customHeight="1" x14ac:dyDescent="0.2">
      <c r="Q49271" s="92" t="s">
        <v>50</v>
      </c>
      <c r="BF49271" s="101" t="s">
        <v>58</v>
      </c>
      <c r="BK49271" s="98" t="s">
        <v>70</v>
      </c>
    </row>
    <row r="49272" spans="17:63" ht="29.25" customHeight="1" x14ac:dyDescent="0.2">
      <c r="Q49272" s="92" t="s">
        <v>50</v>
      </c>
      <c r="BF49272" s="101" t="s">
        <v>58</v>
      </c>
      <c r="BK49272" s="98" t="s">
        <v>70</v>
      </c>
    </row>
    <row r="49273" spans="17:63" ht="29.25" customHeight="1" x14ac:dyDescent="0.2">
      <c r="Q49273" s="92" t="s">
        <v>50</v>
      </c>
      <c r="BF49273" s="101" t="s">
        <v>58</v>
      </c>
      <c r="BK49273" s="98" t="s">
        <v>70</v>
      </c>
    </row>
    <row r="49274" spans="17:63" ht="29.25" customHeight="1" x14ac:dyDescent="0.2">
      <c r="Q49274" s="92" t="s">
        <v>50</v>
      </c>
      <c r="BF49274" s="101" t="s">
        <v>58</v>
      </c>
      <c r="BK49274" s="98" t="s">
        <v>70</v>
      </c>
    </row>
    <row r="49275" spans="17:63" ht="29.25" customHeight="1" x14ac:dyDescent="0.2">
      <c r="Q49275" s="92" t="s">
        <v>50</v>
      </c>
      <c r="BF49275" s="101" t="s">
        <v>58</v>
      </c>
      <c r="BK49275" s="98" t="s">
        <v>70</v>
      </c>
    </row>
    <row r="49276" spans="17:63" ht="29.25" customHeight="1" x14ac:dyDescent="0.2">
      <c r="Q49276" s="92" t="s">
        <v>50</v>
      </c>
      <c r="BF49276" s="101" t="s">
        <v>58</v>
      </c>
      <c r="BK49276" s="98" t="s">
        <v>70</v>
      </c>
    </row>
    <row r="49277" spans="17:63" ht="29.25" customHeight="1" x14ac:dyDescent="0.2">
      <c r="Q49277" s="92" t="s">
        <v>50</v>
      </c>
      <c r="BF49277" s="101" t="s">
        <v>58</v>
      </c>
      <c r="BK49277" s="98" t="s">
        <v>70</v>
      </c>
    </row>
    <row r="49278" spans="17:63" ht="29.25" customHeight="1" x14ac:dyDescent="0.2">
      <c r="Q49278" s="92" t="s">
        <v>50</v>
      </c>
      <c r="BF49278" s="101" t="s">
        <v>58</v>
      </c>
      <c r="BK49278" s="98" t="s">
        <v>70</v>
      </c>
    </row>
    <row r="49279" spans="17:63" ht="29.25" customHeight="1" x14ac:dyDescent="0.2">
      <c r="Q49279" s="92" t="s">
        <v>50</v>
      </c>
      <c r="BF49279" s="101" t="s">
        <v>58</v>
      </c>
      <c r="BK49279" s="98" t="s">
        <v>70</v>
      </c>
    </row>
    <row r="49280" spans="17:63" ht="29.25" customHeight="1" x14ac:dyDescent="0.2">
      <c r="Q49280" s="92" t="s">
        <v>50</v>
      </c>
      <c r="BF49280" s="101" t="s">
        <v>58</v>
      </c>
      <c r="BK49280" s="98" t="s">
        <v>70</v>
      </c>
    </row>
    <row r="49281" spans="17:63" ht="29.25" customHeight="1" x14ac:dyDescent="0.2">
      <c r="Q49281" s="92" t="s">
        <v>50</v>
      </c>
      <c r="BF49281" s="101" t="s">
        <v>58</v>
      </c>
      <c r="BK49281" s="98" t="s">
        <v>70</v>
      </c>
    </row>
    <row r="49282" spans="17:63" ht="29.25" customHeight="1" x14ac:dyDescent="0.2">
      <c r="Q49282" s="92" t="s">
        <v>50</v>
      </c>
      <c r="BF49282" s="101" t="s">
        <v>58</v>
      </c>
      <c r="BK49282" s="98" t="s">
        <v>70</v>
      </c>
    </row>
    <row r="49283" spans="17:63" ht="29.25" customHeight="1" x14ac:dyDescent="0.2">
      <c r="Q49283" s="92" t="s">
        <v>50</v>
      </c>
      <c r="BF49283" s="101" t="s">
        <v>58</v>
      </c>
      <c r="BK49283" s="98" t="s">
        <v>70</v>
      </c>
    </row>
    <row r="49284" spans="17:63" ht="29.25" customHeight="1" x14ac:dyDescent="0.2">
      <c r="Q49284" s="92" t="s">
        <v>50</v>
      </c>
      <c r="BF49284" s="101" t="s">
        <v>58</v>
      </c>
      <c r="BK49284" s="98" t="s">
        <v>70</v>
      </c>
    </row>
    <row r="49285" spans="17:63" ht="29.25" customHeight="1" x14ac:dyDescent="0.2">
      <c r="Q49285" s="92" t="s">
        <v>50</v>
      </c>
      <c r="BF49285" s="101" t="s">
        <v>58</v>
      </c>
      <c r="BK49285" s="98" t="s">
        <v>70</v>
      </c>
    </row>
    <row r="49286" spans="17:63" ht="29.25" customHeight="1" x14ac:dyDescent="0.2">
      <c r="Q49286" s="92" t="s">
        <v>50</v>
      </c>
      <c r="BF49286" s="101" t="s">
        <v>58</v>
      </c>
      <c r="BK49286" s="98" t="s">
        <v>70</v>
      </c>
    </row>
    <row r="49287" spans="17:63" ht="29.25" customHeight="1" x14ac:dyDescent="0.2">
      <c r="Q49287" s="92" t="s">
        <v>50</v>
      </c>
      <c r="BF49287" s="101" t="s">
        <v>58</v>
      </c>
      <c r="BK49287" s="98" t="s">
        <v>70</v>
      </c>
    </row>
    <row r="49288" spans="17:63" ht="29.25" customHeight="1" x14ac:dyDescent="0.2">
      <c r="Q49288" s="92" t="s">
        <v>50</v>
      </c>
      <c r="BF49288" s="101" t="s">
        <v>58</v>
      </c>
      <c r="BK49288" s="98" t="s">
        <v>70</v>
      </c>
    </row>
    <row r="49289" spans="17:63" ht="29.25" customHeight="1" x14ac:dyDescent="0.2">
      <c r="Q49289" s="92" t="s">
        <v>50</v>
      </c>
      <c r="BF49289" s="101" t="s">
        <v>58</v>
      </c>
      <c r="BK49289" s="98" t="s">
        <v>70</v>
      </c>
    </row>
    <row r="49290" spans="17:63" ht="29.25" customHeight="1" x14ac:dyDescent="0.2">
      <c r="Q49290" s="92" t="s">
        <v>50</v>
      </c>
      <c r="BF49290" s="101" t="s">
        <v>58</v>
      </c>
      <c r="BK49290" s="98" t="s">
        <v>70</v>
      </c>
    </row>
    <row r="49291" spans="17:63" ht="29.25" customHeight="1" x14ac:dyDescent="0.2">
      <c r="Q49291" s="92" t="s">
        <v>50</v>
      </c>
      <c r="BF49291" s="101" t="s">
        <v>58</v>
      </c>
      <c r="BK49291" s="98" t="s">
        <v>70</v>
      </c>
    </row>
    <row r="49292" spans="17:63" ht="29.25" customHeight="1" x14ac:dyDescent="0.2">
      <c r="Q49292" s="92" t="s">
        <v>50</v>
      </c>
      <c r="BF49292" s="101" t="s">
        <v>58</v>
      </c>
      <c r="BK49292" s="98" t="s">
        <v>70</v>
      </c>
    </row>
    <row r="49293" spans="17:63" ht="29.25" customHeight="1" x14ac:dyDescent="0.2">
      <c r="Q49293" s="92" t="s">
        <v>50</v>
      </c>
      <c r="BF49293" s="101" t="s">
        <v>58</v>
      </c>
      <c r="BK49293" s="98" t="s">
        <v>70</v>
      </c>
    </row>
    <row r="49294" spans="17:63" ht="29.25" customHeight="1" x14ac:dyDescent="0.2">
      <c r="Q49294" s="92" t="s">
        <v>50</v>
      </c>
      <c r="BF49294" s="101" t="s">
        <v>58</v>
      </c>
      <c r="BK49294" s="98" t="s">
        <v>70</v>
      </c>
    </row>
    <row r="49295" spans="17:63" ht="29.25" customHeight="1" x14ac:dyDescent="0.2">
      <c r="Q49295" s="92" t="s">
        <v>50</v>
      </c>
      <c r="BF49295" s="101" t="s">
        <v>58</v>
      </c>
      <c r="BK49295" s="98" t="s">
        <v>70</v>
      </c>
    </row>
    <row r="49296" spans="17:63" ht="29.25" customHeight="1" x14ac:dyDescent="0.2">
      <c r="Q49296" s="92" t="s">
        <v>50</v>
      </c>
      <c r="BF49296" s="101" t="s">
        <v>58</v>
      </c>
      <c r="BK49296" s="98" t="s">
        <v>70</v>
      </c>
    </row>
    <row r="49297" spans="17:63" ht="29.25" customHeight="1" x14ac:dyDescent="0.2">
      <c r="Q49297" s="92" t="s">
        <v>50</v>
      </c>
      <c r="BF49297" s="101" t="s">
        <v>58</v>
      </c>
      <c r="BK49297" s="98" t="s">
        <v>70</v>
      </c>
    </row>
    <row r="49298" spans="17:63" ht="29.25" customHeight="1" x14ac:dyDescent="0.2">
      <c r="Q49298" s="92" t="s">
        <v>50</v>
      </c>
      <c r="BF49298" s="101" t="s">
        <v>58</v>
      </c>
      <c r="BK49298" s="98" t="s">
        <v>70</v>
      </c>
    </row>
    <row r="49299" spans="17:63" ht="29.25" customHeight="1" x14ac:dyDescent="0.2">
      <c r="Q49299" s="92" t="s">
        <v>50</v>
      </c>
      <c r="BF49299" s="101" t="s">
        <v>58</v>
      </c>
      <c r="BK49299" s="98" t="s">
        <v>70</v>
      </c>
    </row>
    <row r="49300" spans="17:63" ht="29.25" customHeight="1" x14ac:dyDescent="0.2">
      <c r="Q49300" s="92" t="s">
        <v>50</v>
      </c>
      <c r="BF49300" s="101" t="s">
        <v>58</v>
      </c>
      <c r="BK49300" s="98" t="s">
        <v>70</v>
      </c>
    </row>
    <row r="49301" spans="17:63" ht="29.25" customHeight="1" x14ac:dyDescent="0.2">
      <c r="Q49301" s="92" t="s">
        <v>50</v>
      </c>
      <c r="BF49301" s="101" t="s">
        <v>58</v>
      </c>
      <c r="BK49301" s="98" t="s">
        <v>70</v>
      </c>
    </row>
    <row r="49302" spans="17:63" ht="29.25" customHeight="1" x14ac:dyDescent="0.2">
      <c r="Q49302" s="92" t="s">
        <v>50</v>
      </c>
      <c r="BF49302" s="101" t="s">
        <v>58</v>
      </c>
      <c r="BK49302" s="98" t="s">
        <v>70</v>
      </c>
    </row>
    <row r="49303" spans="17:63" ht="29.25" customHeight="1" x14ac:dyDescent="0.2">
      <c r="Q49303" s="92" t="s">
        <v>50</v>
      </c>
      <c r="BF49303" s="101" t="s">
        <v>58</v>
      </c>
      <c r="BK49303" s="98" t="s">
        <v>70</v>
      </c>
    </row>
    <row r="49304" spans="17:63" ht="29.25" customHeight="1" x14ac:dyDescent="0.2">
      <c r="Q49304" s="92" t="s">
        <v>50</v>
      </c>
      <c r="BF49304" s="101" t="s">
        <v>58</v>
      </c>
      <c r="BK49304" s="98" t="s">
        <v>70</v>
      </c>
    </row>
    <row r="49305" spans="17:63" ht="29.25" customHeight="1" x14ac:dyDescent="0.2">
      <c r="Q49305" s="92" t="s">
        <v>50</v>
      </c>
      <c r="BF49305" s="101" t="s">
        <v>58</v>
      </c>
      <c r="BK49305" s="98" t="s">
        <v>70</v>
      </c>
    </row>
    <row r="49306" spans="17:63" ht="29.25" customHeight="1" x14ac:dyDescent="0.2">
      <c r="Q49306" s="92" t="s">
        <v>50</v>
      </c>
      <c r="BF49306" s="101" t="s">
        <v>58</v>
      </c>
      <c r="BK49306" s="98" t="s">
        <v>70</v>
      </c>
    </row>
    <row r="49307" spans="17:63" ht="29.25" customHeight="1" x14ac:dyDescent="0.2">
      <c r="Q49307" s="92" t="s">
        <v>50</v>
      </c>
      <c r="BF49307" s="101" t="s">
        <v>58</v>
      </c>
      <c r="BK49307" s="98" t="s">
        <v>70</v>
      </c>
    </row>
    <row r="49308" spans="17:63" ht="29.25" customHeight="1" x14ac:dyDescent="0.2">
      <c r="Q49308" s="92" t="s">
        <v>50</v>
      </c>
      <c r="BF49308" s="101" t="s">
        <v>58</v>
      </c>
      <c r="BK49308" s="98" t="s">
        <v>70</v>
      </c>
    </row>
    <row r="49309" spans="17:63" ht="29.25" customHeight="1" x14ac:dyDescent="0.2">
      <c r="Q49309" s="92" t="s">
        <v>50</v>
      </c>
      <c r="BF49309" s="101" t="s">
        <v>58</v>
      </c>
      <c r="BK49309" s="98" t="s">
        <v>70</v>
      </c>
    </row>
    <row r="49310" spans="17:63" ht="29.25" customHeight="1" x14ac:dyDescent="0.2">
      <c r="Q49310" s="92" t="s">
        <v>50</v>
      </c>
      <c r="BF49310" s="101" t="s">
        <v>58</v>
      </c>
      <c r="BK49310" s="98" t="s">
        <v>70</v>
      </c>
    </row>
    <row r="49311" spans="17:63" ht="29.25" customHeight="1" x14ac:dyDescent="0.2">
      <c r="Q49311" s="92" t="s">
        <v>50</v>
      </c>
      <c r="BF49311" s="101" t="s">
        <v>58</v>
      </c>
      <c r="BK49311" s="98" t="s">
        <v>70</v>
      </c>
    </row>
    <row r="49312" spans="17:63" ht="29.25" customHeight="1" x14ac:dyDescent="0.2">
      <c r="Q49312" s="92" t="s">
        <v>50</v>
      </c>
      <c r="BF49312" s="101" t="s">
        <v>58</v>
      </c>
      <c r="BK49312" s="98" t="s">
        <v>70</v>
      </c>
    </row>
    <row r="49313" spans="17:63" ht="29.25" customHeight="1" x14ac:dyDescent="0.2">
      <c r="Q49313" s="92" t="s">
        <v>50</v>
      </c>
      <c r="BF49313" s="101" t="s">
        <v>58</v>
      </c>
      <c r="BK49313" s="98" t="s">
        <v>70</v>
      </c>
    </row>
    <row r="49314" spans="17:63" ht="29.25" customHeight="1" x14ac:dyDescent="0.2">
      <c r="Q49314" s="92" t="s">
        <v>50</v>
      </c>
      <c r="BF49314" s="101" t="s">
        <v>58</v>
      </c>
      <c r="BK49314" s="98" t="s">
        <v>70</v>
      </c>
    </row>
    <row r="49315" spans="17:63" ht="29.25" customHeight="1" x14ac:dyDescent="0.2">
      <c r="Q49315" s="92" t="s">
        <v>50</v>
      </c>
      <c r="BF49315" s="101" t="s">
        <v>58</v>
      </c>
      <c r="BK49315" s="98" t="s">
        <v>70</v>
      </c>
    </row>
    <row r="49316" spans="17:63" ht="29.25" customHeight="1" x14ac:dyDescent="0.2">
      <c r="Q49316" s="92" t="s">
        <v>50</v>
      </c>
      <c r="BF49316" s="101" t="s">
        <v>58</v>
      </c>
      <c r="BK49316" s="98" t="s">
        <v>70</v>
      </c>
    </row>
    <row r="49317" spans="17:63" ht="29.25" customHeight="1" x14ac:dyDescent="0.2">
      <c r="Q49317" s="92" t="s">
        <v>50</v>
      </c>
      <c r="BF49317" s="101" t="s">
        <v>58</v>
      </c>
      <c r="BK49317" s="98" t="s">
        <v>70</v>
      </c>
    </row>
    <row r="49318" spans="17:63" ht="29.25" customHeight="1" x14ac:dyDescent="0.2">
      <c r="Q49318" s="92" t="s">
        <v>50</v>
      </c>
      <c r="BF49318" s="101" t="s">
        <v>58</v>
      </c>
      <c r="BK49318" s="98" t="s">
        <v>70</v>
      </c>
    </row>
    <row r="49319" spans="17:63" ht="29.25" customHeight="1" x14ac:dyDescent="0.2">
      <c r="Q49319" s="92" t="s">
        <v>50</v>
      </c>
      <c r="BF49319" s="101" t="s">
        <v>58</v>
      </c>
      <c r="BK49319" s="98" t="s">
        <v>70</v>
      </c>
    </row>
    <row r="49320" spans="17:63" ht="29.25" customHeight="1" x14ac:dyDescent="0.2">
      <c r="Q49320" s="92" t="s">
        <v>50</v>
      </c>
      <c r="BF49320" s="101" t="s">
        <v>58</v>
      </c>
      <c r="BK49320" s="98" t="s">
        <v>70</v>
      </c>
    </row>
    <row r="49321" spans="17:63" ht="29.25" customHeight="1" x14ac:dyDescent="0.2">
      <c r="Q49321" s="92" t="s">
        <v>50</v>
      </c>
      <c r="BF49321" s="101" t="s">
        <v>58</v>
      </c>
      <c r="BK49321" s="98" t="s">
        <v>70</v>
      </c>
    </row>
    <row r="49322" spans="17:63" ht="29.25" customHeight="1" x14ac:dyDescent="0.2">
      <c r="Q49322" s="92" t="s">
        <v>50</v>
      </c>
      <c r="BF49322" s="101" t="s">
        <v>58</v>
      </c>
      <c r="BK49322" s="98" t="s">
        <v>70</v>
      </c>
    </row>
    <row r="49323" spans="17:63" ht="29.25" customHeight="1" x14ac:dyDescent="0.2">
      <c r="Q49323" s="92" t="s">
        <v>50</v>
      </c>
      <c r="BF49323" s="101" t="s">
        <v>58</v>
      </c>
      <c r="BK49323" s="98" t="s">
        <v>70</v>
      </c>
    </row>
    <row r="49324" spans="17:63" ht="29.25" customHeight="1" x14ac:dyDescent="0.2">
      <c r="Q49324" s="92" t="s">
        <v>50</v>
      </c>
      <c r="BF49324" s="101" t="s">
        <v>58</v>
      </c>
      <c r="BK49324" s="98" t="s">
        <v>70</v>
      </c>
    </row>
    <row r="49325" spans="17:63" ht="29.25" customHeight="1" x14ac:dyDescent="0.2">
      <c r="Q49325" s="92" t="s">
        <v>50</v>
      </c>
      <c r="BF49325" s="101" t="s">
        <v>58</v>
      </c>
      <c r="BK49325" s="98" t="s">
        <v>70</v>
      </c>
    </row>
    <row r="49326" spans="17:63" ht="29.25" customHeight="1" x14ac:dyDescent="0.2">
      <c r="Q49326" s="92" t="s">
        <v>50</v>
      </c>
      <c r="BF49326" s="101" t="s">
        <v>58</v>
      </c>
      <c r="BK49326" s="98" t="s">
        <v>70</v>
      </c>
    </row>
    <row r="49327" spans="17:63" ht="29.25" customHeight="1" x14ac:dyDescent="0.2">
      <c r="Q49327" s="92" t="s">
        <v>50</v>
      </c>
      <c r="BF49327" s="101" t="s">
        <v>58</v>
      </c>
      <c r="BK49327" s="98" t="s">
        <v>70</v>
      </c>
    </row>
    <row r="49328" spans="17:63" ht="29.25" customHeight="1" x14ac:dyDescent="0.2">
      <c r="Q49328" s="92" t="s">
        <v>50</v>
      </c>
      <c r="BF49328" s="101" t="s">
        <v>58</v>
      </c>
      <c r="BK49328" s="98" t="s">
        <v>70</v>
      </c>
    </row>
    <row r="49329" spans="17:63" ht="29.25" customHeight="1" x14ac:dyDescent="0.2">
      <c r="Q49329" s="92" t="s">
        <v>50</v>
      </c>
      <c r="BF49329" s="101" t="s">
        <v>58</v>
      </c>
      <c r="BK49329" s="98" t="s">
        <v>70</v>
      </c>
    </row>
    <row r="49330" spans="17:63" ht="29.25" customHeight="1" x14ac:dyDescent="0.2">
      <c r="Q49330" s="92" t="s">
        <v>50</v>
      </c>
      <c r="BF49330" s="101" t="s">
        <v>58</v>
      </c>
      <c r="BK49330" s="98" t="s">
        <v>70</v>
      </c>
    </row>
    <row r="49331" spans="17:63" ht="29.25" customHeight="1" x14ac:dyDescent="0.2">
      <c r="Q49331" s="92" t="s">
        <v>50</v>
      </c>
      <c r="BF49331" s="101" t="s">
        <v>58</v>
      </c>
      <c r="BK49331" s="98" t="s">
        <v>70</v>
      </c>
    </row>
    <row r="49332" spans="17:63" ht="29.25" customHeight="1" x14ac:dyDescent="0.2">
      <c r="Q49332" s="92" t="s">
        <v>50</v>
      </c>
      <c r="BF49332" s="101" t="s">
        <v>58</v>
      </c>
      <c r="BK49332" s="98" t="s">
        <v>70</v>
      </c>
    </row>
    <row r="49333" spans="17:63" ht="29.25" customHeight="1" x14ac:dyDescent="0.2">
      <c r="Q49333" s="92" t="s">
        <v>50</v>
      </c>
      <c r="BF49333" s="101" t="s">
        <v>58</v>
      </c>
      <c r="BK49333" s="98" t="s">
        <v>70</v>
      </c>
    </row>
    <row r="49334" spans="17:63" ht="29.25" customHeight="1" x14ac:dyDescent="0.2">
      <c r="Q49334" s="92" t="s">
        <v>50</v>
      </c>
      <c r="BF49334" s="101" t="s">
        <v>58</v>
      </c>
      <c r="BK49334" s="98" t="s">
        <v>70</v>
      </c>
    </row>
    <row r="49335" spans="17:63" ht="29.25" customHeight="1" x14ac:dyDescent="0.2">
      <c r="Q49335" s="92" t="s">
        <v>50</v>
      </c>
      <c r="BF49335" s="101" t="s">
        <v>58</v>
      </c>
      <c r="BK49335" s="98" t="s">
        <v>70</v>
      </c>
    </row>
    <row r="49336" spans="17:63" ht="29.25" customHeight="1" x14ac:dyDescent="0.2">
      <c r="Q49336" s="92" t="s">
        <v>50</v>
      </c>
      <c r="BF49336" s="101" t="s">
        <v>58</v>
      </c>
      <c r="BK49336" s="98" t="s">
        <v>70</v>
      </c>
    </row>
    <row r="49337" spans="17:63" ht="29.25" customHeight="1" x14ac:dyDescent="0.2">
      <c r="Q49337" s="92" t="s">
        <v>50</v>
      </c>
      <c r="BF49337" s="101" t="s">
        <v>58</v>
      </c>
      <c r="BK49337" s="98" t="s">
        <v>70</v>
      </c>
    </row>
    <row r="49338" spans="17:63" ht="29.25" customHeight="1" x14ac:dyDescent="0.2">
      <c r="Q49338" s="92" t="s">
        <v>50</v>
      </c>
      <c r="BF49338" s="101" t="s">
        <v>58</v>
      </c>
      <c r="BK49338" s="98" t="s">
        <v>70</v>
      </c>
    </row>
    <row r="49339" spans="17:63" ht="29.25" customHeight="1" x14ac:dyDescent="0.2">
      <c r="Q49339" s="92" t="s">
        <v>50</v>
      </c>
      <c r="BF49339" s="101" t="s">
        <v>58</v>
      </c>
      <c r="BK49339" s="98" t="s">
        <v>70</v>
      </c>
    </row>
    <row r="49340" spans="17:63" ht="29.25" customHeight="1" x14ac:dyDescent="0.2">
      <c r="Q49340" s="92" t="s">
        <v>50</v>
      </c>
      <c r="BF49340" s="101" t="s">
        <v>58</v>
      </c>
      <c r="BK49340" s="98" t="s">
        <v>70</v>
      </c>
    </row>
    <row r="49341" spans="17:63" ht="29.25" customHeight="1" x14ac:dyDescent="0.2">
      <c r="Q49341" s="92" t="s">
        <v>50</v>
      </c>
      <c r="BF49341" s="101" t="s">
        <v>58</v>
      </c>
      <c r="BK49341" s="98" t="s">
        <v>70</v>
      </c>
    </row>
    <row r="49342" spans="17:63" ht="29.25" customHeight="1" x14ac:dyDescent="0.2">
      <c r="Q49342" s="92" t="s">
        <v>50</v>
      </c>
      <c r="BF49342" s="101" t="s">
        <v>58</v>
      </c>
      <c r="BK49342" s="98" t="s">
        <v>70</v>
      </c>
    </row>
    <row r="49343" spans="17:63" ht="29.25" customHeight="1" x14ac:dyDescent="0.2">
      <c r="Q49343" s="92" t="s">
        <v>50</v>
      </c>
      <c r="BF49343" s="101" t="s">
        <v>58</v>
      </c>
      <c r="BK49343" s="98" t="s">
        <v>70</v>
      </c>
    </row>
    <row r="49344" spans="17:63" ht="29.25" customHeight="1" x14ac:dyDescent="0.2">
      <c r="Q49344" s="92" t="s">
        <v>50</v>
      </c>
      <c r="BF49344" s="101" t="s">
        <v>58</v>
      </c>
      <c r="BK49344" s="98" t="s">
        <v>70</v>
      </c>
    </row>
    <row r="49345" spans="17:63" ht="29.25" customHeight="1" x14ac:dyDescent="0.2">
      <c r="Q49345" s="92" t="s">
        <v>50</v>
      </c>
      <c r="BF49345" s="101" t="s">
        <v>58</v>
      </c>
      <c r="BK49345" s="98" t="s">
        <v>70</v>
      </c>
    </row>
    <row r="49346" spans="17:63" ht="29.25" customHeight="1" x14ac:dyDescent="0.2">
      <c r="Q49346" s="92" t="s">
        <v>50</v>
      </c>
      <c r="BF49346" s="101" t="s">
        <v>58</v>
      </c>
      <c r="BK49346" s="98" t="s">
        <v>70</v>
      </c>
    </row>
    <row r="49347" spans="17:63" ht="29.25" customHeight="1" x14ac:dyDescent="0.2">
      <c r="Q49347" s="92" t="s">
        <v>50</v>
      </c>
      <c r="BF49347" s="101" t="s">
        <v>58</v>
      </c>
      <c r="BK49347" s="98" t="s">
        <v>70</v>
      </c>
    </row>
    <row r="49348" spans="17:63" ht="29.25" customHeight="1" x14ac:dyDescent="0.2">
      <c r="Q49348" s="92" t="s">
        <v>50</v>
      </c>
      <c r="BF49348" s="101" t="s">
        <v>58</v>
      </c>
      <c r="BK49348" s="98" t="s">
        <v>70</v>
      </c>
    </row>
    <row r="49349" spans="17:63" ht="29.25" customHeight="1" x14ac:dyDescent="0.2">
      <c r="Q49349" s="92" t="s">
        <v>50</v>
      </c>
      <c r="BF49349" s="101" t="s">
        <v>58</v>
      </c>
      <c r="BK49349" s="98" t="s">
        <v>70</v>
      </c>
    </row>
    <row r="49350" spans="17:63" ht="29.25" customHeight="1" x14ac:dyDescent="0.2">
      <c r="Q49350" s="92" t="s">
        <v>50</v>
      </c>
      <c r="BF49350" s="101" t="s">
        <v>58</v>
      </c>
      <c r="BK49350" s="98" t="s">
        <v>70</v>
      </c>
    </row>
    <row r="49351" spans="17:63" ht="29.25" customHeight="1" x14ac:dyDescent="0.2">
      <c r="Q49351" s="92" t="s">
        <v>50</v>
      </c>
      <c r="BF49351" s="101" t="s">
        <v>58</v>
      </c>
      <c r="BK49351" s="98" t="s">
        <v>70</v>
      </c>
    </row>
    <row r="49352" spans="17:63" ht="29.25" customHeight="1" x14ac:dyDescent="0.2">
      <c r="Q49352" s="92" t="s">
        <v>50</v>
      </c>
      <c r="BF49352" s="101" t="s">
        <v>58</v>
      </c>
      <c r="BK49352" s="98" t="s">
        <v>70</v>
      </c>
    </row>
    <row r="49353" spans="17:63" ht="29.25" customHeight="1" x14ac:dyDescent="0.2">
      <c r="Q49353" s="92" t="s">
        <v>50</v>
      </c>
      <c r="BF49353" s="101" t="s">
        <v>58</v>
      </c>
      <c r="BK49353" s="98" t="s">
        <v>70</v>
      </c>
    </row>
    <row r="49354" spans="17:63" ht="29.25" customHeight="1" x14ac:dyDescent="0.2">
      <c r="Q49354" s="92" t="s">
        <v>50</v>
      </c>
      <c r="BF49354" s="101" t="s">
        <v>58</v>
      </c>
      <c r="BK49354" s="98" t="s">
        <v>70</v>
      </c>
    </row>
    <row r="49355" spans="17:63" ht="29.25" customHeight="1" x14ac:dyDescent="0.2">
      <c r="Q49355" s="92" t="s">
        <v>50</v>
      </c>
      <c r="BF49355" s="101" t="s">
        <v>58</v>
      </c>
      <c r="BK49355" s="98" t="s">
        <v>70</v>
      </c>
    </row>
    <row r="49356" spans="17:63" ht="29.25" customHeight="1" x14ac:dyDescent="0.2">
      <c r="Q49356" s="92" t="s">
        <v>50</v>
      </c>
      <c r="BF49356" s="101" t="s">
        <v>58</v>
      </c>
      <c r="BK49356" s="98" t="s">
        <v>70</v>
      </c>
    </row>
    <row r="49357" spans="17:63" ht="29.25" customHeight="1" x14ac:dyDescent="0.2">
      <c r="Q49357" s="92" t="s">
        <v>50</v>
      </c>
      <c r="BF49357" s="101" t="s">
        <v>58</v>
      </c>
      <c r="BK49357" s="98" t="s">
        <v>70</v>
      </c>
    </row>
    <row r="49358" spans="17:63" ht="29.25" customHeight="1" x14ac:dyDescent="0.2">
      <c r="Q49358" s="92" t="s">
        <v>50</v>
      </c>
      <c r="BF49358" s="101" t="s">
        <v>58</v>
      </c>
      <c r="BK49358" s="98" t="s">
        <v>70</v>
      </c>
    </row>
    <row r="49359" spans="17:63" ht="29.25" customHeight="1" x14ac:dyDescent="0.2">
      <c r="Q49359" s="92" t="s">
        <v>50</v>
      </c>
      <c r="BF49359" s="101" t="s">
        <v>58</v>
      </c>
      <c r="BK49359" s="98" t="s">
        <v>70</v>
      </c>
    </row>
    <row r="49360" spans="17:63" ht="29.25" customHeight="1" x14ac:dyDescent="0.2">
      <c r="Q49360" s="92" t="s">
        <v>50</v>
      </c>
      <c r="BF49360" s="101" t="s">
        <v>58</v>
      </c>
      <c r="BK49360" s="98" t="s">
        <v>70</v>
      </c>
    </row>
    <row r="49361" spans="17:63" ht="29.25" customHeight="1" x14ac:dyDescent="0.2">
      <c r="Q49361" s="92" t="s">
        <v>50</v>
      </c>
      <c r="BF49361" s="101" t="s">
        <v>58</v>
      </c>
      <c r="BK49361" s="98" t="s">
        <v>70</v>
      </c>
    </row>
    <row r="49362" spans="17:63" ht="29.25" customHeight="1" x14ac:dyDescent="0.2">
      <c r="Q49362" s="92" t="s">
        <v>50</v>
      </c>
      <c r="BF49362" s="101" t="s">
        <v>58</v>
      </c>
      <c r="BK49362" s="98" t="s">
        <v>70</v>
      </c>
    </row>
    <row r="49363" spans="17:63" ht="29.25" customHeight="1" x14ac:dyDescent="0.2">
      <c r="Q49363" s="92" t="s">
        <v>50</v>
      </c>
      <c r="BF49363" s="101" t="s">
        <v>58</v>
      </c>
      <c r="BK49363" s="98" t="s">
        <v>70</v>
      </c>
    </row>
    <row r="49364" spans="17:63" ht="29.25" customHeight="1" x14ac:dyDescent="0.2">
      <c r="Q49364" s="92" t="s">
        <v>50</v>
      </c>
      <c r="BF49364" s="101" t="s">
        <v>58</v>
      </c>
      <c r="BK49364" s="98" t="s">
        <v>70</v>
      </c>
    </row>
    <row r="49365" spans="17:63" ht="29.25" customHeight="1" x14ac:dyDescent="0.2">
      <c r="Q49365" s="92" t="s">
        <v>50</v>
      </c>
      <c r="BF49365" s="101" t="s">
        <v>58</v>
      </c>
      <c r="BK49365" s="98" t="s">
        <v>70</v>
      </c>
    </row>
    <row r="49366" spans="17:63" ht="29.25" customHeight="1" x14ac:dyDescent="0.2">
      <c r="Q49366" s="92" t="s">
        <v>50</v>
      </c>
      <c r="BF49366" s="101" t="s">
        <v>58</v>
      </c>
      <c r="BK49366" s="98" t="s">
        <v>70</v>
      </c>
    </row>
    <row r="49367" spans="17:63" ht="29.25" customHeight="1" x14ac:dyDescent="0.2">
      <c r="Q49367" s="92" t="s">
        <v>50</v>
      </c>
      <c r="BF49367" s="101" t="s">
        <v>58</v>
      </c>
      <c r="BK49367" s="98" t="s">
        <v>70</v>
      </c>
    </row>
    <row r="49368" spans="17:63" ht="29.25" customHeight="1" x14ac:dyDescent="0.2">
      <c r="Q49368" s="92" t="s">
        <v>50</v>
      </c>
      <c r="BF49368" s="101" t="s">
        <v>58</v>
      </c>
      <c r="BK49368" s="98" t="s">
        <v>70</v>
      </c>
    </row>
    <row r="49369" spans="17:63" ht="29.25" customHeight="1" x14ac:dyDescent="0.2">
      <c r="Q49369" s="92" t="s">
        <v>50</v>
      </c>
      <c r="BF49369" s="101" t="s">
        <v>58</v>
      </c>
      <c r="BK49369" s="98" t="s">
        <v>70</v>
      </c>
    </row>
    <row r="49370" spans="17:63" ht="29.25" customHeight="1" x14ac:dyDescent="0.2">
      <c r="Q49370" s="92" t="s">
        <v>50</v>
      </c>
      <c r="BF49370" s="101" t="s">
        <v>58</v>
      </c>
      <c r="BK49370" s="98" t="s">
        <v>70</v>
      </c>
    </row>
    <row r="49371" spans="17:63" ht="29.25" customHeight="1" x14ac:dyDescent="0.2">
      <c r="Q49371" s="92" t="s">
        <v>50</v>
      </c>
      <c r="BF49371" s="101" t="s">
        <v>58</v>
      </c>
      <c r="BK49371" s="98" t="s">
        <v>70</v>
      </c>
    </row>
    <row r="49372" spans="17:63" ht="29.25" customHeight="1" x14ac:dyDescent="0.2">
      <c r="Q49372" s="92" t="s">
        <v>50</v>
      </c>
      <c r="BF49372" s="101" t="s">
        <v>58</v>
      </c>
      <c r="BK49372" s="98" t="s">
        <v>70</v>
      </c>
    </row>
    <row r="49373" spans="17:63" ht="29.25" customHeight="1" x14ac:dyDescent="0.2">
      <c r="Q49373" s="92" t="s">
        <v>50</v>
      </c>
      <c r="BF49373" s="101" t="s">
        <v>58</v>
      </c>
      <c r="BK49373" s="98" t="s">
        <v>70</v>
      </c>
    </row>
    <row r="49374" spans="17:63" ht="29.25" customHeight="1" x14ac:dyDescent="0.2">
      <c r="Q49374" s="92" t="s">
        <v>50</v>
      </c>
      <c r="BF49374" s="101" t="s">
        <v>58</v>
      </c>
      <c r="BK49374" s="98" t="s">
        <v>70</v>
      </c>
    </row>
    <row r="49375" spans="17:63" ht="29.25" customHeight="1" x14ac:dyDescent="0.2">
      <c r="Q49375" s="92" t="s">
        <v>50</v>
      </c>
      <c r="BF49375" s="101" t="s">
        <v>58</v>
      </c>
      <c r="BK49375" s="98" t="s">
        <v>70</v>
      </c>
    </row>
    <row r="49376" spans="17:63" ht="29.25" customHeight="1" x14ac:dyDescent="0.2">
      <c r="Q49376" s="92" t="s">
        <v>50</v>
      </c>
      <c r="BF49376" s="101" t="s">
        <v>58</v>
      </c>
      <c r="BK49376" s="98" t="s">
        <v>70</v>
      </c>
    </row>
    <row r="49377" spans="17:63" ht="29.25" customHeight="1" x14ac:dyDescent="0.2">
      <c r="Q49377" s="92" t="s">
        <v>50</v>
      </c>
      <c r="BF49377" s="101" t="s">
        <v>58</v>
      </c>
      <c r="BK49377" s="98" t="s">
        <v>70</v>
      </c>
    </row>
    <row r="49378" spans="17:63" ht="29.25" customHeight="1" x14ac:dyDescent="0.2">
      <c r="Q49378" s="92" t="s">
        <v>50</v>
      </c>
      <c r="BF49378" s="101" t="s">
        <v>58</v>
      </c>
      <c r="BK49378" s="98" t="s">
        <v>70</v>
      </c>
    </row>
    <row r="49379" spans="17:63" ht="29.25" customHeight="1" x14ac:dyDescent="0.2">
      <c r="Q49379" s="92" t="s">
        <v>50</v>
      </c>
      <c r="BF49379" s="101" t="s">
        <v>58</v>
      </c>
      <c r="BK49379" s="98" t="s">
        <v>70</v>
      </c>
    </row>
    <row r="49380" spans="17:63" ht="29.25" customHeight="1" x14ac:dyDescent="0.2">
      <c r="Q49380" s="92" t="s">
        <v>50</v>
      </c>
      <c r="BF49380" s="101" t="s">
        <v>58</v>
      </c>
      <c r="BK49380" s="98" t="s">
        <v>70</v>
      </c>
    </row>
    <row r="49381" spans="17:63" ht="29.25" customHeight="1" x14ac:dyDescent="0.2">
      <c r="Q49381" s="92" t="s">
        <v>50</v>
      </c>
      <c r="BF49381" s="101" t="s">
        <v>58</v>
      </c>
      <c r="BK49381" s="98" t="s">
        <v>70</v>
      </c>
    </row>
    <row r="49382" spans="17:63" ht="29.25" customHeight="1" x14ac:dyDescent="0.2">
      <c r="Q49382" s="92" t="s">
        <v>50</v>
      </c>
      <c r="BF49382" s="101" t="s">
        <v>58</v>
      </c>
      <c r="BK49382" s="98" t="s">
        <v>70</v>
      </c>
    </row>
    <row r="49383" spans="17:63" ht="29.25" customHeight="1" x14ac:dyDescent="0.2">
      <c r="Q49383" s="92" t="s">
        <v>50</v>
      </c>
      <c r="BF49383" s="101" t="s">
        <v>58</v>
      </c>
      <c r="BK49383" s="98" t="s">
        <v>70</v>
      </c>
    </row>
    <row r="49384" spans="17:63" ht="29.25" customHeight="1" x14ac:dyDescent="0.2">
      <c r="Q49384" s="92" t="s">
        <v>50</v>
      </c>
      <c r="BF49384" s="101" t="s">
        <v>58</v>
      </c>
      <c r="BK49384" s="98" t="s">
        <v>70</v>
      </c>
    </row>
    <row r="49385" spans="17:63" ht="29.25" customHeight="1" x14ac:dyDescent="0.2">
      <c r="Q49385" s="92" t="s">
        <v>50</v>
      </c>
      <c r="BF49385" s="101" t="s">
        <v>58</v>
      </c>
      <c r="BK49385" s="98" t="s">
        <v>70</v>
      </c>
    </row>
    <row r="49386" spans="17:63" ht="29.25" customHeight="1" x14ac:dyDescent="0.2">
      <c r="Q49386" s="92" t="s">
        <v>50</v>
      </c>
      <c r="BF49386" s="101" t="s">
        <v>58</v>
      </c>
      <c r="BK49386" s="98" t="s">
        <v>70</v>
      </c>
    </row>
    <row r="49387" spans="17:63" ht="29.25" customHeight="1" x14ac:dyDescent="0.2">
      <c r="Q49387" s="92" t="s">
        <v>50</v>
      </c>
      <c r="BF49387" s="101" t="s">
        <v>58</v>
      </c>
      <c r="BK49387" s="98" t="s">
        <v>70</v>
      </c>
    </row>
    <row r="49388" spans="17:63" ht="29.25" customHeight="1" x14ac:dyDescent="0.2">
      <c r="Q49388" s="92" t="s">
        <v>50</v>
      </c>
      <c r="BF49388" s="101" t="s">
        <v>58</v>
      </c>
      <c r="BK49388" s="98" t="s">
        <v>70</v>
      </c>
    </row>
    <row r="49389" spans="17:63" ht="29.25" customHeight="1" x14ac:dyDescent="0.2">
      <c r="Q49389" s="92" t="s">
        <v>50</v>
      </c>
      <c r="BF49389" s="101" t="s">
        <v>58</v>
      </c>
      <c r="BK49389" s="98" t="s">
        <v>70</v>
      </c>
    </row>
    <row r="49390" spans="17:63" ht="29.25" customHeight="1" x14ac:dyDescent="0.2">
      <c r="Q49390" s="92" t="s">
        <v>50</v>
      </c>
      <c r="BF49390" s="101" t="s">
        <v>58</v>
      </c>
      <c r="BK49390" s="98" t="s">
        <v>70</v>
      </c>
    </row>
    <row r="49391" spans="17:63" ht="29.25" customHeight="1" x14ac:dyDescent="0.2">
      <c r="Q49391" s="92" t="s">
        <v>50</v>
      </c>
      <c r="BF49391" s="101" t="s">
        <v>58</v>
      </c>
      <c r="BK49391" s="98" t="s">
        <v>70</v>
      </c>
    </row>
    <row r="49392" spans="17:63" ht="29.25" customHeight="1" x14ac:dyDescent="0.2">
      <c r="Q49392" s="92" t="s">
        <v>50</v>
      </c>
      <c r="BF49392" s="101" t="s">
        <v>58</v>
      </c>
      <c r="BK49392" s="98" t="s">
        <v>70</v>
      </c>
    </row>
    <row r="49393" spans="17:63" ht="29.25" customHeight="1" x14ac:dyDescent="0.2">
      <c r="Q49393" s="92" t="s">
        <v>50</v>
      </c>
      <c r="BF49393" s="101" t="s">
        <v>58</v>
      </c>
      <c r="BK49393" s="98" t="s">
        <v>70</v>
      </c>
    </row>
    <row r="49394" spans="17:63" ht="29.25" customHeight="1" x14ac:dyDescent="0.2">
      <c r="Q49394" s="92" t="s">
        <v>50</v>
      </c>
      <c r="BF49394" s="101" t="s">
        <v>58</v>
      </c>
      <c r="BK49394" s="98" t="s">
        <v>70</v>
      </c>
    </row>
    <row r="49395" spans="17:63" ht="29.25" customHeight="1" x14ac:dyDescent="0.2">
      <c r="Q49395" s="92" t="s">
        <v>50</v>
      </c>
      <c r="BF49395" s="101" t="s">
        <v>58</v>
      </c>
      <c r="BK49395" s="98" t="s">
        <v>70</v>
      </c>
    </row>
    <row r="49396" spans="17:63" ht="29.25" customHeight="1" x14ac:dyDescent="0.2">
      <c r="Q49396" s="92" t="s">
        <v>50</v>
      </c>
      <c r="BF49396" s="101" t="s">
        <v>58</v>
      </c>
      <c r="BK49396" s="98" t="s">
        <v>70</v>
      </c>
    </row>
    <row r="49397" spans="17:63" ht="29.25" customHeight="1" x14ac:dyDescent="0.2">
      <c r="Q49397" s="92" t="s">
        <v>50</v>
      </c>
      <c r="BF49397" s="101" t="s">
        <v>58</v>
      </c>
      <c r="BK49397" s="98" t="s">
        <v>70</v>
      </c>
    </row>
    <row r="49398" spans="17:63" ht="29.25" customHeight="1" x14ac:dyDescent="0.2">
      <c r="Q49398" s="92" t="s">
        <v>50</v>
      </c>
      <c r="BF49398" s="101" t="s">
        <v>58</v>
      </c>
      <c r="BK49398" s="98" t="s">
        <v>70</v>
      </c>
    </row>
    <row r="49399" spans="17:63" ht="29.25" customHeight="1" x14ac:dyDescent="0.2">
      <c r="Q49399" s="92" t="s">
        <v>50</v>
      </c>
      <c r="BF49399" s="101" t="s">
        <v>58</v>
      </c>
      <c r="BK49399" s="98" t="s">
        <v>70</v>
      </c>
    </row>
    <row r="49400" spans="17:63" ht="29.25" customHeight="1" x14ac:dyDescent="0.2">
      <c r="Q49400" s="92" t="s">
        <v>50</v>
      </c>
      <c r="BF49400" s="101" t="s">
        <v>58</v>
      </c>
      <c r="BK49400" s="98" t="s">
        <v>70</v>
      </c>
    </row>
    <row r="49401" spans="17:63" ht="29.25" customHeight="1" x14ac:dyDescent="0.2">
      <c r="Q49401" s="92" t="s">
        <v>50</v>
      </c>
      <c r="BF49401" s="101" t="s">
        <v>58</v>
      </c>
      <c r="BK49401" s="98" t="s">
        <v>70</v>
      </c>
    </row>
    <row r="49402" spans="17:63" ht="29.25" customHeight="1" x14ac:dyDescent="0.2">
      <c r="Q49402" s="92" t="s">
        <v>50</v>
      </c>
      <c r="BF49402" s="101" t="s">
        <v>58</v>
      </c>
      <c r="BK49402" s="98" t="s">
        <v>70</v>
      </c>
    </row>
    <row r="49403" spans="17:63" ht="29.25" customHeight="1" x14ac:dyDescent="0.2">
      <c r="Q49403" s="92" t="s">
        <v>50</v>
      </c>
      <c r="BF49403" s="101" t="s">
        <v>58</v>
      </c>
      <c r="BK49403" s="98" t="s">
        <v>70</v>
      </c>
    </row>
    <row r="49404" spans="17:63" ht="29.25" customHeight="1" x14ac:dyDescent="0.2">
      <c r="Q49404" s="92" t="s">
        <v>50</v>
      </c>
      <c r="BF49404" s="101" t="s">
        <v>58</v>
      </c>
      <c r="BK49404" s="98" t="s">
        <v>70</v>
      </c>
    </row>
    <row r="49405" spans="17:63" ht="29.25" customHeight="1" x14ac:dyDescent="0.2">
      <c r="Q49405" s="92" t="s">
        <v>50</v>
      </c>
      <c r="BF49405" s="101" t="s">
        <v>58</v>
      </c>
      <c r="BK49405" s="98" t="s">
        <v>70</v>
      </c>
    </row>
    <row r="49406" spans="17:63" ht="29.25" customHeight="1" x14ac:dyDescent="0.2">
      <c r="Q49406" s="92" t="s">
        <v>50</v>
      </c>
      <c r="BF49406" s="101" t="s">
        <v>58</v>
      </c>
      <c r="BK49406" s="98" t="s">
        <v>70</v>
      </c>
    </row>
    <row r="49407" spans="17:63" ht="29.25" customHeight="1" x14ac:dyDescent="0.2">
      <c r="Q49407" s="92" t="s">
        <v>50</v>
      </c>
      <c r="BF49407" s="101" t="s">
        <v>58</v>
      </c>
      <c r="BK49407" s="98" t="s">
        <v>70</v>
      </c>
    </row>
    <row r="49408" spans="17:63" ht="29.25" customHeight="1" x14ac:dyDescent="0.2">
      <c r="Q49408" s="92" t="s">
        <v>50</v>
      </c>
      <c r="BF49408" s="101" t="s">
        <v>58</v>
      </c>
      <c r="BK49408" s="98" t="s">
        <v>70</v>
      </c>
    </row>
    <row r="49409" spans="17:63" ht="29.25" customHeight="1" x14ac:dyDescent="0.2">
      <c r="Q49409" s="92" t="s">
        <v>50</v>
      </c>
      <c r="BF49409" s="101" t="s">
        <v>58</v>
      </c>
      <c r="BK49409" s="98" t="s">
        <v>70</v>
      </c>
    </row>
    <row r="49410" spans="17:63" ht="29.25" customHeight="1" x14ac:dyDescent="0.2">
      <c r="Q49410" s="92" t="s">
        <v>50</v>
      </c>
      <c r="BF49410" s="101" t="s">
        <v>58</v>
      </c>
      <c r="BK49410" s="98" t="s">
        <v>70</v>
      </c>
    </row>
    <row r="49411" spans="17:63" ht="29.25" customHeight="1" x14ac:dyDescent="0.2">
      <c r="Q49411" s="92" t="s">
        <v>50</v>
      </c>
      <c r="BF49411" s="101" t="s">
        <v>58</v>
      </c>
      <c r="BK49411" s="98" t="s">
        <v>70</v>
      </c>
    </row>
    <row r="49412" spans="17:63" ht="29.25" customHeight="1" x14ac:dyDescent="0.2">
      <c r="Q49412" s="92" t="s">
        <v>50</v>
      </c>
      <c r="BF49412" s="101" t="s">
        <v>58</v>
      </c>
      <c r="BK49412" s="98" t="s">
        <v>70</v>
      </c>
    </row>
    <row r="49413" spans="17:63" ht="29.25" customHeight="1" x14ac:dyDescent="0.2">
      <c r="Q49413" s="92" t="s">
        <v>50</v>
      </c>
      <c r="BF49413" s="101" t="s">
        <v>58</v>
      </c>
      <c r="BK49413" s="98" t="s">
        <v>70</v>
      </c>
    </row>
    <row r="49414" spans="17:63" ht="29.25" customHeight="1" x14ac:dyDescent="0.2">
      <c r="Q49414" s="92" t="s">
        <v>50</v>
      </c>
      <c r="BF49414" s="101" t="s">
        <v>58</v>
      </c>
      <c r="BK49414" s="98" t="s">
        <v>70</v>
      </c>
    </row>
    <row r="49415" spans="17:63" ht="29.25" customHeight="1" x14ac:dyDescent="0.2">
      <c r="Q49415" s="92" t="s">
        <v>50</v>
      </c>
      <c r="BF49415" s="101" t="s">
        <v>58</v>
      </c>
      <c r="BK49415" s="98" t="s">
        <v>70</v>
      </c>
    </row>
    <row r="49416" spans="17:63" ht="29.25" customHeight="1" x14ac:dyDescent="0.2">
      <c r="Q49416" s="92" t="s">
        <v>50</v>
      </c>
      <c r="BF49416" s="101" t="s">
        <v>58</v>
      </c>
      <c r="BK49416" s="98" t="s">
        <v>70</v>
      </c>
    </row>
    <row r="49417" spans="17:63" ht="29.25" customHeight="1" x14ac:dyDescent="0.2">
      <c r="Q49417" s="92" t="s">
        <v>50</v>
      </c>
      <c r="BF49417" s="101" t="s">
        <v>58</v>
      </c>
      <c r="BK49417" s="98" t="s">
        <v>70</v>
      </c>
    </row>
    <row r="49418" spans="17:63" ht="29.25" customHeight="1" x14ac:dyDescent="0.2">
      <c r="Q49418" s="92" t="s">
        <v>50</v>
      </c>
      <c r="BF49418" s="101" t="s">
        <v>58</v>
      </c>
      <c r="BK49418" s="98" t="s">
        <v>70</v>
      </c>
    </row>
    <row r="49419" spans="17:63" ht="29.25" customHeight="1" x14ac:dyDescent="0.2">
      <c r="Q49419" s="92" t="s">
        <v>50</v>
      </c>
      <c r="BF49419" s="101" t="s">
        <v>58</v>
      </c>
      <c r="BK49419" s="98" t="s">
        <v>70</v>
      </c>
    </row>
    <row r="49420" spans="17:63" ht="29.25" customHeight="1" x14ac:dyDescent="0.2">
      <c r="Q49420" s="92" t="s">
        <v>50</v>
      </c>
      <c r="BF49420" s="101" t="s">
        <v>58</v>
      </c>
      <c r="BK49420" s="98" t="s">
        <v>70</v>
      </c>
    </row>
    <row r="49421" spans="17:63" ht="29.25" customHeight="1" x14ac:dyDescent="0.2">
      <c r="Q49421" s="92" t="s">
        <v>50</v>
      </c>
      <c r="BF49421" s="101" t="s">
        <v>58</v>
      </c>
      <c r="BK49421" s="98" t="s">
        <v>70</v>
      </c>
    </row>
    <row r="49422" spans="17:63" ht="29.25" customHeight="1" x14ac:dyDescent="0.2">
      <c r="Q49422" s="92" t="s">
        <v>50</v>
      </c>
      <c r="BF49422" s="101" t="s">
        <v>58</v>
      </c>
      <c r="BK49422" s="98" t="s">
        <v>70</v>
      </c>
    </row>
    <row r="49423" spans="17:63" ht="29.25" customHeight="1" x14ac:dyDescent="0.2">
      <c r="Q49423" s="92" t="s">
        <v>50</v>
      </c>
      <c r="BF49423" s="101" t="s">
        <v>58</v>
      </c>
      <c r="BK49423" s="98" t="s">
        <v>70</v>
      </c>
    </row>
    <row r="49424" spans="17:63" ht="29.25" customHeight="1" x14ac:dyDescent="0.2">
      <c r="Q49424" s="92" t="s">
        <v>50</v>
      </c>
      <c r="BF49424" s="101" t="s">
        <v>58</v>
      </c>
      <c r="BK49424" s="98" t="s">
        <v>70</v>
      </c>
    </row>
    <row r="49425" spans="17:63" ht="29.25" customHeight="1" x14ac:dyDescent="0.2">
      <c r="Q49425" s="92" t="s">
        <v>50</v>
      </c>
      <c r="BF49425" s="101" t="s">
        <v>58</v>
      </c>
      <c r="BK49425" s="98" t="s">
        <v>70</v>
      </c>
    </row>
    <row r="49426" spans="17:63" ht="29.25" customHeight="1" x14ac:dyDescent="0.2">
      <c r="Q49426" s="92" t="s">
        <v>50</v>
      </c>
      <c r="BF49426" s="101" t="s">
        <v>58</v>
      </c>
      <c r="BK49426" s="98" t="s">
        <v>70</v>
      </c>
    </row>
    <row r="49427" spans="17:63" ht="29.25" customHeight="1" x14ac:dyDescent="0.2">
      <c r="Q49427" s="92" t="s">
        <v>50</v>
      </c>
      <c r="BF49427" s="101" t="s">
        <v>58</v>
      </c>
      <c r="BK49427" s="98" t="s">
        <v>70</v>
      </c>
    </row>
    <row r="49428" spans="17:63" ht="29.25" customHeight="1" x14ac:dyDescent="0.2">
      <c r="Q49428" s="92" t="s">
        <v>50</v>
      </c>
      <c r="BF49428" s="101" t="s">
        <v>58</v>
      </c>
      <c r="BK49428" s="98" t="s">
        <v>70</v>
      </c>
    </row>
    <row r="49429" spans="17:63" ht="29.25" customHeight="1" x14ac:dyDescent="0.2">
      <c r="Q49429" s="92" t="s">
        <v>50</v>
      </c>
      <c r="BF49429" s="101" t="s">
        <v>58</v>
      </c>
      <c r="BK49429" s="98" t="s">
        <v>70</v>
      </c>
    </row>
    <row r="49430" spans="17:63" ht="29.25" customHeight="1" x14ac:dyDescent="0.2">
      <c r="Q49430" s="92" t="s">
        <v>50</v>
      </c>
      <c r="BF49430" s="101" t="s">
        <v>58</v>
      </c>
      <c r="BK49430" s="98" t="s">
        <v>70</v>
      </c>
    </row>
    <row r="49431" spans="17:63" ht="29.25" customHeight="1" x14ac:dyDescent="0.2">
      <c r="Q49431" s="92" t="s">
        <v>50</v>
      </c>
      <c r="BF49431" s="101" t="s">
        <v>58</v>
      </c>
      <c r="BK49431" s="98" t="s">
        <v>70</v>
      </c>
    </row>
    <row r="49432" spans="17:63" ht="29.25" customHeight="1" x14ac:dyDescent="0.2">
      <c r="Q49432" s="92" t="s">
        <v>50</v>
      </c>
      <c r="BF49432" s="101" t="s">
        <v>58</v>
      </c>
      <c r="BK49432" s="98" t="s">
        <v>70</v>
      </c>
    </row>
    <row r="49433" spans="17:63" ht="29.25" customHeight="1" x14ac:dyDescent="0.2">
      <c r="Q49433" s="92" t="s">
        <v>50</v>
      </c>
      <c r="BF49433" s="101" t="s">
        <v>58</v>
      </c>
      <c r="BK49433" s="98" t="s">
        <v>70</v>
      </c>
    </row>
    <row r="49434" spans="17:63" ht="29.25" customHeight="1" x14ac:dyDescent="0.2">
      <c r="Q49434" s="92" t="s">
        <v>50</v>
      </c>
      <c r="BF49434" s="101" t="s">
        <v>58</v>
      </c>
      <c r="BK49434" s="98" t="s">
        <v>70</v>
      </c>
    </row>
    <row r="49435" spans="17:63" ht="29.25" customHeight="1" x14ac:dyDescent="0.2">
      <c r="Q49435" s="92" t="s">
        <v>50</v>
      </c>
      <c r="BF49435" s="101" t="s">
        <v>58</v>
      </c>
      <c r="BK49435" s="98" t="s">
        <v>70</v>
      </c>
    </row>
    <row r="49436" spans="17:63" ht="29.25" customHeight="1" x14ac:dyDescent="0.2">
      <c r="Q49436" s="92" t="s">
        <v>50</v>
      </c>
      <c r="BF49436" s="101" t="s">
        <v>58</v>
      </c>
      <c r="BK49436" s="98" t="s">
        <v>70</v>
      </c>
    </row>
    <row r="49437" spans="17:63" ht="29.25" customHeight="1" x14ac:dyDescent="0.2">
      <c r="Q49437" s="92" t="s">
        <v>50</v>
      </c>
      <c r="BF49437" s="101" t="s">
        <v>58</v>
      </c>
      <c r="BK49437" s="98" t="s">
        <v>70</v>
      </c>
    </row>
    <row r="49438" spans="17:63" ht="29.25" customHeight="1" x14ac:dyDescent="0.2">
      <c r="Q49438" s="92" t="s">
        <v>50</v>
      </c>
      <c r="BF49438" s="101" t="s">
        <v>58</v>
      </c>
      <c r="BK49438" s="98" t="s">
        <v>70</v>
      </c>
    </row>
    <row r="49439" spans="17:63" ht="29.25" customHeight="1" x14ac:dyDescent="0.2">
      <c r="Q49439" s="92" t="s">
        <v>50</v>
      </c>
      <c r="BF49439" s="101" t="s">
        <v>58</v>
      </c>
      <c r="BK49439" s="98" t="s">
        <v>70</v>
      </c>
    </row>
    <row r="49440" spans="17:63" ht="29.25" customHeight="1" x14ac:dyDescent="0.2">
      <c r="Q49440" s="92" t="s">
        <v>50</v>
      </c>
      <c r="BF49440" s="101" t="s">
        <v>58</v>
      </c>
      <c r="BK49440" s="98" t="s">
        <v>70</v>
      </c>
    </row>
    <row r="49441" spans="17:63" ht="29.25" customHeight="1" x14ac:dyDescent="0.2">
      <c r="Q49441" s="92" t="s">
        <v>50</v>
      </c>
      <c r="BF49441" s="101" t="s">
        <v>58</v>
      </c>
      <c r="BK49441" s="98" t="s">
        <v>70</v>
      </c>
    </row>
    <row r="49442" spans="17:63" ht="29.25" customHeight="1" x14ac:dyDescent="0.2">
      <c r="Q49442" s="92" t="s">
        <v>50</v>
      </c>
      <c r="BF49442" s="101" t="s">
        <v>58</v>
      </c>
      <c r="BK49442" s="98" t="s">
        <v>70</v>
      </c>
    </row>
    <row r="49443" spans="17:63" ht="29.25" customHeight="1" x14ac:dyDescent="0.2">
      <c r="Q49443" s="92" t="s">
        <v>50</v>
      </c>
      <c r="BF49443" s="101" t="s">
        <v>58</v>
      </c>
      <c r="BK49443" s="98" t="s">
        <v>70</v>
      </c>
    </row>
    <row r="49444" spans="17:63" ht="29.25" customHeight="1" x14ac:dyDescent="0.2">
      <c r="Q49444" s="92" t="s">
        <v>50</v>
      </c>
      <c r="BF49444" s="101" t="s">
        <v>58</v>
      </c>
      <c r="BK49444" s="98" t="s">
        <v>70</v>
      </c>
    </row>
    <row r="49445" spans="17:63" ht="29.25" customHeight="1" x14ac:dyDescent="0.2">
      <c r="Q49445" s="92" t="s">
        <v>50</v>
      </c>
      <c r="BF49445" s="101" t="s">
        <v>58</v>
      </c>
      <c r="BK49445" s="98" t="s">
        <v>70</v>
      </c>
    </row>
    <row r="49446" spans="17:63" ht="29.25" customHeight="1" x14ac:dyDescent="0.2">
      <c r="Q49446" s="92" t="s">
        <v>50</v>
      </c>
      <c r="BF49446" s="101" t="s">
        <v>58</v>
      </c>
      <c r="BK49446" s="98" t="s">
        <v>70</v>
      </c>
    </row>
    <row r="49447" spans="17:63" ht="29.25" customHeight="1" x14ac:dyDescent="0.2">
      <c r="Q49447" s="92" t="s">
        <v>50</v>
      </c>
      <c r="BF49447" s="101" t="s">
        <v>58</v>
      </c>
      <c r="BK49447" s="98" t="s">
        <v>70</v>
      </c>
    </row>
    <row r="49448" spans="17:63" ht="29.25" customHeight="1" x14ac:dyDescent="0.2">
      <c r="Q49448" s="92" t="s">
        <v>50</v>
      </c>
      <c r="BF49448" s="101" t="s">
        <v>58</v>
      </c>
      <c r="BK49448" s="98" t="s">
        <v>70</v>
      </c>
    </row>
    <row r="49449" spans="17:63" ht="29.25" customHeight="1" x14ac:dyDescent="0.2">
      <c r="Q49449" s="92" t="s">
        <v>50</v>
      </c>
      <c r="BF49449" s="101" t="s">
        <v>58</v>
      </c>
      <c r="BK49449" s="98" t="s">
        <v>70</v>
      </c>
    </row>
    <row r="49450" spans="17:63" ht="29.25" customHeight="1" x14ac:dyDescent="0.2">
      <c r="Q49450" s="92" t="s">
        <v>50</v>
      </c>
      <c r="BF49450" s="101" t="s">
        <v>58</v>
      </c>
      <c r="BK49450" s="98" t="s">
        <v>70</v>
      </c>
    </row>
    <row r="49451" spans="17:63" ht="29.25" customHeight="1" x14ac:dyDescent="0.2">
      <c r="Q49451" s="92" t="s">
        <v>50</v>
      </c>
      <c r="BF49451" s="101" t="s">
        <v>58</v>
      </c>
      <c r="BK49451" s="98" t="s">
        <v>70</v>
      </c>
    </row>
    <row r="49452" spans="17:63" ht="29.25" customHeight="1" x14ac:dyDescent="0.2">
      <c r="Q49452" s="92" t="s">
        <v>50</v>
      </c>
      <c r="BF49452" s="101" t="s">
        <v>58</v>
      </c>
      <c r="BK49452" s="98" t="s">
        <v>70</v>
      </c>
    </row>
    <row r="49453" spans="17:63" ht="29.25" customHeight="1" x14ac:dyDescent="0.2">
      <c r="Q49453" s="92" t="s">
        <v>50</v>
      </c>
      <c r="BF49453" s="101" t="s">
        <v>58</v>
      </c>
      <c r="BK49453" s="98" t="s">
        <v>70</v>
      </c>
    </row>
    <row r="49454" spans="17:63" ht="29.25" customHeight="1" x14ac:dyDescent="0.2">
      <c r="Q49454" s="92" t="s">
        <v>50</v>
      </c>
      <c r="BF49454" s="101" t="s">
        <v>58</v>
      </c>
      <c r="BK49454" s="98" t="s">
        <v>70</v>
      </c>
    </row>
    <row r="49455" spans="17:63" ht="29.25" customHeight="1" x14ac:dyDescent="0.2">
      <c r="Q49455" s="92" t="s">
        <v>50</v>
      </c>
      <c r="BF49455" s="101" t="s">
        <v>58</v>
      </c>
      <c r="BK49455" s="98" t="s">
        <v>70</v>
      </c>
    </row>
    <row r="49456" spans="17:63" ht="29.25" customHeight="1" x14ac:dyDescent="0.2">
      <c r="Q49456" s="92" t="s">
        <v>50</v>
      </c>
      <c r="BF49456" s="101" t="s">
        <v>58</v>
      </c>
      <c r="BK49456" s="98" t="s">
        <v>70</v>
      </c>
    </row>
    <row r="49457" spans="17:63" ht="29.25" customHeight="1" x14ac:dyDescent="0.2">
      <c r="Q49457" s="92" t="s">
        <v>50</v>
      </c>
      <c r="BF49457" s="101" t="s">
        <v>58</v>
      </c>
      <c r="BK49457" s="98" t="s">
        <v>70</v>
      </c>
    </row>
    <row r="49458" spans="17:63" ht="29.25" customHeight="1" x14ac:dyDescent="0.2">
      <c r="Q49458" s="92" t="s">
        <v>50</v>
      </c>
      <c r="BF49458" s="101" t="s">
        <v>58</v>
      </c>
      <c r="BK49458" s="98" t="s">
        <v>70</v>
      </c>
    </row>
    <row r="49459" spans="17:63" ht="29.25" customHeight="1" x14ac:dyDescent="0.2">
      <c r="Q49459" s="92" t="s">
        <v>50</v>
      </c>
      <c r="BF49459" s="101" t="s">
        <v>58</v>
      </c>
      <c r="BK49459" s="98" t="s">
        <v>70</v>
      </c>
    </row>
    <row r="49460" spans="17:63" ht="29.25" customHeight="1" x14ac:dyDescent="0.2">
      <c r="Q49460" s="92" t="s">
        <v>50</v>
      </c>
      <c r="BF49460" s="101" t="s">
        <v>58</v>
      </c>
      <c r="BK49460" s="98" t="s">
        <v>70</v>
      </c>
    </row>
    <row r="49461" spans="17:63" ht="29.25" customHeight="1" x14ac:dyDescent="0.2">
      <c r="Q49461" s="92" t="s">
        <v>50</v>
      </c>
      <c r="BF49461" s="101" t="s">
        <v>58</v>
      </c>
      <c r="BK49461" s="98" t="s">
        <v>70</v>
      </c>
    </row>
    <row r="49462" spans="17:63" ht="29.25" customHeight="1" x14ac:dyDescent="0.2">
      <c r="Q49462" s="92" t="s">
        <v>50</v>
      </c>
      <c r="BF49462" s="101" t="s">
        <v>58</v>
      </c>
      <c r="BK49462" s="98" t="s">
        <v>70</v>
      </c>
    </row>
    <row r="49463" spans="17:63" ht="29.25" customHeight="1" x14ac:dyDescent="0.2">
      <c r="Q49463" s="92" t="s">
        <v>50</v>
      </c>
      <c r="BF49463" s="101" t="s">
        <v>58</v>
      </c>
      <c r="BK49463" s="98" t="s">
        <v>70</v>
      </c>
    </row>
    <row r="49464" spans="17:63" ht="29.25" customHeight="1" x14ac:dyDescent="0.2">
      <c r="Q49464" s="92" t="s">
        <v>50</v>
      </c>
      <c r="BF49464" s="101" t="s">
        <v>58</v>
      </c>
      <c r="BK49464" s="98" t="s">
        <v>70</v>
      </c>
    </row>
    <row r="49465" spans="17:63" ht="29.25" customHeight="1" x14ac:dyDescent="0.2">
      <c r="Q49465" s="92" t="s">
        <v>50</v>
      </c>
      <c r="BF49465" s="101" t="s">
        <v>58</v>
      </c>
      <c r="BK49465" s="98" t="s">
        <v>70</v>
      </c>
    </row>
    <row r="49466" spans="17:63" ht="29.25" customHeight="1" x14ac:dyDescent="0.2">
      <c r="Q49466" s="92" t="s">
        <v>50</v>
      </c>
      <c r="BF49466" s="101" t="s">
        <v>58</v>
      </c>
      <c r="BK49466" s="98" t="s">
        <v>70</v>
      </c>
    </row>
    <row r="49467" spans="17:63" ht="29.25" customHeight="1" x14ac:dyDescent="0.2">
      <c r="Q49467" s="92" t="s">
        <v>50</v>
      </c>
      <c r="BF49467" s="101" t="s">
        <v>58</v>
      </c>
      <c r="BK49467" s="98" t="s">
        <v>70</v>
      </c>
    </row>
    <row r="49468" spans="17:63" ht="29.25" customHeight="1" x14ac:dyDescent="0.2">
      <c r="Q49468" s="92" t="s">
        <v>50</v>
      </c>
      <c r="BF49468" s="101" t="s">
        <v>58</v>
      </c>
      <c r="BK49468" s="98" t="s">
        <v>70</v>
      </c>
    </row>
    <row r="49469" spans="17:63" ht="29.25" customHeight="1" x14ac:dyDescent="0.2">
      <c r="Q49469" s="92" t="s">
        <v>50</v>
      </c>
      <c r="BF49469" s="101" t="s">
        <v>58</v>
      </c>
      <c r="BK49469" s="98" t="s">
        <v>70</v>
      </c>
    </row>
    <row r="49470" spans="17:63" ht="29.25" customHeight="1" x14ac:dyDescent="0.2">
      <c r="Q49470" s="92" t="s">
        <v>50</v>
      </c>
      <c r="BF49470" s="101" t="s">
        <v>58</v>
      </c>
      <c r="BK49470" s="98" t="s">
        <v>70</v>
      </c>
    </row>
    <row r="49471" spans="17:63" ht="29.25" customHeight="1" x14ac:dyDescent="0.2">
      <c r="Q49471" s="92" t="s">
        <v>50</v>
      </c>
      <c r="BF49471" s="101" t="s">
        <v>58</v>
      </c>
      <c r="BK49471" s="98" t="s">
        <v>70</v>
      </c>
    </row>
    <row r="49472" spans="17:63" ht="29.25" customHeight="1" x14ac:dyDescent="0.2">
      <c r="Q49472" s="92" t="s">
        <v>50</v>
      </c>
      <c r="BF49472" s="101" t="s">
        <v>58</v>
      </c>
      <c r="BK49472" s="98" t="s">
        <v>70</v>
      </c>
    </row>
    <row r="49473" spans="17:63" ht="29.25" customHeight="1" x14ac:dyDescent="0.2">
      <c r="Q49473" s="92" t="s">
        <v>50</v>
      </c>
      <c r="BF49473" s="101" t="s">
        <v>58</v>
      </c>
      <c r="BK49473" s="98" t="s">
        <v>70</v>
      </c>
    </row>
    <row r="49474" spans="17:63" ht="29.25" customHeight="1" x14ac:dyDescent="0.2">
      <c r="Q49474" s="92" t="s">
        <v>50</v>
      </c>
      <c r="BF49474" s="101" t="s">
        <v>58</v>
      </c>
      <c r="BK49474" s="98" t="s">
        <v>70</v>
      </c>
    </row>
    <row r="49475" spans="17:63" ht="29.25" customHeight="1" x14ac:dyDescent="0.2">
      <c r="Q49475" s="92" t="s">
        <v>50</v>
      </c>
      <c r="BF49475" s="101" t="s">
        <v>58</v>
      </c>
      <c r="BK49475" s="98" t="s">
        <v>70</v>
      </c>
    </row>
    <row r="49476" spans="17:63" ht="29.25" customHeight="1" x14ac:dyDescent="0.2">
      <c r="Q49476" s="92" t="s">
        <v>50</v>
      </c>
      <c r="BF49476" s="101" t="s">
        <v>58</v>
      </c>
      <c r="BK49476" s="98" t="s">
        <v>70</v>
      </c>
    </row>
    <row r="49477" spans="17:63" ht="29.25" customHeight="1" x14ac:dyDescent="0.2">
      <c r="Q49477" s="92" t="s">
        <v>50</v>
      </c>
      <c r="BF49477" s="101" t="s">
        <v>58</v>
      </c>
      <c r="BK49477" s="98" t="s">
        <v>70</v>
      </c>
    </row>
    <row r="49478" spans="17:63" ht="29.25" customHeight="1" x14ac:dyDescent="0.2">
      <c r="Q49478" s="92" t="s">
        <v>50</v>
      </c>
      <c r="BF49478" s="101" t="s">
        <v>58</v>
      </c>
      <c r="BK49478" s="98" t="s">
        <v>70</v>
      </c>
    </row>
    <row r="49479" spans="17:63" ht="29.25" customHeight="1" x14ac:dyDescent="0.2">
      <c r="Q49479" s="92" t="s">
        <v>50</v>
      </c>
      <c r="BF49479" s="101" t="s">
        <v>58</v>
      </c>
      <c r="BK49479" s="98" t="s">
        <v>70</v>
      </c>
    </row>
    <row r="49480" spans="17:63" ht="29.25" customHeight="1" x14ac:dyDescent="0.2">
      <c r="Q49480" s="92" t="s">
        <v>50</v>
      </c>
      <c r="BF49480" s="101" t="s">
        <v>58</v>
      </c>
      <c r="BK49480" s="98" t="s">
        <v>70</v>
      </c>
    </row>
    <row r="49481" spans="17:63" ht="29.25" customHeight="1" x14ac:dyDescent="0.2">
      <c r="Q49481" s="92" t="s">
        <v>50</v>
      </c>
      <c r="BF49481" s="101" t="s">
        <v>58</v>
      </c>
      <c r="BK49481" s="98" t="s">
        <v>70</v>
      </c>
    </row>
    <row r="49482" spans="17:63" ht="29.25" customHeight="1" x14ac:dyDescent="0.2">
      <c r="Q49482" s="92" t="s">
        <v>50</v>
      </c>
      <c r="BF49482" s="101" t="s">
        <v>58</v>
      </c>
      <c r="BK49482" s="98" t="s">
        <v>70</v>
      </c>
    </row>
    <row r="49483" spans="17:63" ht="29.25" customHeight="1" x14ac:dyDescent="0.2">
      <c r="Q49483" s="92" t="s">
        <v>50</v>
      </c>
      <c r="BF49483" s="101" t="s">
        <v>58</v>
      </c>
      <c r="BK49483" s="98" t="s">
        <v>70</v>
      </c>
    </row>
    <row r="49484" spans="17:63" ht="29.25" customHeight="1" x14ac:dyDescent="0.2">
      <c r="Q49484" s="92" t="s">
        <v>50</v>
      </c>
      <c r="BF49484" s="101" t="s">
        <v>58</v>
      </c>
      <c r="BK49484" s="98" t="s">
        <v>70</v>
      </c>
    </row>
    <row r="49485" spans="17:63" ht="29.25" customHeight="1" x14ac:dyDescent="0.2">
      <c r="Q49485" s="92" t="s">
        <v>50</v>
      </c>
      <c r="BF49485" s="101" t="s">
        <v>58</v>
      </c>
      <c r="BK49485" s="98" t="s">
        <v>70</v>
      </c>
    </row>
    <row r="49486" spans="17:63" ht="29.25" customHeight="1" x14ac:dyDescent="0.2">
      <c r="Q49486" s="92" t="s">
        <v>50</v>
      </c>
      <c r="BF49486" s="101" t="s">
        <v>58</v>
      </c>
      <c r="BK49486" s="98" t="s">
        <v>70</v>
      </c>
    </row>
    <row r="49487" spans="17:63" ht="29.25" customHeight="1" x14ac:dyDescent="0.2">
      <c r="Q49487" s="92" t="s">
        <v>50</v>
      </c>
      <c r="BF49487" s="101" t="s">
        <v>58</v>
      </c>
      <c r="BK49487" s="98" t="s">
        <v>70</v>
      </c>
    </row>
    <row r="49488" spans="17:63" ht="29.25" customHeight="1" x14ac:dyDescent="0.2">
      <c r="Q49488" s="92" t="s">
        <v>50</v>
      </c>
      <c r="BF49488" s="101" t="s">
        <v>58</v>
      </c>
      <c r="BK49488" s="98" t="s">
        <v>70</v>
      </c>
    </row>
    <row r="49489" spans="17:63" ht="29.25" customHeight="1" x14ac:dyDescent="0.2">
      <c r="Q49489" s="92" t="s">
        <v>50</v>
      </c>
      <c r="BF49489" s="101" t="s">
        <v>58</v>
      </c>
      <c r="BK49489" s="98" t="s">
        <v>70</v>
      </c>
    </row>
    <row r="49490" spans="17:63" ht="29.25" customHeight="1" x14ac:dyDescent="0.2">
      <c r="Q49490" s="92" t="s">
        <v>50</v>
      </c>
      <c r="BF49490" s="101" t="s">
        <v>58</v>
      </c>
      <c r="BK49490" s="98" t="s">
        <v>70</v>
      </c>
    </row>
    <row r="49491" spans="17:63" ht="29.25" customHeight="1" x14ac:dyDescent="0.2">
      <c r="Q49491" s="92" t="s">
        <v>50</v>
      </c>
      <c r="BF49491" s="101" t="s">
        <v>58</v>
      </c>
      <c r="BK49491" s="98" t="s">
        <v>70</v>
      </c>
    </row>
    <row r="49492" spans="17:63" ht="29.25" customHeight="1" x14ac:dyDescent="0.2">
      <c r="Q49492" s="92" t="s">
        <v>50</v>
      </c>
      <c r="BF49492" s="101" t="s">
        <v>58</v>
      </c>
      <c r="BK49492" s="98" t="s">
        <v>70</v>
      </c>
    </row>
    <row r="49493" spans="17:63" ht="29.25" customHeight="1" x14ac:dyDescent="0.2">
      <c r="Q49493" s="92" t="s">
        <v>50</v>
      </c>
      <c r="BF49493" s="101" t="s">
        <v>58</v>
      </c>
      <c r="BK49493" s="98" t="s">
        <v>70</v>
      </c>
    </row>
    <row r="49494" spans="17:63" ht="29.25" customHeight="1" x14ac:dyDescent="0.2">
      <c r="Q49494" s="92" t="s">
        <v>50</v>
      </c>
      <c r="BF49494" s="101" t="s">
        <v>58</v>
      </c>
      <c r="BK49494" s="98" t="s">
        <v>70</v>
      </c>
    </row>
    <row r="49495" spans="17:63" ht="29.25" customHeight="1" x14ac:dyDescent="0.2">
      <c r="Q49495" s="92" t="s">
        <v>50</v>
      </c>
      <c r="BF49495" s="101" t="s">
        <v>58</v>
      </c>
      <c r="BK49495" s="98" t="s">
        <v>70</v>
      </c>
    </row>
    <row r="49496" spans="17:63" ht="29.25" customHeight="1" x14ac:dyDescent="0.2">
      <c r="Q49496" s="92" t="s">
        <v>50</v>
      </c>
      <c r="BF49496" s="101" t="s">
        <v>58</v>
      </c>
      <c r="BK49496" s="98" t="s">
        <v>70</v>
      </c>
    </row>
    <row r="49497" spans="17:63" ht="29.25" customHeight="1" x14ac:dyDescent="0.2">
      <c r="Q49497" s="92" t="s">
        <v>50</v>
      </c>
      <c r="BF49497" s="101" t="s">
        <v>58</v>
      </c>
      <c r="BK49497" s="98" t="s">
        <v>70</v>
      </c>
    </row>
    <row r="49498" spans="17:63" ht="29.25" customHeight="1" x14ac:dyDescent="0.2">
      <c r="Q49498" s="92" t="s">
        <v>50</v>
      </c>
      <c r="BF49498" s="101" t="s">
        <v>58</v>
      </c>
      <c r="BK49498" s="98" t="s">
        <v>70</v>
      </c>
    </row>
    <row r="49499" spans="17:63" ht="29.25" customHeight="1" x14ac:dyDescent="0.2">
      <c r="Q49499" s="92" t="s">
        <v>50</v>
      </c>
      <c r="BF49499" s="101" t="s">
        <v>58</v>
      </c>
      <c r="BK49499" s="98" t="s">
        <v>70</v>
      </c>
    </row>
    <row r="49500" spans="17:63" ht="29.25" customHeight="1" x14ac:dyDescent="0.2">
      <c r="Q49500" s="92" t="s">
        <v>50</v>
      </c>
      <c r="BF49500" s="101" t="s">
        <v>58</v>
      </c>
      <c r="BK49500" s="98" t="s">
        <v>70</v>
      </c>
    </row>
    <row r="49501" spans="17:63" ht="29.25" customHeight="1" x14ac:dyDescent="0.2">
      <c r="Q49501" s="92" t="s">
        <v>50</v>
      </c>
      <c r="BF49501" s="101" t="s">
        <v>58</v>
      </c>
      <c r="BK49501" s="98" t="s">
        <v>70</v>
      </c>
    </row>
    <row r="49502" spans="17:63" ht="29.25" customHeight="1" x14ac:dyDescent="0.2">
      <c r="Q49502" s="92" t="s">
        <v>50</v>
      </c>
      <c r="BF49502" s="101" t="s">
        <v>58</v>
      </c>
      <c r="BK49502" s="98" t="s">
        <v>70</v>
      </c>
    </row>
    <row r="49503" spans="17:63" ht="29.25" customHeight="1" x14ac:dyDescent="0.2">
      <c r="Q49503" s="92" t="s">
        <v>50</v>
      </c>
      <c r="BF49503" s="101" t="s">
        <v>58</v>
      </c>
      <c r="BK49503" s="98" t="s">
        <v>70</v>
      </c>
    </row>
    <row r="49504" spans="17:63" ht="29.25" customHeight="1" x14ac:dyDescent="0.2">
      <c r="Q49504" s="92" t="s">
        <v>50</v>
      </c>
      <c r="BF49504" s="101" t="s">
        <v>58</v>
      </c>
      <c r="BK49504" s="98" t="s">
        <v>70</v>
      </c>
    </row>
    <row r="49505" spans="17:63" ht="29.25" customHeight="1" x14ac:dyDescent="0.2">
      <c r="Q49505" s="92" t="s">
        <v>50</v>
      </c>
      <c r="BF49505" s="101" t="s">
        <v>58</v>
      </c>
      <c r="BK49505" s="98" t="s">
        <v>70</v>
      </c>
    </row>
    <row r="49506" spans="17:63" ht="29.25" customHeight="1" x14ac:dyDescent="0.2">
      <c r="Q49506" s="92" t="s">
        <v>50</v>
      </c>
      <c r="BF49506" s="101" t="s">
        <v>58</v>
      </c>
      <c r="BK49506" s="98" t="s">
        <v>70</v>
      </c>
    </row>
    <row r="49507" spans="17:63" ht="29.25" customHeight="1" x14ac:dyDescent="0.2">
      <c r="Q49507" s="92" t="s">
        <v>50</v>
      </c>
      <c r="BF49507" s="101" t="s">
        <v>58</v>
      </c>
      <c r="BK49507" s="98" t="s">
        <v>70</v>
      </c>
    </row>
    <row r="49508" spans="17:63" ht="29.25" customHeight="1" x14ac:dyDescent="0.2">
      <c r="Q49508" s="92" t="s">
        <v>50</v>
      </c>
      <c r="BF49508" s="101" t="s">
        <v>58</v>
      </c>
      <c r="BK49508" s="98" t="s">
        <v>70</v>
      </c>
    </row>
    <row r="49509" spans="17:63" ht="29.25" customHeight="1" x14ac:dyDescent="0.2">
      <c r="Q49509" s="92" t="s">
        <v>50</v>
      </c>
      <c r="BF49509" s="101" t="s">
        <v>58</v>
      </c>
      <c r="BK49509" s="98" t="s">
        <v>70</v>
      </c>
    </row>
    <row r="49510" spans="17:63" ht="29.25" customHeight="1" x14ac:dyDescent="0.2">
      <c r="Q49510" s="92" t="s">
        <v>50</v>
      </c>
      <c r="BF49510" s="101" t="s">
        <v>58</v>
      </c>
      <c r="BK49510" s="98" t="s">
        <v>70</v>
      </c>
    </row>
    <row r="49511" spans="17:63" ht="29.25" customHeight="1" x14ac:dyDescent="0.2">
      <c r="Q49511" s="92" t="s">
        <v>50</v>
      </c>
      <c r="BF49511" s="101" t="s">
        <v>58</v>
      </c>
      <c r="BK49511" s="98" t="s">
        <v>70</v>
      </c>
    </row>
    <row r="49512" spans="17:63" ht="29.25" customHeight="1" x14ac:dyDescent="0.2">
      <c r="Q49512" s="92" t="s">
        <v>50</v>
      </c>
      <c r="BF49512" s="101" t="s">
        <v>58</v>
      </c>
      <c r="BK49512" s="98" t="s">
        <v>70</v>
      </c>
    </row>
    <row r="49513" spans="17:63" ht="29.25" customHeight="1" x14ac:dyDescent="0.2">
      <c r="Q49513" s="92" t="s">
        <v>50</v>
      </c>
      <c r="BF49513" s="101" t="s">
        <v>58</v>
      </c>
      <c r="BK49513" s="98" t="s">
        <v>70</v>
      </c>
    </row>
    <row r="49514" spans="17:63" ht="29.25" customHeight="1" x14ac:dyDescent="0.2">
      <c r="Q49514" s="92" t="s">
        <v>50</v>
      </c>
      <c r="BF49514" s="101" t="s">
        <v>58</v>
      </c>
      <c r="BK49514" s="98" t="s">
        <v>70</v>
      </c>
    </row>
    <row r="49515" spans="17:63" ht="29.25" customHeight="1" x14ac:dyDescent="0.2">
      <c r="Q49515" s="92" t="s">
        <v>50</v>
      </c>
      <c r="BF49515" s="101" t="s">
        <v>58</v>
      </c>
      <c r="BK49515" s="98" t="s">
        <v>70</v>
      </c>
    </row>
    <row r="49516" spans="17:63" ht="29.25" customHeight="1" x14ac:dyDescent="0.2">
      <c r="Q49516" s="92" t="s">
        <v>50</v>
      </c>
      <c r="BF49516" s="101" t="s">
        <v>58</v>
      </c>
      <c r="BK49516" s="98" t="s">
        <v>70</v>
      </c>
    </row>
    <row r="49517" spans="17:63" ht="29.25" customHeight="1" x14ac:dyDescent="0.2">
      <c r="Q49517" s="92" t="s">
        <v>50</v>
      </c>
      <c r="BF49517" s="101" t="s">
        <v>58</v>
      </c>
      <c r="BK49517" s="98" t="s">
        <v>70</v>
      </c>
    </row>
    <row r="49518" spans="17:63" ht="29.25" customHeight="1" x14ac:dyDescent="0.2">
      <c r="Q49518" s="92" t="s">
        <v>50</v>
      </c>
      <c r="BF49518" s="101" t="s">
        <v>58</v>
      </c>
      <c r="BK49518" s="98" t="s">
        <v>70</v>
      </c>
    </row>
    <row r="49519" spans="17:63" ht="29.25" customHeight="1" x14ac:dyDescent="0.2">
      <c r="Q49519" s="92" t="s">
        <v>50</v>
      </c>
      <c r="BF49519" s="101" t="s">
        <v>58</v>
      </c>
      <c r="BK49519" s="98" t="s">
        <v>70</v>
      </c>
    </row>
    <row r="49520" spans="17:63" ht="29.25" customHeight="1" x14ac:dyDescent="0.2">
      <c r="Q49520" s="92" t="s">
        <v>50</v>
      </c>
      <c r="BF49520" s="101" t="s">
        <v>58</v>
      </c>
      <c r="BK49520" s="98" t="s">
        <v>70</v>
      </c>
    </row>
    <row r="49521" spans="17:63" ht="29.25" customHeight="1" x14ac:dyDescent="0.2">
      <c r="Q49521" s="92" t="s">
        <v>50</v>
      </c>
      <c r="BF49521" s="101" t="s">
        <v>58</v>
      </c>
      <c r="BK49521" s="98" t="s">
        <v>70</v>
      </c>
    </row>
    <row r="49522" spans="17:63" ht="29.25" customHeight="1" x14ac:dyDescent="0.2">
      <c r="Q49522" s="92" t="s">
        <v>50</v>
      </c>
      <c r="BF49522" s="101" t="s">
        <v>58</v>
      </c>
      <c r="BK49522" s="98" t="s">
        <v>70</v>
      </c>
    </row>
    <row r="49523" spans="17:63" ht="29.25" customHeight="1" x14ac:dyDescent="0.2">
      <c r="Q49523" s="92" t="s">
        <v>50</v>
      </c>
      <c r="BF49523" s="101" t="s">
        <v>58</v>
      </c>
      <c r="BK49523" s="98" t="s">
        <v>70</v>
      </c>
    </row>
    <row r="49524" spans="17:63" ht="29.25" customHeight="1" x14ac:dyDescent="0.2">
      <c r="Q49524" s="92" t="s">
        <v>50</v>
      </c>
      <c r="BF49524" s="101" t="s">
        <v>58</v>
      </c>
      <c r="BK49524" s="98" t="s">
        <v>70</v>
      </c>
    </row>
    <row r="49525" spans="17:63" ht="29.25" customHeight="1" x14ac:dyDescent="0.2">
      <c r="Q49525" s="92" t="s">
        <v>50</v>
      </c>
      <c r="BF49525" s="101" t="s">
        <v>58</v>
      </c>
      <c r="BK49525" s="98" t="s">
        <v>70</v>
      </c>
    </row>
    <row r="49526" spans="17:63" ht="29.25" customHeight="1" x14ac:dyDescent="0.2">
      <c r="Q49526" s="92" t="s">
        <v>50</v>
      </c>
      <c r="BF49526" s="101" t="s">
        <v>58</v>
      </c>
      <c r="BK49526" s="98" t="s">
        <v>70</v>
      </c>
    </row>
    <row r="49527" spans="17:63" ht="29.25" customHeight="1" x14ac:dyDescent="0.2">
      <c r="Q49527" s="92" t="s">
        <v>50</v>
      </c>
      <c r="BF49527" s="101" t="s">
        <v>58</v>
      </c>
      <c r="BK49527" s="98" t="s">
        <v>70</v>
      </c>
    </row>
    <row r="49528" spans="17:63" ht="29.25" customHeight="1" x14ac:dyDescent="0.2">
      <c r="Q49528" s="92" t="s">
        <v>50</v>
      </c>
      <c r="BF49528" s="101" t="s">
        <v>58</v>
      </c>
      <c r="BK49528" s="98" t="s">
        <v>70</v>
      </c>
    </row>
    <row r="49529" spans="17:63" ht="29.25" customHeight="1" x14ac:dyDescent="0.2">
      <c r="Q49529" s="92" t="s">
        <v>50</v>
      </c>
      <c r="BF49529" s="101" t="s">
        <v>58</v>
      </c>
      <c r="BK49529" s="98" t="s">
        <v>70</v>
      </c>
    </row>
    <row r="49530" spans="17:63" ht="29.25" customHeight="1" x14ac:dyDescent="0.2">
      <c r="Q49530" s="92" t="s">
        <v>50</v>
      </c>
      <c r="BF49530" s="101" t="s">
        <v>58</v>
      </c>
      <c r="BK49530" s="98" t="s">
        <v>70</v>
      </c>
    </row>
    <row r="49531" spans="17:63" ht="29.25" customHeight="1" x14ac:dyDescent="0.2">
      <c r="Q49531" s="92" t="s">
        <v>50</v>
      </c>
      <c r="BF49531" s="101" t="s">
        <v>58</v>
      </c>
      <c r="BK49531" s="98" t="s">
        <v>70</v>
      </c>
    </row>
    <row r="49532" spans="17:63" ht="29.25" customHeight="1" x14ac:dyDescent="0.2">
      <c r="Q49532" s="92" t="s">
        <v>50</v>
      </c>
      <c r="BF49532" s="101" t="s">
        <v>58</v>
      </c>
      <c r="BK49532" s="98" t="s">
        <v>70</v>
      </c>
    </row>
    <row r="49533" spans="17:63" ht="29.25" customHeight="1" x14ac:dyDescent="0.2">
      <c r="Q49533" s="92" t="s">
        <v>50</v>
      </c>
      <c r="BF49533" s="101" t="s">
        <v>58</v>
      </c>
      <c r="BK49533" s="98" t="s">
        <v>70</v>
      </c>
    </row>
    <row r="49534" spans="17:63" ht="29.25" customHeight="1" x14ac:dyDescent="0.2">
      <c r="Q49534" s="92" t="s">
        <v>50</v>
      </c>
      <c r="BF49534" s="101" t="s">
        <v>58</v>
      </c>
      <c r="BK49534" s="98" t="s">
        <v>70</v>
      </c>
    </row>
    <row r="49535" spans="17:63" ht="29.25" customHeight="1" x14ac:dyDescent="0.2">
      <c r="Q49535" s="92" t="s">
        <v>50</v>
      </c>
      <c r="BF49535" s="101" t="s">
        <v>58</v>
      </c>
      <c r="BK49535" s="98" t="s">
        <v>70</v>
      </c>
    </row>
    <row r="49536" spans="17:63" ht="29.25" customHeight="1" x14ac:dyDescent="0.2">
      <c r="Q49536" s="92" t="s">
        <v>50</v>
      </c>
      <c r="BF49536" s="101" t="s">
        <v>58</v>
      </c>
      <c r="BK49536" s="98" t="s">
        <v>70</v>
      </c>
    </row>
    <row r="49537" spans="17:63" ht="29.25" customHeight="1" x14ac:dyDescent="0.2">
      <c r="Q49537" s="92" t="s">
        <v>50</v>
      </c>
      <c r="BF49537" s="101" t="s">
        <v>58</v>
      </c>
      <c r="BK49537" s="98" t="s">
        <v>70</v>
      </c>
    </row>
    <row r="49538" spans="17:63" ht="29.25" customHeight="1" x14ac:dyDescent="0.2">
      <c r="Q49538" s="92" t="s">
        <v>50</v>
      </c>
      <c r="BF49538" s="101" t="s">
        <v>58</v>
      </c>
      <c r="BK49538" s="98" t="s">
        <v>70</v>
      </c>
    </row>
    <row r="49539" spans="17:63" ht="29.25" customHeight="1" x14ac:dyDescent="0.2">
      <c r="Q49539" s="92" t="s">
        <v>50</v>
      </c>
      <c r="BF49539" s="101" t="s">
        <v>58</v>
      </c>
      <c r="BK49539" s="98" t="s">
        <v>70</v>
      </c>
    </row>
    <row r="49540" spans="17:63" ht="29.25" customHeight="1" x14ac:dyDescent="0.2">
      <c r="Q49540" s="92" t="s">
        <v>50</v>
      </c>
      <c r="BF49540" s="101" t="s">
        <v>58</v>
      </c>
      <c r="BK49540" s="98" t="s">
        <v>70</v>
      </c>
    </row>
    <row r="49541" spans="17:63" ht="29.25" customHeight="1" x14ac:dyDescent="0.2">
      <c r="Q49541" s="92" t="s">
        <v>50</v>
      </c>
      <c r="BF49541" s="101" t="s">
        <v>58</v>
      </c>
      <c r="BK49541" s="98" t="s">
        <v>70</v>
      </c>
    </row>
    <row r="49542" spans="17:63" ht="29.25" customHeight="1" x14ac:dyDescent="0.2">
      <c r="Q49542" s="92" t="s">
        <v>50</v>
      </c>
      <c r="BF49542" s="101" t="s">
        <v>58</v>
      </c>
      <c r="BK49542" s="98" t="s">
        <v>70</v>
      </c>
    </row>
    <row r="49543" spans="17:63" ht="29.25" customHeight="1" x14ac:dyDescent="0.2">
      <c r="Q49543" s="92" t="s">
        <v>50</v>
      </c>
      <c r="BF49543" s="101" t="s">
        <v>58</v>
      </c>
      <c r="BK49543" s="98" t="s">
        <v>70</v>
      </c>
    </row>
    <row r="49544" spans="17:63" ht="29.25" customHeight="1" x14ac:dyDescent="0.2">
      <c r="Q49544" s="92" t="s">
        <v>50</v>
      </c>
      <c r="BF49544" s="101" t="s">
        <v>58</v>
      </c>
      <c r="BK49544" s="98" t="s">
        <v>70</v>
      </c>
    </row>
    <row r="49545" spans="17:63" ht="29.25" customHeight="1" x14ac:dyDescent="0.2">
      <c r="Q49545" s="92" t="s">
        <v>50</v>
      </c>
      <c r="BF49545" s="101" t="s">
        <v>58</v>
      </c>
      <c r="BK49545" s="98" t="s">
        <v>70</v>
      </c>
    </row>
    <row r="49546" spans="17:63" ht="29.25" customHeight="1" x14ac:dyDescent="0.2">
      <c r="Q49546" s="92" t="s">
        <v>50</v>
      </c>
      <c r="BF49546" s="101" t="s">
        <v>58</v>
      </c>
      <c r="BK49546" s="98" t="s">
        <v>70</v>
      </c>
    </row>
    <row r="49547" spans="17:63" ht="29.25" customHeight="1" x14ac:dyDescent="0.2">
      <c r="Q49547" s="92" t="s">
        <v>50</v>
      </c>
      <c r="BF49547" s="101" t="s">
        <v>58</v>
      </c>
      <c r="BK49547" s="98" t="s">
        <v>70</v>
      </c>
    </row>
    <row r="49548" spans="17:63" ht="29.25" customHeight="1" x14ac:dyDescent="0.2">
      <c r="Q49548" s="92" t="s">
        <v>50</v>
      </c>
      <c r="BF49548" s="101" t="s">
        <v>58</v>
      </c>
      <c r="BK49548" s="98" t="s">
        <v>70</v>
      </c>
    </row>
    <row r="49549" spans="17:63" ht="29.25" customHeight="1" x14ac:dyDescent="0.2">
      <c r="Q49549" s="92" t="s">
        <v>50</v>
      </c>
      <c r="BF49549" s="101" t="s">
        <v>58</v>
      </c>
      <c r="BK49549" s="98" t="s">
        <v>70</v>
      </c>
    </row>
    <row r="49550" spans="17:63" ht="29.25" customHeight="1" x14ac:dyDescent="0.2">
      <c r="Q49550" s="92" t="s">
        <v>50</v>
      </c>
      <c r="BF49550" s="101" t="s">
        <v>58</v>
      </c>
      <c r="BK49550" s="98" t="s">
        <v>70</v>
      </c>
    </row>
    <row r="49551" spans="17:63" ht="29.25" customHeight="1" x14ac:dyDescent="0.2">
      <c r="Q49551" s="92" t="s">
        <v>50</v>
      </c>
      <c r="BF49551" s="101" t="s">
        <v>58</v>
      </c>
      <c r="BK49551" s="98" t="s">
        <v>70</v>
      </c>
    </row>
    <row r="49552" spans="17:63" ht="29.25" customHeight="1" x14ac:dyDescent="0.2">
      <c r="Q49552" s="92" t="s">
        <v>50</v>
      </c>
      <c r="BF49552" s="101" t="s">
        <v>58</v>
      </c>
      <c r="BK49552" s="98" t="s">
        <v>70</v>
      </c>
    </row>
    <row r="49553" spans="17:63" ht="29.25" customHeight="1" x14ac:dyDescent="0.2">
      <c r="Q49553" s="92" t="s">
        <v>50</v>
      </c>
      <c r="BF49553" s="101" t="s">
        <v>58</v>
      </c>
      <c r="BK49553" s="98" t="s">
        <v>70</v>
      </c>
    </row>
    <row r="49554" spans="17:63" ht="29.25" customHeight="1" x14ac:dyDescent="0.2">
      <c r="Q49554" s="92" t="s">
        <v>50</v>
      </c>
      <c r="BF49554" s="101" t="s">
        <v>58</v>
      </c>
      <c r="BK49554" s="98" t="s">
        <v>70</v>
      </c>
    </row>
    <row r="49555" spans="17:63" ht="29.25" customHeight="1" x14ac:dyDescent="0.2">
      <c r="Q49555" s="92" t="s">
        <v>50</v>
      </c>
      <c r="BF49555" s="101" t="s">
        <v>58</v>
      </c>
      <c r="BK49555" s="98" t="s">
        <v>70</v>
      </c>
    </row>
    <row r="49556" spans="17:63" ht="29.25" customHeight="1" x14ac:dyDescent="0.2">
      <c r="Q49556" s="92" t="s">
        <v>50</v>
      </c>
      <c r="BF49556" s="101" t="s">
        <v>58</v>
      </c>
      <c r="BK49556" s="98" t="s">
        <v>70</v>
      </c>
    </row>
    <row r="49557" spans="17:63" ht="29.25" customHeight="1" x14ac:dyDescent="0.2">
      <c r="Q49557" s="92" t="s">
        <v>50</v>
      </c>
      <c r="BF49557" s="101" t="s">
        <v>58</v>
      </c>
      <c r="BK49557" s="98" t="s">
        <v>70</v>
      </c>
    </row>
    <row r="49558" spans="17:63" ht="29.25" customHeight="1" x14ac:dyDescent="0.2">
      <c r="Q49558" s="92" t="s">
        <v>50</v>
      </c>
      <c r="BF49558" s="101" t="s">
        <v>58</v>
      </c>
      <c r="BK49558" s="98" t="s">
        <v>70</v>
      </c>
    </row>
    <row r="49559" spans="17:63" ht="29.25" customHeight="1" x14ac:dyDescent="0.2">
      <c r="Q49559" s="92" t="s">
        <v>50</v>
      </c>
      <c r="BF49559" s="101" t="s">
        <v>58</v>
      </c>
      <c r="BK49559" s="98" t="s">
        <v>70</v>
      </c>
    </row>
    <row r="49560" spans="17:63" ht="29.25" customHeight="1" x14ac:dyDescent="0.2">
      <c r="Q49560" s="92" t="s">
        <v>50</v>
      </c>
      <c r="BF49560" s="101" t="s">
        <v>58</v>
      </c>
      <c r="BK49560" s="98" t="s">
        <v>70</v>
      </c>
    </row>
    <row r="49561" spans="17:63" ht="29.25" customHeight="1" x14ac:dyDescent="0.2">
      <c r="Q49561" s="92" t="s">
        <v>50</v>
      </c>
      <c r="BF49561" s="101" t="s">
        <v>58</v>
      </c>
      <c r="BK49561" s="98" t="s">
        <v>70</v>
      </c>
    </row>
    <row r="49562" spans="17:63" ht="29.25" customHeight="1" x14ac:dyDescent="0.2">
      <c r="Q49562" s="92" t="s">
        <v>50</v>
      </c>
      <c r="BF49562" s="101" t="s">
        <v>58</v>
      </c>
      <c r="BK49562" s="98" t="s">
        <v>70</v>
      </c>
    </row>
    <row r="49563" spans="17:63" ht="29.25" customHeight="1" x14ac:dyDescent="0.2">
      <c r="Q49563" s="92" t="s">
        <v>50</v>
      </c>
      <c r="BF49563" s="101" t="s">
        <v>58</v>
      </c>
      <c r="BK49563" s="98" t="s">
        <v>70</v>
      </c>
    </row>
    <row r="49564" spans="17:63" ht="29.25" customHeight="1" x14ac:dyDescent="0.2">
      <c r="Q49564" s="92" t="s">
        <v>50</v>
      </c>
      <c r="BF49564" s="101" t="s">
        <v>58</v>
      </c>
      <c r="BK49564" s="98" t="s">
        <v>70</v>
      </c>
    </row>
    <row r="49565" spans="17:63" ht="29.25" customHeight="1" x14ac:dyDescent="0.2">
      <c r="Q49565" s="92" t="s">
        <v>50</v>
      </c>
      <c r="BF49565" s="101" t="s">
        <v>58</v>
      </c>
      <c r="BK49565" s="98" t="s">
        <v>70</v>
      </c>
    </row>
    <row r="49566" spans="17:63" ht="29.25" customHeight="1" x14ac:dyDescent="0.2">
      <c r="Q49566" s="92" t="s">
        <v>50</v>
      </c>
      <c r="BF49566" s="101" t="s">
        <v>58</v>
      </c>
      <c r="BK49566" s="98" t="s">
        <v>70</v>
      </c>
    </row>
    <row r="49567" spans="17:63" ht="29.25" customHeight="1" x14ac:dyDescent="0.2">
      <c r="Q49567" s="92" t="s">
        <v>50</v>
      </c>
      <c r="BF49567" s="101" t="s">
        <v>58</v>
      </c>
      <c r="BK49567" s="98" t="s">
        <v>70</v>
      </c>
    </row>
    <row r="49568" spans="17:63" ht="29.25" customHeight="1" x14ac:dyDescent="0.2">
      <c r="Q49568" s="92" t="s">
        <v>50</v>
      </c>
      <c r="BF49568" s="101" t="s">
        <v>58</v>
      </c>
      <c r="BK49568" s="98" t="s">
        <v>70</v>
      </c>
    </row>
    <row r="49569" spans="17:63" ht="29.25" customHeight="1" x14ac:dyDescent="0.2">
      <c r="Q49569" s="92" t="s">
        <v>50</v>
      </c>
      <c r="BF49569" s="101" t="s">
        <v>58</v>
      </c>
      <c r="BK49569" s="98" t="s">
        <v>70</v>
      </c>
    </row>
    <row r="49570" spans="17:63" ht="29.25" customHeight="1" x14ac:dyDescent="0.2">
      <c r="Q49570" s="92" t="s">
        <v>50</v>
      </c>
      <c r="BF49570" s="101" t="s">
        <v>58</v>
      </c>
      <c r="BK49570" s="98" t="s">
        <v>70</v>
      </c>
    </row>
    <row r="49571" spans="17:63" ht="29.25" customHeight="1" x14ac:dyDescent="0.2">
      <c r="Q49571" s="92" t="s">
        <v>50</v>
      </c>
      <c r="BF49571" s="101" t="s">
        <v>58</v>
      </c>
      <c r="BK49571" s="98" t="s">
        <v>70</v>
      </c>
    </row>
    <row r="49572" spans="17:63" ht="29.25" customHeight="1" x14ac:dyDescent="0.2">
      <c r="Q49572" s="92" t="s">
        <v>50</v>
      </c>
      <c r="BF49572" s="101" t="s">
        <v>58</v>
      </c>
      <c r="BK49572" s="98" t="s">
        <v>70</v>
      </c>
    </row>
    <row r="49573" spans="17:63" ht="29.25" customHeight="1" x14ac:dyDescent="0.2">
      <c r="Q49573" s="92" t="s">
        <v>50</v>
      </c>
      <c r="BF49573" s="101" t="s">
        <v>58</v>
      </c>
      <c r="BK49573" s="98" t="s">
        <v>70</v>
      </c>
    </row>
    <row r="49574" spans="17:63" ht="29.25" customHeight="1" x14ac:dyDescent="0.2">
      <c r="Q49574" s="92" t="s">
        <v>50</v>
      </c>
      <c r="BF49574" s="101" t="s">
        <v>58</v>
      </c>
      <c r="BK49574" s="98" t="s">
        <v>70</v>
      </c>
    </row>
    <row r="49575" spans="17:63" ht="29.25" customHeight="1" x14ac:dyDescent="0.2">
      <c r="Q49575" s="92" t="s">
        <v>50</v>
      </c>
      <c r="BF49575" s="101" t="s">
        <v>58</v>
      </c>
      <c r="BK49575" s="98" t="s">
        <v>70</v>
      </c>
    </row>
    <row r="49576" spans="17:63" ht="29.25" customHeight="1" x14ac:dyDescent="0.2">
      <c r="Q49576" s="92" t="s">
        <v>50</v>
      </c>
      <c r="BF49576" s="101" t="s">
        <v>58</v>
      </c>
      <c r="BK49576" s="98" t="s">
        <v>70</v>
      </c>
    </row>
    <row r="49577" spans="17:63" ht="29.25" customHeight="1" x14ac:dyDescent="0.2">
      <c r="Q49577" s="92" t="s">
        <v>50</v>
      </c>
      <c r="BF49577" s="101" t="s">
        <v>58</v>
      </c>
      <c r="BK49577" s="98" t="s">
        <v>70</v>
      </c>
    </row>
    <row r="49578" spans="17:63" ht="29.25" customHeight="1" x14ac:dyDescent="0.2">
      <c r="Q49578" s="92" t="s">
        <v>50</v>
      </c>
      <c r="BF49578" s="101" t="s">
        <v>58</v>
      </c>
      <c r="BK49578" s="98" t="s">
        <v>70</v>
      </c>
    </row>
    <row r="49579" spans="17:63" ht="29.25" customHeight="1" x14ac:dyDescent="0.2">
      <c r="Q49579" s="92" t="s">
        <v>50</v>
      </c>
      <c r="BF49579" s="101" t="s">
        <v>58</v>
      </c>
      <c r="BK49579" s="98" t="s">
        <v>70</v>
      </c>
    </row>
    <row r="49580" spans="17:63" ht="29.25" customHeight="1" x14ac:dyDescent="0.2">
      <c r="Q49580" s="92" t="s">
        <v>50</v>
      </c>
      <c r="BF49580" s="101" t="s">
        <v>58</v>
      </c>
      <c r="BK49580" s="98" t="s">
        <v>70</v>
      </c>
    </row>
    <row r="49581" spans="17:63" ht="29.25" customHeight="1" x14ac:dyDescent="0.2">
      <c r="Q49581" s="92" t="s">
        <v>50</v>
      </c>
      <c r="BF49581" s="101" t="s">
        <v>58</v>
      </c>
      <c r="BK49581" s="98" t="s">
        <v>70</v>
      </c>
    </row>
    <row r="49582" spans="17:63" ht="29.25" customHeight="1" x14ac:dyDescent="0.2">
      <c r="Q49582" s="92" t="s">
        <v>50</v>
      </c>
      <c r="BF49582" s="101" t="s">
        <v>58</v>
      </c>
      <c r="BK49582" s="98" t="s">
        <v>70</v>
      </c>
    </row>
    <row r="49583" spans="17:63" ht="29.25" customHeight="1" x14ac:dyDescent="0.2">
      <c r="Q49583" s="92" t="s">
        <v>50</v>
      </c>
      <c r="BF49583" s="101" t="s">
        <v>58</v>
      </c>
      <c r="BK49583" s="98" t="s">
        <v>70</v>
      </c>
    </row>
    <row r="49584" spans="17:63" ht="29.25" customHeight="1" x14ac:dyDescent="0.2">
      <c r="Q49584" s="92" t="s">
        <v>50</v>
      </c>
      <c r="BF49584" s="101" t="s">
        <v>58</v>
      </c>
      <c r="BK49584" s="98" t="s">
        <v>70</v>
      </c>
    </row>
    <row r="49585" spans="17:63" ht="29.25" customHeight="1" x14ac:dyDescent="0.2">
      <c r="Q49585" s="92" t="s">
        <v>50</v>
      </c>
      <c r="BF49585" s="101" t="s">
        <v>58</v>
      </c>
      <c r="BK49585" s="98" t="s">
        <v>70</v>
      </c>
    </row>
    <row r="49586" spans="17:63" ht="29.25" customHeight="1" x14ac:dyDescent="0.2">
      <c r="Q49586" s="92" t="s">
        <v>50</v>
      </c>
      <c r="BF49586" s="101" t="s">
        <v>58</v>
      </c>
      <c r="BK49586" s="98" t="s">
        <v>70</v>
      </c>
    </row>
    <row r="49587" spans="17:63" ht="29.25" customHeight="1" x14ac:dyDescent="0.2">
      <c r="Q49587" s="92" t="s">
        <v>50</v>
      </c>
      <c r="BF49587" s="101" t="s">
        <v>58</v>
      </c>
      <c r="BK49587" s="98" t="s">
        <v>70</v>
      </c>
    </row>
    <row r="49588" spans="17:63" ht="29.25" customHeight="1" x14ac:dyDescent="0.2">
      <c r="Q49588" s="92" t="s">
        <v>50</v>
      </c>
      <c r="BF49588" s="101" t="s">
        <v>58</v>
      </c>
      <c r="BK49588" s="98" t="s">
        <v>70</v>
      </c>
    </row>
    <row r="49589" spans="17:63" ht="29.25" customHeight="1" x14ac:dyDescent="0.2">
      <c r="Q49589" s="92" t="s">
        <v>50</v>
      </c>
      <c r="BF49589" s="101" t="s">
        <v>58</v>
      </c>
      <c r="BK49589" s="98" t="s">
        <v>70</v>
      </c>
    </row>
    <row r="49590" spans="17:63" ht="29.25" customHeight="1" x14ac:dyDescent="0.2">
      <c r="Q49590" s="92" t="s">
        <v>50</v>
      </c>
      <c r="BF49590" s="101" t="s">
        <v>58</v>
      </c>
      <c r="BK49590" s="98" t="s">
        <v>70</v>
      </c>
    </row>
    <row r="49591" spans="17:63" ht="29.25" customHeight="1" x14ac:dyDescent="0.2">
      <c r="Q49591" s="92" t="s">
        <v>50</v>
      </c>
      <c r="BF49591" s="101" t="s">
        <v>58</v>
      </c>
      <c r="BK49591" s="98" t="s">
        <v>70</v>
      </c>
    </row>
    <row r="49592" spans="17:63" ht="29.25" customHeight="1" x14ac:dyDescent="0.2">
      <c r="Q49592" s="92" t="s">
        <v>50</v>
      </c>
      <c r="BF49592" s="101" t="s">
        <v>58</v>
      </c>
      <c r="BK49592" s="98" t="s">
        <v>70</v>
      </c>
    </row>
    <row r="49593" spans="17:63" ht="29.25" customHeight="1" x14ac:dyDescent="0.2">
      <c r="Q49593" s="92" t="s">
        <v>50</v>
      </c>
      <c r="BF49593" s="101" t="s">
        <v>58</v>
      </c>
      <c r="BK49593" s="98" t="s">
        <v>70</v>
      </c>
    </row>
    <row r="49594" spans="17:63" ht="29.25" customHeight="1" x14ac:dyDescent="0.2">
      <c r="Q49594" s="92" t="s">
        <v>50</v>
      </c>
      <c r="BF49594" s="101" t="s">
        <v>58</v>
      </c>
      <c r="BK49594" s="98" t="s">
        <v>70</v>
      </c>
    </row>
    <row r="49595" spans="17:63" ht="29.25" customHeight="1" x14ac:dyDescent="0.2">
      <c r="Q49595" s="92" t="s">
        <v>50</v>
      </c>
      <c r="BF49595" s="101" t="s">
        <v>58</v>
      </c>
      <c r="BK49595" s="98" t="s">
        <v>70</v>
      </c>
    </row>
    <row r="49596" spans="17:63" ht="29.25" customHeight="1" x14ac:dyDescent="0.2">
      <c r="Q49596" s="92" t="s">
        <v>50</v>
      </c>
      <c r="BF49596" s="101" t="s">
        <v>58</v>
      </c>
      <c r="BK49596" s="98" t="s">
        <v>70</v>
      </c>
    </row>
    <row r="49597" spans="17:63" ht="29.25" customHeight="1" x14ac:dyDescent="0.2">
      <c r="Q49597" s="92" t="s">
        <v>50</v>
      </c>
      <c r="BF49597" s="101" t="s">
        <v>58</v>
      </c>
      <c r="BK49597" s="98" t="s">
        <v>70</v>
      </c>
    </row>
    <row r="49598" spans="17:63" ht="29.25" customHeight="1" x14ac:dyDescent="0.2">
      <c r="Q49598" s="92" t="s">
        <v>50</v>
      </c>
      <c r="BF49598" s="101" t="s">
        <v>58</v>
      </c>
      <c r="BK49598" s="98" t="s">
        <v>70</v>
      </c>
    </row>
    <row r="49599" spans="17:63" ht="29.25" customHeight="1" x14ac:dyDescent="0.2">
      <c r="Q49599" s="92" t="s">
        <v>50</v>
      </c>
      <c r="BF49599" s="101" t="s">
        <v>58</v>
      </c>
      <c r="BK49599" s="98" t="s">
        <v>70</v>
      </c>
    </row>
    <row r="49600" spans="17:63" ht="29.25" customHeight="1" x14ac:dyDescent="0.2">
      <c r="Q49600" s="92" t="s">
        <v>50</v>
      </c>
      <c r="BF49600" s="101" t="s">
        <v>58</v>
      </c>
      <c r="BK49600" s="98" t="s">
        <v>70</v>
      </c>
    </row>
    <row r="49601" spans="17:63" ht="29.25" customHeight="1" x14ac:dyDescent="0.2">
      <c r="Q49601" s="92" t="s">
        <v>50</v>
      </c>
      <c r="BF49601" s="101" t="s">
        <v>58</v>
      </c>
      <c r="BK49601" s="98" t="s">
        <v>70</v>
      </c>
    </row>
    <row r="49602" spans="17:63" ht="29.25" customHeight="1" x14ac:dyDescent="0.2">
      <c r="Q49602" s="92" t="s">
        <v>50</v>
      </c>
      <c r="BF49602" s="101" t="s">
        <v>58</v>
      </c>
      <c r="BK49602" s="98" t="s">
        <v>70</v>
      </c>
    </row>
    <row r="49603" spans="17:63" ht="29.25" customHeight="1" x14ac:dyDescent="0.2">
      <c r="Q49603" s="92" t="s">
        <v>50</v>
      </c>
      <c r="BF49603" s="101" t="s">
        <v>58</v>
      </c>
      <c r="BK49603" s="98" t="s">
        <v>70</v>
      </c>
    </row>
    <row r="49604" spans="17:63" ht="29.25" customHeight="1" x14ac:dyDescent="0.2">
      <c r="Q49604" s="92" t="s">
        <v>50</v>
      </c>
      <c r="BF49604" s="101" t="s">
        <v>58</v>
      </c>
      <c r="BK49604" s="98" t="s">
        <v>70</v>
      </c>
    </row>
    <row r="49605" spans="17:63" ht="29.25" customHeight="1" x14ac:dyDescent="0.2">
      <c r="Q49605" s="92" t="s">
        <v>50</v>
      </c>
      <c r="BF49605" s="101" t="s">
        <v>58</v>
      </c>
      <c r="BK49605" s="98" t="s">
        <v>70</v>
      </c>
    </row>
    <row r="49606" spans="17:63" ht="29.25" customHeight="1" x14ac:dyDescent="0.2">
      <c r="Q49606" s="92" t="s">
        <v>50</v>
      </c>
      <c r="BF49606" s="101" t="s">
        <v>58</v>
      </c>
      <c r="BK49606" s="98" t="s">
        <v>70</v>
      </c>
    </row>
    <row r="49607" spans="17:63" ht="29.25" customHeight="1" x14ac:dyDescent="0.2">
      <c r="Q49607" s="92" t="s">
        <v>50</v>
      </c>
      <c r="BF49607" s="101" t="s">
        <v>58</v>
      </c>
      <c r="BK49607" s="98" t="s">
        <v>70</v>
      </c>
    </row>
    <row r="49608" spans="17:63" ht="29.25" customHeight="1" x14ac:dyDescent="0.2">
      <c r="Q49608" s="92" t="s">
        <v>50</v>
      </c>
      <c r="BF49608" s="101" t="s">
        <v>58</v>
      </c>
      <c r="BK49608" s="98" t="s">
        <v>70</v>
      </c>
    </row>
    <row r="49609" spans="17:63" ht="29.25" customHeight="1" x14ac:dyDescent="0.2">
      <c r="Q49609" s="92" t="s">
        <v>50</v>
      </c>
      <c r="BF49609" s="101" t="s">
        <v>58</v>
      </c>
      <c r="BK49609" s="98" t="s">
        <v>70</v>
      </c>
    </row>
    <row r="49610" spans="17:63" ht="29.25" customHeight="1" x14ac:dyDescent="0.2">
      <c r="Q49610" s="92" t="s">
        <v>50</v>
      </c>
      <c r="BF49610" s="101" t="s">
        <v>58</v>
      </c>
      <c r="BK49610" s="98" t="s">
        <v>70</v>
      </c>
    </row>
    <row r="49611" spans="17:63" ht="29.25" customHeight="1" x14ac:dyDescent="0.2">
      <c r="Q49611" s="92" t="s">
        <v>50</v>
      </c>
      <c r="BF49611" s="101" t="s">
        <v>58</v>
      </c>
      <c r="BK49611" s="98" t="s">
        <v>70</v>
      </c>
    </row>
    <row r="49612" spans="17:63" ht="29.25" customHeight="1" x14ac:dyDescent="0.2">
      <c r="Q49612" s="92" t="s">
        <v>50</v>
      </c>
      <c r="BF49612" s="101" t="s">
        <v>58</v>
      </c>
      <c r="BK49612" s="98" t="s">
        <v>70</v>
      </c>
    </row>
    <row r="49613" spans="17:63" ht="29.25" customHeight="1" x14ac:dyDescent="0.2">
      <c r="Q49613" s="92" t="s">
        <v>50</v>
      </c>
      <c r="BF49613" s="101" t="s">
        <v>58</v>
      </c>
      <c r="BK49613" s="98" t="s">
        <v>70</v>
      </c>
    </row>
    <row r="49614" spans="17:63" ht="29.25" customHeight="1" x14ac:dyDescent="0.2">
      <c r="Q49614" s="92" t="s">
        <v>50</v>
      </c>
      <c r="BF49614" s="101" t="s">
        <v>58</v>
      </c>
      <c r="BK49614" s="98" t="s">
        <v>70</v>
      </c>
    </row>
    <row r="49615" spans="17:63" ht="29.25" customHeight="1" x14ac:dyDescent="0.2">
      <c r="Q49615" s="92" t="s">
        <v>50</v>
      </c>
      <c r="BF49615" s="101" t="s">
        <v>58</v>
      </c>
      <c r="BK49615" s="98" t="s">
        <v>70</v>
      </c>
    </row>
    <row r="49616" spans="17:63" ht="29.25" customHeight="1" x14ac:dyDescent="0.2">
      <c r="Q49616" s="92" t="s">
        <v>50</v>
      </c>
      <c r="BF49616" s="101" t="s">
        <v>58</v>
      </c>
      <c r="BK49616" s="98" t="s">
        <v>70</v>
      </c>
    </row>
    <row r="49617" spans="17:63" ht="29.25" customHeight="1" x14ac:dyDescent="0.2">
      <c r="Q49617" s="92" t="s">
        <v>50</v>
      </c>
      <c r="BF49617" s="101" t="s">
        <v>58</v>
      </c>
      <c r="BK49617" s="98" t="s">
        <v>70</v>
      </c>
    </row>
    <row r="49618" spans="17:63" ht="29.25" customHeight="1" x14ac:dyDescent="0.2">
      <c r="Q49618" s="92" t="s">
        <v>50</v>
      </c>
      <c r="BF49618" s="101" t="s">
        <v>58</v>
      </c>
      <c r="BK49618" s="98" t="s">
        <v>70</v>
      </c>
    </row>
    <row r="49619" spans="17:63" ht="29.25" customHeight="1" x14ac:dyDescent="0.2">
      <c r="Q49619" s="92" t="s">
        <v>50</v>
      </c>
      <c r="BF49619" s="101" t="s">
        <v>58</v>
      </c>
      <c r="BK49619" s="98" t="s">
        <v>70</v>
      </c>
    </row>
    <row r="49620" spans="17:63" ht="29.25" customHeight="1" x14ac:dyDescent="0.2">
      <c r="Q49620" s="92" t="s">
        <v>50</v>
      </c>
      <c r="BF49620" s="101" t="s">
        <v>58</v>
      </c>
      <c r="BK49620" s="98" t="s">
        <v>70</v>
      </c>
    </row>
    <row r="49621" spans="17:63" ht="29.25" customHeight="1" x14ac:dyDescent="0.2">
      <c r="Q49621" s="92" t="s">
        <v>50</v>
      </c>
      <c r="BF49621" s="101" t="s">
        <v>58</v>
      </c>
      <c r="BK49621" s="98" t="s">
        <v>70</v>
      </c>
    </row>
    <row r="49622" spans="17:63" ht="29.25" customHeight="1" x14ac:dyDescent="0.2">
      <c r="Q49622" s="92" t="s">
        <v>50</v>
      </c>
      <c r="BF49622" s="101" t="s">
        <v>58</v>
      </c>
      <c r="BK49622" s="98" t="s">
        <v>70</v>
      </c>
    </row>
    <row r="49623" spans="17:63" ht="29.25" customHeight="1" x14ac:dyDescent="0.2">
      <c r="Q49623" s="92" t="s">
        <v>50</v>
      </c>
      <c r="BF49623" s="101" t="s">
        <v>58</v>
      </c>
      <c r="BK49623" s="98" t="s">
        <v>70</v>
      </c>
    </row>
    <row r="49624" spans="17:63" ht="29.25" customHeight="1" x14ac:dyDescent="0.2">
      <c r="Q49624" s="92" t="s">
        <v>50</v>
      </c>
      <c r="BF49624" s="101" t="s">
        <v>58</v>
      </c>
      <c r="BK49624" s="98" t="s">
        <v>70</v>
      </c>
    </row>
    <row r="49625" spans="17:63" ht="29.25" customHeight="1" x14ac:dyDescent="0.2">
      <c r="Q49625" s="92" t="s">
        <v>50</v>
      </c>
      <c r="BF49625" s="101" t="s">
        <v>58</v>
      </c>
      <c r="BK49625" s="98" t="s">
        <v>70</v>
      </c>
    </row>
    <row r="49626" spans="17:63" ht="29.25" customHeight="1" x14ac:dyDescent="0.2">
      <c r="Q49626" s="92" t="s">
        <v>50</v>
      </c>
      <c r="BF49626" s="101" t="s">
        <v>58</v>
      </c>
      <c r="BK49626" s="98" t="s">
        <v>70</v>
      </c>
    </row>
    <row r="49627" spans="17:63" ht="29.25" customHeight="1" x14ac:dyDescent="0.2">
      <c r="Q49627" s="92" t="s">
        <v>50</v>
      </c>
      <c r="BF49627" s="101" t="s">
        <v>58</v>
      </c>
      <c r="BK49627" s="98" t="s">
        <v>70</v>
      </c>
    </row>
    <row r="49628" spans="17:63" ht="29.25" customHeight="1" x14ac:dyDescent="0.2">
      <c r="Q49628" s="92" t="s">
        <v>50</v>
      </c>
      <c r="BF49628" s="101" t="s">
        <v>58</v>
      </c>
      <c r="BK49628" s="98" t="s">
        <v>70</v>
      </c>
    </row>
    <row r="49629" spans="17:63" ht="29.25" customHeight="1" x14ac:dyDescent="0.2">
      <c r="Q49629" s="92" t="s">
        <v>50</v>
      </c>
      <c r="BF49629" s="101" t="s">
        <v>58</v>
      </c>
      <c r="BK49629" s="98" t="s">
        <v>70</v>
      </c>
    </row>
    <row r="49630" spans="17:63" ht="29.25" customHeight="1" x14ac:dyDescent="0.2">
      <c r="Q49630" s="92" t="s">
        <v>50</v>
      </c>
      <c r="BF49630" s="101" t="s">
        <v>58</v>
      </c>
      <c r="BK49630" s="98" t="s">
        <v>70</v>
      </c>
    </row>
    <row r="49631" spans="17:63" ht="29.25" customHeight="1" x14ac:dyDescent="0.2">
      <c r="Q49631" s="92" t="s">
        <v>50</v>
      </c>
      <c r="BF49631" s="101" t="s">
        <v>58</v>
      </c>
      <c r="BK49631" s="98" t="s">
        <v>70</v>
      </c>
    </row>
    <row r="49632" spans="17:63" ht="29.25" customHeight="1" x14ac:dyDescent="0.2">
      <c r="Q49632" s="92" t="s">
        <v>50</v>
      </c>
      <c r="BF49632" s="101" t="s">
        <v>58</v>
      </c>
      <c r="BK49632" s="98" t="s">
        <v>70</v>
      </c>
    </row>
    <row r="49633" spans="17:63" ht="29.25" customHeight="1" x14ac:dyDescent="0.2">
      <c r="Q49633" s="92" t="s">
        <v>50</v>
      </c>
      <c r="BF49633" s="101" t="s">
        <v>58</v>
      </c>
      <c r="BK49633" s="98" t="s">
        <v>70</v>
      </c>
    </row>
    <row r="49634" spans="17:63" ht="29.25" customHeight="1" x14ac:dyDescent="0.2">
      <c r="Q49634" s="92" t="s">
        <v>50</v>
      </c>
      <c r="BF49634" s="101" t="s">
        <v>58</v>
      </c>
      <c r="BK49634" s="98" t="s">
        <v>70</v>
      </c>
    </row>
    <row r="49635" spans="17:63" ht="29.25" customHeight="1" x14ac:dyDescent="0.2">
      <c r="Q49635" s="92" t="s">
        <v>50</v>
      </c>
      <c r="BF49635" s="101" t="s">
        <v>58</v>
      </c>
      <c r="BK49635" s="98" t="s">
        <v>70</v>
      </c>
    </row>
    <row r="49636" spans="17:63" ht="29.25" customHeight="1" x14ac:dyDescent="0.2">
      <c r="Q49636" s="92" t="s">
        <v>50</v>
      </c>
      <c r="BF49636" s="101" t="s">
        <v>58</v>
      </c>
      <c r="BK49636" s="98" t="s">
        <v>70</v>
      </c>
    </row>
    <row r="49637" spans="17:63" ht="29.25" customHeight="1" x14ac:dyDescent="0.2">
      <c r="Q49637" s="92" t="s">
        <v>50</v>
      </c>
      <c r="BF49637" s="101" t="s">
        <v>58</v>
      </c>
      <c r="BK49637" s="98" t="s">
        <v>70</v>
      </c>
    </row>
    <row r="49638" spans="17:63" ht="29.25" customHeight="1" x14ac:dyDescent="0.2">
      <c r="Q49638" s="92" t="s">
        <v>50</v>
      </c>
      <c r="BF49638" s="101" t="s">
        <v>58</v>
      </c>
      <c r="BK49638" s="98" t="s">
        <v>70</v>
      </c>
    </row>
    <row r="49639" spans="17:63" ht="29.25" customHeight="1" x14ac:dyDescent="0.2">
      <c r="Q49639" s="92" t="s">
        <v>50</v>
      </c>
      <c r="BF49639" s="101" t="s">
        <v>58</v>
      </c>
      <c r="BK49639" s="98" t="s">
        <v>70</v>
      </c>
    </row>
    <row r="49640" spans="17:63" ht="29.25" customHeight="1" x14ac:dyDescent="0.2">
      <c r="Q49640" s="92" t="s">
        <v>50</v>
      </c>
      <c r="BF49640" s="101" t="s">
        <v>58</v>
      </c>
      <c r="BK49640" s="98" t="s">
        <v>70</v>
      </c>
    </row>
    <row r="49641" spans="17:63" ht="29.25" customHeight="1" x14ac:dyDescent="0.2">
      <c r="Q49641" s="92" t="s">
        <v>50</v>
      </c>
      <c r="BF49641" s="101" t="s">
        <v>58</v>
      </c>
      <c r="BK49641" s="98" t="s">
        <v>70</v>
      </c>
    </row>
    <row r="49642" spans="17:63" ht="29.25" customHeight="1" x14ac:dyDescent="0.2">
      <c r="Q49642" s="92" t="s">
        <v>50</v>
      </c>
      <c r="BF49642" s="101" t="s">
        <v>58</v>
      </c>
      <c r="BK49642" s="98" t="s">
        <v>70</v>
      </c>
    </row>
    <row r="49643" spans="17:63" ht="29.25" customHeight="1" x14ac:dyDescent="0.2">
      <c r="Q49643" s="92" t="s">
        <v>50</v>
      </c>
      <c r="BF49643" s="101" t="s">
        <v>58</v>
      </c>
      <c r="BK49643" s="98" t="s">
        <v>70</v>
      </c>
    </row>
    <row r="49644" spans="17:63" ht="29.25" customHeight="1" x14ac:dyDescent="0.2">
      <c r="Q49644" s="92" t="s">
        <v>50</v>
      </c>
      <c r="BF49644" s="101" t="s">
        <v>58</v>
      </c>
      <c r="BK49644" s="98" t="s">
        <v>70</v>
      </c>
    </row>
    <row r="49645" spans="17:63" ht="29.25" customHeight="1" x14ac:dyDescent="0.2">
      <c r="Q49645" s="92" t="s">
        <v>50</v>
      </c>
      <c r="BF49645" s="101" t="s">
        <v>58</v>
      </c>
      <c r="BK49645" s="98" t="s">
        <v>70</v>
      </c>
    </row>
    <row r="49646" spans="17:63" ht="29.25" customHeight="1" x14ac:dyDescent="0.2">
      <c r="Q49646" s="92" t="s">
        <v>50</v>
      </c>
      <c r="BF49646" s="101" t="s">
        <v>58</v>
      </c>
      <c r="BK49646" s="98" t="s">
        <v>70</v>
      </c>
    </row>
    <row r="49647" spans="17:63" ht="29.25" customHeight="1" x14ac:dyDescent="0.2">
      <c r="Q49647" s="92" t="s">
        <v>50</v>
      </c>
      <c r="BF49647" s="101" t="s">
        <v>58</v>
      </c>
      <c r="BK49647" s="98" t="s">
        <v>70</v>
      </c>
    </row>
    <row r="49648" spans="17:63" ht="29.25" customHeight="1" x14ac:dyDescent="0.2">
      <c r="Q49648" s="92" t="s">
        <v>50</v>
      </c>
      <c r="BF49648" s="101" t="s">
        <v>58</v>
      </c>
      <c r="BK49648" s="98" t="s">
        <v>70</v>
      </c>
    </row>
    <row r="49649" spans="17:63" ht="29.25" customHeight="1" x14ac:dyDescent="0.2">
      <c r="Q49649" s="92" t="s">
        <v>50</v>
      </c>
      <c r="BF49649" s="101" t="s">
        <v>58</v>
      </c>
      <c r="BK49649" s="98" t="s">
        <v>70</v>
      </c>
    </row>
    <row r="49650" spans="17:63" ht="29.25" customHeight="1" x14ac:dyDescent="0.2">
      <c r="Q49650" s="92" t="s">
        <v>50</v>
      </c>
      <c r="BF49650" s="101" t="s">
        <v>58</v>
      </c>
      <c r="BK49650" s="98" t="s">
        <v>70</v>
      </c>
    </row>
    <row r="49651" spans="17:63" ht="29.25" customHeight="1" x14ac:dyDescent="0.2">
      <c r="Q49651" s="92" t="s">
        <v>50</v>
      </c>
      <c r="BF49651" s="101" t="s">
        <v>58</v>
      </c>
      <c r="BK49651" s="98" t="s">
        <v>70</v>
      </c>
    </row>
    <row r="49652" spans="17:63" ht="29.25" customHeight="1" x14ac:dyDescent="0.2">
      <c r="Q49652" s="92" t="s">
        <v>50</v>
      </c>
      <c r="BF49652" s="101" t="s">
        <v>58</v>
      </c>
      <c r="BK49652" s="98" t="s">
        <v>70</v>
      </c>
    </row>
    <row r="49653" spans="17:63" ht="29.25" customHeight="1" x14ac:dyDescent="0.2">
      <c r="Q49653" s="92" t="s">
        <v>50</v>
      </c>
      <c r="BF49653" s="101" t="s">
        <v>58</v>
      </c>
      <c r="BK49653" s="98" t="s">
        <v>70</v>
      </c>
    </row>
    <row r="49654" spans="17:63" ht="29.25" customHeight="1" x14ac:dyDescent="0.2">
      <c r="Q49654" s="92" t="s">
        <v>50</v>
      </c>
      <c r="BF49654" s="101" t="s">
        <v>58</v>
      </c>
      <c r="BK49654" s="98" t="s">
        <v>70</v>
      </c>
    </row>
    <row r="49655" spans="17:63" ht="29.25" customHeight="1" x14ac:dyDescent="0.2">
      <c r="Q49655" s="92" t="s">
        <v>50</v>
      </c>
      <c r="BF49655" s="101" t="s">
        <v>58</v>
      </c>
      <c r="BK49655" s="98" t="s">
        <v>70</v>
      </c>
    </row>
    <row r="49656" spans="17:63" ht="29.25" customHeight="1" x14ac:dyDescent="0.2">
      <c r="Q49656" s="92" t="s">
        <v>50</v>
      </c>
      <c r="BF49656" s="101" t="s">
        <v>58</v>
      </c>
      <c r="BK49656" s="98" t="s">
        <v>70</v>
      </c>
    </row>
    <row r="49657" spans="17:63" ht="29.25" customHeight="1" x14ac:dyDescent="0.2">
      <c r="Q49657" s="92" t="s">
        <v>50</v>
      </c>
      <c r="BF49657" s="101" t="s">
        <v>58</v>
      </c>
      <c r="BK49657" s="98" t="s">
        <v>70</v>
      </c>
    </row>
    <row r="49658" spans="17:63" ht="29.25" customHeight="1" x14ac:dyDescent="0.2">
      <c r="Q49658" s="92" t="s">
        <v>50</v>
      </c>
      <c r="BF49658" s="101" t="s">
        <v>58</v>
      </c>
      <c r="BK49658" s="98" t="s">
        <v>70</v>
      </c>
    </row>
    <row r="49659" spans="17:63" ht="29.25" customHeight="1" x14ac:dyDescent="0.2">
      <c r="Q49659" s="92" t="s">
        <v>50</v>
      </c>
      <c r="BF49659" s="101" t="s">
        <v>58</v>
      </c>
      <c r="BK49659" s="98" t="s">
        <v>70</v>
      </c>
    </row>
    <row r="49660" spans="17:63" ht="29.25" customHeight="1" x14ac:dyDescent="0.2">
      <c r="Q49660" s="92" t="s">
        <v>50</v>
      </c>
      <c r="BF49660" s="101" t="s">
        <v>58</v>
      </c>
      <c r="BK49660" s="98" t="s">
        <v>70</v>
      </c>
    </row>
    <row r="49661" spans="17:63" ht="29.25" customHeight="1" x14ac:dyDescent="0.2">
      <c r="Q49661" s="92" t="s">
        <v>50</v>
      </c>
      <c r="BF49661" s="101" t="s">
        <v>58</v>
      </c>
      <c r="BK49661" s="98" t="s">
        <v>70</v>
      </c>
    </row>
    <row r="49662" spans="17:63" ht="29.25" customHeight="1" x14ac:dyDescent="0.2">
      <c r="Q49662" s="92" t="s">
        <v>50</v>
      </c>
      <c r="BF49662" s="101" t="s">
        <v>58</v>
      </c>
      <c r="BK49662" s="98" t="s">
        <v>70</v>
      </c>
    </row>
    <row r="49663" spans="17:63" ht="29.25" customHeight="1" x14ac:dyDescent="0.2">
      <c r="Q49663" s="92" t="s">
        <v>50</v>
      </c>
      <c r="BF49663" s="101" t="s">
        <v>58</v>
      </c>
      <c r="BK49663" s="98" t="s">
        <v>70</v>
      </c>
    </row>
    <row r="49664" spans="17:63" ht="29.25" customHeight="1" x14ac:dyDescent="0.2">
      <c r="Q49664" s="92" t="s">
        <v>50</v>
      </c>
      <c r="BF49664" s="101" t="s">
        <v>58</v>
      </c>
      <c r="BK49664" s="98" t="s">
        <v>70</v>
      </c>
    </row>
    <row r="49665" spans="17:63" ht="29.25" customHeight="1" x14ac:dyDescent="0.2">
      <c r="Q49665" s="92" t="s">
        <v>50</v>
      </c>
      <c r="BF49665" s="101" t="s">
        <v>58</v>
      </c>
      <c r="BK49665" s="98" t="s">
        <v>70</v>
      </c>
    </row>
    <row r="49666" spans="17:63" ht="29.25" customHeight="1" x14ac:dyDescent="0.2">
      <c r="Q49666" s="92" t="s">
        <v>50</v>
      </c>
      <c r="BF49666" s="101" t="s">
        <v>58</v>
      </c>
      <c r="BK49666" s="98" t="s">
        <v>70</v>
      </c>
    </row>
    <row r="49667" spans="17:63" ht="29.25" customHeight="1" x14ac:dyDescent="0.2">
      <c r="Q49667" s="92" t="s">
        <v>50</v>
      </c>
      <c r="BF49667" s="101" t="s">
        <v>58</v>
      </c>
      <c r="BK49667" s="98" t="s">
        <v>70</v>
      </c>
    </row>
    <row r="49668" spans="17:63" ht="29.25" customHeight="1" x14ac:dyDescent="0.2">
      <c r="Q49668" s="92" t="s">
        <v>50</v>
      </c>
      <c r="BF49668" s="101" t="s">
        <v>58</v>
      </c>
      <c r="BK49668" s="98" t="s">
        <v>70</v>
      </c>
    </row>
    <row r="49669" spans="17:63" ht="29.25" customHeight="1" x14ac:dyDescent="0.2">
      <c r="Q49669" s="92" t="s">
        <v>50</v>
      </c>
      <c r="BF49669" s="101" t="s">
        <v>58</v>
      </c>
      <c r="BK49669" s="98" t="s">
        <v>70</v>
      </c>
    </row>
    <row r="49670" spans="17:63" ht="29.25" customHeight="1" x14ac:dyDescent="0.2">
      <c r="Q49670" s="92" t="s">
        <v>50</v>
      </c>
      <c r="BF49670" s="101" t="s">
        <v>58</v>
      </c>
      <c r="BK49670" s="98" t="s">
        <v>70</v>
      </c>
    </row>
    <row r="49671" spans="17:63" ht="29.25" customHeight="1" x14ac:dyDescent="0.2">
      <c r="Q49671" s="92" t="s">
        <v>50</v>
      </c>
      <c r="BF49671" s="101" t="s">
        <v>58</v>
      </c>
      <c r="BK49671" s="98" t="s">
        <v>70</v>
      </c>
    </row>
    <row r="49672" spans="17:63" ht="29.25" customHeight="1" x14ac:dyDescent="0.2">
      <c r="Q49672" s="92" t="s">
        <v>50</v>
      </c>
      <c r="BF49672" s="101" t="s">
        <v>58</v>
      </c>
      <c r="BK49672" s="98" t="s">
        <v>70</v>
      </c>
    </row>
    <row r="49673" spans="17:63" ht="29.25" customHeight="1" x14ac:dyDescent="0.2">
      <c r="Q49673" s="92" t="s">
        <v>50</v>
      </c>
      <c r="BF49673" s="101" t="s">
        <v>58</v>
      </c>
      <c r="BK49673" s="98" t="s">
        <v>70</v>
      </c>
    </row>
    <row r="49674" spans="17:63" ht="29.25" customHeight="1" x14ac:dyDescent="0.2">
      <c r="Q49674" s="92" t="s">
        <v>50</v>
      </c>
      <c r="BF49674" s="101" t="s">
        <v>58</v>
      </c>
      <c r="BK49674" s="98" t="s">
        <v>70</v>
      </c>
    </row>
    <row r="49675" spans="17:63" ht="29.25" customHeight="1" x14ac:dyDescent="0.2">
      <c r="Q49675" s="92" t="s">
        <v>50</v>
      </c>
      <c r="BF49675" s="101" t="s">
        <v>58</v>
      </c>
      <c r="BK49675" s="98" t="s">
        <v>70</v>
      </c>
    </row>
    <row r="49676" spans="17:63" ht="29.25" customHeight="1" x14ac:dyDescent="0.2">
      <c r="Q49676" s="92" t="s">
        <v>50</v>
      </c>
      <c r="BF49676" s="101" t="s">
        <v>58</v>
      </c>
      <c r="BK49676" s="98" t="s">
        <v>70</v>
      </c>
    </row>
    <row r="49677" spans="17:63" ht="29.25" customHeight="1" x14ac:dyDescent="0.2">
      <c r="Q49677" s="92" t="s">
        <v>50</v>
      </c>
      <c r="BF49677" s="101" t="s">
        <v>58</v>
      </c>
      <c r="BK49677" s="98" t="s">
        <v>70</v>
      </c>
    </row>
    <row r="49678" spans="17:63" ht="29.25" customHeight="1" x14ac:dyDescent="0.2">
      <c r="Q49678" s="92" t="s">
        <v>50</v>
      </c>
      <c r="BF49678" s="101" t="s">
        <v>58</v>
      </c>
      <c r="BK49678" s="98" t="s">
        <v>70</v>
      </c>
    </row>
    <row r="49679" spans="17:63" ht="29.25" customHeight="1" x14ac:dyDescent="0.2">
      <c r="Q49679" s="92" t="s">
        <v>50</v>
      </c>
      <c r="BF49679" s="101" t="s">
        <v>58</v>
      </c>
      <c r="BK49679" s="98" t="s">
        <v>70</v>
      </c>
    </row>
    <row r="49680" spans="17:63" ht="29.25" customHeight="1" x14ac:dyDescent="0.2">
      <c r="Q49680" s="92" t="s">
        <v>50</v>
      </c>
      <c r="BF49680" s="101" t="s">
        <v>58</v>
      </c>
      <c r="BK49680" s="98" t="s">
        <v>70</v>
      </c>
    </row>
    <row r="49681" spans="17:63" ht="29.25" customHeight="1" x14ac:dyDescent="0.2">
      <c r="Q49681" s="92" t="s">
        <v>50</v>
      </c>
      <c r="BF49681" s="101" t="s">
        <v>58</v>
      </c>
      <c r="BK49681" s="98" t="s">
        <v>70</v>
      </c>
    </row>
    <row r="49682" spans="17:63" ht="29.25" customHeight="1" x14ac:dyDescent="0.2">
      <c r="Q49682" s="92" t="s">
        <v>50</v>
      </c>
      <c r="BF49682" s="101" t="s">
        <v>58</v>
      </c>
      <c r="BK49682" s="98" t="s">
        <v>70</v>
      </c>
    </row>
    <row r="49683" spans="17:63" ht="29.25" customHeight="1" x14ac:dyDescent="0.2">
      <c r="Q49683" s="92" t="s">
        <v>50</v>
      </c>
      <c r="BF49683" s="101" t="s">
        <v>58</v>
      </c>
      <c r="BK49683" s="98" t="s">
        <v>70</v>
      </c>
    </row>
    <row r="49684" spans="17:63" ht="29.25" customHeight="1" x14ac:dyDescent="0.2">
      <c r="Q49684" s="92" t="s">
        <v>50</v>
      </c>
      <c r="BF49684" s="101" t="s">
        <v>58</v>
      </c>
      <c r="BK49684" s="98" t="s">
        <v>70</v>
      </c>
    </row>
    <row r="49685" spans="17:63" ht="29.25" customHeight="1" x14ac:dyDescent="0.2">
      <c r="Q49685" s="92" t="s">
        <v>50</v>
      </c>
      <c r="BF49685" s="101" t="s">
        <v>58</v>
      </c>
      <c r="BK49685" s="98" t="s">
        <v>70</v>
      </c>
    </row>
    <row r="49686" spans="17:63" ht="29.25" customHeight="1" x14ac:dyDescent="0.2">
      <c r="Q49686" s="92" t="s">
        <v>50</v>
      </c>
      <c r="BF49686" s="101" t="s">
        <v>58</v>
      </c>
      <c r="BK49686" s="98" t="s">
        <v>70</v>
      </c>
    </row>
    <row r="49687" spans="17:63" ht="29.25" customHeight="1" x14ac:dyDescent="0.2">
      <c r="Q49687" s="92" t="s">
        <v>50</v>
      </c>
      <c r="BF49687" s="101" t="s">
        <v>58</v>
      </c>
      <c r="BK49687" s="98" t="s">
        <v>70</v>
      </c>
    </row>
    <row r="49688" spans="17:63" ht="29.25" customHeight="1" x14ac:dyDescent="0.2">
      <c r="Q49688" s="92" t="s">
        <v>50</v>
      </c>
      <c r="BF49688" s="101" t="s">
        <v>58</v>
      </c>
      <c r="BK49688" s="98" t="s">
        <v>70</v>
      </c>
    </row>
    <row r="49689" spans="17:63" ht="29.25" customHeight="1" x14ac:dyDescent="0.2">
      <c r="Q49689" s="92" t="s">
        <v>50</v>
      </c>
      <c r="BF49689" s="101" t="s">
        <v>58</v>
      </c>
      <c r="BK49689" s="98" t="s">
        <v>70</v>
      </c>
    </row>
    <row r="49690" spans="17:63" ht="29.25" customHeight="1" x14ac:dyDescent="0.2">
      <c r="Q49690" s="92" t="s">
        <v>50</v>
      </c>
      <c r="BF49690" s="101" t="s">
        <v>58</v>
      </c>
      <c r="BK49690" s="98" t="s">
        <v>70</v>
      </c>
    </row>
    <row r="49691" spans="17:63" ht="29.25" customHeight="1" x14ac:dyDescent="0.2">
      <c r="Q49691" s="92" t="s">
        <v>50</v>
      </c>
      <c r="BF49691" s="101" t="s">
        <v>58</v>
      </c>
      <c r="BK49691" s="98" t="s">
        <v>70</v>
      </c>
    </row>
    <row r="49692" spans="17:63" ht="29.25" customHeight="1" x14ac:dyDescent="0.2">
      <c r="Q49692" s="92" t="s">
        <v>50</v>
      </c>
      <c r="BF49692" s="101" t="s">
        <v>58</v>
      </c>
      <c r="BK49692" s="98" t="s">
        <v>70</v>
      </c>
    </row>
    <row r="49693" spans="17:63" ht="29.25" customHeight="1" x14ac:dyDescent="0.2">
      <c r="Q49693" s="92" t="s">
        <v>50</v>
      </c>
      <c r="BF49693" s="101" t="s">
        <v>58</v>
      </c>
      <c r="BK49693" s="98" t="s">
        <v>70</v>
      </c>
    </row>
    <row r="49694" spans="17:63" ht="29.25" customHeight="1" x14ac:dyDescent="0.2">
      <c r="Q49694" s="92" t="s">
        <v>50</v>
      </c>
      <c r="BF49694" s="101" t="s">
        <v>58</v>
      </c>
      <c r="BK49694" s="98" t="s">
        <v>70</v>
      </c>
    </row>
    <row r="49695" spans="17:63" ht="29.25" customHeight="1" x14ac:dyDescent="0.2">
      <c r="Q49695" s="92" t="s">
        <v>50</v>
      </c>
      <c r="BF49695" s="101" t="s">
        <v>58</v>
      </c>
      <c r="BK49695" s="98" t="s">
        <v>70</v>
      </c>
    </row>
    <row r="49696" spans="17:63" ht="29.25" customHeight="1" x14ac:dyDescent="0.2">
      <c r="Q49696" s="92" t="s">
        <v>50</v>
      </c>
      <c r="BF49696" s="101" t="s">
        <v>58</v>
      </c>
      <c r="BK49696" s="98" t="s">
        <v>70</v>
      </c>
    </row>
    <row r="49697" spans="17:63" ht="29.25" customHeight="1" x14ac:dyDescent="0.2">
      <c r="Q49697" s="92" t="s">
        <v>50</v>
      </c>
      <c r="BF49697" s="101" t="s">
        <v>58</v>
      </c>
      <c r="BK49697" s="98" t="s">
        <v>70</v>
      </c>
    </row>
    <row r="49698" spans="17:63" ht="29.25" customHeight="1" x14ac:dyDescent="0.2">
      <c r="Q49698" s="92" t="s">
        <v>50</v>
      </c>
      <c r="BF49698" s="101" t="s">
        <v>58</v>
      </c>
      <c r="BK49698" s="98" t="s">
        <v>70</v>
      </c>
    </row>
    <row r="49699" spans="17:63" ht="29.25" customHeight="1" x14ac:dyDescent="0.2">
      <c r="Q49699" s="92" t="s">
        <v>50</v>
      </c>
      <c r="BF49699" s="101" t="s">
        <v>58</v>
      </c>
      <c r="BK49699" s="98" t="s">
        <v>70</v>
      </c>
    </row>
    <row r="49700" spans="17:63" ht="29.25" customHeight="1" x14ac:dyDescent="0.2">
      <c r="Q49700" s="92" t="s">
        <v>50</v>
      </c>
      <c r="BF49700" s="101" t="s">
        <v>58</v>
      </c>
      <c r="BK49700" s="98" t="s">
        <v>70</v>
      </c>
    </row>
    <row r="49701" spans="17:63" ht="29.25" customHeight="1" x14ac:dyDescent="0.2">
      <c r="Q49701" s="92" t="s">
        <v>50</v>
      </c>
      <c r="BF49701" s="101" t="s">
        <v>58</v>
      </c>
      <c r="BK49701" s="98" t="s">
        <v>70</v>
      </c>
    </row>
    <row r="49702" spans="17:63" ht="29.25" customHeight="1" x14ac:dyDescent="0.2">
      <c r="Q49702" s="92" t="s">
        <v>50</v>
      </c>
      <c r="BF49702" s="101" t="s">
        <v>58</v>
      </c>
      <c r="BK49702" s="98" t="s">
        <v>70</v>
      </c>
    </row>
    <row r="49703" spans="17:63" ht="29.25" customHeight="1" x14ac:dyDescent="0.2">
      <c r="Q49703" s="92" t="s">
        <v>50</v>
      </c>
      <c r="BF49703" s="101" t="s">
        <v>58</v>
      </c>
      <c r="BK49703" s="98" t="s">
        <v>70</v>
      </c>
    </row>
    <row r="49704" spans="17:63" ht="29.25" customHeight="1" x14ac:dyDescent="0.2">
      <c r="Q49704" s="92" t="s">
        <v>50</v>
      </c>
      <c r="BF49704" s="101" t="s">
        <v>58</v>
      </c>
      <c r="BK49704" s="98" t="s">
        <v>70</v>
      </c>
    </row>
    <row r="49705" spans="17:63" ht="29.25" customHeight="1" x14ac:dyDescent="0.2">
      <c r="Q49705" s="92" t="s">
        <v>50</v>
      </c>
      <c r="BF49705" s="101" t="s">
        <v>58</v>
      </c>
      <c r="BK49705" s="98" t="s">
        <v>70</v>
      </c>
    </row>
    <row r="49706" spans="17:63" ht="29.25" customHeight="1" x14ac:dyDescent="0.2">
      <c r="Q49706" s="92" t="s">
        <v>50</v>
      </c>
      <c r="BF49706" s="101" t="s">
        <v>58</v>
      </c>
      <c r="BK49706" s="98" t="s">
        <v>70</v>
      </c>
    </row>
    <row r="49707" spans="17:63" ht="29.25" customHeight="1" x14ac:dyDescent="0.2">
      <c r="Q49707" s="92" t="s">
        <v>50</v>
      </c>
      <c r="BF49707" s="101" t="s">
        <v>58</v>
      </c>
      <c r="BK49707" s="98" t="s">
        <v>70</v>
      </c>
    </row>
    <row r="49708" spans="17:63" ht="29.25" customHeight="1" x14ac:dyDescent="0.2">
      <c r="Q49708" s="92" t="s">
        <v>50</v>
      </c>
      <c r="BF49708" s="101" t="s">
        <v>58</v>
      </c>
      <c r="BK49708" s="98" t="s">
        <v>70</v>
      </c>
    </row>
    <row r="49709" spans="17:63" ht="29.25" customHeight="1" x14ac:dyDescent="0.2">
      <c r="Q49709" s="92" t="s">
        <v>50</v>
      </c>
      <c r="BF49709" s="101" t="s">
        <v>58</v>
      </c>
      <c r="BK49709" s="98" t="s">
        <v>70</v>
      </c>
    </row>
    <row r="49710" spans="17:63" ht="29.25" customHeight="1" x14ac:dyDescent="0.2">
      <c r="Q49710" s="92" t="s">
        <v>50</v>
      </c>
      <c r="BF49710" s="101" t="s">
        <v>58</v>
      </c>
      <c r="BK49710" s="98" t="s">
        <v>70</v>
      </c>
    </row>
    <row r="49711" spans="17:63" ht="29.25" customHeight="1" x14ac:dyDescent="0.2">
      <c r="Q49711" s="92" t="s">
        <v>50</v>
      </c>
      <c r="BF49711" s="101" t="s">
        <v>58</v>
      </c>
      <c r="BK49711" s="98" t="s">
        <v>70</v>
      </c>
    </row>
    <row r="49712" spans="17:63" ht="29.25" customHeight="1" x14ac:dyDescent="0.2">
      <c r="Q49712" s="92" t="s">
        <v>50</v>
      </c>
      <c r="BF49712" s="101" t="s">
        <v>58</v>
      </c>
      <c r="BK49712" s="98" t="s">
        <v>70</v>
      </c>
    </row>
    <row r="49713" spans="17:63" ht="29.25" customHeight="1" x14ac:dyDescent="0.2">
      <c r="Q49713" s="92" t="s">
        <v>50</v>
      </c>
      <c r="BF49713" s="101" t="s">
        <v>58</v>
      </c>
      <c r="BK49713" s="98" t="s">
        <v>70</v>
      </c>
    </row>
    <row r="49714" spans="17:63" ht="29.25" customHeight="1" x14ac:dyDescent="0.2">
      <c r="Q49714" s="92" t="s">
        <v>50</v>
      </c>
      <c r="BF49714" s="101" t="s">
        <v>58</v>
      </c>
      <c r="BK49714" s="98" t="s">
        <v>70</v>
      </c>
    </row>
    <row r="49715" spans="17:63" ht="29.25" customHeight="1" x14ac:dyDescent="0.2">
      <c r="Q49715" s="92" t="s">
        <v>50</v>
      </c>
      <c r="BF49715" s="101" t="s">
        <v>58</v>
      </c>
      <c r="BK49715" s="98" t="s">
        <v>70</v>
      </c>
    </row>
    <row r="49716" spans="17:63" ht="29.25" customHeight="1" x14ac:dyDescent="0.2">
      <c r="Q49716" s="92" t="s">
        <v>50</v>
      </c>
      <c r="BF49716" s="101" t="s">
        <v>58</v>
      </c>
      <c r="BK49716" s="98" t="s">
        <v>70</v>
      </c>
    </row>
    <row r="49717" spans="17:63" ht="29.25" customHeight="1" x14ac:dyDescent="0.2">
      <c r="Q49717" s="92" t="s">
        <v>50</v>
      </c>
      <c r="BF49717" s="101" t="s">
        <v>58</v>
      </c>
      <c r="BK49717" s="98" t="s">
        <v>70</v>
      </c>
    </row>
    <row r="49718" spans="17:63" ht="29.25" customHeight="1" x14ac:dyDescent="0.2">
      <c r="Q49718" s="92" t="s">
        <v>50</v>
      </c>
      <c r="BF49718" s="101" t="s">
        <v>58</v>
      </c>
      <c r="BK49718" s="98" t="s">
        <v>70</v>
      </c>
    </row>
    <row r="49719" spans="17:63" ht="29.25" customHeight="1" x14ac:dyDescent="0.2">
      <c r="Q49719" s="92" t="s">
        <v>50</v>
      </c>
      <c r="BF49719" s="101" t="s">
        <v>58</v>
      </c>
      <c r="BK49719" s="98" t="s">
        <v>70</v>
      </c>
    </row>
    <row r="49720" spans="17:63" ht="29.25" customHeight="1" x14ac:dyDescent="0.2">
      <c r="Q49720" s="92" t="s">
        <v>50</v>
      </c>
      <c r="BF49720" s="101" t="s">
        <v>58</v>
      </c>
      <c r="BK49720" s="98" t="s">
        <v>70</v>
      </c>
    </row>
    <row r="49721" spans="17:63" ht="29.25" customHeight="1" x14ac:dyDescent="0.2">
      <c r="Q49721" s="92" t="s">
        <v>50</v>
      </c>
      <c r="BF49721" s="101" t="s">
        <v>58</v>
      </c>
      <c r="BK49721" s="98" t="s">
        <v>70</v>
      </c>
    </row>
    <row r="49722" spans="17:63" ht="29.25" customHeight="1" x14ac:dyDescent="0.2">
      <c r="Q49722" s="92" t="s">
        <v>50</v>
      </c>
      <c r="BF49722" s="101" t="s">
        <v>58</v>
      </c>
      <c r="BK49722" s="98" t="s">
        <v>70</v>
      </c>
    </row>
    <row r="49723" spans="17:63" ht="29.25" customHeight="1" x14ac:dyDescent="0.2">
      <c r="Q49723" s="92" t="s">
        <v>50</v>
      </c>
      <c r="BF49723" s="101" t="s">
        <v>58</v>
      </c>
      <c r="BK49723" s="98" t="s">
        <v>70</v>
      </c>
    </row>
    <row r="49724" spans="17:63" ht="29.25" customHeight="1" x14ac:dyDescent="0.2">
      <c r="Q49724" s="92" t="s">
        <v>50</v>
      </c>
      <c r="BF49724" s="101" t="s">
        <v>58</v>
      </c>
      <c r="BK49724" s="98" t="s">
        <v>70</v>
      </c>
    </row>
    <row r="49725" spans="17:63" ht="29.25" customHeight="1" x14ac:dyDescent="0.2">
      <c r="Q49725" s="92" t="s">
        <v>50</v>
      </c>
      <c r="BF49725" s="101" t="s">
        <v>58</v>
      </c>
      <c r="BK49725" s="98" t="s">
        <v>70</v>
      </c>
    </row>
    <row r="49726" spans="17:63" ht="29.25" customHeight="1" x14ac:dyDescent="0.2">
      <c r="Q49726" s="92" t="s">
        <v>50</v>
      </c>
      <c r="BF49726" s="101" t="s">
        <v>58</v>
      </c>
      <c r="BK49726" s="98" t="s">
        <v>70</v>
      </c>
    </row>
    <row r="49727" spans="17:63" ht="29.25" customHeight="1" x14ac:dyDescent="0.2">
      <c r="Q49727" s="92" t="s">
        <v>50</v>
      </c>
      <c r="BF49727" s="101" t="s">
        <v>58</v>
      </c>
      <c r="BK49727" s="98" t="s">
        <v>70</v>
      </c>
    </row>
    <row r="49728" spans="17:63" ht="29.25" customHeight="1" x14ac:dyDescent="0.2">
      <c r="Q49728" s="92" t="s">
        <v>50</v>
      </c>
      <c r="BF49728" s="101" t="s">
        <v>58</v>
      </c>
      <c r="BK49728" s="98" t="s">
        <v>70</v>
      </c>
    </row>
    <row r="49729" spans="17:63" ht="29.25" customHeight="1" x14ac:dyDescent="0.2">
      <c r="Q49729" s="92" t="s">
        <v>50</v>
      </c>
      <c r="BF49729" s="101" t="s">
        <v>58</v>
      </c>
      <c r="BK49729" s="98" t="s">
        <v>70</v>
      </c>
    </row>
    <row r="49730" spans="17:63" ht="29.25" customHeight="1" x14ac:dyDescent="0.2">
      <c r="Q49730" s="92" t="s">
        <v>50</v>
      </c>
      <c r="BF49730" s="101" t="s">
        <v>58</v>
      </c>
      <c r="BK49730" s="98" t="s">
        <v>70</v>
      </c>
    </row>
    <row r="49731" spans="17:63" ht="29.25" customHeight="1" x14ac:dyDescent="0.2">
      <c r="Q49731" s="92" t="s">
        <v>50</v>
      </c>
      <c r="BF49731" s="101" t="s">
        <v>58</v>
      </c>
      <c r="BK49731" s="98" t="s">
        <v>70</v>
      </c>
    </row>
    <row r="49732" spans="17:63" ht="29.25" customHeight="1" x14ac:dyDescent="0.2">
      <c r="Q49732" s="92" t="s">
        <v>50</v>
      </c>
      <c r="BF49732" s="101" t="s">
        <v>58</v>
      </c>
      <c r="BK49732" s="98" t="s">
        <v>70</v>
      </c>
    </row>
    <row r="49733" spans="17:63" ht="29.25" customHeight="1" x14ac:dyDescent="0.2">
      <c r="Q49733" s="92" t="s">
        <v>50</v>
      </c>
      <c r="BF49733" s="101" t="s">
        <v>58</v>
      </c>
      <c r="BK49733" s="98" t="s">
        <v>70</v>
      </c>
    </row>
    <row r="49734" spans="17:63" ht="29.25" customHeight="1" x14ac:dyDescent="0.2">
      <c r="Q49734" s="92" t="s">
        <v>50</v>
      </c>
      <c r="BF49734" s="101" t="s">
        <v>58</v>
      </c>
      <c r="BK49734" s="98" t="s">
        <v>70</v>
      </c>
    </row>
    <row r="49735" spans="17:63" ht="29.25" customHeight="1" x14ac:dyDescent="0.2">
      <c r="Q49735" s="92" t="s">
        <v>50</v>
      </c>
      <c r="BF49735" s="101" t="s">
        <v>58</v>
      </c>
      <c r="BK49735" s="98" t="s">
        <v>70</v>
      </c>
    </row>
    <row r="49736" spans="17:63" ht="29.25" customHeight="1" x14ac:dyDescent="0.2">
      <c r="Q49736" s="92" t="s">
        <v>50</v>
      </c>
      <c r="BF49736" s="101" t="s">
        <v>58</v>
      </c>
      <c r="BK49736" s="98" t="s">
        <v>70</v>
      </c>
    </row>
    <row r="49737" spans="17:63" ht="29.25" customHeight="1" x14ac:dyDescent="0.2">
      <c r="Q49737" s="92" t="s">
        <v>50</v>
      </c>
      <c r="BF49737" s="101" t="s">
        <v>58</v>
      </c>
      <c r="BK49737" s="98" t="s">
        <v>70</v>
      </c>
    </row>
    <row r="49738" spans="17:63" ht="29.25" customHeight="1" x14ac:dyDescent="0.2">
      <c r="Q49738" s="92" t="s">
        <v>50</v>
      </c>
      <c r="BF49738" s="101" t="s">
        <v>58</v>
      </c>
      <c r="BK49738" s="98" t="s">
        <v>70</v>
      </c>
    </row>
    <row r="49739" spans="17:63" ht="29.25" customHeight="1" x14ac:dyDescent="0.2">
      <c r="Q49739" s="92" t="s">
        <v>50</v>
      </c>
      <c r="BF49739" s="101" t="s">
        <v>58</v>
      </c>
      <c r="BK49739" s="98" t="s">
        <v>70</v>
      </c>
    </row>
    <row r="49740" spans="17:63" ht="29.25" customHeight="1" x14ac:dyDescent="0.2">
      <c r="Q49740" s="92" t="s">
        <v>50</v>
      </c>
      <c r="BF49740" s="101" t="s">
        <v>58</v>
      </c>
      <c r="BK49740" s="98" t="s">
        <v>70</v>
      </c>
    </row>
    <row r="49741" spans="17:63" ht="29.25" customHeight="1" x14ac:dyDescent="0.2">
      <c r="Q49741" s="92" t="s">
        <v>50</v>
      </c>
      <c r="BF49741" s="101" t="s">
        <v>58</v>
      </c>
      <c r="BK49741" s="98" t="s">
        <v>70</v>
      </c>
    </row>
    <row r="49742" spans="17:63" ht="29.25" customHeight="1" x14ac:dyDescent="0.2">
      <c r="Q49742" s="92" t="s">
        <v>50</v>
      </c>
      <c r="BF49742" s="101" t="s">
        <v>58</v>
      </c>
      <c r="BK49742" s="98" t="s">
        <v>70</v>
      </c>
    </row>
    <row r="49743" spans="17:63" ht="29.25" customHeight="1" x14ac:dyDescent="0.2">
      <c r="Q49743" s="92" t="s">
        <v>50</v>
      </c>
      <c r="BF49743" s="101" t="s">
        <v>58</v>
      </c>
      <c r="BK49743" s="98" t="s">
        <v>70</v>
      </c>
    </row>
    <row r="49744" spans="17:63" ht="29.25" customHeight="1" x14ac:dyDescent="0.2">
      <c r="Q49744" s="92" t="s">
        <v>50</v>
      </c>
      <c r="BF49744" s="101" t="s">
        <v>58</v>
      </c>
      <c r="BK49744" s="98" t="s">
        <v>70</v>
      </c>
    </row>
    <row r="49745" spans="17:63" ht="29.25" customHeight="1" x14ac:dyDescent="0.2">
      <c r="Q49745" s="92" t="s">
        <v>50</v>
      </c>
      <c r="BF49745" s="101" t="s">
        <v>58</v>
      </c>
      <c r="BK49745" s="98" t="s">
        <v>70</v>
      </c>
    </row>
    <row r="49746" spans="17:63" ht="29.25" customHeight="1" x14ac:dyDescent="0.2">
      <c r="Q49746" s="92" t="s">
        <v>50</v>
      </c>
      <c r="BF49746" s="101" t="s">
        <v>58</v>
      </c>
      <c r="BK49746" s="98" t="s">
        <v>70</v>
      </c>
    </row>
    <row r="49747" spans="17:63" ht="29.25" customHeight="1" x14ac:dyDescent="0.2">
      <c r="Q49747" s="92" t="s">
        <v>50</v>
      </c>
      <c r="BF49747" s="101" t="s">
        <v>58</v>
      </c>
      <c r="BK49747" s="98" t="s">
        <v>70</v>
      </c>
    </row>
    <row r="49748" spans="17:63" ht="29.25" customHeight="1" x14ac:dyDescent="0.2">
      <c r="Q49748" s="92" t="s">
        <v>50</v>
      </c>
      <c r="BF49748" s="101" t="s">
        <v>58</v>
      </c>
      <c r="BK49748" s="98" t="s">
        <v>70</v>
      </c>
    </row>
    <row r="49749" spans="17:63" ht="29.25" customHeight="1" x14ac:dyDescent="0.2">
      <c r="Q49749" s="92" t="s">
        <v>50</v>
      </c>
      <c r="BF49749" s="101" t="s">
        <v>58</v>
      </c>
      <c r="BK49749" s="98" t="s">
        <v>70</v>
      </c>
    </row>
    <row r="49750" spans="17:63" ht="29.25" customHeight="1" x14ac:dyDescent="0.2">
      <c r="Q49750" s="92" t="s">
        <v>50</v>
      </c>
      <c r="BF49750" s="101" t="s">
        <v>58</v>
      </c>
      <c r="BK49750" s="98" t="s">
        <v>70</v>
      </c>
    </row>
    <row r="49751" spans="17:63" ht="29.25" customHeight="1" x14ac:dyDescent="0.2">
      <c r="Q49751" s="92" t="s">
        <v>50</v>
      </c>
      <c r="BF49751" s="101" t="s">
        <v>58</v>
      </c>
      <c r="BK49751" s="98" t="s">
        <v>70</v>
      </c>
    </row>
    <row r="49752" spans="17:63" ht="29.25" customHeight="1" x14ac:dyDescent="0.2">
      <c r="Q49752" s="92" t="s">
        <v>50</v>
      </c>
      <c r="BF49752" s="101" t="s">
        <v>58</v>
      </c>
      <c r="BK49752" s="98" t="s">
        <v>70</v>
      </c>
    </row>
    <row r="49753" spans="17:63" ht="29.25" customHeight="1" x14ac:dyDescent="0.2">
      <c r="Q49753" s="92" t="s">
        <v>50</v>
      </c>
      <c r="BF49753" s="101" t="s">
        <v>58</v>
      </c>
      <c r="BK49753" s="98" t="s">
        <v>70</v>
      </c>
    </row>
    <row r="49754" spans="17:63" ht="29.25" customHeight="1" x14ac:dyDescent="0.2">
      <c r="Q49754" s="92" t="s">
        <v>50</v>
      </c>
      <c r="BF49754" s="101" t="s">
        <v>58</v>
      </c>
      <c r="BK49754" s="98" t="s">
        <v>70</v>
      </c>
    </row>
    <row r="49755" spans="17:63" ht="29.25" customHeight="1" x14ac:dyDescent="0.2">
      <c r="Q49755" s="92" t="s">
        <v>50</v>
      </c>
      <c r="BF49755" s="101" t="s">
        <v>58</v>
      </c>
      <c r="BK49755" s="98" t="s">
        <v>70</v>
      </c>
    </row>
    <row r="49756" spans="17:63" ht="29.25" customHeight="1" x14ac:dyDescent="0.2">
      <c r="Q49756" s="92" t="s">
        <v>50</v>
      </c>
      <c r="BF49756" s="101" t="s">
        <v>58</v>
      </c>
      <c r="BK49756" s="98" t="s">
        <v>70</v>
      </c>
    </row>
    <row r="49757" spans="17:63" ht="29.25" customHeight="1" x14ac:dyDescent="0.2">
      <c r="Q49757" s="92" t="s">
        <v>50</v>
      </c>
      <c r="BF49757" s="101" t="s">
        <v>58</v>
      </c>
      <c r="BK49757" s="98" t="s">
        <v>70</v>
      </c>
    </row>
    <row r="49758" spans="17:63" ht="29.25" customHeight="1" x14ac:dyDescent="0.2">
      <c r="Q49758" s="92" t="s">
        <v>50</v>
      </c>
      <c r="BF49758" s="101" t="s">
        <v>58</v>
      </c>
      <c r="BK49758" s="98" t="s">
        <v>70</v>
      </c>
    </row>
    <row r="49759" spans="17:63" ht="29.25" customHeight="1" x14ac:dyDescent="0.2">
      <c r="Q49759" s="92" t="s">
        <v>50</v>
      </c>
      <c r="BF49759" s="101" t="s">
        <v>58</v>
      </c>
      <c r="BK49759" s="98" t="s">
        <v>70</v>
      </c>
    </row>
    <row r="49760" spans="17:63" ht="29.25" customHeight="1" x14ac:dyDescent="0.2">
      <c r="Q49760" s="92" t="s">
        <v>50</v>
      </c>
      <c r="BF49760" s="101" t="s">
        <v>58</v>
      </c>
      <c r="BK49760" s="98" t="s">
        <v>70</v>
      </c>
    </row>
    <row r="49761" spans="17:63" ht="29.25" customHeight="1" x14ac:dyDescent="0.2">
      <c r="Q49761" s="92" t="s">
        <v>50</v>
      </c>
      <c r="BF49761" s="101" t="s">
        <v>58</v>
      </c>
      <c r="BK49761" s="98" t="s">
        <v>70</v>
      </c>
    </row>
    <row r="49762" spans="17:63" ht="29.25" customHeight="1" x14ac:dyDescent="0.2">
      <c r="Q49762" s="92" t="s">
        <v>50</v>
      </c>
      <c r="BF49762" s="101" t="s">
        <v>58</v>
      </c>
      <c r="BK49762" s="98" t="s">
        <v>70</v>
      </c>
    </row>
    <row r="49763" spans="17:63" ht="29.25" customHeight="1" x14ac:dyDescent="0.2">
      <c r="Q49763" s="92" t="s">
        <v>50</v>
      </c>
      <c r="BF49763" s="101" t="s">
        <v>58</v>
      </c>
      <c r="BK49763" s="98" t="s">
        <v>70</v>
      </c>
    </row>
    <row r="49764" spans="17:63" ht="29.25" customHeight="1" x14ac:dyDescent="0.2">
      <c r="Q49764" s="92" t="s">
        <v>50</v>
      </c>
      <c r="BF49764" s="101" t="s">
        <v>58</v>
      </c>
      <c r="BK49764" s="98" t="s">
        <v>70</v>
      </c>
    </row>
    <row r="49765" spans="17:63" ht="29.25" customHeight="1" x14ac:dyDescent="0.2">
      <c r="Q49765" s="92" t="s">
        <v>50</v>
      </c>
      <c r="BF49765" s="101" t="s">
        <v>58</v>
      </c>
      <c r="BK49765" s="98" t="s">
        <v>70</v>
      </c>
    </row>
    <row r="49766" spans="17:63" ht="29.25" customHeight="1" x14ac:dyDescent="0.2">
      <c r="Q49766" s="92" t="s">
        <v>50</v>
      </c>
      <c r="BF49766" s="101" t="s">
        <v>58</v>
      </c>
      <c r="BK49766" s="98" t="s">
        <v>70</v>
      </c>
    </row>
    <row r="49767" spans="17:63" ht="29.25" customHeight="1" x14ac:dyDescent="0.2">
      <c r="Q49767" s="92" t="s">
        <v>50</v>
      </c>
      <c r="BF49767" s="101" t="s">
        <v>58</v>
      </c>
      <c r="BK49767" s="98" t="s">
        <v>70</v>
      </c>
    </row>
    <row r="49768" spans="17:63" ht="29.25" customHeight="1" x14ac:dyDescent="0.2">
      <c r="Q49768" s="92" t="s">
        <v>50</v>
      </c>
      <c r="BF49768" s="101" t="s">
        <v>58</v>
      </c>
      <c r="BK49768" s="98" t="s">
        <v>70</v>
      </c>
    </row>
    <row r="49769" spans="17:63" ht="29.25" customHeight="1" x14ac:dyDescent="0.2">
      <c r="Q49769" s="92" t="s">
        <v>50</v>
      </c>
      <c r="BF49769" s="101" t="s">
        <v>58</v>
      </c>
      <c r="BK49769" s="98" t="s">
        <v>70</v>
      </c>
    </row>
    <row r="49770" spans="17:63" ht="29.25" customHeight="1" x14ac:dyDescent="0.2">
      <c r="Q49770" s="92" t="s">
        <v>50</v>
      </c>
      <c r="BF49770" s="101" t="s">
        <v>58</v>
      </c>
      <c r="BK49770" s="98" t="s">
        <v>70</v>
      </c>
    </row>
    <row r="49771" spans="17:63" ht="29.25" customHeight="1" x14ac:dyDescent="0.2">
      <c r="Q49771" s="92" t="s">
        <v>50</v>
      </c>
      <c r="BF49771" s="101" t="s">
        <v>58</v>
      </c>
      <c r="BK49771" s="98" t="s">
        <v>70</v>
      </c>
    </row>
    <row r="49772" spans="17:63" ht="29.25" customHeight="1" x14ac:dyDescent="0.2">
      <c r="Q49772" s="92" t="s">
        <v>50</v>
      </c>
      <c r="BF49772" s="101" t="s">
        <v>58</v>
      </c>
      <c r="BK49772" s="98" t="s">
        <v>70</v>
      </c>
    </row>
    <row r="49773" spans="17:63" ht="29.25" customHeight="1" x14ac:dyDescent="0.2">
      <c r="Q49773" s="92" t="s">
        <v>50</v>
      </c>
      <c r="BF49773" s="101" t="s">
        <v>58</v>
      </c>
      <c r="BK49773" s="98" t="s">
        <v>70</v>
      </c>
    </row>
    <row r="49774" spans="17:63" ht="29.25" customHeight="1" x14ac:dyDescent="0.2">
      <c r="Q49774" s="92" t="s">
        <v>50</v>
      </c>
      <c r="BF49774" s="101" t="s">
        <v>58</v>
      </c>
      <c r="BK49774" s="98" t="s">
        <v>70</v>
      </c>
    </row>
    <row r="49775" spans="17:63" ht="29.25" customHeight="1" x14ac:dyDescent="0.2">
      <c r="Q49775" s="92" t="s">
        <v>50</v>
      </c>
      <c r="BF49775" s="101" t="s">
        <v>58</v>
      </c>
      <c r="BK49775" s="98" t="s">
        <v>70</v>
      </c>
    </row>
    <row r="49776" spans="17:63" ht="29.25" customHeight="1" x14ac:dyDescent="0.2">
      <c r="Q49776" s="92" t="s">
        <v>50</v>
      </c>
      <c r="BF49776" s="101" t="s">
        <v>58</v>
      </c>
      <c r="BK49776" s="98" t="s">
        <v>70</v>
      </c>
    </row>
    <row r="49777" spans="17:63" ht="29.25" customHeight="1" x14ac:dyDescent="0.2">
      <c r="Q49777" s="92" t="s">
        <v>50</v>
      </c>
      <c r="BF49777" s="101" t="s">
        <v>58</v>
      </c>
      <c r="BK49777" s="98" t="s">
        <v>70</v>
      </c>
    </row>
    <row r="49778" spans="17:63" ht="29.25" customHeight="1" x14ac:dyDescent="0.2">
      <c r="Q49778" s="92" t="s">
        <v>50</v>
      </c>
      <c r="BF49778" s="101" t="s">
        <v>58</v>
      </c>
      <c r="BK49778" s="98" t="s">
        <v>70</v>
      </c>
    </row>
    <row r="49779" spans="17:63" ht="29.25" customHeight="1" x14ac:dyDescent="0.2">
      <c r="Q49779" s="92" t="s">
        <v>50</v>
      </c>
      <c r="BF49779" s="101" t="s">
        <v>58</v>
      </c>
      <c r="BK49779" s="98" t="s">
        <v>70</v>
      </c>
    </row>
    <row r="49780" spans="17:63" ht="29.25" customHeight="1" x14ac:dyDescent="0.2">
      <c r="Q49780" s="92" t="s">
        <v>50</v>
      </c>
      <c r="BF49780" s="101" t="s">
        <v>58</v>
      </c>
      <c r="BK49780" s="98" t="s">
        <v>70</v>
      </c>
    </row>
    <row r="49781" spans="17:63" ht="29.25" customHeight="1" x14ac:dyDescent="0.2">
      <c r="Q49781" s="92" t="s">
        <v>50</v>
      </c>
      <c r="BF49781" s="101" t="s">
        <v>58</v>
      </c>
      <c r="BK49781" s="98" t="s">
        <v>70</v>
      </c>
    </row>
    <row r="49782" spans="17:63" ht="29.25" customHeight="1" x14ac:dyDescent="0.2">
      <c r="Q49782" s="92" t="s">
        <v>50</v>
      </c>
      <c r="BF49782" s="101" t="s">
        <v>58</v>
      </c>
      <c r="BK49782" s="98" t="s">
        <v>70</v>
      </c>
    </row>
    <row r="49783" spans="17:63" ht="29.25" customHeight="1" x14ac:dyDescent="0.2">
      <c r="Q49783" s="92" t="s">
        <v>50</v>
      </c>
      <c r="BF49783" s="101" t="s">
        <v>58</v>
      </c>
      <c r="BK49783" s="98" t="s">
        <v>70</v>
      </c>
    </row>
    <row r="49784" spans="17:63" ht="29.25" customHeight="1" x14ac:dyDescent="0.2">
      <c r="Q49784" s="92" t="s">
        <v>50</v>
      </c>
      <c r="BF49784" s="101" t="s">
        <v>58</v>
      </c>
      <c r="BK49784" s="98" t="s">
        <v>70</v>
      </c>
    </row>
    <row r="49785" spans="17:63" ht="29.25" customHeight="1" x14ac:dyDescent="0.2">
      <c r="Q49785" s="92" t="s">
        <v>50</v>
      </c>
      <c r="BF49785" s="101" t="s">
        <v>58</v>
      </c>
      <c r="BK49785" s="98" t="s">
        <v>70</v>
      </c>
    </row>
    <row r="49786" spans="17:63" ht="29.25" customHeight="1" x14ac:dyDescent="0.2">
      <c r="Q49786" s="92" t="s">
        <v>50</v>
      </c>
      <c r="BF49786" s="101" t="s">
        <v>58</v>
      </c>
      <c r="BK49786" s="98" t="s">
        <v>70</v>
      </c>
    </row>
    <row r="49787" spans="17:63" ht="29.25" customHeight="1" x14ac:dyDescent="0.2">
      <c r="Q49787" s="92" t="s">
        <v>50</v>
      </c>
      <c r="BF49787" s="101" t="s">
        <v>58</v>
      </c>
      <c r="BK49787" s="98" t="s">
        <v>70</v>
      </c>
    </row>
    <row r="49788" spans="17:63" ht="29.25" customHeight="1" x14ac:dyDescent="0.2">
      <c r="Q49788" s="92" t="s">
        <v>50</v>
      </c>
      <c r="BF49788" s="101" t="s">
        <v>58</v>
      </c>
      <c r="BK49788" s="98" t="s">
        <v>70</v>
      </c>
    </row>
    <row r="49789" spans="17:63" ht="29.25" customHeight="1" x14ac:dyDescent="0.2">
      <c r="Q49789" s="92" t="s">
        <v>50</v>
      </c>
      <c r="BF49789" s="101" t="s">
        <v>58</v>
      </c>
      <c r="BK49789" s="98" t="s">
        <v>70</v>
      </c>
    </row>
    <row r="49790" spans="17:63" ht="29.25" customHeight="1" x14ac:dyDescent="0.2">
      <c r="Q49790" s="92" t="s">
        <v>50</v>
      </c>
      <c r="BF49790" s="101" t="s">
        <v>58</v>
      </c>
      <c r="BK49790" s="98" t="s">
        <v>70</v>
      </c>
    </row>
    <row r="49791" spans="17:63" ht="29.25" customHeight="1" x14ac:dyDescent="0.2">
      <c r="Q49791" s="92" t="s">
        <v>50</v>
      </c>
      <c r="BF49791" s="101" t="s">
        <v>58</v>
      </c>
      <c r="BK49791" s="98" t="s">
        <v>70</v>
      </c>
    </row>
    <row r="49792" spans="17:63" ht="29.25" customHeight="1" x14ac:dyDescent="0.2">
      <c r="Q49792" s="92" t="s">
        <v>50</v>
      </c>
      <c r="BF49792" s="101" t="s">
        <v>58</v>
      </c>
      <c r="BK49792" s="98" t="s">
        <v>70</v>
      </c>
    </row>
    <row r="49793" spans="17:63" ht="29.25" customHeight="1" x14ac:dyDescent="0.2">
      <c r="Q49793" s="92" t="s">
        <v>50</v>
      </c>
      <c r="BF49793" s="101" t="s">
        <v>58</v>
      </c>
      <c r="BK49793" s="98" t="s">
        <v>70</v>
      </c>
    </row>
    <row r="49794" spans="17:63" ht="29.25" customHeight="1" x14ac:dyDescent="0.2">
      <c r="Q49794" s="92" t="s">
        <v>50</v>
      </c>
      <c r="BF49794" s="101" t="s">
        <v>58</v>
      </c>
      <c r="BK49794" s="98" t="s">
        <v>70</v>
      </c>
    </row>
    <row r="49795" spans="17:63" ht="29.25" customHeight="1" x14ac:dyDescent="0.2">
      <c r="Q49795" s="92" t="s">
        <v>50</v>
      </c>
      <c r="BF49795" s="101" t="s">
        <v>58</v>
      </c>
      <c r="BK49795" s="98" t="s">
        <v>70</v>
      </c>
    </row>
    <row r="49796" spans="17:63" ht="29.25" customHeight="1" x14ac:dyDescent="0.2">
      <c r="Q49796" s="92" t="s">
        <v>50</v>
      </c>
      <c r="BF49796" s="101" t="s">
        <v>58</v>
      </c>
      <c r="BK49796" s="98" t="s">
        <v>70</v>
      </c>
    </row>
    <row r="49797" spans="17:63" ht="29.25" customHeight="1" x14ac:dyDescent="0.2">
      <c r="Q49797" s="92" t="s">
        <v>50</v>
      </c>
      <c r="BF49797" s="101" t="s">
        <v>58</v>
      </c>
      <c r="BK49797" s="98" t="s">
        <v>70</v>
      </c>
    </row>
    <row r="49798" spans="17:63" ht="29.25" customHeight="1" x14ac:dyDescent="0.2">
      <c r="Q49798" s="92" t="s">
        <v>50</v>
      </c>
      <c r="BF49798" s="101" t="s">
        <v>58</v>
      </c>
      <c r="BK49798" s="98" t="s">
        <v>70</v>
      </c>
    </row>
    <row r="49799" spans="17:63" ht="29.25" customHeight="1" x14ac:dyDescent="0.2">
      <c r="Q49799" s="92" t="s">
        <v>50</v>
      </c>
      <c r="BF49799" s="101" t="s">
        <v>58</v>
      </c>
      <c r="BK49799" s="98" t="s">
        <v>70</v>
      </c>
    </row>
    <row r="49800" spans="17:63" ht="29.25" customHeight="1" x14ac:dyDescent="0.2">
      <c r="Q49800" s="92" t="s">
        <v>50</v>
      </c>
      <c r="BF49800" s="101" t="s">
        <v>58</v>
      </c>
      <c r="BK49800" s="98" t="s">
        <v>70</v>
      </c>
    </row>
    <row r="49801" spans="17:63" ht="29.25" customHeight="1" x14ac:dyDescent="0.2">
      <c r="Q49801" s="92" t="s">
        <v>50</v>
      </c>
      <c r="BF49801" s="101" t="s">
        <v>58</v>
      </c>
      <c r="BK49801" s="98" t="s">
        <v>70</v>
      </c>
    </row>
    <row r="49802" spans="17:63" ht="29.25" customHeight="1" x14ac:dyDescent="0.2">
      <c r="Q49802" s="92" t="s">
        <v>50</v>
      </c>
      <c r="BF49802" s="101" t="s">
        <v>58</v>
      </c>
      <c r="BK49802" s="98" t="s">
        <v>70</v>
      </c>
    </row>
    <row r="49803" spans="17:63" ht="29.25" customHeight="1" x14ac:dyDescent="0.2">
      <c r="Q49803" s="92" t="s">
        <v>50</v>
      </c>
      <c r="BF49803" s="101" t="s">
        <v>58</v>
      </c>
      <c r="BK49803" s="98" t="s">
        <v>70</v>
      </c>
    </row>
    <row r="49804" spans="17:63" ht="29.25" customHeight="1" x14ac:dyDescent="0.2">
      <c r="Q49804" s="92" t="s">
        <v>50</v>
      </c>
      <c r="BF49804" s="101" t="s">
        <v>58</v>
      </c>
      <c r="BK49804" s="98" t="s">
        <v>70</v>
      </c>
    </row>
    <row r="49805" spans="17:63" ht="29.25" customHeight="1" x14ac:dyDescent="0.2">
      <c r="Q49805" s="92" t="s">
        <v>50</v>
      </c>
      <c r="BF49805" s="101" t="s">
        <v>58</v>
      </c>
      <c r="BK49805" s="98" t="s">
        <v>70</v>
      </c>
    </row>
    <row r="49806" spans="17:63" ht="29.25" customHeight="1" x14ac:dyDescent="0.2">
      <c r="Q49806" s="92" t="s">
        <v>50</v>
      </c>
      <c r="BF49806" s="101" t="s">
        <v>58</v>
      </c>
      <c r="BK49806" s="98" t="s">
        <v>70</v>
      </c>
    </row>
    <row r="49807" spans="17:63" ht="29.25" customHeight="1" x14ac:dyDescent="0.2">
      <c r="Q49807" s="92" t="s">
        <v>50</v>
      </c>
      <c r="BF49807" s="101" t="s">
        <v>58</v>
      </c>
      <c r="BK49807" s="98" t="s">
        <v>70</v>
      </c>
    </row>
    <row r="49808" spans="17:63" ht="29.25" customHeight="1" x14ac:dyDescent="0.2">
      <c r="Q49808" s="92" t="s">
        <v>50</v>
      </c>
      <c r="BF49808" s="101" t="s">
        <v>58</v>
      </c>
      <c r="BK49808" s="98" t="s">
        <v>70</v>
      </c>
    </row>
    <row r="49809" spans="17:63" ht="29.25" customHeight="1" x14ac:dyDescent="0.2">
      <c r="Q49809" s="92" t="s">
        <v>50</v>
      </c>
      <c r="BF49809" s="101" t="s">
        <v>58</v>
      </c>
      <c r="BK49809" s="98" t="s">
        <v>70</v>
      </c>
    </row>
    <row r="49810" spans="17:63" ht="29.25" customHeight="1" x14ac:dyDescent="0.2">
      <c r="Q49810" s="92" t="s">
        <v>50</v>
      </c>
      <c r="BF49810" s="101" t="s">
        <v>58</v>
      </c>
      <c r="BK49810" s="98" t="s">
        <v>70</v>
      </c>
    </row>
    <row r="49811" spans="17:63" ht="29.25" customHeight="1" x14ac:dyDescent="0.2">
      <c r="Q49811" s="92" t="s">
        <v>50</v>
      </c>
      <c r="BF49811" s="101" t="s">
        <v>58</v>
      </c>
      <c r="BK49811" s="98" t="s">
        <v>70</v>
      </c>
    </row>
    <row r="49812" spans="17:63" ht="29.25" customHeight="1" x14ac:dyDescent="0.2">
      <c r="Q49812" s="92" t="s">
        <v>50</v>
      </c>
      <c r="BF49812" s="101" t="s">
        <v>58</v>
      </c>
      <c r="BK49812" s="98" t="s">
        <v>70</v>
      </c>
    </row>
    <row r="49813" spans="17:63" ht="29.25" customHeight="1" x14ac:dyDescent="0.2">
      <c r="Q49813" s="92" t="s">
        <v>50</v>
      </c>
      <c r="BF49813" s="101" t="s">
        <v>58</v>
      </c>
      <c r="BK49813" s="98" t="s">
        <v>70</v>
      </c>
    </row>
    <row r="49814" spans="17:63" ht="29.25" customHeight="1" x14ac:dyDescent="0.2">
      <c r="Q49814" s="92" t="s">
        <v>50</v>
      </c>
      <c r="BF49814" s="101" t="s">
        <v>58</v>
      </c>
      <c r="BK49814" s="98" t="s">
        <v>70</v>
      </c>
    </row>
    <row r="49815" spans="17:63" ht="29.25" customHeight="1" x14ac:dyDescent="0.2">
      <c r="Q49815" s="92" t="s">
        <v>50</v>
      </c>
      <c r="BF49815" s="101" t="s">
        <v>58</v>
      </c>
      <c r="BK49815" s="98" t="s">
        <v>70</v>
      </c>
    </row>
    <row r="49816" spans="17:63" ht="29.25" customHeight="1" x14ac:dyDescent="0.2">
      <c r="Q49816" s="92" t="s">
        <v>50</v>
      </c>
      <c r="BF49816" s="101" t="s">
        <v>58</v>
      </c>
      <c r="BK49816" s="98" t="s">
        <v>70</v>
      </c>
    </row>
    <row r="49817" spans="17:63" ht="29.25" customHeight="1" x14ac:dyDescent="0.2">
      <c r="Q49817" s="92" t="s">
        <v>50</v>
      </c>
      <c r="BF49817" s="101" t="s">
        <v>58</v>
      </c>
      <c r="BK49817" s="98" t="s">
        <v>70</v>
      </c>
    </row>
    <row r="49818" spans="17:63" ht="29.25" customHeight="1" x14ac:dyDescent="0.2">
      <c r="Q49818" s="92" t="s">
        <v>50</v>
      </c>
      <c r="BF49818" s="101" t="s">
        <v>58</v>
      </c>
      <c r="BK49818" s="98" t="s">
        <v>70</v>
      </c>
    </row>
    <row r="49819" spans="17:63" ht="29.25" customHeight="1" x14ac:dyDescent="0.2">
      <c r="Q49819" s="92" t="s">
        <v>50</v>
      </c>
      <c r="BF49819" s="101" t="s">
        <v>58</v>
      </c>
      <c r="BK49819" s="98" t="s">
        <v>70</v>
      </c>
    </row>
    <row r="49820" spans="17:63" ht="29.25" customHeight="1" x14ac:dyDescent="0.2">
      <c r="Q49820" s="92" t="s">
        <v>50</v>
      </c>
      <c r="BF49820" s="101" t="s">
        <v>58</v>
      </c>
      <c r="BK49820" s="98" t="s">
        <v>70</v>
      </c>
    </row>
    <row r="49821" spans="17:63" ht="29.25" customHeight="1" x14ac:dyDescent="0.2">
      <c r="Q49821" s="92" t="s">
        <v>50</v>
      </c>
      <c r="BF49821" s="101" t="s">
        <v>58</v>
      </c>
      <c r="BK49821" s="98" t="s">
        <v>70</v>
      </c>
    </row>
    <row r="49822" spans="17:63" ht="29.25" customHeight="1" x14ac:dyDescent="0.2">
      <c r="Q49822" s="92" t="s">
        <v>50</v>
      </c>
      <c r="BF49822" s="101" t="s">
        <v>58</v>
      </c>
      <c r="BK49822" s="98" t="s">
        <v>70</v>
      </c>
    </row>
    <row r="49823" spans="17:63" ht="29.25" customHeight="1" x14ac:dyDescent="0.2">
      <c r="Q49823" s="92" t="s">
        <v>50</v>
      </c>
      <c r="BF49823" s="101" t="s">
        <v>58</v>
      </c>
      <c r="BK49823" s="98" t="s">
        <v>70</v>
      </c>
    </row>
    <row r="49824" spans="17:63" ht="29.25" customHeight="1" x14ac:dyDescent="0.2">
      <c r="Q49824" s="92" t="s">
        <v>50</v>
      </c>
      <c r="BF49824" s="101" t="s">
        <v>58</v>
      </c>
      <c r="BK49824" s="98" t="s">
        <v>70</v>
      </c>
    </row>
    <row r="49825" spans="17:63" ht="29.25" customHeight="1" x14ac:dyDescent="0.2">
      <c r="Q49825" s="92" t="s">
        <v>50</v>
      </c>
      <c r="BF49825" s="101" t="s">
        <v>58</v>
      </c>
      <c r="BK49825" s="98" t="s">
        <v>70</v>
      </c>
    </row>
    <row r="49826" spans="17:63" ht="29.25" customHeight="1" x14ac:dyDescent="0.2">
      <c r="Q49826" s="92" t="s">
        <v>50</v>
      </c>
      <c r="BF49826" s="101" t="s">
        <v>58</v>
      </c>
      <c r="BK49826" s="98" t="s">
        <v>70</v>
      </c>
    </row>
    <row r="49827" spans="17:63" ht="29.25" customHeight="1" x14ac:dyDescent="0.2">
      <c r="Q49827" s="92" t="s">
        <v>50</v>
      </c>
      <c r="BF49827" s="101" t="s">
        <v>58</v>
      </c>
      <c r="BK49827" s="98" t="s">
        <v>70</v>
      </c>
    </row>
    <row r="49828" spans="17:63" ht="29.25" customHeight="1" x14ac:dyDescent="0.2">
      <c r="Q49828" s="92" t="s">
        <v>50</v>
      </c>
      <c r="BF49828" s="101" t="s">
        <v>58</v>
      </c>
      <c r="BK49828" s="98" t="s">
        <v>70</v>
      </c>
    </row>
    <row r="49829" spans="17:63" ht="29.25" customHeight="1" x14ac:dyDescent="0.2">
      <c r="Q49829" s="92" t="s">
        <v>50</v>
      </c>
      <c r="BF49829" s="101" t="s">
        <v>58</v>
      </c>
      <c r="BK49829" s="98" t="s">
        <v>70</v>
      </c>
    </row>
    <row r="49830" spans="17:63" ht="29.25" customHeight="1" x14ac:dyDescent="0.2">
      <c r="Q49830" s="92" t="s">
        <v>50</v>
      </c>
      <c r="BF49830" s="101" t="s">
        <v>58</v>
      </c>
      <c r="BK49830" s="98" t="s">
        <v>70</v>
      </c>
    </row>
    <row r="49831" spans="17:63" ht="29.25" customHeight="1" x14ac:dyDescent="0.2">
      <c r="Q49831" s="92" t="s">
        <v>50</v>
      </c>
      <c r="BF49831" s="101" t="s">
        <v>58</v>
      </c>
      <c r="BK49831" s="98" t="s">
        <v>70</v>
      </c>
    </row>
    <row r="49832" spans="17:63" ht="29.25" customHeight="1" x14ac:dyDescent="0.2">
      <c r="Q49832" s="92" t="s">
        <v>50</v>
      </c>
      <c r="BF49832" s="101" t="s">
        <v>58</v>
      </c>
      <c r="BK49832" s="98" t="s">
        <v>70</v>
      </c>
    </row>
    <row r="49833" spans="17:63" ht="29.25" customHeight="1" x14ac:dyDescent="0.2">
      <c r="Q49833" s="92" t="s">
        <v>50</v>
      </c>
      <c r="BF49833" s="101" t="s">
        <v>58</v>
      </c>
      <c r="BK49833" s="98" t="s">
        <v>70</v>
      </c>
    </row>
    <row r="49834" spans="17:63" ht="29.25" customHeight="1" x14ac:dyDescent="0.2">
      <c r="Q49834" s="92" t="s">
        <v>50</v>
      </c>
      <c r="BF49834" s="101" t="s">
        <v>58</v>
      </c>
      <c r="BK49834" s="98" t="s">
        <v>70</v>
      </c>
    </row>
    <row r="49835" spans="17:63" ht="29.25" customHeight="1" x14ac:dyDescent="0.2">
      <c r="Q49835" s="92" t="s">
        <v>50</v>
      </c>
      <c r="BF49835" s="101" t="s">
        <v>58</v>
      </c>
      <c r="BK49835" s="98" t="s">
        <v>70</v>
      </c>
    </row>
    <row r="49836" spans="17:63" ht="29.25" customHeight="1" x14ac:dyDescent="0.2">
      <c r="Q49836" s="92" t="s">
        <v>50</v>
      </c>
      <c r="BF49836" s="101" t="s">
        <v>58</v>
      </c>
      <c r="BK49836" s="98" t="s">
        <v>70</v>
      </c>
    </row>
    <row r="49837" spans="17:63" ht="29.25" customHeight="1" x14ac:dyDescent="0.2">
      <c r="Q49837" s="92" t="s">
        <v>50</v>
      </c>
      <c r="BF49837" s="101" t="s">
        <v>58</v>
      </c>
      <c r="BK49837" s="98" t="s">
        <v>70</v>
      </c>
    </row>
    <row r="49838" spans="17:63" ht="29.25" customHeight="1" x14ac:dyDescent="0.2">
      <c r="Q49838" s="92" t="s">
        <v>50</v>
      </c>
      <c r="BF49838" s="101" t="s">
        <v>58</v>
      </c>
      <c r="BK49838" s="98" t="s">
        <v>70</v>
      </c>
    </row>
    <row r="49839" spans="17:63" ht="29.25" customHeight="1" x14ac:dyDescent="0.2">
      <c r="Q49839" s="92" t="s">
        <v>50</v>
      </c>
      <c r="BF49839" s="101" t="s">
        <v>58</v>
      </c>
      <c r="BK49839" s="98" t="s">
        <v>70</v>
      </c>
    </row>
    <row r="49840" spans="17:63" ht="29.25" customHeight="1" x14ac:dyDescent="0.2">
      <c r="Q49840" s="92" t="s">
        <v>50</v>
      </c>
      <c r="BF49840" s="101" t="s">
        <v>58</v>
      </c>
      <c r="BK49840" s="98" t="s">
        <v>70</v>
      </c>
    </row>
    <row r="49841" spans="17:63" ht="29.25" customHeight="1" x14ac:dyDescent="0.2">
      <c r="Q49841" s="92" t="s">
        <v>50</v>
      </c>
      <c r="BF49841" s="101" t="s">
        <v>58</v>
      </c>
      <c r="BK49841" s="98" t="s">
        <v>70</v>
      </c>
    </row>
    <row r="49842" spans="17:63" ht="29.25" customHeight="1" x14ac:dyDescent="0.2">
      <c r="Q49842" s="92" t="s">
        <v>50</v>
      </c>
      <c r="BF49842" s="101" t="s">
        <v>58</v>
      </c>
      <c r="BK49842" s="98" t="s">
        <v>70</v>
      </c>
    </row>
    <row r="49843" spans="17:63" ht="29.25" customHeight="1" x14ac:dyDescent="0.2">
      <c r="Q49843" s="92" t="s">
        <v>50</v>
      </c>
      <c r="BF49843" s="101" t="s">
        <v>58</v>
      </c>
      <c r="BK49843" s="98" t="s">
        <v>70</v>
      </c>
    </row>
    <row r="49844" spans="17:63" ht="29.25" customHeight="1" x14ac:dyDescent="0.2">
      <c r="Q49844" s="92" t="s">
        <v>50</v>
      </c>
      <c r="BF49844" s="101" t="s">
        <v>58</v>
      </c>
      <c r="BK49844" s="98" t="s">
        <v>70</v>
      </c>
    </row>
    <row r="49845" spans="17:63" ht="29.25" customHeight="1" x14ac:dyDescent="0.2">
      <c r="Q49845" s="92" t="s">
        <v>50</v>
      </c>
      <c r="BF49845" s="101" t="s">
        <v>58</v>
      </c>
      <c r="BK49845" s="98" t="s">
        <v>70</v>
      </c>
    </row>
    <row r="49846" spans="17:63" ht="29.25" customHeight="1" x14ac:dyDescent="0.2">
      <c r="Q49846" s="92" t="s">
        <v>50</v>
      </c>
      <c r="BF49846" s="101" t="s">
        <v>58</v>
      </c>
      <c r="BK49846" s="98" t="s">
        <v>70</v>
      </c>
    </row>
    <row r="49847" spans="17:63" ht="29.25" customHeight="1" x14ac:dyDescent="0.2">
      <c r="Q49847" s="92" t="s">
        <v>50</v>
      </c>
      <c r="BF49847" s="101" t="s">
        <v>58</v>
      </c>
      <c r="BK49847" s="98" t="s">
        <v>70</v>
      </c>
    </row>
    <row r="49848" spans="17:63" ht="29.25" customHeight="1" x14ac:dyDescent="0.2">
      <c r="Q49848" s="92" t="s">
        <v>50</v>
      </c>
      <c r="BF49848" s="101" t="s">
        <v>58</v>
      </c>
      <c r="BK49848" s="98" t="s">
        <v>70</v>
      </c>
    </row>
    <row r="49849" spans="17:63" ht="29.25" customHeight="1" x14ac:dyDescent="0.2">
      <c r="Q49849" s="92" t="s">
        <v>50</v>
      </c>
      <c r="BF49849" s="101" t="s">
        <v>58</v>
      </c>
      <c r="BK49849" s="98" t="s">
        <v>70</v>
      </c>
    </row>
    <row r="49850" spans="17:63" ht="29.25" customHeight="1" x14ac:dyDescent="0.2">
      <c r="Q49850" s="92" t="s">
        <v>50</v>
      </c>
      <c r="BF49850" s="101" t="s">
        <v>58</v>
      </c>
      <c r="BK49850" s="98" t="s">
        <v>70</v>
      </c>
    </row>
    <row r="49851" spans="17:63" ht="29.25" customHeight="1" x14ac:dyDescent="0.2">
      <c r="Q49851" s="92" t="s">
        <v>50</v>
      </c>
      <c r="BF49851" s="101" t="s">
        <v>58</v>
      </c>
      <c r="BK49851" s="98" t="s">
        <v>70</v>
      </c>
    </row>
    <row r="49852" spans="17:63" ht="29.25" customHeight="1" x14ac:dyDescent="0.2">
      <c r="Q49852" s="92" t="s">
        <v>50</v>
      </c>
      <c r="BF49852" s="101" t="s">
        <v>58</v>
      </c>
      <c r="BK49852" s="98" t="s">
        <v>70</v>
      </c>
    </row>
    <row r="49853" spans="17:63" ht="29.25" customHeight="1" x14ac:dyDescent="0.2">
      <c r="Q49853" s="92" t="s">
        <v>50</v>
      </c>
      <c r="BF49853" s="101" t="s">
        <v>58</v>
      </c>
      <c r="BK49853" s="98" t="s">
        <v>70</v>
      </c>
    </row>
    <row r="49854" spans="17:63" ht="29.25" customHeight="1" x14ac:dyDescent="0.2">
      <c r="Q49854" s="92" t="s">
        <v>50</v>
      </c>
      <c r="BF49854" s="101" t="s">
        <v>58</v>
      </c>
      <c r="BK49854" s="98" t="s">
        <v>70</v>
      </c>
    </row>
    <row r="49855" spans="17:63" ht="29.25" customHeight="1" x14ac:dyDescent="0.2">
      <c r="Q49855" s="92" t="s">
        <v>50</v>
      </c>
      <c r="BF49855" s="101" t="s">
        <v>58</v>
      </c>
      <c r="BK49855" s="98" t="s">
        <v>70</v>
      </c>
    </row>
    <row r="49856" spans="17:63" ht="29.25" customHeight="1" x14ac:dyDescent="0.2">
      <c r="Q49856" s="92" t="s">
        <v>50</v>
      </c>
      <c r="BF49856" s="101" t="s">
        <v>58</v>
      </c>
      <c r="BK49856" s="98" t="s">
        <v>70</v>
      </c>
    </row>
    <row r="49857" spans="17:63" ht="29.25" customHeight="1" x14ac:dyDescent="0.2">
      <c r="Q49857" s="92" t="s">
        <v>50</v>
      </c>
      <c r="BF49857" s="101" t="s">
        <v>58</v>
      </c>
      <c r="BK49857" s="98" t="s">
        <v>70</v>
      </c>
    </row>
    <row r="49858" spans="17:63" ht="29.25" customHeight="1" x14ac:dyDescent="0.2">
      <c r="Q49858" s="92" t="s">
        <v>50</v>
      </c>
      <c r="BF49858" s="101" t="s">
        <v>58</v>
      </c>
      <c r="BK49858" s="98" t="s">
        <v>70</v>
      </c>
    </row>
    <row r="49859" spans="17:63" ht="29.25" customHeight="1" x14ac:dyDescent="0.2">
      <c r="Q49859" s="92" t="s">
        <v>50</v>
      </c>
      <c r="BF49859" s="101" t="s">
        <v>58</v>
      </c>
      <c r="BK49859" s="98" t="s">
        <v>70</v>
      </c>
    </row>
    <row r="49860" spans="17:63" ht="29.25" customHeight="1" x14ac:dyDescent="0.2">
      <c r="Q49860" s="92" t="s">
        <v>50</v>
      </c>
      <c r="BF49860" s="101" t="s">
        <v>58</v>
      </c>
      <c r="BK49860" s="98" t="s">
        <v>70</v>
      </c>
    </row>
    <row r="49861" spans="17:63" ht="29.25" customHeight="1" x14ac:dyDescent="0.2">
      <c r="Q49861" s="92" t="s">
        <v>50</v>
      </c>
      <c r="BF49861" s="101" t="s">
        <v>58</v>
      </c>
      <c r="BK49861" s="98" t="s">
        <v>70</v>
      </c>
    </row>
    <row r="49862" spans="17:63" ht="29.25" customHeight="1" x14ac:dyDescent="0.2">
      <c r="Q49862" s="92" t="s">
        <v>50</v>
      </c>
      <c r="BF49862" s="101" t="s">
        <v>58</v>
      </c>
      <c r="BK49862" s="98" t="s">
        <v>70</v>
      </c>
    </row>
    <row r="49863" spans="17:63" ht="29.25" customHeight="1" x14ac:dyDescent="0.2">
      <c r="Q49863" s="92" t="s">
        <v>50</v>
      </c>
      <c r="BF49863" s="101" t="s">
        <v>58</v>
      </c>
      <c r="BK49863" s="98" t="s">
        <v>70</v>
      </c>
    </row>
    <row r="49864" spans="17:63" ht="29.25" customHeight="1" x14ac:dyDescent="0.2">
      <c r="Q49864" s="92" t="s">
        <v>50</v>
      </c>
      <c r="BF49864" s="101" t="s">
        <v>58</v>
      </c>
      <c r="BK49864" s="98" t="s">
        <v>70</v>
      </c>
    </row>
    <row r="49865" spans="17:63" ht="29.25" customHeight="1" x14ac:dyDescent="0.2">
      <c r="Q49865" s="92" t="s">
        <v>50</v>
      </c>
      <c r="BF49865" s="101" t="s">
        <v>58</v>
      </c>
      <c r="BK49865" s="98" t="s">
        <v>70</v>
      </c>
    </row>
    <row r="49866" spans="17:63" ht="29.25" customHeight="1" x14ac:dyDescent="0.2">
      <c r="Q49866" s="92" t="s">
        <v>50</v>
      </c>
      <c r="BF49866" s="101" t="s">
        <v>58</v>
      </c>
      <c r="BK49866" s="98" t="s">
        <v>70</v>
      </c>
    </row>
    <row r="49867" spans="17:63" ht="29.25" customHeight="1" x14ac:dyDescent="0.2">
      <c r="Q49867" s="92" t="s">
        <v>50</v>
      </c>
      <c r="BF49867" s="101" t="s">
        <v>58</v>
      </c>
      <c r="BK49867" s="98" t="s">
        <v>70</v>
      </c>
    </row>
    <row r="49868" spans="17:63" ht="29.25" customHeight="1" x14ac:dyDescent="0.2">
      <c r="Q49868" s="92" t="s">
        <v>50</v>
      </c>
      <c r="BF49868" s="101" t="s">
        <v>58</v>
      </c>
      <c r="BK49868" s="98" t="s">
        <v>70</v>
      </c>
    </row>
    <row r="49869" spans="17:63" ht="29.25" customHeight="1" x14ac:dyDescent="0.2">
      <c r="Q49869" s="92" t="s">
        <v>50</v>
      </c>
      <c r="BF49869" s="101" t="s">
        <v>58</v>
      </c>
      <c r="BK49869" s="98" t="s">
        <v>70</v>
      </c>
    </row>
    <row r="49870" spans="17:63" ht="29.25" customHeight="1" x14ac:dyDescent="0.2">
      <c r="Q49870" s="92" t="s">
        <v>50</v>
      </c>
      <c r="BF49870" s="101" t="s">
        <v>58</v>
      </c>
      <c r="BK49870" s="98" t="s">
        <v>70</v>
      </c>
    </row>
    <row r="49871" spans="17:63" ht="29.25" customHeight="1" x14ac:dyDescent="0.2">
      <c r="Q49871" s="92" t="s">
        <v>50</v>
      </c>
      <c r="BF49871" s="101" t="s">
        <v>58</v>
      </c>
      <c r="BK49871" s="98" t="s">
        <v>70</v>
      </c>
    </row>
    <row r="49872" spans="17:63" ht="29.25" customHeight="1" x14ac:dyDescent="0.2">
      <c r="Q49872" s="92" t="s">
        <v>50</v>
      </c>
      <c r="BF49872" s="101" t="s">
        <v>58</v>
      </c>
      <c r="BK49872" s="98" t="s">
        <v>70</v>
      </c>
    </row>
    <row r="49873" spans="17:63" ht="29.25" customHeight="1" x14ac:dyDescent="0.2">
      <c r="Q49873" s="92" t="s">
        <v>50</v>
      </c>
      <c r="BF49873" s="101" t="s">
        <v>58</v>
      </c>
      <c r="BK49873" s="98" t="s">
        <v>70</v>
      </c>
    </row>
    <row r="49874" spans="17:63" ht="29.25" customHeight="1" x14ac:dyDescent="0.2">
      <c r="Q49874" s="92" t="s">
        <v>50</v>
      </c>
      <c r="BF49874" s="101" t="s">
        <v>58</v>
      </c>
      <c r="BK49874" s="98" t="s">
        <v>70</v>
      </c>
    </row>
    <row r="49875" spans="17:63" ht="29.25" customHeight="1" x14ac:dyDescent="0.2">
      <c r="Q49875" s="92" t="s">
        <v>50</v>
      </c>
      <c r="BF49875" s="101" t="s">
        <v>58</v>
      </c>
      <c r="BK49875" s="98" t="s">
        <v>70</v>
      </c>
    </row>
    <row r="49876" spans="17:63" ht="29.25" customHeight="1" x14ac:dyDescent="0.2">
      <c r="Q49876" s="92" t="s">
        <v>50</v>
      </c>
      <c r="BF49876" s="101" t="s">
        <v>58</v>
      </c>
      <c r="BK49876" s="98" t="s">
        <v>70</v>
      </c>
    </row>
    <row r="49877" spans="17:63" ht="29.25" customHeight="1" x14ac:dyDescent="0.2">
      <c r="Q49877" s="92" t="s">
        <v>50</v>
      </c>
      <c r="BF49877" s="101" t="s">
        <v>58</v>
      </c>
      <c r="BK49877" s="98" t="s">
        <v>70</v>
      </c>
    </row>
    <row r="49878" spans="17:63" ht="29.25" customHeight="1" x14ac:dyDescent="0.2">
      <c r="Q49878" s="92" t="s">
        <v>50</v>
      </c>
      <c r="BF49878" s="101" t="s">
        <v>58</v>
      </c>
      <c r="BK49878" s="98" t="s">
        <v>70</v>
      </c>
    </row>
    <row r="49879" spans="17:63" ht="29.25" customHeight="1" x14ac:dyDescent="0.2">
      <c r="Q49879" s="92" t="s">
        <v>50</v>
      </c>
      <c r="BF49879" s="101" t="s">
        <v>58</v>
      </c>
      <c r="BK49879" s="98" t="s">
        <v>70</v>
      </c>
    </row>
    <row r="49880" spans="17:63" ht="29.25" customHeight="1" x14ac:dyDescent="0.2">
      <c r="Q49880" s="92" t="s">
        <v>50</v>
      </c>
      <c r="BF49880" s="101" t="s">
        <v>58</v>
      </c>
      <c r="BK49880" s="98" t="s">
        <v>70</v>
      </c>
    </row>
    <row r="49881" spans="17:63" ht="29.25" customHeight="1" x14ac:dyDescent="0.2">
      <c r="Q49881" s="92" t="s">
        <v>50</v>
      </c>
      <c r="BF49881" s="101" t="s">
        <v>58</v>
      </c>
      <c r="BK49881" s="98" t="s">
        <v>70</v>
      </c>
    </row>
    <row r="49882" spans="17:63" ht="29.25" customHeight="1" x14ac:dyDescent="0.2">
      <c r="Q49882" s="92" t="s">
        <v>50</v>
      </c>
      <c r="BF49882" s="101" t="s">
        <v>58</v>
      </c>
      <c r="BK49882" s="98" t="s">
        <v>70</v>
      </c>
    </row>
    <row r="49883" spans="17:63" ht="29.25" customHeight="1" x14ac:dyDescent="0.2">
      <c r="Q49883" s="92" t="s">
        <v>50</v>
      </c>
      <c r="BF49883" s="101" t="s">
        <v>58</v>
      </c>
      <c r="BK49883" s="98" t="s">
        <v>70</v>
      </c>
    </row>
    <row r="49884" spans="17:63" ht="29.25" customHeight="1" x14ac:dyDescent="0.2">
      <c r="Q49884" s="92" t="s">
        <v>50</v>
      </c>
      <c r="BF49884" s="101" t="s">
        <v>58</v>
      </c>
      <c r="BK49884" s="98" t="s">
        <v>70</v>
      </c>
    </row>
    <row r="49885" spans="17:63" ht="29.25" customHeight="1" x14ac:dyDescent="0.2">
      <c r="Q49885" s="92" t="s">
        <v>50</v>
      </c>
      <c r="BF49885" s="101" t="s">
        <v>58</v>
      </c>
      <c r="BK49885" s="98" t="s">
        <v>70</v>
      </c>
    </row>
    <row r="49886" spans="17:63" ht="29.25" customHeight="1" x14ac:dyDescent="0.2">
      <c r="Q49886" s="92" t="s">
        <v>50</v>
      </c>
      <c r="BF49886" s="101" t="s">
        <v>58</v>
      </c>
      <c r="BK49886" s="98" t="s">
        <v>70</v>
      </c>
    </row>
    <row r="49887" spans="17:63" ht="29.25" customHeight="1" x14ac:dyDescent="0.2">
      <c r="Q49887" s="92" t="s">
        <v>50</v>
      </c>
      <c r="BF49887" s="101" t="s">
        <v>58</v>
      </c>
      <c r="BK49887" s="98" t="s">
        <v>70</v>
      </c>
    </row>
    <row r="49888" spans="17:63" ht="29.25" customHeight="1" x14ac:dyDescent="0.2">
      <c r="Q49888" s="92" t="s">
        <v>50</v>
      </c>
      <c r="BF49888" s="101" t="s">
        <v>58</v>
      </c>
      <c r="BK49888" s="98" t="s">
        <v>70</v>
      </c>
    </row>
    <row r="49889" spans="17:63" ht="29.25" customHeight="1" x14ac:dyDescent="0.2">
      <c r="Q49889" s="92" t="s">
        <v>50</v>
      </c>
      <c r="BF49889" s="101" t="s">
        <v>58</v>
      </c>
      <c r="BK49889" s="98" t="s">
        <v>70</v>
      </c>
    </row>
    <row r="49890" spans="17:63" ht="29.25" customHeight="1" x14ac:dyDescent="0.2">
      <c r="Q49890" s="92" t="s">
        <v>50</v>
      </c>
      <c r="BF49890" s="101" t="s">
        <v>58</v>
      </c>
      <c r="BK49890" s="98" t="s">
        <v>70</v>
      </c>
    </row>
    <row r="49891" spans="17:63" ht="29.25" customHeight="1" x14ac:dyDescent="0.2">
      <c r="Q49891" s="92" t="s">
        <v>50</v>
      </c>
      <c r="BF49891" s="101" t="s">
        <v>58</v>
      </c>
      <c r="BK49891" s="98" t="s">
        <v>70</v>
      </c>
    </row>
    <row r="49892" spans="17:63" ht="29.25" customHeight="1" x14ac:dyDescent="0.2">
      <c r="Q49892" s="92" t="s">
        <v>50</v>
      </c>
      <c r="BF49892" s="101" t="s">
        <v>58</v>
      </c>
      <c r="BK49892" s="98" t="s">
        <v>70</v>
      </c>
    </row>
    <row r="49893" spans="17:63" ht="29.25" customHeight="1" x14ac:dyDescent="0.2">
      <c r="Q49893" s="92" t="s">
        <v>50</v>
      </c>
      <c r="BF49893" s="101" t="s">
        <v>58</v>
      </c>
      <c r="BK49893" s="98" t="s">
        <v>70</v>
      </c>
    </row>
    <row r="49894" spans="17:63" ht="29.25" customHeight="1" x14ac:dyDescent="0.2">
      <c r="Q49894" s="92" t="s">
        <v>50</v>
      </c>
      <c r="BF49894" s="101" t="s">
        <v>58</v>
      </c>
      <c r="BK49894" s="98" t="s">
        <v>70</v>
      </c>
    </row>
    <row r="49895" spans="17:63" ht="29.25" customHeight="1" x14ac:dyDescent="0.2">
      <c r="Q49895" s="92" t="s">
        <v>50</v>
      </c>
      <c r="BF49895" s="101" t="s">
        <v>58</v>
      </c>
      <c r="BK49895" s="98" t="s">
        <v>70</v>
      </c>
    </row>
    <row r="49896" spans="17:63" ht="29.25" customHeight="1" x14ac:dyDescent="0.2">
      <c r="Q49896" s="92" t="s">
        <v>50</v>
      </c>
      <c r="BF49896" s="101" t="s">
        <v>58</v>
      </c>
      <c r="BK49896" s="98" t="s">
        <v>70</v>
      </c>
    </row>
    <row r="49897" spans="17:63" ht="29.25" customHeight="1" x14ac:dyDescent="0.2">
      <c r="Q49897" s="92" t="s">
        <v>50</v>
      </c>
      <c r="BF49897" s="101" t="s">
        <v>58</v>
      </c>
      <c r="BK49897" s="98" t="s">
        <v>70</v>
      </c>
    </row>
    <row r="49898" spans="17:63" ht="29.25" customHeight="1" x14ac:dyDescent="0.2">
      <c r="Q49898" s="92" t="s">
        <v>50</v>
      </c>
      <c r="BF49898" s="101" t="s">
        <v>58</v>
      </c>
      <c r="BK49898" s="98" t="s">
        <v>70</v>
      </c>
    </row>
    <row r="49899" spans="17:63" ht="29.25" customHeight="1" x14ac:dyDescent="0.2">
      <c r="Q49899" s="92" t="s">
        <v>50</v>
      </c>
      <c r="BF49899" s="101" t="s">
        <v>58</v>
      </c>
      <c r="BK49899" s="98" t="s">
        <v>70</v>
      </c>
    </row>
    <row r="49900" spans="17:63" ht="29.25" customHeight="1" x14ac:dyDescent="0.2">
      <c r="Q49900" s="92" t="s">
        <v>50</v>
      </c>
      <c r="BF49900" s="101" t="s">
        <v>58</v>
      </c>
      <c r="BK49900" s="98" t="s">
        <v>70</v>
      </c>
    </row>
    <row r="49901" spans="17:63" ht="29.25" customHeight="1" x14ac:dyDescent="0.2">
      <c r="Q49901" s="92" t="s">
        <v>50</v>
      </c>
      <c r="BF49901" s="101" t="s">
        <v>58</v>
      </c>
      <c r="BK49901" s="98" t="s">
        <v>70</v>
      </c>
    </row>
    <row r="49902" spans="17:63" ht="29.25" customHeight="1" x14ac:dyDescent="0.2">
      <c r="Q49902" s="92" t="s">
        <v>50</v>
      </c>
      <c r="BF49902" s="101" t="s">
        <v>58</v>
      </c>
      <c r="BK49902" s="98" t="s">
        <v>70</v>
      </c>
    </row>
    <row r="49903" spans="17:63" ht="29.25" customHeight="1" x14ac:dyDescent="0.2">
      <c r="Q49903" s="92" t="s">
        <v>50</v>
      </c>
      <c r="BF49903" s="101" t="s">
        <v>58</v>
      </c>
      <c r="BK49903" s="98" t="s">
        <v>70</v>
      </c>
    </row>
    <row r="49904" spans="17:63" ht="29.25" customHeight="1" x14ac:dyDescent="0.2">
      <c r="Q49904" s="92" t="s">
        <v>50</v>
      </c>
      <c r="BF49904" s="101" t="s">
        <v>58</v>
      </c>
      <c r="BK49904" s="98" t="s">
        <v>70</v>
      </c>
    </row>
    <row r="49905" spans="17:63" ht="29.25" customHeight="1" x14ac:dyDescent="0.2">
      <c r="Q49905" s="92" t="s">
        <v>50</v>
      </c>
      <c r="BF49905" s="101" t="s">
        <v>58</v>
      </c>
      <c r="BK49905" s="98" t="s">
        <v>70</v>
      </c>
    </row>
    <row r="49906" spans="17:63" ht="29.25" customHeight="1" x14ac:dyDescent="0.2">
      <c r="Q49906" s="92" t="s">
        <v>50</v>
      </c>
      <c r="BF49906" s="101" t="s">
        <v>58</v>
      </c>
      <c r="BK49906" s="98" t="s">
        <v>70</v>
      </c>
    </row>
    <row r="49907" spans="17:63" ht="29.25" customHeight="1" x14ac:dyDescent="0.2">
      <c r="Q49907" s="92" t="s">
        <v>50</v>
      </c>
      <c r="BF49907" s="101" t="s">
        <v>58</v>
      </c>
      <c r="BK49907" s="98" t="s">
        <v>70</v>
      </c>
    </row>
    <row r="49908" spans="17:63" ht="29.25" customHeight="1" x14ac:dyDescent="0.2">
      <c r="Q49908" s="92" t="s">
        <v>50</v>
      </c>
      <c r="BF49908" s="101" t="s">
        <v>58</v>
      </c>
      <c r="BK49908" s="98" t="s">
        <v>70</v>
      </c>
    </row>
    <row r="49909" spans="17:63" ht="29.25" customHeight="1" x14ac:dyDescent="0.2">
      <c r="Q49909" s="92" t="s">
        <v>50</v>
      </c>
      <c r="BF49909" s="101" t="s">
        <v>58</v>
      </c>
      <c r="BK49909" s="98" t="s">
        <v>70</v>
      </c>
    </row>
    <row r="49910" spans="17:63" ht="29.25" customHeight="1" x14ac:dyDescent="0.2">
      <c r="Q49910" s="92" t="s">
        <v>50</v>
      </c>
      <c r="BF49910" s="101" t="s">
        <v>58</v>
      </c>
      <c r="BK49910" s="98" t="s">
        <v>70</v>
      </c>
    </row>
    <row r="49911" spans="17:63" ht="29.25" customHeight="1" x14ac:dyDescent="0.2">
      <c r="Q49911" s="92" t="s">
        <v>50</v>
      </c>
      <c r="BF49911" s="101" t="s">
        <v>58</v>
      </c>
      <c r="BK49911" s="98" t="s">
        <v>70</v>
      </c>
    </row>
    <row r="49912" spans="17:63" ht="29.25" customHeight="1" x14ac:dyDescent="0.2">
      <c r="Q49912" s="92" t="s">
        <v>50</v>
      </c>
      <c r="BF49912" s="101" t="s">
        <v>58</v>
      </c>
      <c r="BK49912" s="98" t="s">
        <v>70</v>
      </c>
    </row>
    <row r="49913" spans="17:63" ht="29.25" customHeight="1" x14ac:dyDescent="0.2">
      <c r="Q49913" s="92" t="s">
        <v>50</v>
      </c>
      <c r="BF49913" s="101" t="s">
        <v>58</v>
      </c>
      <c r="BK49913" s="98" t="s">
        <v>70</v>
      </c>
    </row>
    <row r="49914" spans="17:63" ht="29.25" customHeight="1" x14ac:dyDescent="0.2">
      <c r="Q49914" s="92" t="s">
        <v>50</v>
      </c>
      <c r="BF49914" s="101" t="s">
        <v>58</v>
      </c>
      <c r="BK49914" s="98" t="s">
        <v>70</v>
      </c>
    </row>
    <row r="49915" spans="17:63" ht="29.25" customHeight="1" x14ac:dyDescent="0.2">
      <c r="Q49915" s="92" t="s">
        <v>50</v>
      </c>
      <c r="BF49915" s="101" t="s">
        <v>58</v>
      </c>
      <c r="BK49915" s="98" t="s">
        <v>70</v>
      </c>
    </row>
    <row r="49916" spans="17:63" ht="29.25" customHeight="1" x14ac:dyDescent="0.2">
      <c r="Q49916" s="92" t="s">
        <v>50</v>
      </c>
      <c r="BF49916" s="101" t="s">
        <v>58</v>
      </c>
      <c r="BK49916" s="98" t="s">
        <v>70</v>
      </c>
    </row>
    <row r="49917" spans="17:63" ht="29.25" customHeight="1" x14ac:dyDescent="0.2">
      <c r="Q49917" s="92" t="s">
        <v>50</v>
      </c>
      <c r="BF49917" s="101" t="s">
        <v>58</v>
      </c>
      <c r="BK49917" s="98" t="s">
        <v>70</v>
      </c>
    </row>
    <row r="49918" spans="17:63" ht="29.25" customHeight="1" x14ac:dyDescent="0.2">
      <c r="Q49918" s="92" t="s">
        <v>50</v>
      </c>
      <c r="BF49918" s="101" t="s">
        <v>58</v>
      </c>
      <c r="BK49918" s="98" t="s">
        <v>70</v>
      </c>
    </row>
    <row r="49919" spans="17:63" ht="29.25" customHeight="1" x14ac:dyDescent="0.2">
      <c r="Q49919" s="92" t="s">
        <v>50</v>
      </c>
      <c r="BF49919" s="101" t="s">
        <v>58</v>
      </c>
      <c r="BK49919" s="98" t="s">
        <v>70</v>
      </c>
    </row>
    <row r="49920" spans="17:63" ht="29.25" customHeight="1" x14ac:dyDescent="0.2">
      <c r="Q49920" s="92" t="s">
        <v>50</v>
      </c>
      <c r="BF49920" s="101" t="s">
        <v>58</v>
      </c>
      <c r="BK49920" s="98" t="s">
        <v>70</v>
      </c>
    </row>
    <row r="49921" spans="17:63" ht="29.25" customHeight="1" x14ac:dyDescent="0.2">
      <c r="Q49921" s="92" t="s">
        <v>50</v>
      </c>
      <c r="BF49921" s="101" t="s">
        <v>58</v>
      </c>
      <c r="BK49921" s="98" t="s">
        <v>70</v>
      </c>
    </row>
    <row r="49922" spans="17:63" ht="29.25" customHeight="1" x14ac:dyDescent="0.2">
      <c r="Q49922" s="92" t="s">
        <v>50</v>
      </c>
      <c r="BF49922" s="101" t="s">
        <v>58</v>
      </c>
      <c r="BK49922" s="98" t="s">
        <v>70</v>
      </c>
    </row>
    <row r="49923" spans="17:63" ht="29.25" customHeight="1" x14ac:dyDescent="0.2">
      <c r="Q49923" s="92" t="s">
        <v>50</v>
      </c>
      <c r="BF49923" s="101" t="s">
        <v>58</v>
      </c>
      <c r="BK49923" s="98" t="s">
        <v>70</v>
      </c>
    </row>
    <row r="49924" spans="17:63" ht="29.25" customHeight="1" x14ac:dyDescent="0.2">
      <c r="Q49924" s="92" t="s">
        <v>50</v>
      </c>
      <c r="BF49924" s="101" t="s">
        <v>58</v>
      </c>
      <c r="BK49924" s="98" t="s">
        <v>70</v>
      </c>
    </row>
    <row r="49925" spans="17:63" ht="29.25" customHeight="1" x14ac:dyDescent="0.2">
      <c r="Q49925" s="92" t="s">
        <v>50</v>
      </c>
      <c r="BF49925" s="101" t="s">
        <v>58</v>
      </c>
      <c r="BK49925" s="98" t="s">
        <v>70</v>
      </c>
    </row>
    <row r="49926" spans="17:63" ht="29.25" customHeight="1" x14ac:dyDescent="0.2">
      <c r="Q49926" s="92" t="s">
        <v>50</v>
      </c>
      <c r="BF49926" s="101" t="s">
        <v>58</v>
      </c>
      <c r="BK49926" s="98" t="s">
        <v>70</v>
      </c>
    </row>
    <row r="49927" spans="17:63" ht="29.25" customHeight="1" x14ac:dyDescent="0.2">
      <c r="Q49927" s="92" t="s">
        <v>50</v>
      </c>
      <c r="BF49927" s="101" t="s">
        <v>58</v>
      </c>
      <c r="BK49927" s="98" t="s">
        <v>70</v>
      </c>
    </row>
    <row r="49928" spans="17:63" ht="29.25" customHeight="1" x14ac:dyDescent="0.2">
      <c r="Q49928" s="92" t="s">
        <v>50</v>
      </c>
      <c r="BF49928" s="101" t="s">
        <v>58</v>
      </c>
      <c r="BK49928" s="98" t="s">
        <v>70</v>
      </c>
    </row>
    <row r="49929" spans="17:63" ht="29.25" customHeight="1" x14ac:dyDescent="0.2">
      <c r="Q49929" s="92" t="s">
        <v>50</v>
      </c>
      <c r="BF49929" s="101" t="s">
        <v>58</v>
      </c>
      <c r="BK49929" s="98" t="s">
        <v>70</v>
      </c>
    </row>
    <row r="49930" spans="17:63" ht="29.25" customHeight="1" x14ac:dyDescent="0.2">
      <c r="Q49930" s="92" t="s">
        <v>50</v>
      </c>
      <c r="BF49930" s="101" t="s">
        <v>58</v>
      </c>
      <c r="BK49930" s="98" t="s">
        <v>70</v>
      </c>
    </row>
    <row r="49931" spans="17:63" ht="29.25" customHeight="1" x14ac:dyDescent="0.2">
      <c r="Q49931" s="92" t="s">
        <v>50</v>
      </c>
      <c r="BF49931" s="101" t="s">
        <v>58</v>
      </c>
      <c r="BK49931" s="98" t="s">
        <v>70</v>
      </c>
    </row>
    <row r="49932" spans="17:63" ht="29.25" customHeight="1" x14ac:dyDescent="0.2">
      <c r="Q49932" s="92" t="s">
        <v>50</v>
      </c>
      <c r="BF49932" s="101" t="s">
        <v>58</v>
      </c>
      <c r="BK49932" s="98" t="s">
        <v>70</v>
      </c>
    </row>
    <row r="49933" spans="17:63" ht="29.25" customHeight="1" x14ac:dyDescent="0.2">
      <c r="Q49933" s="92" t="s">
        <v>50</v>
      </c>
      <c r="BF49933" s="101" t="s">
        <v>58</v>
      </c>
      <c r="BK49933" s="98" t="s">
        <v>70</v>
      </c>
    </row>
    <row r="49934" spans="17:63" ht="29.25" customHeight="1" x14ac:dyDescent="0.2">
      <c r="Q49934" s="92" t="s">
        <v>50</v>
      </c>
      <c r="BF49934" s="101" t="s">
        <v>58</v>
      </c>
      <c r="BK49934" s="98" t="s">
        <v>70</v>
      </c>
    </row>
    <row r="49935" spans="17:63" ht="29.25" customHeight="1" x14ac:dyDescent="0.2">
      <c r="Q49935" s="92" t="s">
        <v>50</v>
      </c>
      <c r="BF49935" s="101" t="s">
        <v>58</v>
      </c>
      <c r="BK49935" s="98" t="s">
        <v>70</v>
      </c>
    </row>
    <row r="49936" spans="17:63" ht="29.25" customHeight="1" x14ac:dyDescent="0.2">
      <c r="Q49936" s="92" t="s">
        <v>50</v>
      </c>
      <c r="BF49936" s="101" t="s">
        <v>58</v>
      </c>
      <c r="BK49936" s="98" t="s">
        <v>70</v>
      </c>
    </row>
    <row r="49937" spans="17:63" ht="29.25" customHeight="1" x14ac:dyDescent="0.2">
      <c r="Q49937" s="92" t="s">
        <v>50</v>
      </c>
      <c r="BF49937" s="101" t="s">
        <v>58</v>
      </c>
      <c r="BK49937" s="98" t="s">
        <v>70</v>
      </c>
    </row>
    <row r="49938" spans="17:63" ht="29.25" customHeight="1" x14ac:dyDescent="0.2">
      <c r="Q49938" s="92" t="s">
        <v>50</v>
      </c>
      <c r="BF49938" s="101" t="s">
        <v>58</v>
      </c>
      <c r="BK49938" s="98" t="s">
        <v>70</v>
      </c>
    </row>
    <row r="49939" spans="17:63" ht="29.25" customHeight="1" x14ac:dyDescent="0.2">
      <c r="Q49939" s="92" t="s">
        <v>50</v>
      </c>
      <c r="BF49939" s="101" t="s">
        <v>58</v>
      </c>
      <c r="BK49939" s="98" t="s">
        <v>70</v>
      </c>
    </row>
    <row r="49940" spans="17:63" ht="29.25" customHeight="1" x14ac:dyDescent="0.2">
      <c r="Q49940" s="92" t="s">
        <v>50</v>
      </c>
      <c r="BF49940" s="101" t="s">
        <v>58</v>
      </c>
      <c r="BK49940" s="98" t="s">
        <v>70</v>
      </c>
    </row>
    <row r="49941" spans="17:63" ht="29.25" customHeight="1" x14ac:dyDescent="0.2">
      <c r="Q49941" s="92" t="s">
        <v>50</v>
      </c>
      <c r="BF49941" s="101" t="s">
        <v>58</v>
      </c>
      <c r="BK49941" s="98" t="s">
        <v>70</v>
      </c>
    </row>
    <row r="49942" spans="17:63" ht="29.25" customHeight="1" x14ac:dyDescent="0.2">
      <c r="Q49942" s="92" t="s">
        <v>50</v>
      </c>
      <c r="BF49942" s="101" t="s">
        <v>58</v>
      </c>
      <c r="BK49942" s="98" t="s">
        <v>70</v>
      </c>
    </row>
    <row r="49943" spans="17:63" ht="29.25" customHeight="1" x14ac:dyDescent="0.2">
      <c r="Q49943" s="92" t="s">
        <v>50</v>
      </c>
      <c r="BF49943" s="101" t="s">
        <v>58</v>
      </c>
      <c r="BK49943" s="98" t="s">
        <v>70</v>
      </c>
    </row>
    <row r="49944" spans="17:63" ht="29.25" customHeight="1" x14ac:dyDescent="0.2">
      <c r="Q49944" s="92" t="s">
        <v>50</v>
      </c>
      <c r="BF49944" s="101" t="s">
        <v>58</v>
      </c>
      <c r="BK49944" s="98" t="s">
        <v>70</v>
      </c>
    </row>
    <row r="49945" spans="17:63" ht="29.25" customHeight="1" x14ac:dyDescent="0.2">
      <c r="Q49945" s="92" t="s">
        <v>50</v>
      </c>
      <c r="BF49945" s="101" t="s">
        <v>58</v>
      </c>
      <c r="BK49945" s="98" t="s">
        <v>70</v>
      </c>
    </row>
    <row r="49946" spans="17:63" ht="29.25" customHeight="1" x14ac:dyDescent="0.2">
      <c r="Q49946" s="92" t="s">
        <v>50</v>
      </c>
      <c r="BF49946" s="101" t="s">
        <v>58</v>
      </c>
      <c r="BK49946" s="98" t="s">
        <v>70</v>
      </c>
    </row>
    <row r="49947" spans="17:63" ht="29.25" customHeight="1" x14ac:dyDescent="0.2">
      <c r="Q49947" s="92" t="s">
        <v>50</v>
      </c>
      <c r="BF49947" s="101" t="s">
        <v>58</v>
      </c>
      <c r="BK49947" s="98" t="s">
        <v>70</v>
      </c>
    </row>
    <row r="49948" spans="17:63" ht="29.25" customHeight="1" x14ac:dyDescent="0.2">
      <c r="Q49948" s="92" t="s">
        <v>50</v>
      </c>
      <c r="BF49948" s="101" t="s">
        <v>58</v>
      </c>
      <c r="BK49948" s="98" t="s">
        <v>70</v>
      </c>
    </row>
    <row r="49949" spans="17:63" ht="29.25" customHeight="1" x14ac:dyDescent="0.2">
      <c r="Q49949" s="92" t="s">
        <v>50</v>
      </c>
      <c r="BF49949" s="101" t="s">
        <v>58</v>
      </c>
      <c r="BK49949" s="98" t="s">
        <v>70</v>
      </c>
    </row>
    <row r="49950" spans="17:63" ht="29.25" customHeight="1" x14ac:dyDescent="0.2">
      <c r="Q49950" s="92" t="s">
        <v>50</v>
      </c>
      <c r="BF49950" s="101" t="s">
        <v>58</v>
      </c>
      <c r="BK49950" s="98" t="s">
        <v>70</v>
      </c>
    </row>
    <row r="49951" spans="17:63" ht="29.25" customHeight="1" x14ac:dyDescent="0.2">
      <c r="Q49951" s="92" t="s">
        <v>50</v>
      </c>
      <c r="BF49951" s="101" t="s">
        <v>58</v>
      </c>
      <c r="BK49951" s="98" t="s">
        <v>70</v>
      </c>
    </row>
    <row r="49952" spans="17:63" ht="29.25" customHeight="1" x14ac:dyDescent="0.2">
      <c r="Q49952" s="92" t="s">
        <v>50</v>
      </c>
      <c r="BF49952" s="101" t="s">
        <v>58</v>
      </c>
      <c r="BK49952" s="98" t="s">
        <v>70</v>
      </c>
    </row>
    <row r="49953" spans="17:63" ht="29.25" customHeight="1" x14ac:dyDescent="0.2">
      <c r="Q49953" s="92" t="s">
        <v>50</v>
      </c>
      <c r="BF49953" s="101" t="s">
        <v>58</v>
      </c>
      <c r="BK49953" s="98" t="s">
        <v>70</v>
      </c>
    </row>
    <row r="49954" spans="17:63" ht="29.25" customHeight="1" x14ac:dyDescent="0.2">
      <c r="Q49954" s="92" t="s">
        <v>50</v>
      </c>
      <c r="BF49954" s="101" t="s">
        <v>58</v>
      </c>
      <c r="BK49954" s="98" t="s">
        <v>70</v>
      </c>
    </row>
    <row r="49955" spans="17:63" ht="29.25" customHeight="1" x14ac:dyDescent="0.2">
      <c r="Q49955" s="92" t="s">
        <v>50</v>
      </c>
      <c r="BF49955" s="101" t="s">
        <v>58</v>
      </c>
      <c r="BK49955" s="98" t="s">
        <v>70</v>
      </c>
    </row>
    <row r="49956" spans="17:63" ht="29.25" customHeight="1" x14ac:dyDescent="0.2">
      <c r="Q49956" s="92" t="s">
        <v>50</v>
      </c>
      <c r="BF49956" s="101" t="s">
        <v>58</v>
      </c>
      <c r="BK49956" s="98" t="s">
        <v>70</v>
      </c>
    </row>
    <row r="49957" spans="17:63" ht="29.25" customHeight="1" x14ac:dyDescent="0.2">
      <c r="Q49957" s="92" t="s">
        <v>50</v>
      </c>
      <c r="BF49957" s="101" t="s">
        <v>58</v>
      </c>
      <c r="BK49957" s="98" t="s">
        <v>70</v>
      </c>
    </row>
    <row r="49958" spans="17:63" ht="29.25" customHeight="1" x14ac:dyDescent="0.2">
      <c r="Q49958" s="92" t="s">
        <v>50</v>
      </c>
      <c r="BF49958" s="101" t="s">
        <v>58</v>
      </c>
      <c r="BK49958" s="98" t="s">
        <v>70</v>
      </c>
    </row>
    <row r="49959" spans="17:63" ht="29.25" customHeight="1" x14ac:dyDescent="0.2">
      <c r="Q49959" s="92" t="s">
        <v>50</v>
      </c>
      <c r="BF49959" s="101" t="s">
        <v>58</v>
      </c>
      <c r="BK49959" s="98" t="s">
        <v>70</v>
      </c>
    </row>
    <row r="49960" spans="17:63" ht="29.25" customHeight="1" x14ac:dyDescent="0.2">
      <c r="Q49960" s="92" t="s">
        <v>50</v>
      </c>
      <c r="BF49960" s="101" t="s">
        <v>58</v>
      </c>
      <c r="BK49960" s="98" t="s">
        <v>70</v>
      </c>
    </row>
    <row r="49961" spans="17:63" ht="29.25" customHeight="1" x14ac:dyDescent="0.2">
      <c r="Q49961" s="92" t="s">
        <v>50</v>
      </c>
      <c r="BF49961" s="101" t="s">
        <v>58</v>
      </c>
      <c r="BK49961" s="98" t="s">
        <v>70</v>
      </c>
    </row>
    <row r="49962" spans="17:63" ht="29.25" customHeight="1" x14ac:dyDescent="0.2">
      <c r="Q49962" s="92" t="s">
        <v>50</v>
      </c>
      <c r="BF49962" s="101" t="s">
        <v>58</v>
      </c>
      <c r="BK49962" s="98" t="s">
        <v>70</v>
      </c>
    </row>
    <row r="49963" spans="17:63" ht="29.25" customHeight="1" x14ac:dyDescent="0.2">
      <c r="Q49963" s="92" t="s">
        <v>50</v>
      </c>
      <c r="BF49963" s="101" t="s">
        <v>58</v>
      </c>
      <c r="BK49963" s="98" t="s">
        <v>70</v>
      </c>
    </row>
    <row r="49964" spans="17:63" ht="29.25" customHeight="1" x14ac:dyDescent="0.2">
      <c r="Q49964" s="92" t="s">
        <v>50</v>
      </c>
      <c r="BF49964" s="101" t="s">
        <v>58</v>
      </c>
      <c r="BK49964" s="98" t="s">
        <v>70</v>
      </c>
    </row>
    <row r="49965" spans="17:63" ht="29.25" customHeight="1" x14ac:dyDescent="0.2">
      <c r="Q49965" s="92" t="s">
        <v>50</v>
      </c>
      <c r="BF49965" s="101" t="s">
        <v>58</v>
      </c>
      <c r="BK49965" s="98" t="s">
        <v>70</v>
      </c>
    </row>
    <row r="49966" spans="17:63" ht="29.25" customHeight="1" x14ac:dyDescent="0.2">
      <c r="Q49966" s="92" t="s">
        <v>50</v>
      </c>
      <c r="BF49966" s="101" t="s">
        <v>58</v>
      </c>
      <c r="BK49966" s="98" t="s">
        <v>70</v>
      </c>
    </row>
    <row r="49967" spans="17:63" ht="29.25" customHeight="1" x14ac:dyDescent="0.2">
      <c r="Q49967" s="92" t="s">
        <v>50</v>
      </c>
      <c r="BF49967" s="101" t="s">
        <v>58</v>
      </c>
      <c r="BK49967" s="98" t="s">
        <v>70</v>
      </c>
    </row>
    <row r="49968" spans="17:63" ht="29.25" customHeight="1" x14ac:dyDescent="0.2">
      <c r="Q49968" s="92" t="s">
        <v>50</v>
      </c>
      <c r="BF49968" s="101" t="s">
        <v>58</v>
      </c>
      <c r="BK49968" s="98" t="s">
        <v>70</v>
      </c>
    </row>
    <row r="49969" spans="17:63" ht="29.25" customHeight="1" x14ac:dyDescent="0.2">
      <c r="Q49969" s="92" t="s">
        <v>50</v>
      </c>
      <c r="BF49969" s="101" t="s">
        <v>58</v>
      </c>
      <c r="BK49969" s="98" t="s">
        <v>70</v>
      </c>
    </row>
    <row r="49970" spans="17:63" ht="29.25" customHeight="1" x14ac:dyDescent="0.2">
      <c r="Q49970" s="92" t="s">
        <v>50</v>
      </c>
      <c r="BF49970" s="101" t="s">
        <v>58</v>
      </c>
      <c r="BK49970" s="98" t="s">
        <v>70</v>
      </c>
    </row>
    <row r="49971" spans="17:63" ht="29.25" customHeight="1" x14ac:dyDescent="0.2">
      <c r="Q49971" s="92" t="s">
        <v>50</v>
      </c>
      <c r="BF49971" s="101" t="s">
        <v>58</v>
      </c>
      <c r="BK49971" s="98" t="s">
        <v>70</v>
      </c>
    </row>
    <row r="49972" spans="17:63" ht="29.25" customHeight="1" x14ac:dyDescent="0.2">
      <c r="Q49972" s="92" t="s">
        <v>50</v>
      </c>
      <c r="BF49972" s="101" t="s">
        <v>58</v>
      </c>
      <c r="BK49972" s="98" t="s">
        <v>70</v>
      </c>
    </row>
    <row r="49973" spans="17:63" ht="29.25" customHeight="1" x14ac:dyDescent="0.2">
      <c r="Q49973" s="92" t="s">
        <v>50</v>
      </c>
      <c r="BF49973" s="101" t="s">
        <v>58</v>
      </c>
      <c r="BK49973" s="98" t="s">
        <v>70</v>
      </c>
    </row>
    <row r="49974" spans="17:63" ht="29.25" customHeight="1" x14ac:dyDescent="0.2">
      <c r="Q49974" s="92" t="s">
        <v>50</v>
      </c>
      <c r="BF49974" s="101" t="s">
        <v>58</v>
      </c>
      <c r="BK49974" s="98" t="s">
        <v>70</v>
      </c>
    </row>
    <row r="49975" spans="17:63" ht="29.25" customHeight="1" x14ac:dyDescent="0.2">
      <c r="Q49975" s="92" t="s">
        <v>50</v>
      </c>
      <c r="BF49975" s="101" t="s">
        <v>58</v>
      </c>
      <c r="BK49975" s="98" t="s">
        <v>70</v>
      </c>
    </row>
    <row r="49976" spans="17:63" ht="29.25" customHeight="1" x14ac:dyDescent="0.2">
      <c r="Q49976" s="92" t="s">
        <v>50</v>
      </c>
      <c r="BF49976" s="101" t="s">
        <v>58</v>
      </c>
      <c r="BK49976" s="98" t="s">
        <v>70</v>
      </c>
    </row>
    <row r="49977" spans="17:63" ht="29.25" customHeight="1" x14ac:dyDescent="0.2">
      <c r="Q49977" s="92" t="s">
        <v>50</v>
      </c>
      <c r="BF49977" s="101" t="s">
        <v>58</v>
      </c>
      <c r="BK49977" s="98" t="s">
        <v>70</v>
      </c>
    </row>
    <row r="49978" spans="17:63" ht="29.25" customHeight="1" x14ac:dyDescent="0.2">
      <c r="Q49978" s="92" t="s">
        <v>50</v>
      </c>
      <c r="BF49978" s="101" t="s">
        <v>58</v>
      </c>
      <c r="BK49978" s="98" t="s">
        <v>70</v>
      </c>
    </row>
    <row r="49979" spans="17:63" ht="29.25" customHeight="1" x14ac:dyDescent="0.2">
      <c r="Q49979" s="92" t="s">
        <v>50</v>
      </c>
      <c r="BF49979" s="101" t="s">
        <v>58</v>
      </c>
      <c r="BK49979" s="98" t="s">
        <v>70</v>
      </c>
    </row>
    <row r="49980" spans="17:63" ht="29.25" customHeight="1" x14ac:dyDescent="0.2">
      <c r="Q49980" s="92" t="s">
        <v>50</v>
      </c>
      <c r="BF49980" s="101" t="s">
        <v>58</v>
      </c>
      <c r="BK49980" s="98" t="s">
        <v>70</v>
      </c>
    </row>
    <row r="49981" spans="17:63" ht="29.25" customHeight="1" x14ac:dyDescent="0.2">
      <c r="Q49981" s="92" t="s">
        <v>50</v>
      </c>
      <c r="BF49981" s="101" t="s">
        <v>58</v>
      </c>
      <c r="BK49981" s="98" t="s">
        <v>70</v>
      </c>
    </row>
    <row r="49982" spans="17:63" ht="29.25" customHeight="1" x14ac:dyDescent="0.2">
      <c r="Q49982" s="92" t="s">
        <v>50</v>
      </c>
      <c r="BF49982" s="101" t="s">
        <v>58</v>
      </c>
      <c r="BK49982" s="98" t="s">
        <v>70</v>
      </c>
    </row>
    <row r="49983" spans="17:63" ht="29.25" customHeight="1" x14ac:dyDescent="0.2">
      <c r="Q49983" s="92" t="s">
        <v>50</v>
      </c>
      <c r="BF49983" s="101" t="s">
        <v>58</v>
      </c>
      <c r="BK49983" s="98" t="s">
        <v>70</v>
      </c>
    </row>
    <row r="49984" spans="17:63" ht="29.25" customHeight="1" x14ac:dyDescent="0.2">
      <c r="Q49984" s="92" t="s">
        <v>50</v>
      </c>
      <c r="BF49984" s="101" t="s">
        <v>58</v>
      </c>
      <c r="BK49984" s="98" t="s">
        <v>70</v>
      </c>
    </row>
    <row r="49985" spans="17:63" ht="29.25" customHeight="1" x14ac:dyDescent="0.2">
      <c r="Q49985" s="92" t="s">
        <v>50</v>
      </c>
      <c r="BF49985" s="101" t="s">
        <v>58</v>
      </c>
      <c r="BK49985" s="98" t="s">
        <v>70</v>
      </c>
    </row>
    <row r="49986" spans="17:63" ht="29.25" customHeight="1" x14ac:dyDescent="0.2">
      <c r="Q49986" s="92" t="s">
        <v>50</v>
      </c>
      <c r="BF49986" s="101" t="s">
        <v>58</v>
      </c>
      <c r="BK49986" s="98" t="s">
        <v>70</v>
      </c>
    </row>
    <row r="49987" spans="17:63" ht="29.25" customHeight="1" x14ac:dyDescent="0.2">
      <c r="Q49987" s="92" t="s">
        <v>50</v>
      </c>
      <c r="BF49987" s="101" t="s">
        <v>58</v>
      </c>
      <c r="BK49987" s="98" t="s">
        <v>70</v>
      </c>
    </row>
    <row r="49988" spans="17:63" ht="29.25" customHeight="1" x14ac:dyDescent="0.2">
      <c r="Q49988" s="92" t="s">
        <v>50</v>
      </c>
      <c r="BF49988" s="101" t="s">
        <v>58</v>
      </c>
      <c r="BK49988" s="98" t="s">
        <v>70</v>
      </c>
    </row>
    <row r="49989" spans="17:63" ht="29.25" customHeight="1" x14ac:dyDescent="0.2">
      <c r="Q49989" s="92" t="s">
        <v>50</v>
      </c>
      <c r="BF49989" s="101" t="s">
        <v>58</v>
      </c>
      <c r="BK49989" s="98" t="s">
        <v>70</v>
      </c>
    </row>
    <row r="49990" spans="17:63" ht="29.25" customHeight="1" x14ac:dyDescent="0.2">
      <c r="Q49990" s="92" t="s">
        <v>50</v>
      </c>
      <c r="BF49990" s="101" t="s">
        <v>58</v>
      </c>
      <c r="BK49990" s="98" t="s">
        <v>70</v>
      </c>
    </row>
    <row r="49991" spans="17:63" ht="29.25" customHeight="1" x14ac:dyDescent="0.2">
      <c r="Q49991" s="92" t="s">
        <v>50</v>
      </c>
      <c r="BF49991" s="101" t="s">
        <v>58</v>
      </c>
      <c r="BK49991" s="98" t="s">
        <v>70</v>
      </c>
    </row>
    <row r="49992" spans="17:63" ht="29.25" customHeight="1" x14ac:dyDescent="0.2">
      <c r="Q49992" s="92" t="s">
        <v>50</v>
      </c>
      <c r="BF49992" s="101" t="s">
        <v>58</v>
      </c>
      <c r="BK49992" s="98" t="s">
        <v>70</v>
      </c>
    </row>
    <row r="49993" spans="17:63" ht="29.25" customHeight="1" x14ac:dyDescent="0.2">
      <c r="Q49993" s="92" t="s">
        <v>50</v>
      </c>
      <c r="BF49993" s="101" t="s">
        <v>58</v>
      </c>
      <c r="BK49993" s="98" t="s">
        <v>70</v>
      </c>
    </row>
    <row r="49994" spans="17:63" ht="29.25" customHeight="1" x14ac:dyDescent="0.2">
      <c r="Q49994" s="92" t="s">
        <v>50</v>
      </c>
      <c r="BF49994" s="101" t="s">
        <v>58</v>
      </c>
      <c r="BK49994" s="98" t="s">
        <v>70</v>
      </c>
    </row>
    <row r="49995" spans="17:63" ht="29.25" customHeight="1" x14ac:dyDescent="0.2">
      <c r="Q49995" s="92" t="s">
        <v>50</v>
      </c>
      <c r="BF49995" s="101" t="s">
        <v>58</v>
      </c>
      <c r="BK49995" s="98" t="s">
        <v>70</v>
      </c>
    </row>
    <row r="49996" spans="17:63" ht="29.25" customHeight="1" x14ac:dyDescent="0.2">
      <c r="Q49996" s="92" t="s">
        <v>50</v>
      </c>
      <c r="BF49996" s="101" t="s">
        <v>58</v>
      </c>
      <c r="BK49996" s="98" t="s">
        <v>70</v>
      </c>
    </row>
    <row r="49997" spans="17:63" ht="29.25" customHeight="1" x14ac:dyDescent="0.2">
      <c r="Q49997" s="92" t="s">
        <v>50</v>
      </c>
      <c r="BF49997" s="101" t="s">
        <v>58</v>
      </c>
      <c r="BK49997" s="98" t="s">
        <v>70</v>
      </c>
    </row>
    <row r="49998" spans="17:63" ht="29.25" customHeight="1" x14ac:dyDescent="0.2">
      <c r="Q49998" s="92" t="s">
        <v>50</v>
      </c>
      <c r="BF49998" s="101" t="s">
        <v>58</v>
      </c>
      <c r="BK49998" s="98" t="s">
        <v>70</v>
      </c>
    </row>
    <row r="49999" spans="17:63" ht="29.25" customHeight="1" x14ac:dyDescent="0.2">
      <c r="Q49999" s="92" t="s">
        <v>50</v>
      </c>
      <c r="BF49999" s="101" t="s">
        <v>58</v>
      </c>
      <c r="BK49999" s="98" t="s">
        <v>70</v>
      </c>
    </row>
    <row r="50000" spans="17:63" ht="29.25" customHeight="1" x14ac:dyDescent="0.2">
      <c r="Q50000" s="92" t="s">
        <v>50</v>
      </c>
      <c r="BF50000" s="101" t="s">
        <v>58</v>
      </c>
      <c r="BK50000" s="98" t="s">
        <v>70</v>
      </c>
    </row>
    <row r="50001" spans="17:63" ht="29.25" customHeight="1" x14ac:dyDescent="0.2">
      <c r="Q50001" s="92" t="s">
        <v>50</v>
      </c>
      <c r="BF50001" s="101" t="s">
        <v>58</v>
      </c>
      <c r="BK50001" s="98" t="s">
        <v>70</v>
      </c>
    </row>
    <row r="50002" spans="17:63" ht="29.25" customHeight="1" x14ac:dyDescent="0.2">
      <c r="Q50002" s="92" t="s">
        <v>50</v>
      </c>
      <c r="BF50002" s="101" t="s">
        <v>58</v>
      </c>
      <c r="BK50002" s="98" t="s">
        <v>70</v>
      </c>
    </row>
    <row r="50003" spans="17:63" ht="29.25" customHeight="1" x14ac:dyDescent="0.2">
      <c r="Q50003" s="92" t="s">
        <v>50</v>
      </c>
      <c r="BF50003" s="101" t="s">
        <v>58</v>
      </c>
      <c r="BK50003" s="98" t="s">
        <v>70</v>
      </c>
    </row>
    <row r="50004" spans="17:63" ht="29.25" customHeight="1" x14ac:dyDescent="0.2">
      <c r="Q50004" s="92" t="s">
        <v>50</v>
      </c>
      <c r="BF50004" s="101" t="s">
        <v>58</v>
      </c>
      <c r="BK50004" s="98" t="s">
        <v>70</v>
      </c>
    </row>
    <row r="50005" spans="17:63" ht="29.25" customHeight="1" x14ac:dyDescent="0.2">
      <c r="Q50005" s="92" t="s">
        <v>50</v>
      </c>
      <c r="BF50005" s="101" t="s">
        <v>58</v>
      </c>
      <c r="BK50005" s="98" t="s">
        <v>70</v>
      </c>
    </row>
    <row r="50006" spans="17:63" ht="29.25" customHeight="1" x14ac:dyDescent="0.2">
      <c r="Q50006" s="92" t="s">
        <v>50</v>
      </c>
      <c r="BF50006" s="101" t="s">
        <v>58</v>
      </c>
      <c r="BK50006" s="98" t="s">
        <v>70</v>
      </c>
    </row>
    <row r="50007" spans="17:63" ht="29.25" customHeight="1" x14ac:dyDescent="0.2">
      <c r="Q50007" s="92" t="s">
        <v>50</v>
      </c>
      <c r="BF50007" s="101" t="s">
        <v>58</v>
      </c>
      <c r="BK50007" s="98" t="s">
        <v>70</v>
      </c>
    </row>
    <row r="50008" spans="17:63" ht="29.25" customHeight="1" x14ac:dyDescent="0.2">
      <c r="Q50008" s="92" t="s">
        <v>50</v>
      </c>
      <c r="BF50008" s="101" t="s">
        <v>58</v>
      </c>
      <c r="BK50008" s="98" t="s">
        <v>70</v>
      </c>
    </row>
    <row r="50009" spans="17:63" ht="29.25" customHeight="1" x14ac:dyDescent="0.2">
      <c r="Q50009" s="92" t="s">
        <v>50</v>
      </c>
      <c r="BF50009" s="101" t="s">
        <v>58</v>
      </c>
      <c r="BK50009" s="98" t="s">
        <v>70</v>
      </c>
    </row>
    <row r="50010" spans="17:63" ht="29.25" customHeight="1" x14ac:dyDescent="0.2">
      <c r="Q50010" s="92" t="s">
        <v>50</v>
      </c>
      <c r="BF50010" s="101" t="s">
        <v>58</v>
      </c>
      <c r="BK50010" s="98" t="s">
        <v>70</v>
      </c>
    </row>
    <row r="50011" spans="17:63" ht="29.25" customHeight="1" x14ac:dyDescent="0.2">
      <c r="Q50011" s="92" t="s">
        <v>50</v>
      </c>
      <c r="BF50011" s="101" t="s">
        <v>58</v>
      </c>
      <c r="BK50011" s="98" t="s">
        <v>70</v>
      </c>
    </row>
    <row r="50012" spans="17:63" ht="29.25" customHeight="1" x14ac:dyDescent="0.2">
      <c r="Q50012" s="92" t="s">
        <v>50</v>
      </c>
      <c r="BF50012" s="101" t="s">
        <v>58</v>
      </c>
      <c r="BK50012" s="98" t="s">
        <v>70</v>
      </c>
    </row>
    <row r="50013" spans="17:63" ht="29.25" customHeight="1" x14ac:dyDescent="0.2">
      <c r="Q50013" s="92" t="s">
        <v>50</v>
      </c>
      <c r="BF50013" s="101" t="s">
        <v>58</v>
      </c>
      <c r="BK50013" s="98" t="s">
        <v>70</v>
      </c>
    </row>
    <row r="50014" spans="17:63" ht="29.25" customHeight="1" x14ac:dyDescent="0.2">
      <c r="Q50014" s="92" t="s">
        <v>50</v>
      </c>
      <c r="BF50014" s="101" t="s">
        <v>58</v>
      </c>
      <c r="BK50014" s="98" t="s">
        <v>70</v>
      </c>
    </row>
    <row r="50015" spans="17:63" ht="29.25" customHeight="1" x14ac:dyDescent="0.2">
      <c r="Q50015" s="92" t="s">
        <v>50</v>
      </c>
      <c r="BF50015" s="101" t="s">
        <v>58</v>
      </c>
      <c r="BK50015" s="98" t="s">
        <v>70</v>
      </c>
    </row>
    <row r="50016" spans="17:63" ht="29.25" customHeight="1" x14ac:dyDescent="0.2">
      <c r="Q50016" s="92" t="s">
        <v>50</v>
      </c>
      <c r="BF50016" s="101" t="s">
        <v>58</v>
      </c>
      <c r="BK50016" s="98" t="s">
        <v>70</v>
      </c>
    </row>
    <row r="50017" spans="17:63" ht="29.25" customHeight="1" x14ac:dyDescent="0.2">
      <c r="Q50017" s="92" t="s">
        <v>50</v>
      </c>
      <c r="BF50017" s="101" t="s">
        <v>58</v>
      </c>
      <c r="BK50017" s="98" t="s">
        <v>70</v>
      </c>
    </row>
    <row r="50018" spans="17:63" ht="29.25" customHeight="1" x14ac:dyDescent="0.2">
      <c r="Q50018" s="92" t="s">
        <v>50</v>
      </c>
      <c r="BF50018" s="101" t="s">
        <v>58</v>
      </c>
      <c r="BK50018" s="98" t="s">
        <v>70</v>
      </c>
    </row>
    <row r="50019" spans="17:63" ht="29.25" customHeight="1" x14ac:dyDescent="0.2">
      <c r="Q50019" s="92" t="s">
        <v>50</v>
      </c>
      <c r="BF50019" s="101" t="s">
        <v>58</v>
      </c>
      <c r="BK50019" s="98" t="s">
        <v>70</v>
      </c>
    </row>
    <row r="50020" spans="17:63" ht="29.25" customHeight="1" x14ac:dyDescent="0.2">
      <c r="Q50020" s="92" t="s">
        <v>50</v>
      </c>
      <c r="BF50020" s="101" t="s">
        <v>58</v>
      </c>
      <c r="BK50020" s="98" t="s">
        <v>70</v>
      </c>
    </row>
    <row r="50021" spans="17:63" ht="29.25" customHeight="1" x14ac:dyDescent="0.2">
      <c r="Q50021" s="92" t="s">
        <v>50</v>
      </c>
      <c r="BF50021" s="101" t="s">
        <v>58</v>
      </c>
      <c r="BK50021" s="98" t="s">
        <v>70</v>
      </c>
    </row>
    <row r="50022" spans="17:63" ht="29.25" customHeight="1" x14ac:dyDescent="0.2">
      <c r="Q50022" s="92" t="s">
        <v>50</v>
      </c>
      <c r="BF50022" s="101" t="s">
        <v>58</v>
      </c>
      <c r="BK50022" s="98" t="s">
        <v>70</v>
      </c>
    </row>
    <row r="50023" spans="17:63" ht="29.25" customHeight="1" x14ac:dyDescent="0.2">
      <c r="Q50023" s="92" t="s">
        <v>50</v>
      </c>
      <c r="BF50023" s="101" t="s">
        <v>58</v>
      </c>
      <c r="BK50023" s="98" t="s">
        <v>70</v>
      </c>
    </row>
    <row r="50024" spans="17:63" ht="29.25" customHeight="1" x14ac:dyDescent="0.2">
      <c r="Q50024" s="92" t="s">
        <v>50</v>
      </c>
      <c r="BF50024" s="101" t="s">
        <v>58</v>
      </c>
      <c r="BK50024" s="98" t="s">
        <v>70</v>
      </c>
    </row>
    <row r="50025" spans="17:63" ht="29.25" customHeight="1" x14ac:dyDescent="0.2">
      <c r="Q50025" s="92" t="s">
        <v>50</v>
      </c>
      <c r="BF50025" s="101" t="s">
        <v>58</v>
      </c>
      <c r="BK50025" s="98" t="s">
        <v>70</v>
      </c>
    </row>
    <row r="50026" spans="17:63" ht="29.25" customHeight="1" x14ac:dyDescent="0.2">
      <c r="Q50026" s="92" t="s">
        <v>50</v>
      </c>
      <c r="BF50026" s="101" t="s">
        <v>58</v>
      </c>
      <c r="BK50026" s="98" t="s">
        <v>70</v>
      </c>
    </row>
    <row r="50027" spans="17:63" ht="29.25" customHeight="1" x14ac:dyDescent="0.2">
      <c r="Q50027" s="92" t="s">
        <v>50</v>
      </c>
      <c r="BF50027" s="101" t="s">
        <v>58</v>
      </c>
      <c r="BK50027" s="98" t="s">
        <v>70</v>
      </c>
    </row>
    <row r="50028" spans="17:63" ht="29.25" customHeight="1" x14ac:dyDescent="0.2">
      <c r="Q50028" s="92" t="s">
        <v>50</v>
      </c>
      <c r="BF50028" s="101" t="s">
        <v>58</v>
      </c>
      <c r="BK50028" s="98" t="s">
        <v>70</v>
      </c>
    </row>
    <row r="50029" spans="17:63" ht="29.25" customHeight="1" x14ac:dyDescent="0.2">
      <c r="Q50029" s="92" t="s">
        <v>50</v>
      </c>
      <c r="BF50029" s="101" t="s">
        <v>58</v>
      </c>
      <c r="BK50029" s="98" t="s">
        <v>70</v>
      </c>
    </row>
    <row r="50030" spans="17:63" ht="29.25" customHeight="1" x14ac:dyDescent="0.2">
      <c r="Q50030" s="92" t="s">
        <v>50</v>
      </c>
      <c r="BF50030" s="101" t="s">
        <v>58</v>
      </c>
      <c r="BK50030" s="98" t="s">
        <v>70</v>
      </c>
    </row>
    <row r="50031" spans="17:63" ht="29.25" customHeight="1" x14ac:dyDescent="0.2">
      <c r="Q50031" s="92" t="s">
        <v>50</v>
      </c>
      <c r="BF50031" s="101" t="s">
        <v>58</v>
      </c>
      <c r="BK50031" s="98" t="s">
        <v>70</v>
      </c>
    </row>
    <row r="50032" spans="17:63" ht="29.25" customHeight="1" x14ac:dyDescent="0.2">
      <c r="Q50032" s="92" t="s">
        <v>50</v>
      </c>
      <c r="BF50032" s="101" t="s">
        <v>58</v>
      </c>
      <c r="BK50032" s="98" t="s">
        <v>70</v>
      </c>
    </row>
    <row r="50033" spans="17:63" ht="29.25" customHeight="1" x14ac:dyDescent="0.2">
      <c r="Q50033" s="92" t="s">
        <v>50</v>
      </c>
      <c r="BF50033" s="101" t="s">
        <v>58</v>
      </c>
      <c r="BK50033" s="98" t="s">
        <v>70</v>
      </c>
    </row>
    <row r="50034" spans="17:63" ht="29.25" customHeight="1" x14ac:dyDescent="0.2">
      <c r="Q50034" s="92" t="s">
        <v>50</v>
      </c>
      <c r="BF50034" s="101" t="s">
        <v>58</v>
      </c>
      <c r="BK50034" s="98" t="s">
        <v>70</v>
      </c>
    </row>
    <row r="50035" spans="17:63" ht="29.25" customHeight="1" x14ac:dyDescent="0.2">
      <c r="Q50035" s="92" t="s">
        <v>50</v>
      </c>
      <c r="BF50035" s="101" t="s">
        <v>58</v>
      </c>
      <c r="BK50035" s="98" t="s">
        <v>70</v>
      </c>
    </row>
    <row r="50036" spans="17:63" ht="29.25" customHeight="1" x14ac:dyDescent="0.2">
      <c r="Q50036" s="92" t="s">
        <v>50</v>
      </c>
      <c r="BF50036" s="101" t="s">
        <v>58</v>
      </c>
      <c r="BK50036" s="98" t="s">
        <v>70</v>
      </c>
    </row>
    <row r="50037" spans="17:63" ht="29.25" customHeight="1" x14ac:dyDescent="0.2">
      <c r="Q50037" s="92" t="s">
        <v>50</v>
      </c>
      <c r="BF50037" s="101" t="s">
        <v>58</v>
      </c>
      <c r="BK50037" s="98" t="s">
        <v>70</v>
      </c>
    </row>
    <row r="50038" spans="17:63" ht="29.25" customHeight="1" x14ac:dyDescent="0.2">
      <c r="Q50038" s="92" t="s">
        <v>50</v>
      </c>
      <c r="BF50038" s="101" t="s">
        <v>58</v>
      </c>
      <c r="BK50038" s="98" t="s">
        <v>70</v>
      </c>
    </row>
    <row r="50039" spans="17:63" ht="29.25" customHeight="1" x14ac:dyDescent="0.2">
      <c r="Q50039" s="92" t="s">
        <v>50</v>
      </c>
      <c r="BF50039" s="101" t="s">
        <v>58</v>
      </c>
      <c r="BK50039" s="98" t="s">
        <v>70</v>
      </c>
    </row>
    <row r="50040" spans="17:63" ht="29.25" customHeight="1" x14ac:dyDescent="0.2">
      <c r="Q50040" s="92" t="s">
        <v>50</v>
      </c>
      <c r="BF50040" s="101" t="s">
        <v>58</v>
      </c>
      <c r="BK50040" s="98" t="s">
        <v>70</v>
      </c>
    </row>
    <row r="50041" spans="17:63" ht="29.25" customHeight="1" x14ac:dyDescent="0.2">
      <c r="Q50041" s="92" t="s">
        <v>50</v>
      </c>
      <c r="BF50041" s="101" t="s">
        <v>58</v>
      </c>
      <c r="BK50041" s="98" t="s">
        <v>70</v>
      </c>
    </row>
    <row r="50042" spans="17:63" ht="29.25" customHeight="1" x14ac:dyDescent="0.2">
      <c r="Q50042" s="92" t="s">
        <v>50</v>
      </c>
      <c r="BF50042" s="101" t="s">
        <v>58</v>
      </c>
      <c r="BK50042" s="98" t="s">
        <v>70</v>
      </c>
    </row>
    <row r="50043" spans="17:63" ht="29.25" customHeight="1" x14ac:dyDescent="0.2">
      <c r="Q50043" s="92" t="s">
        <v>50</v>
      </c>
      <c r="BF50043" s="101" t="s">
        <v>58</v>
      </c>
      <c r="BK50043" s="98" t="s">
        <v>70</v>
      </c>
    </row>
    <row r="50044" spans="17:63" ht="29.25" customHeight="1" x14ac:dyDescent="0.2">
      <c r="Q50044" s="92" t="s">
        <v>50</v>
      </c>
      <c r="BF50044" s="101" t="s">
        <v>58</v>
      </c>
      <c r="BK50044" s="98" t="s">
        <v>70</v>
      </c>
    </row>
    <row r="50045" spans="17:63" ht="29.25" customHeight="1" x14ac:dyDescent="0.2">
      <c r="Q50045" s="92" t="s">
        <v>50</v>
      </c>
      <c r="BF50045" s="101" t="s">
        <v>58</v>
      </c>
      <c r="BK50045" s="98" t="s">
        <v>70</v>
      </c>
    </row>
    <row r="50046" spans="17:63" ht="29.25" customHeight="1" x14ac:dyDescent="0.2">
      <c r="Q50046" s="92" t="s">
        <v>50</v>
      </c>
      <c r="BF50046" s="101" t="s">
        <v>58</v>
      </c>
      <c r="BK50046" s="98" t="s">
        <v>70</v>
      </c>
    </row>
    <row r="50047" spans="17:63" ht="29.25" customHeight="1" x14ac:dyDescent="0.2">
      <c r="Q50047" s="92" t="s">
        <v>50</v>
      </c>
      <c r="BF50047" s="101" t="s">
        <v>58</v>
      </c>
      <c r="BK50047" s="98" t="s">
        <v>70</v>
      </c>
    </row>
    <row r="50048" spans="17:63" ht="29.25" customHeight="1" x14ac:dyDescent="0.2">
      <c r="Q50048" s="92" t="s">
        <v>50</v>
      </c>
      <c r="BF50048" s="101" t="s">
        <v>58</v>
      </c>
      <c r="BK50048" s="98" t="s">
        <v>70</v>
      </c>
    </row>
    <row r="50049" spans="17:63" ht="29.25" customHeight="1" x14ac:dyDescent="0.2">
      <c r="Q50049" s="92" t="s">
        <v>50</v>
      </c>
      <c r="BF50049" s="101" t="s">
        <v>58</v>
      </c>
      <c r="BK50049" s="98" t="s">
        <v>70</v>
      </c>
    </row>
    <row r="50050" spans="17:63" ht="29.25" customHeight="1" x14ac:dyDescent="0.2">
      <c r="Q50050" s="92" t="s">
        <v>50</v>
      </c>
      <c r="BF50050" s="101" t="s">
        <v>58</v>
      </c>
      <c r="BK50050" s="98" t="s">
        <v>70</v>
      </c>
    </row>
    <row r="50051" spans="17:63" ht="29.25" customHeight="1" x14ac:dyDescent="0.2">
      <c r="Q50051" s="92" t="s">
        <v>50</v>
      </c>
      <c r="BF50051" s="101" t="s">
        <v>58</v>
      </c>
      <c r="BK50051" s="98" t="s">
        <v>70</v>
      </c>
    </row>
    <row r="50052" spans="17:63" ht="29.25" customHeight="1" x14ac:dyDescent="0.2">
      <c r="Q50052" s="92" t="s">
        <v>50</v>
      </c>
      <c r="BF50052" s="101" t="s">
        <v>58</v>
      </c>
      <c r="BK50052" s="98" t="s">
        <v>70</v>
      </c>
    </row>
    <row r="50053" spans="17:63" ht="29.25" customHeight="1" x14ac:dyDescent="0.2">
      <c r="Q50053" s="92" t="s">
        <v>50</v>
      </c>
      <c r="BF50053" s="101" t="s">
        <v>58</v>
      </c>
      <c r="BK50053" s="98" t="s">
        <v>70</v>
      </c>
    </row>
    <row r="50054" spans="17:63" ht="29.25" customHeight="1" x14ac:dyDescent="0.2">
      <c r="Q50054" s="92" t="s">
        <v>50</v>
      </c>
      <c r="BF50054" s="101" t="s">
        <v>58</v>
      </c>
      <c r="BK50054" s="98" t="s">
        <v>70</v>
      </c>
    </row>
    <row r="50055" spans="17:63" ht="29.25" customHeight="1" x14ac:dyDescent="0.2">
      <c r="Q50055" s="92" t="s">
        <v>50</v>
      </c>
      <c r="BF50055" s="101" t="s">
        <v>58</v>
      </c>
      <c r="BK50055" s="98" t="s">
        <v>70</v>
      </c>
    </row>
    <row r="50056" spans="17:63" ht="29.25" customHeight="1" x14ac:dyDescent="0.2">
      <c r="Q50056" s="92" t="s">
        <v>50</v>
      </c>
      <c r="BF50056" s="101" t="s">
        <v>58</v>
      </c>
      <c r="BK50056" s="98" t="s">
        <v>70</v>
      </c>
    </row>
    <row r="50057" spans="17:63" ht="29.25" customHeight="1" x14ac:dyDescent="0.2">
      <c r="Q50057" s="92" t="s">
        <v>50</v>
      </c>
      <c r="BF50057" s="101" t="s">
        <v>58</v>
      </c>
      <c r="BK50057" s="98" t="s">
        <v>70</v>
      </c>
    </row>
    <row r="50058" spans="17:63" ht="29.25" customHeight="1" x14ac:dyDescent="0.2">
      <c r="Q50058" s="92" t="s">
        <v>50</v>
      </c>
      <c r="BF50058" s="101" t="s">
        <v>58</v>
      </c>
      <c r="BK50058" s="98" t="s">
        <v>70</v>
      </c>
    </row>
    <row r="50059" spans="17:63" ht="29.25" customHeight="1" x14ac:dyDescent="0.2">
      <c r="Q50059" s="92" t="s">
        <v>50</v>
      </c>
      <c r="BF50059" s="101" t="s">
        <v>58</v>
      </c>
      <c r="BK50059" s="98" t="s">
        <v>70</v>
      </c>
    </row>
    <row r="50060" spans="17:63" ht="29.25" customHeight="1" x14ac:dyDescent="0.2">
      <c r="Q50060" s="92" t="s">
        <v>50</v>
      </c>
      <c r="BF50060" s="101" t="s">
        <v>58</v>
      </c>
      <c r="BK50060" s="98" t="s">
        <v>70</v>
      </c>
    </row>
    <row r="50061" spans="17:63" ht="29.25" customHeight="1" x14ac:dyDescent="0.2">
      <c r="Q50061" s="92" t="s">
        <v>50</v>
      </c>
      <c r="BF50061" s="101" t="s">
        <v>58</v>
      </c>
      <c r="BK50061" s="98" t="s">
        <v>70</v>
      </c>
    </row>
    <row r="50062" spans="17:63" ht="29.25" customHeight="1" x14ac:dyDescent="0.2">
      <c r="Q50062" s="92" t="s">
        <v>50</v>
      </c>
      <c r="BF50062" s="101" t="s">
        <v>58</v>
      </c>
      <c r="BK50062" s="98" t="s">
        <v>70</v>
      </c>
    </row>
    <row r="50063" spans="17:63" ht="29.25" customHeight="1" x14ac:dyDescent="0.2">
      <c r="Q50063" s="92" t="s">
        <v>50</v>
      </c>
      <c r="BF50063" s="101" t="s">
        <v>58</v>
      </c>
      <c r="BK50063" s="98" t="s">
        <v>70</v>
      </c>
    </row>
    <row r="50064" spans="17:63" ht="29.25" customHeight="1" x14ac:dyDescent="0.2">
      <c r="Q50064" s="92" t="s">
        <v>50</v>
      </c>
      <c r="BF50064" s="101" t="s">
        <v>58</v>
      </c>
      <c r="BK50064" s="98" t="s">
        <v>70</v>
      </c>
    </row>
    <row r="50065" spans="17:63" ht="29.25" customHeight="1" x14ac:dyDescent="0.2">
      <c r="Q50065" s="92" t="s">
        <v>50</v>
      </c>
      <c r="BF50065" s="101" t="s">
        <v>58</v>
      </c>
      <c r="BK50065" s="98" t="s">
        <v>70</v>
      </c>
    </row>
    <row r="50066" spans="17:63" ht="29.25" customHeight="1" x14ac:dyDescent="0.2">
      <c r="Q50066" s="92" t="s">
        <v>50</v>
      </c>
      <c r="BF50066" s="101" t="s">
        <v>58</v>
      </c>
      <c r="BK50066" s="98" t="s">
        <v>70</v>
      </c>
    </row>
    <row r="50067" spans="17:63" ht="29.25" customHeight="1" x14ac:dyDescent="0.2">
      <c r="Q50067" s="92" t="s">
        <v>50</v>
      </c>
      <c r="BF50067" s="101" t="s">
        <v>58</v>
      </c>
      <c r="BK50067" s="98" t="s">
        <v>70</v>
      </c>
    </row>
    <row r="50068" spans="17:63" ht="29.25" customHeight="1" x14ac:dyDescent="0.2">
      <c r="Q50068" s="92" t="s">
        <v>50</v>
      </c>
      <c r="BF50068" s="101" t="s">
        <v>58</v>
      </c>
      <c r="BK50068" s="98" t="s">
        <v>70</v>
      </c>
    </row>
    <row r="50069" spans="17:63" ht="29.25" customHeight="1" x14ac:dyDescent="0.2">
      <c r="Q50069" s="92" t="s">
        <v>50</v>
      </c>
      <c r="BF50069" s="101" t="s">
        <v>58</v>
      </c>
      <c r="BK50069" s="98" t="s">
        <v>70</v>
      </c>
    </row>
    <row r="50070" spans="17:63" ht="29.25" customHeight="1" x14ac:dyDescent="0.2">
      <c r="Q50070" s="92" t="s">
        <v>50</v>
      </c>
      <c r="BF50070" s="101" t="s">
        <v>58</v>
      </c>
      <c r="BK50070" s="98" t="s">
        <v>70</v>
      </c>
    </row>
    <row r="50071" spans="17:63" ht="29.25" customHeight="1" x14ac:dyDescent="0.2">
      <c r="Q50071" s="92" t="s">
        <v>50</v>
      </c>
      <c r="BF50071" s="101" t="s">
        <v>58</v>
      </c>
      <c r="BK50071" s="98" t="s">
        <v>70</v>
      </c>
    </row>
    <row r="50072" spans="17:63" ht="29.25" customHeight="1" x14ac:dyDescent="0.2">
      <c r="Q50072" s="92" t="s">
        <v>50</v>
      </c>
      <c r="BF50072" s="101" t="s">
        <v>58</v>
      </c>
      <c r="BK50072" s="98" t="s">
        <v>70</v>
      </c>
    </row>
    <row r="50073" spans="17:63" ht="29.25" customHeight="1" x14ac:dyDescent="0.2">
      <c r="Q50073" s="92" t="s">
        <v>50</v>
      </c>
      <c r="BF50073" s="101" t="s">
        <v>58</v>
      </c>
      <c r="BK50073" s="98" t="s">
        <v>70</v>
      </c>
    </row>
    <row r="50074" spans="17:63" ht="29.25" customHeight="1" x14ac:dyDescent="0.2">
      <c r="Q50074" s="92" t="s">
        <v>50</v>
      </c>
      <c r="BF50074" s="101" t="s">
        <v>58</v>
      </c>
      <c r="BK50074" s="98" t="s">
        <v>70</v>
      </c>
    </row>
    <row r="50075" spans="17:63" ht="29.25" customHeight="1" x14ac:dyDescent="0.2">
      <c r="Q50075" s="92" t="s">
        <v>50</v>
      </c>
      <c r="BF50075" s="101" t="s">
        <v>58</v>
      </c>
      <c r="BK50075" s="98" t="s">
        <v>70</v>
      </c>
    </row>
    <row r="50076" spans="17:63" ht="29.25" customHeight="1" x14ac:dyDescent="0.2">
      <c r="Q50076" s="92" t="s">
        <v>50</v>
      </c>
      <c r="BF50076" s="101" t="s">
        <v>58</v>
      </c>
      <c r="BK50076" s="98" t="s">
        <v>70</v>
      </c>
    </row>
    <row r="50077" spans="17:63" ht="29.25" customHeight="1" x14ac:dyDescent="0.2">
      <c r="Q50077" s="92" t="s">
        <v>50</v>
      </c>
      <c r="BF50077" s="101" t="s">
        <v>58</v>
      </c>
      <c r="BK50077" s="98" t="s">
        <v>70</v>
      </c>
    </row>
    <row r="50078" spans="17:63" ht="29.25" customHeight="1" x14ac:dyDescent="0.2">
      <c r="Q50078" s="92" t="s">
        <v>50</v>
      </c>
      <c r="BF50078" s="101" t="s">
        <v>58</v>
      </c>
      <c r="BK50078" s="98" t="s">
        <v>70</v>
      </c>
    </row>
    <row r="50079" spans="17:63" ht="29.25" customHeight="1" x14ac:dyDescent="0.2">
      <c r="Q50079" s="92" t="s">
        <v>50</v>
      </c>
      <c r="BF50079" s="101" t="s">
        <v>58</v>
      </c>
      <c r="BK50079" s="98" t="s">
        <v>70</v>
      </c>
    </row>
    <row r="50080" spans="17:63" ht="29.25" customHeight="1" x14ac:dyDescent="0.2">
      <c r="Q50080" s="92" t="s">
        <v>50</v>
      </c>
      <c r="BF50080" s="101" t="s">
        <v>58</v>
      </c>
      <c r="BK50080" s="98" t="s">
        <v>70</v>
      </c>
    </row>
    <row r="50081" spans="17:63" ht="29.25" customHeight="1" x14ac:dyDescent="0.2">
      <c r="Q50081" s="92" t="s">
        <v>50</v>
      </c>
      <c r="BF50081" s="101" t="s">
        <v>58</v>
      </c>
      <c r="BK50081" s="98" t="s">
        <v>70</v>
      </c>
    </row>
    <row r="50082" spans="17:63" ht="29.25" customHeight="1" x14ac:dyDescent="0.2">
      <c r="Q50082" s="92" t="s">
        <v>50</v>
      </c>
      <c r="BF50082" s="101" t="s">
        <v>58</v>
      </c>
      <c r="BK50082" s="98" t="s">
        <v>70</v>
      </c>
    </row>
    <row r="50083" spans="17:63" ht="29.25" customHeight="1" x14ac:dyDescent="0.2">
      <c r="Q50083" s="92" t="s">
        <v>50</v>
      </c>
      <c r="BF50083" s="101" t="s">
        <v>58</v>
      </c>
      <c r="BK50083" s="98" t="s">
        <v>70</v>
      </c>
    </row>
    <row r="50084" spans="17:63" ht="29.25" customHeight="1" x14ac:dyDescent="0.2">
      <c r="Q50084" s="92" t="s">
        <v>50</v>
      </c>
      <c r="BF50084" s="101" t="s">
        <v>58</v>
      </c>
      <c r="BK50084" s="98" t="s">
        <v>70</v>
      </c>
    </row>
    <row r="50085" spans="17:63" ht="29.25" customHeight="1" x14ac:dyDescent="0.2">
      <c r="Q50085" s="92" t="s">
        <v>50</v>
      </c>
      <c r="BF50085" s="101" t="s">
        <v>58</v>
      </c>
      <c r="BK50085" s="98" t="s">
        <v>70</v>
      </c>
    </row>
    <row r="50086" spans="17:63" ht="29.25" customHeight="1" x14ac:dyDescent="0.2">
      <c r="Q50086" s="92" t="s">
        <v>50</v>
      </c>
      <c r="BF50086" s="101" t="s">
        <v>58</v>
      </c>
      <c r="BK50086" s="98" t="s">
        <v>70</v>
      </c>
    </row>
    <row r="50087" spans="17:63" ht="29.25" customHeight="1" x14ac:dyDescent="0.2">
      <c r="Q50087" s="92" t="s">
        <v>50</v>
      </c>
      <c r="BF50087" s="101" t="s">
        <v>58</v>
      </c>
      <c r="BK50087" s="98" t="s">
        <v>70</v>
      </c>
    </row>
    <row r="50088" spans="17:63" ht="29.25" customHeight="1" x14ac:dyDescent="0.2">
      <c r="Q50088" s="92" t="s">
        <v>50</v>
      </c>
      <c r="BF50088" s="101" t="s">
        <v>58</v>
      </c>
      <c r="BK50088" s="98" t="s">
        <v>70</v>
      </c>
    </row>
    <row r="50089" spans="17:63" ht="29.25" customHeight="1" x14ac:dyDescent="0.2">
      <c r="Q50089" s="92" t="s">
        <v>50</v>
      </c>
      <c r="BF50089" s="101" t="s">
        <v>58</v>
      </c>
      <c r="BK50089" s="98" t="s">
        <v>70</v>
      </c>
    </row>
    <row r="50090" spans="17:63" ht="29.25" customHeight="1" x14ac:dyDescent="0.2">
      <c r="Q50090" s="92" t="s">
        <v>50</v>
      </c>
      <c r="BF50090" s="101" t="s">
        <v>58</v>
      </c>
      <c r="BK50090" s="98" t="s">
        <v>70</v>
      </c>
    </row>
    <row r="50091" spans="17:63" ht="29.25" customHeight="1" x14ac:dyDescent="0.2">
      <c r="Q50091" s="92" t="s">
        <v>50</v>
      </c>
      <c r="BF50091" s="101" t="s">
        <v>58</v>
      </c>
      <c r="BK50091" s="98" t="s">
        <v>70</v>
      </c>
    </row>
    <row r="50092" spans="17:63" ht="29.25" customHeight="1" x14ac:dyDescent="0.2">
      <c r="Q50092" s="92" t="s">
        <v>50</v>
      </c>
      <c r="BF50092" s="101" t="s">
        <v>58</v>
      </c>
      <c r="BK50092" s="98" t="s">
        <v>70</v>
      </c>
    </row>
    <row r="50093" spans="17:63" ht="29.25" customHeight="1" x14ac:dyDescent="0.2">
      <c r="Q50093" s="92" t="s">
        <v>50</v>
      </c>
      <c r="BF50093" s="101" t="s">
        <v>58</v>
      </c>
      <c r="BK50093" s="98" t="s">
        <v>70</v>
      </c>
    </row>
    <row r="50094" spans="17:63" ht="29.25" customHeight="1" x14ac:dyDescent="0.2">
      <c r="Q50094" s="92" t="s">
        <v>50</v>
      </c>
      <c r="BF50094" s="101" t="s">
        <v>58</v>
      </c>
      <c r="BK50094" s="98" t="s">
        <v>70</v>
      </c>
    </row>
    <row r="50095" spans="17:63" ht="29.25" customHeight="1" x14ac:dyDescent="0.2">
      <c r="Q50095" s="92" t="s">
        <v>50</v>
      </c>
      <c r="BF50095" s="101" t="s">
        <v>58</v>
      </c>
      <c r="BK50095" s="98" t="s">
        <v>70</v>
      </c>
    </row>
    <row r="50096" spans="17:63" ht="29.25" customHeight="1" x14ac:dyDescent="0.2">
      <c r="Q50096" s="92" t="s">
        <v>50</v>
      </c>
      <c r="BF50096" s="101" t="s">
        <v>58</v>
      </c>
      <c r="BK50096" s="98" t="s">
        <v>70</v>
      </c>
    </row>
    <row r="50097" spans="17:63" ht="29.25" customHeight="1" x14ac:dyDescent="0.2">
      <c r="Q50097" s="92" t="s">
        <v>50</v>
      </c>
      <c r="BF50097" s="101" t="s">
        <v>58</v>
      </c>
      <c r="BK50097" s="98" t="s">
        <v>70</v>
      </c>
    </row>
    <row r="50098" spans="17:63" ht="29.25" customHeight="1" x14ac:dyDescent="0.2">
      <c r="Q50098" s="92" t="s">
        <v>50</v>
      </c>
      <c r="BF50098" s="101" t="s">
        <v>58</v>
      </c>
      <c r="BK50098" s="98" t="s">
        <v>70</v>
      </c>
    </row>
    <row r="50099" spans="17:63" ht="29.25" customHeight="1" x14ac:dyDescent="0.2">
      <c r="Q50099" s="92" t="s">
        <v>50</v>
      </c>
      <c r="BF50099" s="101" t="s">
        <v>58</v>
      </c>
      <c r="BK50099" s="98" t="s">
        <v>70</v>
      </c>
    </row>
    <row r="50100" spans="17:63" ht="29.25" customHeight="1" x14ac:dyDescent="0.2">
      <c r="Q50100" s="92" t="s">
        <v>50</v>
      </c>
      <c r="BF50100" s="101" t="s">
        <v>58</v>
      </c>
      <c r="BK50100" s="98" t="s">
        <v>70</v>
      </c>
    </row>
    <row r="50101" spans="17:63" ht="29.25" customHeight="1" x14ac:dyDescent="0.2">
      <c r="Q50101" s="92" t="s">
        <v>50</v>
      </c>
      <c r="BF50101" s="101" t="s">
        <v>58</v>
      </c>
      <c r="BK50101" s="98" t="s">
        <v>70</v>
      </c>
    </row>
    <row r="50102" spans="17:63" ht="29.25" customHeight="1" x14ac:dyDescent="0.2">
      <c r="Q50102" s="92" t="s">
        <v>50</v>
      </c>
      <c r="BF50102" s="101" t="s">
        <v>58</v>
      </c>
      <c r="BK50102" s="98" t="s">
        <v>70</v>
      </c>
    </row>
    <row r="50103" spans="17:63" ht="29.25" customHeight="1" x14ac:dyDescent="0.2">
      <c r="Q50103" s="92" t="s">
        <v>50</v>
      </c>
      <c r="BF50103" s="101" t="s">
        <v>58</v>
      </c>
      <c r="BK50103" s="98" t="s">
        <v>70</v>
      </c>
    </row>
    <row r="50104" spans="17:63" ht="29.25" customHeight="1" x14ac:dyDescent="0.2">
      <c r="Q50104" s="92" t="s">
        <v>50</v>
      </c>
      <c r="BF50104" s="101" t="s">
        <v>58</v>
      </c>
      <c r="BK50104" s="98" t="s">
        <v>70</v>
      </c>
    </row>
    <row r="50105" spans="17:63" ht="29.25" customHeight="1" x14ac:dyDescent="0.2">
      <c r="Q50105" s="92" t="s">
        <v>50</v>
      </c>
      <c r="BF50105" s="101" t="s">
        <v>58</v>
      </c>
      <c r="BK50105" s="98" t="s">
        <v>70</v>
      </c>
    </row>
    <row r="50106" spans="17:63" ht="29.25" customHeight="1" x14ac:dyDescent="0.2">
      <c r="Q50106" s="92" t="s">
        <v>50</v>
      </c>
      <c r="BF50106" s="101" t="s">
        <v>58</v>
      </c>
      <c r="BK50106" s="98" t="s">
        <v>70</v>
      </c>
    </row>
    <row r="50107" spans="17:63" ht="29.25" customHeight="1" x14ac:dyDescent="0.2">
      <c r="Q50107" s="92" t="s">
        <v>50</v>
      </c>
      <c r="BF50107" s="101" t="s">
        <v>58</v>
      </c>
      <c r="BK50107" s="98" t="s">
        <v>70</v>
      </c>
    </row>
    <row r="50108" spans="17:63" ht="29.25" customHeight="1" x14ac:dyDescent="0.2">
      <c r="Q50108" s="92" t="s">
        <v>50</v>
      </c>
      <c r="BF50108" s="101" t="s">
        <v>58</v>
      </c>
      <c r="BK50108" s="98" t="s">
        <v>70</v>
      </c>
    </row>
    <row r="50109" spans="17:63" ht="29.25" customHeight="1" x14ac:dyDescent="0.2">
      <c r="Q50109" s="92" t="s">
        <v>50</v>
      </c>
      <c r="BF50109" s="101" t="s">
        <v>58</v>
      </c>
      <c r="BK50109" s="98" t="s">
        <v>70</v>
      </c>
    </row>
    <row r="50110" spans="17:63" ht="29.25" customHeight="1" x14ac:dyDescent="0.2">
      <c r="Q50110" s="92" t="s">
        <v>50</v>
      </c>
      <c r="BF50110" s="101" t="s">
        <v>58</v>
      </c>
      <c r="BK50110" s="98" t="s">
        <v>70</v>
      </c>
    </row>
    <row r="50111" spans="17:63" ht="29.25" customHeight="1" x14ac:dyDescent="0.2">
      <c r="Q50111" s="92" t="s">
        <v>50</v>
      </c>
      <c r="BF50111" s="101" t="s">
        <v>58</v>
      </c>
      <c r="BK50111" s="98" t="s">
        <v>70</v>
      </c>
    </row>
    <row r="50112" spans="17:63" ht="29.25" customHeight="1" x14ac:dyDescent="0.2">
      <c r="Q50112" s="92" t="s">
        <v>50</v>
      </c>
      <c r="BF50112" s="101" t="s">
        <v>58</v>
      </c>
      <c r="BK50112" s="98" t="s">
        <v>70</v>
      </c>
    </row>
    <row r="50113" spans="17:63" ht="29.25" customHeight="1" x14ac:dyDescent="0.2">
      <c r="Q50113" s="92" t="s">
        <v>50</v>
      </c>
      <c r="BF50113" s="101" t="s">
        <v>58</v>
      </c>
      <c r="BK50113" s="98" t="s">
        <v>70</v>
      </c>
    </row>
    <row r="50114" spans="17:63" ht="29.25" customHeight="1" x14ac:dyDescent="0.2">
      <c r="Q50114" s="92" t="s">
        <v>50</v>
      </c>
      <c r="BF50114" s="101" t="s">
        <v>58</v>
      </c>
      <c r="BK50114" s="98" t="s">
        <v>70</v>
      </c>
    </row>
    <row r="50115" spans="17:63" ht="29.25" customHeight="1" x14ac:dyDescent="0.2">
      <c r="Q50115" s="92" t="s">
        <v>50</v>
      </c>
      <c r="BF50115" s="101" t="s">
        <v>58</v>
      </c>
      <c r="BK50115" s="98" t="s">
        <v>70</v>
      </c>
    </row>
    <row r="50116" spans="17:63" ht="29.25" customHeight="1" x14ac:dyDescent="0.2">
      <c r="Q50116" s="92" t="s">
        <v>50</v>
      </c>
      <c r="BF50116" s="101" t="s">
        <v>58</v>
      </c>
      <c r="BK50116" s="98" t="s">
        <v>70</v>
      </c>
    </row>
    <row r="50117" spans="17:63" ht="29.25" customHeight="1" x14ac:dyDescent="0.2">
      <c r="Q50117" s="92" t="s">
        <v>50</v>
      </c>
      <c r="BF50117" s="101" t="s">
        <v>58</v>
      </c>
      <c r="BK50117" s="98" t="s">
        <v>70</v>
      </c>
    </row>
    <row r="50118" spans="17:63" ht="29.25" customHeight="1" x14ac:dyDescent="0.2">
      <c r="Q50118" s="92" t="s">
        <v>50</v>
      </c>
      <c r="BF50118" s="101" t="s">
        <v>58</v>
      </c>
      <c r="BK50118" s="98" t="s">
        <v>70</v>
      </c>
    </row>
    <row r="50119" spans="17:63" ht="29.25" customHeight="1" x14ac:dyDescent="0.2">
      <c r="Q50119" s="92" t="s">
        <v>50</v>
      </c>
      <c r="BF50119" s="101" t="s">
        <v>58</v>
      </c>
      <c r="BK50119" s="98" t="s">
        <v>70</v>
      </c>
    </row>
    <row r="50120" spans="17:63" ht="29.25" customHeight="1" x14ac:dyDescent="0.2">
      <c r="Q50120" s="92" t="s">
        <v>50</v>
      </c>
      <c r="BF50120" s="101" t="s">
        <v>58</v>
      </c>
      <c r="BK50120" s="98" t="s">
        <v>70</v>
      </c>
    </row>
    <row r="50121" spans="17:63" ht="29.25" customHeight="1" x14ac:dyDescent="0.2">
      <c r="Q50121" s="92" t="s">
        <v>50</v>
      </c>
      <c r="BF50121" s="101" t="s">
        <v>58</v>
      </c>
      <c r="BK50121" s="98" t="s">
        <v>70</v>
      </c>
    </row>
    <row r="50122" spans="17:63" ht="29.25" customHeight="1" x14ac:dyDescent="0.2">
      <c r="Q50122" s="92" t="s">
        <v>50</v>
      </c>
      <c r="BF50122" s="101" t="s">
        <v>58</v>
      </c>
      <c r="BK50122" s="98" t="s">
        <v>70</v>
      </c>
    </row>
    <row r="50123" spans="17:63" ht="29.25" customHeight="1" x14ac:dyDescent="0.2">
      <c r="Q50123" s="92" t="s">
        <v>50</v>
      </c>
      <c r="BF50123" s="101" t="s">
        <v>58</v>
      </c>
      <c r="BK50123" s="98" t="s">
        <v>70</v>
      </c>
    </row>
    <row r="50124" spans="17:63" ht="29.25" customHeight="1" x14ac:dyDescent="0.2">
      <c r="Q50124" s="92" t="s">
        <v>50</v>
      </c>
      <c r="BF50124" s="101" t="s">
        <v>58</v>
      </c>
      <c r="BK50124" s="98" t="s">
        <v>70</v>
      </c>
    </row>
    <row r="50125" spans="17:63" ht="29.25" customHeight="1" x14ac:dyDescent="0.2">
      <c r="Q50125" s="92" t="s">
        <v>50</v>
      </c>
      <c r="BF50125" s="101" t="s">
        <v>58</v>
      </c>
      <c r="BK50125" s="98" t="s">
        <v>70</v>
      </c>
    </row>
    <row r="50126" spans="17:63" ht="29.25" customHeight="1" x14ac:dyDescent="0.2">
      <c r="Q50126" s="92" t="s">
        <v>50</v>
      </c>
      <c r="BF50126" s="101" t="s">
        <v>58</v>
      </c>
      <c r="BK50126" s="98" t="s">
        <v>70</v>
      </c>
    </row>
    <row r="50127" spans="17:63" ht="29.25" customHeight="1" x14ac:dyDescent="0.2">
      <c r="Q50127" s="92" t="s">
        <v>50</v>
      </c>
      <c r="BF50127" s="101" t="s">
        <v>58</v>
      </c>
      <c r="BK50127" s="98" t="s">
        <v>70</v>
      </c>
    </row>
    <row r="50128" spans="17:63" ht="29.25" customHeight="1" x14ac:dyDescent="0.2">
      <c r="Q50128" s="92" t="s">
        <v>50</v>
      </c>
      <c r="BF50128" s="101" t="s">
        <v>58</v>
      </c>
      <c r="BK50128" s="98" t="s">
        <v>70</v>
      </c>
    </row>
    <row r="50129" spans="17:63" ht="29.25" customHeight="1" x14ac:dyDescent="0.2">
      <c r="Q50129" s="92" t="s">
        <v>50</v>
      </c>
      <c r="BF50129" s="101" t="s">
        <v>58</v>
      </c>
      <c r="BK50129" s="98" t="s">
        <v>70</v>
      </c>
    </row>
    <row r="50130" spans="17:63" ht="29.25" customHeight="1" x14ac:dyDescent="0.2">
      <c r="Q50130" s="92" t="s">
        <v>50</v>
      </c>
      <c r="BF50130" s="101" t="s">
        <v>58</v>
      </c>
      <c r="BK50130" s="98" t="s">
        <v>70</v>
      </c>
    </row>
    <row r="50131" spans="17:63" ht="29.25" customHeight="1" x14ac:dyDescent="0.2">
      <c r="Q50131" s="92" t="s">
        <v>50</v>
      </c>
      <c r="BF50131" s="101" t="s">
        <v>58</v>
      </c>
      <c r="BK50131" s="98" t="s">
        <v>70</v>
      </c>
    </row>
    <row r="50132" spans="17:63" ht="29.25" customHeight="1" x14ac:dyDescent="0.2">
      <c r="Q50132" s="92" t="s">
        <v>50</v>
      </c>
      <c r="BF50132" s="101" t="s">
        <v>58</v>
      </c>
      <c r="BK50132" s="98" t="s">
        <v>70</v>
      </c>
    </row>
    <row r="50133" spans="17:63" ht="29.25" customHeight="1" x14ac:dyDescent="0.2">
      <c r="Q50133" s="92" t="s">
        <v>50</v>
      </c>
      <c r="BF50133" s="101" t="s">
        <v>58</v>
      </c>
      <c r="BK50133" s="98" t="s">
        <v>70</v>
      </c>
    </row>
    <row r="50134" spans="17:63" ht="29.25" customHeight="1" x14ac:dyDescent="0.2">
      <c r="Q50134" s="92" t="s">
        <v>50</v>
      </c>
      <c r="BF50134" s="101" t="s">
        <v>58</v>
      </c>
      <c r="BK50134" s="98" t="s">
        <v>70</v>
      </c>
    </row>
    <row r="50135" spans="17:63" ht="29.25" customHeight="1" x14ac:dyDescent="0.2">
      <c r="Q50135" s="92" t="s">
        <v>50</v>
      </c>
      <c r="BF50135" s="101" t="s">
        <v>58</v>
      </c>
      <c r="BK50135" s="98" t="s">
        <v>70</v>
      </c>
    </row>
    <row r="50136" spans="17:63" ht="29.25" customHeight="1" x14ac:dyDescent="0.2">
      <c r="Q50136" s="92" t="s">
        <v>50</v>
      </c>
      <c r="BF50136" s="101" t="s">
        <v>58</v>
      </c>
      <c r="BK50136" s="98" t="s">
        <v>70</v>
      </c>
    </row>
    <row r="50137" spans="17:63" ht="29.25" customHeight="1" x14ac:dyDescent="0.2">
      <c r="Q50137" s="92" t="s">
        <v>50</v>
      </c>
      <c r="BF50137" s="101" t="s">
        <v>58</v>
      </c>
      <c r="BK50137" s="98" t="s">
        <v>70</v>
      </c>
    </row>
    <row r="50138" spans="17:63" ht="29.25" customHeight="1" x14ac:dyDescent="0.2">
      <c r="Q50138" s="92" t="s">
        <v>50</v>
      </c>
      <c r="BF50138" s="101" t="s">
        <v>58</v>
      </c>
      <c r="BK50138" s="98" t="s">
        <v>70</v>
      </c>
    </row>
    <row r="50139" spans="17:63" ht="29.25" customHeight="1" x14ac:dyDescent="0.2">
      <c r="Q50139" s="92" t="s">
        <v>50</v>
      </c>
      <c r="BF50139" s="101" t="s">
        <v>58</v>
      </c>
      <c r="BK50139" s="98" t="s">
        <v>70</v>
      </c>
    </row>
    <row r="50140" spans="17:63" ht="29.25" customHeight="1" x14ac:dyDescent="0.2">
      <c r="Q50140" s="92" t="s">
        <v>50</v>
      </c>
      <c r="BF50140" s="101" t="s">
        <v>58</v>
      </c>
      <c r="BK50140" s="98" t="s">
        <v>70</v>
      </c>
    </row>
    <row r="50141" spans="17:63" ht="29.25" customHeight="1" x14ac:dyDescent="0.2">
      <c r="Q50141" s="92" t="s">
        <v>50</v>
      </c>
      <c r="BF50141" s="101" t="s">
        <v>58</v>
      </c>
      <c r="BK50141" s="98" t="s">
        <v>70</v>
      </c>
    </row>
    <row r="50142" spans="17:63" ht="29.25" customHeight="1" x14ac:dyDescent="0.2">
      <c r="Q50142" s="92" t="s">
        <v>50</v>
      </c>
      <c r="BF50142" s="101" t="s">
        <v>58</v>
      </c>
      <c r="BK50142" s="98" t="s">
        <v>70</v>
      </c>
    </row>
    <row r="50143" spans="17:63" ht="29.25" customHeight="1" x14ac:dyDescent="0.2">
      <c r="Q50143" s="92" t="s">
        <v>50</v>
      </c>
      <c r="BF50143" s="101" t="s">
        <v>58</v>
      </c>
      <c r="BK50143" s="98" t="s">
        <v>70</v>
      </c>
    </row>
    <row r="50144" spans="17:63" ht="29.25" customHeight="1" x14ac:dyDescent="0.2">
      <c r="Q50144" s="92" t="s">
        <v>50</v>
      </c>
      <c r="BF50144" s="101" t="s">
        <v>58</v>
      </c>
      <c r="BK50144" s="98" t="s">
        <v>70</v>
      </c>
    </row>
    <row r="50145" spans="17:63" ht="29.25" customHeight="1" x14ac:dyDescent="0.2">
      <c r="Q50145" s="92" t="s">
        <v>50</v>
      </c>
      <c r="BF50145" s="101" t="s">
        <v>58</v>
      </c>
      <c r="BK50145" s="98" t="s">
        <v>70</v>
      </c>
    </row>
    <row r="50146" spans="17:63" ht="29.25" customHeight="1" x14ac:dyDescent="0.2">
      <c r="Q50146" s="92" t="s">
        <v>50</v>
      </c>
      <c r="BF50146" s="101" t="s">
        <v>58</v>
      </c>
      <c r="BK50146" s="98" t="s">
        <v>70</v>
      </c>
    </row>
    <row r="50147" spans="17:63" ht="29.25" customHeight="1" x14ac:dyDescent="0.2">
      <c r="Q50147" s="92" t="s">
        <v>50</v>
      </c>
      <c r="BF50147" s="101" t="s">
        <v>58</v>
      </c>
      <c r="BK50147" s="98" t="s">
        <v>70</v>
      </c>
    </row>
    <row r="50148" spans="17:63" ht="29.25" customHeight="1" x14ac:dyDescent="0.2">
      <c r="Q50148" s="92" t="s">
        <v>50</v>
      </c>
      <c r="BF50148" s="101" t="s">
        <v>58</v>
      </c>
      <c r="BK50148" s="98" t="s">
        <v>70</v>
      </c>
    </row>
    <row r="50149" spans="17:63" ht="29.25" customHeight="1" x14ac:dyDescent="0.2">
      <c r="Q50149" s="92" t="s">
        <v>50</v>
      </c>
      <c r="BF50149" s="101" t="s">
        <v>58</v>
      </c>
      <c r="BK50149" s="98" t="s">
        <v>70</v>
      </c>
    </row>
    <row r="50150" spans="17:63" ht="29.25" customHeight="1" x14ac:dyDescent="0.2">
      <c r="Q50150" s="92" t="s">
        <v>50</v>
      </c>
      <c r="BF50150" s="101" t="s">
        <v>58</v>
      </c>
      <c r="BK50150" s="98" t="s">
        <v>70</v>
      </c>
    </row>
    <row r="50151" spans="17:63" ht="29.25" customHeight="1" x14ac:dyDescent="0.2">
      <c r="Q50151" s="92" t="s">
        <v>50</v>
      </c>
      <c r="BF50151" s="101" t="s">
        <v>58</v>
      </c>
      <c r="BK50151" s="98" t="s">
        <v>70</v>
      </c>
    </row>
    <row r="50152" spans="17:63" ht="29.25" customHeight="1" x14ac:dyDescent="0.2">
      <c r="Q50152" s="92" t="s">
        <v>50</v>
      </c>
      <c r="BF50152" s="101" t="s">
        <v>58</v>
      </c>
      <c r="BK50152" s="98" t="s">
        <v>70</v>
      </c>
    </row>
    <row r="50153" spans="17:63" ht="29.25" customHeight="1" x14ac:dyDescent="0.2">
      <c r="Q50153" s="92" t="s">
        <v>50</v>
      </c>
      <c r="BF50153" s="101" t="s">
        <v>58</v>
      </c>
      <c r="BK50153" s="98" t="s">
        <v>70</v>
      </c>
    </row>
    <row r="50154" spans="17:63" ht="29.25" customHeight="1" x14ac:dyDescent="0.2">
      <c r="Q50154" s="92" t="s">
        <v>50</v>
      </c>
      <c r="BF50154" s="101" t="s">
        <v>58</v>
      </c>
      <c r="BK50154" s="98" t="s">
        <v>70</v>
      </c>
    </row>
    <row r="50155" spans="17:63" ht="29.25" customHeight="1" x14ac:dyDescent="0.2">
      <c r="Q50155" s="92" t="s">
        <v>50</v>
      </c>
      <c r="BF50155" s="101" t="s">
        <v>58</v>
      </c>
      <c r="BK50155" s="98" t="s">
        <v>70</v>
      </c>
    </row>
    <row r="50156" spans="17:63" ht="29.25" customHeight="1" x14ac:dyDescent="0.2">
      <c r="Q50156" s="92" t="s">
        <v>50</v>
      </c>
      <c r="BF50156" s="101" t="s">
        <v>58</v>
      </c>
      <c r="BK50156" s="98" t="s">
        <v>70</v>
      </c>
    </row>
    <row r="50157" spans="17:63" ht="29.25" customHeight="1" x14ac:dyDescent="0.2">
      <c r="Q50157" s="92" t="s">
        <v>50</v>
      </c>
      <c r="BF50157" s="101" t="s">
        <v>58</v>
      </c>
      <c r="BK50157" s="98" t="s">
        <v>70</v>
      </c>
    </row>
    <row r="50158" spans="17:63" ht="29.25" customHeight="1" x14ac:dyDescent="0.2">
      <c r="Q50158" s="92" t="s">
        <v>50</v>
      </c>
      <c r="BF50158" s="101" t="s">
        <v>58</v>
      </c>
      <c r="BK50158" s="98" t="s">
        <v>70</v>
      </c>
    </row>
    <row r="50159" spans="17:63" ht="29.25" customHeight="1" x14ac:dyDescent="0.2">
      <c r="Q50159" s="92" t="s">
        <v>50</v>
      </c>
      <c r="BF50159" s="101" t="s">
        <v>58</v>
      </c>
      <c r="BK50159" s="98" t="s">
        <v>70</v>
      </c>
    </row>
    <row r="50160" spans="17:63" ht="29.25" customHeight="1" x14ac:dyDescent="0.2">
      <c r="Q50160" s="92" t="s">
        <v>50</v>
      </c>
      <c r="BF50160" s="101" t="s">
        <v>58</v>
      </c>
      <c r="BK50160" s="98" t="s">
        <v>70</v>
      </c>
    </row>
    <row r="50161" spans="17:63" ht="29.25" customHeight="1" x14ac:dyDescent="0.2">
      <c r="Q50161" s="92" t="s">
        <v>50</v>
      </c>
      <c r="BF50161" s="101" t="s">
        <v>58</v>
      </c>
      <c r="BK50161" s="98" t="s">
        <v>70</v>
      </c>
    </row>
    <row r="50162" spans="17:63" ht="29.25" customHeight="1" x14ac:dyDescent="0.2">
      <c r="Q50162" s="92" t="s">
        <v>50</v>
      </c>
      <c r="BF50162" s="101" t="s">
        <v>58</v>
      </c>
      <c r="BK50162" s="98" t="s">
        <v>70</v>
      </c>
    </row>
    <row r="50163" spans="17:63" ht="29.25" customHeight="1" x14ac:dyDescent="0.2">
      <c r="Q50163" s="92" t="s">
        <v>50</v>
      </c>
      <c r="BF50163" s="101" t="s">
        <v>58</v>
      </c>
      <c r="BK50163" s="98" t="s">
        <v>70</v>
      </c>
    </row>
    <row r="50164" spans="17:63" ht="29.25" customHeight="1" x14ac:dyDescent="0.2">
      <c r="Q50164" s="92" t="s">
        <v>50</v>
      </c>
      <c r="BF50164" s="101" t="s">
        <v>58</v>
      </c>
      <c r="BK50164" s="98" t="s">
        <v>70</v>
      </c>
    </row>
    <row r="50165" spans="17:63" ht="29.25" customHeight="1" x14ac:dyDescent="0.2">
      <c r="Q50165" s="92" t="s">
        <v>50</v>
      </c>
      <c r="BF50165" s="101" t="s">
        <v>58</v>
      </c>
      <c r="BK50165" s="98" t="s">
        <v>70</v>
      </c>
    </row>
    <row r="50166" spans="17:63" ht="29.25" customHeight="1" x14ac:dyDescent="0.2">
      <c r="Q50166" s="92" t="s">
        <v>50</v>
      </c>
      <c r="BF50166" s="101" t="s">
        <v>58</v>
      </c>
      <c r="BK50166" s="98" t="s">
        <v>70</v>
      </c>
    </row>
    <row r="50167" spans="17:63" ht="29.25" customHeight="1" x14ac:dyDescent="0.2">
      <c r="Q50167" s="92" t="s">
        <v>50</v>
      </c>
      <c r="BF50167" s="101" t="s">
        <v>58</v>
      </c>
      <c r="BK50167" s="98" t="s">
        <v>70</v>
      </c>
    </row>
    <row r="50168" spans="17:63" ht="29.25" customHeight="1" x14ac:dyDescent="0.2">
      <c r="Q50168" s="92" t="s">
        <v>50</v>
      </c>
      <c r="BF50168" s="101" t="s">
        <v>58</v>
      </c>
      <c r="BK50168" s="98" t="s">
        <v>70</v>
      </c>
    </row>
    <row r="50169" spans="17:63" ht="29.25" customHeight="1" x14ac:dyDescent="0.2">
      <c r="Q50169" s="92" t="s">
        <v>50</v>
      </c>
      <c r="BF50169" s="101" t="s">
        <v>58</v>
      </c>
      <c r="BK50169" s="98" t="s">
        <v>70</v>
      </c>
    </row>
    <row r="50170" spans="17:63" ht="29.25" customHeight="1" x14ac:dyDescent="0.2">
      <c r="Q50170" s="92" t="s">
        <v>50</v>
      </c>
      <c r="BF50170" s="101" t="s">
        <v>58</v>
      </c>
      <c r="BK50170" s="98" t="s">
        <v>70</v>
      </c>
    </row>
    <row r="50171" spans="17:63" ht="29.25" customHeight="1" x14ac:dyDescent="0.2">
      <c r="Q50171" s="92" t="s">
        <v>50</v>
      </c>
      <c r="BF50171" s="101" t="s">
        <v>58</v>
      </c>
      <c r="BK50171" s="98" t="s">
        <v>70</v>
      </c>
    </row>
    <row r="50172" spans="17:63" ht="29.25" customHeight="1" x14ac:dyDescent="0.2">
      <c r="Q50172" s="92" t="s">
        <v>50</v>
      </c>
      <c r="BF50172" s="101" t="s">
        <v>58</v>
      </c>
      <c r="BK50172" s="98" t="s">
        <v>70</v>
      </c>
    </row>
    <row r="50173" spans="17:63" ht="29.25" customHeight="1" x14ac:dyDescent="0.2">
      <c r="Q50173" s="92" t="s">
        <v>50</v>
      </c>
      <c r="BF50173" s="101" t="s">
        <v>58</v>
      </c>
      <c r="BK50173" s="98" t="s">
        <v>70</v>
      </c>
    </row>
    <row r="50174" spans="17:63" ht="29.25" customHeight="1" x14ac:dyDescent="0.2">
      <c r="Q50174" s="92" t="s">
        <v>50</v>
      </c>
      <c r="BF50174" s="101" t="s">
        <v>58</v>
      </c>
      <c r="BK50174" s="98" t="s">
        <v>70</v>
      </c>
    </row>
    <row r="50175" spans="17:63" ht="29.25" customHeight="1" x14ac:dyDescent="0.2">
      <c r="Q50175" s="92" t="s">
        <v>50</v>
      </c>
      <c r="BF50175" s="101" t="s">
        <v>58</v>
      </c>
      <c r="BK50175" s="98" t="s">
        <v>70</v>
      </c>
    </row>
    <row r="50176" spans="17:63" ht="29.25" customHeight="1" x14ac:dyDescent="0.2">
      <c r="Q50176" s="92" t="s">
        <v>50</v>
      </c>
      <c r="BF50176" s="101" t="s">
        <v>58</v>
      </c>
      <c r="BK50176" s="98" t="s">
        <v>70</v>
      </c>
    </row>
    <row r="50177" spans="17:63" ht="29.25" customHeight="1" x14ac:dyDescent="0.2">
      <c r="Q50177" s="92" t="s">
        <v>50</v>
      </c>
      <c r="BF50177" s="101" t="s">
        <v>58</v>
      </c>
      <c r="BK50177" s="98" t="s">
        <v>70</v>
      </c>
    </row>
    <row r="50178" spans="17:63" ht="29.25" customHeight="1" x14ac:dyDescent="0.2">
      <c r="Q50178" s="92" t="s">
        <v>50</v>
      </c>
      <c r="BF50178" s="101" t="s">
        <v>58</v>
      </c>
      <c r="BK50178" s="98" t="s">
        <v>70</v>
      </c>
    </row>
    <row r="50179" spans="17:63" ht="29.25" customHeight="1" x14ac:dyDescent="0.2">
      <c r="Q50179" s="92" t="s">
        <v>50</v>
      </c>
      <c r="BF50179" s="101" t="s">
        <v>58</v>
      </c>
      <c r="BK50179" s="98" t="s">
        <v>70</v>
      </c>
    </row>
    <row r="50180" spans="17:63" ht="29.25" customHeight="1" x14ac:dyDescent="0.2">
      <c r="Q50180" s="92" t="s">
        <v>50</v>
      </c>
      <c r="BF50180" s="101" t="s">
        <v>58</v>
      </c>
      <c r="BK50180" s="98" t="s">
        <v>70</v>
      </c>
    </row>
    <row r="50181" spans="17:63" ht="29.25" customHeight="1" x14ac:dyDescent="0.2">
      <c r="Q50181" s="92" t="s">
        <v>50</v>
      </c>
      <c r="BF50181" s="101" t="s">
        <v>58</v>
      </c>
      <c r="BK50181" s="98" t="s">
        <v>70</v>
      </c>
    </row>
    <row r="50182" spans="17:63" ht="29.25" customHeight="1" x14ac:dyDescent="0.2">
      <c r="Q50182" s="92" t="s">
        <v>50</v>
      </c>
      <c r="BF50182" s="101" t="s">
        <v>58</v>
      </c>
      <c r="BK50182" s="98" t="s">
        <v>70</v>
      </c>
    </row>
    <row r="50183" spans="17:63" ht="29.25" customHeight="1" x14ac:dyDescent="0.2">
      <c r="Q50183" s="92" t="s">
        <v>50</v>
      </c>
      <c r="BF50183" s="101" t="s">
        <v>58</v>
      </c>
      <c r="BK50183" s="98" t="s">
        <v>70</v>
      </c>
    </row>
    <row r="50184" spans="17:63" ht="29.25" customHeight="1" x14ac:dyDescent="0.2">
      <c r="Q50184" s="92" t="s">
        <v>50</v>
      </c>
      <c r="BF50184" s="101" t="s">
        <v>58</v>
      </c>
      <c r="BK50184" s="98" t="s">
        <v>70</v>
      </c>
    </row>
    <row r="50185" spans="17:63" ht="29.25" customHeight="1" x14ac:dyDescent="0.2">
      <c r="Q50185" s="92" t="s">
        <v>50</v>
      </c>
      <c r="BF50185" s="101" t="s">
        <v>58</v>
      </c>
      <c r="BK50185" s="98" t="s">
        <v>70</v>
      </c>
    </row>
    <row r="50186" spans="17:63" ht="29.25" customHeight="1" x14ac:dyDescent="0.2">
      <c r="Q50186" s="92" t="s">
        <v>50</v>
      </c>
      <c r="BF50186" s="101" t="s">
        <v>58</v>
      </c>
      <c r="BK50186" s="98" t="s">
        <v>70</v>
      </c>
    </row>
    <row r="50187" spans="17:63" ht="29.25" customHeight="1" x14ac:dyDescent="0.2">
      <c r="Q50187" s="92" t="s">
        <v>50</v>
      </c>
      <c r="BF50187" s="101" t="s">
        <v>58</v>
      </c>
      <c r="BK50187" s="98" t="s">
        <v>70</v>
      </c>
    </row>
    <row r="50188" spans="17:63" ht="29.25" customHeight="1" x14ac:dyDescent="0.2">
      <c r="Q50188" s="92" t="s">
        <v>50</v>
      </c>
      <c r="BF50188" s="101" t="s">
        <v>58</v>
      </c>
      <c r="BK50188" s="98" t="s">
        <v>70</v>
      </c>
    </row>
    <row r="50189" spans="17:63" ht="29.25" customHeight="1" x14ac:dyDescent="0.2">
      <c r="Q50189" s="92" t="s">
        <v>50</v>
      </c>
      <c r="BF50189" s="101" t="s">
        <v>58</v>
      </c>
      <c r="BK50189" s="98" t="s">
        <v>70</v>
      </c>
    </row>
    <row r="50190" spans="17:63" ht="29.25" customHeight="1" x14ac:dyDescent="0.2">
      <c r="Q50190" s="92" t="s">
        <v>50</v>
      </c>
      <c r="BF50190" s="101" t="s">
        <v>58</v>
      </c>
      <c r="BK50190" s="98" t="s">
        <v>70</v>
      </c>
    </row>
    <row r="50191" spans="17:63" ht="29.25" customHeight="1" x14ac:dyDescent="0.2">
      <c r="Q50191" s="92" t="s">
        <v>50</v>
      </c>
      <c r="BF50191" s="101" t="s">
        <v>58</v>
      </c>
      <c r="BK50191" s="98" t="s">
        <v>70</v>
      </c>
    </row>
    <row r="50192" spans="17:63" ht="29.25" customHeight="1" x14ac:dyDescent="0.2">
      <c r="Q50192" s="92" t="s">
        <v>50</v>
      </c>
      <c r="BF50192" s="101" t="s">
        <v>58</v>
      </c>
      <c r="BK50192" s="98" t="s">
        <v>70</v>
      </c>
    </row>
    <row r="50193" spans="17:63" ht="29.25" customHeight="1" x14ac:dyDescent="0.2">
      <c r="Q50193" s="92" t="s">
        <v>50</v>
      </c>
      <c r="BF50193" s="101" t="s">
        <v>58</v>
      </c>
      <c r="BK50193" s="98" t="s">
        <v>70</v>
      </c>
    </row>
    <row r="50194" spans="17:63" ht="29.25" customHeight="1" x14ac:dyDescent="0.2">
      <c r="Q50194" s="92" t="s">
        <v>50</v>
      </c>
      <c r="BF50194" s="101" t="s">
        <v>58</v>
      </c>
      <c r="BK50194" s="98" t="s">
        <v>70</v>
      </c>
    </row>
    <row r="50195" spans="17:63" ht="29.25" customHeight="1" x14ac:dyDescent="0.2">
      <c r="Q50195" s="92" t="s">
        <v>50</v>
      </c>
      <c r="BF50195" s="101" t="s">
        <v>58</v>
      </c>
      <c r="BK50195" s="98" t="s">
        <v>70</v>
      </c>
    </row>
    <row r="50196" spans="17:63" ht="29.25" customHeight="1" x14ac:dyDescent="0.2">
      <c r="Q50196" s="92" t="s">
        <v>50</v>
      </c>
      <c r="BF50196" s="101" t="s">
        <v>58</v>
      </c>
      <c r="BK50196" s="98" t="s">
        <v>70</v>
      </c>
    </row>
    <row r="50197" spans="17:63" ht="29.25" customHeight="1" x14ac:dyDescent="0.2">
      <c r="Q50197" s="92" t="s">
        <v>50</v>
      </c>
      <c r="BF50197" s="101" t="s">
        <v>58</v>
      </c>
      <c r="BK50197" s="98" t="s">
        <v>70</v>
      </c>
    </row>
    <row r="50198" spans="17:63" ht="29.25" customHeight="1" x14ac:dyDescent="0.2">
      <c r="Q50198" s="92" t="s">
        <v>50</v>
      </c>
      <c r="BF50198" s="101" t="s">
        <v>58</v>
      </c>
      <c r="BK50198" s="98" t="s">
        <v>70</v>
      </c>
    </row>
    <row r="50199" spans="17:63" ht="29.25" customHeight="1" x14ac:dyDescent="0.2">
      <c r="Q50199" s="92" t="s">
        <v>50</v>
      </c>
      <c r="BF50199" s="101" t="s">
        <v>58</v>
      </c>
      <c r="BK50199" s="98" t="s">
        <v>70</v>
      </c>
    </row>
    <row r="50200" spans="17:63" ht="29.25" customHeight="1" x14ac:dyDescent="0.2">
      <c r="Q50200" s="92" t="s">
        <v>50</v>
      </c>
      <c r="BF50200" s="101" t="s">
        <v>58</v>
      </c>
      <c r="BK50200" s="98" t="s">
        <v>70</v>
      </c>
    </row>
    <row r="50201" spans="17:63" ht="29.25" customHeight="1" x14ac:dyDescent="0.2">
      <c r="Q50201" s="92" t="s">
        <v>50</v>
      </c>
      <c r="BF50201" s="101" t="s">
        <v>58</v>
      </c>
      <c r="BK50201" s="98" t="s">
        <v>70</v>
      </c>
    </row>
    <row r="50202" spans="17:63" ht="29.25" customHeight="1" x14ac:dyDescent="0.2">
      <c r="Q50202" s="92" t="s">
        <v>50</v>
      </c>
      <c r="BF50202" s="101" t="s">
        <v>58</v>
      </c>
      <c r="BK50202" s="98" t="s">
        <v>70</v>
      </c>
    </row>
    <row r="50203" spans="17:63" ht="29.25" customHeight="1" x14ac:dyDescent="0.2">
      <c r="Q50203" s="92" t="s">
        <v>50</v>
      </c>
      <c r="BF50203" s="101" t="s">
        <v>58</v>
      </c>
      <c r="BK50203" s="98" t="s">
        <v>70</v>
      </c>
    </row>
    <row r="50204" spans="17:63" ht="29.25" customHeight="1" x14ac:dyDescent="0.2">
      <c r="Q50204" s="92" t="s">
        <v>50</v>
      </c>
      <c r="BF50204" s="101" t="s">
        <v>58</v>
      </c>
      <c r="BK50204" s="98" t="s">
        <v>70</v>
      </c>
    </row>
    <row r="50205" spans="17:63" ht="29.25" customHeight="1" x14ac:dyDescent="0.2">
      <c r="Q50205" s="92" t="s">
        <v>50</v>
      </c>
      <c r="BF50205" s="101" t="s">
        <v>58</v>
      </c>
      <c r="BK50205" s="98" t="s">
        <v>70</v>
      </c>
    </row>
    <row r="50206" spans="17:63" ht="29.25" customHeight="1" x14ac:dyDescent="0.2">
      <c r="Q50206" s="92" t="s">
        <v>50</v>
      </c>
      <c r="BF50206" s="101" t="s">
        <v>58</v>
      </c>
      <c r="BK50206" s="98" t="s">
        <v>70</v>
      </c>
    </row>
    <row r="50207" spans="17:63" ht="29.25" customHeight="1" x14ac:dyDescent="0.2">
      <c r="Q50207" s="92" t="s">
        <v>50</v>
      </c>
      <c r="BF50207" s="101" t="s">
        <v>58</v>
      </c>
      <c r="BK50207" s="98" t="s">
        <v>70</v>
      </c>
    </row>
    <row r="50208" spans="17:63" ht="29.25" customHeight="1" x14ac:dyDescent="0.2">
      <c r="Q50208" s="92" t="s">
        <v>50</v>
      </c>
      <c r="BF50208" s="101" t="s">
        <v>58</v>
      </c>
      <c r="BK50208" s="98" t="s">
        <v>70</v>
      </c>
    </row>
    <row r="50209" spans="17:63" ht="29.25" customHeight="1" x14ac:dyDescent="0.2">
      <c r="Q50209" s="92" t="s">
        <v>50</v>
      </c>
      <c r="BF50209" s="101" t="s">
        <v>58</v>
      </c>
      <c r="BK50209" s="98" t="s">
        <v>70</v>
      </c>
    </row>
    <row r="50210" spans="17:63" ht="29.25" customHeight="1" x14ac:dyDescent="0.2">
      <c r="Q50210" s="92" t="s">
        <v>50</v>
      </c>
      <c r="BF50210" s="101" t="s">
        <v>58</v>
      </c>
      <c r="BK50210" s="98" t="s">
        <v>70</v>
      </c>
    </row>
    <row r="50211" spans="17:63" ht="29.25" customHeight="1" x14ac:dyDescent="0.2">
      <c r="Q50211" s="92" t="s">
        <v>50</v>
      </c>
      <c r="BF50211" s="101" t="s">
        <v>58</v>
      </c>
      <c r="BK50211" s="98" t="s">
        <v>70</v>
      </c>
    </row>
    <row r="50212" spans="17:63" ht="29.25" customHeight="1" x14ac:dyDescent="0.2">
      <c r="Q50212" s="92" t="s">
        <v>50</v>
      </c>
      <c r="BF50212" s="101" t="s">
        <v>58</v>
      </c>
      <c r="BK50212" s="98" t="s">
        <v>70</v>
      </c>
    </row>
    <row r="50213" spans="17:63" ht="29.25" customHeight="1" x14ac:dyDescent="0.2">
      <c r="Q50213" s="92" t="s">
        <v>50</v>
      </c>
      <c r="BF50213" s="101" t="s">
        <v>58</v>
      </c>
      <c r="BK50213" s="98" t="s">
        <v>70</v>
      </c>
    </row>
    <row r="50214" spans="17:63" ht="29.25" customHeight="1" x14ac:dyDescent="0.2">
      <c r="Q50214" s="92" t="s">
        <v>50</v>
      </c>
      <c r="BF50214" s="101" t="s">
        <v>58</v>
      </c>
      <c r="BK50214" s="98" t="s">
        <v>70</v>
      </c>
    </row>
    <row r="50215" spans="17:63" ht="29.25" customHeight="1" x14ac:dyDescent="0.2">
      <c r="Q50215" s="92" t="s">
        <v>50</v>
      </c>
      <c r="BF50215" s="101" t="s">
        <v>58</v>
      </c>
      <c r="BK50215" s="98" t="s">
        <v>70</v>
      </c>
    </row>
    <row r="50216" spans="17:63" ht="29.25" customHeight="1" x14ac:dyDescent="0.2">
      <c r="Q50216" s="92" t="s">
        <v>50</v>
      </c>
      <c r="BF50216" s="101" t="s">
        <v>58</v>
      </c>
      <c r="BK50216" s="98" t="s">
        <v>70</v>
      </c>
    </row>
    <row r="50217" spans="17:63" ht="29.25" customHeight="1" x14ac:dyDescent="0.2">
      <c r="Q50217" s="92" t="s">
        <v>50</v>
      </c>
      <c r="BF50217" s="101" t="s">
        <v>58</v>
      </c>
      <c r="BK50217" s="98" t="s">
        <v>70</v>
      </c>
    </row>
    <row r="50218" spans="17:63" ht="29.25" customHeight="1" x14ac:dyDescent="0.2">
      <c r="Q50218" s="92" t="s">
        <v>50</v>
      </c>
      <c r="BF50218" s="101" t="s">
        <v>58</v>
      </c>
      <c r="BK50218" s="98" t="s">
        <v>70</v>
      </c>
    </row>
    <row r="50219" spans="17:63" ht="29.25" customHeight="1" x14ac:dyDescent="0.2">
      <c r="Q50219" s="92" t="s">
        <v>50</v>
      </c>
      <c r="BF50219" s="101" t="s">
        <v>58</v>
      </c>
      <c r="BK50219" s="98" t="s">
        <v>70</v>
      </c>
    </row>
    <row r="50220" spans="17:63" ht="29.25" customHeight="1" x14ac:dyDescent="0.2">
      <c r="Q50220" s="92" t="s">
        <v>50</v>
      </c>
      <c r="BF50220" s="101" t="s">
        <v>58</v>
      </c>
      <c r="BK50220" s="98" t="s">
        <v>70</v>
      </c>
    </row>
    <row r="50221" spans="17:63" ht="29.25" customHeight="1" x14ac:dyDescent="0.2">
      <c r="Q50221" s="92" t="s">
        <v>50</v>
      </c>
      <c r="BF50221" s="101" t="s">
        <v>58</v>
      </c>
      <c r="BK50221" s="98" t="s">
        <v>70</v>
      </c>
    </row>
    <row r="50222" spans="17:63" ht="29.25" customHeight="1" x14ac:dyDescent="0.2">
      <c r="Q50222" s="92" t="s">
        <v>50</v>
      </c>
      <c r="BF50222" s="101" t="s">
        <v>58</v>
      </c>
      <c r="BK50222" s="98" t="s">
        <v>70</v>
      </c>
    </row>
    <row r="50223" spans="17:63" ht="29.25" customHeight="1" x14ac:dyDescent="0.2">
      <c r="Q50223" s="92" t="s">
        <v>50</v>
      </c>
      <c r="BF50223" s="101" t="s">
        <v>58</v>
      </c>
      <c r="BK50223" s="98" t="s">
        <v>70</v>
      </c>
    </row>
    <row r="50224" spans="17:63" ht="29.25" customHeight="1" x14ac:dyDescent="0.2">
      <c r="Q50224" s="92" t="s">
        <v>50</v>
      </c>
      <c r="BF50224" s="101" t="s">
        <v>58</v>
      </c>
      <c r="BK50224" s="98" t="s">
        <v>70</v>
      </c>
    </row>
    <row r="50225" spans="17:63" ht="29.25" customHeight="1" x14ac:dyDescent="0.2">
      <c r="Q50225" s="92" t="s">
        <v>50</v>
      </c>
      <c r="BF50225" s="101" t="s">
        <v>58</v>
      </c>
      <c r="BK50225" s="98" t="s">
        <v>70</v>
      </c>
    </row>
    <row r="50226" spans="17:63" ht="29.25" customHeight="1" x14ac:dyDescent="0.2">
      <c r="Q50226" s="92" t="s">
        <v>50</v>
      </c>
      <c r="BF50226" s="101" t="s">
        <v>58</v>
      </c>
      <c r="BK50226" s="98" t="s">
        <v>70</v>
      </c>
    </row>
    <row r="50227" spans="17:63" ht="29.25" customHeight="1" x14ac:dyDescent="0.2">
      <c r="Q50227" s="92" t="s">
        <v>50</v>
      </c>
      <c r="BF50227" s="101" t="s">
        <v>58</v>
      </c>
      <c r="BK50227" s="98" t="s">
        <v>70</v>
      </c>
    </row>
    <row r="50228" spans="17:63" ht="29.25" customHeight="1" x14ac:dyDescent="0.2">
      <c r="Q50228" s="92" t="s">
        <v>50</v>
      </c>
      <c r="BF50228" s="101" t="s">
        <v>58</v>
      </c>
      <c r="BK50228" s="98" t="s">
        <v>70</v>
      </c>
    </row>
    <row r="50229" spans="17:63" ht="29.25" customHeight="1" x14ac:dyDescent="0.2">
      <c r="Q50229" s="92" t="s">
        <v>50</v>
      </c>
      <c r="BF50229" s="101" t="s">
        <v>58</v>
      </c>
      <c r="BK50229" s="98" t="s">
        <v>70</v>
      </c>
    </row>
    <row r="50230" spans="17:63" ht="29.25" customHeight="1" x14ac:dyDescent="0.2">
      <c r="Q50230" s="92" t="s">
        <v>50</v>
      </c>
      <c r="BF50230" s="101" t="s">
        <v>58</v>
      </c>
      <c r="BK50230" s="98" t="s">
        <v>70</v>
      </c>
    </row>
    <row r="50231" spans="17:63" ht="29.25" customHeight="1" x14ac:dyDescent="0.2">
      <c r="Q50231" s="92" t="s">
        <v>50</v>
      </c>
      <c r="BF50231" s="101" t="s">
        <v>58</v>
      </c>
      <c r="BK50231" s="98" t="s">
        <v>70</v>
      </c>
    </row>
    <row r="50232" spans="17:63" ht="29.25" customHeight="1" x14ac:dyDescent="0.2">
      <c r="Q50232" s="92" t="s">
        <v>50</v>
      </c>
      <c r="BF50232" s="101" t="s">
        <v>58</v>
      </c>
      <c r="BK50232" s="98" t="s">
        <v>70</v>
      </c>
    </row>
    <row r="50233" spans="17:63" ht="29.25" customHeight="1" x14ac:dyDescent="0.2">
      <c r="Q50233" s="92" t="s">
        <v>50</v>
      </c>
      <c r="BF50233" s="101" t="s">
        <v>58</v>
      </c>
      <c r="BK50233" s="98" t="s">
        <v>70</v>
      </c>
    </row>
    <row r="50234" spans="17:63" ht="29.25" customHeight="1" x14ac:dyDescent="0.2">
      <c r="Q50234" s="92" t="s">
        <v>50</v>
      </c>
      <c r="BF50234" s="101" t="s">
        <v>58</v>
      </c>
      <c r="BK50234" s="98" t="s">
        <v>70</v>
      </c>
    </row>
    <row r="50235" spans="17:63" ht="29.25" customHeight="1" x14ac:dyDescent="0.2">
      <c r="Q50235" s="92" t="s">
        <v>50</v>
      </c>
      <c r="BF50235" s="101" t="s">
        <v>58</v>
      </c>
      <c r="BK50235" s="98" t="s">
        <v>70</v>
      </c>
    </row>
    <row r="50236" spans="17:63" ht="29.25" customHeight="1" x14ac:dyDescent="0.2">
      <c r="Q50236" s="92" t="s">
        <v>50</v>
      </c>
      <c r="BF50236" s="101" t="s">
        <v>58</v>
      </c>
      <c r="BK50236" s="98" t="s">
        <v>70</v>
      </c>
    </row>
    <row r="50237" spans="17:63" ht="29.25" customHeight="1" x14ac:dyDescent="0.2">
      <c r="Q50237" s="92" t="s">
        <v>50</v>
      </c>
      <c r="BF50237" s="101" t="s">
        <v>58</v>
      </c>
      <c r="BK50237" s="98" t="s">
        <v>70</v>
      </c>
    </row>
    <row r="50238" spans="17:63" ht="29.25" customHeight="1" x14ac:dyDescent="0.2">
      <c r="Q50238" s="92" t="s">
        <v>50</v>
      </c>
      <c r="BF50238" s="101" t="s">
        <v>58</v>
      </c>
      <c r="BK50238" s="98" t="s">
        <v>70</v>
      </c>
    </row>
    <row r="50239" spans="17:63" ht="29.25" customHeight="1" x14ac:dyDescent="0.2">
      <c r="Q50239" s="92" t="s">
        <v>50</v>
      </c>
      <c r="BF50239" s="101" t="s">
        <v>58</v>
      </c>
      <c r="BK50239" s="98" t="s">
        <v>70</v>
      </c>
    </row>
    <row r="50240" spans="17:63" ht="29.25" customHeight="1" x14ac:dyDescent="0.2">
      <c r="Q50240" s="92" t="s">
        <v>50</v>
      </c>
      <c r="BF50240" s="101" t="s">
        <v>58</v>
      </c>
      <c r="BK50240" s="98" t="s">
        <v>70</v>
      </c>
    </row>
    <row r="50241" spans="17:63" ht="29.25" customHeight="1" x14ac:dyDescent="0.2">
      <c r="Q50241" s="92" t="s">
        <v>50</v>
      </c>
      <c r="BF50241" s="101" t="s">
        <v>58</v>
      </c>
      <c r="BK50241" s="98" t="s">
        <v>70</v>
      </c>
    </row>
    <row r="50242" spans="17:63" ht="29.25" customHeight="1" x14ac:dyDescent="0.2">
      <c r="Q50242" s="92" t="s">
        <v>50</v>
      </c>
      <c r="BF50242" s="101" t="s">
        <v>58</v>
      </c>
      <c r="BK50242" s="98" t="s">
        <v>70</v>
      </c>
    </row>
    <row r="50243" spans="17:63" ht="29.25" customHeight="1" x14ac:dyDescent="0.2">
      <c r="Q50243" s="92" t="s">
        <v>50</v>
      </c>
      <c r="BF50243" s="101" t="s">
        <v>58</v>
      </c>
      <c r="BK50243" s="98" t="s">
        <v>70</v>
      </c>
    </row>
    <row r="50244" spans="17:63" ht="29.25" customHeight="1" x14ac:dyDescent="0.2">
      <c r="Q50244" s="92" t="s">
        <v>50</v>
      </c>
      <c r="BF50244" s="101" t="s">
        <v>58</v>
      </c>
      <c r="BK50244" s="98" t="s">
        <v>70</v>
      </c>
    </row>
    <row r="50245" spans="17:63" ht="29.25" customHeight="1" x14ac:dyDescent="0.2">
      <c r="Q50245" s="92" t="s">
        <v>50</v>
      </c>
      <c r="BF50245" s="101" t="s">
        <v>58</v>
      </c>
      <c r="BK50245" s="98" t="s">
        <v>70</v>
      </c>
    </row>
    <row r="50246" spans="17:63" ht="29.25" customHeight="1" x14ac:dyDescent="0.2">
      <c r="Q50246" s="92" t="s">
        <v>50</v>
      </c>
      <c r="BF50246" s="101" t="s">
        <v>58</v>
      </c>
      <c r="BK50246" s="98" t="s">
        <v>70</v>
      </c>
    </row>
    <row r="50247" spans="17:63" ht="29.25" customHeight="1" x14ac:dyDescent="0.2">
      <c r="Q50247" s="92" t="s">
        <v>50</v>
      </c>
      <c r="BF50247" s="101" t="s">
        <v>58</v>
      </c>
      <c r="BK50247" s="98" t="s">
        <v>70</v>
      </c>
    </row>
    <row r="50248" spans="17:63" ht="29.25" customHeight="1" x14ac:dyDescent="0.2">
      <c r="Q50248" s="92" t="s">
        <v>50</v>
      </c>
      <c r="BF50248" s="101" t="s">
        <v>58</v>
      </c>
      <c r="BK50248" s="98" t="s">
        <v>70</v>
      </c>
    </row>
    <row r="50249" spans="17:63" ht="29.25" customHeight="1" x14ac:dyDescent="0.2">
      <c r="Q50249" s="92" t="s">
        <v>50</v>
      </c>
      <c r="BF50249" s="101" t="s">
        <v>58</v>
      </c>
      <c r="BK50249" s="98" t="s">
        <v>70</v>
      </c>
    </row>
    <row r="50250" spans="17:63" ht="29.25" customHeight="1" x14ac:dyDescent="0.2">
      <c r="Q50250" s="92" t="s">
        <v>50</v>
      </c>
      <c r="BF50250" s="101" t="s">
        <v>58</v>
      </c>
      <c r="BK50250" s="98" t="s">
        <v>70</v>
      </c>
    </row>
    <row r="50251" spans="17:63" ht="29.25" customHeight="1" x14ac:dyDescent="0.2">
      <c r="Q50251" s="92" t="s">
        <v>50</v>
      </c>
      <c r="BF50251" s="101" t="s">
        <v>58</v>
      </c>
      <c r="BK50251" s="98" t="s">
        <v>70</v>
      </c>
    </row>
    <row r="50252" spans="17:63" ht="29.25" customHeight="1" x14ac:dyDescent="0.2">
      <c r="Q50252" s="92" t="s">
        <v>50</v>
      </c>
      <c r="BF50252" s="101" t="s">
        <v>58</v>
      </c>
      <c r="BK50252" s="98" t="s">
        <v>70</v>
      </c>
    </row>
    <row r="50253" spans="17:63" ht="29.25" customHeight="1" x14ac:dyDescent="0.2">
      <c r="Q50253" s="92" t="s">
        <v>50</v>
      </c>
      <c r="BF50253" s="101" t="s">
        <v>58</v>
      </c>
      <c r="BK50253" s="98" t="s">
        <v>70</v>
      </c>
    </row>
    <row r="50254" spans="17:63" ht="29.25" customHeight="1" x14ac:dyDescent="0.2">
      <c r="Q50254" s="92" t="s">
        <v>50</v>
      </c>
      <c r="BF50254" s="101" t="s">
        <v>58</v>
      </c>
      <c r="BK50254" s="98" t="s">
        <v>70</v>
      </c>
    </row>
    <row r="50255" spans="17:63" ht="29.25" customHeight="1" x14ac:dyDescent="0.2">
      <c r="Q50255" s="92" t="s">
        <v>50</v>
      </c>
      <c r="BF50255" s="101" t="s">
        <v>58</v>
      </c>
      <c r="BK50255" s="98" t="s">
        <v>70</v>
      </c>
    </row>
    <row r="50256" spans="17:63" ht="29.25" customHeight="1" x14ac:dyDescent="0.2">
      <c r="Q50256" s="92" t="s">
        <v>50</v>
      </c>
      <c r="BF50256" s="101" t="s">
        <v>58</v>
      </c>
      <c r="BK50256" s="98" t="s">
        <v>70</v>
      </c>
    </row>
    <row r="50257" spans="17:63" ht="29.25" customHeight="1" x14ac:dyDescent="0.2">
      <c r="Q50257" s="92" t="s">
        <v>50</v>
      </c>
      <c r="BF50257" s="101" t="s">
        <v>58</v>
      </c>
      <c r="BK50257" s="98" t="s">
        <v>70</v>
      </c>
    </row>
    <row r="50258" spans="17:63" ht="29.25" customHeight="1" x14ac:dyDescent="0.2">
      <c r="Q50258" s="92" t="s">
        <v>50</v>
      </c>
      <c r="BF50258" s="101" t="s">
        <v>58</v>
      </c>
      <c r="BK50258" s="98" t="s">
        <v>70</v>
      </c>
    </row>
    <row r="50259" spans="17:63" ht="29.25" customHeight="1" x14ac:dyDescent="0.2">
      <c r="Q50259" s="92" t="s">
        <v>50</v>
      </c>
      <c r="BF50259" s="101" t="s">
        <v>58</v>
      </c>
      <c r="BK50259" s="98" t="s">
        <v>70</v>
      </c>
    </row>
    <row r="50260" spans="17:63" ht="29.25" customHeight="1" x14ac:dyDescent="0.2">
      <c r="Q50260" s="92" t="s">
        <v>50</v>
      </c>
      <c r="BF50260" s="101" t="s">
        <v>58</v>
      </c>
      <c r="BK50260" s="98" t="s">
        <v>70</v>
      </c>
    </row>
    <row r="50261" spans="17:63" ht="29.25" customHeight="1" x14ac:dyDescent="0.2">
      <c r="Q50261" s="92" t="s">
        <v>50</v>
      </c>
      <c r="BF50261" s="101" t="s">
        <v>58</v>
      </c>
      <c r="BK50261" s="98" t="s">
        <v>70</v>
      </c>
    </row>
    <row r="50262" spans="17:63" ht="29.25" customHeight="1" x14ac:dyDescent="0.2">
      <c r="Q50262" s="92" t="s">
        <v>50</v>
      </c>
      <c r="BF50262" s="101" t="s">
        <v>58</v>
      </c>
      <c r="BK50262" s="98" t="s">
        <v>70</v>
      </c>
    </row>
    <row r="50263" spans="17:63" ht="29.25" customHeight="1" x14ac:dyDescent="0.2">
      <c r="Q50263" s="92" t="s">
        <v>50</v>
      </c>
      <c r="BF50263" s="101" t="s">
        <v>58</v>
      </c>
      <c r="BK50263" s="98" t="s">
        <v>70</v>
      </c>
    </row>
    <row r="50264" spans="17:63" ht="29.25" customHeight="1" x14ac:dyDescent="0.2">
      <c r="Q50264" s="92" t="s">
        <v>50</v>
      </c>
      <c r="BF50264" s="101" t="s">
        <v>58</v>
      </c>
      <c r="BK50264" s="98" t="s">
        <v>70</v>
      </c>
    </row>
    <row r="50265" spans="17:63" ht="29.25" customHeight="1" x14ac:dyDescent="0.2">
      <c r="Q50265" s="92" t="s">
        <v>50</v>
      </c>
      <c r="BF50265" s="101" t="s">
        <v>58</v>
      </c>
      <c r="BK50265" s="98" t="s">
        <v>70</v>
      </c>
    </row>
    <row r="50266" spans="17:63" ht="29.25" customHeight="1" x14ac:dyDescent="0.2">
      <c r="Q50266" s="92" t="s">
        <v>50</v>
      </c>
      <c r="BF50266" s="101" t="s">
        <v>58</v>
      </c>
      <c r="BK50266" s="98" t="s">
        <v>70</v>
      </c>
    </row>
    <row r="50267" spans="17:63" ht="29.25" customHeight="1" x14ac:dyDescent="0.2">
      <c r="Q50267" s="92" t="s">
        <v>50</v>
      </c>
      <c r="BF50267" s="101" t="s">
        <v>58</v>
      </c>
      <c r="BK50267" s="98" t="s">
        <v>70</v>
      </c>
    </row>
    <row r="50268" spans="17:63" ht="29.25" customHeight="1" x14ac:dyDescent="0.2">
      <c r="Q50268" s="92" t="s">
        <v>50</v>
      </c>
      <c r="BF50268" s="101" t="s">
        <v>58</v>
      </c>
      <c r="BK50268" s="98" t="s">
        <v>70</v>
      </c>
    </row>
    <row r="50269" spans="17:63" ht="29.25" customHeight="1" x14ac:dyDescent="0.2">
      <c r="Q50269" s="92" t="s">
        <v>50</v>
      </c>
      <c r="BF50269" s="101" t="s">
        <v>58</v>
      </c>
      <c r="BK50269" s="98" t="s">
        <v>70</v>
      </c>
    </row>
    <row r="50270" spans="17:63" ht="29.25" customHeight="1" x14ac:dyDescent="0.2">
      <c r="Q50270" s="92" t="s">
        <v>50</v>
      </c>
      <c r="BF50270" s="101" t="s">
        <v>58</v>
      </c>
      <c r="BK50270" s="98" t="s">
        <v>70</v>
      </c>
    </row>
    <row r="50271" spans="17:63" ht="29.25" customHeight="1" x14ac:dyDescent="0.2">
      <c r="Q50271" s="92" t="s">
        <v>50</v>
      </c>
      <c r="BF50271" s="101" t="s">
        <v>58</v>
      </c>
      <c r="BK50271" s="98" t="s">
        <v>70</v>
      </c>
    </row>
    <row r="50272" spans="17:63" ht="29.25" customHeight="1" x14ac:dyDescent="0.2">
      <c r="Q50272" s="92" t="s">
        <v>50</v>
      </c>
      <c r="BF50272" s="101" t="s">
        <v>58</v>
      </c>
      <c r="BK50272" s="98" t="s">
        <v>70</v>
      </c>
    </row>
    <row r="50273" spans="17:63" ht="29.25" customHeight="1" x14ac:dyDescent="0.2">
      <c r="Q50273" s="92" t="s">
        <v>50</v>
      </c>
      <c r="BF50273" s="101" t="s">
        <v>58</v>
      </c>
      <c r="BK50273" s="98" t="s">
        <v>70</v>
      </c>
    </row>
    <row r="50274" spans="17:63" ht="29.25" customHeight="1" x14ac:dyDescent="0.2">
      <c r="Q50274" s="92" t="s">
        <v>50</v>
      </c>
      <c r="BF50274" s="101" t="s">
        <v>58</v>
      </c>
      <c r="BK50274" s="98" t="s">
        <v>70</v>
      </c>
    </row>
    <row r="50275" spans="17:63" ht="29.25" customHeight="1" x14ac:dyDescent="0.2">
      <c r="Q50275" s="92" t="s">
        <v>50</v>
      </c>
      <c r="BF50275" s="101" t="s">
        <v>58</v>
      </c>
      <c r="BK50275" s="98" t="s">
        <v>70</v>
      </c>
    </row>
    <row r="50276" spans="17:63" ht="29.25" customHeight="1" x14ac:dyDescent="0.2">
      <c r="Q50276" s="92" t="s">
        <v>50</v>
      </c>
      <c r="BF50276" s="101" t="s">
        <v>58</v>
      </c>
      <c r="BK50276" s="98" t="s">
        <v>70</v>
      </c>
    </row>
    <row r="50277" spans="17:63" ht="29.25" customHeight="1" x14ac:dyDescent="0.2">
      <c r="Q50277" s="92" t="s">
        <v>50</v>
      </c>
      <c r="BF50277" s="101" t="s">
        <v>58</v>
      </c>
      <c r="BK50277" s="98" t="s">
        <v>70</v>
      </c>
    </row>
    <row r="50278" spans="17:63" ht="29.25" customHeight="1" x14ac:dyDescent="0.2">
      <c r="Q50278" s="92" t="s">
        <v>50</v>
      </c>
      <c r="BF50278" s="101" t="s">
        <v>58</v>
      </c>
      <c r="BK50278" s="98" t="s">
        <v>70</v>
      </c>
    </row>
    <row r="50279" spans="17:63" ht="29.25" customHeight="1" x14ac:dyDescent="0.2">
      <c r="Q50279" s="92" t="s">
        <v>50</v>
      </c>
      <c r="BF50279" s="101" t="s">
        <v>58</v>
      </c>
      <c r="BK50279" s="98" t="s">
        <v>70</v>
      </c>
    </row>
    <row r="50280" spans="17:63" ht="29.25" customHeight="1" x14ac:dyDescent="0.2">
      <c r="Q50280" s="92" t="s">
        <v>50</v>
      </c>
      <c r="BF50280" s="101" t="s">
        <v>58</v>
      </c>
      <c r="BK50280" s="98" t="s">
        <v>70</v>
      </c>
    </row>
    <row r="50281" spans="17:63" ht="29.25" customHeight="1" x14ac:dyDescent="0.2">
      <c r="Q50281" s="92" t="s">
        <v>50</v>
      </c>
      <c r="BF50281" s="101" t="s">
        <v>58</v>
      </c>
      <c r="BK50281" s="98" t="s">
        <v>70</v>
      </c>
    </row>
    <row r="50282" spans="17:63" ht="29.25" customHeight="1" x14ac:dyDescent="0.2">
      <c r="Q50282" s="92" t="s">
        <v>50</v>
      </c>
      <c r="BF50282" s="101" t="s">
        <v>58</v>
      </c>
      <c r="BK50282" s="98" t="s">
        <v>70</v>
      </c>
    </row>
    <row r="50283" spans="17:63" ht="29.25" customHeight="1" x14ac:dyDescent="0.2">
      <c r="Q50283" s="92" t="s">
        <v>50</v>
      </c>
      <c r="BF50283" s="101" t="s">
        <v>58</v>
      </c>
      <c r="BK50283" s="98" t="s">
        <v>70</v>
      </c>
    </row>
    <row r="50284" spans="17:63" ht="29.25" customHeight="1" x14ac:dyDescent="0.2">
      <c r="Q50284" s="92" t="s">
        <v>50</v>
      </c>
      <c r="BF50284" s="101" t="s">
        <v>58</v>
      </c>
      <c r="BK50284" s="98" t="s">
        <v>70</v>
      </c>
    </row>
    <row r="50285" spans="17:63" ht="29.25" customHeight="1" x14ac:dyDescent="0.2">
      <c r="Q50285" s="92" t="s">
        <v>50</v>
      </c>
      <c r="BF50285" s="101" t="s">
        <v>58</v>
      </c>
      <c r="BK50285" s="98" t="s">
        <v>70</v>
      </c>
    </row>
    <row r="50286" spans="17:63" ht="29.25" customHeight="1" x14ac:dyDescent="0.2">
      <c r="Q50286" s="92" t="s">
        <v>50</v>
      </c>
      <c r="BF50286" s="101" t="s">
        <v>58</v>
      </c>
      <c r="BK50286" s="98" t="s">
        <v>70</v>
      </c>
    </row>
    <row r="50287" spans="17:63" ht="29.25" customHeight="1" x14ac:dyDescent="0.2">
      <c r="Q50287" s="92" t="s">
        <v>50</v>
      </c>
      <c r="BF50287" s="101" t="s">
        <v>58</v>
      </c>
      <c r="BK50287" s="98" t="s">
        <v>70</v>
      </c>
    </row>
    <row r="50288" spans="17:63" ht="29.25" customHeight="1" x14ac:dyDescent="0.2">
      <c r="Q50288" s="92" t="s">
        <v>50</v>
      </c>
      <c r="BF50288" s="101" t="s">
        <v>58</v>
      </c>
      <c r="BK50288" s="98" t="s">
        <v>70</v>
      </c>
    </row>
    <row r="50289" spans="17:63" ht="29.25" customHeight="1" x14ac:dyDescent="0.2">
      <c r="Q50289" s="92" t="s">
        <v>50</v>
      </c>
      <c r="BF50289" s="101" t="s">
        <v>58</v>
      </c>
      <c r="BK50289" s="98" t="s">
        <v>70</v>
      </c>
    </row>
    <row r="50290" spans="17:63" ht="29.25" customHeight="1" x14ac:dyDescent="0.2">
      <c r="Q50290" s="92" t="s">
        <v>50</v>
      </c>
      <c r="BF50290" s="101" t="s">
        <v>58</v>
      </c>
      <c r="BK50290" s="98" t="s">
        <v>70</v>
      </c>
    </row>
    <row r="50291" spans="17:63" ht="29.25" customHeight="1" x14ac:dyDescent="0.2">
      <c r="Q50291" s="92" t="s">
        <v>50</v>
      </c>
      <c r="BF50291" s="101" t="s">
        <v>58</v>
      </c>
      <c r="BK50291" s="98" t="s">
        <v>70</v>
      </c>
    </row>
    <row r="50292" spans="17:63" ht="29.25" customHeight="1" x14ac:dyDescent="0.2">
      <c r="Q50292" s="92" t="s">
        <v>50</v>
      </c>
      <c r="BF50292" s="101" t="s">
        <v>58</v>
      </c>
      <c r="BK50292" s="98" t="s">
        <v>70</v>
      </c>
    </row>
    <row r="50293" spans="17:63" ht="29.25" customHeight="1" x14ac:dyDescent="0.2">
      <c r="Q50293" s="92" t="s">
        <v>50</v>
      </c>
      <c r="BF50293" s="101" t="s">
        <v>58</v>
      </c>
      <c r="BK50293" s="98" t="s">
        <v>70</v>
      </c>
    </row>
    <row r="50294" spans="17:63" ht="29.25" customHeight="1" x14ac:dyDescent="0.2">
      <c r="Q50294" s="92" t="s">
        <v>50</v>
      </c>
      <c r="BF50294" s="101" t="s">
        <v>58</v>
      </c>
      <c r="BK50294" s="98" t="s">
        <v>70</v>
      </c>
    </row>
    <row r="50295" spans="17:63" ht="29.25" customHeight="1" x14ac:dyDescent="0.2">
      <c r="Q50295" s="92" t="s">
        <v>50</v>
      </c>
      <c r="BF50295" s="101" t="s">
        <v>58</v>
      </c>
      <c r="BK50295" s="98" t="s">
        <v>70</v>
      </c>
    </row>
    <row r="50296" spans="17:63" ht="29.25" customHeight="1" x14ac:dyDescent="0.2">
      <c r="Q50296" s="92" t="s">
        <v>50</v>
      </c>
      <c r="BF50296" s="101" t="s">
        <v>58</v>
      </c>
      <c r="BK50296" s="98" t="s">
        <v>70</v>
      </c>
    </row>
    <row r="50297" spans="17:63" ht="29.25" customHeight="1" x14ac:dyDescent="0.2">
      <c r="Q50297" s="92" t="s">
        <v>50</v>
      </c>
      <c r="BF50297" s="101" t="s">
        <v>58</v>
      </c>
      <c r="BK50297" s="98" t="s">
        <v>70</v>
      </c>
    </row>
    <row r="50298" spans="17:63" ht="29.25" customHeight="1" x14ac:dyDescent="0.2">
      <c r="Q50298" s="92" t="s">
        <v>50</v>
      </c>
      <c r="BF50298" s="101" t="s">
        <v>58</v>
      </c>
      <c r="BK50298" s="98" t="s">
        <v>70</v>
      </c>
    </row>
    <row r="50299" spans="17:63" ht="29.25" customHeight="1" x14ac:dyDescent="0.2">
      <c r="Q50299" s="92" t="s">
        <v>50</v>
      </c>
      <c r="BF50299" s="101" t="s">
        <v>58</v>
      </c>
      <c r="BK50299" s="98" t="s">
        <v>70</v>
      </c>
    </row>
    <row r="50300" spans="17:63" ht="29.25" customHeight="1" x14ac:dyDescent="0.2">
      <c r="Q50300" s="92" t="s">
        <v>50</v>
      </c>
      <c r="BF50300" s="101" t="s">
        <v>58</v>
      </c>
      <c r="BK50300" s="98" t="s">
        <v>70</v>
      </c>
    </row>
    <row r="50301" spans="17:63" ht="29.25" customHeight="1" x14ac:dyDescent="0.2">
      <c r="Q50301" s="92" t="s">
        <v>50</v>
      </c>
      <c r="BF50301" s="101" t="s">
        <v>58</v>
      </c>
      <c r="BK50301" s="98" t="s">
        <v>70</v>
      </c>
    </row>
    <row r="50302" spans="17:63" ht="29.25" customHeight="1" x14ac:dyDescent="0.2">
      <c r="Q50302" s="92" t="s">
        <v>50</v>
      </c>
      <c r="BF50302" s="101" t="s">
        <v>58</v>
      </c>
      <c r="BK50302" s="98" t="s">
        <v>70</v>
      </c>
    </row>
    <row r="50303" spans="17:63" ht="29.25" customHeight="1" x14ac:dyDescent="0.2">
      <c r="Q50303" s="92" t="s">
        <v>50</v>
      </c>
      <c r="BF50303" s="101" t="s">
        <v>58</v>
      </c>
      <c r="BK50303" s="98" t="s">
        <v>70</v>
      </c>
    </row>
    <row r="50304" spans="17:63" ht="29.25" customHeight="1" x14ac:dyDescent="0.2">
      <c r="Q50304" s="92" t="s">
        <v>50</v>
      </c>
      <c r="BF50304" s="101" t="s">
        <v>58</v>
      </c>
      <c r="BK50304" s="98" t="s">
        <v>70</v>
      </c>
    </row>
    <row r="50305" spans="17:63" ht="29.25" customHeight="1" x14ac:dyDescent="0.2">
      <c r="Q50305" s="92" t="s">
        <v>50</v>
      </c>
      <c r="BF50305" s="101" t="s">
        <v>58</v>
      </c>
      <c r="BK50305" s="98" t="s">
        <v>70</v>
      </c>
    </row>
    <row r="50306" spans="17:63" ht="29.25" customHeight="1" x14ac:dyDescent="0.2">
      <c r="Q50306" s="92" t="s">
        <v>50</v>
      </c>
      <c r="BF50306" s="101" t="s">
        <v>58</v>
      </c>
      <c r="BK50306" s="98" t="s">
        <v>70</v>
      </c>
    </row>
    <row r="50307" spans="17:63" ht="29.25" customHeight="1" x14ac:dyDescent="0.2">
      <c r="Q50307" s="92" t="s">
        <v>50</v>
      </c>
      <c r="BF50307" s="101" t="s">
        <v>58</v>
      </c>
      <c r="BK50307" s="98" t="s">
        <v>70</v>
      </c>
    </row>
    <row r="50308" spans="17:63" ht="29.25" customHeight="1" x14ac:dyDescent="0.2">
      <c r="Q50308" s="92" t="s">
        <v>50</v>
      </c>
      <c r="BF50308" s="101" t="s">
        <v>58</v>
      </c>
      <c r="BK50308" s="98" t="s">
        <v>70</v>
      </c>
    </row>
    <row r="50309" spans="17:63" ht="29.25" customHeight="1" x14ac:dyDescent="0.2">
      <c r="Q50309" s="92" t="s">
        <v>50</v>
      </c>
      <c r="BF50309" s="101" t="s">
        <v>58</v>
      </c>
      <c r="BK50309" s="98" t="s">
        <v>70</v>
      </c>
    </row>
    <row r="50310" spans="17:63" ht="29.25" customHeight="1" x14ac:dyDescent="0.2">
      <c r="Q50310" s="92" t="s">
        <v>50</v>
      </c>
      <c r="BF50310" s="101" t="s">
        <v>58</v>
      </c>
      <c r="BK50310" s="98" t="s">
        <v>70</v>
      </c>
    </row>
    <row r="50311" spans="17:63" ht="29.25" customHeight="1" x14ac:dyDescent="0.2">
      <c r="Q50311" s="92" t="s">
        <v>50</v>
      </c>
      <c r="BF50311" s="101" t="s">
        <v>58</v>
      </c>
      <c r="BK50311" s="98" t="s">
        <v>70</v>
      </c>
    </row>
    <row r="50312" spans="17:63" ht="29.25" customHeight="1" x14ac:dyDescent="0.2">
      <c r="Q50312" s="92" t="s">
        <v>50</v>
      </c>
      <c r="BF50312" s="101" t="s">
        <v>58</v>
      </c>
      <c r="BK50312" s="98" t="s">
        <v>70</v>
      </c>
    </row>
    <row r="50313" spans="17:63" ht="29.25" customHeight="1" x14ac:dyDescent="0.2">
      <c r="Q50313" s="92" t="s">
        <v>50</v>
      </c>
      <c r="BF50313" s="101" t="s">
        <v>58</v>
      </c>
      <c r="BK50313" s="98" t="s">
        <v>70</v>
      </c>
    </row>
    <row r="50314" spans="17:63" ht="29.25" customHeight="1" x14ac:dyDescent="0.2">
      <c r="Q50314" s="92" t="s">
        <v>50</v>
      </c>
      <c r="BF50314" s="101" t="s">
        <v>58</v>
      </c>
      <c r="BK50314" s="98" t="s">
        <v>70</v>
      </c>
    </row>
    <row r="50315" spans="17:63" ht="29.25" customHeight="1" x14ac:dyDescent="0.2">
      <c r="Q50315" s="92" t="s">
        <v>50</v>
      </c>
      <c r="BF50315" s="101" t="s">
        <v>58</v>
      </c>
      <c r="BK50315" s="98" t="s">
        <v>70</v>
      </c>
    </row>
    <row r="50316" spans="17:63" ht="29.25" customHeight="1" x14ac:dyDescent="0.2">
      <c r="Q50316" s="92" t="s">
        <v>50</v>
      </c>
      <c r="BF50316" s="101" t="s">
        <v>58</v>
      </c>
      <c r="BK50316" s="98" t="s">
        <v>70</v>
      </c>
    </row>
    <row r="50317" spans="17:63" ht="29.25" customHeight="1" x14ac:dyDescent="0.2">
      <c r="Q50317" s="92" t="s">
        <v>50</v>
      </c>
      <c r="BF50317" s="101" t="s">
        <v>58</v>
      </c>
      <c r="BK50317" s="98" t="s">
        <v>70</v>
      </c>
    </row>
    <row r="50318" spans="17:63" ht="29.25" customHeight="1" x14ac:dyDescent="0.2">
      <c r="Q50318" s="92" t="s">
        <v>50</v>
      </c>
      <c r="BF50318" s="101" t="s">
        <v>58</v>
      </c>
      <c r="BK50318" s="98" t="s">
        <v>70</v>
      </c>
    </row>
    <row r="50319" spans="17:63" ht="29.25" customHeight="1" x14ac:dyDescent="0.2">
      <c r="Q50319" s="92" t="s">
        <v>50</v>
      </c>
      <c r="BF50319" s="101" t="s">
        <v>58</v>
      </c>
      <c r="BK50319" s="98" t="s">
        <v>70</v>
      </c>
    </row>
    <row r="50320" spans="17:63" ht="29.25" customHeight="1" x14ac:dyDescent="0.2">
      <c r="Q50320" s="92" t="s">
        <v>50</v>
      </c>
      <c r="BF50320" s="101" t="s">
        <v>58</v>
      </c>
      <c r="BK50320" s="98" t="s">
        <v>70</v>
      </c>
    </row>
    <row r="50321" spans="17:63" ht="29.25" customHeight="1" x14ac:dyDescent="0.2">
      <c r="Q50321" s="92" t="s">
        <v>50</v>
      </c>
      <c r="BF50321" s="101" t="s">
        <v>58</v>
      </c>
      <c r="BK50321" s="98" t="s">
        <v>70</v>
      </c>
    </row>
    <row r="50322" spans="17:63" ht="29.25" customHeight="1" x14ac:dyDescent="0.2">
      <c r="Q50322" s="92" t="s">
        <v>50</v>
      </c>
      <c r="BF50322" s="101" t="s">
        <v>58</v>
      </c>
      <c r="BK50322" s="98" t="s">
        <v>70</v>
      </c>
    </row>
    <row r="50323" spans="17:63" ht="29.25" customHeight="1" x14ac:dyDescent="0.2">
      <c r="Q50323" s="92" t="s">
        <v>50</v>
      </c>
      <c r="BF50323" s="101" t="s">
        <v>58</v>
      </c>
      <c r="BK50323" s="98" t="s">
        <v>70</v>
      </c>
    </row>
    <row r="50324" spans="17:63" ht="29.25" customHeight="1" x14ac:dyDescent="0.2">
      <c r="Q50324" s="92" t="s">
        <v>50</v>
      </c>
      <c r="BF50324" s="101" t="s">
        <v>58</v>
      </c>
      <c r="BK50324" s="98" t="s">
        <v>70</v>
      </c>
    </row>
    <row r="50325" spans="17:63" ht="29.25" customHeight="1" x14ac:dyDescent="0.2">
      <c r="Q50325" s="92" t="s">
        <v>50</v>
      </c>
      <c r="BF50325" s="101" t="s">
        <v>58</v>
      </c>
      <c r="BK50325" s="98" t="s">
        <v>70</v>
      </c>
    </row>
    <row r="50326" spans="17:63" ht="29.25" customHeight="1" x14ac:dyDescent="0.2">
      <c r="Q50326" s="92" t="s">
        <v>50</v>
      </c>
      <c r="BF50326" s="101" t="s">
        <v>58</v>
      </c>
      <c r="BK50326" s="98" t="s">
        <v>70</v>
      </c>
    </row>
    <row r="50327" spans="17:63" ht="29.25" customHeight="1" x14ac:dyDescent="0.2">
      <c r="Q50327" s="92" t="s">
        <v>50</v>
      </c>
      <c r="BF50327" s="101" t="s">
        <v>58</v>
      </c>
      <c r="BK50327" s="98" t="s">
        <v>70</v>
      </c>
    </row>
    <row r="50328" spans="17:63" ht="29.25" customHeight="1" x14ac:dyDescent="0.2">
      <c r="Q50328" s="92" t="s">
        <v>50</v>
      </c>
      <c r="BF50328" s="101" t="s">
        <v>58</v>
      </c>
      <c r="BK50328" s="98" t="s">
        <v>70</v>
      </c>
    </row>
    <row r="50329" spans="17:63" ht="29.25" customHeight="1" x14ac:dyDescent="0.2">
      <c r="Q50329" s="92" t="s">
        <v>50</v>
      </c>
      <c r="BF50329" s="101" t="s">
        <v>58</v>
      </c>
      <c r="BK50329" s="98" t="s">
        <v>70</v>
      </c>
    </row>
    <row r="50330" spans="17:63" ht="29.25" customHeight="1" x14ac:dyDescent="0.2">
      <c r="Q50330" s="92" t="s">
        <v>50</v>
      </c>
      <c r="BF50330" s="101" t="s">
        <v>58</v>
      </c>
      <c r="BK50330" s="98" t="s">
        <v>70</v>
      </c>
    </row>
    <row r="50331" spans="17:63" ht="29.25" customHeight="1" x14ac:dyDescent="0.2">
      <c r="Q50331" s="92" t="s">
        <v>50</v>
      </c>
      <c r="BF50331" s="101" t="s">
        <v>58</v>
      </c>
      <c r="BK50331" s="98" t="s">
        <v>70</v>
      </c>
    </row>
    <row r="50332" spans="17:63" ht="29.25" customHeight="1" x14ac:dyDescent="0.2">
      <c r="Q50332" s="92" t="s">
        <v>50</v>
      </c>
      <c r="BF50332" s="101" t="s">
        <v>58</v>
      </c>
      <c r="BK50332" s="98" t="s">
        <v>70</v>
      </c>
    </row>
    <row r="50333" spans="17:63" ht="29.25" customHeight="1" x14ac:dyDescent="0.2">
      <c r="Q50333" s="92" t="s">
        <v>50</v>
      </c>
      <c r="BF50333" s="101" t="s">
        <v>58</v>
      </c>
      <c r="BK50333" s="98" t="s">
        <v>70</v>
      </c>
    </row>
    <row r="50334" spans="17:63" ht="29.25" customHeight="1" x14ac:dyDescent="0.2">
      <c r="Q50334" s="92" t="s">
        <v>50</v>
      </c>
      <c r="BF50334" s="101" t="s">
        <v>58</v>
      </c>
      <c r="BK50334" s="98" t="s">
        <v>70</v>
      </c>
    </row>
    <row r="50335" spans="17:63" ht="29.25" customHeight="1" x14ac:dyDescent="0.2">
      <c r="Q50335" s="92" t="s">
        <v>50</v>
      </c>
      <c r="BF50335" s="101" t="s">
        <v>58</v>
      </c>
      <c r="BK50335" s="98" t="s">
        <v>70</v>
      </c>
    </row>
    <row r="50336" spans="17:63" ht="29.25" customHeight="1" x14ac:dyDescent="0.2">
      <c r="Q50336" s="92" t="s">
        <v>50</v>
      </c>
      <c r="BF50336" s="101" t="s">
        <v>58</v>
      </c>
      <c r="BK50336" s="98" t="s">
        <v>70</v>
      </c>
    </row>
    <row r="50337" spans="17:63" ht="29.25" customHeight="1" x14ac:dyDescent="0.2">
      <c r="Q50337" s="92" t="s">
        <v>50</v>
      </c>
      <c r="BF50337" s="101" t="s">
        <v>58</v>
      </c>
      <c r="BK50337" s="98" t="s">
        <v>70</v>
      </c>
    </row>
    <row r="50338" spans="17:63" ht="29.25" customHeight="1" x14ac:dyDescent="0.2">
      <c r="Q50338" s="92" t="s">
        <v>50</v>
      </c>
      <c r="BF50338" s="101" t="s">
        <v>58</v>
      </c>
      <c r="BK50338" s="98" t="s">
        <v>70</v>
      </c>
    </row>
    <row r="50339" spans="17:63" ht="29.25" customHeight="1" x14ac:dyDescent="0.2">
      <c r="Q50339" s="92" t="s">
        <v>50</v>
      </c>
      <c r="BF50339" s="101" t="s">
        <v>58</v>
      </c>
      <c r="BK50339" s="98" t="s">
        <v>70</v>
      </c>
    </row>
    <row r="50340" spans="17:63" ht="29.25" customHeight="1" x14ac:dyDescent="0.2">
      <c r="Q50340" s="92" t="s">
        <v>50</v>
      </c>
      <c r="BF50340" s="101" t="s">
        <v>58</v>
      </c>
      <c r="BK50340" s="98" t="s">
        <v>70</v>
      </c>
    </row>
    <row r="50341" spans="17:63" ht="29.25" customHeight="1" x14ac:dyDescent="0.2">
      <c r="Q50341" s="92" t="s">
        <v>50</v>
      </c>
      <c r="BF50341" s="101" t="s">
        <v>58</v>
      </c>
      <c r="BK50341" s="98" t="s">
        <v>70</v>
      </c>
    </row>
    <row r="50342" spans="17:63" ht="29.25" customHeight="1" x14ac:dyDescent="0.2">
      <c r="Q50342" s="92" t="s">
        <v>50</v>
      </c>
      <c r="BF50342" s="101" t="s">
        <v>58</v>
      </c>
      <c r="BK50342" s="98" t="s">
        <v>70</v>
      </c>
    </row>
    <row r="50343" spans="17:63" ht="29.25" customHeight="1" x14ac:dyDescent="0.2">
      <c r="Q50343" s="92" t="s">
        <v>50</v>
      </c>
      <c r="BF50343" s="101" t="s">
        <v>58</v>
      </c>
      <c r="BK50343" s="98" t="s">
        <v>70</v>
      </c>
    </row>
    <row r="50344" spans="17:63" ht="29.25" customHeight="1" x14ac:dyDescent="0.2">
      <c r="Q50344" s="92" t="s">
        <v>50</v>
      </c>
      <c r="BF50344" s="101" t="s">
        <v>58</v>
      </c>
      <c r="BK50344" s="98" t="s">
        <v>70</v>
      </c>
    </row>
    <row r="50345" spans="17:63" ht="29.25" customHeight="1" x14ac:dyDescent="0.2">
      <c r="Q50345" s="92" t="s">
        <v>50</v>
      </c>
      <c r="BF50345" s="101" t="s">
        <v>58</v>
      </c>
      <c r="BK50345" s="98" t="s">
        <v>70</v>
      </c>
    </row>
    <row r="50346" spans="17:63" ht="29.25" customHeight="1" x14ac:dyDescent="0.2">
      <c r="Q50346" s="92" t="s">
        <v>50</v>
      </c>
      <c r="BF50346" s="101" t="s">
        <v>58</v>
      </c>
      <c r="BK50346" s="98" t="s">
        <v>70</v>
      </c>
    </row>
    <row r="50347" spans="17:63" ht="29.25" customHeight="1" x14ac:dyDescent="0.2">
      <c r="Q50347" s="92" t="s">
        <v>50</v>
      </c>
      <c r="BF50347" s="101" t="s">
        <v>58</v>
      </c>
      <c r="BK50347" s="98" t="s">
        <v>70</v>
      </c>
    </row>
    <row r="50348" spans="17:63" ht="29.25" customHeight="1" x14ac:dyDescent="0.2">
      <c r="Q50348" s="92" t="s">
        <v>50</v>
      </c>
      <c r="BF50348" s="101" t="s">
        <v>58</v>
      </c>
      <c r="BK50348" s="98" t="s">
        <v>70</v>
      </c>
    </row>
    <row r="50349" spans="17:63" ht="29.25" customHeight="1" x14ac:dyDescent="0.2">
      <c r="Q50349" s="92" t="s">
        <v>50</v>
      </c>
      <c r="BF50349" s="101" t="s">
        <v>58</v>
      </c>
      <c r="BK50349" s="98" t="s">
        <v>70</v>
      </c>
    </row>
    <row r="50350" spans="17:63" ht="29.25" customHeight="1" x14ac:dyDescent="0.2">
      <c r="Q50350" s="92" t="s">
        <v>50</v>
      </c>
      <c r="BF50350" s="101" t="s">
        <v>58</v>
      </c>
      <c r="BK50350" s="98" t="s">
        <v>70</v>
      </c>
    </row>
    <row r="50351" spans="17:63" ht="29.25" customHeight="1" x14ac:dyDescent="0.2">
      <c r="Q50351" s="92" t="s">
        <v>50</v>
      </c>
      <c r="BF50351" s="101" t="s">
        <v>58</v>
      </c>
      <c r="BK50351" s="98" t="s">
        <v>70</v>
      </c>
    </row>
    <row r="50352" spans="17:63" ht="29.25" customHeight="1" x14ac:dyDescent="0.2">
      <c r="Q50352" s="92" t="s">
        <v>50</v>
      </c>
      <c r="BF50352" s="101" t="s">
        <v>58</v>
      </c>
      <c r="BK50352" s="98" t="s">
        <v>70</v>
      </c>
    </row>
    <row r="50353" spans="17:63" ht="29.25" customHeight="1" x14ac:dyDescent="0.2">
      <c r="Q50353" s="92" t="s">
        <v>50</v>
      </c>
      <c r="BF50353" s="101" t="s">
        <v>58</v>
      </c>
      <c r="BK50353" s="98" t="s">
        <v>70</v>
      </c>
    </row>
    <row r="50354" spans="17:63" ht="29.25" customHeight="1" x14ac:dyDescent="0.2">
      <c r="Q50354" s="92" t="s">
        <v>50</v>
      </c>
      <c r="BF50354" s="101" t="s">
        <v>58</v>
      </c>
      <c r="BK50354" s="98" t="s">
        <v>70</v>
      </c>
    </row>
    <row r="50355" spans="17:63" ht="29.25" customHeight="1" x14ac:dyDescent="0.2">
      <c r="Q50355" s="92" t="s">
        <v>50</v>
      </c>
      <c r="BF50355" s="101" t="s">
        <v>58</v>
      </c>
      <c r="BK50355" s="98" t="s">
        <v>70</v>
      </c>
    </row>
    <row r="50356" spans="17:63" ht="29.25" customHeight="1" x14ac:dyDescent="0.2">
      <c r="Q50356" s="92" t="s">
        <v>50</v>
      </c>
      <c r="BF50356" s="101" t="s">
        <v>58</v>
      </c>
      <c r="BK50356" s="98" t="s">
        <v>70</v>
      </c>
    </row>
    <row r="50357" spans="17:63" ht="29.25" customHeight="1" x14ac:dyDescent="0.2">
      <c r="Q50357" s="92" t="s">
        <v>50</v>
      </c>
      <c r="BF50357" s="101" t="s">
        <v>58</v>
      </c>
      <c r="BK50357" s="98" t="s">
        <v>70</v>
      </c>
    </row>
    <row r="50358" spans="17:63" ht="29.25" customHeight="1" x14ac:dyDescent="0.2">
      <c r="Q50358" s="92" t="s">
        <v>50</v>
      </c>
      <c r="BF50358" s="101" t="s">
        <v>58</v>
      </c>
      <c r="BK50358" s="98" t="s">
        <v>70</v>
      </c>
    </row>
    <row r="50359" spans="17:63" ht="29.25" customHeight="1" x14ac:dyDescent="0.2">
      <c r="Q50359" s="92" t="s">
        <v>50</v>
      </c>
      <c r="BF50359" s="101" t="s">
        <v>58</v>
      </c>
      <c r="BK50359" s="98" t="s">
        <v>70</v>
      </c>
    </row>
    <row r="50360" spans="17:63" ht="29.25" customHeight="1" x14ac:dyDescent="0.2">
      <c r="Q50360" s="92" t="s">
        <v>50</v>
      </c>
      <c r="BF50360" s="101" t="s">
        <v>58</v>
      </c>
      <c r="BK50360" s="98" t="s">
        <v>70</v>
      </c>
    </row>
    <row r="50361" spans="17:63" ht="29.25" customHeight="1" x14ac:dyDescent="0.2">
      <c r="Q50361" s="92" t="s">
        <v>50</v>
      </c>
      <c r="BF50361" s="101" t="s">
        <v>58</v>
      </c>
      <c r="BK50361" s="98" t="s">
        <v>70</v>
      </c>
    </row>
    <row r="50362" spans="17:63" ht="29.25" customHeight="1" x14ac:dyDescent="0.2">
      <c r="Q50362" s="92" t="s">
        <v>50</v>
      </c>
      <c r="BF50362" s="101" t="s">
        <v>58</v>
      </c>
      <c r="BK50362" s="98" t="s">
        <v>70</v>
      </c>
    </row>
    <row r="50363" spans="17:63" ht="29.25" customHeight="1" x14ac:dyDescent="0.2">
      <c r="Q50363" s="92" t="s">
        <v>50</v>
      </c>
      <c r="BF50363" s="101" t="s">
        <v>58</v>
      </c>
      <c r="BK50363" s="98" t="s">
        <v>70</v>
      </c>
    </row>
    <row r="50364" spans="17:63" ht="29.25" customHeight="1" x14ac:dyDescent="0.2">
      <c r="Q50364" s="92" t="s">
        <v>50</v>
      </c>
      <c r="BF50364" s="101" t="s">
        <v>58</v>
      </c>
      <c r="BK50364" s="98" t="s">
        <v>70</v>
      </c>
    </row>
    <row r="50365" spans="17:63" ht="29.25" customHeight="1" x14ac:dyDescent="0.2">
      <c r="Q50365" s="92" t="s">
        <v>50</v>
      </c>
      <c r="BF50365" s="101" t="s">
        <v>58</v>
      </c>
      <c r="BK50365" s="98" t="s">
        <v>70</v>
      </c>
    </row>
    <row r="50366" spans="17:63" ht="29.25" customHeight="1" x14ac:dyDescent="0.2">
      <c r="Q50366" s="92" t="s">
        <v>50</v>
      </c>
      <c r="BF50366" s="101" t="s">
        <v>58</v>
      </c>
      <c r="BK50366" s="98" t="s">
        <v>70</v>
      </c>
    </row>
    <row r="50367" spans="17:63" ht="29.25" customHeight="1" x14ac:dyDescent="0.2">
      <c r="Q50367" s="92" t="s">
        <v>50</v>
      </c>
      <c r="BF50367" s="101" t="s">
        <v>58</v>
      </c>
      <c r="BK50367" s="98" t="s">
        <v>70</v>
      </c>
    </row>
    <row r="50368" spans="17:63" ht="29.25" customHeight="1" x14ac:dyDescent="0.2">
      <c r="Q50368" s="92" t="s">
        <v>50</v>
      </c>
      <c r="BF50368" s="101" t="s">
        <v>58</v>
      </c>
      <c r="BK50368" s="98" t="s">
        <v>70</v>
      </c>
    </row>
    <row r="50369" spans="17:63" ht="29.25" customHeight="1" x14ac:dyDescent="0.2">
      <c r="Q50369" s="92" t="s">
        <v>50</v>
      </c>
      <c r="BF50369" s="101" t="s">
        <v>58</v>
      </c>
      <c r="BK50369" s="98" t="s">
        <v>70</v>
      </c>
    </row>
    <row r="50370" spans="17:63" ht="29.25" customHeight="1" x14ac:dyDescent="0.2">
      <c r="Q50370" s="92" t="s">
        <v>50</v>
      </c>
      <c r="BF50370" s="101" t="s">
        <v>58</v>
      </c>
      <c r="BK50370" s="98" t="s">
        <v>70</v>
      </c>
    </row>
    <row r="50371" spans="17:63" ht="29.25" customHeight="1" x14ac:dyDescent="0.2">
      <c r="Q50371" s="92" t="s">
        <v>50</v>
      </c>
      <c r="BF50371" s="101" t="s">
        <v>58</v>
      </c>
      <c r="BK50371" s="98" t="s">
        <v>70</v>
      </c>
    </row>
    <row r="50372" spans="17:63" ht="29.25" customHeight="1" x14ac:dyDescent="0.2">
      <c r="Q50372" s="92" t="s">
        <v>50</v>
      </c>
      <c r="BF50372" s="101" t="s">
        <v>58</v>
      </c>
      <c r="BK50372" s="98" t="s">
        <v>70</v>
      </c>
    </row>
    <row r="50373" spans="17:63" ht="29.25" customHeight="1" x14ac:dyDescent="0.2">
      <c r="Q50373" s="92" t="s">
        <v>50</v>
      </c>
      <c r="BF50373" s="101" t="s">
        <v>58</v>
      </c>
      <c r="BK50373" s="98" t="s">
        <v>70</v>
      </c>
    </row>
    <row r="50374" spans="17:63" ht="29.25" customHeight="1" x14ac:dyDescent="0.2">
      <c r="Q50374" s="92" t="s">
        <v>50</v>
      </c>
      <c r="BF50374" s="101" t="s">
        <v>58</v>
      </c>
      <c r="BK50374" s="98" t="s">
        <v>70</v>
      </c>
    </row>
    <row r="50375" spans="17:63" ht="29.25" customHeight="1" x14ac:dyDescent="0.2">
      <c r="Q50375" s="92" t="s">
        <v>50</v>
      </c>
      <c r="BF50375" s="101" t="s">
        <v>58</v>
      </c>
      <c r="BK50375" s="98" t="s">
        <v>70</v>
      </c>
    </row>
    <row r="50376" spans="17:63" ht="29.25" customHeight="1" x14ac:dyDescent="0.2">
      <c r="Q50376" s="92" t="s">
        <v>50</v>
      </c>
      <c r="BF50376" s="101" t="s">
        <v>58</v>
      </c>
      <c r="BK50376" s="98" t="s">
        <v>70</v>
      </c>
    </row>
    <row r="50377" spans="17:63" ht="29.25" customHeight="1" x14ac:dyDescent="0.2">
      <c r="Q50377" s="92" t="s">
        <v>50</v>
      </c>
      <c r="BF50377" s="101" t="s">
        <v>58</v>
      </c>
      <c r="BK50377" s="98" t="s">
        <v>70</v>
      </c>
    </row>
    <row r="50378" spans="17:63" ht="29.25" customHeight="1" x14ac:dyDescent="0.2">
      <c r="Q50378" s="92" t="s">
        <v>50</v>
      </c>
      <c r="BF50378" s="101" t="s">
        <v>58</v>
      </c>
      <c r="BK50378" s="98" t="s">
        <v>70</v>
      </c>
    </row>
    <row r="50379" spans="17:63" ht="29.25" customHeight="1" x14ac:dyDescent="0.2">
      <c r="Q50379" s="92" t="s">
        <v>50</v>
      </c>
      <c r="BF50379" s="101" t="s">
        <v>58</v>
      </c>
      <c r="BK50379" s="98" t="s">
        <v>70</v>
      </c>
    </row>
    <row r="50380" spans="17:63" ht="29.25" customHeight="1" x14ac:dyDescent="0.2">
      <c r="Q50380" s="92" t="s">
        <v>50</v>
      </c>
      <c r="BF50380" s="101" t="s">
        <v>58</v>
      </c>
      <c r="BK50380" s="98" t="s">
        <v>70</v>
      </c>
    </row>
    <row r="50381" spans="17:63" ht="29.25" customHeight="1" x14ac:dyDescent="0.2">
      <c r="Q50381" s="92" t="s">
        <v>50</v>
      </c>
      <c r="BF50381" s="101" t="s">
        <v>58</v>
      </c>
      <c r="BK50381" s="98" t="s">
        <v>70</v>
      </c>
    </row>
    <row r="50382" spans="17:63" ht="29.25" customHeight="1" x14ac:dyDescent="0.2">
      <c r="Q50382" s="92" t="s">
        <v>50</v>
      </c>
      <c r="BF50382" s="101" t="s">
        <v>58</v>
      </c>
      <c r="BK50382" s="98" t="s">
        <v>70</v>
      </c>
    </row>
    <row r="50383" spans="17:63" ht="29.25" customHeight="1" x14ac:dyDescent="0.2">
      <c r="Q50383" s="92" t="s">
        <v>50</v>
      </c>
      <c r="BF50383" s="101" t="s">
        <v>58</v>
      </c>
      <c r="BK50383" s="98" t="s">
        <v>70</v>
      </c>
    </row>
    <row r="50384" spans="17:63" ht="29.25" customHeight="1" x14ac:dyDescent="0.2">
      <c r="Q50384" s="92" t="s">
        <v>50</v>
      </c>
      <c r="BF50384" s="101" t="s">
        <v>58</v>
      </c>
      <c r="BK50384" s="98" t="s">
        <v>70</v>
      </c>
    </row>
    <row r="50385" spans="17:63" ht="29.25" customHeight="1" x14ac:dyDescent="0.2">
      <c r="Q50385" s="92" t="s">
        <v>50</v>
      </c>
      <c r="BF50385" s="101" t="s">
        <v>58</v>
      </c>
      <c r="BK50385" s="98" t="s">
        <v>70</v>
      </c>
    </row>
    <row r="50386" spans="17:63" ht="29.25" customHeight="1" x14ac:dyDescent="0.2">
      <c r="Q50386" s="92" t="s">
        <v>50</v>
      </c>
      <c r="BF50386" s="101" t="s">
        <v>58</v>
      </c>
      <c r="BK50386" s="98" t="s">
        <v>70</v>
      </c>
    </row>
    <row r="50387" spans="17:63" ht="29.25" customHeight="1" x14ac:dyDescent="0.2">
      <c r="Q50387" s="92" t="s">
        <v>50</v>
      </c>
      <c r="BF50387" s="101" t="s">
        <v>58</v>
      </c>
      <c r="BK50387" s="98" t="s">
        <v>70</v>
      </c>
    </row>
    <row r="50388" spans="17:63" ht="29.25" customHeight="1" x14ac:dyDescent="0.2">
      <c r="Q50388" s="92" t="s">
        <v>50</v>
      </c>
      <c r="BF50388" s="101" t="s">
        <v>58</v>
      </c>
      <c r="BK50388" s="98" t="s">
        <v>70</v>
      </c>
    </row>
    <row r="50389" spans="17:63" ht="29.25" customHeight="1" x14ac:dyDescent="0.2">
      <c r="Q50389" s="92" t="s">
        <v>50</v>
      </c>
      <c r="BF50389" s="101" t="s">
        <v>58</v>
      </c>
      <c r="BK50389" s="98" t="s">
        <v>70</v>
      </c>
    </row>
    <row r="50390" spans="17:63" ht="29.25" customHeight="1" x14ac:dyDescent="0.2">
      <c r="Q50390" s="92" t="s">
        <v>50</v>
      </c>
      <c r="BF50390" s="101" t="s">
        <v>58</v>
      </c>
      <c r="BK50390" s="98" t="s">
        <v>70</v>
      </c>
    </row>
    <row r="50391" spans="17:63" ht="29.25" customHeight="1" x14ac:dyDescent="0.2">
      <c r="Q50391" s="92" t="s">
        <v>50</v>
      </c>
      <c r="BF50391" s="101" t="s">
        <v>58</v>
      </c>
      <c r="BK50391" s="98" t="s">
        <v>70</v>
      </c>
    </row>
    <row r="50392" spans="17:63" ht="29.25" customHeight="1" x14ac:dyDescent="0.2">
      <c r="Q50392" s="92" t="s">
        <v>50</v>
      </c>
      <c r="BF50392" s="101" t="s">
        <v>58</v>
      </c>
      <c r="BK50392" s="98" t="s">
        <v>70</v>
      </c>
    </row>
    <row r="50393" spans="17:63" ht="29.25" customHeight="1" x14ac:dyDescent="0.2">
      <c r="Q50393" s="92" t="s">
        <v>50</v>
      </c>
      <c r="BF50393" s="101" t="s">
        <v>58</v>
      </c>
      <c r="BK50393" s="98" t="s">
        <v>70</v>
      </c>
    </row>
    <row r="50394" spans="17:63" ht="29.25" customHeight="1" x14ac:dyDescent="0.2">
      <c r="Q50394" s="92" t="s">
        <v>50</v>
      </c>
      <c r="BF50394" s="101" t="s">
        <v>58</v>
      </c>
      <c r="BK50394" s="98" t="s">
        <v>70</v>
      </c>
    </row>
    <row r="50395" spans="17:63" ht="29.25" customHeight="1" x14ac:dyDescent="0.2">
      <c r="Q50395" s="92" t="s">
        <v>50</v>
      </c>
      <c r="BF50395" s="101" t="s">
        <v>58</v>
      </c>
      <c r="BK50395" s="98" t="s">
        <v>70</v>
      </c>
    </row>
    <row r="50396" spans="17:63" ht="29.25" customHeight="1" x14ac:dyDescent="0.2">
      <c r="Q50396" s="92" t="s">
        <v>50</v>
      </c>
      <c r="BF50396" s="101" t="s">
        <v>58</v>
      </c>
      <c r="BK50396" s="98" t="s">
        <v>70</v>
      </c>
    </row>
    <row r="50397" spans="17:63" ht="29.25" customHeight="1" x14ac:dyDescent="0.2">
      <c r="Q50397" s="92" t="s">
        <v>50</v>
      </c>
      <c r="BF50397" s="101" t="s">
        <v>58</v>
      </c>
      <c r="BK50397" s="98" t="s">
        <v>70</v>
      </c>
    </row>
    <row r="50398" spans="17:63" ht="29.25" customHeight="1" x14ac:dyDescent="0.2">
      <c r="Q50398" s="92" t="s">
        <v>50</v>
      </c>
      <c r="BF50398" s="101" t="s">
        <v>58</v>
      </c>
      <c r="BK50398" s="98" t="s">
        <v>70</v>
      </c>
    </row>
    <row r="50399" spans="17:63" ht="29.25" customHeight="1" x14ac:dyDescent="0.2">
      <c r="Q50399" s="92" t="s">
        <v>50</v>
      </c>
      <c r="BF50399" s="101" t="s">
        <v>58</v>
      </c>
      <c r="BK50399" s="98" t="s">
        <v>70</v>
      </c>
    </row>
    <row r="50400" spans="17:63" ht="29.25" customHeight="1" x14ac:dyDescent="0.2">
      <c r="Q50400" s="92" t="s">
        <v>50</v>
      </c>
      <c r="BF50400" s="101" t="s">
        <v>58</v>
      </c>
      <c r="BK50400" s="98" t="s">
        <v>70</v>
      </c>
    </row>
    <row r="50401" spans="17:63" ht="29.25" customHeight="1" x14ac:dyDescent="0.2">
      <c r="Q50401" s="92" t="s">
        <v>50</v>
      </c>
      <c r="BF50401" s="101" t="s">
        <v>58</v>
      </c>
      <c r="BK50401" s="98" t="s">
        <v>70</v>
      </c>
    </row>
    <row r="50402" spans="17:63" ht="29.25" customHeight="1" x14ac:dyDescent="0.2">
      <c r="Q50402" s="92" t="s">
        <v>50</v>
      </c>
      <c r="BF50402" s="101" t="s">
        <v>58</v>
      </c>
      <c r="BK50402" s="98" t="s">
        <v>70</v>
      </c>
    </row>
    <row r="50403" spans="17:63" ht="29.25" customHeight="1" x14ac:dyDescent="0.2">
      <c r="Q50403" s="92" t="s">
        <v>50</v>
      </c>
      <c r="BF50403" s="101" t="s">
        <v>58</v>
      </c>
      <c r="BK50403" s="98" t="s">
        <v>70</v>
      </c>
    </row>
    <row r="50404" spans="17:63" ht="29.25" customHeight="1" x14ac:dyDescent="0.2">
      <c r="Q50404" s="92" t="s">
        <v>50</v>
      </c>
      <c r="BF50404" s="101" t="s">
        <v>58</v>
      </c>
      <c r="BK50404" s="98" t="s">
        <v>70</v>
      </c>
    </row>
    <row r="50405" spans="17:63" ht="29.25" customHeight="1" x14ac:dyDescent="0.2">
      <c r="Q50405" s="92" t="s">
        <v>50</v>
      </c>
      <c r="BF50405" s="101" t="s">
        <v>58</v>
      </c>
      <c r="BK50405" s="98" t="s">
        <v>70</v>
      </c>
    </row>
    <row r="50406" spans="17:63" ht="29.25" customHeight="1" x14ac:dyDescent="0.2">
      <c r="Q50406" s="92" t="s">
        <v>50</v>
      </c>
      <c r="BF50406" s="101" t="s">
        <v>58</v>
      </c>
      <c r="BK50406" s="98" t="s">
        <v>70</v>
      </c>
    </row>
    <row r="50407" spans="17:63" ht="29.25" customHeight="1" x14ac:dyDescent="0.2">
      <c r="Q50407" s="92" t="s">
        <v>50</v>
      </c>
      <c r="BF50407" s="101" t="s">
        <v>58</v>
      </c>
      <c r="BK50407" s="98" t="s">
        <v>70</v>
      </c>
    </row>
    <row r="50408" spans="17:63" ht="29.25" customHeight="1" x14ac:dyDescent="0.2">
      <c r="Q50408" s="92" t="s">
        <v>50</v>
      </c>
      <c r="BF50408" s="101" t="s">
        <v>58</v>
      </c>
      <c r="BK50408" s="98" t="s">
        <v>70</v>
      </c>
    </row>
    <row r="50409" spans="17:63" ht="29.25" customHeight="1" x14ac:dyDescent="0.2">
      <c r="Q50409" s="92" t="s">
        <v>50</v>
      </c>
      <c r="BF50409" s="101" t="s">
        <v>58</v>
      </c>
      <c r="BK50409" s="98" t="s">
        <v>70</v>
      </c>
    </row>
    <row r="50410" spans="17:63" ht="29.25" customHeight="1" x14ac:dyDescent="0.2">
      <c r="Q50410" s="92" t="s">
        <v>50</v>
      </c>
      <c r="BF50410" s="101" t="s">
        <v>58</v>
      </c>
      <c r="BK50410" s="98" t="s">
        <v>70</v>
      </c>
    </row>
    <row r="50411" spans="17:63" ht="29.25" customHeight="1" x14ac:dyDescent="0.2">
      <c r="Q50411" s="92" t="s">
        <v>50</v>
      </c>
      <c r="BF50411" s="101" t="s">
        <v>58</v>
      </c>
      <c r="BK50411" s="98" t="s">
        <v>70</v>
      </c>
    </row>
    <row r="50412" spans="17:63" ht="29.25" customHeight="1" x14ac:dyDescent="0.2">
      <c r="Q50412" s="92" t="s">
        <v>50</v>
      </c>
      <c r="BF50412" s="101" t="s">
        <v>58</v>
      </c>
      <c r="BK50412" s="98" t="s">
        <v>70</v>
      </c>
    </row>
    <row r="50413" spans="17:63" ht="29.25" customHeight="1" x14ac:dyDescent="0.2">
      <c r="Q50413" s="92" t="s">
        <v>50</v>
      </c>
      <c r="BF50413" s="101" t="s">
        <v>58</v>
      </c>
      <c r="BK50413" s="98" t="s">
        <v>70</v>
      </c>
    </row>
    <row r="50414" spans="17:63" ht="29.25" customHeight="1" x14ac:dyDescent="0.2">
      <c r="Q50414" s="92" t="s">
        <v>50</v>
      </c>
      <c r="BF50414" s="101" t="s">
        <v>58</v>
      </c>
      <c r="BK50414" s="98" t="s">
        <v>70</v>
      </c>
    </row>
    <row r="50415" spans="17:63" ht="29.25" customHeight="1" x14ac:dyDescent="0.2">
      <c r="Q50415" s="92" t="s">
        <v>50</v>
      </c>
      <c r="BF50415" s="101" t="s">
        <v>58</v>
      </c>
      <c r="BK50415" s="98" t="s">
        <v>70</v>
      </c>
    </row>
    <row r="50416" spans="17:63" ht="29.25" customHeight="1" x14ac:dyDescent="0.2">
      <c r="Q50416" s="92" t="s">
        <v>50</v>
      </c>
      <c r="BF50416" s="101" t="s">
        <v>58</v>
      </c>
      <c r="BK50416" s="98" t="s">
        <v>70</v>
      </c>
    </row>
    <row r="50417" spans="17:63" ht="29.25" customHeight="1" x14ac:dyDescent="0.2">
      <c r="Q50417" s="92" t="s">
        <v>50</v>
      </c>
      <c r="BF50417" s="101" t="s">
        <v>58</v>
      </c>
      <c r="BK50417" s="98" t="s">
        <v>70</v>
      </c>
    </row>
    <row r="50418" spans="17:63" ht="29.25" customHeight="1" x14ac:dyDescent="0.2">
      <c r="Q50418" s="92" t="s">
        <v>50</v>
      </c>
      <c r="BF50418" s="101" t="s">
        <v>58</v>
      </c>
      <c r="BK50418" s="98" t="s">
        <v>70</v>
      </c>
    </row>
    <row r="50419" spans="17:63" ht="29.25" customHeight="1" x14ac:dyDescent="0.2">
      <c r="Q50419" s="92" t="s">
        <v>50</v>
      </c>
      <c r="BF50419" s="101" t="s">
        <v>58</v>
      </c>
      <c r="BK50419" s="98" t="s">
        <v>70</v>
      </c>
    </row>
    <row r="50420" spans="17:63" ht="29.25" customHeight="1" x14ac:dyDescent="0.2">
      <c r="Q50420" s="92" t="s">
        <v>50</v>
      </c>
      <c r="BF50420" s="101" t="s">
        <v>58</v>
      </c>
      <c r="BK50420" s="98" t="s">
        <v>70</v>
      </c>
    </row>
    <row r="50421" spans="17:63" ht="29.25" customHeight="1" x14ac:dyDescent="0.2">
      <c r="Q50421" s="92" t="s">
        <v>50</v>
      </c>
      <c r="BF50421" s="101" t="s">
        <v>58</v>
      </c>
      <c r="BK50421" s="98" t="s">
        <v>70</v>
      </c>
    </row>
    <row r="50422" spans="17:63" ht="29.25" customHeight="1" x14ac:dyDescent="0.2">
      <c r="Q50422" s="92" t="s">
        <v>50</v>
      </c>
      <c r="BF50422" s="101" t="s">
        <v>58</v>
      </c>
      <c r="BK50422" s="98" t="s">
        <v>70</v>
      </c>
    </row>
    <row r="50423" spans="17:63" ht="29.25" customHeight="1" x14ac:dyDescent="0.2">
      <c r="Q50423" s="92" t="s">
        <v>50</v>
      </c>
      <c r="BF50423" s="101" t="s">
        <v>58</v>
      </c>
      <c r="BK50423" s="98" t="s">
        <v>70</v>
      </c>
    </row>
    <row r="50424" spans="17:63" ht="29.25" customHeight="1" x14ac:dyDescent="0.2">
      <c r="Q50424" s="92" t="s">
        <v>50</v>
      </c>
      <c r="BF50424" s="101" t="s">
        <v>58</v>
      </c>
      <c r="BK50424" s="98" t="s">
        <v>70</v>
      </c>
    </row>
    <row r="50425" spans="17:63" ht="29.25" customHeight="1" x14ac:dyDescent="0.2">
      <c r="Q50425" s="92" t="s">
        <v>50</v>
      </c>
      <c r="BF50425" s="101" t="s">
        <v>58</v>
      </c>
      <c r="BK50425" s="98" t="s">
        <v>70</v>
      </c>
    </row>
    <row r="50426" spans="17:63" ht="29.25" customHeight="1" x14ac:dyDescent="0.2">
      <c r="Q50426" s="92" t="s">
        <v>50</v>
      </c>
      <c r="BF50426" s="101" t="s">
        <v>58</v>
      </c>
      <c r="BK50426" s="98" t="s">
        <v>70</v>
      </c>
    </row>
    <row r="50427" spans="17:63" ht="29.25" customHeight="1" x14ac:dyDescent="0.2">
      <c r="Q50427" s="92" t="s">
        <v>50</v>
      </c>
      <c r="BF50427" s="101" t="s">
        <v>58</v>
      </c>
      <c r="BK50427" s="98" t="s">
        <v>70</v>
      </c>
    </row>
    <row r="50428" spans="17:63" ht="29.25" customHeight="1" x14ac:dyDescent="0.2">
      <c r="Q50428" s="92" t="s">
        <v>50</v>
      </c>
      <c r="BF50428" s="101" t="s">
        <v>58</v>
      </c>
      <c r="BK50428" s="98" t="s">
        <v>70</v>
      </c>
    </row>
    <row r="50429" spans="17:63" ht="29.25" customHeight="1" x14ac:dyDescent="0.2">
      <c r="Q50429" s="92" t="s">
        <v>50</v>
      </c>
      <c r="BF50429" s="101" t="s">
        <v>58</v>
      </c>
      <c r="BK50429" s="98" t="s">
        <v>70</v>
      </c>
    </row>
    <row r="50430" spans="17:63" ht="29.25" customHeight="1" x14ac:dyDescent="0.2">
      <c r="Q50430" s="92" t="s">
        <v>50</v>
      </c>
      <c r="BF50430" s="101" t="s">
        <v>58</v>
      </c>
      <c r="BK50430" s="98" t="s">
        <v>70</v>
      </c>
    </row>
    <row r="50431" spans="17:63" ht="29.25" customHeight="1" x14ac:dyDescent="0.2">
      <c r="Q50431" s="92" t="s">
        <v>50</v>
      </c>
      <c r="BF50431" s="101" t="s">
        <v>58</v>
      </c>
      <c r="BK50431" s="98" t="s">
        <v>70</v>
      </c>
    </row>
    <row r="50432" spans="17:63" ht="29.25" customHeight="1" x14ac:dyDescent="0.2">
      <c r="Q50432" s="92" t="s">
        <v>50</v>
      </c>
      <c r="BF50432" s="101" t="s">
        <v>58</v>
      </c>
      <c r="BK50432" s="98" t="s">
        <v>70</v>
      </c>
    </row>
    <row r="50433" spans="17:63" ht="29.25" customHeight="1" x14ac:dyDescent="0.2">
      <c r="Q50433" s="92" t="s">
        <v>50</v>
      </c>
      <c r="BF50433" s="101" t="s">
        <v>58</v>
      </c>
      <c r="BK50433" s="98" t="s">
        <v>70</v>
      </c>
    </row>
    <row r="50434" spans="17:63" ht="29.25" customHeight="1" x14ac:dyDescent="0.2">
      <c r="Q50434" s="92" t="s">
        <v>50</v>
      </c>
      <c r="BF50434" s="101" t="s">
        <v>58</v>
      </c>
      <c r="BK50434" s="98" t="s">
        <v>70</v>
      </c>
    </row>
    <row r="50435" spans="17:63" ht="29.25" customHeight="1" x14ac:dyDescent="0.2">
      <c r="Q50435" s="92" t="s">
        <v>50</v>
      </c>
      <c r="BF50435" s="101" t="s">
        <v>58</v>
      </c>
      <c r="BK50435" s="98" t="s">
        <v>70</v>
      </c>
    </row>
    <row r="50436" spans="17:63" ht="29.25" customHeight="1" x14ac:dyDescent="0.2">
      <c r="Q50436" s="92" t="s">
        <v>50</v>
      </c>
      <c r="BF50436" s="101" t="s">
        <v>58</v>
      </c>
      <c r="BK50436" s="98" t="s">
        <v>70</v>
      </c>
    </row>
    <row r="50437" spans="17:63" ht="29.25" customHeight="1" x14ac:dyDescent="0.2">
      <c r="Q50437" s="92" t="s">
        <v>50</v>
      </c>
      <c r="BF50437" s="101" t="s">
        <v>58</v>
      </c>
      <c r="BK50437" s="98" t="s">
        <v>70</v>
      </c>
    </row>
    <row r="50438" spans="17:63" ht="29.25" customHeight="1" x14ac:dyDescent="0.2">
      <c r="Q50438" s="92" t="s">
        <v>50</v>
      </c>
      <c r="BF50438" s="101" t="s">
        <v>58</v>
      </c>
      <c r="BK50438" s="98" t="s">
        <v>70</v>
      </c>
    </row>
    <row r="50439" spans="17:63" ht="29.25" customHeight="1" x14ac:dyDescent="0.2">
      <c r="Q50439" s="92" t="s">
        <v>50</v>
      </c>
      <c r="BF50439" s="101" t="s">
        <v>58</v>
      </c>
      <c r="BK50439" s="98" t="s">
        <v>70</v>
      </c>
    </row>
    <row r="50440" spans="17:63" ht="29.25" customHeight="1" x14ac:dyDescent="0.2">
      <c r="Q50440" s="92" t="s">
        <v>50</v>
      </c>
      <c r="BF50440" s="101" t="s">
        <v>58</v>
      </c>
      <c r="BK50440" s="98" t="s">
        <v>70</v>
      </c>
    </row>
    <row r="50441" spans="17:63" ht="29.25" customHeight="1" x14ac:dyDescent="0.2">
      <c r="Q50441" s="92" t="s">
        <v>50</v>
      </c>
      <c r="BF50441" s="101" t="s">
        <v>58</v>
      </c>
      <c r="BK50441" s="98" t="s">
        <v>70</v>
      </c>
    </row>
    <row r="50442" spans="17:63" ht="29.25" customHeight="1" x14ac:dyDescent="0.2">
      <c r="Q50442" s="92" t="s">
        <v>50</v>
      </c>
      <c r="BF50442" s="101" t="s">
        <v>58</v>
      </c>
      <c r="BK50442" s="98" t="s">
        <v>70</v>
      </c>
    </row>
    <row r="50443" spans="17:63" ht="29.25" customHeight="1" x14ac:dyDescent="0.2">
      <c r="Q50443" s="92" t="s">
        <v>50</v>
      </c>
      <c r="BF50443" s="101" t="s">
        <v>58</v>
      </c>
      <c r="BK50443" s="98" t="s">
        <v>70</v>
      </c>
    </row>
    <row r="50444" spans="17:63" ht="29.25" customHeight="1" x14ac:dyDescent="0.2">
      <c r="Q50444" s="92" t="s">
        <v>50</v>
      </c>
      <c r="BF50444" s="101" t="s">
        <v>58</v>
      </c>
      <c r="BK50444" s="98" t="s">
        <v>70</v>
      </c>
    </row>
    <row r="50445" spans="17:63" ht="29.25" customHeight="1" x14ac:dyDescent="0.2">
      <c r="Q50445" s="92" t="s">
        <v>50</v>
      </c>
      <c r="BF50445" s="101" t="s">
        <v>58</v>
      </c>
      <c r="BK50445" s="98" t="s">
        <v>70</v>
      </c>
    </row>
    <row r="50446" spans="17:63" ht="29.25" customHeight="1" x14ac:dyDescent="0.2">
      <c r="Q50446" s="92" t="s">
        <v>50</v>
      </c>
      <c r="BF50446" s="101" t="s">
        <v>58</v>
      </c>
      <c r="BK50446" s="98" t="s">
        <v>70</v>
      </c>
    </row>
    <row r="50447" spans="17:63" ht="29.25" customHeight="1" x14ac:dyDescent="0.2">
      <c r="Q50447" s="92" t="s">
        <v>50</v>
      </c>
      <c r="BF50447" s="101" t="s">
        <v>58</v>
      </c>
      <c r="BK50447" s="98" t="s">
        <v>70</v>
      </c>
    </row>
    <row r="50448" spans="17:63" ht="29.25" customHeight="1" x14ac:dyDescent="0.2">
      <c r="Q50448" s="92" t="s">
        <v>50</v>
      </c>
      <c r="BF50448" s="101" t="s">
        <v>58</v>
      </c>
      <c r="BK50448" s="98" t="s">
        <v>70</v>
      </c>
    </row>
    <row r="50449" spans="17:63" ht="29.25" customHeight="1" x14ac:dyDescent="0.2">
      <c r="Q50449" s="92" t="s">
        <v>50</v>
      </c>
      <c r="BF50449" s="101" t="s">
        <v>58</v>
      </c>
      <c r="BK50449" s="98" t="s">
        <v>70</v>
      </c>
    </row>
    <row r="50450" spans="17:63" ht="29.25" customHeight="1" x14ac:dyDescent="0.2">
      <c r="Q50450" s="92" t="s">
        <v>50</v>
      </c>
      <c r="BF50450" s="101" t="s">
        <v>58</v>
      </c>
      <c r="BK50450" s="98" t="s">
        <v>70</v>
      </c>
    </row>
    <row r="50451" spans="17:63" ht="29.25" customHeight="1" x14ac:dyDescent="0.2">
      <c r="Q50451" s="92" t="s">
        <v>50</v>
      </c>
      <c r="BF50451" s="101" t="s">
        <v>58</v>
      </c>
      <c r="BK50451" s="98" t="s">
        <v>70</v>
      </c>
    </row>
    <row r="50452" spans="17:63" ht="29.25" customHeight="1" x14ac:dyDescent="0.2">
      <c r="Q50452" s="92" t="s">
        <v>50</v>
      </c>
      <c r="BF50452" s="101" t="s">
        <v>58</v>
      </c>
      <c r="BK50452" s="98" t="s">
        <v>70</v>
      </c>
    </row>
    <row r="50453" spans="17:63" ht="29.25" customHeight="1" x14ac:dyDescent="0.2">
      <c r="Q50453" s="92" t="s">
        <v>50</v>
      </c>
      <c r="BF50453" s="101" t="s">
        <v>58</v>
      </c>
      <c r="BK50453" s="98" t="s">
        <v>70</v>
      </c>
    </row>
    <row r="50454" spans="17:63" ht="29.25" customHeight="1" x14ac:dyDescent="0.2">
      <c r="Q50454" s="92" t="s">
        <v>50</v>
      </c>
      <c r="BF50454" s="101" t="s">
        <v>58</v>
      </c>
      <c r="BK50454" s="98" t="s">
        <v>70</v>
      </c>
    </row>
    <row r="50455" spans="17:63" ht="29.25" customHeight="1" x14ac:dyDescent="0.2">
      <c r="Q50455" s="92" t="s">
        <v>50</v>
      </c>
      <c r="BF50455" s="101" t="s">
        <v>58</v>
      </c>
      <c r="BK50455" s="98" t="s">
        <v>70</v>
      </c>
    </row>
    <row r="50456" spans="17:63" ht="29.25" customHeight="1" x14ac:dyDescent="0.2">
      <c r="Q50456" s="92" t="s">
        <v>50</v>
      </c>
      <c r="BF50456" s="101" t="s">
        <v>58</v>
      </c>
      <c r="BK50456" s="98" t="s">
        <v>70</v>
      </c>
    </row>
    <row r="50457" spans="17:63" ht="29.25" customHeight="1" x14ac:dyDescent="0.2">
      <c r="Q50457" s="92" t="s">
        <v>50</v>
      </c>
      <c r="BF50457" s="101" t="s">
        <v>58</v>
      </c>
      <c r="BK50457" s="98" t="s">
        <v>70</v>
      </c>
    </row>
    <row r="50458" spans="17:63" ht="29.25" customHeight="1" x14ac:dyDescent="0.2">
      <c r="Q50458" s="92" t="s">
        <v>50</v>
      </c>
      <c r="BF50458" s="101" t="s">
        <v>58</v>
      </c>
      <c r="BK50458" s="98" t="s">
        <v>70</v>
      </c>
    </row>
    <row r="50459" spans="17:63" ht="29.25" customHeight="1" x14ac:dyDescent="0.2">
      <c r="Q50459" s="92" t="s">
        <v>50</v>
      </c>
      <c r="BF50459" s="101" t="s">
        <v>58</v>
      </c>
      <c r="BK50459" s="98" t="s">
        <v>70</v>
      </c>
    </row>
    <row r="50460" spans="17:63" ht="29.25" customHeight="1" x14ac:dyDescent="0.2">
      <c r="Q50460" s="92" t="s">
        <v>50</v>
      </c>
      <c r="BF50460" s="101" t="s">
        <v>58</v>
      </c>
      <c r="BK50460" s="98" t="s">
        <v>70</v>
      </c>
    </row>
    <row r="50461" spans="17:63" ht="29.25" customHeight="1" x14ac:dyDescent="0.2">
      <c r="Q50461" s="92" t="s">
        <v>50</v>
      </c>
      <c r="BF50461" s="101" t="s">
        <v>58</v>
      </c>
      <c r="BK50461" s="98" t="s">
        <v>70</v>
      </c>
    </row>
    <row r="50462" spans="17:63" ht="29.25" customHeight="1" x14ac:dyDescent="0.2">
      <c r="Q50462" s="92" t="s">
        <v>50</v>
      </c>
      <c r="BF50462" s="101" t="s">
        <v>58</v>
      </c>
      <c r="BK50462" s="98" t="s">
        <v>70</v>
      </c>
    </row>
    <row r="50463" spans="17:63" ht="29.25" customHeight="1" x14ac:dyDescent="0.2">
      <c r="Q50463" s="92" t="s">
        <v>50</v>
      </c>
      <c r="BF50463" s="101" t="s">
        <v>58</v>
      </c>
      <c r="BK50463" s="98" t="s">
        <v>70</v>
      </c>
    </row>
    <row r="50464" spans="17:63" ht="29.25" customHeight="1" x14ac:dyDescent="0.2">
      <c r="Q50464" s="92" t="s">
        <v>50</v>
      </c>
      <c r="BF50464" s="101" t="s">
        <v>58</v>
      </c>
      <c r="BK50464" s="98" t="s">
        <v>70</v>
      </c>
    </row>
    <row r="50465" spans="17:63" ht="29.25" customHeight="1" x14ac:dyDescent="0.2">
      <c r="Q50465" s="92" t="s">
        <v>50</v>
      </c>
      <c r="BF50465" s="101" t="s">
        <v>58</v>
      </c>
      <c r="BK50465" s="98" t="s">
        <v>70</v>
      </c>
    </row>
    <row r="50466" spans="17:63" ht="29.25" customHeight="1" x14ac:dyDescent="0.2">
      <c r="Q50466" s="92" t="s">
        <v>50</v>
      </c>
      <c r="BF50466" s="101" t="s">
        <v>58</v>
      </c>
      <c r="BK50466" s="98" t="s">
        <v>70</v>
      </c>
    </row>
    <row r="50467" spans="17:63" ht="29.25" customHeight="1" x14ac:dyDescent="0.2">
      <c r="Q50467" s="92" t="s">
        <v>50</v>
      </c>
      <c r="BF50467" s="101" t="s">
        <v>58</v>
      </c>
      <c r="BK50467" s="98" t="s">
        <v>70</v>
      </c>
    </row>
    <row r="50468" spans="17:63" ht="29.25" customHeight="1" x14ac:dyDescent="0.2">
      <c r="Q50468" s="92" t="s">
        <v>50</v>
      </c>
      <c r="BF50468" s="101" t="s">
        <v>58</v>
      </c>
      <c r="BK50468" s="98" t="s">
        <v>70</v>
      </c>
    </row>
    <row r="50469" spans="17:63" ht="29.25" customHeight="1" x14ac:dyDescent="0.2">
      <c r="Q50469" s="92" t="s">
        <v>50</v>
      </c>
      <c r="BF50469" s="101" t="s">
        <v>58</v>
      </c>
      <c r="BK50469" s="98" t="s">
        <v>70</v>
      </c>
    </row>
    <row r="50470" spans="17:63" ht="29.25" customHeight="1" x14ac:dyDescent="0.2">
      <c r="Q50470" s="92" t="s">
        <v>50</v>
      </c>
      <c r="BF50470" s="101" t="s">
        <v>58</v>
      </c>
      <c r="BK50470" s="98" t="s">
        <v>70</v>
      </c>
    </row>
    <row r="50471" spans="17:63" ht="29.25" customHeight="1" x14ac:dyDescent="0.2">
      <c r="Q50471" s="92" t="s">
        <v>50</v>
      </c>
      <c r="BF50471" s="101" t="s">
        <v>58</v>
      </c>
      <c r="BK50471" s="98" t="s">
        <v>70</v>
      </c>
    </row>
    <row r="50472" spans="17:63" ht="29.25" customHeight="1" x14ac:dyDescent="0.2">
      <c r="Q50472" s="92" t="s">
        <v>50</v>
      </c>
      <c r="BF50472" s="101" t="s">
        <v>58</v>
      </c>
      <c r="BK50472" s="98" t="s">
        <v>70</v>
      </c>
    </row>
    <row r="50473" spans="17:63" ht="29.25" customHeight="1" x14ac:dyDescent="0.2">
      <c r="Q50473" s="92" t="s">
        <v>50</v>
      </c>
      <c r="BF50473" s="101" t="s">
        <v>58</v>
      </c>
      <c r="BK50473" s="98" t="s">
        <v>70</v>
      </c>
    </row>
    <row r="50474" spans="17:63" ht="29.25" customHeight="1" x14ac:dyDescent="0.2">
      <c r="Q50474" s="92" t="s">
        <v>50</v>
      </c>
      <c r="BF50474" s="101" t="s">
        <v>58</v>
      </c>
      <c r="BK50474" s="98" t="s">
        <v>70</v>
      </c>
    </row>
    <row r="50475" spans="17:63" ht="29.25" customHeight="1" x14ac:dyDescent="0.2">
      <c r="Q50475" s="92" t="s">
        <v>50</v>
      </c>
      <c r="BF50475" s="101" t="s">
        <v>58</v>
      </c>
      <c r="BK50475" s="98" t="s">
        <v>70</v>
      </c>
    </row>
    <row r="50476" spans="17:63" ht="29.25" customHeight="1" x14ac:dyDescent="0.2">
      <c r="Q50476" s="92" t="s">
        <v>50</v>
      </c>
      <c r="BF50476" s="101" t="s">
        <v>58</v>
      </c>
      <c r="BK50476" s="98" t="s">
        <v>70</v>
      </c>
    </row>
    <row r="50477" spans="17:63" ht="29.25" customHeight="1" x14ac:dyDescent="0.2">
      <c r="Q50477" s="92" t="s">
        <v>50</v>
      </c>
      <c r="BF50477" s="101" t="s">
        <v>58</v>
      </c>
      <c r="BK50477" s="98" t="s">
        <v>70</v>
      </c>
    </row>
    <row r="50478" spans="17:63" ht="29.25" customHeight="1" x14ac:dyDescent="0.2">
      <c r="Q50478" s="92" t="s">
        <v>50</v>
      </c>
      <c r="BF50478" s="101" t="s">
        <v>58</v>
      </c>
      <c r="BK50478" s="98" t="s">
        <v>70</v>
      </c>
    </row>
    <row r="50479" spans="17:63" ht="29.25" customHeight="1" x14ac:dyDescent="0.2">
      <c r="Q50479" s="92" t="s">
        <v>50</v>
      </c>
      <c r="BF50479" s="101" t="s">
        <v>58</v>
      </c>
      <c r="BK50479" s="98" t="s">
        <v>70</v>
      </c>
    </row>
    <row r="50480" spans="17:63" ht="29.25" customHeight="1" x14ac:dyDescent="0.2">
      <c r="Q50480" s="92" t="s">
        <v>50</v>
      </c>
      <c r="BF50480" s="101" t="s">
        <v>58</v>
      </c>
      <c r="BK50480" s="98" t="s">
        <v>70</v>
      </c>
    </row>
    <row r="50481" spans="17:63" ht="29.25" customHeight="1" x14ac:dyDescent="0.2">
      <c r="Q50481" s="92" t="s">
        <v>50</v>
      </c>
      <c r="BF50481" s="101" t="s">
        <v>58</v>
      </c>
      <c r="BK50481" s="98" t="s">
        <v>70</v>
      </c>
    </row>
    <row r="50482" spans="17:63" ht="29.25" customHeight="1" x14ac:dyDescent="0.2">
      <c r="Q50482" s="92" t="s">
        <v>50</v>
      </c>
      <c r="BF50482" s="101" t="s">
        <v>58</v>
      </c>
      <c r="BK50482" s="98" t="s">
        <v>70</v>
      </c>
    </row>
    <row r="50483" spans="17:63" ht="29.25" customHeight="1" x14ac:dyDescent="0.2">
      <c r="Q50483" s="92" t="s">
        <v>50</v>
      </c>
      <c r="BF50483" s="101" t="s">
        <v>58</v>
      </c>
      <c r="BK50483" s="98" t="s">
        <v>70</v>
      </c>
    </row>
    <row r="50484" spans="17:63" ht="29.25" customHeight="1" x14ac:dyDescent="0.2">
      <c r="Q50484" s="92" t="s">
        <v>50</v>
      </c>
      <c r="BF50484" s="101" t="s">
        <v>58</v>
      </c>
      <c r="BK50484" s="98" t="s">
        <v>70</v>
      </c>
    </row>
    <row r="50485" spans="17:63" ht="29.25" customHeight="1" x14ac:dyDescent="0.2">
      <c r="Q50485" s="92" t="s">
        <v>50</v>
      </c>
      <c r="BF50485" s="101" t="s">
        <v>58</v>
      </c>
      <c r="BK50485" s="98" t="s">
        <v>70</v>
      </c>
    </row>
    <row r="50486" spans="17:63" ht="29.25" customHeight="1" x14ac:dyDescent="0.2">
      <c r="Q50486" s="92" t="s">
        <v>50</v>
      </c>
      <c r="BF50486" s="101" t="s">
        <v>58</v>
      </c>
      <c r="BK50486" s="98" t="s">
        <v>70</v>
      </c>
    </row>
    <row r="50487" spans="17:63" ht="29.25" customHeight="1" x14ac:dyDescent="0.2">
      <c r="Q50487" s="92" t="s">
        <v>50</v>
      </c>
      <c r="BF50487" s="101" t="s">
        <v>58</v>
      </c>
      <c r="BK50487" s="98" t="s">
        <v>70</v>
      </c>
    </row>
    <row r="50488" spans="17:63" ht="29.25" customHeight="1" x14ac:dyDescent="0.2">
      <c r="Q50488" s="92" t="s">
        <v>50</v>
      </c>
      <c r="BF50488" s="101" t="s">
        <v>58</v>
      </c>
      <c r="BK50488" s="98" t="s">
        <v>70</v>
      </c>
    </row>
    <row r="50489" spans="17:63" ht="29.25" customHeight="1" x14ac:dyDescent="0.2">
      <c r="Q50489" s="92" t="s">
        <v>50</v>
      </c>
      <c r="BF50489" s="101" t="s">
        <v>58</v>
      </c>
      <c r="BK50489" s="98" t="s">
        <v>70</v>
      </c>
    </row>
    <row r="50490" spans="17:63" ht="29.25" customHeight="1" x14ac:dyDescent="0.2">
      <c r="Q50490" s="92" t="s">
        <v>50</v>
      </c>
      <c r="BF50490" s="101" t="s">
        <v>58</v>
      </c>
      <c r="BK50490" s="98" t="s">
        <v>70</v>
      </c>
    </row>
    <row r="50491" spans="17:63" ht="29.25" customHeight="1" x14ac:dyDescent="0.2">
      <c r="Q50491" s="92" t="s">
        <v>50</v>
      </c>
      <c r="BF50491" s="101" t="s">
        <v>58</v>
      </c>
      <c r="BK50491" s="98" t="s">
        <v>70</v>
      </c>
    </row>
    <row r="50492" spans="17:63" ht="29.25" customHeight="1" x14ac:dyDescent="0.2">
      <c r="Q50492" s="92" t="s">
        <v>50</v>
      </c>
      <c r="BF50492" s="101" t="s">
        <v>58</v>
      </c>
      <c r="BK50492" s="98" t="s">
        <v>70</v>
      </c>
    </row>
    <row r="50493" spans="17:63" ht="29.25" customHeight="1" x14ac:dyDescent="0.2">
      <c r="Q50493" s="92" t="s">
        <v>50</v>
      </c>
      <c r="BF50493" s="101" t="s">
        <v>58</v>
      </c>
      <c r="BK50493" s="98" t="s">
        <v>70</v>
      </c>
    </row>
    <row r="50494" spans="17:63" ht="29.25" customHeight="1" x14ac:dyDescent="0.2">
      <c r="Q50494" s="92" t="s">
        <v>50</v>
      </c>
      <c r="BF50494" s="101" t="s">
        <v>58</v>
      </c>
      <c r="BK50494" s="98" t="s">
        <v>70</v>
      </c>
    </row>
    <row r="50495" spans="17:63" ht="29.25" customHeight="1" x14ac:dyDescent="0.2">
      <c r="Q50495" s="92" t="s">
        <v>50</v>
      </c>
      <c r="BF50495" s="101" t="s">
        <v>58</v>
      </c>
      <c r="BK50495" s="98" t="s">
        <v>70</v>
      </c>
    </row>
    <row r="50496" spans="17:63" ht="29.25" customHeight="1" x14ac:dyDescent="0.2">
      <c r="Q50496" s="92" t="s">
        <v>50</v>
      </c>
      <c r="BF50496" s="101" t="s">
        <v>58</v>
      </c>
      <c r="BK50496" s="98" t="s">
        <v>70</v>
      </c>
    </row>
    <row r="50497" spans="17:63" ht="29.25" customHeight="1" x14ac:dyDescent="0.2">
      <c r="Q50497" s="92" t="s">
        <v>50</v>
      </c>
      <c r="BF50497" s="101" t="s">
        <v>58</v>
      </c>
      <c r="BK50497" s="98" t="s">
        <v>70</v>
      </c>
    </row>
    <row r="50498" spans="17:63" ht="29.25" customHeight="1" x14ac:dyDescent="0.2">
      <c r="Q50498" s="92" t="s">
        <v>50</v>
      </c>
      <c r="BF50498" s="101" t="s">
        <v>58</v>
      </c>
      <c r="BK50498" s="98" t="s">
        <v>70</v>
      </c>
    </row>
    <row r="50499" spans="17:63" ht="29.25" customHeight="1" x14ac:dyDescent="0.2">
      <c r="Q50499" s="92" t="s">
        <v>50</v>
      </c>
      <c r="BF50499" s="101" t="s">
        <v>58</v>
      </c>
      <c r="BK50499" s="98" t="s">
        <v>70</v>
      </c>
    </row>
    <row r="50500" spans="17:63" ht="29.25" customHeight="1" x14ac:dyDescent="0.2">
      <c r="Q50500" s="92" t="s">
        <v>50</v>
      </c>
      <c r="BF50500" s="101" t="s">
        <v>58</v>
      </c>
      <c r="BK50500" s="98" t="s">
        <v>70</v>
      </c>
    </row>
    <row r="50501" spans="17:63" ht="29.25" customHeight="1" x14ac:dyDescent="0.2">
      <c r="Q50501" s="92" t="s">
        <v>50</v>
      </c>
      <c r="BF50501" s="101" t="s">
        <v>58</v>
      </c>
      <c r="BK50501" s="98" t="s">
        <v>70</v>
      </c>
    </row>
    <row r="50502" spans="17:63" ht="29.25" customHeight="1" x14ac:dyDescent="0.2">
      <c r="Q50502" s="92" t="s">
        <v>50</v>
      </c>
      <c r="BF50502" s="101" t="s">
        <v>58</v>
      </c>
      <c r="BK50502" s="98" t="s">
        <v>70</v>
      </c>
    </row>
    <row r="50503" spans="17:63" ht="29.25" customHeight="1" x14ac:dyDescent="0.2">
      <c r="Q50503" s="92" t="s">
        <v>50</v>
      </c>
      <c r="BF50503" s="101" t="s">
        <v>58</v>
      </c>
      <c r="BK50503" s="98" t="s">
        <v>70</v>
      </c>
    </row>
    <row r="50504" spans="17:63" ht="29.25" customHeight="1" x14ac:dyDescent="0.2">
      <c r="Q50504" s="92" t="s">
        <v>50</v>
      </c>
      <c r="BF50504" s="101" t="s">
        <v>58</v>
      </c>
      <c r="BK50504" s="98" t="s">
        <v>70</v>
      </c>
    </row>
    <row r="50505" spans="17:63" ht="29.25" customHeight="1" x14ac:dyDescent="0.2">
      <c r="Q50505" s="92" t="s">
        <v>50</v>
      </c>
      <c r="BF50505" s="101" t="s">
        <v>58</v>
      </c>
      <c r="BK50505" s="98" t="s">
        <v>70</v>
      </c>
    </row>
    <row r="50506" spans="17:63" ht="29.25" customHeight="1" x14ac:dyDescent="0.2">
      <c r="Q50506" s="92" t="s">
        <v>50</v>
      </c>
      <c r="BF50506" s="101" t="s">
        <v>58</v>
      </c>
      <c r="BK50506" s="98" t="s">
        <v>70</v>
      </c>
    </row>
    <row r="50507" spans="17:63" ht="29.25" customHeight="1" x14ac:dyDescent="0.2">
      <c r="Q50507" s="92" t="s">
        <v>50</v>
      </c>
      <c r="BF50507" s="101" t="s">
        <v>58</v>
      </c>
      <c r="BK50507" s="98" t="s">
        <v>70</v>
      </c>
    </row>
    <row r="50508" spans="17:63" ht="29.25" customHeight="1" x14ac:dyDescent="0.2">
      <c r="Q50508" s="92" t="s">
        <v>50</v>
      </c>
      <c r="BF50508" s="101" t="s">
        <v>58</v>
      </c>
      <c r="BK50508" s="98" t="s">
        <v>70</v>
      </c>
    </row>
    <row r="50509" spans="17:63" ht="29.25" customHeight="1" x14ac:dyDescent="0.2">
      <c r="Q50509" s="92" t="s">
        <v>50</v>
      </c>
      <c r="BF50509" s="101" t="s">
        <v>58</v>
      </c>
      <c r="BK50509" s="98" t="s">
        <v>70</v>
      </c>
    </row>
    <row r="50510" spans="17:63" ht="29.25" customHeight="1" x14ac:dyDescent="0.2">
      <c r="Q50510" s="92" t="s">
        <v>50</v>
      </c>
      <c r="BF50510" s="101" t="s">
        <v>58</v>
      </c>
      <c r="BK50510" s="98" t="s">
        <v>70</v>
      </c>
    </row>
    <row r="50511" spans="17:63" ht="29.25" customHeight="1" x14ac:dyDescent="0.2">
      <c r="Q50511" s="92" t="s">
        <v>50</v>
      </c>
      <c r="BF50511" s="101" t="s">
        <v>58</v>
      </c>
      <c r="BK50511" s="98" t="s">
        <v>70</v>
      </c>
    </row>
    <row r="50512" spans="17:63" ht="29.25" customHeight="1" x14ac:dyDescent="0.2">
      <c r="Q50512" s="92" t="s">
        <v>50</v>
      </c>
      <c r="BF50512" s="101" t="s">
        <v>58</v>
      </c>
      <c r="BK50512" s="98" t="s">
        <v>70</v>
      </c>
    </row>
    <row r="50513" spans="17:63" ht="29.25" customHeight="1" x14ac:dyDescent="0.2">
      <c r="Q50513" s="92" t="s">
        <v>50</v>
      </c>
      <c r="BF50513" s="101" t="s">
        <v>58</v>
      </c>
      <c r="BK50513" s="98" t="s">
        <v>70</v>
      </c>
    </row>
    <row r="50514" spans="17:63" ht="29.25" customHeight="1" x14ac:dyDescent="0.2">
      <c r="Q50514" s="92" t="s">
        <v>50</v>
      </c>
      <c r="BF50514" s="101" t="s">
        <v>58</v>
      </c>
      <c r="BK50514" s="98" t="s">
        <v>70</v>
      </c>
    </row>
    <row r="50515" spans="17:63" ht="29.25" customHeight="1" x14ac:dyDescent="0.2">
      <c r="Q50515" s="92" t="s">
        <v>50</v>
      </c>
      <c r="BF50515" s="101" t="s">
        <v>58</v>
      </c>
      <c r="BK50515" s="98" t="s">
        <v>70</v>
      </c>
    </row>
    <row r="50516" spans="17:63" ht="29.25" customHeight="1" x14ac:dyDescent="0.2">
      <c r="Q50516" s="92" t="s">
        <v>50</v>
      </c>
      <c r="BF50516" s="101" t="s">
        <v>58</v>
      </c>
      <c r="BK50516" s="98" t="s">
        <v>70</v>
      </c>
    </row>
    <row r="50517" spans="17:63" ht="29.25" customHeight="1" x14ac:dyDescent="0.2">
      <c r="Q50517" s="92" t="s">
        <v>50</v>
      </c>
      <c r="BF50517" s="101" t="s">
        <v>58</v>
      </c>
      <c r="BK50517" s="98" t="s">
        <v>70</v>
      </c>
    </row>
    <row r="50518" spans="17:63" ht="29.25" customHeight="1" x14ac:dyDescent="0.2">
      <c r="Q50518" s="92" t="s">
        <v>50</v>
      </c>
      <c r="BF50518" s="101" t="s">
        <v>58</v>
      </c>
      <c r="BK50518" s="98" t="s">
        <v>70</v>
      </c>
    </row>
    <row r="50519" spans="17:63" ht="29.25" customHeight="1" x14ac:dyDescent="0.2">
      <c r="Q50519" s="92" t="s">
        <v>50</v>
      </c>
      <c r="BF50519" s="101" t="s">
        <v>58</v>
      </c>
      <c r="BK50519" s="98" t="s">
        <v>70</v>
      </c>
    </row>
    <row r="50520" spans="17:63" ht="29.25" customHeight="1" x14ac:dyDescent="0.2">
      <c r="Q50520" s="92" t="s">
        <v>50</v>
      </c>
      <c r="BF50520" s="101" t="s">
        <v>58</v>
      </c>
      <c r="BK50520" s="98" t="s">
        <v>70</v>
      </c>
    </row>
    <row r="50521" spans="17:63" ht="29.25" customHeight="1" x14ac:dyDescent="0.2">
      <c r="Q50521" s="92" t="s">
        <v>50</v>
      </c>
      <c r="BF50521" s="101" t="s">
        <v>58</v>
      </c>
      <c r="BK50521" s="98" t="s">
        <v>70</v>
      </c>
    </row>
    <row r="50522" spans="17:63" ht="29.25" customHeight="1" x14ac:dyDescent="0.2">
      <c r="Q50522" s="92" t="s">
        <v>50</v>
      </c>
      <c r="BF50522" s="101" t="s">
        <v>58</v>
      </c>
      <c r="BK50522" s="98" t="s">
        <v>70</v>
      </c>
    </row>
    <row r="50523" spans="17:63" ht="29.25" customHeight="1" x14ac:dyDescent="0.2">
      <c r="Q50523" s="92" t="s">
        <v>50</v>
      </c>
      <c r="BF50523" s="101" t="s">
        <v>58</v>
      </c>
      <c r="BK50523" s="98" t="s">
        <v>70</v>
      </c>
    </row>
    <row r="50524" spans="17:63" ht="29.25" customHeight="1" x14ac:dyDescent="0.2">
      <c r="Q50524" s="92" t="s">
        <v>50</v>
      </c>
      <c r="BF50524" s="101" t="s">
        <v>58</v>
      </c>
      <c r="BK50524" s="98" t="s">
        <v>70</v>
      </c>
    </row>
    <row r="50525" spans="17:63" ht="29.25" customHeight="1" x14ac:dyDescent="0.2">
      <c r="Q50525" s="92" t="s">
        <v>50</v>
      </c>
      <c r="BF50525" s="101" t="s">
        <v>58</v>
      </c>
      <c r="BK50525" s="98" t="s">
        <v>70</v>
      </c>
    </row>
    <row r="50526" spans="17:63" ht="29.25" customHeight="1" x14ac:dyDescent="0.2">
      <c r="Q50526" s="92" t="s">
        <v>50</v>
      </c>
      <c r="BF50526" s="101" t="s">
        <v>58</v>
      </c>
      <c r="BK50526" s="98" t="s">
        <v>70</v>
      </c>
    </row>
    <row r="50527" spans="17:63" ht="29.25" customHeight="1" x14ac:dyDescent="0.2">
      <c r="Q50527" s="92" t="s">
        <v>50</v>
      </c>
      <c r="BF50527" s="101" t="s">
        <v>58</v>
      </c>
      <c r="BK50527" s="98" t="s">
        <v>70</v>
      </c>
    </row>
    <row r="50528" spans="17:63" ht="29.25" customHeight="1" x14ac:dyDescent="0.2">
      <c r="Q50528" s="92" t="s">
        <v>50</v>
      </c>
      <c r="BF50528" s="101" t="s">
        <v>58</v>
      </c>
      <c r="BK50528" s="98" t="s">
        <v>70</v>
      </c>
    </row>
    <row r="50529" spans="17:63" ht="29.25" customHeight="1" x14ac:dyDescent="0.2">
      <c r="Q50529" s="92" t="s">
        <v>50</v>
      </c>
      <c r="BF50529" s="101" t="s">
        <v>58</v>
      </c>
      <c r="BK50529" s="98" t="s">
        <v>70</v>
      </c>
    </row>
    <row r="50530" spans="17:63" ht="29.25" customHeight="1" x14ac:dyDescent="0.2">
      <c r="Q50530" s="92" t="s">
        <v>50</v>
      </c>
      <c r="BF50530" s="101" t="s">
        <v>58</v>
      </c>
      <c r="BK50530" s="98" t="s">
        <v>70</v>
      </c>
    </row>
    <row r="50531" spans="17:63" ht="29.25" customHeight="1" x14ac:dyDescent="0.2">
      <c r="Q50531" s="92" t="s">
        <v>50</v>
      </c>
      <c r="BF50531" s="101" t="s">
        <v>58</v>
      </c>
      <c r="BK50531" s="98" t="s">
        <v>70</v>
      </c>
    </row>
    <row r="50532" spans="17:63" ht="29.25" customHeight="1" x14ac:dyDescent="0.2">
      <c r="Q50532" s="92" t="s">
        <v>50</v>
      </c>
      <c r="BF50532" s="101" t="s">
        <v>58</v>
      </c>
      <c r="BK50532" s="98" t="s">
        <v>70</v>
      </c>
    </row>
    <row r="50533" spans="17:63" ht="29.25" customHeight="1" x14ac:dyDescent="0.2">
      <c r="Q50533" s="92" t="s">
        <v>50</v>
      </c>
      <c r="BF50533" s="101" t="s">
        <v>58</v>
      </c>
      <c r="BK50533" s="98" t="s">
        <v>70</v>
      </c>
    </row>
    <row r="50534" spans="17:63" ht="29.25" customHeight="1" x14ac:dyDescent="0.2">
      <c r="Q50534" s="92" t="s">
        <v>50</v>
      </c>
      <c r="BF50534" s="101" t="s">
        <v>58</v>
      </c>
      <c r="BK50534" s="98" t="s">
        <v>70</v>
      </c>
    </row>
    <row r="50535" spans="17:63" ht="29.25" customHeight="1" x14ac:dyDescent="0.2">
      <c r="Q50535" s="92" t="s">
        <v>50</v>
      </c>
      <c r="BF50535" s="101" t="s">
        <v>58</v>
      </c>
      <c r="BK50535" s="98" t="s">
        <v>70</v>
      </c>
    </row>
    <row r="50536" spans="17:63" ht="29.25" customHeight="1" x14ac:dyDescent="0.2">
      <c r="Q50536" s="92" t="s">
        <v>50</v>
      </c>
      <c r="BF50536" s="101" t="s">
        <v>58</v>
      </c>
      <c r="BK50536" s="98" t="s">
        <v>70</v>
      </c>
    </row>
    <row r="50537" spans="17:63" ht="29.25" customHeight="1" x14ac:dyDescent="0.2">
      <c r="Q50537" s="92" t="s">
        <v>50</v>
      </c>
      <c r="BF50537" s="101" t="s">
        <v>58</v>
      </c>
      <c r="BK50537" s="98" t="s">
        <v>70</v>
      </c>
    </row>
    <row r="50538" spans="17:63" ht="29.25" customHeight="1" x14ac:dyDescent="0.2">
      <c r="Q50538" s="92" t="s">
        <v>50</v>
      </c>
      <c r="BF50538" s="101" t="s">
        <v>58</v>
      </c>
      <c r="BK50538" s="98" t="s">
        <v>70</v>
      </c>
    </row>
    <row r="50539" spans="17:63" ht="29.25" customHeight="1" x14ac:dyDescent="0.2">
      <c r="Q50539" s="92" t="s">
        <v>50</v>
      </c>
      <c r="BF50539" s="101" t="s">
        <v>58</v>
      </c>
      <c r="BK50539" s="98" t="s">
        <v>70</v>
      </c>
    </row>
    <row r="50540" spans="17:63" ht="29.25" customHeight="1" x14ac:dyDescent="0.2">
      <c r="Q50540" s="92" t="s">
        <v>50</v>
      </c>
      <c r="BF50540" s="101" t="s">
        <v>58</v>
      </c>
      <c r="BK50540" s="98" t="s">
        <v>70</v>
      </c>
    </row>
    <row r="50541" spans="17:63" ht="29.25" customHeight="1" x14ac:dyDescent="0.2">
      <c r="Q50541" s="92" t="s">
        <v>50</v>
      </c>
      <c r="BF50541" s="101" t="s">
        <v>58</v>
      </c>
      <c r="BK50541" s="98" t="s">
        <v>70</v>
      </c>
    </row>
    <row r="50542" spans="17:63" ht="29.25" customHeight="1" x14ac:dyDescent="0.2">
      <c r="Q50542" s="92" t="s">
        <v>50</v>
      </c>
      <c r="BF50542" s="101" t="s">
        <v>58</v>
      </c>
      <c r="BK50542" s="98" t="s">
        <v>70</v>
      </c>
    </row>
    <row r="50543" spans="17:63" ht="29.25" customHeight="1" x14ac:dyDescent="0.2">
      <c r="Q50543" s="92" t="s">
        <v>50</v>
      </c>
      <c r="BF50543" s="101" t="s">
        <v>58</v>
      </c>
      <c r="BK50543" s="98" t="s">
        <v>70</v>
      </c>
    </row>
    <row r="50544" spans="17:63" ht="29.25" customHeight="1" x14ac:dyDescent="0.2">
      <c r="Q50544" s="92" t="s">
        <v>50</v>
      </c>
      <c r="BF50544" s="101" t="s">
        <v>58</v>
      </c>
      <c r="BK50544" s="98" t="s">
        <v>70</v>
      </c>
    </row>
    <row r="50545" spans="17:63" ht="29.25" customHeight="1" x14ac:dyDescent="0.2">
      <c r="Q50545" s="92" t="s">
        <v>50</v>
      </c>
      <c r="BF50545" s="101" t="s">
        <v>58</v>
      </c>
      <c r="BK50545" s="98" t="s">
        <v>70</v>
      </c>
    </row>
    <row r="50546" spans="17:63" ht="29.25" customHeight="1" x14ac:dyDescent="0.2">
      <c r="Q50546" s="92" t="s">
        <v>50</v>
      </c>
      <c r="BF50546" s="101" t="s">
        <v>58</v>
      </c>
      <c r="BK50546" s="98" t="s">
        <v>70</v>
      </c>
    </row>
    <row r="50547" spans="17:63" ht="29.25" customHeight="1" x14ac:dyDescent="0.2">
      <c r="Q50547" s="92" t="s">
        <v>50</v>
      </c>
      <c r="BF50547" s="101" t="s">
        <v>58</v>
      </c>
      <c r="BK50547" s="98" t="s">
        <v>70</v>
      </c>
    </row>
    <row r="50548" spans="17:63" ht="29.25" customHeight="1" x14ac:dyDescent="0.2">
      <c r="Q50548" s="92" t="s">
        <v>50</v>
      </c>
      <c r="BF50548" s="101" t="s">
        <v>58</v>
      </c>
      <c r="BK50548" s="98" t="s">
        <v>70</v>
      </c>
    </row>
    <row r="50549" spans="17:63" ht="29.25" customHeight="1" x14ac:dyDescent="0.2">
      <c r="Q50549" s="92" t="s">
        <v>50</v>
      </c>
      <c r="BF50549" s="101" t="s">
        <v>58</v>
      </c>
      <c r="BK50549" s="98" t="s">
        <v>70</v>
      </c>
    </row>
    <row r="50550" spans="17:63" ht="29.25" customHeight="1" x14ac:dyDescent="0.2">
      <c r="Q50550" s="92" t="s">
        <v>50</v>
      </c>
      <c r="BF50550" s="101" t="s">
        <v>58</v>
      </c>
      <c r="BK50550" s="98" t="s">
        <v>70</v>
      </c>
    </row>
    <row r="50551" spans="17:63" ht="29.25" customHeight="1" x14ac:dyDescent="0.2">
      <c r="Q50551" s="92" t="s">
        <v>50</v>
      </c>
      <c r="BF50551" s="101" t="s">
        <v>58</v>
      </c>
      <c r="BK50551" s="98" t="s">
        <v>70</v>
      </c>
    </row>
    <row r="50552" spans="17:63" ht="29.25" customHeight="1" x14ac:dyDescent="0.2">
      <c r="Q50552" s="92" t="s">
        <v>50</v>
      </c>
      <c r="BF50552" s="101" t="s">
        <v>58</v>
      </c>
      <c r="BK50552" s="98" t="s">
        <v>70</v>
      </c>
    </row>
    <row r="50553" spans="17:63" ht="29.25" customHeight="1" x14ac:dyDescent="0.2">
      <c r="Q50553" s="92" t="s">
        <v>50</v>
      </c>
      <c r="BF50553" s="101" t="s">
        <v>58</v>
      </c>
      <c r="BK50553" s="98" t="s">
        <v>70</v>
      </c>
    </row>
    <row r="50554" spans="17:63" ht="29.25" customHeight="1" x14ac:dyDescent="0.2">
      <c r="Q50554" s="92" t="s">
        <v>50</v>
      </c>
      <c r="BF50554" s="101" t="s">
        <v>58</v>
      </c>
      <c r="BK50554" s="98" t="s">
        <v>70</v>
      </c>
    </row>
    <row r="50555" spans="17:63" ht="29.25" customHeight="1" x14ac:dyDescent="0.2">
      <c r="Q50555" s="92" t="s">
        <v>50</v>
      </c>
      <c r="BF50555" s="101" t="s">
        <v>58</v>
      </c>
      <c r="BK50555" s="98" t="s">
        <v>70</v>
      </c>
    </row>
    <row r="50556" spans="17:63" ht="29.25" customHeight="1" x14ac:dyDescent="0.2">
      <c r="Q50556" s="92" t="s">
        <v>50</v>
      </c>
      <c r="BF50556" s="101" t="s">
        <v>58</v>
      </c>
      <c r="BK50556" s="98" t="s">
        <v>70</v>
      </c>
    </row>
    <row r="50557" spans="17:63" ht="29.25" customHeight="1" x14ac:dyDescent="0.2">
      <c r="Q50557" s="92" t="s">
        <v>50</v>
      </c>
      <c r="BF50557" s="101" t="s">
        <v>58</v>
      </c>
      <c r="BK50557" s="98" t="s">
        <v>70</v>
      </c>
    </row>
    <row r="50558" spans="17:63" ht="29.25" customHeight="1" x14ac:dyDescent="0.2">
      <c r="Q50558" s="92" t="s">
        <v>50</v>
      </c>
      <c r="BF50558" s="101" t="s">
        <v>58</v>
      </c>
      <c r="BK50558" s="98" t="s">
        <v>70</v>
      </c>
    </row>
    <row r="50559" spans="17:63" ht="29.25" customHeight="1" x14ac:dyDescent="0.2">
      <c r="Q50559" s="92" t="s">
        <v>50</v>
      </c>
      <c r="BF50559" s="101" t="s">
        <v>58</v>
      </c>
      <c r="BK50559" s="98" t="s">
        <v>70</v>
      </c>
    </row>
    <row r="50560" spans="17:63" ht="29.25" customHeight="1" x14ac:dyDescent="0.2">
      <c r="Q50560" s="92" t="s">
        <v>50</v>
      </c>
      <c r="BF50560" s="101" t="s">
        <v>58</v>
      </c>
      <c r="BK50560" s="98" t="s">
        <v>70</v>
      </c>
    </row>
    <row r="50561" spans="17:63" ht="29.25" customHeight="1" x14ac:dyDescent="0.2">
      <c r="Q50561" s="92" t="s">
        <v>50</v>
      </c>
      <c r="BF50561" s="101" t="s">
        <v>58</v>
      </c>
      <c r="BK50561" s="98" t="s">
        <v>70</v>
      </c>
    </row>
    <row r="50562" spans="17:63" ht="29.25" customHeight="1" x14ac:dyDescent="0.2">
      <c r="Q50562" s="92" t="s">
        <v>50</v>
      </c>
      <c r="BF50562" s="101" t="s">
        <v>58</v>
      </c>
      <c r="BK50562" s="98" t="s">
        <v>70</v>
      </c>
    </row>
    <row r="50563" spans="17:63" ht="29.25" customHeight="1" x14ac:dyDescent="0.2">
      <c r="Q50563" s="92" t="s">
        <v>50</v>
      </c>
      <c r="BF50563" s="101" t="s">
        <v>58</v>
      </c>
      <c r="BK50563" s="98" t="s">
        <v>70</v>
      </c>
    </row>
    <row r="50564" spans="17:63" ht="29.25" customHeight="1" x14ac:dyDescent="0.2">
      <c r="Q50564" s="92" t="s">
        <v>50</v>
      </c>
      <c r="BF50564" s="101" t="s">
        <v>58</v>
      </c>
      <c r="BK50564" s="98" t="s">
        <v>70</v>
      </c>
    </row>
    <row r="50565" spans="17:63" ht="29.25" customHeight="1" x14ac:dyDescent="0.2">
      <c r="Q50565" s="92" t="s">
        <v>50</v>
      </c>
      <c r="BF50565" s="101" t="s">
        <v>58</v>
      </c>
      <c r="BK50565" s="98" t="s">
        <v>70</v>
      </c>
    </row>
    <row r="50566" spans="17:63" ht="29.25" customHeight="1" x14ac:dyDescent="0.2">
      <c r="Q50566" s="92" t="s">
        <v>50</v>
      </c>
      <c r="BF50566" s="101" t="s">
        <v>58</v>
      </c>
      <c r="BK50566" s="98" t="s">
        <v>70</v>
      </c>
    </row>
    <row r="50567" spans="17:63" ht="29.25" customHeight="1" x14ac:dyDescent="0.2">
      <c r="Q50567" s="92" t="s">
        <v>50</v>
      </c>
      <c r="BF50567" s="101" t="s">
        <v>58</v>
      </c>
      <c r="BK50567" s="98" t="s">
        <v>70</v>
      </c>
    </row>
    <row r="50568" spans="17:63" ht="29.25" customHeight="1" x14ac:dyDescent="0.2">
      <c r="Q50568" s="92" t="s">
        <v>50</v>
      </c>
      <c r="BF50568" s="101" t="s">
        <v>58</v>
      </c>
      <c r="BK50568" s="98" t="s">
        <v>70</v>
      </c>
    </row>
    <row r="50569" spans="17:63" ht="29.25" customHeight="1" x14ac:dyDescent="0.2">
      <c r="Q50569" s="92" t="s">
        <v>50</v>
      </c>
      <c r="BF50569" s="101" t="s">
        <v>58</v>
      </c>
      <c r="BK50569" s="98" t="s">
        <v>70</v>
      </c>
    </row>
    <row r="50570" spans="17:63" ht="29.25" customHeight="1" x14ac:dyDescent="0.2">
      <c r="Q50570" s="92" t="s">
        <v>50</v>
      </c>
      <c r="BF50570" s="101" t="s">
        <v>58</v>
      </c>
      <c r="BK50570" s="98" t="s">
        <v>70</v>
      </c>
    </row>
    <row r="50571" spans="17:63" ht="29.25" customHeight="1" x14ac:dyDescent="0.2">
      <c r="Q50571" s="92" t="s">
        <v>50</v>
      </c>
      <c r="BF50571" s="101" t="s">
        <v>58</v>
      </c>
      <c r="BK50571" s="98" t="s">
        <v>70</v>
      </c>
    </row>
    <row r="50572" spans="17:63" ht="29.25" customHeight="1" x14ac:dyDescent="0.2">
      <c r="Q50572" s="92" t="s">
        <v>50</v>
      </c>
      <c r="BF50572" s="101" t="s">
        <v>58</v>
      </c>
      <c r="BK50572" s="98" t="s">
        <v>70</v>
      </c>
    </row>
    <row r="50573" spans="17:63" ht="29.25" customHeight="1" x14ac:dyDescent="0.2">
      <c r="Q50573" s="92" t="s">
        <v>50</v>
      </c>
      <c r="BF50573" s="101" t="s">
        <v>58</v>
      </c>
      <c r="BK50573" s="98" t="s">
        <v>70</v>
      </c>
    </row>
    <row r="50574" spans="17:63" ht="29.25" customHeight="1" x14ac:dyDescent="0.2">
      <c r="Q50574" s="92" t="s">
        <v>50</v>
      </c>
      <c r="BF50574" s="101" t="s">
        <v>58</v>
      </c>
      <c r="BK50574" s="98" t="s">
        <v>70</v>
      </c>
    </row>
    <row r="50575" spans="17:63" ht="29.25" customHeight="1" x14ac:dyDescent="0.2">
      <c r="Q50575" s="92" t="s">
        <v>50</v>
      </c>
      <c r="BF50575" s="101" t="s">
        <v>58</v>
      </c>
      <c r="BK50575" s="98" t="s">
        <v>70</v>
      </c>
    </row>
    <row r="50576" spans="17:63" ht="29.25" customHeight="1" x14ac:dyDescent="0.2">
      <c r="Q50576" s="92" t="s">
        <v>50</v>
      </c>
      <c r="BF50576" s="101" t="s">
        <v>58</v>
      </c>
      <c r="BK50576" s="98" t="s">
        <v>70</v>
      </c>
    </row>
    <row r="50577" spans="17:63" ht="29.25" customHeight="1" x14ac:dyDescent="0.2">
      <c r="Q50577" s="92" t="s">
        <v>50</v>
      </c>
      <c r="BF50577" s="101" t="s">
        <v>58</v>
      </c>
      <c r="BK50577" s="98" t="s">
        <v>70</v>
      </c>
    </row>
    <row r="50578" spans="17:63" ht="29.25" customHeight="1" x14ac:dyDescent="0.2">
      <c r="Q50578" s="92" t="s">
        <v>50</v>
      </c>
      <c r="BF50578" s="101" t="s">
        <v>58</v>
      </c>
      <c r="BK50578" s="98" t="s">
        <v>70</v>
      </c>
    </row>
    <row r="50579" spans="17:63" ht="29.25" customHeight="1" x14ac:dyDescent="0.2">
      <c r="Q50579" s="92" t="s">
        <v>50</v>
      </c>
      <c r="BF50579" s="101" t="s">
        <v>58</v>
      </c>
      <c r="BK50579" s="98" t="s">
        <v>70</v>
      </c>
    </row>
    <row r="50580" spans="17:63" ht="29.25" customHeight="1" x14ac:dyDescent="0.2">
      <c r="Q50580" s="92" t="s">
        <v>50</v>
      </c>
      <c r="BF50580" s="101" t="s">
        <v>58</v>
      </c>
      <c r="BK50580" s="98" t="s">
        <v>70</v>
      </c>
    </row>
    <row r="50581" spans="17:63" ht="29.25" customHeight="1" x14ac:dyDescent="0.2">
      <c r="Q50581" s="92" t="s">
        <v>50</v>
      </c>
      <c r="BF50581" s="101" t="s">
        <v>58</v>
      </c>
      <c r="BK50581" s="98" t="s">
        <v>70</v>
      </c>
    </row>
    <row r="50582" spans="17:63" ht="29.25" customHeight="1" x14ac:dyDescent="0.2">
      <c r="Q50582" s="92" t="s">
        <v>50</v>
      </c>
      <c r="BF50582" s="101" t="s">
        <v>58</v>
      </c>
      <c r="BK50582" s="98" t="s">
        <v>70</v>
      </c>
    </row>
    <row r="50583" spans="17:63" ht="29.25" customHeight="1" x14ac:dyDescent="0.2">
      <c r="Q50583" s="92" t="s">
        <v>50</v>
      </c>
      <c r="BF50583" s="101" t="s">
        <v>58</v>
      </c>
      <c r="BK50583" s="98" t="s">
        <v>70</v>
      </c>
    </row>
    <row r="50584" spans="17:63" ht="29.25" customHeight="1" x14ac:dyDescent="0.2">
      <c r="Q50584" s="92" t="s">
        <v>50</v>
      </c>
      <c r="BF50584" s="101" t="s">
        <v>58</v>
      </c>
      <c r="BK50584" s="98" t="s">
        <v>70</v>
      </c>
    </row>
    <row r="50585" spans="17:63" ht="29.25" customHeight="1" x14ac:dyDescent="0.2">
      <c r="Q50585" s="92" t="s">
        <v>50</v>
      </c>
      <c r="BF50585" s="101" t="s">
        <v>58</v>
      </c>
      <c r="BK50585" s="98" t="s">
        <v>70</v>
      </c>
    </row>
    <row r="50586" spans="17:63" ht="29.25" customHeight="1" x14ac:dyDescent="0.2">
      <c r="Q50586" s="92" t="s">
        <v>50</v>
      </c>
      <c r="BF50586" s="101" t="s">
        <v>58</v>
      </c>
      <c r="BK50586" s="98" t="s">
        <v>70</v>
      </c>
    </row>
    <row r="50587" spans="17:63" ht="29.25" customHeight="1" x14ac:dyDescent="0.2">
      <c r="Q50587" s="92" t="s">
        <v>50</v>
      </c>
      <c r="BF50587" s="101" t="s">
        <v>58</v>
      </c>
      <c r="BK50587" s="98" t="s">
        <v>70</v>
      </c>
    </row>
    <row r="50588" spans="17:63" ht="29.25" customHeight="1" x14ac:dyDescent="0.2">
      <c r="Q50588" s="92" t="s">
        <v>50</v>
      </c>
      <c r="BF50588" s="101" t="s">
        <v>58</v>
      </c>
      <c r="BK50588" s="98" t="s">
        <v>70</v>
      </c>
    </row>
    <row r="50589" spans="17:63" ht="29.25" customHeight="1" x14ac:dyDescent="0.2">
      <c r="Q50589" s="92" t="s">
        <v>50</v>
      </c>
      <c r="BF50589" s="101" t="s">
        <v>58</v>
      </c>
      <c r="BK50589" s="98" t="s">
        <v>70</v>
      </c>
    </row>
    <row r="50590" spans="17:63" ht="29.25" customHeight="1" x14ac:dyDescent="0.2">
      <c r="Q50590" s="92" t="s">
        <v>50</v>
      </c>
      <c r="BF50590" s="101" t="s">
        <v>58</v>
      </c>
      <c r="BK50590" s="98" t="s">
        <v>70</v>
      </c>
    </row>
    <row r="50591" spans="17:63" ht="29.25" customHeight="1" x14ac:dyDescent="0.2">
      <c r="Q50591" s="92" t="s">
        <v>50</v>
      </c>
      <c r="BF50591" s="101" t="s">
        <v>58</v>
      </c>
      <c r="BK50591" s="98" t="s">
        <v>70</v>
      </c>
    </row>
    <row r="50592" spans="17:63" ht="29.25" customHeight="1" x14ac:dyDescent="0.2">
      <c r="Q50592" s="92" t="s">
        <v>50</v>
      </c>
      <c r="BF50592" s="101" t="s">
        <v>58</v>
      </c>
      <c r="BK50592" s="98" t="s">
        <v>70</v>
      </c>
    </row>
    <row r="50593" spans="17:63" ht="29.25" customHeight="1" x14ac:dyDescent="0.2">
      <c r="Q50593" s="92" t="s">
        <v>50</v>
      </c>
      <c r="BF50593" s="101" t="s">
        <v>58</v>
      </c>
      <c r="BK50593" s="98" t="s">
        <v>70</v>
      </c>
    </row>
    <row r="50594" spans="17:63" ht="29.25" customHeight="1" x14ac:dyDescent="0.2">
      <c r="Q50594" s="92" t="s">
        <v>50</v>
      </c>
      <c r="BF50594" s="101" t="s">
        <v>58</v>
      </c>
      <c r="BK50594" s="98" t="s">
        <v>70</v>
      </c>
    </row>
    <row r="50595" spans="17:63" ht="29.25" customHeight="1" x14ac:dyDescent="0.2">
      <c r="Q50595" s="92" t="s">
        <v>50</v>
      </c>
      <c r="BF50595" s="101" t="s">
        <v>58</v>
      </c>
      <c r="BK50595" s="98" t="s">
        <v>70</v>
      </c>
    </row>
    <row r="50596" spans="17:63" ht="29.25" customHeight="1" x14ac:dyDescent="0.2">
      <c r="Q50596" s="92" t="s">
        <v>50</v>
      </c>
      <c r="BF50596" s="101" t="s">
        <v>58</v>
      </c>
      <c r="BK50596" s="98" t="s">
        <v>70</v>
      </c>
    </row>
    <row r="50597" spans="17:63" ht="29.25" customHeight="1" x14ac:dyDescent="0.2">
      <c r="Q50597" s="92" t="s">
        <v>50</v>
      </c>
      <c r="BF50597" s="101" t="s">
        <v>58</v>
      </c>
      <c r="BK50597" s="98" t="s">
        <v>70</v>
      </c>
    </row>
    <row r="50598" spans="17:63" ht="29.25" customHeight="1" x14ac:dyDescent="0.2">
      <c r="Q50598" s="92" t="s">
        <v>50</v>
      </c>
      <c r="BF50598" s="101" t="s">
        <v>58</v>
      </c>
      <c r="BK50598" s="98" t="s">
        <v>70</v>
      </c>
    </row>
    <row r="50599" spans="17:63" ht="29.25" customHeight="1" x14ac:dyDescent="0.2">
      <c r="Q50599" s="92" t="s">
        <v>50</v>
      </c>
      <c r="BF50599" s="101" t="s">
        <v>58</v>
      </c>
      <c r="BK50599" s="98" t="s">
        <v>70</v>
      </c>
    </row>
    <row r="50600" spans="17:63" ht="29.25" customHeight="1" x14ac:dyDescent="0.2">
      <c r="Q50600" s="92" t="s">
        <v>50</v>
      </c>
      <c r="BF50600" s="101" t="s">
        <v>58</v>
      </c>
      <c r="BK50600" s="98" t="s">
        <v>70</v>
      </c>
    </row>
    <row r="50601" spans="17:63" ht="29.25" customHeight="1" x14ac:dyDescent="0.2">
      <c r="Q50601" s="92" t="s">
        <v>50</v>
      </c>
      <c r="BF50601" s="101" t="s">
        <v>58</v>
      </c>
      <c r="BK50601" s="98" t="s">
        <v>70</v>
      </c>
    </row>
    <row r="50602" spans="17:63" ht="29.25" customHeight="1" x14ac:dyDescent="0.2">
      <c r="Q50602" s="92" t="s">
        <v>50</v>
      </c>
      <c r="BF50602" s="101" t="s">
        <v>58</v>
      </c>
      <c r="BK50602" s="98" t="s">
        <v>70</v>
      </c>
    </row>
    <row r="50603" spans="17:63" ht="29.25" customHeight="1" x14ac:dyDescent="0.2">
      <c r="Q50603" s="92" t="s">
        <v>50</v>
      </c>
      <c r="BF50603" s="101" t="s">
        <v>58</v>
      </c>
      <c r="BK50603" s="98" t="s">
        <v>70</v>
      </c>
    </row>
    <row r="50604" spans="17:63" ht="29.25" customHeight="1" x14ac:dyDescent="0.2">
      <c r="Q50604" s="92" t="s">
        <v>50</v>
      </c>
      <c r="BF50604" s="101" t="s">
        <v>58</v>
      </c>
      <c r="BK50604" s="98" t="s">
        <v>70</v>
      </c>
    </row>
    <row r="50605" spans="17:63" ht="29.25" customHeight="1" x14ac:dyDescent="0.2">
      <c r="Q50605" s="92" t="s">
        <v>50</v>
      </c>
      <c r="BF50605" s="101" t="s">
        <v>58</v>
      </c>
      <c r="BK50605" s="98" t="s">
        <v>70</v>
      </c>
    </row>
    <row r="50606" spans="17:63" ht="29.25" customHeight="1" x14ac:dyDescent="0.2">
      <c r="Q50606" s="92" t="s">
        <v>50</v>
      </c>
      <c r="BF50606" s="101" t="s">
        <v>58</v>
      </c>
      <c r="BK50606" s="98" t="s">
        <v>70</v>
      </c>
    </row>
    <row r="50607" spans="17:63" ht="29.25" customHeight="1" x14ac:dyDescent="0.2">
      <c r="Q50607" s="92" t="s">
        <v>50</v>
      </c>
      <c r="BF50607" s="101" t="s">
        <v>58</v>
      </c>
      <c r="BK50607" s="98" t="s">
        <v>70</v>
      </c>
    </row>
    <row r="50608" spans="17:63" ht="29.25" customHeight="1" x14ac:dyDescent="0.2">
      <c r="Q50608" s="92" t="s">
        <v>50</v>
      </c>
      <c r="BF50608" s="101" t="s">
        <v>58</v>
      </c>
      <c r="BK50608" s="98" t="s">
        <v>70</v>
      </c>
    </row>
    <row r="50609" spans="17:63" ht="29.25" customHeight="1" x14ac:dyDescent="0.2">
      <c r="Q50609" s="92" t="s">
        <v>50</v>
      </c>
      <c r="BF50609" s="101" t="s">
        <v>58</v>
      </c>
      <c r="BK50609" s="98" t="s">
        <v>70</v>
      </c>
    </row>
    <row r="50610" spans="17:63" ht="29.25" customHeight="1" x14ac:dyDescent="0.2">
      <c r="Q50610" s="92" t="s">
        <v>50</v>
      </c>
      <c r="BF50610" s="101" t="s">
        <v>58</v>
      </c>
      <c r="BK50610" s="98" t="s">
        <v>70</v>
      </c>
    </row>
    <row r="50611" spans="17:63" ht="29.25" customHeight="1" x14ac:dyDescent="0.2">
      <c r="Q50611" s="92" t="s">
        <v>50</v>
      </c>
      <c r="BF50611" s="101" t="s">
        <v>58</v>
      </c>
      <c r="BK50611" s="98" t="s">
        <v>70</v>
      </c>
    </row>
    <row r="50612" spans="17:63" ht="29.25" customHeight="1" x14ac:dyDescent="0.2">
      <c r="Q50612" s="92" t="s">
        <v>50</v>
      </c>
      <c r="BF50612" s="101" t="s">
        <v>58</v>
      </c>
      <c r="BK50612" s="98" t="s">
        <v>70</v>
      </c>
    </row>
    <row r="50613" spans="17:63" ht="29.25" customHeight="1" x14ac:dyDescent="0.2">
      <c r="Q50613" s="92" t="s">
        <v>50</v>
      </c>
      <c r="BF50613" s="101" t="s">
        <v>58</v>
      </c>
      <c r="BK50613" s="98" t="s">
        <v>70</v>
      </c>
    </row>
    <row r="50614" spans="17:63" ht="29.25" customHeight="1" x14ac:dyDescent="0.2">
      <c r="Q50614" s="92" t="s">
        <v>50</v>
      </c>
      <c r="BF50614" s="101" t="s">
        <v>58</v>
      </c>
      <c r="BK50614" s="98" t="s">
        <v>70</v>
      </c>
    </row>
    <row r="50615" spans="17:63" ht="29.25" customHeight="1" x14ac:dyDescent="0.2">
      <c r="Q50615" s="92" t="s">
        <v>50</v>
      </c>
      <c r="BF50615" s="101" t="s">
        <v>58</v>
      </c>
      <c r="BK50615" s="98" t="s">
        <v>70</v>
      </c>
    </row>
    <row r="50616" spans="17:63" ht="29.25" customHeight="1" x14ac:dyDescent="0.2">
      <c r="Q50616" s="92" t="s">
        <v>50</v>
      </c>
      <c r="BF50616" s="101" t="s">
        <v>58</v>
      </c>
      <c r="BK50616" s="98" t="s">
        <v>70</v>
      </c>
    </row>
    <row r="50617" spans="17:63" ht="29.25" customHeight="1" x14ac:dyDescent="0.2">
      <c r="Q50617" s="92" t="s">
        <v>50</v>
      </c>
      <c r="BF50617" s="101" t="s">
        <v>58</v>
      </c>
      <c r="BK50617" s="98" t="s">
        <v>70</v>
      </c>
    </row>
    <row r="50618" spans="17:63" ht="29.25" customHeight="1" x14ac:dyDescent="0.2">
      <c r="Q50618" s="92" t="s">
        <v>50</v>
      </c>
      <c r="BF50618" s="101" t="s">
        <v>58</v>
      </c>
      <c r="BK50618" s="98" t="s">
        <v>70</v>
      </c>
    </row>
    <row r="50619" spans="17:63" ht="29.25" customHeight="1" x14ac:dyDescent="0.2">
      <c r="Q50619" s="92" t="s">
        <v>50</v>
      </c>
      <c r="BF50619" s="101" t="s">
        <v>58</v>
      </c>
      <c r="BK50619" s="98" t="s">
        <v>70</v>
      </c>
    </row>
    <row r="50620" spans="17:63" ht="29.25" customHeight="1" x14ac:dyDescent="0.2">
      <c r="Q50620" s="92" t="s">
        <v>50</v>
      </c>
      <c r="BF50620" s="101" t="s">
        <v>58</v>
      </c>
      <c r="BK50620" s="98" t="s">
        <v>70</v>
      </c>
    </row>
    <row r="50621" spans="17:63" ht="29.25" customHeight="1" x14ac:dyDescent="0.2">
      <c r="Q50621" s="92" t="s">
        <v>50</v>
      </c>
      <c r="BF50621" s="101" t="s">
        <v>58</v>
      </c>
      <c r="BK50621" s="98" t="s">
        <v>70</v>
      </c>
    </row>
    <row r="50622" spans="17:63" ht="29.25" customHeight="1" x14ac:dyDescent="0.2">
      <c r="Q50622" s="92" t="s">
        <v>50</v>
      </c>
      <c r="BF50622" s="101" t="s">
        <v>58</v>
      </c>
      <c r="BK50622" s="98" t="s">
        <v>70</v>
      </c>
    </row>
    <row r="50623" spans="17:63" ht="29.25" customHeight="1" x14ac:dyDescent="0.2">
      <c r="Q50623" s="92" t="s">
        <v>50</v>
      </c>
      <c r="BF50623" s="101" t="s">
        <v>58</v>
      </c>
      <c r="BK50623" s="98" t="s">
        <v>70</v>
      </c>
    </row>
    <row r="50624" spans="17:63" ht="29.25" customHeight="1" x14ac:dyDescent="0.2">
      <c r="Q50624" s="92" t="s">
        <v>50</v>
      </c>
      <c r="BF50624" s="101" t="s">
        <v>58</v>
      </c>
      <c r="BK50624" s="98" t="s">
        <v>70</v>
      </c>
    </row>
    <row r="50625" spans="17:63" ht="29.25" customHeight="1" x14ac:dyDescent="0.2">
      <c r="Q50625" s="92" t="s">
        <v>50</v>
      </c>
      <c r="BF50625" s="101" t="s">
        <v>58</v>
      </c>
      <c r="BK50625" s="98" t="s">
        <v>70</v>
      </c>
    </row>
    <row r="50626" spans="17:63" ht="29.25" customHeight="1" x14ac:dyDescent="0.2">
      <c r="Q50626" s="92" t="s">
        <v>50</v>
      </c>
      <c r="BF50626" s="101" t="s">
        <v>58</v>
      </c>
      <c r="BK50626" s="98" t="s">
        <v>70</v>
      </c>
    </row>
    <row r="50627" spans="17:63" ht="29.25" customHeight="1" x14ac:dyDescent="0.2">
      <c r="Q50627" s="92" t="s">
        <v>50</v>
      </c>
      <c r="BF50627" s="101" t="s">
        <v>58</v>
      </c>
      <c r="BK50627" s="98" t="s">
        <v>70</v>
      </c>
    </row>
    <row r="50628" spans="17:63" ht="29.25" customHeight="1" x14ac:dyDescent="0.2">
      <c r="Q50628" s="92" t="s">
        <v>50</v>
      </c>
      <c r="BF50628" s="101" t="s">
        <v>58</v>
      </c>
      <c r="BK50628" s="98" t="s">
        <v>70</v>
      </c>
    </row>
    <row r="50629" spans="17:63" ht="29.25" customHeight="1" x14ac:dyDescent="0.2">
      <c r="Q50629" s="92" t="s">
        <v>50</v>
      </c>
      <c r="BF50629" s="101" t="s">
        <v>58</v>
      </c>
      <c r="BK50629" s="98" t="s">
        <v>70</v>
      </c>
    </row>
    <row r="50630" spans="17:63" ht="29.25" customHeight="1" x14ac:dyDescent="0.2">
      <c r="Q50630" s="92" t="s">
        <v>50</v>
      </c>
      <c r="BF50630" s="101" t="s">
        <v>58</v>
      </c>
      <c r="BK50630" s="98" t="s">
        <v>70</v>
      </c>
    </row>
    <row r="50631" spans="17:63" ht="29.25" customHeight="1" x14ac:dyDescent="0.2">
      <c r="Q50631" s="92" t="s">
        <v>50</v>
      </c>
      <c r="BF50631" s="101" t="s">
        <v>58</v>
      </c>
      <c r="BK50631" s="98" t="s">
        <v>70</v>
      </c>
    </row>
    <row r="50632" spans="17:63" ht="29.25" customHeight="1" x14ac:dyDescent="0.2">
      <c r="Q50632" s="92" t="s">
        <v>50</v>
      </c>
      <c r="BF50632" s="101" t="s">
        <v>58</v>
      </c>
      <c r="BK50632" s="98" t="s">
        <v>70</v>
      </c>
    </row>
    <row r="50633" spans="17:63" ht="29.25" customHeight="1" x14ac:dyDescent="0.2">
      <c r="Q50633" s="92" t="s">
        <v>50</v>
      </c>
      <c r="BF50633" s="101" t="s">
        <v>58</v>
      </c>
      <c r="BK50633" s="98" t="s">
        <v>70</v>
      </c>
    </row>
    <row r="50634" spans="17:63" ht="29.25" customHeight="1" x14ac:dyDescent="0.2">
      <c r="Q50634" s="92" t="s">
        <v>50</v>
      </c>
      <c r="BF50634" s="101" t="s">
        <v>58</v>
      </c>
      <c r="BK50634" s="98" t="s">
        <v>70</v>
      </c>
    </row>
    <row r="50635" spans="17:63" ht="29.25" customHeight="1" x14ac:dyDescent="0.2">
      <c r="Q50635" s="92" t="s">
        <v>50</v>
      </c>
      <c r="BF50635" s="101" t="s">
        <v>58</v>
      </c>
      <c r="BK50635" s="98" t="s">
        <v>70</v>
      </c>
    </row>
    <row r="50636" spans="17:63" ht="29.25" customHeight="1" x14ac:dyDescent="0.2">
      <c r="Q50636" s="92" t="s">
        <v>50</v>
      </c>
      <c r="BF50636" s="101" t="s">
        <v>58</v>
      </c>
      <c r="BK50636" s="98" t="s">
        <v>70</v>
      </c>
    </row>
    <row r="50637" spans="17:63" ht="29.25" customHeight="1" x14ac:dyDescent="0.2">
      <c r="Q50637" s="92" t="s">
        <v>50</v>
      </c>
      <c r="BF50637" s="101" t="s">
        <v>58</v>
      </c>
      <c r="BK50637" s="98" t="s">
        <v>70</v>
      </c>
    </row>
    <row r="50638" spans="17:63" ht="29.25" customHeight="1" x14ac:dyDescent="0.2">
      <c r="Q50638" s="92" t="s">
        <v>50</v>
      </c>
      <c r="BF50638" s="101" t="s">
        <v>58</v>
      </c>
      <c r="BK50638" s="98" t="s">
        <v>70</v>
      </c>
    </row>
    <row r="50639" spans="17:63" ht="29.25" customHeight="1" x14ac:dyDescent="0.2">
      <c r="Q50639" s="92" t="s">
        <v>50</v>
      </c>
      <c r="BF50639" s="101" t="s">
        <v>58</v>
      </c>
      <c r="BK50639" s="98" t="s">
        <v>70</v>
      </c>
    </row>
    <row r="50640" spans="17:63" ht="29.25" customHeight="1" x14ac:dyDescent="0.2">
      <c r="Q50640" s="92" t="s">
        <v>50</v>
      </c>
      <c r="BF50640" s="101" t="s">
        <v>58</v>
      </c>
      <c r="BK50640" s="98" t="s">
        <v>70</v>
      </c>
    </row>
    <row r="50641" spans="17:63" ht="29.25" customHeight="1" x14ac:dyDescent="0.2">
      <c r="Q50641" s="92" t="s">
        <v>50</v>
      </c>
      <c r="BF50641" s="101" t="s">
        <v>58</v>
      </c>
      <c r="BK50641" s="98" t="s">
        <v>70</v>
      </c>
    </row>
    <row r="50642" spans="17:63" ht="29.25" customHeight="1" x14ac:dyDescent="0.2">
      <c r="Q50642" s="92" t="s">
        <v>50</v>
      </c>
      <c r="BF50642" s="101" t="s">
        <v>58</v>
      </c>
      <c r="BK50642" s="98" t="s">
        <v>70</v>
      </c>
    </row>
    <row r="50643" spans="17:63" ht="29.25" customHeight="1" x14ac:dyDescent="0.2">
      <c r="Q50643" s="92" t="s">
        <v>50</v>
      </c>
      <c r="BF50643" s="101" t="s">
        <v>58</v>
      </c>
      <c r="BK50643" s="98" t="s">
        <v>70</v>
      </c>
    </row>
    <row r="50644" spans="17:63" ht="29.25" customHeight="1" x14ac:dyDescent="0.2">
      <c r="Q50644" s="92" t="s">
        <v>50</v>
      </c>
      <c r="BF50644" s="101" t="s">
        <v>58</v>
      </c>
      <c r="BK50644" s="98" t="s">
        <v>70</v>
      </c>
    </row>
    <row r="50645" spans="17:63" ht="29.25" customHeight="1" x14ac:dyDescent="0.2">
      <c r="Q50645" s="92" t="s">
        <v>50</v>
      </c>
      <c r="BF50645" s="101" t="s">
        <v>58</v>
      </c>
      <c r="BK50645" s="98" t="s">
        <v>70</v>
      </c>
    </row>
    <row r="50646" spans="17:63" ht="29.25" customHeight="1" x14ac:dyDescent="0.2">
      <c r="Q50646" s="92" t="s">
        <v>50</v>
      </c>
      <c r="BF50646" s="101" t="s">
        <v>58</v>
      </c>
      <c r="BK50646" s="98" t="s">
        <v>70</v>
      </c>
    </row>
    <row r="50647" spans="17:63" ht="29.25" customHeight="1" x14ac:dyDescent="0.2">
      <c r="Q50647" s="92" t="s">
        <v>50</v>
      </c>
      <c r="BF50647" s="101" t="s">
        <v>58</v>
      </c>
      <c r="BK50647" s="98" t="s">
        <v>70</v>
      </c>
    </row>
    <row r="50648" spans="17:63" ht="29.25" customHeight="1" x14ac:dyDescent="0.2">
      <c r="Q50648" s="92" t="s">
        <v>50</v>
      </c>
      <c r="BF50648" s="101" t="s">
        <v>58</v>
      </c>
      <c r="BK50648" s="98" t="s">
        <v>70</v>
      </c>
    </row>
    <row r="50649" spans="17:63" ht="29.25" customHeight="1" x14ac:dyDescent="0.2">
      <c r="Q50649" s="92" t="s">
        <v>50</v>
      </c>
      <c r="BF50649" s="101" t="s">
        <v>58</v>
      </c>
      <c r="BK50649" s="98" t="s">
        <v>70</v>
      </c>
    </row>
    <row r="50650" spans="17:63" ht="29.25" customHeight="1" x14ac:dyDescent="0.2">
      <c r="Q50650" s="92" t="s">
        <v>50</v>
      </c>
      <c r="BF50650" s="101" t="s">
        <v>58</v>
      </c>
      <c r="BK50650" s="98" t="s">
        <v>70</v>
      </c>
    </row>
    <row r="50651" spans="17:63" ht="29.25" customHeight="1" x14ac:dyDescent="0.2">
      <c r="Q50651" s="92" t="s">
        <v>50</v>
      </c>
      <c r="BF50651" s="101" t="s">
        <v>58</v>
      </c>
      <c r="BK50651" s="98" t="s">
        <v>70</v>
      </c>
    </row>
    <row r="50652" spans="17:63" ht="29.25" customHeight="1" x14ac:dyDescent="0.2">
      <c r="Q50652" s="92" t="s">
        <v>50</v>
      </c>
      <c r="BF50652" s="101" t="s">
        <v>58</v>
      </c>
      <c r="BK50652" s="98" t="s">
        <v>70</v>
      </c>
    </row>
    <row r="50653" spans="17:63" ht="29.25" customHeight="1" x14ac:dyDescent="0.2">
      <c r="Q50653" s="92" t="s">
        <v>50</v>
      </c>
      <c r="BF50653" s="101" t="s">
        <v>58</v>
      </c>
      <c r="BK50653" s="98" t="s">
        <v>70</v>
      </c>
    </row>
    <row r="50654" spans="17:63" ht="29.25" customHeight="1" x14ac:dyDescent="0.2">
      <c r="Q50654" s="92" t="s">
        <v>50</v>
      </c>
      <c r="BF50654" s="101" t="s">
        <v>58</v>
      </c>
      <c r="BK50654" s="98" t="s">
        <v>70</v>
      </c>
    </row>
    <row r="50655" spans="17:63" ht="29.25" customHeight="1" x14ac:dyDescent="0.2">
      <c r="Q50655" s="92" t="s">
        <v>50</v>
      </c>
      <c r="BF50655" s="101" t="s">
        <v>58</v>
      </c>
      <c r="BK50655" s="98" t="s">
        <v>70</v>
      </c>
    </row>
    <row r="50656" spans="17:63" ht="29.25" customHeight="1" x14ac:dyDescent="0.2">
      <c r="Q50656" s="92" t="s">
        <v>50</v>
      </c>
      <c r="BF50656" s="101" t="s">
        <v>58</v>
      </c>
      <c r="BK50656" s="98" t="s">
        <v>70</v>
      </c>
    </row>
    <row r="50657" spans="17:63" ht="29.25" customHeight="1" x14ac:dyDescent="0.2">
      <c r="Q50657" s="92" t="s">
        <v>50</v>
      </c>
      <c r="BF50657" s="101" t="s">
        <v>58</v>
      </c>
      <c r="BK50657" s="98" t="s">
        <v>70</v>
      </c>
    </row>
    <row r="50658" spans="17:63" ht="29.25" customHeight="1" x14ac:dyDescent="0.2">
      <c r="Q50658" s="92" t="s">
        <v>50</v>
      </c>
      <c r="BF50658" s="101" t="s">
        <v>58</v>
      </c>
      <c r="BK50658" s="98" t="s">
        <v>70</v>
      </c>
    </row>
    <row r="50659" spans="17:63" ht="29.25" customHeight="1" x14ac:dyDescent="0.2">
      <c r="Q50659" s="92" t="s">
        <v>50</v>
      </c>
      <c r="BF50659" s="101" t="s">
        <v>58</v>
      </c>
      <c r="BK50659" s="98" t="s">
        <v>70</v>
      </c>
    </row>
    <row r="50660" spans="17:63" ht="29.25" customHeight="1" x14ac:dyDescent="0.2">
      <c r="Q50660" s="92" t="s">
        <v>50</v>
      </c>
      <c r="BF50660" s="101" t="s">
        <v>58</v>
      </c>
      <c r="BK50660" s="98" t="s">
        <v>70</v>
      </c>
    </row>
    <row r="50661" spans="17:63" ht="29.25" customHeight="1" x14ac:dyDescent="0.2">
      <c r="Q50661" s="92" t="s">
        <v>50</v>
      </c>
      <c r="BF50661" s="101" t="s">
        <v>58</v>
      </c>
      <c r="BK50661" s="98" t="s">
        <v>70</v>
      </c>
    </row>
    <row r="50662" spans="17:63" ht="29.25" customHeight="1" x14ac:dyDescent="0.2">
      <c r="Q50662" s="92" t="s">
        <v>50</v>
      </c>
      <c r="BF50662" s="101" t="s">
        <v>58</v>
      </c>
      <c r="BK50662" s="98" t="s">
        <v>70</v>
      </c>
    </row>
    <row r="50663" spans="17:63" ht="29.25" customHeight="1" x14ac:dyDescent="0.2">
      <c r="Q50663" s="92" t="s">
        <v>50</v>
      </c>
      <c r="BF50663" s="101" t="s">
        <v>58</v>
      </c>
      <c r="BK50663" s="98" t="s">
        <v>70</v>
      </c>
    </row>
    <row r="50664" spans="17:63" ht="29.25" customHeight="1" x14ac:dyDescent="0.2">
      <c r="Q50664" s="92" t="s">
        <v>50</v>
      </c>
      <c r="BF50664" s="101" t="s">
        <v>58</v>
      </c>
      <c r="BK50664" s="98" t="s">
        <v>70</v>
      </c>
    </row>
    <row r="50665" spans="17:63" ht="29.25" customHeight="1" x14ac:dyDescent="0.2">
      <c r="Q50665" s="92" t="s">
        <v>50</v>
      </c>
      <c r="BF50665" s="101" t="s">
        <v>58</v>
      </c>
      <c r="BK50665" s="98" t="s">
        <v>70</v>
      </c>
    </row>
    <row r="50666" spans="17:63" ht="29.25" customHeight="1" x14ac:dyDescent="0.2">
      <c r="Q50666" s="92" t="s">
        <v>50</v>
      </c>
      <c r="BF50666" s="101" t="s">
        <v>58</v>
      </c>
      <c r="BK50666" s="98" t="s">
        <v>70</v>
      </c>
    </row>
    <row r="50667" spans="17:63" ht="29.25" customHeight="1" x14ac:dyDescent="0.2">
      <c r="Q50667" s="92" t="s">
        <v>50</v>
      </c>
      <c r="BF50667" s="101" t="s">
        <v>58</v>
      </c>
      <c r="BK50667" s="98" t="s">
        <v>70</v>
      </c>
    </row>
    <row r="50668" spans="17:63" ht="29.25" customHeight="1" x14ac:dyDescent="0.2">
      <c r="Q50668" s="92" t="s">
        <v>50</v>
      </c>
      <c r="BF50668" s="101" t="s">
        <v>58</v>
      </c>
      <c r="BK50668" s="98" t="s">
        <v>70</v>
      </c>
    </row>
    <row r="50669" spans="17:63" ht="29.25" customHeight="1" x14ac:dyDescent="0.2">
      <c r="Q50669" s="92" t="s">
        <v>50</v>
      </c>
      <c r="BF50669" s="101" t="s">
        <v>58</v>
      </c>
      <c r="BK50669" s="98" t="s">
        <v>70</v>
      </c>
    </row>
    <row r="50670" spans="17:63" ht="29.25" customHeight="1" x14ac:dyDescent="0.2">
      <c r="Q50670" s="92" t="s">
        <v>50</v>
      </c>
      <c r="BF50670" s="101" t="s">
        <v>58</v>
      </c>
      <c r="BK50670" s="98" t="s">
        <v>70</v>
      </c>
    </row>
    <row r="50671" spans="17:63" ht="29.25" customHeight="1" x14ac:dyDescent="0.2">
      <c r="Q50671" s="92" t="s">
        <v>50</v>
      </c>
      <c r="BF50671" s="101" t="s">
        <v>58</v>
      </c>
      <c r="BK50671" s="98" t="s">
        <v>70</v>
      </c>
    </row>
    <row r="50672" spans="17:63" ht="29.25" customHeight="1" x14ac:dyDescent="0.2">
      <c r="Q50672" s="92" t="s">
        <v>50</v>
      </c>
      <c r="BF50672" s="101" t="s">
        <v>58</v>
      </c>
      <c r="BK50672" s="98" t="s">
        <v>70</v>
      </c>
    </row>
    <row r="50673" spans="17:63" ht="29.25" customHeight="1" x14ac:dyDescent="0.2">
      <c r="Q50673" s="92" t="s">
        <v>50</v>
      </c>
      <c r="BF50673" s="101" t="s">
        <v>58</v>
      </c>
      <c r="BK50673" s="98" t="s">
        <v>70</v>
      </c>
    </row>
    <row r="50674" spans="17:63" ht="29.25" customHeight="1" x14ac:dyDescent="0.2">
      <c r="Q50674" s="92" t="s">
        <v>50</v>
      </c>
      <c r="BF50674" s="101" t="s">
        <v>58</v>
      </c>
      <c r="BK50674" s="98" t="s">
        <v>70</v>
      </c>
    </row>
    <row r="50675" spans="17:63" ht="29.25" customHeight="1" x14ac:dyDescent="0.2">
      <c r="Q50675" s="92" t="s">
        <v>50</v>
      </c>
      <c r="BF50675" s="101" t="s">
        <v>58</v>
      </c>
      <c r="BK50675" s="98" t="s">
        <v>70</v>
      </c>
    </row>
    <row r="50676" spans="17:63" ht="29.25" customHeight="1" x14ac:dyDescent="0.2">
      <c r="Q50676" s="92" t="s">
        <v>50</v>
      </c>
      <c r="BF50676" s="101" t="s">
        <v>58</v>
      </c>
      <c r="BK50676" s="98" t="s">
        <v>70</v>
      </c>
    </row>
    <row r="50677" spans="17:63" ht="29.25" customHeight="1" x14ac:dyDescent="0.2">
      <c r="Q50677" s="92" t="s">
        <v>50</v>
      </c>
      <c r="BF50677" s="101" t="s">
        <v>58</v>
      </c>
      <c r="BK50677" s="98" t="s">
        <v>70</v>
      </c>
    </row>
    <row r="50678" spans="17:63" ht="29.25" customHeight="1" x14ac:dyDescent="0.2">
      <c r="Q50678" s="92" t="s">
        <v>50</v>
      </c>
      <c r="BF50678" s="101" t="s">
        <v>58</v>
      </c>
      <c r="BK50678" s="98" t="s">
        <v>70</v>
      </c>
    </row>
    <row r="50679" spans="17:63" ht="29.25" customHeight="1" x14ac:dyDescent="0.2">
      <c r="Q50679" s="92" t="s">
        <v>50</v>
      </c>
      <c r="BF50679" s="101" t="s">
        <v>58</v>
      </c>
      <c r="BK50679" s="98" t="s">
        <v>70</v>
      </c>
    </row>
    <row r="50680" spans="17:63" ht="29.25" customHeight="1" x14ac:dyDescent="0.2">
      <c r="Q50680" s="92" t="s">
        <v>50</v>
      </c>
      <c r="BF50680" s="101" t="s">
        <v>58</v>
      </c>
      <c r="BK50680" s="98" t="s">
        <v>70</v>
      </c>
    </row>
    <row r="50681" spans="17:63" ht="29.25" customHeight="1" x14ac:dyDescent="0.2">
      <c r="Q50681" s="92" t="s">
        <v>50</v>
      </c>
      <c r="BF50681" s="101" t="s">
        <v>58</v>
      </c>
      <c r="BK50681" s="98" t="s">
        <v>70</v>
      </c>
    </row>
    <row r="50682" spans="17:63" ht="29.25" customHeight="1" x14ac:dyDescent="0.2">
      <c r="Q50682" s="92" t="s">
        <v>50</v>
      </c>
      <c r="BF50682" s="101" t="s">
        <v>58</v>
      </c>
      <c r="BK50682" s="98" t="s">
        <v>70</v>
      </c>
    </row>
    <row r="50683" spans="17:63" ht="29.25" customHeight="1" x14ac:dyDescent="0.2">
      <c r="Q50683" s="92" t="s">
        <v>50</v>
      </c>
      <c r="BF50683" s="101" t="s">
        <v>58</v>
      </c>
      <c r="BK50683" s="98" t="s">
        <v>70</v>
      </c>
    </row>
    <row r="50684" spans="17:63" ht="29.25" customHeight="1" x14ac:dyDescent="0.2">
      <c r="Q50684" s="92" t="s">
        <v>50</v>
      </c>
      <c r="BF50684" s="101" t="s">
        <v>58</v>
      </c>
      <c r="BK50684" s="98" t="s">
        <v>70</v>
      </c>
    </row>
    <row r="50685" spans="17:63" ht="29.25" customHeight="1" x14ac:dyDescent="0.2">
      <c r="Q50685" s="92" t="s">
        <v>50</v>
      </c>
      <c r="BF50685" s="101" t="s">
        <v>58</v>
      </c>
      <c r="BK50685" s="98" t="s">
        <v>70</v>
      </c>
    </row>
    <row r="50686" spans="17:63" ht="29.25" customHeight="1" x14ac:dyDescent="0.2">
      <c r="Q50686" s="92" t="s">
        <v>50</v>
      </c>
      <c r="BF50686" s="101" t="s">
        <v>58</v>
      </c>
      <c r="BK50686" s="98" t="s">
        <v>70</v>
      </c>
    </row>
    <row r="50687" spans="17:63" ht="29.25" customHeight="1" x14ac:dyDescent="0.2">
      <c r="Q50687" s="92" t="s">
        <v>50</v>
      </c>
      <c r="BF50687" s="101" t="s">
        <v>58</v>
      </c>
      <c r="BK50687" s="98" t="s">
        <v>70</v>
      </c>
    </row>
    <row r="50688" spans="17:63" ht="29.25" customHeight="1" x14ac:dyDescent="0.2">
      <c r="Q50688" s="92" t="s">
        <v>50</v>
      </c>
      <c r="BF50688" s="101" t="s">
        <v>58</v>
      </c>
      <c r="BK50688" s="98" t="s">
        <v>70</v>
      </c>
    </row>
    <row r="50689" spans="17:63" ht="29.25" customHeight="1" x14ac:dyDescent="0.2">
      <c r="Q50689" s="92" t="s">
        <v>50</v>
      </c>
      <c r="BF50689" s="101" t="s">
        <v>58</v>
      </c>
      <c r="BK50689" s="98" t="s">
        <v>70</v>
      </c>
    </row>
    <row r="50690" spans="17:63" ht="29.25" customHeight="1" x14ac:dyDescent="0.2">
      <c r="Q50690" s="92" t="s">
        <v>50</v>
      </c>
      <c r="BF50690" s="101" t="s">
        <v>58</v>
      </c>
      <c r="BK50690" s="98" t="s">
        <v>70</v>
      </c>
    </row>
    <row r="50691" spans="17:63" ht="29.25" customHeight="1" x14ac:dyDescent="0.2">
      <c r="Q50691" s="92" t="s">
        <v>50</v>
      </c>
      <c r="BF50691" s="101" t="s">
        <v>58</v>
      </c>
      <c r="BK50691" s="98" t="s">
        <v>70</v>
      </c>
    </row>
    <row r="50692" spans="17:63" ht="29.25" customHeight="1" x14ac:dyDescent="0.2">
      <c r="Q50692" s="92" t="s">
        <v>50</v>
      </c>
      <c r="BF50692" s="101" t="s">
        <v>58</v>
      </c>
      <c r="BK50692" s="98" t="s">
        <v>70</v>
      </c>
    </row>
    <row r="50693" spans="17:63" ht="29.25" customHeight="1" x14ac:dyDescent="0.2">
      <c r="Q50693" s="92" t="s">
        <v>50</v>
      </c>
      <c r="BF50693" s="101" t="s">
        <v>58</v>
      </c>
      <c r="BK50693" s="98" t="s">
        <v>70</v>
      </c>
    </row>
    <row r="50694" spans="17:63" ht="29.25" customHeight="1" x14ac:dyDescent="0.2">
      <c r="Q50694" s="92" t="s">
        <v>50</v>
      </c>
      <c r="BF50694" s="101" t="s">
        <v>58</v>
      </c>
      <c r="BK50694" s="98" t="s">
        <v>70</v>
      </c>
    </row>
    <row r="50695" spans="17:63" ht="29.25" customHeight="1" x14ac:dyDescent="0.2">
      <c r="Q50695" s="92" t="s">
        <v>50</v>
      </c>
      <c r="BF50695" s="101" t="s">
        <v>58</v>
      </c>
      <c r="BK50695" s="98" t="s">
        <v>70</v>
      </c>
    </row>
    <row r="50696" spans="17:63" ht="29.25" customHeight="1" x14ac:dyDescent="0.2">
      <c r="Q50696" s="92" t="s">
        <v>50</v>
      </c>
      <c r="BF50696" s="101" t="s">
        <v>58</v>
      </c>
      <c r="BK50696" s="98" t="s">
        <v>70</v>
      </c>
    </row>
    <row r="50697" spans="17:63" ht="29.25" customHeight="1" x14ac:dyDescent="0.2">
      <c r="Q50697" s="92" t="s">
        <v>50</v>
      </c>
      <c r="BF50697" s="101" t="s">
        <v>58</v>
      </c>
      <c r="BK50697" s="98" t="s">
        <v>70</v>
      </c>
    </row>
    <row r="50698" spans="17:63" ht="29.25" customHeight="1" x14ac:dyDescent="0.2">
      <c r="Q50698" s="92" t="s">
        <v>50</v>
      </c>
      <c r="BF50698" s="101" t="s">
        <v>58</v>
      </c>
      <c r="BK50698" s="98" t="s">
        <v>70</v>
      </c>
    </row>
    <row r="50699" spans="17:63" ht="29.25" customHeight="1" x14ac:dyDescent="0.2">
      <c r="Q50699" s="92" t="s">
        <v>50</v>
      </c>
      <c r="BF50699" s="101" t="s">
        <v>58</v>
      </c>
      <c r="BK50699" s="98" t="s">
        <v>70</v>
      </c>
    </row>
    <row r="50700" spans="17:63" ht="29.25" customHeight="1" x14ac:dyDescent="0.2">
      <c r="Q50700" s="92" t="s">
        <v>50</v>
      </c>
      <c r="BF50700" s="101" t="s">
        <v>58</v>
      </c>
      <c r="BK50700" s="98" t="s">
        <v>70</v>
      </c>
    </row>
    <row r="50701" spans="17:63" ht="29.25" customHeight="1" x14ac:dyDescent="0.2">
      <c r="Q50701" s="92" t="s">
        <v>50</v>
      </c>
      <c r="BF50701" s="101" t="s">
        <v>58</v>
      </c>
      <c r="BK50701" s="98" t="s">
        <v>70</v>
      </c>
    </row>
    <row r="50702" spans="17:63" ht="29.25" customHeight="1" x14ac:dyDescent="0.2">
      <c r="Q50702" s="92" t="s">
        <v>50</v>
      </c>
      <c r="BF50702" s="101" t="s">
        <v>58</v>
      </c>
      <c r="BK50702" s="98" t="s">
        <v>70</v>
      </c>
    </row>
    <row r="50703" spans="17:63" ht="29.25" customHeight="1" x14ac:dyDescent="0.2">
      <c r="Q50703" s="92" t="s">
        <v>50</v>
      </c>
      <c r="BF50703" s="101" t="s">
        <v>58</v>
      </c>
      <c r="BK50703" s="98" t="s">
        <v>70</v>
      </c>
    </row>
    <row r="50704" spans="17:63" ht="29.25" customHeight="1" x14ac:dyDescent="0.2">
      <c r="Q50704" s="92" t="s">
        <v>50</v>
      </c>
      <c r="BF50704" s="101" t="s">
        <v>58</v>
      </c>
      <c r="BK50704" s="98" t="s">
        <v>70</v>
      </c>
    </row>
    <row r="50705" spans="17:63" ht="29.25" customHeight="1" x14ac:dyDescent="0.2">
      <c r="Q50705" s="92" t="s">
        <v>50</v>
      </c>
      <c r="BF50705" s="101" t="s">
        <v>58</v>
      </c>
      <c r="BK50705" s="98" t="s">
        <v>70</v>
      </c>
    </row>
    <row r="50706" spans="17:63" ht="29.25" customHeight="1" x14ac:dyDescent="0.2">
      <c r="Q50706" s="92" t="s">
        <v>50</v>
      </c>
      <c r="BF50706" s="101" t="s">
        <v>58</v>
      </c>
      <c r="BK50706" s="98" t="s">
        <v>70</v>
      </c>
    </row>
    <row r="50707" spans="17:63" ht="29.25" customHeight="1" x14ac:dyDescent="0.2">
      <c r="Q50707" s="92" t="s">
        <v>50</v>
      </c>
      <c r="BF50707" s="101" t="s">
        <v>58</v>
      </c>
      <c r="BK50707" s="98" t="s">
        <v>70</v>
      </c>
    </row>
    <row r="50708" spans="17:63" ht="29.25" customHeight="1" x14ac:dyDescent="0.2">
      <c r="Q50708" s="92" t="s">
        <v>50</v>
      </c>
      <c r="BF50708" s="101" t="s">
        <v>58</v>
      </c>
      <c r="BK50708" s="98" t="s">
        <v>70</v>
      </c>
    </row>
    <row r="50709" spans="17:63" ht="29.25" customHeight="1" x14ac:dyDescent="0.2">
      <c r="Q50709" s="92" t="s">
        <v>50</v>
      </c>
      <c r="BF50709" s="101" t="s">
        <v>58</v>
      </c>
      <c r="BK50709" s="98" t="s">
        <v>70</v>
      </c>
    </row>
    <row r="50710" spans="17:63" ht="29.25" customHeight="1" x14ac:dyDescent="0.2">
      <c r="Q50710" s="92" t="s">
        <v>50</v>
      </c>
      <c r="BF50710" s="101" t="s">
        <v>58</v>
      </c>
      <c r="BK50710" s="98" t="s">
        <v>70</v>
      </c>
    </row>
    <row r="50711" spans="17:63" ht="29.25" customHeight="1" x14ac:dyDescent="0.2">
      <c r="Q50711" s="92" t="s">
        <v>50</v>
      </c>
      <c r="BF50711" s="101" t="s">
        <v>58</v>
      </c>
      <c r="BK50711" s="98" t="s">
        <v>70</v>
      </c>
    </row>
    <row r="50712" spans="17:63" ht="29.25" customHeight="1" x14ac:dyDescent="0.2">
      <c r="Q50712" s="92" t="s">
        <v>50</v>
      </c>
      <c r="BF50712" s="101" t="s">
        <v>58</v>
      </c>
      <c r="BK50712" s="98" t="s">
        <v>70</v>
      </c>
    </row>
    <row r="50713" spans="17:63" ht="29.25" customHeight="1" x14ac:dyDescent="0.2">
      <c r="Q50713" s="92" t="s">
        <v>50</v>
      </c>
      <c r="BF50713" s="101" t="s">
        <v>58</v>
      </c>
      <c r="BK50713" s="98" t="s">
        <v>70</v>
      </c>
    </row>
    <row r="50714" spans="17:63" ht="29.25" customHeight="1" x14ac:dyDescent="0.2">
      <c r="Q50714" s="92" t="s">
        <v>50</v>
      </c>
      <c r="BF50714" s="101" t="s">
        <v>58</v>
      </c>
      <c r="BK50714" s="98" t="s">
        <v>70</v>
      </c>
    </row>
    <row r="50715" spans="17:63" ht="29.25" customHeight="1" x14ac:dyDescent="0.2">
      <c r="Q50715" s="92" t="s">
        <v>50</v>
      </c>
      <c r="BF50715" s="101" t="s">
        <v>58</v>
      </c>
      <c r="BK50715" s="98" t="s">
        <v>70</v>
      </c>
    </row>
    <row r="50716" spans="17:63" ht="29.25" customHeight="1" x14ac:dyDescent="0.2">
      <c r="Q50716" s="92" t="s">
        <v>50</v>
      </c>
      <c r="BF50716" s="101" t="s">
        <v>58</v>
      </c>
      <c r="BK50716" s="98" t="s">
        <v>70</v>
      </c>
    </row>
    <row r="50717" spans="17:63" ht="29.25" customHeight="1" x14ac:dyDescent="0.2">
      <c r="Q50717" s="92" t="s">
        <v>50</v>
      </c>
      <c r="BF50717" s="101" t="s">
        <v>58</v>
      </c>
      <c r="BK50717" s="98" t="s">
        <v>70</v>
      </c>
    </row>
    <row r="50718" spans="17:63" ht="29.25" customHeight="1" x14ac:dyDescent="0.2">
      <c r="Q50718" s="92" t="s">
        <v>50</v>
      </c>
      <c r="BF50718" s="101" t="s">
        <v>58</v>
      </c>
      <c r="BK50718" s="98" t="s">
        <v>70</v>
      </c>
    </row>
    <row r="50719" spans="17:63" ht="29.25" customHeight="1" x14ac:dyDescent="0.2">
      <c r="Q50719" s="92" t="s">
        <v>50</v>
      </c>
      <c r="BF50719" s="101" t="s">
        <v>58</v>
      </c>
      <c r="BK50719" s="98" t="s">
        <v>70</v>
      </c>
    </row>
    <row r="50720" spans="17:63" ht="29.25" customHeight="1" x14ac:dyDescent="0.2">
      <c r="Q50720" s="92" t="s">
        <v>50</v>
      </c>
      <c r="BF50720" s="101" t="s">
        <v>58</v>
      </c>
      <c r="BK50720" s="98" t="s">
        <v>70</v>
      </c>
    </row>
    <row r="50721" spans="17:63" ht="29.25" customHeight="1" x14ac:dyDescent="0.2">
      <c r="Q50721" s="92" t="s">
        <v>50</v>
      </c>
      <c r="BF50721" s="101" t="s">
        <v>58</v>
      </c>
      <c r="BK50721" s="98" t="s">
        <v>70</v>
      </c>
    </row>
    <row r="50722" spans="17:63" ht="29.25" customHeight="1" x14ac:dyDescent="0.2">
      <c r="Q50722" s="92" t="s">
        <v>50</v>
      </c>
      <c r="BF50722" s="101" t="s">
        <v>58</v>
      </c>
      <c r="BK50722" s="98" t="s">
        <v>70</v>
      </c>
    </row>
    <row r="50723" spans="17:63" ht="29.25" customHeight="1" x14ac:dyDescent="0.2">
      <c r="Q50723" s="92" t="s">
        <v>50</v>
      </c>
      <c r="BF50723" s="101" t="s">
        <v>58</v>
      </c>
      <c r="BK50723" s="98" t="s">
        <v>70</v>
      </c>
    </row>
    <row r="50724" spans="17:63" ht="29.25" customHeight="1" x14ac:dyDescent="0.2">
      <c r="Q50724" s="92" t="s">
        <v>50</v>
      </c>
      <c r="BF50724" s="101" t="s">
        <v>58</v>
      </c>
      <c r="BK50724" s="98" t="s">
        <v>70</v>
      </c>
    </row>
    <row r="50725" spans="17:63" ht="29.25" customHeight="1" x14ac:dyDescent="0.2">
      <c r="Q50725" s="92" t="s">
        <v>50</v>
      </c>
      <c r="BF50725" s="101" t="s">
        <v>58</v>
      </c>
      <c r="BK50725" s="98" t="s">
        <v>70</v>
      </c>
    </row>
    <row r="50726" spans="17:63" ht="29.25" customHeight="1" x14ac:dyDescent="0.2">
      <c r="Q50726" s="92" t="s">
        <v>50</v>
      </c>
      <c r="BF50726" s="101" t="s">
        <v>58</v>
      </c>
      <c r="BK50726" s="98" t="s">
        <v>70</v>
      </c>
    </row>
    <row r="50727" spans="17:63" ht="29.25" customHeight="1" x14ac:dyDescent="0.2">
      <c r="Q50727" s="92" t="s">
        <v>50</v>
      </c>
      <c r="BF50727" s="101" t="s">
        <v>58</v>
      </c>
      <c r="BK50727" s="98" t="s">
        <v>70</v>
      </c>
    </row>
    <row r="50728" spans="17:63" ht="29.25" customHeight="1" x14ac:dyDescent="0.2">
      <c r="Q50728" s="92" t="s">
        <v>50</v>
      </c>
      <c r="BF50728" s="101" t="s">
        <v>58</v>
      </c>
      <c r="BK50728" s="98" t="s">
        <v>70</v>
      </c>
    </row>
    <row r="50729" spans="17:63" ht="29.25" customHeight="1" x14ac:dyDescent="0.2">
      <c r="Q50729" s="92" t="s">
        <v>50</v>
      </c>
      <c r="BF50729" s="101" t="s">
        <v>58</v>
      </c>
      <c r="BK50729" s="98" t="s">
        <v>70</v>
      </c>
    </row>
    <row r="50730" spans="17:63" ht="29.25" customHeight="1" x14ac:dyDescent="0.2">
      <c r="Q50730" s="92" t="s">
        <v>50</v>
      </c>
      <c r="BF50730" s="101" t="s">
        <v>58</v>
      </c>
      <c r="BK50730" s="98" t="s">
        <v>70</v>
      </c>
    </row>
    <row r="50731" spans="17:63" ht="29.25" customHeight="1" x14ac:dyDescent="0.2">
      <c r="Q50731" s="92" t="s">
        <v>50</v>
      </c>
      <c r="BF50731" s="101" t="s">
        <v>58</v>
      </c>
      <c r="BK50731" s="98" t="s">
        <v>70</v>
      </c>
    </row>
    <row r="50732" spans="17:63" ht="29.25" customHeight="1" x14ac:dyDescent="0.2">
      <c r="Q50732" s="92" t="s">
        <v>50</v>
      </c>
      <c r="BF50732" s="101" t="s">
        <v>58</v>
      </c>
      <c r="BK50732" s="98" t="s">
        <v>70</v>
      </c>
    </row>
    <row r="50733" spans="17:63" ht="29.25" customHeight="1" x14ac:dyDescent="0.2">
      <c r="Q50733" s="92" t="s">
        <v>50</v>
      </c>
      <c r="BF50733" s="101" t="s">
        <v>58</v>
      </c>
      <c r="BK50733" s="98" t="s">
        <v>70</v>
      </c>
    </row>
    <row r="50734" spans="17:63" ht="29.25" customHeight="1" x14ac:dyDescent="0.2">
      <c r="Q50734" s="92" t="s">
        <v>50</v>
      </c>
      <c r="BF50734" s="101" t="s">
        <v>58</v>
      </c>
      <c r="BK50734" s="98" t="s">
        <v>70</v>
      </c>
    </row>
    <row r="50735" spans="17:63" ht="29.25" customHeight="1" x14ac:dyDescent="0.2">
      <c r="Q50735" s="92" t="s">
        <v>50</v>
      </c>
      <c r="BF50735" s="101" t="s">
        <v>58</v>
      </c>
      <c r="BK50735" s="98" t="s">
        <v>70</v>
      </c>
    </row>
    <row r="50736" spans="17:63" ht="29.25" customHeight="1" x14ac:dyDescent="0.2">
      <c r="Q50736" s="92" t="s">
        <v>50</v>
      </c>
      <c r="BF50736" s="101" t="s">
        <v>58</v>
      </c>
      <c r="BK50736" s="98" t="s">
        <v>70</v>
      </c>
    </row>
    <row r="50737" spans="17:63" ht="29.25" customHeight="1" x14ac:dyDescent="0.2">
      <c r="Q50737" s="92" t="s">
        <v>50</v>
      </c>
      <c r="BF50737" s="101" t="s">
        <v>58</v>
      </c>
      <c r="BK50737" s="98" t="s">
        <v>70</v>
      </c>
    </row>
    <row r="50738" spans="17:63" ht="29.25" customHeight="1" x14ac:dyDescent="0.2">
      <c r="Q50738" s="92" t="s">
        <v>50</v>
      </c>
      <c r="BF50738" s="101" t="s">
        <v>58</v>
      </c>
      <c r="BK50738" s="98" t="s">
        <v>70</v>
      </c>
    </row>
    <row r="50739" spans="17:63" ht="29.25" customHeight="1" x14ac:dyDescent="0.2">
      <c r="Q50739" s="92" t="s">
        <v>50</v>
      </c>
      <c r="BF50739" s="101" t="s">
        <v>58</v>
      </c>
      <c r="BK50739" s="98" t="s">
        <v>70</v>
      </c>
    </row>
    <row r="50740" spans="17:63" ht="29.25" customHeight="1" x14ac:dyDescent="0.2">
      <c r="Q50740" s="92" t="s">
        <v>50</v>
      </c>
      <c r="BF50740" s="101" t="s">
        <v>58</v>
      </c>
      <c r="BK50740" s="98" t="s">
        <v>70</v>
      </c>
    </row>
    <row r="50741" spans="17:63" ht="29.25" customHeight="1" x14ac:dyDescent="0.2">
      <c r="Q50741" s="92" t="s">
        <v>50</v>
      </c>
      <c r="BF50741" s="101" t="s">
        <v>58</v>
      </c>
      <c r="BK50741" s="98" t="s">
        <v>70</v>
      </c>
    </row>
    <row r="50742" spans="17:63" ht="29.25" customHeight="1" x14ac:dyDescent="0.2">
      <c r="Q50742" s="92" t="s">
        <v>50</v>
      </c>
      <c r="BF50742" s="101" t="s">
        <v>58</v>
      </c>
      <c r="BK50742" s="98" t="s">
        <v>70</v>
      </c>
    </row>
    <row r="50743" spans="17:63" ht="29.25" customHeight="1" x14ac:dyDescent="0.2">
      <c r="Q50743" s="92" t="s">
        <v>50</v>
      </c>
      <c r="BF50743" s="101" t="s">
        <v>58</v>
      </c>
      <c r="BK50743" s="98" t="s">
        <v>70</v>
      </c>
    </row>
    <row r="50744" spans="17:63" ht="29.25" customHeight="1" x14ac:dyDescent="0.2">
      <c r="Q50744" s="92" t="s">
        <v>50</v>
      </c>
      <c r="BF50744" s="101" t="s">
        <v>58</v>
      </c>
      <c r="BK50744" s="98" t="s">
        <v>70</v>
      </c>
    </row>
    <row r="50745" spans="17:63" ht="29.25" customHeight="1" x14ac:dyDescent="0.2">
      <c r="Q50745" s="92" t="s">
        <v>50</v>
      </c>
      <c r="BF50745" s="101" t="s">
        <v>58</v>
      </c>
      <c r="BK50745" s="98" t="s">
        <v>70</v>
      </c>
    </row>
    <row r="50746" spans="17:63" ht="29.25" customHeight="1" x14ac:dyDescent="0.2">
      <c r="Q50746" s="92" t="s">
        <v>50</v>
      </c>
      <c r="BF50746" s="101" t="s">
        <v>58</v>
      </c>
      <c r="BK50746" s="98" t="s">
        <v>70</v>
      </c>
    </row>
    <row r="50747" spans="17:63" ht="29.25" customHeight="1" x14ac:dyDescent="0.2">
      <c r="Q50747" s="92" t="s">
        <v>50</v>
      </c>
      <c r="BF50747" s="101" t="s">
        <v>58</v>
      </c>
      <c r="BK50747" s="98" t="s">
        <v>70</v>
      </c>
    </row>
    <row r="50748" spans="17:63" ht="29.25" customHeight="1" x14ac:dyDescent="0.2">
      <c r="Q50748" s="92" t="s">
        <v>50</v>
      </c>
      <c r="BF50748" s="101" t="s">
        <v>58</v>
      </c>
      <c r="BK50748" s="98" t="s">
        <v>70</v>
      </c>
    </row>
    <row r="50749" spans="17:63" ht="29.25" customHeight="1" x14ac:dyDescent="0.2">
      <c r="Q50749" s="92" t="s">
        <v>50</v>
      </c>
      <c r="BF50749" s="101" t="s">
        <v>58</v>
      </c>
      <c r="BK50749" s="98" t="s">
        <v>70</v>
      </c>
    </row>
    <row r="50750" spans="17:63" ht="29.25" customHeight="1" x14ac:dyDescent="0.2">
      <c r="Q50750" s="92" t="s">
        <v>50</v>
      </c>
      <c r="BF50750" s="101" t="s">
        <v>58</v>
      </c>
      <c r="BK50750" s="98" t="s">
        <v>70</v>
      </c>
    </row>
    <row r="50751" spans="17:63" ht="29.25" customHeight="1" x14ac:dyDescent="0.2">
      <c r="Q50751" s="92" t="s">
        <v>50</v>
      </c>
      <c r="BF50751" s="101" t="s">
        <v>58</v>
      </c>
      <c r="BK50751" s="98" t="s">
        <v>70</v>
      </c>
    </row>
    <row r="50752" spans="17:63" ht="29.25" customHeight="1" x14ac:dyDescent="0.2">
      <c r="Q50752" s="92" t="s">
        <v>50</v>
      </c>
      <c r="BF50752" s="101" t="s">
        <v>58</v>
      </c>
      <c r="BK50752" s="98" t="s">
        <v>70</v>
      </c>
    </row>
    <row r="50753" spans="17:63" ht="29.25" customHeight="1" x14ac:dyDescent="0.2">
      <c r="Q50753" s="92" t="s">
        <v>50</v>
      </c>
      <c r="BF50753" s="101" t="s">
        <v>58</v>
      </c>
      <c r="BK50753" s="98" t="s">
        <v>70</v>
      </c>
    </row>
    <row r="50754" spans="17:63" ht="29.25" customHeight="1" x14ac:dyDescent="0.2">
      <c r="Q50754" s="92" t="s">
        <v>50</v>
      </c>
      <c r="BF50754" s="101" t="s">
        <v>58</v>
      </c>
      <c r="BK50754" s="98" t="s">
        <v>70</v>
      </c>
    </row>
    <row r="50755" spans="17:63" ht="29.25" customHeight="1" x14ac:dyDescent="0.2">
      <c r="Q50755" s="92" t="s">
        <v>50</v>
      </c>
      <c r="BF50755" s="101" t="s">
        <v>58</v>
      </c>
      <c r="BK50755" s="98" t="s">
        <v>70</v>
      </c>
    </row>
    <row r="50756" spans="17:63" ht="29.25" customHeight="1" x14ac:dyDescent="0.2">
      <c r="Q50756" s="92" t="s">
        <v>50</v>
      </c>
      <c r="BF50756" s="101" t="s">
        <v>58</v>
      </c>
      <c r="BK50756" s="98" t="s">
        <v>70</v>
      </c>
    </row>
    <row r="50757" spans="17:63" ht="29.25" customHeight="1" x14ac:dyDescent="0.2">
      <c r="Q50757" s="92" t="s">
        <v>50</v>
      </c>
      <c r="BF50757" s="101" t="s">
        <v>58</v>
      </c>
      <c r="BK50757" s="98" t="s">
        <v>70</v>
      </c>
    </row>
    <row r="50758" spans="17:63" ht="29.25" customHeight="1" x14ac:dyDescent="0.2">
      <c r="Q50758" s="92" t="s">
        <v>50</v>
      </c>
      <c r="BF50758" s="101" t="s">
        <v>58</v>
      </c>
      <c r="BK50758" s="98" t="s">
        <v>70</v>
      </c>
    </row>
    <row r="50759" spans="17:63" ht="29.25" customHeight="1" x14ac:dyDescent="0.2">
      <c r="Q50759" s="92" t="s">
        <v>50</v>
      </c>
      <c r="BF50759" s="101" t="s">
        <v>58</v>
      </c>
      <c r="BK50759" s="98" t="s">
        <v>70</v>
      </c>
    </row>
    <row r="50760" spans="17:63" ht="29.25" customHeight="1" x14ac:dyDescent="0.2">
      <c r="Q50760" s="92" t="s">
        <v>50</v>
      </c>
      <c r="BF50760" s="101" t="s">
        <v>58</v>
      </c>
      <c r="BK50760" s="98" t="s">
        <v>70</v>
      </c>
    </row>
    <row r="50761" spans="17:63" ht="29.25" customHeight="1" x14ac:dyDescent="0.2">
      <c r="Q50761" s="92" t="s">
        <v>50</v>
      </c>
      <c r="BF50761" s="101" t="s">
        <v>58</v>
      </c>
      <c r="BK50761" s="98" t="s">
        <v>70</v>
      </c>
    </row>
    <row r="50762" spans="17:63" ht="29.25" customHeight="1" x14ac:dyDescent="0.2">
      <c r="Q50762" s="92" t="s">
        <v>50</v>
      </c>
      <c r="BF50762" s="101" t="s">
        <v>58</v>
      </c>
      <c r="BK50762" s="98" t="s">
        <v>70</v>
      </c>
    </row>
    <row r="50763" spans="17:63" ht="29.25" customHeight="1" x14ac:dyDescent="0.2">
      <c r="Q50763" s="92" t="s">
        <v>50</v>
      </c>
      <c r="BF50763" s="101" t="s">
        <v>58</v>
      </c>
      <c r="BK50763" s="98" t="s">
        <v>70</v>
      </c>
    </row>
    <row r="50764" spans="17:63" ht="29.25" customHeight="1" x14ac:dyDescent="0.2">
      <c r="Q50764" s="92" t="s">
        <v>50</v>
      </c>
      <c r="BF50764" s="101" t="s">
        <v>58</v>
      </c>
      <c r="BK50764" s="98" t="s">
        <v>70</v>
      </c>
    </row>
    <row r="50765" spans="17:63" ht="29.25" customHeight="1" x14ac:dyDescent="0.2">
      <c r="Q50765" s="92" t="s">
        <v>50</v>
      </c>
      <c r="BF50765" s="101" t="s">
        <v>58</v>
      </c>
      <c r="BK50765" s="98" t="s">
        <v>70</v>
      </c>
    </row>
    <row r="50766" spans="17:63" ht="29.25" customHeight="1" x14ac:dyDescent="0.2">
      <c r="Q50766" s="92" t="s">
        <v>50</v>
      </c>
      <c r="BF50766" s="101" t="s">
        <v>58</v>
      </c>
      <c r="BK50766" s="98" t="s">
        <v>70</v>
      </c>
    </row>
    <row r="50767" spans="17:63" ht="29.25" customHeight="1" x14ac:dyDescent="0.2">
      <c r="Q50767" s="92" t="s">
        <v>50</v>
      </c>
      <c r="BF50767" s="101" t="s">
        <v>58</v>
      </c>
      <c r="BK50767" s="98" t="s">
        <v>70</v>
      </c>
    </row>
    <row r="50768" spans="17:63" ht="29.25" customHeight="1" x14ac:dyDescent="0.2">
      <c r="Q50768" s="92" t="s">
        <v>50</v>
      </c>
      <c r="BF50768" s="101" t="s">
        <v>58</v>
      </c>
      <c r="BK50768" s="98" t="s">
        <v>70</v>
      </c>
    </row>
    <row r="50769" spans="17:63" ht="29.25" customHeight="1" x14ac:dyDescent="0.2">
      <c r="Q50769" s="92" t="s">
        <v>50</v>
      </c>
      <c r="BF50769" s="101" t="s">
        <v>58</v>
      </c>
      <c r="BK50769" s="98" t="s">
        <v>70</v>
      </c>
    </row>
    <row r="50770" spans="17:63" ht="29.25" customHeight="1" x14ac:dyDescent="0.2">
      <c r="Q50770" s="92" t="s">
        <v>50</v>
      </c>
      <c r="BF50770" s="101" t="s">
        <v>58</v>
      </c>
      <c r="BK50770" s="98" t="s">
        <v>70</v>
      </c>
    </row>
    <row r="50771" spans="17:63" ht="29.25" customHeight="1" x14ac:dyDescent="0.2">
      <c r="Q50771" s="92" t="s">
        <v>50</v>
      </c>
      <c r="BF50771" s="101" t="s">
        <v>58</v>
      </c>
      <c r="BK50771" s="98" t="s">
        <v>70</v>
      </c>
    </row>
    <row r="50772" spans="17:63" ht="29.25" customHeight="1" x14ac:dyDescent="0.2">
      <c r="Q50772" s="92" t="s">
        <v>50</v>
      </c>
      <c r="BF50772" s="101" t="s">
        <v>58</v>
      </c>
      <c r="BK50772" s="98" t="s">
        <v>70</v>
      </c>
    </row>
    <row r="50773" spans="17:63" ht="29.25" customHeight="1" x14ac:dyDescent="0.2">
      <c r="Q50773" s="92" t="s">
        <v>50</v>
      </c>
      <c r="BF50773" s="101" t="s">
        <v>58</v>
      </c>
      <c r="BK50773" s="98" t="s">
        <v>70</v>
      </c>
    </row>
    <row r="50774" spans="17:63" ht="29.25" customHeight="1" x14ac:dyDescent="0.2">
      <c r="Q50774" s="92" t="s">
        <v>50</v>
      </c>
      <c r="BF50774" s="101" t="s">
        <v>58</v>
      </c>
      <c r="BK50774" s="98" t="s">
        <v>70</v>
      </c>
    </row>
    <row r="50775" spans="17:63" ht="29.25" customHeight="1" x14ac:dyDescent="0.2">
      <c r="Q50775" s="92" t="s">
        <v>50</v>
      </c>
      <c r="BF50775" s="101" t="s">
        <v>58</v>
      </c>
      <c r="BK50775" s="98" t="s">
        <v>70</v>
      </c>
    </row>
    <row r="50776" spans="17:63" ht="29.25" customHeight="1" x14ac:dyDescent="0.2">
      <c r="Q50776" s="92" t="s">
        <v>50</v>
      </c>
      <c r="BF50776" s="101" t="s">
        <v>58</v>
      </c>
      <c r="BK50776" s="98" t="s">
        <v>70</v>
      </c>
    </row>
    <row r="50777" spans="17:63" ht="29.25" customHeight="1" x14ac:dyDescent="0.2">
      <c r="Q50777" s="92" t="s">
        <v>50</v>
      </c>
      <c r="BF50777" s="101" t="s">
        <v>58</v>
      </c>
      <c r="BK50777" s="98" t="s">
        <v>70</v>
      </c>
    </row>
    <row r="50778" spans="17:63" ht="29.25" customHeight="1" x14ac:dyDescent="0.2">
      <c r="Q50778" s="92" t="s">
        <v>50</v>
      </c>
      <c r="BF50778" s="101" t="s">
        <v>58</v>
      </c>
      <c r="BK50778" s="98" t="s">
        <v>70</v>
      </c>
    </row>
    <row r="50779" spans="17:63" ht="29.25" customHeight="1" x14ac:dyDescent="0.2">
      <c r="Q50779" s="92" t="s">
        <v>50</v>
      </c>
      <c r="BF50779" s="101" t="s">
        <v>58</v>
      </c>
      <c r="BK50779" s="98" t="s">
        <v>70</v>
      </c>
    </row>
    <row r="50780" spans="17:63" ht="29.25" customHeight="1" x14ac:dyDescent="0.2">
      <c r="Q50780" s="92" t="s">
        <v>50</v>
      </c>
      <c r="BF50780" s="101" t="s">
        <v>58</v>
      </c>
      <c r="BK50780" s="98" t="s">
        <v>70</v>
      </c>
    </row>
    <row r="50781" spans="17:63" ht="29.25" customHeight="1" x14ac:dyDescent="0.2">
      <c r="Q50781" s="92" t="s">
        <v>50</v>
      </c>
      <c r="BF50781" s="101" t="s">
        <v>58</v>
      </c>
      <c r="BK50781" s="98" t="s">
        <v>70</v>
      </c>
    </row>
    <row r="50782" spans="17:63" ht="29.25" customHeight="1" x14ac:dyDescent="0.2">
      <c r="Q50782" s="92" t="s">
        <v>50</v>
      </c>
      <c r="BF50782" s="101" t="s">
        <v>58</v>
      </c>
      <c r="BK50782" s="98" t="s">
        <v>70</v>
      </c>
    </row>
    <row r="50783" spans="17:63" ht="29.25" customHeight="1" x14ac:dyDescent="0.2">
      <c r="Q50783" s="92" t="s">
        <v>50</v>
      </c>
      <c r="BF50783" s="101" t="s">
        <v>58</v>
      </c>
      <c r="BK50783" s="98" t="s">
        <v>70</v>
      </c>
    </row>
    <row r="50784" spans="17:63" ht="29.25" customHeight="1" x14ac:dyDescent="0.2">
      <c r="Q50784" s="92" t="s">
        <v>50</v>
      </c>
      <c r="BF50784" s="101" t="s">
        <v>58</v>
      </c>
      <c r="BK50784" s="98" t="s">
        <v>70</v>
      </c>
    </row>
    <row r="50785" spans="17:63" ht="29.25" customHeight="1" x14ac:dyDescent="0.2">
      <c r="Q50785" s="92" t="s">
        <v>50</v>
      </c>
      <c r="BF50785" s="101" t="s">
        <v>58</v>
      </c>
      <c r="BK50785" s="98" t="s">
        <v>70</v>
      </c>
    </row>
    <row r="50786" spans="17:63" ht="29.25" customHeight="1" x14ac:dyDescent="0.2">
      <c r="Q50786" s="92" t="s">
        <v>50</v>
      </c>
      <c r="BF50786" s="101" t="s">
        <v>58</v>
      </c>
      <c r="BK50786" s="98" t="s">
        <v>70</v>
      </c>
    </row>
    <row r="50787" spans="17:63" ht="29.25" customHeight="1" x14ac:dyDescent="0.2">
      <c r="Q50787" s="92" t="s">
        <v>50</v>
      </c>
      <c r="BF50787" s="101" t="s">
        <v>58</v>
      </c>
      <c r="BK50787" s="98" t="s">
        <v>70</v>
      </c>
    </row>
    <row r="50788" spans="17:63" ht="29.25" customHeight="1" x14ac:dyDescent="0.2">
      <c r="Q50788" s="92" t="s">
        <v>50</v>
      </c>
      <c r="BF50788" s="101" t="s">
        <v>58</v>
      </c>
      <c r="BK50788" s="98" t="s">
        <v>70</v>
      </c>
    </row>
    <row r="50789" spans="17:63" ht="29.25" customHeight="1" x14ac:dyDescent="0.2">
      <c r="Q50789" s="92" t="s">
        <v>50</v>
      </c>
      <c r="BF50789" s="101" t="s">
        <v>58</v>
      </c>
      <c r="BK50789" s="98" t="s">
        <v>70</v>
      </c>
    </row>
    <row r="50790" spans="17:63" ht="29.25" customHeight="1" x14ac:dyDescent="0.2">
      <c r="Q50790" s="92" t="s">
        <v>50</v>
      </c>
      <c r="BF50790" s="101" t="s">
        <v>58</v>
      </c>
      <c r="BK50790" s="98" t="s">
        <v>70</v>
      </c>
    </row>
    <row r="50791" spans="17:63" ht="29.25" customHeight="1" x14ac:dyDescent="0.2">
      <c r="Q50791" s="92" t="s">
        <v>50</v>
      </c>
      <c r="BF50791" s="101" t="s">
        <v>58</v>
      </c>
      <c r="BK50791" s="98" t="s">
        <v>70</v>
      </c>
    </row>
    <row r="50792" spans="17:63" ht="29.25" customHeight="1" x14ac:dyDescent="0.2">
      <c r="Q50792" s="92" t="s">
        <v>50</v>
      </c>
      <c r="BF50792" s="101" t="s">
        <v>58</v>
      </c>
      <c r="BK50792" s="98" t="s">
        <v>70</v>
      </c>
    </row>
    <row r="50793" spans="17:63" ht="29.25" customHeight="1" x14ac:dyDescent="0.2">
      <c r="Q50793" s="92" t="s">
        <v>50</v>
      </c>
      <c r="BF50793" s="101" t="s">
        <v>58</v>
      </c>
      <c r="BK50793" s="98" t="s">
        <v>70</v>
      </c>
    </row>
    <row r="50794" spans="17:63" ht="29.25" customHeight="1" x14ac:dyDescent="0.2">
      <c r="Q50794" s="92" t="s">
        <v>50</v>
      </c>
      <c r="BF50794" s="101" t="s">
        <v>58</v>
      </c>
      <c r="BK50794" s="98" t="s">
        <v>70</v>
      </c>
    </row>
    <row r="50795" spans="17:63" ht="29.25" customHeight="1" x14ac:dyDescent="0.2">
      <c r="Q50795" s="92" t="s">
        <v>50</v>
      </c>
      <c r="BF50795" s="101" t="s">
        <v>58</v>
      </c>
      <c r="BK50795" s="98" t="s">
        <v>70</v>
      </c>
    </row>
    <row r="50796" spans="17:63" ht="29.25" customHeight="1" x14ac:dyDescent="0.2">
      <c r="Q50796" s="92" t="s">
        <v>50</v>
      </c>
      <c r="BF50796" s="101" t="s">
        <v>58</v>
      </c>
      <c r="BK50796" s="98" t="s">
        <v>70</v>
      </c>
    </row>
    <row r="50797" spans="17:63" ht="29.25" customHeight="1" x14ac:dyDescent="0.2">
      <c r="Q50797" s="92" t="s">
        <v>50</v>
      </c>
      <c r="BF50797" s="101" t="s">
        <v>58</v>
      </c>
      <c r="BK50797" s="98" t="s">
        <v>70</v>
      </c>
    </row>
    <row r="50798" spans="17:63" ht="29.25" customHeight="1" x14ac:dyDescent="0.2">
      <c r="Q50798" s="92" t="s">
        <v>50</v>
      </c>
      <c r="BF50798" s="101" t="s">
        <v>58</v>
      </c>
      <c r="BK50798" s="98" t="s">
        <v>70</v>
      </c>
    </row>
    <row r="50799" spans="17:63" ht="29.25" customHeight="1" x14ac:dyDescent="0.2">
      <c r="Q50799" s="92" t="s">
        <v>50</v>
      </c>
      <c r="BF50799" s="101" t="s">
        <v>58</v>
      </c>
      <c r="BK50799" s="98" t="s">
        <v>70</v>
      </c>
    </row>
    <row r="50800" spans="17:63" ht="29.25" customHeight="1" x14ac:dyDescent="0.2">
      <c r="Q50800" s="92" t="s">
        <v>50</v>
      </c>
      <c r="BF50800" s="101" t="s">
        <v>58</v>
      </c>
      <c r="BK50800" s="98" t="s">
        <v>70</v>
      </c>
    </row>
    <row r="50801" spans="17:63" ht="29.25" customHeight="1" x14ac:dyDescent="0.2">
      <c r="Q50801" s="92" t="s">
        <v>50</v>
      </c>
      <c r="BF50801" s="101" t="s">
        <v>58</v>
      </c>
      <c r="BK50801" s="98" t="s">
        <v>70</v>
      </c>
    </row>
    <row r="50802" spans="17:63" ht="29.25" customHeight="1" x14ac:dyDescent="0.2">
      <c r="Q50802" s="92" t="s">
        <v>50</v>
      </c>
      <c r="BF50802" s="101" t="s">
        <v>58</v>
      </c>
      <c r="BK50802" s="98" t="s">
        <v>70</v>
      </c>
    </row>
    <row r="50803" spans="17:63" ht="29.25" customHeight="1" x14ac:dyDescent="0.2">
      <c r="Q50803" s="92" t="s">
        <v>50</v>
      </c>
      <c r="BF50803" s="101" t="s">
        <v>58</v>
      </c>
      <c r="BK50803" s="98" t="s">
        <v>70</v>
      </c>
    </row>
    <row r="50804" spans="17:63" ht="29.25" customHeight="1" x14ac:dyDescent="0.2">
      <c r="Q50804" s="92" t="s">
        <v>50</v>
      </c>
      <c r="BF50804" s="101" t="s">
        <v>58</v>
      </c>
      <c r="BK50804" s="98" t="s">
        <v>70</v>
      </c>
    </row>
    <row r="50805" spans="17:63" ht="29.25" customHeight="1" x14ac:dyDescent="0.2">
      <c r="Q50805" s="92" t="s">
        <v>50</v>
      </c>
      <c r="BF50805" s="101" t="s">
        <v>58</v>
      </c>
      <c r="BK50805" s="98" t="s">
        <v>70</v>
      </c>
    </row>
    <row r="50806" spans="17:63" ht="29.25" customHeight="1" x14ac:dyDescent="0.2">
      <c r="Q50806" s="92" t="s">
        <v>50</v>
      </c>
      <c r="BF50806" s="101" t="s">
        <v>58</v>
      </c>
      <c r="BK50806" s="98" t="s">
        <v>70</v>
      </c>
    </row>
    <row r="50807" spans="17:63" ht="29.25" customHeight="1" x14ac:dyDescent="0.2">
      <c r="Q50807" s="92" t="s">
        <v>50</v>
      </c>
      <c r="BF50807" s="101" t="s">
        <v>58</v>
      </c>
      <c r="BK50807" s="98" t="s">
        <v>70</v>
      </c>
    </row>
    <row r="50808" spans="17:63" ht="29.25" customHeight="1" x14ac:dyDescent="0.2">
      <c r="Q50808" s="92" t="s">
        <v>50</v>
      </c>
      <c r="BF50808" s="101" t="s">
        <v>58</v>
      </c>
      <c r="BK50808" s="98" t="s">
        <v>70</v>
      </c>
    </row>
    <row r="50809" spans="17:63" ht="29.25" customHeight="1" x14ac:dyDescent="0.2">
      <c r="Q50809" s="92" t="s">
        <v>50</v>
      </c>
      <c r="BF50809" s="101" t="s">
        <v>58</v>
      </c>
      <c r="BK50809" s="98" t="s">
        <v>70</v>
      </c>
    </row>
    <row r="50810" spans="17:63" ht="29.25" customHeight="1" x14ac:dyDescent="0.2">
      <c r="Q50810" s="92" t="s">
        <v>50</v>
      </c>
      <c r="BF50810" s="101" t="s">
        <v>58</v>
      </c>
      <c r="BK50810" s="98" t="s">
        <v>70</v>
      </c>
    </row>
    <row r="50811" spans="17:63" ht="29.25" customHeight="1" x14ac:dyDescent="0.2">
      <c r="Q50811" s="92" t="s">
        <v>50</v>
      </c>
      <c r="BF50811" s="101" t="s">
        <v>58</v>
      </c>
      <c r="BK50811" s="98" t="s">
        <v>70</v>
      </c>
    </row>
    <row r="50812" spans="17:63" ht="29.25" customHeight="1" x14ac:dyDescent="0.2">
      <c r="Q50812" s="92" t="s">
        <v>50</v>
      </c>
      <c r="BF50812" s="101" t="s">
        <v>58</v>
      </c>
      <c r="BK50812" s="98" t="s">
        <v>70</v>
      </c>
    </row>
    <row r="50813" spans="17:63" ht="29.25" customHeight="1" x14ac:dyDescent="0.2">
      <c r="Q50813" s="92" t="s">
        <v>50</v>
      </c>
      <c r="BF50813" s="101" t="s">
        <v>58</v>
      </c>
      <c r="BK50813" s="98" t="s">
        <v>70</v>
      </c>
    </row>
    <row r="50814" spans="17:63" ht="29.25" customHeight="1" x14ac:dyDescent="0.2">
      <c r="Q50814" s="92" t="s">
        <v>50</v>
      </c>
      <c r="BF50814" s="101" t="s">
        <v>58</v>
      </c>
      <c r="BK50814" s="98" t="s">
        <v>70</v>
      </c>
    </row>
    <row r="50815" spans="17:63" ht="29.25" customHeight="1" x14ac:dyDescent="0.2">
      <c r="Q50815" s="92" t="s">
        <v>50</v>
      </c>
      <c r="BF50815" s="101" t="s">
        <v>58</v>
      </c>
      <c r="BK50815" s="98" t="s">
        <v>70</v>
      </c>
    </row>
    <row r="50816" spans="17:63" ht="29.25" customHeight="1" x14ac:dyDescent="0.2">
      <c r="Q50816" s="92" t="s">
        <v>50</v>
      </c>
      <c r="BF50816" s="101" t="s">
        <v>58</v>
      </c>
      <c r="BK50816" s="98" t="s">
        <v>70</v>
      </c>
    </row>
    <row r="50817" spans="17:63" ht="29.25" customHeight="1" x14ac:dyDescent="0.2">
      <c r="Q50817" s="92" t="s">
        <v>50</v>
      </c>
      <c r="BF50817" s="101" t="s">
        <v>58</v>
      </c>
      <c r="BK50817" s="98" t="s">
        <v>70</v>
      </c>
    </row>
    <row r="50818" spans="17:63" ht="29.25" customHeight="1" x14ac:dyDescent="0.2">
      <c r="Q50818" s="92" t="s">
        <v>50</v>
      </c>
      <c r="BF50818" s="101" t="s">
        <v>58</v>
      </c>
      <c r="BK50818" s="98" t="s">
        <v>70</v>
      </c>
    </row>
    <row r="50819" spans="17:63" ht="29.25" customHeight="1" x14ac:dyDescent="0.2">
      <c r="Q50819" s="92" t="s">
        <v>50</v>
      </c>
      <c r="BF50819" s="101" t="s">
        <v>58</v>
      </c>
      <c r="BK50819" s="98" t="s">
        <v>70</v>
      </c>
    </row>
    <row r="50820" spans="17:63" ht="29.25" customHeight="1" x14ac:dyDescent="0.2">
      <c r="Q50820" s="92" t="s">
        <v>50</v>
      </c>
      <c r="BF50820" s="101" t="s">
        <v>58</v>
      </c>
      <c r="BK50820" s="98" t="s">
        <v>70</v>
      </c>
    </row>
    <row r="50821" spans="17:63" ht="29.25" customHeight="1" x14ac:dyDescent="0.2">
      <c r="Q50821" s="92" t="s">
        <v>50</v>
      </c>
      <c r="BF50821" s="101" t="s">
        <v>58</v>
      </c>
      <c r="BK50821" s="98" t="s">
        <v>70</v>
      </c>
    </row>
    <row r="50822" spans="17:63" ht="29.25" customHeight="1" x14ac:dyDescent="0.2">
      <c r="Q50822" s="92" t="s">
        <v>50</v>
      </c>
      <c r="BF50822" s="101" t="s">
        <v>58</v>
      </c>
      <c r="BK50822" s="98" t="s">
        <v>70</v>
      </c>
    </row>
    <row r="50823" spans="17:63" ht="29.25" customHeight="1" x14ac:dyDescent="0.2">
      <c r="Q50823" s="92" t="s">
        <v>50</v>
      </c>
      <c r="BF50823" s="101" t="s">
        <v>58</v>
      </c>
      <c r="BK50823" s="98" t="s">
        <v>70</v>
      </c>
    </row>
    <row r="50824" spans="17:63" ht="29.25" customHeight="1" x14ac:dyDescent="0.2">
      <c r="Q50824" s="92" t="s">
        <v>50</v>
      </c>
      <c r="BF50824" s="101" t="s">
        <v>58</v>
      </c>
      <c r="BK50824" s="98" t="s">
        <v>70</v>
      </c>
    </row>
    <row r="50825" spans="17:63" ht="29.25" customHeight="1" x14ac:dyDescent="0.2">
      <c r="Q50825" s="92" t="s">
        <v>50</v>
      </c>
      <c r="BF50825" s="101" t="s">
        <v>58</v>
      </c>
      <c r="BK50825" s="98" t="s">
        <v>70</v>
      </c>
    </row>
    <row r="50826" spans="17:63" ht="29.25" customHeight="1" x14ac:dyDescent="0.2">
      <c r="Q50826" s="92" t="s">
        <v>50</v>
      </c>
      <c r="BF50826" s="101" t="s">
        <v>58</v>
      </c>
      <c r="BK50826" s="98" t="s">
        <v>70</v>
      </c>
    </row>
    <row r="50827" spans="17:63" ht="29.25" customHeight="1" x14ac:dyDescent="0.2">
      <c r="Q50827" s="92" t="s">
        <v>50</v>
      </c>
      <c r="BF50827" s="101" t="s">
        <v>58</v>
      </c>
      <c r="BK50827" s="98" t="s">
        <v>70</v>
      </c>
    </row>
    <row r="50828" spans="17:63" ht="29.25" customHeight="1" x14ac:dyDescent="0.2">
      <c r="Q50828" s="92" t="s">
        <v>50</v>
      </c>
      <c r="BF50828" s="101" t="s">
        <v>58</v>
      </c>
      <c r="BK50828" s="98" t="s">
        <v>70</v>
      </c>
    </row>
    <row r="50829" spans="17:63" ht="29.25" customHeight="1" x14ac:dyDescent="0.2">
      <c r="Q50829" s="92" t="s">
        <v>50</v>
      </c>
      <c r="BF50829" s="101" t="s">
        <v>58</v>
      </c>
      <c r="BK50829" s="98" t="s">
        <v>70</v>
      </c>
    </row>
    <row r="50830" spans="17:63" ht="29.25" customHeight="1" x14ac:dyDescent="0.2">
      <c r="Q50830" s="92" t="s">
        <v>50</v>
      </c>
      <c r="BF50830" s="101" t="s">
        <v>58</v>
      </c>
      <c r="BK50830" s="98" t="s">
        <v>70</v>
      </c>
    </row>
    <row r="50831" spans="17:63" ht="29.25" customHeight="1" x14ac:dyDescent="0.2">
      <c r="Q50831" s="92" t="s">
        <v>50</v>
      </c>
      <c r="BF50831" s="101" t="s">
        <v>58</v>
      </c>
      <c r="BK50831" s="98" t="s">
        <v>70</v>
      </c>
    </row>
    <row r="50832" spans="17:63" ht="29.25" customHeight="1" x14ac:dyDescent="0.2">
      <c r="Q50832" s="92" t="s">
        <v>50</v>
      </c>
      <c r="BF50832" s="101" t="s">
        <v>58</v>
      </c>
      <c r="BK50832" s="98" t="s">
        <v>70</v>
      </c>
    </row>
    <row r="50833" spans="17:63" ht="29.25" customHeight="1" x14ac:dyDescent="0.2">
      <c r="Q50833" s="92" t="s">
        <v>50</v>
      </c>
      <c r="BF50833" s="101" t="s">
        <v>58</v>
      </c>
      <c r="BK50833" s="98" t="s">
        <v>70</v>
      </c>
    </row>
    <row r="50834" spans="17:63" ht="29.25" customHeight="1" x14ac:dyDescent="0.2">
      <c r="Q50834" s="92" t="s">
        <v>50</v>
      </c>
      <c r="BF50834" s="101" t="s">
        <v>58</v>
      </c>
      <c r="BK50834" s="98" t="s">
        <v>70</v>
      </c>
    </row>
    <row r="50835" spans="17:63" ht="29.25" customHeight="1" x14ac:dyDescent="0.2">
      <c r="Q50835" s="92" t="s">
        <v>50</v>
      </c>
      <c r="BF50835" s="101" t="s">
        <v>58</v>
      </c>
      <c r="BK50835" s="98" t="s">
        <v>70</v>
      </c>
    </row>
    <row r="50836" spans="17:63" ht="29.25" customHeight="1" x14ac:dyDescent="0.2">
      <c r="Q50836" s="92" t="s">
        <v>50</v>
      </c>
      <c r="BF50836" s="101" t="s">
        <v>58</v>
      </c>
      <c r="BK50836" s="98" t="s">
        <v>70</v>
      </c>
    </row>
    <row r="50837" spans="17:63" ht="29.25" customHeight="1" x14ac:dyDescent="0.2">
      <c r="Q50837" s="92" t="s">
        <v>50</v>
      </c>
      <c r="BF50837" s="101" t="s">
        <v>58</v>
      </c>
      <c r="BK50837" s="98" t="s">
        <v>70</v>
      </c>
    </row>
    <row r="50838" spans="17:63" ht="29.25" customHeight="1" x14ac:dyDescent="0.2">
      <c r="Q50838" s="92" t="s">
        <v>50</v>
      </c>
      <c r="BF50838" s="101" t="s">
        <v>58</v>
      </c>
      <c r="BK50838" s="98" t="s">
        <v>70</v>
      </c>
    </row>
    <row r="50839" spans="17:63" ht="29.25" customHeight="1" x14ac:dyDescent="0.2">
      <c r="Q50839" s="92" t="s">
        <v>50</v>
      </c>
      <c r="BF50839" s="101" t="s">
        <v>58</v>
      </c>
      <c r="BK50839" s="98" t="s">
        <v>70</v>
      </c>
    </row>
    <row r="50840" spans="17:63" ht="29.25" customHeight="1" x14ac:dyDescent="0.2">
      <c r="Q50840" s="92" t="s">
        <v>50</v>
      </c>
      <c r="BF50840" s="101" t="s">
        <v>58</v>
      </c>
      <c r="BK50840" s="98" t="s">
        <v>70</v>
      </c>
    </row>
    <row r="50841" spans="17:63" ht="29.25" customHeight="1" x14ac:dyDescent="0.2">
      <c r="Q50841" s="92" t="s">
        <v>50</v>
      </c>
      <c r="BF50841" s="101" t="s">
        <v>58</v>
      </c>
      <c r="BK50841" s="98" t="s">
        <v>70</v>
      </c>
    </row>
    <row r="50842" spans="17:63" ht="29.25" customHeight="1" x14ac:dyDescent="0.2">
      <c r="Q50842" s="92" t="s">
        <v>50</v>
      </c>
      <c r="BF50842" s="101" t="s">
        <v>58</v>
      </c>
      <c r="BK50842" s="98" t="s">
        <v>70</v>
      </c>
    </row>
    <row r="50843" spans="17:63" ht="29.25" customHeight="1" x14ac:dyDescent="0.2">
      <c r="Q50843" s="92" t="s">
        <v>50</v>
      </c>
      <c r="BF50843" s="101" t="s">
        <v>58</v>
      </c>
      <c r="BK50843" s="98" t="s">
        <v>70</v>
      </c>
    </row>
    <row r="50844" spans="17:63" ht="29.25" customHeight="1" x14ac:dyDescent="0.2">
      <c r="Q50844" s="92" t="s">
        <v>50</v>
      </c>
      <c r="BF50844" s="101" t="s">
        <v>58</v>
      </c>
      <c r="BK50844" s="98" t="s">
        <v>70</v>
      </c>
    </row>
    <row r="50845" spans="17:63" ht="29.25" customHeight="1" x14ac:dyDescent="0.2">
      <c r="Q50845" s="92" t="s">
        <v>50</v>
      </c>
      <c r="BF50845" s="101" t="s">
        <v>58</v>
      </c>
      <c r="BK50845" s="98" t="s">
        <v>70</v>
      </c>
    </row>
    <row r="50846" spans="17:63" ht="29.25" customHeight="1" x14ac:dyDescent="0.2">
      <c r="Q50846" s="92" t="s">
        <v>50</v>
      </c>
      <c r="BF50846" s="101" t="s">
        <v>58</v>
      </c>
      <c r="BK50846" s="98" t="s">
        <v>70</v>
      </c>
    </row>
    <row r="50847" spans="17:63" ht="29.25" customHeight="1" x14ac:dyDescent="0.2">
      <c r="Q50847" s="92" t="s">
        <v>50</v>
      </c>
      <c r="BF50847" s="101" t="s">
        <v>58</v>
      </c>
      <c r="BK50847" s="98" t="s">
        <v>70</v>
      </c>
    </row>
    <row r="50848" spans="17:63" ht="29.25" customHeight="1" x14ac:dyDescent="0.2">
      <c r="Q50848" s="92" t="s">
        <v>50</v>
      </c>
      <c r="BF50848" s="101" t="s">
        <v>58</v>
      </c>
      <c r="BK50848" s="98" t="s">
        <v>70</v>
      </c>
    </row>
    <row r="50849" spans="17:63" ht="29.25" customHeight="1" x14ac:dyDescent="0.2">
      <c r="Q50849" s="92" t="s">
        <v>50</v>
      </c>
      <c r="BF50849" s="101" t="s">
        <v>58</v>
      </c>
      <c r="BK50849" s="98" t="s">
        <v>70</v>
      </c>
    </row>
    <row r="50850" spans="17:63" ht="29.25" customHeight="1" x14ac:dyDescent="0.2">
      <c r="Q50850" s="92" t="s">
        <v>50</v>
      </c>
      <c r="BF50850" s="101" t="s">
        <v>58</v>
      </c>
      <c r="BK50850" s="98" t="s">
        <v>70</v>
      </c>
    </row>
    <row r="50851" spans="17:63" ht="29.25" customHeight="1" x14ac:dyDescent="0.2">
      <c r="Q50851" s="92" t="s">
        <v>50</v>
      </c>
      <c r="BF50851" s="101" t="s">
        <v>58</v>
      </c>
      <c r="BK50851" s="98" t="s">
        <v>70</v>
      </c>
    </row>
    <row r="50852" spans="17:63" ht="29.25" customHeight="1" x14ac:dyDescent="0.2">
      <c r="Q50852" s="92" t="s">
        <v>50</v>
      </c>
      <c r="BF50852" s="101" t="s">
        <v>58</v>
      </c>
      <c r="BK50852" s="98" t="s">
        <v>70</v>
      </c>
    </row>
    <row r="50853" spans="17:63" ht="29.25" customHeight="1" x14ac:dyDescent="0.2">
      <c r="Q50853" s="92" t="s">
        <v>50</v>
      </c>
      <c r="BF50853" s="101" t="s">
        <v>58</v>
      </c>
      <c r="BK50853" s="98" t="s">
        <v>70</v>
      </c>
    </row>
    <row r="50854" spans="17:63" ht="29.25" customHeight="1" x14ac:dyDescent="0.2">
      <c r="Q50854" s="92" t="s">
        <v>50</v>
      </c>
      <c r="BF50854" s="101" t="s">
        <v>58</v>
      </c>
      <c r="BK50854" s="98" t="s">
        <v>70</v>
      </c>
    </row>
    <row r="50855" spans="17:63" ht="29.25" customHeight="1" x14ac:dyDescent="0.2">
      <c r="Q50855" s="92" t="s">
        <v>50</v>
      </c>
      <c r="BF50855" s="101" t="s">
        <v>58</v>
      </c>
      <c r="BK50855" s="98" t="s">
        <v>70</v>
      </c>
    </row>
    <row r="50856" spans="17:63" ht="29.25" customHeight="1" x14ac:dyDescent="0.2">
      <c r="Q50856" s="92" t="s">
        <v>50</v>
      </c>
      <c r="BF50856" s="101" t="s">
        <v>58</v>
      </c>
      <c r="BK50856" s="98" t="s">
        <v>70</v>
      </c>
    </row>
    <row r="50857" spans="17:63" ht="29.25" customHeight="1" x14ac:dyDescent="0.2">
      <c r="Q50857" s="92" t="s">
        <v>50</v>
      </c>
      <c r="BF50857" s="101" t="s">
        <v>58</v>
      </c>
      <c r="BK50857" s="98" t="s">
        <v>70</v>
      </c>
    </row>
    <row r="50858" spans="17:63" ht="29.25" customHeight="1" x14ac:dyDescent="0.2">
      <c r="Q50858" s="92" t="s">
        <v>50</v>
      </c>
      <c r="BF50858" s="101" t="s">
        <v>58</v>
      </c>
      <c r="BK50858" s="98" t="s">
        <v>70</v>
      </c>
    </row>
    <row r="50859" spans="17:63" ht="29.25" customHeight="1" x14ac:dyDescent="0.2">
      <c r="Q50859" s="92" t="s">
        <v>50</v>
      </c>
      <c r="BF50859" s="101" t="s">
        <v>58</v>
      </c>
      <c r="BK50859" s="98" t="s">
        <v>70</v>
      </c>
    </row>
    <row r="50860" spans="17:63" ht="29.25" customHeight="1" x14ac:dyDescent="0.2">
      <c r="Q50860" s="92" t="s">
        <v>50</v>
      </c>
      <c r="BF50860" s="101" t="s">
        <v>58</v>
      </c>
      <c r="BK50860" s="98" t="s">
        <v>70</v>
      </c>
    </row>
    <row r="50861" spans="17:63" ht="29.25" customHeight="1" x14ac:dyDescent="0.2">
      <c r="Q50861" s="92" t="s">
        <v>50</v>
      </c>
      <c r="BF50861" s="101" t="s">
        <v>58</v>
      </c>
      <c r="BK50861" s="98" t="s">
        <v>70</v>
      </c>
    </row>
    <row r="50862" spans="17:63" ht="29.25" customHeight="1" x14ac:dyDescent="0.2">
      <c r="Q50862" s="92" t="s">
        <v>50</v>
      </c>
      <c r="BF50862" s="101" t="s">
        <v>58</v>
      </c>
      <c r="BK50862" s="98" t="s">
        <v>70</v>
      </c>
    </row>
    <row r="50863" spans="17:63" ht="29.25" customHeight="1" x14ac:dyDescent="0.2">
      <c r="Q50863" s="92" t="s">
        <v>50</v>
      </c>
      <c r="BF50863" s="101" t="s">
        <v>58</v>
      </c>
      <c r="BK50863" s="98" t="s">
        <v>70</v>
      </c>
    </row>
    <row r="50864" spans="17:63" ht="29.25" customHeight="1" x14ac:dyDescent="0.2">
      <c r="Q50864" s="92" t="s">
        <v>50</v>
      </c>
      <c r="BF50864" s="101" t="s">
        <v>58</v>
      </c>
      <c r="BK50864" s="98" t="s">
        <v>70</v>
      </c>
    </row>
    <row r="50865" spans="17:63" ht="29.25" customHeight="1" x14ac:dyDescent="0.2">
      <c r="Q50865" s="92" t="s">
        <v>50</v>
      </c>
      <c r="BF50865" s="101" t="s">
        <v>58</v>
      </c>
      <c r="BK50865" s="98" t="s">
        <v>70</v>
      </c>
    </row>
    <row r="50866" spans="17:63" ht="29.25" customHeight="1" x14ac:dyDescent="0.2">
      <c r="Q50866" s="92" t="s">
        <v>50</v>
      </c>
      <c r="BF50866" s="101" t="s">
        <v>58</v>
      </c>
      <c r="BK50866" s="98" t="s">
        <v>70</v>
      </c>
    </row>
    <row r="50867" spans="17:63" ht="29.25" customHeight="1" x14ac:dyDescent="0.2">
      <c r="Q50867" s="92" t="s">
        <v>50</v>
      </c>
      <c r="BF50867" s="101" t="s">
        <v>58</v>
      </c>
      <c r="BK50867" s="98" t="s">
        <v>70</v>
      </c>
    </row>
    <row r="50868" spans="17:63" ht="29.25" customHeight="1" x14ac:dyDescent="0.2">
      <c r="Q50868" s="92" t="s">
        <v>50</v>
      </c>
      <c r="BF50868" s="101" t="s">
        <v>58</v>
      </c>
      <c r="BK50868" s="98" t="s">
        <v>70</v>
      </c>
    </row>
    <row r="50869" spans="17:63" ht="29.25" customHeight="1" x14ac:dyDescent="0.2">
      <c r="Q50869" s="92" t="s">
        <v>50</v>
      </c>
      <c r="BF50869" s="101" t="s">
        <v>58</v>
      </c>
      <c r="BK50869" s="98" t="s">
        <v>70</v>
      </c>
    </row>
    <row r="50870" spans="17:63" ht="29.25" customHeight="1" x14ac:dyDescent="0.2">
      <c r="Q50870" s="92" t="s">
        <v>50</v>
      </c>
      <c r="BF50870" s="101" t="s">
        <v>58</v>
      </c>
      <c r="BK50870" s="98" t="s">
        <v>70</v>
      </c>
    </row>
    <row r="50871" spans="17:63" ht="29.25" customHeight="1" x14ac:dyDescent="0.2">
      <c r="Q50871" s="92" t="s">
        <v>50</v>
      </c>
      <c r="BF50871" s="101" t="s">
        <v>58</v>
      </c>
      <c r="BK50871" s="98" t="s">
        <v>70</v>
      </c>
    </row>
    <row r="50872" spans="17:63" ht="29.25" customHeight="1" x14ac:dyDescent="0.2">
      <c r="Q50872" s="92" t="s">
        <v>50</v>
      </c>
      <c r="BF50872" s="101" t="s">
        <v>58</v>
      </c>
      <c r="BK50872" s="98" t="s">
        <v>70</v>
      </c>
    </row>
    <row r="50873" spans="17:63" ht="29.25" customHeight="1" x14ac:dyDescent="0.2">
      <c r="Q50873" s="92" t="s">
        <v>50</v>
      </c>
      <c r="BF50873" s="101" t="s">
        <v>58</v>
      </c>
      <c r="BK50873" s="98" t="s">
        <v>70</v>
      </c>
    </row>
    <row r="50874" spans="17:63" ht="29.25" customHeight="1" x14ac:dyDescent="0.2">
      <c r="Q50874" s="92" t="s">
        <v>50</v>
      </c>
      <c r="BF50874" s="101" t="s">
        <v>58</v>
      </c>
      <c r="BK50874" s="98" t="s">
        <v>70</v>
      </c>
    </row>
    <row r="50875" spans="17:63" ht="29.25" customHeight="1" x14ac:dyDescent="0.2">
      <c r="Q50875" s="92" t="s">
        <v>50</v>
      </c>
      <c r="BF50875" s="101" t="s">
        <v>58</v>
      </c>
      <c r="BK50875" s="98" t="s">
        <v>70</v>
      </c>
    </row>
    <row r="50876" spans="17:63" ht="29.25" customHeight="1" x14ac:dyDescent="0.2">
      <c r="Q50876" s="92" t="s">
        <v>50</v>
      </c>
      <c r="BF50876" s="101" t="s">
        <v>58</v>
      </c>
      <c r="BK50876" s="98" t="s">
        <v>70</v>
      </c>
    </row>
    <row r="50877" spans="17:63" ht="29.25" customHeight="1" x14ac:dyDescent="0.2">
      <c r="Q50877" s="92" t="s">
        <v>50</v>
      </c>
      <c r="BF50877" s="101" t="s">
        <v>58</v>
      </c>
      <c r="BK50877" s="98" t="s">
        <v>70</v>
      </c>
    </row>
    <row r="50878" spans="17:63" ht="29.25" customHeight="1" x14ac:dyDescent="0.2">
      <c r="Q50878" s="92" t="s">
        <v>50</v>
      </c>
      <c r="BF50878" s="101" t="s">
        <v>58</v>
      </c>
      <c r="BK50878" s="98" t="s">
        <v>70</v>
      </c>
    </row>
    <row r="50879" spans="17:63" ht="29.25" customHeight="1" x14ac:dyDescent="0.2">
      <c r="Q50879" s="92" t="s">
        <v>50</v>
      </c>
      <c r="BF50879" s="101" t="s">
        <v>58</v>
      </c>
      <c r="BK50879" s="98" t="s">
        <v>70</v>
      </c>
    </row>
    <row r="50880" spans="17:63" ht="29.25" customHeight="1" x14ac:dyDescent="0.2">
      <c r="Q50880" s="92" t="s">
        <v>50</v>
      </c>
      <c r="BF50880" s="101" t="s">
        <v>58</v>
      </c>
      <c r="BK50880" s="98" t="s">
        <v>70</v>
      </c>
    </row>
    <row r="50881" spans="17:63" ht="29.25" customHeight="1" x14ac:dyDescent="0.2">
      <c r="Q50881" s="92" t="s">
        <v>50</v>
      </c>
      <c r="BF50881" s="101" t="s">
        <v>58</v>
      </c>
      <c r="BK50881" s="98" t="s">
        <v>70</v>
      </c>
    </row>
    <row r="50882" spans="17:63" ht="29.25" customHeight="1" x14ac:dyDescent="0.2">
      <c r="Q50882" s="92" t="s">
        <v>50</v>
      </c>
      <c r="BF50882" s="101" t="s">
        <v>58</v>
      </c>
      <c r="BK50882" s="98" t="s">
        <v>70</v>
      </c>
    </row>
    <row r="50883" spans="17:63" ht="29.25" customHeight="1" x14ac:dyDescent="0.2">
      <c r="Q50883" s="92" t="s">
        <v>50</v>
      </c>
      <c r="BF50883" s="101" t="s">
        <v>58</v>
      </c>
      <c r="BK50883" s="98" t="s">
        <v>70</v>
      </c>
    </row>
    <row r="50884" spans="17:63" ht="29.25" customHeight="1" x14ac:dyDescent="0.2">
      <c r="Q50884" s="92" t="s">
        <v>50</v>
      </c>
      <c r="BF50884" s="101" t="s">
        <v>58</v>
      </c>
      <c r="BK50884" s="98" t="s">
        <v>70</v>
      </c>
    </row>
    <row r="50885" spans="17:63" ht="29.25" customHeight="1" x14ac:dyDescent="0.2">
      <c r="Q50885" s="92" t="s">
        <v>50</v>
      </c>
      <c r="BF50885" s="101" t="s">
        <v>58</v>
      </c>
      <c r="BK50885" s="98" t="s">
        <v>70</v>
      </c>
    </row>
    <row r="50886" spans="17:63" ht="29.25" customHeight="1" x14ac:dyDescent="0.2">
      <c r="Q50886" s="92" t="s">
        <v>50</v>
      </c>
      <c r="BF50886" s="101" t="s">
        <v>58</v>
      </c>
      <c r="BK50886" s="98" t="s">
        <v>70</v>
      </c>
    </row>
    <row r="50887" spans="17:63" ht="29.25" customHeight="1" x14ac:dyDescent="0.2">
      <c r="Q50887" s="92" t="s">
        <v>50</v>
      </c>
      <c r="BF50887" s="101" t="s">
        <v>58</v>
      </c>
      <c r="BK50887" s="98" t="s">
        <v>70</v>
      </c>
    </row>
    <row r="50888" spans="17:63" ht="29.25" customHeight="1" x14ac:dyDescent="0.2">
      <c r="Q50888" s="92" t="s">
        <v>50</v>
      </c>
      <c r="BF50888" s="101" t="s">
        <v>58</v>
      </c>
      <c r="BK50888" s="98" t="s">
        <v>70</v>
      </c>
    </row>
    <row r="50889" spans="17:63" ht="29.25" customHeight="1" x14ac:dyDescent="0.2">
      <c r="Q50889" s="92" t="s">
        <v>50</v>
      </c>
      <c r="BF50889" s="101" t="s">
        <v>58</v>
      </c>
      <c r="BK50889" s="98" t="s">
        <v>70</v>
      </c>
    </row>
    <row r="50890" spans="17:63" ht="29.25" customHeight="1" x14ac:dyDescent="0.2">
      <c r="Q50890" s="92" t="s">
        <v>50</v>
      </c>
      <c r="BF50890" s="101" t="s">
        <v>58</v>
      </c>
      <c r="BK50890" s="98" t="s">
        <v>70</v>
      </c>
    </row>
    <row r="50891" spans="17:63" ht="29.25" customHeight="1" x14ac:dyDescent="0.2">
      <c r="Q50891" s="92" t="s">
        <v>50</v>
      </c>
      <c r="BF50891" s="101" t="s">
        <v>58</v>
      </c>
      <c r="BK50891" s="98" t="s">
        <v>70</v>
      </c>
    </row>
    <row r="50892" spans="17:63" ht="29.25" customHeight="1" x14ac:dyDescent="0.2">
      <c r="Q50892" s="92" t="s">
        <v>50</v>
      </c>
      <c r="BF50892" s="101" t="s">
        <v>58</v>
      </c>
      <c r="BK50892" s="98" t="s">
        <v>70</v>
      </c>
    </row>
    <row r="50893" spans="17:63" ht="29.25" customHeight="1" x14ac:dyDescent="0.2">
      <c r="Q50893" s="92" t="s">
        <v>50</v>
      </c>
      <c r="BF50893" s="101" t="s">
        <v>58</v>
      </c>
      <c r="BK50893" s="98" t="s">
        <v>70</v>
      </c>
    </row>
    <row r="50894" spans="17:63" ht="29.25" customHeight="1" x14ac:dyDescent="0.2">
      <c r="Q50894" s="92" t="s">
        <v>50</v>
      </c>
      <c r="BF50894" s="101" t="s">
        <v>58</v>
      </c>
      <c r="BK50894" s="98" t="s">
        <v>70</v>
      </c>
    </row>
    <row r="50895" spans="17:63" ht="29.25" customHeight="1" x14ac:dyDescent="0.2">
      <c r="Q50895" s="92" t="s">
        <v>50</v>
      </c>
      <c r="BF50895" s="101" t="s">
        <v>58</v>
      </c>
      <c r="BK50895" s="98" t="s">
        <v>70</v>
      </c>
    </row>
    <row r="50896" spans="17:63" ht="29.25" customHeight="1" x14ac:dyDescent="0.2">
      <c r="Q50896" s="92" t="s">
        <v>50</v>
      </c>
      <c r="BF50896" s="101" t="s">
        <v>58</v>
      </c>
      <c r="BK50896" s="98" t="s">
        <v>70</v>
      </c>
    </row>
    <row r="50897" spans="17:63" ht="29.25" customHeight="1" x14ac:dyDescent="0.2">
      <c r="Q50897" s="92" t="s">
        <v>50</v>
      </c>
      <c r="BF50897" s="101" t="s">
        <v>58</v>
      </c>
      <c r="BK50897" s="98" t="s">
        <v>70</v>
      </c>
    </row>
    <row r="50898" spans="17:63" ht="29.25" customHeight="1" x14ac:dyDescent="0.2">
      <c r="Q50898" s="92" t="s">
        <v>50</v>
      </c>
      <c r="BF50898" s="101" t="s">
        <v>58</v>
      </c>
      <c r="BK50898" s="98" t="s">
        <v>70</v>
      </c>
    </row>
    <row r="50899" spans="17:63" ht="29.25" customHeight="1" x14ac:dyDescent="0.2">
      <c r="Q50899" s="92" t="s">
        <v>50</v>
      </c>
      <c r="BF50899" s="101" t="s">
        <v>58</v>
      </c>
      <c r="BK50899" s="98" t="s">
        <v>70</v>
      </c>
    </row>
    <row r="50900" spans="17:63" ht="29.25" customHeight="1" x14ac:dyDescent="0.2">
      <c r="Q50900" s="92" t="s">
        <v>50</v>
      </c>
      <c r="BF50900" s="101" t="s">
        <v>58</v>
      </c>
      <c r="BK50900" s="98" t="s">
        <v>70</v>
      </c>
    </row>
    <row r="50901" spans="17:63" ht="29.25" customHeight="1" x14ac:dyDescent="0.2">
      <c r="Q50901" s="92" t="s">
        <v>50</v>
      </c>
      <c r="BF50901" s="101" t="s">
        <v>58</v>
      </c>
      <c r="BK50901" s="98" t="s">
        <v>70</v>
      </c>
    </row>
    <row r="50902" spans="17:63" ht="29.25" customHeight="1" x14ac:dyDescent="0.2">
      <c r="Q50902" s="92" t="s">
        <v>50</v>
      </c>
      <c r="BF50902" s="101" t="s">
        <v>58</v>
      </c>
      <c r="BK50902" s="98" t="s">
        <v>70</v>
      </c>
    </row>
    <row r="50903" spans="17:63" ht="29.25" customHeight="1" x14ac:dyDescent="0.2">
      <c r="Q50903" s="92" t="s">
        <v>50</v>
      </c>
      <c r="BF50903" s="101" t="s">
        <v>58</v>
      </c>
      <c r="BK50903" s="98" t="s">
        <v>70</v>
      </c>
    </row>
    <row r="50904" spans="17:63" ht="29.25" customHeight="1" x14ac:dyDescent="0.2">
      <c r="Q50904" s="92" t="s">
        <v>50</v>
      </c>
      <c r="BF50904" s="101" t="s">
        <v>58</v>
      </c>
      <c r="BK50904" s="98" t="s">
        <v>70</v>
      </c>
    </row>
    <row r="50905" spans="17:63" ht="29.25" customHeight="1" x14ac:dyDescent="0.2">
      <c r="Q50905" s="92" t="s">
        <v>50</v>
      </c>
      <c r="BF50905" s="101" t="s">
        <v>58</v>
      </c>
      <c r="BK50905" s="98" t="s">
        <v>70</v>
      </c>
    </row>
    <row r="50906" spans="17:63" ht="29.25" customHeight="1" x14ac:dyDescent="0.2">
      <c r="Q50906" s="92" t="s">
        <v>50</v>
      </c>
      <c r="BF50906" s="101" t="s">
        <v>58</v>
      </c>
      <c r="BK50906" s="98" t="s">
        <v>70</v>
      </c>
    </row>
    <row r="50907" spans="17:63" ht="29.25" customHeight="1" x14ac:dyDescent="0.2">
      <c r="Q50907" s="92" t="s">
        <v>50</v>
      </c>
      <c r="BF50907" s="101" t="s">
        <v>58</v>
      </c>
      <c r="BK50907" s="98" t="s">
        <v>70</v>
      </c>
    </row>
    <row r="50908" spans="17:63" ht="29.25" customHeight="1" x14ac:dyDescent="0.2">
      <c r="Q50908" s="92" t="s">
        <v>50</v>
      </c>
      <c r="BF50908" s="101" t="s">
        <v>58</v>
      </c>
      <c r="BK50908" s="98" t="s">
        <v>70</v>
      </c>
    </row>
    <row r="50909" spans="17:63" ht="29.25" customHeight="1" x14ac:dyDescent="0.2">
      <c r="Q50909" s="92" t="s">
        <v>50</v>
      </c>
      <c r="BF50909" s="101" t="s">
        <v>58</v>
      </c>
      <c r="BK50909" s="98" t="s">
        <v>70</v>
      </c>
    </row>
    <row r="50910" spans="17:63" ht="29.25" customHeight="1" x14ac:dyDescent="0.2">
      <c r="Q50910" s="92" t="s">
        <v>50</v>
      </c>
      <c r="BF50910" s="101" t="s">
        <v>58</v>
      </c>
      <c r="BK50910" s="98" t="s">
        <v>70</v>
      </c>
    </row>
    <row r="50911" spans="17:63" ht="29.25" customHeight="1" x14ac:dyDescent="0.2">
      <c r="Q50911" s="92" t="s">
        <v>50</v>
      </c>
      <c r="BF50911" s="101" t="s">
        <v>58</v>
      </c>
      <c r="BK50911" s="98" t="s">
        <v>70</v>
      </c>
    </row>
    <row r="50912" spans="17:63" ht="29.25" customHeight="1" x14ac:dyDescent="0.2">
      <c r="Q50912" s="92" t="s">
        <v>50</v>
      </c>
      <c r="BF50912" s="101" t="s">
        <v>58</v>
      </c>
      <c r="BK50912" s="98" t="s">
        <v>70</v>
      </c>
    </row>
    <row r="50913" spans="17:63" ht="29.25" customHeight="1" x14ac:dyDescent="0.2">
      <c r="Q50913" s="92" t="s">
        <v>50</v>
      </c>
      <c r="BF50913" s="101" t="s">
        <v>58</v>
      </c>
      <c r="BK50913" s="98" t="s">
        <v>70</v>
      </c>
    </row>
    <row r="50914" spans="17:63" ht="29.25" customHeight="1" x14ac:dyDescent="0.2">
      <c r="Q50914" s="92" t="s">
        <v>50</v>
      </c>
      <c r="BF50914" s="101" t="s">
        <v>58</v>
      </c>
      <c r="BK50914" s="98" t="s">
        <v>70</v>
      </c>
    </row>
    <row r="50915" spans="17:63" ht="29.25" customHeight="1" x14ac:dyDescent="0.2">
      <c r="Q50915" s="92" t="s">
        <v>50</v>
      </c>
      <c r="BF50915" s="101" t="s">
        <v>58</v>
      </c>
      <c r="BK50915" s="98" t="s">
        <v>70</v>
      </c>
    </row>
    <row r="50916" spans="17:63" ht="29.25" customHeight="1" x14ac:dyDescent="0.2">
      <c r="Q50916" s="92" t="s">
        <v>50</v>
      </c>
      <c r="BF50916" s="101" t="s">
        <v>58</v>
      </c>
      <c r="BK50916" s="98" t="s">
        <v>70</v>
      </c>
    </row>
    <row r="50917" spans="17:63" ht="29.25" customHeight="1" x14ac:dyDescent="0.2">
      <c r="Q50917" s="92" t="s">
        <v>50</v>
      </c>
      <c r="BF50917" s="101" t="s">
        <v>58</v>
      </c>
      <c r="BK50917" s="98" t="s">
        <v>70</v>
      </c>
    </row>
    <row r="50918" spans="17:63" ht="29.25" customHeight="1" x14ac:dyDescent="0.2">
      <c r="Q50918" s="92" t="s">
        <v>50</v>
      </c>
      <c r="BF50918" s="101" t="s">
        <v>58</v>
      </c>
      <c r="BK50918" s="98" t="s">
        <v>70</v>
      </c>
    </row>
    <row r="50919" spans="17:63" ht="29.25" customHeight="1" x14ac:dyDescent="0.2">
      <c r="Q50919" s="92" t="s">
        <v>50</v>
      </c>
      <c r="BF50919" s="101" t="s">
        <v>58</v>
      </c>
      <c r="BK50919" s="98" t="s">
        <v>70</v>
      </c>
    </row>
    <row r="50920" spans="17:63" ht="29.25" customHeight="1" x14ac:dyDescent="0.2">
      <c r="Q50920" s="92" t="s">
        <v>50</v>
      </c>
      <c r="BF50920" s="101" t="s">
        <v>58</v>
      </c>
      <c r="BK50920" s="98" t="s">
        <v>70</v>
      </c>
    </row>
    <row r="50921" spans="17:63" ht="29.25" customHeight="1" x14ac:dyDescent="0.2">
      <c r="Q50921" s="92" t="s">
        <v>50</v>
      </c>
      <c r="BF50921" s="101" t="s">
        <v>58</v>
      </c>
      <c r="BK50921" s="98" t="s">
        <v>70</v>
      </c>
    </row>
    <row r="50922" spans="17:63" ht="29.25" customHeight="1" x14ac:dyDescent="0.2">
      <c r="Q50922" s="92" t="s">
        <v>50</v>
      </c>
      <c r="BF50922" s="101" t="s">
        <v>58</v>
      </c>
      <c r="BK50922" s="98" t="s">
        <v>70</v>
      </c>
    </row>
    <row r="50923" spans="17:63" ht="29.25" customHeight="1" x14ac:dyDescent="0.2">
      <c r="Q50923" s="92" t="s">
        <v>50</v>
      </c>
      <c r="BF50923" s="101" t="s">
        <v>58</v>
      </c>
      <c r="BK50923" s="98" t="s">
        <v>70</v>
      </c>
    </row>
    <row r="50924" spans="17:63" ht="29.25" customHeight="1" x14ac:dyDescent="0.2">
      <c r="Q50924" s="92" t="s">
        <v>50</v>
      </c>
      <c r="BF50924" s="101" t="s">
        <v>58</v>
      </c>
      <c r="BK50924" s="98" t="s">
        <v>70</v>
      </c>
    </row>
    <row r="50925" spans="17:63" ht="29.25" customHeight="1" x14ac:dyDescent="0.2">
      <c r="Q50925" s="92" t="s">
        <v>50</v>
      </c>
      <c r="BF50925" s="101" t="s">
        <v>58</v>
      </c>
      <c r="BK50925" s="98" t="s">
        <v>70</v>
      </c>
    </row>
    <row r="50926" spans="17:63" ht="29.25" customHeight="1" x14ac:dyDescent="0.2">
      <c r="Q50926" s="92" t="s">
        <v>50</v>
      </c>
      <c r="BF50926" s="101" t="s">
        <v>58</v>
      </c>
      <c r="BK50926" s="98" t="s">
        <v>70</v>
      </c>
    </row>
    <row r="50927" spans="17:63" ht="29.25" customHeight="1" x14ac:dyDescent="0.2">
      <c r="Q50927" s="92" t="s">
        <v>50</v>
      </c>
      <c r="BF50927" s="101" t="s">
        <v>58</v>
      </c>
      <c r="BK50927" s="98" t="s">
        <v>70</v>
      </c>
    </row>
    <row r="50928" spans="17:63" ht="29.25" customHeight="1" x14ac:dyDescent="0.2">
      <c r="Q50928" s="92" t="s">
        <v>50</v>
      </c>
      <c r="BF50928" s="101" t="s">
        <v>58</v>
      </c>
      <c r="BK50928" s="98" t="s">
        <v>70</v>
      </c>
    </row>
    <row r="50929" spans="17:63" ht="29.25" customHeight="1" x14ac:dyDescent="0.2">
      <c r="Q50929" s="92" t="s">
        <v>50</v>
      </c>
      <c r="BF50929" s="101" t="s">
        <v>58</v>
      </c>
      <c r="BK50929" s="98" t="s">
        <v>70</v>
      </c>
    </row>
    <row r="50930" spans="17:63" ht="29.25" customHeight="1" x14ac:dyDescent="0.2">
      <c r="Q50930" s="92" t="s">
        <v>50</v>
      </c>
      <c r="BF50930" s="101" t="s">
        <v>58</v>
      </c>
      <c r="BK50930" s="98" t="s">
        <v>70</v>
      </c>
    </row>
    <row r="50931" spans="17:63" ht="29.25" customHeight="1" x14ac:dyDescent="0.2">
      <c r="Q50931" s="92" t="s">
        <v>50</v>
      </c>
      <c r="BF50931" s="101" t="s">
        <v>58</v>
      </c>
      <c r="BK50931" s="98" t="s">
        <v>70</v>
      </c>
    </row>
    <row r="50932" spans="17:63" ht="29.25" customHeight="1" x14ac:dyDescent="0.2">
      <c r="Q50932" s="92" t="s">
        <v>50</v>
      </c>
      <c r="BF50932" s="101" t="s">
        <v>58</v>
      </c>
      <c r="BK50932" s="98" t="s">
        <v>70</v>
      </c>
    </row>
    <row r="50933" spans="17:63" ht="29.25" customHeight="1" x14ac:dyDescent="0.2">
      <c r="Q50933" s="92" t="s">
        <v>50</v>
      </c>
      <c r="BF50933" s="101" t="s">
        <v>58</v>
      </c>
      <c r="BK50933" s="98" t="s">
        <v>70</v>
      </c>
    </row>
    <row r="50934" spans="17:63" ht="29.25" customHeight="1" x14ac:dyDescent="0.2">
      <c r="Q50934" s="92" t="s">
        <v>50</v>
      </c>
      <c r="BF50934" s="101" t="s">
        <v>58</v>
      </c>
      <c r="BK50934" s="98" t="s">
        <v>70</v>
      </c>
    </row>
    <row r="50935" spans="17:63" ht="29.25" customHeight="1" x14ac:dyDescent="0.2">
      <c r="Q50935" s="92" t="s">
        <v>50</v>
      </c>
      <c r="BF50935" s="101" t="s">
        <v>58</v>
      </c>
      <c r="BK50935" s="98" t="s">
        <v>70</v>
      </c>
    </row>
    <row r="50936" spans="17:63" ht="29.25" customHeight="1" x14ac:dyDescent="0.2">
      <c r="Q50936" s="92" t="s">
        <v>50</v>
      </c>
      <c r="BF50936" s="101" t="s">
        <v>58</v>
      </c>
      <c r="BK50936" s="98" t="s">
        <v>70</v>
      </c>
    </row>
    <row r="50937" spans="17:63" ht="29.25" customHeight="1" x14ac:dyDescent="0.2">
      <c r="Q50937" s="92" t="s">
        <v>50</v>
      </c>
      <c r="BF50937" s="101" t="s">
        <v>58</v>
      </c>
      <c r="BK50937" s="98" t="s">
        <v>70</v>
      </c>
    </row>
    <row r="50938" spans="17:63" ht="29.25" customHeight="1" x14ac:dyDescent="0.2">
      <c r="Q50938" s="92" t="s">
        <v>50</v>
      </c>
      <c r="BF50938" s="101" t="s">
        <v>58</v>
      </c>
      <c r="BK50938" s="98" t="s">
        <v>70</v>
      </c>
    </row>
    <row r="50939" spans="17:63" ht="29.25" customHeight="1" x14ac:dyDescent="0.2">
      <c r="Q50939" s="92" t="s">
        <v>50</v>
      </c>
      <c r="BF50939" s="101" t="s">
        <v>58</v>
      </c>
      <c r="BK50939" s="98" t="s">
        <v>70</v>
      </c>
    </row>
    <row r="50940" spans="17:63" ht="29.25" customHeight="1" x14ac:dyDescent="0.2">
      <c r="Q50940" s="92" t="s">
        <v>50</v>
      </c>
      <c r="BF50940" s="101" t="s">
        <v>58</v>
      </c>
      <c r="BK50940" s="98" t="s">
        <v>70</v>
      </c>
    </row>
    <row r="50941" spans="17:63" ht="29.25" customHeight="1" x14ac:dyDescent="0.2">
      <c r="Q50941" s="92" t="s">
        <v>50</v>
      </c>
      <c r="BF50941" s="101" t="s">
        <v>58</v>
      </c>
      <c r="BK50941" s="98" t="s">
        <v>70</v>
      </c>
    </row>
    <row r="50942" spans="17:63" ht="29.25" customHeight="1" x14ac:dyDescent="0.2">
      <c r="Q50942" s="92" t="s">
        <v>50</v>
      </c>
      <c r="BF50942" s="101" t="s">
        <v>58</v>
      </c>
      <c r="BK50942" s="98" t="s">
        <v>70</v>
      </c>
    </row>
    <row r="50943" spans="17:63" ht="29.25" customHeight="1" x14ac:dyDescent="0.2">
      <c r="Q50943" s="92" t="s">
        <v>50</v>
      </c>
      <c r="BF50943" s="101" t="s">
        <v>58</v>
      </c>
      <c r="BK50943" s="98" t="s">
        <v>70</v>
      </c>
    </row>
    <row r="50944" spans="17:63" ht="29.25" customHeight="1" x14ac:dyDescent="0.2">
      <c r="Q50944" s="92" t="s">
        <v>50</v>
      </c>
      <c r="BF50944" s="101" t="s">
        <v>58</v>
      </c>
      <c r="BK50944" s="98" t="s">
        <v>70</v>
      </c>
    </row>
    <row r="50945" spans="17:63" ht="29.25" customHeight="1" x14ac:dyDescent="0.2">
      <c r="Q50945" s="92" t="s">
        <v>50</v>
      </c>
      <c r="BF50945" s="101" t="s">
        <v>58</v>
      </c>
      <c r="BK50945" s="98" t="s">
        <v>70</v>
      </c>
    </row>
    <row r="50946" spans="17:63" ht="29.25" customHeight="1" x14ac:dyDescent="0.2">
      <c r="Q50946" s="92" t="s">
        <v>50</v>
      </c>
      <c r="BF50946" s="101" t="s">
        <v>58</v>
      </c>
      <c r="BK50946" s="98" t="s">
        <v>70</v>
      </c>
    </row>
    <row r="50947" spans="17:63" ht="29.25" customHeight="1" x14ac:dyDescent="0.2">
      <c r="Q50947" s="92" t="s">
        <v>50</v>
      </c>
      <c r="BF50947" s="101" t="s">
        <v>58</v>
      </c>
      <c r="BK50947" s="98" t="s">
        <v>70</v>
      </c>
    </row>
    <row r="50948" spans="17:63" ht="29.25" customHeight="1" x14ac:dyDescent="0.2">
      <c r="Q50948" s="92" t="s">
        <v>50</v>
      </c>
      <c r="BF50948" s="101" t="s">
        <v>58</v>
      </c>
      <c r="BK50948" s="98" t="s">
        <v>70</v>
      </c>
    </row>
    <row r="50949" spans="17:63" ht="29.25" customHeight="1" x14ac:dyDescent="0.2">
      <c r="Q50949" s="92" t="s">
        <v>50</v>
      </c>
      <c r="BF50949" s="101" t="s">
        <v>58</v>
      </c>
      <c r="BK50949" s="98" t="s">
        <v>70</v>
      </c>
    </row>
    <row r="50950" spans="17:63" ht="29.25" customHeight="1" x14ac:dyDescent="0.2">
      <c r="Q50950" s="92" t="s">
        <v>50</v>
      </c>
      <c r="BF50950" s="101" t="s">
        <v>58</v>
      </c>
      <c r="BK50950" s="98" t="s">
        <v>70</v>
      </c>
    </row>
    <row r="50951" spans="17:63" ht="29.25" customHeight="1" x14ac:dyDescent="0.2">
      <c r="Q50951" s="92" t="s">
        <v>50</v>
      </c>
      <c r="BF50951" s="101" t="s">
        <v>58</v>
      </c>
      <c r="BK50951" s="98" t="s">
        <v>70</v>
      </c>
    </row>
    <row r="50952" spans="17:63" ht="29.25" customHeight="1" x14ac:dyDescent="0.2">
      <c r="Q50952" s="92" t="s">
        <v>50</v>
      </c>
      <c r="BF50952" s="101" t="s">
        <v>58</v>
      </c>
      <c r="BK50952" s="98" t="s">
        <v>70</v>
      </c>
    </row>
    <row r="50953" spans="17:63" ht="29.25" customHeight="1" x14ac:dyDescent="0.2">
      <c r="Q50953" s="92" t="s">
        <v>50</v>
      </c>
      <c r="BF50953" s="101" t="s">
        <v>58</v>
      </c>
      <c r="BK50953" s="98" t="s">
        <v>70</v>
      </c>
    </row>
    <row r="50954" spans="17:63" ht="29.25" customHeight="1" x14ac:dyDescent="0.2">
      <c r="Q50954" s="92" t="s">
        <v>50</v>
      </c>
      <c r="BF50954" s="101" t="s">
        <v>58</v>
      </c>
      <c r="BK50954" s="98" t="s">
        <v>70</v>
      </c>
    </row>
    <row r="50955" spans="17:63" ht="29.25" customHeight="1" x14ac:dyDescent="0.2">
      <c r="Q50955" s="92" t="s">
        <v>50</v>
      </c>
      <c r="BF50955" s="101" t="s">
        <v>58</v>
      </c>
      <c r="BK50955" s="98" t="s">
        <v>70</v>
      </c>
    </row>
    <row r="50956" spans="17:63" ht="29.25" customHeight="1" x14ac:dyDescent="0.2">
      <c r="Q50956" s="92" t="s">
        <v>50</v>
      </c>
      <c r="BF50956" s="101" t="s">
        <v>58</v>
      </c>
      <c r="BK50956" s="98" t="s">
        <v>70</v>
      </c>
    </row>
    <row r="50957" spans="17:63" ht="29.25" customHeight="1" x14ac:dyDescent="0.2">
      <c r="Q50957" s="92" t="s">
        <v>50</v>
      </c>
      <c r="BF50957" s="101" t="s">
        <v>58</v>
      </c>
      <c r="BK50957" s="98" t="s">
        <v>70</v>
      </c>
    </row>
    <row r="50958" spans="17:63" ht="29.25" customHeight="1" x14ac:dyDescent="0.2">
      <c r="Q50958" s="92" t="s">
        <v>50</v>
      </c>
      <c r="BF50958" s="101" t="s">
        <v>58</v>
      </c>
      <c r="BK50958" s="98" t="s">
        <v>70</v>
      </c>
    </row>
    <row r="50959" spans="17:63" ht="29.25" customHeight="1" x14ac:dyDescent="0.2">
      <c r="Q50959" s="92" t="s">
        <v>50</v>
      </c>
      <c r="BF50959" s="101" t="s">
        <v>58</v>
      </c>
      <c r="BK50959" s="98" t="s">
        <v>70</v>
      </c>
    </row>
    <row r="50960" spans="17:63" ht="29.25" customHeight="1" x14ac:dyDescent="0.2">
      <c r="Q50960" s="92" t="s">
        <v>50</v>
      </c>
      <c r="BF50960" s="101" t="s">
        <v>58</v>
      </c>
      <c r="BK50960" s="98" t="s">
        <v>70</v>
      </c>
    </row>
    <row r="50961" spans="17:63" ht="29.25" customHeight="1" x14ac:dyDescent="0.2">
      <c r="Q50961" s="92" t="s">
        <v>50</v>
      </c>
      <c r="BF50961" s="101" t="s">
        <v>58</v>
      </c>
      <c r="BK50961" s="98" t="s">
        <v>70</v>
      </c>
    </row>
    <row r="50962" spans="17:63" ht="29.25" customHeight="1" x14ac:dyDescent="0.2">
      <c r="Q50962" s="92" t="s">
        <v>50</v>
      </c>
      <c r="BF50962" s="101" t="s">
        <v>58</v>
      </c>
      <c r="BK50962" s="98" t="s">
        <v>70</v>
      </c>
    </row>
    <row r="50963" spans="17:63" ht="29.25" customHeight="1" x14ac:dyDescent="0.2">
      <c r="Q50963" s="92" t="s">
        <v>50</v>
      </c>
      <c r="BF50963" s="101" t="s">
        <v>58</v>
      </c>
      <c r="BK50963" s="98" t="s">
        <v>70</v>
      </c>
    </row>
    <row r="50964" spans="17:63" ht="29.25" customHeight="1" x14ac:dyDescent="0.2">
      <c r="Q50964" s="92" t="s">
        <v>50</v>
      </c>
      <c r="BF50964" s="101" t="s">
        <v>58</v>
      </c>
      <c r="BK50964" s="98" t="s">
        <v>70</v>
      </c>
    </row>
    <row r="50965" spans="17:63" ht="29.25" customHeight="1" x14ac:dyDescent="0.2">
      <c r="Q50965" s="92" t="s">
        <v>50</v>
      </c>
      <c r="BF50965" s="101" t="s">
        <v>58</v>
      </c>
      <c r="BK50965" s="98" t="s">
        <v>70</v>
      </c>
    </row>
    <row r="50966" spans="17:63" ht="29.25" customHeight="1" x14ac:dyDescent="0.2">
      <c r="Q50966" s="92" t="s">
        <v>50</v>
      </c>
      <c r="BF50966" s="101" t="s">
        <v>58</v>
      </c>
      <c r="BK50966" s="98" t="s">
        <v>70</v>
      </c>
    </row>
    <row r="50967" spans="17:63" ht="29.25" customHeight="1" x14ac:dyDescent="0.2">
      <c r="Q50967" s="92" t="s">
        <v>50</v>
      </c>
      <c r="BF50967" s="101" t="s">
        <v>58</v>
      </c>
      <c r="BK50967" s="98" t="s">
        <v>70</v>
      </c>
    </row>
    <row r="50968" spans="17:63" ht="29.25" customHeight="1" x14ac:dyDescent="0.2">
      <c r="Q50968" s="92" t="s">
        <v>50</v>
      </c>
      <c r="BF50968" s="101" t="s">
        <v>58</v>
      </c>
      <c r="BK50968" s="98" t="s">
        <v>70</v>
      </c>
    </row>
    <row r="50969" spans="17:63" ht="29.25" customHeight="1" x14ac:dyDescent="0.2">
      <c r="Q50969" s="92" t="s">
        <v>50</v>
      </c>
      <c r="BF50969" s="101" t="s">
        <v>58</v>
      </c>
      <c r="BK50969" s="98" t="s">
        <v>70</v>
      </c>
    </row>
    <row r="50970" spans="17:63" ht="29.25" customHeight="1" x14ac:dyDescent="0.2">
      <c r="Q50970" s="92" t="s">
        <v>50</v>
      </c>
      <c r="BF50970" s="101" t="s">
        <v>58</v>
      </c>
      <c r="BK50970" s="98" t="s">
        <v>70</v>
      </c>
    </row>
    <row r="50971" spans="17:63" ht="29.25" customHeight="1" x14ac:dyDescent="0.2">
      <c r="Q50971" s="92" t="s">
        <v>50</v>
      </c>
      <c r="BF50971" s="101" t="s">
        <v>58</v>
      </c>
      <c r="BK50971" s="98" t="s">
        <v>70</v>
      </c>
    </row>
    <row r="50972" spans="17:63" ht="29.25" customHeight="1" x14ac:dyDescent="0.2">
      <c r="Q50972" s="92" t="s">
        <v>50</v>
      </c>
      <c r="BF50972" s="101" t="s">
        <v>58</v>
      </c>
      <c r="BK50972" s="98" t="s">
        <v>70</v>
      </c>
    </row>
    <row r="50973" spans="17:63" ht="29.25" customHeight="1" x14ac:dyDescent="0.2">
      <c r="Q50973" s="92" t="s">
        <v>50</v>
      </c>
      <c r="BF50973" s="101" t="s">
        <v>58</v>
      </c>
      <c r="BK50973" s="98" t="s">
        <v>70</v>
      </c>
    </row>
    <row r="50974" spans="17:63" ht="29.25" customHeight="1" x14ac:dyDescent="0.2">
      <c r="Q50974" s="92" t="s">
        <v>50</v>
      </c>
      <c r="BF50974" s="101" t="s">
        <v>58</v>
      </c>
      <c r="BK50974" s="98" t="s">
        <v>70</v>
      </c>
    </row>
    <row r="50975" spans="17:63" ht="29.25" customHeight="1" x14ac:dyDescent="0.2">
      <c r="Q50975" s="92" t="s">
        <v>50</v>
      </c>
      <c r="BF50975" s="101" t="s">
        <v>58</v>
      </c>
      <c r="BK50975" s="98" t="s">
        <v>70</v>
      </c>
    </row>
    <row r="50976" spans="17:63" ht="29.25" customHeight="1" x14ac:dyDescent="0.2">
      <c r="Q50976" s="92" t="s">
        <v>50</v>
      </c>
      <c r="BF50976" s="101" t="s">
        <v>58</v>
      </c>
      <c r="BK50976" s="98" t="s">
        <v>70</v>
      </c>
    </row>
    <row r="50977" spans="17:63" ht="29.25" customHeight="1" x14ac:dyDescent="0.2">
      <c r="Q50977" s="92" t="s">
        <v>50</v>
      </c>
      <c r="BF50977" s="101" t="s">
        <v>58</v>
      </c>
      <c r="BK50977" s="98" t="s">
        <v>70</v>
      </c>
    </row>
    <row r="50978" spans="17:63" ht="29.25" customHeight="1" x14ac:dyDescent="0.2">
      <c r="Q50978" s="92" t="s">
        <v>50</v>
      </c>
      <c r="BF50978" s="101" t="s">
        <v>58</v>
      </c>
      <c r="BK50978" s="98" t="s">
        <v>70</v>
      </c>
    </row>
    <row r="50979" spans="17:63" ht="29.25" customHeight="1" x14ac:dyDescent="0.2">
      <c r="Q50979" s="92" t="s">
        <v>50</v>
      </c>
      <c r="BF50979" s="101" t="s">
        <v>58</v>
      </c>
      <c r="BK50979" s="98" t="s">
        <v>70</v>
      </c>
    </row>
    <row r="50980" spans="17:63" ht="29.25" customHeight="1" x14ac:dyDescent="0.2">
      <c r="Q50980" s="92" t="s">
        <v>50</v>
      </c>
      <c r="BF50980" s="101" t="s">
        <v>58</v>
      </c>
      <c r="BK50980" s="98" t="s">
        <v>70</v>
      </c>
    </row>
    <row r="50981" spans="17:63" ht="29.25" customHeight="1" x14ac:dyDescent="0.2">
      <c r="Q50981" s="92" t="s">
        <v>50</v>
      </c>
      <c r="BF50981" s="101" t="s">
        <v>58</v>
      </c>
      <c r="BK50981" s="98" t="s">
        <v>70</v>
      </c>
    </row>
    <row r="50982" spans="17:63" ht="29.25" customHeight="1" x14ac:dyDescent="0.2">
      <c r="Q50982" s="92" t="s">
        <v>50</v>
      </c>
      <c r="BF50982" s="101" t="s">
        <v>58</v>
      </c>
      <c r="BK50982" s="98" t="s">
        <v>70</v>
      </c>
    </row>
    <row r="50983" spans="17:63" ht="29.25" customHeight="1" x14ac:dyDescent="0.2">
      <c r="Q50983" s="92" t="s">
        <v>50</v>
      </c>
      <c r="BF50983" s="101" t="s">
        <v>58</v>
      </c>
      <c r="BK50983" s="98" t="s">
        <v>70</v>
      </c>
    </row>
    <row r="50984" spans="17:63" ht="29.25" customHeight="1" x14ac:dyDescent="0.2">
      <c r="Q50984" s="92" t="s">
        <v>50</v>
      </c>
      <c r="BF50984" s="101" t="s">
        <v>58</v>
      </c>
      <c r="BK50984" s="98" t="s">
        <v>70</v>
      </c>
    </row>
    <row r="50985" spans="17:63" ht="29.25" customHeight="1" x14ac:dyDescent="0.2">
      <c r="Q50985" s="92" t="s">
        <v>50</v>
      </c>
      <c r="BF50985" s="101" t="s">
        <v>58</v>
      </c>
      <c r="BK50985" s="98" t="s">
        <v>70</v>
      </c>
    </row>
    <row r="50986" spans="17:63" ht="29.25" customHeight="1" x14ac:dyDescent="0.2">
      <c r="Q50986" s="92" t="s">
        <v>50</v>
      </c>
      <c r="BF50986" s="101" t="s">
        <v>58</v>
      </c>
      <c r="BK50986" s="98" t="s">
        <v>70</v>
      </c>
    </row>
    <row r="50987" spans="17:63" ht="29.25" customHeight="1" x14ac:dyDescent="0.2">
      <c r="Q50987" s="92" t="s">
        <v>50</v>
      </c>
      <c r="BF50987" s="101" t="s">
        <v>58</v>
      </c>
      <c r="BK50987" s="98" t="s">
        <v>70</v>
      </c>
    </row>
    <row r="50988" spans="17:63" ht="29.25" customHeight="1" x14ac:dyDescent="0.2">
      <c r="Q50988" s="92" t="s">
        <v>50</v>
      </c>
      <c r="BF50988" s="101" t="s">
        <v>58</v>
      </c>
      <c r="BK50988" s="98" t="s">
        <v>70</v>
      </c>
    </row>
    <row r="50989" spans="17:63" ht="29.25" customHeight="1" x14ac:dyDescent="0.2">
      <c r="Q50989" s="92" t="s">
        <v>50</v>
      </c>
      <c r="BF50989" s="101" t="s">
        <v>58</v>
      </c>
      <c r="BK50989" s="98" t="s">
        <v>70</v>
      </c>
    </row>
    <row r="50990" spans="17:63" ht="29.25" customHeight="1" x14ac:dyDescent="0.2">
      <c r="Q50990" s="92" t="s">
        <v>50</v>
      </c>
      <c r="BF50990" s="101" t="s">
        <v>58</v>
      </c>
      <c r="BK50990" s="98" t="s">
        <v>70</v>
      </c>
    </row>
    <row r="50991" spans="17:63" ht="29.25" customHeight="1" x14ac:dyDescent="0.2">
      <c r="Q50991" s="92" t="s">
        <v>50</v>
      </c>
      <c r="BF50991" s="101" t="s">
        <v>58</v>
      </c>
      <c r="BK50991" s="98" t="s">
        <v>70</v>
      </c>
    </row>
    <row r="50992" spans="17:63" ht="29.25" customHeight="1" x14ac:dyDescent="0.2">
      <c r="Q50992" s="92" t="s">
        <v>50</v>
      </c>
      <c r="BF50992" s="101" t="s">
        <v>58</v>
      </c>
      <c r="BK50992" s="98" t="s">
        <v>70</v>
      </c>
    </row>
    <row r="50993" spans="17:63" ht="29.25" customHeight="1" x14ac:dyDescent="0.2">
      <c r="Q50993" s="92" t="s">
        <v>50</v>
      </c>
      <c r="BF50993" s="101" t="s">
        <v>58</v>
      </c>
      <c r="BK50993" s="98" t="s">
        <v>70</v>
      </c>
    </row>
    <row r="50994" spans="17:63" ht="29.25" customHeight="1" x14ac:dyDescent="0.2">
      <c r="Q50994" s="92" t="s">
        <v>50</v>
      </c>
      <c r="BF50994" s="101" t="s">
        <v>58</v>
      </c>
      <c r="BK50994" s="98" t="s">
        <v>70</v>
      </c>
    </row>
    <row r="50995" spans="17:63" ht="29.25" customHeight="1" x14ac:dyDescent="0.2">
      <c r="Q50995" s="92" t="s">
        <v>50</v>
      </c>
      <c r="BF50995" s="101" t="s">
        <v>58</v>
      </c>
      <c r="BK50995" s="98" t="s">
        <v>70</v>
      </c>
    </row>
    <row r="50996" spans="17:63" ht="29.25" customHeight="1" x14ac:dyDescent="0.2">
      <c r="Q50996" s="92" t="s">
        <v>50</v>
      </c>
      <c r="BF50996" s="101" t="s">
        <v>58</v>
      </c>
      <c r="BK50996" s="98" t="s">
        <v>70</v>
      </c>
    </row>
    <row r="50997" spans="17:63" ht="29.25" customHeight="1" x14ac:dyDescent="0.2">
      <c r="Q50997" s="92" t="s">
        <v>50</v>
      </c>
      <c r="BF50997" s="101" t="s">
        <v>58</v>
      </c>
      <c r="BK50997" s="98" t="s">
        <v>70</v>
      </c>
    </row>
    <row r="50998" spans="17:63" ht="29.25" customHeight="1" x14ac:dyDescent="0.2">
      <c r="Q50998" s="92" t="s">
        <v>50</v>
      </c>
      <c r="BF50998" s="101" t="s">
        <v>58</v>
      </c>
      <c r="BK50998" s="98" t="s">
        <v>70</v>
      </c>
    </row>
    <row r="50999" spans="17:63" ht="29.25" customHeight="1" x14ac:dyDescent="0.2">
      <c r="Q50999" s="92" t="s">
        <v>50</v>
      </c>
      <c r="BF50999" s="101" t="s">
        <v>58</v>
      </c>
      <c r="BK50999" s="98" t="s">
        <v>70</v>
      </c>
    </row>
    <row r="51000" spans="17:63" ht="29.25" customHeight="1" x14ac:dyDescent="0.2">
      <c r="Q51000" s="92" t="s">
        <v>50</v>
      </c>
      <c r="BF51000" s="101" t="s">
        <v>58</v>
      </c>
      <c r="BK51000" s="98" t="s">
        <v>70</v>
      </c>
    </row>
    <row r="51001" spans="17:63" ht="29.25" customHeight="1" x14ac:dyDescent="0.2">
      <c r="Q51001" s="92" t="s">
        <v>50</v>
      </c>
      <c r="BF51001" s="101" t="s">
        <v>58</v>
      </c>
      <c r="BK51001" s="98" t="s">
        <v>70</v>
      </c>
    </row>
    <row r="51002" spans="17:63" ht="29.25" customHeight="1" x14ac:dyDescent="0.2">
      <c r="Q51002" s="92" t="s">
        <v>50</v>
      </c>
      <c r="BF51002" s="101" t="s">
        <v>58</v>
      </c>
      <c r="BK51002" s="98" t="s">
        <v>70</v>
      </c>
    </row>
    <row r="51003" spans="17:63" ht="29.25" customHeight="1" x14ac:dyDescent="0.2">
      <c r="Q51003" s="92" t="s">
        <v>50</v>
      </c>
      <c r="BF51003" s="101" t="s">
        <v>58</v>
      </c>
      <c r="BK51003" s="98" t="s">
        <v>70</v>
      </c>
    </row>
    <row r="51004" spans="17:63" ht="29.25" customHeight="1" x14ac:dyDescent="0.2">
      <c r="Q51004" s="92" t="s">
        <v>50</v>
      </c>
      <c r="BF51004" s="101" t="s">
        <v>58</v>
      </c>
      <c r="BK51004" s="98" t="s">
        <v>70</v>
      </c>
    </row>
    <row r="51005" spans="17:63" ht="29.25" customHeight="1" x14ac:dyDescent="0.2">
      <c r="Q51005" s="92" t="s">
        <v>50</v>
      </c>
      <c r="BF51005" s="101" t="s">
        <v>58</v>
      </c>
      <c r="BK51005" s="98" t="s">
        <v>70</v>
      </c>
    </row>
    <row r="51006" spans="17:63" ht="29.25" customHeight="1" x14ac:dyDescent="0.2">
      <c r="Q51006" s="92" t="s">
        <v>50</v>
      </c>
      <c r="BF51006" s="101" t="s">
        <v>58</v>
      </c>
      <c r="BK51006" s="98" t="s">
        <v>70</v>
      </c>
    </row>
    <row r="51007" spans="17:63" ht="29.25" customHeight="1" x14ac:dyDescent="0.2">
      <c r="Q51007" s="92" t="s">
        <v>50</v>
      </c>
      <c r="BF51007" s="101" t="s">
        <v>58</v>
      </c>
      <c r="BK51007" s="98" t="s">
        <v>70</v>
      </c>
    </row>
    <row r="51008" spans="17:63" ht="29.25" customHeight="1" x14ac:dyDescent="0.2">
      <c r="Q51008" s="92" t="s">
        <v>50</v>
      </c>
      <c r="BF51008" s="101" t="s">
        <v>58</v>
      </c>
      <c r="BK51008" s="98" t="s">
        <v>70</v>
      </c>
    </row>
    <row r="51009" spans="17:63" ht="29.25" customHeight="1" x14ac:dyDescent="0.2">
      <c r="Q51009" s="92" t="s">
        <v>50</v>
      </c>
      <c r="BF51009" s="101" t="s">
        <v>58</v>
      </c>
      <c r="BK51009" s="98" t="s">
        <v>70</v>
      </c>
    </row>
    <row r="51010" spans="17:63" ht="29.25" customHeight="1" x14ac:dyDescent="0.2">
      <c r="Q51010" s="92" t="s">
        <v>50</v>
      </c>
      <c r="BF51010" s="101" t="s">
        <v>58</v>
      </c>
      <c r="BK51010" s="98" t="s">
        <v>70</v>
      </c>
    </row>
    <row r="51011" spans="17:63" ht="29.25" customHeight="1" x14ac:dyDescent="0.2">
      <c r="Q51011" s="92" t="s">
        <v>50</v>
      </c>
      <c r="BF51011" s="101" t="s">
        <v>58</v>
      </c>
      <c r="BK51011" s="98" t="s">
        <v>70</v>
      </c>
    </row>
    <row r="51012" spans="17:63" ht="29.25" customHeight="1" x14ac:dyDescent="0.2">
      <c r="Q51012" s="92" t="s">
        <v>50</v>
      </c>
      <c r="BF51012" s="101" t="s">
        <v>58</v>
      </c>
      <c r="BK51012" s="98" t="s">
        <v>70</v>
      </c>
    </row>
    <row r="51013" spans="17:63" ht="29.25" customHeight="1" x14ac:dyDescent="0.2">
      <c r="Q51013" s="92" t="s">
        <v>50</v>
      </c>
      <c r="BF51013" s="101" t="s">
        <v>58</v>
      </c>
      <c r="BK51013" s="98" t="s">
        <v>70</v>
      </c>
    </row>
    <row r="51014" spans="17:63" ht="29.25" customHeight="1" x14ac:dyDescent="0.2">
      <c r="Q51014" s="92" t="s">
        <v>50</v>
      </c>
      <c r="BF51014" s="101" t="s">
        <v>58</v>
      </c>
      <c r="BK51014" s="98" t="s">
        <v>70</v>
      </c>
    </row>
    <row r="51015" spans="17:63" ht="29.25" customHeight="1" x14ac:dyDescent="0.2">
      <c r="Q51015" s="92" t="s">
        <v>50</v>
      </c>
      <c r="BF51015" s="101" t="s">
        <v>58</v>
      </c>
      <c r="BK51015" s="98" t="s">
        <v>70</v>
      </c>
    </row>
    <row r="51016" spans="17:63" ht="29.25" customHeight="1" x14ac:dyDescent="0.2">
      <c r="Q51016" s="92" t="s">
        <v>50</v>
      </c>
      <c r="BF51016" s="101" t="s">
        <v>58</v>
      </c>
      <c r="BK51016" s="98" t="s">
        <v>70</v>
      </c>
    </row>
    <row r="51017" spans="17:63" ht="29.25" customHeight="1" x14ac:dyDescent="0.2">
      <c r="Q51017" s="92" t="s">
        <v>50</v>
      </c>
      <c r="BF51017" s="101" t="s">
        <v>58</v>
      </c>
      <c r="BK51017" s="98" t="s">
        <v>70</v>
      </c>
    </row>
    <row r="51018" spans="17:63" ht="29.25" customHeight="1" x14ac:dyDescent="0.2">
      <c r="Q51018" s="92" t="s">
        <v>50</v>
      </c>
      <c r="BF51018" s="101" t="s">
        <v>58</v>
      </c>
      <c r="BK51018" s="98" t="s">
        <v>70</v>
      </c>
    </row>
    <row r="51019" spans="17:63" ht="29.25" customHeight="1" x14ac:dyDescent="0.2">
      <c r="Q51019" s="92" t="s">
        <v>50</v>
      </c>
      <c r="BF51019" s="101" t="s">
        <v>58</v>
      </c>
      <c r="BK51019" s="98" t="s">
        <v>70</v>
      </c>
    </row>
    <row r="51020" spans="17:63" ht="29.25" customHeight="1" x14ac:dyDescent="0.2">
      <c r="Q51020" s="92" t="s">
        <v>50</v>
      </c>
      <c r="BF51020" s="101" t="s">
        <v>58</v>
      </c>
      <c r="BK51020" s="98" t="s">
        <v>70</v>
      </c>
    </row>
    <row r="51021" spans="17:63" ht="29.25" customHeight="1" x14ac:dyDescent="0.2">
      <c r="Q51021" s="92" t="s">
        <v>50</v>
      </c>
      <c r="BF51021" s="101" t="s">
        <v>58</v>
      </c>
      <c r="BK51021" s="98" t="s">
        <v>70</v>
      </c>
    </row>
    <row r="51022" spans="17:63" ht="29.25" customHeight="1" x14ac:dyDescent="0.2">
      <c r="Q51022" s="92" t="s">
        <v>50</v>
      </c>
      <c r="BF51022" s="101" t="s">
        <v>58</v>
      </c>
      <c r="BK51022" s="98" t="s">
        <v>70</v>
      </c>
    </row>
    <row r="51023" spans="17:63" ht="29.25" customHeight="1" x14ac:dyDescent="0.2">
      <c r="Q51023" s="92" t="s">
        <v>50</v>
      </c>
      <c r="BF51023" s="101" t="s">
        <v>58</v>
      </c>
      <c r="BK51023" s="98" t="s">
        <v>70</v>
      </c>
    </row>
    <row r="51024" spans="17:63" ht="29.25" customHeight="1" x14ac:dyDescent="0.2">
      <c r="Q51024" s="92" t="s">
        <v>50</v>
      </c>
      <c r="BF51024" s="101" t="s">
        <v>58</v>
      </c>
      <c r="BK51024" s="98" t="s">
        <v>70</v>
      </c>
    </row>
    <row r="51025" spans="17:63" ht="29.25" customHeight="1" x14ac:dyDescent="0.2">
      <c r="Q51025" s="92" t="s">
        <v>50</v>
      </c>
      <c r="BF51025" s="101" t="s">
        <v>58</v>
      </c>
      <c r="BK51025" s="98" t="s">
        <v>70</v>
      </c>
    </row>
    <row r="51026" spans="17:63" ht="29.25" customHeight="1" x14ac:dyDescent="0.2">
      <c r="Q51026" s="92" t="s">
        <v>50</v>
      </c>
      <c r="BF51026" s="101" t="s">
        <v>58</v>
      </c>
      <c r="BK51026" s="98" t="s">
        <v>70</v>
      </c>
    </row>
    <row r="51027" spans="17:63" ht="29.25" customHeight="1" x14ac:dyDescent="0.2">
      <c r="Q51027" s="92" t="s">
        <v>50</v>
      </c>
      <c r="BF51027" s="101" t="s">
        <v>58</v>
      </c>
      <c r="BK51027" s="98" t="s">
        <v>70</v>
      </c>
    </row>
    <row r="51028" spans="17:63" ht="29.25" customHeight="1" x14ac:dyDescent="0.2">
      <c r="Q51028" s="92" t="s">
        <v>50</v>
      </c>
      <c r="BF51028" s="101" t="s">
        <v>58</v>
      </c>
      <c r="BK51028" s="98" t="s">
        <v>70</v>
      </c>
    </row>
    <row r="51029" spans="17:63" ht="29.25" customHeight="1" x14ac:dyDescent="0.2">
      <c r="Q51029" s="92" t="s">
        <v>50</v>
      </c>
      <c r="BF51029" s="101" t="s">
        <v>58</v>
      </c>
      <c r="BK51029" s="98" t="s">
        <v>70</v>
      </c>
    </row>
    <row r="51030" spans="17:63" ht="29.25" customHeight="1" x14ac:dyDescent="0.2">
      <c r="Q51030" s="92" t="s">
        <v>50</v>
      </c>
      <c r="BF51030" s="101" t="s">
        <v>58</v>
      </c>
      <c r="BK51030" s="98" t="s">
        <v>70</v>
      </c>
    </row>
    <row r="51031" spans="17:63" ht="29.25" customHeight="1" x14ac:dyDescent="0.2">
      <c r="Q51031" s="92" t="s">
        <v>50</v>
      </c>
      <c r="BF51031" s="101" t="s">
        <v>58</v>
      </c>
      <c r="BK51031" s="98" t="s">
        <v>70</v>
      </c>
    </row>
    <row r="51032" spans="17:63" ht="29.25" customHeight="1" x14ac:dyDescent="0.2">
      <c r="Q51032" s="92" t="s">
        <v>50</v>
      </c>
      <c r="BF51032" s="101" t="s">
        <v>58</v>
      </c>
      <c r="BK51032" s="98" t="s">
        <v>70</v>
      </c>
    </row>
    <row r="51033" spans="17:63" ht="29.25" customHeight="1" x14ac:dyDescent="0.2">
      <c r="Q51033" s="92" t="s">
        <v>50</v>
      </c>
      <c r="BF51033" s="101" t="s">
        <v>58</v>
      </c>
      <c r="BK51033" s="98" t="s">
        <v>70</v>
      </c>
    </row>
    <row r="51034" spans="17:63" ht="29.25" customHeight="1" x14ac:dyDescent="0.2">
      <c r="Q51034" s="92" t="s">
        <v>50</v>
      </c>
      <c r="BF51034" s="101" t="s">
        <v>58</v>
      </c>
      <c r="BK51034" s="98" t="s">
        <v>70</v>
      </c>
    </row>
    <row r="51035" spans="17:63" ht="29.25" customHeight="1" x14ac:dyDescent="0.2">
      <c r="Q51035" s="92" t="s">
        <v>50</v>
      </c>
      <c r="BF51035" s="101" t="s">
        <v>58</v>
      </c>
      <c r="BK51035" s="98" t="s">
        <v>70</v>
      </c>
    </row>
    <row r="51036" spans="17:63" ht="29.25" customHeight="1" x14ac:dyDescent="0.2">
      <c r="Q51036" s="92" t="s">
        <v>50</v>
      </c>
      <c r="BF51036" s="101" t="s">
        <v>58</v>
      </c>
      <c r="BK51036" s="98" t="s">
        <v>70</v>
      </c>
    </row>
    <row r="51037" spans="17:63" ht="29.25" customHeight="1" x14ac:dyDescent="0.2">
      <c r="Q51037" s="92" t="s">
        <v>50</v>
      </c>
      <c r="BF51037" s="101" t="s">
        <v>58</v>
      </c>
      <c r="BK51037" s="98" t="s">
        <v>70</v>
      </c>
    </row>
    <row r="51038" spans="17:63" ht="29.25" customHeight="1" x14ac:dyDescent="0.2">
      <c r="Q51038" s="92" t="s">
        <v>50</v>
      </c>
      <c r="BF51038" s="101" t="s">
        <v>58</v>
      </c>
      <c r="BK51038" s="98" t="s">
        <v>70</v>
      </c>
    </row>
    <row r="51039" spans="17:63" ht="29.25" customHeight="1" x14ac:dyDescent="0.2">
      <c r="Q51039" s="92" t="s">
        <v>50</v>
      </c>
      <c r="BF51039" s="101" t="s">
        <v>58</v>
      </c>
      <c r="BK51039" s="98" t="s">
        <v>70</v>
      </c>
    </row>
    <row r="51040" spans="17:63" ht="29.25" customHeight="1" x14ac:dyDescent="0.2">
      <c r="Q51040" s="92" t="s">
        <v>50</v>
      </c>
      <c r="BF51040" s="101" t="s">
        <v>58</v>
      </c>
      <c r="BK51040" s="98" t="s">
        <v>70</v>
      </c>
    </row>
    <row r="51041" spans="17:63" ht="29.25" customHeight="1" x14ac:dyDescent="0.2">
      <c r="Q51041" s="92" t="s">
        <v>50</v>
      </c>
      <c r="BF51041" s="101" t="s">
        <v>58</v>
      </c>
      <c r="BK51041" s="98" t="s">
        <v>70</v>
      </c>
    </row>
    <row r="51042" spans="17:63" ht="29.25" customHeight="1" x14ac:dyDescent="0.2">
      <c r="Q51042" s="92" t="s">
        <v>50</v>
      </c>
      <c r="BF51042" s="101" t="s">
        <v>58</v>
      </c>
      <c r="BK51042" s="98" t="s">
        <v>70</v>
      </c>
    </row>
    <row r="51043" spans="17:63" ht="29.25" customHeight="1" x14ac:dyDescent="0.2">
      <c r="Q51043" s="92" t="s">
        <v>50</v>
      </c>
      <c r="BF51043" s="101" t="s">
        <v>58</v>
      </c>
      <c r="BK51043" s="98" t="s">
        <v>70</v>
      </c>
    </row>
    <row r="51044" spans="17:63" ht="29.25" customHeight="1" x14ac:dyDescent="0.2">
      <c r="Q51044" s="92" t="s">
        <v>50</v>
      </c>
      <c r="BF51044" s="101" t="s">
        <v>58</v>
      </c>
      <c r="BK51044" s="98" t="s">
        <v>70</v>
      </c>
    </row>
    <row r="51045" spans="17:63" ht="29.25" customHeight="1" x14ac:dyDescent="0.2">
      <c r="Q51045" s="92" t="s">
        <v>50</v>
      </c>
      <c r="BF51045" s="101" t="s">
        <v>58</v>
      </c>
      <c r="BK51045" s="98" t="s">
        <v>70</v>
      </c>
    </row>
    <row r="51046" spans="17:63" ht="29.25" customHeight="1" x14ac:dyDescent="0.2">
      <c r="Q51046" s="92" t="s">
        <v>50</v>
      </c>
      <c r="BF51046" s="101" t="s">
        <v>58</v>
      </c>
      <c r="BK51046" s="98" t="s">
        <v>70</v>
      </c>
    </row>
    <row r="51047" spans="17:63" ht="29.25" customHeight="1" x14ac:dyDescent="0.2">
      <c r="Q51047" s="92" t="s">
        <v>50</v>
      </c>
      <c r="BF51047" s="101" t="s">
        <v>58</v>
      </c>
      <c r="BK51047" s="98" t="s">
        <v>70</v>
      </c>
    </row>
    <row r="51048" spans="17:63" ht="29.25" customHeight="1" x14ac:dyDescent="0.2">
      <c r="Q51048" s="92" t="s">
        <v>50</v>
      </c>
      <c r="BF51048" s="101" t="s">
        <v>58</v>
      </c>
      <c r="BK51048" s="98" t="s">
        <v>70</v>
      </c>
    </row>
    <row r="51049" spans="17:63" ht="29.25" customHeight="1" x14ac:dyDescent="0.2">
      <c r="Q51049" s="92" t="s">
        <v>50</v>
      </c>
      <c r="BF51049" s="101" t="s">
        <v>58</v>
      </c>
      <c r="BK51049" s="98" t="s">
        <v>70</v>
      </c>
    </row>
    <row r="51050" spans="17:63" ht="29.25" customHeight="1" x14ac:dyDescent="0.2">
      <c r="Q51050" s="92" t="s">
        <v>50</v>
      </c>
      <c r="BF51050" s="101" t="s">
        <v>58</v>
      </c>
      <c r="BK51050" s="98" t="s">
        <v>70</v>
      </c>
    </row>
    <row r="51051" spans="17:63" ht="29.25" customHeight="1" x14ac:dyDescent="0.2">
      <c r="Q51051" s="92" t="s">
        <v>50</v>
      </c>
      <c r="BF51051" s="101" t="s">
        <v>58</v>
      </c>
      <c r="BK51051" s="98" t="s">
        <v>70</v>
      </c>
    </row>
    <row r="51052" spans="17:63" ht="29.25" customHeight="1" x14ac:dyDescent="0.2">
      <c r="Q51052" s="92" t="s">
        <v>50</v>
      </c>
      <c r="BF51052" s="101" t="s">
        <v>58</v>
      </c>
      <c r="BK51052" s="98" t="s">
        <v>70</v>
      </c>
    </row>
    <row r="51053" spans="17:63" ht="29.25" customHeight="1" x14ac:dyDescent="0.2">
      <c r="Q51053" s="92" t="s">
        <v>50</v>
      </c>
      <c r="BF51053" s="101" t="s">
        <v>58</v>
      </c>
      <c r="BK51053" s="98" t="s">
        <v>70</v>
      </c>
    </row>
    <row r="51054" spans="17:63" ht="29.25" customHeight="1" x14ac:dyDescent="0.2">
      <c r="Q51054" s="92" t="s">
        <v>50</v>
      </c>
      <c r="BF51054" s="101" t="s">
        <v>58</v>
      </c>
      <c r="BK51054" s="98" t="s">
        <v>70</v>
      </c>
    </row>
    <row r="51055" spans="17:63" ht="29.25" customHeight="1" x14ac:dyDescent="0.2">
      <c r="Q51055" s="92" t="s">
        <v>50</v>
      </c>
      <c r="BF51055" s="101" t="s">
        <v>58</v>
      </c>
      <c r="BK51055" s="98" t="s">
        <v>70</v>
      </c>
    </row>
    <row r="51056" spans="17:63" ht="29.25" customHeight="1" x14ac:dyDescent="0.2">
      <c r="Q51056" s="92" t="s">
        <v>50</v>
      </c>
      <c r="BF51056" s="101" t="s">
        <v>58</v>
      </c>
      <c r="BK51056" s="98" t="s">
        <v>70</v>
      </c>
    </row>
    <row r="51057" spans="17:63" ht="29.25" customHeight="1" x14ac:dyDescent="0.2">
      <c r="Q51057" s="92" t="s">
        <v>50</v>
      </c>
      <c r="BF51057" s="101" t="s">
        <v>58</v>
      </c>
      <c r="BK51057" s="98" t="s">
        <v>70</v>
      </c>
    </row>
    <row r="51058" spans="17:63" ht="29.25" customHeight="1" x14ac:dyDescent="0.2">
      <c r="Q51058" s="92" t="s">
        <v>50</v>
      </c>
      <c r="BF51058" s="101" t="s">
        <v>58</v>
      </c>
      <c r="BK51058" s="98" t="s">
        <v>70</v>
      </c>
    </row>
    <row r="51059" spans="17:63" ht="29.25" customHeight="1" x14ac:dyDescent="0.2">
      <c r="Q51059" s="92" t="s">
        <v>50</v>
      </c>
      <c r="BF51059" s="101" t="s">
        <v>58</v>
      </c>
      <c r="BK51059" s="98" t="s">
        <v>70</v>
      </c>
    </row>
    <row r="51060" spans="17:63" ht="29.25" customHeight="1" x14ac:dyDescent="0.2">
      <c r="Q51060" s="92" t="s">
        <v>50</v>
      </c>
      <c r="BF51060" s="101" t="s">
        <v>58</v>
      </c>
      <c r="BK51060" s="98" t="s">
        <v>70</v>
      </c>
    </row>
    <row r="51061" spans="17:63" ht="29.25" customHeight="1" x14ac:dyDescent="0.2">
      <c r="Q51061" s="92" t="s">
        <v>50</v>
      </c>
      <c r="BF51061" s="101" t="s">
        <v>58</v>
      </c>
      <c r="BK51061" s="98" t="s">
        <v>70</v>
      </c>
    </row>
    <row r="51062" spans="17:63" ht="29.25" customHeight="1" x14ac:dyDescent="0.2">
      <c r="Q51062" s="92" t="s">
        <v>50</v>
      </c>
      <c r="BF51062" s="101" t="s">
        <v>58</v>
      </c>
      <c r="BK51062" s="98" t="s">
        <v>70</v>
      </c>
    </row>
    <row r="51063" spans="17:63" ht="29.25" customHeight="1" x14ac:dyDescent="0.2">
      <c r="Q51063" s="92" t="s">
        <v>50</v>
      </c>
      <c r="BF51063" s="101" t="s">
        <v>58</v>
      </c>
      <c r="BK51063" s="98" t="s">
        <v>70</v>
      </c>
    </row>
    <row r="51064" spans="17:63" ht="29.25" customHeight="1" x14ac:dyDescent="0.2">
      <c r="Q51064" s="92" t="s">
        <v>50</v>
      </c>
      <c r="BF51064" s="101" t="s">
        <v>58</v>
      </c>
      <c r="BK51064" s="98" t="s">
        <v>70</v>
      </c>
    </row>
    <row r="51065" spans="17:63" ht="29.25" customHeight="1" x14ac:dyDescent="0.2">
      <c r="Q51065" s="92" t="s">
        <v>50</v>
      </c>
      <c r="BF51065" s="101" t="s">
        <v>58</v>
      </c>
      <c r="BK51065" s="98" t="s">
        <v>70</v>
      </c>
    </row>
    <row r="51066" spans="17:63" ht="29.25" customHeight="1" x14ac:dyDescent="0.2">
      <c r="Q51066" s="92" t="s">
        <v>50</v>
      </c>
      <c r="BF51066" s="101" t="s">
        <v>58</v>
      </c>
      <c r="BK51066" s="98" t="s">
        <v>70</v>
      </c>
    </row>
    <row r="51067" spans="17:63" ht="29.25" customHeight="1" x14ac:dyDescent="0.2">
      <c r="Q51067" s="92" t="s">
        <v>50</v>
      </c>
      <c r="BF51067" s="101" t="s">
        <v>58</v>
      </c>
      <c r="BK51067" s="98" t="s">
        <v>70</v>
      </c>
    </row>
    <row r="51068" spans="17:63" ht="29.25" customHeight="1" x14ac:dyDescent="0.2">
      <c r="Q51068" s="92" t="s">
        <v>50</v>
      </c>
      <c r="BF51068" s="101" t="s">
        <v>58</v>
      </c>
      <c r="BK51068" s="98" t="s">
        <v>70</v>
      </c>
    </row>
    <row r="51069" spans="17:63" ht="29.25" customHeight="1" x14ac:dyDescent="0.2">
      <c r="Q51069" s="92" t="s">
        <v>50</v>
      </c>
      <c r="BF51069" s="101" t="s">
        <v>58</v>
      </c>
      <c r="BK51069" s="98" t="s">
        <v>70</v>
      </c>
    </row>
    <row r="51070" spans="17:63" ht="29.25" customHeight="1" x14ac:dyDescent="0.2">
      <c r="Q51070" s="92" t="s">
        <v>50</v>
      </c>
      <c r="BF51070" s="101" t="s">
        <v>58</v>
      </c>
      <c r="BK51070" s="98" t="s">
        <v>70</v>
      </c>
    </row>
    <row r="51071" spans="17:63" ht="29.25" customHeight="1" x14ac:dyDescent="0.2">
      <c r="Q51071" s="92" t="s">
        <v>50</v>
      </c>
      <c r="BF51071" s="101" t="s">
        <v>58</v>
      </c>
      <c r="BK51071" s="98" t="s">
        <v>70</v>
      </c>
    </row>
    <row r="51072" spans="17:63" ht="29.25" customHeight="1" x14ac:dyDescent="0.2">
      <c r="Q51072" s="92" t="s">
        <v>50</v>
      </c>
      <c r="BF51072" s="101" t="s">
        <v>58</v>
      </c>
      <c r="BK51072" s="98" t="s">
        <v>70</v>
      </c>
    </row>
    <row r="51073" spans="17:63" ht="29.25" customHeight="1" x14ac:dyDescent="0.2">
      <c r="Q51073" s="92" t="s">
        <v>50</v>
      </c>
      <c r="BF51073" s="101" t="s">
        <v>58</v>
      </c>
      <c r="BK51073" s="98" t="s">
        <v>70</v>
      </c>
    </row>
    <row r="51074" spans="17:63" ht="29.25" customHeight="1" x14ac:dyDescent="0.2">
      <c r="Q51074" s="92" t="s">
        <v>50</v>
      </c>
      <c r="BF51074" s="101" t="s">
        <v>58</v>
      </c>
      <c r="BK51074" s="98" t="s">
        <v>70</v>
      </c>
    </row>
    <row r="51075" spans="17:63" ht="29.25" customHeight="1" x14ac:dyDescent="0.2">
      <c r="Q51075" s="92" t="s">
        <v>50</v>
      </c>
      <c r="BF51075" s="101" t="s">
        <v>58</v>
      </c>
      <c r="BK51075" s="98" t="s">
        <v>70</v>
      </c>
    </row>
    <row r="51076" spans="17:63" ht="29.25" customHeight="1" x14ac:dyDescent="0.2">
      <c r="Q51076" s="92" t="s">
        <v>50</v>
      </c>
      <c r="BF51076" s="101" t="s">
        <v>58</v>
      </c>
      <c r="BK51076" s="98" t="s">
        <v>70</v>
      </c>
    </row>
    <row r="51077" spans="17:63" ht="29.25" customHeight="1" x14ac:dyDescent="0.2">
      <c r="Q51077" s="92" t="s">
        <v>50</v>
      </c>
      <c r="BF51077" s="101" t="s">
        <v>58</v>
      </c>
      <c r="BK51077" s="98" t="s">
        <v>70</v>
      </c>
    </row>
    <row r="51078" spans="17:63" ht="29.25" customHeight="1" x14ac:dyDescent="0.2">
      <c r="Q51078" s="92" t="s">
        <v>50</v>
      </c>
      <c r="BF51078" s="101" t="s">
        <v>58</v>
      </c>
      <c r="BK51078" s="98" t="s">
        <v>70</v>
      </c>
    </row>
    <row r="51079" spans="17:63" ht="29.25" customHeight="1" x14ac:dyDescent="0.2">
      <c r="Q51079" s="92" t="s">
        <v>50</v>
      </c>
      <c r="BF51079" s="101" t="s">
        <v>58</v>
      </c>
      <c r="BK51079" s="98" t="s">
        <v>70</v>
      </c>
    </row>
    <row r="51080" spans="17:63" ht="29.25" customHeight="1" x14ac:dyDescent="0.2">
      <c r="Q51080" s="92" t="s">
        <v>50</v>
      </c>
      <c r="BF51080" s="101" t="s">
        <v>58</v>
      </c>
      <c r="BK51080" s="98" t="s">
        <v>70</v>
      </c>
    </row>
    <row r="51081" spans="17:63" ht="29.25" customHeight="1" x14ac:dyDescent="0.2">
      <c r="Q51081" s="92" t="s">
        <v>50</v>
      </c>
      <c r="BF51081" s="101" t="s">
        <v>58</v>
      </c>
      <c r="BK51081" s="98" t="s">
        <v>70</v>
      </c>
    </row>
    <row r="51082" spans="17:63" ht="29.25" customHeight="1" x14ac:dyDescent="0.2">
      <c r="Q51082" s="92" t="s">
        <v>50</v>
      </c>
      <c r="BF51082" s="101" t="s">
        <v>58</v>
      </c>
      <c r="BK51082" s="98" t="s">
        <v>70</v>
      </c>
    </row>
    <row r="51083" spans="17:63" ht="29.25" customHeight="1" x14ac:dyDescent="0.2">
      <c r="Q51083" s="92" t="s">
        <v>50</v>
      </c>
      <c r="BF51083" s="101" t="s">
        <v>58</v>
      </c>
      <c r="BK51083" s="98" t="s">
        <v>70</v>
      </c>
    </row>
    <row r="51084" spans="17:63" ht="29.25" customHeight="1" x14ac:dyDescent="0.2">
      <c r="Q51084" s="92" t="s">
        <v>50</v>
      </c>
      <c r="BF51084" s="101" t="s">
        <v>58</v>
      </c>
      <c r="BK51084" s="98" t="s">
        <v>70</v>
      </c>
    </row>
    <row r="51085" spans="17:63" ht="29.25" customHeight="1" x14ac:dyDescent="0.2">
      <c r="Q51085" s="92" t="s">
        <v>50</v>
      </c>
      <c r="BF51085" s="101" t="s">
        <v>58</v>
      </c>
      <c r="BK51085" s="98" t="s">
        <v>70</v>
      </c>
    </row>
    <row r="51086" spans="17:63" ht="29.25" customHeight="1" x14ac:dyDescent="0.2">
      <c r="Q51086" s="92" t="s">
        <v>50</v>
      </c>
      <c r="BF51086" s="101" t="s">
        <v>58</v>
      </c>
      <c r="BK51086" s="98" t="s">
        <v>70</v>
      </c>
    </row>
    <row r="51087" spans="17:63" ht="29.25" customHeight="1" x14ac:dyDescent="0.2">
      <c r="Q51087" s="92" t="s">
        <v>50</v>
      </c>
      <c r="BF51087" s="101" t="s">
        <v>58</v>
      </c>
      <c r="BK51087" s="98" t="s">
        <v>70</v>
      </c>
    </row>
    <row r="51088" spans="17:63" ht="29.25" customHeight="1" x14ac:dyDescent="0.2">
      <c r="Q51088" s="92" t="s">
        <v>50</v>
      </c>
      <c r="BF51088" s="101" t="s">
        <v>58</v>
      </c>
      <c r="BK51088" s="98" t="s">
        <v>70</v>
      </c>
    </row>
    <row r="51089" spans="17:63" ht="29.25" customHeight="1" x14ac:dyDescent="0.2">
      <c r="Q51089" s="92" t="s">
        <v>50</v>
      </c>
      <c r="BF51089" s="101" t="s">
        <v>58</v>
      </c>
      <c r="BK51089" s="98" t="s">
        <v>70</v>
      </c>
    </row>
    <row r="51090" spans="17:63" ht="29.25" customHeight="1" x14ac:dyDescent="0.2">
      <c r="Q51090" s="92" t="s">
        <v>50</v>
      </c>
      <c r="BF51090" s="101" t="s">
        <v>58</v>
      </c>
      <c r="BK51090" s="98" t="s">
        <v>70</v>
      </c>
    </row>
    <row r="51091" spans="17:63" ht="29.25" customHeight="1" x14ac:dyDescent="0.2">
      <c r="Q51091" s="92" t="s">
        <v>50</v>
      </c>
      <c r="BF51091" s="101" t="s">
        <v>58</v>
      </c>
      <c r="BK51091" s="98" t="s">
        <v>70</v>
      </c>
    </row>
    <row r="51092" spans="17:63" ht="29.25" customHeight="1" x14ac:dyDescent="0.2">
      <c r="Q51092" s="92" t="s">
        <v>50</v>
      </c>
      <c r="BF51092" s="101" t="s">
        <v>58</v>
      </c>
      <c r="BK51092" s="98" t="s">
        <v>70</v>
      </c>
    </row>
    <row r="51093" spans="17:63" ht="29.25" customHeight="1" x14ac:dyDescent="0.2">
      <c r="Q51093" s="92" t="s">
        <v>50</v>
      </c>
      <c r="BF51093" s="101" t="s">
        <v>58</v>
      </c>
      <c r="BK51093" s="98" t="s">
        <v>70</v>
      </c>
    </row>
    <row r="51094" spans="17:63" ht="29.25" customHeight="1" x14ac:dyDescent="0.2">
      <c r="Q51094" s="92" t="s">
        <v>50</v>
      </c>
      <c r="BF51094" s="101" t="s">
        <v>58</v>
      </c>
      <c r="BK51094" s="98" t="s">
        <v>70</v>
      </c>
    </row>
    <row r="51095" spans="17:63" ht="29.25" customHeight="1" x14ac:dyDescent="0.2">
      <c r="Q51095" s="92" t="s">
        <v>50</v>
      </c>
      <c r="BF51095" s="101" t="s">
        <v>58</v>
      </c>
      <c r="BK51095" s="98" t="s">
        <v>70</v>
      </c>
    </row>
    <row r="51096" spans="17:63" ht="29.25" customHeight="1" x14ac:dyDescent="0.2">
      <c r="Q51096" s="92" t="s">
        <v>50</v>
      </c>
      <c r="BF51096" s="101" t="s">
        <v>58</v>
      </c>
      <c r="BK51096" s="98" t="s">
        <v>70</v>
      </c>
    </row>
    <row r="51097" spans="17:63" ht="29.25" customHeight="1" x14ac:dyDescent="0.2">
      <c r="Q51097" s="92" t="s">
        <v>50</v>
      </c>
      <c r="BF51097" s="101" t="s">
        <v>58</v>
      </c>
      <c r="BK51097" s="98" t="s">
        <v>70</v>
      </c>
    </row>
    <row r="51098" spans="17:63" ht="29.25" customHeight="1" x14ac:dyDescent="0.2">
      <c r="Q51098" s="92" t="s">
        <v>50</v>
      </c>
      <c r="BF51098" s="101" t="s">
        <v>58</v>
      </c>
      <c r="BK51098" s="98" t="s">
        <v>70</v>
      </c>
    </row>
    <row r="51099" spans="17:63" ht="29.25" customHeight="1" x14ac:dyDescent="0.2">
      <c r="Q51099" s="92" t="s">
        <v>50</v>
      </c>
      <c r="BF51099" s="101" t="s">
        <v>58</v>
      </c>
      <c r="BK51099" s="98" t="s">
        <v>70</v>
      </c>
    </row>
    <row r="51100" spans="17:63" ht="29.25" customHeight="1" x14ac:dyDescent="0.2">
      <c r="Q51100" s="92" t="s">
        <v>50</v>
      </c>
      <c r="BF51100" s="101" t="s">
        <v>58</v>
      </c>
      <c r="BK51100" s="98" t="s">
        <v>70</v>
      </c>
    </row>
    <row r="51101" spans="17:63" ht="29.25" customHeight="1" x14ac:dyDescent="0.2">
      <c r="Q51101" s="92" t="s">
        <v>50</v>
      </c>
      <c r="BF51101" s="101" t="s">
        <v>58</v>
      </c>
      <c r="BK51101" s="98" t="s">
        <v>70</v>
      </c>
    </row>
    <row r="51102" spans="17:63" ht="29.25" customHeight="1" x14ac:dyDescent="0.2">
      <c r="Q51102" s="92" t="s">
        <v>50</v>
      </c>
      <c r="BF51102" s="101" t="s">
        <v>58</v>
      </c>
      <c r="BK51102" s="98" t="s">
        <v>70</v>
      </c>
    </row>
    <row r="51103" spans="17:63" ht="29.25" customHeight="1" x14ac:dyDescent="0.2">
      <c r="Q51103" s="92" t="s">
        <v>50</v>
      </c>
      <c r="BF51103" s="101" t="s">
        <v>58</v>
      </c>
      <c r="BK51103" s="98" t="s">
        <v>70</v>
      </c>
    </row>
    <row r="51104" spans="17:63" ht="29.25" customHeight="1" x14ac:dyDescent="0.2">
      <c r="Q51104" s="92" t="s">
        <v>50</v>
      </c>
      <c r="BF51104" s="101" t="s">
        <v>58</v>
      </c>
      <c r="BK51104" s="98" t="s">
        <v>70</v>
      </c>
    </row>
    <row r="51105" spans="17:63" ht="29.25" customHeight="1" x14ac:dyDescent="0.2">
      <c r="Q51105" s="92" t="s">
        <v>50</v>
      </c>
      <c r="BF51105" s="101" t="s">
        <v>58</v>
      </c>
      <c r="BK51105" s="98" t="s">
        <v>70</v>
      </c>
    </row>
    <row r="51106" spans="17:63" ht="29.25" customHeight="1" x14ac:dyDescent="0.2">
      <c r="Q51106" s="92" t="s">
        <v>50</v>
      </c>
      <c r="BF51106" s="101" t="s">
        <v>58</v>
      </c>
      <c r="BK51106" s="98" t="s">
        <v>70</v>
      </c>
    </row>
    <row r="51107" spans="17:63" ht="29.25" customHeight="1" x14ac:dyDescent="0.2">
      <c r="Q51107" s="92" t="s">
        <v>50</v>
      </c>
      <c r="BF51107" s="101" t="s">
        <v>58</v>
      </c>
      <c r="BK51107" s="98" t="s">
        <v>70</v>
      </c>
    </row>
    <row r="51108" spans="17:63" ht="29.25" customHeight="1" x14ac:dyDescent="0.2">
      <c r="Q51108" s="92" t="s">
        <v>50</v>
      </c>
      <c r="BF51108" s="101" t="s">
        <v>58</v>
      </c>
      <c r="BK51108" s="98" t="s">
        <v>70</v>
      </c>
    </row>
    <row r="51109" spans="17:63" ht="29.25" customHeight="1" x14ac:dyDescent="0.2">
      <c r="Q51109" s="92" t="s">
        <v>50</v>
      </c>
      <c r="BF51109" s="101" t="s">
        <v>58</v>
      </c>
      <c r="BK51109" s="98" t="s">
        <v>70</v>
      </c>
    </row>
    <row r="51110" spans="17:63" ht="29.25" customHeight="1" x14ac:dyDescent="0.2">
      <c r="Q51110" s="92" t="s">
        <v>50</v>
      </c>
      <c r="BF51110" s="101" t="s">
        <v>58</v>
      </c>
      <c r="BK51110" s="98" t="s">
        <v>70</v>
      </c>
    </row>
    <row r="51111" spans="17:63" ht="29.25" customHeight="1" x14ac:dyDescent="0.2">
      <c r="Q51111" s="92" t="s">
        <v>50</v>
      </c>
      <c r="BF51111" s="101" t="s">
        <v>58</v>
      </c>
      <c r="BK51111" s="98" t="s">
        <v>70</v>
      </c>
    </row>
    <row r="51112" spans="17:63" ht="29.25" customHeight="1" x14ac:dyDescent="0.2">
      <c r="Q51112" s="92" t="s">
        <v>50</v>
      </c>
      <c r="BF51112" s="101" t="s">
        <v>58</v>
      </c>
      <c r="BK51112" s="98" t="s">
        <v>70</v>
      </c>
    </row>
    <row r="51113" spans="17:63" ht="29.25" customHeight="1" x14ac:dyDescent="0.2">
      <c r="Q51113" s="92" t="s">
        <v>50</v>
      </c>
      <c r="BF51113" s="101" t="s">
        <v>58</v>
      </c>
      <c r="BK51113" s="98" t="s">
        <v>70</v>
      </c>
    </row>
    <row r="51114" spans="17:63" ht="29.25" customHeight="1" x14ac:dyDescent="0.2">
      <c r="Q51114" s="92" t="s">
        <v>50</v>
      </c>
      <c r="BF51114" s="101" t="s">
        <v>58</v>
      </c>
      <c r="BK51114" s="98" t="s">
        <v>70</v>
      </c>
    </row>
    <row r="51115" spans="17:63" ht="29.25" customHeight="1" x14ac:dyDescent="0.2">
      <c r="Q51115" s="92" t="s">
        <v>50</v>
      </c>
      <c r="BF51115" s="101" t="s">
        <v>58</v>
      </c>
      <c r="BK51115" s="98" t="s">
        <v>70</v>
      </c>
    </row>
    <row r="51116" spans="17:63" ht="29.25" customHeight="1" x14ac:dyDescent="0.2">
      <c r="Q51116" s="92" t="s">
        <v>50</v>
      </c>
      <c r="BF51116" s="101" t="s">
        <v>58</v>
      </c>
      <c r="BK51116" s="98" t="s">
        <v>70</v>
      </c>
    </row>
    <row r="51117" spans="17:63" ht="29.25" customHeight="1" x14ac:dyDescent="0.2">
      <c r="Q51117" s="92" t="s">
        <v>50</v>
      </c>
      <c r="BF51117" s="101" t="s">
        <v>58</v>
      </c>
      <c r="BK51117" s="98" t="s">
        <v>70</v>
      </c>
    </row>
    <row r="51118" spans="17:63" ht="29.25" customHeight="1" x14ac:dyDescent="0.2">
      <c r="Q51118" s="92" t="s">
        <v>50</v>
      </c>
      <c r="BF51118" s="101" t="s">
        <v>58</v>
      </c>
      <c r="BK51118" s="98" t="s">
        <v>70</v>
      </c>
    </row>
    <row r="51119" spans="17:63" ht="29.25" customHeight="1" x14ac:dyDescent="0.2">
      <c r="Q51119" s="92" t="s">
        <v>50</v>
      </c>
      <c r="BF51119" s="101" t="s">
        <v>58</v>
      </c>
      <c r="BK51119" s="98" t="s">
        <v>70</v>
      </c>
    </row>
    <row r="51120" spans="17:63" ht="29.25" customHeight="1" x14ac:dyDescent="0.2">
      <c r="Q51120" s="92" t="s">
        <v>50</v>
      </c>
      <c r="BF51120" s="101" t="s">
        <v>58</v>
      </c>
      <c r="BK51120" s="98" t="s">
        <v>70</v>
      </c>
    </row>
    <row r="51121" spans="17:63" ht="29.25" customHeight="1" x14ac:dyDescent="0.2">
      <c r="Q51121" s="92" t="s">
        <v>50</v>
      </c>
      <c r="BF51121" s="101" t="s">
        <v>58</v>
      </c>
      <c r="BK51121" s="98" t="s">
        <v>70</v>
      </c>
    </row>
    <row r="51122" spans="17:63" ht="29.25" customHeight="1" x14ac:dyDescent="0.2">
      <c r="Q51122" s="92" t="s">
        <v>50</v>
      </c>
      <c r="BF51122" s="101" t="s">
        <v>58</v>
      </c>
      <c r="BK51122" s="98" t="s">
        <v>70</v>
      </c>
    </row>
    <row r="51123" spans="17:63" ht="29.25" customHeight="1" x14ac:dyDescent="0.2">
      <c r="Q51123" s="92" t="s">
        <v>50</v>
      </c>
      <c r="BF51123" s="101" t="s">
        <v>58</v>
      </c>
      <c r="BK51123" s="98" t="s">
        <v>70</v>
      </c>
    </row>
    <row r="51124" spans="17:63" ht="29.25" customHeight="1" x14ac:dyDescent="0.2">
      <c r="Q51124" s="92" t="s">
        <v>50</v>
      </c>
      <c r="BF51124" s="101" t="s">
        <v>58</v>
      </c>
      <c r="BK51124" s="98" t="s">
        <v>70</v>
      </c>
    </row>
    <row r="51125" spans="17:63" ht="29.25" customHeight="1" x14ac:dyDescent="0.2">
      <c r="Q51125" s="92" t="s">
        <v>50</v>
      </c>
      <c r="BF51125" s="101" t="s">
        <v>58</v>
      </c>
      <c r="BK51125" s="98" t="s">
        <v>70</v>
      </c>
    </row>
    <row r="51126" spans="17:63" ht="29.25" customHeight="1" x14ac:dyDescent="0.2">
      <c r="Q51126" s="92" t="s">
        <v>50</v>
      </c>
      <c r="BF51126" s="101" t="s">
        <v>58</v>
      </c>
      <c r="BK51126" s="98" t="s">
        <v>70</v>
      </c>
    </row>
    <row r="51127" spans="17:63" ht="29.25" customHeight="1" x14ac:dyDescent="0.2">
      <c r="Q51127" s="92" t="s">
        <v>50</v>
      </c>
      <c r="BF51127" s="101" t="s">
        <v>58</v>
      </c>
      <c r="BK51127" s="98" t="s">
        <v>70</v>
      </c>
    </row>
    <row r="51128" spans="17:63" ht="29.25" customHeight="1" x14ac:dyDescent="0.2">
      <c r="Q51128" s="92" t="s">
        <v>50</v>
      </c>
      <c r="BF51128" s="101" t="s">
        <v>58</v>
      </c>
      <c r="BK51128" s="98" t="s">
        <v>70</v>
      </c>
    </row>
    <row r="51129" spans="17:63" ht="29.25" customHeight="1" x14ac:dyDescent="0.2">
      <c r="Q51129" s="92" t="s">
        <v>50</v>
      </c>
      <c r="BF51129" s="101" t="s">
        <v>58</v>
      </c>
      <c r="BK51129" s="98" t="s">
        <v>70</v>
      </c>
    </row>
    <row r="51130" spans="17:63" ht="29.25" customHeight="1" x14ac:dyDescent="0.2">
      <c r="Q51130" s="92" t="s">
        <v>50</v>
      </c>
      <c r="BF51130" s="101" t="s">
        <v>58</v>
      </c>
      <c r="BK51130" s="98" t="s">
        <v>70</v>
      </c>
    </row>
    <row r="51131" spans="17:63" ht="29.25" customHeight="1" x14ac:dyDescent="0.2">
      <c r="Q51131" s="92" t="s">
        <v>50</v>
      </c>
      <c r="BF51131" s="101" t="s">
        <v>58</v>
      </c>
      <c r="BK51131" s="98" t="s">
        <v>70</v>
      </c>
    </row>
    <row r="51132" spans="17:63" ht="29.25" customHeight="1" x14ac:dyDescent="0.2">
      <c r="Q51132" s="92" t="s">
        <v>50</v>
      </c>
      <c r="BF51132" s="101" t="s">
        <v>58</v>
      </c>
      <c r="BK51132" s="98" t="s">
        <v>70</v>
      </c>
    </row>
    <row r="51133" spans="17:63" ht="29.25" customHeight="1" x14ac:dyDescent="0.2">
      <c r="Q51133" s="92" t="s">
        <v>50</v>
      </c>
      <c r="BF51133" s="101" t="s">
        <v>58</v>
      </c>
      <c r="BK51133" s="98" t="s">
        <v>70</v>
      </c>
    </row>
    <row r="51134" spans="17:63" ht="29.25" customHeight="1" x14ac:dyDescent="0.2">
      <c r="Q51134" s="92" t="s">
        <v>50</v>
      </c>
      <c r="BF51134" s="101" t="s">
        <v>58</v>
      </c>
      <c r="BK51134" s="98" t="s">
        <v>70</v>
      </c>
    </row>
    <row r="51135" spans="17:63" ht="29.25" customHeight="1" x14ac:dyDescent="0.2">
      <c r="Q51135" s="92" t="s">
        <v>50</v>
      </c>
      <c r="BF51135" s="101" t="s">
        <v>58</v>
      </c>
      <c r="BK51135" s="98" t="s">
        <v>70</v>
      </c>
    </row>
    <row r="51136" spans="17:63" ht="29.25" customHeight="1" x14ac:dyDescent="0.2">
      <c r="Q51136" s="92" t="s">
        <v>50</v>
      </c>
      <c r="BF51136" s="101" t="s">
        <v>58</v>
      </c>
      <c r="BK51136" s="98" t="s">
        <v>70</v>
      </c>
    </row>
    <row r="51137" spans="17:63" ht="29.25" customHeight="1" x14ac:dyDescent="0.2">
      <c r="Q51137" s="92" t="s">
        <v>50</v>
      </c>
      <c r="BF51137" s="101" t="s">
        <v>58</v>
      </c>
      <c r="BK51137" s="98" t="s">
        <v>70</v>
      </c>
    </row>
    <row r="51138" spans="17:63" ht="29.25" customHeight="1" x14ac:dyDescent="0.2">
      <c r="Q51138" s="92" t="s">
        <v>50</v>
      </c>
      <c r="BF51138" s="101" t="s">
        <v>58</v>
      </c>
      <c r="BK51138" s="98" t="s">
        <v>70</v>
      </c>
    </row>
    <row r="51139" spans="17:63" ht="29.25" customHeight="1" x14ac:dyDescent="0.2">
      <c r="Q51139" s="92" t="s">
        <v>50</v>
      </c>
      <c r="BF51139" s="101" t="s">
        <v>58</v>
      </c>
      <c r="BK51139" s="98" t="s">
        <v>70</v>
      </c>
    </row>
    <row r="51140" spans="17:63" ht="29.25" customHeight="1" x14ac:dyDescent="0.2">
      <c r="Q51140" s="92" t="s">
        <v>50</v>
      </c>
      <c r="BF51140" s="101" t="s">
        <v>58</v>
      </c>
      <c r="BK51140" s="98" t="s">
        <v>70</v>
      </c>
    </row>
    <row r="51141" spans="17:63" ht="29.25" customHeight="1" x14ac:dyDescent="0.2">
      <c r="Q51141" s="92" t="s">
        <v>50</v>
      </c>
      <c r="BF51141" s="101" t="s">
        <v>58</v>
      </c>
      <c r="BK51141" s="98" t="s">
        <v>70</v>
      </c>
    </row>
    <row r="51142" spans="17:63" ht="29.25" customHeight="1" x14ac:dyDescent="0.2">
      <c r="Q51142" s="92" t="s">
        <v>50</v>
      </c>
      <c r="BF51142" s="101" t="s">
        <v>58</v>
      </c>
      <c r="BK51142" s="98" t="s">
        <v>70</v>
      </c>
    </row>
    <row r="51143" spans="17:63" ht="29.25" customHeight="1" x14ac:dyDescent="0.2">
      <c r="Q51143" s="92" t="s">
        <v>50</v>
      </c>
      <c r="BF51143" s="101" t="s">
        <v>58</v>
      </c>
      <c r="BK51143" s="98" t="s">
        <v>70</v>
      </c>
    </row>
    <row r="51144" spans="17:63" ht="29.25" customHeight="1" x14ac:dyDescent="0.2">
      <c r="Q51144" s="92" t="s">
        <v>50</v>
      </c>
      <c r="BF51144" s="101" t="s">
        <v>58</v>
      </c>
      <c r="BK51144" s="98" t="s">
        <v>70</v>
      </c>
    </row>
    <row r="51145" spans="17:63" ht="29.25" customHeight="1" x14ac:dyDescent="0.2">
      <c r="Q51145" s="92" t="s">
        <v>50</v>
      </c>
      <c r="BF51145" s="101" t="s">
        <v>58</v>
      </c>
      <c r="BK51145" s="98" t="s">
        <v>70</v>
      </c>
    </row>
    <row r="51146" spans="17:63" ht="29.25" customHeight="1" x14ac:dyDescent="0.2">
      <c r="Q51146" s="92" t="s">
        <v>50</v>
      </c>
      <c r="BF51146" s="101" t="s">
        <v>58</v>
      </c>
      <c r="BK51146" s="98" t="s">
        <v>70</v>
      </c>
    </row>
    <row r="51147" spans="17:63" ht="29.25" customHeight="1" x14ac:dyDescent="0.2">
      <c r="Q51147" s="92" t="s">
        <v>50</v>
      </c>
      <c r="BF51147" s="101" t="s">
        <v>58</v>
      </c>
      <c r="BK51147" s="98" t="s">
        <v>70</v>
      </c>
    </row>
    <row r="51148" spans="17:63" ht="29.25" customHeight="1" x14ac:dyDescent="0.2">
      <c r="Q51148" s="92" t="s">
        <v>50</v>
      </c>
      <c r="BF51148" s="101" t="s">
        <v>58</v>
      </c>
      <c r="BK51148" s="98" t="s">
        <v>70</v>
      </c>
    </row>
    <row r="51149" spans="17:63" ht="29.25" customHeight="1" x14ac:dyDescent="0.2">
      <c r="Q51149" s="92" t="s">
        <v>50</v>
      </c>
      <c r="BF51149" s="101" t="s">
        <v>58</v>
      </c>
      <c r="BK51149" s="98" t="s">
        <v>70</v>
      </c>
    </row>
    <row r="51150" spans="17:63" ht="29.25" customHeight="1" x14ac:dyDescent="0.2">
      <c r="Q51150" s="92" t="s">
        <v>50</v>
      </c>
      <c r="BF51150" s="101" t="s">
        <v>58</v>
      </c>
      <c r="BK51150" s="98" t="s">
        <v>70</v>
      </c>
    </row>
    <row r="51151" spans="17:63" ht="29.25" customHeight="1" x14ac:dyDescent="0.2">
      <c r="Q51151" s="92" t="s">
        <v>50</v>
      </c>
      <c r="BF51151" s="101" t="s">
        <v>58</v>
      </c>
      <c r="BK51151" s="98" t="s">
        <v>70</v>
      </c>
    </row>
    <row r="51152" spans="17:63" ht="29.25" customHeight="1" x14ac:dyDescent="0.2">
      <c r="Q51152" s="92" t="s">
        <v>50</v>
      </c>
      <c r="BF51152" s="101" t="s">
        <v>58</v>
      </c>
      <c r="BK51152" s="98" t="s">
        <v>70</v>
      </c>
    </row>
    <row r="51153" spans="17:63" ht="29.25" customHeight="1" x14ac:dyDescent="0.2">
      <c r="Q51153" s="92" t="s">
        <v>50</v>
      </c>
      <c r="BF51153" s="101" t="s">
        <v>58</v>
      </c>
      <c r="BK51153" s="98" t="s">
        <v>70</v>
      </c>
    </row>
    <row r="51154" spans="17:63" ht="29.25" customHeight="1" x14ac:dyDescent="0.2">
      <c r="Q51154" s="92" t="s">
        <v>50</v>
      </c>
      <c r="BF51154" s="101" t="s">
        <v>58</v>
      </c>
      <c r="BK51154" s="98" t="s">
        <v>70</v>
      </c>
    </row>
    <row r="51155" spans="17:63" ht="29.25" customHeight="1" x14ac:dyDescent="0.2">
      <c r="Q51155" s="92" t="s">
        <v>50</v>
      </c>
      <c r="BF51155" s="101" t="s">
        <v>58</v>
      </c>
      <c r="BK51155" s="98" t="s">
        <v>70</v>
      </c>
    </row>
    <row r="51156" spans="17:63" ht="29.25" customHeight="1" x14ac:dyDescent="0.2">
      <c r="Q51156" s="92" t="s">
        <v>50</v>
      </c>
      <c r="BF51156" s="101" t="s">
        <v>58</v>
      </c>
      <c r="BK51156" s="98" t="s">
        <v>70</v>
      </c>
    </row>
    <row r="51157" spans="17:63" ht="29.25" customHeight="1" x14ac:dyDescent="0.2">
      <c r="Q51157" s="92" t="s">
        <v>50</v>
      </c>
      <c r="BF51157" s="101" t="s">
        <v>58</v>
      </c>
      <c r="BK51157" s="98" t="s">
        <v>70</v>
      </c>
    </row>
    <row r="51158" spans="17:63" ht="29.25" customHeight="1" x14ac:dyDescent="0.2">
      <c r="Q51158" s="92" t="s">
        <v>50</v>
      </c>
      <c r="BF51158" s="101" t="s">
        <v>58</v>
      </c>
      <c r="BK51158" s="98" t="s">
        <v>70</v>
      </c>
    </row>
    <row r="51159" spans="17:63" ht="29.25" customHeight="1" x14ac:dyDescent="0.2">
      <c r="Q51159" s="92" t="s">
        <v>50</v>
      </c>
      <c r="BF51159" s="101" t="s">
        <v>58</v>
      </c>
      <c r="BK51159" s="98" t="s">
        <v>70</v>
      </c>
    </row>
    <row r="51160" spans="17:63" ht="29.25" customHeight="1" x14ac:dyDescent="0.2">
      <c r="Q51160" s="92" t="s">
        <v>50</v>
      </c>
      <c r="BF51160" s="101" t="s">
        <v>58</v>
      </c>
      <c r="BK51160" s="98" t="s">
        <v>70</v>
      </c>
    </row>
    <row r="51161" spans="17:63" ht="29.25" customHeight="1" x14ac:dyDescent="0.2">
      <c r="Q51161" s="92" t="s">
        <v>50</v>
      </c>
      <c r="BF51161" s="101" t="s">
        <v>58</v>
      </c>
      <c r="BK51161" s="98" t="s">
        <v>70</v>
      </c>
    </row>
    <row r="51162" spans="17:63" ht="29.25" customHeight="1" x14ac:dyDescent="0.2">
      <c r="Q51162" s="92" t="s">
        <v>50</v>
      </c>
      <c r="BF51162" s="101" t="s">
        <v>58</v>
      </c>
      <c r="BK51162" s="98" t="s">
        <v>70</v>
      </c>
    </row>
    <row r="51163" spans="17:63" ht="29.25" customHeight="1" x14ac:dyDescent="0.2">
      <c r="Q51163" s="92" t="s">
        <v>50</v>
      </c>
      <c r="BF51163" s="101" t="s">
        <v>58</v>
      </c>
      <c r="BK51163" s="98" t="s">
        <v>70</v>
      </c>
    </row>
    <row r="51164" spans="17:63" ht="29.25" customHeight="1" x14ac:dyDescent="0.2">
      <c r="Q51164" s="92" t="s">
        <v>50</v>
      </c>
      <c r="BF51164" s="101" t="s">
        <v>58</v>
      </c>
      <c r="BK51164" s="98" t="s">
        <v>70</v>
      </c>
    </row>
    <row r="51165" spans="17:63" ht="29.25" customHeight="1" x14ac:dyDescent="0.2">
      <c r="Q51165" s="92" t="s">
        <v>50</v>
      </c>
      <c r="BF51165" s="101" t="s">
        <v>58</v>
      </c>
      <c r="BK51165" s="98" t="s">
        <v>70</v>
      </c>
    </row>
    <row r="51166" spans="17:63" ht="29.25" customHeight="1" x14ac:dyDescent="0.2">
      <c r="Q51166" s="92" t="s">
        <v>50</v>
      </c>
      <c r="BF51166" s="101" t="s">
        <v>58</v>
      </c>
      <c r="BK51166" s="98" t="s">
        <v>70</v>
      </c>
    </row>
    <row r="51167" spans="17:63" ht="29.25" customHeight="1" x14ac:dyDescent="0.2">
      <c r="Q51167" s="92" t="s">
        <v>50</v>
      </c>
      <c r="BF51167" s="101" t="s">
        <v>58</v>
      </c>
      <c r="BK51167" s="98" t="s">
        <v>70</v>
      </c>
    </row>
    <row r="51168" spans="17:63" ht="29.25" customHeight="1" x14ac:dyDescent="0.2">
      <c r="Q51168" s="92" t="s">
        <v>50</v>
      </c>
      <c r="BF51168" s="101" t="s">
        <v>58</v>
      </c>
      <c r="BK51168" s="98" t="s">
        <v>70</v>
      </c>
    </row>
    <row r="51169" spans="17:63" ht="29.25" customHeight="1" x14ac:dyDescent="0.2">
      <c r="Q51169" s="92" t="s">
        <v>50</v>
      </c>
      <c r="BF51169" s="101" t="s">
        <v>58</v>
      </c>
      <c r="BK51169" s="98" t="s">
        <v>70</v>
      </c>
    </row>
    <row r="51170" spans="17:63" ht="29.25" customHeight="1" x14ac:dyDescent="0.2">
      <c r="Q51170" s="92" t="s">
        <v>50</v>
      </c>
      <c r="BF51170" s="101" t="s">
        <v>58</v>
      </c>
      <c r="BK51170" s="98" t="s">
        <v>70</v>
      </c>
    </row>
    <row r="51171" spans="17:63" ht="29.25" customHeight="1" x14ac:dyDescent="0.2">
      <c r="Q51171" s="92" t="s">
        <v>50</v>
      </c>
      <c r="BF51171" s="101" t="s">
        <v>58</v>
      </c>
      <c r="BK51171" s="98" t="s">
        <v>70</v>
      </c>
    </row>
    <row r="51172" spans="17:63" ht="29.25" customHeight="1" x14ac:dyDescent="0.2">
      <c r="Q51172" s="92" t="s">
        <v>50</v>
      </c>
      <c r="BF51172" s="101" t="s">
        <v>58</v>
      </c>
      <c r="BK51172" s="98" t="s">
        <v>70</v>
      </c>
    </row>
    <row r="51173" spans="17:63" ht="29.25" customHeight="1" x14ac:dyDescent="0.2">
      <c r="Q51173" s="92" t="s">
        <v>50</v>
      </c>
      <c r="BF51173" s="101" t="s">
        <v>58</v>
      </c>
      <c r="BK51173" s="98" t="s">
        <v>70</v>
      </c>
    </row>
    <row r="51174" spans="17:63" ht="29.25" customHeight="1" x14ac:dyDescent="0.2">
      <c r="Q51174" s="92" t="s">
        <v>50</v>
      </c>
      <c r="BF51174" s="101" t="s">
        <v>58</v>
      </c>
      <c r="BK51174" s="98" t="s">
        <v>70</v>
      </c>
    </row>
    <row r="51175" spans="17:63" ht="29.25" customHeight="1" x14ac:dyDescent="0.2">
      <c r="Q51175" s="92" t="s">
        <v>50</v>
      </c>
      <c r="BF51175" s="101" t="s">
        <v>58</v>
      </c>
      <c r="BK51175" s="98" t="s">
        <v>70</v>
      </c>
    </row>
    <row r="51176" spans="17:63" ht="29.25" customHeight="1" x14ac:dyDescent="0.2">
      <c r="Q51176" s="92" t="s">
        <v>50</v>
      </c>
      <c r="BF51176" s="101" t="s">
        <v>58</v>
      </c>
      <c r="BK51176" s="98" t="s">
        <v>70</v>
      </c>
    </row>
    <row r="51177" spans="17:63" ht="29.25" customHeight="1" x14ac:dyDescent="0.2">
      <c r="Q51177" s="92" t="s">
        <v>50</v>
      </c>
      <c r="BF51177" s="101" t="s">
        <v>58</v>
      </c>
      <c r="BK51177" s="98" t="s">
        <v>70</v>
      </c>
    </row>
    <row r="51178" spans="17:63" ht="29.25" customHeight="1" x14ac:dyDescent="0.2">
      <c r="Q51178" s="92" t="s">
        <v>50</v>
      </c>
      <c r="BF51178" s="101" t="s">
        <v>58</v>
      </c>
      <c r="BK51178" s="98" t="s">
        <v>70</v>
      </c>
    </row>
    <row r="51179" spans="17:63" ht="29.25" customHeight="1" x14ac:dyDescent="0.2">
      <c r="Q51179" s="92" t="s">
        <v>50</v>
      </c>
      <c r="BF51179" s="101" t="s">
        <v>58</v>
      </c>
      <c r="BK51179" s="98" t="s">
        <v>70</v>
      </c>
    </row>
    <row r="51180" spans="17:63" ht="29.25" customHeight="1" x14ac:dyDescent="0.2">
      <c r="Q51180" s="92" t="s">
        <v>50</v>
      </c>
      <c r="BF51180" s="101" t="s">
        <v>58</v>
      </c>
      <c r="BK51180" s="98" t="s">
        <v>70</v>
      </c>
    </row>
    <row r="51181" spans="17:63" ht="29.25" customHeight="1" x14ac:dyDescent="0.2">
      <c r="Q51181" s="92" t="s">
        <v>50</v>
      </c>
      <c r="BF51181" s="101" t="s">
        <v>58</v>
      </c>
      <c r="BK51181" s="98" t="s">
        <v>70</v>
      </c>
    </row>
    <row r="51182" spans="17:63" ht="29.25" customHeight="1" x14ac:dyDescent="0.2">
      <c r="Q51182" s="92" t="s">
        <v>50</v>
      </c>
      <c r="BF51182" s="101" t="s">
        <v>58</v>
      </c>
      <c r="BK51182" s="98" t="s">
        <v>70</v>
      </c>
    </row>
    <row r="51183" spans="17:63" ht="29.25" customHeight="1" x14ac:dyDescent="0.2">
      <c r="Q51183" s="92" t="s">
        <v>50</v>
      </c>
      <c r="BF51183" s="101" t="s">
        <v>58</v>
      </c>
      <c r="BK51183" s="98" t="s">
        <v>70</v>
      </c>
    </row>
    <row r="51184" spans="17:63" ht="29.25" customHeight="1" x14ac:dyDescent="0.2">
      <c r="Q51184" s="92" t="s">
        <v>50</v>
      </c>
      <c r="BF51184" s="101" t="s">
        <v>58</v>
      </c>
      <c r="BK51184" s="98" t="s">
        <v>70</v>
      </c>
    </row>
    <row r="51185" spans="17:63" ht="29.25" customHeight="1" x14ac:dyDescent="0.2">
      <c r="Q51185" s="92" t="s">
        <v>50</v>
      </c>
      <c r="BF51185" s="101" t="s">
        <v>58</v>
      </c>
      <c r="BK51185" s="98" t="s">
        <v>70</v>
      </c>
    </row>
    <row r="51186" spans="17:63" ht="29.25" customHeight="1" x14ac:dyDescent="0.2">
      <c r="Q51186" s="92" t="s">
        <v>50</v>
      </c>
      <c r="BF51186" s="101" t="s">
        <v>58</v>
      </c>
      <c r="BK51186" s="98" t="s">
        <v>70</v>
      </c>
    </row>
    <row r="51187" spans="17:63" ht="29.25" customHeight="1" x14ac:dyDescent="0.2">
      <c r="Q51187" s="92" t="s">
        <v>50</v>
      </c>
      <c r="BF51187" s="101" t="s">
        <v>58</v>
      </c>
      <c r="BK51187" s="98" t="s">
        <v>70</v>
      </c>
    </row>
    <row r="51188" spans="17:63" ht="29.25" customHeight="1" x14ac:dyDescent="0.2">
      <c r="Q51188" s="92" t="s">
        <v>50</v>
      </c>
      <c r="BF51188" s="101" t="s">
        <v>58</v>
      </c>
      <c r="BK51188" s="98" t="s">
        <v>70</v>
      </c>
    </row>
    <row r="51189" spans="17:63" ht="29.25" customHeight="1" x14ac:dyDescent="0.2">
      <c r="Q51189" s="92" t="s">
        <v>50</v>
      </c>
      <c r="BF51189" s="101" t="s">
        <v>58</v>
      </c>
      <c r="BK51189" s="98" t="s">
        <v>70</v>
      </c>
    </row>
    <row r="51190" spans="17:63" ht="29.25" customHeight="1" x14ac:dyDescent="0.2">
      <c r="Q51190" s="92" t="s">
        <v>50</v>
      </c>
      <c r="BF51190" s="101" t="s">
        <v>58</v>
      </c>
      <c r="BK51190" s="98" t="s">
        <v>70</v>
      </c>
    </row>
    <row r="51191" spans="17:63" ht="29.25" customHeight="1" x14ac:dyDescent="0.2">
      <c r="Q51191" s="92" t="s">
        <v>50</v>
      </c>
      <c r="BF51191" s="101" t="s">
        <v>58</v>
      </c>
      <c r="BK51191" s="98" t="s">
        <v>70</v>
      </c>
    </row>
    <row r="51192" spans="17:63" ht="29.25" customHeight="1" x14ac:dyDescent="0.2">
      <c r="Q51192" s="92" t="s">
        <v>50</v>
      </c>
      <c r="BF51192" s="101" t="s">
        <v>58</v>
      </c>
      <c r="BK51192" s="98" t="s">
        <v>70</v>
      </c>
    </row>
    <row r="51193" spans="17:63" ht="29.25" customHeight="1" x14ac:dyDescent="0.2">
      <c r="Q51193" s="92" t="s">
        <v>50</v>
      </c>
      <c r="BF51193" s="101" t="s">
        <v>58</v>
      </c>
      <c r="BK51193" s="98" t="s">
        <v>70</v>
      </c>
    </row>
    <row r="51194" spans="17:63" ht="29.25" customHeight="1" x14ac:dyDescent="0.2">
      <c r="Q51194" s="92" t="s">
        <v>50</v>
      </c>
      <c r="BF51194" s="101" t="s">
        <v>58</v>
      </c>
      <c r="BK51194" s="98" t="s">
        <v>70</v>
      </c>
    </row>
    <row r="51195" spans="17:63" ht="29.25" customHeight="1" x14ac:dyDescent="0.2">
      <c r="Q51195" s="92" t="s">
        <v>50</v>
      </c>
      <c r="BF51195" s="101" t="s">
        <v>58</v>
      </c>
      <c r="BK51195" s="98" t="s">
        <v>70</v>
      </c>
    </row>
    <row r="51196" spans="17:63" ht="29.25" customHeight="1" x14ac:dyDescent="0.2">
      <c r="Q51196" s="92" t="s">
        <v>50</v>
      </c>
      <c r="BF51196" s="101" t="s">
        <v>58</v>
      </c>
      <c r="BK51196" s="98" t="s">
        <v>70</v>
      </c>
    </row>
    <row r="51197" spans="17:63" ht="29.25" customHeight="1" x14ac:dyDescent="0.2">
      <c r="Q51197" s="92" t="s">
        <v>50</v>
      </c>
      <c r="BF51197" s="101" t="s">
        <v>58</v>
      </c>
      <c r="BK51197" s="98" t="s">
        <v>70</v>
      </c>
    </row>
    <row r="51198" spans="17:63" ht="29.25" customHeight="1" x14ac:dyDescent="0.2">
      <c r="Q51198" s="92" t="s">
        <v>50</v>
      </c>
      <c r="BF51198" s="101" t="s">
        <v>58</v>
      </c>
      <c r="BK51198" s="98" t="s">
        <v>70</v>
      </c>
    </row>
    <row r="51199" spans="17:63" ht="29.25" customHeight="1" x14ac:dyDescent="0.2">
      <c r="Q51199" s="92" t="s">
        <v>50</v>
      </c>
      <c r="BF51199" s="101" t="s">
        <v>58</v>
      </c>
      <c r="BK51199" s="98" t="s">
        <v>70</v>
      </c>
    </row>
    <row r="51200" spans="17:63" ht="29.25" customHeight="1" x14ac:dyDescent="0.2">
      <c r="Q51200" s="92" t="s">
        <v>50</v>
      </c>
      <c r="BF51200" s="101" t="s">
        <v>58</v>
      </c>
      <c r="BK51200" s="98" t="s">
        <v>70</v>
      </c>
    </row>
    <row r="51201" spans="17:63" ht="29.25" customHeight="1" x14ac:dyDescent="0.2">
      <c r="Q51201" s="92" t="s">
        <v>50</v>
      </c>
      <c r="BF51201" s="101" t="s">
        <v>58</v>
      </c>
      <c r="BK51201" s="98" t="s">
        <v>70</v>
      </c>
    </row>
    <row r="51202" spans="17:63" ht="29.25" customHeight="1" x14ac:dyDescent="0.2">
      <c r="Q51202" s="92" t="s">
        <v>50</v>
      </c>
      <c r="BF51202" s="101" t="s">
        <v>58</v>
      </c>
      <c r="BK51202" s="98" t="s">
        <v>70</v>
      </c>
    </row>
    <row r="51203" spans="17:63" ht="29.25" customHeight="1" x14ac:dyDescent="0.2">
      <c r="Q51203" s="92" t="s">
        <v>50</v>
      </c>
      <c r="BF51203" s="101" t="s">
        <v>58</v>
      </c>
      <c r="BK51203" s="98" t="s">
        <v>70</v>
      </c>
    </row>
    <row r="51204" spans="17:63" ht="29.25" customHeight="1" x14ac:dyDescent="0.2">
      <c r="Q51204" s="92" t="s">
        <v>50</v>
      </c>
      <c r="BF51204" s="101" t="s">
        <v>58</v>
      </c>
      <c r="BK51204" s="98" t="s">
        <v>70</v>
      </c>
    </row>
    <row r="51205" spans="17:63" ht="29.25" customHeight="1" x14ac:dyDescent="0.2">
      <c r="Q51205" s="92" t="s">
        <v>50</v>
      </c>
      <c r="BF51205" s="101" t="s">
        <v>58</v>
      </c>
      <c r="BK51205" s="98" t="s">
        <v>70</v>
      </c>
    </row>
    <row r="51206" spans="17:63" ht="29.25" customHeight="1" x14ac:dyDescent="0.2">
      <c r="Q51206" s="92" t="s">
        <v>50</v>
      </c>
      <c r="BF51206" s="101" t="s">
        <v>58</v>
      </c>
      <c r="BK51206" s="98" t="s">
        <v>70</v>
      </c>
    </row>
    <row r="51207" spans="17:63" ht="29.25" customHeight="1" x14ac:dyDescent="0.2">
      <c r="Q51207" s="92" t="s">
        <v>50</v>
      </c>
      <c r="BF51207" s="101" t="s">
        <v>58</v>
      </c>
      <c r="BK51207" s="98" t="s">
        <v>70</v>
      </c>
    </row>
    <row r="51208" spans="17:63" ht="29.25" customHeight="1" x14ac:dyDescent="0.2">
      <c r="Q51208" s="92" t="s">
        <v>50</v>
      </c>
      <c r="BF51208" s="101" t="s">
        <v>58</v>
      </c>
      <c r="BK51208" s="98" t="s">
        <v>70</v>
      </c>
    </row>
    <row r="51209" spans="17:63" ht="29.25" customHeight="1" x14ac:dyDescent="0.2">
      <c r="Q51209" s="92" t="s">
        <v>50</v>
      </c>
      <c r="BF51209" s="101" t="s">
        <v>58</v>
      </c>
      <c r="BK51209" s="98" t="s">
        <v>70</v>
      </c>
    </row>
    <row r="51210" spans="17:63" ht="29.25" customHeight="1" x14ac:dyDescent="0.2">
      <c r="Q51210" s="92" t="s">
        <v>50</v>
      </c>
      <c r="BF51210" s="101" t="s">
        <v>58</v>
      </c>
      <c r="BK51210" s="98" t="s">
        <v>70</v>
      </c>
    </row>
    <row r="51211" spans="17:63" ht="29.25" customHeight="1" x14ac:dyDescent="0.2">
      <c r="Q51211" s="92" t="s">
        <v>50</v>
      </c>
      <c r="BF51211" s="101" t="s">
        <v>58</v>
      </c>
      <c r="BK51211" s="98" t="s">
        <v>70</v>
      </c>
    </row>
    <row r="51212" spans="17:63" ht="29.25" customHeight="1" x14ac:dyDescent="0.2">
      <c r="Q51212" s="92" t="s">
        <v>50</v>
      </c>
      <c r="BF51212" s="101" t="s">
        <v>58</v>
      </c>
      <c r="BK51212" s="98" t="s">
        <v>70</v>
      </c>
    </row>
    <row r="51213" spans="17:63" ht="29.25" customHeight="1" x14ac:dyDescent="0.2">
      <c r="Q51213" s="92" t="s">
        <v>50</v>
      </c>
      <c r="BF51213" s="101" t="s">
        <v>58</v>
      </c>
      <c r="BK51213" s="98" t="s">
        <v>70</v>
      </c>
    </row>
    <row r="51214" spans="17:63" ht="29.25" customHeight="1" x14ac:dyDescent="0.2">
      <c r="Q51214" s="92" t="s">
        <v>50</v>
      </c>
      <c r="BF51214" s="101" t="s">
        <v>58</v>
      </c>
      <c r="BK51214" s="98" t="s">
        <v>70</v>
      </c>
    </row>
    <row r="51215" spans="17:63" ht="29.25" customHeight="1" x14ac:dyDescent="0.2">
      <c r="Q51215" s="92" t="s">
        <v>50</v>
      </c>
      <c r="BF51215" s="101" t="s">
        <v>58</v>
      </c>
      <c r="BK51215" s="98" t="s">
        <v>70</v>
      </c>
    </row>
    <row r="51216" spans="17:63" ht="29.25" customHeight="1" x14ac:dyDescent="0.2">
      <c r="Q51216" s="92" t="s">
        <v>50</v>
      </c>
      <c r="BF51216" s="101" t="s">
        <v>58</v>
      </c>
      <c r="BK51216" s="98" t="s">
        <v>70</v>
      </c>
    </row>
    <row r="51217" spans="17:63" ht="29.25" customHeight="1" x14ac:dyDescent="0.2">
      <c r="Q51217" s="92" t="s">
        <v>50</v>
      </c>
      <c r="BF51217" s="101" t="s">
        <v>58</v>
      </c>
      <c r="BK51217" s="98" t="s">
        <v>70</v>
      </c>
    </row>
    <row r="51218" spans="17:63" ht="29.25" customHeight="1" x14ac:dyDescent="0.2">
      <c r="Q51218" s="92" t="s">
        <v>50</v>
      </c>
      <c r="BF51218" s="101" t="s">
        <v>58</v>
      </c>
      <c r="BK51218" s="98" t="s">
        <v>70</v>
      </c>
    </row>
    <row r="51219" spans="17:63" ht="29.25" customHeight="1" x14ac:dyDescent="0.2">
      <c r="Q51219" s="92" t="s">
        <v>50</v>
      </c>
      <c r="BF51219" s="101" t="s">
        <v>58</v>
      </c>
      <c r="BK51219" s="98" t="s">
        <v>70</v>
      </c>
    </row>
    <row r="51220" spans="17:63" ht="29.25" customHeight="1" x14ac:dyDescent="0.2">
      <c r="Q51220" s="92" t="s">
        <v>50</v>
      </c>
      <c r="BF51220" s="101" t="s">
        <v>58</v>
      </c>
      <c r="BK51220" s="98" t="s">
        <v>70</v>
      </c>
    </row>
    <row r="51221" spans="17:63" ht="29.25" customHeight="1" x14ac:dyDescent="0.2">
      <c r="Q51221" s="92" t="s">
        <v>50</v>
      </c>
      <c r="BF51221" s="101" t="s">
        <v>58</v>
      </c>
      <c r="BK51221" s="98" t="s">
        <v>70</v>
      </c>
    </row>
    <row r="51222" spans="17:63" ht="29.25" customHeight="1" x14ac:dyDescent="0.2">
      <c r="Q51222" s="92" t="s">
        <v>50</v>
      </c>
      <c r="BF51222" s="101" t="s">
        <v>58</v>
      </c>
      <c r="BK51222" s="98" t="s">
        <v>70</v>
      </c>
    </row>
    <row r="51223" spans="17:63" ht="29.25" customHeight="1" x14ac:dyDescent="0.2">
      <c r="Q51223" s="92" t="s">
        <v>50</v>
      </c>
      <c r="BF51223" s="101" t="s">
        <v>58</v>
      </c>
      <c r="BK51223" s="98" t="s">
        <v>70</v>
      </c>
    </row>
    <row r="51224" spans="17:63" ht="29.25" customHeight="1" x14ac:dyDescent="0.2">
      <c r="Q51224" s="92" t="s">
        <v>50</v>
      </c>
      <c r="BF51224" s="101" t="s">
        <v>58</v>
      </c>
      <c r="BK51224" s="98" t="s">
        <v>70</v>
      </c>
    </row>
    <row r="51225" spans="17:63" ht="29.25" customHeight="1" x14ac:dyDescent="0.2">
      <c r="Q51225" s="92" t="s">
        <v>50</v>
      </c>
      <c r="BF51225" s="101" t="s">
        <v>58</v>
      </c>
      <c r="BK51225" s="98" t="s">
        <v>70</v>
      </c>
    </row>
    <row r="51226" spans="17:63" ht="29.25" customHeight="1" x14ac:dyDescent="0.2">
      <c r="Q51226" s="92" t="s">
        <v>50</v>
      </c>
      <c r="BF51226" s="101" t="s">
        <v>58</v>
      </c>
      <c r="BK51226" s="98" t="s">
        <v>70</v>
      </c>
    </row>
    <row r="51227" spans="17:63" ht="29.25" customHeight="1" x14ac:dyDescent="0.2">
      <c r="Q51227" s="92" t="s">
        <v>50</v>
      </c>
      <c r="BF51227" s="101" t="s">
        <v>58</v>
      </c>
      <c r="BK51227" s="98" t="s">
        <v>70</v>
      </c>
    </row>
    <row r="51228" spans="17:63" ht="29.25" customHeight="1" x14ac:dyDescent="0.2">
      <c r="Q51228" s="92" t="s">
        <v>50</v>
      </c>
      <c r="BF51228" s="101" t="s">
        <v>58</v>
      </c>
      <c r="BK51228" s="98" t="s">
        <v>70</v>
      </c>
    </row>
    <row r="51229" spans="17:63" ht="29.25" customHeight="1" x14ac:dyDescent="0.2">
      <c r="Q51229" s="92" t="s">
        <v>50</v>
      </c>
      <c r="BF51229" s="101" t="s">
        <v>58</v>
      </c>
      <c r="BK51229" s="98" t="s">
        <v>70</v>
      </c>
    </row>
    <row r="51230" spans="17:63" ht="29.25" customHeight="1" x14ac:dyDescent="0.2">
      <c r="Q51230" s="92" t="s">
        <v>50</v>
      </c>
      <c r="BF51230" s="101" t="s">
        <v>58</v>
      </c>
      <c r="BK51230" s="98" t="s">
        <v>70</v>
      </c>
    </row>
    <row r="51231" spans="17:63" ht="29.25" customHeight="1" x14ac:dyDescent="0.2">
      <c r="Q51231" s="92" t="s">
        <v>50</v>
      </c>
      <c r="BF51231" s="101" t="s">
        <v>58</v>
      </c>
      <c r="BK51231" s="98" t="s">
        <v>70</v>
      </c>
    </row>
    <row r="51232" spans="17:63" ht="29.25" customHeight="1" x14ac:dyDescent="0.2">
      <c r="Q51232" s="92" t="s">
        <v>50</v>
      </c>
      <c r="BF51232" s="101" t="s">
        <v>58</v>
      </c>
      <c r="BK51232" s="98" t="s">
        <v>70</v>
      </c>
    </row>
    <row r="51233" spans="17:63" ht="29.25" customHeight="1" x14ac:dyDescent="0.2">
      <c r="Q51233" s="92" t="s">
        <v>50</v>
      </c>
      <c r="BF51233" s="101" t="s">
        <v>58</v>
      </c>
      <c r="BK51233" s="98" t="s">
        <v>70</v>
      </c>
    </row>
    <row r="51234" spans="17:63" ht="29.25" customHeight="1" x14ac:dyDescent="0.2">
      <c r="Q51234" s="92" t="s">
        <v>50</v>
      </c>
      <c r="BF51234" s="101" t="s">
        <v>58</v>
      </c>
      <c r="BK51234" s="98" t="s">
        <v>70</v>
      </c>
    </row>
    <row r="51235" spans="17:63" ht="29.25" customHeight="1" x14ac:dyDescent="0.2">
      <c r="Q51235" s="92" t="s">
        <v>50</v>
      </c>
      <c r="BF51235" s="101" t="s">
        <v>58</v>
      </c>
      <c r="BK51235" s="98" t="s">
        <v>70</v>
      </c>
    </row>
    <row r="51236" spans="17:63" ht="29.25" customHeight="1" x14ac:dyDescent="0.2">
      <c r="Q51236" s="92" t="s">
        <v>50</v>
      </c>
      <c r="BF51236" s="101" t="s">
        <v>58</v>
      </c>
      <c r="BK51236" s="98" t="s">
        <v>70</v>
      </c>
    </row>
    <row r="51237" spans="17:63" ht="29.25" customHeight="1" x14ac:dyDescent="0.2">
      <c r="Q51237" s="92" t="s">
        <v>50</v>
      </c>
      <c r="BF51237" s="101" t="s">
        <v>58</v>
      </c>
      <c r="BK51237" s="98" t="s">
        <v>70</v>
      </c>
    </row>
    <row r="51238" spans="17:63" ht="29.25" customHeight="1" x14ac:dyDescent="0.2">
      <c r="Q51238" s="92" t="s">
        <v>50</v>
      </c>
      <c r="BF51238" s="101" t="s">
        <v>58</v>
      </c>
      <c r="BK51238" s="98" t="s">
        <v>70</v>
      </c>
    </row>
    <row r="51239" spans="17:63" ht="29.25" customHeight="1" x14ac:dyDescent="0.2">
      <c r="Q51239" s="92" t="s">
        <v>50</v>
      </c>
      <c r="BF51239" s="101" t="s">
        <v>58</v>
      </c>
      <c r="BK51239" s="98" t="s">
        <v>70</v>
      </c>
    </row>
    <row r="51240" spans="17:63" ht="29.25" customHeight="1" x14ac:dyDescent="0.2">
      <c r="Q51240" s="92" t="s">
        <v>50</v>
      </c>
      <c r="BF51240" s="101" t="s">
        <v>58</v>
      </c>
      <c r="BK51240" s="98" t="s">
        <v>70</v>
      </c>
    </row>
    <row r="51241" spans="17:63" ht="29.25" customHeight="1" x14ac:dyDescent="0.2">
      <c r="Q51241" s="92" t="s">
        <v>50</v>
      </c>
      <c r="BF51241" s="101" t="s">
        <v>58</v>
      </c>
      <c r="BK51241" s="98" t="s">
        <v>70</v>
      </c>
    </row>
    <row r="51242" spans="17:63" ht="29.25" customHeight="1" x14ac:dyDescent="0.2">
      <c r="Q51242" s="92" t="s">
        <v>50</v>
      </c>
      <c r="BF51242" s="101" t="s">
        <v>58</v>
      </c>
      <c r="BK51242" s="98" t="s">
        <v>70</v>
      </c>
    </row>
    <row r="51243" spans="17:63" ht="29.25" customHeight="1" x14ac:dyDescent="0.2">
      <c r="Q51243" s="92" t="s">
        <v>50</v>
      </c>
      <c r="BF51243" s="101" t="s">
        <v>58</v>
      </c>
      <c r="BK51243" s="98" t="s">
        <v>70</v>
      </c>
    </row>
    <row r="51244" spans="17:63" ht="29.25" customHeight="1" x14ac:dyDescent="0.2">
      <c r="Q51244" s="92" t="s">
        <v>50</v>
      </c>
      <c r="BF51244" s="101" t="s">
        <v>58</v>
      </c>
      <c r="BK51244" s="98" t="s">
        <v>70</v>
      </c>
    </row>
    <row r="51245" spans="17:63" ht="29.25" customHeight="1" x14ac:dyDescent="0.2">
      <c r="Q51245" s="92" t="s">
        <v>50</v>
      </c>
      <c r="BF51245" s="101" t="s">
        <v>58</v>
      </c>
      <c r="BK51245" s="98" t="s">
        <v>70</v>
      </c>
    </row>
    <row r="51246" spans="17:63" ht="29.25" customHeight="1" x14ac:dyDescent="0.2">
      <c r="Q51246" s="92" t="s">
        <v>50</v>
      </c>
      <c r="BF51246" s="101" t="s">
        <v>58</v>
      </c>
      <c r="BK51246" s="98" t="s">
        <v>70</v>
      </c>
    </row>
    <row r="51247" spans="17:63" ht="29.25" customHeight="1" x14ac:dyDescent="0.2">
      <c r="Q51247" s="92" t="s">
        <v>50</v>
      </c>
      <c r="BF51247" s="101" t="s">
        <v>58</v>
      </c>
      <c r="BK51247" s="98" t="s">
        <v>70</v>
      </c>
    </row>
    <row r="51248" spans="17:63" ht="29.25" customHeight="1" x14ac:dyDescent="0.2">
      <c r="Q51248" s="92" t="s">
        <v>50</v>
      </c>
      <c r="BF51248" s="101" t="s">
        <v>58</v>
      </c>
      <c r="BK51248" s="98" t="s">
        <v>70</v>
      </c>
    </row>
    <row r="51249" spans="17:63" ht="29.25" customHeight="1" x14ac:dyDescent="0.2">
      <c r="Q51249" s="92" t="s">
        <v>50</v>
      </c>
      <c r="BF51249" s="101" t="s">
        <v>58</v>
      </c>
      <c r="BK51249" s="98" t="s">
        <v>70</v>
      </c>
    </row>
    <row r="51250" spans="17:63" ht="29.25" customHeight="1" x14ac:dyDescent="0.2">
      <c r="Q51250" s="92" t="s">
        <v>50</v>
      </c>
      <c r="BF51250" s="101" t="s">
        <v>58</v>
      </c>
      <c r="BK51250" s="98" t="s">
        <v>70</v>
      </c>
    </row>
    <row r="51251" spans="17:63" ht="29.25" customHeight="1" x14ac:dyDescent="0.2">
      <c r="Q51251" s="92" t="s">
        <v>50</v>
      </c>
      <c r="BF51251" s="101" t="s">
        <v>58</v>
      </c>
      <c r="BK51251" s="98" t="s">
        <v>70</v>
      </c>
    </row>
    <row r="51252" spans="17:63" ht="29.25" customHeight="1" x14ac:dyDescent="0.2">
      <c r="Q51252" s="92" t="s">
        <v>50</v>
      </c>
      <c r="BF51252" s="101" t="s">
        <v>58</v>
      </c>
      <c r="BK51252" s="98" t="s">
        <v>70</v>
      </c>
    </row>
    <row r="51253" spans="17:63" ht="29.25" customHeight="1" x14ac:dyDescent="0.2">
      <c r="Q51253" s="92" t="s">
        <v>50</v>
      </c>
      <c r="BF51253" s="101" t="s">
        <v>58</v>
      </c>
      <c r="BK51253" s="98" t="s">
        <v>70</v>
      </c>
    </row>
    <row r="51254" spans="17:63" ht="29.25" customHeight="1" x14ac:dyDescent="0.2">
      <c r="Q51254" s="92" t="s">
        <v>50</v>
      </c>
      <c r="BF51254" s="101" t="s">
        <v>58</v>
      </c>
      <c r="BK51254" s="98" t="s">
        <v>70</v>
      </c>
    </row>
    <row r="51255" spans="17:63" ht="29.25" customHeight="1" x14ac:dyDescent="0.2">
      <c r="Q51255" s="92" t="s">
        <v>50</v>
      </c>
      <c r="BF51255" s="101" t="s">
        <v>58</v>
      </c>
      <c r="BK51255" s="98" t="s">
        <v>70</v>
      </c>
    </row>
    <row r="51256" spans="17:63" ht="29.25" customHeight="1" x14ac:dyDescent="0.2">
      <c r="Q51256" s="92" t="s">
        <v>50</v>
      </c>
      <c r="BF51256" s="101" t="s">
        <v>58</v>
      </c>
      <c r="BK51256" s="98" t="s">
        <v>70</v>
      </c>
    </row>
    <row r="51257" spans="17:63" ht="29.25" customHeight="1" x14ac:dyDescent="0.2">
      <c r="Q51257" s="92" t="s">
        <v>50</v>
      </c>
      <c r="BF51257" s="101" t="s">
        <v>58</v>
      </c>
      <c r="BK51257" s="98" t="s">
        <v>70</v>
      </c>
    </row>
    <row r="51258" spans="17:63" ht="29.25" customHeight="1" x14ac:dyDescent="0.2">
      <c r="Q51258" s="92" t="s">
        <v>50</v>
      </c>
      <c r="BF51258" s="101" t="s">
        <v>58</v>
      </c>
      <c r="BK51258" s="98" t="s">
        <v>70</v>
      </c>
    </row>
    <row r="51259" spans="17:63" ht="29.25" customHeight="1" x14ac:dyDescent="0.2">
      <c r="Q51259" s="92" t="s">
        <v>50</v>
      </c>
      <c r="BF51259" s="101" t="s">
        <v>58</v>
      </c>
      <c r="BK51259" s="98" t="s">
        <v>70</v>
      </c>
    </row>
    <row r="51260" spans="17:63" ht="29.25" customHeight="1" x14ac:dyDescent="0.2">
      <c r="Q51260" s="92" t="s">
        <v>50</v>
      </c>
      <c r="BF51260" s="101" t="s">
        <v>58</v>
      </c>
      <c r="BK51260" s="98" t="s">
        <v>70</v>
      </c>
    </row>
    <row r="51261" spans="17:63" ht="29.25" customHeight="1" x14ac:dyDescent="0.2">
      <c r="Q51261" s="92" t="s">
        <v>50</v>
      </c>
      <c r="BF51261" s="101" t="s">
        <v>58</v>
      </c>
      <c r="BK51261" s="98" t="s">
        <v>70</v>
      </c>
    </row>
    <row r="51262" spans="17:63" ht="29.25" customHeight="1" x14ac:dyDescent="0.2">
      <c r="Q51262" s="92" t="s">
        <v>50</v>
      </c>
      <c r="BF51262" s="101" t="s">
        <v>58</v>
      </c>
      <c r="BK51262" s="98" t="s">
        <v>70</v>
      </c>
    </row>
    <row r="51263" spans="17:63" ht="29.25" customHeight="1" x14ac:dyDescent="0.2">
      <c r="Q51263" s="92" t="s">
        <v>50</v>
      </c>
      <c r="BF51263" s="101" t="s">
        <v>58</v>
      </c>
      <c r="BK51263" s="98" t="s">
        <v>70</v>
      </c>
    </row>
    <row r="51264" spans="17:63" ht="29.25" customHeight="1" x14ac:dyDescent="0.2">
      <c r="Q51264" s="92" t="s">
        <v>50</v>
      </c>
      <c r="BF51264" s="101" t="s">
        <v>58</v>
      </c>
      <c r="BK51264" s="98" t="s">
        <v>70</v>
      </c>
    </row>
    <row r="51265" spans="17:63" ht="29.25" customHeight="1" x14ac:dyDescent="0.2">
      <c r="Q51265" s="92" t="s">
        <v>50</v>
      </c>
      <c r="BF51265" s="101" t="s">
        <v>58</v>
      </c>
      <c r="BK51265" s="98" t="s">
        <v>70</v>
      </c>
    </row>
    <row r="51266" spans="17:63" ht="29.25" customHeight="1" x14ac:dyDescent="0.2">
      <c r="Q51266" s="92" t="s">
        <v>50</v>
      </c>
      <c r="BF51266" s="101" t="s">
        <v>58</v>
      </c>
      <c r="BK51266" s="98" t="s">
        <v>70</v>
      </c>
    </row>
    <row r="51267" spans="17:63" ht="29.25" customHeight="1" x14ac:dyDescent="0.2">
      <c r="Q51267" s="92" t="s">
        <v>50</v>
      </c>
      <c r="BF51267" s="101" t="s">
        <v>58</v>
      </c>
      <c r="BK51267" s="98" t="s">
        <v>70</v>
      </c>
    </row>
    <row r="51268" spans="17:63" ht="29.25" customHeight="1" x14ac:dyDescent="0.2">
      <c r="Q51268" s="92" t="s">
        <v>50</v>
      </c>
      <c r="BF51268" s="101" t="s">
        <v>58</v>
      </c>
      <c r="BK51268" s="98" t="s">
        <v>70</v>
      </c>
    </row>
    <row r="51269" spans="17:63" ht="29.25" customHeight="1" x14ac:dyDescent="0.2">
      <c r="Q51269" s="92" t="s">
        <v>50</v>
      </c>
      <c r="BF51269" s="101" t="s">
        <v>58</v>
      </c>
      <c r="BK51269" s="98" t="s">
        <v>70</v>
      </c>
    </row>
    <row r="51270" spans="17:63" ht="29.25" customHeight="1" x14ac:dyDescent="0.2">
      <c r="Q51270" s="92" t="s">
        <v>50</v>
      </c>
      <c r="BF51270" s="101" t="s">
        <v>58</v>
      </c>
      <c r="BK51270" s="98" t="s">
        <v>70</v>
      </c>
    </row>
    <row r="51271" spans="17:63" ht="29.25" customHeight="1" x14ac:dyDescent="0.2">
      <c r="Q51271" s="92" t="s">
        <v>50</v>
      </c>
      <c r="BF51271" s="101" t="s">
        <v>58</v>
      </c>
      <c r="BK51271" s="98" t="s">
        <v>70</v>
      </c>
    </row>
    <row r="51272" spans="17:63" ht="29.25" customHeight="1" x14ac:dyDescent="0.2">
      <c r="Q51272" s="92" t="s">
        <v>50</v>
      </c>
      <c r="BF51272" s="101" t="s">
        <v>58</v>
      </c>
      <c r="BK51272" s="98" t="s">
        <v>70</v>
      </c>
    </row>
    <row r="51273" spans="17:63" ht="29.25" customHeight="1" x14ac:dyDescent="0.2">
      <c r="Q51273" s="92" t="s">
        <v>50</v>
      </c>
      <c r="BF51273" s="101" t="s">
        <v>58</v>
      </c>
      <c r="BK51273" s="98" t="s">
        <v>70</v>
      </c>
    </row>
    <row r="51274" spans="17:63" ht="29.25" customHeight="1" x14ac:dyDescent="0.2">
      <c r="Q51274" s="92" t="s">
        <v>50</v>
      </c>
      <c r="BF51274" s="101" t="s">
        <v>58</v>
      </c>
      <c r="BK51274" s="98" t="s">
        <v>70</v>
      </c>
    </row>
    <row r="51275" spans="17:63" ht="29.25" customHeight="1" x14ac:dyDescent="0.2">
      <c r="Q51275" s="92" t="s">
        <v>50</v>
      </c>
      <c r="BF51275" s="101" t="s">
        <v>58</v>
      </c>
      <c r="BK51275" s="98" t="s">
        <v>70</v>
      </c>
    </row>
    <row r="51276" spans="17:63" ht="29.25" customHeight="1" x14ac:dyDescent="0.2">
      <c r="Q51276" s="92" t="s">
        <v>50</v>
      </c>
      <c r="BF51276" s="101" t="s">
        <v>58</v>
      </c>
      <c r="BK51276" s="98" t="s">
        <v>70</v>
      </c>
    </row>
    <row r="51277" spans="17:63" ht="29.25" customHeight="1" x14ac:dyDescent="0.2">
      <c r="Q51277" s="92" t="s">
        <v>50</v>
      </c>
      <c r="BF51277" s="101" t="s">
        <v>58</v>
      </c>
      <c r="BK51277" s="98" t="s">
        <v>70</v>
      </c>
    </row>
    <row r="51278" spans="17:63" ht="29.25" customHeight="1" x14ac:dyDescent="0.2">
      <c r="Q51278" s="92" t="s">
        <v>50</v>
      </c>
      <c r="BF51278" s="101" t="s">
        <v>58</v>
      </c>
      <c r="BK51278" s="98" t="s">
        <v>70</v>
      </c>
    </row>
    <row r="51279" spans="17:63" ht="29.25" customHeight="1" x14ac:dyDescent="0.2">
      <c r="Q51279" s="92" t="s">
        <v>50</v>
      </c>
      <c r="BF51279" s="101" t="s">
        <v>58</v>
      </c>
      <c r="BK51279" s="98" t="s">
        <v>70</v>
      </c>
    </row>
    <row r="51280" spans="17:63" ht="29.25" customHeight="1" x14ac:dyDescent="0.2">
      <c r="Q51280" s="92" t="s">
        <v>50</v>
      </c>
      <c r="BF51280" s="101" t="s">
        <v>58</v>
      </c>
      <c r="BK51280" s="98" t="s">
        <v>70</v>
      </c>
    </row>
    <row r="51281" spans="17:63" ht="29.25" customHeight="1" x14ac:dyDescent="0.2">
      <c r="Q51281" s="92" t="s">
        <v>50</v>
      </c>
      <c r="BF51281" s="101" t="s">
        <v>58</v>
      </c>
      <c r="BK51281" s="98" t="s">
        <v>70</v>
      </c>
    </row>
    <row r="51282" spans="17:63" ht="29.25" customHeight="1" x14ac:dyDescent="0.2">
      <c r="Q51282" s="92" t="s">
        <v>50</v>
      </c>
      <c r="BF51282" s="101" t="s">
        <v>58</v>
      </c>
      <c r="BK51282" s="98" t="s">
        <v>70</v>
      </c>
    </row>
    <row r="51283" spans="17:63" ht="29.25" customHeight="1" x14ac:dyDescent="0.2">
      <c r="Q51283" s="92" t="s">
        <v>50</v>
      </c>
      <c r="BF51283" s="101" t="s">
        <v>58</v>
      </c>
      <c r="BK51283" s="98" t="s">
        <v>70</v>
      </c>
    </row>
    <row r="51284" spans="17:63" ht="29.25" customHeight="1" x14ac:dyDescent="0.2">
      <c r="Q51284" s="92" t="s">
        <v>50</v>
      </c>
      <c r="BF51284" s="101" t="s">
        <v>58</v>
      </c>
      <c r="BK51284" s="98" t="s">
        <v>70</v>
      </c>
    </row>
    <row r="51285" spans="17:63" ht="29.25" customHeight="1" x14ac:dyDescent="0.2">
      <c r="Q51285" s="92" t="s">
        <v>50</v>
      </c>
      <c r="BF51285" s="101" t="s">
        <v>58</v>
      </c>
      <c r="BK51285" s="98" t="s">
        <v>70</v>
      </c>
    </row>
    <row r="51286" spans="17:63" ht="29.25" customHeight="1" x14ac:dyDescent="0.2">
      <c r="Q51286" s="92" t="s">
        <v>50</v>
      </c>
      <c r="BF51286" s="101" t="s">
        <v>58</v>
      </c>
      <c r="BK51286" s="98" t="s">
        <v>70</v>
      </c>
    </row>
    <row r="51287" spans="17:63" ht="29.25" customHeight="1" x14ac:dyDescent="0.2">
      <c r="Q51287" s="92" t="s">
        <v>50</v>
      </c>
      <c r="BF51287" s="101" t="s">
        <v>58</v>
      </c>
      <c r="BK51287" s="98" t="s">
        <v>70</v>
      </c>
    </row>
    <row r="51288" spans="17:63" ht="29.25" customHeight="1" x14ac:dyDescent="0.2">
      <c r="Q51288" s="92" t="s">
        <v>50</v>
      </c>
      <c r="BF51288" s="101" t="s">
        <v>58</v>
      </c>
      <c r="BK51288" s="98" t="s">
        <v>70</v>
      </c>
    </row>
    <row r="51289" spans="17:63" ht="29.25" customHeight="1" x14ac:dyDescent="0.2">
      <c r="Q51289" s="92" t="s">
        <v>50</v>
      </c>
      <c r="BF51289" s="101" t="s">
        <v>58</v>
      </c>
      <c r="BK51289" s="98" t="s">
        <v>70</v>
      </c>
    </row>
    <row r="51290" spans="17:63" ht="29.25" customHeight="1" x14ac:dyDescent="0.2">
      <c r="Q51290" s="92" t="s">
        <v>50</v>
      </c>
      <c r="BF51290" s="101" t="s">
        <v>58</v>
      </c>
      <c r="BK51290" s="98" t="s">
        <v>70</v>
      </c>
    </row>
    <row r="51291" spans="17:63" ht="29.25" customHeight="1" x14ac:dyDescent="0.2">
      <c r="Q51291" s="92" t="s">
        <v>50</v>
      </c>
      <c r="BF51291" s="101" t="s">
        <v>58</v>
      </c>
      <c r="BK51291" s="98" t="s">
        <v>70</v>
      </c>
    </row>
    <row r="51292" spans="17:63" ht="29.25" customHeight="1" x14ac:dyDescent="0.2">
      <c r="Q51292" s="92" t="s">
        <v>50</v>
      </c>
      <c r="BF51292" s="101" t="s">
        <v>58</v>
      </c>
      <c r="BK51292" s="98" t="s">
        <v>70</v>
      </c>
    </row>
    <row r="51293" spans="17:63" ht="29.25" customHeight="1" x14ac:dyDescent="0.2">
      <c r="Q51293" s="92" t="s">
        <v>50</v>
      </c>
      <c r="BF51293" s="101" t="s">
        <v>58</v>
      </c>
      <c r="BK51293" s="98" t="s">
        <v>70</v>
      </c>
    </row>
    <row r="51294" spans="17:63" ht="29.25" customHeight="1" x14ac:dyDescent="0.2">
      <c r="Q51294" s="92" t="s">
        <v>50</v>
      </c>
      <c r="BF51294" s="101" t="s">
        <v>58</v>
      </c>
      <c r="BK51294" s="98" t="s">
        <v>70</v>
      </c>
    </row>
    <row r="51295" spans="17:63" ht="29.25" customHeight="1" x14ac:dyDescent="0.2">
      <c r="Q51295" s="92" t="s">
        <v>50</v>
      </c>
      <c r="BF51295" s="101" t="s">
        <v>58</v>
      </c>
      <c r="BK51295" s="98" t="s">
        <v>70</v>
      </c>
    </row>
    <row r="51296" spans="17:63" ht="29.25" customHeight="1" x14ac:dyDescent="0.2">
      <c r="Q51296" s="92" t="s">
        <v>50</v>
      </c>
      <c r="BF51296" s="101" t="s">
        <v>58</v>
      </c>
      <c r="BK51296" s="98" t="s">
        <v>70</v>
      </c>
    </row>
    <row r="51297" spans="17:63" ht="29.25" customHeight="1" x14ac:dyDescent="0.2">
      <c r="Q51297" s="92" t="s">
        <v>50</v>
      </c>
      <c r="BF51297" s="101" t="s">
        <v>58</v>
      </c>
      <c r="BK51297" s="98" t="s">
        <v>70</v>
      </c>
    </row>
    <row r="51298" spans="17:63" ht="29.25" customHeight="1" x14ac:dyDescent="0.2">
      <c r="Q51298" s="92" t="s">
        <v>50</v>
      </c>
      <c r="BF51298" s="101" t="s">
        <v>58</v>
      </c>
      <c r="BK51298" s="98" t="s">
        <v>70</v>
      </c>
    </row>
    <row r="51299" spans="17:63" ht="29.25" customHeight="1" x14ac:dyDescent="0.2">
      <c r="Q51299" s="92" t="s">
        <v>50</v>
      </c>
      <c r="BF51299" s="101" t="s">
        <v>58</v>
      </c>
      <c r="BK51299" s="98" t="s">
        <v>70</v>
      </c>
    </row>
    <row r="51300" spans="17:63" ht="29.25" customHeight="1" x14ac:dyDescent="0.2">
      <c r="Q51300" s="92" t="s">
        <v>50</v>
      </c>
      <c r="BF51300" s="101" t="s">
        <v>58</v>
      </c>
      <c r="BK51300" s="98" t="s">
        <v>70</v>
      </c>
    </row>
    <row r="51301" spans="17:63" ht="29.25" customHeight="1" x14ac:dyDescent="0.2">
      <c r="Q51301" s="92" t="s">
        <v>50</v>
      </c>
      <c r="BF51301" s="101" t="s">
        <v>58</v>
      </c>
      <c r="BK51301" s="98" t="s">
        <v>70</v>
      </c>
    </row>
    <row r="51302" spans="17:63" ht="29.25" customHeight="1" x14ac:dyDescent="0.2">
      <c r="Q51302" s="92" t="s">
        <v>50</v>
      </c>
      <c r="BF51302" s="101" t="s">
        <v>58</v>
      </c>
      <c r="BK51302" s="98" t="s">
        <v>70</v>
      </c>
    </row>
    <row r="51303" spans="17:63" ht="29.25" customHeight="1" x14ac:dyDescent="0.2">
      <c r="Q51303" s="92" t="s">
        <v>50</v>
      </c>
      <c r="BF51303" s="101" t="s">
        <v>58</v>
      </c>
      <c r="BK51303" s="98" t="s">
        <v>70</v>
      </c>
    </row>
    <row r="51304" spans="17:63" ht="29.25" customHeight="1" x14ac:dyDescent="0.2">
      <c r="Q51304" s="92" t="s">
        <v>50</v>
      </c>
      <c r="BF51304" s="101" t="s">
        <v>58</v>
      </c>
      <c r="BK51304" s="98" t="s">
        <v>70</v>
      </c>
    </row>
    <row r="51305" spans="17:63" ht="29.25" customHeight="1" x14ac:dyDescent="0.2">
      <c r="Q51305" s="92" t="s">
        <v>50</v>
      </c>
      <c r="BF51305" s="101" t="s">
        <v>58</v>
      </c>
      <c r="BK51305" s="98" t="s">
        <v>70</v>
      </c>
    </row>
    <row r="51306" spans="17:63" ht="29.25" customHeight="1" x14ac:dyDescent="0.2">
      <c r="Q51306" s="92" t="s">
        <v>50</v>
      </c>
      <c r="BF51306" s="101" t="s">
        <v>58</v>
      </c>
      <c r="BK51306" s="98" t="s">
        <v>70</v>
      </c>
    </row>
    <row r="51307" spans="17:63" ht="29.25" customHeight="1" x14ac:dyDescent="0.2">
      <c r="Q51307" s="92" t="s">
        <v>50</v>
      </c>
      <c r="BF51307" s="101" t="s">
        <v>58</v>
      </c>
      <c r="BK51307" s="98" t="s">
        <v>70</v>
      </c>
    </row>
    <row r="51308" spans="17:63" ht="29.25" customHeight="1" x14ac:dyDescent="0.2">
      <c r="Q51308" s="92" t="s">
        <v>50</v>
      </c>
      <c r="BF51308" s="101" t="s">
        <v>58</v>
      </c>
      <c r="BK51308" s="98" t="s">
        <v>70</v>
      </c>
    </row>
    <row r="51309" spans="17:63" ht="29.25" customHeight="1" x14ac:dyDescent="0.2">
      <c r="Q51309" s="92" t="s">
        <v>50</v>
      </c>
      <c r="BF51309" s="101" t="s">
        <v>58</v>
      </c>
      <c r="BK51309" s="98" t="s">
        <v>70</v>
      </c>
    </row>
    <row r="51310" spans="17:63" ht="29.25" customHeight="1" x14ac:dyDescent="0.2">
      <c r="Q51310" s="92" t="s">
        <v>50</v>
      </c>
      <c r="BF51310" s="101" t="s">
        <v>58</v>
      </c>
      <c r="BK51310" s="98" t="s">
        <v>70</v>
      </c>
    </row>
    <row r="51311" spans="17:63" ht="29.25" customHeight="1" x14ac:dyDescent="0.2">
      <c r="Q51311" s="92" t="s">
        <v>50</v>
      </c>
      <c r="BF51311" s="101" t="s">
        <v>58</v>
      </c>
      <c r="BK51311" s="98" t="s">
        <v>70</v>
      </c>
    </row>
    <row r="51312" spans="17:63" ht="29.25" customHeight="1" x14ac:dyDescent="0.2">
      <c r="Q51312" s="92" t="s">
        <v>50</v>
      </c>
      <c r="BF51312" s="101" t="s">
        <v>58</v>
      </c>
      <c r="BK51312" s="98" t="s">
        <v>70</v>
      </c>
    </row>
    <row r="51313" spans="17:63" ht="29.25" customHeight="1" x14ac:dyDescent="0.2">
      <c r="Q51313" s="92" t="s">
        <v>50</v>
      </c>
      <c r="BF51313" s="101" t="s">
        <v>58</v>
      </c>
      <c r="BK51313" s="98" t="s">
        <v>70</v>
      </c>
    </row>
    <row r="51314" spans="17:63" ht="29.25" customHeight="1" x14ac:dyDescent="0.2">
      <c r="Q51314" s="92" t="s">
        <v>50</v>
      </c>
      <c r="BF51314" s="101" t="s">
        <v>58</v>
      </c>
      <c r="BK51314" s="98" t="s">
        <v>70</v>
      </c>
    </row>
    <row r="51315" spans="17:63" ht="29.25" customHeight="1" x14ac:dyDescent="0.2">
      <c r="Q51315" s="92" t="s">
        <v>50</v>
      </c>
      <c r="BF51315" s="101" t="s">
        <v>58</v>
      </c>
      <c r="BK51315" s="98" t="s">
        <v>70</v>
      </c>
    </row>
    <row r="51316" spans="17:63" ht="29.25" customHeight="1" x14ac:dyDescent="0.2">
      <c r="Q51316" s="92" t="s">
        <v>50</v>
      </c>
      <c r="BF51316" s="101" t="s">
        <v>58</v>
      </c>
      <c r="BK51316" s="98" t="s">
        <v>70</v>
      </c>
    </row>
    <row r="51317" spans="17:63" ht="29.25" customHeight="1" x14ac:dyDescent="0.2">
      <c r="Q51317" s="92" t="s">
        <v>50</v>
      </c>
      <c r="BF51317" s="101" t="s">
        <v>58</v>
      </c>
      <c r="BK51317" s="98" t="s">
        <v>70</v>
      </c>
    </row>
    <row r="51318" spans="17:63" ht="29.25" customHeight="1" x14ac:dyDescent="0.2">
      <c r="Q51318" s="92" t="s">
        <v>50</v>
      </c>
      <c r="BF51318" s="101" t="s">
        <v>58</v>
      </c>
      <c r="BK51318" s="98" t="s">
        <v>70</v>
      </c>
    </row>
    <row r="51319" spans="17:63" ht="29.25" customHeight="1" x14ac:dyDescent="0.2">
      <c r="Q51319" s="92" t="s">
        <v>50</v>
      </c>
      <c r="BF51319" s="101" t="s">
        <v>58</v>
      </c>
      <c r="BK51319" s="98" t="s">
        <v>70</v>
      </c>
    </row>
    <row r="51320" spans="17:63" ht="29.25" customHeight="1" x14ac:dyDescent="0.2">
      <c r="Q51320" s="92" t="s">
        <v>50</v>
      </c>
      <c r="BF51320" s="101" t="s">
        <v>58</v>
      </c>
      <c r="BK51320" s="98" t="s">
        <v>70</v>
      </c>
    </row>
    <row r="51321" spans="17:63" ht="29.25" customHeight="1" x14ac:dyDescent="0.2">
      <c r="Q51321" s="92" t="s">
        <v>50</v>
      </c>
      <c r="BF51321" s="101" t="s">
        <v>58</v>
      </c>
      <c r="BK51321" s="98" t="s">
        <v>70</v>
      </c>
    </row>
    <row r="51322" spans="17:63" ht="29.25" customHeight="1" x14ac:dyDescent="0.2">
      <c r="Q51322" s="92" t="s">
        <v>50</v>
      </c>
      <c r="BF51322" s="101" t="s">
        <v>58</v>
      </c>
      <c r="BK51322" s="98" t="s">
        <v>70</v>
      </c>
    </row>
    <row r="51323" spans="17:63" ht="29.25" customHeight="1" x14ac:dyDescent="0.2">
      <c r="Q51323" s="92" t="s">
        <v>50</v>
      </c>
      <c r="BF51323" s="101" t="s">
        <v>58</v>
      </c>
      <c r="BK51323" s="98" t="s">
        <v>70</v>
      </c>
    </row>
    <row r="51324" spans="17:63" ht="29.25" customHeight="1" x14ac:dyDescent="0.2">
      <c r="Q51324" s="92" t="s">
        <v>50</v>
      </c>
      <c r="BF51324" s="101" t="s">
        <v>58</v>
      </c>
      <c r="BK51324" s="98" t="s">
        <v>70</v>
      </c>
    </row>
    <row r="51325" spans="17:63" ht="29.25" customHeight="1" x14ac:dyDescent="0.2">
      <c r="Q51325" s="92" t="s">
        <v>50</v>
      </c>
      <c r="BF51325" s="101" t="s">
        <v>58</v>
      </c>
      <c r="BK51325" s="98" t="s">
        <v>70</v>
      </c>
    </row>
    <row r="51326" spans="17:63" ht="29.25" customHeight="1" x14ac:dyDescent="0.2">
      <c r="Q51326" s="92" t="s">
        <v>50</v>
      </c>
      <c r="BF51326" s="101" t="s">
        <v>58</v>
      </c>
      <c r="BK51326" s="98" t="s">
        <v>70</v>
      </c>
    </row>
    <row r="51327" spans="17:63" ht="29.25" customHeight="1" x14ac:dyDescent="0.2">
      <c r="Q51327" s="92" t="s">
        <v>50</v>
      </c>
      <c r="BF51327" s="101" t="s">
        <v>58</v>
      </c>
      <c r="BK51327" s="98" t="s">
        <v>70</v>
      </c>
    </row>
    <row r="51328" spans="17:63" ht="29.25" customHeight="1" x14ac:dyDescent="0.2">
      <c r="Q51328" s="92" t="s">
        <v>50</v>
      </c>
      <c r="BF51328" s="101" t="s">
        <v>58</v>
      </c>
      <c r="BK51328" s="98" t="s">
        <v>70</v>
      </c>
    </row>
    <row r="51329" spans="17:63" ht="29.25" customHeight="1" x14ac:dyDescent="0.2">
      <c r="Q51329" s="92" t="s">
        <v>50</v>
      </c>
      <c r="BF51329" s="101" t="s">
        <v>58</v>
      </c>
      <c r="BK51329" s="98" t="s">
        <v>70</v>
      </c>
    </row>
    <row r="51330" spans="17:63" ht="29.25" customHeight="1" x14ac:dyDescent="0.2">
      <c r="Q51330" s="92" t="s">
        <v>50</v>
      </c>
      <c r="BF51330" s="101" t="s">
        <v>58</v>
      </c>
      <c r="BK51330" s="98" t="s">
        <v>70</v>
      </c>
    </row>
    <row r="51331" spans="17:63" ht="29.25" customHeight="1" x14ac:dyDescent="0.2">
      <c r="Q51331" s="92" t="s">
        <v>50</v>
      </c>
      <c r="BF51331" s="101" t="s">
        <v>58</v>
      </c>
      <c r="BK51331" s="98" t="s">
        <v>70</v>
      </c>
    </row>
    <row r="51332" spans="17:63" ht="29.25" customHeight="1" x14ac:dyDescent="0.2">
      <c r="Q51332" s="92" t="s">
        <v>50</v>
      </c>
      <c r="BF51332" s="101" t="s">
        <v>58</v>
      </c>
      <c r="BK51332" s="98" t="s">
        <v>70</v>
      </c>
    </row>
    <row r="51333" spans="17:63" ht="29.25" customHeight="1" x14ac:dyDescent="0.2">
      <c r="Q51333" s="92" t="s">
        <v>50</v>
      </c>
      <c r="BF51333" s="101" t="s">
        <v>58</v>
      </c>
      <c r="BK51333" s="98" t="s">
        <v>70</v>
      </c>
    </row>
    <row r="51334" spans="17:63" ht="29.25" customHeight="1" x14ac:dyDescent="0.2">
      <c r="Q51334" s="92" t="s">
        <v>50</v>
      </c>
      <c r="BF51334" s="101" t="s">
        <v>58</v>
      </c>
      <c r="BK51334" s="98" t="s">
        <v>70</v>
      </c>
    </row>
    <row r="51335" spans="17:63" ht="29.25" customHeight="1" x14ac:dyDescent="0.2">
      <c r="Q51335" s="92" t="s">
        <v>50</v>
      </c>
      <c r="BF51335" s="101" t="s">
        <v>58</v>
      </c>
      <c r="BK51335" s="98" t="s">
        <v>70</v>
      </c>
    </row>
    <row r="51336" spans="17:63" ht="29.25" customHeight="1" x14ac:dyDescent="0.2">
      <c r="Q51336" s="92" t="s">
        <v>50</v>
      </c>
      <c r="BF51336" s="101" t="s">
        <v>58</v>
      </c>
      <c r="BK51336" s="98" t="s">
        <v>70</v>
      </c>
    </row>
    <row r="51337" spans="17:63" ht="29.25" customHeight="1" x14ac:dyDescent="0.2">
      <c r="Q51337" s="92" t="s">
        <v>50</v>
      </c>
      <c r="BF51337" s="101" t="s">
        <v>58</v>
      </c>
      <c r="BK51337" s="98" t="s">
        <v>70</v>
      </c>
    </row>
    <row r="51338" spans="17:63" ht="29.25" customHeight="1" x14ac:dyDescent="0.2">
      <c r="Q51338" s="92" t="s">
        <v>50</v>
      </c>
      <c r="BF51338" s="101" t="s">
        <v>58</v>
      </c>
      <c r="BK51338" s="98" t="s">
        <v>70</v>
      </c>
    </row>
    <row r="51339" spans="17:63" ht="29.25" customHeight="1" x14ac:dyDescent="0.2">
      <c r="Q51339" s="92" t="s">
        <v>50</v>
      </c>
      <c r="BF51339" s="101" t="s">
        <v>58</v>
      </c>
      <c r="BK51339" s="98" t="s">
        <v>70</v>
      </c>
    </row>
    <row r="51340" spans="17:63" ht="29.25" customHeight="1" x14ac:dyDescent="0.2">
      <c r="Q51340" s="92" t="s">
        <v>50</v>
      </c>
      <c r="BF51340" s="101" t="s">
        <v>58</v>
      </c>
      <c r="BK51340" s="98" t="s">
        <v>70</v>
      </c>
    </row>
    <row r="51341" spans="17:63" ht="29.25" customHeight="1" x14ac:dyDescent="0.2">
      <c r="Q51341" s="92" t="s">
        <v>50</v>
      </c>
      <c r="BF51341" s="101" t="s">
        <v>58</v>
      </c>
      <c r="BK51341" s="98" t="s">
        <v>70</v>
      </c>
    </row>
    <row r="51342" spans="17:63" ht="29.25" customHeight="1" x14ac:dyDescent="0.2">
      <c r="Q51342" s="92" t="s">
        <v>50</v>
      </c>
      <c r="BF51342" s="101" t="s">
        <v>58</v>
      </c>
      <c r="BK51342" s="98" t="s">
        <v>70</v>
      </c>
    </row>
    <row r="51343" spans="17:63" ht="29.25" customHeight="1" x14ac:dyDescent="0.2">
      <c r="Q51343" s="92" t="s">
        <v>50</v>
      </c>
      <c r="BF51343" s="101" t="s">
        <v>58</v>
      </c>
      <c r="BK51343" s="98" t="s">
        <v>70</v>
      </c>
    </row>
    <row r="51344" spans="17:63" ht="29.25" customHeight="1" x14ac:dyDescent="0.2">
      <c r="Q51344" s="92" t="s">
        <v>50</v>
      </c>
      <c r="BF51344" s="101" t="s">
        <v>58</v>
      </c>
      <c r="BK51344" s="98" t="s">
        <v>70</v>
      </c>
    </row>
    <row r="51345" spans="17:63" ht="29.25" customHeight="1" x14ac:dyDescent="0.2">
      <c r="Q51345" s="92" t="s">
        <v>50</v>
      </c>
      <c r="BF51345" s="101" t="s">
        <v>58</v>
      </c>
      <c r="BK51345" s="98" t="s">
        <v>70</v>
      </c>
    </row>
    <row r="51346" spans="17:63" ht="29.25" customHeight="1" x14ac:dyDescent="0.2">
      <c r="Q51346" s="92" t="s">
        <v>50</v>
      </c>
      <c r="BF51346" s="101" t="s">
        <v>58</v>
      </c>
      <c r="BK51346" s="98" t="s">
        <v>70</v>
      </c>
    </row>
    <row r="51347" spans="17:63" ht="29.25" customHeight="1" x14ac:dyDescent="0.2">
      <c r="Q51347" s="92" t="s">
        <v>50</v>
      </c>
      <c r="BF51347" s="101" t="s">
        <v>58</v>
      </c>
      <c r="BK51347" s="98" t="s">
        <v>70</v>
      </c>
    </row>
    <row r="51348" spans="17:63" ht="29.25" customHeight="1" x14ac:dyDescent="0.2">
      <c r="Q51348" s="92" t="s">
        <v>50</v>
      </c>
      <c r="BF51348" s="101" t="s">
        <v>58</v>
      </c>
      <c r="BK51348" s="98" t="s">
        <v>70</v>
      </c>
    </row>
    <row r="51349" spans="17:63" ht="29.25" customHeight="1" x14ac:dyDescent="0.2">
      <c r="Q51349" s="92" t="s">
        <v>50</v>
      </c>
      <c r="BF51349" s="101" t="s">
        <v>58</v>
      </c>
      <c r="BK51349" s="98" t="s">
        <v>70</v>
      </c>
    </row>
    <row r="51350" spans="17:63" ht="29.25" customHeight="1" x14ac:dyDescent="0.2">
      <c r="Q51350" s="92" t="s">
        <v>50</v>
      </c>
      <c r="BF51350" s="101" t="s">
        <v>58</v>
      </c>
      <c r="BK51350" s="98" t="s">
        <v>70</v>
      </c>
    </row>
    <row r="51351" spans="17:63" ht="29.25" customHeight="1" x14ac:dyDescent="0.2">
      <c r="Q51351" s="92" t="s">
        <v>50</v>
      </c>
      <c r="BF51351" s="101" t="s">
        <v>58</v>
      </c>
      <c r="BK51351" s="98" t="s">
        <v>70</v>
      </c>
    </row>
    <row r="51352" spans="17:63" ht="29.25" customHeight="1" x14ac:dyDescent="0.2">
      <c r="Q51352" s="92" t="s">
        <v>50</v>
      </c>
      <c r="BF51352" s="101" t="s">
        <v>58</v>
      </c>
      <c r="BK51352" s="98" t="s">
        <v>70</v>
      </c>
    </row>
    <row r="51353" spans="17:63" ht="29.25" customHeight="1" x14ac:dyDescent="0.2">
      <c r="Q51353" s="92" t="s">
        <v>50</v>
      </c>
      <c r="BF51353" s="101" t="s">
        <v>58</v>
      </c>
      <c r="BK51353" s="98" t="s">
        <v>70</v>
      </c>
    </row>
    <row r="51354" spans="17:63" ht="29.25" customHeight="1" x14ac:dyDescent="0.2">
      <c r="Q51354" s="92" t="s">
        <v>50</v>
      </c>
      <c r="BF51354" s="101" t="s">
        <v>58</v>
      </c>
      <c r="BK51354" s="98" t="s">
        <v>70</v>
      </c>
    </row>
    <row r="51355" spans="17:63" ht="29.25" customHeight="1" x14ac:dyDescent="0.2">
      <c r="Q51355" s="92" t="s">
        <v>50</v>
      </c>
      <c r="BF51355" s="101" t="s">
        <v>58</v>
      </c>
      <c r="BK51355" s="98" t="s">
        <v>70</v>
      </c>
    </row>
    <row r="51356" spans="17:63" ht="29.25" customHeight="1" x14ac:dyDescent="0.2">
      <c r="Q51356" s="92" t="s">
        <v>50</v>
      </c>
      <c r="BF51356" s="101" t="s">
        <v>58</v>
      </c>
      <c r="BK51356" s="98" t="s">
        <v>70</v>
      </c>
    </row>
    <row r="51357" spans="17:63" ht="29.25" customHeight="1" x14ac:dyDescent="0.2">
      <c r="Q51357" s="92" t="s">
        <v>50</v>
      </c>
      <c r="BF51357" s="101" t="s">
        <v>58</v>
      </c>
      <c r="BK51357" s="98" t="s">
        <v>70</v>
      </c>
    </row>
    <row r="51358" spans="17:63" ht="29.25" customHeight="1" x14ac:dyDescent="0.2">
      <c r="Q51358" s="92" t="s">
        <v>50</v>
      </c>
      <c r="BF51358" s="101" t="s">
        <v>58</v>
      </c>
      <c r="BK51358" s="98" t="s">
        <v>70</v>
      </c>
    </row>
    <row r="51359" spans="17:63" ht="29.25" customHeight="1" x14ac:dyDescent="0.2">
      <c r="Q51359" s="92" t="s">
        <v>50</v>
      </c>
      <c r="BF51359" s="101" t="s">
        <v>58</v>
      </c>
      <c r="BK51359" s="98" t="s">
        <v>70</v>
      </c>
    </row>
    <row r="51360" spans="17:63" ht="29.25" customHeight="1" x14ac:dyDescent="0.2">
      <c r="Q51360" s="92" t="s">
        <v>50</v>
      </c>
      <c r="BF51360" s="101" t="s">
        <v>58</v>
      </c>
      <c r="BK51360" s="98" t="s">
        <v>70</v>
      </c>
    </row>
    <row r="51361" spans="17:63" ht="29.25" customHeight="1" x14ac:dyDescent="0.2">
      <c r="Q51361" s="92" t="s">
        <v>50</v>
      </c>
      <c r="BF51361" s="101" t="s">
        <v>58</v>
      </c>
      <c r="BK51361" s="98" t="s">
        <v>70</v>
      </c>
    </row>
    <row r="51362" spans="17:63" ht="29.25" customHeight="1" x14ac:dyDescent="0.2">
      <c r="Q51362" s="92" t="s">
        <v>50</v>
      </c>
      <c r="BF51362" s="101" t="s">
        <v>58</v>
      </c>
      <c r="BK51362" s="98" t="s">
        <v>70</v>
      </c>
    </row>
    <row r="51363" spans="17:63" ht="29.25" customHeight="1" x14ac:dyDescent="0.2">
      <c r="Q51363" s="92" t="s">
        <v>50</v>
      </c>
      <c r="BF51363" s="101" t="s">
        <v>58</v>
      </c>
      <c r="BK51363" s="98" t="s">
        <v>70</v>
      </c>
    </row>
    <row r="51364" spans="17:63" ht="29.25" customHeight="1" x14ac:dyDescent="0.2">
      <c r="Q51364" s="92" t="s">
        <v>50</v>
      </c>
      <c r="BF51364" s="101" t="s">
        <v>58</v>
      </c>
      <c r="BK51364" s="98" t="s">
        <v>70</v>
      </c>
    </row>
    <row r="51365" spans="17:63" ht="29.25" customHeight="1" x14ac:dyDescent="0.2">
      <c r="Q51365" s="92" t="s">
        <v>50</v>
      </c>
      <c r="BF51365" s="101" t="s">
        <v>58</v>
      </c>
      <c r="BK51365" s="98" t="s">
        <v>70</v>
      </c>
    </row>
    <row r="51366" spans="17:63" ht="29.25" customHeight="1" x14ac:dyDescent="0.2">
      <c r="Q51366" s="92" t="s">
        <v>50</v>
      </c>
      <c r="BF51366" s="101" t="s">
        <v>58</v>
      </c>
      <c r="BK51366" s="98" t="s">
        <v>70</v>
      </c>
    </row>
    <row r="51367" spans="17:63" ht="29.25" customHeight="1" x14ac:dyDescent="0.2">
      <c r="Q51367" s="92" t="s">
        <v>50</v>
      </c>
      <c r="BF51367" s="101" t="s">
        <v>58</v>
      </c>
      <c r="BK51367" s="98" t="s">
        <v>70</v>
      </c>
    </row>
    <row r="51368" spans="17:63" ht="29.25" customHeight="1" x14ac:dyDescent="0.2">
      <c r="Q51368" s="92" t="s">
        <v>50</v>
      </c>
      <c r="BF51368" s="101" t="s">
        <v>58</v>
      </c>
      <c r="BK51368" s="98" t="s">
        <v>70</v>
      </c>
    </row>
    <row r="51369" spans="17:63" ht="29.25" customHeight="1" x14ac:dyDescent="0.2">
      <c r="Q51369" s="92" t="s">
        <v>50</v>
      </c>
      <c r="BF51369" s="101" t="s">
        <v>58</v>
      </c>
      <c r="BK51369" s="98" t="s">
        <v>70</v>
      </c>
    </row>
    <row r="51370" spans="17:63" ht="29.25" customHeight="1" x14ac:dyDescent="0.2">
      <c r="Q51370" s="92" t="s">
        <v>50</v>
      </c>
      <c r="BF51370" s="101" t="s">
        <v>58</v>
      </c>
      <c r="BK51370" s="98" t="s">
        <v>70</v>
      </c>
    </row>
    <row r="51371" spans="17:63" ht="29.25" customHeight="1" x14ac:dyDescent="0.2">
      <c r="Q51371" s="92" t="s">
        <v>50</v>
      </c>
      <c r="BF51371" s="101" t="s">
        <v>58</v>
      </c>
      <c r="BK51371" s="98" t="s">
        <v>70</v>
      </c>
    </row>
    <row r="51372" spans="17:63" ht="29.25" customHeight="1" x14ac:dyDescent="0.2">
      <c r="Q51372" s="92" t="s">
        <v>50</v>
      </c>
      <c r="BF51372" s="101" t="s">
        <v>58</v>
      </c>
      <c r="BK51372" s="98" t="s">
        <v>70</v>
      </c>
    </row>
    <row r="51373" spans="17:63" ht="29.25" customHeight="1" x14ac:dyDescent="0.2">
      <c r="Q51373" s="92" t="s">
        <v>50</v>
      </c>
      <c r="BF51373" s="101" t="s">
        <v>58</v>
      </c>
      <c r="BK51373" s="98" t="s">
        <v>70</v>
      </c>
    </row>
    <row r="51374" spans="17:63" ht="29.25" customHeight="1" x14ac:dyDescent="0.2">
      <c r="Q51374" s="92" t="s">
        <v>50</v>
      </c>
      <c r="BF51374" s="101" t="s">
        <v>58</v>
      </c>
      <c r="BK51374" s="98" t="s">
        <v>70</v>
      </c>
    </row>
    <row r="51375" spans="17:63" ht="29.25" customHeight="1" x14ac:dyDescent="0.2">
      <c r="Q51375" s="92" t="s">
        <v>50</v>
      </c>
      <c r="BF51375" s="101" t="s">
        <v>58</v>
      </c>
      <c r="BK51375" s="98" t="s">
        <v>70</v>
      </c>
    </row>
    <row r="51376" spans="17:63" ht="29.25" customHeight="1" x14ac:dyDescent="0.2">
      <c r="Q51376" s="92" t="s">
        <v>50</v>
      </c>
      <c r="BF51376" s="101" t="s">
        <v>58</v>
      </c>
      <c r="BK51376" s="98" t="s">
        <v>70</v>
      </c>
    </row>
    <row r="51377" spans="17:63" ht="29.25" customHeight="1" x14ac:dyDescent="0.2">
      <c r="Q51377" s="92" t="s">
        <v>50</v>
      </c>
      <c r="BF51377" s="101" t="s">
        <v>58</v>
      </c>
      <c r="BK51377" s="98" t="s">
        <v>70</v>
      </c>
    </row>
    <row r="51378" spans="17:63" ht="29.25" customHeight="1" x14ac:dyDescent="0.2">
      <c r="Q51378" s="92" t="s">
        <v>50</v>
      </c>
      <c r="BF51378" s="101" t="s">
        <v>58</v>
      </c>
      <c r="BK51378" s="98" t="s">
        <v>70</v>
      </c>
    </row>
    <row r="51379" spans="17:63" ht="29.25" customHeight="1" x14ac:dyDescent="0.2">
      <c r="Q51379" s="92" t="s">
        <v>50</v>
      </c>
      <c r="BF51379" s="101" t="s">
        <v>58</v>
      </c>
      <c r="BK51379" s="98" t="s">
        <v>70</v>
      </c>
    </row>
    <row r="51380" spans="17:63" ht="29.25" customHeight="1" x14ac:dyDescent="0.2">
      <c r="Q51380" s="92" t="s">
        <v>50</v>
      </c>
      <c r="BF51380" s="101" t="s">
        <v>58</v>
      </c>
      <c r="BK51380" s="98" t="s">
        <v>70</v>
      </c>
    </row>
    <row r="51381" spans="17:63" ht="29.25" customHeight="1" x14ac:dyDescent="0.2">
      <c r="Q51381" s="92" t="s">
        <v>50</v>
      </c>
      <c r="BF51381" s="101" t="s">
        <v>58</v>
      </c>
      <c r="BK51381" s="98" t="s">
        <v>70</v>
      </c>
    </row>
    <row r="51382" spans="17:63" ht="29.25" customHeight="1" x14ac:dyDescent="0.2">
      <c r="Q51382" s="92" t="s">
        <v>50</v>
      </c>
      <c r="BF51382" s="101" t="s">
        <v>58</v>
      </c>
      <c r="BK51382" s="98" t="s">
        <v>70</v>
      </c>
    </row>
    <row r="51383" spans="17:63" ht="29.25" customHeight="1" x14ac:dyDescent="0.2">
      <c r="Q51383" s="92" t="s">
        <v>50</v>
      </c>
      <c r="BF51383" s="101" t="s">
        <v>58</v>
      </c>
      <c r="BK51383" s="98" t="s">
        <v>70</v>
      </c>
    </row>
    <row r="51384" spans="17:63" ht="29.25" customHeight="1" x14ac:dyDescent="0.2">
      <c r="Q51384" s="92" t="s">
        <v>50</v>
      </c>
      <c r="BF51384" s="101" t="s">
        <v>58</v>
      </c>
      <c r="BK51384" s="98" t="s">
        <v>70</v>
      </c>
    </row>
    <row r="51385" spans="17:63" ht="29.25" customHeight="1" x14ac:dyDescent="0.2">
      <c r="Q51385" s="92" t="s">
        <v>50</v>
      </c>
      <c r="BF51385" s="101" t="s">
        <v>58</v>
      </c>
      <c r="BK51385" s="98" t="s">
        <v>70</v>
      </c>
    </row>
    <row r="51386" spans="17:63" ht="29.25" customHeight="1" x14ac:dyDescent="0.2">
      <c r="Q51386" s="92" t="s">
        <v>50</v>
      </c>
      <c r="BF51386" s="101" t="s">
        <v>58</v>
      </c>
      <c r="BK51386" s="98" t="s">
        <v>70</v>
      </c>
    </row>
    <row r="51387" spans="17:63" ht="29.25" customHeight="1" x14ac:dyDescent="0.2">
      <c r="Q51387" s="92" t="s">
        <v>50</v>
      </c>
      <c r="BF51387" s="101" t="s">
        <v>58</v>
      </c>
      <c r="BK51387" s="98" t="s">
        <v>70</v>
      </c>
    </row>
    <row r="51388" spans="17:63" ht="29.25" customHeight="1" x14ac:dyDescent="0.2">
      <c r="Q51388" s="92" t="s">
        <v>50</v>
      </c>
      <c r="BF51388" s="101" t="s">
        <v>58</v>
      </c>
      <c r="BK51388" s="98" t="s">
        <v>70</v>
      </c>
    </row>
    <row r="51389" spans="17:63" ht="29.25" customHeight="1" x14ac:dyDescent="0.2">
      <c r="Q51389" s="92" t="s">
        <v>50</v>
      </c>
      <c r="BF51389" s="101" t="s">
        <v>58</v>
      </c>
      <c r="BK51389" s="98" t="s">
        <v>70</v>
      </c>
    </row>
    <row r="51390" spans="17:63" ht="29.25" customHeight="1" x14ac:dyDescent="0.2">
      <c r="Q51390" s="92" t="s">
        <v>50</v>
      </c>
      <c r="BF51390" s="101" t="s">
        <v>58</v>
      </c>
      <c r="BK51390" s="98" t="s">
        <v>70</v>
      </c>
    </row>
    <row r="51391" spans="17:63" ht="29.25" customHeight="1" x14ac:dyDescent="0.2">
      <c r="Q51391" s="92" t="s">
        <v>50</v>
      </c>
      <c r="BF51391" s="101" t="s">
        <v>58</v>
      </c>
      <c r="BK51391" s="98" t="s">
        <v>70</v>
      </c>
    </row>
    <row r="51392" spans="17:63" ht="29.25" customHeight="1" x14ac:dyDescent="0.2">
      <c r="Q51392" s="92" t="s">
        <v>50</v>
      </c>
      <c r="BF51392" s="101" t="s">
        <v>58</v>
      </c>
      <c r="BK51392" s="98" t="s">
        <v>70</v>
      </c>
    </row>
    <row r="51393" spans="17:63" ht="29.25" customHeight="1" x14ac:dyDescent="0.2">
      <c r="Q51393" s="92" t="s">
        <v>50</v>
      </c>
      <c r="BF51393" s="101" t="s">
        <v>58</v>
      </c>
      <c r="BK51393" s="98" t="s">
        <v>70</v>
      </c>
    </row>
    <row r="51394" spans="17:63" ht="29.25" customHeight="1" x14ac:dyDescent="0.2">
      <c r="Q51394" s="92" t="s">
        <v>50</v>
      </c>
      <c r="BF51394" s="101" t="s">
        <v>58</v>
      </c>
      <c r="BK51394" s="98" t="s">
        <v>70</v>
      </c>
    </row>
    <row r="51395" spans="17:63" ht="29.25" customHeight="1" x14ac:dyDescent="0.2">
      <c r="Q51395" s="92" t="s">
        <v>50</v>
      </c>
      <c r="BF51395" s="101" t="s">
        <v>58</v>
      </c>
      <c r="BK51395" s="98" t="s">
        <v>70</v>
      </c>
    </row>
    <row r="51396" spans="17:63" ht="29.25" customHeight="1" x14ac:dyDescent="0.2">
      <c r="Q51396" s="92" t="s">
        <v>50</v>
      </c>
      <c r="BF51396" s="101" t="s">
        <v>58</v>
      </c>
      <c r="BK51396" s="98" t="s">
        <v>70</v>
      </c>
    </row>
    <row r="51397" spans="17:63" ht="29.25" customHeight="1" x14ac:dyDescent="0.2">
      <c r="Q51397" s="92" t="s">
        <v>50</v>
      </c>
      <c r="BF51397" s="101" t="s">
        <v>58</v>
      </c>
      <c r="BK51397" s="98" t="s">
        <v>70</v>
      </c>
    </row>
    <row r="51398" spans="17:63" ht="29.25" customHeight="1" x14ac:dyDescent="0.2">
      <c r="Q51398" s="92" t="s">
        <v>50</v>
      </c>
      <c r="BF51398" s="101" t="s">
        <v>58</v>
      </c>
      <c r="BK51398" s="98" t="s">
        <v>70</v>
      </c>
    </row>
    <row r="51399" spans="17:63" ht="29.25" customHeight="1" x14ac:dyDescent="0.2">
      <c r="Q51399" s="92" t="s">
        <v>50</v>
      </c>
      <c r="BF51399" s="101" t="s">
        <v>58</v>
      </c>
      <c r="BK51399" s="98" t="s">
        <v>70</v>
      </c>
    </row>
    <row r="51400" spans="17:63" ht="29.25" customHeight="1" x14ac:dyDescent="0.2">
      <c r="Q51400" s="92" t="s">
        <v>50</v>
      </c>
      <c r="BF51400" s="101" t="s">
        <v>58</v>
      </c>
      <c r="BK51400" s="98" t="s">
        <v>70</v>
      </c>
    </row>
    <row r="51401" spans="17:63" ht="29.25" customHeight="1" x14ac:dyDescent="0.2">
      <c r="Q51401" s="92" t="s">
        <v>50</v>
      </c>
      <c r="BF51401" s="101" t="s">
        <v>58</v>
      </c>
      <c r="BK51401" s="98" t="s">
        <v>70</v>
      </c>
    </row>
    <row r="51402" spans="17:63" ht="29.25" customHeight="1" x14ac:dyDescent="0.2">
      <c r="Q51402" s="92" t="s">
        <v>50</v>
      </c>
      <c r="BF51402" s="101" t="s">
        <v>58</v>
      </c>
      <c r="BK51402" s="98" t="s">
        <v>70</v>
      </c>
    </row>
    <row r="51403" spans="17:63" ht="29.25" customHeight="1" x14ac:dyDescent="0.2">
      <c r="Q51403" s="92" t="s">
        <v>50</v>
      </c>
      <c r="BF51403" s="101" t="s">
        <v>58</v>
      </c>
      <c r="BK51403" s="98" t="s">
        <v>70</v>
      </c>
    </row>
    <row r="51404" spans="17:63" ht="29.25" customHeight="1" x14ac:dyDescent="0.2">
      <c r="Q51404" s="92" t="s">
        <v>50</v>
      </c>
      <c r="BF51404" s="101" t="s">
        <v>58</v>
      </c>
      <c r="BK51404" s="98" t="s">
        <v>70</v>
      </c>
    </row>
    <row r="51405" spans="17:63" ht="29.25" customHeight="1" x14ac:dyDescent="0.2">
      <c r="Q51405" s="92" t="s">
        <v>50</v>
      </c>
      <c r="BF51405" s="101" t="s">
        <v>58</v>
      </c>
      <c r="BK51405" s="98" t="s">
        <v>70</v>
      </c>
    </row>
    <row r="51406" spans="17:63" ht="29.25" customHeight="1" x14ac:dyDescent="0.2">
      <c r="Q51406" s="92" t="s">
        <v>50</v>
      </c>
      <c r="BF51406" s="101" t="s">
        <v>58</v>
      </c>
      <c r="BK51406" s="98" t="s">
        <v>70</v>
      </c>
    </row>
    <row r="51407" spans="17:63" ht="29.25" customHeight="1" x14ac:dyDescent="0.2">
      <c r="Q51407" s="92" t="s">
        <v>50</v>
      </c>
      <c r="BF51407" s="101" t="s">
        <v>58</v>
      </c>
      <c r="BK51407" s="98" t="s">
        <v>70</v>
      </c>
    </row>
    <row r="51408" spans="17:63" ht="29.25" customHeight="1" x14ac:dyDescent="0.2">
      <c r="Q51408" s="92" t="s">
        <v>50</v>
      </c>
      <c r="BF51408" s="101" t="s">
        <v>58</v>
      </c>
      <c r="BK51408" s="98" t="s">
        <v>70</v>
      </c>
    </row>
    <row r="51409" spans="17:63" ht="29.25" customHeight="1" x14ac:dyDescent="0.2">
      <c r="Q51409" s="92" t="s">
        <v>50</v>
      </c>
      <c r="BF51409" s="101" t="s">
        <v>58</v>
      </c>
      <c r="BK51409" s="98" t="s">
        <v>70</v>
      </c>
    </row>
    <row r="51410" spans="17:63" ht="29.25" customHeight="1" x14ac:dyDescent="0.2">
      <c r="Q51410" s="92" t="s">
        <v>50</v>
      </c>
      <c r="BF51410" s="101" t="s">
        <v>58</v>
      </c>
      <c r="BK51410" s="98" t="s">
        <v>70</v>
      </c>
    </row>
    <row r="51411" spans="17:63" ht="29.25" customHeight="1" x14ac:dyDescent="0.2">
      <c r="Q51411" s="92" t="s">
        <v>50</v>
      </c>
      <c r="BF51411" s="101" t="s">
        <v>58</v>
      </c>
      <c r="BK51411" s="98" t="s">
        <v>70</v>
      </c>
    </row>
    <row r="51412" spans="17:63" ht="29.25" customHeight="1" x14ac:dyDescent="0.2">
      <c r="Q51412" s="92" t="s">
        <v>50</v>
      </c>
      <c r="BF51412" s="101" t="s">
        <v>58</v>
      </c>
      <c r="BK51412" s="98" t="s">
        <v>70</v>
      </c>
    </row>
    <row r="51413" spans="17:63" ht="29.25" customHeight="1" x14ac:dyDescent="0.2">
      <c r="Q51413" s="92" t="s">
        <v>50</v>
      </c>
      <c r="BF51413" s="101" t="s">
        <v>58</v>
      </c>
      <c r="BK51413" s="98" t="s">
        <v>70</v>
      </c>
    </row>
    <row r="51414" spans="17:63" ht="29.25" customHeight="1" x14ac:dyDescent="0.2">
      <c r="Q51414" s="92" t="s">
        <v>50</v>
      </c>
      <c r="BF51414" s="101" t="s">
        <v>58</v>
      </c>
      <c r="BK51414" s="98" t="s">
        <v>70</v>
      </c>
    </row>
    <row r="51415" spans="17:63" ht="29.25" customHeight="1" x14ac:dyDescent="0.2">
      <c r="Q51415" s="92" t="s">
        <v>50</v>
      </c>
      <c r="BF51415" s="101" t="s">
        <v>58</v>
      </c>
      <c r="BK51415" s="98" t="s">
        <v>70</v>
      </c>
    </row>
    <row r="51416" spans="17:63" ht="29.25" customHeight="1" x14ac:dyDescent="0.2">
      <c r="Q51416" s="92" t="s">
        <v>50</v>
      </c>
      <c r="BF51416" s="101" t="s">
        <v>58</v>
      </c>
      <c r="BK51416" s="98" t="s">
        <v>70</v>
      </c>
    </row>
    <row r="51417" spans="17:63" ht="29.25" customHeight="1" x14ac:dyDescent="0.2">
      <c r="Q51417" s="92" t="s">
        <v>50</v>
      </c>
      <c r="BF51417" s="101" t="s">
        <v>58</v>
      </c>
      <c r="BK51417" s="98" t="s">
        <v>70</v>
      </c>
    </row>
    <row r="51418" spans="17:63" ht="29.25" customHeight="1" x14ac:dyDescent="0.2">
      <c r="Q51418" s="92" t="s">
        <v>50</v>
      </c>
      <c r="BF51418" s="101" t="s">
        <v>58</v>
      </c>
      <c r="BK51418" s="98" t="s">
        <v>70</v>
      </c>
    </row>
    <row r="51419" spans="17:63" ht="29.25" customHeight="1" x14ac:dyDescent="0.2">
      <c r="Q51419" s="92" t="s">
        <v>50</v>
      </c>
      <c r="BF51419" s="101" t="s">
        <v>58</v>
      </c>
      <c r="BK51419" s="98" t="s">
        <v>70</v>
      </c>
    </row>
    <row r="51420" spans="17:63" ht="29.25" customHeight="1" x14ac:dyDescent="0.2">
      <c r="Q51420" s="92" t="s">
        <v>50</v>
      </c>
      <c r="BF51420" s="101" t="s">
        <v>58</v>
      </c>
      <c r="BK51420" s="98" t="s">
        <v>70</v>
      </c>
    </row>
    <row r="51421" spans="17:63" ht="29.25" customHeight="1" x14ac:dyDescent="0.2">
      <c r="Q51421" s="92" t="s">
        <v>50</v>
      </c>
      <c r="BF51421" s="101" t="s">
        <v>58</v>
      </c>
      <c r="BK51421" s="98" t="s">
        <v>70</v>
      </c>
    </row>
    <row r="51422" spans="17:63" ht="29.25" customHeight="1" x14ac:dyDescent="0.2">
      <c r="Q51422" s="92" t="s">
        <v>50</v>
      </c>
      <c r="BF51422" s="101" t="s">
        <v>58</v>
      </c>
      <c r="BK51422" s="98" t="s">
        <v>70</v>
      </c>
    </row>
    <row r="51423" spans="17:63" ht="29.25" customHeight="1" x14ac:dyDescent="0.2">
      <c r="Q51423" s="92" t="s">
        <v>50</v>
      </c>
      <c r="BF51423" s="101" t="s">
        <v>58</v>
      </c>
      <c r="BK51423" s="98" t="s">
        <v>70</v>
      </c>
    </row>
    <row r="51424" spans="17:63" ht="29.25" customHeight="1" x14ac:dyDescent="0.2">
      <c r="Q51424" s="92" t="s">
        <v>50</v>
      </c>
      <c r="BF51424" s="101" t="s">
        <v>58</v>
      </c>
      <c r="BK51424" s="98" t="s">
        <v>70</v>
      </c>
    </row>
    <row r="51425" spans="17:63" ht="29.25" customHeight="1" x14ac:dyDescent="0.2">
      <c r="Q51425" s="92" t="s">
        <v>50</v>
      </c>
      <c r="BF51425" s="101" t="s">
        <v>58</v>
      </c>
      <c r="BK51425" s="98" t="s">
        <v>70</v>
      </c>
    </row>
    <row r="51426" spans="17:63" ht="29.25" customHeight="1" x14ac:dyDescent="0.2">
      <c r="Q51426" s="92" t="s">
        <v>50</v>
      </c>
      <c r="BF51426" s="101" t="s">
        <v>58</v>
      </c>
      <c r="BK51426" s="98" t="s">
        <v>70</v>
      </c>
    </row>
    <row r="51427" spans="17:63" ht="29.25" customHeight="1" x14ac:dyDescent="0.2">
      <c r="Q51427" s="92" t="s">
        <v>50</v>
      </c>
      <c r="BF51427" s="101" t="s">
        <v>58</v>
      </c>
      <c r="BK51427" s="98" t="s">
        <v>70</v>
      </c>
    </row>
    <row r="51428" spans="17:63" ht="29.25" customHeight="1" x14ac:dyDescent="0.2">
      <c r="Q51428" s="92" t="s">
        <v>50</v>
      </c>
      <c r="BF51428" s="101" t="s">
        <v>58</v>
      </c>
      <c r="BK51428" s="98" t="s">
        <v>70</v>
      </c>
    </row>
    <row r="51429" spans="17:63" ht="29.25" customHeight="1" x14ac:dyDescent="0.2">
      <c r="Q51429" s="92" t="s">
        <v>50</v>
      </c>
      <c r="BF51429" s="101" t="s">
        <v>58</v>
      </c>
      <c r="BK51429" s="98" t="s">
        <v>70</v>
      </c>
    </row>
    <row r="51430" spans="17:63" ht="29.25" customHeight="1" x14ac:dyDescent="0.2">
      <c r="Q51430" s="92" t="s">
        <v>50</v>
      </c>
      <c r="BF51430" s="101" t="s">
        <v>58</v>
      </c>
      <c r="BK51430" s="98" t="s">
        <v>70</v>
      </c>
    </row>
    <row r="51431" spans="17:63" ht="29.25" customHeight="1" x14ac:dyDescent="0.2">
      <c r="Q51431" s="92" t="s">
        <v>50</v>
      </c>
      <c r="BF51431" s="101" t="s">
        <v>58</v>
      </c>
      <c r="BK51431" s="98" t="s">
        <v>70</v>
      </c>
    </row>
    <row r="51432" spans="17:63" ht="29.25" customHeight="1" x14ac:dyDescent="0.2">
      <c r="Q51432" s="92" t="s">
        <v>50</v>
      </c>
      <c r="BF51432" s="101" t="s">
        <v>58</v>
      </c>
      <c r="BK51432" s="98" t="s">
        <v>70</v>
      </c>
    </row>
    <row r="51433" spans="17:63" ht="29.25" customHeight="1" x14ac:dyDescent="0.2">
      <c r="Q51433" s="92" t="s">
        <v>50</v>
      </c>
      <c r="BF51433" s="101" t="s">
        <v>58</v>
      </c>
      <c r="BK51433" s="98" t="s">
        <v>70</v>
      </c>
    </row>
    <row r="51434" spans="17:63" ht="29.25" customHeight="1" x14ac:dyDescent="0.2">
      <c r="Q51434" s="92" t="s">
        <v>50</v>
      </c>
      <c r="BF51434" s="101" t="s">
        <v>58</v>
      </c>
      <c r="BK51434" s="98" t="s">
        <v>70</v>
      </c>
    </row>
    <row r="51435" spans="17:63" ht="29.25" customHeight="1" x14ac:dyDescent="0.2">
      <c r="Q51435" s="92" t="s">
        <v>50</v>
      </c>
      <c r="BF51435" s="101" t="s">
        <v>58</v>
      </c>
      <c r="BK51435" s="98" t="s">
        <v>70</v>
      </c>
    </row>
    <row r="51436" spans="17:63" ht="29.25" customHeight="1" x14ac:dyDescent="0.2">
      <c r="Q51436" s="92" t="s">
        <v>50</v>
      </c>
      <c r="BF51436" s="101" t="s">
        <v>58</v>
      </c>
      <c r="BK51436" s="98" t="s">
        <v>70</v>
      </c>
    </row>
    <row r="51437" spans="17:63" ht="29.25" customHeight="1" x14ac:dyDescent="0.2">
      <c r="Q51437" s="92" t="s">
        <v>50</v>
      </c>
      <c r="BF51437" s="101" t="s">
        <v>58</v>
      </c>
      <c r="BK51437" s="98" t="s">
        <v>70</v>
      </c>
    </row>
    <row r="51438" spans="17:63" ht="29.25" customHeight="1" x14ac:dyDescent="0.2">
      <c r="Q51438" s="92" t="s">
        <v>50</v>
      </c>
      <c r="BF51438" s="101" t="s">
        <v>58</v>
      </c>
      <c r="BK51438" s="98" t="s">
        <v>70</v>
      </c>
    </row>
    <row r="51439" spans="17:63" ht="29.25" customHeight="1" x14ac:dyDescent="0.2">
      <c r="Q51439" s="92" t="s">
        <v>50</v>
      </c>
      <c r="BF51439" s="101" t="s">
        <v>58</v>
      </c>
      <c r="BK51439" s="98" t="s">
        <v>70</v>
      </c>
    </row>
    <row r="51440" spans="17:63" ht="29.25" customHeight="1" x14ac:dyDescent="0.2">
      <c r="Q51440" s="92" t="s">
        <v>50</v>
      </c>
      <c r="BF51440" s="101" t="s">
        <v>58</v>
      </c>
      <c r="BK51440" s="98" t="s">
        <v>70</v>
      </c>
    </row>
    <row r="51441" spans="17:63" ht="29.25" customHeight="1" x14ac:dyDescent="0.2">
      <c r="Q51441" s="92" t="s">
        <v>50</v>
      </c>
      <c r="BF51441" s="101" t="s">
        <v>58</v>
      </c>
      <c r="BK51441" s="98" t="s">
        <v>70</v>
      </c>
    </row>
    <row r="51442" spans="17:63" ht="29.25" customHeight="1" x14ac:dyDescent="0.2">
      <c r="Q51442" s="92" t="s">
        <v>50</v>
      </c>
      <c r="BF51442" s="101" t="s">
        <v>58</v>
      </c>
      <c r="BK51442" s="98" t="s">
        <v>70</v>
      </c>
    </row>
    <row r="51443" spans="17:63" ht="29.25" customHeight="1" x14ac:dyDescent="0.2">
      <c r="Q51443" s="92" t="s">
        <v>50</v>
      </c>
      <c r="BF51443" s="101" t="s">
        <v>58</v>
      </c>
      <c r="BK51443" s="98" t="s">
        <v>70</v>
      </c>
    </row>
    <row r="51444" spans="17:63" ht="29.25" customHeight="1" x14ac:dyDescent="0.2">
      <c r="Q51444" s="92" t="s">
        <v>50</v>
      </c>
      <c r="BF51444" s="101" t="s">
        <v>58</v>
      </c>
      <c r="BK51444" s="98" t="s">
        <v>70</v>
      </c>
    </row>
    <row r="51445" spans="17:63" ht="29.25" customHeight="1" x14ac:dyDescent="0.2">
      <c r="Q51445" s="92" t="s">
        <v>50</v>
      </c>
      <c r="BF51445" s="101" t="s">
        <v>58</v>
      </c>
      <c r="BK51445" s="98" t="s">
        <v>70</v>
      </c>
    </row>
    <row r="51446" spans="17:63" ht="29.25" customHeight="1" x14ac:dyDescent="0.2">
      <c r="Q51446" s="92" t="s">
        <v>50</v>
      </c>
      <c r="BF51446" s="101" t="s">
        <v>58</v>
      </c>
      <c r="BK51446" s="98" t="s">
        <v>70</v>
      </c>
    </row>
    <row r="51447" spans="17:63" ht="29.25" customHeight="1" x14ac:dyDescent="0.2">
      <c r="Q51447" s="92" t="s">
        <v>50</v>
      </c>
      <c r="BF51447" s="101" t="s">
        <v>58</v>
      </c>
      <c r="BK51447" s="98" t="s">
        <v>70</v>
      </c>
    </row>
    <row r="51448" spans="17:63" ht="29.25" customHeight="1" x14ac:dyDescent="0.2">
      <c r="Q51448" s="92" t="s">
        <v>50</v>
      </c>
      <c r="BF51448" s="101" t="s">
        <v>58</v>
      </c>
      <c r="BK51448" s="98" t="s">
        <v>70</v>
      </c>
    </row>
    <row r="51449" spans="17:63" ht="29.25" customHeight="1" x14ac:dyDescent="0.2">
      <c r="Q51449" s="92" t="s">
        <v>50</v>
      </c>
      <c r="BF51449" s="101" t="s">
        <v>58</v>
      </c>
      <c r="BK51449" s="98" t="s">
        <v>70</v>
      </c>
    </row>
    <row r="51450" spans="17:63" ht="29.25" customHeight="1" x14ac:dyDescent="0.2">
      <c r="Q51450" s="92" t="s">
        <v>50</v>
      </c>
      <c r="BF51450" s="101" t="s">
        <v>58</v>
      </c>
      <c r="BK51450" s="98" t="s">
        <v>70</v>
      </c>
    </row>
    <row r="51451" spans="17:63" ht="29.25" customHeight="1" x14ac:dyDescent="0.2">
      <c r="Q51451" s="92" t="s">
        <v>50</v>
      </c>
      <c r="BF51451" s="101" t="s">
        <v>58</v>
      </c>
      <c r="BK51451" s="98" t="s">
        <v>70</v>
      </c>
    </row>
    <row r="51452" spans="17:63" ht="29.25" customHeight="1" x14ac:dyDescent="0.2">
      <c r="Q51452" s="92" t="s">
        <v>50</v>
      </c>
      <c r="BF51452" s="101" t="s">
        <v>58</v>
      </c>
      <c r="BK51452" s="98" t="s">
        <v>70</v>
      </c>
    </row>
    <row r="51453" spans="17:63" ht="29.25" customHeight="1" x14ac:dyDescent="0.2">
      <c r="Q51453" s="92" t="s">
        <v>50</v>
      </c>
      <c r="BF51453" s="101" t="s">
        <v>58</v>
      </c>
      <c r="BK51453" s="98" t="s">
        <v>70</v>
      </c>
    </row>
    <row r="51454" spans="17:63" ht="29.25" customHeight="1" x14ac:dyDescent="0.2">
      <c r="Q51454" s="92" t="s">
        <v>50</v>
      </c>
      <c r="BF51454" s="101" t="s">
        <v>58</v>
      </c>
      <c r="BK51454" s="98" t="s">
        <v>70</v>
      </c>
    </row>
    <row r="51455" spans="17:63" ht="29.25" customHeight="1" x14ac:dyDescent="0.2">
      <c r="Q51455" s="92" t="s">
        <v>50</v>
      </c>
      <c r="BF51455" s="101" t="s">
        <v>58</v>
      </c>
      <c r="BK51455" s="98" t="s">
        <v>70</v>
      </c>
    </row>
    <row r="51456" spans="17:63" ht="29.25" customHeight="1" x14ac:dyDescent="0.2">
      <c r="Q51456" s="92" t="s">
        <v>50</v>
      </c>
      <c r="BF51456" s="101" t="s">
        <v>58</v>
      </c>
      <c r="BK51456" s="98" t="s">
        <v>70</v>
      </c>
    </row>
    <row r="51457" spans="17:63" ht="29.25" customHeight="1" x14ac:dyDescent="0.2">
      <c r="Q51457" s="92" t="s">
        <v>50</v>
      </c>
      <c r="BF51457" s="101" t="s">
        <v>58</v>
      </c>
      <c r="BK51457" s="98" t="s">
        <v>70</v>
      </c>
    </row>
    <row r="51458" spans="17:63" ht="29.25" customHeight="1" x14ac:dyDescent="0.2">
      <c r="Q51458" s="92" t="s">
        <v>50</v>
      </c>
      <c r="BF51458" s="101" t="s">
        <v>58</v>
      </c>
      <c r="BK51458" s="98" t="s">
        <v>70</v>
      </c>
    </row>
    <row r="51459" spans="17:63" ht="29.25" customHeight="1" x14ac:dyDescent="0.2">
      <c r="Q51459" s="92" t="s">
        <v>50</v>
      </c>
      <c r="BF51459" s="101" t="s">
        <v>58</v>
      </c>
      <c r="BK51459" s="98" t="s">
        <v>70</v>
      </c>
    </row>
    <row r="51460" spans="17:63" ht="29.25" customHeight="1" x14ac:dyDescent="0.2">
      <c r="Q51460" s="92" t="s">
        <v>50</v>
      </c>
      <c r="BF51460" s="101" t="s">
        <v>58</v>
      </c>
      <c r="BK51460" s="98" t="s">
        <v>70</v>
      </c>
    </row>
    <row r="51461" spans="17:63" ht="29.25" customHeight="1" x14ac:dyDescent="0.2">
      <c r="Q51461" s="92" t="s">
        <v>50</v>
      </c>
      <c r="BF51461" s="101" t="s">
        <v>58</v>
      </c>
      <c r="BK51461" s="98" t="s">
        <v>70</v>
      </c>
    </row>
    <row r="51462" spans="17:63" ht="29.25" customHeight="1" x14ac:dyDescent="0.2">
      <c r="Q51462" s="92" t="s">
        <v>50</v>
      </c>
      <c r="BF51462" s="101" t="s">
        <v>58</v>
      </c>
      <c r="BK51462" s="98" t="s">
        <v>70</v>
      </c>
    </row>
    <row r="51463" spans="17:63" ht="29.25" customHeight="1" x14ac:dyDescent="0.2">
      <c r="Q51463" s="92" t="s">
        <v>50</v>
      </c>
      <c r="BF51463" s="101" t="s">
        <v>58</v>
      </c>
      <c r="BK51463" s="98" t="s">
        <v>70</v>
      </c>
    </row>
    <row r="51464" spans="17:63" ht="29.25" customHeight="1" x14ac:dyDescent="0.2">
      <c r="Q51464" s="92" t="s">
        <v>50</v>
      </c>
      <c r="BF51464" s="101" t="s">
        <v>58</v>
      </c>
      <c r="BK51464" s="98" t="s">
        <v>70</v>
      </c>
    </row>
    <row r="51465" spans="17:63" ht="29.25" customHeight="1" x14ac:dyDescent="0.2">
      <c r="Q51465" s="92" t="s">
        <v>50</v>
      </c>
      <c r="BF51465" s="101" t="s">
        <v>58</v>
      </c>
      <c r="BK51465" s="98" t="s">
        <v>70</v>
      </c>
    </row>
    <row r="51466" spans="17:63" ht="29.25" customHeight="1" x14ac:dyDescent="0.2">
      <c r="Q51466" s="92" t="s">
        <v>50</v>
      </c>
      <c r="BF51466" s="101" t="s">
        <v>58</v>
      </c>
      <c r="BK51466" s="98" t="s">
        <v>70</v>
      </c>
    </row>
    <row r="51467" spans="17:63" ht="29.25" customHeight="1" x14ac:dyDescent="0.2">
      <c r="Q51467" s="92" t="s">
        <v>50</v>
      </c>
      <c r="BF51467" s="101" t="s">
        <v>58</v>
      </c>
      <c r="BK51467" s="98" t="s">
        <v>70</v>
      </c>
    </row>
    <row r="51468" spans="17:63" ht="29.25" customHeight="1" x14ac:dyDescent="0.2">
      <c r="Q51468" s="92" t="s">
        <v>50</v>
      </c>
      <c r="BF51468" s="101" t="s">
        <v>58</v>
      </c>
      <c r="BK51468" s="98" t="s">
        <v>70</v>
      </c>
    </row>
    <row r="51469" spans="17:63" ht="29.25" customHeight="1" x14ac:dyDescent="0.2">
      <c r="Q51469" s="92" t="s">
        <v>50</v>
      </c>
      <c r="BF51469" s="101" t="s">
        <v>58</v>
      </c>
      <c r="BK51469" s="98" t="s">
        <v>70</v>
      </c>
    </row>
    <row r="51470" spans="17:63" ht="29.25" customHeight="1" x14ac:dyDescent="0.2">
      <c r="Q51470" s="92" t="s">
        <v>50</v>
      </c>
      <c r="BF51470" s="101" t="s">
        <v>58</v>
      </c>
      <c r="BK51470" s="98" t="s">
        <v>70</v>
      </c>
    </row>
    <row r="51471" spans="17:63" ht="29.25" customHeight="1" x14ac:dyDescent="0.2">
      <c r="Q51471" s="92" t="s">
        <v>50</v>
      </c>
      <c r="BF51471" s="101" t="s">
        <v>58</v>
      </c>
      <c r="BK51471" s="98" t="s">
        <v>70</v>
      </c>
    </row>
    <row r="51472" spans="17:63" ht="29.25" customHeight="1" x14ac:dyDescent="0.2">
      <c r="Q51472" s="92" t="s">
        <v>50</v>
      </c>
      <c r="BF51472" s="101" t="s">
        <v>58</v>
      </c>
      <c r="BK51472" s="98" t="s">
        <v>70</v>
      </c>
    </row>
    <row r="51473" spans="17:63" ht="29.25" customHeight="1" x14ac:dyDescent="0.2">
      <c r="Q51473" s="92" t="s">
        <v>50</v>
      </c>
      <c r="BF51473" s="101" t="s">
        <v>58</v>
      </c>
      <c r="BK51473" s="98" t="s">
        <v>70</v>
      </c>
    </row>
    <row r="51474" spans="17:63" ht="29.25" customHeight="1" x14ac:dyDescent="0.2">
      <c r="Q51474" s="92" t="s">
        <v>50</v>
      </c>
      <c r="BF51474" s="101" t="s">
        <v>58</v>
      </c>
      <c r="BK51474" s="98" t="s">
        <v>70</v>
      </c>
    </row>
    <row r="51475" spans="17:63" ht="29.25" customHeight="1" x14ac:dyDescent="0.2">
      <c r="Q51475" s="92" t="s">
        <v>50</v>
      </c>
      <c r="BF51475" s="101" t="s">
        <v>58</v>
      </c>
      <c r="BK51475" s="98" t="s">
        <v>70</v>
      </c>
    </row>
    <row r="51476" spans="17:63" ht="29.25" customHeight="1" x14ac:dyDescent="0.2">
      <c r="Q51476" s="92" t="s">
        <v>50</v>
      </c>
      <c r="BF51476" s="101" t="s">
        <v>58</v>
      </c>
      <c r="BK51476" s="98" t="s">
        <v>70</v>
      </c>
    </row>
    <row r="51477" spans="17:63" ht="29.25" customHeight="1" x14ac:dyDescent="0.2">
      <c r="Q51477" s="92" t="s">
        <v>50</v>
      </c>
      <c r="BF51477" s="101" t="s">
        <v>58</v>
      </c>
      <c r="BK51477" s="98" t="s">
        <v>70</v>
      </c>
    </row>
    <row r="51478" spans="17:63" ht="29.25" customHeight="1" x14ac:dyDescent="0.2">
      <c r="Q51478" s="92" t="s">
        <v>50</v>
      </c>
      <c r="BF51478" s="101" t="s">
        <v>58</v>
      </c>
      <c r="BK51478" s="98" t="s">
        <v>70</v>
      </c>
    </row>
    <row r="51479" spans="17:63" ht="29.25" customHeight="1" x14ac:dyDescent="0.2">
      <c r="Q51479" s="92" t="s">
        <v>50</v>
      </c>
      <c r="BF51479" s="101" t="s">
        <v>58</v>
      </c>
      <c r="BK51479" s="98" t="s">
        <v>70</v>
      </c>
    </row>
    <row r="51480" spans="17:63" ht="29.25" customHeight="1" x14ac:dyDescent="0.2">
      <c r="Q51480" s="92" t="s">
        <v>50</v>
      </c>
      <c r="BF51480" s="101" t="s">
        <v>58</v>
      </c>
      <c r="BK51480" s="98" t="s">
        <v>70</v>
      </c>
    </row>
    <row r="51481" spans="17:63" ht="29.25" customHeight="1" x14ac:dyDescent="0.2">
      <c r="Q51481" s="92" t="s">
        <v>50</v>
      </c>
      <c r="BF51481" s="101" t="s">
        <v>58</v>
      </c>
      <c r="BK51481" s="98" t="s">
        <v>70</v>
      </c>
    </row>
    <row r="51482" spans="17:63" ht="29.25" customHeight="1" x14ac:dyDescent="0.2">
      <c r="Q51482" s="92" t="s">
        <v>50</v>
      </c>
      <c r="BF51482" s="101" t="s">
        <v>58</v>
      </c>
      <c r="BK51482" s="98" t="s">
        <v>70</v>
      </c>
    </row>
    <row r="51483" spans="17:63" ht="29.25" customHeight="1" x14ac:dyDescent="0.2">
      <c r="Q51483" s="92" t="s">
        <v>50</v>
      </c>
      <c r="BF51483" s="101" t="s">
        <v>58</v>
      </c>
      <c r="BK51483" s="98" t="s">
        <v>70</v>
      </c>
    </row>
    <row r="51484" spans="17:63" ht="29.25" customHeight="1" x14ac:dyDescent="0.2">
      <c r="Q51484" s="92" t="s">
        <v>50</v>
      </c>
      <c r="BF51484" s="101" t="s">
        <v>58</v>
      </c>
      <c r="BK51484" s="98" t="s">
        <v>70</v>
      </c>
    </row>
    <row r="51485" spans="17:63" ht="29.25" customHeight="1" x14ac:dyDescent="0.2">
      <c r="Q51485" s="92" t="s">
        <v>50</v>
      </c>
      <c r="BF51485" s="101" t="s">
        <v>58</v>
      </c>
      <c r="BK51485" s="98" t="s">
        <v>70</v>
      </c>
    </row>
    <row r="51486" spans="17:63" ht="29.25" customHeight="1" x14ac:dyDescent="0.2">
      <c r="Q51486" s="92" t="s">
        <v>50</v>
      </c>
      <c r="BF51486" s="101" t="s">
        <v>58</v>
      </c>
      <c r="BK51486" s="98" t="s">
        <v>70</v>
      </c>
    </row>
    <row r="51487" spans="17:63" ht="29.25" customHeight="1" x14ac:dyDescent="0.2">
      <c r="Q51487" s="92" t="s">
        <v>50</v>
      </c>
      <c r="BF51487" s="101" t="s">
        <v>58</v>
      </c>
      <c r="BK51487" s="98" t="s">
        <v>70</v>
      </c>
    </row>
    <row r="51488" spans="17:63" ht="29.25" customHeight="1" x14ac:dyDescent="0.2">
      <c r="Q51488" s="92" t="s">
        <v>50</v>
      </c>
      <c r="BF51488" s="101" t="s">
        <v>58</v>
      </c>
      <c r="BK51488" s="98" t="s">
        <v>70</v>
      </c>
    </row>
    <row r="51489" spans="17:63" ht="29.25" customHeight="1" x14ac:dyDescent="0.2">
      <c r="Q51489" s="92" t="s">
        <v>50</v>
      </c>
      <c r="BF51489" s="101" t="s">
        <v>58</v>
      </c>
      <c r="BK51489" s="98" t="s">
        <v>70</v>
      </c>
    </row>
    <row r="51490" spans="17:63" ht="29.25" customHeight="1" x14ac:dyDescent="0.2">
      <c r="Q51490" s="92" t="s">
        <v>50</v>
      </c>
      <c r="BF51490" s="101" t="s">
        <v>58</v>
      </c>
      <c r="BK51490" s="98" t="s">
        <v>70</v>
      </c>
    </row>
    <row r="51491" spans="17:63" ht="29.25" customHeight="1" x14ac:dyDescent="0.2">
      <c r="Q51491" s="92" t="s">
        <v>50</v>
      </c>
      <c r="BF51491" s="101" t="s">
        <v>58</v>
      </c>
      <c r="BK51491" s="98" t="s">
        <v>70</v>
      </c>
    </row>
    <row r="51492" spans="17:63" ht="29.25" customHeight="1" x14ac:dyDescent="0.2">
      <c r="Q51492" s="92" t="s">
        <v>50</v>
      </c>
      <c r="BF51492" s="101" t="s">
        <v>58</v>
      </c>
      <c r="BK51492" s="98" t="s">
        <v>70</v>
      </c>
    </row>
    <row r="51493" spans="17:63" ht="29.25" customHeight="1" x14ac:dyDescent="0.2">
      <c r="Q51493" s="92" t="s">
        <v>50</v>
      </c>
      <c r="BF51493" s="101" t="s">
        <v>58</v>
      </c>
      <c r="BK51493" s="98" t="s">
        <v>70</v>
      </c>
    </row>
    <row r="51494" spans="17:63" ht="29.25" customHeight="1" x14ac:dyDescent="0.2">
      <c r="Q51494" s="92" t="s">
        <v>50</v>
      </c>
      <c r="BF51494" s="101" t="s">
        <v>58</v>
      </c>
      <c r="BK51494" s="98" t="s">
        <v>70</v>
      </c>
    </row>
    <row r="51495" spans="17:63" ht="29.25" customHeight="1" x14ac:dyDescent="0.2">
      <c r="Q51495" s="92" t="s">
        <v>50</v>
      </c>
      <c r="BF51495" s="101" t="s">
        <v>58</v>
      </c>
      <c r="BK51495" s="98" t="s">
        <v>70</v>
      </c>
    </row>
    <row r="51496" spans="17:63" ht="29.25" customHeight="1" x14ac:dyDescent="0.2">
      <c r="Q51496" s="92" t="s">
        <v>50</v>
      </c>
      <c r="BF51496" s="101" t="s">
        <v>58</v>
      </c>
      <c r="BK51496" s="98" t="s">
        <v>70</v>
      </c>
    </row>
    <row r="51497" spans="17:63" ht="29.25" customHeight="1" x14ac:dyDescent="0.2">
      <c r="Q51497" s="92" t="s">
        <v>50</v>
      </c>
      <c r="BF51497" s="101" t="s">
        <v>58</v>
      </c>
      <c r="BK51497" s="98" t="s">
        <v>70</v>
      </c>
    </row>
    <row r="51498" spans="17:63" ht="29.25" customHeight="1" x14ac:dyDescent="0.2">
      <c r="Q51498" s="92" t="s">
        <v>50</v>
      </c>
      <c r="BF51498" s="101" t="s">
        <v>58</v>
      </c>
      <c r="BK51498" s="98" t="s">
        <v>70</v>
      </c>
    </row>
    <row r="51499" spans="17:63" ht="29.25" customHeight="1" x14ac:dyDescent="0.2">
      <c r="Q51499" s="92" t="s">
        <v>50</v>
      </c>
      <c r="BF51499" s="101" t="s">
        <v>58</v>
      </c>
      <c r="BK51499" s="98" t="s">
        <v>70</v>
      </c>
    </row>
    <row r="51500" spans="17:63" ht="29.25" customHeight="1" x14ac:dyDescent="0.2">
      <c r="Q51500" s="92" t="s">
        <v>50</v>
      </c>
      <c r="BF51500" s="101" t="s">
        <v>58</v>
      </c>
      <c r="BK51500" s="98" t="s">
        <v>70</v>
      </c>
    </row>
    <row r="51501" spans="17:63" ht="29.25" customHeight="1" x14ac:dyDescent="0.2">
      <c r="Q51501" s="92" t="s">
        <v>50</v>
      </c>
      <c r="BF51501" s="101" t="s">
        <v>58</v>
      </c>
      <c r="BK51501" s="98" t="s">
        <v>70</v>
      </c>
    </row>
    <row r="51502" spans="17:63" ht="29.25" customHeight="1" x14ac:dyDescent="0.2">
      <c r="Q51502" s="92" t="s">
        <v>50</v>
      </c>
      <c r="BF51502" s="101" t="s">
        <v>58</v>
      </c>
      <c r="BK51502" s="98" t="s">
        <v>70</v>
      </c>
    </row>
    <row r="51503" spans="17:63" ht="29.25" customHeight="1" x14ac:dyDescent="0.2">
      <c r="Q51503" s="92" t="s">
        <v>50</v>
      </c>
      <c r="BF51503" s="101" t="s">
        <v>58</v>
      </c>
      <c r="BK51503" s="98" t="s">
        <v>70</v>
      </c>
    </row>
    <row r="51504" spans="17:63" ht="29.25" customHeight="1" x14ac:dyDescent="0.2">
      <c r="Q51504" s="92" t="s">
        <v>50</v>
      </c>
      <c r="BF51504" s="101" t="s">
        <v>58</v>
      </c>
      <c r="BK51504" s="98" t="s">
        <v>70</v>
      </c>
    </row>
    <row r="51505" spans="17:63" ht="29.25" customHeight="1" x14ac:dyDescent="0.2">
      <c r="Q51505" s="92" t="s">
        <v>50</v>
      </c>
      <c r="BF51505" s="101" t="s">
        <v>58</v>
      </c>
      <c r="BK51505" s="98" t="s">
        <v>70</v>
      </c>
    </row>
    <row r="51506" spans="17:63" ht="29.25" customHeight="1" x14ac:dyDescent="0.2">
      <c r="Q51506" s="92" t="s">
        <v>50</v>
      </c>
      <c r="BF51506" s="101" t="s">
        <v>58</v>
      </c>
      <c r="BK51506" s="98" t="s">
        <v>70</v>
      </c>
    </row>
    <row r="51507" spans="17:63" ht="29.25" customHeight="1" x14ac:dyDescent="0.2">
      <c r="Q51507" s="92" t="s">
        <v>50</v>
      </c>
      <c r="BF51507" s="101" t="s">
        <v>58</v>
      </c>
      <c r="BK51507" s="98" t="s">
        <v>70</v>
      </c>
    </row>
    <row r="51508" spans="17:63" ht="29.25" customHeight="1" x14ac:dyDescent="0.2">
      <c r="Q51508" s="92" t="s">
        <v>50</v>
      </c>
      <c r="BF51508" s="101" t="s">
        <v>58</v>
      </c>
      <c r="BK51508" s="98" t="s">
        <v>70</v>
      </c>
    </row>
    <row r="51509" spans="17:63" ht="29.25" customHeight="1" x14ac:dyDescent="0.2">
      <c r="Q51509" s="92" t="s">
        <v>50</v>
      </c>
      <c r="BF51509" s="101" t="s">
        <v>58</v>
      </c>
      <c r="BK51509" s="98" t="s">
        <v>70</v>
      </c>
    </row>
    <row r="51510" spans="17:63" ht="29.25" customHeight="1" x14ac:dyDescent="0.2">
      <c r="Q51510" s="92" t="s">
        <v>50</v>
      </c>
      <c r="BF51510" s="101" t="s">
        <v>58</v>
      </c>
      <c r="BK51510" s="98" t="s">
        <v>70</v>
      </c>
    </row>
    <row r="51511" spans="17:63" ht="29.25" customHeight="1" x14ac:dyDescent="0.2">
      <c r="Q51511" s="92" t="s">
        <v>50</v>
      </c>
      <c r="BF51511" s="101" t="s">
        <v>58</v>
      </c>
      <c r="BK51511" s="98" t="s">
        <v>70</v>
      </c>
    </row>
    <row r="51512" spans="17:63" ht="29.25" customHeight="1" x14ac:dyDescent="0.2">
      <c r="Q51512" s="92" t="s">
        <v>50</v>
      </c>
      <c r="BF51512" s="101" t="s">
        <v>58</v>
      </c>
      <c r="BK51512" s="98" t="s">
        <v>70</v>
      </c>
    </row>
    <row r="51513" spans="17:63" ht="29.25" customHeight="1" x14ac:dyDescent="0.2">
      <c r="Q51513" s="92" t="s">
        <v>50</v>
      </c>
      <c r="BF51513" s="101" t="s">
        <v>58</v>
      </c>
      <c r="BK51513" s="98" t="s">
        <v>70</v>
      </c>
    </row>
    <row r="51514" spans="17:63" ht="29.25" customHeight="1" x14ac:dyDescent="0.2">
      <c r="Q51514" s="92" t="s">
        <v>50</v>
      </c>
      <c r="BF51514" s="101" t="s">
        <v>58</v>
      </c>
      <c r="BK51514" s="98" t="s">
        <v>70</v>
      </c>
    </row>
    <row r="51515" spans="17:63" ht="29.25" customHeight="1" x14ac:dyDescent="0.2">
      <c r="Q51515" s="92" t="s">
        <v>50</v>
      </c>
      <c r="BF51515" s="101" t="s">
        <v>58</v>
      </c>
      <c r="BK51515" s="98" t="s">
        <v>70</v>
      </c>
    </row>
    <row r="51516" spans="17:63" ht="29.25" customHeight="1" x14ac:dyDescent="0.2">
      <c r="Q51516" s="92" t="s">
        <v>50</v>
      </c>
      <c r="BF51516" s="101" t="s">
        <v>58</v>
      </c>
      <c r="BK51516" s="98" t="s">
        <v>70</v>
      </c>
    </row>
    <row r="51517" spans="17:63" ht="29.25" customHeight="1" x14ac:dyDescent="0.2">
      <c r="Q51517" s="92" t="s">
        <v>50</v>
      </c>
      <c r="BF51517" s="101" t="s">
        <v>58</v>
      </c>
      <c r="BK51517" s="98" t="s">
        <v>70</v>
      </c>
    </row>
    <row r="51518" spans="17:63" ht="29.25" customHeight="1" x14ac:dyDescent="0.2">
      <c r="Q51518" s="92" t="s">
        <v>50</v>
      </c>
      <c r="BF51518" s="101" t="s">
        <v>58</v>
      </c>
      <c r="BK51518" s="98" t="s">
        <v>70</v>
      </c>
    </row>
    <row r="51519" spans="17:63" ht="29.25" customHeight="1" x14ac:dyDescent="0.2">
      <c r="Q51519" s="92" t="s">
        <v>50</v>
      </c>
      <c r="BF51519" s="101" t="s">
        <v>58</v>
      </c>
      <c r="BK51519" s="98" t="s">
        <v>70</v>
      </c>
    </row>
    <row r="51520" spans="17:63" ht="29.25" customHeight="1" x14ac:dyDescent="0.2">
      <c r="Q51520" s="92" t="s">
        <v>50</v>
      </c>
      <c r="BF51520" s="101" t="s">
        <v>58</v>
      </c>
      <c r="BK51520" s="98" t="s">
        <v>70</v>
      </c>
    </row>
    <row r="51521" spans="17:63" ht="29.25" customHeight="1" x14ac:dyDescent="0.2">
      <c r="Q51521" s="92" t="s">
        <v>50</v>
      </c>
      <c r="BF51521" s="101" t="s">
        <v>58</v>
      </c>
      <c r="BK51521" s="98" t="s">
        <v>70</v>
      </c>
    </row>
    <row r="51522" spans="17:63" ht="29.25" customHeight="1" x14ac:dyDescent="0.2">
      <c r="Q51522" s="92" t="s">
        <v>50</v>
      </c>
      <c r="BF51522" s="101" t="s">
        <v>58</v>
      </c>
      <c r="BK51522" s="98" t="s">
        <v>70</v>
      </c>
    </row>
    <row r="51523" spans="17:63" ht="29.25" customHeight="1" x14ac:dyDescent="0.2">
      <c r="Q51523" s="92" t="s">
        <v>50</v>
      </c>
      <c r="BF51523" s="101" t="s">
        <v>58</v>
      </c>
      <c r="BK51523" s="98" t="s">
        <v>70</v>
      </c>
    </row>
    <row r="51524" spans="17:63" ht="29.25" customHeight="1" x14ac:dyDescent="0.2">
      <c r="Q51524" s="92" t="s">
        <v>50</v>
      </c>
      <c r="BF51524" s="101" t="s">
        <v>58</v>
      </c>
      <c r="BK51524" s="98" t="s">
        <v>70</v>
      </c>
    </row>
    <row r="51525" spans="17:63" ht="29.25" customHeight="1" x14ac:dyDescent="0.2">
      <c r="Q51525" s="92" t="s">
        <v>50</v>
      </c>
      <c r="BF51525" s="101" t="s">
        <v>58</v>
      </c>
      <c r="BK51525" s="98" t="s">
        <v>70</v>
      </c>
    </row>
    <row r="51526" spans="17:63" ht="29.25" customHeight="1" x14ac:dyDescent="0.2">
      <c r="Q51526" s="92" t="s">
        <v>50</v>
      </c>
      <c r="BF51526" s="101" t="s">
        <v>58</v>
      </c>
      <c r="BK51526" s="98" t="s">
        <v>70</v>
      </c>
    </row>
    <row r="51527" spans="17:63" ht="29.25" customHeight="1" x14ac:dyDescent="0.2">
      <c r="Q51527" s="92" t="s">
        <v>50</v>
      </c>
      <c r="BF51527" s="101" t="s">
        <v>58</v>
      </c>
      <c r="BK51527" s="98" t="s">
        <v>70</v>
      </c>
    </row>
    <row r="51528" spans="17:63" ht="29.25" customHeight="1" x14ac:dyDescent="0.2">
      <c r="Q51528" s="92" t="s">
        <v>50</v>
      </c>
      <c r="BF51528" s="101" t="s">
        <v>58</v>
      </c>
      <c r="BK51528" s="98" t="s">
        <v>70</v>
      </c>
    </row>
    <row r="51529" spans="17:63" ht="29.25" customHeight="1" x14ac:dyDescent="0.2">
      <c r="Q51529" s="92" t="s">
        <v>50</v>
      </c>
      <c r="BF51529" s="101" t="s">
        <v>58</v>
      </c>
      <c r="BK51529" s="98" t="s">
        <v>70</v>
      </c>
    </row>
    <row r="51530" spans="17:63" ht="29.25" customHeight="1" x14ac:dyDescent="0.2">
      <c r="Q51530" s="92" t="s">
        <v>50</v>
      </c>
      <c r="BF51530" s="101" t="s">
        <v>58</v>
      </c>
      <c r="BK51530" s="98" t="s">
        <v>70</v>
      </c>
    </row>
    <row r="51531" spans="17:63" ht="29.25" customHeight="1" x14ac:dyDescent="0.2">
      <c r="Q51531" s="92" t="s">
        <v>50</v>
      </c>
      <c r="BF51531" s="101" t="s">
        <v>58</v>
      </c>
      <c r="BK51531" s="98" t="s">
        <v>70</v>
      </c>
    </row>
    <row r="51532" spans="17:63" ht="29.25" customHeight="1" x14ac:dyDescent="0.2">
      <c r="Q51532" s="92" t="s">
        <v>50</v>
      </c>
      <c r="BF51532" s="101" t="s">
        <v>58</v>
      </c>
      <c r="BK51532" s="98" t="s">
        <v>70</v>
      </c>
    </row>
    <row r="51533" spans="17:63" ht="29.25" customHeight="1" x14ac:dyDescent="0.2">
      <c r="Q51533" s="92" t="s">
        <v>50</v>
      </c>
      <c r="BF51533" s="101" t="s">
        <v>58</v>
      </c>
      <c r="BK51533" s="98" t="s">
        <v>70</v>
      </c>
    </row>
    <row r="51534" spans="17:63" ht="29.25" customHeight="1" x14ac:dyDescent="0.2">
      <c r="Q51534" s="92" t="s">
        <v>50</v>
      </c>
      <c r="BF51534" s="101" t="s">
        <v>58</v>
      </c>
      <c r="BK51534" s="98" t="s">
        <v>70</v>
      </c>
    </row>
    <row r="51535" spans="17:63" ht="29.25" customHeight="1" x14ac:dyDescent="0.2">
      <c r="Q51535" s="92" t="s">
        <v>50</v>
      </c>
      <c r="BF51535" s="101" t="s">
        <v>58</v>
      </c>
      <c r="BK51535" s="98" t="s">
        <v>70</v>
      </c>
    </row>
    <row r="51536" spans="17:63" ht="29.25" customHeight="1" x14ac:dyDescent="0.2">
      <c r="Q51536" s="92" t="s">
        <v>50</v>
      </c>
      <c r="BF51536" s="101" t="s">
        <v>58</v>
      </c>
      <c r="BK51536" s="98" t="s">
        <v>70</v>
      </c>
    </row>
    <row r="51537" spans="17:63" ht="29.25" customHeight="1" x14ac:dyDescent="0.2">
      <c r="Q51537" s="92" t="s">
        <v>50</v>
      </c>
      <c r="BF51537" s="101" t="s">
        <v>58</v>
      </c>
      <c r="BK51537" s="98" t="s">
        <v>70</v>
      </c>
    </row>
    <row r="51538" spans="17:63" ht="29.25" customHeight="1" x14ac:dyDescent="0.2">
      <c r="Q51538" s="92" t="s">
        <v>50</v>
      </c>
      <c r="BF51538" s="101" t="s">
        <v>58</v>
      </c>
      <c r="BK51538" s="98" t="s">
        <v>70</v>
      </c>
    </row>
    <row r="51539" spans="17:63" ht="29.25" customHeight="1" x14ac:dyDescent="0.2">
      <c r="Q51539" s="92" t="s">
        <v>50</v>
      </c>
      <c r="BF51539" s="101" t="s">
        <v>58</v>
      </c>
      <c r="BK51539" s="98" t="s">
        <v>70</v>
      </c>
    </row>
    <row r="51540" spans="17:63" ht="29.25" customHeight="1" x14ac:dyDescent="0.2">
      <c r="Q51540" s="92" t="s">
        <v>50</v>
      </c>
      <c r="BF51540" s="101" t="s">
        <v>58</v>
      </c>
      <c r="BK51540" s="98" t="s">
        <v>70</v>
      </c>
    </row>
    <row r="51541" spans="17:63" ht="29.25" customHeight="1" x14ac:dyDescent="0.2">
      <c r="Q51541" s="92" t="s">
        <v>50</v>
      </c>
      <c r="BF51541" s="101" t="s">
        <v>58</v>
      </c>
      <c r="BK51541" s="98" t="s">
        <v>70</v>
      </c>
    </row>
    <row r="51542" spans="17:63" ht="29.25" customHeight="1" x14ac:dyDescent="0.2">
      <c r="Q51542" s="92" t="s">
        <v>50</v>
      </c>
      <c r="BF51542" s="101" t="s">
        <v>58</v>
      </c>
      <c r="BK51542" s="98" t="s">
        <v>70</v>
      </c>
    </row>
    <row r="51543" spans="17:63" ht="29.25" customHeight="1" x14ac:dyDescent="0.2">
      <c r="Q51543" s="92" t="s">
        <v>50</v>
      </c>
      <c r="BF51543" s="101" t="s">
        <v>58</v>
      </c>
      <c r="BK51543" s="98" t="s">
        <v>70</v>
      </c>
    </row>
    <row r="51544" spans="17:63" ht="29.25" customHeight="1" x14ac:dyDescent="0.2">
      <c r="Q51544" s="92" t="s">
        <v>50</v>
      </c>
      <c r="BF51544" s="101" t="s">
        <v>58</v>
      </c>
      <c r="BK51544" s="98" t="s">
        <v>70</v>
      </c>
    </row>
    <row r="51545" spans="17:63" ht="29.25" customHeight="1" x14ac:dyDescent="0.2">
      <c r="Q51545" s="92" t="s">
        <v>50</v>
      </c>
      <c r="BF51545" s="101" t="s">
        <v>58</v>
      </c>
      <c r="BK51545" s="98" t="s">
        <v>70</v>
      </c>
    </row>
    <row r="51546" spans="17:63" ht="29.25" customHeight="1" x14ac:dyDescent="0.2">
      <c r="Q51546" s="92" t="s">
        <v>50</v>
      </c>
      <c r="BF51546" s="101" t="s">
        <v>58</v>
      </c>
      <c r="BK51546" s="98" t="s">
        <v>70</v>
      </c>
    </row>
    <row r="51547" spans="17:63" ht="29.25" customHeight="1" x14ac:dyDescent="0.2">
      <c r="Q51547" s="92" t="s">
        <v>50</v>
      </c>
      <c r="BF51547" s="101" t="s">
        <v>58</v>
      </c>
      <c r="BK51547" s="98" t="s">
        <v>70</v>
      </c>
    </row>
    <row r="51548" spans="17:63" ht="29.25" customHeight="1" x14ac:dyDescent="0.2">
      <c r="Q51548" s="92" t="s">
        <v>50</v>
      </c>
      <c r="BF51548" s="101" t="s">
        <v>58</v>
      </c>
      <c r="BK51548" s="98" t="s">
        <v>70</v>
      </c>
    </row>
    <row r="51549" spans="17:63" ht="29.25" customHeight="1" x14ac:dyDescent="0.2">
      <c r="Q51549" s="92" t="s">
        <v>50</v>
      </c>
      <c r="BF51549" s="101" t="s">
        <v>58</v>
      </c>
      <c r="BK51549" s="98" t="s">
        <v>70</v>
      </c>
    </row>
    <row r="51550" spans="17:63" ht="29.25" customHeight="1" x14ac:dyDescent="0.2">
      <c r="Q51550" s="92" t="s">
        <v>50</v>
      </c>
      <c r="BF51550" s="101" t="s">
        <v>58</v>
      </c>
      <c r="BK51550" s="98" t="s">
        <v>70</v>
      </c>
    </row>
    <row r="51551" spans="17:63" ht="29.25" customHeight="1" x14ac:dyDescent="0.2">
      <c r="Q51551" s="92" t="s">
        <v>50</v>
      </c>
      <c r="BF51551" s="101" t="s">
        <v>58</v>
      </c>
      <c r="BK51551" s="98" t="s">
        <v>70</v>
      </c>
    </row>
    <row r="51552" spans="17:63" ht="29.25" customHeight="1" x14ac:dyDescent="0.2">
      <c r="Q51552" s="92" t="s">
        <v>50</v>
      </c>
      <c r="BF51552" s="101" t="s">
        <v>58</v>
      </c>
      <c r="BK51552" s="98" t="s">
        <v>70</v>
      </c>
    </row>
    <row r="51553" spans="17:63" ht="29.25" customHeight="1" x14ac:dyDescent="0.2">
      <c r="Q51553" s="92" t="s">
        <v>50</v>
      </c>
      <c r="BF51553" s="101" t="s">
        <v>58</v>
      </c>
      <c r="BK51553" s="98" t="s">
        <v>70</v>
      </c>
    </row>
    <row r="51554" spans="17:63" ht="29.25" customHeight="1" x14ac:dyDescent="0.2">
      <c r="Q51554" s="92" t="s">
        <v>50</v>
      </c>
      <c r="BF51554" s="101" t="s">
        <v>58</v>
      </c>
      <c r="BK51554" s="98" t="s">
        <v>70</v>
      </c>
    </row>
    <row r="51555" spans="17:63" ht="29.25" customHeight="1" x14ac:dyDescent="0.2">
      <c r="Q51555" s="92" t="s">
        <v>50</v>
      </c>
      <c r="BF51555" s="101" t="s">
        <v>58</v>
      </c>
      <c r="BK51555" s="98" t="s">
        <v>70</v>
      </c>
    </row>
    <row r="51556" spans="17:63" ht="29.25" customHeight="1" x14ac:dyDescent="0.2">
      <c r="Q51556" s="92" t="s">
        <v>50</v>
      </c>
      <c r="BF51556" s="101" t="s">
        <v>58</v>
      </c>
      <c r="BK51556" s="98" t="s">
        <v>70</v>
      </c>
    </row>
    <row r="51557" spans="17:63" ht="29.25" customHeight="1" x14ac:dyDescent="0.2">
      <c r="Q51557" s="92" t="s">
        <v>50</v>
      </c>
      <c r="BF51557" s="101" t="s">
        <v>58</v>
      </c>
      <c r="BK51557" s="98" t="s">
        <v>70</v>
      </c>
    </row>
    <row r="51558" spans="17:63" ht="29.25" customHeight="1" x14ac:dyDescent="0.2">
      <c r="Q51558" s="92" t="s">
        <v>50</v>
      </c>
      <c r="BF51558" s="101" t="s">
        <v>58</v>
      </c>
      <c r="BK51558" s="98" t="s">
        <v>70</v>
      </c>
    </row>
    <row r="51559" spans="17:63" ht="29.25" customHeight="1" x14ac:dyDescent="0.2">
      <c r="Q51559" s="92" t="s">
        <v>50</v>
      </c>
      <c r="BF51559" s="101" t="s">
        <v>58</v>
      </c>
      <c r="BK51559" s="98" t="s">
        <v>70</v>
      </c>
    </row>
    <row r="51560" spans="17:63" ht="29.25" customHeight="1" x14ac:dyDescent="0.2">
      <c r="Q51560" s="92" t="s">
        <v>50</v>
      </c>
      <c r="BF51560" s="101" t="s">
        <v>58</v>
      </c>
      <c r="BK51560" s="98" t="s">
        <v>70</v>
      </c>
    </row>
    <row r="51561" spans="17:63" ht="29.25" customHeight="1" x14ac:dyDescent="0.2">
      <c r="Q51561" s="92" t="s">
        <v>50</v>
      </c>
      <c r="BF51561" s="101" t="s">
        <v>58</v>
      </c>
      <c r="BK51561" s="98" t="s">
        <v>70</v>
      </c>
    </row>
    <row r="51562" spans="17:63" ht="29.25" customHeight="1" x14ac:dyDescent="0.2">
      <c r="Q51562" s="92" t="s">
        <v>50</v>
      </c>
      <c r="BF51562" s="101" t="s">
        <v>58</v>
      </c>
      <c r="BK51562" s="98" t="s">
        <v>70</v>
      </c>
    </row>
    <row r="51563" spans="17:63" ht="29.25" customHeight="1" x14ac:dyDescent="0.2">
      <c r="Q51563" s="92" t="s">
        <v>50</v>
      </c>
      <c r="BF51563" s="101" t="s">
        <v>58</v>
      </c>
      <c r="BK51563" s="98" t="s">
        <v>70</v>
      </c>
    </row>
    <row r="51564" spans="17:63" ht="29.25" customHeight="1" x14ac:dyDescent="0.2">
      <c r="Q51564" s="92" t="s">
        <v>50</v>
      </c>
      <c r="BF51564" s="101" t="s">
        <v>58</v>
      </c>
      <c r="BK51564" s="98" t="s">
        <v>70</v>
      </c>
    </row>
    <row r="51565" spans="17:63" ht="29.25" customHeight="1" x14ac:dyDescent="0.2">
      <c r="Q51565" s="92" t="s">
        <v>50</v>
      </c>
      <c r="BF51565" s="101" t="s">
        <v>58</v>
      </c>
      <c r="BK51565" s="98" t="s">
        <v>70</v>
      </c>
    </row>
    <row r="51566" spans="17:63" ht="29.25" customHeight="1" x14ac:dyDescent="0.2">
      <c r="Q51566" s="92" t="s">
        <v>50</v>
      </c>
      <c r="BF51566" s="101" t="s">
        <v>58</v>
      </c>
      <c r="BK51566" s="98" t="s">
        <v>70</v>
      </c>
    </row>
    <row r="51567" spans="17:63" ht="29.25" customHeight="1" x14ac:dyDescent="0.2">
      <c r="Q51567" s="92" t="s">
        <v>50</v>
      </c>
      <c r="BF51567" s="101" t="s">
        <v>58</v>
      </c>
      <c r="BK51567" s="98" t="s">
        <v>70</v>
      </c>
    </row>
    <row r="51568" spans="17:63" ht="29.25" customHeight="1" x14ac:dyDescent="0.2">
      <c r="Q51568" s="92" t="s">
        <v>50</v>
      </c>
      <c r="BF51568" s="101" t="s">
        <v>58</v>
      </c>
      <c r="BK51568" s="98" t="s">
        <v>70</v>
      </c>
    </row>
    <row r="51569" spans="17:63" ht="29.25" customHeight="1" x14ac:dyDescent="0.2">
      <c r="Q51569" s="92" t="s">
        <v>50</v>
      </c>
      <c r="BF51569" s="101" t="s">
        <v>58</v>
      </c>
      <c r="BK51569" s="98" t="s">
        <v>70</v>
      </c>
    </row>
    <row r="51570" spans="17:63" ht="29.25" customHeight="1" x14ac:dyDescent="0.2">
      <c r="Q51570" s="92" t="s">
        <v>50</v>
      </c>
      <c r="BF51570" s="101" t="s">
        <v>58</v>
      </c>
      <c r="BK51570" s="98" t="s">
        <v>70</v>
      </c>
    </row>
    <row r="51571" spans="17:63" ht="29.25" customHeight="1" x14ac:dyDescent="0.2">
      <c r="Q51571" s="92" t="s">
        <v>50</v>
      </c>
      <c r="BF51571" s="101" t="s">
        <v>58</v>
      </c>
      <c r="BK51571" s="98" t="s">
        <v>70</v>
      </c>
    </row>
    <row r="51572" spans="17:63" ht="29.25" customHeight="1" x14ac:dyDescent="0.2">
      <c r="Q51572" s="92" t="s">
        <v>50</v>
      </c>
      <c r="BF51572" s="101" t="s">
        <v>58</v>
      </c>
      <c r="BK51572" s="98" t="s">
        <v>70</v>
      </c>
    </row>
    <row r="51573" spans="17:63" ht="29.25" customHeight="1" x14ac:dyDescent="0.2">
      <c r="Q51573" s="92" t="s">
        <v>50</v>
      </c>
      <c r="BF51573" s="101" t="s">
        <v>58</v>
      </c>
      <c r="BK51573" s="98" t="s">
        <v>70</v>
      </c>
    </row>
    <row r="51574" spans="17:63" ht="29.25" customHeight="1" x14ac:dyDescent="0.2">
      <c r="Q51574" s="92" t="s">
        <v>50</v>
      </c>
      <c r="BF51574" s="101" t="s">
        <v>58</v>
      </c>
      <c r="BK51574" s="98" t="s">
        <v>70</v>
      </c>
    </row>
    <row r="51575" spans="17:63" ht="29.25" customHeight="1" x14ac:dyDescent="0.2">
      <c r="Q51575" s="92" t="s">
        <v>50</v>
      </c>
      <c r="BF51575" s="101" t="s">
        <v>58</v>
      </c>
      <c r="BK51575" s="98" t="s">
        <v>70</v>
      </c>
    </row>
    <row r="51576" spans="17:63" ht="29.25" customHeight="1" x14ac:dyDescent="0.2">
      <c r="Q51576" s="92" t="s">
        <v>50</v>
      </c>
      <c r="BF51576" s="101" t="s">
        <v>58</v>
      </c>
      <c r="BK51576" s="98" t="s">
        <v>70</v>
      </c>
    </row>
    <row r="51577" spans="17:63" ht="29.25" customHeight="1" x14ac:dyDescent="0.2">
      <c r="Q51577" s="92" t="s">
        <v>50</v>
      </c>
      <c r="BF51577" s="101" t="s">
        <v>58</v>
      </c>
      <c r="BK51577" s="98" t="s">
        <v>70</v>
      </c>
    </row>
    <row r="51578" spans="17:63" ht="29.25" customHeight="1" x14ac:dyDescent="0.2">
      <c r="Q51578" s="92" t="s">
        <v>50</v>
      </c>
      <c r="BF51578" s="101" t="s">
        <v>58</v>
      </c>
      <c r="BK51578" s="98" t="s">
        <v>70</v>
      </c>
    </row>
    <row r="51579" spans="17:63" ht="29.25" customHeight="1" x14ac:dyDescent="0.2">
      <c r="Q51579" s="92" t="s">
        <v>50</v>
      </c>
      <c r="BF51579" s="101" t="s">
        <v>58</v>
      </c>
      <c r="BK51579" s="98" t="s">
        <v>70</v>
      </c>
    </row>
    <row r="51580" spans="17:63" ht="29.25" customHeight="1" x14ac:dyDescent="0.2">
      <c r="Q51580" s="92" t="s">
        <v>50</v>
      </c>
      <c r="BF51580" s="101" t="s">
        <v>58</v>
      </c>
      <c r="BK51580" s="98" t="s">
        <v>70</v>
      </c>
    </row>
    <row r="51581" spans="17:63" ht="29.25" customHeight="1" x14ac:dyDescent="0.2">
      <c r="Q51581" s="92" t="s">
        <v>50</v>
      </c>
      <c r="BF51581" s="101" t="s">
        <v>58</v>
      </c>
      <c r="BK51581" s="98" t="s">
        <v>70</v>
      </c>
    </row>
    <row r="51582" spans="17:63" ht="29.25" customHeight="1" x14ac:dyDescent="0.2">
      <c r="Q51582" s="92" t="s">
        <v>50</v>
      </c>
      <c r="BF51582" s="101" t="s">
        <v>58</v>
      </c>
      <c r="BK51582" s="98" t="s">
        <v>70</v>
      </c>
    </row>
    <row r="51583" spans="17:63" ht="29.25" customHeight="1" x14ac:dyDescent="0.2">
      <c r="Q51583" s="92" t="s">
        <v>50</v>
      </c>
      <c r="BF51583" s="101" t="s">
        <v>58</v>
      </c>
      <c r="BK51583" s="98" t="s">
        <v>70</v>
      </c>
    </row>
    <row r="51584" spans="17:63" ht="29.25" customHeight="1" x14ac:dyDescent="0.2">
      <c r="Q51584" s="92" t="s">
        <v>50</v>
      </c>
      <c r="BF51584" s="101" t="s">
        <v>58</v>
      </c>
      <c r="BK51584" s="98" t="s">
        <v>70</v>
      </c>
    </row>
    <row r="51585" spans="17:63" ht="29.25" customHeight="1" x14ac:dyDescent="0.2">
      <c r="Q51585" s="92" t="s">
        <v>50</v>
      </c>
      <c r="BF51585" s="101" t="s">
        <v>58</v>
      </c>
      <c r="BK51585" s="98" t="s">
        <v>70</v>
      </c>
    </row>
    <row r="51586" spans="17:63" ht="29.25" customHeight="1" x14ac:dyDescent="0.2">
      <c r="Q51586" s="92" t="s">
        <v>50</v>
      </c>
      <c r="BF51586" s="101" t="s">
        <v>58</v>
      </c>
      <c r="BK51586" s="98" t="s">
        <v>70</v>
      </c>
    </row>
    <row r="51587" spans="17:63" ht="29.25" customHeight="1" x14ac:dyDescent="0.2">
      <c r="Q51587" s="92" t="s">
        <v>50</v>
      </c>
      <c r="BF51587" s="101" t="s">
        <v>58</v>
      </c>
      <c r="BK51587" s="98" t="s">
        <v>70</v>
      </c>
    </row>
    <row r="51588" spans="17:63" ht="29.25" customHeight="1" x14ac:dyDescent="0.2">
      <c r="Q51588" s="92" t="s">
        <v>50</v>
      </c>
      <c r="BF51588" s="101" t="s">
        <v>58</v>
      </c>
      <c r="BK51588" s="98" t="s">
        <v>70</v>
      </c>
    </row>
    <row r="51589" spans="17:63" ht="29.25" customHeight="1" x14ac:dyDescent="0.2">
      <c r="Q51589" s="92" t="s">
        <v>50</v>
      </c>
      <c r="BF51589" s="101" t="s">
        <v>58</v>
      </c>
      <c r="BK51589" s="98" t="s">
        <v>70</v>
      </c>
    </row>
    <row r="51590" spans="17:63" ht="29.25" customHeight="1" x14ac:dyDescent="0.2">
      <c r="Q51590" s="92" t="s">
        <v>50</v>
      </c>
      <c r="BF51590" s="101" t="s">
        <v>58</v>
      </c>
      <c r="BK51590" s="98" t="s">
        <v>70</v>
      </c>
    </row>
    <row r="51591" spans="17:63" ht="29.25" customHeight="1" x14ac:dyDescent="0.2">
      <c r="Q51591" s="92" t="s">
        <v>50</v>
      </c>
      <c r="BF51591" s="101" t="s">
        <v>58</v>
      </c>
      <c r="BK51591" s="98" t="s">
        <v>70</v>
      </c>
    </row>
    <row r="51592" spans="17:63" ht="29.25" customHeight="1" x14ac:dyDescent="0.2">
      <c r="Q51592" s="92" t="s">
        <v>50</v>
      </c>
      <c r="BF51592" s="101" t="s">
        <v>58</v>
      </c>
      <c r="BK51592" s="98" t="s">
        <v>70</v>
      </c>
    </row>
    <row r="51593" spans="17:63" ht="29.25" customHeight="1" x14ac:dyDescent="0.2">
      <c r="Q51593" s="92" t="s">
        <v>50</v>
      </c>
      <c r="BF51593" s="101" t="s">
        <v>58</v>
      </c>
      <c r="BK51593" s="98" t="s">
        <v>70</v>
      </c>
    </row>
    <row r="51594" spans="17:63" ht="29.25" customHeight="1" x14ac:dyDescent="0.2">
      <c r="Q51594" s="92" t="s">
        <v>50</v>
      </c>
      <c r="BF51594" s="101" t="s">
        <v>58</v>
      </c>
      <c r="BK51594" s="98" t="s">
        <v>70</v>
      </c>
    </row>
    <row r="51595" spans="17:63" ht="29.25" customHeight="1" x14ac:dyDescent="0.2">
      <c r="Q51595" s="92" t="s">
        <v>50</v>
      </c>
      <c r="BF51595" s="101" t="s">
        <v>58</v>
      </c>
      <c r="BK51595" s="98" t="s">
        <v>70</v>
      </c>
    </row>
    <row r="51596" spans="17:63" ht="29.25" customHeight="1" x14ac:dyDescent="0.2">
      <c r="Q51596" s="92" t="s">
        <v>50</v>
      </c>
      <c r="BF51596" s="101" t="s">
        <v>58</v>
      </c>
      <c r="BK51596" s="98" t="s">
        <v>70</v>
      </c>
    </row>
    <row r="51597" spans="17:63" ht="29.25" customHeight="1" x14ac:dyDescent="0.2">
      <c r="Q51597" s="92" t="s">
        <v>50</v>
      </c>
      <c r="BF51597" s="101" t="s">
        <v>58</v>
      </c>
      <c r="BK51597" s="98" t="s">
        <v>70</v>
      </c>
    </row>
    <row r="51598" spans="17:63" ht="29.25" customHeight="1" x14ac:dyDescent="0.2">
      <c r="Q51598" s="92" t="s">
        <v>50</v>
      </c>
      <c r="BF51598" s="101" t="s">
        <v>58</v>
      </c>
      <c r="BK51598" s="98" t="s">
        <v>70</v>
      </c>
    </row>
    <row r="51599" spans="17:63" ht="29.25" customHeight="1" x14ac:dyDescent="0.2">
      <c r="Q51599" s="92" t="s">
        <v>50</v>
      </c>
      <c r="BF51599" s="101" t="s">
        <v>58</v>
      </c>
      <c r="BK51599" s="98" t="s">
        <v>70</v>
      </c>
    </row>
    <row r="51600" spans="17:63" ht="29.25" customHeight="1" x14ac:dyDescent="0.2">
      <c r="Q51600" s="92" t="s">
        <v>50</v>
      </c>
      <c r="BF51600" s="101" t="s">
        <v>58</v>
      </c>
      <c r="BK51600" s="98" t="s">
        <v>70</v>
      </c>
    </row>
    <row r="51601" spans="17:63" ht="29.25" customHeight="1" x14ac:dyDescent="0.2">
      <c r="Q51601" s="92" t="s">
        <v>50</v>
      </c>
      <c r="BF51601" s="101" t="s">
        <v>58</v>
      </c>
      <c r="BK51601" s="98" t="s">
        <v>70</v>
      </c>
    </row>
    <row r="51602" spans="17:63" ht="29.25" customHeight="1" x14ac:dyDescent="0.2">
      <c r="Q51602" s="92" t="s">
        <v>50</v>
      </c>
      <c r="BF51602" s="101" t="s">
        <v>58</v>
      </c>
      <c r="BK51602" s="98" t="s">
        <v>70</v>
      </c>
    </row>
    <row r="51603" spans="17:63" ht="29.25" customHeight="1" x14ac:dyDescent="0.2">
      <c r="Q51603" s="92" t="s">
        <v>50</v>
      </c>
      <c r="BF51603" s="101" t="s">
        <v>58</v>
      </c>
      <c r="BK51603" s="98" t="s">
        <v>70</v>
      </c>
    </row>
    <row r="51604" spans="17:63" ht="29.25" customHeight="1" x14ac:dyDescent="0.2">
      <c r="Q51604" s="92" t="s">
        <v>50</v>
      </c>
      <c r="BF51604" s="101" t="s">
        <v>58</v>
      </c>
      <c r="BK51604" s="98" t="s">
        <v>70</v>
      </c>
    </row>
    <row r="51605" spans="17:63" ht="29.25" customHeight="1" x14ac:dyDescent="0.2">
      <c r="Q51605" s="92" t="s">
        <v>50</v>
      </c>
      <c r="BF51605" s="101" t="s">
        <v>58</v>
      </c>
      <c r="BK51605" s="98" t="s">
        <v>70</v>
      </c>
    </row>
    <row r="51606" spans="17:63" ht="29.25" customHeight="1" x14ac:dyDescent="0.2">
      <c r="Q51606" s="92" t="s">
        <v>50</v>
      </c>
      <c r="BF51606" s="101" t="s">
        <v>58</v>
      </c>
      <c r="BK51606" s="98" t="s">
        <v>70</v>
      </c>
    </row>
    <row r="51607" spans="17:63" ht="29.25" customHeight="1" x14ac:dyDescent="0.2">
      <c r="Q51607" s="92" t="s">
        <v>50</v>
      </c>
      <c r="BF51607" s="101" t="s">
        <v>58</v>
      </c>
      <c r="BK51607" s="98" t="s">
        <v>70</v>
      </c>
    </row>
    <row r="51608" spans="17:63" ht="29.25" customHeight="1" x14ac:dyDescent="0.2">
      <c r="Q51608" s="92" t="s">
        <v>50</v>
      </c>
      <c r="BF51608" s="101" t="s">
        <v>58</v>
      </c>
      <c r="BK51608" s="98" t="s">
        <v>70</v>
      </c>
    </row>
    <row r="51609" spans="17:63" ht="29.25" customHeight="1" x14ac:dyDescent="0.2">
      <c r="Q51609" s="92" t="s">
        <v>50</v>
      </c>
      <c r="BF51609" s="101" t="s">
        <v>58</v>
      </c>
      <c r="BK51609" s="98" t="s">
        <v>70</v>
      </c>
    </row>
    <row r="51610" spans="17:63" ht="29.25" customHeight="1" x14ac:dyDescent="0.2">
      <c r="Q51610" s="92" t="s">
        <v>50</v>
      </c>
      <c r="BF51610" s="101" t="s">
        <v>58</v>
      </c>
      <c r="BK51610" s="98" t="s">
        <v>70</v>
      </c>
    </row>
    <row r="51611" spans="17:63" ht="29.25" customHeight="1" x14ac:dyDescent="0.2">
      <c r="Q51611" s="92" t="s">
        <v>50</v>
      </c>
      <c r="BF51611" s="101" t="s">
        <v>58</v>
      </c>
      <c r="BK51611" s="98" t="s">
        <v>70</v>
      </c>
    </row>
    <row r="51612" spans="17:63" ht="29.25" customHeight="1" x14ac:dyDescent="0.2">
      <c r="Q51612" s="92" t="s">
        <v>50</v>
      </c>
      <c r="BF51612" s="101" t="s">
        <v>58</v>
      </c>
      <c r="BK51612" s="98" t="s">
        <v>70</v>
      </c>
    </row>
    <row r="51613" spans="17:63" ht="29.25" customHeight="1" x14ac:dyDescent="0.2">
      <c r="Q51613" s="92" t="s">
        <v>50</v>
      </c>
      <c r="BF51613" s="101" t="s">
        <v>58</v>
      </c>
      <c r="BK51613" s="98" t="s">
        <v>70</v>
      </c>
    </row>
    <row r="51614" spans="17:63" ht="29.25" customHeight="1" x14ac:dyDescent="0.2">
      <c r="Q51614" s="92" t="s">
        <v>50</v>
      </c>
      <c r="BF51614" s="101" t="s">
        <v>58</v>
      </c>
      <c r="BK51614" s="98" t="s">
        <v>70</v>
      </c>
    </row>
    <row r="51615" spans="17:63" ht="29.25" customHeight="1" x14ac:dyDescent="0.2">
      <c r="Q51615" s="92" t="s">
        <v>50</v>
      </c>
      <c r="BF51615" s="101" t="s">
        <v>58</v>
      </c>
      <c r="BK51615" s="98" t="s">
        <v>70</v>
      </c>
    </row>
    <row r="51616" spans="17:63" ht="29.25" customHeight="1" x14ac:dyDescent="0.2">
      <c r="Q51616" s="92" t="s">
        <v>50</v>
      </c>
      <c r="BF51616" s="101" t="s">
        <v>58</v>
      </c>
      <c r="BK51616" s="98" t="s">
        <v>70</v>
      </c>
    </row>
    <row r="51617" spans="17:63" ht="29.25" customHeight="1" x14ac:dyDescent="0.2">
      <c r="Q51617" s="92" t="s">
        <v>50</v>
      </c>
      <c r="BF51617" s="101" t="s">
        <v>58</v>
      </c>
      <c r="BK51617" s="98" t="s">
        <v>70</v>
      </c>
    </row>
    <row r="51618" spans="17:63" ht="29.25" customHeight="1" x14ac:dyDescent="0.2">
      <c r="Q51618" s="92" t="s">
        <v>50</v>
      </c>
      <c r="BF51618" s="101" t="s">
        <v>58</v>
      </c>
      <c r="BK51618" s="98" t="s">
        <v>70</v>
      </c>
    </row>
    <row r="51619" spans="17:63" ht="29.25" customHeight="1" x14ac:dyDescent="0.2">
      <c r="Q51619" s="92" t="s">
        <v>50</v>
      </c>
      <c r="BF51619" s="101" t="s">
        <v>58</v>
      </c>
      <c r="BK51619" s="98" t="s">
        <v>70</v>
      </c>
    </row>
    <row r="51620" spans="17:63" ht="29.25" customHeight="1" x14ac:dyDescent="0.2">
      <c r="Q51620" s="92" t="s">
        <v>50</v>
      </c>
      <c r="BF51620" s="101" t="s">
        <v>58</v>
      </c>
      <c r="BK51620" s="98" t="s">
        <v>70</v>
      </c>
    </row>
    <row r="51621" spans="17:63" ht="29.25" customHeight="1" x14ac:dyDescent="0.2">
      <c r="Q51621" s="92" t="s">
        <v>50</v>
      </c>
      <c r="BF51621" s="101" t="s">
        <v>58</v>
      </c>
      <c r="BK51621" s="98" t="s">
        <v>70</v>
      </c>
    </row>
    <row r="51622" spans="17:63" ht="29.25" customHeight="1" x14ac:dyDescent="0.2">
      <c r="Q51622" s="92" t="s">
        <v>50</v>
      </c>
      <c r="BF51622" s="101" t="s">
        <v>58</v>
      </c>
      <c r="BK51622" s="98" t="s">
        <v>70</v>
      </c>
    </row>
    <row r="51623" spans="17:63" ht="29.25" customHeight="1" x14ac:dyDescent="0.2">
      <c r="Q51623" s="92" t="s">
        <v>50</v>
      </c>
      <c r="BF51623" s="101" t="s">
        <v>58</v>
      </c>
      <c r="BK51623" s="98" t="s">
        <v>70</v>
      </c>
    </row>
    <row r="51624" spans="17:63" ht="29.25" customHeight="1" x14ac:dyDescent="0.2">
      <c r="Q51624" s="92" t="s">
        <v>50</v>
      </c>
      <c r="BF51624" s="101" t="s">
        <v>58</v>
      </c>
      <c r="BK51624" s="98" t="s">
        <v>70</v>
      </c>
    </row>
    <row r="51625" spans="17:63" ht="29.25" customHeight="1" x14ac:dyDescent="0.2">
      <c r="Q51625" s="92" t="s">
        <v>50</v>
      </c>
      <c r="BF51625" s="101" t="s">
        <v>58</v>
      </c>
      <c r="BK51625" s="98" t="s">
        <v>70</v>
      </c>
    </row>
    <row r="51626" spans="17:63" ht="29.25" customHeight="1" x14ac:dyDescent="0.2">
      <c r="Q51626" s="92" t="s">
        <v>50</v>
      </c>
      <c r="BF51626" s="101" t="s">
        <v>58</v>
      </c>
      <c r="BK51626" s="98" t="s">
        <v>70</v>
      </c>
    </row>
    <row r="51627" spans="17:63" ht="29.25" customHeight="1" x14ac:dyDescent="0.2">
      <c r="Q51627" s="92" t="s">
        <v>50</v>
      </c>
      <c r="BF51627" s="101" t="s">
        <v>58</v>
      </c>
      <c r="BK51627" s="98" t="s">
        <v>70</v>
      </c>
    </row>
    <row r="51628" spans="17:63" ht="29.25" customHeight="1" x14ac:dyDescent="0.2">
      <c r="Q51628" s="92" t="s">
        <v>50</v>
      </c>
      <c r="BF51628" s="101" t="s">
        <v>58</v>
      </c>
      <c r="BK51628" s="98" t="s">
        <v>70</v>
      </c>
    </row>
    <row r="51629" spans="17:63" ht="29.25" customHeight="1" x14ac:dyDescent="0.2">
      <c r="Q51629" s="92" t="s">
        <v>50</v>
      </c>
      <c r="BF51629" s="101" t="s">
        <v>58</v>
      </c>
      <c r="BK51629" s="98" t="s">
        <v>70</v>
      </c>
    </row>
    <row r="51630" spans="17:63" ht="29.25" customHeight="1" x14ac:dyDescent="0.2">
      <c r="Q51630" s="92" t="s">
        <v>50</v>
      </c>
      <c r="BF51630" s="101" t="s">
        <v>58</v>
      </c>
      <c r="BK51630" s="98" t="s">
        <v>70</v>
      </c>
    </row>
    <row r="51631" spans="17:63" ht="29.25" customHeight="1" x14ac:dyDescent="0.2">
      <c r="Q51631" s="92" t="s">
        <v>50</v>
      </c>
      <c r="BF51631" s="101" t="s">
        <v>58</v>
      </c>
      <c r="BK51631" s="98" t="s">
        <v>70</v>
      </c>
    </row>
    <row r="51632" spans="17:63" ht="29.25" customHeight="1" x14ac:dyDescent="0.2">
      <c r="Q51632" s="92" t="s">
        <v>50</v>
      </c>
      <c r="BF51632" s="101" t="s">
        <v>58</v>
      </c>
      <c r="BK51632" s="98" t="s">
        <v>70</v>
      </c>
    </row>
    <row r="51633" spans="17:63" ht="29.25" customHeight="1" x14ac:dyDescent="0.2">
      <c r="Q51633" s="92" t="s">
        <v>50</v>
      </c>
      <c r="BF51633" s="101" t="s">
        <v>58</v>
      </c>
      <c r="BK51633" s="98" t="s">
        <v>70</v>
      </c>
    </row>
    <row r="51634" spans="17:63" ht="29.25" customHeight="1" x14ac:dyDescent="0.2">
      <c r="Q51634" s="92" t="s">
        <v>50</v>
      </c>
      <c r="BF51634" s="101" t="s">
        <v>58</v>
      </c>
      <c r="BK51634" s="98" t="s">
        <v>70</v>
      </c>
    </row>
    <row r="51635" spans="17:63" ht="29.25" customHeight="1" x14ac:dyDescent="0.2">
      <c r="Q51635" s="92" t="s">
        <v>50</v>
      </c>
      <c r="BF51635" s="101" t="s">
        <v>58</v>
      </c>
      <c r="BK51635" s="98" t="s">
        <v>70</v>
      </c>
    </row>
    <row r="51636" spans="17:63" ht="29.25" customHeight="1" x14ac:dyDescent="0.2">
      <c r="Q51636" s="92" t="s">
        <v>50</v>
      </c>
      <c r="BF51636" s="101" t="s">
        <v>58</v>
      </c>
      <c r="BK51636" s="98" t="s">
        <v>70</v>
      </c>
    </row>
    <row r="51637" spans="17:63" ht="29.25" customHeight="1" x14ac:dyDescent="0.2">
      <c r="Q51637" s="92" t="s">
        <v>50</v>
      </c>
      <c r="BF51637" s="101" t="s">
        <v>58</v>
      </c>
      <c r="BK51637" s="98" t="s">
        <v>70</v>
      </c>
    </row>
    <row r="51638" spans="17:63" ht="29.25" customHeight="1" x14ac:dyDescent="0.2">
      <c r="Q51638" s="92" t="s">
        <v>50</v>
      </c>
      <c r="BF51638" s="101" t="s">
        <v>58</v>
      </c>
      <c r="BK51638" s="98" t="s">
        <v>70</v>
      </c>
    </row>
    <row r="51639" spans="17:63" ht="29.25" customHeight="1" x14ac:dyDescent="0.2">
      <c r="Q51639" s="92" t="s">
        <v>50</v>
      </c>
      <c r="BF51639" s="101" t="s">
        <v>58</v>
      </c>
      <c r="BK51639" s="98" t="s">
        <v>70</v>
      </c>
    </row>
    <row r="51640" spans="17:63" ht="29.25" customHeight="1" x14ac:dyDescent="0.2">
      <c r="Q51640" s="92" t="s">
        <v>50</v>
      </c>
      <c r="BF51640" s="101" t="s">
        <v>58</v>
      </c>
      <c r="BK51640" s="98" t="s">
        <v>70</v>
      </c>
    </row>
    <row r="51641" spans="17:63" ht="29.25" customHeight="1" x14ac:dyDescent="0.2">
      <c r="Q51641" s="92" t="s">
        <v>50</v>
      </c>
      <c r="BF51641" s="101" t="s">
        <v>58</v>
      </c>
      <c r="BK51641" s="98" t="s">
        <v>70</v>
      </c>
    </row>
    <row r="51642" spans="17:63" ht="29.25" customHeight="1" x14ac:dyDescent="0.2">
      <c r="Q51642" s="92" t="s">
        <v>50</v>
      </c>
      <c r="BF51642" s="101" t="s">
        <v>58</v>
      </c>
      <c r="BK51642" s="98" t="s">
        <v>70</v>
      </c>
    </row>
    <row r="51643" spans="17:63" ht="29.25" customHeight="1" x14ac:dyDescent="0.2">
      <c r="Q51643" s="92" t="s">
        <v>50</v>
      </c>
      <c r="BF51643" s="101" t="s">
        <v>58</v>
      </c>
      <c r="BK51643" s="98" t="s">
        <v>70</v>
      </c>
    </row>
    <row r="51644" spans="17:63" ht="29.25" customHeight="1" x14ac:dyDescent="0.2">
      <c r="Q51644" s="92" t="s">
        <v>50</v>
      </c>
      <c r="BF51644" s="101" t="s">
        <v>58</v>
      </c>
      <c r="BK51644" s="98" t="s">
        <v>70</v>
      </c>
    </row>
    <row r="51645" spans="17:63" ht="29.25" customHeight="1" x14ac:dyDescent="0.2">
      <c r="Q51645" s="92" t="s">
        <v>50</v>
      </c>
      <c r="BF51645" s="101" t="s">
        <v>58</v>
      </c>
      <c r="BK51645" s="98" t="s">
        <v>70</v>
      </c>
    </row>
    <row r="51646" spans="17:63" ht="29.25" customHeight="1" x14ac:dyDescent="0.2">
      <c r="Q51646" s="92" t="s">
        <v>50</v>
      </c>
      <c r="BF51646" s="101" t="s">
        <v>58</v>
      </c>
      <c r="BK51646" s="98" t="s">
        <v>70</v>
      </c>
    </row>
    <row r="51647" spans="17:63" ht="29.25" customHeight="1" x14ac:dyDescent="0.2">
      <c r="Q51647" s="92" t="s">
        <v>50</v>
      </c>
      <c r="BF51647" s="101" t="s">
        <v>58</v>
      </c>
      <c r="BK51647" s="98" t="s">
        <v>70</v>
      </c>
    </row>
    <row r="51648" spans="17:63" ht="29.25" customHeight="1" x14ac:dyDescent="0.2">
      <c r="Q51648" s="92" t="s">
        <v>50</v>
      </c>
      <c r="BF51648" s="101" t="s">
        <v>58</v>
      </c>
      <c r="BK51648" s="98" t="s">
        <v>70</v>
      </c>
    </row>
    <row r="51649" spans="17:63" ht="29.25" customHeight="1" x14ac:dyDescent="0.2">
      <c r="Q51649" s="92" t="s">
        <v>50</v>
      </c>
      <c r="BF51649" s="101" t="s">
        <v>58</v>
      </c>
      <c r="BK51649" s="98" t="s">
        <v>70</v>
      </c>
    </row>
    <row r="51650" spans="17:63" ht="29.25" customHeight="1" x14ac:dyDescent="0.2">
      <c r="Q51650" s="92" t="s">
        <v>50</v>
      </c>
      <c r="BF51650" s="101" t="s">
        <v>58</v>
      </c>
      <c r="BK51650" s="98" t="s">
        <v>70</v>
      </c>
    </row>
    <row r="51651" spans="17:63" ht="29.25" customHeight="1" x14ac:dyDescent="0.2">
      <c r="Q51651" s="92" t="s">
        <v>50</v>
      </c>
      <c r="BF51651" s="101" t="s">
        <v>58</v>
      </c>
      <c r="BK51651" s="98" t="s">
        <v>70</v>
      </c>
    </row>
    <row r="51652" spans="17:63" ht="29.25" customHeight="1" x14ac:dyDescent="0.2">
      <c r="Q51652" s="92" t="s">
        <v>50</v>
      </c>
      <c r="BF51652" s="101" t="s">
        <v>58</v>
      </c>
      <c r="BK51652" s="98" t="s">
        <v>70</v>
      </c>
    </row>
    <row r="51653" spans="17:63" ht="29.25" customHeight="1" x14ac:dyDescent="0.2">
      <c r="Q51653" s="92" t="s">
        <v>50</v>
      </c>
      <c r="BF51653" s="101" t="s">
        <v>58</v>
      </c>
      <c r="BK51653" s="98" t="s">
        <v>70</v>
      </c>
    </row>
    <row r="51654" spans="17:63" ht="29.25" customHeight="1" x14ac:dyDescent="0.2">
      <c r="Q51654" s="92" t="s">
        <v>50</v>
      </c>
      <c r="BF51654" s="101" t="s">
        <v>58</v>
      </c>
      <c r="BK51654" s="98" t="s">
        <v>70</v>
      </c>
    </row>
    <row r="51655" spans="17:63" ht="29.25" customHeight="1" x14ac:dyDescent="0.2">
      <c r="Q51655" s="92" t="s">
        <v>50</v>
      </c>
      <c r="BF51655" s="101" t="s">
        <v>58</v>
      </c>
      <c r="BK51655" s="98" t="s">
        <v>70</v>
      </c>
    </row>
    <row r="51656" spans="17:63" ht="29.25" customHeight="1" x14ac:dyDescent="0.2">
      <c r="Q51656" s="92" t="s">
        <v>50</v>
      </c>
      <c r="BF51656" s="101" t="s">
        <v>58</v>
      </c>
      <c r="BK51656" s="98" t="s">
        <v>70</v>
      </c>
    </row>
    <row r="51657" spans="17:63" ht="29.25" customHeight="1" x14ac:dyDescent="0.2">
      <c r="Q51657" s="92" t="s">
        <v>50</v>
      </c>
      <c r="BF51657" s="101" t="s">
        <v>58</v>
      </c>
      <c r="BK51657" s="98" t="s">
        <v>70</v>
      </c>
    </row>
    <row r="51658" spans="17:63" ht="29.25" customHeight="1" x14ac:dyDescent="0.2">
      <c r="Q51658" s="92" t="s">
        <v>50</v>
      </c>
      <c r="BF51658" s="101" t="s">
        <v>58</v>
      </c>
      <c r="BK51658" s="98" t="s">
        <v>70</v>
      </c>
    </row>
    <row r="51659" spans="17:63" ht="29.25" customHeight="1" x14ac:dyDescent="0.2">
      <c r="Q51659" s="92" t="s">
        <v>50</v>
      </c>
      <c r="BF51659" s="101" t="s">
        <v>58</v>
      </c>
      <c r="BK51659" s="98" t="s">
        <v>70</v>
      </c>
    </row>
    <row r="51660" spans="17:63" ht="29.25" customHeight="1" x14ac:dyDescent="0.2">
      <c r="Q51660" s="92" t="s">
        <v>50</v>
      </c>
      <c r="BF51660" s="101" t="s">
        <v>58</v>
      </c>
      <c r="BK51660" s="98" t="s">
        <v>70</v>
      </c>
    </row>
    <row r="51661" spans="17:63" ht="29.25" customHeight="1" x14ac:dyDescent="0.2">
      <c r="Q51661" s="92" t="s">
        <v>50</v>
      </c>
      <c r="BF51661" s="101" t="s">
        <v>58</v>
      </c>
      <c r="BK51661" s="98" t="s">
        <v>70</v>
      </c>
    </row>
    <row r="51662" spans="17:63" ht="29.25" customHeight="1" x14ac:dyDescent="0.2">
      <c r="Q51662" s="92" t="s">
        <v>50</v>
      </c>
      <c r="BF51662" s="101" t="s">
        <v>58</v>
      </c>
      <c r="BK51662" s="98" t="s">
        <v>70</v>
      </c>
    </row>
    <row r="51663" spans="17:63" ht="29.25" customHeight="1" x14ac:dyDescent="0.2">
      <c r="Q51663" s="92" t="s">
        <v>50</v>
      </c>
      <c r="BF51663" s="101" t="s">
        <v>58</v>
      </c>
      <c r="BK51663" s="98" t="s">
        <v>70</v>
      </c>
    </row>
    <row r="51664" spans="17:63" ht="29.25" customHeight="1" x14ac:dyDescent="0.2">
      <c r="Q51664" s="92" t="s">
        <v>50</v>
      </c>
      <c r="BF51664" s="101" t="s">
        <v>58</v>
      </c>
      <c r="BK51664" s="98" t="s">
        <v>70</v>
      </c>
    </row>
    <row r="51665" spans="17:63" ht="29.25" customHeight="1" x14ac:dyDescent="0.2">
      <c r="Q51665" s="92" t="s">
        <v>50</v>
      </c>
      <c r="BF51665" s="101" t="s">
        <v>58</v>
      </c>
      <c r="BK51665" s="98" t="s">
        <v>70</v>
      </c>
    </row>
    <row r="51666" spans="17:63" ht="29.25" customHeight="1" x14ac:dyDescent="0.2">
      <c r="Q51666" s="92" t="s">
        <v>50</v>
      </c>
      <c r="BF51666" s="101" t="s">
        <v>58</v>
      </c>
      <c r="BK51666" s="98" t="s">
        <v>70</v>
      </c>
    </row>
    <row r="51667" spans="17:63" ht="29.25" customHeight="1" x14ac:dyDescent="0.2">
      <c r="Q51667" s="92" t="s">
        <v>50</v>
      </c>
      <c r="BF51667" s="101" t="s">
        <v>58</v>
      </c>
      <c r="BK51667" s="98" t="s">
        <v>70</v>
      </c>
    </row>
    <row r="51668" spans="17:63" ht="29.25" customHeight="1" x14ac:dyDescent="0.2">
      <c r="Q51668" s="92" t="s">
        <v>50</v>
      </c>
      <c r="BF51668" s="101" t="s">
        <v>58</v>
      </c>
      <c r="BK51668" s="98" t="s">
        <v>70</v>
      </c>
    </row>
    <row r="51669" spans="17:63" ht="29.25" customHeight="1" x14ac:dyDescent="0.2">
      <c r="Q51669" s="92" t="s">
        <v>50</v>
      </c>
      <c r="BF51669" s="101" t="s">
        <v>58</v>
      </c>
      <c r="BK51669" s="98" t="s">
        <v>70</v>
      </c>
    </row>
    <row r="51670" spans="17:63" ht="29.25" customHeight="1" x14ac:dyDescent="0.2">
      <c r="Q51670" s="92" t="s">
        <v>50</v>
      </c>
      <c r="BF51670" s="101" t="s">
        <v>58</v>
      </c>
      <c r="BK51670" s="98" t="s">
        <v>70</v>
      </c>
    </row>
    <row r="51671" spans="17:63" ht="29.25" customHeight="1" x14ac:dyDescent="0.2">
      <c r="Q51671" s="92" t="s">
        <v>50</v>
      </c>
      <c r="BF51671" s="101" t="s">
        <v>58</v>
      </c>
      <c r="BK51671" s="98" t="s">
        <v>70</v>
      </c>
    </row>
    <row r="51672" spans="17:63" ht="29.25" customHeight="1" x14ac:dyDescent="0.2">
      <c r="Q51672" s="92" t="s">
        <v>50</v>
      </c>
      <c r="BF51672" s="101" t="s">
        <v>58</v>
      </c>
      <c r="BK51672" s="98" t="s">
        <v>70</v>
      </c>
    </row>
    <row r="51673" spans="17:63" ht="29.25" customHeight="1" x14ac:dyDescent="0.2">
      <c r="Q51673" s="92" t="s">
        <v>50</v>
      </c>
      <c r="BF51673" s="101" t="s">
        <v>58</v>
      </c>
      <c r="BK51673" s="98" t="s">
        <v>70</v>
      </c>
    </row>
    <row r="51674" spans="17:63" ht="29.25" customHeight="1" x14ac:dyDescent="0.2">
      <c r="Q51674" s="92" t="s">
        <v>50</v>
      </c>
      <c r="BF51674" s="101" t="s">
        <v>58</v>
      </c>
      <c r="BK51674" s="98" t="s">
        <v>70</v>
      </c>
    </row>
    <row r="51675" spans="17:63" ht="29.25" customHeight="1" x14ac:dyDescent="0.2">
      <c r="Q51675" s="92" t="s">
        <v>50</v>
      </c>
      <c r="BF51675" s="101" t="s">
        <v>58</v>
      </c>
      <c r="BK51675" s="98" t="s">
        <v>70</v>
      </c>
    </row>
    <row r="51676" spans="17:63" ht="29.25" customHeight="1" x14ac:dyDescent="0.2">
      <c r="Q51676" s="92" t="s">
        <v>50</v>
      </c>
      <c r="BF51676" s="101" t="s">
        <v>58</v>
      </c>
      <c r="BK51676" s="98" t="s">
        <v>70</v>
      </c>
    </row>
    <row r="51677" spans="17:63" ht="29.25" customHeight="1" x14ac:dyDescent="0.2">
      <c r="Q51677" s="92" t="s">
        <v>50</v>
      </c>
      <c r="BF51677" s="101" t="s">
        <v>58</v>
      </c>
      <c r="BK51677" s="98" t="s">
        <v>70</v>
      </c>
    </row>
    <row r="51678" spans="17:63" ht="29.25" customHeight="1" x14ac:dyDescent="0.2">
      <c r="Q51678" s="92" t="s">
        <v>50</v>
      </c>
      <c r="BF51678" s="101" t="s">
        <v>58</v>
      </c>
      <c r="BK51678" s="98" t="s">
        <v>70</v>
      </c>
    </row>
    <row r="51679" spans="17:63" ht="29.25" customHeight="1" x14ac:dyDescent="0.2">
      <c r="Q51679" s="92" t="s">
        <v>50</v>
      </c>
      <c r="BF51679" s="101" t="s">
        <v>58</v>
      </c>
      <c r="BK51679" s="98" t="s">
        <v>70</v>
      </c>
    </row>
    <row r="51680" spans="17:63" ht="29.25" customHeight="1" x14ac:dyDescent="0.2">
      <c r="Q51680" s="92" t="s">
        <v>50</v>
      </c>
      <c r="BF51680" s="101" t="s">
        <v>58</v>
      </c>
      <c r="BK51680" s="98" t="s">
        <v>70</v>
      </c>
    </row>
    <row r="51681" spans="17:63" ht="29.25" customHeight="1" x14ac:dyDescent="0.2">
      <c r="Q51681" s="92" t="s">
        <v>50</v>
      </c>
      <c r="BF51681" s="101" t="s">
        <v>58</v>
      </c>
      <c r="BK51681" s="98" t="s">
        <v>70</v>
      </c>
    </row>
    <row r="51682" spans="17:63" ht="29.25" customHeight="1" x14ac:dyDescent="0.2">
      <c r="Q51682" s="92" t="s">
        <v>50</v>
      </c>
      <c r="BF51682" s="101" t="s">
        <v>58</v>
      </c>
      <c r="BK51682" s="98" t="s">
        <v>70</v>
      </c>
    </row>
    <row r="51683" spans="17:63" ht="29.25" customHeight="1" x14ac:dyDescent="0.2">
      <c r="Q51683" s="92" t="s">
        <v>50</v>
      </c>
      <c r="BF51683" s="101" t="s">
        <v>58</v>
      </c>
      <c r="BK51683" s="98" t="s">
        <v>70</v>
      </c>
    </row>
    <row r="51684" spans="17:63" ht="29.25" customHeight="1" x14ac:dyDescent="0.2">
      <c r="Q51684" s="92" t="s">
        <v>50</v>
      </c>
      <c r="BF51684" s="101" t="s">
        <v>58</v>
      </c>
      <c r="BK51684" s="98" t="s">
        <v>70</v>
      </c>
    </row>
    <row r="51685" spans="17:63" ht="29.25" customHeight="1" x14ac:dyDescent="0.2">
      <c r="Q51685" s="92" t="s">
        <v>50</v>
      </c>
      <c r="BF51685" s="101" t="s">
        <v>58</v>
      </c>
      <c r="BK51685" s="98" t="s">
        <v>70</v>
      </c>
    </row>
    <row r="51686" spans="17:63" ht="29.25" customHeight="1" x14ac:dyDescent="0.2">
      <c r="Q51686" s="92" t="s">
        <v>50</v>
      </c>
      <c r="BF51686" s="101" t="s">
        <v>58</v>
      </c>
      <c r="BK51686" s="98" t="s">
        <v>70</v>
      </c>
    </row>
    <row r="51687" spans="17:63" ht="29.25" customHeight="1" x14ac:dyDescent="0.2">
      <c r="Q51687" s="92" t="s">
        <v>50</v>
      </c>
      <c r="BF51687" s="101" t="s">
        <v>58</v>
      </c>
      <c r="BK51687" s="98" t="s">
        <v>70</v>
      </c>
    </row>
    <row r="51688" spans="17:63" ht="29.25" customHeight="1" x14ac:dyDescent="0.2">
      <c r="Q51688" s="92" t="s">
        <v>50</v>
      </c>
      <c r="BF51688" s="101" t="s">
        <v>58</v>
      </c>
      <c r="BK51688" s="98" t="s">
        <v>70</v>
      </c>
    </row>
    <row r="51689" spans="17:63" ht="29.25" customHeight="1" x14ac:dyDescent="0.2">
      <c r="Q51689" s="92" t="s">
        <v>50</v>
      </c>
      <c r="BF51689" s="101" t="s">
        <v>58</v>
      </c>
      <c r="BK51689" s="98" t="s">
        <v>70</v>
      </c>
    </row>
    <row r="51690" spans="17:63" ht="29.25" customHeight="1" x14ac:dyDescent="0.2">
      <c r="Q51690" s="92" t="s">
        <v>50</v>
      </c>
      <c r="BF51690" s="101" t="s">
        <v>58</v>
      </c>
      <c r="BK51690" s="98" t="s">
        <v>70</v>
      </c>
    </row>
    <row r="51691" spans="17:63" ht="29.25" customHeight="1" x14ac:dyDescent="0.2">
      <c r="Q51691" s="92" t="s">
        <v>50</v>
      </c>
      <c r="BF51691" s="101" t="s">
        <v>58</v>
      </c>
      <c r="BK51691" s="98" t="s">
        <v>70</v>
      </c>
    </row>
    <row r="51692" spans="17:63" ht="29.25" customHeight="1" x14ac:dyDescent="0.2">
      <c r="Q51692" s="92" t="s">
        <v>50</v>
      </c>
      <c r="BF51692" s="101" t="s">
        <v>58</v>
      </c>
      <c r="BK51692" s="98" t="s">
        <v>70</v>
      </c>
    </row>
    <row r="51693" spans="17:63" ht="29.25" customHeight="1" x14ac:dyDescent="0.2">
      <c r="Q51693" s="92" t="s">
        <v>50</v>
      </c>
      <c r="BF51693" s="101" t="s">
        <v>58</v>
      </c>
      <c r="BK51693" s="98" t="s">
        <v>70</v>
      </c>
    </row>
    <row r="51694" spans="17:63" ht="29.25" customHeight="1" x14ac:dyDescent="0.2">
      <c r="Q51694" s="92" t="s">
        <v>50</v>
      </c>
      <c r="BF51694" s="101" t="s">
        <v>58</v>
      </c>
      <c r="BK51694" s="98" t="s">
        <v>70</v>
      </c>
    </row>
    <row r="51695" spans="17:63" ht="29.25" customHeight="1" x14ac:dyDescent="0.2">
      <c r="Q51695" s="92" t="s">
        <v>50</v>
      </c>
      <c r="BF51695" s="101" t="s">
        <v>58</v>
      </c>
      <c r="BK51695" s="98" t="s">
        <v>70</v>
      </c>
    </row>
    <row r="51696" spans="17:63" ht="29.25" customHeight="1" x14ac:dyDescent="0.2">
      <c r="Q51696" s="92" t="s">
        <v>50</v>
      </c>
      <c r="BF51696" s="101" t="s">
        <v>58</v>
      </c>
      <c r="BK51696" s="98" t="s">
        <v>70</v>
      </c>
    </row>
    <row r="51697" spans="17:63" ht="29.25" customHeight="1" x14ac:dyDescent="0.2">
      <c r="Q51697" s="92" t="s">
        <v>50</v>
      </c>
      <c r="BF51697" s="101" t="s">
        <v>58</v>
      </c>
      <c r="BK51697" s="98" t="s">
        <v>70</v>
      </c>
    </row>
    <row r="51698" spans="17:63" ht="29.25" customHeight="1" x14ac:dyDescent="0.2">
      <c r="Q51698" s="92" t="s">
        <v>50</v>
      </c>
      <c r="BF51698" s="101" t="s">
        <v>58</v>
      </c>
      <c r="BK51698" s="98" t="s">
        <v>70</v>
      </c>
    </row>
    <row r="51699" spans="17:63" ht="29.25" customHeight="1" x14ac:dyDescent="0.2">
      <c r="Q51699" s="92" t="s">
        <v>50</v>
      </c>
      <c r="BF51699" s="101" t="s">
        <v>58</v>
      </c>
      <c r="BK51699" s="98" t="s">
        <v>70</v>
      </c>
    </row>
    <row r="51700" spans="17:63" ht="29.25" customHeight="1" x14ac:dyDescent="0.2">
      <c r="Q51700" s="92" t="s">
        <v>50</v>
      </c>
      <c r="BF51700" s="101" t="s">
        <v>58</v>
      </c>
      <c r="BK51700" s="98" t="s">
        <v>70</v>
      </c>
    </row>
    <row r="51701" spans="17:63" ht="29.25" customHeight="1" x14ac:dyDescent="0.2">
      <c r="Q51701" s="92" t="s">
        <v>50</v>
      </c>
      <c r="BF51701" s="101" t="s">
        <v>58</v>
      </c>
      <c r="BK51701" s="98" t="s">
        <v>70</v>
      </c>
    </row>
    <row r="51702" spans="17:63" ht="29.25" customHeight="1" x14ac:dyDescent="0.2">
      <c r="Q51702" s="92" t="s">
        <v>50</v>
      </c>
      <c r="BF51702" s="101" t="s">
        <v>58</v>
      </c>
      <c r="BK51702" s="98" t="s">
        <v>70</v>
      </c>
    </row>
    <row r="51703" spans="17:63" ht="29.25" customHeight="1" x14ac:dyDescent="0.2">
      <c r="Q51703" s="92" t="s">
        <v>50</v>
      </c>
      <c r="BF51703" s="101" t="s">
        <v>58</v>
      </c>
      <c r="BK51703" s="98" t="s">
        <v>70</v>
      </c>
    </row>
    <row r="51704" spans="17:63" ht="29.25" customHeight="1" x14ac:dyDescent="0.2">
      <c r="Q51704" s="92" t="s">
        <v>50</v>
      </c>
      <c r="BF51704" s="101" t="s">
        <v>58</v>
      </c>
      <c r="BK51704" s="98" t="s">
        <v>70</v>
      </c>
    </row>
    <row r="51705" spans="17:63" ht="29.25" customHeight="1" x14ac:dyDescent="0.2">
      <c r="Q51705" s="92" t="s">
        <v>50</v>
      </c>
      <c r="BF51705" s="101" t="s">
        <v>58</v>
      </c>
      <c r="BK51705" s="98" t="s">
        <v>70</v>
      </c>
    </row>
    <row r="51706" spans="17:63" ht="29.25" customHeight="1" x14ac:dyDescent="0.2">
      <c r="Q51706" s="92" t="s">
        <v>50</v>
      </c>
      <c r="BF51706" s="101" t="s">
        <v>58</v>
      </c>
      <c r="BK51706" s="98" t="s">
        <v>70</v>
      </c>
    </row>
    <row r="51707" spans="17:63" ht="29.25" customHeight="1" x14ac:dyDescent="0.2">
      <c r="Q51707" s="92" t="s">
        <v>50</v>
      </c>
      <c r="BF51707" s="101" t="s">
        <v>58</v>
      </c>
      <c r="BK51707" s="98" t="s">
        <v>70</v>
      </c>
    </row>
    <row r="51708" spans="17:63" ht="29.25" customHeight="1" x14ac:dyDescent="0.2">
      <c r="Q51708" s="92" t="s">
        <v>50</v>
      </c>
      <c r="BF51708" s="101" t="s">
        <v>58</v>
      </c>
      <c r="BK51708" s="98" t="s">
        <v>70</v>
      </c>
    </row>
    <row r="51709" spans="17:63" ht="29.25" customHeight="1" x14ac:dyDescent="0.2">
      <c r="Q51709" s="92" t="s">
        <v>50</v>
      </c>
      <c r="BF51709" s="101" t="s">
        <v>58</v>
      </c>
      <c r="BK51709" s="98" t="s">
        <v>70</v>
      </c>
    </row>
    <row r="51710" spans="17:63" ht="29.25" customHeight="1" x14ac:dyDescent="0.2">
      <c r="Q51710" s="92" t="s">
        <v>50</v>
      </c>
      <c r="BF51710" s="101" t="s">
        <v>58</v>
      </c>
      <c r="BK51710" s="98" t="s">
        <v>70</v>
      </c>
    </row>
    <row r="51711" spans="17:63" ht="29.25" customHeight="1" x14ac:dyDescent="0.2">
      <c r="Q51711" s="92" t="s">
        <v>50</v>
      </c>
      <c r="BF51711" s="101" t="s">
        <v>58</v>
      </c>
      <c r="BK51711" s="98" t="s">
        <v>70</v>
      </c>
    </row>
    <row r="51712" spans="17:63" ht="29.25" customHeight="1" x14ac:dyDescent="0.2">
      <c r="Q51712" s="92" t="s">
        <v>50</v>
      </c>
      <c r="BF51712" s="101" t="s">
        <v>58</v>
      </c>
      <c r="BK51712" s="98" t="s">
        <v>70</v>
      </c>
    </row>
    <row r="51713" spans="17:63" ht="29.25" customHeight="1" x14ac:dyDescent="0.2">
      <c r="Q51713" s="92" t="s">
        <v>50</v>
      </c>
      <c r="BF51713" s="101" t="s">
        <v>58</v>
      </c>
      <c r="BK51713" s="98" t="s">
        <v>70</v>
      </c>
    </row>
    <row r="51714" spans="17:63" ht="29.25" customHeight="1" x14ac:dyDescent="0.2">
      <c r="Q51714" s="92" t="s">
        <v>50</v>
      </c>
      <c r="BF51714" s="101" t="s">
        <v>58</v>
      </c>
      <c r="BK51714" s="98" t="s">
        <v>70</v>
      </c>
    </row>
    <row r="51715" spans="17:63" ht="29.25" customHeight="1" x14ac:dyDescent="0.2">
      <c r="Q51715" s="92" t="s">
        <v>50</v>
      </c>
      <c r="BF51715" s="101" t="s">
        <v>58</v>
      </c>
      <c r="BK51715" s="98" t="s">
        <v>70</v>
      </c>
    </row>
    <row r="51716" spans="17:63" ht="29.25" customHeight="1" x14ac:dyDescent="0.2">
      <c r="Q51716" s="92" t="s">
        <v>50</v>
      </c>
      <c r="BF51716" s="101" t="s">
        <v>58</v>
      </c>
      <c r="BK51716" s="98" t="s">
        <v>70</v>
      </c>
    </row>
    <row r="51717" spans="17:63" ht="29.25" customHeight="1" x14ac:dyDescent="0.2">
      <c r="Q51717" s="92" t="s">
        <v>50</v>
      </c>
      <c r="BF51717" s="101" t="s">
        <v>58</v>
      </c>
      <c r="BK51717" s="98" t="s">
        <v>70</v>
      </c>
    </row>
    <row r="51718" spans="17:63" ht="29.25" customHeight="1" x14ac:dyDescent="0.2">
      <c r="Q51718" s="92" t="s">
        <v>50</v>
      </c>
      <c r="BF51718" s="101" t="s">
        <v>58</v>
      </c>
      <c r="BK51718" s="98" t="s">
        <v>70</v>
      </c>
    </row>
    <row r="51719" spans="17:63" ht="29.25" customHeight="1" x14ac:dyDescent="0.2">
      <c r="Q51719" s="92" t="s">
        <v>50</v>
      </c>
      <c r="BF51719" s="101" t="s">
        <v>58</v>
      </c>
      <c r="BK51719" s="98" t="s">
        <v>70</v>
      </c>
    </row>
    <row r="51720" spans="17:63" ht="29.25" customHeight="1" x14ac:dyDescent="0.2">
      <c r="Q51720" s="92" t="s">
        <v>50</v>
      </c>
      <c r="BF51720" s="101" t="s">
        <v>58</v>
      </c>
      <c r="BK51720" s="98" t="s">
        <v>70</v>
      </c>
    </row>
    <row r="51721" spans="17:63" ht="29.25" customHeight="1" x14ac:dyDescent="0.2">
      <c r="Q51721" s="92" t="s">
        <v>50</v>
      </c>
      <c r="BF51721" s="101" t="s">
        <v>58</v>
      </c>
      <c r="BK51721" s="98" t="s">
        <v>70</v>
      </c>
    </row>
    <row r="51722" spans="17:63" ht="29.25" customHeight="1" x14ac:dyDescent="0.2">
      <c r="Q51722" s="92" t="s">
        <v>50</v>
      </c>
      <c r="BF51722" s="101" t="s">
        <v>58</v>
      </c>
      <c r="BK51722" s="98" t="s">
        <v>70</v>
      </c>
    </row>
    <row r="51723" spans="17:63" ht="29.25" customHeight="1" x14ac:dyDescent="0.2">
      <c r="Q51723" s="92" t="s">
        <v>50</v>
      </c>
      <c r="BF51723" s="101" t="s">
        <v>58</v>
      </c>
      <c r="BK51723" s="98" t="s">
        <v>70</v>
      </c>
    </row>
    <row r="51724" spans="17:63" ht="29.25" customHeight="1" x14ac:dyDescent="0.2">
      <c r="Q51724" s="92" t="s">
        <v>50</v>
      </c>
      <c r="BF51724" s="101" t="s">
        <v>58</v>
      </c>
      <c r="BK51724" s="98" t="s">
        <v>70</v>
      </c>
    </row>
    <row r="51725" spans="17:63" ht="29.25" customHeight="1" x14ac:dyDescent="0.2">
      <c r="Q51725" s="92" t="s">
        <v>50</v>
      </c>
      <c r="BF51725" s="101" t="s">
        <v>58</v>
      </c>
      <c r="BK51725" s="98" t="s">
        <v>70</v>
      </c>
    </row>
    <row r="51726" spans="17:63" ht="29.25" customHeight="1" x14ac:dyDescent="0.2">
      <c r="Q51726" s="92" t="s">
        <v>50</v>
      </c>
      <c r="BF51726" s="101" t="s">
        <v>58</v>
      </c>
      <c r="BK51726" s="98" t="s">
        <v>70</v>
      </c>
    </row>
    <row r="51727" spans="17:63" ht="29.25" customHeight="1" x14ac:dyDescent="0.2">
      <c r="Q51727" s="92" t="s">
        <v>50</v>
      </c>
      <c r="BF51727" s="101" t="s">
        <v>58</v>
      </c>
      <c r="BK51727" s="98" t="s">
        <v>70</v>
      </c>
    </row>
    <row r="51728" spans="17:63" ht="29.25" customHeight="1" x14ac:dyDescent="0.2">
      <c r="Q51728" s="92" t="s">
        <v>50</v>
      </c>
      <c r="BF51728" s="101" t="s">
        <v>58</v>
      </c>
      <c r="BK51728" s="98" t="s">
        <v>70</v>
      </c>
    </row>
    <row r="51729" spans="17:63" ht="29.25" customHeight="1" x14ac:dyDescent="0.2">
      <c r="Q51729" s="92" t="s">
        <v>50</v>
      </c>
      <c r="BF51729" s="101" t="s">
        <v>58</v>
      </c>
      <c r="BK51729" s="98" t="s">
        <v>70</v>
      </c>
    </row>
    <row r="51730" spans="17:63" ht="29.25" customHeight="1" x14ac:dyDescent="0.2">
      <c r="Q51730" s="92" t="s">
        <v>50</v>
      </c>
      <c r="BF51730" s="101" t="s">
        <v>58</v>
      </c>
      <c r="BK51730" s="98" t="s">
        <v>70</v>
      </c>
    </row>
    <row r="51731" spans="17:63" ht="29.25" customHeight="1" x14ac:dyDescent="0.2">
      <c r="Q51731" s="92" t="s">
        <v>50</v>
      </c>
      <c r="BF51731" s="101" t="s">
        <v>58</v>
      </c>
      <c r="BK51731" s="98" t="s">
        <v>70</v>
      </c>
    </row>
    <row r="51732" spans="17:63" ht="29.25" customHeight="1" x14ac:dyDescent="0.2">
      <c r="Q51732" s="92" t="s">
        <v>50</v>
      </c>
      <c r="BF51732" s="101" t="s">
        <v>58</v>
      </c>
      <c r="BK51732" s="98" t="s">
        <v>70</v>
      </c>
    </row>
    <row r="51733" spans="17:63" ht="29.25" customHeight="1" x14ac:dyDescent="0.2">
      <c r="Q51733" s="92" t="s">
        <v>50</v>
      </c>
      <c r="BF51733" s="101" t="s">
        <v>58</v>
      </c>
      <c r="BK51733" s="98" t="s">
        <v>70</v>
      </c>
    </row>
    <row r="51734" spans="17:63" ht="29.25" customHeight="1" x14ac:dyDescent="0.2">
      <c r="Q51734" s="92" t="s">
        <v>50</v>
      </c>
      <c r="BF51734" s="101" t="s">
        <v>58</v>
      </c>
      <c r="BK51734" s="98" t="s">
        <v>70</v>
      </c>
    </row>
    <row r="51735" spans="17:63" ht="29.25" customHeight="1" x14ac:dyDescent="0.2">
      <c r="Q51735" s="92" t="s">
        <v>50</v>
      </c>
      <c r="BF51735" s="101" t="s">
        <v>58</v>
      </c>
      <c r="BK51735" s="98" t="s">
        <v>70</v>
      </c>
    </row>
    <row r="51736" spans="17:63" ht="29.25" customHeight="1" x14ac:dyDescent="0.2">
      <c r="Q51736" s="92" t="s">
        <v>50</v>
      </c>
      <c r="BF51736" s="101" t="s">
        <v>58</v>
      </c>
      <c r="BK51736" s="98" t="s">
        <v>70</v>
      </c>
    </row>
    <row r="51737" spans="17:63" ht="29.25" customHeight="1" x14ac:dyDescent="0.2">
      <c r="Q51737" s="92" t="s">
        <v>50</v>
      </c>
      <c r="BF51737" s="101" t="s">
        <v>58</v>
      </c>
      <c r="BK51737" s="98" t="s">
        <v>70</v>
      </c>
    </row>
    <row r="51738" spans="17:63" ht="29.25" customHeight="1" x14ac:dyDescent="0.2">
      <c r="Q51738" s="92" t="s">
        <v>50</v>
      </c>
      <c r="BF51738" s="101" t="s">
        <v>58</v>
      </c>
      <c r="BK51738" s="98" t="s">
        <v>70</v>
      </c>
    </row>
    <row r="51739" spans="17:63" ht="29.25" customHeight="1" x14ac:dyDescent="0.2">
      <c r="Q51739" s="92" t="s">
        <v>50</v>
      </c>
      <c r="BF51739" s="101" t="s">
        <v>58</v>
      </c>
      <c r="BK51739" s="98" t="s">
        <v>70</v>
      </c>
    </row>
    <row r="51740" spans="17:63" ht="29.25" customHeight="1" x14ac:dyDescent="0.2">
      <c r="Q51740" s="92" t="s">
        <v>50</v>
      </c>
      <c r="BF51740" s="101" t="s">
        <v>58</v>
      </c>
      <c r="BK51740" s="98" t="s">
        <v>70</v>
      </c>
    </row>
    <row r="51741" spans="17:63" ht="29.25" customHeight="1" x14ac:dyDescent="0.2">
      <c r="Q51741" s="92" t="s">
        <v>50</v>
      </c>
      <c r="BF51741" s="101" t="s">
        <v>58</v>
      </c>
      <c r="BK51741" s="98" t="s">
        <v>70</v>
      </c>
    </row>
    <row r="51742" spans="17:63" ht="29.25" customHeight="1" x14ac:dyDescent="0.2">
      <c r="Q51742" s="92" t="s">
        <v>50</v>
      </c>
      <c r="BF51742" s="101" t="s">
        <v>58</v>
      </c>
      <c r="BK51742" s="98" t="s">
        <v>70</v>
      </c>
    </row>
    <row r="51743" spans="17:63" ht="29.25" customHeight="1" x14ac:dyDescent="0.2">
      <c r="Q51743" s="92" t="s">
        <v>50</v>
      </c>
      <c r="BF51743" s="101" t="s">
        <v>58</v>
      </c>
      <c r="BK51743" s="98" t="s">
        <v>70</v>
      </c>
    </row>
    <row r="51744" spans="17:63" ht="29.25" customHeight="1" x14ac:dyDescent="0.2">
      <c r="Q51744" s="92" t="s">
        <v>50</v>
      </c>
      <c r="BF51744" s="101" t="s">
        <v>58</v>
      </c>
      <c r="BK51744" s="98" t="s">
        <v>70</v>
      </c>
    </row>
    <row r="51745" spans="17:63" ht="29.25" customHeight="1" x14ac:dyDescent="0.2">
      <c r="Q51745" s="92" t="s">
        <v>50</v>
      </c>
      <c r="BF51745" s="101" t="s">
        <v>58</v>
      </c>
      <c r="BK51745" s="98" t="s">
        <v>70</v>
      </c>
    </row>
    <row r="51746" spans="17:63" ht="29.25" customHeight="1" x14ac:dyDescent="0.2">
      <c r="Q51746" s="92" t="s">
        <v>50</v>
      </c>
      <c r="BF51746" s="101" t="s">
        <v>58</v>
      </c>
      <c r="BK51746" s="98" t="s">
        <v>70</v>
      </c>
    </row>
    <row r="51747" spans="17:63" ht="29.25" customHeight="1" x14ac:dyDescent="0.2">
      <c r="Q51747" s="92" t="s">
        <v>50</v>
      </c>
      <c r="BF51747" s="101" t="s">
        <v>58</v>
      </c>
      <c r="BK51747" s="98" t="s">
        <v>70</v>
      </c>
    </row>
    <row r="51748" spans="17:63" ht="29.25" customHeight="1" x14ac:dyDescent="0.2">
      <c r="Q51748" s="92" t="s">
        <v>50</v>
      </c>
      <c r="BF51748" s="101" t="s">
        <v>58</v>
      </c>
      <c r="BK51748" s="98" t="s">
        <v>70</v>
      </c>
    </row>
    <row r="51749" spans="17:63" ht="29.25" customHeight="1" x14ac:dyDescent="0.2">
      <c r="Q51749" s="92" t="s">
        <v>50</v>
      </c>
      <c r="BF51749" s="101" t="s">
        <v>58</v>
      </c>
      <c r="BK51749" s="98" t="s">
        <v>70</v>
      </c>
    </row>
    <row r="51750" spans="17:63" ht="29.25" customHeight="1" x14ac:dyDescent="0.2">
      <c r="Q51750" s="92" t="s">
        <v>50</v>
      </c>
      <c r="BF51750" s="101" t="s">
        <v>58</v>
      </c>
      <c r="BK51750" s="98" t="s">
        <v>70</v>
      </c>
    </row>
    <row r="51751" spans="17:63" ht="29.25" customHeight="1" x14ac:dyDescent="0.2">
      <c r="Q51751" s="92" t="s">
        <v>50</v>
      </c>
      <c r="BF51751" s="101" t="s">
        <v>58</v>
      </c>
      <c r="BK51751" s="98" t="s">
        <v>70</v>
      </c>
    </row>
    <row r="51752" spans="17:63" ht="29.25" customHeight="1" x14ac:dyDescent="0.2">
      <c r="Q51752" s="92" t="s">
        <v>50</v>
      </c>
      <c r="BF51752" s="101" t="s">
        <v>58</v>
      </c>
      <c r="BK51752" s="98" t="s">
        <v>70</v>
      </c>
    </row>
    <row r="51753" spans="17:63" ht="29.25" customHeight="1" x14ac:dyDescent="0.2">
      <c r="Q51753" s="92" t="s">
        <v>50</v>
      </c>
      <c r="BF51753" s="101" t="s">
        <v>58</v>
      </c>
      <c r="BK51753" s="98" t="s">
        <v>70</v>
      </c>
    </row>
    <row r="51754" spans="17:63" ht="29.25" customHeight="1" x14ac:dyDescent="0.2">
      <c r="Q51754" s="92" t="s">
        <v>50</v>
      </c>
      <c r="BF51754" s="101" t="s">
        <v>58</v>
      </c>
      <c r="BK51754" s="98" t="s">
        <v>70</v>
      </c>
    </row>
    <row r="51755" spans="17:63" ht="29.25" customHeight="1" x14ac:dyDescent="0.2">
      <c r="Q51755" s="92" t="s">
        <v>50</v>
      </c>
      <c r="BF51755" s="101" t="s">
        <v>58</v>
      </c>
      <c r="BK51755" s="98" t="s">
        <v>70</v>
      </c>
    </row>
    <row r="51756" spans="17:63" ht="29.25" customHeight="1" x14ac:dyDescent="0.2">
      <c r="Q51756" s="92" t="s">
        <v>50</v>
      </c>
      <c r="BF51756" s="101" t="s">
        <v>58</v>
      </c>
      <c r="BK51756" s="98" t="s">
        <v>70</v>
      </c>
    </row>
    <row r="51757" spans="17:63" ht="29.25" customHeight="1" x14ac:dyDescent="0.2">
      <c r="Q51757" s="92" t="s">
        <v>50</v>
      </c>
      <c r="BF51757" s="101" t="s">
        <v>58</v>
      </c>
      <c r="BK51757" s="98" t="s">
        <v>70</v>
      </c>
    </row>
    <row r="51758" spans="17:63" ht="29.25" customHeight="1" x14ac:dyDescent="0.2">
      <c r="Q51758" s="92" t="s">
        <v>50</v>
      </c>
      <c r="BF51758" s="101" t="s">
        <v>58</v>
      </c>
      <c r="BK51758" s="98" t="s">
        <v>70</v>
      </c>
    </row>
    <row r="51759" spans="17:63" ht="29.25" customHeight="1" x14ac:dyDescent="0.2">
      <c r="Q51759" s="92" t="s">
        <v>50</v>
      </c>
      <c r="BF51759" s="101" t="s">
        <v>58</v>
      </c>
      <c r="BK51759" s="98" t="s">
        <v>70</v>
      </c>
    </row>
    <row r="51760" spans="17:63" ht="29.25" customHeight="1" x14ac:dyDescent="0.2">
      <c r="Q51760" s="92" t="s">
        <v>50</v>
      </c>
      <c r="BF51760" s="101" t="s">
        <v>58</v>
      </c>
      <c r="BK51760" s="98" t="s">
        <v>70</v>
      </c>
    </row>
    <row r="51761" spans="17:63" ht="29.25" customHeight="1" x14ac:dyDescent="0.2">
      <c r="Q51761" s="92" t="s">
        <v>50</v>
      </c>
      <c r="BF51761" s="101" t="s">
        <v>58</v>
      </c>
      <c r="BK51761" s="98" t="s">
        <v>70</v>
      </c>
    </row>
    <row r="51762" spans="17:63" ht="29.25" customHeight="1" x14ac:dyDescent="0.2">
      <c r="Q51762" s="92" t="s">
        <v>50</v>
      </c>
      <c r="BF51762" s="101" t="s">
        <v>58</v>
      </c>
      <c r="BK51762" s="98" t="s">
        <v>70</v>
      </c>
    </row>
    <row r="51763" spans="17:63" ht="29.25" customHeight="1" x14ac:dyDescent="0.2">
      <c r="Q51763" s="92" t="s">
        <v>50</v>
      </c>
      <c r="BF51763" s="101" t="s">
        <v>58</v>
      </c>
      <c r="BK51763" s="98" t="s">
        <v>70</v>
      </c>
    </row>
    <row r="51764" spans="17:63" ht="29.25" customHeight="1" x14ac:dyDescent="0.2">
      <c r="Q51764" s="92" t="s">
        <v>50</v>
      </c>
      <c r="BF51764" s="101" t="s">
        <v>58</v>
      </c>
      <c r="BK51764" s="98" t="s">
        <v>70</v>
      </c>
    </row>
    <row r="51765" spans="17:63" ht="29.25" customHeight="1" x14ac:dyDescent="0.2">
      <c r="Q51765" s="92" t="s">
        <v>50</v>
      </c>
      <c r="BF51765" s="101" t="s">
        <v>58</v>
      </c>
      <c r="BK51765" s="98" t="s">
        <v>70</v>
      </c>
    </row>
    <row r="51766" spans="17:63" ht="29.25" customHeight="1" x14ac:dyDescent="0.2">
      <c r="Q51766" s="92" t="s">
        <v>50</v>
      </c>
      <c r="BF51766" s="101" t="s">
        <v>58</v>
      </c>
      <c r="BK51766" s="98" t="s">
        <v>70</v>
      </c>
    </row>
    <row r="51767" spans="17:63" ht="29.25" customHeight="1" x14ac:dyDescent="0.2">
      <c r="Q51767" s="92" t="s">
        <v>50</v>
      </c>
      <c r="BF51767" s="101" t="s">
        <v>58</v>
      </c>
      <c r="BK51767" s="98" t="s">
        <v>70</v>
      </c>
    </row>
    <row r="51768" spans="17:63" ht="29.25" customHeight="1" x14ac:dyDescent="0.2">
      <c r="Q51768" s="92" t="s">
        <v>50</v>
      </c>
      <c r="BF51768" s="101" t="s">
        <v>58</v>
      </c>
      <c r="BK51768" s="98" t="s">
        <v>70</v>
      </c>
    </row>
    <row r="51769" spans="17:63" ht="29.25" customHeight="1" x14ac:dyDescent="0.2">
      <c r="Q51769" s="92" t="s">
        <v>50</v>
      </c>
      <c r="BF51769" s="101" t="s">
        <v>58</v>
      </c>
      <c r="BK51769" s="98" t="s">
        <v>70</v>
      </c>
    </row>
    <row r="51770" spans="17:63" ht="29.25" customHeight="1" x14ac:dyDescent="0.2">
      <c r="Q51770" s="92" t="s">
        <v>50</v>
      </c>
      <c r="BF51770" s="101" t="s">
        <v>58</v>
      </c>
      <c r="BK51770" s="98" t="s">
        <v>70</v>
      </c>
    </row>
    <row r="51771" spans="17:63" ht="29.25" customHeight="1" x14ac:dyDescent="0.2">
      <c r="Q51771" s="92" t="s">
        <v>50</v>
      </c>
      <c r="BF51771" s="101" t="s">
        <v>58</v>
      </c>
      <c r="BK51771" s="98" t="s">
        <v>70</v>
      </c>
    </row>
    <row r="51772" spans="17:63" ht="29.25" customHeight="1" x14ac:dyDescent="0.2">
      <c r="Q51772" s="92" t="s">
        <v>50</v>
      </c>
      <c r="BF51772" s="101" t="s">
        <v>58</v>
      </c>
      <c r="BK51772" s="98" t="s">
        <v>70</v>
      </c>
    </row>
    <row r="51773" spans="17:63" ht="29.25" customHeight="1" x14ac:dyDescent="0.2">
      <c r="Q51773" s="92" t="s">
        <v>50</v>
      </c>
      <c r="BF51773" s="101" t="s">
        <v>58</v>
      </c>
      <c r="BK51773" s="98" t="s">
        <v>70</v>
      </c>
    </row>
    <row r="51774" spans="17:63" ht="29.25" customHeight="1" x14ac:dyDescent="0.2">
      <c r="Q51774" s="92" t="s">
        <v>50</v>
      </c>
      <c r="BF51774" s="101" t="s">
        <v>58</v>
      </c>
      <c r="BK51774" s="98" t="s">
        <v>70</v>
      </c>
    </row>
    <row r="51775" spans="17:63" ht="29.25" customHeight="1" x14ac:dyDescent="0.2">
      <c r="Q51775" s="92" t="s">
        <v>50</v>
      </c>
      <c r="BF51775" s="101" t="s">
        <v>58</v>
      </c>
      <c r="BK51775" s="98" t="s">
        <v>70</v>
      </c>
    </row>
    <row r="51776" spans="17:63" ht="29.25" customHeight="1" x14ac:dyDescent="0.2">
      <c r="Q51776" s="92" t="s">
        <v>50</v>
      </c>
      <c r="BF51776" s="101" t="s">
        <v>58</v>
      </c>
      <c r="BK51776" s="98" t="s">
        <v>70</v>
      </c>
    </row>
    <row r="51777" spans="17:63" ht="29.25" customHeight="1" x14ac:dyDescent="0.2">
      <c r="Q51777" s="92" t="s">
        <v>50</v>
      </c>
      <c r="BF51777" s="101" t="s">
        <v>58</v>
      </c>
      <c r="BK51777" s="98" t="s">
        <v>70</v>
      </c>
    </row>
    <row r="51778" spans="17:63" ht="29.25" customHeight="1" x14ac:dyDescent="0.2">
      <c r="Q51778" s="92" t="s">
        <v>50</v>
      </c>
      <c r="BF51778" s="101" t="s">
        <v>58</v>
      </c>
      <c r="BK51778" s="98" t="s">
        <v>70</v>
      </c>
    </row>
    <row r="51779" spans="17:63" ht="29.25" customHeight="1" x14ac:dyDescent="0.2">
      <c r="Q51779" s="92" t="s">
        <v>50</v>
      </c>
      <c r="BF51779" s="101" t="s">
        <v>58</v>
      </c>
      <c r="BK51779" s="98" t="s">
        <v>70</v>
      </c>
    </row>
    <row r="51780" spans="17:63" ht="29.25" customHeight="1" x14ac:dyDescent="0.2">
      <c r="Q51780" s="92" t="s">
        <v>50</v>
      </c>
      <c r="BF51780" s="101" t="s">
        <v>58</v>
      </c>
      <c r="BK51780" s="98" t="s">
        <v>70</v>
      </c>
    </row>
    <row r="51781" spans="17:63" ht="29.25" customHeight="1" x14ac:dyDescent="0.2">
      <c r="Q51781" s="92" t="s">
        <v>50</v>
      </c>
      <c r="BF51781" s="101" t="s">
        <v>58</v>
      </c>
      <c r="BK51781" s="98" t="s">
        <v>70</v>
      </c>
    </row>
    <row r="51782" spans="17:63" ht="29.25" customHeight="1" x14ac:dyDescent="0.2">
      <c r="Q51782" s="92" t="s">
        <v>50</v>
      </c>
      <c r="BF51782" s="101" t="s">
        <v>58</v>
      </c>
      <c r="BK51782" s="98" t="s">
        <v>70</v>
      </c>
    </row>
    <row r="51783" spans="17:63" ht="29.25" customHeight="1" x14ac:dyDescent="0.2">
      <c r="Q51783" s="92" t="s">
        <v>50</v>
      </c>
      <c r="BF51783" s="101" t="s">
        <v>58</v>
      </c>
      <c r="BK51783" s="98" t="s">
        <v>70</v>
      </c>
    </row>
    <row r="51784" spans="17:63" ht="29.25" customHeight="1" x14ac:dyDescent="0.2">
      <c r="Q51784" s="92" t="s">
        <v>50</v>
      </c>
      <c r="BF51784" s="101" t="s">
        <v>58</v>
      </c>
      <c r="BK51784" s="98" t="s">
        <v>70</v>
      </c>
    </row>
    <row r="51785" spans="17:63" ht="29.25" customHeight="1" x14ac:dyDescent="0.2">
      <c r="Q51785" s="92" t="s">
        <v>50</v>
      </c>
      <c r="BF51785" s="101" t="s">
        <v>58</v>
      </c>
      <c r="BK51785" s="98" t="s">
        <v>70</v>
      </c>
    </row>
    <row r="51786" spans="17:63" ht="29.25" customHeight="1" x14ac:dyDescent="0.2">
      <c r="Q51786" s="92" t="s">
        <v>50</v>
      </c>
      <c r="BF51786" s="101" t="s">
        <v>58</v>
      </c>
      <c r="BK51786" s="98" t="s">
        <v>70</v>
      </c>
    </row>
    <row r="51787" spans="17:63" ht="29.25" customHeight="1" x14ac:dyDescent="0.2">
      <c r="Q51787" s="92" t="s">
        <v>50</v>
      </c>
      <c r="BF51787" s="101" t="s">
        <v>58</v>
      </c>
      <c r="BK51787" s="98" t="s">
        <v>70</v>
      </c>
    </row>
    <row r="51788" spans="17:63" ht="29.25" customHeight="1" x14ac:dyDescent="0.2">
      <c r="Q51788" s="92" t="s">
        <v>50</v>
      </c>
      <c r="BF51788" s="101" t="s">
        <v>58</v>
      </c>
      <c r="BK51788" s="98" t="s">
        <v>70</v>
      </c>
    </row>
    <row r="51789" spans="17:63" ht="29.25" customHeight="1" x14ac:dyDescent="0.2">
      <c r="Q51789" s="92" t="s">
        <v>50</v>
      </c>
      <c r="BF51789" s="101" t="s">
        <v>58</v>
      </c>
      <c r="BK51789" s="98" t="s">
        <v>70</v>
      </c>
    </row>
    <row r="51790" spans="17:63" ht="29.25" customHeight="1" x14ac:dyDescent="0.2">
      <c r="Q51790" s="92" t="s">
        <v>50</v>
      </c>
      <c r="BF51790" s="101" t="s">
        <v>58</v>
      </c>
      <c r="BK51790" s="98" t="s">
        <v>70</v>
      </c>
    </row>
    <row r="51791" spans="17:63" ht="29.25" customHeight="1" x14ac:dyDescent="0.2">
      <c r="Q51791" s="92" t="s">
        <v>50</v>
      </c>
      <c r="BF51791" s="101" t="s">
        <v>58</v>
      </c>
      <c r="BK51791" s="98" t="s">
        <v>70</v>
      </c>
    </row>
    <row r="51792" spans="17:63" ht="29.25" customHeight="1" x14ac:dyDescent="0.2">
      <c r="Q51792" s="92" t="s">
        <v>50</v>
      </c>
      <c r="BF51792" s="101" t="s">
        <v>58</v>
      </c>
      <c r="BK51792" s="98" t="s">
        <v>70</v>
      </c>
    </row>
    <row r="51793" spans="17:63" ht="29.25" customHeight="1" x14ac:dyDescent="0.2">
      <c r="Q51793" s="92" t="s">
        <v>50</v>
      </c>
      <c r="BF51793" s="101" t="s">
        <v>58</v>
      </c>
      <c r="BK51793" s="98" t="s">
        <v>70</v>
      </c>
    </row>
    <row r="51794" spans="17:63" ht="29.25" customHeight="1" x14ac:dyDescent="0.2">
      <c r="Q51794" s="92" t="s">
        <v>50</v>
      </c>
      <c r="BF51794" s="101" t="s">
        <v>58</v>
      </c>
      <c r="BK51794" s="98" t="s">
        <v>70</v>
      </c>
    </row>
    <row r="51795" spans="17:63" ht="29.25" customHeight="1" x14ac:dyDescent="0.2">
      <c r="Q51795" s="92" t="s">
        <v>50</v>
      </c>
      <c r="BF51795" s="101" t="s">
        <v>58</v>
      </c>
      <c r="BK51795" s="98" t="s">
        <v>70</v>
      </c>
    </row>
    <row r="51796" spans="17:63" ht="29.25" customHeight="1" x14ac:dyDescent="0.2">
      <c r="Q51796" s="92" t="s">
        <v>50</v>
      </c>
      <c r="BF51796" s="101" t="s">
        <v>58</v>
      </c>
      <c r="BK51796" s="98" t="s">
        <v>70</v>
      </c>
    </row>
    <row r="51797" spans="17:63" ht="29.25" customHeight="1" x14ac:dyDescent="0.2">
      <c r="Q51797" s="92" t="s">
        <v>50</v>
      </c>
      <c r="BF51797" s="101" t="s">
        <v>58</v>
      </c>
      <c r="BK51797" s="98" t="s">
        <v>70</v>
      </c>
    </row>
    <row r="51798" spans="17:63" ht="29.25" customHeight="1" x14ac:dyDescent="0.2">
      <c r="Q51798" s="92" t="s">
        <v>50</v>
      </c>
      <c r="BF51798" s="101" t="s">
        <v>58</v>
      </c>
      <c r="BK51798" s="98" t="s">
        <v>70</v>
      </c>
    </row>
    <row r="51799" spans="17:63" ht="29.25" customHeight="1" x14ac:dyDescent="0.2">
      <c r="Q51799" s="92" t="s">
        <v>50</v>
      </c>
      <c r="BF51799" s="101" t="s">
        <v>58</v>
      </c>
      <c r="BK51799" s="98" t="s">
        <v>70</v>
      </c>
    </row>
    <row r="51800" spans="17:63" ht="29.25" customHeight="1" x14ac:dyDescent="0.2">
      <c r="Q51800" s="92" t="s">
        <v>50</v>
      </c>
      <c r="BF51800" s="101" t="s">
        <v>58</v>
      </c>
      <c r="BK51800" s="98" t="s">
        <v>70</v>
      </c>
    </row>
    <row r="51801" spans="17:63" ht="29.25" customHeight="1" x14ac:dyDescent="0.2">
      <c r="Q51801" s="92" t="s">
        <v>50</v>
      </c>
      <c r="BF51801" s="101" t="s">
        <v>58</v>
      </c>
      <c r="BK51801" s="98" t="s">
        <v>70</v>
      </c>
    </row>
    <row r="51802" spans="17:63" ht="29.25" customHeight="1" x14ac:dyDescent="0.2">
      <c r="Q51802" s="92" t="s">
        <v>50</v>
      </c>
      <c r="BF51802" s="101" t="s">
        <v>58</v>
      </c>
      <c r="BK51802" s="98" t="s">
        <v>70</v>
      </c>
    </row>
    <row r="51803" spans="17:63" ht="29.25" customHeight="1" x14ac:dyDescent="0.2">
      <c r="Q51803" s="92" t="s">
        <v>50</v>
      </c>
      <c r="BF51803" s="101" t="s">
        <v>58</v>
      </c>
      <c r="BK51803" s="98" t="s">
        <v>70</v>
      </c>
    </row>
    <row r="51804" spans="17:63" ht="29.25" customHeight="1" x14ac:dyDescent="0.2">
      <c r="Q51804" s="92" t="s">
        <v>50</v>
      </c>
      <c r="BF51804" s="101" t="s">
        <v>58</v>
      </c>
      <c r="BK51804" s="98" t="s">
        <v>70</v>
      </c>
    </row>
    <row r="51805" spans="17:63" ht="29.25" customHeight="1" x14ac:dyDescent="0.2">
      <c r="Q51805" s="92" t="s">
        <v>50</v>
      </c>
      <c r="BF51805" s="101" t="s">
        <v>58</v>
      </c>
      <c r="BK51805" s="98" t="s">
        <v>70</v>
      </c>
    </row>
    <row r="51806" spans="17:63" ht="29.25" customHeight="1" x14ac:dyDescent="0.2">
      <c r="Q51806" s="92" t="s">
        <v>50</v>
      </c>
      <c r="BF51806" s="101" t="s">
        <v>58</v>
      </c>
      <c r="BK51806" s="98" t="s">
        <v>70</v>
      </c>
    </row>
    <row r="51807" spans="17:63" ht="29.25" customHeight="1" x14ac:dyDescent="0.2">
      <c r="Q51807" s="92" t="s">
        <v>50</v>
      </c>
      <c r="BF51807" s="101" t="s">
        <v>58</v>
      </c>
      <c r="BK51807" s="98" t="s">
        <v>70</v>
      </c>
    </row>
    <row r="51808" spans="17:63" ht="29.25" customHeight="1" x14ac:dyDescent="0.2">
      <c r="Q51808" s="92" t="s">
        <v>50</v>
      </c>
      <c r="BF51808" s="101" t="s">
        <v>58</v>
      </c>
      <c r="BK51808" s="98" t="s">
        <v>70</v>
      </c>
    </row>
    <row r="51809" spans="17:63" ht="29.25" customHeight="1" x14ac:dyDescent="0.2">
      <c r="Q51809" s="92" t="s">
        <v>50</v>
      </c>
      <c r="BF51809" s="101" t="s">
        <v>58</v>
      </c>
      <c r="BK51809" s="98" t="s">
        <v>70</v>
      </c>
    </row>
    <row r="51810" spans="17:63" ht="29.25" customHeight="1" x14ac:dyDescent="0.2">
      <c r="Q51810" s="92" t="s">
        <v>50</v>
      </c>
      <c r="BF51810" s="101" t="s">
        <v>58</v>
      </c>
      <c r="BK51810" s="98" t="s">
        <v>70</v>
      </c>
    </row>
    <row r="51811" spans="17:63" ht="29.25" customHeight="1" x14ac:dyDescent="0.2">
      <c r="Q51811" s="92" t="s">
        <v>50</v>
      </c>
      <c r="BF51811" s="101" t="s">
        <v>58</v>
      </c>
      <c r="BK51811" s="98" t="s">
        <v>70</v>
      </c>
    </row>
    <row r="51812" spans="17:63" ht="29.25" customHeight="1" x14ac:dyDescent="0.2">
      <c r="Q51812" s="92" t="s">
        <v>50</v>
      </c>
      <c r="BF51812" s="101" t="s">
        <v>58</v>
      </c>
      <c r="BK51812" s="98" t="s">
        <v>70</v>
      </c>
    </row>
    <row r="51813" spans="17:63" ht="29.25" customHeight="1" x14ac:dyDescent="0.2">
      <c r="Q51813" s="92" t="s">
        <v>50</v>
      </c>
      <c r="BF51813" s="101" t="s">
        <v>58</v>
      </c>
      <c r="BK51813" s="98" t="s">
        <v>70</v>
      </c>
    </row>
    <row r="51814" spans="17:63" ht="29.25" customHeight="1" x14ac:dyDescent="0.2">
      <c r="Q51814" s="92" t="s">
        <v>50</v>
      </c>
      <c r="BF51814" s="101" t="s">
        <v>58</v>
      </c>
      <c r="BK51814" s="98" t="s">
        <v>70</v>
      </c>
    </row>
    <row r="51815" spans="17:63" ht="29.25" customHeight="1" x14ac:dyDescent="0.2">
      <c r="Q51815" s="92" t="s">
        <v>50</v>
      </c>
      <c r="BF51815" s="101" t="s">
        <v>58</v>
      </c>
      <c r="BK51815" s="98" t="s">
        <v>70</v>
      </c>
    </row>
    <row r="51816" spans="17:63" ht="29.25" customHeight="1" x14ac:dyDescent="0.2">
      <c r="Q51816" s="92" t="s">
        <v>50</v>
      </c>
      <c r="BF51816" s="101" t="s">
        <v>58</v>
      </c>
      <c r="BK51816" s="98" t="s">
        <v>70</v>
      </c>
    </row>
    <row r="51817" spans="17:63" ht="29.25" customHeight="1" x14ac:dyDescent="0.2">
      <c r="Q51817" s="92" t="s">
        <v>50</v>
      </c>
      <c r="BF51817" s="101" t="s">
        <v>58</v>
      </c>
      <c r="BK51817" s="98" t="s">
        <v>70</v>
      </c>
    </row>
    <row r="51818" spans="17:63" ht="29.25" customHeight="1" x14ac:dyDescent="0.2">
      <c r="Q51818" s="92" t="s">
        <v>50</v>
      </c>
      <c r="BF51818" s="101" t="s">
        <v>58</v>
      </c>
      <c r="BK51818" s="98" t="s">
        <v>70</v>
      </c>
    </row>
    <row r="51819" spans="17:63" ht="29.25" customHeight="1" x14ac:dyDescent="0.2">
      <c r="Q51819" s="92" t="s">
        <v>50</v>
      </c>
      <c r="BF51819" s="101" t="s">
        <v>58</v>
      </c>
      <c r="BK51819" s="98" t="s">
        <v>70</v>
      </c>
    </row>
    <row r="51820" spans="17:63" ht="29.25" customHeight="1" x14ac:dyDescent="0.2">
      <c r="Q51820" s="92" t="s">
        <v>50</v>
      </c>
      <c r="BF51820" s="101" t="s">
        <v>58</v>
      </c>
      <c r="BK51820" s="98" t="s">
        <v>70</v>
      </c>
    </row>
    <row r="51821" spans="17:63" ht="29.25" customHeight="1" x14ac:dyDescent="0.2">
      <c r="Q51821" s="92" t="s">
        <v>50</v>
      </c>
      <c r="BF51821" s="101" t="s">
        <v>58</v>
      </c>
      <c r="BK51821" s="98" t="s">
        <v>70</v>
      </c>
    </row>
    <row r="51822" spans="17:63" ht="29.25" customHeight="1" x14ac:dyDescent="0.2">
      <c r="Q51822" s="92" t="s">
        <v>50</v>
      </c>
      <c r="BF51822" s="101" t="s">
        <v>58</v>
      </c>
      <c r="BK51822" s="98" t="s">
        <v>70</v>
      </c>
    </row>
    <row r="51823" spans="17:63" ht="29.25" customHeight="1" x14ac:dyDescent="0.2">
      <c r="Q51823" s="92" t="s">
        <v>50</v>
      </c>
      <c r="BF51823" s="101" t="s">
        <v>58</v>
      </c>
      <c r="BK51823" s="98" t="s">
        <v>70</v>
      </c>
    </row>
    <row r="51824" spans="17:63" ht="29.25" customHeight="1" x14ac:dyDescent="0.2">
      <c r="Q51824" s="92" t="s">
        <v>50</v>
      </c>
      <c r="BF51824" s="101" t="s">
        <v>58</v>
      </c>
      <c r="BK51824" s="98" t="s">
        <v>70</v>
      </c>
    </row>
    <row r="51825" spans="17:63" ht="29.25" customHeight="1" x14ac:dyDescent="0.2">
      <c r="Q51825" s="92" t="s">
        <v>50</v>
      </c>
      <c r="BF51825" s="101" t="s">
        <v>58</v>
      </c>
      <c r="BK51825" s="98" t="s">
        <v>70</v>
      </c>
    </row>
    <row r="51826" spans="17:63" ht="29.25" customHeight="1" x14ac:dyDescent="0.2">
      <c r="Q51826" s="92" t="s">
        <v>50</v>
      </c>
      <c r="BF51826" s="101" t="s">
        <v>58</v>
      </c>
      <c r="BK51826" s="98" t="s">
        <v>70</v>
      </c>
    </row>
    <row r="51827" spans="17:63" ht="29.25" customHeight="1" x14ac:dyDescent="0.2">
      <c r="Q51827" s="92" t="s">
        <v>50</v>
      </c>
      <c r="BF51827" s="101" t="s">
        <v>58</v>
      </c>
      <c r="BK51827" s="98" t="s">
        <v>70</v>
      </c>
    </row>
    <row r="51828" spans="17:63" ht="29.25" customHeight="1" x14ac:dyDescent="0.2">
      <c r="Q51828" s="92" t="s">
        <v>50</v>
      </c>
      <c r="BF51828" s="101" t="s">
        <v>58</v>
      </c>
      <c r="BK51828" s="98" t="s">
        <v>70</v>
      </c>
    </row>
    <row r="51829" spans="17:63" ht="29.25" customHeight="1" x14ac:dyDescent="0.2">
      <c r="Q51829" s="92" t="s">
        <v>50</v>
      </c>
      <c r="BF51829" s="101" t="s">
        <v>58</v>
      </c>
      <c r="BK51829" s="98" t="s">
        <v>70</v>
      </c>
    </row>
    <row r="51830" spans="17:63" ht="29.25" customHeight="1" x14ac:dyDescent="0.2">
      <c r="Q51830" s="92" t="s">
        <v>50</v>
      </c>
      <c r="BF51830" s="101" t="s">
        <v>58</v>
      </c>
      <c r="BK51830" s="98" t="s">
        <v>70</v>
      </c>
    </row>
    <row r="51831" spans="17:63" ht="29.25" customHeight="1" x14ac:dyDescent="0.2">
      <c r="Q51831" s="92" t="s">
        <v>50</v>
      </c>
      <c r="BF51831" s="101" t="s">
        <v>58</v>
      </c>
      <c r="BK51831" s="98" t="s">
        <v>70</v>
      </c>
    </row>
    <row r="51832" spans="17:63" ht="29.25" customHeight="1" x14ac:dyDescent="0.2">
      <c r="Q51832" s="92" t="s">
        <v>50</v>
      </c>
      <c r="BF51832" s="101" t="s">
        <v>58</v>
      </c>
      <c r="BK51832" s="98" t="s">
        <v>70</v>
      </c>
    </row>
    <row r="51833" spans="17:63" ht="29.25" customHeight="1" x14ac:dyDescent="0.2">
      <c r="Q51833" s="92" t="s">
        <v>50</v>
      </c>
      <c r="BF51833" s="101" t="s">
        <v>58</v>
      </c>
      <c r="BK51833" s="98" t="s">
        <v>70</v>
      </c>
    </row>
    <row r="51834" spans="17:63" ht="29.25" customHeight="1" x14ac:dyDescent="0.2">
      <c r="Q51834" s="92" t="s">
        <v>50</v>
      </c>
      <c r="BF51834" s="101" t="s">
        <v>58</v>
      </c>
      <c r="BK51834" s="98" t="s">
        <v>70</v>
      </c>
    </row>
    <row r="51835" spans="17:63" ht="29.25" customHeight="1" x14ac:dyDescent="0.2">
      <c r="Q51835" s="92" t="s">
        <v>50</v>
      </c>
      <c r="BF51835" s="101" t="s">
        <v>58</v>
      </c>
      <c r="BK51835" s="98" t="s">
        <v>70</v>
      </c>
    </row>
    <row r="51836" spans="17:63" ht="29.25" customHeight="1" x14ac:dyDescent="0.2">
      <c r="Q51836" s="92" t="s">
        <v>50</v>
      </c>
      <c r="BF51836" s="101" t="s">
        <v>58</v>
      </c>
      <c r="BK51836" s="98" t="s">
        <v>70</v>
      </c>
    </row>
    <row r="51837" spans="17:63" ht="29.25" customHeight="1" x14ac:dyDescent="0.2">
      <c r="Q51837" s="92" t="s">
        <v>50</v>
      </c>
      <c r="BF51837" s="101" t="s">
        <v>58</v>
      </c>
      <c r="BK51837" s="98" t="s">
        <v>70</v>
      </c>
    </row>
    <row r="51838" spans="17:63" ht="29.25" customHeight="1" x14ac:dyDescent="0.2">
      <c r="Q51838" s="92" t="s">
        <v>50</v>
      </c>
      <c r="BF51838" s="101" t="s">
        <v>58</v>
      </c>
      <c r="BK51838" s="98" t="s">
        <v>70</v>
      </c>
    </row>
    <row r="51839" spans="17:63" ht="29.25" customHeight="1" x14ac:dyDescent="0.2">
      <c r="Q51839" s="92" t="s">
        <v>50</v>
      </c>
      <c r="BF51839" s="101" t="s">
        <v>58</v>
      </c>
      <c r="BK51839" s="98" t="s">
        <v>70</v>
      </c>
    </row>
    <row r="51840" spans="17:63" ht="29.25" customHeight="1" x14ac:dyDescent="0.2">
      <c r="Q51840" s="92" t="s">
        <v>50</v>
      </c>
      <c r="BF51840" s="101" t="s">
        <v>58</v>
      </c>
      <c r="BK51840" s="98" t="s">
        <v>70</v>
      </c>
    </row>
    <row r="51841" spans="17:63" ht="29.25" customHeight="1" x14ac:dyDescent="0.2">
      <c r="Q51841" s="92" t="s">
        <v>50</v>
      </c>
      <c r="BF51841" s="101" t="s">
        <v>58</v>
      </c>
      <c r="BK51841" s="98" t="s">
        <v>70</v>
      </c>
    </row>
    <row r="51842" spans="17:63" ht="29.25" customHeight="1" x14ac:dyDescent="0.2">
      <c r="Q51842" s="92" t="s">
        <v>50</v>
      </c>
      <c r="BF51842" s="101" t="s">
        <v>58</v>
      </c>
      <c r="BK51842" s="98" t="s">
        <v>70</v>
      </c>
    </row>
    <row r="51843" spans="17:63" ht="29.25" customHeight="1" x14ac:dyDescent="0.2">
      <c r="Q51843" s="92" t="s">
        <v>50</v>
      </c>
      <c r="BF51843" s="101" t="s">
        <v>58</v>
      </c>
      <c r="BK51843" s="98" t="s">
        <v>70</v>
      </c>
    </row>
    <row r="51844" spans="17:63" ht="29.25" customHeight="1" x14ac:dyDescent="0.2">
      <c r="Q51844" s="92" t="s">
        <v>50</v>
      </c>
      <c r="BF51844" s="101" t="s">
        <v>58</v>
      </c>
      <c r="BK51844" s="98" t="s">
        <v>70</v>
      </c>
    </row>
    <row r="51845" spans="17:63" ht="29.25" customHeight="1" x14ac:dyDescent="0.2">
      <c r="Q51845" s="92" t="s">
        <v>50</v>
      </c>
      <c r="BF51845" s="101" t="s">
        <v>58</v>
      </c>
      <c r="BK51845" s="98" t="s">
        <v>70</v>
      </c>
    </row>
    <row r="51846" spans="17:63" ht="29.25" customHeight="1" x14ac:dyDescent="0.2">
      <c r="Q51846" s="92" t="s">
        <v>50</v>
      </c>
      <c r="BF51846" s="101" t="s">
        <v>58</v>
      </c>
      <c r="BK51846" s="98" t="s">
        <v>70</v>
      </c>
    </row>
    <row r="51847" spans="17:63" ht="29.25" customHeight="1" x14ac:dyDescent="0.2">
      <c r="Q51847" s="92" t="s">
        <v>50</v>
      </c>
      <c r="BF51847" s="101" t="s">
        <v>58</v>
      </c>
      <c r="BK51847" s="98" t="s">
        <v>70</v>
      </c>
    </row>
    <row r="51848" spans="17:63" ht="29.25" customHeight="1" x14ac:dyDescent="0.2">
      <c r="Q51848" s="92" t="s">
        <v>50</v>
      </c>
      <c r="BF51848" s="101" t="s">
        <v>58</v>
      </c>
      <c r="BK51848" s="98" t="s">
        <v>70</v>
      </c>
    </row>
    <row r="51849" spans="17:63" ht="29.25" customHeight="1" x14ac:dyDescent="0.2">
      <c r="Q51849" s="92" t="s">
        <v>50</v>
      </c>
      <c r="BF51849" s="101" t="s">
        <v>58</v>
      </c>
      <c r="BK51849" s="98" t="s">
        <v>70</v>
      </c>
    </row>
    <row r="51850" spans="17:63" ht="29.25" customHeight="1" x14ac:dyDescent="0.2">
      <c r="Q51850" s="92" t="s">
        <v>50</v>
      </c>
      <c r="BF51850" s="101" t="s">
        <v>58</v>
      </c>
      <c r="BK51850" s="98" t="s">
        <v>70</v>
      </c>
    </row>
    <row r="51851" spans="17:63" ht="29.25" customHeight="1" x14ac:dyDescent="0.2">
      <c r="Q51851" s="92" t="s">
        <v>50</v>
      </c>
      <c r="BF51851" s="101" t="s">
        <v>58</v>
      </c>
      <c r="BK51851" s="98" t="s">
        <v>70</v>
      </c>
    </row>
    <row r="51852" spans="17:63" ht="29.25" customHeight="1" x14ac:dyDescent="0.2">
      <c r="Q51852" s="92" t="s">
        <v>50</v>
      </c>
      <c r="BF51852" s="101" t="s">
        <v>58</v>
      </c>
      <c r="BK51852" s="98" t="s">
        <v>70</v>
      </c>
    </row>
    <row r="51853" spans="17:63" ht="29.25" customHeight="1" x14ac:dyDescent="0.2">
      <c r="Q51853" s="92" t="s">
        <v>50</v>
      </c>
      <c r="BF51853" s="101" t="s">
        <v>58</v>
      </c>
      <c r="BK51853" s="98" t="s">
        <v>70</v>
      </c>
    </row>
    <row r="51854" spans="17:63" ht="29.25" customHeight="1" x14ac:dyDescent="0.2">
      <c r="Q51854" s="92" t="s">
        <v>50</v>
      </c>
      <c r="BF51854" s="101" t="s">
        <v>58</v>
      </c>
      <c r="BK51854" s="98" t="s">
        <v>70</v>
      </c>
    </row>
    <row r="51855" spans="17:63" ht="29.25" customHeight="1" x14ac:dyDescent="0.2">
      <c r="Q51855" s="92" t="s">
        <v>50</v>
      </c>
      <c r="BF51855" s="101" t="s">
        <v>58</v>
      </c>
      <c r="BK51855" s="98" t="s">
        <v>70</v>
      </c>
    </row>
    <row r="51856" spans="17:63" ht="29.25" customHeight="1" x14ac:dyDescent="0.2">
      <c r="Q51856" s="92" t="s">
        <v>50</v>
      </c>
      <c r="BF51856" s="101" t="s">
        <v>58</v>
      </c>
      <c r="BK51856" s="98" t="s">
        <v>70</v>
      </c>
    </row>
    <row r="51857" spans="17:63" ht="29.25" customHeight="1" x14ac:dyDescent="0.2">
      <c r="Q51857" s="92" t="s">
        <v>50</v>
      </c>
      <c r="BF51857" s="101" t="s">
        <v>58</v>
      </c>
      <c r="BK51857" s="98" t="s">
        <v>70</v>
      </c>
    </row>
    <row r="51858" spans="17:63" ht="29.25" customHeight="1" x14ac:dyDescent="0.2">
      <c r="Q51858" s="92" t="s">
        <v>50</v>
      </c>
      <c r="BF51858" s="101" t="s">
        <v>58</v>
      </c>
      <c r="BK51858" s="98" t="s">
        <v>70</v>
      </c>
    </row>
    <row r="51859" spans="17:63" ht="29.25" customHeight="1" x14ac:dyDescent="0.2">
      <c r="Q51859" s="92" t="s">
        <v>50</v>
      </c>
      <c r="BF51859" s="101" t="s">
        <v>58</v>
      </c>
      <c r="BK51859" s="98" t="s">
        <v>70</v>
      </c>
    </row>
    <row r="51860" spans="17:63" ht="29.25" customHeight="1" x14ac:dyDescent="0.2">
      <c r="Q51860" s="92" t="s">
        <v>50</v>
      </c>
      <c r="BF51860" s="101" t="s">
        <v>58</v>
      </c>
      <c r="BK51860" s="98" t="s">
        <v>70</v>
      </c>
    </row>
    <row r="51861" spans="17:63" ht="29.25" customHeight="1" x14ac:dyDescent="0.2">
      <c r="Q51861" s="92" t="s">
        <v>50</v>
      </c>
      <c r="BF51861" s="101" t="s">
        <v>58</v>
      </c>
      <c r="BK51861" s="98" t="s">
        <v>70</v>
      </c>
    </row>
    <row r="51862" spans="17:63" ht="29.25" customHeight="1" x14ac:dyDescent="0.2">
      <c r="Q51862" s="92" t="s">
        <v>50</v>
      </c>
      <c r="BF51862" s="101" t="s">
        <v>58</v>
      </c>
      <c r="BK51862" s="98" t="s">
        <v>70</v>
      </c>
    </row>
    <row r="51863" spans="17:63" ht="29.25" customHeight="1" x14ac:dyDescent="0.2">
      <c r="Q51863" s="92" t="s">
        <v>50</v>
      </c>
      <c r="BF51863" s="101" t="s">
        <v>58</v>
      </c>
      <c r="BK51863" s="98" t="s">
        <v>70</v>
      </c>
    </row>
    <row r="51864" spans="17:63" ht="29.25" customHeight="1" x14ac:dyDescent="0.2">
      <c r="Q51864" s="92" t="s">
        <v>50</v>
      </c>
      <c r="BF51864" s="101" t="s">
        <v>58</v>
      </c>
      <c r="BK51864" s="98" t="s">
        <v>70</v>
      </c>
    </row>
    <row r="51865" spans="17:63" ht="29.25" customHeight="1" x14ac:dyDescent="0.2">
      <c r="Q51865" s="92" t="s">
        <v>50</v>
      </c>
      <c r="BF51865" s="101" t="s">
        <v>58</v>
      </c>
      <c r="BK51865" s="98" t="s">
        <v>70</v>
      </c>
    </row>
    <row r="51866" spans="17:63" ht="29.25" customHeight="1" x14ac:dyDescent="0.2">
      <c r="Q51866" s="92" t="s">
        <v>50</v>
      </c>
      <c r="BF51866" s="101" t="s">
        <v>58</v>
      </c>
      <c r="BK51866" s="98" t="s">
        <v>70</v>
      </c>
    </row>
    <row r="51867" spans="17:63" ht="29.25" customHeight="1" x14ac:dyDescent="0.2">
      <c r="Q51867" s="92" t="s">
        <v>50</v>
      </c>
      <c r="BF51867" s="101" t="s">
        <v>58</v>
      </c>
      <c r="BK51867" s="98" t="s">
        <v>70</v>
      </c>
    </row>
    <row r="51868" spans="17:63" ht="29.25" customHeight="1" x14ac:dyDescent="0.2">
      <c r="Q51868" s="92" t="s">
        <v>50</v>
      </c>
      <c r="BF51868" s="101" t="s">
        <v>58</v>
      </c>
      <c r="BK51868" s="98" t="s">
        <v>70</v>
      </c>
    </row>
    <row r="51869" spans="17:63" ht="29.25" customHeight="1" x14ac:dyDescent="0.2">
      <c r="Q51869" s="92" t="s">
        <v>50</v>
      </c>
      <c r="BF51869" s="101" t="s">
        <v>58</v>
      </c>
      <c r="BK51869" s="98" t="s">
        <v>70</v>
      </c>
    </row>
    <row r="51870" spans="17:63" ht="29.25" customHeight="1" x14ac:dyDescent="0.2">
      <c r="Q51870" s="92" t="s">
        <v>50</v>
      </c>
      <c r="BF51870" s="101" t="s">
        <v>58</v>
      </c>
      <c r="BK51870" s="98" t="s">
        <v>70</v>
      </c>
    </row>
    <row r="51871" spans="17:63" ht="29.25" customHeight="1" x14ac:dyDescent="0.2">
      <c r="Q51871" s="92" t="s">
        <v>50</v>
      </c>
      <c r="BF51871" s="101" t="s">
        <v>58</v>
      </c>
      <c r="BK51871" s="98" t="s">
        <v>70</v>
      </c>
    </row>
    <row r="51872" spans="17:63" ht="29.25" customHeight="1" x14ac:dyDescent="0.2">
      <c r="Q51872" s="92" t="s">
        <v>50</v>
      </c>
      <c r="BF51872" s="101" t="s">
        <v>58</v>
      </c>
      <c r="BK51872" s="98" t="s">
        <v>70</v>
      </c>
    </row>
    <row r="51873" spans="17:63" ht="29.25" customHeight="1" x14ac:dyDescent="0.2">
      <c r="Q51873" s="92" t="s">
        <v>50</v>
      </c>
      <c r="BF51873" s="101" t="s">
        <v>58</v>
      </c>
      <c r="BK51873" s="98" t="s">
        <v>70</v>
      </c>
    </row>
    <row r="51874" spans="17:63" ht="29.25" customHeight="1" x14ac:dyDescent="0.2">
      <c r="Q51874" s="92" t="s">
        <v>50</v>
      </c>
      <c r="BF51874" s="101" t="s">
        <v>58</v>
      </c>
      <c r="BK51874" s="98" t="s">
        <v>70</v>
      </c>
    </row>
    <row r="51875" spans="17:63" ht="29.25" customHeight="1" x14ac:dyDescent="0.2">
      <c r="Q51875" s="92" t="s">
        <v>50</v>
      </c>
      <c r="BF51875" s="101" t="s">
        <v>58</v>
      </c>
      <c r="BK51875" s="98" t="s">
        <v>70</v>
      </c>
    </row>
    <row r="51876" spans="17:63" ht="29.25" customHeight="1" x14ac:dyDescent="0.2">
      <c r="Q51876" s="92" t="s">
        <v>50</v>
      </c>
      <c r="BF51876" s="101" t="s">
        <v>58</v>
      </c>
      <c r="BK51876" s="98" t="s">
        <v>70</v>
      </c>
    </row>
    <row r="51877" spans="17:63" ht="29.25" customHeight="1" x14ac:dyDescent="0.2">
      <c r="Q51877" s="92" t="s">
        <v>50</v>
      </c>
      <c r="BF51877" s="101" t="s">
        <v>58</v>
      </c>
      <c r="BK51877" s="98" t="s">
        <v>70</v>
      </c>
    </row>
    <row r="51878" spans="17:63" ht="29.25" customHeight="1" x14ac:dyDescent="0.2">
      <c r="Q51878" s="92" t="s">
        <v>50</v>
      </c>
      <c r="BF51878" s="101" t="s">
        <v>58</v>
      </c>
      <c r="BK51878" s="98" t="s">
        <v>70</v>
      </c>
    </row>
    <row r="51879" spans="17:63" ht="29.25" customHeight="1" x14ac:dyDescent="0.2">
      <c r="Q51879" s="92" t="s">
        <v>50</v>
      </c>
      <c r="BF51879" s="101" t="s">
        <v>58</v>
      </c>
      <c r="BK51879" s="98" t="s">
        <v>70</v>
      </c>
    </row>
    <row r="51880" spans="17:63" ht="29.25" customHeight="1" x14ac:dyDescent="0.2">
      <c r="Q51880" s="92" t="s">
        <v>50</v>
      </c>
      <c r="BF51880" s="101" t="s">
        <v>58</v>
      </c>
      <c r="BK51880" s="98" t="s">
        <v>70</v>
      </c>
    </row>
    <row r="51881" spans="17:63" ht="29.25" customHeight="1" x14ac:dyDescent="0.2">
      <c r="Q51881" s="92" t="s">
        <v>50</v>
      </c>
      <c r="BF51881" s="101" t="s">
        <v>58</v>
      </c>
      <c r="BK51881" s="98" t="s">
        <v>70</v>
      </c>
    </row>
    <row r="51882" spans="17:63" ht="29.25" customHeight="1" x14ac:dyDescent="0.2">
      <c r="Q51882" s="92" t="s">
        <v>50</v>
      </c>
      <c r="BF51882" s="101" t="s">
        <v>58</v>
      </c>
      <c r="BK51882" s="98" t="s">
        <v>70</v>
      </c>
    </row>
    <row r="51883" spans="17:63" ht="29.25" customHeight="1" x14ac:dyDescent="0.2">
      <c r="Q51883" s="92" t="s">
        <v>50</v>
      </c>
      <c r="BF51883" s="101" t="s">
        <v>58</v>
      </c>
      <c r="BK51883" s="98" t="s">
        <v>70</v>
      </c>
    </row>
    <row r="51884" spans="17:63" ht="29.25" customHeight="1" x14ac:dyDescent="0.2">
      <c r="Q51884" s="92" t="s">
        <v>50</v>
      </c>
      <c r="BF51884" s="101" t="s">
        <v>58</v>
      </c>
      <c r="BK51884" s="98" t="s">
        <v>70</v>
      </c>
    </row>
    <row r="51885" spans="17:63" ht="29.25" customHeight="1" x14ac:dyDescent="0.2">
      <c r="Q51885" s="92" t="s">
        <v>50</v>
      </c>
      <c r="BF51885" s="101" t="s">
        <v>58</v>
      </c>
      <c r="BK51885" s="98" t="s">
        <v>70</v>
      </c>
    </row>
    <row r="51886" spans="17:63" ht="29.25" customHeight="1" x14ac:dyDescent="0.2">
      <c r="Q51886" s="92" t="s">
        <v>50</v>
      </c>
      <c r="BF51886" s="101" t="s">
        <v>58</v>
      </c>
      <c r="BK51886" s="98" t="s">
        <v>70</v>
      </c>
    </row>
    <row r="51887" spans="17:63" ht="29.25" customHeight="1" x14ac:dyDescent="0.2">
      <c r="Q51887" s="92" t="s">
        <v>50</v>
      </c>
      <c r="BF51887" s="101" t="s">
        <v>58</v>
      </c>
      <c r="BK51887" s="98" t="s">
        <v>70</v>
      </c>
    </row>
    <row r="51888" spans="17:63" ht="29.25" customHeight="1" x14ac:dyDescent="0.2">
      <c r="Q51888" s="92" t="s">
        <v>50</v>
      </c>
      <c r="BF51888" s="101" t="s">
        <v>58</v>
      </c>
      <c r="BK51888" s="98" t="s">
        <v>70</v>
      </c>
    </row>
    <row r="51889" spans="17:63" ht="29.25" customHeight="1" x14ac:dyDescent="0.2">
      <c r="Q51889" s="92" t="s">
        <v>50</v>
      </c>
      <c r="BF51889" s="101" t="s">
        <v>58</v>
      </c>
      <c r="BK51889" s="98" t="s">
        <v>70</v>
      </c>
    </row>
    <row r="51890" spans="17:63" ht="29.25" customHeight="1" x14ac:dyDescent="0.2">
      <c r="Q51890" s="92" t="s">
        <v>50</v>
      </c>
      <c r="BF51890" s="101" t="s">
        <v>58</v>
      </c>
      <c r="BK51890" s="98" t="s">
        <v>70</v>
      </c>
    </row>
    <row r="51891" spans="17:63" ht="29.25" customHeight="1" x14ac:dyDescent="0.2">
      <c r="Q51891" s="92" t="s">
        <v>50</v>
      </c>
      <c r="BF51891" s="101" t="s">
        <v>58</v>
      </c>
      <c r="BK51891" s="98" t="s">
        <v>70</v>
      </c>
    </row>
    <row r="51892" spans="17:63" ht="29.25" customHeight="1" x14ac:dyDescent="0.2">
      <c r="Q51892" s="92" t="s">
        <v>50</v>
      </c>
      <c r="BF51892" s="101" t="s">
        <v>58</v>
      </c>
      <c r="BK51892" s="98" t="s">
        <v>70</v>
      </c>
    </row>
    <row r="51893" spans="17:63" ht="29.25" customHeight="1" x14ac:dyDescent="0.2">
      <c r="Q51893" s="92" t="s">
        <v>50</v>
      </c>
      <c r="BF51893" s="101" t="s">
        <v>58</v>
      </c>
      <c r="BK51893" s="98" t="s">
        <v>70</v>
      </c>
    </row>
    <row r="51894" spans="17:63" ht="29.25" customHeight="1" x14ac:dyDescent="0.2">
      <c r="Q51894" s="92" t="s">
        <v>50</v>
      </c>
      <c r="BF51894" s="101" t="s">
        <v>58</v>
      </c>
      <c r="BK51894" s="98" t="s">
        <v>70</v>
      </c>
    </row>
    <row r="51895" spans="17:63" ht="29.25" customHeight="1" x14ac:dyDescent="0.2">
      <c r="Q51895" s="92" t="s">
        <v>50</v>
      </c>
      <c r="BF51895" s="101" t="s">
        <v>58</v>
      </c>
      <c r="BK51895" s="98" t="s">
        <v>70</v>
      </c>
    </row>
    <row r="51896" spans="17:63" ht="29.25" customHeight="1" x14ac:dyDescent="0.2">
      <c r="Q51896" s="92" t="s">
        <v>50</v>
      </c>
      <c r="BF51896" s="101" t="s">
        <v>58</v>
      </c>
      <c r="BK51896" s="98" t="s">
        <v>70</v>
      </c>
    </row>
    <row r="51897" spans="17:63" ht="29.25" customHeight="1" x14ac:dyDescent="0.2">
      <c r="Q51897" s="92" t="s">
        <v>50</v>
      </c>
      <c r="BF51897" s="101" t="s">
        <v>58</v>
      </c>
      <c r="BK51897" s="98" t="s">
        <v>70</v>
      </c>
    </row>
    <row r="51898" spans="17:63" ht="29.25" customHeight="1" x14ac:dyDescent="0.2">
      <c r="Q51898" s="92" t="s">
        <v>50</v>
      </c>
      <c r="BF51898" s="101" t="s">
        <v>58</v>
      </c>
      <c r="BK51898" s="98" t="s">
        <v>70</v>
      </c>
    </row>
    <row r="51899" spans="17:63" ht="29.25" customHeight="1" x14ac:dyDescent="0.2">
      <c r="Q51899" s="92" t="s">
        <v>50</v>
      </c>
      <c r="BF51899" s="101" t="s">
        <v>58</v>
      </c>
      <c r="BK51899" s="98" t="s">
        <v>70</v>
      </c>
    </row>
    <row r="51900" spans="17:63" ht="29.25" customHeight="1" x14ac:dyDescent="0.2">
      <c r="Q51900" s="92" t="s">
        <v>50</v>
      </c>
      <c r="BF51900" s="101" t="s">
        <v>58</v>
      </c>
      <c r="BK51900" s="98" t="s">
        <v>70</v>
      </c>
    </row>
    <row r="51901" spans="17:63" ht="29.25" customHeight="1" x14ac:dyDescent="0.2">
      <c r="Q51901" s="92" t="s">
        <v>50</v>
      </c>
      <c r="BF51901" s="101" t="s">
        <v>58</v>
      </c>
      <c r="BK51901" s="98" t="s">
        <v>70</v>
      </c>
    </row>
    <row r="51902" spans="17:63" ht="29.25" customHeight="1" x14ac:dyDescent="0.2">
      <c r="Q51902" s="92" t="s">
        <v>50</v>
      </c>
      <c r="BF51902" s="101" t="s">
        <v>58</v>
      </c>
      <c r="BK51902" s="98" t="s">
        <v>70</v>
      </c>
    </row>
    <row r="51903" spans="17:63" ht="29.25" customHeight="1" x14ac:dyDescent="0.2">
      <c r="Q51903" s="92" t="s">
        <v>50</v>
      </c>
      <c r="BF51903" s="101" t="s">
        <v>58</v>
      </c>
      <c r="BK51903" s="98" t="s">
        <v>70</v>
      </c>
    </row>
    <row r="51904" spans="17:63" ht="29.25" customHeight="1" x14ac:dyDescent="0.2">
      <c r="Q51904" s="92" t="s">
        <v>50</v>
      </c>
      <c r="BF51904" s="101" t="s">
        <v>58</v>
      </c>
      <c r="BK51904" s="98" t="s">
        <v>70</v>
      </c>
    </row>
    <row r="51905" spans="17:63" ht="29.25" customHeight="1" x14ac:dyDescent="0.2">
      <c r="Q51905" s="92" t="s">
        <v>50</v>
      </c>
      <c r="BF51905" s="101" t="s">
        <v>58</v>
      </c>
      <c r="BK51905" s="98" t="s">
        <v>70</v>
      </c>
    </row>
    <row r="51906" spans="17:63" ht="29.25" customHeight="1" x14ac:dyDescent="0.2">
      <c r="Q51906" s="92" t="s">
        <v>50</v>
      </c>
      <c r="BF51906" s="101" t="s">
        <v>58</v>
      </c>
      <c r="BK51906" s="98" t="s">
        <v>70</v>
      </c>
    </row>
    <row r="51907" spans="17:63" ht="29.25" customHeight="1" x14ac:dyDescent="0.2">
      <c r="Q51907" s="92" t="s">
        <v>50</v>
      </c>
      <c r="BF51907" s="101" t="s">
        <v>58</v>
      </c>
      <c r="BK51907" s="98" t="s">
        <v>70</v>
      </c>
    </row>
    <row r="51908" spans="17:63" ht="29.25" customHeight="1" x14ac:dyDescent="0.2">
      <c r="Q51908" s="92" t="s">
        <v>50</v>
      </c>
      <c r="BF51908" s="101" t="s">
        <v>58</v>
      </c>
      <c r="BK51908" s="98" t="s">
        <v>70</v>
      </c>
    </row>
    <row r="51909" spans="17:63" ht="29.25" customHeight="1" x14ac:dyDescent="0.2">
      <c r="Q51909" s="92" t="s">
        <v>50</v>
      </c>
      <c r="BF51909" s="101" t="s">
        <v>58</v>
      </c>
      <c r="BK51909" s="98" t="s">
        <v>70</v>
      </c>
    </row>
    <row r="51910" spans="17:63" ht="29.25" customHeight="1" x14ac:dyDescent="0.2">
      <c r="Q51910" s="92" t="s">
        <v>50</v>
      </c>
      <c r="BF51910" s="101" t="s">
        <v>58</v>
      </c>
      <c r="BK51910" s="98" t="s">
        <v>70</v>
      </c>
    </row>
    <row r="51911" spans="17:63" ht="29.25" customHeight="1" x14ac:dyDescent="0.2">
      <c r="Q51911" s="92" t="s">
        <v>50</v>
      </c>
      <c r="BF51911" s="101" t="s">
        <v>58</v>
      </c>
      <c r="BK51911" s="98" t="s">
        <v>70</v>
      </c>
    </row>
    <row r="51912" spans="17:63" ht="29.25" customHeight="1" x14ac:dyDescent="0.2">
      <c r="Q51912" s="92" t="s">
        <v>50</v>
      </c>
      <c r="BF51912" s="101" t="s">
        <v>58</v>
      </c>
      <c r="BK51912" s="98" t="s">
        <v>70</v>
      </c>
    </row>
    <row r="51913" spans="17:63" ht="29.25" customHeight="1" x14ac:dyDescent="0.2">
      <c r="Q51913" s="92" t="s">
        <v>50</v>
      </c>
      <c r="BF51913" s="101" t="s">
        <v>58</v>
      </c>
      <c r="BK51913" s="98" t="s">
        <v>70</v>
      </c>
    </row>
    <row r="51914" spans="17:63" ht="29.25" customHeight="1" x14ac:dyDescent="0.2">
      <c r="Q51914" s="92" t="s">
        <v>50</v>
      </c>
      <c r="BF51914" s="101" t="s">
        <v>58</v>
      </c>
      <c r="BK51914" s="98" t="s">
        <v>70</v>
      </c>
    </row>
    <row r="51915" spans="17:63" ht="29.25" customHeight="1" x14ac:dyDescent="0.2">
      <c r="Q51915" s="92" t="s">
        <v>50</v>
      </c>
      <c r="BF51915" s="101" t="s">
        <v>58</v>
      </c>
      <c r="BK51915" s="98" t="s">
        <v>70</v>
      </c>
    </row>
    <row r="51916" spans="17:63" ht="29.25" customHeight="1" x14ac:dyDescent="0.2">
      <c r="Q51916" s="92" t="s">
        <v>50</v>
      </c>
      <c r="BF51916" s="101" t="s">
        <v>58</v>
      </c>
      <c r="BK51916" s="98" t="s">
        <v>70</v>
      </c>
    </row>
    <row r="51917" spans="17:63" ht="29.25" customHeight="1" x14ac:dyDescent="0.2">
      <c r="Q51917" s="92" t="s">
        <v>50</v>
      </c>
      <c r="BF51917" s="101" t="s">
        <v>58</v>
      </c>
      <c r="BK51917" s="98" t="s">
        <v>70</v>
      </c>
    </row>
    <row r="51918" spans="17:63" ht="29.25" customHeight="1" x14ac:dyDescent="0.2">
      <c r="Q51918" s="92" t="s">
        <v>50</v>
      </c>
      <c r="BF51918" s="101" t="s">
        <v>58</v>
      </c>
      <c r="BK51918" s="98" t="s">
        <v>70</v>
      </c>
    </row>
    <row r="51919" spans="17:63" ht="29.25" customHeight="1" x14ac:dyDescent="0.2">
      <c r="Q51919" s="92" t="s">
        <v>50</v>
      </c>
      <c r="BF51919" s="101" t="s">
        <v>58</v>
      </c>
      <c r="BK51919" s="98" t="s">
        <v>70</v>
      </c>
    </row>
    <row r="51920" spans="17:63" ht="29.25" customHeight="1" x14ac:dyDescent="0.2">
      <c r="Q51920" s="92" t="s">
        <v>50</v>
      </c>
      <c r="BF51920" s="101" t="s">
        <v>58</v>
      </c>
      <c r="BK51920" s="98" t="s">
        <v>70</v>
      </c>
    </row>
    <row r="51921" spans="17:63" ht="29.25" customHeight="1" x14ac:dyDescent="0.2">
      <c r="Q51921" s="92" t="s">
        <v>50</v>
      </c>
      <c r="BF51921" s="101" t="s">
        <v>58</v>
      </c>
      <c r="BK51921" s="98" t="s">
        <v>70</v>
      </c>
    </row>
    <row r="51922" spans="17:63" ht="29.25" customHeight="1" x14ac:dyDescent="0.2">
      <c r="Q51922" s="92" t="s">
        <v>50</v>
      </c>
      <c r="BF51922" s="101" t="s">
        <v>58</v>
      </c>
      <c r="BK51922" s="98" t="s">
        <v>70</v>
      </c>
    </row>
    <row r="51923" spans="17:63" ht="29.25" customHeight="1" x14ac:dyDescent="0.2">
      <c r="Q51923" s="92" t="s">
        <v>50</v>
      </c>
      <c r="BF51923" s="101" t="s">
        <v>58</v>
      </c>
      <c r="BK51923" s="98" t="s">
        <v>70</v>
      </c>
    </row>
    <row r="51924" spans="17:63" ht="29.25" customHeight="1" x14ac:dyDescent="0.2">
      <c r="Q51924" s="92" t="s">
        <v>50</v>
      </c>
      <c r="BF51924" s="101" t="s">
        <v>58</v>
      </c>
      <c r="BK51924" s="98" t="s">
        <v>70</v>
      </c>
    </row>
    <row r="51925" spans="17:63" ht="29.25" customHeight="1" x14ac:dyDescent="0.2">
      <c r="Q51925" s="92" t="s">
        <v>50</v>
      </c>
      <c r="BF51925" s="101" t="s">
        <v>58</v>
      </c>
      <c r="BK51925" s="98" t="s">
        <v>70</v>
      </c>
    </row>
    <row r="51926" spans="17:63" ht="29.25" customHeight="1" x14ac:dyDescent="0.2">
      <c r="Q51926" s="92" t="s">
        <v>50</v>
      </c>
      <c r="BF51926" s="101" t="s">
        <v>58</v>
      </c>
      <c r="BK51926" s="98" t="s">
        <v>70</v>
      </c>
    </row>
    <row r="51927" spans="17:63" ht="29.25" customHeight="1" x14ac:dyDescent="0.2">
      <c r="Q51927" s="92" t="s">
        <v>50</v>
      </c>
      <c r="BF51927" s="101" t="s">
        <v>58</v>
      </c>
      <c r="BK51927" s="98" t="s">
        <v>70</v>
      </c>
    </row>
    <row r="51928" spans="17:63" ht="29.25" customHeight="1" x14ac:dyDescent="0.2">
      <c r="Q51928" s="92" t="s">
        <v>50</v>
      </c>
      <c r="BF51928" s="101" t="s">
        <v>58</v>
      </c>
      <c r="BK51928" s="98" t="s">
        <v>70</v>
      </c>
    </row>
    <row r="51929" spans="17:63" ht="29.25" customHeight="1" x14ac:dyDescent="0.2">
      <c r="Q51929" s="92" t="s">
        <v>50</v>
      </c>
      <c r="BF51929" s="101" t="s">
        <v>58</v>
      </c>
      <c r="BK51929" s="98" t="s">
        <v>70</v>
      </c>
    </row>
    <row r="51930" spans="17:63" ht="29.25" customHeight="1" x14ac:dyDescent="0.2">
      <c r="Q51930" s="92" t="s">
        <v>50</v>
      </c>
      <c r="BF51930" s="101" t="s">
        <v>58</v>
      </c>
      <c r="BK51930" s="98" t="s">
        <v>70</v>
      </c>
    </row>
    <row r="51931" spans="17:63" ht="29.25" customHeight="1" x14ac:dyDescent="0.2">
      <c r="Q51931" s="92" t="s">
        <v>50</v>
      </c>
      <c r="BF51931" s="101" t="s">
        <v>58</v>
      </c>
      <c r="BK51931" s="98" t="s">
        <v>70</v>
      </c>
    </row>
    <row r="51932" spans="17:63" ht="29.25" customHeight="1" x14ac:dyDescent="0.2">
      <c r="Q51932" s="92" t="s">
        <v>50</v>
      </c>
      <c r="BF51932" s="101" t="s">
        <v>58</v>
      </c>
      <c r="BK51932" s="98" t="s">
        <v>70</v>
      </c>
    </row>
    <row r="51933" spans="17:63" ht="29.25" customHeight="1" x14ac:dyDescent="0.2">
      <c r="Q51933" s="92" t="s">
        <v>50</v>
      </c>
      <c r="BF51933" s="101" t="s">
        <v>58</v>
      </c>
      <c r="BK51933" s="98" t="s">
        <v>70</v>
      </c>
    </row>
    <row r="51934" spans="17:63" ht="29.25" customHeight="1" x14ac:dyDescent="0.2">
      <c r="Q51934" s="92" t="s">
        <v>50</v>
      </c>
      <c r="BF51934" s="101" t="s">
        <v>58</v>
      </c>
      <c r="BK51934" s="98" t="s">
        <v>70</v>
      </c>
    </row>
    <row r="51935" spans="17:63" ht="29.25" customHeight="1" x14ac:dyDescent="0.2">
      <c r="Q51935" s="92" t="s">
        <v>50</v>
      </c>
      <c r="BF51935" s="101" t="s">
        <v>58</v>
      </c>
      <c r="BK51935" s="98" t="s">
        <v>70</v>
      </c>
    </row>
    <row r="51936" spans="17:63" ht="29.25" customHeight="1" x14ac:dyDescent="0.2">
      <c r="Q51936" s="92" t="s">
        <v>50</v>
      </c>
      <c r="BF51936" s="101" t="s">
        <v>58</v>
      </c>
      <c r="BK51936" s="98" t="s">
        <v>70</v>
      </c>
    </row>
    <row r="51937" spans="17:63" ht="29.25" customHeight="1" x14ac:dyDescent="0.2">
      <c r="Q51937" s="92" t="s">
        <v>50</v>
      </c>
      <c r="BF51937" s="101" t="s">
        <v>58</v>
      </c>
      <c r="BK51937" s="98" t="s">
        <v>70</v>
      </c>
    </row>
    <row r="51938" spans="17:63" ht="29.25" customHeight="1" x14ac:dyDescent="0.2">
      <c r="Q51938" s="92" t="s">
        <v>50</v>
      </c>
      <c r="BF51938" s="101" t="s">
        <v>58</v>
      </c>
      <c r="BK51938" s="98" t="s">
        <v>70</v>
      </c>
    </row>
    <row r="51939" spans="17:63" ht="29.25" customHeight="1" x14ac:dyDescent="0.2">
      <c r="Q51939" s="92" t="s">
        <v>50</v>
      </c>
      <c r="BF51939" s="101" t="s">
        <v>58</v>
      </c>
      <c r="BK51939" s="98" t="s">
        <v>70</v>
      </c>
    </row>
    <row r="51940" spans="17:63" ht="29.25" customHeight="1" x14ac:dyDescent="0.2">
      <c r="Q51940" s="92" t="s">
        <v>50</v>
      </c>
      <c r="BF51940" s="101" t="s">
        <v>58</v>
      </c>
      <c r="BK51940" s="98" t="s">
        <v>70</v>
      </c>
    </row>
    <row r="51941" spans="17:63" ht="29.25" customHeight="1" x14ac:dyDescent="0.2">
      <c r="Q51941" s="92" t="s">
        <v>50</v>
      </c>
      <c r="BF51941" s="101" t="s">
        <v>58</v>
      </c>
      <c r="BK51941" s="98" t="s">
        <v>70</v>
      </c>
    </row>
    <row r="51942" spans="17:63" ht="29.25" customHeight="1" x14ac:dyDescent="0.2">
      <c r="Q51942" s="92" t="s">
        <v>50</v>
      </c>
      <c r="BF51942" s="101" t="s">
        <v>58</v>
      </c>
      <c r="BK51942" s="98" t="s">
        <v>70</v>
      </c>
    </row>
    <row r="51943" spans="17:63" ht="29.25" customHeight="1" x14ac:dyDescent="0.2">
      <c r="Q51943" s="92" t="s">
        <v>50</v>
      </c>
      <c r="BF51943" s="101" t="s">
        <v>58</v>
      </c>
      <c r="BK51943" s="98" t="s">
        <v>70</v>
      </c>
    </row>
    <row r="51944" spans="17:63" ht="29.25" customHeight="1" x14ac:dyDescent="0.2">
      <c r="Q51944" s="92" t="s">
        <v>50</v>
      </c>
      <c r="BF51944" s="101" t="s">
        <v>58</v>
      </c>
      <c r="BK51944" s="98" t="s">
        <v>70</v>
      </c>
    </row>
    <row r="51945" spans="17:63" ht="29.25" customHeight="1" x14ac:dyDescent="0.2">
      <c r="Q51945" s="92" t="s">
        <v>50</v>
      </c>
      <c r="BF51945" s="101" t="s">
        <v>58</v>
      </c>
      <c r="BK51945" s="98" t="s">
        <v>70</v>
      </c>
    </row>
    <row r="51946" spans="17:63" ht="29.25" customHeight="1" x14ac:dyDescent="0.2">
      <c r="Q51946" s="92" t="s">
        <v>50</v>
      </c>
      <c r="BF51946" s="101" t="s">
        <v>58</v>
      </c>
      <c r="BK51946" s="98" t="s">
        <v>70</v>
      </c>
    </row>
    <row r="51947" spans="17:63" ht="29.25" customHeight="1" x14ac:dyDescent="0.2">
      <c r="Q51947" s="92" t="s">
        <v>50</v>
      </c>
      <c r="BF51947" s="101" t="s">
        <v>58</v>
      </c>
      <c r="BK51947" s="98" t="s">
        <v>70</v>
      </c>
    </row>
    <row r="51948" spans="17:63" ht="29.25" customHeight="1" x14ac:dyDescent="0.2">
      <c r="Q51948" s="92" t="s">
        <v>50</v>
      </c>
      <c r="BF51948" s="101" t="s">
        <v>58</v>
      </c>
      <c r="BK51948" s="98" t="s">
        <v>70</v>
      </c>
    </row>
    <row r="51949" spans="17:63" ht="29.25" customHeight="1" x14ac:dyDescent="0.2">
      <c r="Q51949" s="92" t="s">
        <v>50</v>
      </c>
      <c r="BF51949" s="101" t="s">
        <v>58</v>
      </c>
      <c r="BK51949" s="98" t="s">
        <v>70</v>
      </c>
    </row>
    <row r="51950" spans="17:63" ht="29.25" customHeight="1" x14ac:dyDescent="0.2">
      <c r="Q51950" s="92" t="s">
        <v>50</v>
      </c>
      <c r="BF51950" s="101" t="s">
        <v>58</v>
      </c>
      <c r="BK51950" s="98" t="s">
        <v>70</v>
      </c>
    </row>
    <row r="51951" spans="17:63" ht="29.25" customHeight="1" x14ac:dyDescent="0.2">
      <c r="Q51951" s="92" t="s">
        <v>50</v>
      </c>
      <c r="BF51951" s="101" t="s">
        <v>58</v>
      </c>
      <c r="BK51951" s="98" t="s">
        <v>70</v>
      </c>
    </row>
    <row r="51952" spans="17:63" ht="29.25" customHeight="1" x14ac:dyDescent="0.2">
      <c r="Q51952" s="92" t="s">
        <v>50</v>
      </c>
      <c r="BF51952" s="101" t="s">
        <v>58</v>
      </c>
      <c r="BK51952" s="98" t="s">
        <v>70</v>
      </c>
    </row>
    <row r="51953" spans="17:63" ht="29.25" customHeight="1" x14ac:dyDescent="0.2">
      <c r="Q51953" s="92" t="s">
        <v>50</v>
      </c>
      <c r="BF51953" s="101" t="s">
        <v>58</v>
      </c>
      <c r="BK51953" s="98" t="s">
        <v>70</v>
      </c>
    </row>
    <row r="51954" spans="17:63" ht="29.25" customHeight="1" x14ac:dyDescent="0.2">
      <c r="Q51954" s="92" t="s">
        <v>50</v>
      </c>
      <c r="BF51954" s="101" t="s">
        <v>58</v>
      </c>
      <c r="BK51954" s="98" t="s">
        <v>70</v>
      </c>
    </row>
    <row r="51955" spans="17:63" ht="29.25" customHeight="1" x14ac:dyDescent="0.2">
      <c r="Q51955" s="92" t="s">
        <v>50</v>
      </c>
      <c r="BF51955" s="101" t="s">
        <v>58</v>
      </c>
      <c r="BK51955" s="98" t="s">
        <v>70</v>
      </c>
    </row>
    <row r="51956" spans="17:63" ht="29.25" customHeight="1" x14ac:dyDescent="0.2">
      <c r="Q51956" s="92" t="s">
        <v>50</v>
      </c>
      <c r="BF51956" s="101" t="s">
        <v>58</v>
      </c>
      <c r="BK51956" s="98" t="s">
        <v>70</v>
      </c>
    </row>
    <row r="51957" spans="17:63" ht="29.25" customHeight="1" x14ac:dyDescent="0.2">
      <c r="Q51957" s="92" t="s">
        <v>50</v>
      </c>
      <c r="BF51957" s="101" t="s">
        <v>58</v>
      </c>
      <c r="BK51957" s="98" t="s">
        <v>70</v>
      </c>
    </row>
    <row r="51958" spans="17:63" ht="29.25" customHeight="1" x14ac:dyDescent="0.2">
      <c r="Q51958" s="92" t="s">
        <v>50</v>
      </c>
      <c r="BF51958" s="101" t="s">
        <v>58</v>
      </c>
      <c r="BK51958" s="98" t="s">
        <v>70</v>
      </c>
    </row>
    <row r="51959" spans="17:63" ht="29.25" customHeight="1" x14ac:dyDescent="0.2">
      <c r="Q51959" s="92" t="s">
        <v>50</v>
      </c>
      <c r="BF51959" s="101" t="s">
        <v>58</v>
      </c>
      <c r="BK51959" s="98" t="s">
        <v>70</v>
      </c>
    </row>
    <row r="51960" spans="17:63" ht="29.25" customHeight="1" x14ac:dyDescent="0.2">
      <c r="Q51960" s="92" t="s">
        <v>50</v>
      </c>
      <c r="BF51960" s="101" t="s">
        <v>58</v>
      </c>
      <c r="BK51960" s="98" t="s">
        <v>70</v>
      </c>
    </row>
    <row r="51961" spans="17:63" ht="29.25" customHeight="1" x14ac:dyDescent="0.2">
      <c r="Q51961" s="92" t="s">
        <v>50</v>
      </c>
      <c r="BF51961" s="101" t="s">
        <v>58</v>
      </c>
      <c r="BK51961" s="98" t="s">
        <v>70</v>
      </c>
    </row>
    <row r="51962" spans="17:63" ht="29.25" customHeight="1" x14ac:dyDescent="0.2">
      <c r="Q51962" s="92" t="s">
        <v>50</v>
      </c>
      <c r="BF51962" s="101" t="s">
        <v>58</v>
      </c>
      <c r="BK51962" s="98" t="s">
        <v>70</v>
      </c>
    </row>
    <row r="51963" spans="17:63" ht="29.25" customHeight="1" x14ac:dyDescent="0.2">
      <c r="Q51963" s="92" t="s">
        <v>50</v>
      </c>
      <c r="BF51963" s="101" t="s">
        <v>58</v>
      </c>
      <c r="BK51963" s="98" t="s">
        <v>70</v>
      </c>
    </row>
    <row r="51964" spans="17:63" ht="29.25" customHeight="1" x14ac:dyDescent="0.2">
      <c r="Q51964" s="92" t="s">
        <v>50</v>
      </c>
      <c r="BF51964" s="101" t="s">
        <v>58</v>
      </c>
      <c r="BK51964" s="98" t="s">
        <v>70</v>
      </c>
    </row>
    <row r="51965" spans="17:63" ht="29.25" customHeight="1" x14ac:dyDescent="0.2">
      <c r="Q51965" s="92" t="s">
        <v>50</v>
      </c>
      <c r="BF51965" s="101" t="s">
        <v>58</v>
      </c>
      <c r="BK51965" s="98" t="s">
        <v>70</v>
      </c>
    </row>
    <row r="51966" spans="17:63" ht="29.25" customHeight="1" x14ac:dyDescent="0.2">
      <c r="Q51966" s="92" t="s">
        <v>50</v>
      </c>
      <c r="BF51966" s="101" t="s">
        <v>58</v>
      </c>
      <c r="BK51966" s="98" t="s">
        <v>70</v>
      </c>
    </row>
    <row r="51967" spans="17:63" ht="29.25" customHeight="1" x14ac:dyDescent="0.2">
      <c r="Q51967" s="92" t="s">
        <v>50</v>
      </c>
      <c r="BF51967" s="101" t="s">
        <v>58</v>
      </c>
      <c r="BK51967" s="98" t="s">
        <v>70</v>
      </c>
    </row>
    <row r="51968" spans="17:63" ht="29.25" customHeight="1" x14ac:dyDescent="0.2">
      <c r="Q51968" s="92" t="s">
        <v>50</v>
      </c>
      <c r="BF51968" s="101" t="s">
        <v>58</v>
      </c>
      <c r="BK51968" s="98" t="s">
        <v>70</v>
      </c>
    </row>
    <row r="51969" spans="17:63" ht="29.25" customHeight="1" x14ac:dyDescent="0.2">
      <c r="Q51969" s="92" t="s">
        <v>50</v>
      </c>
      <c r="BF51969" s="101" t="s">
        <v>58</v>
      </c>
      <c r="BK51969" s="98" t="s">
        <v>70</v>
      </c>
    </row>
    <row r="51970" spans="17:63" ht="29.25" customHeight="1" x14ac:dyDescent="0.2">
      <c r="Q51970" s="92" t="s">
        <v>50</v>
      </c>
      <c r="BF51970" s="101" t="s">
        <v>58</v>
      </c>
      <c r="BK51970" s="98" t="s">
        <v>70</v>
      </c>
    </row>
    <row r="51971" spans="17:63" ht="29.25" customHeight="1" x14ac:dyDescent="0.2">
      <c r="Q51971" s="92" t="s">
        <v>50</v>
      </c>
      <c r="BF51971" s="101" t="s">
        <v>58</v>
      </c>
      <c r="BK51971" s="98" t="s">
        <v>70</v>
      </c>
    </row>
    <row r="51972" spans="17:63" ht="29.25" customHeight="1" x14ac:dyDescent="0.2">
      <c r="Q51972" s="92" t="s">
        <v>50</v>
      </c>
      <c r="BF51972" s="101" t="s">
        <v>58</v>
      </c>
      <c r="BK51972" s="98" t="s">
        <v>70</v>
      </c>
    </row>
    <row r="51973" spans="17:63" ht="29.25" customHeight="1" x14ac:dyDescent="0.2">
      <c r="Q51973" s="92" t="s">
        <v>50</v>
      </c>
      <c r="BF51973" s="101" t="s">
        <v>58</v>
      </c>
      <c r="BK51973" s="98" t="s">
        <v>70</v>
      </c>
    </row>
    <row r="51974" spans="17:63" ht="29.25" customHeight="1" x14ac:dyDescent="0.2">
      <c r="Q51974" s="92" t="s">
        <v>50</v>
      </c>
      <c r="BF51974" s="101" t="s">
        <v>58</v>
      </c>
      <c r="BK51974" s="98" t="s">
        <v>70</v>
      </c>
    </row>
    <row r="51975" spans="17:63" ht="29.25" customHeight="1" x14ac:dyDescent="0.2">
      <c r="Q51975" s="92" t="s">
        <v>50</v>
      </c>
      <c r="BF51975" s="101" t="s">
        <v>58</v>
      </c>
      <c r="BK51975" s="98" t="s">
        <v>70</v>
      </c>
    </row>
    <row r="51976" spans="17:63" ht="29.25" customHeight="1" x14ac:dyDescent="0.2">
      <c r="Q51976" s="92" t="s">
        <v>50</v>
      </c>
      <c r="BF51976" s="101" t="s">
        <v>58</v>
      </c>
      <c r="BK51976" s="98" t="s">
        <v>70</v>
      </c>
    </row>
    <row r="51977" spans="17:63" ht="29.25" customHeight="1" x14ac:dyDescent="0.2">
      <c r="Q51977" s="92" t="s">
        <v>50</v>
      </c>
      <c r="BF51977" s="101" t="s">
        <v>58</v>
      </c>
      <c r="BK51977" s="98" t="s">
        <v>70</v>
      </c>
    </row>
    <row r="51978" spans="17:63" ht="29.25" customHeight="1" x14ac:dyDescent="0.2">
      <c r="Q51978" s="92" t="s">
        <v>50</v>
      </c>
      <c r="BF51978" s="101" t="s">
        <v>58</v>
      </c>
      <c r="BK51978" s="98" t="s">
        <v>70</v>
      </c>
    </row>
    <row r="51979" spans="17:63" ht="29.25" customHeight="1" x14ac:dyDescent="0.2">
      <c r="Q51979" s="92" t="s">
        <v>50</v>
      </c>
      <c r="BF51979" s="101" t="s">
        <v>58</v>
      </c>
      <c r="BK51979" s="98" t="s">
        <v>70</v>
      </c>
    </row>
    <row r="51980" spans="17:63" ht="29.25" customHeight="1" x14ac:dyDescent="0.2">
      <c r="Q51980" s="92" t="s">
        <v>50</v>
      </c>
      <c r="BF51980" s="101" t="s">
        <v>58</v>
      </c>
      <c r="BK51980" s="98" t="s">
        <v>70</v>
      </c>
    </row>
    <row r="51981" spans="17:63" ht="29.25" customHeight="1" x14ac:dyDescent="0.2">
      <c r="Q51981" s="92" t="s">
        <v>50</v>
      </c>
      <c r="BF51981" s="101" t="s">
        <v>58</v>
      </c>
      <c r="BK51981" s="98" t="s">
        <v>70</v>
      </c>
    </row>
    <row r="51982" spans="17:63" ht="29.25" customHeight="1" x14ac:dyDescent="0.2">
      <c r="Q51982" s="92" t="s">
        <v>50</v>
      </c>
      <c r="BF51982" s="101" t="s">
        <v>58</v>
      </c>
      <c r="BK51982" s="98" t="s">
        <v>70</v>
      </c>
    </row>
    <row r="51983" spans="17:63" ht="29.25" customHeight="1" x14ac:dyDescent="0.2">
      <c r="Q51983" s="92" t="s">
        <v>50</v>
      </c>
      <c r="BF51983" s="101" t="s">
        <v>58</v>
      </c>
      <c r="BK51983" s="98" t="s">
        <v>70</v>
      </c>
    </row>
    <row r="51984" spans="17:63" ht="29.25" customHeight="1" x14ac:dyDescent="0.2">
      <c r="Q51984" s="92" t="s">
        <v>50</v>
      </c>
      <c r="BF51984" s="101" t="s">
        <v>58</v>
      </c>
      <c r="BK51984" s="98" t="s">
        <v>70</v>
      </c>
    </row>
    <row r="51985" spans="17:63" ht="29.25" customHeight="1" x14ac:dyDescent="0.2">
      <c r="Q51985" s="92" t="s">
        <v>50</v>
      </c>
      <c r="BF51985" s="101" t="s">
        <v>58</v>
      </c>
      <c r="BK51985" s="98" t="s">
        <v>70</v>
      </c>
    </row>
    <row r="51986" spans="17:63" ht="29.25" customHeight="1" x14ac:dyDescent="0.2">
      <c r="Q51986" s="92" t="s">
        <v>50</v>
      </c>
      <c r="BF51986" s="101" t="s">
        <v>58</v>
      </c>
      <c r="BK51986" s="98" t="s">
        <v>70</v>
      </c>
    </row>
    <row r="51987" spans="17:63" ht="29.25" customHeight="1" x14ac:dyDescent="0.2">
      <c r="Q51987" s="92" t="s">
        <v>50</v>
      </c>
      <c r="BF51987" s="101" t="s">
        <v>58</v>
      </c>
      <c r="BK51987" s="98" t="s">
        <v>70</v>
      </c>
    </row>
    <row r="51988" spans="17:63" ht="29.25" customHeight="1" x14ac:dyDescent="0.2">
      <c r="Q51988" s="92" t="s">
        <v>50</v>
      </c>
      <c r="BF51988" s="101" t="s">
        <v>58</v>
      </c>
      <c r="BK51988" s="98" t="s">
        <v>70</v>
      </c>
    </row>
    <row r="51989" spans="17:63" ht="29.25" customHeight="1" x14ac:dyDescent="0.2">
      <c r="Q51989" s="92" t="s">
        <v>50</v>
      </c>
      <c r="BF51989" s="101" t="s">
        <v>58</v>
      </c>
      <c r="BK51989" s="98" t="s">
        <v>70</v>
      </c>
    </row>
    <row r="51990" spans="17:63" ht="29.25" customHeight="1" x14ac:dyDescent="0.2">
      <c r="Q51990" s="92" t="s">
        <v>50</v>
      </c>
      <c r="BF51990" s="101" t="s">
        <v>58</v>
      </c>
      <c r="BK51990" s="98" t="s">
        <v>70</v>
      </c>
    </row>
    <row r="51991" spans="17:63" ht="29.25" customHeight="1" x14ac:dyDescent="0.2">
      <c r="Q51991" s="92" t="s">
        <v>50</v>
      </c>
      <c r="BF51991" s="101" t="s">
        <v>58</v>
      </c>
      <c r="BK51991" s="98" t="s">
        <v>70</v>
      </c>
    </row>
    <row r="51992" spans="17:63" ht="29.25" customHeight="1" x14ac:dyDescent="0.2">
      <c r="Q51992" s="92" t="s">
        <v>50</v>
      </c>
      <c r="BF51992" s="101" t="s">
        <v>58</v>
      </c>
      <c r="BK51992" s="98" t="s">
        <v>70</v>
      </c>
    </row>
    <row r="51993" spans="17:63" ht="29.25" customHeight="1" x14ac:dyDescent="0.2">
      <c r="Q51993" s="92" t="s">
        <v>50</v>
      </c>
      <c r="BF51993" s="101" t="s">
        <v>58</v>
      </c>
      <c r="BK51993" s="98" t="s">
        <v>70</v>
      </c>
    </row>
    <row r="51994" spans="17:63" ht="29.25" customHeight="1" x14ac:dyDescent="0.2">
      <c r="Q51994" s="92" t="s">
        <v>50</v>
      </c>
      <c r="BF51994" s="101" t="s">
        <v>58</v>
      </c>
      <c r="BK51994" s="98" t="s">
        <v>70</v>
      </c>
    </row>
    <row r="51995" spans="17:63" ht="29.25" customHeight="1" x14ac:dyDescent="0.2">
      <c r="Q51995" s="92" t="s">
        <v>50</v>
      </c>
      <c r="BF51995" s="101" t="s">
        <v>58</v>
      </c>
      <c r="BK51995" s="98" t="s">
        <v>70</v>
      </c>
    </row>
    <row r="51996" spans="17:63" ht="29.25" customHeight="1" x14ac:dyDescent="0.2">
      <c r="Q51996" s="92" t="s">
        <v>50</v>
      </c>
      <c r="BF51996" s="101" t="s">
        <v>58</v>
      </c>
      <c r="BK51996" s="98" t="s">
        <v>70</v>
      </c>
    </row>
    <row r="51997" spans="17:63" ht="29.25" customHeight="1" x14ac:dyDescent="0.2">
      <c r="Q51997" s="92" t="s">
        <v>50</v>
      </c>
      <c r="BF51997" s="101" t="s">
        <v>58</v>
      </c>
      <c r="BK51997" s="98" t="s">
        <v>70</v>
      </c>
    </row>
    <row r="51998" spans="17:63" ht="29.25" customHeight="1" x14ac:dyDescent="0.2">
      <c r="Q51998" s="92" t="s">
        <v>50</v>
      </c>
      <c r="BF51998" s="101" t="s">
        <v>58</v>
      </c>
      <c r="BK51998" s="98" t="s">
        <v>70</v>
      </c>
    </row>
    <row r="51999" spans="17:63" ht="29.25" customHeight="1" x14ac:dyDescent="0.2">
      <c r="Q51999" s="92" t="s">
        <v>50</v>
      </c>
      <c r="BF51999" s="101" t="s">
        <v>58</v>
      </c>
      <c r="BK51999" s="98" t="s">
        <v>70</v>
      </c>
    </row>
    <row r="52000" spans="17:63" ht="29.25" customHeight="1" x14ac:dyDescent="0.2">
      <c r="Q52000" s="92" t="s">
        <v>50</v>
      </c>
      <c r="BF52000" s="101" t="s">
        <v>58</v>
      </c>
      <c r="BK52000" s="98" t="s">
        <v>70</v>
      </c>
    </row>
    <row r="52001" spans="17:63" ht="29.25" customHeight="1" x14ac:dyDescent="0.2">
      <c r="Q52001" s="92" t="s">
        <v>50</v>
      </c>
      <c r="BF52001" s="101" t="s">
        <v>58</v>
      </c>
      <c r="BK52001" s="98" t="s">
        <v>70</v>
      </c>
    </row>
    <row r="52002" spans="17:63" ht="29.25" customHeight="1" x14ac:dyDescent="0.2">
      <c r="Q52002" s="92" t="s">
        <v>50</v>
      </c>
      <c r="BF52002" s="101" t="s">
        <v>58</v>
      </c>
      <c r="BK52002" s="98" t="s">
        <v>70</v>
      </c>
    </row>
    <row r="52003" spans="17:63" ht="29.25" customHeight="1" x14ac:dyDescent="0.2">
      <c r="Q52003" s="92" t="s">
        <v>50</v>
      </c>
      <c r="BF52003" s="101" t="s">
        <v>58</v>
      </c>
      <c r="BK52003" s="98" t="s">
        <v>70</v>
      </c>
    </row>
    <row r="52004" spans="17:63" ht="29.25" customHeight="1" x14ac:dyDescent="0.2">
      <c r="Q52004" s="92" t="s">
        <v>50</v>
      </c>
      <c r="BF52004" s="101" t="s">
        <v>58</v>
      </c>
      <c r="BK52004" s="98" t="s">
        <v>70</v>
      </c>
    </row>
    <row r="52005" spans="17:63" ht="29.25" customHeight="1" x14ac:dyDescent="0.2">
      <c r="Q52005" s="92" t="s">
        <v>50</v>
      </c>
      <c r="BF52005" s="101" t="s">
        <v>58</v>
      </c>
      <c r="BK52005" s="98" t="s">
        <v>70</v>
      </c>
    </row>
    <row r="52006" spans="17:63" ht="29.25" customHeight="1" x14ac:dyDescent="0.2">
      <c r="Q52006" s="92" t="s">
        <v>50</v>
      </c>
      <c r="BF52006" s="101" t="s">
        <v>58</v>
      </c>
      <c r="BK52006" s="98" t="s">
        <v>70</v>
      </c>
    </row>
    <row r="52007" spans="17:63" ht="29.25" customHeight="1" x14ac:dyDescent="0.2">
      <c r="Q52007" s="92" t="s">
        <v>50</v>
      </c>
      <c r="BF52007" s="101" t="s">
        <v>58</v>
      </c>
      <c r="BK52007" s="98" t="s">
        <v>70</v>
      </c>
    </row>
    <row r="52008" spans="17:63" ht="29.25" customHeight="1" x14ac:dyDescent="0.2">
      <c r="Q52008" s="92" t="s">
        <v>50</v>
      </c>
      <c r="BF52008" s="101" t="s">
        <v>58</v>
      </c>
      <c r="BK52008" s="98" t="s">
        <v>70</v>
      </c>
    </row>
    <row r="52009" spans="17:63" ht="29.25" customHeight="1" x14ac:dyDescent="0.2">
      <c r="Q52009" s="92" t="s">
        <v>50</v>
      </c>
      <c r="BF52009" s="101" t="s">
        <v>58</v>
      </c>
      <c r="BK52009" s="98" t="s">
        <v>70</v>
      </c>
    </row>
    <row r="52010" spans="17:63" ht="29.25" customHeight="1" x14ac:dyDescent="0.2">
      <c r="Q52010" s="92" t="s">
        <v>50</v>
      </c>
      <c r="BF52010" s="101" t="s">
        <v>58</v>
      </c>
      <c r="BK52010" s="98" t="s">
        <v>70</v>
      </c>
    </row>
    <row r="52011" spans="17:63" ht="29.25" customHeight="1" x14ac:dyDescent="0.2">
      <c r="Q52011" s="92" t="s">
        <v>50</v>
      </c>
      <c r="BF52011" s="101" t="s">
        <v>58</v>
      </c>
      <c r="BK52011" s="98" t="s">
        <v>70</v>
      </c>
    </row>
    <row r="52012" spans="17:63" ht="29.25" customHeight="1" x14ac:dyDescent="0.2">
      <c r="Q52012" s="92" t="s">
        <v>50</v>
      </c>
      <c r="BF52012" s="101" t="s">
        <v>58</v>
      </c>
      <c r="BK52012" s="98" t="s">
        <v>70</v>
      </c>
    </row>
    <row r="52013" spans="17:63" ht="29.25" customHeight="1" x14ac:dyDescent="0.2">
      <c r="Q52013" s="92" t="s">
        <v>50</v>
      </c>
      <c r="BF52013" s="101" t="s">
        <v>58</v>
      </c>
      <c r="BK52013" s="98" t="s">
        <v>70</v>
      </c>
    </row>
    <row r="52014" spans="17:63" ht="29.25" customHeight="1" x14ac:dyDescent="0.2">
      <c r="Q52014" s="92" t="s">
        <v>50</v>
      </c>
      <c r="BF52014" s="101" t="s">
        <v>58</v>
      </c>
      <c r="BK52014" s="98" t="s">
        <v>70</v>
      </c>
    </row>
    <row r="52015" spans="17:63" ht="29.25" customHeight="1" x14ac:dyDescent="0.2">
      <c r="Q52015" s="92" t="s">
        <v>50</v>
      </c>
      <c r="BF52015" s="101" t="s">
        <v>58</v>
      </c>
      <c r="BK52015" s="98" t="s">
        <v>70</v>
      </c>
    </row>
    <row r="52016" spans="17:63" ht="29.25" customHeight="1" x14ac:dyDescent="0.2">
      <c r="Q52016" s="92" t="s">
        <v>50</v>
      </c>
      <c r="BF52016" s="101" t="s">
        <v>58</v>
      </c>
      <c r="BK52016" s="98" t="s">
        <v>70</v>
      </c>
    </row>
    <row r="52017" spans="17:63" ht="29.25" customHeight="1" x14ac:dyDescent="0.2">
      <c r="Q52017" s="92" t="s">
        <v>50</v>
      </c>
      <c r="BF52017" s="101" t="s">
        <v>58</v>
      </c>
      <c r="BK52017" s="98" t="s">
        <v>70</v>
      </c>
    </row>
    <row r="52018" spans="17:63" ht="29.25" customHeight="1" x14ac:dyDescent="0.2">
      <c r="Q52018" s="92" t="s">
        <v>50</v>
      </c>
      <c r="BF52018" s="101" t="s">
        <v>58</v>
      </c>
      <c r="BK52018" s="98" t="s">
        <v>70</v>
      </c>
    </row>
    <row r="52019" spans="17:63" ht="29.25" customHeight="1" x14ac:dyDescent="0.2">
      <c r="Q52019" s="92" t="s">
        <v>50</v>
      </c>
      <c r="BF52019" s="101" t="s">
        <v>58</v>
      </c>
      <c r="BK52019" s="98" t="s">
        <v>70</v>
      </c>
    </row>
    <row r="52020" spans="17:63" ht="29.25" customHeight="1" x14ac:dyDescent="0.2">
      <c r="Q52020" s="92" t="s">
        <v>50</v>
      </c>
      <c r="BF52020" s="101" t="s">
        <v>58</v>
      </c>
      <c r="BK52020" s="98" t="s">
        <v>70</v>
      </c>
    </row>
    <row r="52021" spans="17:63" ht="29.25" customHeight="1" x14ac:dyDescent="0.2">
      <c r="Q52021" s="92" t="s">
        <v>50</v>
      </c>
      <c r="BF52021" s="101" t="s">
        <v>58</v>
      </c>
      <c r="BK52021" s="98" t="s">
        <v>70</v>
      </c>
    </row>
    <row r="52022" spans="17:63" ht="29.25" customHeight="1" x14ac:dyDescent="0.2">
      <c r="Q52022" s="92" t="s">
        <v>50</v>
      </c>
      <c r="BF52022" s="101" t="s">
        <v>58</v>
      </c>
      <c r="BK52022" s="98" t="s">
        <v>70</v>
      </c>
    </row>
    <row r="52023" spans="17:63" ht="29.25" customHeight="1" x14ac:dyDescent="0.2">
      <c r="Q52023" s="92" t="s">
        <v>50</v>
      </c>
      <c r="BF52023" s="101" t="s">
        <v>58</v>
      </c>
      <c r="BK52023" s="98" t="s">
        <v>70</v>
      </c>
    </row>
    <row r="52024" spans="17:63" ht="29.25" customHeight="1" x14ac:dyDescent="0.2">
      <c r="Q52024" s="92" t="s">
        <v>50</v>
      </c>
      <c r="BF52024" s="101" t="s">
        <v>58</v>
      </c>
      <c r="BK52024" s="98" t="s">
        <v>70</v>
      </c>
    </row>
    <row r="52025" spans="17:63" ht="29.25" customHeight="1" x14ac:dyDescent="0.2">
      <c r="Q52025" s="92" t="s">
        <v>50</v>
      </c>
      <c r="BF52025" s="101" t="s">
        <v>58</v>
      </c>
      <c r="BK52025" s="98" t="s">
        <v>70</v>
      </c>
    </row>
    <row r="52026" spans="17:63" ht="29.25" customHeight="1" x14ac:dyDescent="0.2">
      <c r="Q52026" s="92" t="s">
        <v>50</v>
      </c>
      <c r="BF52026" s="101" t="s">
        <v>58</v>
      </c>
      <c r="BK52026" s="98" t="s">
        <v>70</v>
      </c>
    </row>
    <row r="52027" spans="17:63" ht="29.25" customHeight="1" x14ac:dyDescent="0.2">
      <c r="Q52027" s="92" t="s">
        <v>50</v>
      </c>
      <c r="BF52027" s="101" t="s">
        <v>58</v>
      </c>
      <c r="BK52027" s="98" t="s">
        <v>70</v>
      </c>
    </row>
    <row r="52028" spans="17:63" ht="29.25" customHeight="1" x14ac:dyDescent="0.2">
      <c r="Q52028" s="92" t="s">
        <v>50</v>
      </c>
      <c r="BF52028" s="101" t="s">
        <v>58</v>
      </c>
      <c r="BK52028" s="98" t="s">
        <v>70</v>
      </c>
    </row>
    <row r="52029" spans="17:63" ht="29.25" customHeight="1" x14ac:dyDescent="0.2">
      <c r="Q52029" s="92" t="s">
        <v>50</v>
      </c>
      <c r="BF52029" s="101" t="s">
        <v>58</v>
      </c>
      <c r="BK52029" s="98" t="s">
        <v>70</v>
      </c>
    </row>
    <row r="52030" spans="17:63" ht="29.25" customHeight="1" x14ac:dyDescent="0.2">
      <c r="Q52030" s="92" t="s">
        <v>50</v>
      </c>
      <c r="BF52030" s="101" t="s">
        <v>58</v>
      </c>
      <c r="BK52030" s="98" t="s">
        <v>70</v>
      </c>
    </row>
    <row r="52031" spans="17:63" ht="29.25" customHeight="1" x14ac:dyDescent="0.2">
      <c r="Q52031" s="92" t="s">
        <v>50</v>
      </c>
      <c r="BF52031" s="101" t="s">
        <v>58</v>
      </c>
      <c r="BK52031" s="98" t="s">
        <v>70</v>
      </c>
    </row>
    <row r="52032" spans="17:63" ht="29.25" customHeight="1" x14ac:dyDescent="0.2">
      <c r="Q52032" s="92" t="s">
        <v>50</v>
      </c>
      <c r="BF52032" s="101" t="s">
        <v>58</v>
      </c>
      <c r="BK52032" s="98" t="s">
        <v>70</v>
      </c>
    </row>
    <row r="52033" spans="17:63" ht="29.25" customHeight="1" x14ac:dyDescent="0.2">
      <c r="Q52033" s="92" t="s">
        <v>50</v>
      </c>
      <c r="BF52033" s="101" t="s">
        <v>58</v>
      </c>
      <c r="BK52033" s="98" t="s">
        <v>70</v>
      </c>
    </row>
    <row r="52034" spans="17:63" ht="29.25" customHeight="1" x14ac:dyDescent="0.2">
      <c r="Q52034" s="92" t="s">
        <v>50</v>
      </c>
      <c r="BF52034" s="101" t="s">
        <v>58</v>
      </c>
      <c r="BK52034" s="98" t="s">
        <v>70</v>
      </c>
    </row>
    <row r="52035" spans="17:63" ht="29.25" customHeight="1" x14ac:dyDescent="0.2">
      <c r="Q52035" s="92" t="s">
        <v>50</v>
      </c>
      <c r="BF52035" s="101" t="s">
        <v>58</v>
      </c>
      <c r="BK52035" s="98" t="s">
        <v>70</v>
      </c>
    </row>
    <row r="52036" spans="17:63" ht="29.25" customHeight="1" x14ac:dyDescent="0.2">
      <c r="Q52036" s="92" t="s">
        <v>50</v>
      </c>
      <c r="BF52036" s="101" t="s">
        <v>58</v>
      </c>
      <c r="BK52036" s="98" t="s">
        <v>70</v>
      </c>
    </row>
    <row r="52037" spans="17:63" ht="29.25" customHeight="1" x14ac:dyDescent="0.2">
      <c r="Q52037" s="92" t="s">
        <v>50</v>
      </c>
      <c r="BF52037" s="101" t="s">
        <v>58</v>
      </c>
      <c r="BK52037" s="98" t="s">
        <v>70</v>
      </c>
    </row>
    <row r="52038" spans="17:63" ht="29.25" customHeight="1" x14ac:dyDescent="0.2">
      <c r="Q52038" s="92" t="s">
        <v>50</v>
      </c>
      <c r="BF52038" s="101" t="s">
        <v>58</v>
      </c>
      <c r="BK52038" s="98" t="s">
        <v>70</v>
      </c>
    </row>
    <row r="52039" spans="17:63" ht="29.25" customHeight="1" x14ac:dyDescent="0.2">
      <c r="Q52039" s="92" t="s">
        <v>50</v>
      </c>
      <c r="BF52039" s="101" t="s">
        <v>58</v>
      </c>
      <c r="BK52039" s="98" t="s">
        <v>70</v>
      </c>
    </row>
    <row r="52040" spans="17:63" ht="29.25" customHeight="1" x14ac:dyDescent="0.2">
      <c r="Q52040" s="92" t="s">
        <v>50</v>
      </c>
      <c r="BF52040" s="101" t="s">
        <v>58</v>
      </c>
      <c r="BK52040" s="98" t="s">
        <v>70</v>
      </c>
    </row>
    <row r="52041" spans="17:63" ht="29.25" customHeight="1" x14ac:dyDescent="0.2">
      <c r="Q52041" s="92" t="s">
        <v>50</v>
      </c>
      <c r="BF52041" s="101" t="s">
        <v>58</v>
      </c>
      <c r="BK52041" s="98" t="s">
        <v>70</v>
      </c>
    </row>
    <row r="52042" spans="17:63" ht="29.25" customHeight="1" x14ac:dyDescent="0.2">
      <c r="Q52042" s="92" t="s">
        <v>50</v>
      </c>
      <c r="BF52042" s="101" t="s">
        <v>58</v>
      </c>
      <c r="BK52042" s="98" t="s">
        <v>70</v>
      </c>
    </row>
    <row r="52043" spans="17:63" ht="29.25" customHeight="1" x14ac:dyDescent="0.2">
      <c r="Q52043" s="92" t="s">
        <v>50</v>
      </c>
      <c r="BF52043" s="101" t="s">
        <v>58</v>
      </c>
      <c r="BK52043" s="98" t="s">
        <v>70</v>
      </c>
    </row>
    <row r="52044" spans="17:63" ht="29.25" customHeight="1" x14ac:dyDescent="0.2">
      <c r="Q52044" s="92" t="s">
        <v>50</v>
      </c>
      <c r="BF52044" s="101" t="s">
        <v>58</v>
      </c>
      <c r="BK52044" s="98" t="s">
        <v>70</v>
      </c>
    </row>
    <row r="52045" spans="17:63" ht="29.25" customHeight="1" x14ac:dyDescent="0.2">
      <c r="Q52045" s="92" t="s">
        <v>50</v>
      </c>
      <c r="BF52045" s="101" t="s">
        <v>58</v>
      </c>
      <c r="BK52045" s="98" t="s">
        <v>70</v>
      </c>
    </row>
    <row r="52046" spans="17:63" ht="29.25" customHeight="1" x14ac:dyDescent="0.2">
      <c r="Q52046" s="92" t="s">
        <v>50</v>
      </c>
      <c r="BF52046" s="101" t="s">
        <v>58</v>
      </c>
      <c r="BK52046" s="98" t="s">
        <v>70</v>
      </c>
    </row>
    <row r="52047" spans="17:63" ht="29.25" customHeight="1" x14ac:dyDescent="0.2">
      <c r="Q52047" s="92" t="s">
        <v>50</v>
      </c>
      <c r="BF52047" s="101" t="s">
        <v>58</v>
      </c>
      <c r="BK52047" s="98" t="s">
        <v>70</v>
      </c>
    </row>
    <row r="52048" spans="17:63" ht="29.25" customHeight="1" x14ac:dyDescent="0.2">
      <c r="Q52048" s="92" t="s">
        <v>50</v>
      </c>
      <c r="BF52048" s="101" t="s">
        <v>58</v>
      </c>
      <c r="BK52048" s="98" t="s">
        <v>70</v>
      </c>
    </row>
    <row r="52049" spans="17:63" ht="29.25" customHeight="1" x14ac:dyDescent="0.2">
      <c r="Q52049" s="92" t="s">
        <v>50</v>
      </c>
      <c r="BF52049" s="101" t="s">
        <v>58</v>
      </c>
      <c r="BK52049" s="98" t="s">
        <v>70</v>
      </c>
    </row>
    <row r="52050" spans="17:63" ht="29.25" customHeight="1" x14ac:dyDescent="0.2">
      <c r="Q52050" s="92" t="s">
        <v>50</v>
      </c>
      <c r="BF52050" s="101" t="s">
        <v>58</v>
      </c>
      <c r="BK52050" s="98" t="s">
        <v>70</v>
      </c>
    </row>
    <row r="52051" spans="17:63" ht="29.25" customHeight="1" x14ac:dyDescent="0.2">
      <c r="Q52051" s="92" t="s">
        <v>50</v>
      </c>
      <c r="BF52051" s="101" t="s">
        <v>58</v>
      </c>
      <c r="BK52051" s="98" t="s">
        <v>70</v>
      </c>
    </row>
    <row r="52052" spans="17:63" ht="29.25" customHeight="1" x14ac:dyDescent="0.2">
      <c r="Q52052" s="92" t="s">
        <v>50</v>
      </c>
      <c r="BF52052" s="101" t="s">
        <v>58</v>
      </c>
      <c r="BK52052" s="98" t="s">
        <v>70</v>
      </c>
    </row>
    <row r="52053" spans="17:63" ht="29.25" customHeight="1" x14ac:dyDescent="0.2">
      <c r="Q52053" s="92" t="s">
        <v>50</v>
      </c>
      <c r="BF52053" s="101" t="s">
        <v>58</v>
      </c>
      <c r="BK52053" s="98" t="s">
        <v>70</v>
      </c>
    </row>
    <row r="52054" spans="17:63" ht="29.25" customHeight="1" x14ac:dyDescent="0.2">
      <c r="Q52054" s="92" t="s">
        <v>50</v>
      </c>
      <c r="BF52054" s="101" t="s">
        <v>58</v>
      </c>
      <c r="BK52054" s="98" t="s">
        <v>70</v>
      </c>
    </row>
    <row r="52055" spans="17:63" ht="29.25" customHeight="1" x14ac:dyDescent="0.2">
      <c r="Q52055" s="92" t="s">
        <v>50</v>
      </c>
      <c r="BF52055" s="101" t="s">
        <v>58</v>
      </c>
      <c r="BK52055" s="98" t="s">
        <v>70</v>
      </c>
    </row>
    <row r="52056" spans="17:63" ht="29.25" customHeight="1" x14ac:dyDescent="0.2">
      <c r="Q52056" s="92" t="s">
        <v>50</v>
      </c>
      <c r="BF52056" s="101" t="s">
        <v>58</v>
      </c>
      <c r="BK52056" s="98" t="s">
        <v>70</v>
      </c>
    </row>
    <row r="52057" spans="17:63" ht="29.25" customHeight="1" x14ac:dyDescent="0.2">
      <c r="Q52057" s="92" t="s">
        <v>50</v>
      </c>
      <c r="BF52057" s="101" t="s">
        <v>58</v>
      </c>
      <c r="BK52057" s="98" t="s">
        <v>70</v>
      </c>
    </row>
    <row r="52058" spans="17:63" ht="29.25" customHeight="1" x14ac:dyDescent="0.2">
      <c r="Q52058" s="92" t="s">
        <v>50</v>
      </c>
      <c r="BF52058" s="101" t="s">
        <v>58</v>
      </c>
      <c r="BK52058" s="98" t="s">
        <v>70</v>
      </c>
    </row>
    <row r="52059" spans="17:63" ht="29.25" customHeight="1" x14ac:dyDescent="0.2">
      <c r="Q52059" s="92" t="s">
        <v>50</v>
      </c>
      <c r="BF52059" s="101" t="s">
        <v>58</v>
      </c>
      <c r="BK52059" s="98" t="s">
        <v>70</v>
      </c>
    </row>
    <row r="52060" spans="17:63" ht="29.25" customHeight="1" x14ac:dyDescent="0.2">
      <c r="Q52060" s="92" t="s">
        <v>50</v>
      </c>
      <c r="BF52060" s="101" t="s">
        <v>58</v>
      </c>
      <c r="BK52060" s="98" t="s">
        <v>70</v>
      </c>
    </row>
    <row r="52061" spans="17:63" ht="29.25" customHeight="1" x14ac:dyDescent="0.2">
      <c r="Q52061" s="92" t="s">
        <v>50</v>
      </c>
      <c r="BF52061" s="101" t="s">
        <v>58</v>
      </c>
      <c r="BK52061" s="98" t="s">
        <v>70</v>
      </c>
    </row>
    <row r="52062" spans="17:63" ht="29.25" customHeight="1" x14ac:dyDescent="0.2">
      <c r="Q52062" s="92" t="s">
        <v>50</v>
      </c>
      <c r="BF52062" s="101" t="s">
        <v>58</v>
      </c>
      <c r="BK52062" s="98" t="s">
        <v>70</v>
      </c>
    </row>
    <row r="52063" spans="17:63" ht="29.25" customHeight="1" x14ac:dyDescent="0.2">
      <c r="Q52063" s="92" t="s">
        <v>50</v>
      </c>
      <c r="BF52063" s="101" t="s">
        <v>58</v>
      </c>
      <c r="BK52063" s="98" t="s">
        <v>70</v>
      </c>
    </row>
    <row r="52064" spans="17:63" ht="29.25" customHeight="1" x14ac:dyDescent="0.2">
      <c r="Q52064" s="92" t="s">
        <v>50</v>
      </c>
      <c r="BF52064" s="101" t="s">
        <v>58</v>
      </c>
      <c r="BK52064" s="98" t="s">
        <v>70</v>
      </c>
    </row>
    <row r="52065" spans="17:63" ht="29.25" customHeight="1" x14ac:dyDescent="0.2">
      <c r="Q52065" s="92" t="s">
        <v>50</v>
      </c>
      <c r="BF52065" s="101" t="s">
        <v>58</v>
      </c>
      <c r="BK52065" s="98" t="s">
        <v>70</v>
      </c>
    </row>
    <row r="52066" spans="17:63" ht="29.25" customHeight="1" x14ac:dyDescent="0.2">
      <c r="Q52066" s="92" t="s">
        <v>50</v>
      </c>
      <c r="BF52066" s="101" t="s">
        <v>58</v>
      </c>
      <c r="BK52066" s="98" t="s">
        <v>70</v>
      </c>
    </row>
    <row r="52067" spans="17:63" ht="29.25" customHeight="1" x14ac:dyDescent="0.2">
      <c r="Q52067" s="92" t="s">
        <v>50</v>
      </c>
      <c r="BF52067" s="101" t="s">
        <v>58</v>
      </c>
      <c r="BK52067" s="98" t="s">
        <v>70</v>
      </c>
    </row>
    <row r="52068" spans="17:63" ht="29.25" customHeight="1" x14ac:dyDescent="0.2">
      <c r="Q52068" s="92" t="s">
        <v>50</v>
      </c>
      <c r="BF52068" s="101" t="s">
        <v>58</v>
      </c>
      <c r="BK52068" s="98" t="s">
        <v>70</v>
      </c>
    </row>
    <row r="52069" spans="17:63" ht="29.25" customHeight="1" x14ac:dyDescent="0.2">
      <c r="Q52069" s="92" t="s">
        <v>50</v>
      </c>
      <c r="BF52069" s="101" t="s">
        <v>58</v>
      </c>
      <c r="BK52069" s="98" t="s">
        <v>70</v>
      </c>
    </row>
    <row r="52070" spans="17:63" ht="29.25" customHeight="1" x14ac:dyDescent="0.2">
      <c r="Q52070" s="92" t="s">
        <v>50</v>
      </c>
      <c r="BF52070" s="101" t="s">
        <v>58</v>
      </c>
      <c r="BK52070" s="98" t="s">
        <v>70</v>
      </c>
    </row>
    <row r="52071" spans="17:63" ht="29.25" customHeight="1" x14ac:dyDescent="0.2">
      <c r="Q52071" s="92" t="s">
        <v>50</v>
      </c>
      <c r="BF52071" s="101" t="s">
        <v>58</v>
      </c>
      <c r="BK52071" s="98" t="s">
        <v>70</v>
      </c>
    </row>
    <row r="52072" spans="17:63" ht="29.25" customHeight="1" x14ac:dyDescent="0.2">
      <c r="Q52072" s="92" t="s">
        <v>50</v>
      </c>
      <c r="BF52072" s="101" t="s">
        <v>58</v>
      </c>
      <c r="BK52072" s="98" t="s">
        <v>70</v>
      </c>
    </row>
    <row r="52073" spans="17:63" ht="29.25" customHeight="1" x14ac:dyDescent="0.2">
      <c r="Q52073" s="92" t="s">
        <v>50</v>
      </c>
      <c r="BF52073" s="101" t="s">
        <v>58</v>
      </c>
      <c r="BK52073" s="98" t="s">
        <v>70</v>
      </c>
    </row>
    <row r="52074" spans="17:63" ht="29.25" customHeight="1" x14ac:dyDescent="0.2">
      <c r="Q52074" s="92" t="s">
        <v>50</v>
      </c>
      <c r="BF52074" s="101" t="s">
        <v>58</v>
      </c>
      <c r="BK52074" s="98" t="s">
        <v>70</v>
      </c>
    </row>
    <row r="52075" spans="17:63" ht="29.25" customHeight="1" x14ac:dyDescent="0.2">
      <c r="Q52075" s="92" t="s">
        <v>50</v>
      </c>
      <c r="BF52075" s="101" t="s">
        <v>58</v>
      </c>
      <c r="BK52075" s="98" t="s">
        <v>70</v>
      </c>
    </row>
    <row r="52076" spans="17:63" ht="29.25" customHeight="1" x14ac:dyDescent="0.2">
      <c r="Q52076" s="92" t="s">
        <v>50</v>
      </c>
      <c r="BF52076" s="101" t="s">
        <v>58</v>
      </c>
      <c r="BK52076" s="98" t="s">
        <v>70</v>
      </c>
    </row>
    <row r="52077" spans="17:63" ht="29.25" customHeight="1" x14ac:dyDescent="0.2">
      <c r="Q52077" s="92" t="s">
        <v>50</v>
      </c>
      <c r="BF52077" s="101" t="s">
        <v>58</v>
      </c>
      <c r="BK52077" s="98" t="s">
        <v>70</v>
      </c>
    </row>
    <row r="52078" spans="17:63" ht="29.25" customHeight="1" x14ac:dyDescent="0.2">
      <c r="Q52078" s="92" t="s">
        <v>50</v>
      </c>
      <c r="BF52078" s="101" t="s">
        <v>58</v>
      </c>
      <c r="BK52078" s="98" t="s">
        <v>70</v>
      </c>
    </row>
    <row r="52079" spans="17:63" ht="29.25" customHeight="1" x14ac:dyDescent="0.2">
      <c r="Q52079" s="92" t="s">
        <v>50</v>
      </c>
      <c r="BF52079" s="101" t="s">
        <v>58</v>
      </c>
      <c r="BK52079" s="98" t="s">
        <v>70</v>
      </c>
    </row>
    <row r="52080" spans="17:63" ht="29.25" customHeight="1" x14ac:dyDescent="0.2">
      <c r="Q52080" s="92" t="s">
        <v>50</v>
      </c>
      <c r="BF52080" s="101" t="s">
        <v>58</v>
      </c>
      <c r="BK52080" s="98" t="s">
        <v>70</v>
      </c>
    </row>
    <row r="52081" spans="17:63" ht="29.25" customHeight="1" x14ac:dyDescent="0.2">
      <c r="Q52081" s="92" t="s">
        <v>50</v>
      </c>
      <c r="BF52081" s="101" t="s">
        <v>58</v>
      </c>
      <c r="BK52081" s="98" t="s">
        <v>70</v>
      </c>
    </row>
    <row r="52082" spans="17:63" ht="29.25" customHeight="1" x14ac:dyDescent="0.2">
      <c r="Q52082" s="92" t="s">
        <v>50</v>
      </c>
      <c r="BF52082" s="101" t="s">
        <v>58</v>
      </c>
      <c r="BK52082" s="98" t="s">
        <v>70</v>
      </c>
    </row>
    <row r="52083" spans="17:63" ht="29.25" customHeight="1" x14ac:dyDescent="0.2">
      <c r="Q52083" s="92" t="s">
        <v>50</v>
      </c>
      <c r="BF52083" s="101" t="s">
        <v>58</v>
      </c>
      <c r="BK52083" s="98" t="s">
        <v>70</v>
      </c>
    </row>
    <row r="52084" spans="17:63" ht="29.25" customHeight="1" x14ac:dyDescent="0.2">
      <c r="Q52084" s="92" t="s">
        <v>50</v>
      </c>
      <c r="BF52084" s="101" t="s">
        <v>58</v>
      </c>
      <c r="BK52084" s="98" t="s">
        <v>70</v>
      </c>
    </row>
    <row r="52085" spans="17:63" ht="29.25" customHeight="1" x14ac:dyDescent="0.2">
      <c r="Q52085" s="92" t="s">
        <v>50</v>
      </c>
      <c r="BF52085" s="101" t="s">
        <v>58</v>
      </c>
      <c r="BK52085" s="98" t="s">
        <v>70</v>
      </c>
    </row>
    <row r="52086" spans="17:63" ht="29.25" customHeight="1" x14ac:dyDescent="0.2">
      <c r="Q52086" s="92" t="s">
        <v>50</v>
      </c>
      <c r="BF52086" s="101" t="s">
        <v>58</v>
      </c>
      <c r="BK52086" s="98" t="s">
        <v>70</v>
      </c>
    </row>
    <row r="52087" spans="17:63" ht="29.25" customHeight="1" x14ac:dyDescent="0.2">
      <c r="Q52087" s="92" t="s">
        <v>50</v>
      </c>
      <c r="BF52087" s="101" t="s">
        <v>58</v>
      </c>
      <c r="BK52087" s="98" t="s">
        <v>70</v>
      </c>
    </row>
    <row r="52088" spans="17:63" ht="29.25" customHeight="1" x14ac:dyDescent="0.2">
      <c r="Q52088" s="92" t="s">
        <v>50</v>
      </c>
      <c r="BF52088" s="101" t="s">
        <v>58</v>
      </c>
      <c r="BK52088" s="98" t="s">
        <v>70</v>
      </c>
    </row>
    <row r="52089" spans="17:63" ht="29.25" customHeight="1" x14ac:dyDescent="0.2">
      <c r="Q52089" s="92" t="s">
        <v>50</v>
      </c>
      <c r="BF52089" s="101" t="s">
        <v>58</v>
      </c>
      <c r="BK52089" s="98" t="s">
        <v>70</v>
      </c>
    </row>
    <row r="52090" spans="17:63" ht="29.25" customHeight="1" x14ac:dyDescent="0.2">
      <c r="Q52090" s="92" t="s">
        <v>50</v>
      </c>
      <c r="BF52090" s="101" t="s">
        <v>58</v>
      </c>
      <c r="BK52090" s="98" t="s">
        <v>70</v>
      </c>
    </row>
    <row r="52091" spans="17:63" ht="29.25" customHeight="1" x14ac:dyDescent="0.2">
      <c r="Q52091" s="92" t="s">
        <v>50</v>
      </c>
      <c r="BF52091" s="101" t="s">
        <v>58</v>
      </c>
      <c r="BK52091" s="98" t="s">
        <v>70</v>
      </c>
    </row>
    <row r="52092" spans="17:63" ht="29.25" customHeight="1" x14ac:dyDescent="0.2">
      <c r="Q52092" s="92" t="s">
        <v>50</v>
      </c>
      <c r="BF52092" s="101" t="s">
        <v>58</v>
      </c>
      <c r="BK52092" s="98" t="s">
        <v>70</v>
      </c>
    </row>
    <row r="52093" spans="17:63" ht="29.25" customHeight="1" x14ac:dyDescent="0.2">
      <c r="Q52093" s="92" t="s">
        <v>50</v>
      </c>
      <c r="BF52093" s="101" t="s">
        <v>58</v>
      </c>
      <c r="BK52093" s="98" t="s">
        <v>70</v>
      </c>
    </row>
    <row r="52094" spans="17:63" ht="29.25" customHeight="1" x14ac:dyDescent="0.2">
      <c r="Q52094" s="92" t="s">
        <v>50</v>
      </c>
      <c r="BF52094" s="101" t="s">
        <v>58</v>
      </c>
      <c r="BK52094" s="98" t="s">
        <v>70</v>
      </c>
    </row>
    <row r="52095" spans="17:63" ht="29.25" customHeight="1" x14ac:dyDescent="0.2">
      <c r="Q52095" s="92" t="s">
        <v>50</v>
      </c>
      <c r="BF52095" s="101" t="s">
        <v>58</v>
      </c>
      <c r="BK52095" s="98" t="s">
        <v>70</v>
      </c>
    </row>
    <row r="52096" spans="17:63" ht="29.25" customHeight="1" x14ac:dyDescent="0.2">
      <c r="Q52096" s="92" t="s">
        <v>50</v>
      </c>
      <c r="BF52096" s="101" t="s">
        <v>58</v>
      </c>
      <c r="BK52096" s="98" t="s">
        <v>70</v>
      </c>
    </row>
    <row r="52097" spans="17:63" ht="29.25" customHeight="1" x14ac:dyDescent="0.2">
      <c r="Q52097" s="92" t="s">
        <v>50</v>
      </c>
      <c r="BF52097" s="101" t="s">
        <v>58</v>
      </c>
      <c r="BK52097" s="98" t="s">
        <v>70</v>
      </c>
    </row>
    <row r="52098" spans="17:63" ht="29.25" customHeight="1" x14ac:dyDescent="0.2">
      <c r="Q52098" s="92" t="s">
        <v>50</v>
      </c>
      <c r="BF52098" s="101" t="s">
        <v>58</v>
      </c>
      <c r="BK52098" s="98" t="s">
        <v>70</v>
      </c>
    </row>
    <row r="52099" spans="17:63" ht="29.25" customHeight="1" x14ac:dyDescent="0.2">
      <c r="Q52099" s="92" t="s">
        <v>50</v>
      </c>
      <c r="BF52099" s="101" t="s">
        <v>58</v>
      </c>
      <c r="BK52099" s="98" t="s">
        <v>70</v>
      </c>
    </row>
    <row r="52100" spans="17:63" ht="29.25" customHeight="1" x14ac:dyDescent="0.2">
      <c r="Q52100" s="92" t="s">
        <v>50</v>
      </c>
      <c r="BF52100" s="101" t="s">
        <v>58</v>
      </c>
      <c r="BK52100" s="98" t="s">
        <v>70</v>
      </c>
    </row>
    <row r="52101" spans="17:63" ht="29.25" customHeight="1" x14ac:dyDescent="0.2">
      <c r="Q52101" s="92" t="s">
        <v>50</v>
      </c>
      <c r="BF52101" s="101" t="s">
        <v>58</v>
      </c>
      <c r="BK52101" s="98" t="s">
        <v>70</v>
      </c>
    </row>
    <row r="52102" spans="17:63" ht="29.25" customHeight="1" x14ac:dyDescent="0.2">
      <c r="Q52102" s="92" t="s">
        <v>50</v>
      </c>
      <c r="BF52102" s="101" t="s">
        <v>58</v>
      </c>
      <c r="BK52102" s="98" t="s">
        <v>70</v>
      </c>
    </row>
    <row r="52103" spans="17:63" ht="29.25" customHeight="1" x14ac:dyDescent="0.2">
      <c r="Q52103" s="92" t="s">
        <v>50</v>
      </c>
      <c r="BF52103" s="101" t="s">
        <v>58</v>
      </c>
      <c r="BK52103" s="98" t="s">
        <v>70</v>
      </c>
    </row>
    <row r="52104" spans="17:63" ht="29.25" customHeight="1" x14ac:dyDescent="0.2">
      <c r="Q52104" s="92" t="s">
        <v>50</v>
      </c>
      <c r="BF52104" s="101" t="s">
        <v>58</v>
      </c>
      <c r="BK52104" s="98" t="s">
        <v>70</v>
      </c>
    </row>
    <row r="52105" spans="17:63" ht="29.25" customHeight="1" x14ac:dyDescent="0.2">
      <c r="Q52105" s="92" t="s">
        <v>50</v>
      </c>
      <c r="BF52105" s="101" t="s">
        <v>58</v>
      </c>
      <c r="BK52105" s="98" t="s">
        <v>70</v>
      </c>
    </row>
    <row r="52106" spans="17:63" ht="29.25" customHeight="1" x14ac:dyDescent="0.2">
      <c r="Q52106" s="92" t="s">
        <v>50</v>
      </c>
      <c r="BF52106" s="101" t="s">
        <v>58</v>
      </c>
      <c r="BK52106" s="98" t="s">
        <v>70</v>
      </c>
    </row>
    <row r="52107" spans="17:63" ht="29.25" customHeight="1" x14ac:dyDescent="0.2">
      <c r="Q52107" s="92" t="s">
        <v>50</v>
      </c>
      <c r="BF52107" s="101" t="s">
        <v>58</v>
      </c>
      <c r="BK52107" s="98" t="s">
        <v>70</v>
      </c>
    </row>
    <row r="52108" spans="17:63" ht="29.25" customHeight="1" x14ac:dyDescent="0.2">
      <c r="Q52108" s="92" t="s">
        <v>50</v>
      </c>
      <c r="BF52108" s="101" t="s">
        <v>58</v>
      </c>
      <c r="BK52108" s="98" t="s">
        <v>70</v>
      </c>
    </row>
    <row r="52109" spans="17:63" ht="29.25" customHeight="1" x14ac:dyDescent="0.2">
      <c r="Q52109" s="92" t="s">
        <v>50</v>
      </c>
      <c r="BF52109" s="101" t="s">
        <v>58</v>
      </c>
      <c r="BK52109" s="98" t="s">
        <v>70</v>
      </c>
    </row>
    <row r="52110" spans="17:63" ht="29.25" customHeight="1" x14ac:dyDescent="0.2">
      <c r="Q52110" s="92" t="s">
        <v>50</v>
      </c>
      <c r="BF52110" s="101" t="s">
        <v>58</v>
      </c>
      <c r="BK52110" s="98" t="s">
        <v>70</v>
      </c>
    </row>
    <row r="52111" spans="17:63" ht="29.25" customHeight="1" x14ac:dyDescent="0.2">
      <c r="Q52111" s="92" t="s">
        <v>50</v>
      </c>
      <c r="BF52111" s="101" t="s">
        <v>58</v>
      </c>
      <c r="BK52111" s="98" t="s">
        <v>70</v>
      </c>
    </row>
    <row r="52112" spans="17:63" ht="29.25" customHeight="1" x14ac:dyDescent="0.2">
      <c r="Q52112" s="92" t="s">
        <v>50</v>
      </c>
      <c r="BF52112" s="101" t="s">
        <v>58</v>
      </c>
      <c r="BK52112" s="98" t="s">
        <v>70</v>
      </c>
    </row>
    <row r="52113" spans="17:63" ht="29.25" customHeight="1" x14ac:dyDescent="0.2">
      <c r="Q52113" s="92" t="s">
        <v>50</v>
      </c>
      <c r="BF52113" s="101" t="s">
        <v>58</v>
      </c>
      <c r="BK52113" s="98" t="s">
        <v>70</v>
      </c>
    </row>
    <row r="52114" spans="17:63" ht="29.25" customHeight="1" x14ac:dyDescent="0.2">
      <c r="Q52114" s="92" t="s">
        <v>50</v>
      </c>
      <c r="BF52114" s="101" t="s">
        <v>58</v>
      </c>
      <c r="BK52114" s="98" t="s">
        <v>70</v>
      </c>
    </row>
    <row r="52115" spans="17:63" ht="29.25" customHeight="1" x14ac:dyDescent="0.2">
      <c r="Q52115" s="92" t="s">
        <v>50</v>
      </c>
      <c r="BF52115" s="101" t="s">
        <v>58</v>
      </c>
      <c r="BK52115" s="98" t="s">
        <v>70</v>
      </c>
    </row>
    <row r="52116" spans="17:63" ht="29.25" customHeight="1" x14ac:dyDescent="0.2">
      <c r="Q52116" s="92" t="s">
        <v>50</v>
      </c>
      <c r="BF52116" s="101" t="s">
        <v>58</v>
      </c>
      <c r="BK52116" s="98" t="s">
        <v>70</v>
      </c>
    </row>
    <row r="52117" spans="17:63" ht="29.25" customHeight="1" x14ac:dyDescent="0.2">
      <c r="Q52117" s="92" t="s">
        <v>50</v>
      </c>
      <c r="BF52117" s="101" t="s">
        <v>58</v>
      </c>
      <c r="BK52117" s="98" t="s">
        <v>70</v>
      </c>
    </row>
    <row r="52118" spans="17:63" ht="29.25" customHeight="1" x14ac:dyDescent="0.2">
      <c r="Q52118" s="92" t="s">
        <v>50</v>
      </c>
      <c r="BF52118" s="101" t="s">
        <v>58</v>
      </c>
      <c r="BK52118" s="98" t="s">
        <v>70</v>
      </c>
    </row>
    <row r="52119" spans="17:63" ht="29.25" customHeight="1" x14ac:dyDescent="0.2">
      <c r="Q52119" s="92" t="s">
        <v>50</v>
      </c>
      <c r="BF52119" s="101" t="s">
        <v>58</v>
      </c>
      <c r="BK52119" s="98" t="s">
        <v>70</v>
      </c>
    </row>
    <row r="52120" spans="17:63" ht="29.25" customHeight="1" x14ac:dyDescent="0.2">
      <c r="Q52120" s="92" t="s">
        <v>50</v>
      </c>
      <c r="BF52120" s="101" t="s">
        <v>58</v>
      </c>
      <c r="BK52120" s="98" t="s">
        <v>70</v>
      </c>
    </row>
    <row r="52121" spans="17:63" ht="29.25" customHeight="1" x14ac:dyDescent="0.2">
      <c r="Q52121" s="92" t="s">
        <v>50</v>
      </c>
      <c r="BF52121" s="101" t="s">
        <v>58</v>
      </c>
      <c r="BK52121" s="98" t="s">
        <v>70</v>
      </c>
    </row>
    <row r="52122" spans="17:63" ht="29.25" customHeight="1" x14ac:dyDescent="0.2">
      <c r="Q52122" s="92" t="s">
        <v>50</v>
      </c>
      <c r="BF52122" s="101" t="s">
        <v>58</v>
      </c>
      <c r="BK52122" s="98" t="s">
        <v>70</v>
      </c>
    </row>
    <row r="52123" spans="17:63" ht="29.25" customHeight="1" x14ac:dyDescent="0.2">
      <c r="Q52123" s="92" t="s">
        <v>50</v>
      </c>
      <c r="BF52123" s="101" t="s">
        <v>58</v>
      </c>
      <c r="BK52123" s="98" t="s">
        <v>70</v>
      </c>
    </row>
    <row r="52124" spans="17:63" ht="29.25" customHeight="1" x14ac:dyDescent="0.2">
      <c r="Q52124" s="92" t="s">
        <v>50</v>
      </c>
      <c r="BF52124" s="101" t="s">
        <v>58</v>
      </c>
      <c r="BK52124" s="98" t="s">
        <v>70</v>
      </c>
    </row>
    <row r="52125" spans="17:63" ht="29.25" customHeight="1" x14ac:dyDescent="0.2">
      <c r="Q52125" s="92" t="s">
        <v>50</v>
      </c>
      <c r="BF52125" s="101" t="s">
        <v>58</v>
      </c>
      <c r="BK52125" s="98" t="s">
        <v>70</v>
      </c>
    </row>
    <row r="52126" spans="17:63" ht="29.25" customHeight="1" x14ac:dyDescent="0.2">
      <c r="Q52126" s="92" t="s">
        <v>50</v>
      </c>
      <c r="BF52126" s="101" t="s">
        <v>58</v>
      </c>
      <c r="BK52126" s="98" t="s">
        <v>70</v>
      </c>
    </row>
    <row r="52127" spans="17:63" ht="29.25" customHeight="1" x14ac:dyDescent="0.2">
      <c r="Q52127" s="92" t="s">
        <v>50</v>
      </c>
      <c r="BF52127" s="101" t="s">
        <v>58</v>
      </c>
      <c r="BK52127" s="98" t="s">
        <v>70</v>
      </c>
    </row>
    <row r="52128" spans="17:63" ht="29.25" customHeight="1" x14ac:dyDescent="0.2">
      <c r="Q52128" s="92" t="s">
        <v>50</v>
      </c>
      <c r="BF52128" s="101" t="s">
        <v>58</v>
      </c>
      <c r="BK52128" s="98" t="s">
        <v>70</v>
      </c>
    </row>
    <row r="52129" spans="17:63" ht="29.25" customHeight="1" x14ac:dyDescent="0.2">
      <c r="Q52129" s="92" t="s">
        <v>50</v>
      </c>
      <c r="BF52129" s="101" t="s">
        <v>58</v>
      </c>
      <c r="BK52129" s="98" t="s">
        <v>70</v>
      </c>
    </row>
    <row r="52130" spans="17:63" ht="29.25" customHeight="1" x14ac:dyDescent="0.2">
      <c r="Q52130" s="92" t="s">
        <v>50</v>
      </c>
      <c r="BF52130" s="101" t="s">
        <v>58</v>
      </c>
      <c r="BK52130" s="98" t="s">
        <v>70</v>
      </c>
    </row>
    <row r="52131" spans="17:63" ht="29.25" customHeight="1" x14ac:dyDescent="0.2">
      <c r="Q52131" s="92" t="s">
        <v>50</v>
      </c>
      <c r="BF52131" s="101" t="s">
        <v>58</v>
      </c>
      <c r="BK52131" s="98" t="s">
        <v>70</v>
      </c>
    </row>
    <row r="52132" spans="17:63" ht="29.25" customHeight="1" x14ac:dyDescent="0.2">
      <c r="Q52132" s="92" t="s">
        <v>50</v>
      </c>
      <c r="BF52132" s="101" t="s">
        <v>58</v>
      </c>
      <c r="BK52132" s="98" t="s">
        <v>70</v>
      </c>
    </row>
    <row r="52133" spans="17:63" ht="29.25" customHeight="1" x14ac:dyDescent="0.2">
      <c r="Q52133" s="92" t="s">
        <v>50</v>
      </c>
      <c r="BF52133" s="101" t="s">
        <v>58</v>
      </c>
      <c r="BK52133" s="98" t="s">
        <v>70</v>
      </c>
    </row>
    <row r="52134" spans="17:63" ht="29.25" customHeight="1" x14ac:dyDescent="0.2">
      <c r="Q52134" s="92" t="s">
        <v>50</v>
      </c>
      <c r="BF52134" s="101" t="s">
        <v>58</v>
      </c>
      <c r="BK52134" s="98" t="s">
        <v>70</v>
      </c>
    </row>
    <row r="52135" spans="17:63" ht="29.25" customHeight="1" x14ac:dyDescent="0.2">
      <c r="Q52135" s="92" t="s">
        <v>50</v>
      </c>
      <c r="BF52135" s="101" t="s">
        <v>58</v>
      </c>
      <c r="BK52135" s="98" t="s">
        <v>70</v>
      </c>
    </row>
    <row r="52136" spans="17:63" ht="29.25" customHeight="1" x14ac:dyDescent="0.2">
      <c r="Q52136" s="92" t="s">
        <v>50</v>
      </c>
      <c r="BF52136" s="101" t="s">
        <v>58</v>
      </c>
      <c r="BK52136" s="98" t="s">
        <v>70</v>
      </c>
    </row>
    <row r="52137" spans="17:63" ht="29.25" customHeight="1" x14ac:dyDescent="0.2">
      <c r="Q52137" s="92" t="s">
        <v>50</v>
      </c>
      <c r="BF52137" s="101" t="s">
        <v>58</v>
      </c>
      <c r="BK52137" s="98" t="s">
        <v>70</v>
      </c>
    </row>
    <row r="52138" spans="17:63" ht="29.25" customHeight="1" x14ac:dyDescent="0.2">
      <c r="Q52138" s="92" t="s">
        <v>50</v>
      </c>
      <c r="BF52138" s="101" t="s">
        <v>58</v>
      </c>
      <c r="BK52138" s="98" t="s">
        <v>70</v>
      </c>
    </row>
    <row r="52139" spans="17:63" ht="29.25" customHeight="1" x14ac:dyDescent="0.2">
      <c r="Q52139" s="92" t="s">
        <v>50</v>
      </c>
      <c r="BF52139" s="101" t="s">
        <v>58</v>
      </c>
      <c r="BK52139" s="98" t="s">
        <v>70</v>
      </c>
    </row>
    <row r="52140" spans="17:63" ht="29.25" customHeight="1" x14ac:dyDescent="0.2">
      <c r="Q52140" s="92" t="s">
        <v>50</v>
      </c>
      <c r="BF52140" s="101" t="s">
        <v>58</v>
      </c>
      <c r="BK52140" s="98" t="s">
        <v>70</v>
      </c>
    </row>
    <row r="52141" spans="17:63" ht="29.25" customHeight="1" x14ac:dyDescent="0.2">
      <c r="Q52141" s="92" t="s">
        <v>50</v>
      </c>
      <c r="BF52141" s="101" t="s">
        <v>58</v>
      </c>
      <c r="BK52141" s="98" t="s">
        <v>70</v>
      </c>
    </row>
    <row r="52142" spans="17:63" ht="29.25" customHeight="1" x14ac:dyDescent="0.2">
      <c r="Q52142" s="92" t="s">
        <v>50</v>
      </c>
      <c r="BF52142" s="101" t="s">
        <v>58</v>
      </c>
      <c r="BK52142" s="98" t="s">
        <v>70</v>
      </c>
    </row>
    <row r="52143" spans="17:63" ht="29.25" customHeight="1" x14ac:dyDescent="0.2">
      <c r="Q52143" s="92" t="s">
        <v>50</v>
      </c>
      <c r="BF52143" s="101" t="s">
        <v>58</v>
      </c>
      <c r="BK52143" s="98" t="s">
        <v>70</v>
      </c>
    </row>
    <row r="52144" spans="17:63" ht="29.25" customHeight="1" x14ac:dyDescent="0.2">
      <c r="Q52144" s="92" t="s">
        <v>50</v>
      </c>
      <c r="BF52144" s="101" t="s">
        <v>58</v>
      </c>
      <c r="BK52144" s="98" t="s">
        <v>70</v>
      </c>
    </row>
    <row r="52145" spans="17:63" ht="29.25" customHeight="1" x14ac:dyDescent="0.2">
      <c r="Q52145" s="92" t="s">
        <v>50</v>
      </c>
      <c r="BF52145" s="101" t="s">
        <v>58</v>
      </c>
      <c r="BK52145" s="98" t="s">
        <v>70</v>
      </c>
    </row>
    <row r="52146" spans="17:63" ht="29.25" customHeight="1" x14ac:dyDescent="0.2">
      <c r="Q52146" s="92" t="s">
        <v>50</v>
      </c>
      <c r="BF52146" s="101" t="s">
        <v>58</v>
      </c>
      <c r="BK52146" s="98" t="s">
        <v>70</v>
      </c>
    </row>
    <row r="52147" spans="17:63" ht="29.25" customHeight="1" x14ac:dyDescent="0.2">
      <c r="Q52147" s="92" t="s">
        <v>50</v>
      </c>
      <c r="BF52147" s="101" t="s">
        <v>58</v>
      </c>
      <c r="BK52147" s="98" t="s">
        <v>70</v>
      </c>
    </row>
    <row r="52148" spans="17:63" ht="29.25" customHeight="1" x14ac:dyDescent="0.2">
      <c r="Q52148" s="92" t="s">
        <v>50</v>
      </c>
      <c r="BF52148" s="101" t="s">
        <v>58</v>
      </c>
      <c r="BK52148" s="98" t="s">
        <v>70</v>
      </c>
    </row>
    <row r="52149" spans="17:63" ht="29.25" customHeight="1" x14ac:dyDescent="0.2">
      <c r="Q52149" s="92" t="s">
        <v>50</v>
      </c>
      <c r="BF52149" s="101" t="s">
        <v>58</v>
      </c>
      <c r="BK52149" s="98" t="s">
        <v>70</v>
      </c>
    </row>
    <row r="52150" spans="17:63" ht="29.25" customHeight="1" x14ac:dyDescent="0.2">
      <c r="Q52150" s="92" t="s">
        <v>50</v>
      </c>
      <c r="BF52150" s="101" t="s">
        <v>58</v>
      </c>
      <c r="BK52150" s="98" t="s">
        <v>70</v>
      </c>
    </row>
    <row r="52151" spans="17:63" ht="29.25" customHeight="1" x14ac:dyDescent="0.2">
      <c r="Q52151" s="92" t="s">
        <v>50</v>
      </c>
      <c r="BF52151" s="101" t="s">
        <v>58</v>
      </c>
      <c r="BK52151" s="98" t="s">
        <v>70</v>
      </c>
    </row>
    <row r="52152" spans="17:63" ht="29.25" customHeight="1" x14ac:dyDescent="0.2">
      <c r="Q52152" s="92" t="s">
        <v>50</v>
      </c>
      <c r="BF52152" s="101" t="s">
        <v>58</v>
      </c>
      <c r="BK52152" s="98" t="s">
        <v>70</v>
      </c>
    </row>
    <row r="52153" spans="17:63" ht="29.25" customHeight="1" x14ac:dyDescent="0.2">
      <c r="Q52153" s="92" t="s">
        <v>50</v>
      </c>
      <c r="BF52153" s="101" t="s">
        <v>58</v>
      </c>
      <c r="BK52153" s="98" t="s">
        <v>70</v>
      </c>
    </row>
    <row r="52154" spans="17:63" ht="29.25" customHeight="1" x14ac:dyDescent="0.2">
      <c r="Q52154" s="92" t="s">
        <v>50</v>
      </c>
      <c r="BF52154" s="101" t="s">
        <v>58</v>
      </c>
      <c r="BK52154" s="98" t="s">
        <v>70</v>
      </c>
    </row>
    <row r="52155" spans="17:63" ht="29.25" customHeight="1" x14ac:dyDescent="0.2">
      <c r="Q52155" s="92" t="s">
        <v>50</v>
      </c>
      <c r="BF52155" s="101" t="s">
        <v>58</v>
      </c>
      <c r="BK52155" s="98" t="s">
        <v>70</v>
      </c>
    </row>
    <row r="52156" spans="17:63" ht="29.25" customHeight="1" x14ac:dyDescent="0.2">
      <c r="Q52156" s="92" t="s">
        <v>50</v>
      </c>
      <c r="BF52156" s="101" t="s">
        <v>58</v>
      </c>
      <c r="BK52156" s="98" t="s">
        <v>70</v>
      </c>
    </row>
    <row r="52157" spans="17:63" ht="29.25" customHeight="1" x14ac:dyDescent="0.2">
      <c r="Q52157" s="92" t="s">
        <v>50</v>
      </c>
      <c r="BF52157" s="101" t="s">
        <v>58</v>
      </c>
      <c r="BK52157" s="98" t="s">
        <v>70</v>
      </c>
    </row>
    <row r="52158" spans="17:63" ht="29.25" customHeight="1" x14ac:dyDescent="0.2">
      <c r="Q52158" s="92" t="s">
        <v>50</v>
      </c>
      <c r="BF52158" s="101" t="s">
        <v>58</v>
      </c>
      <c r="BK52158" s="98" t="s">
        <v>70</v>
      </c>
    </row>
    <row r="52159" spans="17:63" ht="29.25" customHeight="1" x14ac:dyDescent="0.2">
      <c r="Q52159" s="92" t="s">
        <v>50</v>
      </c>
      <c r="BF52159" s="101" t="s">
        <v>58</v>
      </c>
      <c r="BK52159" s="98" t="s">
        <v>70</v>
      </c>
    </row>
    <row r="52160" spans="17:63" ht="29.25" customHeight="1" x14ac:dyDescent="0.2">
      <c r="Q52160" s="92" t="s">
        <v>50</v>
      </c>
      <c r="BF52160" s="101" t="s">
        <v>58</v>
      </c>
      <c r="BK52160" s="98" t="s">
        <v>70</v>
      </c>
    </row>
    <row r="52161" spans="17:63" ht="29.25" customHeight="1" x14ac:dyDescent="0.2">
      <c r="Q52161" s="92" t="s">
        <v>50</v>
      </c>
      <c r="BF52161" s="101" t="s">
        <v>58</v>
      </c>
      <c r="BK52161" s="98" t="s">
        <v>70</v>
      </c>
    </row>
    <row r="52162" spans="17:63" ht="29.25" customHeight="1" x14ac:dyDescent="0.2">
      <c r="Q52162" s="92" t="s">
        <v>50</v>
      </c>
      <c r="BF52162" s="101" t="s">
        <v>58</v>
      </c>
      <c r="BK52162" s="98" t="s">
        <v>70</v>
      </c>
    </row>
    <row r="52163" spans="17:63" ht="29.25" customHeight="1" x14ac:dyDescent="0.2">
      <c r="Q52163" s="92" t="s">
        <v>50</v>
      </c>
      <c r="BF52163" s="101" t="s">
        <v>58</v>
      </c>
      <c r="BK52163" s="98" t="s">
        <v>70</v>
      </c>
    </row>
    <row r="52164" spans="17:63" ht="29.25" customHeight="1" x14ac:dyDescent="0.2">
      <c r="Q52164" s="92" t="s">
        <v>50</v>
      </c>
      <c r="BF52164" s="101" t="s">
        <v>58</v>
      </c>
      <c r="BK52164" s="98" t="s">
        <v>70</v>
      </c>
    </row>
    <row r="52165" spans="17:63" ht="29.25" customHeight="1" x14ac:dyDescent="0.2">
      <c r="Q52165" s="92" t="s">
        <v>50</v>
      </c>
      <c r="BF52165" s="101" t="s">
        <v>58</v>
      </c>
      <c r="BK52165" s="98" t="s">
        <v>70</v>
      </c>
    </row>
    <row r="52166" spans="17:63" ht="29.25" customHeight="1" x14ac:dyDescent="0.2">
      <c r="Q52166" s="92" t="s">
        <v>50</v>
      </c>
      <c r="BF52166" s="101" t="s">
        <v>58</v>
      </c>
      <c r="BK52166" s="98" t="s">
        <v>70</v>
      </c>
    </row>
    <row r="52167" spans="17:63" ht="29.25" customHeight="1" x14ac:dyDescent="0.2">
      <c r="Q52167" s="92" t="s">
        <v>50</v>
      </c>
      <c r="BF52167" s="101" t="s">
        <v>58</v>
      </c>
      <c r="BK52167" s="98" t="s">
        <v>70</v>
      </c>
    </row>
    <row r="52168" spans="17:63" ht="29.25" customHeight="1" x14ac:dyDescent="0.2">
      <c r="Q52168" s="92" t="s">
        <v>50</v>
      </c>
      <c r="BF52168" s="101" t="s">
        <v>58</v>
      </c>
      <c r="BK52168" s="98" t="s">
        <v>70</v>
      </c>
    </row>
    <row r="52169" spans="17:63" ht="29.25" customHeight="1" x14ac:dyDescent="0.2">
      <c r="Q52169" s="92" t="s">
        <v>50</v>
      </c>
      <c r="BF52169" s="101" t="s">
        <v>58</v>
      </c>
      <c r="BK52169" s="98" t="s">
        <v>70</v>
      </c>
    </row>
    <row r="52170" spans="17:63" ht="29.25" customHeight="1" x14ac:dyDescent="0.2">
      <c r="Q52170" s="92" t="s">
        <v>50</v>
      </c>
      <c r="BF52170" s="101" t="s">
        <v>58</v>
      </c>
      <c r="BK52170" s="98" t="s">
        <v>70</v>
      </c>
    </row>
    <row r="52171" spans="17:63" ht="29.25" customHeight="1" x14ac:dyDescent="0.2">
      <c r="Q52171" s="92" t="s">
        <v>50</v>
      </c>
      <c r="BF52171" s="101" t="s">
        <v>58</v>
      </c>
      <c r="BK52171" s="98" t="s">
        <v>70</v>
      </c>
    </row>
    <row r="52172" spans="17:63" ht="29.25" customHeight="1" x14ac:dyDescent="0.2">
      <c r="Q52172" s="92" t="s">
        <v>50</v>
      </c>
      <c r="BF52172" s="101" t="s">
        <v>58</v>
      </c>
      <c r="BK52172" s="98" t="s">
        <v>70</v>
      </c>
    </row>
    <row r="52173" spans="17:63" ht="29.25" customHeight="1" x14ac:dyDescent="0.2">
      <c r="Q52173" s="92" t="s">
        <v>50</v>
      </c>
      <c r="BF52173" s="101" t="s">
        <v>58</v>
      </c>
      <c r="BK52173" s="98" t="s">
        <v>70</v>
      </c>
    </row>
    <row r="52174" spans="17:63" ht="29.25" customHeight="1" x14ac:dyDescent="0.2">
      <c r="Q52174" s="92" t="s">
        <v>50</v>
      </c>
      <c r="BF52174" s="101" t="s">
        <v>58</v>
      </c>
      <c r="BK52174" s="98" t="s">
        <v>70</v>
      </c>
    </row>
    <row r="52175" spans="17:63" ht="29.25" customHeight="1" x14ac:dyDescent="0.2">
      <c r="Q52175" s="92" t="s">
        <v>50</v>
      </c>
      <c r="BF52175" s="101" t="s">
        <v>58</v>
      </c>
      <c r="BK52175" s="98" t="s">
        <v>70</v>
      </c>
    </row>
    <row r="52176" spans="17:63" ht="29.25" customHeight="1" x14ac:dyDescent="0.2">
      <c r="Q52176" s="92" t="s">
        <v>50</v>
      </c>
      <c r="BF52176" s="101" t="s">
        <v>58</v>
      </c>
      <c r="BK52176" s="98" t="s">
        <v>70</v>
      </c>
    </row>
    <row r="52177" spans="17:63" ht="29.25" customHeight="1" x14ac:dyDescent="0.2">
      <c r="Q52177" s="92" t="s">
        <v>50</v>
      </c>
      <c r="BF52177" s="101" t="s">
        <v>58</v>
      </c>
      <c r="BK52177" s="98" t="s">
        <v>70</v>
      </c>
    </row>
    <row r="52178" spans="17:63" ht="29.25" customHeight="1" x14ac:dyDescent="0.2">
      <c r="Q52178" s="92" t="s">
        <v>50</v>
      </c>
      <c r="BF52178" s="101" t="s">
        <v>58</v>
      </c>
      <c r="BK52178" s="98" t="s">
        <v>70</v>
      </c>
    </row>
    <row r="52179" spans="17:63" ht="29.25" customHeight="1" x14ac:dyDescent="0.2">
      <c r="Q52179" s="92" t="s">
        <v>50</v>
      </c>
      <c r="BF52179" s="101" t="s">
        <v>58</v>
      </c>
      <c r="BK52179" s="98" t="s">
        <v>70</v>
      </c>
    </row>
    <row r="52180" spans="17:63" ht="29.25" customHeight="1" x14ac:dyDescent="0.2">
      <c r="Q52180" s="92" t="s">
        <v>50</v>
      </c>
      <c r="BF52180" s="101" t="s">
        <v>58</v>
      </c>
      <c r="BK52180" s="98" t="s">
        <v>70</v>
      </c>
    </row>
    <row r="52181" spans="17:63" ht="29.25" customHeight="1" x14ac:dyDescent="0.2">
      <c r="Q52181" s="92" t="s">
        <v>50</v>
      </c>
      <c r="BF52181" s="101" t="s">
        <v>58</v>
      </c>
      <c r="BK52181" s="98" t="s">
        <v>70</v>
      </c>
    </row>
    <row r="52182" spans="17:63" ht="29.25" customHeight="1" x14ac:dyDescent="0.2">
      <c r="Q52182" s="92" t="s">
        <v>50</v>
      </c>
      <c r="BF52182" s="101" t="s">
        <v>58</v>
      </c>
      <c r="BK52182" s="98" t="s">
        <v>70</v>
      </c>
    </row>
    <row r="52183" spans="17:63" ht="29.25" customHeight="1" x14ac:dyDescent="0.2">
      <c r="Q52183" s="92" t="s">
        <v>50</v>
      </c>
      <c r="BF52183" s="101" t="s">
        <v>58</v>
      </c>
      <c r="BK52183" s="98" t="s">
        <v>70</v>
      </c>
    </row>
    <row r="52184" spans="17:63" ht="29.25" customHeight="1" x14ac:dyDescent="0.2">
      <c r="Q52184" s="92" t="s">
        <v>50</v>
      </c>
      <c r="BF52184" s="101" t="s">
        <v>58</v>
      </c>
      <c r="BK52184" s="98" t="s">
        <v>70</v>
      </c>
    </row>
    <row r="52185" spans="17:63" ht="29.25" customHeight="1" x14ac:dyDescent="0.2">
      <c r="Q52185" s="92" t="s">
        <v>50</v>
      </c>
      <c r="BF52185" s="101" t="s">
        <v>58</v>
      </c>
      <c r="BK52185" s="98" t="s">
        <v>70</v>
      </c>
    </row>
    <row r="52186" spans="17:63" ht="29.25" customHeight="1" x14ac:dyDescent="0.2">
      <c r="Q52186" s="92" t="s">
        <v>50</v>
      </c>
      <c r="BF52186" s="101" t="s">
        <v>58</v>
      </c>
      <c r="BK52186" s="98" t="s">
        <v>70</v>
      </c>
    </row>
    <row r="52187" spans="17:63" ht="29.25" customHeight="1" x14ac:dyDescent="0.2">
      <c r="Q52187" s="92" t="s">
        <v>50</v>
      </c>
      <c r="BF52187" s="101" t="s">
        <v>58</v>
      </c>
      <c r="BK52187" s="98" t="s">
        <v>70</v>
      </c>
    </row>
    <row r="52188" spans="17:63" ht="29.25" customHeight="1" x14ac:dyDescent="0.2">
      <c r="Q52188" s="92" t="s">
        <v>50</v>
      </c>
      <c r="BF52188" s="101" t="s">
        <v>58</v>
      </c>
      <c r="BK52188" s="98" t="s">
        <v>70</v>
      </c>
    </row>
    <row r="52189" spans="17:63" ht="29.25" customHeight="1" x14ac:dyDescent="0.2">
      <c r="Q52189" s="92" t="s">
        <v>50</v>
      </c>
      <c r="BF52189" s="101" t="s">
        <v>58</v>
      </c>
      <c r="BK52189" s="98" t="s">
        <v>70</v>
      </c>
    </row>
    <row r="52190" spans="17:63" ht="29.25" customHeight="1" x14ac:dyDescent="0.2">
      <c r="Q52190" s="92" t="s">
        <v>50</v>
      </c>
      <c r="BF52190" s="101" t="s">
        <v>58</v>
      </c>
      <c r="BK52190" s="98" t="s">
        <v>70</v>
      </c>
    </row>
    <row r="52191" spans="17:63" ht="29.25" customHeight="1" x14ac:dyDescent="0.2">
      <c r="Q52191" s="92" t="s">
        <v>50</v>
      </c>
      <c r="BF52191" s="101" t="s">
        <v>58</v>
      </c>
      <c r="BK52191" s="98" t="s">
        <v>70</v>
      </c>
    </row>
    <row r="52192" spans="17:63" ht="29.25" customHeight="1" x14ac:dyDescent="0.2">
      <c r="Q52192" s="92" t="s">
        <v>50</v>
      </c>
      <c r="BF52192" s="101" t="s">
        <v>58</v>
      </c>
      <c r="BK52192" s="98" t="s">
        <v>70</v>
      </c>
    </row>
    <row r="52193" spans="17:63" ht="29.25" customHeight="1" x14ac:dyDescent="0.2">
      <c r="Q52193" s="92" t="s">
        <v>50</v>
      </c>
      <c r="BF52193" s="101" t="s">
        <v>58</v>
      </c>
      <c r="BK52193" s="98" t="s">
        <v>70</v>
      </c>
    </row>
    <row r="52194" spans="17:63" ht="29.25" customHeight="1" x14ac:dyDescent="0.2">
      <c r="Q52194" s="92" t="s">
        <v>50</v>
      </c>
      <c r="BF52194" s="101" t="s">
        <v>58</v>
      </c>
      <c r="BK52194" s="98" t="s">
        <v>70</v>
      </c>
    </row>
    <row r="52195" spans="17:63" ht="29.25" customHeight="1" x14ac:dyDescent="0.2">
      <c r="Q52195" s="92" t="s">
        <v>50</v>
      </c>
      <c r="BF52195" s="101" t="s">
        <v>58</v>
      </c>
      <c r="BK52195" s="98" t="s">
        <v>70</v>
      </c>
    </row>
    <row r="52196" spans="17:63" ht="29.25" customHeight="1" x14ac:dyDescent="0.2">
      <c r="Q52196" s="92" t="s">
        <v>50</v>
      </c>
      <c r="BF52196" s="101" t="s">
        <v>58</v>
      </c>
      <c r="BK52196" s="98" t="s">
        <v>70</v>
      </c>
    </row>
    <row r="52197" spans="17:63" ht="29.25" customHeight="1" x14ac:dyDescent="0.2">
      <c r="Q52197" s="92" t="s">
        <v>50</v>
      </c>
      <c r="BF52197" s="101" t="s">
        <v>58</v>
      </c>
      <c r="BK52197" s="98" t="s">
        <v>70</v>
      </c>
    </row>
    <row r="52198" spans="17:63" ht="29.25" customHeight="1" x14ac:dyDescent="0.2">
      <c r="Q52198" s="92" t="s">
        <v>50</v>
      </c>
      <c r="BF52198" s="101" t="s">
        <v>58</v>
      </c>
      <c r="BK52198" s="98" t="s">
        <v>70</v>
      </c>
    </row>
    <row r="52199" spans="17:63" ht="29.25" customHeight="1" x14ac:dyDescent="0.2">
      <c r="Q52199" s="92" t="s">
        <v>50</v>
      </c>
      <c r="BF52199" s="101" t="s">
        <v>58</v>
      </c>
      <c r="BK52199" s="98" t="s">
        <v>70</v>
      </c>
    </row>
    <row r="52200" spans="17:63" ht="29.25" customHeight="1" x14ac:dyDescent="0.2">
      <c r="Q52200" s="92" t="s">
        <v>50</v>
      </c>
      <c r="BF52200" s="101" t="s">
        <v>58</v>
      </c>
      <c r="BK52200" s="98" t="s">
        <v>70</v>
      </c>
    </row>
    <row r="52201" spans="17:63" ht="29.25" customHeight="1" x14ac:dyDescent="0.2">
      <c r="Q52201" s="92" t="s">
        <v>50</v>
      </c>
      <c r="BF52201" s="101" t="s">
        <v>58</v>
      </c>
      <c r="BK52201" s="98" t="s">
        <v>70</v>
      </c>
    </row>
    <row r="52202" spans="17:63" ht="29.25" customHeight="1" x14ac:dyDescent="0.2">
      <c r="Q52202" s="92" t="s">
        <v>50</v>
      </c>
      <c r="BF52202" s="101" t="s">
        <v>58</v>
      </c>
      <c r="BK52202" s="98" t="s">
        <v>70</v>
      </c>
    </row>
    <row r="52203" spans="17:63" ht="29.25" customHeight="1" x14ac:dyDescent="0.2">
      <c r="Q52203" s="92" t="s">
        <v>50</v>
      </c>
      <c r="BF52203" s="101" t="s">
        <v>58</v>
      </c>
      <c r="BK52203" s="98" t="s">
        <v>70</v>
      </c>
    </row>
    <row r="52204" spans="17:63" ht="29.25" customHeight="1" x14ac:dyDescent="0.2">
      <c r="Q52204" s="92" t="s">
        <v>50</v>
      </c>
      <c r="BF52204" s="101" t="s">
        <v>58</v>
      </c>
      <c r="BK52204" s="98" t="s">
        <v>70</v>
      </c>
    </row>
    <row r="52205" spans="17:63" ht="29.25" customHeight="1" x14ac:dyDescent="0.2">
      <c r="Q52205" s="92" t="s">
        <v>50</v>
      </c>
      <c r="BF52205" s="101" t="s">
        <v>58</v>
      </c>
      <c r="BK52205" s="98" t="s">
        <v>70</v>
      </c>
    </row>
    <row r="52206" spans="17:63" ht="29.25" customHeight="1" x14ac:dyDescent="0.2">
      <c r="Q52206" s="92" t="s">
        <v>50</v>
      </c>
      <c r="BF52206" s="101" t="s">
        <v>58</v>
      </c>
      <c r="BK52206" s="98" t="s">
        <v>70</v>
      </c>
    </row>
    <row r="52207" spans="17:63" ht="29.25" customHeight="1" x14ac:dyDescent="0.2">
      <c r="Q52207" s="92" t="s">
        <v>50</v>
      </c>
      <c r="BF52207" s="101" t="s">
        <v>58</v>
      </c>
      <c r="BK52207" s="98" t="s">
        <v>70</v>
      </c>
    </row>
    <row r="52208" spans="17:63" ht="29.25" customHeight="1" x14ac:dyDescent="0.2">
      <c r="Q52208" s="92" t="s">
        <v>50</v>
      </c>
      <c r="BF52208" s="101" t="s">
        <v>58</v>
      </c>
      <c r="BK52208" s="98" t="s">
        <v>70</v>
      </c>
    </row>
    <row r="52209" spans="17:63" ht="29.25" customHeight="1" x14ac:dyDescent="0.2">
      <c r="Q52209" s="92" t="s">
        <v>50</v>
      </c>
      <c r="BF52209" s="101" t="s">
        <v>58</v>
      </c>
      <c r="BK52209" s="98" t="s">
        <v>70</v>
      </c>
    </row>
    <row r="52210" spans="17:63" ht="29.25" customHeight="1" x14ac:dyDescent="0.2">
      <c r="Q52210" s="92" t="s">
        <v>50</v>
      </c>
      <c r="BF52210" s="101" t="s">
        <v>58</v>
      </c>
      <c r="BK52210" s="98" t="s">
        <v>70</v>
      </c>
    </row>
    <row r="52211" spans="17:63" ht="29.25" customHeight="1" x14ac:dyDescent="0.2">
      <c r="Q52211" s="92" t="s">
        <v>50</v>
      </c>
      <c r="BF52211" s="101" t="s">
        <v>58</v>
      </c>
      <c r="BK52211" s="98" t="s">
        <v>70</v>
      </c>
    </row>
    <row r="52212" spans="17:63" ht="29.25" customHeight="1" x14ac:dyDescent="0.2">
      <c r="Q52212" s="92" t="s">
        <v>50</v>
      </c>
      <c r="BF52212" s="101" t="s">
        <v>58</v>
      </c>
      <c r="BK52212" s="98" t="s">
        <v>70</v>
      </c>
    </row>
    <row r="52213" spans="17:63" ht="29.25" customHeight="1" x14ac:dyDescent="0.2">
      <c r="Q52213" s="92" t="s">
        <v>50</v>
      </c>
      <c r="BF52213" s="101" t="s">
        <v>58</v>
      </c>
      <c r="BK52213" s="98" t="s">
        <v>70</v>
      </c>
    </row>
    <row r="52214" spans="17:63" ht="29.25" customHeight="1" x14ac:dyDescent="0.2">
      <c r="Q52214" s="92" t="s">
        <v>50</v>
      </c>
      <c r="BF52214" s="101" t="s">
        <v>58</v>
      </c>
      <c r="BK52214" s="98" t="s">
        <v>70</v>
      </c>
    </row>
    <row r="52215" spans="17:63" ht="29.25" customHeight="1" x14ac:dyDescent="0.2">
      <c r="Q52215" s="92" t="s">
        <v>50</v>
      </c>
      <c r="BF52215" s="101" t="s">
        <v>58</v>
      </c>
      <c r="BK52215" s="98" t="s">
        <v>70</v>
      </c>
    </row>
    <row r="52216" spans="17:63" ht="29.25" customHeight="1" x14ac:dyDescent="0.2">
      <c r="Q52216" s="92" t="s">
        <v>50</v>
      </c>
      <c r="BF52216" s="101" t="s">
        <v>58</v>
      </c>
      <c r="BK52216" s="98" t="s">
        <v>70</v>
      </c>
    </row>
    <row r="52217" spans="17:63" ht="29.25" customHeight="1" x14ac:dyDescent="0.2">
      <c r="Q52217" s="92" t="s">
        <v>50</v>
      </c>
      <c r="BF52217" s="101" t="s">
        <v>58</v>
      </c>
      <c r="BK52217" s="98" t="s">
        <v>70</v>
      </c>
    </row>
    <row r="52218" spans="17:63" ht="29.25" customHeight="1" x14ac:dyDescent="0.2">
      <c r="Q52218" s="92" t="s">
        <v>50</v>
      </c>
      <c r="BF52218" s="101" t="s">
        <v>58</v>
      </c>
      <c r="BK52218" s="98" t="s">
        <v>70</v>
      </c>
    </row>
    <row r="52219" spans="17:63" ht="29.25" customHeight="1" x14ac:dyDescent="0.2">
      <c r="Q52219" s="92" t="s">
        <v>50</v>
      </c>
      <c r="BF52219" s="101" t="s">
        <v>58</v>
      </c>
      <c r="BK52219" s="98" t="s">
        <v>70</v>
      </c>
    </row>
    <row r="52220" spans="17:63" ht="29.25" customHeight="1" x14ac:dyDescent="0.2">
      <c r="Q52220" s="92" t="s">
        <v>50</v>
      </c>
      <c r="BF52220" s="101" t="s">
        <v>58</v>
      </c>
      <c r="BK52220" s="98" t="s">
        <v>70</v>
      </c>
    </row>
    <row r="52221" spans="17:63" ht="29.25" customHeight="1" x14ac:dyDescent="0.2">
      <c r="Q52221" s="92" t="s">
        <v>50</v>
      </c>
      <c r="BF52221" s="101" t="s">
        <v>58</v>
      </c>
      <c r="BK52221" s="98" t="s">
        <v>70</v>
      </c>
    </row>
    <row r="52222" spans="17:63" ht="29.25" customHeight="1" x14ac:dyDescent="0.2">
      <c r="Q52222" s="92" t="s">
        <v>50</v>
      </c>
      <c r="BF52222" s="101" t="s">
        <v>58</v>
      </c>
      <c r="BK52222" s="98" t="s">
        <v>70</v>
      </c>
    </row>
    <row r="52223" spans="17:63" ht="29.25" customHeight="1" x14ac:dyDescent="0.2">
      <c r="Q52223" s="92" t="s">
        <v>50</v>
      </c>
      <c r="BF52223" s="101" t="s">
        <v>58</v>
      </c>
      <c r="BK52223" s="98" t="s">
        <v>70</v>
      </c>
    </row>
    <row r="52224" spans="17:63" ht="29.25" customHeight="1" x14ac:dyDescent="0.2">
      <c r="Q52224" s="92" t="s">
        <v>50</v>
      </c>
      <c r="BF52224" s="101" t="s">
        <v>58</v>
      </c>
      <c r="BK52224" s="98" t="s">
        <v>70</v>
      </c>
    </row>
    <row r="52225" spans="17:63" ht="29.25" customHeight="1" x14ac:dyDescent="0.2">
      <c r="Q52225" s="92" t="s">
        <v>50</v>
      </c>
      <c r="BF52225" s="101" t="s">
        <v>58</v>
      </c>
      <c r="BK52225" s="98" t="s">
        <v>70</v>
      </c>
    </row>
    <row r="52226" spans="17:63" ht="29.25" customHeight="1" x14ac:dyDescent="0.2">
      <c r="Q52226" s="92" t="s">
        <v>50</v>
      </c>
      <c r="BF52226" s="101" t="s">
        <v>58</v>
      </c>
      <c r="BK52226" s="98" t="s">
        <v>70</v>
      </c>
    </row>
    <row r="52227" spans="17:63" ht="29.25" customHeight="1" x14ac:dyDescent="0.2">
      <c r="Q52227" s="92" t="s">
        <v>50</v>
      </c>
      <c r="BF52227" s="101" t="s">
        <v>58</v>
      </c>
      <c r="BK52227" s="98" t="s">
        <v>70</v>
      </c>
    </row>
    <row r="52228" spans="17:63" ht="29.25" customHeight="1" x14ac:dyDescent="0.2">
      <c r="Q52228" s="92" t="s">
        <v>50</v>
      </c>
      <c r="BF52228" s="101" t="s">
        <v>58</v>
      </c>
      <c r="BK52228" s="98" t="s">
        <v>70</v>
      </c>
    </row>
    <row r="52229" spans="17:63" ht="29.25" customHeight="1" x14ac:dyDescent="0.2">
      <c r="Q52229" s="92" t="s">
        <v>50</v>
      </c>
      <c r="BF52229" s="101" t="s">
        <v>58</v>
      </c>
      <c r="BK52229" s="98" t="s">
        <v>70</v>
      </c>
    </row>
    <row r="52230" spans="17:63" ht="29.25" customHeight="1" x14ac:dyDescent="0.2">
      <c r="Q52230" s="92" t="s">
        <v>50</v>
      </c>
      <c r="BF52230" s="101" t="s">
        <v>58</v>
      </c>
      <c r="BK52230" s="98" t="s">
        <v>70</v>
      </c>
    </row>
    <row r="52231" spans="17:63" ht="29.25" customHeight="1" x14ac:dyDescent="0.2">
      <c r="Q52231" s="92" t="s">
        <v>50</v>
      </c>
      <c r="BF52231" s="101" t="s">
        <v>58</v>
      </c>
      <c r="BK52231" s="98" t="s">
        <v>70</v>
      </c>
    </row>
    <row r="52232" spans="17:63" ht="29.25" customHeight="1" x14ac:dyDescent="0.2">
      <c r="Q52232" s="92" t="s">
        <v>50</v>
      </c>
      <c r="BF52232" s="101" t="s">
        <v>58</v>
      </c>
      <c r="BK52232" s="98" t="s">
        <v>70</v>
      </c>
    </row>
    <row r="52233" spans="17:63" ht="29.25" customHeight="1" x14ac:dyDescent="0.2">
      <c r="Q52233" s="92" t="s">
        <v>50</v>
      </c>
      <c r="BF52233" s="101" t="s">
        <v>58</v>
      </c>
      <c r="BK52233" s="98" t="s">
        <v>70</v>
      </c>
    </row>
    <row r="52234" spans="17:63" ht="29.25" customHeight="1" x14ac:dyDescent="0.2">
      <c r="Q52234" s="92" t="s">
        <v>50</v>
      </c>
      <c r="BF52234" s="101" t="s">
        <v>58</v>
      </c>
      <c r="BK52234" s="98" t="s">
        <v>70</v>
      </c>
    </row>
    <row r="52235" spans="17:63" ht="29.25" customHeight="1" x14ac:dyDescent="0.2">
      <c r="Q52235" s="92" t="s">
        <v>50</v>
      </c>
      <c r="BF52235" s="101" t="s">
        <v>58</v>
      </c>
      <c r="BK52235" s="98" t="s">
        <v>70</v>
      </c>
    </row>
    <row r="52236" spans="17:63" ht="29.25" customHeight="1" x14ac:dyDescent="0.2">
      <c r="Q52236" s="92" t="s">
        <v>50</v>
      </c>
      <c r="BF52236" s="101" t="s">
        <v>58</v>
      </c>
      <c r="BK52236" s="98" t="s">
        <v>70</v>
      </c>
    </row>
    <row r="52237" spans="17:63" ht="29.25" customHeight="1" x14ac:dyDescent="0.2">
      <c r="Q52237" s="92" t="s">
        <v>50</v>
      </c>
      <c r="BF52237" s="101" t="s">
        <v>58</v>
      </c>
      <c r="BK52237" s="98" t="s">
        <v>70</v>
      </c>
    </row>
    <row r="52238" spans="17:63" ht="29.25" customHeight="1" x14ac:dyDescent="0.2">
      <c r="Q52238" s="92" t="s">
        <v>50</v>
      </c>
      <c r="BF52238" s="101" t="s">
        <v>58</v>
      </c>
      <c r="BK52238" s="98" t="s">
        <v>70</v>
      </c>
    </row>
    <row r="52239" spans="17:63" ht="29.25" customHeight="1" x14ac:dyDescent="0.2">
      <c r="Q52239" s="92" t="s">
        <v>50</v>
      </c>
      <c r="BF52239" s="101" t="s">
        <v>58</v>
      </c>
      <c r="BK52239" s="98" t="s">
        <v>70</v>
      </c>
    </row>
    <row r="52240" spans="17:63" ht="29.25" customHeight="1" x14ac:dyDescent="0.2">
      <c r="Q52240" s="92" t="s">
        <v>50</v>
      </c>
      <c r="BF52240" s="101" t="s">
        <v>58</v>
      </c>
      <c r="BK52240" s="98" t="s">
        <v>70</v>
      </c>
    </row>
    <row r="52241" spans="17:63" ht="29.25" customHeight="1" x14ac:dyDescent="0.2">
      <c r="Q52241" s="92" t="s">
        <v>50</v>
      </c>
      <c r="BF52241" s="101" t="s">
        <v>58</v>
      </c>
      <c r="BK52241" s="98" t="s">
        <v>70</v>
      </c>
    </row>
    <row r="52242" spans="17:63" ht="29.25" customHeight="1" x14ac:dyDescent="0.2">
      <c r="Q52242" s="92" t="s">
        <v>50</v>
      </c>
      <c r="BF52242" s="101" t="s">
        <v>58</v>
      </c>
      <c r="BK52242" s="98" t="s">
        <v>70</v>
      </c>
    </row>
    <row r="52243" spans="17:63" ht="29.25" customHeight="1" x14ac:dyDescent="0.2">
      <c r="Q52243" s="92" t="s">
        <v>50</v>
      </c>
      <c r="BF52243" s="101" t="s">
        <v>58</v>
      </c>
      <c r="BK52243" s="98" t="s">
        <v>70</v>
      </c>
    </row>
    <row r="52244" spans="17:63" ht="29.25" customHeight="1" x14ac:dyDescent="0.2">
      <c r="Q52244" s="92" t="s">
        <v>50</v>
      </c>
      <c r="BF52244" s="101" t="s">
        <v>58</v>
      </c>
      <c r="BK52244" s="98" t="s">
        <v>70</v>
      </c>
    </row>
    <row r="52245" spans="17:63" ht="29.25" customHeight="1" x14ac:dyDescent="0.2">
      <c r="Q52245" s="92" t="s">
        <v>50</v>
      </c>
      <c r="BF52245" s="101" t="s">
        <v>58</v>
      </c>
      <c r="BK52245" s="98" t="s">
        <v>70</v>
      </c>
    </row>
    <row r="52246" spans="17:63" ht="29.25" customHeight="1" x14ac:dyDescent="0.2">
      <c r="Q52246" s="92" t="s">
        <v>50</v>
      </c>
      <c r="BF52246" s="101" t="s">
        <v>58</v>
      </c>
      <c r="BK52246" s="98" t="s">
        <v>70</v>
      </c>
    </row>
    <row r="52247" spans="17:63" ht="29.25" customHeight="1" x14ac:dyDescent="0.2">
      <c r="Q52247" s="92" t="s">
        <v>50</v>
      </c>
      <c r="BF52247" s="101" t="s">
        <v>58</v>
      </c>
      <c r="BK52247" s="98" t="s">
        <v>70</v>
      </c>
    </row>
    <row r="52248" spans="17:63" ht="29.25" customHeight="1" x14ac:dyDescent="0.2">
      <c r="Q52248" s="92" t="s">
        <v>50</v>
      </c>
      <c r="BF52248" s="101" t="s">
        <v>58</v>
      </c>
      <c r="BK52248" s="98" t="s">
        <v>70</v>
      </c>
    </row>
    <row r="52249" spans="17:63" ht="29.25" customHeight="1" x14ac:dyDescent="0.2">
      <c r="Q52249" s="92" t="s">
        <v>50</v>
      </c>
      <c r="BF52249" s="101" t="s">
        <v>58</v>
      </c>
      <c r="BK52249" s="98" t="s">
        <v>70</v>
      </c>
    </row>
    <row r="52250" spans="17:63" ht="29.25" customHeight="1" x14ac:dyDescent="0.2">
      <c r="Q52250" s="92" t="s">
        <v>50</v>
      </c>
      <c r="BF52250" s="101" t="s">
        <v>58</v>
      </c>
      <c r="BK52250" s="98" t="s">
        <v>70</v>
      </c>
    </row>
    <row r="52251" spans="17:63" ht="29.25" customHeight="1" x14ac:dyDescent="0.2">
      <c r="Q52251" s="92" t="s">
        <v>50</v>
      </c>
      <c r="BF52251" s="101" t="s">
        <v>58</v>
      </c>
      <c r="BK52251" s="98" t="s">
        <v>70</v>
      </c>
    </row>
    <row r="52252" spans="17:63" ht="29.25" customHeight="1" x14ac:dyDescent="0.2">
      <c r="Q52252" s="92" t="s">
        <v>50</v>
      </c>
      <c r="BF52252" s="101" t="s">
        <v>58</v>
      </c>
      <c r="BK52252" s="98" t="s">
        <v>70</v>
      </c>
    </row>
    <row r="52253" spans="17:63" ht="29.25" customHeight="1" x14ac:dyDescent="0.2">
      <c r="Q52253" s="92" t="s">
        <v>50</v>
      </c>
      <c r="BF52253" s="101" t="s">
        <v>58</v>
      </c>
      <c r="BK52253" s="98" t="s">
        <v>70</v>
      </c>
    </row>
    <row r="52254" spans="17:63" ht="29.25" customHeight="1" x14ac:dyDescent="0.2">
      <c r="Q52254" s="92" t="s">
        <v>50</v>
      </c>
      <c r="BF52254" s="101" t="s">
        <v>58</v>
      </c>
      <c r="BK52254" s="98" t="s">
        <v>70</v>
      </c>
    </row>
    <row r="52255" spans="17:63" ht="29.25" customHeight="1" x14ac:dyDescent="0.2">
      <c r="Q52255" s="92" t="s">
        <v>50</v>
      </c>
      <c r="BF52255" s="101" t="s">
        <v>58</v>
      </c>
      <c r="BK52255" s="98" t="s">
        <v>70</v>
      </c>
    </row>
    <row r="52256" spans="17:63" ht="29.25" customHeight="1" x14ac:dyDescent="0.2">
      <c r="Q52256" s="92" t="s">
        <v>50</v>
      </c>
      <c r="BF52256" s="101" t="s">
        <v>58</v>
      </c>
      <c r="BK52256" s="98" t="s">
        <v>70</v>
      </c>
    </row>
    <row r="52257" spans="17:63" ht="29.25" customHeight="1" x14ac:dyDescent="0.2">
      <c r="Q52257" s="92" t="s">
        <v>50</v>
      </c>
      <c r="BF52257" s="101" t="s">
        <v>58</v>
      </c>
      <c r="BK52257" s="98" t="s">
        <v>70</v>
      </c>
    </row>
    <row r="52258" spans="17:63" ht="29.25" customHeight="1" x14ac:dyDescent="0.2">
      <c r="Q52258" s="92" t="s">
        <v>50</v>
      </c>
      <c r="BF52258" s="101" t="s">
        <v>58</v>
      </c>
      <c r="BK52258" s="98" t="s">
        <v>70</v>
      </c>
    </row>
    <row r="52259" spans="17:63" ht="29.25" customHeight="1" x14ac:dyDescent="0.2">
      <c r="Q52259" s="92" t="s">
        <v>50</v>
      </c>
      <c r="BF52259" s="101" t="s">
        <v>58</v>
      </c>
      <c r="BK52259" s="98" t="s">
        <v>70</v>
      </c>
    </row>
    <row r="52260" spans="17:63" ht="29.25" customHeight="1" x14ac:dyDescent="0.2">
      <c r="Q52260" s="92" t="s">
        <v>50</v>
      </c>
      <c r="BF52260" s="101" t="s">
        <v>58</v>
      </c>
      <c r="BK52260" s="98" t="s">
        <v>70</v>
      </c>
    </row>
    <row r="52261" spans="17:63" ht="29.25" customHeight="1" x14ac:dyDescent="0.2">
      <c r="Q52261" s="92" t="s">
        <v>50</v>
      </c>
      <c r="BF52261" s="101" t="s">
        <v>58</v>
      </c>
      <c r="BK52261" s="98" t="s">
        <v>70</v>
      </c>
    </row>
    <row r="52262" spans="17:63" ht="29.25" customHeight="1" x14ac:dyDescent="0.2">
      <c r="Q52262" s="92" t="s">
        <v>50</v>
      </c>
      <c r="BF52262" s="101" t="s">
        <v>58</v>
      </c>
      <c r="BK52262" s="98" t="s">
        <v>70</v>
      </c>
    </row>
    <row r="52263" spans="17:63" ht="29.25" customHeight="1" x14ac:dyDescent="0.2">
      <c r="Q52263" s="92" t="s">
        <v>50</v>
      </c>
      <c r="BF52263" s="101" t="s">
        <v>58</v>
      </c>
      <c r="BK52263" s="98" t="s">
        <v>70</v>
      </c>
    </row>
    <row r="52264" spans="17:63" ht="29.25" customHeight="1" x14ac:dyDescent="0.2">
      <c r="Q52264" s="92" t="s">
        <v>50</v>
      </c>
      <c r="BF52264" s="101" t="s">
        <v>58</v>
      </c>
      <c r="BK52264" s="98" t="s">
        <v>70</v>
      </c>
    </row>
    <row r="52265" spans="17:63" ht="29.25" customHeight="1" x14ac:dyDescent="0.2">
      <c r="Q52265" s="92" t="s">
        <v>50</v>
      </c>
      <c r="BF52265" s="101" t="s">
        <v>58</v>
      </c>
      <c r="BK52265" s="98" t="s">
        <v>70</v>
      </c>
    </row>
    <row r="52266" spans="17:63" ht="29.25" customHeight="1" x14ac:dyDescent="0.2">
      <c r="Q52266" s="92" t="s">
        <v>50</v>
      </c>
      <c r="BF52266" s="101" t="s">
        <v>58</v>
      </c>
      <c r="BK52266" s="98" t="s">
        <v>70</v>
      </c>
    </row>
    <row r="52267" spans="17:63" ht="29.25" customHeight="1" x14ac:dyDescent="0.2">
      <c r="Q52267" s="92" t="s">
        <v>50</v>
      </c>
      <c r="BF52267" s="101" t="s">
        <v>58</v>
      </c>
      <c r="BK52267" s="98" t="s">
        <v>70</v>
      </c>
    </row>
    <row r="52268" spans="17:63" ht="29.25" customHeight="1" x14ac:dyDescent="0.2">
      <c r="Q52268" s="92" t="s">
        <v>50</v>
      </c>
      <c r="BF52268" s="101" t="s">
        <v>58</v>
      </c>
      <c r="BK52268" s="98" t="s">
        <v>70</v>
      </c>
    </row>
    <row r="52269" spans="17:63" ht="29.25" customHeight="1" x14ac:dyDescent="0.2">
      <c r="Q52269" s="92" t="s">
        <v>50</v>
      </c>
      <c r="BF52269" s="101" t="s">
        <v>58</v>
      </c>
      <c r="BK52269" s="98" t="s">
        <v>70</v>
      </c>
    </row>
    <row r="52270" spans="17:63" ht="29.25" customHeight="1" x14ac:dyDescent="0.2">
      <c r="Q52270" s="92" t="s">
        <v>50</v>
      </c>
      <c r="BF52270" s="101" t="s">
        <v>58</v>
      </c>
      <c r="BK52270" s="98" t="s">
        <v>70</v>
      </c>
    </row>
    <row r="52271" spans="17:63" ht="29.25" customHeight="1" x14ac:dyDescent="0.2">
      <c r="Q52271" s="92" t="s">
        <v>50</v>
      </c>
      <c r="BF52271" s="101" t="s">
        <v>58</v>
      </c>
      <c r="BK52271" s="98" t="s">
        <v>70</v>
      </c>
    </row>
    <row r="52272" spans="17:63" ht="29.25" customHeight="1" x14ac:dyDescent="0.2">
      <c r="Q52272" s="92" t="s">
        <v>50</v>
      </c>
      <c r="BF52272" s="101" t="s">
        <v>58</v>
      </c>
      <c r="BK52272" s="98" t="s">
        <v>70</v>
      </c>
    </row>
    <row r="52273" spans="17:63" ht="29.25" customHeight="1" x14ac:dyDescent="0.2">
      <c r="Q52273" s="92" t="s">
        <v>50</v>
      </c>
      <c r="BF52273" s="101" t="s">
        <v>58</v>
      </c>
      <c r="BK52273" s="98" t="s">
        <v>70</v>
      </c>
    </row>
    <row r="52274" spans="17:63" ht="29.25" customHeight="1" x14ac:dyDescent="0.2">
      <c r="Q52274" s="92" t="s">
        <v>50</v>
      </c>
      <c r="BF52274" s="101" t="s">
        <v>58</v>
      </c>
      <c r="BK52274" s="98" t="s">
        <v>70</v>
      </c>
    </row>
    <row r="52275" spans="17:63" ht="29.25" customHeight="1" x14ac:dyDescent="0.2">
      <c r="Q52275" s="92" t="s">
        <v>50</v>
      </c>
      <c r="BF52275" s="101" t="s">
        <v>58</v>
      </c>
      <c r="BK52275" s="98" t="s">
        <v>70</v>
      </c>
    </row>
    <row r="52276" spans="17:63" ht="29.25" customHeight="1" x14ac:dyDescent="0.2">
      <c r="Q52276" s="92" t="s">
        <v>50</v>
      </c>
      <c r="BF52276" s="101" t="s">
        <v>58</v>
      </c>
      <c r="BK52276" s="98" t="s">
        <v>70</v>
      </c>
    </row>
    <row r="52277" spans="17:63" ht="29.25" customHeight="1" x14ac:dyDescent="0.2">
      <c r="Q52277" s="92" t="s">
        <v>50</v>
      </c>
      <c r="BF52277" s="101" t="s">
        <v>58</v>
      </c>
      <c r="BK52277" s="98" t="s">
        <v>70</v>
      </c>
    </row>
    <row r="52278" spans="17:63" ht="29.25" customHeight="1" x14ac:dyDescent="0.2">
      <c r="Q52278" s="92" t="s">
        <v>50</v>
      </c>
      <c r="BF52278" s="101" t="s">
        <v>58</v>
      </c>
      <c r="BK52278" s="98" t="s">
        <v>70</v>
      </c>
    </row>
    <row r="52279" spans="17:63" ht="29.25" customHeight="1" x14ac:dyDescent="0.2">
      <c r="Q52279" s="92" t="s">
        <v>50</v>
      </c>
      <c r="BF52279" s="101" t="s">
        <v>58</v>
      </c>
      <c r="BK52279" s="98" t="s">
        <v>70</v>
      </c>
    </row>
    <row r="52280" spans="17:63" ht="29.25" customHeight="1" x14ac:dyDescent="0.2">
      <c r="Q52280" s="92" t="s">
        <v>50</v>
      </c>
      <c r="BF52280" s="101" t="s">
        <v>58</v>
      </c>
      <c r="BK52280" s="98" t="s">
        <v>70</v>
      </c>
    </row>
    <row r="52281" spans="17:63" ht="29.25" customHeight="1" x14ac:dyDescent="0.2">
      <c r="Q52281" s="92" t="s">
        <v>50</v>
      </c>
      <c r="BF52281" s="101" t="s">
        <v>58</v>
      </c>
      <c r="BK52281" s="98" t="s">
        <v>70</v>
      </c>
    </row>
    <row r="52282" spans="17:63" ht="29.25" customHeight="1" x14ac:dyDescent="0.2">
      <c r="Q52282" s="92" t="s">
        <v>50</v>
      </c>
      <c r="BF52282" s="101" t="s">
        <v>58</v>
      </c>
      <c r="BK52282" s="98" t="s">
        <v>70</v>
      </c>
    </row>
    <row r="52283" spans="17:63" ht="29.25" customHeight="1" x14ac:dyDescent="0.2">
      <c r="Q52283" s="92" t="s">
        <v>50</v>
      </c>
      <c r="BF52283" s="101" t="s">
        <v>58</v>
      </c>
      <c r="BK52283" s="98" t="s">
        <v>70</v>
      </c>
    </row>
    <row r="52284" spans="17:63" ht="29.25" customHeight="1" x14ac:dyDescent="0.2">
      <c r="Q52284" s="92" t="s">
        <v>50</v>
      </c>
      <c r="BF52284" s="101" t="s">
        <v>58</v>
      </c>
      <c r="BK52284" s="98" t="s">
        <v>70</v>
      </c>
    </row>
    <row r="52285" spans="17:63" ht="29.25" customHeight="1" x14ac:dyDescent="0.2">
      <c r="Q52285" s="92" t="s">
        <v>50</v>
      </c>
      <c r="BF52285" s="101" t="s">
        <v>58</v>
      </c>
      <c r="BK52285" s="98" t="s">
        <v>70</v>
      </c>
    </row>
    <row r="52286" spans="17:63" ht="29.25" customHeight="1" x14ac:dyDescent="0.2">
      <c r="Q52286" s="92" t="s">
        <v>50</v>
      </c>
      <c r="BF52286" s="101" t="s">
        <v>58</v>
      </c>
      <c r="BK52286" s="98" t="s">
        <v>70</v>
      </c>
    </row>
    <row r="52287" spans="17:63" ht="29.25" customHeight="1" x14ac:dyDescent="0.2">
      <c r="Q52287" s="92" t="s">
        <v>50</v>
      </c>
      <c r="BF52287" s="101" t="s">
        <v>58</v>
      </c>
      <c r="BK52287" s="98" t="s">
        <v>70</v>
      </c>
    </row>
    <row r="52288" spans="17:63" ht="29.25" customHeight="1" x14ac:dyDescent="0.2">
      <c r="Q52288" s="92" t="s">
        <v>50</v>
      </c>
      <c r="BF52288" s="101" t="s">
        <v>58</v>
      </c>
      <c r="BK52288" s="98" t="s">
        <v>70</v>
      </c>
    </row>
    <row r="52289" spans="17:63" ht="29.25" customHeight="1" x14ac:dyDescent="0.2">
      <c r="Q52289" s="92" t="s">
        <v>50</v>
      </c>
      <c r="BF52289" s="101" t="s">
        <v>58</v>
      </c>
      <c r="BK52289" s="98" t="s">
        <v>70</v>
      </c>
    </row>
    <row r="52290" spans="17:63" ht="29.25" customHeight="1" x14ac:dyDescent="0.2">
      <c r="Q52290" s="92" t="s">
        <v>50</v>
      </c>
      <c r="BF52290" s="101" t="s">
        <v>58</v>
      </c>
      <c r="BK52290" s="98" t="s">
        <v>70</v>
      </c>
    </row>
    <row r="52291" spans="17:63" ht="29.25" customHeight="1" x14ac:dyDescent="0.2">
      <c r="Q52291" s="92" t="s">
        <v>50</v>
      </c>
      <c r="BF52291" s="101" t="s">
        <v>58</v>
      </c>
      <c r="BK52291" s="98" t="s">
        <v>70</v>
      </c>
    </row>
    <row r="52292" spans="17:63" ht="29.25" customHeight="1" x14ac:dyDescent="0.2">
      <c r="Q52292" s="92" t="s">
        <v>50</v>
      </c>
      <c r="BF52292" s="101" t="s">
        <v>58</v>
      </c>
      <c r="BK52292" s="98" t="s">
        <v>70</v>
      </c>
    </row>
    <row r="52293" spans="17:63" ht="29.25" customHeight="1" x14ac:dyDescent="0.2">
      <c r="Q52293" s="92" t="s">
        <v>50</v>
      </c>
      <c r="BF52293" s="101" t="s">
        <v>58</v>
      </c>
      <c r="BK52293" s="98" t="s">
        <v>70</v>
      </c>
    </row>
    <row r="52294" spans="17:63" ht="29.25" customHeight="1" x14ac:dyDescent="0.2">
      <c r="Q52294" s="92" t="s">
        <v>50</v>
      </c>
      <c r="BF52294" s="101" t="s">
        <v>58</v>
      </c>
      <c r="BK52294" s="98" t="s">
        <v>70</v>
      </c>
    </row>
    <row r="52295" spans="17:63" ht="29.25" customHeight="1" x14ac:dyDescent="0.2">
      <c r="Q52295" s="92" t="s">
        <v>50</v>
      </c>
      <c r="BF52295" s="101" t="s">
        <v>58</v>
      </c>
      <c r="BK52295" s="98" t="s">
        <v>70</v>
      </c>
    </row>
    <row r="52296" spans="17:63" ht="29.25" customHeight="1" x14ac:dyDescent="0.2">
      <c r="Q52296" s="92" t="s">
        <v>50</v>
      </c>
      <c r="BF52296" s="101" t="s">
        <v>58</v>
      </c>
      <c r="BK52296" s="98" t="s">
        <v>70</v>
      </c>
    </row>
    <row r="52297" spans="17:63" ht="29.25" customHeight="1" x14ac:dyDescent="0.2">
      <c r="Q52297" s="92" t="s">
        <v>50</v>
      </c>
      <c r="BF52297" s="101" t="s">
        <v>58</v>
      </c>
      <c r="BK52297" s="98" t="s">
        <v>70</v>
      </c>
    </row>
    <row r="52298" spans="17:63" ht="29.25" customHeight="1" x14ac:dyDescent="0.2">
      <c r="Q52298" s="92" t="s">
        <v>50</v>
      </c>
      <c r="BF52298" s="101" t="s">
        <v>58</v>
      </c>
      <c r="BK52298" s="98" t="s">
        <v>70</v>
      </c>
    </row>
    <row r="52299" spans="17:63" ht="29.25" customHeight="1" x14ac:dyDescent="0.2">
      <c r="Q52299" s="92" t="s">
        <v>50</v>
      </c>
      <c r="BF52299" s="101" t="s">
        <v>58</v>
      </c>
      <c r="BK52299" s="98" t="s">
        <v>70</v>
      </c>
    </row>
    <row r="52300" spans="17:63" ht="29.25" customHeight="1" x14ac:dyDescent="0.2">
      <c r="Q52300" s="92" t="s">
        <v>50</v>
      </c>
      <c r="BF52300" s="101" t="s">
        <v>58</v>
      </c>
      <c r="BK52300" s="98" t="s">
        <v>70</v>
      </c>
    </row>
    <row r="52301" spans="17:63" ht="29.25" customHeight="1" x14ac:dyDescent="0.2">
      <c r="Q52301" s="92" t="s">
        <v>50</v>
      </c>
      <c r="BF52301" s="101" t="s">
        <v>58</v>
      </c>
      <c r="BK52301" s="98" t="s">
        <v>70</v>
      </c>
    </row>
    <row r="52302" spans="17:63" ht="29.25" customHeight="1" x14ac:dyDescent="0.2">
      <c r="Q52302" s="92" t="s">
        <v>50</v>
      </c>
      <c r="BF52302" s="101" t="s">
        <v>58</v>
      </c>
      <c r="BK52302" s="98" t="s">
        <v>70</v>
      </c>
    </row>
    <row r="52303" spans="17:63" ht="29.25" customHeight="1" x14ac:dyDescent="0.2">
      <c r="Q52303" s="92" t="s">
        <v>50</v>
      </c>
      <c r="BF52303" s="101" t="s">
        <v>58</v>
      </c>
      <c r="BK52303" s="98" t="s">
        <v>70</v>
      </c>
    </row>
    <row r="52304" spans="17:63" ht="29.25" customHeight="1" x14ac:dyDescent="0.2">
      <c r="Q52304" s="92" t="s">
        <v>50</v>
      </c>
      <c r="BF52304" s="101" t="s">
        <v>58</v>
      </c>
      <c r="BK52304" s="98" t="s">
        <v>70</v>
      </c>
    </row>
    <row r="52305" spans="17:63" ht="29.25" customHeight="1" x14ac:dyDescent="0.2">
      <c r="Q52305" s="92" t="s">
        <v>50</v>
      </c>
      <c r="BF52305" s="101" t="s">
        <v>58</v>
      </c>
      <c r="BK52305" s="98" t="s">
        <v>70</v>
      </c>
    </row>
    <row r="52306" spans="17:63" ht="29.25" customHeight="1" x14ac:dyDescent="0.2">
      <c r="Q52306" s="92" t="s">
        <v>50</v>
      </c>
      <c r="BF52306" s="101" t="s">
        <v>58</v>
      </c>
      <c r="BK52306" s="98" t="s">
        <v>70</v>
      </c>
    </row>
    <row r="52307" spans="17:63" ht="29.25" customHeight="1" x14ac:dyDescent="0.2">
      <c r="Q52307" s="92" t="s">
        <v>50</v>
      </c>
      <c r="BF52307" s="101" t="s">
        <v>58</v>
      </c>
      <c r="BK52307" s="98" t="s">
        <v>70</v>
      </c>
    </row>
    <row r="52308" spans="17:63" ht="29.25" customHeight="1" x14ac:dyDescent="0.2">
      <c r="Q52308" s="92" t="s">
        <v>50</v>
      </c>
      <c r="BF52308" s="101" t="s">
        <v>58</v>
      </c>
      <c r="BK52308" s="98" t="s">
        <v>70</v>
      </c>
    </row>
    <row r="52309" spans="17:63" ht="29.25" customHeight="1" x14ac:dyDescent="0.2">
      <c r="Q52309" s="92" t="s">
        <v>50</v>
      </c>
      <c r="BF52309" s="101" t="s">
        <v>58</v>
      </c>
      <c r="BK52309" s="98" t="s">
        <v>70</v>
      </c>
    </row>
    <row r="52310" spans="17:63" ht="29.25" customHeight="1" x14ac:dyDescent="0.2">
      <c r="Q52310" s="92" t="s">
        <v>50</v>
      </c>
      <c r="BF52310" s="101" t="s">
        <v>58</v>
      </c>
      <c r="BK52310" s="98" t="s">
        <v>70</v>
      </c>
    </row>
    <row r="52311" spans="17:63" ht="29.25" customHeight="1" x14ac:dyDescent="0.2">
      <c r="Q52311" s="92" t="s">
        <v>50</v>
      </c>
      <c r="BF52311" s="101" t="s">
        <v>58</v>
      </c>
      <c r="BK52311" s="98" t="s">
        <v>70</v>
      </c>
    </row>
    <row r="52312" spans="17:63" ht="29.25" customHeight="1" x14ac:dyDescent="0.2">
      <c r="Q52312" s="92" t="s">
        <v>50</v>
      </c>
      <c r="BF52312" s="101" t="s">
        <v>58</v>
      </c>
      <c r="BK52312" s="98" t="s">
        <v>70</v>
      </c>
    </row>
    <row r="52313" spans="17:63" ht="29.25" customHeight="1" x14ac:dyDescent="0.2">
      <c r="Q52313" s="92" t="s">
        <v>50</v>
      </c>
      <c r="BF52313" s="101" t="s">
        <v>58</v>
      </c>
      <c r="BK52313" s="98" t="s">
        <v>70</v>
      </c>
    </row>
    <row r="52314" spans="17:63" ht="29.25" customHeight="1" x14ac:dyDescent="0.2">
      <c r="Q52314" s="92" t="s">
        <v>50</v>
      </c>
      <c r="BF52314" s="101" t="s">
        <v>58</v>
      </c>
      <c r="BK52314" s="98" t="s">
        <v>70</v>
      </c>
    </row>
    <row r="52315" spans="17:63" ht="29.25" customHeight="1" x14ac:dyDescent="0.2">
      <c r="Q52315" s="92" t="s">
        <v>50</v>
      </c>
      <c r="BF52315" s="101" t="s">
        <v>58</v>
      </c>
      <c r="BK52315" s="98" t="s">
        <v>70</v>
      </c>
    </row>
    <row r="52316" spans="17:63" ht="29.25" customHeight="1" x14ac:dyDescent="0.2">
      <c r="Q52316" s="92" t="s">
        <v>50</v>
      </c>
      <c r="BF52316" s="101" t="s">
        <v>58</v>
      </c>
      <c r="BK52316" s="98" t="s">
        <v>70</v>
      </c>
    </row>
    <row r="52317" spans="17:63" ht="29.25" customHeight="1" x14ac:dyDescent="0.2">
      <c r="Q52317" s="92" t="s">
        <v>50</v>
      </c>
      <c r="BF52317" s="101" t="s">
        <v>58</v>
      </c>
      <c r="BK52317" s="98" t="s">
        <v>70</v>
      </c>
    </row>
    <row r="52318" spans="17:63" ht="29.25" customHeight="1" x14ac:dyDescent="0.2">
      <c r="Q52318" s="92" t="s">
        <v>50</v>
      </c>
      <c r="BF52318" s="101" t="s">
        <v>58</v>
      </c>
      <c r="BK52318" s="98" t="s">
        <v>70</v>
      </c>
    </row>
    <row r="52319" spans="17:63" ht="29.25" customHeight="1" x14ac:dyDescent="0.2">
      <c r="Q52319" s="92" t="s">
        <v>50</v>
      </c>
      <c r="BF52319" s="101" t="s">
        <v>58</v>
      </c>
      <c r="BK52319" s="98" t="s">
        <v>70</v>
      </c>
    </row>
    <row r="52320" spans="17:63" ht="29.25" customHeight="1" x14ac:dyDescent="0.2">
      <c r="Q52320" s="92" t="s">
        <v>50</v>
      </c>
      <c r="BF52320" s="101" t="s">
        <v>58</v>
      </c>
      <c r="BK52320" s="98" t="s">
        <v>70</v>
      </c>
    </row>
    <row r="52321" spans="17:63" ht="29.25" customHeight="1" x14ac:dyDescent="0.2">
      <c r="Q52321" s="92" t="s">
        <v>50</v>
      </c>
      <c r="BF52321" s="101" t="s">
        <v>58</v>
      </c>
      <c r="BK52321" s="98" t="s">
        <v>70</v>
      </c>
    </row>
    <row r="52322" spans="17:63" ht="29.25" customHeight="1" x14ac:dyDescent="0.2">
      <c r="Q52322" s="92" t="s">
        <v>50</v>
      </c>
      <c r="BF52322" s="101" t="s">
        <v>58</v>
      </c>
      <c r="BK52322" s="98" t="s">
        <v>70</v>
      </c>
    </row>
    <row r="52323" spans="17:63" ht="29.25" customHeight="1" x14ac:dyDescent="0.2">
      <c r="Q52323" s="92" t="s">
        <v>50</v>
      </c>
      <c r="BF52323" s="101" t="s">
        <v>58</v>
      </c>
      <c r="BK52323" s="98" t="s">
        <v>70</v>
      </c>
    </row>
    <row r="52324" spans="17:63" ht="29.25" customHeight="1" x14ac:dyDescent="0.2">
      <c r="Q52324" s="92" t="s">
        <v>50</v>
      </c>
      <c r="BF52324" s="101" t="s">
        <v>58</v>
      </c>
      <c r="BK52324" s="98" t="s">
        <v>70</v>
      </c>
    </row>
    <row r="52325" spans="17:63" ht="29.25" customHeight="1" x14ac:dyDescent="0.2">
      <c r="Q52325" s="92" t="s">
        <v>50</v>
      </c>
      <c r="BF52325" s="101" t="s">
        <v>58</v>
      </c>
      <c r="BK52325" s="98" t="s">
        <v>70</v>
      </c>
    </row>
    <row r="52326" spans="17:63" ht="29.25" customHeight="1" x14ac:dyDescent="0.2">
      <c r="Q52326" s="92" t="s">
        <v>50</v>
      </c>
      <c r="BF52326" s="101" t="s">
        <v>58</v>
      </c>
      <c r="BK52326" s="98" t="s">
        <v>70</v>
      </c>
    </row>
    <row r="52327" spans="17:63" ht="29.25" customHeight="1" x14ac:dyDescent="0.2">
      <c r="Q52327" s="92" t="s">
        <v>50</v>
      </c>
      <c r="BF52327" s="101" t="s">
        <v>58</v>
      </c>
      <c r="BK52327" s="98" t="s">
        <v>70</v>
      </c>
    </row>
    <row r="52328" spans="17:63" ht="29.25" customHeight="1" x14ac:dyDescent="0.2">
      <c r="Q52328" s="92" t="s">
        <v>50</v>
      </c>
      <c r="BF52328" s="101" t="s">
        <v>58</v>
      </c>
      <c r="BK52328" s="98" t="s">
        <v>70</v>
      </c>
    </row>
    <row r="52329" spans="17:63" ht="29.25" customHeight="1" x14ac:dyDescent="0.2">
      <c r="Q52329" s="92" t="s">
        <v>50</v>
      </c>
      <c r="BF52329" s="101" t="s">
        <v>58</v>
      </c>
      <c r="BK52329" s="98" t="s">
        <v>70</v>
      </c>
    </row>
    <row r="52330" spans="17:63" ht="29.25" customHeight="1" x14ac:dyDescent="0.2">
      <c r="Q52330" s="92" t="s">
        <v>50</v>
      </c>
      <c r="BF52330" s="101" t="s">
        <v>58</v>
      </c>
      <c r="BK52330" s="98" t="s">
        <v>70</v>
      </c>
    </row>
    <row r="52331" spans="17:63" ht="29.25" customHeight="1" x14ac:dyDescent="0.2">
      <c r="Q52331" s="92" t="s">
        <v>50</v>
      </c>
      <c r="BF52331" s="101" t="s">
        <v>58</v>
      </c>
      <c r="BK52331" s="98" t="s">
        <v>70</v>
      </c>
    </row>
    <row r="52332" spans="17:63" ht="29.25" customHeight="1" x14ac:dyDescent="0.2">
      <c r="Q52332" s="92" t="s">
        <v>50</v>
      </c>
      <c r="BF52332" s="101" t="s">
        <v>58</v>
      </c>
      <c r="BK52332" s="98" t="s">
        <v>70</v>
      </c>
    </row>
    <row r="52333" spans="17:63" ht="29.25" customHeight="1" x14ac:dyDescent="0.2">
      <c r="Q52333" s="92" t="s">
        <v>50</v>
      </c>
      <c r="BF52333" s="101" t="s">
        <v>58</v>
      </c>
      <c r="BK52333" s="98" t="s">
        <v>70</v>
      </c>
    </row>
    <row r="52334" spans="17:63" ht="29.25" customHeight="1" x14ac:dyDescent="0.2">
      <c r="Q52334" s="92" t="s">
        <v>50</v>
      </c>
      <c r="BF52334" s="101" t="s">
        <v>58</v>
      </c>
      <c r="BK52334" s="98" t="s">
        <v>70</v>
      </c>
    </row>
    <row r="52335" spans="17:63" ht="29.25" customHeight="1" x14ac:dyDescent="0.2">
      <c r="Q52335" s="92" t="s">
        <v>50</v>
      </c>
      <c r="BF52335" s="101" t="s">
        <v>58</v>
      </c>
      <c r="BK52335" s="98" t="s">
        <v>70</v>
      </c>
    </row>
    <row r="52336" spans="17:63" ht="29.25" customHeight="1" x14ac:dyDescent="0.2">
      <c r="Q52336" s="92" t="s">
        <v>50</v>
      </c>
      <c r="BF52336" s="101" t="s">
        <v>58</v>
      </c>
      <c r="BK52336" s="98" t="s">
        <v>70</v>
      </c>
    </row>
    <row r="52337" spans="17:63" ht="29.25" customHeight="1" x14ac:dyDescent="0.2">
      <c r="Q52337" s="92" t="s">
        <v>50</v>
      </c>
      <c r="BF52337" s="101" t="s">
        <v>58</v>
      </c>
      <c r="BK52337" s="98" t="s">
        <v>70</v>
      </c>
    </row>
    <row r="52338" spans="17:63" ht="29.25" customHeight="1" x14ac:dyDescent="0.2">
      <c r="Q52338" s="92" t="s">
        <v>50</v>
      </c>
      <c r="BF52338" s="101" t="s">
        <v>58</v>
      </c>
      <c r="BK52338" s="98" t="s">
        <v>70</v>
      </c>
    </row>
    <row r="52339" spans="17:63" ht="29.25" customHeight="1" x14ac:dyDescent="0.2">
      <c r="Q52339" s="92" t="s">
        <v>50</v>
      </c>
      <c r="BF52339" s="101" t="s">
        <v>58</v>
      </c>
      <c r="BK52339" s="98" t="s">
        <v>70</v>
      </c>
    </row>
    <row r="52340" spans="17:63" ht="29.25" customHeight="1" x14ac:dyDescent="0.2">
      <c r="Q52340" s="92" t="s">
        <v>50</v>
      </c>
      <c r="BF52340" s="101" t="s">
        <v>58</v>
      </c>
      <c r="BK52340" s="98" t="s">
        <v>70</v>
      </c>
    </row>
    <row r="52341" spans="17:63" ht="29.25" customHeight="1" x14ac:dyDescent="0.2">
      <c r="Q52341" s="92" t="s">
        <v>50</v>
      </c>
      <c r="BF52341" s="101" t="s">
        <v>58</v>
      </c>
      <c r="BK52341" s="98" t="s">
        <v>70</v>
      </c>
    </row>
    <row r="52342" spans="17:63" ht="29.25" customHeight="1" x14ac:dyDescent="0.2">
      <c r="Q52342" s="92" t="s">
        <v>50</v>
      </c>
      <c r="BF52342" s="101" t="s">
        <v>58</v>
      </c>
      <c r="BK52342" s="98" t="s">
        <v>70</v>
      </c>
    </row>
    <row r="52343" spans="17:63" ht="29.25" customHeight="1" x14ac:dyDescent="0.2">
      <c r="Q52343" s="92" t="s">
        <v>50</v>
      </c>
      <c r="BF52343" s="101" t="s">
        <v>58</v>
      </c>
      <c r="BK52343" s="98" t="s">
        <v>70</v>
      </c>
    </row>
    <row r="52344" spans="17:63" ht="29.25" customHeight="1" x14ac:dyDescent="0.2">
      <c r="Q52344" s="92" t="s">
        <v>50</v>
      </c>
      <c r="BF52344" s="101" t="s">
        <v>58</v>
      </c>
      <c r="BK52344" s="98" t="s">
        <v>70</v>
      </c>
    </row>
    <row r="52345" spans="17:63" ht="29.25" customHeight="1" x14ac:dyDescent="0.2">
      <c r="Q52345" s="92" t="s">
        <v>50</v>
      </c>
      <c r="BF52345" s="101" t="s">
        <v>58</v>
      </c>
      <c r="BK52345" s="98" t="s">
        <v>70</v>
      </c>
    </row>
    <row r="52346" spans="17:63" ht="29.25" customHeight="1" x14ac:dyDescent="0.2">
      <c r="Q52346" s="92" t="s">
        <v>50</v>
      </c>
      <c r="BF52346" s="101" t="s">
        <v>58</v>
      </c>
      <c r="BK52346" s="98" t="s">
        <v>70</v>
      </c>
    </row>
    <row r="52347" spans="17:63" ht="29.25" customHeight="1" x14ac:dyDescent="0.2">
      <c r="Q52347" s="92" t="s">
        <v>50</v>
      </c>
      <c r="BF52347" s="101" t="s">
        <v>58</v>
      </c>
      <c r="BK52347" s="98" t="s">
        <v>70</v>
      </c>
    </row>
    <row r="52348" spans="17:63" ht="29.25" customHeight="1" x14ac:dyDescent="0.2">
      <c r="Q52348" s="92" t="s">
        <v>50</v>
      </c>
      <c r="BF52348" s="101" t="s">
        <v>58</v>
      </c>
      <c r="BK52348" s="98" t="s">
        <v>70</v>
      </c>
    </row>
    <row r="52349" spans="17:63" ht="29.25" customHeight="1" x14ac:dyDescent="0.2">
      <c r="Q52349" s="92" t="s">
        <v>50</v>
      </c>
      <c r="BF52349" s="101" t="s">
        <v>58</v>
      </c>
      <c r="BK52349" s="98" t="s">
        <v>70</v>
      </c>
    </row>
    <row r="52350" spans="17:63" ht="29.25" customHeight="1" x14ac:dyDescent="0.2">
      <c r="Q52350" s="92" t="s">
        <v>50</v>
      </c>
      <c r="BF52350" s="101" t="s">
        <v>58</v>
      </c>
      <c r="BK52350" s="98" t="s">
        <v>70</v>
      </c>
    </row>
    <row r="52351" spans="17:63" ht="29.25" customHeight="1" x14ac:dyDescent="0.2">
      <c r="Q52351" s="92" t="s">
        <v>50</v>
      </c>
      <c r="BF52351" s="101" t="s">
        <v>58</v>
      </c>
      <c r="BK52351" s="98" t="s">
        <v>70</v>
      </c>
    </row>
    <row r="52352" spans="17:63" ht="29.25" customHeight="1" x14ac:dyDescent="0.2">
      <c r="Q52352" s="92" t="s">
        <v>50</v>
      </c>
      <c r="BF52352" s="101" t="s">
        <v>58</v>
      </c>
      <c r="BK52352" s="98" t="s">
        <v>70</v>
      </c>
    </row>
    <row r="52353" spans="17:63" ht="29.25" customHeight="1" x14ac:dyDescent="0.2">
      <c r="Q52353" s="92" t="s">
        <v>50</v>
      </c>
      <c r="BF52353" s="101" t="s">
        <v>58</v>
      </c>
      <c r="BK52353" s="98" t="s">
        <v>70</v>
      </c>
    </row>
    <row r="52354" spans="17:63" ht="29.25" customHeight="1" x14ac:dyDescent="0.2">
      <c r="Q52354" s="92" t="s">
        <v>50</v>
      </c>
      <c r="BF52354" s="101" t="s">
        <v>58</v>
      </c>
      <c r="BK52354" s="98" t="s">
        <v>70</v>
      </c>
    </row>
    <row r="52355" spans="17:63" ht="29.25" customHeight="1" x14ac:dyDescent="0.2">
      <c r="Q52355" s="92" t="s">
        <v>50</v>
      </c>
      <c r="BF52355" s="101" t="s">
        <v>58</v>
      </c>
      <c r="BK52355" s="98" t="s">
        <v>70</v>
      </c>
    </row>
    <row r="52356" spans="17:63" ht="29.25" customHeight="1" x14ac:dyDescent="0.2">
      <c r="Q52356" s="92" t="s">
        <v>50</v>
      </c>
      <c r="BF52356" s="101" t="s">
        <v>58</v>
      </c>
      <c r="BK52356" s="98" t="s">
        <v>70</v>
      </c>
    </row>
    <row r="52357" spans="17:63" ht="29.25" customHeight="1" x14ac:dyDescent="0.2">
      <c r="Q52357" s="92" t="s">
        <v>50</v>
      </c>
      <c r="BF52357" s="101" t="s">
        <v>58</v>
      </c>
      <c r="BK52357" s="98" t="s">
        <v>70</v>
      </c>
    </row>
    <row r="52358" spans="17:63" ht="29.25" customHeight="1" x14ac:dyDescent="0.2">
      <c r="Q52358" s="92" t="s">
        <v>50</v>
      </c>
      <c r="BF52358" s="101" t="s">
        <v>58</v>
      </c>
      <c r="BK52358" s="98" t="s">
        <v>70</v>
      </c>
    </row>
    <row r="52359" spans="17:63" ht="29.25" customHeight="1" x14ac:dyDescent="0.2">
      <c r="Q52359" s="92" t="s">
        <v>50</v>
      </c>
      <c r="BF52359" s="101" t="s">
        <v>58</v>
      </c>
      <c r="BK52359" s="98" t="s">
        <v>70</v>
      </c>
    </row>
    <row r="52360" spans="17:63" ht="29.25" customHeight="1" x14ac:dyDescent="0.2">
      <c r="Q52360" s="92" t="s">
        <v>50</v>
      </c>
      <c r="BF52360" s="101" t="s">
        <v>58</v>
      </c>
      <c r="BK52360" s="98" t="s">
        <v>70</v>
      </c>
    </row>
    <row r="52361" spans="17:63" ht="29.25" customHeight="1" x14ac:dyDescent="0.2">
      <c r="Q52361" s="92" t="s">
        <v>50</v>
      </c>
      <c r="BF52361" s="101" t="s">
        <v>58</v>
      </c>
      <c r="BK52361" s="98" t="s">
        <v>70</v>
      </c>
    </row>
    <row r="52362" spans="17:63" ht="29.25" customHeight="1" x14ac:dyDescent="0.2">
      <c r="Q52362" s="92" t="s">
        <v>50</v>
      </c>
      <c r="BF52362" s="101" t="s">
        <v>58</v>
      </c>
      <c r="BK52362" s="98" t="s">
        <v>70</v>
      </c>
    </row>
    <row r="52363" spans="17:63" ht="29.25" customHeight="1" x14ac:dyDescent="0.2">
      <c r="Q52363" s="92" t="s">
        <v>50</v>
      </c>
      <c r="BF52363" s="101" t="s">
        <v>58</v>
      </c>
      <c r="BK52363" s="98" t="s">
        <v>70</v>
      </c>
    </row>
    <row r="52364" spans="17:63" ht="29.25" customHeight="1" x14ac:dyDescent="0.2">
      <c r="Q52364" s="92" t="s">
        <v>50</v>
      </c>
      <c r="BF52364" s="101" t="s">
        <v>58</v>
      </c>
      <c r="BK52364" s="98" t="s">
        <v>70</v>
      </c>
    </row>
    <row r="52365" spans="17:63" ht="29.25" customHeight="1" x14ac:dyDescent="0.2">
      <c r="Q52365" s="92" t="s">
        <v>50</v>
      </c>
      <c r="BF52365" s="101" t="s">
        <v>58</v>
      </c>
      <c r="BK52365" s="98" t="s">
        <v>70</v>
      </c>
    </row>
    <row r="52366" spans="17:63" ht="29.25" customHeight="1" x14ac:dyDescent="0.2">
      <c r="Q52366" s="92" t="s">
        <v>50</v>
      </c>
      <c r="BF52366" s="101" t="s">
        <v>58</v>
      </c>
      <c r="BK52366" s="98" t="s">
        <v>70</v>
      </c>
    </row>
    <row r="52367" spans="17:63" ht="29.25" customHeight="1" x14ac:dyDescent="0.2">
      <c r="Q52367" s="92" t="s">
        <v>50</v>
      </c>
      <c r="BF52367" s="101" t="s">
        <v>58</v>
      </c>
      <c r="BK52367" s="98" t="s">
        <v>70</v>
      </c>
    </row>
    <row r="52368" spans="17:63" ht="29.25" customHeight="1" x14ac:dyDescent="0.2">
      <c r="Q52368" s="92" t="s">
        <v>50</v>
      </c>
      <c r="BF52368" s="101" t="s">
        <v>58</v>
      </c>
      <c r="BK52368" s="98" t="s">
        <v>70</v>
      </c>
    </row>
    <row r="52369" spans="17:63" ht="29.25" customHeight="1" x14ac:dyDescent="0.2">
      <c r="Q52369" s="92" t="s">
        <v>50</v>
      </c>
      <c r="BF52369" s="101" t="s">
        <v>58</v>
      </c>
      <c r="BK52369" s="98" t="s">
        <v>70</v>
      </c>
    </row>
    <row r="52370" spans="17:63" ht="29.25" customHeight="1" x14ac:dyDescent="0.2">
      <c r="Q52370" s="92" t="s">
        <v>50</v>
      </c>
      <c r="BF52370" s="101" t="s">
        <v>58</v>
      </c>
      <c r="BK52370" s="98" t="s">
        <v>70</v>
      </c>
    </row>
    <row r="52371" spans="17:63" ht="29.25" customHeight="1" x14ac:dyDescent="0.2">
      <c r="Q52371" s="92" t="s">
        <v>50</v>
      </c>
      <c r="BF52371" s="101" t="s">
        <v>58</v>
      </c>
      <c r="BK52371" s="98" t="s">
        <v>70</v>
      </c>
    </row>
    <row r="52372" spans="17:63" ht="29.25" customHeight="1" x14ac:dyDescent="0.2">
      <c r="Q52372" s="92" t="s">
        <v>50</v>
      </c>
      <c r="BF52372" s="101" t="s">
        <v>58</v>
      </c>
      <c r="BK52372" s="98" t="s">
        <v>70</v>
      </c>
    </row>
    <row r="52373" spans="17:63" ht="29.25" customHeight="1" x14ac:dyDescent="0.2">
      <c r="Q52373" s="92" t="s">
        <v>50</v>
      </c>
      <c r="BF52373" s="101" t="s">
        <v>58</v>
      </c>
      <c r="BK52373" s="98" t="s">
        <v>70</v>
      </c>
    </row>
    <row r="52374" spans="17:63" ht="29.25" customHeight="1" x14ac:dyDescent="0.2">
      <c r="Q52374" s="92" t="s">
        <v>50</v>
      </c>
      <c r="BF52374" s="101" t="s">
        <v>58</v>
      </c>
      <c r="BK52374" s="98" t="s">
        <v>70</v>
      </c>
    </row>
    <row r="52375" spans="17:63" ht="29.25" customHeight="1" x14ac:dyDescent="0.2">
      <c r="Q52375" s="92" t="s">
        <v>50</v>
      </c>
      <c r="BF52375" s="101" t="s">
        <v>58</v>
      </c>
      <c r="BK52375" s="98" t="s">
        <v>70</v>
      </c>
    </row>
    <row r="52376" spans="17:63" ht="29.25" customHeight="1" x14ac:dyDescent="0.2">
      <c r="Q52376" s="92" t="s">
        <v>50</v>
      </c>
      <c r="BF52376" s="101" t="s">
        <v>58</v>
      </c>
      <c r="BK52376" s="98" t="s">
        <v>70</v>
      </c>
    </row>
    <row r="52377" spans="17:63" ht="29.25" customHeight="1" x14ac:dyDescent="0.2">
      <c r="Q52377" s="92" t="s">
        <v>50</v>
      </c>
      <c r="BF52377" s="101" t="s">
        <v>58</v>
      </c>
      <c r="BK52377" s="98" t="s">
        <v>70</v>
      </c>
    </row>
    <row r="52378" spans="17:63" ht="29.25" customHeight="1" x14ac:dyDescent="0.2">
      <c r="Q52378" s="92" t="s">
        <v>50</v>
      </c>
      <c r="BF52378" s="101" t="s">
        <v>58</v>
      </c>
      <c r="BK52378" s="98" t="s">
        <v>70</v>
      </c>
    </row>
    <row r="52379" spans="17:63" ht="29.25" customHeight="1" x14ac:dyDescent="0.2">
      <c r="Q52379" s="92" t="s">
        <v>50</v>
      </c>
      <c r="BF52379" s="101" t="s">
        <v>58</v>
      </c>
      <c r="BK52379" s="98" t="s">
        <v>70</v>
      </c>
    </row>
    <row r="52380" spans="17:63" ht="29.25" customHeight="1" x14ac:dyDescent="0.2">
      <c r="Q52380" s="92" t="s">
        <v>50</v>
      </c>
      <c r="BF52380" s="101" t="s">
        <v>58</v>
      </c>
      <c r="BK52380" s="98" t="s">
        <v>70</v>
      </c>
    </row>
    <row r="52381" spans="17:63" ht="29.25" customHeight="1" x14ac:dyDescent="0.2">
      <c r="Q52381" s="92" t="s">
        <v>50</v>
      </c>
      <c r="BF52381" s="101" t="s">
        <v>58</v>
      </c>
      <c r="BK52381" s="98" t="s">
        <v>70</v>
      </c>
    </row>
    <row r="52382" spans="17:63" ht="29.25" customHeight="1" x14ac:dyDescent="0.2">
      <c r="Q52382" s="92" t="s">
        <v>50</v>
      </c>
      <c r="BF52382" s="101" t="s">
        <v>58</v>
      </c>
      <c r="BK52382" s="98" t="s">
        <v>70</v>
      </c>
    </row>
    <row r="52383" spans="17:63" ht="29.25" customHeight="1" x14ac:dyDescent="0.2">
      <c r="Q52383" s="92" t="s">
        <v>50</v>
      </c>
      <c r="BF52383" s="101" t="s">
        <v>58</v>
      </c>
      <c r="BK52383" s="98" t="s">
        <v>70</v>
      </c>
    </row>
    <row r="52384" spans="17:63" ht="29.25" customHeight="1" x14ac:dyDescent="0.2">
      <c r="Q52384" s="92" t="s">
        <v>50</v>
      </c>
      <c r="BF52384" s="101" t="s">
        <v>58</v>
      </c>
      <c r="BK52384" s="98" t="s">
        <v>70</v>
      </c>
    </row>
    <row r="52385" spans="17:63" ht="29.25" customHeight="1" x14ac:dyDescent="0.2">
      <c r="Q52385" s="92" t="s">
        <v>50</v>
      </c>
      <c r="BF52385" s="101" t="s">
        <v>58</v>
      </c>
      <c r="BK52385" s="98" t="s">
        <v>70</v>
      </c>
    </row>
    <row r="52386" spans="17:63" ht="29.25" customHeight="1" x14ac:dyDescent="0.2">
      <c r="Q52386" s="92" t="s">
        <v>50</v>
      </c>
      <c r="BF52386" s="101" t="s">
        <v>58</v>
      </c>
      <c r="BK52386" s="98" t="s">
        <v>70</v>
      </c>
    </row>
    <row r="52387" spans="17:63" ht="29.25" customHeight="1" x14ac:dyDescent="0.2">
      <c r="Q52387" s="92" t="s">
        <v>50</v>
      </c>
      <c r="BF52387" s="101" t="s">
        <v>58</v>
      </c>
      <c r="BK52387" s="98" t="s">
        <v>70</v>
      </c>
    </row>
    <row r="52388" spans="17:63" ht="29.25" customHeight="1" x14ac:dyDescent="0.2">
      <c r="Q52388" s="92" t="s">
        <v>50</v>
      </c>
      <c r="BF52388" s="101" t="s">
        <v>58</v>
      </c>
      <c r="BK52388" s="98" t="s">
        <v>70</v>
      </c>
    </row>
    <row r="52389" spans="17:63" ht="29.25" customHeight="1" x14ac:dyDescent="0.2">
      <c r="Q52389" s="92" t="s">
        <v>50</v>
      </c>
      <c r="BF52389" s="101" t="s">
        <v>58</v>
      </c>
      <c r="BK52389" s="98" t="s">
        <v>70</v>
      </c>
    </row>
    <row r="52390" spans="17:63" ht="29.25" customHeight="1" x14ac:dyDescent="0.2">
      <c r="Q52390" s="92" t="s">
        <v>50</v>
      </c>
      <c r="BF52390" s="101" t="s">
        <v>58</v>
      </c>
      <c r="BK52390" s="98" t="s">
        <v>70</v>
      </c>
    </row>
    <row r="52391" spans="17:63" ht="29.25" customHeight="1" x14ac:dyDescent="0.2">
      <c r="Q52391" s="92" t="s">
        <v>50</v>
      </c>
      <c r="BF52391" s="101" t="s">
        <v>58</v>
      </c>
      <c r="BK52391" s="98" t="s">
        <v>70</v>
      </c>
    </row>
    <row r="52392" spans="17:63" ht="29.25" customHeight="1" x14ac:dyDescent="0.2">
      <c r="Q52392" s="92" t="s">
        <v>50</v>
      </c>
      <c r="BF52392" s="101" t="s">
        <v>58</v>
      </c>
      <c r="BK52392" s="98" t="s">
        <v>70</v>
      </c>
    </row>
    <row r="52393" spans="17:63" ht="29.25" customHeight="1" x14ac:dyDescent="0.2">
      <c r="Q52393" s="92" t="s">
        <v>50</v>
      </c>
      <c r="BF52393" s="101" t="s">
        <v>58</v>
      </c>
      <c r="BK52393" s="98" t="s">
        <v>70</v>
      </c>
    </row>
    <row r="52394" spans="17:63" ht="29.25" customHeight="1" x14ac:dyDescent="0.2">
      <c r="Q52394" s="92" t="s">
        <v>50</v>
      </c>
      <c r="BF52394" s="101" t="s">
        <v>58</v>
      </c>
      <c r="BK52394" s="98" t="s">
        <v>70</v>
      </c>
    </row>
    <row r="52395" spans="17:63" ht="29.25" customHeight="1" x14ac:dyDescent="0.2">
      <c r="Q52395" s="92" t="s">
        <v>50</v>
      </c>
      <c r="BF52395" s="101" t="s">
        <v>58</v>
      </c>
      <c r="BK52395" s="98" t="s">
        <v>70</v>
      </c>
    </row>
    <row r="52396" spans="17:63" ht="29.25" customHeight="1" x14ac:dyDescent="0.2">
      <c r="Q52396" s="92" t="s">
        <v>50</v>
      </c>
      <c r="BF52396" s="101" t="s">
        <v>58</v>
      </c>
      <c r="BK52396" s="98" t="s">
        <v>70</v>
      </c>
    </row>
    <row r="52397" spans="17:63" ht="29.25" customHeight="1" x14ac:dyDescent="0.2">
      <c r="Q52397" s="92" t="s">
        <v>50</v>
      </c>
      <c r="BF52397" s="101" t="s">
        <v>58</v>
      </c>
      <c r="BK52397" s="98" t="s">
        <v>70</v>
      </c>
    </row>
    <row r="52398" spans="17:63" ht="29.25" customHeight="1" x14ac:dyDescent="0.2">
      <c r="Q52398" s="92" t="s">
        <v>50</v>
      </c>
      <c r="BF52398" s="101" t="s">
        <v>58</v>
      </c>
      <c r="BK52398" s="98" t="s">
        <v>70</v>
      </c>
    </row>
    <row r="52399" spans="17:63" ht="29.25" customHeight="1" x14ac:dyDescent="0.2">
      <c r="Q52399" s="92" t="s">
        <v>50</v>
      </c>
      <c r="BF52399" s="101" t="s">
        <v>58</v>
      </c>
      <c r="BK52399" s="98" t="s">
        <v>70</v>
      </c>
    </row>
    <row r="52400" spans="17:63" ht="29.25" customHeight="1" x14ac:dyDescent="0.2">
      <c r="Q52400" s="92" t="s">
        <v>50</v>
      </c>
      <c r="BF52400" s="101" t="s">
        <v>58</v>
      </c>
      <c r="BK52400" s="98" t="s">
        <v>70</v>
      </c>
    </row>
    <row r="52401" spans="17:63" ht="29.25" customHeight="1" x14ac:dyDescent="0.2">
      <c r="Q52401" s="92" t="s">
        <v>50</v>
      </c>
      <c r="BF52401" s="101" t="s">
        <v>58</v>
      </c>
      <c r="BK52401" s="98" t="s">
        <v>70</v>
      </c>
    </row>
    <row r="52402" spans="17:63" ht="29.25" customHeight="1" x14ac:dyDescent="0.2">
      <c r="Q52402" s="92" t="s">
        <v>50</v>
      </c>
      <c r="BF52402" s="101" t="s">
        <v>58</v>
      </c>
      <c r="BK52402" s="98" t="s">
        <v>70</v>
      </c>
    </row>
    <row r="52403" spans="17:63" ht="29.25" customHeight="1" x14ac:dyDescent="0.2">
      <c r="Q52403" s="92" t="s">
        <v>50</v>
      </c>
      <c r="BF52403" s="101" t="s">
        <v>58</v>
      </c>
      <c r="BK52403" s="98" t="s">
        <v>70</v>
      </c>
    </row>
    <row r="52404" spans="17:63" ht="29.25" customHeight="1" x14ac:dyDescent="0.2">
      <c r="Q52404" s="92" t="s">
        <v>50</v>
      </c>
      <c r="BF52404" s="101" t="s">
        <v>58</v>
      </c>
      <c r="BK52404" s="98" t="s">
        <v>70</v>
      </c>
    </row>
    <row r="52405" spans="17:63" ht="29.25" customHeight="1" x14ac:dyDescent="0.2">
      <c r="Q52405" s="92" t="s">
        <v>50</v>
      </c>
      <c r="BF52405" s="101" t="s">
        <v>58</v>
      </c>
      <c r="BK52405" s="98" t="s">
        <v>70</v>
      </c>
    </row>
    <row r="52406" spans="17:63" ht="29.25" customHeight="1" x14ac:dyDescent="0.2">
      <c r="Q52406" s="92" t="s">
        <v>50</v>
      </c>
      <c r="BF52406" s="101" t="s">
        <v>58</v>
      </c>
      <c r="BK52406" s="98" t="s">
        <v>70</v>
      </c>
    </row>
    <row r="52407" spans="17:63" ht="29.25" customHeight="1" x14ac:dyDescent="0.2">
      <c r="Q52407" s="92" t="s">
        <v>50</v>
      </c>
      <c r="BF52407" s="101" t="s">
        <v>58</v>
      </c>
      <c r="BK52407" s="98" t="s">
        <v>70</v>
      </c>
    </row>
    <row r="52408" spans="17:63" ht="29.25" customHeight="1" x14ac:dyDescent="0.2">
      <c r="Q52408" s="92" t="s">
        <v>50</v>
      </c>
      <c r="BF52408" s="101" t="s">
        <v>58</v>
      </c>
      <c r="BK52408" s="98" t="s">
        <v>70</v>
      </c>
    </row>
    <row r="52409" spans="17:63" ht="29.25" customHeight="1" x14ac:dyDescent="0.2">
      <c r="Q52409" s="92" t="s">
        <v>50</v>
      </c>
      <c r="BF52409" s="101" t="s">
        <v>58</v>
      </c>
      <c r="BK52409" s="98" t="s">
        <v>70</v>
      </c>
    </row>
    <row r="52410" spans="17:63" ht="29.25" customHeight="1" x14ac:dyDescent="0.2">
      <c r="Q52410" s="92" t="s">
        <v>50</v>
      </c>
      <c r="BF52410" s="101" t="s">
        <v>58</v>
      </c>
      <c r="BK52410" s="98" t="s">
        <v>70</v>
      </c>
    </row>
    <row r="52411" spans="17:63" ht="29.25" customHeight="1" x14ac:dyDescent="0.2">
      <c r="Q52411" s="92" t="s">
        <v>50</v>
      </c>
      <c r="BF52411" s="101" t="s">
        <v>58</v>
      </c>
      <c r="BK52411" s="98" t="s">
        <v>70</v>
      </c>
    </row>
    <row r="52412" spans="17:63" ht="29.25" customHeight="1" x14ac:dyDescent="0.2">
      <c r="Q52412" s="92" t="s">
        <v>50</v>
      </c>
      <c r="BF52412" s="101" t="s">
        <v>58</v>
      </c>
      <c r="BK52412" s="98" t="s">
        <v>70</v>
      </c>
    </row>
    <row r="52413" spans="17:63" ht="29.25" customHeight="1" x14ac:dyDescent="0.2">
      <c r="Q52413" s="92" t="s">
        <v>50</v>
      </c>
      <c r="BF52413" s="101" t="s">
        <v>58</v>
      </c>
      <c r="BK52413" s="98" t="s">
        <v>70</v>
      </c>
    </row>
    <row r="52414" spans="17:63" ht="29.25" customHeight="1" x14ac:dyDescent="0.2">
      <c r="Q52414" s="92" t="s">
        <v>50</v>
      </c>
      <c r="BF52414" s="101" t="s">
        <v>58</v>
      </c>
      <c r="BK52414" s="98" t="s">
        <v>70</v>
      </c>
    </row>
    <row r="52415" spans="17:63" ht="29.25" customHeight="1" x14ac:dyDescent="0.2">
      <c r="Q52415" s="92" t="s">
        <v>50</v>
      </c>
      <c r="BF52415" s="101" t="s">
        <v>58</v>
      </c>
      <c r="BK52415" s="98" t="s">
        <v>70</v>
      </c>
    </row>
    <row r="52416" spans="17:63" ht="29.25" customHeight="1" x14ac:dyDescent="0.2">
      <c r="Q52416" s="92" t="s">
        <v>50</v>
      </c>
      <c r="BF52416" s="101" t="s">
        <v>58</v>
      </c>
      <c r="BK52416" s="98" t="s">
        <v>70</v>
      </c>
    </row>
    <row r="52417" spans="17:63" ht="29.25" customHeight="1" x14ac:dyDescent="0.2">
      <c r="Q52417" s="92" t="s">
        <v>50</v>
      </c>
      <c r="BF52417" s="101" t="s">
        <v>58</v>
      </c>
      <c r="BK52417" s="98" t="s">
        <v>70</v>
      </c>
    </row>
    <row r="52418" spans="17:63" ht="29.25" customHeight="1" x14ac:dyDescent="0.2">
      <c r="Q52418" s="92" t="s">
        <v>50</v>
      </c>
      <c r="BF52418" s="101" t="s">
        <v>58</v>
      </c>
      <c r="BK52418" s="98" t="s">
        <v>70</v>
      </c>
    </row>
    <row r="52419" spans="17:63" ht="29.25" customHeight="1" x14ac:dyDescent="0.2">
      <c r="Q52419" s="92" t="s">
        <v>50</v>
      </c>
      <c r="BF52419" s="101" t="s">
        <v>58</v>
      </c>
      <c r="BK52419" s="98" t="s">
        <v>70</v>
      </c>
    </row>
    <row r="52420" spans="17:63" ht="29.25" customHeight="1" x14ac:dyDescent="0.2">
      <c r="Q52420" s="92" t="s">
        <v>50</v>
      </c>
      <c r="BF52420" s="101" t="s">
        <v>58</v>
      </c>
      <c r="BK52420" s="98" t="s">
        <v>70</v>
      </c>
    </row>
    <row r="52421" spans="17:63" ht="29.25" customHeight="1" x14ac:dyDescent="0.2">
      <c r="Q52421" s="92" t="s">
        <v>50</v>
      </c>
      <c r="BF52421" s="101" t="s">
        <v>58</v>
      </c>
      <c r="BK52421" s="98" t="s">
        <v>70</v>
      </c>
    </row>
    <row r="52422" spans="17:63" ht="29.25" customHeight="1" x14ac:dyDescent="0.2">
      <c r="Q52422" s="92" t="s">
        <v>50</v>
      </c>
      <c r="BF52422" s="101" t="s">
        <v>58</v>
      </c>
      <c r="BK52422" s="98" t="s">
        <v>70</v>
      </c>
    </row>
    <row r="52423" spans="17:63" ht="29.25" customHeight="1" x14ac:dyDescent="0.2">
      <c r="Q52423" s="92" t="s">
        <v>50</v>
      </c>
      <c r="BF52423" s="101" t="s">
        <v>58</v>
      </c>
      <c r="BK52423" s="98" t="s">
        <v>70</v>
      </c>
    </row>
    <row r="52424" spans="17:63" ht="29.25" customHeight="1" x14ac:dyDescent="0.2">
      <c r="Q52424" s="92" t="s">
        <v>50</v>
      </c>
      <c r="BF52424" s="101" t="s">
        <v>58</v>
      </c>
      <c r="BK52424" s="98" t="s">
        <v>70</v>
      </c>
    </row>
    <row r="52425" spans="17:63" ht="29.25" customHeight="1" x14ac:dyDescent="0.2">
      <c r="Q52425" s="92" t="s">
        <v>50</v>
      </c>
      <c r="BF52425" s="101" t="s">
        <v>58</v>
      </c>
      <c r="BK52425" s="98" t="s">
        <v>70</v>
      </c>
    </row>
    <row r="52426" spans="17:63" ht="29.25" customHeight="1" x14ac:dyDescent="0.2">
      <c r="Q52426" s="92" t="s">
        <v>50</v>
      </c>
      <c r="BF52426" s="101" t="s">
        <v>58</v>
      </c>
      <c r="BK52426" s="98" t="s">
        <v>70</v>
      </c>
    </row>
    <row r="52427" spans="17:63" ht="29.25" customHeight="1" x14ac:dyDescent="0.2">
      <c r="Q52427" s="92" t="s">
        <v>50</v>
      </c>
      <c r="BF52427" s="101" t="s">
        <v>58</v>
      </c>
      <c r="BK52427" s="98" t="s">
        <v>70</v>
      </c>
    </row>
    <row r="52428" spans="17:63" ht="29.25" customHeight="1" x14ac:dyDescent="0.2">
      <c r="Q52428" s="92" t="s">
        <v>50</v>
      </c>
      <c r="BF52428" s="101" t="s">
        <v>58</v>
      </c>
      <c r="BK52428" s="98" t="s">
        <v>70</v>
      </c>
    </row>
    <row r="52429" spans="17:63" ht="29.25" customHeight="1" x14ac:dyDescent="0.2">
      <c r="Q52429" s="92" t="s">
        <v>50</v>
      </c>
      <c r="BF52429" s="101" t="s">
        <v>58</v>
      </c>
      <c r="BK52429" s="98" t="s">
        <v>70</v>
      </c>
    </row>
    <row r="52430" spans="17:63" ht="29.25" customHeight="1" x14ac:dyDescent="0.2">
      <c r="Q52430" s="92" t="s">
        <v>50</v>
      </c>
      <c r="BF52430" s="101" t="s">
        <v>58</v>
      </c>
      <c r="BK52430" s="98" t="s">
        <v>70</v>
      </c>
    </row>
    <row r="52431" spans="17:63" ht="29.25" customHeight="1" x14ac:dyDescent="0.2">
      <c r="Q52431" s="92" t="s">
        <v>50</v>
      </c>
      <c r="BF52431" s="101" t="s">
        <v>58</v>
      </c>
      <c r="BK52431" s="98" t="s">
        <v>70</v>
      </c>
    </row>
    <row r="52432" spans="17:63" ht="29.25" customHeight="1" x14ac:dyDescent="0.2">
      <c r="Q52432" s="92" t="s">
        <v>50</v>
      </c>
      <c r="BF52432" s="101" t="s">
        <v>58</v>
      </c>
      <c r="BK52432" s="98" t="s">
        <v>70</v>
      </c>
    </row>
    <row r="52433" spans="17:63" ht="29.25" customHeight="1" x14ac:dyDescent="0.2">
      <c r="Q52433" s="92" t="s">
        <v>50</v>
      </c>
      <c r="BF52433" s="101" t="s">
        <v>58</v>
      </c>
      <c r="BK52433" s="98" t="s">
        <v>70</v>
      </c>
    </row>
    <row r="52434" spans="17:63" ht="29.25" customHeight="1" x14ac:dyDescent="0.2">
      <c r="Q52434" s="92" t="s">
        <v>50</v>
      </c>
      <c r="BF52434" s="101" t="s">
        <v>58</v>
      </c>
      <c r="BK52434" s="98" t="s">
        <v>70</v>
      </c>
    </row>
    <row r="52435" spans="17:63" ht="29.25" customHeight="1" x14ac:dyDescent="0.2">
      <c r="Q52435" s="92" t="s">
        <v>50</v>
      </c>
      <c r="BF52435" s="101" t="s">
        <v>58</v>
      </c>
      <c r="BK52435" s="98" t="s">
        <v>70</v>
      </c>
    </row>
    <row r="52436" spans="17:63" ht="29.25" customHeight="1" x14ac:dyDescent="0.2">
      <c r="Q52436" s="92" t="s">
        <v>50</v>
      </c>
      <c r="BF52436" s="101" t="s">
        <v>58</v>
      </c>
      <c r="BK52436" s="98" t="s">
        <v>70</v>
      </c>
    </row>
    <row r="52437" spans="17:63" ht="29.25" customHeight="1" x14ac:dyDescent="0.2">
      <c r="Q52437" s="92" t="s">
        <v>50</v>
      </c>
      <c r="BF52437" s="101" t="s">
        <v>58</v>
      </c>
      <c r="BK52437" s="98" t="s">
        <v>70</v>
      </c>
    </row>
    <row r="52438" spans="17:63" ht="29.25" customHeight="1" x14ac:dyDescent="0.2">
      <c r="Q52438" s="92" t="s">
        <v>50</v>
      </c>
      <c r="BF52438" s="101" t="s">
        <v>58</v>
      </c>
      <c r="BK52438" s="98" t="s">
        <v>70</v>
      </c>
    </row>
    <row r="52439" spans="17:63" ht="29.25" customHeight="1" x14ac:dyDescent="0.2">
      <c r="Q52439" s="92" t="s">
        <v>50</v>
      </c>
      <c r="BF52439" s="101" t="s">
        <v>58</v>
      </c>
      <c r="BK52439" s="98" t="s">
        <v>70</v>
      </c>
    </row>
    <row r="52440" spans="17:63" ht="29.25" customHeight="1" x14ac:dyDescent="0.2">
      <c r="Q52440" s="92" t="s">
        <v>50</v>
      </c>
      <c r="BF52440" s="101" t="s">
        <v>58</v>
      </c>
      <c r="BK52440" s="98" t="s">
        <v>70</v>
      </c>
    </row>
    <row r="52441" spans="17:63" ht="29.25" customHeight="1" x14ac:dyDescent="0.2">
      <c r="Q52441" s="92" t="s">
        <v>50</v>
      </c>
      <c r="BF52441" s="101" t="s">
        <v>58</v>
      </c>
      <c r="BK52441" s="98" t="s">
        <v>70</v>
      </c>
    </row>
    <row r="52442" spans="17:63" ht="29.25" customHeight="1" x14ac:dyDescent="0.2">
      <c r="Q52442" s="92" t="s">
        <v>50</v>
      </c>
      <c r="BF52442" s="101" t="s">
        <v>58</v>
      </c>
      <c r="BK52442" s="98" t="s">
        <v>70</v>
      </c>
    </row>
    <row r="52443" spans="17:63" ht="29.25" customHeight="1" x14ac:dyDescent="0.2">
      <c r="Q52443" s="92" t="s">
        <v>50</v>
      </c>
      <c r="BF52443" s="101" t="s">
        <v>58</v>
      </c>
      <c r="BK52443" s="98" t="s">
        <v>70</v>
      </c>
    </row>
    <row r="52444" spans="17:63" ht="29.25" customHeight="1" x14ac:dyDescent="0.2">
      <c r="Q52444" s="92" t="s">
        <v>50</v>
      </c>
      <c r="BF52444" s="101" t="s">
        <v>58</v>
      </c>
      <c r="BK52444" s="98" t="s">
        <v>70</v>
      </c>
    </row>
    <row r="52445" spans="17:63" ht="29.25" customHeight="1" x14ac:dyDescent="0.2">
      <c r="Q52445" s="92" t="s">
        <v>50</v>
      </c>
      <c r="BF52445" s="101" t="s">
        <v>58</v>
      </c>
      <c r="BK52445" s="98" t="s">
        <v>70</v>
      </c>
    </row>
    <row r="52446" spans="17:63" ht="29.25" customHeight="1" x14ac:dyDescent="0.2">
      <c r="Q52446" s="92" t="s">
        <v>50</v>
      </c>
      <c r="BF52446" s="101" t="s">
        <v>58</v>
      </c>
      <c r="BK52446" s="98" t="s">
        <v>70</v>
      </c>
    </row>
    <row r="52447" spans="17:63" ht="29.25" customHeight="1" x14ac:dyDescent="0.2">
      <c r="Q52447" s="92" t="s">
        <v>50</v>
      </c>
      <c r="BF52447" s="101" t="s">
        <v>58</v>
      </c>
      <c r="BK52447" s="98" t="s">
        <v>70</v>
      </c>
    </row>
    <row r="52448" spans="17:63" ht="29.25" customHeight="1" x14ac:dyDescent="0.2">
      <c r="Q52448" s="92" t="s">
        <v>50</v>
      </c>
      <c r="BF52448" s="101" t="s">
        <v>58</v>
      </c>
      <c r="BK52448" s="98" t="s">
        <v>70</v>
      </c>
    </row>
    <row r="52449" spans="17:63" ht="29.25" customHeight="1" x14ac:dyDescent="0.2">
      <c r="Q52449" s="92" t="s">
        <v>50</v>
      </c>
      <c r="BF52449" s="101" t="s">
        <v>58</v>
      </c>
      <c r="BK52449" s="98" t="s">
        <v>70</v>
      </c>
    </row>
    <row r="52450" spans="17:63" ht="29.25" customHeight="1" x14ac:dyDescent="0.2">
      <c r="Q52450" s="92" t="s">
        <v>50</v>
      </c>
      <c r="BF52450" s="101" t="s">
        <v>58</v>
      </c>
      <c r="BK52450" s="98" t="s">
        <v>70</v>
      </c>
    </row>
    <row r="52451" spans="17:63" ht="29.25" customHeight="1" x14ac:dyDescent="0.2">
      <c r="Q52451" s="92" t="s">
        <v>50</v>
      </c>
      <c r="BF52451" s="101" t="s">
        <v>58</v>
      </c>
      <c r="BK52451" s="98" t="s">
        <v>70</v>
      </c>
    </row>
    <row r="52452" spans="17:63" ht="29.25" customHeight="1" x14ac:dyDescent="0.2">
      <c r="Q52452" s="92" t="s">
        <v>50</v>
      </c>
      <c r="BF52452" s="101" t="s">
        <v>58</v>
      </c>
      <c r="BK52452" s="98" t="s">
        <v>70</v>
      </c>
    </row>
    <row r="52453" spans="17:63" ht="29.25" customHeight="1" x14ac:dyDescent="0.2">
      <c r="Q52453" s="92" t="s">
        <v>50</v>
      </c>
      <c r="BF52453" s="101" t="s">
        <v>58</v>
      </c>
      <c r="BK52453" s="98" t="s">
        <v>70</v>
      </c>
    </row>
    <row r="52454" spans="17:63" ht="29.25" customHeight="1" x14ac:dyDescent="0.2">
      <c r="Q52454" s="92" t="s">
        <v>50</v>
      </c>
      <c r="BF52454" s="101" t="s">
        <v>58</v>
      </c>
      <c r="BK52454" s="98" t="s">
        <v>70</v>
      </c>
    </row>
    <row r="52455" spans="17:63" ht="29.25" customHeight="1" x14ac:dyDescent="0.2">
      <c r="Q52455" s="92" t="s">
        <v>50</v>
      </c>
      <c r="BF52455" s="101" t="s">
        <v>58</v>
      </c>
      <c r="BK52455" s="98" t="s">
        <v>70</v>
      </c>
    </row>
    <row r="52456" spans="17:63" ht="29.25" customHeight="1" x14ac:dyDescent="0.2">
      <c r="Q52456" s="92" t="s">
        <v>50</v>
      </c>
      <c r="BF52456" s="101" t="s">
        <v>58</v>
      </c>
      <c r="BK52456" s="98" t="s">
        <v>70</v>
      </c>
    </row>
    <row r="52457" spans="17:63" ht="29.25" customHeight="1" x14ac:dyDescent="0.2">
      <c r="Q52457" s="92" t="s">
        <v>50</v>
      </c>
      <c r="BF52457" s="101" t="s">
        <v>58</v>
      </c>
      <c r="BK52457" s="98" t="s">
        <v>70</v>
      </c>
    </row>
    <row r="52458" spans="17:63" ht="29.25" customHeight="1" x14ac:dyDescent="0.2">
      <c r="Q52458" s="92" t="s">
        <v>50</v>
      </c>
      <c r="BF52458" s="101" t="s">
        <v>58</v>
      </c>
      <c r="BK52458" s="98" t="s">
        <v>70</v>
      </c>
    </row>
    <row r="52459" spans="17:63" ht="29.25" customHeight="1" x14ac:dyDescent="0.2">
      <c r="Q52459" s="92" t="s">
        <v>50</v>
      </c>
      <c r="BF52459" s="101" t="s">
        <v>58</v>
      </c>
      <c r="BK52459" s="98" t="s">
        <v>70</v>
      </c>
    </row>
    <row r="52460" spans="17:63" ht="29.25" customHeight="1" x14ac:dyDescent="0.2">
      <c r="Q52460" s="92" t="s">
        <v>50</v>
      </c>
      <c r="BF52460" s="101" t="s">
        <v>58</v>
      </c>
      <c r="BK52460" s="98" t="s">
        <v>70</v>
      </c>
    </row>
    <row r="52461" spans="17:63" ht="29.25" customHeight="1" x14ac:dyDescent="0.2">
      <c r="Q52461" s="92" t="s">
        <v>50</v>
      </c>
      <c r="BF52461" s="101" t="s">
        <v>58</v>
      </c>
      <c r="BK52461" s="98" t="s">
        <v>70</v>
      </c>
    </row>
    <row r="52462" spans="17:63" ht="29.25" customHeight="1" x14ac:dyDescent="0.2">
      <c r="Q52462" s="92" t="s">
        <v>50</v>
      </c>
      <c r="BF52462" s="101" t="s">
        <v>58</v>
      </c>
      <c r="BK52462" s="98" t="s">
        <v>70</v>
      </c>
    </row>
    <row r="52463" spans="17:63" ht="29.25" customHeight="1" x14ac:dyDescent="0.2">
      <c r="Q52463" s="92" t="s">
        <v>50</v>
      </c>
      <c r="BF52463" s="101" t="s">
        <v>58</v>
      </c>
      <c r="BK52463" s="98" t="s">
        <v>70</v>
      </c>
    </row>
    <row r="52464" spans="17:63" ht="29.25" customHeight="1" x14ac:dyDescent="0.2">
      <c r="Q52464" s="92" t="s">
        <v>50</v>
      </c>
      <c r="BF52464" s="101" t="s">
        <v>58</v>
      </c>
      <c r="BK52464" s="98" t="s">
        <v>70</v>
      </c>
    </row>
    <row r="52465" spans="17:63" ht="29.25" customHeight="1" x14ac:dyDescent="0.2">
      <c r="Q52465" s="92" t="s">
        <v>50</v>
      </c>
      <c r="BF52465" s="101" t="s">
        <v>58</v>
      </c>
      <c r="BK52465" s="98" t="s">
        <v>70</v>
      </c>
    </row>
    <row r="52466" spans="17:63" ht="29.25" customHeight="1" x14ac:dyDescent="0.2">
      <c r="Q52466" s="92" t="s">
        <v>50</v>
      </c>
      <c r="BF52466" s="101" t="s">
        <v>58</v>
      </c>
      <c r="BK52466" s="98" t="s">
        <v>70</v>
      </c>
    </row>
    <row r="52467" spans="17:63" ht="29.25" customHeight="1" x14ac:dyDescent="0.2">
      <c r="Q52467" s="92" t="s">
        <v>50</v>
      </c>
      <c r="BF52467" s="101" t="s">
        <v>58</v>
      </c>
      <c r="BK52467" s="98" t="s">
        <v>70</v>
      </c>
    </row>
    <row r="52468" spans="17:63" ht="29.25" customHeight="1" x14ac:dyDescent="0.2">
      <c r="Q52468" s="92" t="s">
        <v>50</v>
      </c>
      <c r="BF52468" s="101" t="s">
        <v>58</v>
      </c>
      <c r="BK52468" s="98" t="s">
        <v>70</v>
      </c>
    </row>
    <row r="52469" spans="17:63" ht="29.25" customHeight="1" x14ac:dyDescent="0.2">
      <c r="Q52469" s="92" t="s">
        <v>50</v>
      </c>
      <c r="BF52469" s="101" t="s">
        <v>58</v>
      </c>
      <c r="BK52469" s="98" t="s">
        <v>70</v>
      </c>
    </row>
    <row r="52470" spans="17:63" ht="29.25" customHeight="1" x14ac:dyDescent="0.2">
      <c r="Q52470" s="92" t="s">
        <v>50</v>
      </c>
      <c r="BF52470" s="101" t="s">
        <v>58</v>
      </c>
      <c r="BK52470" s="98" t="s">
        <v>70</v>
      </c>
    </row>
    <row r="52471" spans="17:63" ht="29.25" customHeight="1" x14ac:dyDescent="0.2">
      <c r="Q52471" s="92" t="s">
        <v>50</v>
      </c>
      <c r="BF52471" s="101" t="s">
        <v>58</v>
      </c>
      <c r="BK52471" s="98" t="s">
        <v>70</v>
      </c>
    </row>
    <row r="52472" spans="17:63" ht="29.25" customHeight="1" x14ac:dyDescent="0.2">
      <c r="Q52472" s="92" t="s">
        <v>50</v>
      </c>
      <c r="BF52472" s="101" t="s">
        <v>58</v>
      </c>
      <c r="BK52472" s="98" t="s">
        <v>70</v>
      </c>
    </row>
    <row r="52473" spans="17:63" ht="29.25" customHeight="1" x14ac:dyDescent="0.2">
      <c r="Q52473" s="92" t="s">
        <v>50</v>
      </c>
      <c r="BF52473" s="101" t="s">
        <v>58</v>
      </c>
      <c r="BK52473" s="98" t="s">
        <v>70</v>
      </c>
    </row>
    <row r="52474" spans="17:63" ht="29.25" customHeight="1" x14ac:dyDescent="0.2">
      <c r="Q52474" s="92" t="s">
        <v>50</v>
      </c>
      <c r="BF52474" s="101" t="s">
        <v>58</v>
      </c>
      <c r="BK52474" s="98" t="s">
        <v>70</v>
      </c>
    </row>
    <row r="52475" spans="17:63" ht="29.25" customHeight="1" x14ac:dyDescent="0.2">
      <c r="Q52475" s="92" t="s">
        <v>50</v>
      </c>
      <c r="BF52475" s="101" t="s">
        <v>58</v>
      </c>
      <c r="BK52475" s="98" t="s">
        <v>70</v>
      </c>
    </row>
    <row r="52476" spans="17:63" ht="29.25" customHeight="1" x14ac:dyDescent="0.2">
      <c r="Q52476" s="92" t="s">
        <v>50</v>
      </c>
      <c r="BF52476" s="101" t="s">
        <v>58</v>
      </c>
      <c r="BK52476" s="98" t="s">
        <v>70</v>
      </c>
    </row>
    <row r="52477" spans="17:63" ht="29.25" customHeight="1" x14ac:dyDescent="0.2">
      <c r="Q52477" s="92" t="s">
        <v>50</v>
      </c>
      <c r="BF52477" s="101" t="s">
        <v>58</v>
      </c>
      <c r="BK52477" s="98" t="s">
        <v>70</v>
      </c>
    </row>
    <row r="52478" spans="17:63" ht="29.25" customHeight="1" x14ac:dyDescent="0.2">
      <c r="Q52478" s="92" t="s">
        <v>50</v>
      </c>
      <c r="BF52478" s="101" t="s">
        <v>58</v>
      </c>
      <c r="BK52478" s="98" t="s">
        <v>70</v>
      </c>
    </row>
    <row r="52479" spans="17:63" ht="29.25" customHeight="1" x14ac:dyDescent="0.2">
      <c r="Q52479" s="92" t="s">
        <v>50</v>
      </c>
      <c r="BF52479" s="101" t="s">
        <v>58</v>
      </c>
      <c r="BK52479" s="98" t="s">
        <v>70</v>
      </c>
    </row>
    <row r="52480" spans="17:63" ht="29.25" customHeight="1" x14ac:dyDescent="0.2">
      <c r="Q52480" s="92" t="s">
        <v>50</v>
      </c>
      <c r="BF52480" s="101" t="s">
        <v>58</v>
      </c>
      <c r="BK52480" s="98" t="s">
        <v>70</v>
      </c>
    </row>
    <row r="52481" spans="17:63" ht="29.25" customHeight="1" x14ac:dyDescent="0.2">
      <c r="Q52481" s="92" t="s">
        <v>50</v>
      </c>
      <c r="BF52481" s="101" t="s">
        <v>58</v>
      </c>
      <c r="BK52481" s="98" t="s">
        <v>70</v>
      </c>
    </row>
    <row r="52482" spans="17:63" ht="29.25" customHeight="1" x14ac:dyDescent="0.2">
      <c r="Q52482" s="92" t="s">
        <v>50</v>
      </c>
      <c r="BF52482" s="101" t="s">
        <v>58</v>
      </c>
      <c r="BK52482" s="98" t="s">
        <v>70</v>
      </c>
    </row>
    <row r="52483" spans="17:63" ht="29.25" customHeight="1" x14ac:dyDescent="0.2">
      <c r="Q52483" s="92" t="s">
        <v>50</v>
      </c>
      <c r="BF52483" s="101" t="s">
        <v>58</v>
      </c>
      <c r="BK52483" s="98" t="s">
        <v>70</v>
      </c>
    </row>
    <row r="52484" spans="17:63" ht="29.25" customHeight="1" x14ac:dyDescent="0.2">
      <c r="Q52484" s="92" t="s">
        <v>50</v>
      </c>
      <c r="BF52484" s="101" t="s">
        <v>58</v>
      </c>
      <c r="BK52484" s="98" t="s">
        <v>70</v>
      </c>
    </row>
    <row r="52485" spans="17:63" ht="29.25" customHeight="1" x14ac:dyDescent="0.2">
      <c r="Q52485" s="92" t="s">
        <v>50</v>
      </c>
      <c r="BF52485" s="101" t="s">
        <v>58</v>
      </c>
      <c r="BK52485" s="98" t="s">
        <v>70</v>
      </c>
    </row>
    <row r="52486" spans="17:63" ht="29.25" customHeight="1" x14ac:dyDescent="0.2">
      <c r="Q52486" s="92" t="s">
        <v>50</v>
      </c>
      <c r="BF52486" s="101" t="s">
        <v>58</v>
      </c>
      <c r="BK52486" s="98" t="s">
        <v>70</v>
      </c>
    </row>
    <row r="52487" spans="17:63" ht="29.25" customHeight="1" x14ac:dyDescent="0.2">
      <c r="Q52487" s="92" t="s">
        <v>50</v>
      </c>
      <c r="BF52487" s="101" t="s">
        <v>58</v>
      </c>
      <c r="BK52487" s="98" t="s">
        <v>70</v>
      </c>
    </row>
    <row r="52488" spans="17:63" ht="29.25" customHeight="1" x14ac:dyDescent="0.2">
      <c r="Q52488" s="92" t="s">
        <v>50</v>
      </c>
      <c r="BF52488" s="101" t="s">
        <v>58</v>
      </c>
      <c r="BK52488" s="98" t="s">
        <v>70</v>
      </c>
    </row>
    <row r="52489" spans="17:63" ht="29.25" customHeight="1" x14ac:dyDescent="0.2">
      <c r="Q52489" s="92" t="s">
        <v>50</v>
      </c>
      <c r="BF52489" s="101" t="s">
        <v>58</v>
      </c>
      <c r="BK52489" s="98" t="s">
        <v>70</v>
      </c>
    </row>
    <row r="52490" spans="17:63" ht="29.25" customHeight="1" x14ac:dyDescent="0.2">
      <c r="Q52490" s="92" t="s">
        <v>50</v>
      </c>
      <c r="BF52490" s="101" t="s">
        <v>58</v>
      </c>
      <c r="BK52490" s="98" t="s">
        <v>70</v>
      </c>
    </row>
    <row r="52491" spans="17:63" ht="29.25" customHeight="1" x14ac:dyDescent="0.2">
      <c r="Q52491" s="92" t="s">
        <v>50</v>
      </c>
      <c r="BF52491" s="101" t="s">
        <v>58</v>
      </c>
      <c r="BK52491" s="98" t="s">
        <v>70</v>
      </c>
    </row>
    <row r="52492" spans="17:63" ht="29.25" customHeight="1" x14ac:dyDescent="0.2">
      <c r="Q52492" s="92" t="s">
        <v>50</v>
      </c>
      <c r="BF52492" s="101" t="s">
        <v>58</v>
      </c>
      <c r="BK52492" s="98" t="s">
        <v>70</v>
      </c>
    </row>
    <row r="52493" spans="17:63" ht="29.25" customHeight="1" x14ac:dyDescent="0.2">
      <c r="Q52493" s="92" t="s">
        <v>50</v>
      </c>
      <c r="BF52493" s="101" t="s">
        <v>58</v>
      </c>
      <c r="BK52493" s="98" t="s">
        <v>70</v>
      </c>
    </row>
    <row r="52494" spans="17:63" ht="29.25" customHeight="1" x14ac:dyDescent="0.2">
      <c r="Q52494" s="92" t="s">
        <v>50</v>
      </c>
      <c r="BF52494" s="101" t="s">
        <v>58</v>
      </c>
      <c r="BK52494" s="98" t="s">
        <v>70</v>
      </c>
    </row>
    <row r="52495" spans="17:63" ht="29.25" customHeight="1" x14ac:dyDescent="0.2">
      <c r="Q52495" s="92" t="s">
        <v>50</v>
      </c>
      <c r="BF52495" s="101" t="s">
        <v>58</v>
      </c>
      <c r="BK52495" s="98" t="s">
        <v>70</v>
      </c>
    </row>
    <row r="52496" spans="17:63" ht="29.25" customHeight="1" x14ac:dyDescent="0.2">
      <c r="Q52496" s="92" t="s">
        <v>50</v>
      </c>
      <c r="BF52496" s="101" t="s">
        <v>58</v>
      </c>
      <c r="BK52496" s="98" t="s">
        <v>70</v>
      </c>
    </row>
    <row r="52497" spans="17:63" ht="29.25" customHeight="1" x14ac:dyDescent="0.2">
      <c r="Q52497" s="92" t="s">
        <v>50</v>
      </c>
      <c r="BF52497" s="101" t="s">
        <v>58</v>
      </c>
      <c r="BK52497" s="98" t="s">
        <v>70</v>
      </c>
    </row>
    <row r="52498" spans="17:63" ht="29.25" customHeight="1" x14ac:dyDescent="0.2">
      <c r="Q52498" s="92" t="s">
        <v>50</v>
      </c>
      <c r="BF52498" s="101" t="s">
        <v>58</v>
      </c>
      <c r="BK52498" s="98" t="s">
        <v>70</v>
      </c>
    </row>
    <row r="52499" spans="17:63" ht="29.25" customHeight="1" x14ac:dyDescent="0.2">
      <c r="Q52499" s="92" t="s">
        <v>50</v>
      </c>
      <c r="BF52499" s="101" t="s">
        <v>58</v>
      </c>
      <c r="BK52499" s="98" t="s">
        <v>70</v>
      </c>
    </row>
    <row r="52500" spans="17:63" ht="29.25" customHeight="1" x14ac:dyDescent="0.2">
      <c r="Q52500" s="92" t="s">
        <v>50</v>
      </c>
      <c r="BF52500" s="101" t="s">
        <v>58</v>
      </c>
      <c r="BK52500" s="98" t="s">
        <v>70</v>
      </c>
    </row>
    <row r="52501" spans="17:63" ht="29.25" customHeight="1" x14ac:dyDescent="0.2">
      <c r="Q52501" s="92" t="s">
        <v>50</v>
      </c>
      <c r="BF52501" s="101" t="s">
        <v>58</v>
      </c>
      <c r="BK52501" s="98" t="s">
        <v>70</v>
      </c>
    </row>
    <row r="52502" spans="17:63" ht="29.25" customHeight="1" x14ac:dyDescent="0.2">
      <c r="Q52502" s="92" t="s">
        <v>50</v>
      </c>
      <c r="BF52502" s="101" t="s">
        <v>58</v>
      </c>
      <c r="BK52502" s="98" t="s">
        <v>70</v>
      </c>
    </row>
    <row r="52503" spans="17:63" ht="29.25" customHeight="1" x14ac:dyDescent="0.2">
      <c r="Q52503" s="92" t="s">
        <v>50</v>
      </c>
      <c r="BF52503" s="101" t="s">
        <v>58</v>
      </c>
      <c r="BK52503" s="98" t="s">
        <v>70</v>
      </c>
    </row>
    <row r="52504" spans="17:63" ht="29.25" customHeight="1" x14ac:dyDescent="0.2">
      <c r="Q52504" s="92" t="s">
        <v>50</v>
      </c>
      <c r="BF52504" s="101" t="s">
        <v>58</v>
      </c>
      <c r="BK52504" s="98" t="s">
        <v>70</v>
      </c>
    </row>
    <row r="52505" spans="17:63" ht="29.25" customHeight="1" x14ac:dyDescent="0.2">
      <c r="Q52505" s="92" t="s">
        <v>50</v>
      </c>
      <c r="BF52505" s="101" t="s">
        <v>58</v>
      </c>
      <c r="BK52505" s="98" t="s">
        <v>70</v>
      </c>
    </row>
    <row r="52506" spans="17:63" ht="29.25" customHeight="1" x14ac:dyDescent="0.2">
      <c r="Q52506" s="92" t="s">
        <v>50</v>
      </c>
      <c r="BF52506" s="101" t="s">
        <v>58</v>
      </c>
      <c r="BK52506" s="98" t="s">
        <v>70</v>
      </c>
    </row>
    <row r="52507" spans="17:63" ht="29.25" customHeight="1" x14ac:dyDescent="0.2">
      <c r="Q52507" s="92" t="s">
        <v>50</v>
      </c>
      <c r="BF52507" s="101" t="s">
        <v>58</v>
      </c>
      <c r="BK52507" s="98" t="s">
        <v>70</v>
      </c>
    </row>
    <row r="52508" spans="17:63" ht="29.25" customHeight="1" x14ac:dyDescent="0.2">
      <c r="Q52508" s="92" t="s">
        <v>50</v>
      </c>
      <c r="BF52508" s="101" t="s">
        <v>58</v>
      </c>
      <c r="BK52508" s="98" t="s">
        <v>70</v>
      </c>
    </row>
    <row r="52509" spans="17:63" ht="29.25" customHeight="1" x14ac:dyDescent="0.2">
      <c r="Q52509" s="92" t="s">
        <v>50</v>
      </c>
      <c r="BF52509" s="101" t="s">
        <v>58</v>
      </c>
      <c r="BK52509" s="98" t="s">
        <v>70</v>
      </c>
    </row>
    <row r="52510" spans="17:63" ht="29.25" customHeight="1" x14ac:dyDescent="0.2">
      <c r="Q52510" s="92" t="s">
        <v>50</v>
      </c>
      <c r="BF52510" s="101" t="s">
        <v>58</v>
      </c>
      <c r="BK52510" s="98" t="s">
        <v>70</v>
      </c>
    </row>
    <row r="52511" spans="17:63" ht="29.25" customHeight="1" x14ac:dyDescent="0.2">
      <c r="Q52511" s="92" t="s">
        <v>50</v>
      </c>
      <c r="BF52511" s="101" t="s">
        <v>58</v>
      </c>
      <c r="BK52511" s="98" t="s">
        <v>70</v>
      </c>
    </row>
    <row r="52512" spans="17:63" ht="29.25" customHeight="1" x14ac:dyDescent="0.2">
      <c r="Q52512" s="92" t="s">
        <v>50</v>
      </c>
      <c r="BF52512" s="101" t="s">
        <v>58</v>
      </c>
      <c r="BK52512" s="98" t="s">
        <v>70</v>
      </c>
    </row>
    <row r="52513" spans="17:63" ht="29.25" customHeight="1" x14ac:dyDescent="0.2">
      <c r="Q52513" s="92" t="s">
        <v>50</v>
      </c>
      <c r="BF52513" s="101" t="s">
        <v>58</v>
      </c>
      <c r="BK52513" s="98" t="s">
        <v>70</v>
      </c>
    </row>
    <row r="52514" spans="17:63" ht="29.25" customHeight="1" x14ac:dyDescent="0.2">
      <c r="Q52514" s="92" t="s">
        <v>50</v>
      </c>
      <c r="BF52514" s="101" t="s">
        <v>58</v>
      </c>
      <c r="BK52514" s="98" t="s">
        <v>70</v>
      </c>
    </row>
    <row r="52515" spans="17:63" ht="29.25" customHeight="1" x14ac:dyDescent="0.2">
      <c r="Q52515" s="92" t="s">
        <v>50</v>
      </c>
      <c r="BF52515" s="101" t="s">
        <v>58</v>
      </c>
      <c r="BK52515" s="98" t="s">
        <v>70</v>
      </c>
    </row>
    <row r="52516" spans="17:63" ht="29.25" customHeight="1" x14ac:dyDescent="0.2">
      <c r="Q52516" s="92" t="s">
        <v>50</v>
      </c>
      <c r="BF52516" s="101" t="s">
        <v>58</v>
      </c>
      <c r="BK52516" s="98" t="s">
        <v>70</v>
      </c>
    </row>
    <row r="52517" spans="17:63" ht="29.25" customHeight="1" x14ac:dyDescent="0.2">
      <c r="Q52517" s="92" t="s">
        <v>50</v>
      </c>
      <c r="BF52517" s="101" t="s">
        <v>58</v>
      </c>
      <c r="BK52517" s="98" t="s">
        <v>70</v>
      </c>
    </row>
    <row r="52518" spans="17:63" ht="29.25" customHeight="1" x14ac:dyDescent="0.2">
      <c r="Q52518" s="92" t="s">
        <v>50</v>
      </c>
      <c r="BF52518" s="101" t="s">
        <v>58</v>
      </c>
      <c r="BK52518" s="98" t="s">
        <v>70</v>
      </c>
    </row>
    <row r="52519" spans="17:63" ht="29.25" customHeight="1" x14ac:dyDescent="0.2">
      <c r="Q52519" s="92" t="s">
        <v>50</v>
      </c>
      <c r="BF52519" s="101" t="s">
        <v>58</v>
      </c>
      <c r="BK52519" s="98" t="s">
        <v>70</v>
      </c>
    </row>
    <row r="52520" spans="17:63" ht="29.25" customHeight="1" x14ac:dyDescent="0.2">
      <c r="Q52520" s="92" t="s">
        <v>50</v>
      </c>
      <c r="BF52520" s="101" t="s">
        <v>58</v>
      </c>
      <c r="BK52520" s="98" t="s">
        <v>70</v>
      </c>
    </row>
    <row r="52521" spans="17:63" ht="29.25" customHeight="1" x14ac:dyDescent="0.2">
      <c r="Q52521" s="92" t="s">
        <v>50</v>
      </c>
      <c r="BF52521" s="101" t="s">
        <v>58</v>
      </c>
      <c r="BK52521" s="98" t="s">
        <v>70</v>
      </c>
    </row>
    <row r="52522" spans="17:63" ht="29.25" customHeight="1" x14ac:dyDescent="0.2">
      <c r="Q52522" s="92" t="s">
        <v>50</v>
      </c>
      <c r="BF52522" s="101" t="s">
        <v>58</v>
      </c>
      <c r="BK52522" s="98" t="s">
        <v>70</v>
      </c>
    </row>
    <row r="52523" spans="17:63" ht="29.25" customHeight="1" x14ac:dyDescent="0.2">
      <c r="Q52523" s="92" t="s">
        <v>50</v>
      </c>
      <c r="BF52523" s="101" t="s">
        <v>58</v>
      </c>
      <c r="BK52523" s="98" t="s">
        <v>70</v>
      </c>
    </row>
    <row r="52524" spans="17:63" ht="29.25" customHeight="1" x14ac:dyDescent="0.2">
      <c r="Q52524" s="92" t="s">
        <v>50</v>
      </c>
      <c r="BF52524" s="101" t="s">
        <v>58</v>
      </c>
      <c r="BK52524" s="98" t="s">
        <v>70</v>
      </c>
    </row>
    <row r="52525" spans="17:63" ht="29.25" customHeight="1" x14ac:dyDescent="0.2">
      <c r="Q52525" s="92" t="s">
        <v>50</v>
      </c>
      <c r="BF52525" s="101" t="s">
        <v>58</v>
      </c>
      <c r="BK52525" s="98" t="s">
        <v>70</v>
      </c>
    </row>
    <row r="52526" spans="17:63" ht="29.25" customHeight="1" x14ac:dyDescent="0.2">
      <c r="Q52526" s="92" t="s">
        <v>50</v>
      </c>
      <c r="BF52526" s="101" t="s">
        <v>58</v>
      </c>
      <c r="BK52526" s="98" t="s">
        <v>70</v>
      </c>
    </row>
    <row r="52527" spans="17:63" ht="29.25" customHeight="1" x14ac:dyDescent="0.2">
      <c r="Q52527" s="92" t="s">
        <v>50</v>
      </c>
      <c r="BF52527" s="101" t="s">
        <v>58</v>
      </c>
      <c r="BK52527" s="98" t="s">
        <v>70</v>
      </c>
    </row>
    <row r="52528" spans="17:63" ht="29.25" customHeight="1" x14ac:dyDescent="0.2">
      <c r="Q52528" s="92" t="s">
        <v>50</v>
      </c>
      <c r="BF52528" s="101" t="s">
        <v>58</v>
      </c>
      <c r="BK52528" s="98" t="s">
        <v>70</v>
      </c>
    </row>
    <row r="52529" spans="17:63" ht="29.25" customHeight="1" x14ac:dyDescent="0.2">
      <c r="Q52529" s="92" t="s">
        <v>50</v>
      </c>
      <c r="BF52529" s="101" t="s">
        <v>58</v>
      </c>
      <c r="BK52529" s="98" t="s">
        <v>70</v>
      </c>
    </row>
    <row r="52530" spans="17:63" ht="29.25" customHeight="1" x14ac:dyDescent="0.2">
      <c r="Q52530" s="92" t="s">
        <v>50</v>
      </c>
      <c r="BF52530" s="101" t="s">
        <v>58</v>
      </c>
      <c r="BK52530" s="98" t="s">
        <v>70</v>
      </c>
    </row>
    <row r="52531" spans="17:63" ht="29.25" customHeight="1" x14ac:dyDescent="0.2">
      <c r="Q52531" s="92" t="s">
        <v>50</v>
      </c>
      <c r="BF52531" s="101" t="s">
        <v>58</v>
      </c>
      <c r="BK52531" s="98" t="s">
        <v>70</v>
      </c>
    </row>
    <row r="52532" spans="17:63" ht="29.25" customHeight="1" x14ac:dyDescent="0.2">
      <c r="Q52532" s="92" t="s">
        <v>50</v>
      </c>
      <c r="BF52532" s="101" t="s">
        <v>58</v>
      </c>
      <c r="BK52532" s="98" t="s">
        <v>70</v>
      </c>
    </row>
    <row r="52533" spans="17:63" ht="29.25" customHeight="1" x14ac:dyDescent="0.2">
      <c r="Q52533" s="92" t="s">
        <v>50</v>
      </c>
      <c r="BF52533" s="101" t="s">
        <v>58</v>
      </c>
      <c r="BK52533" s="98" t="s">
        <v>70</v>
      </c>
    </row>
    <row r="52534" spans="17:63" ht="29.25" customHeight="1" x14ac:dyDescent="0.2">
      <c r="Q52534" s="92" t="s">
        <v>50</v>
      </c>
      <c r="BF52534" s="101" t="s">
        <v>58</v>
      </c>
      <c r="BK52534" s="98" t="s">
        <v>70</v>
      </c>
    </row>
    <row r="52535" spans="17:63" ht="29.25" customHeight="1" x14ac:dyDescent="0.2">
      <c r="Q52535" s="92" t="s">
        <v>50</v>
      </c>
      <c r="BF52535" s="101" t="s">
        <v>58</v>
      </c>
      <c r="BK52535" s="98" t="s">
        <v>70</v>
      </c>
    </row>
    <row r="52536" spans="17:63" ht="29.25" customHeight="1" x14ac:dyDescent="0.2">
      <c r="Q52536" s="92" t="s">
        <v>50</v>
      </c>
      <c r="BF52536" s="101" t="s">
        <v>58</v>
      </c>
      <c r="BK52536" s="98" t="s">
        <v>70</v>
      </c>
    </row>
    <row r="52537" spans="17:63" ht="29.25" customHeight="1" x14ac:dyDescent="0.2">
      <c r="Q52537" s="92" t="s">
        <v>50</v>
      </c>
      <c r="BF52537" s="101" t="s">
        <v>58</v>
      </c>
      <c r="BK52537" s="98" t="s">
        <v>70</v>
      </c>
    </row>
    <row r="52538" spans="17:63" ht="29.25" customHeight="1" x14ac:dyDescent="0.2">
      <c r="Q52538" s="92" t="s">
        <v>50</v>
      </c>
      <c r="BF52538" s="101" t="s">
        <v>58</v>
      </c>
      <c r="BK52538" s="98" t="s">
        <v>70</v>
      </c>
    </row>
    <row r="52539" spans="17:63" ht="29.25" customHeight="1" x14ac:dyDescent="0.2">
      <c r="Q52539" s="92" t="s">
        <v>50</v>
      </c>
      <c r="BF52539" s="101" t="s">
        <v>58</v>
      </c>
      <c r="BK52539" s="98" t="s">
        <v>70</v>
      </c>
    </row>
    <row r="52540" spans="17:63" ht="29.25" customHeight="1" x14ac:dyDescent="0.2">
      <c r="Q52540" s="92" t="s">
        <v>50</v>
      </c>
      <c r="BF52540" s="101" t="s">
        <v>58</v>
      </c>
      <c r="BK52540" s="98" t="s">
        <v>70</v>
      </c>
    </row>
    <row r="52541" spans="17:63" ht="29.25" customHeight="1" x14ac:dyDescent="0.2">
      <c r="Q52541" s="92" t="s">
        <v>50</v>
      </c>
      <c r="BF52541" s="101" t="s">
        <v>58</v>
      </c>
      <c r="BK52541" s="98" t="s">
        <v>70</v>
      </c>
    </row>
    <row r="52542" spans="17:63" ht="29.25" customHeight="1" x14ac:dyDescent="0.2">
      <c r="Q52542" s="92" t="s">
        <v>50</v>
      </c>
      <c r="BF52542" s="101" t="s">
        <v>58</v>
      </c>
      <c r="BK52542" s="98" t="s">
        <v>70</v>
      </c>
    </row>
    <row r="52543" spans="17:63" ht="29.25" customHeight="1" x14ac:dyDescent="0.2">
      <c r="Q52543" s="92" t="s">
        <v>50</v>
      </c>
      <c r="BF52543" s="101" t="s">
        <v>58</v>
      </c>
      <c r="BK52543" s="98" t="s">
        <v>70</v>
      </c>
    </row>
    <row r="52544" spans="17:63" ht="29.25" customHeight="1" x14ac:dyDescent="0.2">
      <c r="Q52544" s="92" t="s">
        <v>50</v>
      </c>
      <c r="BF52544" s="101" t="s">
        <v>58</v>
      </c>
      <c r="BK52544" s="98" t="s">
        <v>70</v>
      </c>
    </row>
    <row r="52545" spans="17:63" ht="29.25" customHeight="1" x14ac:dyDescent="0.2">
      <c r="Q52545" s="92" t="s">
        <v>50</v>
      </c>
      <c r="BF52545" s="101" t="s">
        <v>58</v>
      </c>
      <c r="BK52545" s="98" t="s">
        <v>70</v>
      </c>
    </row>
    <row r="52546" spans="17:63" ht="29.25" customHeight="1" x14ac:dyDescent="0.2">
      <c r="Q52546" s="92" t="s">
        <v>50</v>
      </c>
      <c r="BF52546" s="101" t="s">
        <v>58</v>
      </c>
      <c r="BK52546" s="98" t="s">
        <v>70</v>
      </c>
    </row>
    <row r="52547" spans="17:63" ht="29.25" customHeight="1" x14ac:dyDescent="0.2">
      <c r="Q52547" s="92" t="s">
        <v>50</v>
      </c>
      <c r="BF52547" s="101" t="s">
        <v>58</v>
      </c>
      <c r="BK52547" s="98" t="s">
        <v>70</v>
      </c>
    </row>
    <row r="52548" spans="17:63" ht="29.25" customHeight="1" x14ac:dyDescent="0.2">
      <c r="Q52548" s="92" t="s">
        <v>50</v>
      </c>
      <c r="BF52548" s="101" t="s">
        <v>58</v>
      </c>
      <c r="BK52548" s="98" t="s">
        <v>70</v>
      </c>
    </row>
    <row r="52549" spans="17:63" ht="29.25" customHeight="1" x14ac:dyDescent="0.2">
      <c r="Q52549" s="92" t="s">
        <v>50</v>
      </c>
      <c r="BF52549" s="101" t="s">
        <v>58</v>
      </c>
      <c r="BK52549" s="98" t="s">
        <v>70</v>
      </c>
    </row>
    <row r="52550" spans="17:63" ht="29.25" customHeight="1" x14ac:dyDescent="0.2">
      <c r="Q52550" s="92" t="s">
        <v>50</v>
      </c>
      <c r="BF52550" s="101" t="s">
        <v>58</v>
      </c>
      <c r="BK52550" s="98" t="s">
        <v>70</v>
      </c>
    </row>
    <row r="52551" spans="17:63" ht="29.25" customHeight="1" x14ac:dyDescent="0.2">
      <c r="Q52551" s="92" t="s">
        <v>50</v>
      </c>
      <c r="BF52551" s="101" t="s">
        <v>58</v>
      </c>
      <c r="BK52551" s="98" t="s">
        <v>70</v>
      </c>
    </row>
    <row r="52552" spans="17:63" ht="29.25" customHeight="1" x14ac:dyDescent="0.2">
      <c r="Q52552" s="92" t="s">
        <v>50</v>
      </c>
      <c r="BF52552" s="101" t="s">
        <v>58</v>
      </c>
      <c r="BK52552" s="98" t="s">
        <v>70</v>
      </c>
    </row>
    <row r="52553" spans="17:63" ht="29.25" customHeight="1" x14ac:dyDescent="0.2">
      <c r="Q52553" s="92" t="s">
        <v>50</v>
      </c>
      <c r="BF52553" s="101" t="s">
        <v>58</v>
      </c>
      <c r="BK52553" s="98" t="s">
        <v>70</v>
      </c>
    </row>
    <row r="52554" spans="17:63" ht="29.25" customHeight="1" x14ac:dyDescent="0.2">
      <c r="Q52554" s="92" t="s">
        <v>50</v>
      </c>
      <c r="BF52554" s="101" t="s">
        <v>58</v>
      </c>
      <c r="BK52554" s="98" t="s">
        <v>70</v>
      </c>
    </row>
    <row r="52555" spans="17:63" ht="29.25" customHeight="1" x14ac:dyDescent="0.2">
      <c r="Q52555" s="92" t="s">
        <v>50</v>
      </c>
      <c r="BF52555" s="101" t="s">
        <v>58</v>
      </c>
      <c r="BK52555" s="98" t="s">
        <v>70</v>
      </c>
    </row>
    <row r="52556" spans="17:63" ht="29.25" customHeight="1" x14ac:dyDescent="0.2">
      <c r="Q52556" s="92" t="s">
        <v>50</v>
      </c>
      <c r="BF52556" s="101" t="s">
        <v>58</v>
      </c>
      <c r="BK52556" s="98" t="s">
        <v>70</v>
      </c>
    </row>
    <row r="52557" spans="17:63" ht="29.25" customHeight="1" x14ac:dyDescent="0.2">
      <c r="Q52557" s="92" t="s">
        <v>50</v>
      </c>
      <c r="BF52557" s="101" t="s">
        <v>58</v>
      </c>
      <c r="BK52557" s="98" t="s">
        <v>70</v>
      </c>
    </row>
    <row r="52558" spans="17:63" ht="29.25" customHeight="1" x14ac:dyDescent="0.2">
      <c r="Q52558" s="92" t="s">
        <v>50</v>
      </c>
      <c r="BF52558" s="101" t="s">
        <v>58</v>
      </c>
      <c r="BK52558" s="98" t="s">
        <v>70</v>
      </c>
    </row>
    <row r="52559" spans="17:63" ht="29.25" customHeight="1" x14ac:dyDescent="0.2">
      <c r="Q52559" s="92" t="s">
        <v>50</v>
      </c>
      <c r="BF52559" s="101" t="s">
        <v>58</v>
      </c>
      <c r="BK52559" s="98" t="s">
        <v>70</v>
      </c>
    </row>
    <row r="52560" spans="17:63" ht="29.25" customHeight="1" x14ac:dyDescent="0.2">
      <c r="Q52560" s="92" t="s">
        <v>50</v>
      </c>
      <c r="BF52560" s="101" t="s">
        <v>58</v>
      </c>
      <c r="BK52560" s="98" t="s">
        <v>70</v>
      </c>
    </row>
    <row r="52561" spans="17:63" ht="29.25" customHeight="1" x14ac:dyDescent="0.2">
      <c r="Q52561" s="92" t="s">
        <v>50</v>
      </c>
      <c r="BF52561" s="101" t="s">
        <v>58</v>
      </c>
      <c r="BK52561" s="98" t="s">
        <v>70</v>
      </c>
    </row>
    <row r="52562" spans="17:63" ht="29.25" customHeight="1" x14ac:dyDescent="0.2">
      <c r="Q52562" s="92" t="s">
        <v>50</v>
      </c>
      <c r="BF52562" s="101" t="s">
        <v>58</v>
      </c>
      <c r="BK52562" s="98" t="s">
        <v>70</v>
      </c>
    </row>
    <row r="52563" spans="17:63" ht="29.25" customHeight="1" x14ac:dyDescent="0.2">
      <c r="Q52563" s="92" t="s">
        <v>50</v>
      </c>
      <c r="BF52563" s="101" t="s">
        <v>58</v>
      </c>
      <c r="BK52563" s="98" t="s">
        <v>70</v>
      </c>
    </row>
    <row r="52564" spans="17:63" ht="29.25" customHeight="1" x14ac:dyDescent="0.2">
      <c r="Q52564" s="92" t="s">
        <v>50</v>
      </c>
      <c r="BF52564" s="101" t="s">
        <v>58</v>
      </c>
      <c r="BK52564" s="98" t="s">
        <v>70</v>
      </c>
    </row>
    <row r="52565" spans="17:63" ht="29.25" customHeight="1" x14ac:dyDescent="0.2">
      <c r="Q52565" s="92" t="s">
        <v>50</v>
      </c>
      <c r="BF52565" s="101" t="s">
        <v>58</v>
      </c>
      <c r="BK52565" s="98" t="s">
        <v>70</v>
      </c>
    </row>
    <row r="52566" spans="17:63" ht="29.25" customHeight="1" x14ac:dyDescent="0.2">
      <c r="Q52566" s="92" t="s">
        <v>50</v>
      </c>
      <c r="BF52566" s="101" t="s">
        <v>58</v>
      </c>
      <c r="BK52566" s="98" t="s">
        <v>70</v>
      </c>
    </row>
    <row r="52567" spans="17:63" ht="29.25" customHeight="1" x14ac:dyDescent="0.2">
      <c r="Q52567" s="92" t="s">
        <v>50</v>
      </c>
      <c r="BF52567" s="101" t="s">
        <v>58</v>
      </c>
      <c r="BK52567" s="98" t="s">
        <v>70</v>
      </c>
    </row>
    <row r="52568" spans="17:63" ht="29.25" customHeight="1" x14ac:dyDescent="0.2">
      <c r="Q52568" s="92" t="s">
        <v>50</v>
      </c>
      <c r="BF52568" s="101" t="s">
        <v>58</v>
      </c>
      <c r="BK52568" s="98" t="s">
        <v>70</v>
      </c>
    </row>
    <row r="52569" spans="17:63" ht="29.25" customHeight="1" x14ac:dyDescent="0.2">
      <c r="Q52569" s="92" t="s">
        <v>50</v>
      </c>
      <c r="BF52569" s="101" t="s">
        <v>58</v>
      </c>
      <c r="BK52569" s="98" t="s">
        <v>70</v>
      </c>
    </row>
    <row r="52570" spans="17:63" ht="29.25" customHeight="1" x14ac:dyDescent="0.2">
      <c r="Q52570" s="92" t="s">
        <v>50</v>
      </c>
      <c r="BF52570" s="101" t="s">
        <v>58</v>
      </c>
      <c r="BK52570" s="98" t="s">
        <v>70</v>
      </c>
    </row>
    <row r="52571" spans="17:63" ht="29.25" customHeight="1" x14ac:dyDescent="0.2">
      <c r="Q52571" s="92" t="s">
        <v>50</v>
      </c>
      <c r="BF52571" s="101" t="s">
        <v>58</v>
      </c>
      <c r="BK52571" s="98" t="s">
        <v>70</v>
      </c>
    </row>
    <row r="52572" spans="17:63" ht="29.25" customHeight="1" x14ac:dyDescent="0.2">
      <c r="Q52572" s="92" t="s">
        <v>50</v>
      </c>
      <c r="BF52572" s="101" t="s">
        <v>58</v>
      </c>
      <c r="BK52572" s="98" t="s">
        <v>70</v>
      </c>
    </row>
    <row r="52573" spans="17:63" ht="29.25" customHeight="1" x14ac:dyDescent="0.2">
      <c r="Q52573" s="92" t="s">
        <v>50</v>
      </c>
      <c r="BF52573" s="101" t="s">
        <v>58</v>
      </c>
      <c r="BK52573" s="98" t="s">
        <v>70</v>
      </c>
    </row>
    <row r="52574" spans="17:63" ht="29.25" customHeight="1" x14ac:dyDescent="0.2">
      <c r="Q52574" s="92" t="s">
        <v>50</v>
      </c>
      <c r="BF52574" s="101" t="s">
        <v>58</v>
      </c>
      <c r="BK52574" s="98" t="s">
        <v>70</v>
      </c>
    </row>
    <row r="52575" spans="17:63" ht="29.25" customHeight="1" x14ac:dyDescent="0.2">
      <c r="Q52575" s="92" t="s">
        <v>50</v>
      </c>
      <c r="BF52575" s="101" t="s">
        <v>58</v>
      </c>
      <c r="BK52575" s="98" t="s">
        <v>70</v>
      </c>
    </row>
    <row r="52576" spans="17:63" ht="29.25" customHeight="1" x14ac:dyDescent="0.2">
      <c r="Q52576" s="92" t="s">
        <v>50</v>
      </c>
      <c r="BF52576" s="101" t="s">
        <v>58</v>
      </c>
      <c r="BK52576" s="98" t="s">
        <v>70</v>
      </c>
    </row>
    <row r="52577" spans="17:63" ht="29.25" customHeight="1" x14ac:dyDescent="0.2">
      <c r="Q52577" s="92" t="s">
        <v>50</v>
      </c>
      <c r="BF52577" s="101" t="s">
        <v>58</v>
      </c>
      <c r="BK52577" s="98" t="s">
        <v>70</v>
      </c>
    </row>
    <row r="52578" spans="17:63" ht="29.25" customHeight="1" x14ac:dyDescent="0.2">
      <c r="Q52578" s="92" t="s">
        <v>50</v>
      </c>
      <c r="BF52578" s="101" t="s">
        <v>58</v>
      </c>
      <c r="BK52578" s="98" t="s">
        <v>70</v>
      </c>
    </row>
    <row r="52579" spans="17:63" ht="29.25" customHeight="1" x14ac:dyDescent="0.2">
      <c r="Q52579" s="92" t="s">
        <v>50</v>
      </c>
      <c r="BF52579" s="101" t="s">
        <v>58</v>
      </c>
      <c r="BK52579" s="98" t="s">
        <v>70</v>
      </c>
    </row>
    <row r="52580" spans="17:63" ht="29.25" customHeight="1" x14ac:dyDescent="0.2">
      <c r="Q52580" s="92" t="s">
        <v>50</v>
      </c>
      <c r="BF52580" s="101" t="s">
        <v>58</v>
      </c>
      <c r="BK52580" s="98" t="s">
        <v>70</v>
      </c>
    </row>
    <row r="52581" spans="17:63" ht="29.25" customHeight="1" x14ac:dyDescent="0.2">
      <c r="Q52581" s="92" t="s">
        <v>50</v>
      </c>
      <c r="BF52581" s="101" t="s">
        <v>58</v>
      </c>
      <c r="BK52581" s="98" t="s">
        <v>70</v>
      </c>
    </row>
    <row r="52582" spans="17:63" ht="29.25" customHeight="1" x14ac:dyDescent="0.2">
      <c r="Q52582" s="92" t="s">
        <v>50</v>
      </c>
      <c r="BF52582" s="101" t="s">
        <v>58</v>
      </c>
      <c r="BK52582" s="98" t="s">
        <v>70</v>
      </c>
    </row>
    <row r="52583" spans="17:63" ht="29.25" customHeight="1" x14ac:dyDescent="0.2">
      <c r="Q52583" s="92" t="s">
        <v>50</v>
      </c>
      <c r="BF52583" s="101" t="s">
        <v>58</v>
      </c>
      <c r="BK52583" s="98" t="s">
        <v>70</v>
      </c>
    </row>
    <row r="52584" spans="17:63" ht="29.25" customHeight="1" x14ac:dyDescent="0.2">
      <c r="Q52584" s="92" t="s">
        <v>50</v>
      </c>
      <c r="BF52584" s="101" t="s">
        <v>58</v>
      </c>
      <c r="BK52584" s="98" t="s">
        <v>70</v>
      </c>
    </row>
    <row r="52585" spans="17:63" ht="29.25" customHeight="1" x14ac:dyDescent="0.2">
      <c r="Q52585" s="92" t="s">
        <v>50</v>
      </c>
      <c r="BF52585" s="101" t="s">
        <v>58</v>
      </c>
      <c r="BK52585" s="98" t="s">
        <v>70</v>
      </c>
    </row>
    <row r="52586" spans="17:63" ht="29.25" customHeight="1" x14ac:dyDescent="0.2">
      <c r="Q52586" s="92" t="s">
        <v>50</v>
      </c>
      <c r="BF52586" s="101" t="s">
        <v>58</v>
      </c>
      <c r="BK52586" s="98" t="s">
        <v>70</v>
      </c>
    </row>
    <row r="52587" spans="17:63" ht="29.25" customHeight="1" x14ac:dyDescent="0.2">
      <c r="Q52587" s="92" t="s">
        <v>50</v>
      </c>
      <c r="BF52587" s="101" t="s">
        <v>58</v>
      </c>
      <c r="BK52587" s="98" t="s">
        <v>70</v>
      </c>
    </row>
    <row r="52588" spans="17:63" ht="29.25" customHeight="1" x14ac:dyDescent="0.2">
      <c r="Q52588" s="92" t="s">
        <v>50</v>
      </c>
      <c r="BF52588" s="101" t="s">
        <v>58</v>
      </c>
      <c r="BK52588" s="98" t="s">
        <v>70</v>
      </c>
    </row>
    <row r="52589" spans="17:63" ht="29.25" customHeight="1" x14ac:dyDescent="0.2">
      <c r="Q52589" s="92" t="s">
        <v>50</v>
      </c>
      <c r="BF52589" s="101" t="s">
        <v>58</v>
      </c>
      <c r="BK52589" s="98" t="s">
        <v>70</v>
      </c>
    </row>
    <row r="52590" spans="17:63" ht="29.25" customHeight="1" x14ac:dyDescent="0.2">
      <c r="Q52590" s="92" t="s">
        <v>50</v>
      </c>
      <c r="BF52590" s="101" t="s">
        <v>58</v>
      </c>
      <c r="BK52590" s="98" t="s">
        <v>70</v>
      </c>
    </row>
    <row r="52591" spans="17:63" ht="29.25" customHeight="1" x14ac:dyDescent="0.2">
      <c r="Q52591" s="92" t="s">
        <v>50</v>
      </c>
      <c r="BF52591" s="101" t="s">
        <v>58</v>
      </c>
      <c r="BK52591" s="98" t="s">
        <v>70</v>
      </c>
    </row>
    <row r="52592" spans="17:63" ht="29.25" customHeight="1" x14ac:dyDescent="0.2">
      <c r="Q52592" s="92" t="s">
        <v>50</v>
      </c>
      <c r="BF52592" s="101" t="s">
        <v>58</v>
      </c>
      <c r="BK52592" s="98" t="s">
        <v>70</v>
      </c>
    </row>
    <row r="52593" spans="17:63" ht="29.25" customHeight="1" x14ac:dyDescent="0.2">
      <c r="Q52593" s="92" t="s">
        <v>50</v>
      </c>
      <c r="BF52593" s="101" t="s">
        <v>58</v>
      </c>
      <c r="BK52593" s="98" t="s">
        <v>70</v>
      </c>
    </row>
    <row r="52594" spans="17:63" ht="29.25" customHeight="1" x14ac:dyDescent="0.2">
      <c r="Q52594" s="92" t="s">
        <v>50</v>
      </c>
      <c r="BF52594" s="101" t="s">
        <v>58</v>
      </c>
      <c r="BK52594" s="98" t="s">
        <v>70</v>
      </c>
    </row>
    <row r="52595" spans="17:63" ht="29.25" customHeight="1" x14ac:dyDescent="0.2">
      <c r="Q52595" s="92" t="s">
        <v>50</v>
      </c>
      <c r="BF52595" s="101" t="s">
        <v>58</v>
      </c>
      <c r="BK52595" s="98" t="s">
        <v>70</v>
      </c>
    </row>
    <row r="52596" spans="17:63" ht="29.25" customHeight="1" x14ac:dyDescent="0.2">
      <c r="Q52596" s="92" t="s">
        <v>50</v>
      </c>
      <c r="BF52596" s="101" t="s">
        <v>58</v>
      </c>
      <c r="BK52596" s="98" t="s">
        <v>70</v>
      </c>
    </row>
    <row r="52597" spans="17:63" ht="29.25" customHeight="1" x14ac:dyDescent="0.2">
      <c r="Q52597" s="92" t="s">
        <v>50</v>
      </c>
      <c r="BF52597" s="101" t="s">
        <v>58</v>
      </c>
      <c r="BK52597" s="98" t="s">
        <v>70</v>
      </c>
    </row>
    <row r="52598" spans="17:63" ht="29.25" customHeight="1" x14ac:dyDescent="0.2">
      <c r="Q52598" s="92" t="s">
        <v>50</v>
      </c>
      <c r="BF52598" s="101" t="s">
        <v>58</v>
      </c>
      <c r="BK52598" s="98" t="s">
        <v>70</v>
      </c>
    </row>
    <row r="52599" spans="17:63" ht="29.25" customHeight="1" x14ac:dyDescent="0.2">
      <c r="Q52599" s="92" t="s">
        <v>50</v>
      </c>
      <c r="BF52599" s="101" t="s">
        <v>58</v>
      </c>
      <c r="BK52599" s="98" t="s">
        <v>70</v>
      </c>
    </row>
    <row r="52600" spans="17:63" ht="29.25" customHeight="1" x14ac:dyDescent="0.2">
      <c r="Q52600" s="92" t="s">
        <v>50</v>
      </c>
      <c r="BF52600" s="101" t="s">
        <v>58</v>
      </c>
      <c r="BK52600" s="98" t="s">
        <v>70</v>
      </c>
    </row>
    <row r="52601" spans="17:63" ht="29.25" customHeight="1" x14ac:dyDescent="0.2">
      <c r="Q52601" s="92" t="s">
        <v>50</v>
      </c>
      <c r="BF52601" s="101" t="s">
        <v>58</v>
      </c>
      <c r="BK52601" s="98" t="s">
        <v>70</v>
      </c>
    </row>
    <row r="52602" spans="17:63" ht="29.25" customHeight="1" x14ac:dyDescent="0.2">
      <c r="Q52602" s="92" t="s">
        <v>50</v>
      </c>
      <c r="BF52602" s="101" t="s">
        <v>58</v>
      </c>
      <c r="BK52602" s="98" t="s">
        <v>70</v>
      </c>
    </row>
    <row r="52603" spans="17:63" ht="29.25" customHeight="1" x14ac:dyDescent="0.2">
      <c r="Q52603" s="92" t="s">
        <v>50</v>
      </c>
      <c r="BF52603" s="101" t="s">
        <v>58</v>
      </c>
      <c r="BK52603" s="98" t="s">
        <v>70</v>
      </c>
    </row>
    <row r="52604" spans="17:63" ht="29.25" customHeight="1" x14ac:dyDescent="0.2">
      <c r="Q52604" s="92" t="s">
        <v>50</v>
      </c>
      <c r="BF52604" s="101" t="s">
        <v>58</v>
      </c>
      <c r="BK52604" s="98" t="s">
        <v>70</v>
      </c>
    </row>
    <row r="52605" spans="17:63" ht="29.25" customHeight="1" x14ac:dyDescent="0.2">
      <c r="Q52605" s="92" t="s">
        <v>50</v>
      </c>
      <c r="BF52605" s="101" t="s">
        <v>58</v>
      </c>
      <c r="BK52605" s="98" t="s">
        <v>70</v>
      </c>
    </row>
    <row r="52606" spans="17:63" ht="29.25" customHeight="1" x14ac:dyDescent="0.2">
      <c r="Q52606" s="92" t="s">
        <v>50</v>
      </c>
      <c r="BF52606" s="101" t="s">
        <v>58</v>
      </c>
      <c r="BK52606" s="98" t="s">
        <v>70</v>
      </c>
    </row>
    <row r="52607" spans="17:63" ht="29.25" customHeight="1" x14ac:dyDescent="0.2">
      <c r="Q52607" s="92" t="s">
        <v>50</v>
      </c>
      <c r="BF52607" s="101" t="s">
        <v>58</v>
      </c>
      <c r="BK52607" s="98" t="s">
        <v>70</v>
      </c>
    </row>
    <row r="52608" spans="17:63" ht="29.25" customHeight="1" x14ac:dyDescent="0.2">
      <c r="Q52608" s="92" t="s">
        <v>50</v>
      </c>
      <c r="BF52608" s="101" t="s">
        <v>58</v>
      </c>
      <c r="BK52608" s="98" t="s">
        <v>70</v>
      </c>
    </row>
    <row r="52609" spans="17:63" ht="29.25" customHeight="1" x14ac:dyDescent="0.2">
      <c r="Q52609" s="92" t="s">
        <v>50</v>
      </c>
      <c r="BF52609" s="101" t="s">
        <v>58</v>
      </c>
      <c r="BK52609" s="98" t="s">
        <v>70</v>
      </c>
    </row>
    <row r="52610" spans="17:63" ht="29.25" customHeight="1" x14ac:dyDescent="0.2">
      <c r="Q52610" s="92" t="s">
        <v>50</v>
      </c>
      <c r="BF52610" s="101" t="s">
        <v>58</v>
      </c>
      <c r="BK52610" s="98" t="s">
        <v>70</v>
      </c>
    </row>
    <row r="52611" spans="17:63" ht="29.25" customHeight="1" x14ac:dyDescent="0.2">
      <c r="Q52611" s="92" t="s">
        <v>50</v>
      </c>
      <c r="BF52611" s="101" t="s">
        <v>58</v>
      </c>
      <c r="BK52611" s="98" t="s">
        <v>70</v>
      </c>
    </row>
    <row r="52612" spans="17:63" ht="29.25" customHeight="1" x14ac:dyDescent="0.2">
      <c r="Q52612" s="92" t="s">
        <v>50</v>
      </c>
      <c r="BF52612" s="101" t="s">
        <v>58</v>
      </c>
      <c r="BK52612" s="98" t="s">
        <v>70</v>
      </c>
    </row>
    <row r="52613" spans="17:63" ht="29.25" customHeight="1" x14ac:dyDescent="0.2">
      <c r="Q52613" s="92" t="s">
        <v>50</v>
      </c>
      <c r="BF52613" s="101" t="s">
        <v>58</v>
      </c>
      <c r="BK52613" s="98" t="s">
        <v>70</v>
      </c>
    </row>
    <row r="52614" spans="17:63" ht="29.25" customHeight="1" x14ac:dyDescent="0.2">
      <c r="Q52614" s="92" t="s">
        <v>50</v>
      </c>
      <c r="BF52614" s="101" t="s">
        <v>58</v>
      </c>
      <c r="BK52614" s="98" t="s">
        <v>70</v>
      </c>
    </row>
    <row r="52615" spans="17:63" ht="29.25" customHeight="1" x14ac:dyDescent="0.2">
      <c r="Q52615" s="92" t="s">
        <v>50</v>
      </c>
      <c r="BF52615" s="101" t="s">
        <v>58</v>
      </c>
      <c r="BK52615" s="98" t="s">
        <v>70</v>
      </c>
    </row>
    <row r="52616" spans="17:63" ht="29.25" customHeight="1" x14ac:dyDescent="0.2">
      <c r="Q52616" s="92" t="s">
        <v>50</v>
      </c>
      <c r="BF52616" s="101" t="s">
        <v>58</v>
      </c>
      <c r="BK52616" s="98" t="s">
        <v>70</v>
      </c>
    </row>
    <row r="52617" spans="17:63" ht="29.25" customHeight="1" x14ac:dyDescent="0.2">
      <c r="Q52617" s="92" t="s">
        <v>50</v>
      </c>
      <c r="BF52617" s="101" t="s">
        <v>58</v>
      </c>
      <c r="BK52617" s="98" t="s">
        <v>70</v>
      </c>
    </row>
    <row r="52618" spans="17:63" ht="29.25" customHeight="1" x14ac:dyDescent="0.2">
      <c r="Q52618" s="92" t="s">
        <v>50</v>
      </c>
      <c r="BF52618" s="101" t="s">
        <v>58</v>
      </c>
      <c r="BK52618" s="98" t="s">
        <v>70</v>
      </c>
    </row>
    <row r="52619" spans="17:63" ht="29.25" customHeight="1" x14ac:dyDescent="0.2">
      <c r="Q52619" s="92" t="s">
        <v>50</v>
      </c>
      <c r="BF52619" s="101" t="s">
        <v>58</v>
      </c>
      <c r="BK52619" s="98" t="s">
        <v>70</v>
      </c>
    </row>
    <row r="52620" spans="17:63" ht="29.25" customHeight="1" x14ac:dyDescent="0.2">
      <c r="Q52620" s="92" t="s">
        <v>50</v>
      </c>
      <c r="BF52620" s="101" t="s">
        <v>58</v>
      </c>
      <c r="BK52620" s="98" t="s">
        <v>70</v>
      </c>
    </row>
    <row r="52621" spans="17:63" ht="29.25" customHeight="1" x14ac:dyDescent="0.2">
      <c r="Q52621" s="92" t="s">
        <v>50</v>
      </c>
      <c r="BF52621" s="101" t="s">
        <v>58</v>
      </c>
      <c r="BK52621" s="98" t="s">
        <v>70</v>
      </c>
    </row>
    <row r="52622" spans="17:63" ht="29.25" customHeight="1" x14ac:dyDescent="0.2">
      <c r="Q52622" s="92" t="s">
        <v>50</v>
      </c>
      <c r="BF52622" s="101" t="s">
        <v>58</v>
      </c>
      <c r="BK52622" s="98" t="s">
        <v>70</v>
      </c>
    </row>
    <row r="52623" spans="17:63" ht="29.25" customHeight="1" x14ac:dyDescent="0.2">
      <c r="Q52623" s="92" t="s">
        <v>50</v>
      </c>
      <c r="BF52623" s="101" t="s">
        <v>58</v>
      </c>
      <c r="BK52623" s="98" t="s">
        <v>70</v>
      </c>
    </row>
    <row r="52624" spans="17:63" ht="29.25" customHeight="1" x14ac:dyDescent="0.2">
      <c r="Q52624" s="92" t="s">
        <v>50</v>
      </c>
      <c r="BF52624" s="101" t="s">
        <v>58</v>
      </c>
      <c r="BK52624" s="98" t="s">
        <v>70</v>
      </c>
    </row>
    <row r="52625" spans="17:63" ht="29.25" customHeight="1" x14ac:dyDescent="0.2">
      <c r="Q52625" s="92" t="s">
        <v>50</v>
      </c>
      <c r="BF52625" s="101" t="s">
        <v>58</v>
      </c>
      <c r="BK52625" s="98" t="s">
        <v>70</v>
      </c>
    </row>
    <row r="52626" spans="17:63" ht="29.25" customHeight="1" x14ac:dyDescent="0.2">
      <c r="Q52626" s="92" t="s">
        <v>50</v>
      </c>
      <c r="BF52626" s="101" t="s">
        <v>58</v>
      </c>
      <c r="BK52626" s="98" t="s">
        <v>70</v>
      </c>
    </row>
    <row r="52627" spans="17:63" ht="29.25" customHeight="1" x14ac:dyDescent="0.2">
      <c r="Q52627" s="92" t="s">
        <v>50</v>
      </c>
      <c r="BF52627" s="101" t="s">
        <v>58</v>
      </c>
      <c r="BK52627" s="98" t="s">
        <v>70</v>
      </c>
    </row>
    <row r="52628" spans="17:63" ht="29.25" customHeight="1" x14ac:dyDescent="0.2">
      <c r="Q52628" s="92" t="s">
        <v>50</v>
      </c>
      <c r="BF52628" s="101" t="s">
        <v>58</v>
      </c>
      <c r="BK52628" s="98" t="s">
        <v>70</v>
      </c>
    </row>
    <row r="52629" spans="17:63" ht="29.25" customHeight="1" x14ac:dyDescent="0.2">
      <c r="Q52629" s="92" t="s">
        <v>50</v>
      </c>
      <c r="BF52629" s="101" t="s">
        <v>58</v>
      </c>
      <c r="BK52629" s="98" t="s">
        <v>70</v>
      </c>
    </row>
    <row r="52630" spans="17:63" ht="29.25" customHeight="1" x14ac:dyDescent="0.2">
      <c r="Q52630" s="92" t="s">
        <v>50</v>
      </c>
      <c r="BF52630" s="101" t="s">
        <v>58</v>
      </c>
      <c r="BK52630" s="98" t="s">
        <v>70</v>
      </c>
    </row>
    <row r="52631" spans="17:63" ht="29.25" customHeight="1" x14ac:dyDescent="0.2">
      <c r="Q52631" s="92" t="s">
        <v>50</v>
      </c>
      <c r="BF52631" s="101" t="s">
        <v>58</v>
      </c>
      <c r="BK52631" s="98" t="s">
        <v>70</v>
      </c>
    </row>
    <row r="52632" spans="17:63" ht="29.25" customHeight="1" x14ac:dyDescent="0.2">
      <c r="Q52632" s="92" t="s">
        <v>50</v>
      </c>
      <c r="BF52632" s="101" t="s">
        <v>58</v>
      </c>
      <c r="BK52632" s="98" t="s">
        <v>70</v>
      </c>
    </row>
    <row r="52633" spans="17:63" ht="29.25" customHeight="1" x14ac:dyDescent="0.2">
      <c r="Q52633" s="92" t="s">
        <v>50</v>
      </c>
      <c r="BF52633" s="101" t="s">
        <v>58</v>
      </c>
      <c r="BK52633" s="98" t="s">
        <v>70</v>
      </c>
    </row>
    <row r="52634" spans="17:63" ht="29.25" customHeight="1" x14ac:dyDescent="0.2">
      <c r="Q52634" s="92" t="s">
        <v>50</v>
      </c>
      <c r="BF52634" s="101" t="s">
        <v>58</v>
      </c>
      <c r="BK52634" s="98" t="s">
        <v>70</v>
      </c>
    </row>
    <row r="52635" spans="17:63" ht="29.25" customHeight="1" x14ac:dyDescent="0.2">
      <c r="Q52635" s="92" t="s">
        <v>50</v>
      </c>
      <c r="BF52635" s="101" t="s">
        <v>58</v>
      </c>
      <c r="BK52635" s="98" t="s">
        <v>70</v>
      </c>
    </row>
    <row r="52636" spans="17:63" ht="29.25" customHeight="1" x14ac:dyDescent="0.2">
      <c r="Q52636" s="92" t="s">
        <v>50</v>
      </c>
      <c r="BF52636" s="101" t="s">
        <v>58</v>
      </c>
      <c r="BK52636" s="98" t="s">
        <v>70</v>
      </c>
    </row>
    <row r="52637" spans="17:63" ht="29.25" customHeight="1" x14ac:dyDescent="0.2">
      <c r="Q52637" s="92" t="s">
        <v>50</v>
      </c>
      <c r="BF52637" s="101" t="s">
        <v>58</v>
      </c>
      <c r="BK52637" s="98" t="s">
        <v>70</v>
      </c>
    </row>
    <row r="52638" spans="17:63" ht="29.25" customHeight="1" x14ac:dyDescent="0.2">
      <c r="Q52638" s="92" t="s">
        <v>50</v>
      </c>
      <c r="BF52638" s="101" t="s">
        <v>58</v>
      </c>
      <c r="BK52638" s="98" t="s">
        <v>70</v>
      </c>
    </row>
    <row r="52639" spans="17:63" ht="29.25" customHeight="1" x14ac:dyDescent="0.2">
      <c r="Q52639" s="92" t="s">
        <v>50</v>
      </c>
      <c r="BF52639" s="101" t="s">
        <v>58</v>
      </c>
      <c r="BK52639" s="98" t="s">
        <v>70</v>
      </c>
    </row>
    <row r="52640" spans="17:63" ht="29.25" customHeight="1" x14ac:dyDescent="0.2">
      <c r="Q52640" s="92" t="s">
        <v>50</v>
      </c>
      <c r="BF52640" s="101" t="s">
        <v>58</v>
      </c>
      <c r="BK52640" s="98" t="s">
        <v>70</v>
      </c>
    </row>
    <row r="52641" spans="17:63" ht="29.25" customHeight="1" x14ac:dyDescent="0.2">
      <c r="Q52641" s="92" t="s">
        <v>50</v>
      </c>
      <c r="BF52641" s="101" t="s">
        <v>58</v>
      </c>
      <c r="BK52641" s="98" t="s">
        <v>70</v>
      </c>
    </row>
    <row r="52642" spans="17:63" ht="29.25" customHeight="1" x14ac:dyDescent="0.2">
      <c r="Q52642" s="92" t="s">
        <v>50</v>
      </c>
      <c r="BF52642" s="101" t="s">
        <v>58</v>
      </c>
      <c r="BK52642" s="98" t="s">
        <v>70</v>
      </c>
    </row>
    <row r="52643" spans="17:63" ht="29.25" customHeight="1" x14ac:dyDescent="0.2">
      <c r="Q52643" s="92" t="s">
        <v>50</v>
      </c>
      <c r="BF52643" s="101" t="s">
        <v>58</v>
      </c>
      <c r="BK52643" s="98" t="s">
        <v>70</v>
      </c>
    </row>
    <row r="52644" spans="17:63" ht="29.25" customHeight="1" x14ac:dyDescent="0.2">
      <c r="Q52644" s="92" t="s">
        <v>50</v>
      </c>
      <c r="BF52644" s="101" t="s">
        <v>58</v>
      </c>
      <c r="BK52644" s="98" t="s">
        <v>70</v>
      </c>
    </row>
    <row r="52645" spans="17:63" ht="29.25" customHeight="1" x14ac:dyDescent="0.2">
      <c r="Q52645" s="92" t="s">
        <v>50</v>
      </c>
      <c r="BF52645" s="101" t="s">
        <v>58</v>
      </c>
      <c r="BK52645" s="98" t="s">
        <v>70</v>
      </c>
    </row>
    <row r="52646" spans="17:63" ht="29.25" customHeight="1" x14ac:dyDescent="0.2">
      <c r="Q52646" s="92" t="s">
        <v>50</v>
      </c>
      <c r="BF52646" s="101" t="s">
        <v>58</v>
      </c>
      <c r="BK52646" s="98" t="s">
        <v>70</v>
      </c>
    </row>
    <row r="52647" spans="17:63" ht="29.25" customHeight="1" x14ac:dyDescent="0.2">
      <c r="Q52647" s="92" t="s">
        <v>50</v>
      </c>
      <c r="BF52647" s="101" t="s">
        <v>58</v>
      </c>
      <c r="BK52647" s="98" t="s">
        <v>70</v>
      </c>
    </row>
    <row r="52648" spans="17:63" ht="29.25" customHeight="1" x14ac:dyDescent="0.2">
      <c r="Q52648" s="92" t="s">
        <v>50</v>
      </c>
      <c r="BF52648" s="101" t="s">
        <v>58</v>
      </c>
      <c r="BK52648" s="98" t="s">
        <v>70</v>
      </c>
    </row>
    <row r="52649" spans="17:63" ht="29.25" customHeight="1" x14ac:dyDescent="0.2">
      <c r="Q52649" s="92" t="s">
        <v>50</v>
      </c>
      <c r="BF52649" s="101" t="s">
        <v>58</v>
      </c>
      <c r="BK52649" s="98" t="s">
        <v>70</v>
      </c>
    </row>
    <row r="52650" spans="17:63" ht="29.25" customHeight="1" x14ac:dyDescent="0.2">
      <c r="Q52650" s="92" t="s">
        <v>50</v>
      </c>
      <c r="BF52650" s="101" t="s">
        <v>58</v>
      </c>
      <c r="BK52650" s="98" t="s">
        <v>70</v>
      </c>
    </row>
    <row r="52651" spans="17:63" ht="29.25" customHeight="1" x14ac:dyDescent="0.2">
      <c r="Q52651" s="92" t="s">
        <v>50</v>
      </c>
      <c r="BF52651" s="101" t="s">
        <v>58</v>
      </c>
      <c r="BK52651" s="98" t="s">
        <v>70</v>
      </c>
    </row>
    <row r="52652" spans="17:63" ht="29.25" customHeight="1" x14ac:dyDescent="0.2">
      <c r="Q52652" s="92" t="s">
        <v>50</v>
      </c>
      <c r="BF52652" s="101" t="s">
        <v>58</v>
      </c>
      <c r="BK52652" s="98" t="s">
        <v>70</v>
      </c>
    </row>
    <row r="52653" spans="17:63" ht="29.25" customHeight="1" x14ac:dyDescent="0.2">
      <c r="Q52653" s="92" t="s">
        <v>50</v>
      </c>
      <c r="BF52653" s="101" t="s">
        <v>58</v>
      </c>
      <c r="BK52653" s="98" t="s">
        <v>70</v>
      </c>
    </row>
    <row r="52654" spans="17:63" ht="29.25" customHeight="1" x14ac:dyDescent="0.2">
      <c r="Q52654" s="92" t="s">
        <v>50</v>
      </c>
      <c r="BF52654" s="101" t="s">
        <v>58</v>
      </c>
      <c r="BK52654" s="98" t="s">
        <v>70</v>
      </c>
    </row>
    <row r="52655" spans="17:63" ht="29.25" customHeight="1" x14ac:dyDescent="0.2">
      <c r="Q52655" s="92" t="s">
        <v>50</v>
      </c>
      <c r="BF52655" s="101" t="s">
        <v>58</v>
      </c>
      <c r="BK52655" s="98" t="s">
        <v>70</v>
      </c>
    </row>
    <row r="52656" spans="17:63" ht="29.25" customHeight="1" x14ac:dyDescent="0.2">
      <c r="Q52656" s="92" t="s">
        <v>50</v>
      </c>
      <c r="BF52656" s="101" t="s">
        <v>58</v>
      </c>
      <c r="BK52656" s="98" t="s">
        <v>70</v>
      </c>
    </row>
    <row r="52657" spans="17:63" ht="29.25" customHeight="1" x14ac:dyDescent="0.2">
      <c r="Q52657" s="92" t="s">
        <v>50</v>
      </c>
      <c r="BF52657" s="101" t="s">
        <v>58</v>
      </c>
      <c r="BK52657" s="98" t="s">
        <v>70</v>
      </c>
    </row>
    <row r="52658" spans="17:63" ht="29.25" customHeight="1" x14ac:dyDescent="0.2">
      <c r="Q52658" s="92" t="s">
        <v>50</v>
      </c>
      <c r="BF52658" s="101" t="s">
        <v>58</v>
      </c>
      <c r="BK52658" s="98" t="s">
        <v>70</v>
      </c>
    </row>
    <row r="52659" spans="17:63" ht="29.25" customHeight="1" x14ac:dyDescent="0.2">
      <c r="Q52659" s="92" t="s">
        <v>50</v>
      </c>
      <c r="BF52659" s="101" t="s">
        <v>58</v>
      </c>
      <c r="BK52659" s="98" t="s">
        <v>70</v>
      </c>
    </row>
    <row r="52660" spans="17:63" ht="29.25" customHeight="1" x14ac:dyDescent="0.2">
      <c r="Q52660" s="92" t="s">
        <v>50</v>
      </c>
      <c r="BF52660" s="101" t="s">
        <v>58</v>
      </c>
      <c r="BK52660" s="98" t="s">
        <v>70</v>
      </c>
    </row>
    <row r="52661" spans="17:63" ht="29.25" customHeight="1" x14ac:dyDescent="0.2">
      <c r="Q52661" s="92" t="s">
        <v>50</v>
      </c>
      <c r="BF52661" s="101" t="s">
        <v>58</v>
      </c>
      <c r="BK52661" s="98" t="s">
        <v>70</v>
      </c>
    </row>
    <row r="52662" spans="17:63" ht="29.25" customHeight="1" x14ac:dyDescent="0.2">
      <c r="Q52662" s="92" t="s">
        <v>50</v>
      </c>
      <c r="BF52662" s="101" t="s">
        <v>58</v>
      </c>
      <c r="BK52662" s="98" t="s">
        <v>70</v>
      </c>
    </row>
    <row r="52663" spans="17:63" ht="29.25" customHeight="1" x14ac:dyDescent="0.2">
      <c r="Q52663" s="92" t="s">
        <v>50</v>
      </c>
      <c r="BF52663" s="101" t="s">
        <v>58</v>
      </c>
      <c r="BK52663" s="98" t="s">
        <v>70</v>
      </c>
    </row>
    <row r="52664" spans="17:63" ht="29.25" customHeight="1" x14ac:dyDescent="0.2">
      <c r="Q52664" s="92" t="s">
        <v>50</v>
      </c>
      <c r="BF52664" s="101" t="s">
        <v>58</v>
      </c>
      <c r="BK52664" s="98" t="s">
        <v>70</v>
      </c>
    </row>
    <row r="52665" spans="17:63" ht="29.25" customHeight="1" x14ac:dyDescent="0.2">
      <c r="Q52665" s="92" t="s">
        <v>50</v>
      </c>
      <c r="BF52665" s="101" t="s">
        <v>58</v>
      </c>
      <c r="BK52665" s="98" t="s">
        <v>70</v>
      </c>
    </row>
    <row r="52666" spans="17:63" ht="29.25" customHeight="1" x14ac:dyDescent="0.2">
      <c r="Q52666" s="92" t="s">
        <v>50</v>
      </c>
      <c r="BF52666" s="101" t="s">
        <v>58</v>
      </c>
      <c r="BK52666" s="98" t="s">
        <v>70</v>
      </c>
    </row>
    <row r="52667" spans="17:63" ht="29.25" customHeight="1" x14ac:dyDescent="0.2">
      <c r="Q52667" s="92" t="s">
        <v>50</v>
      </c>
      <c r="BF52667" s="101" t="s">
        <v>58</v>
      </c>
      <c r="BK52667" s="98" t="s">
        <v>70</v>
      </c>
    </row>
    <row r="52668" spans="17:63" ht="29.25" customHeight="1" x14ac:dyDescent="0.2">
      <c r="Q52668" s="92" t="s">
        <v>50</v>
      </c>
      <c r="BF52668" s="101" t="s">
        <v>58</v>
      </c>
      <c r="BK52668" s="98" t="s">
        <v>70</v>
      </c>
    </row>
    <row r="52669" spans="17:63" ht="29.25" customHeight="1" x14ac:dyDescent="0.2">
      <c r="Q52669" s="92" t="s">
        <v>50</v>
      </c>
      <c r="BF52669" s="101" t="s">
        <v>58</v>
      </c>
      <c r="BK52669" s="98" t="s">
        <v>70</v>
      </c>
    </row>
    <row r="52670" spans="17:63" ht="29.25" customHeight="1" x14ac:dyDescent="0.2">
      <c r="Q52670" s="92" t="s">
        <v>50</v>
      </c>
      <c r="BF52670" s="101" t="s">
        <v>58</v>
      </c>
      <c r="BK52670" s="98" t="s">
        <v>70</v>
      </c>
    </row>
    <row r="52671" spans="17:63" ht="29.25" customHeight="1" x14ac:dyDescent="0.2">
      <c r="Q52671" s="92" t="s">
        <v>50</v>
      </c>
      <c r="BF52671" s="101" t="s">
        <v>58</v>
      </c>
      <c r="BK52671" s="98" t="s">
        <v>70</v>
      </c>
    </row>
    <row r="52672" spans="17:63" ht="29.25" customHeight="1" x14ac:dyDescent="0.2">
      <c r="Q52672" s="92" t="s">
        <v>50</v>
      </c>
      <c r="BF52672" s="101" t="s">
        <v>58</v>
      </c>
      <c r="BK52672" s="98" t="s">
        <v>70</v>
      </c>
    </row>
    <row r="52673" spans="17:63" ht="29.25" customHeight="1" x14ac:dyDescent="0.2">
      <c r="Q52673" s="92" t="s">
        <v>50</v>
      </c>
      <c r="BF52673" s="101" t="s">
        <v>58</v>
      </c>
      <c r="BK52673" s="98" t="s">
        <v>70</v>
      </c>
    </row>
    <row r="52674" spans="17:63" ht="29.25" customHeight="1" x14ac:dyDescent="0.2">
      <c r="Q52674" s="92" t="s">
        <v>50</v>
      </c>
      <c r="BF52674" s="101" t="s">
        <v>58</v>
      </c>
      <c r="BK52674" s="98" t="s">
        <v>70</v>
      </c>
    </row>
    <row r="52675" spans="17:63" ht="29.25" customHeight="1" x14ac:dyDescent="0.2">
      <c r="Q52675" s="92" t="s">
        <v>50</v>
      </c>
      <c r="BF52675" s="101" t="s">
        <v>58</v>
      </c>
      <c r="BK52675" s="98" t="s">
        <v>70</v>
      </c>
    </row>
    <row r="52676" spans="17:63" ht="29.25" customHeight="1" x14ac:dyDescent="0.2">
      <c r="Q52676" s="92" t="s">
        <v>50</v>
      </c>
      <c r="BF52676" s="101" t="s">
        <v>58</v>
      </c>
      <c r="BK52676" s="98" t="s">
        <v>70</v>
      </c>
    </row>
    <row r="52677" spans="17:63" ht="29.25" customHeight="1" x14ac:dyDescent="0.2">
      <c r="Q52677" s="92" t="s">
        <v>50</v>
      </c>
      <c r="BF52677" s="101" t="s">
        <v>58</v>
      </c>
      <c r="BK52677" s="98" t="s">
        <v>70</v>
      </c>
    </row>
    <row r="52678" spans="17:63" ht="29.25" customHeight="1" x14ac:dyDescent="0.2">
      <c r="Q52678" s="92" t="s">
        <v>50</v>
      </c>
      <c r="BF52678" s="101" t="s">
        <v>58</v>
      </c>
      <c r="BK52678" s="98" t="s">
        <v>70</v>
      </c>
    </row>
    <row r="52679" spans="17:63" ht="29.25" customHeight="1" x14ac:dyDescent="0.2">
      <c r="Q52679" s="92" t="s">
        <v>50</v>
      </c>
      <c r="BF52679" s="101" t="s">
        <v>58</v>
      </c>
      <c r="BK52679" s="98" t="s">
        <v>70</v>
      </c>
    </row>
    <row r="52680" spans="17:63" ht="29.25" customHeight="1" x14ac:dyDescent="0.2">
      <c r="Q52680" s="92" t="s">
        <v>50</v>
      </c>
      <c r="BF52680" s="101" t="s">
        <v>58</v>
      </c>
      <c r="BK52680" s="98" t="s">
        <v>70</v>
      </c>
    </row>
    <row r="52681" spans="17:63" ht="29.25" customHeight="1" x14ac:dyDescent="0.2">
      <c r="Q52681" s="92" t="s">
        <v>50</v>
      </c>
      <c r="BF52681" s="101" t="s">
        <v>58</v>
      </c>
      <c r="BK52681" s="98" t="s">
        <v>70</v>
      </c>
    </row>
    <row r="52682" spans="17:63" ht="29.25" customHeight="1" x14ac:dyDescent="0.2">
      <c r="Q52682" s="92" t="s">
        <v>50</v>
      </c>
      <c r="BF52682" s="101" t="s">
        <v>58</v>
      </c>
      <c r="BK52682" s="98" t="s">
        <v>70</v>
      </c>
    </row>
    <row r="52683" spans="17:63" ht="29.25" customHeight="1" x14ac:dyDescent="0.2">
      <c r="Q52683" s="92" t="s">
        <v>50</v>
      </c>
      <c r="BF52683" s="101" t="s">
        <v>58</v>
      </c>
      <c r="BK52683" s="98" t="s">
        <v>70</v>
      </c>
    </row>
    <row r="52684" spans="17:63" ht="29.25" customHeight="1" x14ac:dyDescent="0.2">
      <c r="Q52684" s="92" t="s">
        <v>50</v>
      </c>
      <c r="BF52684" s="101" t="s">
        <v>58</v>
      </c>
      <c r="BK52684" s="98" t="s">
        <v>70</v>
      </c>
    </row>
    <row r="52685" spans="17:63" ht="29.25" customHeight="1" x14ac:dyDescent="0.2">
      <c r="Q52685" s="92" t="s">
        <v>50</v>
      </c>
      <c r="BF52685" s="101" t="s">
        <v>58</v>
      </c>
      <c r="BK52685" s="98" t="s">
        <v>70</v>
      </c>
    </row>
    <row r="52686" spans="17:63" ht="29.25" customHeight="1" x14ac:dyDescent="0.2">
      <c r="Q52686" s="92" t="s">
        <v>50</v>
      </c>
      <c r="BF52686" s="101" t="s">
        <v>58</v>
      </c>
      <c r="BK52686" s="98" t="s">
        <v>70</v>
      </c>
    </row>
    <row r="52687" spans="17:63" ht="29.25" customHeight="1" x14ac:dyDescent="0.2">
      <c r="Q52687" s="92" t="s">
        <v>50</v>
      </c>
      <c r="BF52687" s="101" t="s">
        <v>58</v>
      </c>
      <c r="BK52687" s="98" t="s">
        <v>70</v>
      </c>
    </row>
    <row r="52688" spans="17:63" ht="29.25" customHeight="1" x14ac:dyDescent="0.2">
      <c r="Q52688" s="92" t="s">
        <v>50</v>
      </c>
      <c r="BF52688" s="101" t="s">
        <v>58</v>
      </c>
      <c r="BK52688" s="98" t="s">
        <v>70</v>
      </c>
    </row>
    <row r="52689" spans="17:63" ht="29.25" customHeight="1" x14ac:dyDescent="0.2">
      <c r="Q52689" s="92" t="s">
        <v>50</v>
      </c>
      <c r="BF52689" s="101" t="s">
        <v>58</v>
      </c>
      <c r="BK52689" s="98" t="s">
        <v>70</v>
      </c>
    </row>
    <row r="52690" spans="17:63" ht="29.25" customHeight="1" x14ac:dyDescent="0.2">
      <c r="Q52690" s="92" t="s">
        <v>50</v>
      </c>
      <c r="BF52690" s="101" t="s">
        <v>58</v>
      </c>
      <c r="BK52690" s="98" t="s">
        <v>70</v>
      </c>
    </row>
    <row r="52691" spans="17:63" ht="29.25" customHeight="1" x14ac:dyDescent="0.2">
      <c r="Q52691" s="92" t="s">
        <v>50</v>
      </c>
      <c r="BF52691" s="101" t="s">
        <v>58</v>
      </c>
      <c r="BK52691" s="98" t="s">
        <v>70</v>
      </c>
    </row>
    <row r="52692" spans="17:63" ht="29.25" customHeight="1" x14ac:dyDescent="0.2">
      <c r="Q52692" s="92" t="s">
        <v>50</v>
      </c>
      <c r="BF52692" s="101" t="s">
        <v>58</v>
      </c>
      <c r="BK52692" s="98" t="s">
        <v>70</v>
      </c>
    </row>
    <row r="52693" spans="17:63" ht="29.25" customHeight="1" x14ac:dyDescent="0.2">
      <c r="Q52693" s="92" t="s">
        <v>50</v>
      </c>
      <c r="BF52693" s="101" t="s">
        <v>58</v>
      </c>
      <c r="BK52693" s="98" t="s">
        <v>70</v>
      </c>
    </row>
    <row r="52694" spans="17:63" ht="29.25" customHeight="1" x14ac:dyDescent="0.2">
      <c r="Q52694" s="92" t="s">
        <v>50</v>
      </c>
      <c r="BF52694" s="101" t="s">
        <v>58</v>
      </c>
      <c r="BK52694" s="98" t="s">
        <v>70</v>
      </c>
    </row>
    <row r="52695" spans="17:63" ht="29.25" customHeight="1" x14ac:dyDescent="0.2">
      <c r="Q52695" s="92" t="s">
        <v>50</v>
      </c>
      <c r="BF52695" s="101" t="s">
        <v>58</v>
      </c>
      <c r="BK52695" s="98" t="s">
        <v>70</v>
      </c>
    </row>
    <row r="52696" spans="17:63" ht="29.25" customHeight="1" x14ac:dyDescent="0.2">
      <c r="Q52696" s="92" t="s">
        <v>50</v>
      </c>
      <c r="BF52696" s="101" t="s">
        <v>58</v>
      </c>
      <c r="BK52696" s="98" t="s">
        <v>70</v>
      </c>
    </row>
    <row r="52697" spans="17:63" ht="29.25" customHeight="1" x14ac:dyDescent="0.2">
      <c r="Q52697" s="92" t="s">
        <v>50</v>
      </c>
      <c r="BF52697" s="101" t="s">
        <v>58</v>
      </c>
      <c r="BK52697" s="98" t="s">
        <v>70</v>
      </c>
    </row>
    <row r="52698" spans="17:63" ht="29.25" customHeight="1" x14ac:dyDescent="0.2">
      <c r="Q52698" s="92" t="s">
        <v>50</v>
      </c>
      <c r="BF52698" s="101" t="s">
        <v>58</v>
      </c>
      <c r="BK52698" s="98" t="s">
        <v>70</v>
      </c>
    </row>
    <row r="52699" spans="17:63" ht="29.25" customHeight="1" x14ac:dyDescent="0.2">
      <c r="Q52699" s="92" t="s">
        <v>50</v>
      </c>
      <c r="BF52699" s="101" t="s">
        <v>58</v>
      </c>
      <c r="BK52699" s="98" t="s">
        <v>70</v>
      </c>
    </row>
    <row r="52700" spans="17:63" ht="29.25" customHeight="1" x14ac:dyDescent="0.2">
      <c r="Q52700" s="92" t="s">
        <v>50</v>
      </c>
      <c r="BF52700" s="101" t="s">
        <v>58</v>
      </c>
      <c r="BK52700" s="98" t="s">
        <v>70</v>
      </c>
    </row>
    <row r="52701" spans="17:63" ht="29.25" customHeight="1" x14ac:dyDescent="0.2">
      <c r="Q52701" s="92" t="s">
        <v>50</v>
      </c>
      <c r="BF52701" s="101" t="s">
        <v>58</v>
      </c>
      <c r="BK52701" s="98" t="s">
        <v>70</v>
      </c>
    </row>
    <row r="52702" spans="17:63" ht="29.25" customHeight="1" x14ac:dyDescent="0.2">
      <c r="Q52702" s="92" t="s">
        <v>50</v>
      </c>
      <c r="BF52702" s="101" t="s">
        <v>58</v>
      </c>
      <c r="BK52702" s="98" t="s">
        <v>70</v>
      </c>
    </row>
    <row r="52703" spans="17:63" ht="29.25" customHeight="1" x14ac:dyDescent="0.2">
      <c r="Q52703" s="92" t="s">
        <v>50</v>
      </c>
      <c r="BF52703" s="101" t="s">
        <v>58</v>
      </c>
      <c r="BK52703" s="98" t="s">
        <v>70</v>
      </c>
    </row>
    <row r="52704" spans="17:63" ht="29.25" customHeight="1" x14ac:dyDescent="0.2">
      <c r="Q52704" s="92" t="s">
        <v>50</v>
      </c>
      <c r="BF52704" s="101" t="s">
        <v>58</v>
      </c>
      <c r="BK52704" s="98" t="s">
        <v>70</v>
      </c>
    </row>
    <row r="52705" spans="17:63" ht="29.25" customHeight="1" x14ac:dyDescent="0.2">
      <c r="Q52705" s="92" t="s">
        <v>50</v>
      </c>
      <c r="BF52705" s="101" t="s">
        <v>58</v>
      </c>
      <c r="BK52705" s="98" t="s">
        <v>70</v>
      </c>
    </row>
    <row r="52706" spans="17:63" ht="29.25" customHeight="1" x14ac:dyDescent="0.2">
      <c r="Q52706" s="92" t="s">
        <v>50</v>
      </c>
      <c r="BF52706" s="101" t="s">
        <v>58</v>
      </c>
      <c r="BK52706" s="98" t="s">
        <v>70</v>
      </c>
    </row>
    <row r="52707" spans="17:63" ht="29.25" customHeight="1" x14ac:dyDescent="0.2">
      <c r="Q52707" s="92" t="s">
        <v>50</v>
      </c>
      <c r="BF52707" s="101" t="s">
        <v>58</v>
      </c>
      <c r="BK52707" s="98" t="s">
        <v>70</v>
      </c>
    </row>
    <row r="52708" spans="17:63" ht="29.25" customHeight="1" x14ac:dyDescent="0.2">
      <c r="Q52708" s="92" t="s">
        <v>50</v>
      </c>
      <c r="BF52708" s="101" t="s">
        <v>58</v>
      </c>
      <c r="BK52708" s="98" t="s">
        <v>70</v>
      </c>
    </row>
    <row r="52709" spans="17:63" ht="29.25" customHeight="1" x14ac:dyDescent="0.2">
      <c r="Q52709" s="92" t="s">
        <v>50</v>
      </c>
      <c r="BF52709" s="101" t="s">
        <v>58</v>
      </c>
      <c r="BK52709" s="98" t="s">
        <v>70</v>
      </c>
    </row>
    <row r="52710" spans="17:63" ht="29.25" customHeight="1" x14ac:dyDescent="0.2">
      <c r="Q52710" s="92" t="s">
        <v>50</v>
      </c>
      <c r="BF52710" s="101" t="s">
        <v>58</v>
      </c>
      <c r="BK52710" s="98" t="s">
        <v>70</v>
      </c>
    </row>
    <row r="52711" spans="17:63" ht="29.25" customHeight="1" x14ac:dyDescent="0.2">
      <c r="Q52711" s="92" t="s">
        <v>50</v>
      </c>
      <c r="BF52711" s="101" t="s">
        <v>58</v>
      </c>
      <c r="BK52711" s="98" t="s">
        <v>70</v>
      </c>
    </row>
    <row r="52712" spans="17:63" ht="29.25" customHeight="1" x14ac:dyDescent="0.2">
      <c r="Q52712" s="92" t="s">
        <v>50</v>
      </c>
      <c r="BF52712" s="101" t="s">
        <v>58</v>
      </c>
      <c r="BK52712" s="98" t="s">
        <v>70</v>
      </c>
    </row>
    <row r="52713" spans="17:63" ht="29.25" customHeight="1" x14ac:dyDescent="0.2">
      <c r="Q52713" s="92" t="s">
        <v>50</v>
      </c>
      <c r="BF52713" s="101" t="s">
        <v>58</v>
      </c>
      <c r="BK52713" s="98" t="s">
        <v>70</v>
      </c>
    </row>
    <row r="52714" spans="17:63" ht="29.25" customHeight="1" x14ac:dyDescent="0.2">
      <c r="Q52714" s="92" t="s">
        <v>50</v>
      </c>
      <c r="BF52714" s="101" t="s">
        <v>58</v>
      </c>
      <c r="BK52714" s="98" t="s">
        <v>70</v>
      </c>
    </row>
    <row r="52715" spans="17:63" ht="29.25" customHeight="1" x14ac:dyDescent="0.2">
      <c r="Q52715" s="92" t="s">
        <v>50</v>
      </c>
      <c r="BF52715" s="101" t="s">
        <v>58</v>
      </c>
      <c r="BK52715" s="98" t="s">
        <v>70</v>
      </c>
    </row>
    <row r="52716" spans="17:63" ht="29.25" customHeight="1" x14ac:dyDescent="0.2">
      <c r="Q52716" s="92" t="s">
        <v>50</v>
      </c>
      <c r="BF52716" s="101" t="s">
        <v>58</v>
      </c>
      <c r="BK52716" s="98" t="s">
        <v>70</v>
      </c>
    </row>
    <row r="52717" spans="17:63" ht="29.25" customHeight="1" x14ac:dyDescent="0.2">
      <c r="Q52717" s="92" t="s">
        <v>50</v>
      </c>
      <c r="BF52717" s="101" t="s">
        <v>58</v>
      </c>
      <c r="BK52717" s="98" t="s">
        <v>70</v>
      </c>
    </row>
    <row r="52718" spans="17:63" ht="29.25" customHeight="1" x14ac:dyDescent="0.2">
      <c r="Q52718" s="92" t="s">
        <v>50</v>
      </c>
      <c r="BF52718" s="101" t="s">
        <v>58</v>
      </c>
      <c r="BK52718" s="98" t="s">
        <v>70</v>
      </c>
    </row>
    <row r="52719" spans="17:63" ht="29.25" customHeight="1" x14ac:dyDescent="0.2">
      <c r="Q52719" s="92" t="s">
        <v>50</v>
      </c>
      <c r="BF52719" s="101" t="s">
        <v>58</v>
      </c>
      <c r="BK52719" s="98" t="s">
        <v>70</v>
      </c>
    </row>
    <row r="52720" spans="17:63" ht="29.25" customHeight="1" x14ac:dyDescent="0.2">
      <c r="Q52720" s="92" t="s">
        <v>50</v>
      </c>
      <c r="BF52720" s="101" t="s">
        <v>58</v>
      </c>
      <c r="BK52720" s="98" t="s">
        <v>70</v>
      </c>
    </row>
    <row r="52721" spans="17:63" ht="29.25" customHeight="1" x14ac:dyDescent="0.2">
      <c r="Q52721" s="92" t="s">
        <v>50</v>
      </c>
      <c r="BF52721" s="101" t="s">
        <v>58</v>
      </c>
      <c r="BK52721" s="98" t="s">
        <v>70</v>
      </c>
    </row>
    <row r="52722" spans="17:63" ht="29.25" customHeight="1" x14ac:dyDescent="0.2">
      <c r="Q52722" s="92" t="s">
        <v>50</v>
      </c>
      <c r="BF52722" s="101" t="s">
        <v>58</v>
      </c>
      <c r="BK52722" s="98" t="s">
        <v>70</v>
      </c>
    </row>
    <row r="52723" spans="17:63" ht="29.25" customHeight="1" x14ac:dyDescent="0.2">
      <c r="Q52723" s="92" t="s">
        <v>50</v>
      </c>
      <c r="BF52723" s="101" t="s">
        <v>58</v>
      </c>
      <c r="BK52723" s="98" t="s">
        <v>70</v>
      </c>
    </row>
    <row r="52724" spans="17:63" ht="29.25" customHeight="1" x14ac:dyDescent="0.2">
      <c r="Q52724" s="92" t="s">
        <v>50</v>
      </c>
      <c r="BF52724" s="101" t="s">
        <v>58</v>
      </c>
      <c r="BK52724" s="98" t="s">
        <v>70</v>
      </c>
    </row>
    <row r="52725" spans="17:63" ht="29.25" customHeight="1" x14ac:dyDescent="0.2">
      <c r="Q52725" s="92" t="s">
        <v>50</v>
      </c>
      <c r="BF52725" s="101" t="s">
        <v>58</v>
      </c>
      <c r="BK52725" s="98" t="s">
        <v>70</v>
      </c>
    </row>
    <row r="52726" spans="17:63" ht="29.25" customHeight="1" x14ac:dyDescent="0.2">
      <c r="Q52726" s="92" t="s">
        <v>50</v>
      </c>
      <c r="BF52726" s="101" t="s">
        <v>58</v>
      </c>
      <c r="BK52726" s="98" t="s">
        <v>70</v>
      </c>
    </row>
    <row r="52727" spans="17:63" ht="29.25" customHeight="1" x14ac:dyDescent="0.2">
      <c r="Q52727" s="92" t="s">
        <v>50</v>
      </c>
      <c r="BF52727" s="101" t="s">
        <v>58</v>
      </c>
      <c r="BK52727" s="98" t="s">
        <v>70</v>
      </c>
    </row>
    <row r="52728" spans="17:63" ht="29.25" customHeight="1" x14ac:dyDescent="0.2">
      <c r="Q52728" s="92" t="s">
        <v>50</v>
      </c>
      <c r="BF52728" s="101" t="s">
        <v>58</v>
      </c>
      <c r="BK52728" s="98" t="s">
        <v>70</v>
      </c>
    </row>
    <row r="52729" spans="17:63" ht="29.25" customHeight="1" x14ac:dyDescent="0.2">
      <c r="Q52729" s="92" t="s">
        <v>50</v>
      </c>
      <c r="BF52729" s="101" t="s">
        <v>58</v>
      </c>
      <c r="BK52729" s="98" t="s">
        <v>70</v>
      </c>
    </row>
    <row r="52730" spans="17:63" ht="29.25" customHeight="1" x14ac:dyDescent="0.2">
      <c r="Q52730" s="92" t="s">
        <v>50</v>
      </c>
      <c r="BF52730" s="101" t="s">
        <v>58</v>
      </c>
      <c r="BK52730" s="98" t="s">
        <v>70</v>
      </c>
    </row>
    <row r="52731" spans="17:63" ht="29.25" customHeight="1" x14ac:dyDescent="0.2">
      <c r="Q52731" s="92" t="s">
        <v>50</v>
      </c>
      <c r="BF52731" s="101" t="s">
        <v>58</v>
      </c>
      <c r="BK52731" s="98" t="s">
        <v>70</v>
      </c>
    </row>
    <row r="52732" spans="17:63" ht="29.25" customHeight="1" x14ac:dyDescent="0.2">
      <c r="Q52732" s="92" t="s">
        <v>50</v>
      </c>
      <c r="BF52732" s="101" t="s">
        <v>58</v>
      </c>
      <c r="BK52732" s="98" t="s">
        <v>70</v>
      </c>
    </row>
    <row r="52733" spans="17:63" ht="29.25" customHeight="1" x14ac:dyDescent="0.2">
      <c r="Q52733" s="92" t="s">
        <v>50</v>
      </c>
      <c r="BF52733" s="101" t="s">
        <v>58</v>
      </c>
      <c r="BK52733" s="98" t="s">
        <v>70</v>
      </c>
    </row>
    <row r="52734" spans="17:63" ht="29.25" customHeight="1" x14ac:dyDescent="0.2">
      <c r="Q52734" s="92" t="s">
        <v>50</v>
      </c>
      <c r="BF52734" s="101" t="s">
        <v>58</v>
      </c>
      <c r="BK52734" s="98" t="s">
        <v>70</v>
      </c>
    </row>
    <row r="52735" spans="17:63" ht="29.25" customHeight="1" x14ac:dyDescent="0.2">
      <c r="Q52735" s="92" t="s">
        <v>50</v>
      </c>
      <c r="BF52735" s="101" t="s">
        <v>58</v>
      </c>
      <c r="BK52735" s="98" t="s">
        <v>70</v>
      </c>
    </row>
    <row r="52736" spans="17:63" ht="29.25" customHeight="1" x14ac:dyDescent="0.2">
      <c r="Q52736" s="92" t="s">
        <v>50</v>
      </c>
      <c r="BF52736" s="101" t="s">
        <v>58</v>
      </c>
      <c r="BK52736" s="98" t="s">
        <v>70</v>
      </c>
    </row>
    <row r="52737" spans="17:63" ht="29.25" customHeight="1" x14ac:dyDescent="0.2">
      <c r="Q52737" s="92" t="s">
        <v>50</v>
      </c>
      <c r="BF52737" s="101" t="s">
        <v>58</v>
      </c>
      <c r="BK52737" s="98" t="s">
        <v>70</v>
      </c>
    </row>
    <row r="52738" spans="17:63" ht="29.25" customHeight="1" x14ac:dyDescent="0.2">
      <c r="Q52738" s="92" t="s">
        <v>50</v>
      </c>
      <c r="BF52738" s="101" t="s">
        <v>58</v>
      </c>
      <c r="BK52738" s="98" t="s">
        <v>70</v>
      </c>
    </row>
    <row r="52739" spans="17:63" ht="29.25" customHeight="1" x14ac:dyDescent="0.2">
      <c r="Q52739" s="92" t="s">
        <v>50</v>
      </c>
      <c r="BF52739" s="101" t="s">
        <v>58</v>
      </c>
      <c r="BK52739" s="98" t="s">
        <v>70</v>
      </c>
    </row>
    <row r="52740" spans="17:63" ht="29.25" customHeight="1" x14ac:dyDescent="0.2">
      <c r="Q52740" s="92" t="s">
        <v>50</v>
      </c>
      <c r="BF52740" s="101" t="s">
        <v>58</v>
      </c>
      <c r="BK52740" s="98" t="s">
        <v>70</v>
      </c>
    </row>
    <row r="52741" spans="17:63" ht="29.25" customHeight="1" x14ac:dyDescent="0.2">
      <c r="Q52741" s="92" t="s">
        <v>50</v>
      </c>
      <c r="BF52741" s="101" t="s">
        <v>58</v>
      </c>
      <c r="BK52741" s="98" t="s">
        <v>70</v>
      </c>
    </row>
    <row r="52742" spans="17:63" ht="29.25" customHeight="1" x14ac:dyDescent="0.2">
      <c r="Q52742" s="92" t="s">
        <v>50</v>
      </c>
      <c r="BF52742" s="101" t="s">
        <v>58</v>
      </c>
      <c r="BK52742" s="98" t="s">
        <v>70</v>
      </c>
    </row>
    <row r="52743" spans="17:63" ht="29.25" customHeight="1" x14ac:dyDescent="0.2">
      <c r="Q52743" s="92" t="s">
        <v>50</v>
      </c>
      <c r="BF52743" s="101" t="s">
        <v>58</v>
      </c>
      <c r="BK52743" s="98" t="s">
        <v>70</v>
      </c>
    </row>
    <row r="52744" spans="17:63" ht="29.25" customHeight="1" x14ac:dyDescent="0.2">
      <c r="Q52744" s="92" t="s">
        <v>50</v>
      </c>
      <c r="BF52744" s="101" t="s">
        <v>58</v>
      </c>
      <c r="BK52744" s="98" t="s">
        <v>70</v>
      </c>
    </row>
    <row r="52745" spans="17:63" ht="29.25" customHeight="1" x14ac:dyDescent="0.2">
      <c r="Q52745" s="92" t="s">
        <v>50</v>
      </c>
      <c r="BF52745" s="101" t="s">
        <v>58</v>
      </c>
      <c r="BK52745" s="98" t="s">
        <v>70</v>
      </c>
    </row>
    <row r="52746" spans="17:63" ht="29.25" customHeight="1" x14ac:dyDescent="0.2">
      <c r="Q52746" s="92" t="s">
        <v>50</v>
      </c>
      <c r="BF52746" s="101" t="s">
        <v>58</v>
      </c>
      <c r="BK52746" s="98" t="s">
        <v>70</v>
      </c>
    </row>
    <row r="52747" spans="17:63" ht="29.25" customHeight="1" x14ac:dyDescent="0.2">
      <c r="Q52747" s="92" t="s">
        <v>50</v>
      </c>
      <c r="BF52747" s="101" t="s">
        <v>58</v>
      </c>
      <c r="BK52747" s="98" t="s">
        <v>70</v>
      </c>
    </row>
    <row r="52748" spans="17:63" ht="29.25" customHeight="1" x14ac:dyDescent="0.2">
      <c r="Q52748" s="92" t="s">
        <v>50</v>
      </c>
      <c r="BF52748" s="101" t="s">
        <v>58</v>
      </c>
      <c r="BK52748" s="98" t="s">
        <v>70</v>
      </c>
    </row>
    <row r="52749" spans="17:63" ht="29.25" customHeight="1" x14ac:dyDescent="0.2">
      <c r="Q52749" s="92" t="s">
        <v>50</v>
      </c>
      <c r="BF52749" s="101" t="s">
        <v>58</v>
      </c>
      <c r="BK52749" s="98" t="s">
        <v>70</v>
      </c>
    </row>
    <row r="52750" spans="17:63" ht="29.25" customHeight="1" x14ac:dyDescent="0.2">
      <c r="Q52750" s="92" t="s">
        <v>50</v>
      </c>
      <c r="BF52750" s="101" t="s">
        <v>58</v>
      </c>
      <c r="BK52750" s="98" t="s">
        <v>70</v>
      </c>
    </row>
    <row r="52751" spans="17:63" ht="29.25" customHeight="1" x14ac:dyDescent="0.2">
      <c r="Q52751" s="92" t="s">
        <v>50</v>
      </c>
      <c r="BF52751" s="101" t="s">
        <v>58</v>
      </c>
      <c r="BK52751" s="98" t="s">
        <v>70</v>
      </c>
    </row>
    <row r="52752" spans="17:63" ht="29.25" customHeight="1" x14ac:dyDescent="0.2">
      <c r="Q52752" s="92" t="s">
        <v>50</v>
      </c>
      <c r="BF52752" s="101" t="s">
        <v>58</v>
      </c>
      <c r="BK52752" s="98" t="s">
        <v>70</v>
      </c>
    </row>
    <row r="52753" spans="17:63" ht="29.25" customHeight="1" x14ac:dyDescent="0.2">
      <c r="Q52753" s="92" t="s">
        <v>50</v>
      </c>
      <c r="BF52753" s="101" t="s">
        <v>58</v>
      </c>
      <c r="BK52753" s="98" t="s">
        <v>70</v>
      </c>
    </row>
    <row r="52754" spans="17:63" ht="29.25" customHeight="1" x14ac:dyDescent="0.2">
      <c r="Q52754" s="92" t="s">
        <v>50</v>
      </c>
      <c r="BF52754" s="101" t="s">
        <v>58</v>
      </c>
      <c r="BK52754" s="98" t="s">
        <v>70</v>
      </c>
    </row>
    <row r="52755" spans="17:63" ht="29.25" customHeight="1" x14ac:dyDescent="0.2">
      <c r="Q52755" s="92" t="s">
        <v>50</v>
      </c>
      <c r="BF52755" s="101" t="s">
        <v>58</v>
      </c>
      <c r="BK52755" s="98" t="s">
        <v>70</v>
      </c>
    </row>
    <row r="52756" spans="17:63" ht="29.25" customHeight="1" x14ac:dyDescent="0.2">
      <c r="Q52756" s="92" t="s">
        <v>50</v>
      </c>
      <c r="BF52756" s="101" t="s">
        <v>58</v>
      </c>
      <c r="BK52756" s="98" t="s">
        <v>70</v>
      </c>
    </row>
    <row r="52757" spans="17:63" ht="29.25" customHeight="1" x14ac:dyDescent="0.2">
      <c r="Q52757" s="92" t="s">
        <v>50</v>
      </c>
      <c r="BF52757" s="101" t="s">
        <v>58</v>
      </c>
      <c r="BK52757" s="98" t="s">
        <v>70</v>
      </c>
    </row>
    <row r="52758" spans="17:63" ht="29.25" customHeight="1" x14ac:dyDescent="0.2">
      <c r="Q52758" s="92" t="s">
        <v>50</v>
      </c>
      <c r="BF52758" s="101" t="s">
        <v>58</v>
      </c>
      <c r="BK52758" s="98" t="s">
        <v>70</v>
      </c>
    </row>
    <row r="52759" spans="17:63" ht="29.25" customHeight="1" x14ac:dyDescent="0.2">
      <c r="Q52759" s="92" t="s">
        <v>50</v>
      </c>
      <c r="BF52759" s="101" t="s">
        <v>58</v>
      </c>
      <c r="BK52759" s="98" t="s">
        <v>70</v>
      </c>
    </row>
    <row r="52760" spans="17:63" ht="29.25" customHeight="1" x14ac:dyDescent="0.2">
      <c r="Q52760" s="92" t="s">
        <v>50</v>
      </c>
      <c r="BF52760" s="101" t="s">
        <v>58</v>
      </c>
      <c r="BK52760" s="98" t="s">
        <v>70</v>
      </c>
    </row>
    <row r="52761" spans="17:63" ht="29.25" customHeight="1" x14ac:dyDescent="0.2">
      <c r="Q52761" s="92" t="s">
        <v>50</v>
      </c>
      <c r="BF52761" s="101" t="s">
        <v>58</v>
      </c>
      <c r="BK52761" s="98" t="s">
        <v>70</v>
      </c>
    </row>
    <row r="52762" spans="17:63" ht="29.25" customHeight="1" x14ac:dyDescent="0.2">
      <c r="Q52762" s="92" t="s">
        <v>50</v>
      </c>
      <c r="BF52762" s="101" t="s">
        <v>58</v>
      </c>
      <c r="BK52762" s="98" t="s">
        <v>70</v>
      </c>
    </row>
    <row r="52763" spans="17:63" ht="29.25" customHeight="1" x14ac:dyDescent="0.2">
      <c r="Q52763" s="92" t="s">
        <v>50</v>
      </c>
      <c r="BF52763" s="101" t="s">
        <v>58</v>
      </c>
      <c r="BK52763" s="98" t="s">
        <v>70</v>
      </c>
    </row>
    <row r="52764" spans="17:63" ht="29.25" customHeight="1" x14ac:dyDescent="0.2">
      <c r="Q52764" s="92" t="s">
        <v>50</v>
      </c>
      <c r="BF52764" s="101" t="s">
        <v>58</v>
      </c>
      <c r="BK52764" s="98" t="s">
        <v>70</v>
      </c>
    </row>
    <row r="52765" spans="17:63" ht="29.25" customHeight="1" x14ac:dyDescent="0.2">
      <c r="Q52765" s="92" t="s">
        <v>50</v>
      </c>
      <c r="BF52765" s="101" t="s">
        <v>58</v>
      </c>
      <c r="BK52765" s="98" t="s">
        <v>70</v>
      </c>
    </row>
    <row r="52766" spans="17:63" ht="29.25" customHeight="1" x14ac:dyDescent="0.2">
      <c r="Q52766" s="92" t="s">
        <v>50</v>
      </c>
      <c r="BF52766" s="101" t="s">
        <v>58</v>
      </c>
      <c r="BK52766" s="98" t="s">
        <v>70</v>
      </c>
    </row>
    <row r="52767" spans="17:63" ht="29.25" customHeight="1" x14ac:dyDescent="0.2">
      <c r="Q52767" s="92" t="s">
        <v>50</v>
      </c>
      <c r="BF52767" s="101" t="s">
        <v>58</v>
      </c>
      <c r="BK52767" s="98" t="s">
        <v>70</v>
      </c>
    </row>
    <row r="52768" spans="17:63" ht="29.25" customHeight="1" x14ac:dyDescent="0.2">
      <c r="Q52768" s="92" t="s">
        <v>50</v>
      </c>
      <c r="BF52768" s="101" t="s">
        <v>58</v>
      </c>
      <c r="BK52768" s="98" t="s">
        <v>70</v>
      </c>
    </row>
    <row r="52769" spans="17:63" ht="29.25" customHeight="1" x14ac:dyDescent="0.2">
      <c r="Q52769" s="92" t="s">
        <v>50</v>
      </c>
      <c r="BF52769" s="101" t="s">
        <v>58</v>
      </c>
      <c r="BK52769" s="98" t="s">
        <v>70</v>
      </c>
    </row>
    <row r="52770" spans="17:63" ht="29.25" customHeight="1" x14ac:dyDescent="0.2">
      <c r="Q52770" s="92" t="s">
        <v>50</v>
      </c>
      <c r="BF52770" s="101" t="s">
        <v>58</v>
      </c>
      <c r="BK52770" s="98" t="s">
        <v>70</v>
      </c>
    </row>
    <row r="52771" spans="17:63" ht="29.25" customHeight="1" x14ac:dyDescent="0.2">
      <c r="Q52771" s="92" t="s">
        <v>50</v>
      </c>
      <c r="BF52771" s="101" t="s">
        <v>58</v>
      </c>
      <c r="BK52771" s="98" t="s">
        <v>70</v>
      </c>
    </row>
    <row r="52772" spans="17:63" ht="29.25" customHeight="1" x14ac:dyDescent="0.2">
      <c r="Q52772" s="92" t="s">
        <v>50</v>
      </c>
      <c r="BF52772" s="101" t="s">
        <v>58</v>
      </c>
      <c r="BK52772" s="98" t="s">
        <v>70</v>
      </c>
    </row>
    <row r="52773" spans="17:63" ht="29.25" customHeight="1" x14ac:dyDescent="0.2">
      <c r="Q52773" s="92" t="s">
        <v>50</v>
      </c>
      <c r="BF52773" s="101" t="s">
        <v>58</v>
      </c>
      <c r="BK52773" s="98" t="s">
        <v>70</v>
      </c>
    </row>
    <row r="52774" spans="17:63" ht="29.25" customHeight="1" x14ac:dyDescent="0.2">
      <c r="Q52774" s="92" t="s">
        <v>50</v>
      </c>
      <c r="BF52774" s="101" t="s">
        <v>58</v>
      </c>
      <c r="BK52774" s="98" t="s">
        <v>70</v>
      </c>
    </row>
    <row r="52775" spans="17:63" ht="29.25" customHeight="1" x14ac:dyDescent="0.2">
      <c r="Q52775" s="92" t="s">
        <v>50</v>
      </c>
      <c r="BF52775" s="101" t="s">
        <v>58</v>
      </c>
      <c r="BK52775" s="98" t="s">
        <v>70</v>
      </c>
    </row>
    <row r="52776" spans="17:63" ht="29.25" customHeight="1" x14ac:dyDescent="0.2">
      <c r="Q52776" s="92" t="s">
        <v>50</v>
      </c>
      <c r="BF52776" s="101" t="s">
        <v>58</v>
      </c>
      <c r="BK52776" s="98" t="s">
        <v>70</v>
      </c>
    </row>
    <row r="52777" spans="17:63" ht="29.25" customHeight="1" x14ac:dyDescent="0.2">
      <c r="Q52777" s="92" t="s">
        <v>50</v>
      </c>
      <c r="BF52777" s="101" t="s">
        <v>58</v>
      </c>
      <c r="BK52777" s="98" t="s">
        <v>70</v>
      </c>
    </row>
    <row r="52778" spans="17:63" ht="29.25" customHeight="1" x14ac:dyDescent="0.2">
      <c r="Q52778" s="92" t="s">
        <v>50</v>
      </c>
      <c r="BF52778" s="101" t="s">
        <v>58</v>
      </c>
      <c r="BK52778" s="98" t="s">
        <v>70</v>
      </c>
    </row>
    <row r="52779" spans="17:63" ht="29.25" customHeight="1" x14ac:dyDescent="0.2">
      <c r="Q52779" s="92" t="s">
        <v>50</v>
      </c>
      <c r="BF52779" s="101" t="s">
        <v>58</v>
      </c>
      <c r="BK52779" s="98" t="s">
        <v>70</v>
      </c>
    </row>
    <row r="52780" spans="17:63" ht="29.25" customHeight="1" x14ac:dyDescent="0.2">
      <c r="Q52780" s="92" t="s">
        <v>50</v>
      </c>
      <c r="BF52780" s="101" t="s">
        <v>58</v>
      </c>
      <c r="BK52780" s="98" t="s">
        <v>70</v>
      </c>
    </row>
    <row r="52781" spans="17:63" ht="29.25" customHeight="1" x14ac:dyDescent="0.2">
      <c r="Q52781" s="92" t="s">
        <v>50</v>
      </c>
      <c r="BF52781" s="101" t="s">
        <v>58</v>
      </c>
      <c r="BK52781" s="98" t="s">
        <v>70</v>
      </c>
    </row>
    <row r="52782" spans="17:63" ht="29.25" customHeight="1" x14ac:dyDescent="0.2">
      <c r="Q52782" s="92" t="s">
        <v>50</v>
      </c>
      <c r="BF52782" s="101" t="s">
        <v>58</v>
      </c>
      <c r="BK52782" s="98" t="s">
        <v>70</v>
      </c>
    </row>
    <row r="52783" spans="17:63" ht="29.25" customHeight="1" x14ac:dyDescent="0.2">
      <c r="Q52783" s="92" t="s">
        <v>50</v>
      </c>
      <c r="BF52783" s="101" t="s">
        <v>58</v>
      </c>
      <c r="BK52783" s="98" t="s">
        <v>70</v>
      </c>
    </row>
    <row r="52784" spans="17:63" ht="29.25" customHeight="1" x14ac:dyDescent="0.2">
      <c r="Q52784" s="92" t="s">
        <v>50</v>
      </c>
      <c r="BF52784" s="101" t="s">
        <v>58</v>
      </c>
      <c r="BK52784" s="98" t="s">
        <v>70</v>
      </c>
    </row>
    <row r="52785" spans="17:63" ht="29.25" customHeight="1" x14ac:dyDescent="0.2">
      <c r="Q52785" s="92" t="s">
        <v>50</v>
      </c>
      <c r="BF52785" s="101" t="s">
        <v>58</v>
      </c>
      <c r="BK52785" s="98" t="s">
        <v>70</v>
      </c>
    </row>
    <row r="52786" spans="17:63" ht="29.25" customHeight="1" x14ac:dyDescent="0.2">
      <c r="Q52786" s="92" t="s">
        <v>50</v>
      </c>
      <c r="BF52786" s="101" t="s">
        <v>58</v>
      </c>
      <c r="BK52786" s="98" t="s">
        <v>70</v>
      </c>
    </row>
    <row r="52787" spans="17:63" ht="29.25" customHeight="1" x14ac:dyDescent="0.2">
      <c r="Q52787" s="92" t="s">
        <v>50</v>
      </c>
      <c r="BF52787" s="101" t="s">
        <v>58</v>
      </c>
      <c r="BK52787" s="98" t="s">
        <v>70</v>
      </c>
    </row>
    <row r="52788" spans="17:63" ht="29.25" customHeight="1" x14ac:dyDescent="0.2">
      <c r="Q52788" s="92" t="s">
        <v>50</v>
      </c>
      <c r="BF52788" s="101" t="s">
        <v>58</v>
      </c>
      <c r="BK52788" s="98" t="s">
        <v>70</v>
      </c>
    </row>
    <row r="52789" spans="17:63" ht="29.25" customHeight="1" x14ac:dyDescent="0.2">
      <c r="Q52789" s="92" t="s">
        <v>50</v>
      </c>
      <c r="BF52789" s="101" t="s">
        <v>58</v>
      </c>
      <c r="BK52789" s="98" t="s">
        <v>70</v>
      </c>
    </row>
    <row r="52790" spans="17:63" ht="29.25" customHeight="1" x14ac:dyDescent="0.2">
      <c r="Q52790" s="92" t="s">
        <v>50</v>
      </c>
      <c r="BF52790" s="101" t="s">
        <v>58</v>
      </c>
      <c r="BK52790" s="98" t="s">
        <v>70</v>
      </c>
    </row>
    <row r="52791" spans="17:63" ht="29.25" customHeight="1" x14ac:dyDescent="0.2">
      <c r="Q52791" s="92" t="s">
        <v>50</v>
      </c>
      <c r="BF52791" s="101" t="s">
        <v>58</v>
      </c>
      <c r="BK52791" s="98" t="s">
        <v>70</v>
      </c>
    </row>
    <row r="52792" spans="17:63" ht="29.25" customHeight="1" x14ac:dyDescent="0.2">
      <c r="Q52792" s="92" t="s">
        <v>50</v>
      </c>
      <c r="BF52792" s="101" t="s">
        <v>58</v>
      </c>
      <c r="BK52792" s="98" t="s">
        <v>70</v>
      </c>
    </row>
    <row r="52793" spans="17:63" ht="29.25" customHeight="1" x14ac:dyDescent="0.2">
      <c r="Q52793" s="92" t="s">
        <v>50</v>
      </c>
      <c r="BF52793" s="101" t="s">
        <v>58</v>
      </c>
      <c r="BK52793" s="98" t="s">
        <v>70</v>
      </c>
    </row>
    <row r="52794" spans="17:63" ht="29.25" customHeight="1" x14ac:dyDescent="0.2">
      <c r="Q52794" s="92" t="s">
        <v>50</v>
      </c>
      <c r="BF52794" s="101" t="s">
        <v>58</v>
      </c>
      <c r="BK52794" s="98" t="s">
        <v>70</v>
      </c>
    </row>
    <row r="52795" spans="17:63" ht="29.25" customHeight="1" x14ac:dyDescent="0.2">
      <c r="Q52795" s="92" t="s">
        <v>50</v>
      </c>
      <c r="BF52795" s="101" t="s">
        <v>58</v>
      </c>
      <c r="BK52795" s="98" t="s">
        <v>70</v>
      </c>
    </row>
    <row r="52796" spans="17:63" ht="29.25" customHeight="1" x14ac:dyDescent="0.2">
      <c r="Q52796" s="92" t="s">
        <v>50</v>
      </c>
      <c r="BF52796" s="101" t="s">
        <v>58</v>
      </c>
      <c r="BK52796" s="98" t="s">
        <v>70</v>
      </c>
    </row>
    <row r="52797" spans="17:63" ht="29.25" customHeight="1" x14ac:dyDescent="0.2">
      <c r="Q52797" s="92" t="s">
        <v>50</v>
      </c>
      <c r="BF52797" s="101" t="s">
        <v>58</v>
      </c>
      <c r="BK52797" s="98" t="s">
        <v>70</v>
      </c>
    </row>
    <row r="52798" spans="17:63" ht="29.25" customHeight="1" x14ac:dyDescent="0.2">
      <c r="Q52798" s="92" t="s">
        <v>50</v>
      </c>
      <c r="BF52798" s="101" t="s">
        <v>58</v>
      </c>
      <c r="BK52798" s="98" t="s">
        <v>70</v>
      </c>
    </row>
    <row r="52799" spans="17:63" ht="29.25" customHeight="1" x14ac:dyDescent="0.2">
      <c r="Q52799" s="92" t="s">
        <v>50</v>
      </c>
      <c r="BF52799" s="101" t="s">
        <v>58</v>
      </c>
      <c r="BK52799" s="98" t="s">
        <v>70</v>
      </c>
    </row>
    <row r="52800" spans="17:63" ht="29.25" customHeight="1" x14ac:dyDescent="0.2">
      <c r="Q52800" s="92" t="s">
        <v>50</v>
      </c>
      <c r="BF52800" s="101" t="s">
        <v>58</v>
      </c>
      <c r="BK52800" s="98" t="s">
        <v>70</v>
      </c>
    </row>
    <row r="52801" spans="17:63" ht="29.25" customHeight="1" x14ac:dyDescent="0.2">
      <c r="Q52801" s="92" t="s">
        <v>50</v>
      </c>
      <c r="BF52801" s="101" t="s">
        <v>58</v>
      </c>
      <c r="BK52801" s="98" t="s">
        <v>70</v>
      </c>
    </row>
    <row r="52802" spans="17:63" ht="29.25" customHeight="1" x14ac:dyDescent="0.2">
      <c r="Q52802" s="92" t="s">
        <v>50</v>
      </c>
      <c r="BF52802" s="101" t="s">
        <v>58</v>
      </c>
      <c r="BK52802" s="98" t="s">
        <v>70</v>
      </c>
    </row>
    <row r="52803" spans="17:63" ht="29.25" customHeight="1" x14ac:dyDescent="0.2">
      <c r="Q52803" s="92" t="s">
        <v>50</v>
      </c>
      <c r="BF52803" s="101" t="s">
        <v>58</v>
      </c>
      <c r="BK52803" s="98" t="s">
        <v>70</v>
      </c>
    </row>
    <row r="52804" spans="17:63" ht="29.25" customHeight="1" x14ac:dyDescent="0.2">
      <c r="Q52804" s="92" t="s">
        <v>50</v>
      </c>
      <c r="BF52804" s="101" t="s">
        <v>58</v>
      </c>
      <c r="BK52804" s="98" t="s">
        <v>70</v>
      </c>
    </row>
    <row r="52805" spans="17:63" ht="29.25" customHeight="1" x14ac:dyDescent="0.2">
      <c r="Q52805" s="92" t="s">
        <v>50</v>
      </c>
      <c r="BF52805" s="101" t="s">
        <v>58</v>
      </c>
      <c r="BK52805" s="98" t="s">
        <v>70</v>
      </c>
    </row>
    <row r="52806" spans="17:63" ht="29.25" customHeight="1" x14ac:dyDescent="0.2">
      <c r="Q52806" s="92" t="s">
        <v>50</v>
      </c>
      <c r="BF52806" s="101" t="s">
        <v>58</v>
      </c>
      <c r="BK52806" s="98" t="s">
        <v>70</v>
      </c>
    </row>
    <row r="52807" spans="17:63" ht="29.25" customHeight="1" x14ac:dyDescent="0.2">
      <c r="Q52807" s="92" t="s">
        <v>50</v>
      </c>
      <c r="BF52807" s="101" t="s">
        <v>58</v>
      </c>
      <c r="BK52807" s="98" t="s">
        <v>70</v>
      </c>
    </row>
    <row r="52808" spans="17:63" ht="29.25" customHeight="1" x14ac:dyDescent="0.2">
      <c r="Q52808" s="92" t="s">
        <v>50</v>
      </c>
      <c r="BF52808" s="101" t="s">
        <v>58</v>
      </c>
      <c r="BK52808" s="98" t="s">
        <v>70</v>
      </c>
    </row>
    <row r="52809" spans="17:63" ht="29.25" customHeight="1" x14ac:dyDescent="0.2">
      <c r="Q52809" s="92" t="s">
        <v>50</v>
      </c>
      <c r="BF52809" s="101" t="s">
        <v>58</v>
      </c>
      <c r="BK52809" s="98" t="s">
        <v>70</v>
      </c>
    </row>
    <row r="52810" spans="17:63" ht="29.25" customHeight="1" x14ac:dyDescent="0.2">
      <c r="Q52810" s="92" t="s">
        <v>50</v>
      </c>
      <c r="BF52810" s="101" t="s">
        <v>58</v>
      </c>
      <c r="BK52810" s="98" t="s">
        <v>70</v>
      </c>
    </row>
    <row r="52811" spans="17:63" ht="29.25" customHeight="1" x14ac:dyDescent="0.2">
      <c r="Q52811" s="92" t="s">
        <v>50</v>
      </c>
      <c r="BF52811" s="101" t="s">
        <v>58</v>
      </c>
      <c r="BK52811" s="98" t="s">
        <v>70</v>
      </c>
    </row>
    <row r="52812" spans="17:63" ht="29.25" customHeight="1" x14ac:dyDescent="0.2">
      <c r="Q52812" s="92" t="s">
        <v>50</v>
      </c>
      <c r="BF52812" s="101" t="s">
        <v>58</v>
      </c>
      <c r="BK52812" s="98" t="s">
        <v>70</v>
      </c>
    </row>
    <row r="52813" spans="17:63" ht="29.25" customHeight="1" x14ac:dyDescent="0.2">
      <c r="Q52813" s="92" t="s">
        <v>50</v>
      </c>
      <c r="BF52813" s="101" t="s">
        <v>58</v>
      </c>
      <c r="BK52813" s="98" t="s">
        <v>70</v>
      </c>
    </row>
    <row r="52814" spans="17:63" ht="29.25" customHeight="1" x14ac:dyDescent="0.2">
      <c r="Q52814" s="92" t="s">
        <v>50</v>
      </c>
      <c r="BF52814" s="101" t="s">
        <v>58</v>
      </c>
      <c r="BK52814" s="98" t="s">
        <v>70</v>
      </c>
    </row>
    <row r="52815" spans="17:63" ht="29.25" customHeight="1" x14ac:dyDescent="0.2">
      <c r="Q52815" s="92" t="s">
        <v>50</v>
      </c>
      <c r="BF52815" s="101" t="s">
        <v>58</v>
      </c>
      <c r="BK52815" s="98" t="s">
        <v>70</v>
      </c>
    </row>
    <row r="52816" spans="17:63" ht="29.25" customHeight="1" x14ac:dyDescent="0.2">
      <c r="Q52816" s="92" t="s">
        <v>50</v>
      </c>
      <c r="BF52816" s="101" t="s">
        <v>58</v>
      </c>
      <c r="BK52816" s="98" t="s">
        <v>70</v>
      </c>
    </row>
    <row r="52817" spans="17:63" ht="29.25" customHeight="1" x14ac:dyDescent="0.2">
      <c r="Q52817" s="92" t="s">
        <v>50</v>
      </c>
      <c r="BF52817" s="101" t="s">
        <v>58</v>
      </c>
      <c r="BK52817" s="98" t="s">
        <v>70</v>
      </c>
    </row>
    <row r="52818" spans="17:63" ht="29.25" customHeight="1" x14ac:dyDescent="0.2">
      <c r="Q52818" s="92" t="s">
        <v>50</v>
      </c>
      <c r="BF52818" s="101" t="s">
        <v>58</v>
      </c>
      <c r="BK52818" s="98" t="s">
        <v>70</v>
      </c>
    </row>
    <row r="52819" spans="17:63" ht="29.25" customHeight="1" x14ac:dyDescent="0.2">
      <c r="Q52819" s="92" t="s">
        <v>50</v>
      </c>
      <c r="BF52819" s="101" t="s">
        <v>58</v>
      </c>
      <c r="BK52819" s="98" t="s">
        <v>70</v>
      </c>
    </row>
    <row r="52820" spans="17:63" ht="29.25" customHeight="1" x14ac:dyDescent="0.2">
      <c r="Q52820" s="92" t="s">
        <v>50</v>
      </c>
      <c r="BF52820" s="101" t="s">
        <v>58</v>
      </c>
      <c r="BK52820" s="98" t="s">
        <v>70</v>
      </c>
    </row>
    <row r="52821" spans="17:63" ht="29.25" customHeight="1" x14ac:dyDescent="0.2">
      <c r="Q52821" s="92" t="s">
        <v>50</v>
      </c>
      <c r="BF52821" s="101" t="s">
        <v>58</v>
      </c>
      <c r="BK52821" s="98" t="s">
        <v>70</v>
      </c>
    </row>
    <row r="52822" spans="17:63" ht="29.25" customHeight="1" x14ac:dyDescent="0.2">
      <c r="Q52822" s="92" t="s">
        <v>50</v>
      </c>
      <c r="BF52822" s="101" t="s">
        <v>58</v>
      </c>
      <c r="BK52822" s="98" t="s">
        <v>70</v>
      </c>
    </row>
    <row r="52823" spans="17:63" ht="29.25" customHeight="1" x14ac:dyDescent="0.2">
      <c r="Q52823" s="92" t="s">
        <v>50</v>
      </c>
      <c r="BF52823" s="101" t="s">
        <v>58</v>
      </c>
      <c r="BK52823" s="98" t="s">
        <v>70</v>
      </c>
    </row>
    <row r="52824" spans="17:63" ht="29.25" customHeight="1" x14ac:dyDescent="0.2">
      <c r="Q52824" s="92" t="s">
        <v>50</v>
      </c>
      <c r="BF52824" s="101" t="s">
        <v>58</v>
      </c>
      <c r="BK52824" s="98" t="s">
        <v>70</v>
      </c>
    </row>
    <row r="52825" spans="17:63" ht="29.25" customHeight="1" x14ac:dyDescent="0.2">
      <c r="Q52825" s="92" t="s">
        <v>50</v>
      </c>
      <c r="BF52825" s="101" t="s">
        <v>58</v>
      </c>
      <c r="BK52825" s="98" t="s">
        <v>70</v>
      </c>
    </row>
    <row r="52826" spans="17:63" ht="29.25" customHeight="1" x14ac:dyDescent="0.2">
      <c r="Q52826" s="92" t="s">
        <v>50</v>
      </c>
      <c r="BF52826" s="101" t="s">
        <v>58</v>
      </c>
      <c r="BK52826" s="98" t="s">
        <v>70</v>
      </c>
    </row>
    <row r="52827" spans="17:63" ht="29.25" customHeight="1" x14ac:dyDescent="0.2">
      <c r="Q52827" s="92" t="s">
        <v>50</v>
      </c>
      <c r="BF52827" s="101" t="s">
        <v>58</v>
      </c>
      <c r="BK52827" s="98" t="s">
        <v>70</v>
      </c>
    </row>
    <row r="52828" spans="17:63" ht="29.25" customHeight="1" x14ac:dyDescent="0.2">
      <c r="Q52828" s="92" t="s">
        <v>50</v>
      </c>
      <c r="BF52828" s="101" t="s">
        <v>58</v>
      </c>
      <c r="BK52828" s="98" t="s">
        <v>70</v>
      </c>
    </row>
    <row r="52829" spans="17:63" ht="29.25" customHeight="1" x14ac:dyDescent="0.2">
      <c r="Q52829" s="92" t="s">
        <v>50</v>
      </c>
      <c r="BF52829" s="101" t="s">
        <v>58</v>
      </c>
      <c r="BK52829" s="98" t="s">
        <v>70</v>
      </c>
    </row>
    <row r="52830" spans="17:63" ht="29.25" customHeight="1" x14ac:dyDescent="0.2">
      <c r="Q52830" s="92" t="s">
        <v>50</v>
      </c>
      <c r="BF52830" s="101" t="s">
        <v>58</v>
      </c>
      <c r="BK52830" s="98" t="s">
        <v>70</v>
      </c>
    </row>
    <row r="52831" spans="17:63" ht="29.25" customHeight="1" x14ac:dyDescent="0.2">
      <c r="Q52831" s="92" t="s">
        <v>50</v>
      </c>
      <c r="BF52831" s="101" t="s">
        <v>58</v>
      </c>
      <c r="BK52831" s="98" t="s">
        <v>70</v>
      </c>
    </row>
    <row r="52832" spans="17:63" ht="29.25" customHeight="1" x14ac:dyDescent="0.2">
      <c r="Q52832" s="92" t="s">
        <v>50</v>
      </c>
      <c r="BF52832" s="101" t="s">
        <v>58</v>
      </c>
      <c r="BK52832" s="98" t="s">
        <v>70</v>
      </c>
    </row>
    <row r="52833" spans="17:63" ht="29.25" customHeight="1" x14ac:dyDescent="0.2">
      <c r="Q52833" s="92" t="s">
        <v>50</v>
      </c>
      <c r="BF52833" s="101" t="s">
        <v>58</v>
      </c>
      <c r="BK52833" s="98" t="s">
        <v>70</v>
      </c>
    </row>
    <row r="52834" spans="17:63" ht="29.25" customHeight="1" x14ac:dyDescent="0.2">
      <c r="Q52834" s="92" t="s">
        <v>50</v>
      </c>
      <c r="BF52834" s="101" t="s">
        <v>58</v>
      </c>
      <c r="BK52834" s="98" t="s">
        <v>70</v>
      </c>
    </row>
    <row r="52835" spans="17:63" ht="29.25" customHeight="1" x14ac:dyDescent="0.2">
      <c r="Q52835" s="92" t="s">
        <v>50</v>
      </c>
      <c r="BF52835" s="101" t="s">
        <v>58</v>
      </c>
      <c r="BK52835" s="98" t="s">
        <v>70</v>
      </c>
    </row>
    <row r="52836" spans="17:63" ht="29.25" customHeight="1" x14ac:dyDescent="0.2">
      <c r="Q52836" s="92" t="s">
        <v>50</v>
      </c>
      <c r="BF52836" s="101" t="s">
        <v>58</v>
      </c>
      <c r="BK52836" s="98" t="s">
        <v>70</v>
      </c>
    </row>
    <row r="52837" spans="17:63" ht="29.25" customHeight="1" x14ac:dyDescent="0.2">
      <c r="Q52837" s="92" t="s">
        <v>50</v>
      </c>
      <c r="BF52837" s="101" t="s">
        <v>58</v>
      </c>
      <c r="BK52837" s="98" t="s">
        <v>70</v>
      </c>
    </row>
    <row r="52838" spans="17:63" ht="29.25" customHeight="1" x14ac:dyDescent="0.2">
      <c r="Q52838" s="92" t="s">
        <v>50</v>
      </c>
      <c r="BF52838" s="101" t="s">
        <v>58</v>
      </c>
      <c r="BK52838" s="98" t="s">
        <v>70</v>
      </c>
    </row>
    <row r="52839" spans="17:63" ht="29.25" customHeight="1" x14ac:dyDescent="0.2">
      <c r="Q52839" s="92" t="s">
        <v>50</v>
      </c>
      <c r="BF52839" s="101" t="s">
        <v>58</v>
      </c>
      <c r="BK52839" s="98" t="s">
        <v>70</v>
      </c>
    </row>
    <row r="52840" spans="17:63" ht="29.25" customHeight="1" x14ac:dyDescent="0.2">
      <c r="Q52840" s="92" t="s">
        <v>50</v>
      </c>
      <c r="BF52840" s="101" t="s">
        <v>58</v>
      </c>
      <c r="BK52840" s="98" t="s">
        <v>70</v>
      </c>
    </row>
    <row r="52841" spans="17:63" ht="29.25" customHeight="1" x14ac:dyDescent="0.2">
      <c r="Q52841" s="92" t="s">
        <v>50</v>
      </c>
      <c r="BF52841" s="101" t="s">
        <v>58</v>
      </c>
      <c r="BK52841" s="98" t="s">
        <v>70</v>
      </c>
    </row>
    <row r="52842" spans="17:63" ht="29.25" customHeight="1" x14ac:dyDescent="0.2">
      <c r="Q52842" s="92" t="s">
        <v>50</v>
      </c>
      <c r="BF52842" s="101" t="s">
        <v>58</v>
      </c>
      <c r="BK52842" s="98" t="s">
        <v>70</v>
      </c>
    </row>
    <row r="52843" spans="17:63" ht="29.25" customHeight="1" x14ac:dyDescent="0.2">
      <c r="Q52843" s="92" t="s">
        <v>50</v>
      </c>
      <c r="BF52843" s="101" t="s">
        <v>58</v>
      </c>
      <c r="BK52843" s="98" t="s">
        <v>70</v>
      </c>
    </row>
    <row r="52844" spans="17:63" ht="29.25" customHeight="1" x14ac:dyDescent="0.2">
      <c r="Q52844" s="92" t="s">
        <v>50</v>
      </c>
      <c r="BF52844" s="101" t="s">
        <v>58</v>
      </c>
      <c r="BK52844" s="98" t="s">
        <v>70</v>
      </c>
    </row>
    <row r="52845" spans="17:63" ht="29.25" customHeight="1" x14ac:dyDescent="0.2">
      <c r="Q52845" s="92" t="s">
        <v>50</v>
      </c>
      <c r="BF52845" s="101" t="s">
        <v>58</v>
      </c>
      <c r="BK52845" s="98" t="s">
        <v>70</v>
      </c>
    </row>
    <row r="52846" spans="17:63" ht="29.25" customHeight="1" x14ac:dyDescent="0.2">
      <c r="Q52846" s="92" t="s">
        <v>50</v>
      </c>
      <c r="BF52846" s="101" t="s">
        <v>58</v>
      </c>
      <c r="BK52846" s="98" t="s">
        <v>70</v>
      </c>
    </row>
    <row r="52847" spans="17:63" ht="29.25" customHeight="1" x14ac:dyDescent="0.2">
      <c r="Q52847" s="92" t="s">
        <v>50</v>
      </c>
      <c r="BF52847" s="101" t="s">
        <v>58</v>
      </c>
      <c r="BK52847" s="98" t="s">
        <v>70</v>
      </c>
    </row>
    <row r="52848" spans="17:63" ht="29.25" customHeight="1" x14ac:dyDescent="0.2">
      <c r="Q52848" s="92" t="s">
        <v>50</v>
      </c>
      <c r="BF52848" s="101" t="s">
        <v>58</v>
      </c>
      <c r="BK52848" s="98" t="s">
        <v>70</v>
      </c>
    </row>
    <row r="52849" spans="17:63" ht="29.25" customHeight="1" x14ac:dyDescent="0.2">
      <c r="Q52849" s="92" t="s">
        <v>50</v>
      </c>
      <c r="BF52849" s="101" t="s">
        <v>58</v>
      </c>
      <c r="BK52849" s="98" t="s">
        <v>70</v>
      </c>
    </row>
    <row r="52850" spans="17:63" ht="29.25" customHeight="1" x14ac:dyDescent="0.2">
      <c r="Q52850" s="92" t="s">
        <v>50</v>
      </c>
      <c r="BF52850" s="101" t="s">
        <v>58</v>
      </c>
      <c r="BK52850" s="98" t="s">
        <v>70</v>
      </c>
    </row>
    <row r="52851" spans="17:63" ht="29.25" customHeight="1" x14ac:dyDescent="0.2">
      <c r="Q52851" s="92" t="s">
        <v>50</v>
      </c>
      <c r="BF52851" s="101" t="s">
        <v>58</v>
      </c>
      <c r="BK52851" s="98" t="s">
        <v>70</v>
      </c>
    </row>
    <row r="52852" spans="17:63" ht="29.25" customHeight="1" x14ac:dyDescent="0.2">
      <c r="Q52852" s="92" t="s">
        <v>50</v>
      </c>
      <c r="BF52852" s="101" t="s">
        <v>58</v>
      </c>
      <c r="BK52852" s="98" t="s">
        <v>70</v>
      </c>
    </row>
    <row r="52853" spans="17:63" ht="29.25" customHeight="1" x14ac:dyDescent="0.2">
      <c r="Q52853" s="92" t="s">
        <v>50</v>
      </c>
      <c r="BF52853" s="101" t="s">
        <v>58</v>
      </c>
      <c r="BK52853" s="98" t="s">
        <v>70</v>
      </c>
    </row>
    <row r="52854" spans="17:63" ht="29.25" customHeight="1" x14ac:dyDescent="0.2">
      <c r="Q52854" s="92" t="s">
        <v>50</v>
      </c>
      <c r="BF52854" s="101" t="s">
        <v>58</v>
      </c>
      <c r="BK52854" s="98" t="s">
        <v>70</v>
      </c>
    </row>
    <row r="52855" spans="17:63" ht="29.25" customHeight="1" x14ac:dyDescent="0.2">
      <c r="Q52855" s="92" t="s">
        <v>50</v>
      </c>
      <c r="BF52855" s="101" t="s">
        <v>58</v>
      </c>
      <c r="BK52855" s="98" t="s">
        <v>70</v>
      </c>
    </row>
    <row r="52856" spans="17:63" ht="29.25" customHeight="1" x14ac:dyDescent="0.2">
      <c r="Q52856" s="92" t="s">
        <v>50</v>
      </c>
      <c r="BF52856" s="101" t="s">
        <v>58</v>
      </c>
      <c r="BK52856" s="98" t="s">
        <v>70</v>
      </c>
    </row>
    <row r="52857" spans="17:63" ht="29.25" customHeight="1" x14ac:dyDescent="0.2">
      <c r="Q52857" s="92" t="s">
        <v>50</v>
      </c>
      <c r="BF52857" s="101" t="s">
        <v>58</v>
      </c>
      <c r="BK52857" s="98" t="s">
        <v>70</v>
      </c>
    </row>
    <row r="52858" spans="17:63" ht="29.25" customHeight="1" x14ac:dyDescent="0.2">
      <c r="Q52858" s="92" t="s">
        <v>50</v>
      </c>
      <c r="BF52858" s="101" t="s">
        <v>58</v>
      </c>
      <c r="BK52858" s="98" t="s">
        <v>70</v>
      </c>
    </row>
    <row r="52859" spans="17:63" ht="29.25" customHeight="1" x14ac:dyDescent="0.2">
      <c r="Q52859" s="92" t="s">
        <v>50</v>
      </c>
      <c r="BF52859" s="101" t="s">
        <v>58</v>
      </c>
      <c r="BK52859" s="98" t="s">
        <v>70</v>
      </c>
    </row>
    <row r="52860" spans="17:63" ht="29.25" customHeight="1" x14ac:dyDescent="0.2">
      <c r="Q52860" s="92" t="s">
        <v>50</v>
      </c>
      <c r="BF52860" s="101" t="s">
        <v>58</v>
      </c>
      <c r="BK52860" s="98" t="s">
        <v>70</v>
      </c>
    </row>
    <row r="52861" spans="17:63" ht="29.25" customHeight="1" x14ac:dyDescent="0.2">
      <c r="Q52861" s="92" t="s">
        <v>50</v>
      </c>
      <c r="BF52861" s="101" t="s">
        <v>58</v>
      </c>
      <c r="BK52861" s="98" t="s">
        <v>70</v>
      </c>
    </row>
    <row r="52862" spans="17:63" ht="29.25" customHeight="1" x14ac:dyDescent="0.2">
      <c r="Q52862" s="92" t="s">
        <v>50</v>
      </c>
      <c r="BF52862" s="101" t="s">
        <v>58</v>
      </c>
      <c r="BK52862" s="98" t="s">
        <v>70</v>
      </c>
    </row>
    <row r="52863" spans="17:63" ht="29.25" customHeight="1" x14ac:dyDescent="0.2">
      <c r="Q52863" s="92" t="s">
        <v>50</v>
      </c>
      <c r="BF52863" s="101" t="s">
        <v>58</v>
      </c>
      <c r="BK52863" s="98" t="s">
        <v>70</v>
      </c>
    </row>
    <row r="52864" spans="17:63" ht="29.25" customHeight="1" x14ac:dyDescent="0.2">
      <c r="Q52864" s="92" t="s">
        <v>50</v>
      </c>
      <c r="BF52864" s="101" t="s">
        <v>58</v>
      </c>
      <c r="BK52864" s="98" t="s">
        <v>70</v>
      </c>
    </row>
    <row r="52865" spans="17:63" ht="29.25" customHeight="1" x14ac:dyDescent="0.2">
      <c r="Q52865" s="92" t="s">
        <v>50</v>
      </c>
      <c r="BF52865" s="101" t="s">
        <v>58</v>
      </c>
      <c r="BK52865" s="98" t="s">
        <v>70</v>
      </c>
    </row>
    <row r="52866" spans="17:63" ht="29.25" customHeight="1" x14ac:dyDescent="0.2">
      <c r="Q52866" s="92" t="s">
        <v>50</v>
      </c>
      <c r="BF52866" s="101" t="s">
        <v>58</v>
      </c>
      <c r="BK52866" s="98" t="s">
        <v>70</v>
      </c>
    </row>
    <row r="52867" spans="17:63" ht="29.25" customHeight="1" x14ac:dyDescent="0.2">
      <c r="Q52867" s="92" t="s">
        <v>50</v>
      </c>
      <c r="BF52867" s="101" t="s">
        <v>58</v>
      </c>
      <c r="BK52867" s="98" t="s">
        <v>70</v>
      </c>
    </row>
    <row r="52868" spans="17:63" ht="29.25" customHeight="1" x14ac:dyDescent="0.2">
      <c r="Q52868" s="92" t="s">
        <v>50</v>
      </c>
      <c r="BF52868" s="101" t="s">
        <v>58</v>
      </c>
      <c r="BK52868" s="98" t="s">
        <v>70</v>
      </c>
    </row>
    <row r="52869" spans="17:63" ht="29.25" customHeight="1" x14ac:dyDescent="0.2">
      <c r="Q52869" s="92" t="s">
        <v>50</v>
      </c>
      <c r="BF52869" s="101" t="s">
        <v>58</v>
      </c>
      <c r="BK52869" s="98" t="s">
        <v>70</v>
      </c>
    </row>
    <row r="52870" spans="17:63" ht="29.25" customHeight="1" x14ac:dyDescent="0.2">
      <c r="Q52870" s="92" t="s">
        <v>50</v>
      </c>
      <c r="BF52870" s="101" t="s">
        <v>58</v>
      </c>
      <c r="BK52870" s="98" t="s">
        <v>70</v>
      </c>
    </row>
    <row r="52871" spans="17:63" ht="29.25" customHeight="1" x14ac:dyDescent="0.2">
      <c r="Q52871" s="92" t="s">
        <v>50</v>
      </c>
      <c r="BF52871" s="101" t="s">
        <v>58</v>
      </c>
      <c r="BK52871" s="98" t="s">
        <v>70</v>
      </c>
    </row>
    <row r="52872" spans="17:63" ht="29.25" customHeight="1" x14ac:dyDescent="0.2">
      <c r="Q52872" s="92" t="s">
        <v>50</v>
      </c>
      <c r="BF52872" s="101" t="s">
        <v>58</v>
      </c>
      <c r="BK52872" s="98" t="s">
        <v>70</v>
      </c>
    </row>
    <row r="52873" spans="17:63" ht="29.25" customHeight="1" x14ac:dyDescent="0.2">
      <c r="Q52873" s="92" t="s">
        <v>50</v>
      </c>
      <c r="BF52873" s="101" t="s">
        <v>58</v>
      </c>
      <c r="BK52873" s="98" t="s">
        <v>70</v>
      </c>
    </row>
    <row r="52874" spans="17:63" ht="29.25" customHeight="1" x14ac:dyDescent="0.2">
      <c r="Q52874" s="92" t="s">
        <v>50</v>
      </c>
      <c r="BF52874" s="101" t="s">
        <v>58</v>
      </c>
      <c r="BK52874" s="98" t="s">
        <v>70</v>
      </c>
    </row>
    <row r="52875" spans="17:63" ht="29.25" customHeight="1" x14ac:dyDescent="0.2">
      <c r="Q52875" s="92" t="s">
        <v>50</v>
      </c>
      <c r="BF52875" s="101" t="s">
        <v>58</v>
      </c>
      <c r="BK52875" s="98" t="s">
        <v>70</v>
      </c>
    </row>
    <row r="52876" spans="17:63" ht="29.25" customHeight="1" x14ac:dyDescent="0.2">
      <c r="Q52876" s="92" t="s">
        <v>50</v>
      </c>
      <c r="BF52876" s="101" t="s">
        <v>58</v>
      </c>
      <c r="BK52876" s="98" t="s">
        <v>70</v>
      </c>
    </row>
    <row r="52877" spans="17:63" ht="29.25" customHeight="1" x14ac:dyDescent="0.2">
      <c r="Q52877" s="92" t="s">
        <v>50</v>
      </c>
      <c r="BF52877" s="101" t="s">
        <v>58</v>
      </c>
      <c r="BK52877" s="98" t="s">
        <v>70</v>
      </c>
    </row>
    <row r="52878" spans="17:63" ht="29.25" customHeight="1" x14ac:dyDescent="0.2">
      <c r="Q52878" s="92" t="s">
        <v>50</v>
      </c>
      <c r="BF52878" s="101" t="s">
        <v>58</v>
      </c>
      <c r="BK52878" s="98" t="s">
        <v>70</v>
      </c>
    </row>
    <row r="52879" spans="17:63" ht="29.25" customHeight="1" x14ac:dyDescent="0.2">
      <c r="Q52879" s="92" t="s">
        <v>50</v>
      </c>
      <c r="BF52879" s="101" t="s">
        <v>58</v>
      </c>
      <c r="BK52879" s="98" t="s">
        <v>70</v>
      </c>
    </row>
    <row r="52880" spans="17:63" ht="29.25" customHeight="1" x14ac:dyDescent="0.2">
      <c r="Q52880" s="92" t="s">
        <v>50</v>
      </c>
      <c r="BF52880" s="101" t="s">
        <v>58</v>
      </c>
      <c r="BK52880" s="98" t="s">
        <v>70</v>
      </c>
    </row>
    <row r="52881" spans="17:63" ht="29.25" customHeight="1" x14ac:dyDescent="0.2">
      <c r="Q52881" s="92" t="s">
        <v>50</v>
      </c>
      <c r="BF52881" s="101" t="s">
        <v>58</v>
      </c>
      <c r="BK52881" s="98" t="s">
        <v>70</v>
      </c>
    </row>
    <row r="52882" spans="17:63" ht="29.25" customHeight="1" x14ac:dyDescent="0.2">
      <c r="Q52882" s="92" t="s">
        <v>50</v>
      </c>
      <c r="BF52882" s="101" t="s">
        <v>58</v>
      </c>
      <c r="BK52882" s="98" t="s">
        <v>70</v>
      </c>
    </row>
    <row r="52883" spans="17:63" ht="29.25" customHeight="1" x14ac:dyDescent="0.2">
      <c r="Q52883" s="92" t="s">
        <v>50</v>
      </c>
      <c r="BF52883" s="101" t="s">
        <v>58</v>
      </c>
      <c r="BK52883" s="98" t="s">
        <v>70</v>
      </c>
    </row>
    <row r="52884" spans="17:63" ht="29.25" customHeight="1" x14ac:dyDescent="0.2">
      <c r="Q52884" s="92" t="s">
        <v>50</v>
      </c>
      <c r="BF52884" s="101" t="s">
        <v>58</v>
      </c>
      <c r="BK52884" s="98" t="s">
        <v>70</v>
      </c>
    </row>
    <row r="52885" spans="17:63" ht="29.25" customHeight="1" x14ac:dyDescent="0.2">
      <c r="Q52885" s="92" t="s">
        <v>50</v>
      </c>
      <c r="BF52885" s="101" t="s">
        <v>58</v>
      </c>
      <c r="BK52885" s="98" t="s">
        <v>70</v>
      </c>
    </row>
    <row r="52886" spans="17:63" ht="29.25" customHeight="1" x14ac:dyDescent="0.2">
      <c r="Q52886" s="92" t="s">
        <v>50</v>
      </c>
      <c r="BF52886" s="101" t="s">
        <v>58</v>
      </c>
      <c r="BK52886" s="98" t="s">
        <v>70</v>
      </c>
    </row>
    <row r="52887" spans="17:63" ht="29.25" customHeight="1" x14ac:dyDescent="0.2">
      <c r="Q52887" s="92" t="s">
        <v>50</v>
      </c>
      <c r="BF52887" s="101" t="s">
        <v>58</v>
      </c>
      <c r="BK52887" s="98" t="s">
        <v>70</v>
      </c>
    </row>
    <row r="52888" spans="17:63" ht="29.25" customHeight="1" x14ac:dyDescent="0.2">
      <c r="Q52888" s="92" t="s">
        <v>50</v>
      </c>
      <c r="BF52888" s="101" t="s">
        <v>58</v>
      </c>
      <c r="BK52888" s="98" t="s">
        <v>70</v>
      </c>
    </row>
    <row r="52889" spans="17:63" ht="29.25" customHeight="1" x14ac:dyDescent="0.2">
      <c r="Q52889" s="92" t="s">
        <v>50</v>
      </c>
      <c r="BF52889" s="101" t="s">
        <v>58</v>
      </c>
      <c r="BK52889" s="98" t="s">
        <v>70</v>
      </c>
    </row>
    <row r="52890" spans="17:63" ht="29.25" customHeight="1" x14ac:dyDescent="0.2">
      <c r="Q52890" s="92" t="s">
        <v>50</v>
      </c>
      <c r="BF52890" s="101" t="s">
        <v>58</v>
      </c>
      <c r="BK52890" s="98" t="s">
        <v>70</v>
      </c>
    </row>
    <row r="52891" spans="17:63" ht="29.25" customHeight="1" x14ac:dyDescent="0.2">
      <c r="Q52891" s="92" t="s">
        <v>50</v>
      </c>
      <c r="BF52891" s="101" t="s">
        <v>58</v>
      </c>
      <c r="BK52891" s="98" t="s">
        <v>70</v>
      </c>
    </row>
    <row r="52892" spans="17:63" ht="29.25" customHeight="1" x14ac:dyDescent="0.2">
      <c r="Q52892" s="92" t="s">
        <v>50</v>
      </c>
      <c r="BF52892" s="101" t="s">
        <v>58</v>
      </c>
      <c r="BK52892" s="98" t="s">
        <v>70</v>
      </c>
    </row>
    <row r="52893" spans="17:63" ht="29.25" customHeight="1" x14ac:dyDescent="0.2">
      <c r="Q52893" s="92" t="s">
        <v>50</v>
      </c>
      <c r="BF52893" s="101" t="s">
        <v>58</v>
      </c>
      <c r="BK52893" s="98" t="s">
        <v>70</v>
      </c>
    </row>
    <row r="52894" spans="17:63" ht="29.25" customHeight="1" x14ac:dyDescent="0.2">
      <c r="Q52894" s="92" t="s">
        <v>50</v>
      </c>
      <c r="BF52894" s="101" t="s">
        <v>58</v>
      </c>
      <c r="BK52894" s="98" t="s">
        <v>70</v>
      </c>
    </row>
    <row r="52895" spans="17:63" ht="29.25" customHeight="1" x14ac:dyDescent="0.2">
      <c r="Q52895" s="92" t="s">
        <v>50</v>
      </c>
      <c r="BF52895" s="101" t="s">
        <v>58</v>
      </c>
      <c r="BK52895" s="98" t="s">
        <v>70</v>
      </c>
    </row>
    <row r="52896" spans="17:63" ht="29.25" customHeight="1" x14ac:dyDescent="0.2">
      <c r="Q52896" s="92" t="s">
        <v>50</v>
      </c>
      <c r="BF52896" s="101" t="s">
        <v>58</v>
      </c>
      <c r="BK52896" s="98" t="s">
        <v>70</v>
      </c>
    </row>
    <row r="52897" spans="17:63" ht="29.25" customHeight="1" x14ac:dyDescent="0.2">
      <c r="Q52897" s="92" t="s">
        <v>50</v>
      </c>
      <c r="BF52897" s="101" t="s">
        <v>58</v>
      </c>
      <c r="BK52897" s="98" t="s">
        <v>70</v>
      </c>
    </row>
    <row r="52898" spans="17:63" ht="29.25" customHeight="1" x14ac:dyDescent="0.2">
      <c r="Q52898" s="92" t="s">
        <v>50</v>
      </c>
      <c r="BF52898" s="101" t="s">
        <v>58</v>
      </c>
      <c r="BK52898" s="98" t="s">
        <v>70</v>
      </c>
    </row>
    <row r="52899" spans="17:63" ht="29.25" customHeight="1" x14ac:dyDescent="0.2">
      <c r="Q52899" s="92" t="s">
        <v>50</v>
      </c>
      <c r="BF52899" s="101" t="s">
        <v>58</v>
      </c>
      <c r="BK52899" s="98" t="s">
        <v>70</v>
      </c>
    </row>
    <row r="52900" spans="17:63" ht="29.25" customHeight="1" x14ac:dyDescent="0.2">
      <c r="Q52900" s="92" t="s">
        <v>50</v>
      </c>
      <c r="BF52900" s="101" t="s">
        <v>58</v>
      </c>
      <c r="BK52900" s="98" t="s">
        <v>70</v>
      </c>
    </row>
    <row r="52901" spans="17:63" ht="29.25" customHeight="1" x14ac:dyDescent="0.2">
      <c r="Q52901" s="92" t="s">
        <v>50</v>
      </c>
      <c r="BF52901" s="101" t="s">
        <v>58</v>
      </c>
      <c r="BK52901" s="98" t="s">
        <v>70</v>
      </c>
    </row>
    <row r="52902" spans="17:63" ht="29.25" customHeight="1" x14ac:dyDescent="0.2">
      <c r="Q52902" s="92" t="s">
        <v>50</v>
      </c>
      <c r="BF52902" s="101" t="s">
        <v>58</v>
      </c>
      <c r="BK52902" s="98" t="s">
        <v>70</v>
      </c>
    </row>
    <row r="52903" spans="17:63" ht="29.25" customHeight="1" x14ac:dyDescent="0.2">
      <c r="Q52903" s="92" t="s">
        <v>50</v>
      </c>
      <c r="BF52903" s="101" t="s">
        <v>58</v>
      </c>
      <c r="BK52903" s="98" t="s">
        <v>70</v>
      </c>
    </row>
    <row r="52904" spans="17:63" ht="29.25" customHeight="1" x14ac:dyDescent="0.2">
      <c r="Q52904" s="92" t="s">
        <v>50</v>
      </c>
      <c r="BF52904" s="101" t="s">
        <v>58</v>
      </c>
      <c r="BK52904" s="98" t="s">
        <v>70</v>
      </c>
    </row>
    <row r="52905" spans="17:63" ht="29.25" customHeight="1" x14ac:dyDescent="0.2">
      <c r="Q52905" s="92" t="s">
        <v>50</v>
      </c>
      <c r="BF52905" s="101" t="s">
        <v>58</v>
      </c>
      <c r="BK52905" s="98" t="s">
        <v>70</v>
      </c>
    </row>
    <row r="52906" spans="17:63" ht="29.25" customHeight="1" x14ac:dyDescent="0.2">
      <c r="Q52906" s="92" t="s">
        <v>50</v>
      </c>
      <c r="BF52906" s="101" t="s">
        <v>58</v>
      </c>
      <c r="BK52906" s="98" t="s">
        <v>70</v>
      </c>
    </row>
    <row r="52907" spans="17:63" ht="29.25" customHeight="1" x14ac:dyDescent="0.2">
      <c r="Q52907" s="92" t="s">
        <v>50</v>
      </c>
      <c r="BF52907" s="101" t="s">
        <v>58</v>
      </c>
      <c r="BK52907" s="98" t="s">
        <v>70</v>
      </c>
    </row>
    <row r="52908" spans="17:63" ht="29.25" customHeight="1" x14ac:dyDescent="0.2">
      <c r="Q52908" s="92" t="s">
        <v>50</v>
      </c>
      <c r="BF52908" s="101" t="s">
        <v>58</v>
      </c>
      <c r="BK52908" s="98" t="s">
        <v>70</v>
      </c>
    </row>
    <row r="52909" spans="17:63" ht="29.25" customHeight="1" x14ac:dyDescent="0.2">
      <c r="Q52909" s="92" t="s">
        <v>50</v>
      </c>
      <c r="BF52909" s="101" t="s">
        <v>58</v>
      </c>
      <c r="BK52909" s="98" t="s">
        <v>70</v>
      </c>
    </row>
    <row r="52910" spans="17:63" ht="29.25" customHeight="1" x14ac:dyDescent="0.2">
      <c r="Q52910" s="92" t="s">
        <v>50</v>
      </c>
      <c r="BF52910" s="101" t="s">
        <v>58</v>
      </c>
      <c r="BK52910" s="98" t="s">
        <v>70</v>
      </c>
    </row>
    <row r="52911" spans="17:63" ht="29.25" customHeight="1" x14ac:dyDescent="0.2">
      <c r="Q52911" s="92" t="s">
        <v>50</v>
      </c>
      <c r="BF52911" s="101" t="s">
        <v>58</v>
      </c>
      <c r="BK52911" s="98" t="s">
        <v>70</v>
      </c>
    </row>
    <row r="52912" spans="17:63" ht="29.25" customHeight="1" x14ac:dyDescent="0.2">
      <c r="Q52912" s="92" t="s">
        <v>50</v>
      </c>
      <c r="BF52912" s="101" t="s">
        <v>58</v>
      </c>
      <c r="BK52912" s="98" t="s">
        <v>70</v>
      </c>
    </row>
    <row r="52913" spans="17:63" ht="29.25" customHeight="1" x14ac:dyDescent="0.2">
      <c r="Q52913" s="92" t="s">
        <v>50</v>
      </c>
      <c r="BF52913" s="101" t="s">
        <v>58</v>
      </c>
      <c r="BK52913" s="98" t="s">
        <v>70</v>
      </c>
    </row>
    <row r="52914" spans="17:63" ht="29.25" customHeight="1" x14ac:dyDescent="0.2">
      <c r="Q52914" s="92" t="s">
        <v>50</v>
      </c>
      <c r="BF52914" s="101" t="s">
        <v>58</v>
      </c>
      <c r="BK52914" s="98" t="s">
        <v>70</v>
      </c>
    </row>
    <row r="52915" spans="17:63" ht="29.25" customHeight="1" x14ac:dyDescent="0.2">
      <c r="Q52915" s="92" t="s">
        <v>50</v>
      </c>
      <c r="BF52915" s="101" t="s">
        <v>58</v>
      </c>
      <c r="BK52915" s="98" t="s">
        <v>70</v>
      </c>
    </row>
    <row r="52916" spans="17:63" ht="29.25" customHeight="1" x14ac:dyDescent="0.2">
      <c r="Q52916" s="92" t="s">
        <v>50</v>
      </c>
      <c r="BF52916" s="101" t="s">
        <v>58</v>
      </c>
      <c r="BK52916" s="98" t="s">
        <v>70</v>
      </c>
    </row>
    <row r="52917" spans="17:63" ht="29.25" customHeight="1" x14ac:dyDescent="0.2">
      <c r="Q52917" s="92" t="s">
        <v>50</v>
      </c>
      <c r="BF52917" s="101" t="s">
        <v>58</v>
      </c>
      <c r="BK52917" s="98" t="s">
        <v>70</v>
      </c>
    </row>
    <row r="52918" spans="17:63" ht="29.25" customHeight="1" x14ac:dyDescent="0.2">
      <c r="Q52918" s="92" t="s">
        <v>50</v>
      </c>
      <c r="BF52918" s="101" t="s">
        <v>58</v>
      </c>
      <c r="BK52918" s="98" t="s">
        <v>70</v>
      </c>
    </row>
    <row r="52919" spans="17:63" ht="29.25" customHeight="1" x14ac:dyDescent="0.2">
      <c r="Q52919" s="92" t="s">
        <v>50</v>
      </c>
      <c r="BF52919" s="101" t="s">
        <v>58</v>
      </c>
      <c r="BK52919" s="98" t="s">
        <v>70</v>
      </c>
    </row>
    <row r="52920" spans="17:63" ht="29.25" customHeight="1" x14ac:dyDescent="0.2">
      <c r="Q52920" s="92" t="s">
        <v>50</v>
      </c>
      <c r="BF52920" s="101" t="s">
        <v>58</v>
      </c>
      <c r="BK52920" s="98" t="s">
        <v>70</v>
      </c>
    </row>
    <row r="52921" spans="17:63" ht="29.25" customHeight="1" x14ac:dyDescent="0.2">
      <c r="Q52921" s="92" t="s">
        <v>50</v>
      </c>
      <c r="BF52921" s="101" t="s">
        <v>58</v>
      </c>
      <c r="BK52921" s="98" t="s">
        <v>70</v>
      </c>
    </row>
    <row r="52922" spans="17:63" ht="29.25" customHeight="1" x14ac:dyDescent="0.2">
      <c r="Q52922" s="92" t="s">
        <v>50</v>
      </c>
      <c r="BF52922" s="101" t="s">
        <v>58</v>
      </c>
      <c r="BK52922" s="98" t="s">
        <v>70</v>
      </c>
    </row>
    <row r="52923" spans="17:63" ht="29.25" customHeight="1" x14ac:dyDescent="0.2">
      <c r="Q52923" s="92" t="s">
        <v>50</v>
      </c>
      <c r="BF52923" s="101" t="s">
        <v>58</v>
      </c>
      <c r="BK52923" s="98" t="s">
        <v>70</v>
      </c>
    </row>
    <row r="52924" spans="17:63" ht="29.25" customHeight="1" x14ac:dyDescent="0.2">
      <c r="Q52924" s="92" t="s">
        <v>50</v>
      </c>
      <c r="BF52924" s="101" t="s">
        <v>58</v>
      </c>
      <c r="BK52924" s="98" t="s">
        <v>70</v>
      </c>
    </row>
    <row r="52925" spans="17:63" ht="29.25" customHeight="1" x14ac:dyDescent="0.2">
      <c r="Q52925" s="92" t="s">
        <v>50</v>
      </c>
      <c r="BF52925" s="101" t="s">
        <v>58</v>
      </c>
      <c r="BK52925" s="98" t="s">
        <v>70</v>
      </c>
    </row>
    <row r="52926" spans="17:63" ht="29.25" customHeight="1" x14ac:dyDescent="0.2">
      <c r="Q52926" s="92" t="s">
        <v>50</v>
      </c>
      <c r="BF52926" s="101" t="s">
        <v>58</v>
      </c>
      <c r="BK52926" s="98" t="s">
        <v>70</v>
      </c>
    </row>
    <row r="52927" spans="17:63" ht="29.25" customHeight="1" x14ac:dyDescent="0.2">
      <c r="Q52927" s="92" t="s">
        <v>50</v>
      </c>
      <c r="BF52927" s="101" t="s">
        <v>58</v>
      </c>
      <c r="BK52927" s="98" t="s">
        <v>70</v>
      </c>
    </row>
    <row r="52928" spans="17:63" ht="29.25" customHeight="1" x14ac:dyDescent="0.2">
      <c r="Q52928" s="92" t="s">
        <v>50</v>
      </c>
      <c r="BF52928" s="101" t="s">
        <v>58</v>
      </c>
      <c r="BK52928" s="98" t="s">
        <v>70</v>
      </c>
    </row>
    <row r="52929" spans="17:63" ht="29.25" customHeight="1" x14ac:dyDescent="0.2">
      <c r="Q52929" s="92" t="s">
        <v>50</v>
      </c>
      <c r="BF52929" s="101" t="s">
        <v>58</v>
      </c>
      <c r="BK52929" s="98" t="s">
        <v>70</v>
      </c>
    </row>
    <row r="52930" spans="17:63" ht="29.25" customHeight="1" x14ac:dyDescent="0.2">
      <c r="Q52930" s="92" t="s">
        <v>50</v>
      </c>
      <c r="BF52930" s="101" t="s">
        <v>58</v>
      </c>
      <c r="BK52930" s="98" t="s">
        <v>70</v>
      </c>
    </row>
    <row r="52931" spans="17:63" ht="29.25" customHeight="1" x14ac:dyDescent="0.2">
      <c r="Q52931" s="92" t="s">
        <v>50</v>
      </c>
      <c r="BF52931" s="101" t="s">
        <v>58</v>
      </c>
      <c r="BK52931" s="98" t="s">
        <v>70</v>
      </c>
    </row>
    <row r="52932" spans="17:63" ht="29.25" customHeight="1" x14ac:dyDescent="0.2">
      <c r="Q52932" s="92" t="s">
        <v>50</v>
      </c>
      <c r="BF52932" s="101" t="s">
        <v>58</v>
      </c>
      <c r="BK52932" s="98" t="s">
        <v>70</v>
      </c>
    </row>
    <row r="52933" spans="17:63" ht="29.25" customHeight="1" x14ac:dyDescent="0.2">
      <c r="Q52933" s="92" t="s">
        <v>50</v>
      </c>
      <c r="BF52933" s="101" t="s">
        <v>58</v>
      </c>
      <c r="BK52933" s="98" t="s">
        <v>70</v>
      </c>
    </row>
    <row r="52934" spans="17:63" ht="29.25" customHeight="1" x14ac:dyDescent="0.2">
      <c r="Q52934" s="92" t="s">
        <v>50</v>
      </c>
      <c r="BF52934" s="101" t="s">
        <v>58</v>
      </c>
      <c r="BK52934" s="98" t="s">
        <v>70</v>
      </c>
    </row>
    <row r="52935" spans="17:63" ht="29.25" customHeight="1" x14ac:dyDescent="0.2">
      <c r="Q52935" s="92" t="s">
        <v>50</v>
      </c>
      <c r="BF52935" s="101" t="s">
        <v>58</v>
      </c>
      <c r="BK52935" s="98" t="s">
        <v>70</v>
      </c>
    </row>
    <row r="52936" spans="17:63" ht="29.25" customHeight="1" x14ac:dyDescent="0.2">
      <c r="Q52936" s="92" t="s">
        <v>50</v>
      </c>
      <c r="BF52936" s="101" t="s">
        <v>58</v>
      </c>
      <c r="BK52936" s="98" t="s">
        <v>70</v>
      </c>
    </row>
    <row r="52937" spans="17:63" ht="29.25" customHeight="1" x14ac:dyDescent="0.2">
      <c r="Q52937" s="92" t="s">
        <v>50</v>
      </c>
      <c r="BF52937" s="101" t="s">
        <v>58</v>
      </c>
      <c r="BK52937" s="98" t="s">
        <v>70</v>
      </c>
    </row>
    <row r="52938" spans="17:63" ht="29.25" customHeight="1" x14ac:dyDescent="0.2">
      <c r="Q52938" s="92" t="s">
        <v>50</v>
      </c>
      <c r="BF52938" s="101" t="s">
        <v>58</v>
      </c>
      <c r="BK52938" s="98" t="s">
        <v>70</v>
      </c>
    </row>
    <row r="52939" spans="17:63" ht="29.25" customHeight="1" x14ac:dyDescent="0.2">
      <c r="Q52939" s="92" t="s">
        <v>50</v>
      </c>
      <c r="BF52939" s="101" t="s">
        <v>58</v>
      </c>
      <c r="BK52939" s="98" t="s">
        <v>70</v>
      </c>
    </row>
    <row r="52940" spans="17:63" ht="29.25" customHeight="1" x14ac:dyDescent="0.2">
      <c r="Q52940" s="92" t="s">
        <v>50</v>
      </c>
      <c r="BF52940" s="101" t="s">
        <v>58</v>
      </c>
      <c r="BK52940" s="98" t="s">
        <v>70</v>
      </c>
    </row>
    <row r="52941" spans="17:63" ht="29.25" customHeight="1" x14ac:dyDescent="0.2">
      <c r="Q52941" s="92" t="s">
        <v>50</v>
      </c>
      <c r="BF52941" s="101" t="s">
        <v>58</v>
      </c>
      <c r="BK52941" s="98" t="s">
        <v>70</v>
      </c>
    </row>
    <row r="52942" spans="17:63" ht="29.25" customHeight="1" x14ac:dyDescent="0.2">
      <c r="Q52942" s="92" t="s">
        <v>50</v>
      </c>
      <c r="BF52942" s="101" t="s">
        <v>58</v>
      </c>
      <c r="BK52942" s="98" t="s">
        <v>70</v>
      </c>
    </row>
    <row r="52943" spans="17:63" ht="29.25" customHeight="1" x14ac:dyDescent="0.2">
      <c r="Q52943" s="92" t="s">
        <v>50</v>
      </c>
      <c r="BF52943" s="101" t="s">
        <v>58</v>
      </c>
      <c r="BK52943" s="98" t="s">
        <v>70</v>
      </c>
    </row>
    <row r="52944" spans="17:63" ht="29.25" customHeight="1" x14ac:dyDescent="0.2">
      <c r="Q52944" s="92" t="s">
        <v>50</v>
      </c>
      <c r="BF52944" s="101" t="s">
        <v>58</v>
      </c>
      <c r="BK52944" s="98" t="s">
        <v>70</v>
      </c>
    </row>
    <row r="52945" spans="17:63" ht="29.25" customHeight="1" x14ac:dyDescent="0.2">
      <c r="Q52945" s="92" t="s">
        <v>50</v>
      </c>
      <c r="BF52945" s="101" t="s">
        <v>58</v>
      </c>
      <c r="BK52945" s="98" t="s">
        <v>70</v>
      </c>
    </row>
    <row r="52946" spans="17:63" ht="29.25" customHeight="1" x14ac:dyDescent="0.2">
      <c r="Q52946" s="92" t="s">
        <v>50</v>
      </c>
      <c r="BF52946" s="101" t="s">
        <v>58</v>
      </c>
      <c r="BK52946" s="98" t="s">
        <v>70</v>
      </c>
    </row>
    <row r="52947" spans="17:63" ht="29.25" customHeight="1" x14ac:dyDescent="0.2">
      <c r="Q52947" s="92" t="s">
        <v>50</v>
      </c>
      <c r="BF52947" s="101" t="s">
        <v>58</v>
      </c>
      <c r="BK52947" s="98" t="s">
        <v>70</v>
      </c>
    </row>
    <row r="52948" spans="17:63" ht="29.25" customHeight="1" x14ac:dyDescent="0.2">
      <c r="Q52948" s="92" t="s">
        <v>50</v>
      </c>
      <c r="BF52948" s="101" t="s">
        <v>58</v>
      </c>
      <c r="BK52948" s="98" t="s">
        <v>70</v>
      </c>
    </row>
    <row r="52949" spans="17:63" ht="29.25" customHeight="1" x14ac:dyDescent="0.2">
      <c r="Q52949" s="92" t="s">
        <v>50</v>
      </c>
      <c r="BF52949" s="101" t="s">
        <v>58</v>
      </c>
      <c r="BK52949" s="98" t="s">
        <v>70</v>
      </c>
    </row>
    <row r="52950" spans="17:63" ht="29.25" customHeight="1" x14ac:dyDescent="0.2">
      <c r="Q52950" s="92" t="s">
        <v>50</v>
      </c>
      <c r="BF52950" s="101" t="s">
        <v>58</v>
      </c>
      <c r="BK52950" s="98" t="s">
        <v>70</v>
      </c>
    </row>
    <row r="52951" spans="17:63" ht="29.25" customHeight="1" x14ac:dyDescent="0.2">
      <c r="Q52951" s="92" t="s">
        <v>50</v>
      </c>
      <c r="BF52951" s="101" t="s">
        <v>58</v>
      </c>
      <c r="BK52951" s="98" t="s">
        <v>70</v>
      </c>
    </row>
    <row r="52952" spans="17:63" ht="29.25" customHeight="1" x14ac:dyDescent="0.2">
      <c r="Q52952" s="92" t="s">
        <v>50</v>
      </c>
      <c r="BF52952" s="101" t="s">
        <v>58</v>
      </c>
      <c r="BK52952" s="98" t="s">
        <v>70</v>
      </c>
    </row>
    <row r="52953" spans="17:63" ht="29.25" customHeight="1" x14ac:dyDescent="0.2">
      <c r="Q52953" s="92" t="s">
        <v>50</v>
      </c>
      <c r="BF52953" s="101" t="s">
        <v>58</v>
      </c>
      <c r="BK52953" s="98" t="s">
        <v>70</v>
      </c>
    </row>
    <row r="52954" spans="17:63" ht="29.25" customHeight="1" x14ac:dyDescent="0.2">
      <c r="Q52954" s="92" t="s">
        <v>50</v>
      </c>
      <c r="BF52954" s="101" t="s">
        <v>58</v>
      </c>
      <c r="BK52954" s="98" t="s">
        <v>70</v>
      </c>
    </row>
    <row r="52955" spans="17:63" ht="29.25" customHeight="1" x14ac:dyDescent="0.2">
      <c r="Q52955" s="92" t="s">
        <v>50</v>
      </c>
      <c r="BF52955" s="101" t="s">
        <v>58</v>
      </c>
      <c r="BK52955" s="98" t="s">
        <v>70</v>
      </c>
    </row>
    <row r="52956" spans="17:63" ht="29.25" customHeight="1" x14ac:dyDescent="0.2">
      <c r="Q52956" s="92" t="s">
        <v>50</v>
      </c>
      <c r="BF52956" s="101" t="s">
        <v>58</v>
      </c>
      <c r="BK52956" s="98" t="s">
        <v>70</v>
      </c>
    </row>
    <row r="52957" spans="17:63" ht="29.25" customHeight="1" x14ac:dyDescent="0.2">
      <c r="Q52957" s="92" t="s">
        <v>50</v>
      </c>
      <c r="BF52957" s="101" t="s">
        <v>58</v>
      </c>
      <c r="BK52957" s="98" t="s">
        <v>70</v>
      </c>
    </row>
    <row r="52958" spans="17:63" ht="29.25" customHeight="1" x14ac:dyDescent="0.2">
      <c r="Q52958" s="92" t="s">
        <v>50</v>
      </c>
      <c r="BF52958" s="101" t="s">
        <v>58</v>
      </c>
      <c r="BK52958" s="98" t="s">
        <v>70</v>
      </c>
    </row>
    <row r="52959" spans="17:63" ht="29.25" customHeight="1" x14ac:dyDescent="0.2">
      <c r="Q52959" s="92" t="s">
        <v>50</v>
      </c>
      <c r="BF52959" s="101" t="s">
        <v>58</v>
      </c>
      <c r="BK52959" s="98" t="s">
        <v>70</v>
      </c>
    </row>
    <row r="52960" spans="17:63" ht="29.25" customHeight="1" x14ac:dyDescent="0.2">
      <c r="Q52960" s="92" t="s">
        <v>50</v>
      </c>
      <c r="BF52960" s="101" t="s">
        <v>58</v>
      </c>
      <c r="BK52960" s="98" t="s">
        <v>70</v>
      </c>
    </row>
    <row r="52961" spans="17:63" ht="29.25" customHeight="1" x14ac:dyDescent="0.2">
      <c r="Q52961" s="92" t="s">
        <v>50</v>
      </c>
      <c r="BF52961" s="101" t="s">
        <v>58</v>
      </c>
      <c r="BK52961" s="98" t="s">
        <v>70</v>
      </c>
    </row>
    <row r="52962" spans="17:63" ht="29.25" customHeight="1" x14ac:dyDescent="0.2">
      <c r="Q52962" s="92" t="s">
        <v>50</v>
      </c>
      <c r="BF52962" s="101" t="s">
        <v>58</v>
      </c>
      <c r="BK52962" s="98" t="s">
        <v>70</v>
      </c>
    </row>
    <row r="52963" spans="17:63" ht="29.25" customHeight="1" x14ac:dyDescent="0.2">
      <c r="Q52963" s="92" t="s">
        <v>50</v>
      </c>
      <c r="BF52963" s="101" t="s">
        <v>58</v>
      </c>
      <c r="BK52963" s="98" t="s">
        <v>70</v>
      </c>
    </row>
    <row r="52964" spans="17:63" ht="29.25" customHeight="1" x14ac:dyDescent="0.2">
      <c r="Q52964" s="92" t="s">
        <v>50</v>
      </c>
      <c r="BF52964" s="101" t="s">
        <v>58</v>
      </c>
      <c r="BK52964" s="98" t="s">
        <v>70</v>
      </c>
    </row>
    <row r="52965" spans="17:63" ht="29.25" customHeight="1" x14ac:dyDescent="0.2">
      <c r="Q52965" s="92" t="s">
        <v>50</v>
      </c>
      <c r="BF52965" s="101" t="s">
        <v>58</v>
      </c>
      <c r="BK52965" s="98" t="s">
        <v>70</v>
      </c>
    </row>
    <row r="52966" spans="17:63" ht="29.25" customHeight="1" x14ac:dyDescent="0.2">
      <c r="Q52966" s="92" t="s">
        <v>50</v>
      </c>
      <c r="BF52966" s="101" t="s">
        <v>58</v>
      </c>
      <c r="BK52966" s="98" t="s">
        <v>70</v>
      </c>
    </row>
    <row r="52967" spans="17:63" ht="29.25" customHeight="1" x14ac:dyDescent="0.2">
      <c r="Q52967" s="92" t="s">
        <v>50</v>
      </c>
      <c r="BF52967" s="101" t="s">
        <v>58</v>
      </c>
      <c r="BK52967" s="98" t="s">
        <v>70</v>
      </c>
    </row>
    <row r="52968" spans="17:63" ht="29.25" customHeight="1" x14ac:dyDescent="0.2">
      <c r="Q52968" s="92" t="s">
        <v>50</v>
      </c>
      <c r="BF52968" s="101" t="s">
        <v>58</v>
      </c>
      <c r="BK52968" s="98" t="s">
        <v>70</v>
      </c>
    </row>
    <row r="52969" spans="17:63" ht="29.25" customHeight="1" x14ac:dyDescent="0.2">
      <c r="Q52969" s="92" t="s">
        <v>50</v>
      </c>
      <c r="BF52969" s="101" t="s">
        <v>58</v>
      </c>
      <c r="BK52969" s="98" t="s">
        <v>70</v>
      </c>
    </row>
    <row r="52970" spans="17:63" ht="29.25" customHeight="1" x14ac:dyDescent="0.2">
      <c r="Q52970" s="92" t="s">
        <v>50</v>
      </c>
      <c r="BF52970" s="101" t="s">
        <v>58</v>
      </c>
      <c r="BK52970" s="98" t="s">
        <v>70</v>
      </c>
    </row>
    <row r="52971" spans="17:63" ht="29.25" customHeight="1" x14ac:dyDescent="0.2">
      <c r="Q52971" s="92" t="s">
        <v>50</v>
      </c>
      <c r="BF52971" s="101" t="s">
        <v>58</v>
      </c>
      <c r="BK52971" s="98" t="s">
        <v>70</v>
      </c>
    </row>
    <row r="52972" spans="17:63" ht="29.25" customHeight="1" x14ac:dyDescent="0.2">
      <c r="Q52972" s="92" t="s">
        <v>50</v>
      </c>
      <c r="BF52972" s="101" t="s">
        <v>58</v>
      </c>
      <c r="BK52972" s="98" t="s">
        <v>70</v>
      </c>
    </row>
    <row r="52973" spans="17:63" ht="29.25" customHeight="1" x14ac:dyDescent="0.2">
      <c r="Q52973" s="92" t="s">
        <v>50</v>
      </c>
      <c r="BF52973" s="101" t="s">
        <v>58</v>
      </c>
      <c r="BK52973" s="98" t="s">
        <v>70</v>
      </c>
    </row>
    <row r="52974" spans="17:63" ht="29.25" customHeight="1" x14ac:dyDescent="0.2">
      <c r="Q52974" s="92" t="s">
        <v>50</v>
      </c>
      <c r="BF52974" s="101" t="s">
        <v>58</v>
      </c>
      <c r="BK52974" s="98" t="s">
        <v>70</v>
      </c>
    </row>
    <row r="52975" spans="17:63" ht="29.25" customHeight="1" x14ac:dyDescent="0.2">
      <c r="Q52975" s="92" t="s">
        <v>50</v>
      </c>
      <c r="BF52975" s="101" t="s">
        <v>58</v>
      </c>
      <c r="BK52975" s="98" t="s">
        <v>70</v>
      </c>
    </row>
    <row r="52976" spans="17:63" ht="29.25" customHeight="1" x14ac:dyDescent="0.2">
      <c r="Q52976" s="92" t="s">
        <v>50</v>
      </c>
      <c r="BF52976" s="101" t="s">
        <v>58</v>
      </c>
      <c r="BK52976" s="98" t="s">
        <v>70</v>
      </c>
    </row>
    <row r="52977" spans="17:63" ht="29.25" customHeight="1" x14ac:dyDescent="0.2">
      <c r="Q52977" s="92" t="s">
        <v>50</v>
      </c>
      <c r="BF52977" s="101" t="s">
        <v>58</v>
      </c>
      <c r="BK52977" s="98" t="s">
        <v>70</v>
      </c>
    </row>
    <row r="52978" spans="17:63" ht="29.25" customHeight="1" x14ac:dyDescent="0.2">
      <c r="Q52978" s="92" t="s">
        <v>50</v>
      </c>
      <c r="BF52978" s="101" t="s">
        <v>58</v>
      </c>
      <c r="BK52978" s="98" t="s">
        <v>70</v>
      </c>
    </row>
    <row r="52979" spans="17:63" ht="29.25" customHeight="1" x14ac:dyDescent="0.2">
      <c r="Q52979" s="92" t="s">
        <v>50</v>
      </c>
      <c r="BF52979" s="101" t="s">
        <v>58</v>
      </c>
      <c r="BK52979" s="98" t="s">
        <v>70</v>
      </c>
    </row>
    <row r="52980" spans="17:63" ht="29.25" customHeight="1" x14ac:dyDescent="0.2">
      <c r="Q52980" s="92" t="s">
        <v>50</v>
      </c>
      <c r="BF52980" s="101" t="s">
        <v>58</v>
      </c>
      <c r="BK52980" s="98" t="s">
        <v>70</v>
      </c>
    </row>
    <row r="52981" spans="17:63" ht="29.25" customHeight="1" x14ac:dyDescent="0.2">
      <c r="Q52981" s="92" t="s">
        <v>50</v>
      </c>
      <c r="BF52981" s="101" t="s">
        <v>58</v>
      </c>
      <c r="BK52981" s="98" t="s">
        <v>70</v>
      </c>
    </row>
    <row r="52982" spans="17:63" ht="29.25" customHeight="1" x14ac:dyDescent="0.2">
      <c r="Q52982" s="92" t="s">
        <v>50</v>
      </c>
      <c r="BF52982" s="101" t="s">
        <v>58</v>
      </c>
      <c r="BK52982" s="98" t="s">
        <v>70</v>
      </c>
    </row>
    <row r="52983" spans="17:63" ht="29.25" customHeight="1" x14ac:dyDescent="0.2">
      <c r="Q52983" s="92" t="s">
        <v>50</v>
      </c>
      <c r="BF52983" s="101" t="s">
        <v>58</v>
      </c>
      <c r="BK52983" s="98" t="s">
        <v>70</v>
      </c>
    </row>
    <row r="52984" spans="17:63" ht="29.25" customHeight="1" x14ac:dyDescent="0.2">
      <c r="Q52984" s="92" t="s">
        <v>50</v>
      </c>
      <c r="BF52984" s="101" t="s">
        <v>58</v>
      </c>
      <c r="BK52984" s="98" t="s">
        <v>70</v>
      </c>
    </row>
    <row r="52985" spans="17:63" ht="29.25" customHeight="1" x14ac:dyDescent="0.2">
      <c r="Q52985" s="92" t="s">
        <v>50</v>
      </c>
      <c r="BF52985" s="101" t="s">
        <v>58</v>
      </c>
      <c r="BK52985" s="98" t="s">
        <v>70</v>
      </c>
    </row>
    <row r="52986" spans="17:63" ht="29.25" customHeight="1" x14ac:dyDescent="0.2">
      <c r="Q52986" s="92" t="s">
        <v>50</v>
      </c>
      <c r="BF52986" s="101" t="s">
        <v>58</v>
      </c>
      <c r="BK52986" s="98" t="s">
        <v>70</v>
      </c>
    </row>
    <row r="52987" spans="17:63" ht="29.25" customHeight="1" x14ac:dyDescent="0.2">
      <c r="Q52987" s="92" t="s">
        <v>50</v>
      </c>
      <c r="BF52987" s="101" t="s">
        <v>58</v>
      </c>
      <c r="BK52987" s="98" t="s">
        <v>70</v>
      </c>
    </row>
    <row r="52988" spans="17:63" ht="29.25" customHeight="1" x14ac:dyDescent="0.2">
      <c r="Q52988" s="92" t="s">
        <v>50</v>
      </c>
      <c r="BF52988" s="101" t="s">
        <v>58</v>
      </c>
      <c r="BK52988" s="98" t="s">
        <v>70</v>
      </c>
    </row>
    <row r="52989" spans="17:63" ht="29.25" customHeight="1" x14ac:dyDescent="0.2">
      <c r="Q52989" s="92" t="s">
        <v>50</v>
      </c>
      <c r="BF52989" s="101" t="s">
        <v>58</v>
      </c>
      <c r="BK52989" s="98" t="s">
        <v>70</v>
      </c>
    </row>
    <row r="52990" spans="17:63" ht="29.25" customHeight="1" x14ac:dyDescent="0.2">
      <c r="Q52990" s="92" t="s">
        <v>50</v>
      </c>
      <c r="BF52990" s="101" t="s">
        <v>58</v>
      </c>
      <c r="BK52990" s="98" t="s">
        <v>70</v>
      </c>
    </row>
    <row r="52991" spans="17:63" ht="29.25" customHeight="1" x14ac:dyDescent="0.2">
      <c r="Q52991" s="92" t="s">
        <v>50</v>
      </c>
      <c r="BF52991" s="101" t="s">
        <v>58</v>
      </c>
      <c r="BK52991" s="98" t="s">
        <v>70</v>
      </c>
    </row>
    <row r="52992" spans="17:63" ht="29.25" customHeight="1" x14ac:dyDescent="0.2">
      <c r="Q52992" s="92" t="s">
        <v>50</v>
      </c>
      <c r="BF52992" s="101" t="s">
        <v>58</v>
      </c>
      <c r="BK52992" s="98" t="s">
        <v>70</v>
      </c>
    </row>
    <row r="52993" spans="17:63" ht="29.25" customHeight="1" x14ac:dyDescent="0.2">
      <c r="Q52993" s="92" t="s">
        <v>50</v>
      </c>
      <c r="BF52993" s="101" t="s">
        <v>58</v>
      </c>
      <c r="BK52993" s="98" t="s">
        <v>70</v>
      </c>
    </row>
    <row r="52994" spans="17:63" ht="29.25" customHeight="1" x14ac:dyDescent="0.2">
      <c r="Q52994" s="92" t="s">
        <v>50</v>
      </c>
      <c r="BF52994" s="101" t="s">
        <v>58</v>
      </c>
      <c r="BK52994" s="98" t="s">
        <v>70</v>
      </c>
    </row>
    <row r="52995" spans="17:63" ht="29.25" customHeight="1" x14ac:dyDescent="0.2">
      <c r="Q52995" s="92" t="s">
        <v>50</v>
      </c>
      <c r="BF52995" s="101" t="s">
        <v>58</v>
      </c>
      <c r="BK52995" s="98" t="s">
        <v>70</v>
      </c>
    </row>
    <row r="52996" spans="17:63" ht="29.25" customHeight="1" x14ac:dyDescent="0.2">
      <c r="Q52996" s="92" t="s">
        <v>50</v>
      </c>
      <c r="BF52996" s="101" t="s">
        <v>58</v>
      </c>
      <c r="BK52996" s="98" t="s">
        <v>70</v>
      </c>
    </row>
    <row r="52997" spans="17:63" ht="29.25" customHeight="1" x14ac:dyDescent="0.2">
      <c r="Q52997" s="92" t="s">
        <v>50</v>
      </c>
      <c r="BF52997" s="101" t="s">
        <v>58</v>
      </c>
      <c r="BK52997" s="98" t="s">
        <v>70</v>
      </c>
    </row>
    <row r="52998" spans="17:63" ht="29.25" customHeight="1" x14ac:dyDescent="0.2">
      <c r="Q52998" s="92" t="s">
        <v>50</v>
      </c>
      <c r="BF52998" s="101" t="s">
        <v>58</v>
      </c>
      <c r="BK52998" s="98" t="s">
        <v>70</v>
      </c>
    </row>
    <row r="52999" spans="17:63" ht="29.25" customHeight="1" x14ac:dyDescent="0.2">
      <c r="Q52999" s="92" t="s">
        <v>50</v>
      </c>
      <c r="BF52999" s="101" t="s">
        <v>58</v>
      </c>
      <c r="BK52999" s="98" t="s">
        <v>70</v>
      </c>
    </row>
    <row r="53000" spans="17:63" ht="29.25" customHeight="1" x14ac:dyDescent="0.2">
      <c r="Q53000" s="92" t="s">
        <v>50</v>
      </c>
      <c r="BF53000" s="101" t="s">
        <v>58</v>
      </c>
      <c r="BK53000" s="98" t="s">
        <v>70</v>
      </c>
    </row>
    <row r="53001" spans="17:63" ht="29.25" customHeight="1" x14ac:dyDescent="0.2">
      <c r="Q53001" s="92" t="s">
        <v>50</v>
      </c>
      <c r="BF53001" s="101" t="s">
        <v>58</v>
      </c>
      <c r="BK53001" s="98" t="s">
        <v>70</v>
      </c>
    </row>
    <row r="53002" spans="17:63" ht="29.25" customHeight="1" x14ac:dyDescent="0.2">
      <c r="Q53002" s="92" t="s">
        <v>50</v>
      </c>
      <c r="BF53002" s="101" t="s">
        <v>58</v>
      </c>
      <c r="BK53002" s="98" t="s">
        <v>70</v>
      </c>
    </row>
    <row r="53003" spans="17:63" ht="29.25" customHeight="1" x14ac:dyDescent="0.2">
      <c r="Q53003" s="92" t="s">
        <v>50</v>
      </c>
      <c r="BF53003" s="101" t="s">
        <v>58</v>
      </c>
      <c r="BK53003" s="98" t="s">
        <v>70</v>
      </c>
    </row>
    <row r="53004" spans="17:63" ht="29.25" customHeight="1" x14ac:dyDescent="0.2">
      <c r="Q53004" s="92" t="s">
        <v>50</v>
      </c>
      <c r="BF53004" s="101" t="s">
        <v>58</v>
      </c>
      <c r="BK53004" s="98" t="s">
        <v>70</v>
      </c>
    </row>
    <row r="53005" spans="17:63" ht="29.25" customHeight="1" x14ac:dyDescent="0.2">
      <c r="Q53005" s="92" t="s">
        <v>50</v>
      </c>
      <c r="BF53005" s="101" t="s">
        <v>58</v>
      </c>
      <c r="BK53005" s="98" t="s">
        <v>70</v>
      </c>
    </row>
    <row r="53006" spans="17:63" ht="29.25" customHeight="1" x14ac:dyDescent="0.2">
      <c r="Q53006" s="92" t="s">
        <v>50</v>
      </c>
      <c r="BF53006" s="101" t="s">
        <v>58</v>
      </c>
      <c r="BK53006" s="98" t="s">
        <v>70</v>
      </c>
    </row>
    <row r="53007" spans="17:63" ht="29.25" customHeight="1" x14ac:dyDescent="0.2">
      <c r="Q53007" s="92" t="s">
        <v>50</v>
      </c>
      <c r="BF53007" s="101" t="s">
        <v>58</v>
      </c>
      <c r="BK53007" s="98" t="s">
        <v>70</v>
      </c>
    </row>
    <row r="53008" spans="17:63" ht="29.25" customHeight="1" x14ac:dyDescent="0.2">
      <c r="Q53008" s="92" t="s">
        <v>50</v>
      </c>
      <c r="BF53008" s="101" t="s">
        <v>58</v>
      </c>
      <c r="BK53008" s="98" t="s">
        <v>70</v>
      </c>
    </row>
    <row r="53009" spans="17:63" ht="29.25" customHeight="1" x14ac:dyDescent="0.2">
      <c r="Q53009" s="92" t="s">
        <v>50</v>
      </c>
      <c r="BF53009" s="101" t="s">
        <v>58</v>
      </c>
      <c r="BK53009" s="98" t="s">
        <v>70</v>
      </c>
    </row>
    <row r="53010" spans="17:63" ht="29.25" customHeight="1" x14ac:dyDescent="0.2">
      <c r="Q53010" s="92" t="s">
        <v>50</v>
      </c>
      <c r="BF53010" s="101" t="s">
        <v>58</v>
      </c>
      <c r="BK53010" s="98" t="s">
        <v>70</v>
      </c>
    </row>
    <row r="53011" spans="17:63" ht="29.25" customHeight="1" x14ac:dyDescent="0.2">
      <c r="Q53011" s="92" t="s">
        <v>50</v>
      </c>
      <c r="BF53011" s="101" t="s">
        <v>58</v>
      </c>
      <c r="BK53011" s="98" t="s">
        <v>70</v>
      </c>
    </row>
    <row r="53012" spans="17:63" ht="29.25" customHeight="1" x14ac:dyDescent="0.2">
      <c r="Q53012" s="92" t="s">
        <v>50</v>
      </c>
      <c r="BF53012" s="101" t="s">
        <v>58</v>
      </c>
      <c r="BK53012" s="98" t="s">
        <v>70</v>
      </c>
    </row>
    <row r="53013" spans="17:63" ht="29.25" customHeight="1" x14ac:dyDescent="0.2">
      <c r="Q53013" s="92" t="s">
        <v>50</v>
      </c>
      <c r="BF53013" s="101" t="s">
        <v>58</v>
      </c>
      <c r="BK53013" s="98" t="s">
        <v>70</v>
      </c>
    </row>
    <row r="53014" spans="17:63" ht="29.25" customHeight="1" x14ac:dyDescent="0.2">
      <c r="Q53014" s="92" t="s">
        <v>50</v>
      </c>
      <c r="BF53014" s="101" t="s">
        <v>58</v>
      </c>
      <c r="BK53014" s="98" t="s">
        <v>70</v>
      </c>
    </row>
    <row r="53015" spans="17:63" ht="29.25" customHeight="1" x14ac:dyDescent="0.2">
      <c r="Q53015" s="92" t="s">
        <v>50</v>
      </c>
      <c r="BF53015" s="101" t="s">
        <v>58</v>
      </c>
      <c r="BK53015" s="98" t="s">
        <v>70</v>
      </c>
    </row>
    <row r="53016" spans="17:63" ht="29.25" customHeight="1" x14ac:dyDescent="0.2">
      <c r="Q53016" s="92" t="s">
        <v>50</v>
      </c>
      <c r="BF53016" s="101" t="s">
        <v>58</v>
      </c>
      <c r="BK53016" s="98" t="s">
        <v>70</v>
      </c>
    </row>
    <row r="53017" spans="17:63" ht="29.25" customHeight="1" x14ac:dyDescent="0.2">
      <c r="Q53017" s="92" t="s">
        <v>50</v>
      </c>
      <c r="BF53017" s="101" t="s">
        <v>58</v>
      </c>
      <c r="BK53017" s="98" t="s">
        <v>70</v>
      </c>
    </row>
    <row r="53018" spans="17:63" ht="29.25" customHeight="1" x14ac:dyDescent="0.2">
      <c r="Q53018" s="92" t="s">
        <v>50</v>
      </c>
      <c r="BF53018" s="101" t="s">
        <v>58</v>
      </c>
      <c r="BK53018" s="98" t="s">
        <v>70</v>
      </c>
    </row>
    <row r="53019" spans="17:63" ht="29.25" customHeight="1" x14ac:dyDescent="0.2">
      <c r="Q53019" s="92" t="s">
        <v>50</v>
      </c>
      <c r="BF53019" s="101" t="s">
        <v>58</v>
      </c>
      <c r="BK53019" s="98" t="s">
        <v>70</v>
      </c>
    </row>
    <row r="53020" spans="17:63" ht="29.25" customHeight="1" x14ac:dyDescent="0.2">
      <c r="Q53020" s="92" t="s">
        <v>50</v>
      </c>
      <c r="BF53020" s="101" t="s">
        <v>58</v>
      </c>
      <c r="BK53020" s="98" t="s">
        <v>70</v>
      </c>
    </row>
    <row r="53021" spans="17:63" ht="29.25" customHeight="1" x14ac:dyDescent="0.2">
      <c r="Q53021" s="92" t="s">
        <v>50</v>
      </c>
      <c r="BF53021" s="101" t="s">
        <v>58</v>
      </c>
      <c r="BK53021" s="98" t="s">
        <v>70</v>
      </c>
    </row>
    <row r="53022" spans="17:63" ht="29.25" customHeight="1" x14ac:dyDescent="0.2">
      <c r="Q53022" s="92" t="s">
        <v>50</v>
      </c>
      <c r="BF53022" s="101" t="s">
        <v>58</v>
      </c>
      <c r="BK53022" s="98" t="s">
        <v>70</v>
      </c>
    </row>
    <row r="53023" spans="17:63" ht="29.25" customHeight="1" x14ac:dyDescent="0.2">
      <c r="Q53023" s="92" t="s">
        <v>50</v>
      </c>
      <c r="BF53023" s="101" t="s">
        <v>58</v>
      </c>
      <c r="BK53023" s="98" t="s">
        <v>70</v>
      </c>
    </row>
    <row r="53024" spans="17:63" ht="29.25" customHeight="1" x14ac:dyDescent="0.2">
      <c r="Q53024" s="92" t="s">
        <v>50</v>
      </c>
      <c r="BF53024" s="101" t="s">
        <v>58</v>
      </c>
      <c r="BK53024" s="98" t="s">
        <v>70</v>
      </c>
    </row>
    <row r="53025" spans="17:63" ht="29.25" customHeight="1" x14ac:dyDescent="0.2">
      <c r="Q53025" s="92" t="s">
        <v>50</v>
      </c>
      <c r="BF53025" s="101" t="s">
        <v>58</v>
      </c>
      <c r="BK53025" s="98" t="s">
        <v>70</v>
      </c>
    </row>
    <row r="53026" spans="17:63" ht="29.25" customHeight="1" x14ac:dyDescent="0.2">
      <c r="Q53026" s="92" t="s">
        <v>50</v>
      </c>
      <c r="BF53026" s="101" t="s">
        <v>58</v>
      </c>
      <c r="BK53026" s="98" t="s">
        <v>70</v>
      </c>
    </row>
    <row r="53027" spans="17:63" ht="29.25" customHeight="1" x14ac:dyDescent="0.2">
      <c r="Q53027" s="92" t="s">
        <v>50</v>
      </c>
      <c r="BF53027" s="101" t="s">
        <v>58</v>
      </c>
      <c r="BK53027" s="98" t="s">
        <v>70</v>
      </c>
    </row>
    <row r="53028" spans="17:63" ht="29.25" customHeight="1" x14ac:dyDescent="0.2">
      <c r="Q53028" s="92" t="s">
        <v>50</v>
      </c>
      <c r="BF53028" s="101" t="s">
        <v>58</v>
      </c>
      <c r="BK53028" s="98" t="s">
        <v>70</v>
      </c>
    </row>
    <row r="53029" spans="17:63" ht="29.25" customHeight="1" x14ac:dyDescent="0.2">
      <c r="Q53029" s="92" t="s">
        <v>50</v>
      </c>
      <c r="BF53029" s="101" t="s">
        <v>58</v>
      </c>
      <c r="BK53029" s="98" t="s">
        <v>70</v>
      </c>
    </row>
    <row r="53030" spans="17:63" ht="29.25" customHeight="1" x14ac:dyDescent="0.2">
      <c r="Q53030" s="92" t="s">
        <v>50</v>
      </c>
      <c r="BF53030" s="101" t="s">
        <v>58</v>
      </c>
      <c r="BK53030" s="98" t="s">
        <v>70</v>
      </c>
    </row>
    <row r="53031" spans="17:63" ht="29.25" customHeight="1" x14ac:dyDescent="0.2">
      <c r="Q53031" s="92" t="s">
        <v>50</v>
      </c>
      <c r="BF53031" s="101" t="s">
        <v>58</v>
      </c>
      <c r="BK53031" s="98" t="s">
        <v>70</v>
      </c>
    </row>
    <row r="53032" spans="17:63" ht="29.25" customHeight="1" x14ac:dyDescent="0.2">
      <c r="Q53032" s="92" t="s">
        <v>50</v>
      </c>
      <c r="BF53032" s="101" t="s">
        <v>58</v>
      </c>
      <c r="BK53032" s="98" t="s">
        <v>70</v>
      </c>
    </row>
    <row r="53033" spans="17:63" ht="29.25" customHeight="1" x14ac:dyDescent="0.2">
      <c r="Q53033" s="92" t="s">
        <v>50</v>
      </c>
      <c r="BF53033" s="101" t="s">
        <v>58</v>
      </c>
      <c r="BK53033" s="98" t="s">
        <v>70</v>
      </c>
    </row>
    <row r="53034" spans="17:63" ht="29.25" customHeight="1" x14ac:dyDescent="0.2">
      <c r="Q53034" s="92" t="s">
        <v>50</v>
      </c>
      <c r="BF53034" s="101" t="s">
        <v>58</v>
      </c>
      <c r="BK53034" s="98" t="s">
        <v>70</v>
      </c>
    </row>
    <row r="53035" spans="17:63" ht="29.25" customHeight="1" x14ac:dyDescent="0.2">
      <c r="Q53035" s="92" t="s">
        <v>50</v>
      </c>
      <c r="BF53035" s="101" t="s">
        <v>58</v>
      </c>
      <c r="BK53035" s="98" t="s">
        <v>70</v>
      </c>
    </row>
    <row r="53036" spans="17:63" ht="29.25" customHeight="1" x14ac:dyDescent="0.2">
      <c r="Q53036" s="92" t="s">
        <v>50</v>
      </c>
      <c r="BF53036" s="101" t="s">
        <v>58</v>
      </c>
      <c r="BK53036" s="98" t="s">
        <v>70</v>
      </c>
    </row>
    <row r="53037" spans="17:63" ht="29.25" customHeight="1" x14ac:dyDescent="0.2">
      <c r="Q53037" s="92" t="s">
        <v>50</v>
      </c>
      <c r="BF53037" s="101" t="s">
        <v>58</v>
      </c>
      <c r="BK53037" s="98" t="s">
        <v>70</v>
      </c>
    </row>
    <row r="53038" spans="17:63" ht="29.25" customHeight="1" x14ac:dyDescent="0.2">
      <c r="Q53038" s="92" t="s">
        <v>50</v>
      </c>
      <c r="BF53038" s="101" t="s">
        <v>58</v>
      </c>
      <c r="BK53038" s="98" t="s">
        <v>70</v>
      </c>
    </row>
    <row r="53039" spans="17:63" ht="29.25" customHeight="1" x14ac:dyDescent="0.2">
      <c r="Q53039" s="92" t="s">
        <v>50</v>
      </c>
      <c r="BF53039" s="101" t="s">
        <v>58</v>
      </c>
      <c r="BK53039" s="98" t="s">
        <v>70</v>
      </c>
    </row>
    <row r="53040" spans="17:63" ht="29.25" customHeight="1" x14ac:dyDescent="0.2">
      <c r="Q53040" s="92" t="s">
        <v>50</v>
      </c>
      <c r="BF53040" s="101" t="s">
        <v>58</v>
      </c>
      <c r="BK53040" s="98" t="s">
        <v>70</v>
      </c>
    </row>
    <row r="53041" spans="17:63" ht="29.25" customHeight="1" x14ac:dyDescent="0.2">
      <c r="Q53041" s="92" t="s">
        <v>50</v>
      </c>
      <c r="BF53041" s="101" t="s">
        <v>58</v>
      </c>
      <c r="BK53041" s="98" t="s">
        <v>70</v>
      </c>
    </row>
    <row r="53042" spans="17:63" ht="29.25" customHeight="1" x14ac:dyDescent="0.2">
      <c r="Q53042" s="92" t="s">
        <v>50</v>
      </c>
      <c r="BF53042" s="101" t="s">
        <v>58</v>
      </c>
      <c r="BK53042" s="98" t="s">
        <v>70</v>
      </c>
    </row>
    <row r="53043" spans="17:63" ht="29.25" customHeight="1" x14ac:dyDescent="0.2">
      <c r="Q53043" s="92" t="s">
        <v>50</v>
      </c>
      <c r="BF53043" s="101" t="s">
        <v>58</v>
      </c>
      <c r="BK53043" s="98" t="s">
        <v>70</v>
      </c>
    </row>
    <row r="53044" spans="17:63" ht="29.25" customHeight="1" x14ac:dyDescent="0.2">
      <c r="Q53044" s="92" t="s">
        <v>50</v>
      </c>
      <c r="BF53044" s="101" t="s">
        <v>58</v>
      </c>
      <c r="BK53044" s="98" t="s">
        <v>70</v>
      </c>
    </row>
    <row r="53045" spans="17:63" ht="29.25" customHeight="1" x14ac:dyDescent="0.2">
      <c r="Q53045" s="92" t="s">
        <v>50</v>
      </c>
      <c r="BF53045" s="101" t="s">
        <v>58</v>
      </c>
      <c r="BK53045" s="98" t="s">
        <v>70</v>
      </c>
    </row>
    <row r="53046" spans="17:63" ht="29.25" customHeight="1" x14ac:dyDescent="0.2">
      <c r="Q53046" s="92" t="s">
        <v>50</v>
      </c>
      <c r="BF53046" s="101" t="s">
        <v>58</v>
      </c>
      <c r="BK53046" s="98" t="s">
        <v>70</v>
      </c>
    </row>
    <row r="53047" spans="17:63" ht="29.25" customHeight="1" x14ac:dyDescent="0.2">
      <c r="Q53047" s="92" t="s">
        <v>50</v>
      </c>
      <c r="BF53047" s="101" t="s">
        <v>58</v>
      </c>
      <c r="BK53047" s="98" t="s">
        <v>70</v>
      </c>
    </row>
    <row r="53048" spans="17:63" ht="29.25" customHeight="1" x14ac:dyDescent="0.2">
      <c r="Q53048" s="92" t="s">
        <v>50</v>
      </c>
      <c r="BF53048" s="101" t="s">
        <v>58</v>
      </c>
      <c r="BK53048" s="98" t="s">
        <v>70</v>
      </c>
    </row>
    <row r="53049" spans="17:63" ht="29.25" customHeight="1" x14ac:dyDescent="0.2">
      <c r="Q53049" s="92" t="s">
        <v>50</v>
      </c>
      <c r="BF53049" s="101" t="s">
        <v>58</v>
      </c>
      <c r="BK53049" s="98" t="s">
        <v>70</v>
      </c>
    </row>
    <row r="53050" spans="17:63" ht="29.25" customHeight="1" x14ac:dyDescent="0.2">
      <c r="Q53050" s="92" t="s">
        <v>50</v>
      </c>
      <c r="BF53050" s="101" t="s">
        <v>58</v>
      </c>
      <c r="BK53050" s="98" t="s">
        <v>70</v>
      </c>
    </row>
    <row r="53051" spans="17:63" ht="29.25" customHeight="1" x14ac:dyDescent="0.2">
      <c r="Q53051" s="92" t="s">
        <v>50</v>
      </c>
      <c r="BF53051" s="101" t="s">
        <v>58</v>
      </c>
      <c r="BK53051" s="98" t="s">
        <v>70</v>
      </c>
    </row>
    <row r="53052" spans="17:63" ht="29.25" customHeight="1" x14ac:dyDescent="0.2">
      <c r="Q53052" s="92" t="s">
        <v>50</v>
      </c>
      <c r="BF53052" s="101" t="s">
        <v>58</v>
      </c>
      <c r="BK53052" s="98" t="s">
        <v>70</v>
      </c>
    </row>
    <row r="53053" spans="17:63" ht="29.25" customHeight="1" x14ac:dyDescent="0.2">
      <c r="Q53053" s="92" t="s">
        <v>50</v>
      </c>
      <c r="BF53053" s="101" t="s">
        <v>58</v>
      </c>
      <c r="BK53053" s="98" t="s">
        <v>70</v>
      </c>
    </row>
    <row r="53054" spans="17:63" ht="29.25" customHeight="1" x14ac:dyDescent="0.2">
      <c r="Q53054" s="92" t="s">
        <v>50</v>
      </c>
      <c r="BF53054" s="101" t="s">
        <v>58</v>
      </c>
      <c r="BK53054" s="98" t="s">
        <v>70</v>
      </c>
    </row>
    <row r="53055" spans="17:63" ht="29.25" customHeight="1" x14ac:dyDescent="0.2">
      <c r="Q53055" s="92" t="s">
        <v>50</v>
      </c>
      <c r="BF53055" s="101" t="s">
        <v>58</v>
      </c>
      <c r="BK53055" s="98" t="s">
        <v>70</v>
      </c>
    </row>
    <row r="53056" spans="17:63" ht="29.25" customHeight="1" x14ac:dyDescent="0.2">
      <c r="Q53056" s="92" t="s">
        <v>50</v>
      </c>
      <c r="BF53056" s="101" t="s">
        <v>58</v>
      </c>
      <c r="BK53056" s="98" t="s">
        <v>70</v>
      </c>
    </row>
    <row r="53057" spans="17:63" ht="29.25" customHeight="1" x14ac:dyDescent="0.2">
      <c r="Q53057" s="92" t="s">
        <v>50</v>
      </c>
      <c r="BF53057" s="101" t="s">
        <v>58</v>
      </c>
      <c r="BK53057" s="98" t="s">
        <v>70</v>
      </c>
    </row>
    <row r="53058" spans="17:63" ht="29.25" customHeight="1" x14ac:dyDescent="0.2">
      <c r="Q53058" s="92" t="s">
        <v>50</v>
      </c>
      <c r="BF53058" s="101" t="s">
        <v>58</v>
      </c>
      <c r="BK53058" s="98" t="s">
        <v>70</v>
      </c>
    </row>
    <row r="53059" spans="17:63" ht="29.25" customHeight="1" x14ac:dyDescent="0.2">
      <c r="Q53059" s="92" t="s">
        <v>50</v>
      </c>
      <c r="BF53059" s="101" t="s">
        <v>58</v>
      </c>
      <c r="BK53059" s="98" t="s">
        <v>70</v>
      </c>
    </row>
    <row r="53060" spans="17:63" ht="29.25" customHeight="1" x14ac:dyDescent="0.2">
      <c r="Q53060" s="92" t="s">
        <v>50</v>
      </c>
      <c r="BF53060" s="101" t="s">
        <v>58</v>
      </c>
      <c r="BK53060" s="98" t="s">
        <v>70</v>
      </c>
    </row>
    <row r="53061" spans="17:63" ht="29.25" customHeight="1" x14ac:dyDescent="0.2">
      <c r="Q53061" s="92" t="s">
        <v>50</v>
      </c>
      <c r="BF53061" s="101" t="s">
        <v>58</v>
      </c>
      <c r="BK53061" s="98" t="s">
        <v>70</v>
      </c>
    </row>
    <row r="53062" spans="17:63" ht="29.25" customHeight="1" x14ac:dyDescent="0.2">
      <c r="Q53062" s="92" t="s">
        <v>50</v>
      </c>
      <c r="BF53062" s="101" t="s">
        <v>58</v>
      </c>
      <c r="BK53062" s="98" t="s">
        <v>70</v>
      </c>
    </row>
    <row r="53063" spans="17:63" ht="29.25" customHeight="1" x14ac:dyDescent="0.2">
      <c r="Q53063" s="92" t="s">
        <v>50</v>
      </c>
      <c r="BF53063" s="101" t="s">
        <v>58</v>
      </c>
      <c r="BK53063" s="98" t="s">
        <v>70</v>
      </c>
    </row>
    <row r="53064" spans="17:63" ht="29.25" customHeight="1" x14ac:dyDescent="0.2">
      <c r="Q53064" s="92" t="s">
        <v>50</v>
      </c>
      <c r="BF53064" s="101" t="s">
        <v>58</v>
      </c>
      <c r="BK53064" s="98" t="s">
        <v>70</v>
      </c>
    </row>
    <row r="53065" spans="17:63" ht="29.25" customHeight="1" x14ac:dyDescent="0.2">
      <c r="Q53065" s="92" t="s">
        <v>50</v>
      </c>
      <c r="BF53065" s="101" t="s">
        <v>58</v>
      </c>
      <c r="BK53065" s="98" t="s">
        <v>70</v>
      </c>
    </row>
    <row r="53066" spans="17:63" ht="29.25" customHeight="1" x14ac:dyDescent="0.2">
      <c r="Q53066" s="92" t="s">
        <v>50</v>
      </c>
      <c r="BF53066" s="101" t="s">
        <v>58</v>
      </c>
      <c r="BK53066" s="98" t="s">
        <v>70</v>
      </c>
    </row>
    <row r="53067" spans="17:63" ht="29.25" customHeight="1" x14ac:dyDescent="0.2">
      <c r="Q53067" s="92" t="s">
        <v>50</v>
      </c>
      <c r="BF53067" s="101" t="s">
        <v>58</v>
      </c>
      <c r="BK53067" s="98" t="s">
        <v>70</v>
      </c>
    </row>
    <row r="53068" spans="17:63" ht="29.25" customHeight="1" x14ac:dyDescent="0.2">
      <c r="Q53068" s="92" t="s">
        <v>50</v>
      </c>
      <c r="BF53068" s="101" t="s">
        <v>58</v>
      </c>
      <c r="BK53068" s="98" t="s">
        <v>70</v>
      </c>
    </row>
    <row r="53069" spans="17:63" ht="29.25" customHeight="1" x14ac:dyDescent="0.2">
      <c r="Q53069" s="92" t="s">
        <v>50</v>
      </c>
      <c r="BF53069" s="101" t="s">
        <v>58</v>
      </c>
      <c r="BK53069" s="98" t="s">
        <v>70</v>
      </c>
    </row>
    <row r="53070" spans="17:63" ht="29.25" customHeight="1" x14ac:dyDescent="0.2">
      <c r="Q53070" s="92" t="s">
        <v>50</v>
      </c>
      <c r="BF53070" s="101" t="s">
        <v>58</v>
      </c>
      <c r="BK53070" s="98" t="s">
        <v>70</v>
      </c>
    </row>
    <row r="53071" spans="17:63" ht="29.25" customHeight="1" x14ac:dyDescent="0.2">
      <c r="Q53071" s="92" t="s">
        <v>50</v>
      </c>
      <c r="BF53071" s="101" t="s">
        <v>58</v>
      </c>
      <c r="BK53071" s="98" t="s">
        <v>70</v>
      </c>
    </row>
    <row r="53072" spans="17:63" ht="29.25" customHeight="1" x14ac:dyDescent="0.2">
      <c r="Q53072" s="92" t="s">
        <v>50</v>
      </c>
      <c r="BF53072" s="101" t="s">
        <v>58</v>
      </c>
      <c r="BK53072" s="98" t="s">
        <v>70</v>
      </c>
    </row>
    <row r="53073" spans="17:63" ht="29.25" customHeight="1" x14ac:dyDescent="0.2">
      <c r="Q53073" s="92" t="s">
        <v>50</v>
      </c>
      <c r="BF53073" s="101" t="s">
        <v>58</v>
      </c>
      <c r="BK53073" s="98" t="s">
        <v>70</v>
      </c>
    </row>
    <row r="53074" spans="17:63" ht="29.25" customHeight="1" x14ac:dyDescent="0.2">
      <c r="Q53074" s="92" t="s">
        <v>50</v>
      </c>
      <c r="BF53074" s="101" t="s">
        <v>58</v>
      </c>
      <c r="BK53074" s="98" t="s">
        <v>70</v>
      </c>
    </row>
    <row r="53075" spans="17:63" ht="29.25" customHeight="1" x14ac:dyDescent="0.2">
      <c r="Q53075" s="92" t="s">
        <v>50</v>
      </c>
      <c r="BF53075" s="101" t="s">
        <v>58</v>
      </c>
      <c r="BK53075" s="98" t="s">
        <v>70</v>
      </c>
    </row>
    <row r="53076" spans="17:63" ht="29.25" customHeight="1" x14ac:dyDescent="0.2">
      <c r="Q53076" s="92" t="s">
        <v>50</v>
      </c>
      <c r="BF53076" s="101" t="s">
        <v>58</v>
      </c>
      <c r="BK53076" s="98" t="s">
        <v>70</v>
      </c>
    </row>
    <row r="53077" spans="17:63" ht="29.25" customHeight="1" x14ac:dyDescent="0.2">
      <c r="Q53077" s="92" t="s">
        <v>50</v>
      </c>
      <c r="BF53077" s="101" t="s">
        <v>58</v>
      </c>
      <c r="BK53077" s="98" t="s">
        <v>70</v>
      </c>
    </row>
    <row r="53078" spans="17:63" ht="29.25" customHeight="1" x14ac:dyDescent="0.2">
      <c r="Q53078" s="92" t="s">
        <v>50</v>
      </c>
      <c r="BF53078" s="101" t="s">
        <v>58</v>
      </c>
      <c r="BK53078" s="98" t="s">
        <v>70</v>
      </c>
    </row>
    <row r="53079" spans="17:63" ht="29.25" customHeight="1" x14ac:dyDescent="0.2">
      <c r="Q53079" s="92" t="s">
        <v>50</v>
      </c>
      <c r="BF53079" s="101" t="s">
        <v>58</v>
      </c>
      <c r="BK53079" s="98" t="s">
        <v>70</v>
      </c>
    </row>
    <row r="53080" spans="17:63" ht="29.25" customHeight="1" x14ac:dyDescent="0.2">
      <c r="Q53080" s="92" t="s">
        <v>50</v>
      </c>
      <c r="BF53080" s="101" t="s">
        <v>58</v>
      </c>
      <c r="BK53080" s="98" t="s">
        <v>70</v>
      </c>
    </row>
    <row r="53081" spans="17:63" ht="29.25" customHeight="1" x14ac:dyDescent="0.2">
      <c r="Q53081" s="92" t="s">
        <v>50</v>
      </c>
      <c r="BF53081" s="101" t="s">
        <v>58</v>
      </c>
      <c r="BK53081" s="98" t="s">
        <v>70</v>
      </c>
    </row>
    <row r="53082" spans="17:63" ht="29.25" customHeight="1" x14ac:dyDescent="0.2">
      <c r="Q53082" s="92" t="s">
        <v>50</v>
      </c>
      <c r="BF53082" s="101" t="s">
        <v>58</v>
      </c>
      <c r="BK53082" s="98" t="s">
        <v>70</v>
      </c>
    </row>
    <row r="53083" spans="17:63" ht="29.25" customHeight="1" x14ac:dyDescent="0.2">
      <c r="Q53083" s="92" t="s">
        <v>50</v>
      </c>
      <c r="BF53083" s="101" t="s">
        <v>58</v>
      </c>
      <c r="BK53083" s="98" t="s">
        <v>70</v>
      </c>
    </row>
    <row r="53084" spans="17:63" ht="29.25" customHeight="1" x14ac:dyDescent="0.2">
      <c r="Q53084" s="92" t="s">
        <v>50</v>
      </c>
      <c r="BF53084" s="101" t="s">
        <v>58</v>
      </c>
      <c r="BK53084" s="98" t="s">
        <v>70</v>
      </c>
    </row>
    <row r="53085" spans="17:63" ht="29.25" customHeight="1" x14ac:dyDescent="0.2">
      <c r="Q53085" s="92" t="s">
        <v>50</v>
      </c>
      <c r="BF53085" s="101" t="s">
        <v>58</v>
      </c>
      <c r="BK53085" s="98" t="s">
        <v>70</v>
      </c>
    </row>
    <row r="53086" spans="17:63" ht="29.25" customHeight="1" x14ac:dyDescent="0.2">
      <c r="Q53086" s="92" t="s">
        <v>50</v>
      </c>
      <c r="BF53086" s="101" t="s">
        <v>58</v>
      </c>
      <c r="BK53086" s="98" t="s">
        <v>70</v>
      </c>
    </row>
    <row r="53087" spans="17:63" ht="29.25" customHeight="1" x14ac:dyDescent="0.2">
      <c r="Q53087" s="92" t="s">
        <v>50</v>
      </c>
      <c r="BF53087" s="101" t="s">
        <v>58</v>
      </c>
      <c r="BK53087" s="98" t="s">
        <v>70</v>
      </c>
    </row>
    <row r="53088" spans="17:63" ht="29.25" customHeight="1" x14ac:dyDescent="0.2">
      <c r="Q53088" s="92" t="s">
        <v>50</v>
      </c>
      <c r="BF53088" s="101" t="s">
        <v>58</v>
      </c>
      <c r="BK53088" s="98" t="s">
        <v>70</v>
      </c>
    </row>
    <row r="53089" spans="17:63" ht="29.25" customHeight="1" x14ac:dyDescent="0.2">
      <c r="Q53089" s="92" t="s">
        <v>50</v>
      </c>
      <c r="BF53089" s="101" t="s">
        <v>58</v>
      </c>
      <c r="BK53089" s="98" t="s">
        <v>70</v>
      </c>
    </row>
    <row r="53090" spans="17:63" ht="29.25" customHeight="1" x14ac:dyDescent="0.2">
      <c r="Q53090" s="92" t="s">
        <v>50</v>
      </c>
      <c r="BF53090" s="101" t="s">
        <v>58</v>
      </c>
      <c r="BK53090" s="98" t="s">
        <v>70</v>
      </c>
    </row>
    <row r="53091" spans="17:63" ht="29.25" customHeight="1" x14ac:dyDescent="0.2">
      <c r="Q53091" s="92" t="s">
        <v>50</v>
      </c>
      <c r="BF53091" s="101" t="s">
        <v>58</v>
      </c>
      <c r="BK53091" s="98" t="s">
        <v>70</v>
      </c>
    </row>
    <row r="53092" spans="17:63" ht="29.25" customHeight="1" x14ac:dyDescent="0.2">
      <c r="Q53092" s="92" t="s">
        <v>50</v>
      </c>
      <c r="BF53092" s="101" t="s">
        <v>58</v>
      </c>
      <c r="BK53092" s="98" t="s">
        <v>70</v>
      </c>
    </row>
    <row r="53093" spans="17:63" ht="29.25" customHeight="1" x14ac:dyDescent="0.2">
      <c r="Q53093" s="92" t="s">
        <v>50</v>
      </c>
      <c r="BF53093" s="101" t="s">
        <v>58</v>
      </c>
      <c r="BK53093" s="98" t="s">
        <v>70</v>
      </c>
    </row>
    <row r="53094" spans="17:63" ht="29.25" customHeight="1" x14ac:dyDescent="0.2">
      <c r="Q53094" s="92" t="s">
        <v>50</v>
      </c>
      <c r="BF53094" s="101" t="s">
        <v>58</v>
      </c>
      <c r="BK53094" s="98" t="s">
        <v>70</v>
      </c>
    </row>
    <row r="53095" spans="17:63" ht="29.25" customHeight="1" x14ac:dyDescent="0.2">
      <c r="Q53095" s="92" t="s">
        <v>50</v>
      </c>
      <c r="BF53095" s="101" t="s">
        <v>58</v>
      </c>
      <c r="BK53095" s="98" t="s">
        <v>70</v>
      </c>
    </row>
    <row r="53096" spans="17:63" ht="29.25" customHeight="1" x14ac:dyDescent="0.2">
      <c r="Q53096" s="92" t="s">
        <v>50</v>
      </c>
      <c r="BF53096" s="101" t="s">
        <v>58</v>
      </c>
      <c r="BK53096" s="98" t="s">
        <v>70</v>
      </c>
    </row>
    <row r="53097" spans="17:63" ht="29.25" customHeight="1" x14ac:dyDescent="0.2">
      <c r="Q53097" s="92" t="s">
        <v>50</v>
      </c>
      <c r="BF53097" s="101" t="s">
        <v>58</v>
      </c>
      <c r="BK53097" s="98" t="s">
        <v>70</v>
      </c>
    </row>
    <row r="53098" spans="17:63" ht="29.25" customHeight="1" x14ac:dyDescent="0.2">
      <c r="Q53098" s="92" t="s">
        <v>50</v>
      </c>
      <c r="BF53098" s="101" t="s">
        <v>58</v>
      </c>
      <c r="BK53098" s="98" t="s">
        <v>70</v>
      </c>
    </row>
    <row r="53099" spans="17:63" ht="29.25" customHeight="1" x14ac:dyDescent="0.2">
      <c r="Q53099" s="92" t="s">
        <v>50</v>
      </c>
      <c r="BF53099" s="101" t="s">
        <v>58</v>
      </c>
      <c r="BK53099" s="98" t="s">
        <v>70</v>
      </c>
    </row>
    <row r="53100" spans="17:63" ht="29.25" customHeight="1" x14ac:dyDescent="0.2">
      <c r="Q53100" s="92" t="s">
        <v>50</v>
      </c>
      <c r="BF53100" s="101" t="s">
        <v>58</v>
      </c>
      <c r="BK53100" s="98" t="s">
        <v>70</v>
      </c>
    </row>
    <row r="53101" spans="17:63" ht="29.25" customHeight="1" x14ac:dyDescent="0.2">
      <c r="Q53101" s="92" t="s">
        <v>50</v>
      </c>
      <c r="BF53101" s="101" t="s">
        <v>58</v>
      </c>
      <c r="BK53101" s="98" t="s">
        <v>70</v>
      </c>
    </row>
    <row r="53102" spans="17:63" ht="29.25" customHeight="1" x14ac:dyDescent="0.2">
      <c r="Q53102" s="92" t="s">
        <v>50</v>
      </c>
      <c r="BF53102" s="101" t="s">
        <v>58</v>
      </c>
      <c r="BK53102" s="98" t="s">
        <v>70</v>
      </c>
    </row>
    <row r="53103" spans="17:63" ht="29.25" customHeight="1" x14ac:dyDescent="0.2">
      <c r="Q53103" s="92" t="s">
        <v>50</v>
      </c>
      <c r="BF53103" s="101" t="s">
        <v>58</v>
      </c>
      <c r="BK53103" s="98" t="s">
        <v>70</v>
      </c>
    </row>
    <row r="53104" spans="17:63" ht="29.25" customHeight="1" x14ac:dyDescent="0.2">
      <c r="Q53104" s="92" t="s">
        <v>50</v>
      </c>
      <c r="BF53104" s="101" t="s">
        <v>58</v>
      </c>
      <c r="BK53104" s="98" t="s">
        <v>70</v>
      </c>
    </row>
    <row r="53105" spans="17:63" ht="29.25" customHeight="1" x14ac:dyDescent="0.2">
      <c r="Q53105" s="92" t="s">
        <v>50</v>
      </c>
      <c r="BF53105" s="101" t="s">
        <v>58</v>
      </c>
      <c r="BK53105" s="98" t="s">
        <v>70</v>
      </c>
    </row>
    <row r="53106" spans="17:63" ht="29.25" customHeight="1" x14ac:dyDescent="0.2">
      <c r="Q53106" s="92" t="s">
        <v>50</v>
      </c>
      <c r="BF53106" s="101" t="s">
        <v>58</v>
      </c>
      <c r="BK53106" s="98" t="s">
        <v>70</v>
      </c>
    </row>
    <row r="53107" spans="17:63" ht="29.25" customHeight="1" x14ac:dyDescent="0.2">
      <c r="Q53107" s="92" t="s">
        <v>50</v>
      </c>
      <c r="BF53107" s="101" t="s">
        <v>58</v>
      </c>
      <c r="BK53107" s="98" t="s">
        <v>70</v>
      </c>
    </row>
    <row r="53108" spans="17:63" ht="29.25" customHeight="1" x14ac:dyDescent="0.2">
      <c r="Q53108" s="92" t="s">
        <v>50</v>
      </c>
      <c r="BF53108" s="101" t="s">
        <v>58</v>
      </c>
      <c r="BK53108" s="98" t="s">
        <v>70</v>
      </c>
    </row>
    <row r="53109" spans="17:63" ht="29.25" customHeight="1" x14ac:dyDescent="0.2">
      <c r="Q53109" s="92" t="s">
        <v>50</v>
      </c>
      <c r="BF53109" s="101" t="s">
        <v>58</v>
      </c>
      <c r="BK53109" s="98" t="s">
        <v>70</v>
      </c>
    </row>
    <row r="53110" spans="17:63" ht="29.25" customHeight="1" x14ac:dyDescent="0.2">
      <c r="Q53110" s="92" t="s">
        <v>50</v>
      </c>
      <c r="BF53110" s="101" t="s">
        <v>58</v>
      </c>
      <c r="BK53110" s="98" t="s">
        <v>70</v>
      </c>
    </row>
    <row r="53111" spans="17:63" ht="29.25" customHeight="1" x14ac:dyDescent="0.2">
      <c r="Q53111" s="92" t="s">
        <v>50</v>
      </c>
      <c r="BF53111" s="101" t="s">
        <v>58</v>
      </c>
      <c r="BK53111" s="98" t="s">
        <v>70</v>
      </c>
    </row>
    <row r="53112" spans="17:63" ht="29.25" customHeight="1" x14ac:dyDescent="0.2">
      <c r="Q53112" s="92" t="s">
        <v>50</v>
      </c>
      <c r="BF53112" s="101" t="s">
        <v>58</v>
      </c>
      <c r="BK53112" s="98" t="s">
        <v>70</v>
      </c>
    </row>
    <row r="53113" spans="17:63" ht="29.25" customHeight="1" x14ac:dyDescent="0.2">
      <c r="Q53113" s="92" t="s">
        <v>50</v>
      </c>
      <c r="BF53113" s="101" t="s">
        <v>58</v>
      </c>
      <c r="BK53113" s="98" t="s">
        <v>70</v>
      </c>
    </row>
    <row r="53114" spans="17:63" ht="29.25" customHeight="1" x14ac:dyDescent="0.2">
      <c r="Q53114" s="92" t="s">
        <v>50</v>
      </c>
      <c r="BF53114" s="101" t="s">
        <v>58</v>
      </c>
      <c r="BK53114" s="98" t="s">
        <v>70</v>
      </c>
    </row>
    <row r="53115" spans="17:63" ht="29.25" customHeight="1" x14ac:dyDescent="0.2">
      <c r="Q53115" s="92" t="s">
        <v>50</v>
      </c>
      <c r="BF53115" s="101" t="s">
        <v>58</v>
      </c>
      <c r="BK53115" s="98" t="s">
        <v>70</v>
      </c>
    </row>
    <row r="53116" spans="17:63" ht="29.25" customHeight="1" x14ac:dyDescent="0.2">
      <c r="Q53116" s="92" t="s">
        <v>50</v>
      </c>
      <c r="BF53116" s="101" t="s">
        <v>58</v>
      </c>
      <c r="BK53116" s="98" t="s">
        <v>70</v>
      </c>
    </row>
    <row r="53117" spans="17:63" ht="29.25" customHeight="1" x14ac:dyDescent="0.2">
      <c r="Q53117" s="92" t="s">
        <v>50</v>
      </c>
      <c r="BF53117" s="101" t="s">
        <v>58</v>
      </c>
      <c r="BK53117" s="98" t="s">
        <v>70</v>
      </c>
    </row>
    <row r="53118" spans="17:63" ht="29.25" customHeight="1" x14ac:dyDescent="0.2">
      <c r="Q53118" s="92" t="s">
        <v>50</v>
      </c>
      <c r="BF53118" s="101" t="s">
        <v>58</v>
      </c>
      <c r="BK53118" s="98" t="s">
        <v>70</v>
      </c>
    </row>
    <row r="53119" spans="17:63" ht="29.25" customHeight="1" x14ac:dyDescent="0.2">
      <c r="Q53119" s="92" t="s">
        <v>50</v>
      </c>
      <c r="BF53119" s="101" t="s">
        <v>58</v>
      </c>
      <c r="BK53119" s="98" t="s">
        <v>70</v>
      </c>
    </row>
    <row r="53120" spans="17:63" ht="29.25" customHeight="1" x14ac:dyDescent="0.2">
      <c r="Q53120" s="92" t="s">
        <v>50</v>
      </c>
      <c r="BF53120" s="101" t="s">
        <v>58</v>
      </c>
      <c r="BK53120" s="98" t="s">
        <v>70</v>
      </c>
    </row>
    <row r="53121" spans="17:63" ht="29.25" customHeight="1" x14ac:dyDescent="0.2">
      <c r="Q53121" s="92" t="s">
        <v>50</v>
      </c>
      <c r="BF53121" s="101" t="s">
        <v>58</v>
      </c>
      <c r="BK53121" s="98" t="s">
        <v>70</v>
      </c>
    </row>
    <row r="53122" spans="17:63" ht="29.25" customHeight="1" x14ac:dyDescent="0.2">
      <c r="Q53122" s="92" t="s">
        <v>50</v>
      </c>
      <c r="BF53122" s="101" t="s">
        <v>58</v>
      </c>
      <c r="BK53122" s="98" t="s">
        <v>70</v>
      </c>
    </row>
    <row r="53123" spans="17:63" ht="29.25" customHeight="1" x14ac:dyDescent="0.2">
      <c r="Q53123" s="92" t="s">
        <v>50</v>
      </c>
      <c r="BF53123" s="101" t="s">
        <v>58</v>
      </c>
      <c r="BK53123" s="98" t="s">
        <v>70</v>
      </c>
    </row>
    <row r="53124" spans="17:63" ht="29.25" customHeight="1" x14ac:dyDescent="0.2">
      <c r="Q53124" s="92" t="s">
        <v>50</v>
      </c>
      <c r="BF53124" s="101" t="s">
        <v>58</v>
      </c>
      <c r="BK53124" s="98" t="s">
        <v>70</v>
      </c>
    </row>
    <row r="53125" spans="17:63" ht="29.25" customHeight="1" x14ac:dyDescent="0.2">
      <c r="Q53125" s="92" t="s">
        <v>50</v>
      </c>
      <c r="BF53125" s="101" t="s">
        <v>58</v>
      </c>
      <c r="BK53125" s="98" t="s">
        <v>70</v>
      </c>
    </row>
    <row r="53126" spans="17:63" ht="29.25" customHeight="1" x14ac:dyDescent="0.2">
      <c r="Q53126" s="92" t="s">
        <v>50</v>
      </c>
      <c r="BF53126" s="101" t="s">
        <v>58</v>
      </c>
      <c r="BK53126" s="98" t="s">
        <v>70</v>
      </c>
    </row>
    <row r="53127" spans="17:63" ht="29.25" customHeight="1" x14ac:dyDescent="0.2">
      <c r="Q53127" s="92" t="s">
        <v>50</v>
      </c>
      <c r="BF53127" s="101" t="s">
        <v>58</v>
      </c>
      <c r="BK53127" s="98" t="s">
        <v>70</v>
      </c>
    </row>
    <row r="53128" spans="17:63" ht="29.25" customHeight="1" x14ac:dyDescent="0.2">
      <c r="Q53128" s="92" t="s">
        <v>50</v>
      </c>
      <c r="BF53128" s="101" t="s">
        <v>58</v>
      </c>
      <c r="BK53128" s="98" t="s">
        <v>70</v>
      </c>
    </row>
    <row r="53129" spans="17:63" ht="29.25" customHeight="1" x14ac:dyDescent="0.2">
      <c r="Q53129" s="92" t="s">
        <v>50</v>
      </c>
      <c r="BF53129" s="101" t="s">
        <v>58</v>
      </c>
      <c r="BK53129" s="98" t="s">
        <v>70</v>
      </c>
    </row>
    <row r="53130" spans="17:63" ht="29.25" customHeight="1" x14ac:dyDescent="0.2">
      <c r="Q53130" s="92" t="s">
        <v>50</v>
      </c>
      <c r="BF53130" s="101" t="s">
        <v>58</v>
      </c>
      <c r="BK53130" s="98" t="s">
        <v>70</v>
      </c>
    </row>
    <row r="53131" spans="17:63" ht="29.25" customHeight="1" x14ac:dyDescent="0.2">
      <c r="Q53131" s="92" t="s">
        <v>50</v>
      </c>
      <c r="BF53131" s="101" t="s">
        <v>58</v>
      </c>
      <c r="BK53131" s="98" t="s">
        <v>70</v>
      </c>
    </row>
    <row r="53132" spans="17:63" ht="29.25" customHeight="1" x14ac:dyDescent="0.2">
      <c r="Q53132" s="92" t="s">
        <v>50</v>
      </c>
      <c r="BF53132" s="101" t="s">
        <v>58</v>
      </c>
      <c r="BK53132" s="98" t="s">
        <v>70</v>
      </c>
    </row>
    <row r="53133" spans="17:63" ht="29.25" customHeight="1" x14ac:dyDescent="0.2">
      <c r="Q53133" s="92" t="s">
        <v>50</v>
      </c>
      <c r="BF53133" s="101" t="s">
        <v>58</v>
      </c>
      <c r="BK53133" s="98" t="s">
        <v>70</v>
      </c>
    </row>
    <row r="53134" spans="17:63" ht="29.25" customHeight="1" x14ac:dyDescent="0.2">
      <c r="Q53134" s="92" t="s">
        <v>50</v>
      </c>
      <c r="BF53134" s="101" t="s">
        <v>58</v>
      </c>
      <c r="BK53134" s="98" t="s">
        <v>70</v>
      </c>
    </row>
    <row r="53135" spans="17:63" ht="29.25" customHeight="1" x14ac:dyDescent="0.2">
      <c r="Q53135" s="92" t="s">
        <v>50</v>
      </c>
      <c r="BF53135" s="101" t="s">
        <v>58</v>
      </c>
      <c r="BK53135" s="98" t="s">
        <v>70</v>
      </c>
    </row>
    <row r="53136" spans="17:63" ht="29.25" customHeight="1" x14ac:dyDescent="0.2">
      <c r="Q53136" s="92" t="s">
        <v>50</v>
      </c>
      <c r="BF53136" s="101" t="s">
        <v>58</v>
      </c>
      <c r="BK53136" s="98" t="s">
        <v>70</v>
      </c>
    </row>
    <row r="53137" spans="17:63" ht="29.25" customHeight="1" x14ac:dyDescent="0.2">
      <c r="Q53137" s="92" t="s">
        <v>50</v>
      </c>
      <c r="BF53137" s="101" t="s">
        <v>58</v>
      </c>
      <c r="BK53137" s="98" t="s">
        <v>70</v>
      </c>
    </row>
    <row r="53138" spans="17:63" ht="29.25" customHeight="1" x14ac:dyDescent="0.2">
      <c r="Q53138" s="92" t="s">
        <v>50</v>
      </c>
      <c r="BF53138" s="101" t="s">
        <v>58</v>
      </c>
      <c r="BK53138" s="98" t="s">
        <v>70</v>
      </c>
    </row>
    <row r="53139" spans="17:63" ht="29.25" customHeight="1" x14ac:dyDescent="0.2">
      <c r="Q53139" s="92" t="s">
        <v>50</v>
      </c>
      <c r="BF53139" s="101" t="s">
        <v>58</v>
      </c>
      <c r="BK53139" s="98" t="s">
        <v>70</v>
      </c>
    </row>
    <row r="53140" spans="17:63" ht="29.25" customHeight="1" x14ac:dyDescent="0.2">
      <c r="Q53140" s="92" t="s">
        <v>50</v>
      </c>
      <c r="BF53140" s="101" t="s">
        <v>58</v>
      </c>
      <c r="BK53140" s="98" t="s">
        <v>70</v>
      </c>
    </row>
    <row r="53141" spans="17:63" ht="29.25" customHeight="1" x14ac:dyDescent="0.2">
      <c r="Q53141" s="92" t="s">
        <v>50</v>
      </c>
      <c r="BF53141" s="101" t="s">
        <v>58</v>
      </c>
      <c r="BK53141" s="98" t="s">
        <v>70</v>
      </c>
    </row>
    <row r="53142" spans="17:63" ht="29.25" customHeight="1" x14ac:dyDescent="0.2">
      <c r="Q53142" s="92" t="s">
        <v>50</v>
      </c>
      <c r="BF53142" s="101" t="s">
        <v>58</v>
      </c>
      <c r="BK53142" s="98" t="s">
        <v>70</v>
      </c>
    </row>
    <row r="53143" spans="17:63" ht="29.25" customHeight="1" x14ac:dyDescent="0.2">
      <c r="Q53143" s="92" t="s">
        <v>50</v>
      </c>
      <c r="BF53143" s="101" t="s">
        <v>58</v>
      </c>
      <c r="BK53143" s="98" t="s">
        <v>70</v>
      </c>
    </row>
    <row r="53144" spans="17:63" ht="29.25" customHeight="1" x14ac:dyDescent="0.2">
      <c r="Q53144" s="92" t="s">
        <v>50</v>
      </c>
      <c r="BF53144" s="101" t="s">
        <v>58</v>
      </c>
      <c r="BK53144" s="98" t="s">
        <v>70</v>
      </c>
    </row>
    <row r="53145" spans="17:63" ht="29.25" customHeight="1" x14ac:dyDescent="0.2">
      <c r="Q53145" s="92" t="s">
        <v>50</v>
      </c>
      <c r="BF53145" s="101" t="s">
        <v>58</v>
      </c>
      <c r="BK53145" s="98" t="s">
        <v>70</v>
      </c>
    </row>
    <row r="53146" spans="17:63" ht="29.25" customHeight="1" x14ac:dyDescent="0.2">
      <c r="Q53146" s="92" t="s">
        <v>50</v>
      </c>
      <c r="BF53146" s="101" t="s">
        <v>58</v>
      </c>
      <c r="BK53146" s="98" t="s">
        <v>70</v>
      </c>
    </row>
    <row r="53147" spans="17:63" ht="29.25" customHeight="1" x14ac:dyDescent="0.2">
      <c r="Q53147" s="92" t="s">
        <v>50</v>
      </c>
      <c r="BF53147" s="101" t="s">
        <v>58</v>
      </c>
      <c r="BK53147" s="98" t="s">
        <v>70</v>
      </c>
    </row>
    <row r="53148" spans="17:63" ht="29.25" customHeight="1" x14ac:dyDescent="0.2">
      <c r="Q53148" s="92" t="s">
        <v>50</v>
      </c>
      <c r="BF53148" s="101" t="s">
        <v>58</v>
      </c>
      <c r="BK53148" s="98" t="s">
        <v>70</v>
      </c>
    </row>
    <row r="53149" spans="17:63" ht="29.25" customHeight="1" x14ac:dyDescent="0.2">
      <c r="Q53149" s="92" t="s">
        <v>50</v>
      </c>
      <c r="BF53149" s="101" t="s">
        <v>58</v>
      </c>
      <c r="BK53149" s="98" t="s">
        <v>70</v>
      </c>
    </row>
    <row r="53150" spans="17:63" ht="29.25" customHeight="1" x14ac:dyDescent="0.2">
      <c r="Q53150" s="92" t="s">
        <v>50</v>
      </c>
      <c r="BF53150" s="101" t="s">
        <v>58</v>
      </c>
      <c r="BK53150" s="98" t="s">
        <v>70</v>
      </c>
    </row>
    <row r="53151" spans="17:63" ht="29.25" customHeight="1" x14ac:dyDescent="0.2">
      <c r="Q53151" s="92" t="s">
        <v>50</v>
      </c>
      <c r="BF53151" s="101" t="s">
        <v>58</v>
      </c>
      <c r="BK53151" s="98" t="s">
        <v>70</v>
      </c>
    </row>
    <row r="53152" spans="17:63" ht="29.25" customHeight="1" x14ac:dyDescent="0.2">
      <c r="Q53152" s="92" t="s">
        <v>50</v>
      </c>
      <c r="BF53152" s="101" t="s">
        <v>58</v>
      </c>
      <c r="BK53152" s="98" t="s">
        <v>70</v>
      </c>
    </row>
    <row r="53153" spans="17:63" ht="29.25" customHeight="1" x14ac:dyDescent="0.2">
      <c r="Q53153" s="92" t="s">
        <v>50</v>
      </c>
      <c r="BF53153" s="101" t="s">
        <v>58</v>
      </c>
      <c r="BK53153" s="98" t="s">
        <v>70</v>
      </c>
    </row>
    <row r="53154" spans="17:63" ht="29.25" customHeight="1" x14ac:dyDescent="0.2">
      <c r="Q53154" s="92" t="s">
        <v>50</v>
      </c>
      <c r="BF53154" s="101" t="s">
        <v>58</v>
      </c>
      <c r="BK53154" s="98" t="s">
        <v>70</v>
      </c>
    </row>
    <row r="53155" spans="17:63" ht="29.25" customHeight="1" x14ac:dyDescent="0.2">
      <c r="Q53155" s="92" t="s">
        <v>50</v>
      </c>
      <c r="BF53155" s="101" t="s">
        <v>58</v>
      </c>
      <c r="BK53155" s="98" t="s">
        <v>70</v>
      </c>
    </row>
    <row r="53156" spans="17:63" ht="29.25" customHeight="1" x14ac:dyDescent="0.2">
      <c r="Q53156" s="92" t="s">
        <v>50</v>
      </c>
      <c r="BF53156" s="101" t="s">
        <v>58</v>
      </c>
      <c r="BK53156" s="98" t="s">
        <v>70</v>
      </c>
    </row>
    <row r="53157" spans="17:63" ht="29.25" customHeight="1" x14ac:dyDescent="0.2">
      <c r="Q53157" s="92" t="s">
        <v>50</v>
      </c>
      <c r="BF53157" s="101" t="s">
        <v>58</v>
      </c>
      <c r="BK53157" s="98" t="s">
        <v>70</v>
      </c>
    </row>
    <row r="53158" spans="17:63" ht="29.25" customHeight="1" x14ac:dyDescent="0.2">
      <c r="Q53158" s="92" t="s">
        <v>50</v>
      </c>
      <c r="BF53158" s="101" t="s">
        <v>58</v>
      </c>
      <c r="BK53158" s="98" t="s">
        <v>70</v>
      </c>
    </row>
    <row r="53159" spans="17:63" ht="29.25" customHeight="1" x14ac:dyDescent="0.2">
      <c r="Q53159" s="92" t="s">
        <v>50</v>
      </c>
      <c r="BF53159" s="101" t="s">
        <v>58</v>
      </c>
      <c r="BK53159" s="98" t="s">
        <v>70</v>
      </c>
    </row>
    <row r="53160" spans="17:63" ht="29.25" customHeight="1" x14ac:dyDescent="0.2">
      <c r="Q53160" s="92" t="s">
        <v>50</v>
      </c>
      <c r="BF53160" s="101" t="s">
        <v>58</v>
      </c>
      <c r="BK53160" s="98" t="s">
        <v>70</v>
      </c>
    </row>
    <row r="53161" spans="17:63" ht="29.25" customHeight="1" x14ac:dyDescent="0.2">
      <c r="Q53161" s="92" t="s">
        <v>50</v>
      </c>
      <c r="BF53161" s="101" t="s">
        <v>58</v>
      </c>
      <c r="BK53161" s="98" t="s">
        <v>70</v>
      </c>
    </row>
    <row r="53162" spans="17:63" ht="29.25" customHeight="1" x14ac:dyDescent="0.2">
      <c r="Q53162" s="92" t="s">
        <v>50</v>
      </c>
      <c r="BF53162" s="101" t="s">
        <v>58</v>
      </c>
      <c r="BK53162" s="98" t="s">
        <v>70</v>
      </c>
    </row>
    <row r="53163" spans="17:63" ht="29.25" customHeight="1" x14ac:dyDescent="0.2">
      <c r="Q53163" s="92" t="s">
        <v>50</v>
      </c>
      <c r="BF53163" s="101" t="s">
        <v>58</v>
      </c>
      <c r="BK53163" s="98" t="s">
        <v>70</v>
      </c>
    </row>
    <row r="53164" spans="17:63" ht="29.25" customHeight="1" x14ac:dyDescent="0.2">
      <c r="Q53164" s="92" t="s">
        <v>50</v>
      </c>
      <c r="BF53164" s="101" t="s">
        <v>58</v>
      </c>
      <c r="BK53164" s="98" t="s">
        <v>70</v>
      </c>
    </row>
    <row r="53165" spans="17:63" ht="29.25" customHeight="1" x14ac:dyDescent="0.2">
      <c r="Q53165" s="92" t="s">
        <v>50</v>
      </c>
      <c r="BF53165" s="101" t="s">
        <v>58</v>
      </c>
      <c r="BK53165" s="98" t="s">
        <v>70</v>
      </c>
    </row>
    <row r="53166" spans="17:63" ht="29.25" customHeight="1" x14ac:dyDescent="0.2">
      <c r="Q53166" s="92" t="s">
        <v>50</v>
      </c>
      <c r="BF53166" s="101" t="s">
        <v>58</v>
      </c>
      <c r="BK53166" s="98" t="s">
        <v>70</v>
      </c>
    </row>
    <row r="53167" spans="17:63" ht="29.25" customHeight="1" x14ac:dyDescent="0.2">
      <c r="Q53167" s="92" t="s">
        <v>50</v>
      </c>
      <c r="BF53167" s="101" t="s">
        <v>58</v>
      </c>
      <c r="BK53167" s="98" t="s">
        <v>70</v>
      </c>
    </row>
    <row r="53168" spans="17:63" ht="29.25" customHeight="1" x14ac:dyDescent="0.2">
      <c r="Q53168" s="92" t="s">
        <v>50</v>
      </c>
      <c r="BF53168" s="101" t="s">
        <v>58</v>
      </c>
      <c r="BK53168" s="98" t="s">
        <v>70</v>
      </c>
    </row>
    <row r="53169" spans="17:63" ht="29.25" customHeight="1" x14ac:dyDescent="0.2">
      <c r="Q53169" s="92" t="s">
        <v>50</v>
      </c>
      <c r="BF53169" s="101" t="s">
        <v>58</v>
      </c>
      <c r="BK53169" s="98" t="s">
        <v>70</v>
      </c>
    </row>
    <row r="53170" spans="17:63" ht="29.25" customHeight="1" x14ac:dyDescent="0.2">
      <c r="Q53170" s="92" t="s">
        <v>50</v>
      </c>
      <c r="BF53170" s="101" t="s">
        <v>58</v>
      </c>
      <c r="BK53170" s="98" t="s">
        <v>70</v>
      </c>
    </row>
    <row r="53171" spans="17:63" ht="29.25" customHeight="1" x14ac:dyDescent="0.2">
      <c r="Q53171" s="92" t="s">
        <v>50</v>
      </c>
      <c r="BF53171" s="101" t="s">
        <v>58</v>
      </c>
      <c r="BK53171" s="98" t="s">
        <v>70</v>
      </c>
    </row>
    <row r="53172" spans="17:63" ht="29.25" customHeight="1" x14ac:dyDescent="0.2">
      <c r="Q53172" s="92" t="s">
        <v>50</v>
      </c>
      <c r="BF53172" s="101" t="s">
        <v>58</v>
      </c>
      <c r="BK53172" s="98" t="s">
        <v>70</v>
      </c>
    </row>
    <row r="53173" spans="17:63" ht="29.25" customHeight="1" x14ac:dyDescent="0.2">
      <c r="Q53173" s="92" t="s">
        <v>50</v>
      </c>
      <c r="BF53173" s="101" t="s">
        <v>58</v>
      </c>
      <c r="BK53173" s="98" t="s">
        <v>70</v>
      </c>
    </row>
    <row r="53174" spans="17:63" ht="29.25" customHeight="1" x14ac:dyDescent="0.2">
      <c r="Q53174" s="92" t="s">
        <v>50</v>
      </c>
      <c r="BF53174" s="101" t="s">
        <v>58</v>
      </c>
      <c r="BK53174" s="98" t="s">
        <v>70</v>
      </c>
    </row>
    <row r="53175" spans="17:63" ht="29.25" customHeight="1" x14ac:dyDescent="0.2">
      <c r="Q53175" s="92" t="s">
        <v>50</v>
      </c>
      <c r="BF53175" s="101" t="s">
        <v>58</v>
      </c>
      <c r="BK53175" s="98" t="s">
        <v>70</v>
      </c>
    </row>
    <row r="53176" spans="17:63" ht="29.25" customHeight="1" x14ac:dyDescent="0.2">
      <c r="Q53176" s="92" t="s">
        <v>50</v>
      </c>
      <c r="BF53176" s="101" t="s">
        <v>58</v>
      </c>
      <c r="BK53176" s="98" t="s">
        <v>70</v>
      </c>
    </row>
    <row r="53177" spans="17:63" ht="29.25" customHeight="1" x14ac:dyDescent="0.2">
      <c r="Q53177" s="92" t="s">
        <v>50</v>
      </c>
      <c r="BF53177" s="101" t="s">
        <v>58</v>
      </c>
      <c r="BK53177" s="98" t="s">
        <v>70</v>
      </c>
    </row>
    <row r="53178" spans="17:63" ht="29.25" customHeight="1" x14ac:dyDescent="0.2">
      <c r="Q53178" s="92" t="s">
        <v>50</v>
      </c>
      <c r="BF53178" s="101" t="s">
        <v>58</v>
      </c>
      <c r="BK53178" s="98" t="s">
        <v>70</v>
      </c>
    </row>
    <row r="53179" spans="17:63" ht="29.25" customHeight="1" x14ac:dyDescent="0.2">
      <c r="Q53179" s="92" t="s">
        <v>50</v>
      </c>
      <c r="BF53179" s="101" t="s">
        <v>58</v>
      </c>
      <c r="BK53179" s="98" t="s">
        <v>70</v>
      </c>
    </row>
    <row r="53180" spans="17:63" ht="29.25" customHeight="1" x14ac:dyDescent="0.2">
      <c r="Q53180" s="92" t="s">
        <v>50</v>
      </c>
      <c r="BF53180" s="101" t="s">
        <v>58</v>
      </c>
      <c r="BK53180" s="98" t="s">
        <v>70</v>
      </c>
    </row>
    <row r="53181" spans="17:63" ht="29.25" customHeight="1" x14ac:dyDescent="0.2">
      <c r="Q53181" s="92" t="s">
        <v>50</v>
      </c>
      <c r="BF53181" s="101" t="s">
        <v>58</v>
      </c>
      <c r="BK53181" s="98" t="s">
        <v>70</v>
      </c>
    </row>
    <row r="53182" spans="17:63" ht="29.25" customHeight="1" x14ac:dyDescent="0.2">
      <c r="Q53182" s="92" t="s">
        <v>50</v>
      </c>
      <c r="BF53182" s="101" t="s">
        <v>58</v>
      </c>
      <c r="BK53182" s="98" t="s">
        <v>70</v>
      </c>
    </row>
    <row r="53183" spans="17:63" ht="29.25" customHeight="1" x14ac:dyDescent="0.2">
      <c r="Q53183" s="92" t="s">
        <v>50</v>
      </c>
      <c r="BF53183" s="101" t="s">
        <v>58</v>
      </c>
      <c r="BK53183" s="98" t="s">
        <v>70</v>
      </c>
    </row>
    <row r="53184" spans="17:63" ht="29.25" customHeight="1" x14ac:dyDescent="0.2">
      <c r="Q53184" s="92" t="s">
        <v>50</v>
      </c>
      <c r="BF53184" s="101" t="s">
        <v>58</v>
      </c>
      <c r="BK53184" s="98" t="s">
        <v>70</v>
      </c>
    </row>
    <row r="53185" spans="17:63" ht="29.25" customHeight="1" x14ac:dyDescent="0.2">
      <c r="Q53185" s="92" t="s">
        <v>50</v>
      </c>
      <c r="BF53185" s="101" t="s">
        <v>58</v>
      </c>
      <c r="BK53185" s="98" t="s">
        <v>70</v>
      </c>
    </row>
    <row r="53186" spans="17:63" ht="29.25" customHeight="1" x14ac:dyDescent="0.2">
      <c r="Q53186" s="92" t="s">
        <v>50</v>
      </c>
      <c r="BF53186" s="101" t="s">
        <v>58</v>
      </c>
      <c r="BK53186" s="98" t="s">
        <v>70</v>
      </c>
    </row>
    <row r="53187" spans="17:63" ht="29.25" customHeight="1" x14ac:dyDescent="0.2">
      <c r="Q53187" s="92" t="s">
        <v>50</v>
      </c>
      <c r="BF53187" s="101" t="s">
        <v>58</v>
      </c>
      <c r="BK53187" s="98" t="s">
        <v>70</v>
      </c>
    </row>
    <row r="53188" spans="17:63" ht="29.25" customHeight="1" x14ac:dyDescent="0.2">
      <c r="Q53188" s="92" t="s">
        <v>50</v>
      </c>
      <c r="BF53188" s="101" t="s">
        <v>58</v>
      </c>
      <c r="BK53188" s="98" t="s">
        <v>70</v>
      </c>
    </row>
    <row r="53189" spans="17:63" ht="29.25" customHeight="1" x14ac:dyDescent="0.2">
      <c r="Q53189" s="92" t="s">
        <v>50</v>
      </c>
      <c r="BF53189" s="101" t="s">
        <v>58</v>
      </c>
      <c r="BK53189" s="98" t="s">
        <v>70</v>
      </c>
    </row>
    <row r="53190" spans="17:63" ht="29.25" customHeight="1" x14ac:dyDescent="0.2">
      <c r="Q53190" s="92" t="s">
        <v>50</v>
      </c>
      <c r="BF53190" s="101" t="s">
        <v>58</v>
      </c>
      <c r="BK53190" s="98" t="s">
        <v>70</v>
      </c>
    </row>
    <row r="53191" spans="17:63" ht="29.25" customHeight="1" x14ac:dyDescent="0.2">
      <c r="Q53191" s="92" t="s">
        <v>50</v>
      </c>
      <c r="BF53191" s="101" t="s">
        <v>58</v>
      </c>
      <c r="BK53191" s="98" t="s">
        <v>70</v>
      </c>
    </row>
    <row r="53192" spans="17:63" ht="29.25" customHeight="1" x14ac:dyDescent="0.2">
      <c r="Q53192" s="92" t="s">
        <v>50</v>
      </c>
      <c r="BF53192" s="101" t="s">
        <v>58</v>
      </c>
      <c r="BK53192" s="98" t="s">
        <v>70</v>
      </c>
    </row>
    <row r="53193" spans="17:63" ht="29.25" customHeight="1" x14ac:dyDescent="0.2">
      <c r="Q53193" s="92" t="s">
        <v>50</v>
      </c>
      <c r="BF53193" s="101" t="s">
        <v>58</v>
      </c>
      <c r="BK53193" s="98" t="s">
        <v>70</v>
      </c>
    </row>
    <row r="53194" spans="17:63" ht="29.25" customHeight="1" x14ac:dyDescent="0.2">
      <c r="Q53194" s="92" t="s">
        <v>50</v>
      </c>
      <c r="BF53194" s="101" t="s">
        <v>58</v>
      </c>
      <c r="BK53194" s="98" t="s">
        <v>70</v>
      </c>
    </row>
    <row r="53195" spans="17:63" ht="29.25" customHeight="1" x14ac:dyDescent="0.2">
      <c r="Q53195" s="92" t="s">
        <v>50</v>
      </c>
      <c r="BF53195" s="101" t="s">
        <v>58</v>
      </c>
      <c r="BK53195" s="98" t="s">
        <v>70</v>
      </c>
    </row>
    <row r="53196" spans="17:63" ht="29.25" customHeight="1" x14ac:dyDescent="0.2">
      <c r="Q53196" s="92" t="s">
        <v>50</v>
      </c>
      <c r="BF53196" s="101" t="s">
        <v>58</v>
      </c>
      <c r="BK53196" s="98" t="s">
        <v>70</v>
      </c>
    </row>
    <row r="53197" spans="17:63" ht="29.25" customHeight="1" x14ac:dyDescent="0.2">
      <c r="Q53197" s="92" t="s">
        <v>50</v>
      </c>
      <c r="BF53197" s="101" t="s">
        <v>58</v>
      </c>
      <c r="BK53197" s="98" t="s">
        <v>70</v>
      </c>
    </row>
    <row r="53198" spans="17:63" ht="29.25" customHeight="1" x14ac:dyDescent="0.2">
      <c r="Q53198" s="92" t="s">
        <v>50</v>
      </c>
      <c r="BF53198" s="101" t="s">
        <v>58</v>
      </c>
      <c r="BK53198" s="98" t="s">
        <v>70</v>
      </c>
    </row>
    <row r="53199" spans="17:63" ht="29.25" customHeight="1" x14ac:dyDescent="0.2">
      <c r="Q53199" s="92" t="s">
        <v>50</v>
      </c>
      <c r="BF53199" s="101" t="s">
        <v>58</v>
      </c>
      <c r="BK53199" s="98" t="s">
        <v>70</v>
      </c>
    </row>
    <row r="53200" spans="17:63" ht="29.25" customHeight="1" x14ac:dyDescent="0.2">
      <c r="Q53200" s="92" t="s">
        <v>50</v>
      </c>
      <c r="BF53200" s="101" t="s">
        <v>58</v>
      </c>
      <c r="BK53200" s="98" t="s">
        <v>70</v>
      </c>
    </row>
    <row r="53201" spans="17:63" ht="29.25" customHeight="1" x14ac:dyDescent="0.2">
      <c r="Q53201" s="92" t="s">
        <v>50</v>
      </c>
      <c r="BF53201" s="101" t="s">
        <v>58</v>
      </c>
      <c r="BK53201" s="98" t="s">
        <v>70</v>
      </c>
    </row>
    <row r="53202" spans="17:63" ht="29.25" customHeight="1" x14ac:dyDescent="0.2">
      <c r="Q53202" s="92" t="s">
        <v>50</v>
      </c>
      <c r="BF53202" s="101" t="s">
        <v>58</v>
      </c>
      <c r="BK53202" s="98" t="s">
        <v>70</v>
      </c>
    </row>
    <row r="53203" spans="17:63" ht="29.25" customHeight="1" x14ac:dyDescent="0.2">
      <c r="Q53203" s="92" t="s">
        <v>50</v>
      </c>
      <c r="BF53203" s="101" t="s">
        <v>58</v>
      </c>
      <c r="BK53203" s="98" t="s">
        <v>70</v>
      </c>
    </row>
    <row r="53204" spans="17:63" ht="29.25" customHeight="1" x14ac:dyDescent="0.2">
      <c r="Q53204" s="92" t="s">
        <v>50</v>
      </c>
      <c r="BF53204" s="101" t="s">
        <v>58</v>
      </c>
      <c r="BK53204" s="98" t="s">
        <v>70</v>
      </c>
    </row>
    <row r="53205" spans="17:63" ht="29.25" customHeight="1" x14ac:dyDescent="0.2">
      <c r="Q53205" s="92" t="s">
        <v>50</v>
      </c>
      <c r="BF53205" s="101" t="s">
        <v>58</v>
      </c>
      <c r="BK53205" s="98" t="s">
        <v>70</v>
      </c>
    </row>
    <row r="53206" spans="17:63" ht="29.25" customHeight="1" x14ac:dyDescent="0.2">
      <c r="Q53206" s="92" t="s">
        <v>50</v>
      </c>
      <c r="BF53206" s="101" t="s">
        <v>58</v>
      </c>
      <c r="BK53206" s="98" t="s">
        <v>70</v>
      </c>
    </row>
    <row r="53207" spans="17:63" ht="29.25" customHeight="1" x14ac:dyDescent="0.2">
      <c r="Q53207" s="92" t="s">
        <v>50</v>
      </c>
      <c r="BF53207" s="101" t="s">
        <v>58</v>
      </c>
      <c r="BK53207" s="98" t="s">
        <v>70</v>
      </c>
    </row>
    <row r="53208" spans="17:63" ht="29.25" customHeight="1" x14ac:dyDescent="0.2">
      <c r="Q53208" s="92" t="s">
        <v>50</v>
      </c>
      <c r="BF53208" s="101" t="s">
        <v>58</v>
      </c>
      <c r="BK53208" s="98" t="s">
        <v>70</v>
      </c>
    </row>
    <row r="53209" spans="17:63" ht="29.25" customHeight="1" x14ac:dyDescent="0.2">
      <c r="Q53209" s="92" t="s">
        <v>50</v>
      </c>
      <c r="BF53209" s="101" t="s">
        <v>58</v>
      </c>
      <c r="BK53209" s="98" t="s">
        <v>70</v>
      </c>
    </row>
    <row r="53210" spans="17:63" ht="29.25" customHeight="1" x14ac:dyDescent="0.2">
      <c r="Q53210" s="92" t="s">
        <v>50</v>
      </c>
      <c r="BF53210" s="101" t="s">
        <v>58</v>
      </c>
      <c r="BK53210" s="98" t="s">
        <v>70</v>
      </c>
    </row>
    <row r="53211" spans="17:63" ht="29.25" customHeight="1" x14ac:dyDescent="0.2">
      <c r="Q53211" s="92" t="s">
        <v>50</v>
      </c>
      <c r="BF53211" s="101" t="s">
        <v>58</v>
      </c>
      <c r="BK53211" s="98" t="s">
        <v>70</v>
      </c>
    </row>
    <row r="53212" spans="17:63" ht="29.25" customHeight="1" x14ac:dyDescent="0.2">
      <c r="Q53212" s="92" t="s">
        <v>50</v>
      </c>
      <c r="BF53212" s="101" t="s">
        <v>58</v>
      </c>
      <c r="BK53212" s="98" t="s">
        <v>70</v>
      </c>
    </row>
    <row r="53213" spans="17:63" ht="29.25" customHeight="1" x14ac:dyDescent="0.2">
      <c r="Q53213" s="92" t="s">
        <v>50</v>
      </c>
      <c r="BF53213" s="101" t="s">
        <v>58</v>
      </c>
      <c r="BK53213" s="98" t="s">
        <v>70</v>
      </c>
    </row>
    <row r="53214" spans="17:63" ht="29.25" customHeight="1" x14ac:dyDescent="0.2">
      <c r="Q53214" s="92" t="s">
        <v>50</v>
      </c>
      <c r="BF53214" s="101" t="s">
        <v>58</v>
      </c>
      <c r="BK53214" s="98" t="s">
        <v>70</v>
      </c>
    </row>
    <row r="53215" spans="17:63" ht="29.25" customHeight="1" x14ac:dyDescent="0.2">
      <c r="Q53215" s="92" t="s">
        <v>50</v>
      </c>
      <c r="BF53215" s="101" t="s">
        <v>58</v>
      </c>
      <c r="BK53215" s="98" t="s">
        <v>70</v>
      </c>
    </row>
    <row r="53216" spans="17:63" ht="29.25" customHeight="1" x14ac:dyDescent="0.2">
      <c r="Q53216" s="92" t="s">
        <v>50</v>
      </c>
      <c r="BF53216" s="101" t="s">
        <v>58</v>
      </c>
      <c r="BK53216" s="98" t="s">
        <v>70</v>
      </c>
    </row>
    <row r="53217" spans="17:63" ht="29.25" customHeight="1" x14ac:dyDescent="0.2">
      <c r="Q53217" s="92" t="s">
        <v>50</v>
      </c>
      <c r="BF53217" s="101" t="s">
        <v>58</v>
      </c>
      <c r="BK53217" s="98" t="s">
        <v>70</v>
      </c>
    </row>
    <row r="53218" spans="17:63" ht="29.25" customHeight="1" x14ac:dyDescent="0.2">
      <c r="Q53218" s="92" t="s">
        <v>50</v>
      </c>
      <c r="BF53218" s="101" t="s">
        <v>58</v>
      </c>
      <c r="BK53218" s="98" t="s">
        <v>70</v>
      </c>
    </row>
    <row r="53219" spans="17:63" ht="29.25" customHeight="1" x14ac:dyDescent="0.2">
      <c r="Q53219" s="92" t="s">
        <v>50</v>
      </c>
      <c r="BF53219" s="101" t="s">
        <v>58</v>
      </c>
      <c r="BK53219" s="98" t="s">
        <v>70</v>
      </c>
    </row>
    <row r="53220" spans="17:63" ht="29.25" customHeight="1" x14ac:dyDescent="0.2">
      <c r="Q53220" s="92" t="s">
        <v>50</v>
      </c>
      <c r="BF53220" s="101" t="s">
        <v>58</v>
      </c>
      <c r="BK53220" s="98" t="s">
        <v>70</v>
      </c>
    </row>
    <row r="53221" spans="17:63" ht="29.25" customHeight="1" x14ac:dyDescent="0.2">
      <c r="Q53221" s="92" t="s">
        <v>50</v>
      </c>
      <c r="BF53221" s="101" t="s">
        <v>58</v>
      </c>
      <c r="BK53221" s="98" t="s">
        <v>70</v>
      </c>
    </row>
    <row r="53222" spans="17:63" ht="29.25" customHeight="1" x14ac:dyDescent="0.2">
      <c r="Q53222" s="92" t="s">
        <v>50</v>
      </c>
      <c r="BF53222" s="101" t="s">
        <v>58</v>
      </c>
      <c r="BK53222" s="98" t="s">
        <v>70</v>
      </c>
    </row>
    <row r="53223" spans="17:63" ht="29.25" customHeight="1" x14ac:dyDescent="0.2">
      <c r="Q53223" s="92" t="s">
        <v>50</v>
      </c>
      <c r="BF53223" s="101" t="s">
        <v>58</v>
      </c>
      <c r="BK53223" s="98" t="s">
        <v>70</v>
      </c>
    </row>
    <row r="53224" spans="17:63" ht="29.25" customHeight="1" x14ac:dyDescent="0.2">
      <c r="Q53224" s="92" t="s">
        <v>50</v>
      </c>
      <c r="BF53224" s="101" t="s">
        <v>58</v>
      </c>
      <c r="BK53224" s="98" t="s">
        <v>70</v>
      </c>
    </row>
    <row r="53225" spans="17:63" ht="29.25" customHeight="1" x14ac:dyDescent="0.2">
      <c r="Q53225" s="92" t="s">
        <v>50</v>
      </c>
      <c r="BF53225" s="101" t="s">
        <v>58</v>
      </c>
      <c r="BK53225" s="98" t="s">
        <v>70</v>
      </c>
    </row>
    <row r="53226" spans="17:63" ht="29.25" customHeight="1" x14ac:dyDescent="0.2">
      <c r="Q53226" s="92" t="s">
        <v>50</v>
      </c>
      <c r="BF53226" s="101" t="s">
        <v>58</v>
      </c>
      <c r="BK53226" s="98" t="s">
        <v>70</v>
      </c>
    </row>
    <row r="53227" spans="17:63" ht="29.25" customHeight="1" x14ac:dyDescent="0.2">
      <c r="Q53227" s="92" t="s">
        <v>50</v>
      </c>
      <c r="BF53227" s="101" t="s">
        <v>58</v>
      </c>
      <c r="BK53227" s="98" t="s">
        <v>70</v>
      </c>
    </row>
    <row r="53228" spans="17:63" ht="29.25" customHeight="1" x14ac:dyDescent="0.2">
      <c r="Q53228" s="92" t="s">
        <v>50</v>
      </c>
      <c r="BF53228" s="101" t="s">
        <v>58</v>
      </c>
      <c r="BK53228" s="98" t="s">
        <v>70</v>
      </c>
    </row>
    <row r="53229" spans="17:63" ht="29.25" customHeight="1" x14ac:dyDescent="0.2">
      <c r="Q53229" s="92" t="s">
        <v>50</v>
      </c>
      <c r="BF53229" s="101" t="s">
        <v>58</v>
      </c>
      <c r="BK53229" s="98" t="s">
        <v>70</v>
      </c>
    </row>
    <row r="53230" spans="17:63" ht="29.25" customHeight="1" x14ac:dyDescent="0.2">
      <c r="Q53230" s="92" t="s">
        <v>50</v>
      </c>
      <c r="BF53230" s="101" t="s">
        <v>58</v>
      </c>
      <c r="BK53230" s="98" t="s">
        <v>70</v>
      </c>
    </row>
    <row r="53231" spans="17:63" ht="29.25" customHeight="1" x14ac:dyDescent="0.2">
      <c r="Q53231" s="92" t="s">
        <v>50</v>
      </c>
      <c r="BF53231" s="101" t="s">
        <v>58</v>
      </c>
      <c r="BK53231" s="98" t="s">
        <v>70</v>
      </c>
    </row>
    <row r="53232" spans="17:63" ht="29.25" customHeight="1" x14ac:dyDescent="0.2">
      <c r="Q53232" s="92" t="s">
        <v>50</v>
      </c>
      <c r="BF53232" s="101" t="s">
        <v>58</v>
      </c>
      <c r="BK53232" s="98" t="s">
        <v>70</v>
      </c>
    </row>
    <row r="53233" spans="17:63" ht="29.25" customHeight="1" x14ac:dyDescent="0.2">
      <c r="Q53233" s="92" t="s">
        <v>50</v>
      </c>
      <c r="BF53233" s="101" t="s">
        <v>58</v>
      </c>
      <c r="BK53233" s="98" t="s">
        <v>70</v>
      </c>
    </row>
    <row r="53234" spans="17:63" ht="29.25" customHeight="1" x14ac:dyDescent="0.2">
      <c r="Q53234" s="92" t="s">
        <v>50</v>
      </c>
      <c r="BF53234" s="101" t="s">
        <v>58</v>
      </c>
      <c r="BK53234" s="98" t="s">
        <v>70</v>
      </c>
    </row>
    <row r="53235" spans="17:63" ht="29.25" customHeight="1" x14ac:dyDescent="0.2">
      <c r="Q53235" s="92" t="s">
        <v>50</v>
      </c>
      <c r="BF53235" s="101" t="s">
        <v>58</v>
      </c>
      <c r="BK53235" s="98" t="s">
        <v>70</v>
      </c>
    </row>
    <row r="53236" spans="17:63" ht="29.25" customHeight="1" x14ac:dyDescent="0.2">
      <c r="Q53236" s="92" t="s">
        <v>50</v>
      </c>
      <c r="BF53236" s="101" t="s">
        <v>58</v>
      </c>
      <c r="BK53236" s="98" t="s">
        <v>70</v>
      </c>
    </row>
    <row r="53237" spans="17:63" ht="29.25" customHeight="1" x14ac:dyDescent="0.2">
      <c r="Q53237" s="92" t="s">
        <v>50</v>
      </c>
      <c r="BF53237" s="101" t="s">
        <v>58</v>
      </c>
      <c r="BK53237" s="98" t="s">
        <v>70</v>
      </c>
    </row>
    <row r="53238" spans="17:63" ht="29.25" customHeight="1" x14ac:dyDescent="0.2">
      <c r="Q53238" s="92" t="s">
        <v>50</v>
      </c>
      <c r="BF53238" s="101" t="s">
        <v>58</v>
      </c>
      <c r="BK53238" s="98" t="s">
        <v>70</v>
      </c>
    </row>
    <row r="53239" spans="17:63" ht="29.25" customHeight="1" x14ac:dyDescent="0.2">
      <c r="Q53239" s="92" t="s">
        <v>50</v>
      </c>
      <c r="BF53239" s="101" t="s">
        <v>58</v>
      </c>
      <c r="BK53239" s="98" t="s">
        <v>70</v>
      </c>
    </row>
    <row r="53240" spans="17:63" ht="29.25" customHeight="1" x14ac:dyDescent="0.2">
      <c r="Q53240" s="92" t="s">
        <v>50</v>
      </c>
      <c r="BF53240" s="101" t="s">
        <v>58</v>
      </c>
      <c r="BK53240" s="98" t="s">
        <v>70</v>
      </c>
    </row>
    <row r="53241" spans="17:63" ht="29.25" customHeight="1" x14ac:dyDescent="0.2">
      <c r="Q53241" s="92" t="s">
        <v>50</v>
      </c>
      <c r="BF53241" s="101" t="s">
        <v>58</v>
      </c>
      <c r="BK53241" s="98" t="s">
        <v>70</v>
      </c>
    </row>
    <row r="53242" spans="17:63" ht="29.25" customHeight="1" x14ac:dyDescent="0.2">
      <c r="Q53242" s="92" t="s">
        <v>50</v>
      </c>
      <c r="BF53242" s="101" t="s">
        <v>58</v>
      </c>
      <c r="BK53242" s="98" t="s">
        <v>70</v>
      </c>
    </row>
    <row r="53243" spans="17:63" ht="29.25" customHeight="1" x14ac:dyDescent="0.2">
      <c r="Q53243" s="92" t="s">
        <v>50</v>
      </c>
      <c r="BF53243" s="101" t="s">
        <v>58</v>
      </c>
      <c r="BK53243" s="98" t="s">
        <v>70</v>
      </c>
    </row>
    <row r="53244" spans="17:63" ht="29.25" customHeight="1" x14ac:dyDescent="0.2">
      <c r="Q53244" s="92" t="s">
        <v>50</v>
      </c>
      <c r="BF53244" s="101" t="s">
        <v>58</v>
      </c>
      <c r="BK53244" s="98" t="s">
        <v>70</v>
      </c>
    </row>
    <row r="53245" spans="17:63" ht="29.25" customHeight="1" x14ac:dyDescent="0.2">
      <c r="Q53245" s="92" t="s">
        <v>50</v>
      </c>
      <c r="BF53245" s="101" t="s">
        <v>58</v>
      </c>
      <c r="BK53245" s="98" t="s">
        <v>70</v>
      </c>
    </row>
    <row r="53246" spans="17:63" ht="29.25" customHeight="1" x14ac:dyDescent="0.2">
      <c r="Q53246" s="92" t="s">
        <v>50</v>
      </c>
      <c r="BF53246" s="101" t="s">
        <v>58</v>
      </c>
      <c r="BK53246" s="98" t="s">
        <v>70</v>
      </c>
    </row>
    <row r="53247" spans="17:63" ht="29.25" customHeight="1" x14ac:dyDescent="0.2">
      <c r="Q53247" s="92" t="s">
        <v>50</v>
      </c>
      <c r="BF53247" s="101" t="s">
        <v>58</v>
      </c>
      <c r="BK53247" s="98" t="s">
        <v>70</v>
      </c>
    </row>
    <row r="53248" spans="17:63" ht="29.25" customHeight="1" x14ac:dyDescent="0.2">
      <c r="Q53248" s="92" t="s">
        <v>50</v>
      </c>
      <c r="BF53248" s="101" t="s">
        <v>58</v>
      </c>
      <c r="BK53248" s="98" t="s">
        <v>70</v>
      </c>
    </row>
    <row r="53249" spans="17:63" ht="29.25" customHeight="1" x14ac:dyDescent="0.2">
      <c r="Q53249" s="92" t="s">
        <v>50</v>
      </c>
      <c r="BF53249" s="101" t="s">
        <v>58</v>
      </c>
      <c r="BK53249" s="98" t="s">
        <v>70</v>
      </c>
    </row>
    <row r="53250" spans="17:63" ht="29.25" customHeight="1" x14ac:dyDescent="0.2">
      <c r="Q53250" s="92" t="s">
        <v>50</v>
      </c>
      <c r="BF53250" s="101" t="s">
        <v>58</v>
      </c>
      <c r="BK53250" s="98" t="s">
        <v>70</v>
      </c>
    </row>
    <row r="53251" spans="17:63" ht="29.25" customHeight="1" x14ac:dyDescent="0.2">
      <c r="Q53251" s="92" t="s">
        <v>50</v>
      </c>
      <c r="BF53251" s="101" t="s">
        <v>58</v>
      </c>
      <c r="BK53251" s="98" t="s">
        <v>70</v>
      </c>
    </row>
    <row r="53252" spans="17:63" ht="29.25" customHeight="1" x14ac:dyDescent="0.2">
      <c r="Q53252" s="92" t="s">
        <v>50</v>
      </c>
      <c r="BF53252" s="101" t="s">
        <v>58</v>
      </c>
      <c r="BK53252" s="98" t="s">
        <v>70</v>
      </c>
    </row>
    <row r="53253" spans="17:63" ht="29.25" customHeight="1" x14ac:dyDescent="0.2">
      <c r="Q53253" s="92" t="s">
        <v>50</v>
      </c>
      <c r="BF53253" s="101" t="s">
        <v>58</v>
      </c>
      <c r="BK53253" s="98" t="s">
        <v>70</v>
      </c>
    </row>
    <row r="53254" spans="17:63" ht="29.25" customHeight="1" x14ac:dyDescent="0.2">
      <c r="Q53254" s="92" t="s">
        <v>50</v>
      </c>
      <c r="BF53254" s="101" t="s">
        <v>58</v>
      </c>
      <c r="BK53254" s="98" t="s">
        <v>70</v>
      </c>
    </row>
    <row r="53255" spans="17:63" ht="29.25" customHeight="1" x14ac:dyDescent="0.2">
      <c r="Q53255" s="92" t="s">
        <v>50</v>
      </c>
      <c r="BF53255" s="101" t="s">
        <v>58</v>
      </c>
      <c r="BK53255" s="98" t="s">
        <v>70</v>
      </c>
    </row>
    <row r="53256" spans="17:63" ht="29.25" customHeight="1" x14ac:dyDescent="0.2">
      <c r="Q53256" s="92" t="s">
        <v>50</v>
      </c>
      <c r="BF53256" s="101" t="s">
        <v>58</v>
      </c>
      <c r="BK53256" s="98" t="s">
        <v>70</v>
      </c>
    </row>
    <row r="53257" spans="17:63" ht="29.25" customHeight="1" x14ac:dyDescent="0.2">
      <c r="Q53257" s="92" t="s">
        <v>50</v>
      </c>
      <c r="BF53257" s="101" t="s">
        <v>58</v>
      </c>
      <c r="BK53257" s="98" t="s">
        <v>70</v>
      </c>
    </row>
    <row r="53258" spans="17:63" ht="29.25" customHeight="1" x14ac:dyDescent="0.2">
      <c r="Q53258" s="92" t="s">
        <v>50</v>
      </c>
      <c r="BF53258" s="101" t="s">
        <v>58</v>
      </c>
      <c r="BK53258" s="98" t="s">
        <v>70</v>
      </c>
    </row>
    <row r="53259" spans="17:63" ht="29.25" customHeight="1" x14ac:dyDescent="0.2">
      <c r="Q53259" s="92" t="s">
        <v>50</v>
      </c>
      <c r="BF53259" s="101" t="s">
        <v>58</v>
      </c>
      <c r="BK53259" s="98" t="s">
        <v>70</v>
      </c>
    </row>
    <row r="53260" spans="17:63" ht="29.25" customHeight="1" x14ac:dyDescent="0.2">
      <c r="Q53260" s="92" t="s">
        <v>50</v>
      </c>
      <c r="BF53260" s="101" t="s">
        <v>58</v>
      </c>
      <c r="BK53260" s="98" t="s">
        <v>70</v>
      </c>
    </row>
    <row r="53261" spans="17:63" ht="29.25" customHeight="1" x14ac:dyDescent="0.2">
      <c r="Q53261" s="92" t="s">
        <v>50</v>
      </c>
      <c r="BF53261" s="101" t="s">
        <v>58</v>
      </c>
      <c r="BK53261" s="98" t="s">
        <v>70</v>
      </c>
    </row>
    <row r="53262" spans="17:63" ht="29.25" customHeight="1" x14ac:dyDescent="0.2">
      <c r="Q53262" s="92" t="s">
        <v>50</v>
      </c>
      <c r="BF53262" s="101" t="s">
        <v>58</v>
      </c>
      <c r="BK53262" s="98" t="s">
        <v>70</v>
      </c>
    </row>
    <row r="53263" spans="17:63" ht="29.25" customHeight="1" x14ac:dyDescent="0.2">
      <c r="Q53263" s="92" t="s">
        <v>50</v>
      </c>
      <c r="BF53263" s="101" t="s">
        <v>58</v>
      </c>
      <c r="BK53263" s="98" t="s">
        <v>70</v>
      </c>
    </row>
    <row r="53264" spans="17:63" ht="29.25" customHeight="1" x14ac:dyDescent="0.2">
      <c r="Q53264" s="92" t="s">
        <v>50</v>
      </c>
      <c r="BF53264" s="101" t="s">
        <v>58</v>
      </c>
      <c r="BK53264" s="98" t="s">
        <v>70</v>
      </c>
    </row>
    <row r="53265" spans="17:63" ht="29.25" customHeight="1" x14ac:dyDescent="0.2">
      <c r="Q53265" s="92" t="s">
        <v>50</v>
      </c>
      <c r="BF53265" s="101" t="s">
        <v>58</v>
      </c>
      <c r="BK53265" s="98" t="s">
        <v>70</v>
      </c>
    </row>
    <row r="53266" spans="17:63" ht="29.25" customHeight="1" x14ac:dyDescent="0.2">
      <c r="Q53266" s="92" t="s">
        <v>50</v>
      </c>
      <c r="BF53266" s="101" t="s">
        <v>58</v>
      </c>
      <c r="BK53266" s="98" t="s">
        <v>70</v>
      </c>
    </row>
    <row r="53267" spans="17:63" ht="29.25" customHeight="1" x14ac:dyDescent="0.2">
      <c r="Q53267" s="92" t="s">
        <v>50</v>
      </c>
      <c r="BF53267" s="101" t="s">
        <v>58</v>
      </c>
      <c r="BK53267" s="98" t="s">
        <v>70</v>
      </c>
    </row>
    <row r="53268" spans="17:63" ht="29.25" customHeight="1" x14ac:dyDescent="0.2">
      <c r="Q53268" s="92" t="s">
        <v>50</v>
      </c>
      <c r="BF53268" s="101" t="s">
        <v>58</v>
      </c>
      <c r="BK53268" s="98" t="s">
        <v>70</v>
      </c>
    </row>
    <row r="53269" spans="17:63" ht="29.25" customHeight="1" x14ac:dyDescent="0.2">
      <c r="Q53269" s="92" t="s">
        <v>50</v>
      </c>
      <c r="BF53269" s="101" t="s">
        <v>58</v>
      </c>
      <c r="BK53269" s="98" t="s">
        <v>70</v>
      </c>
    </row>
    <row r="53270" spans="17:63" ht="29.25" customHeight="1" x14ac:dyDescent="0.2">
      <c r="Q53270" s="92" t="s">
        <v>50</v>
      </c>
      <c r="BF53270" s="101" t="s">
        <v>58</v>
      </c>
      <c r="BK53270" s="98" t="s">
        <v>70</v>
      </c>
    </row>
    <row r="53271" spans="17:63" ht="29.25" customHeight="1" x14ac:dyDescent="0.2">
      <c r="Q53271" s="92" t="s">
        <v>50</v>
      </c>
      <c r="BF53271" s="101" t="s">
        <v>58</v>
      </c>
      <c r="BK53271" s="98" t="s">
        <v>70</v>
      </c>
    </row>
    <row r="53272" spans="17:63" ht="29.25" customHeight="1" x14ac:dyDescent="0.2">
      <c r="Q53272" s="92" t="s">
        <v>50</v>
      </c>
      <c r="BF53272" s="101" t="s">
        <v>58</v>
      </c>
      <c r="BK53272" s="98" t="s">
        <v>70</v>
      </c>
    </row>
    <row r="53273" spans="17:63" ht="29.25" customHeight="1" x14ac:dyDescent="0.2">
      <c r="Q53273" s="92" t="s">
        <v>50</v>
      </c>
      <c r="BF53273" s="101" t="s">
        <v>58</v>
      </c>
      <c r="BK53273" s="98" t="s">
        <v>70</v>
      </c>
    </row>
    <row r="53274" spans="17:63" ht="29.25" customHeight="1" x14ac:dyDescent="0.2">
      <c r="Q53274" s="92" t="s">
        <v>50</v>
      </c>
      <c r="BF53274" s="101" t="s">
        <v>58</v>
      </c>
      <c r="BK53274" s="98" t="s">
        <v>70</v>
      </c>
    </row>
    <row r="53275" spans="17:63" ht="29.25" customHeight="1" x14ac:dyDescent="0.2">
      <c r="Q53275" s="92" t="s">
        <v>50</v>
      </c>
      <c r="BF53275" s="101" t="s">
        <v>58</v>
      </c>
      <c r="BK53275" s="98" t="s">
        <v>70</v>
      </c>
    </row>
    <row r="53276" spans="17:63" ht="29.25" customHeight="1" x14ac:dyDescent="0.2">
      <c r="Q53276" s="92" t="s">
        <v>50</v>
      </c>
      <c r="BF53276" s="101" t="s">
        <v>58</v>
      </c>
      <c r="BK53276" s="98" t="s">
        <v>70</v>
      </c>
    </row>
    <row r="53277" spans="17:63" ht="29.25" customHeight="1" x14ac:dyDescent="0.2">
      <c r="Q53277" s="92" t="s">
        <v>50</v>
      </c>
      <c r="BF53277" s="101" t="s">
        <v>58</v>
      </c>
      <c r="BK53277" s="98" t="s">
        <v>70</v>
      </c>
    </row>
    <row r="53278" spans="17:63" ht="29.25" customHeight="1" x14ac:dyDescent="0.2">
      <c r="Q53278" s="92" t="s">
        <v>50</v>
      </c>
      <c r="BF53278" s="101" t="s">
        <v>58</v>
      </c>
      <c r="BK53278" s="98" t="s">
        <v>70</v>
      </c>
    </row>
    <row r="53279" spans="17:63" ht="29.25" customHeight="1" x14ac:dyDescent="0.2">
      <c r="Q53279" s="92" t="s">
        <v>50</v>
      </c>
      <c r="BF53279" s="101" t="s">
        <v>58</v>
      </c>
      <c r="BK53279" s="98" t="s">
        <v>70</v>
      </c>
    </row>
    <row r="53280" spans="17:63" ht="29.25" customHeight="1" x14ac:dyDescent="0.2">
      <c r="Q53280" s="92" t="s">
        <v>50</v>
      </c>
      <c r="BF53280" s="101" t="s">
        <v>58</v>
      </c>
      <c r="BK53280" s="98" t="s">
        <v>70</v>
      </c>
    </row>
    <row r="53281" spans="17:63" ht="29.25" customHeight="1" x14ac:dyDescent="0.2">
      <c r="Q53281" s="92" t="s">
        <v>50</v>
      </c>
      <c r="BF53281" s="101" t="s">
        <v>58</v>
      </c>
      <c r="BK53281" s="98" t="s">
        <v>70</v>
      </c>
    </row>
    <row r="53282" spans="17:63" ht="29.25" customHeight="1" x14ac:dyDescent="0.2">
      <c r="Q53282" s="92" t="s">
        <v>50</v>
      </c>
      <c r="BF53282" s="101" t="s">
        <v>58</v>
      </c>
      <c r="BK53282" s="98" t="s">
        <v>70</v>
      </c>
    </row>
    <row r="53283" spans="17:63" ht="29.25" customHeight="1" x14ac:dyDescent="0.2">
      <c r="Q53283" s="92" t="s">
        <v>50</v>
      </c>
      <c r="BF53283" s="101" t="s">
        <v>58</v>
      </c>
      <c r="BK53283" s="98" t="s">
        <v>70</v>
      </c>
    </row>
    <row r="53284" spans="17:63" ht="29.25" customHeight="1" x14ac:dyDescent="0.2">
      <c r="Q53284" s="92" t="s">
        <v>50</v>
      </c>
      <c r="BF53284" s="101" t="s">
        <v>58</v>
      </c>
      <c r="BK53284" s="98" t="s">
        <v>70</v>
      </c>
    </row>
    <row r="53285" spans="17:63" ht="29.25" customHeight="1" x14ac:dyDescent="0.2">
      <c r="Q53285" s="92" t="s">
        <v>50</v>
      </c>
      <c r="BF53285" s="101" t="s">
        <v>58</v>
      </c>
      <c r="BK53285" s="98" t="s">
        <v>70</v>
      </c>
    </row>
    <row r="53286" spans="17:63" ht="29.25" customHeight="1" x14ac:dyDescent="0.2">
      <c r="Q53286" s="92" t="s">
        <v>50</v>
      </c>
      <c r="BF53286" s="101" t="s">
        <v>58</v>
      </c>
      <c r="BK53286" s="98" t="s">
        <v>70</v>
      </c>
    </row>
    <row r="53287" spans="17:63" ht="29.25" customHeight="1" x14ac:dyDescent="0.2">
      <c r="Q53287" s="92" t="s">
        <v>50</v>
      </c>
      <c r="BF53287" s="101" t="s">
        <v>58</v>
      </c>
      <c r="BK53287" s="98" t="s">
        <v>70</v>
      </c>
    </row>
    <row r="53288" spans="17:63" ht="29.25" customHeight="1" x14ac:dyDescent="0.2">
      <c r="Q53288" s="92" t="s">
        <v>50</v>
      </c>
      <c r="BF53288" s="101" t="s">
        <v>58</v>
      </c>
      <c r="BK53288" s="98" t="s">
        <v>70</v>
      </c>
    </row>
    <row r="53289" spans="17:63" ht="29.25" customHeight="1" x14ac:dyDescent="0.2">
      <c r="Q53289" s="92" t="s">
        <v>50</v>
      </c>
      <c r="BF53289" s="101" t="s">
        <v>58</v>
      </c>
      <c r="BK53289" s="98" t="s">
        <v>70</v>
      </c>
    </row>
    <row r="53290" spans="17:63" ht="29.25" customHeight="1" x14ac:dyDescent="0.2">
      <c r="Q53290" s="92" t="s">
        <v>50</v>
      </c>
      <c r="BF53290" s="101" t="s">
        <v>58</v>
      </c>
      <c r="BK53290" s="98" t="s">
        <v>70</v>
      </c>
    </row>
    <row r="53291" spans="17:63" ht="29.25" customHeight="1" x14ac:dyDescent="0.2">
      <c r="Q53291" s="92" t="s">
        <v>50</v>
      </c>
      <c r="BF53291" s="101" t="s">
        <v>58</v>
      </c>
      <c r="BK53291" s="98" t="s">
        <v>70</v>
      </c>
    </row>
    <row r="53292" spans="17:63" ht="29.25" customHeight="1" x14ac:dyDescent="0.2">
      <c r="Q53292" s="92" t="s">
        <v>50</v>
      </c>
      <c r="BF53292" s="101" t="s">
        <v>58</v>
      </c>
      <c r="BK53292" s="98" t="s">
        <v>70</v>
      </c>
    </row>
    <row r="53293" spans="17:63" ht="29.25" customHeight="1" x14ac:dyDescent="0.2">
      <c r="Q53293" s="92" t="s">
        <v>50</v>
      </c>
      <c r="BF53293" s="101" t="s">
        <v>58</v>
      </c>
      <c r="BK53293" s="98" t="s">
        <v>70</v>
      </c>
    </row>
    <row r="53294" spans="17:63" ht="29.25" customHeight="1" x14ac:dyDescent="0.2">
      <c r="Q53294" s="92" t="s">
        <v>50</v>
      </c>
      <c r="BF53294" s="101" t="s">
        <v>58</v>
      </c>
      <c r="BK53294" s="98" t="s">
        <v>70</v>
      </c>
    </row>
    <row r="53295" spans="17:63" ht="29.25" customHeight="1" x14ac:dyDescent="0.2">
      <c r="Q53295" s="92" t="s">
        <v>50</v>
      </c>
      <c r="BF53295" s="101" t="s">
        <v>58</v>
      </c>
      <c r="BK53295" s="98" t="s">
        <v>70</v>
      </c>
    </row>
    <row r="53296" spans="17:63" ht="29.25" customHeight="1" x14ac:dyDescent="0.2">
      <c r="Q53296" s="92" t="s">
        <v>50</v>
      </c>
      <c r="BF53296" s="101" t="s">
        <v>58</v>
      </c>
      <c r="BK53296" s="98" t="s">
        <v>70</v>
      </c>
    </row>
    <row r="53297" spans="17:63" ht="29.25" customHeight="1" x14ac:dyDescent="0.2">
      <c r="Q53297" s="92" t="s">
        <v>50</v>
      </c>
      <c r="BF53297" s="101" t="s">
        <v>58</v>
      </c>
      <c r="BK53297" s="98" t="s">
        <v>70</v>
      </c>
    </row>
    <row r="53298" spans="17:63" ht="29.25" customHeight="1" x14ac:dyDescent="0.2">
      <c r="Q53298" s="92" t="s">
        <v>50</v>
      </c>
      <c r="BF53298" s="101" t="s">
        <v>58</v>
      </c>
      <c r="BK53298" s="98" t="s">
        <v>70</v>
      </c>
    </row>
    <row r="53299" spans="17:63" ht="29.25" customHeight="1" x14ac:dyDescent="0.2">
      <c r="Q53299" s="92" t="s">
        <v>50</v>
      </c>
      <c r="BF53299" s="101" t="s">
        <v>58</v>
      </c>
      <c r="BK53299" s="98" t="s">
        <v>70</v>
      </c>
    </row>
    <row r="53300" spans="17:63" ht="29.25" customHeight="1" x14ac:dyDescent="0.2">
      <c r="Q53300" s="92" t="s">
        <v>50</v>
      </c>
      <c r="BF53300" s="101" t="s">
        <v>58</v>
      </c>
      <c r="BK53300" s="98" t="s">
        <v>70</v>
      </c>
    </row>
    <row r="53301" spans="17:63" ht="29.25" customHeight="1" x14ac:dyDescent="0.2">
      <c r="Q53301" s="92" t="s">
        <v>50</v>
      </c>
      <c r="BF53301" s="101" t="s">
        <v>58</v>
      </c>
      <c r="BK53301" s="98" t="s">
        <v>70</v>
      </c>
    </row>
    <row r="53302" spans="17:63" ht="29.25" customHeight="1" x14ac:dyDescent="0.2">
      <c r="Q53302" s="92" t="s">
        <v>50</v>
      </c>
      <c r="BF53302" s="101" t="s">
        <v>58</v>
      </c>
      <c r="BK53302" s="98" t="s">
        <v>70</v>
      </c>
    </row>
    <row r="53303" spans="17:63" ht="29.25" customHeight="1" x14ac:dyDescent="0.2">
      <c r="Q53303" s="92" t="s">
        <v>50</v>
      </c>
      <c r="BF53303" s="101" t="s">
        <v>58</v>
      </c>
      <c r="BK53303" s="98" t="s">
        <v>70</v>
      </c>
    </row>
    <row r="53304" spans="17:63" ht="29.25" customHeight="1" x14ac:dyDescent="0.2">
      <c r="Q53304" s="92" t="s">
        <v>50</v>
      </c>
      <c r="BF53304" s="101" t="s">
        <v>58</v>
      </c>
      <c r="BK53304" s="98" t="s">
        <v>70</v>
      </c>
    </row>
    <row r="53305" spans="17:63" ht="29.25" customHeight="1" x14ac:dyDescent="0.2">
      <c r="Q53305" s="92" t="s">
        <v>50</v>
      </c>
      <c r="BF53305" s="101" t="s">
        <v>58</v>
      </c>
      <c r="BK53305" s="98" t="s">
        <v>70</v>
      </c>
    </row>
    <row r="53306" spans="17:63" ht="29.25" customHeight="1" x14ac:dyDescent="0.2">
      <c r="Q53306" s="92" t="s">
        <v>50</v>
      </c>
      <c r="BF53306" s="101" t="s">
        <v>58</v>
      </c>
      <c r="BK53306" s="98" t="s">
        <v>70</v>
      </c>
    </row>
    <row r="53307" spans="17:63" ht="29.25" customHeight="1" x14ac:dyDescent="0.2">
      <c r="Q53307" s="92" t="s">
        <v>50</v>
      </c>
      <c r="BF53307" s="101" t="s">
        <v>58</v>
      </c>
      <c r="BK53307" s="98" t="s">
        <v>70</v>
      </c>
    </row>
    <row r="53308" spans="17:63" ht="29.25" customHeight="1" x14ac:dyDescent="0.2">
      <c r="Q53308" s="92" t="s">
        <v>50</v>
      </c>
      <c r="BF53308" s="101" t="s">
        <v>58</v>
      </c>
      <c r="BK53308" s="98" t="s">
        <v>70</v>
      </c>
    </row>
    <row r="53309" spans="17:63" ht="29.25" customHeight="1" x14ac:dyDescent="0.2">
      <c r="Q53309" s="92" t="s">
        <v>50</v>
      </c>
      <c r="BF53309" s="101" t="s">
        <v>58</v>
      </c>
      <c r="BK53309" s="98" t="s">
        <v>70</v>
      </c>
    </row>
    <row r="53310" spans="17:63" ht="29.25" customHeight="1" x14ac:dyDescent="0.2">
      <c r="Q53310" s="92" t="s">
        <v>50</v>
      </c>
      <c r="BF53310" s="101" t="s">
        <v>58</v>
      </c>
      <c r="BK53310" s="98" t="s">
        <v>70</v>
      </c>
    </row>
    <row r="53311" spans="17:63" ht="29.25" customHeight="1" x14ac:dyDescent="0.2">
      <c r="Q53311" s="92" t="s">
        <v>50</v>
      </c>
      <c r="BF53311" s="101" t="s">
        <v>58</v>
      </c>
      <c r="BK53311" s="98" t="s">
        <v>70</v>
      </c>
    </row>
    <row r="53312" spans="17:63" ht="29.25" customHeight="1" x14ac:dyDescent="0.2">
      <c r="Q53312" s="92" t="s">
        <v>50</v>
      </c>
      <c r="BF53312" s="101" t="s">
        <v>58</v>
      </c>
      <c r="BK53312" s="98" t="s">
        <v>70</v>
      </c>
    </row>
    <row r="53313" spans="17:63" ht="29.25" customHeight="1" x14ac:dyDescent="0.2">
      <c r="Q53313" s="92" t="s">
        <v>50</v>
      </c>
      <c r="BF53313" s="101" t="s">
        <v>58</v>
      </c>
      <c r="BK53313" s="98" t="s">
        <v>70</v>
      </c>
    </row>
    <row r="53314" spans="17:63" ht="29.25" customHeight="1" x14ac:dyDescent="0.2">
      <c r="Q53314" s="92" t="s">
        <v>50</v>
      </c>
      <c r="BF53314" s="101" t="s">
        <v>58</v>
      </c>
      <c r="BK53314" s="98" t="s">
        <v>70</v>
      </c>
    </row>
    <row r="53315" spans="17:63" ht="29.25" customHeight="1" x14ac:dyDescent="0.2">
      <c r="Q53315" s="92" t="s">
        <v>50</v>
      </c>
      <c r="BF53315" s="101" t="s">
        <v>58</v>
      </c>
      <c r="BK53315" s="98" t="s">
        <v>70</v>
      </c>
    </row>
    <row r="53316" spans="17:63" ht="29.25" customHeight="1" x14ac:dyDescent="0.2">
      <c r="Q53316" s="92" t="s">
        <v>50</v>
      </c>
      <c r="BF53316" s="101" t="s">
        <v>58</v>
      </c>
      <c r="BK53316" s="98" t="s">
        <v>70</v>
      </c>
    </row>
    <row r="53317" spans="17:63" ht="29.25" customHeight="1" x14ac:dyDescent="0.2">
      <c r="Q53317" s="92" t="s">
        <v>50</v>
      </c>
      <c r="BF53317" s="101" t="s">
        <v>58</v>
      </c>
      <c r="BK53317" s="98" t="s">
        <v>70</v>
      </c>
    </row>
    <row r="53318" spans="17:63" ht="29.25" customHeight="1" x14ac:dyDescent="0.2">
      <c r="Q53318" s="92" t="s">
        <v>50</v>
      </c>
      <c r="BF53318" s="101" t="s">
        <v>58</v>
      </c>
      <c r="BK53318" s="98" t="s">
        <v>70</v>
      </c>
    </row>
    <row r="53319" spans="17:63" ht="29.25" customHeight="1" x14ac:dyDescent="0.2">
      <c r="Q53319" s="92" t="s">
        <v>50</v>
      </c>
      <c r="BF53319" s="101" t="s">
        <v>58</v>
      </c>
      <c r="BK53319" s="98" t="s">
        <v>70</v>
      </c>
    </row>
    <row r="53320" spans="17:63" ht="29.25" customHeight="1" x14ac:dyDescent="0.2">
      <c r="Q53320" s="92" t="s">
        <v>50</v>
      </c>
      <c r="BF53320" s="101" t="s">
        <v>58</v>
      </c>
      <c r="BK53320" s="98" t="s">
        <v>70</v>
      </c>
    </row>
    <row r="53321" spans="17:63" ht="29.25" customHeight="1" x14ac:dyDescent="0.2">
      <c r="Q53321" s="92" t="s">
        <v>50</v>
      </c>
      <c r="BF53321" s="101" t="s">
        <v>58</v>
      </c>
      <c r="BK53321" s="98" t="s">
        <v>70</v>
      </c>
    </row>
    <row r="53322" spans="17:63" ht="29.25" customHeight="1" x14ac:dyDescent="0.2">
      <c r="Q53322" s="92" t="s">
        <v>50</v>
      </c>
      <c r="BF53322" s="101" t="s">
        <v>58</v>
      </c>
      <c r="BK53322" s="98" t="s">
        <v>70</v>
      </c>
    </row>
    <row r="53323" spans="17:63" ht="29.25" customHeight="1" x14ac:dyDescent="0.2">
      <c r="Q53323" s="92" t="s">
        <v>50</v>
      </c>
      <c r="BF53323" s="101" t="s">
        <v>58</v>
      </c>
      <c r="BK53323" s="98" t="s">
        <v>70</v>
      </c>
    </row>
    <row r="53324" spans="17:63" ht="29.25" customHeight="1" x14ac:dyDescent="0.2">
      <c r="Q53324" s="92" t="s">
        <v>50</v>
      </c>
      <c r="BF53324" s="101" t="s">
        <v>58</v>
      </c>
      <c r="BK53324" s="98" t="s">
        <v>70</v>
      </c>
    </row>
    <row r="53325" spans="17:63" ht="29.25" customHeight="1" x14ac:dyDescent="0.2">
      <c r="Q53325" s="92" t="s">
        <v>50</v>
      </c>
      <c r="BF53325" s="101" t="s">
        <v>58</v>
      </c>
      <c r="BK53325" s="98" t="s">
        <v>70</v>
      </c>
    </row>
    <row r="53326" spans="17:63" ht="29.25" customHeight="1" x14ac:dyDescent="0.2">
      <c r="Q53326" s="92" t="s">
        <v>50</v>
      </c>
      <c r="BF53326" s="101" t="s">
        <v>58</v>
      </c>
      <c r="BK53326" s="98" t="s">
        <v>70</v>
      </c>
    </row>
    <row r="53327" spans="17:63" ht="29.25" customHeight="1" x14ac:dyDescent="0.2">
      <c r="Q53327" s="92" t="s">
        <v>50</v>
      </c>
      <c r="BF53327" s="101" t="s">
        <v>58</v>
      </c>
      <c r="BK53327" s="98" t="s">
        <v>70</v>
      </c>
    </row>
    <row r="53328" spans="17:63" ht="29.25" customHeight="1" x14ac:dyDescent="0.2">
      <c r="Q53328" s="92" t="s">
        <v>50</v>
      </c>
      <c r="BF53328" s="101" t="s">
        <v>58</v>
      </c>
      <c r="BK53328" s="98" t="s">
        <v>70</v>
      </c>
    </row>
    <row r="53329" spans="17:63" ht="29.25" customHeight="1" x14ac:dyDescent="0.2">
      <c r="Q53329" s="92" t="s">
        <v>50</v>
      </c>
      <c r="BF53329" s="101" t="s">
        <v>58</v>
      </c>
      <c r="BK53329" s="98" t="s">
        <v>70</v>
      </c>
    </row>
    <row r="53330" spans="17:63" ht="29.25" customHeight="1" x14ac:dyDescent="0.2">
      <c r="Q53330" s="92" t="s">
        <v>50</v>
      </c>
      <c r="BF53330" s="101" t="s">
        <v>58</v>
      </c>
      <c r="BK53330" s="98" t="s">
        <v>70</v>
      </c>
    </row>
    <row r="53331" spans="17:63" ht="29.25" customHeight="1" x14ac:dyDescent="0.2">
      <c r="Q53331" s="92" t="s">
        <v>50</v>
      </c>
      <c r="BF53331" s="101" t="s">
        <v>58</v>
      </c>
      <c r="BK53331" s="98" t="s">
        <v>70</v>
      </c>
    </row>
    <row r="53332" spans="17:63" ht="29.25" customHeight="1" x14ac:dyDescent="0.2">
      <c r="Q53332" s="92" t="s">
        <v>50</v>
      </c>
      <c r="BF53332" s="101" t="s">
        <v>58</v>
      </c>
      <c r="BK53332" s="98" t="s">
        <v>70</v>
      </c>
    </row>
    <row r="53333" spans="17:63" ht="29.25" customHeight="1" x14ac:dyDescent="0.2">
      <c r="Q53333" s="92" t="s">
        <v>50</v>
      </c>
      <c r="BF53333" s="101" t="s">
        <v>58</v>
      </c>
      <c r="BK53333" s="98" t="s">
        <v>70</v>
      </c>
    </row>
    <row r="53334" spans="17:63" ht="29.25" customHeight="1" x14ac:dyDescent="0.2">
      <c r="Q53334" s="92" t="s">
        <v>50</v>
      </c>
      <c r="BF53334" s="101" t="s">
        <v>58</v>
      </c>
      <c r="BK53334" s="98" t="s">
        <v>70</v>
      </c>
    </row>
    <row r="53335" spans="17:63" ht="29.25" customHeight="1" x14ac:dyDescent="0.2">
      <c r="Q53335" s="92" t="s">
        <v>50</v>
      </c>
      <c r="BF53335" s="101" t="s">
        <v>58</v>
      </c>
      <c r="BK53335" s="98" t="s">
        <v>70</v>
      </c>
    </row>
    <row r="53336" spans="17:63" ht="29.25" customHeight="1" x14ac:dyDescent="0.2">
      <c r="Q53336" s="92" t="s">
        <v>50</v>
      </c>
      <c r="BF53336" s="101" t="s">
        <v>58</v>
      </c>
      <c r="BK53336" s="98" t="s">
        <v>70</v>
      </c>
    </row>
    <row r="53337" spans="17:63" ht="29.25" customHeight="1" x14ac:dyDescent="0.2">
      <c r="Q53337" s="92" t="s">
        <v>50</v>
      </c>
      <c r="BF53337" s="101" t="s">
        <v>58</v>
      </c>
      <c r="BK53337" s="98" t="s">
        <v>70</v>
      </c>
    </row>
    <row r="53338" spans="17:63" ht="29.25" customHeight="1" x14ac:dyDescent="0.2">
      <c r="Q53338" s="92" t="s">
        <v>50</v>
      </c>
      <c r="BF53338" s="101" t="s">
        <v>58</v>
      </c>
      <c r="BK53338" s="98" t="s">
        <v>70</v>
      </c>
    </row>
    <row r="53339" spans="17:63" ht="29.25" customHeight="1" x14ac:dyDescent="0.2">
      <c r="Q53339" s="92" t="s">
        <v>50</v>
      </c>
      <c r="BF53339" s="101" t="s">
        <v>58</v>
      </c>
      <c r="BK53339" s="98" t="s">
        <v>70</v>
      </c>
    </row>
    <row r="53340" spans="17:63" ht="29.25" customHeight="1" x14ac:dyDescent="0.2">
      <c r="Q53340" s="92" t="s">
        <v>50</v>
      </c>
      <c r="BF53340" s="101" t="s">
        <v>58</v>
      </c>
      <c r="BK53340" s="98" t="s">
        <v>70</v>
      </c>
    </row>
    <row r="53341" spans="17:63" ht="29.25" customHeight="1" x14ac:dyDescent="0.2">
      <c r="Q53341" s="92" t="s">
        <v>50</v>
      </c>
      <c r="BF53341" s="101" t="s">
        <v>58</v>
      </c>
      <c r="BK53341" s="98" t="s">
        <v>70</v>
      </c>
    </row>
    <row r="53342" spans="17:63" ht="29.25" customHeight="1" x14ac:dyDescent="0.2">
      <c r="Q53342" s="92" t="s">
        <v>50</v>
      </c>
      <c r="BF53342" s="101" t="s">
        <v>58</v>
      </c>
      <c r="BK53342" s="98" t="s">
        <v>70</v>
      </c>
    </row>
    <row r="53343" spans="17:63" ht="29.25" customHeight="1" x14ac:dyDescent="0.2">
      <c r="Q53343" s="92" t="s">
        <v>50</v>
      </c>
      <c r="BF53343" s="101" t="s">
        <v>58</v>
      </c>
      <c r="BK53343" s="98" t="s">
        <v>70</v>
      </c>
    </row>
    <row r="53344" spans="17:63" ht="29.25" customHeight="1" x14ac:dyDescent="0.2">
      <c r="Q53344" s="92" t="s">
        <v>50</v>
      </c>
      <c r="BF53344" s="101" t="s">
        <v>58</v>
      </c>
      <c r="BK53344" s="98" t="s">
        <v>70</v>
      </c>
    </row>
    <row r="53345" spans="17:63" ht="29.25" customHeight="1" x14ac:dyDescent="0.2">
      <c r="Q53345" s="92" t="s">
        <v>50</v>
      </c>
      <c r="BF53345" s="101" t="s">
        <v>58</v>
      </c>
      <c r="BK53345" s="98" t="s">
        <v>70</v>
      </c>
    </row>
    <row r="53346" spans="17:63" ht="29.25" customHeight="1" x14ac:dyDescent="0.2">
      <c r="Q53346" s="92" t="s">
        <v>50</v>
      </c>
      <c r="BF53346" s="101" t="s">
        <v>58</v>
      </c>
      <c r="BK53346" s="98" t="s">
        <v>70</v>
      </c>
    </row>
    <row r="53347" spans="17:63" ht="29.25" customHeight="1" x14ac:dyDescent="0.2">
      <c r="Q53347" s="92" t="s">
        <v>50</v>
      </c>
      <c r="BF53347" s="101" t="s">
        <v>58</v>
      </c>
      <c r="BK53347" s="98" t="s">
        <v>70</v>
      </c>
    </row>
    <row r="53348" spans="17:63" ht="29.25" customHeight="1" x14ac:dyDescent="0.2">
      <c r="Q53348" s="92" t="s">
        <v>50</v>
      </c>
      <c r="BF53348" s="101" t="s">
        <v>58</v>
      </c>
      <c r="BK53348" s="98" t="s">
        <v>70</v>
      </c>
    </row>
    <row r="53349" spans="17:63" ht="29.25" customHeight="1" x14ac:dyDescent="0.2">
      <c r="Q53349" s="92" t="s">
        <v>50</v>
      </c>
      <c r="BF53349" s="101" t="s">
        <v>58</v>
      </c>
      <c r="BK53349" s="98" t="s">
        <v>70</v>
      </c>
    </row>
    <row r="53350" spans="17:63" ht="29.25" customHeight="1" x14ac:dyDescent="0.2">
      <c r="Q53350" s="92" t="s">
        <v>50</v>
      </c>
      <c r="BF53350" s="101" t="s">
        <v>58</v>
      </c>
      <c r="BK53350" s="98" t="s">
        <v>70</v>
      </c>
    </row>
    <row r="53351" spans="17:63" ht="29.25" customHeight="1" x14ac:dyDescent="0.2">
      <c r="Q53351" s="92" t="s">
        <v>50</v>
      </c>
      <c r="BF53351" s="101" t="s">
        <v>58</v>
      </c>
      <c r="BK53351" s="98" t="s">
        <v>70</v>
      </c>
    </row>
    <row r="53352" spans="17:63" ht="29.25" customHeight="1" x14ac:dyDescent="0.2">
      <c r="Q53352" s="92" t="s">
        <v>50</v>
      </c>
      <c r="BF53352" s="101" t="s">
        <v>58</v>
      </c>
      <c r="BK53352" s="98" t="s">
        <v>70</v>
      </c>
    </row>
    <row r="53353" spans="17:63" ht="29.25" customHeight="1" x14ac:dyDescent="0.2">
      <c r="Q53353" s="92" t="s">
        <v>50</v>
      </c>
      <c r="BF53353" s="101" t="s">
        <v>58</v>
      </c>
      <c r="BK53353" s="98" t="s">
        <v>70</v>
      </c>
    </row>
    <row r="53354" spans="17:63" ht="29.25" customHeight="1" x14ac:dyDescent="0.2">
      <c r="Q53354" s="92" t="s">
        <v>50</v>
      </c>
      <c r="BF53354" s="101" t="s">
        <v>58</v>
      </c>
      <c r="BK53354" s="98" t="s">
        <v>70</v>
      </c>
    </row>
    <row r="53355" spans="17:63" ht="29.25" customHeight="1" x14ac:dyDescent="0.2">
      <c r="Q53355" s="92" t="s">
        <v>50</v>
      </c>
      <c r="BF53355" s="101" t="s">
        <v>58</v>
      </c>
      <c r="BK53355" s="98" t="s">
        <v>70</v>
      </c>
    </row>
    <row r="53356" spans="17:63" ht="29.25" customHeight="1" x14ac:dyDescent="0.2">
      <c r="Q53356" s="92" t="s">
        <v>50</v>
      </c>
      <c r="BF53356" s="101" t="s">
        <v>58</v>
      </c>
      <c r="BK53356" s="98" t="s">
        <v>70</v>
      </c>
    </row>
    <row r="53357" spans="17:63" ht="29.25" customHeight="1" x14ac:dyDescent="0.2">
      <c r="Q53357" s="92" t="s">
        <v>50</v>
      </c>
      <c r="BF53357" s="101" t="s">
        <v>58</v>
      </c>
      <c r="BK53357" s="98" t="s">
        <v>70</v>
      </c>
    </row>
    <row r="53358" spans="17:63" ht="29.25" customHeight="1" x14ac:dyDescent="0.2">
      <c r="Q53358" s="92" t="s">
        <v>50</v>
      </c>
      <c r="BF53358" s="101" t="s">
        <v>58</v>
      </c>
      <c r="BK53358" s="98" t="s">
        <v>70</v>
      </c>
    </row>
    <row r="53359" spans="17:63" ht="29.25" customHeight="1" x14ac:dyDescent="0.2">
      <c r="Q53359" s="92" t="s">
        <v>50</v>
      </c>
      <c r="BF53359" s="101" t="s">
        <v>58</v>
      </c>
      <c r="BK53359" s="98" t="s">
        <v>70</v>
      </c>
    </row>
    <row r="53360" spans="17:63" ht="29.25" customHeight="1" x14ac:dyDescent="0.2">
      <c r="Q53360" s="92" t="s">
        <v>50</v>
      </c>
      <c r="BF53360" s="101" t="s">
        <v>58</v>
      </c>
      <c r="BK53360" s="98" t="s">
        <v>70</v>
      </c>
    </row>
    <row r="53361" spans="17:63" ht="29.25" customHeight="1" x14ac:dyDescent="0.2">
      <c r="Q53361" s="92" t="s">
        <v>50</v>
      </c>
      <c r="BF53361" s="101" t="s">
        <v>58</v>
      </c>
      <c r="BK53361" s="98" t="s">
        <v>70</v>
      </c>
    </row>
    <row r="53362" spans="17:63" ht="29.25" customHeight="1" x14ac:dyDescent="0.2">
      <c r="Q53362" s="92" t="s">
        <v>50</v>
      </c>
      <c r="BF53362" s="101" t="s">
        <v>58</v>
      </c>
      <c r="BK53362" s="98" t="s">
        <v>70</v>
      </c>
    </row>
    <row r="53363" spans="17:63" ht="29.25" customHeight="1" x14ac:dyDescent="0.2">
      <c r="Q53363" s="92" t="s">
        <v>50</v>
      </c>
      <c r="BF53363" s="101" t="s">
        <v>58</v>
      </c>
      <c r="BK53363" s="98" t="s">
        <v>70</v>
      </c>
    </row>
    <row r="53364" spans="17:63" ht="29.25" customHeight="1" x14ac:dyDescent="0.2">
      <c r="Q53364" s="92" t="s">
        <v>50</v>
      </c>
      <c r="BF53364" s="101" t="s">
        <v>58</v>
      </c>
      <c r="BK53364" s="98" t="s">
        <v>70</v>
      </c>
    </row>
    <row r="53365" spans="17:63" ht="29.25" customHeight="1" x14ac:dyDescent="0.2">
      <c r="Q53365" s="92" t="s">
        <v>50</v>
      </c>
      <c r="BF53365" s="101" t="s">
        <v>58</v>
      </c>
      <c r="BK53365" s="98" t="s">
        <v>70</v>
      </c>
    </row>
    <row r="53366" spans="17:63" ht="29.25" customHeight="1" x14ac:dyDescent="0.2">
      <c r="Q53366" s="92" t="s">
        <v>50</v>
      </c>
      <c r="BF53366" s="101" t="s">
        <v>58</v>
      </c>
      <c r="BK53366" s="98" t="s">
        <v>70</v>
      </c>
    </row>
    <row r="53367" spans="17:63" ht="29.25" customHeight="1" x14ac:dyDescent="0.2">
      <c r="Q53367" s="92" t="s">
        <v>50</v>
      </c>
      <c r="BF53367" s="101" t="s">
        <v>58</v>
      </c>
      <c r="BK53367" s="98" t="s">
        <v>70</v>
      </c>
    </row>
    <row r="53368" spans="17:63" ht="29.25" customHeight="1" x14ac:dyDescent="0.2">
      <c r="Q53368" s="92" t="s">
        <v>50</v>
      </c>
      <c r="BF53368" s="101" t="s">
        <v>58</v>
      </c>
      <c r="BK53368" s="98" t="s">
        <v>70</v>
      </c>
    </row>
    <row r="53369" spans="17:63" ht="29.25" customHeight="1" x14ac:dyDescent="0.2">
      <c r="Q53369" s="92" t="s">
        <v>50</v>
      </c>
      <c r="BF53369" s="101" t="s">
        <v>58</v>
      </c>
      <c r="BK53369" s="98" t="s">
        <v>70</v>
      </c>
    </row>
    <row r="53370" spans="17:63" ht="29.25" customHeight="1" x14ac:dyDescent="0.2">
      <c r="Q53370" s="92" t="s">
        <v>50</v>
      </c>
      <c r="BF53370" s="101" t="s">
        <v>58</v>
      </c>
      <c r="BK53370" s="98" t="s">
        <v>70</v>
      </c>
    </row>
    <row r="53371" spans="17:63" ht="29.25" customHeight="1" x14ac:dyDescent="0.2">
      <c r="Q53371" s="92" t="s">
        <v>50</v>
      </c>
      <c r="BF53371" s="101" t="s">
        <v>58</v>
      </c>
      <c r="BK53371" s="98" t="s">
        <v>70</v>
      </c>
    </row>
    <row r="53372" spans="17:63" ht="29.25" customHeight="1" x14ac:dyDescent="0.2">
      <c r="Q53372" s="92" t="s">
        <v>50</v>
      </c>
      <c r="BF53372" s="101" t="s">
        <v>58</v>
      </c>
      <c r="BK53372" s="98" t="s">
        <v>70</v>
      </c>
    </row>
    <row r="53373" spans="17:63" ht="29.25" customHeight="1" x14ac:dyDescent="0.2">
      <c r="Q53373" s="92" t="s">
        <v>50</v>
      </c>
      <c r="BF53373" s="101" t="s">
        <v>58</v>
      </c>
      <c r="BK53373" s="98" t="s">
        <v>70</v>
      </c>
    </row>
    <row r="53374" spans="17:63" ht="29.25" customHeight="1" x14ac:dyDescent="0.2">
      <c r="Q53374" s="92" t="s">
        <v>50</v>
      </c>
      <c r="BF53374" s="101" t="s">
        <v>58</v>
      </c>
      <c r="BK53374" s="98" t="s">
        <v>70</v>
      </c>
    </row>
    <row r="53375" spans="17:63" ht="29.25" customHeight="1" x14ac:dyDescent="0.2">
      <c r="Q53375" s="92" t="s">
        <v>50</v>
      </c>
      <c r="BF53375" s="101" t="s">
        <v>58</v>
      </c>
      <c r="BK53375" s="98" t="s">
        <v>70</v>
      </c>
    </row>
    <row r="53376" spans="17:63" ht="29.25" customHeight="1" x14ac:dyDescent="0.2">
      <c r="Q53376" s="92" t="s">
        <v>50</v>
      </c>
      <c r="BF53376" s="101" t="s">
        <v>58</v>
      </c>
      <c r="BK53376" s="98" t="s">
        <v>70</v>
      </c>
    </row>
    <row r="53377" spans="17:63" ht="29.25" customHeight="1" x14ac:dyDescent="0.2">
      <c r="Q53377" s="92" t="s">
        <v>50</v>
      </c>
      <c r="BF53377" s="101" t="s">
        <v>58</v>
      </c>
      <c r="BK53377" s="98" t="s">
        <v>70</v>
      </c>
    </row>
    <row r="53378" spans="17:63" ht="29.25" customHeight="1" x14ac:dyDescent="0.2">
      <c r="Q53378" s="92" t="s">
        <v>50</v>
      </c>
      <c r="BF53378" s="101" t="s">
        <v>58</v>
      </c>
      <c r="BK53378" s="98" t="s">
        <v>70</v>
      </c>
    </row>
    <row r="53379" spans="17:63" ht="29.25" customHeight="1" x14ac:dyDescent="0.2">
      <c r="Q53379" s="92" t="s">
        <v>50</v>
      </c>
      <c r="BF53379" s="101" t="s">
        <v>58</v>
      </c>
      <c r="BK53379" s="98" t="s">
        <v>70</v>
      </c>
    </row>
    <row r="53380" spans="17:63" ht="29.25" customHeight="1" x14ac:dyDescent="0.2">
      <c r="Q53380" s="92" t="s">
        <v>50</v>
      </c>
      <c r="BF53380" s="101" t="s">
        <v>58</v>
      </c>
      <c r="BK53380" s="98" t="s">
        <v>70</v>
      </c>
    </row>
    <row r="53381" spans="17:63" ht="29.25" customHeight="1" x14ac:dyDescent="0.2">
      <c r="Q53381" s="92" t="s">
        <v>50</v>
      </c>
      <c r="BF53381" s="101" t="s">
        <v>58</v>
      </c>
      <c r="BK53381" s="98" t="s">
        <v>70</v>
      </c>
    </row>
    <row r="53382" spans="17:63" ht="29.25" customHeight="1" x14ac:dyDescent="0.2">
      <c r="Q53382" s="92" t="s">
        <v>50</v>
      </c>
      <c r="BF53382" s="101" t="s">
        <v>58</v>
      </c>
      <c r="BK53382" s="98" t="s">
        <v>70</v>
      </c>
    </row>
    <row r="53383" spans="17:63" ht="29.25" customHeight="1" x14ac:dyDescent="0.2">
      <c r="Q53383" s="92" t="s">
        <v>50</v>
      </c>
      <c r="BF53383" s="101" t="s">
        <v>58</v>
      </c>
      <c r="BK53383" s="98" t="s">
        <v>70</v>
      </c>
    </row>
    <row r="53384" spans="17:63" ht="29.25" customHeight="1" x14ac:dyDescent="0.2">
      <c r="Q53384" s="92" t="s">
        <v>50</v>
      </c>
      <c r="BF53384" s="101" t="s">
        <v>58</v>
      </c>
      <c r="BK53384" s="98" t="s">
        <v>70</v>
      </c>
    </row>
    <row r="53385" spans="17:63" ht="29.25" customHeight="1" x14ac:dyDescent="0.2">
      <c r="Q53385" s="92" t="s">
        <v>50</v>
      </c>
      <c r="BF53385" s="101" t="s">
        <v>58</v>
      </c>
      <c r="BK53385" s="98" t="s">
        <v>70</v>
      </c>
    </row>
    <row r="53386" spans="17:63" ht="29.25" customHeight="1" x14ac:dyDescent="0.2">
      <c r="Q53386" s="92" t="s">
        <v>50</v>
      </c>
      <c r="BF53386" s="101" t="s">
        <v>58</v>
      </c>
      <c r="BK53386" s="98" t="s">
        <v>70</v>
      </c>
    </row>
    <row r="53387" spans="17:63" ht="29.25" customHeight="1" x14ac:dyDescent="0.2">
      <c r="Q53387" s="92" t="s">
        <v>50</v>
      </c>
      <c r="BF53387" s="101" t="s">
        <v>58</v>
      </c>
      <c r="BK53387" s="98" t="s">
        <v>70</v>
      </c>
    </row>
    <row r="53388" spans="17:63" ht="29.25" customHeight="1" x14ac:dyDescent="0.2">
      <c r="Q53388" s="92" t="s">
        <v>50</v>
      </c>
      <c r="BF53388" s="101" t="s">
        <v>58</v>
      </c>
      <c r="BK53388" s="98" t="s">
        <v>70</v>
      </c>
    </row>
    <row r="53389" spans="17:63" ht="29.25" customHeight="1" x14ac:dyDescent="0.2">
      <c r="Q53389" s="92" t="s">
        <v>50</v>
      </c>
      <c r="BF53389" s="101" t="s">
        <v>58</v>
      </c>
      <c r="BK53389" s="98" t="s">
        <v>70</v>
      </c>
    </row>
    <row r="53390" spans="17:63" ht="29.25" customHeight="1" x14ac:dyDescent="0.2">
      <c r="Q53390" s="92" t="s">
        <v>50</v>
      </c>
      <c r="BF53390" s="101" t="s">
        <v>58</v>
      </c>
      <c r="BK53390" s="98" t="s">
        <v>70</v>
      </c>
    </row>
    <row r="53391" spans="17:63" ht="29.25" customHeight="1" x14ac:dyDescent="0.2">
      <c r="Q53391" s="92" t="s">
        <v>50</v>
      </c>
      <c r="BF53391" s="101" t="s">
        <v>58</v>
      </c>
      <c r="BK53391" s="98" t="s">
        <v>70</v>
      </c>
    </row>
    <row r="53392" spans="17:63" ht="29.25" customHeight="1" x14ac:dyDescent="0.2">
      <c r="Q53392" s="92" t="s">
        <v>50</v>
      </c>
      <c r="BF53392" s="101" t="s">
        <v>58</v>
      </c>
      <c r="BK53392" s="98" t="s">
        <v>70</v>
      </c>
    </row>
    <row r="53393" spans="17:63" ht="29.25" customHeight="1" x14ac:dyDescent="0.2">
      <c r="Q53393" s="92" t="s">
        <v>50</v>
      </c>
      <c r="BF53393" s="101" t="s">
        <v>58</v>
      </c>
      <c r="BK53393" s="98" t="s">
        <v>70</v>
      </c>
    </row>
    <row r="53394" spans="17:63" ht="29.25" customHeight="1" x14ac:dyDescent="0.2">
      <c r="Q53394" s="92" t="s">
        <v>50</v>
      </c>
      <c r="BF53394" s="101" t="s">
        <v>58</v>
      </c>
      <c r="BK53394" s="98" t="s">
        <v>70</v>
      </c>
    </row>
    <row r="53395" spans="17:63" ht="29.25" customHeight="1" x14ac:dyDescent="0.2">
      <c r="Q53395" s="92" t="s">
        <v>50</v>
      </c>
      <c r="BF53395" s="101" t="s">
        <v>58</v>
      </c>
      <c r="BK53395" s="98" t="s">
        <v>70</v>
      </c>
    </row>
    <row r="53396" spans="17:63" ht="29.25" customHeight="1" x14ac:dyDescent="0.2">
      <c r="Q53396" s="92" t="s">
        <v>50</v>
      </c>
      <c r="BF53396" s="101" t="s">
        <v>58</v>
      </c>
      <c r="BK53396" s="98" t="s">
        <v>70</v>
      </c>
    </row>
    <row r="53397" spans="17:63" ht="29.25" customHeight="1" x14ac:dyDescent="0.2">
      <c r="Q53397" s="92" t="s">
        <v>50</v>
      </c>
      <c r="BF53397" s="101" t="s">
        <v>58</v>
      </c>
      <c r="BK53397" s="98" t="s">
        <v>70</v>
      </c>
    </row>
    <row r="53398" spans="17:63" ht="29.25" customHeight="1" x14ac:dyDescent="0.2">
      <c r="Q53398" s="92" t="s">
        <v>50</v>
      </c>
      <c r="BF53398" s="101" t="s">
        <v>58</v>
      </c>
      <c r="BK53398" s="98" t="s">
        <v>70</v>
      </c>
    </row>
    <row r="53399" spans="17:63" ht="29.25" customHeight="1" x14ac:dyDescent="0.2">
      <c r="Q53399" s="92" t="s">
        <v>50</v>
      </c>
      <c r="BF53399" s="101" t="s">
        <v>58</v>
      </c>
      <c r="BK53399" s="98" t="s">
        <v>70</v>
      </c>
    </row>
    <row r="53400" spans="17:63" ht="29.25" customHeight="1" x14ac:dyDescent="0.2">
      <c r="Q53400" s="92" t="s">
        <v>50</v>
      </c>
      <c r="BF53400" s="101" t="s">
        <v>58</v>
      </c>
      <c r="BK53400" s="98" t="s">
        <v>70</v>
      </c>
    </row>
    <row r="53401" spans="17:63" ht="29.25" customHeight="1" x14ac:dyDescent="0.2">
      <c r="Q53401" s="92" t="s">
        <v>50</v>
      </c>
      <c r="BF53401" s="101" t="s">
        <v>58</v>
      </c>
      <c r="BK53401" s="98" t="s">
        <v>70</v>
      </c>
    </row>
    <row r="53402" spans="17:63" ht="29.25" customHeight="1" x14ac:dyDescent="0.2">
      <c r="Q53402" s="92" t="s">
        <v>50</v>
      </c>
      <c r="BF53402" s="101" t="s">
        <v>58</v>
      </c>
      <c r="BK53402" s="98" t="s">
        <v>70</v>
      </c>
    </row>
    <row r="53403" spans="17:63" ht="29.25" customHeight="1" x14ac:dyDescent="0.2">
      <c r="Q53403" s="92" t="s">
        <v>50</v>
      </c>
      <c r="BF53403" s="101" t="s">
        <v>58</v>
      </c>
      <c r="BK53403" s="98" t="s">
        <v>70</v>
      </c>
    </row>
    <row r="53404" spans="17:63" ht="29.25" customHeight="1" x14ac:dyDescent="0.2">
      <c r="Q53404" s="92" t="s">
        <v>50</v>
      </c>
      <c r="BF53404" s="101" t="s">
        <v>58</v>
      </c>
      <c r="BK53404" s="98" t="s">
        <v>70</v>
      </c>
    </row>
    <row r="53405" spans="17:63" ht="29.25" customHeight="1" x14ac:dyDescent="0.2">
      <c r="Q53405" s="92" t="s">
        <v>50</v>
      </c>
      <c r="BF53405" s="101" t="s">
        <v>58</v>
      </c>
      <c r="BK53405" s="98" t="s">
        <v>70</v>
      </c>
    </row>
    <row r="53406" spans="17:63" ht="29.25" customHeight="1" x14ac:dyDescent="0.2">
      <c r="Q53406" s="92" t="s">
        <v>50</v>
      </c>
      <c r="BF53406" s="101" t="s">
        <v>58</v>
      </c>
      <c r="BK53406" s="98" t="s">
        <v>70</v>
      </c>
    </row>
    <row r="53407" spans="17:63" ht="29.25" customHeight="1" x14ac:dyDescent="0.2">
      <c r="Q53407" s="92" t="s">
        <v>50</v>
      </c>
      <c r="BF53407" s="101" t="s">
        <v>58</v>
      </c>
      <c r="BK53407" s="98" t="s">
        <v>70</v>
      </c>
    </row>
    <row r="53408" spans="17:63" ht="29.25" customHeight="1" x14ac:dyDescent="0.2">
      <c r="Q53408" s="92" t="s">
        <v>50</v>
      </c>
      <c r="BF53408" s="101" t="s">
        <v>58</v>
      </c>
      <c r="BK53408" s="98" t="s">
        <v>70</v>
      </c>
    </row>
    <row r="53409" spans="17:63" ht="29.25" customHeight="1" x14ac:dyDescent="0.2">
      <c r="Q53409" s="92" t="s">
        <v>50</v>
      </c>
      <c r="BF53409" s="101" t="s">
        <v>58</v>
      </c>
      <c r="BK53409" s="98" t="s">
        <v>70</v>
      </c>
    </row>
    <row r="53410" spans="17:63" ht="29.25" customHeight="1" x14ac:dyDescent="0.2">
      <c r="Q53410" s="92" t="s">
        <v>50</v>
      </c>
      <c r="BF53410" s="101" t="s">
        <v>58</v>
      </c>
      <c r="BK53410" s="98" t="s">
        <v>70</v>
      </c>
    </row>
    <row r="53411" spans="17:63" ht="29.25" customHeight="1" x14ac:dyDescent="0.2">
      <c r="Q53411" s="92" t="s">
        <v>50</v>
      </c>
      <c r="BF53411" s="101" t="s">
        <v>58</v>
      </c>
      <c r="BK53411" s="98" t="s">
        <v>70</v>
      </c>
    </row>
    <row r="53412" spans="17:63" ht="29.25" customHeight="1" x14ac:dyDescent="0.2">
      <c r="Q53412" s="92" t="s">
        <v>50</v>
      </c>
      <c r="BF53412" s="101" t="s">
        <v>58</v>
      </c>
      <c r="BK53412" s="98" t="s">
        <v>70</v>
      </c>
    </row>
    <row r="53413" spans="17:63" ht="29.25" customHeight="1" x14ac:dyDescent="0.2">
      <c r="Q53413" s="92" t="s">
        <v>50</v>
      </c>
      <c r="BF53413" s="101" t="s">
        <v>58</v>
      </c>
      <c r="BK53413" s="98" t="s">
        <v>70</v>
      </c>
    </row>
    <row r="53414" spans="17:63" ht="29.25" customHeight="1" x14ac:dyDescent="0.2">
      <c r="Q53414" s="92" t="s">
        <v>50</v>
      </c>
      <c r="BF53414" s="101" t="s">
        <v>58</v>
      </c>
      <c r="BK53414" s="98" t="s">
        <v>70</v>
      </c>
    </row>
    <row r="53415" spans="17:63" ht="29.25" customHeight="1" x14ac:dyDescent="0.2">
      <c r="Q53415" s="92" t="s">
        <v>50</v>
      </c>
      <c r="BF53415" s="101" t="s">
        <v>58</v>
      </c>
      <c r="BK53415" s="98" t="s">
        <v>70</v>
      </c>
    </row>
    <row r="53416" spans="17:63" ht="29.25" customHeight="1" x14ac:dyDescent="0.2">
      <c r="Q53416" s="92" t="s">
        <v>50</v>
      </c>
      <c r="BF53416" s="101" t="s">
        <v>58</v>
      </c>
      <c r="BK53416" s="98" t="s">
        <v>70</v>
      </c>
    </row>
    <row r="53417" spans="17:63" ht="29.25" customHeight="1" x14ac:dyDescent="0.2">
      <c r="Q53417" s="92" t="s">
        <v>50</v>
      </c>
      <c r="BF53417" s="101" t="s">
        <v>58</v>
      </c>
      <c r="BK53417" s="98" t="s">
        <v>70</v>
      </c>
    </row>
    <row r="53418" spans="17:63" ht="29.25" customHeight="1" x14ac:dyDescent="0.2">
      <c r="Q53418" s="92" t="s">
        <v>50</v>
      </c>
      <c r="BF53418" s="101" t="s">
        <v>58</v>
      </c>
      <c r="BK53418" s="98" t="s">
        <v>70</v>
      </c>
    </row>
    <row r="53419" spans="17:63" ht="29.25" customHeight="1" x14ac:dyDescent="0.2">
      <c r="Q53419" s="92" t="s">
        <v>50</v>
      </c>
      <c r="BF53419" s="101" t="s">
        <v>58</v>
      </c>
      <c r="BK53419" s="98" t="s">
        <v>70</v>
      </c>
    </row>
    <row r="53420" spans="17:63" ht="29.25" customHeight="1" x14ac:dyDescent="0.2">
      <c r="Q53420" s="92" t="s">
        <v>50</v>
      </c>
      <c r="BF53420" s="101" t="s">
        <v>58</v>
      </c>
      <c r="BK53420" s="98" t="s">
        <v>70</v>
      </c>
    </row>
    <row r="53421" spans="17:63" ht="29.25" customHeight="1" x14ac:dyDescent="0.2">
      <c r="Q53421" s="92" t="s">
        <v>50</v>
      </c>
      <c r="BF53421" s="101" t="s">
        <v>58</v>
      </c>
      <c r="BK53421" s="98" t="s">
        <v>70</v>
      </c>
    </row>
    <row r="53422" spans="17:63" ht="29.25" customHeight="1" x14ac:dyDescent="0.2">
      <c r="Q53422" s="92" t="s">
        <v>50</v>
      </c>
      <c r="BF53422" s="101" t="s">
        <v>58</v>
      </c>
      <c r="BK53422" s="98" t="s">
        <v>70</v>
      </c>
    </row>
    <row r="53423" spans="17:63" ht="29.25" customHeight="1" x14ac:dyDescent="0.2">
      <c r="Q53423" s="92" t="s">
        <v>50</v>
      </c>
      <c r="BF53423" s="101" t="s">
        <v>58</v>
      </c>
      <c r="BK53423" s="98" t="s">
        <v>70</v>
      </c>
    </row>
    <row r="53424" spans="17:63" ht="29.25" customHeight="1" x14ac:dyDescent="0.2">
      <c r="Q53424" s="92" t="s">
        <v>50</v>
      </c>
      <c r="BF53424" s="101" t="s">
        <v>58</v>
      </c>
      <c r="BK53424" s="98" t="s">
        <v>70</v>
      </c>
    </row>
    <row r="53425" spans="17:63" ht="29.25" customHeight="1" x14ac:dyDescent="0.2">
      <c r="Q53425" s="92" t="s">
        <v>50</v>
      </c>
      <c r="BF53425" s="101" t="s">
        <v>58</v>
      </c>
      <c r="BK53425" s="98" t="s">
        <v>70</v>
      </c>
    </row>
    <row r="53426" spans="17:63" ht="29.25" customHeight="1" x14ac:dyDescent="0.2">
      <c r="Q53426" s="92" t="s">
        <v>50</v>
      </c>
      <c r="BF53426" s="101" t="s">
        <v>58</v>
      </c>
      <c r="BK53426" s="98" t="s">
        <v>70</v>
      </c>
    </row>
    <row r="53427" spans="17:63" ht="29.25" customHeight="1" x14ac:dyDescent="0.2">
      <c r="Q53427" s="92" t="s">
        <v>50</v>
      </c>
      <c r="BF53427" s="101" t="s">
        <v>58</v>
      </c>
      <c r="BK53427" s="98" t="s">
        <v>70</v>
      </c>
    </row>
    <row r="53428" spans="17:63" ht="29.25" customHeight="1" x14ac:dyDescent="0.2">
      <c r="Q53428" s="92" t="s">
        <v>50</v>
      </c>
      <c r="BF53428" s="101" t="s">
        <v>58</v>
      </c>
      <c r="BK53428" s="98" t="s">
        <v>70</v>
      </c>
    </row>
    <row r="53429" spans="17:63" ht="29.25" customHeight="1" x14ac:dyDescent="0.2">
      <c r="Q53429" s="92" t="s">
        <v>50</v>
      </c>
      <c r="BF53429" s="101" t="s">
        <v>58</v>
      </c>
      <c r="BK53429" s="98" t="s">
        <v>70</v>
      </c>
    </row>
    <row r="53430" spans="17:63" ht="29.25" customHeight="1" x14ac:dyDescent="0.2">
      <c r="Q53430" s="92" t="s">
        <v>50</v>
      </c>
      <c r="BF53430" s="101" t="s">
        <v>58</v>
      </c>
      <c r="BK53430" s="98" t="s">
        <v>70</v>
      </c>
    </row>
    <row r="53431" spans="17:63" ht="29.25" customHeight="1" x14ac:dyDescent="0.2">
      <c r="Q53431" s="92" t="s">
        <v>50</v>
      </c>
      <c r="BF53431" s="101" t="s">
        <v>58</v>
      </c>
      <c r="BK53431" s="98" t="s">
        <v>70</v>
      </c>
    </row>
    <row r="53432" spans="17:63" ht="29.25" customHeight="1" x14ac:dyDescent="0.2">
      <c r="Q53432" s="92" t="s">
        <v>50</v>
      </c>
      <c r="BF53432" s="101" t="s">
        <v>58</v>
      </c>
      <c r="BK53432" s="98" t="s">
        <v>70</v>
      </c>
    </row>
    <row r="53433" spans="17:63" ht="29.25" customHeight="1" x14ac:dyDescent="0.2">
      <c r="Q53433" s="92" t="s">
        <v>50</v>
      </c>
      <c r="BF53433" s="101" t="s">
        <v>58</v>
      </c>
      <c r="BK53433" s="98" t="s">
        <v>70</v>
      </c>
    </row>
    <row r="53434" spans="17:63" ht="29.25" customHeight="1" x14ac:dyDescent="0.2">
      <c r="Q53434" s="92" t="s">
        <v>50</v>
      </c>
      <c r="BF53434" s="101" t="s">
        <v>58</v>
      </c>
      <c r="BK53434" s="98" t="s">
        <v>70</v>
      </c>
    </row>
    <row r="53435" spans="17:63" ht="29.25" customHeight="1" x14ac:dyDescent="0.2">
      <c r="Q53435" s="92" t="s">
        <v>50</v>
      </c>
      <c r="BF53435" s="101" t="s">
        <v>58</v>
      </c>
      <c r="BK53435" s="98" t="s">
        <v>70</v>
      </c>
    </row>
    <row r="53436" spans="17:63" ht="29.25" customHeight="1" x14ac:dyDescent="0.2">
      <c r="Q53436" s="92" t="s">
        <v>50</v>
      </c>
      <c r="BF53436" s="101" t="s">
        <v>58</v>
      </c>
      <c r="BK53436" s="98" t="s">
        <v>70</v>
      </c>
    </row>
    <row r="53437" spans="17:63" ht="29.25" customHeight="1" x14ac:dyDescent="0.2">
      <c r="Q53437" s="92" t="s">
        <v>50</v>
      </c>
      <c r="BF53437" s="101" t="s">
        <v>58</v>
      </c>
      <c r="BK53437" s="98" t="s">
        <v>70</v>
      </c>
    </row>
    <row r="53438" spans="17:63" ht="29.25" customHeight="1" x14ac:dyDescent="0.2">
      <c r="Q53438" s="92" t="s">
        <v>50</v>
      </c>
      <c r="BF53438" s="101" t="s">
        <v>58</v>
      </c>
      <c r="BK53438" s="98" t="s">
        <v>70</v>
      </c>
    </row>
    <row r="53439" spans="17:63" ht="29.25" customHeight="1" x14ac:dyDescent="0.2">
      <c r="Q53439" s="92" t="s">
        <v>50</v>
      </c>
      <c r="BF53439" s="101" t="s">
        <v>58</v>
      </c>
      <c r="BK53439" s="98" t="s">
        <v>70</v>
      </c>
    </row>
    <row r="53440" spans="17:63" ht="29.25" customHeight="1" x14ac:dyDescent="0.2">
      <c r="Q53440" s="92" t="s">
        <v>50</v>
      </c>
      <c r="BF53440" s="101" t="s">
        <v>58</v>
      </c>
      <c r="BK53440" s="98" t="s">
        <v>70</v>
      </c>
    </row>
    <row r="53441" spans="17:63" ht="29.25" customHeight="1" x14ac:dyDescent="0.2">
      <c r="Q53441" s="92" t="s">
        <v>50</v>
      </c>
      <c r="BF53441" s="101" t="s">
        <v>58</v>
      </c>
      <c r="BK53441" s="98" t="s">
        <v>70</v>
      </c>
    </row>
    <row r="53442" spans="17:63" ht="29.25" customHeight="1" x14ac:dyDescent="0.2">
      <c r="Q53442" s="92" t="s">
        <v>50</v>
      </c>
      <c r="BF53442" s="101" t="s">
        <v>58</v>
      </c>
      <c r="BK53442" s="98" t="s">
        <v>70</v>
      </c>
    </row>
    <row r="53443" spans="17:63" ht="29.25" customHeight="1" x14ac:dyDescent="0.2">
      <c r="Q53443" s="92" t="s">
        <v>50</v>
      </c>
      <c r="BF53443" s="101" t="s">
        <v>58</v>
      </c>
      <c r="BK53443" s="98" t="s">
        <v>70</v>
      </c>
    </row>
    <row r="53444" spans="17:63" ht="29.25" customHeight="1" x14ac:dyDescent="0.2">
      <c r="Q53444" s="92" t="s">
        <v>50</v>
      </c>
      <c r="BF53444" s="101" t="s">
        <v>58</v>
      </c>
      <c r="BK53444" s="98" t="s">
        <v>70</v>
      </c>
    </row>
    <row r="53445" spans="17:63" ht="29.25" customHeight="1" x14ac:dyDescent="0.2">
      <c r="Q53445" s="92" t="s">
        <v>50</v>
      </c>
      <c r="BF53445" s="101" t="s">
        <v>58</v>
      </c>
      <c r="BK53445" s="98" t="s">
        <v>70</v>
      </c>
    </row>
    <row r="53446" spans="17:63" ht="29.25" customHeight="1" x14ac:dyDescent="0.2">
      <c r="Q53446" s="92" t="s">
        <v>50</v>
      </c>
      <c r="BF53446" s="101" t="s">
        <v>58</v>
      </c>
      <c r="BK53446" s="98" t="s">
        <v>70</v>
      </c>
    </row>
    <row r="53447" spans="17:63" ht="29.25" customHeight="1" x14ac:dyDescent="0.2">
      <c r="Q53447" s="92" t="s">
        <v>50</v>
      </c>
      <c r="BF53447" s="101" t="s">
        <v>58</v>
      </c>
      <c r="BK53447" s="98" t="s">
        <v>70</v>
      </c>
    </row>
    <row r="53448" spans="17:63" ht="29.25" customHeight="1" x14ac:dyDescent="0.2">
      <c r="Q53448" s="92" t="s">
        <v>50</v>
      </c>
      <c r="BF53448" s="101" t="s">
        <v>58</v>
      </c>
      <c r="BK53448" s="98" t="s">
        <v>70</v>
      </c>
    </row>
    <row r="53449" spans="17:63" ht="29.25" customHeight="1" x14ac:dyDescent="0.2">
      <c r="Q53449" s="92" t="s">
        <v>50</v>
      </c>
      <c r="BF53449" s="101" t="s">
        <v>58</v>
      </c>
      <c r="BK53449" s="98" t="s">
        <v>70</v>
      </c>
    </row>
    <row r="53450" spans="17:63" ht="29.25" customHeight="1" x14ac:dyDescent="0.2">
      <c r="Q53450" s="92" t="s">
        <v>50</v>
      </c>
      <c r="BF53450" s="101" t="s">
        <v>58</v>
      </c>
      <c r="BK53450" s="98" t="s">
        <v>70</v>
      </c>
    </row>
    <row r="53451" spans="17:63" ht="29.25" customHeight="1" x14ac:dyDescent="0.2">
      <c r="Q53451" s="92" t="s">
        <v>50</v>
      </c>
      <c r="BF53451" s="101" t="s">
        <v>58</v>
      </c>
      <c r="BK53451" s="98" t="s">
        <v>70</v>
      </c>
    </row>
    <row r="53452" spans="17:63" ht="29.25" customHeight="1" x14ac:dyDescent="0.2">
      <c r="Q53452" s="92" t="s">
        <v>50</v>
      </c>
      <c r="BF53452" s="101" t="s">
        <v>58</v>
      </c>
      <c r="BK53452" s="98" t="s">
        <v>70</v>
      </c>
    </row>
    <row r="53453" spans="17:63" ht="29.25" customHeight="1" x14ac:dyDescent="0.2">
      <c r="Q53453" s="92" t="s">
        <v>50</v>
      </c>
      <c r="BF53453" s="101" t="s">
        <v>58</v>
      </c>
      <c r="BK53453" s="98" t="s">
        <v>70</v>
      </c>
    </row>
    <row r="53454" spans="17:63" ht="29.25" customHeight="1" x14ac:dyDescent="0.2">
      <c r="Q53454" s="92" t="s">
        <v>50</v>
      </c>
      <c r="BF53454" s="101" t="s">
        <v>58</v>
      </c>
      <c r="BK53454" s="98" t="s">
        <v>70</v>
      </c>
    </row>
    <row r="53455" spans="17:63" ht="29.25" customHeight="1" x14ac:dyDescent="0.2">
      <c r="Q53455" s="92" t="s">
        <v>50</v>
      </c>
      <c r="BF53455" s="101" t="s">
        <v>58</v>
      </c>
      <c r="BK53455" s="98" t="s">
        <v>70</v>
      </c>
    </row>
    <row r="53456" spans="17:63" ht="29.25" customHeight="1" x14ac:dyDescent="0.2">
      <c r="Q53456" s="92" t="s">
        <v>50</v>
      </c>
      <c r="BF53456" s="101" t="s">
        <v>58</v>
      </c>
      <c r="BK53456" s="98" t="s">
        <v>70</v>
      </c>
    </row>
    <row r="53457" spans="17:63" ht="29.25" customHeight="1" x14ac:dyDescent="0.2">
      <c r="Q53457" s="92" t="s">
        <v>50</v>
      </c>
      <c r="BF53457" s="101" t="s">
        <v>58</v>
      </c>
      <c r="BK53457" s="98" t="s">
        <v>70</v>
      </c>
    </row>
    <row r="53458" spans="17:63" ht="29.25" customHeight="1" x14ac:dyDescent="0.2">
      <c r="Q53458" s="92" t="s">
        <v>50</v>
      </c>
      <c r="BF53458" s="101" t="s">
        <v>58</v>
      </c>
      <c r="BK53458" s="98" t="s">
        <v>70</v>
      </c>
    </row>
    <row r="53459" spans="17:63" ht="29.25" customHeight="1" x14ac:dyDescent="0.2">
      <c r="Q53459" s="92" t="s">
        <v>50</v>
      </c>
      <c r="BF53459" s="101" t="s">
        <v>58</v>
      </c>
      <c r="BK53459" s="98" t="s">
        <v>70</v>
      </c>
    </row>
    <row r="53460" spans="17:63" ht="29.25" customHeight="1" x14ac:dyDescent="0.2">
      <c r="Q53460" s="92" t="s">
        <v>50</v>
      </c>
      <c r="BF53460" s="101" t="s">
        <v>58</v>
      </c>
      <c r="BK53460" s="98" t="s">
        <v>70</v>
      </c>
    </row>
    <row r="53461" spans="17:63" ht="29.25" customHeight="1" x14ac:dyDescent="0.2">
      <c r="Q53461" s="92" t="s">
        <v>50</v>
      </c>
      <c r="BF53461" s="101" t="s">
        <v>58</v>
      </c>
      <c r="BK53461" s="98" t="s">
        <v>70</v>
      </c>
    </row>
    <row r="53462" spans="17:63" ht="29.25" customHeight="1" x14ac:dyDescent="0.2">
      <c r="Q53462" s="92" t="s">
        <v>50</v>
      </c>
      <c r="BF53462" s="101" t="s">
        <v>58</v>
      </c>
      <c r="BK53462" s="98" t="s">
        <v>70</v>
      </c>
    </row>
    <row r="53463" spans="17:63" ht="29.25" customHeight="1" x14ac:dyDescent="0.2">
      <c r="Q53463" s="92" t="s">
        <v>50</v>
      </c>
      <c r="BF53463" s="101" t="s">
        <v>58</v>
      </c>
      <c r="BK53463" s="98" t="s">
        <v>70</v>
      </c>
    </row>
    <row r="53464" spans="17:63" ht="29.25" customHeight="1" x14ac:dyDescent="0.2">
      <c r="Q53464" s="92" t="s">
        <v>50</v>
      </c>
      <c r="BF53464" s="101" t="s">
        <v>58</v>
      </c>
      <c r="BK53464" s="98" t="s">
        <v>70</v>
      </c>
    </row>
    <row r="53465" spans="17:63" ht="29.25" customHeight="1" x14ac:dyDescent="0.2">
      <c r="Q53465" s="92" t="s">
        <v>50</v>
      </c>
      <c r="BF53465" s="101" t="s">
        <v>58</v>
      </c>
      <c r="BK53465" s="98" t="s">
        <v>70</v>
      </c>
    </row>
    <row r="53466" spans="17:63" ht="29.25" customHeight="1" x14ac:dyDescent="0.2">
      <c r="Q53466" s="92" t="s">
        <v>50</v>
      </c>
      <c r="BF53466" s="101" t="s">
        <v>58</v>
      </c>
      <c r="BK53466" s="98" t="s">
        <v>70</v>
      </c>
    </row>
    <row r="53467" spans="17:63" ht="29.25" customHeight="1" x14ac:dyDescent="0.2">
      <c r="Q53467" s="92" t="s">
        <v>50</v>
      </c>
      <c r="BF53467" s="101" t="s">
        <v>58</v>
      </c>
      <c r="BK53467" s="98" t="s">
        <v>70</v>
      </c>
    </row>
    <row r="53468" spans="17:63" ht="29.25" customHeight="1" x14ac:dyDescent="0.2">
      <c r="Q53468" s="92" t="s">
        <v>50</v>
      </c>
      <c r="BF53468" s="101" t="s">
        <v>58</v>
      </c>
      <c r="BK53468" s="98" t="s">
        <v>70</v>
      </c>
    </row>
    <row r="53469" spans="17:63" ht="29.25" customHeight="1" x14ac:dyDescent="0.2">
      <c r="Q53469" s="92" t="s">
        <v>50</v>
      </c>
      <c r="BF53469" s="101" t="s">
        <v>58</v>
      </c>
      <c r="BK53469" s="98" t="s">
        <v>70</v>
      </c>
    </row>
    <row r="53470" spans="17:63" ht="29.25" customHeight="1" x14ac:dyDescent="0.2">
      <c r="Q53470" s="92" t="s">
        <v>50</v>
      </c>
      <c r="BF53470" s="101" t="s">
        <v>58</v>
      </c>
      <c r="BK53470" s="98" t="s">
        <v>70</v>
      </c>
    </row>
    <row r="53471" spans="17:63" ht="29.25" customHeight="1" x14ac:dyDescent="0.2">
      <c r="Q53471" s="92" t="s">
        <v>50</v>
      </c>
      <c r="BF53471" s="101" t="s">
        <v>58</v>
      </c>
      <c r="BK53471" s="98" t="s">
        <v>70</v>
      </c>
    </row>
    <row r="53472" spans="17:63" ht="29.25" customHeight="1" x14ac:dyDescent="0.2">
      <c r="Q53472" s="92" t="s">
        <v>50</v>
      </c>
      <c r="BF53472" s="101" t="s">
        <v>58</v>
      </c>
      <c r="BK53472" s="98" t="s">
        <v>70</v>
      </c>
    </row>
    <row r="53473" spans="17:63" ht="29.25" customHeight="1" x14ac:dyDescent="0.2">
      <c r="Q53473" s="92" t="s">
        <v>50</v>
      </c>
      <c r="BF53473" s="101" t="s">
        <v>58</v>
      </c>
      <c r="BK53473" s="98" t="s">
        <v>70</v>
      </c>
    </row>
    <row r="53474" spans="17:63" ht="29.25" customHeight="1" x14ac:dyDescent="0.2">
      <c r="Q53474" s="92" t="s">
        <v>50</v>
      </c>
      <c r="BF53474" s="101" t="s">
        <v>58</v>
      </c>
      <c r="BK53474" s="98" t="s">
        <v>70</v>
      </c>
    </row>
    <row r="53475" spans="17:63" ht="29.25" customHeight="1" x14ac:dyDescent="0.2">
      <c r="Q53475" s="92" t="s">
        <v>50</v>
      </c>
      <c r="BF53475" s="101" t="s">
        <v>58</v>
      </c>
      <c r="BK53475" s="98" t="s">
        <v>70</v>
      </c>
    </row>
    <row r="53476" spans="17:63" ht="29.25" customHeight="1" x14ac:dyDescent="0.2">
      <c r="Q53476" s="92" t="s">
        <v>50</v>
      </c>
      <c r="BF53476" s="101" t="s">
        <v>58</v>
      </c>
      <c r="BK53476" s="98" t="s">
        <v>70</v>
      </c>
    </row>
    <row r="53477" spans="17:63" ht="29.25" customHeight="1" x14ac:dyDescent="0.2">
      <c r="Q53477" s="92" t="s">
        <v>50</v>
      </c>
      <c r="BF53477" s="101" t="s">
        <v>58</v>
      </c>
      <c r="BK53477" s="98" t="s">
        <v>70</v>
      </c>
    </row>
    <row r="53478" spans="17:63" ht="29.25" customHeight="1" x14ac:dyDescent="0.2">
      <c r="Q53478" s="92" t="s">
        <v>50</v>
      </c>
      <c r="BF53478" s="101" t="s">
        <v>58</v>
      </c>
      <c r="BK53478" s="98" t="s">
        <v>70</v>
      </c>
    </row>
    <row r="53479" spans="17:63" ht="29.25" customHeight="1" x14ac:dyDescent="0.2">
      <c r="Q53479" s="92" t="s">
        <v>50</v>
      </c>
      <c r="BF53479" s="101" t="s">
        <v>58</v>
      </c>
      <c r="BK53479" s="98" t="s">
        <v>70</v>
      </c>
    </row>
    <row r="53480" spans="17:63" ht="29.25" customHeight="1" x14ac:dyDescent="0.2">
      <c r="Q53480" s="92" t="s">
        <v>50</v>
      </c>
      <c r="BF53480" s="101" t="s">
        <v>58</v>
      </c>
      <c r="BK53480" s="98" t="s">
        <v>70</v>
      </c>
    </row>
    <row r="53481" spans="17:63" ht="29.25" customHeight="1" x14ac:dyDescent="0.2">
      <c r="Q53481" s="92" t="s">
        <v>50</v>
      </c>
      <c r="BF53481" s="101" t="s">
        <v>58</v>
      </c>
      <c r="BK53481" s="98" t="s">
        <v>70</v>
      </c>
    </row>
    <row r="53482" spans="17:63" ht="29.25" customHeight="1" x14ac:dyDescent="0.2">
      <c r="Q53482" s="92" t="s">
        <v>50</v>
      </c>
      <c r="BF53482" s="101" t="s">
        <v>58</v>
      </c>
      <c r="BK53482" s="98" t="s">
        <v>70</v>
      </c>
    </row>
    <row r="53483" spans="17:63" ht="29.25" customHeight="1" x14ac:dyDescent="0.2">
      <c r="Q53483" s="92" t="s">
        <v>50</v>
      </c>
      <c r="BF53483" s="101" t="s">
        <v>58</v>
      </c>
      <c r="BK53483" s="98" t="s">
        <v>70</v>
      </c>
    </row>
    <row r="53484" spans="17:63" ht="29.25" customHeight="1" x14ac:dyDescent="0.2">
      <c r="Q53484" s="92" t="s">
        <v>50</v>
      </c>
      <c r="BF53484" s="101" t="s">
        <v>58</v>
      </c>
      <c r="BK53484" s="98" t="s">
        <v>70</v>
      </c>
    </row>
    <row r="53485" spans="17:63" ht="29.25" customHeight="1" x14ac:dyDescent="0.2">
      <c r="Q53485" s="92" t="s">
        <v>50</v>
      </c>
      <c r="BF53485" s="101" t="s">
        <v>58</v>
      </c>
      <c r="BK53485" s="98" t="s">
        <v>70</v>
      </c>
    </row>
    <row r="53486" spans="17:63" ht="29.25" customHeight="1" x14ac:dyDescent="0.2">
      <c r="Q53486" s="92" t="s">
        <v>50</v>
      </c>
      <c r="BF53486" s="101" t="s">
        <v>58</v>
      </c>
      <c r="BK53486" s="98" t="s">
        <v>70</v>
      </c>
    </row>
    <row r="53487" spans="17:63" ht="29.25" customHeight="1" x14ac:dyDescent="0.2">
      <c r="Q53487" s="92" t="s">
        <v>50</v>
      </c>
      <c r="BF53487" s="101" t="s">
        <v>58</v>
      </c>
      <c r="BK53487" s="98" t="s">
        <v>70</v>
      </c>
    </row>
    <row r="53488" spans="17:63" ht="29.25" customHeight="1" x14ac:dyDescent="0.2">
      <c r="Q53488" s="92" t="s">
        <v>50</v>
      </c>
      <c r="BF53488" s="101" t="s">
        <v>58</v>
      </c>
      <c r="BK53488" s="98" t="s">
        <v>70</v>
      </c>
    </row>
    <row r="53489" spans="17:63" ht="29.25" customHeight="1" x14ac:dyDescent="0.2">
      <c r="Q53489" s="92" t="s">
        <v>50</v>
      </c>
      <c r="BF53489" s="101" t="s">
        <v>58</v>
      </c>
      <c r="BK53489" s="98" t="s">
        <v>70</v>
      </c>
    </row>
    <row r="53490" spans="17:63" ht="29.25" customHeight="1" x14ac:dyDescent="0.2">
      <c r="Q53490" s="92" t="s">
        <v>50</v>
      </c>
      <c r="BF53490" s="101" t="s">
        <v>58</v>
      </c>
      <c r="BK53490" s="98" t="s">
        <v>70</v>
      </c>
    </row>
    <row r="53491" spans="17:63" ht="29.25" customHeight="1" x14ac:dyDescent="0.2">
      <c r="Q53491" s="92" t="s">
        <v>50</v>
      </c>
      <c r="BF53491" s="101" t="s">
        <v>58</v>
      </c>
      <c r="BK53491" s="98" t="s">
        <v>70</v>
      </c>
    </row>
    <row r="53492" spans="17:63" ht="29.25" customHeight="1" x14ac:dyDescent="0.2">
      <c r="Q53492" s="92" t="s">
        <v>50</v>
      </c>
      <c r="BF53492" s="101" t="s">
        <v>58</v>
      </c>
      <c r="BK53492" s="98" t="s">
        <v>70</v>
      </c>
    </row>
    <row r="53493" spans="17:63" ht="29.25" customHeight="1" x14ac:dyDescent="0.2">
      <c r="Q53493" s="92" t="s">
        <v>50</v>
      </c>
      <c r="BF53493" s="101" t="s">
        <v>58</v>
      </c>
      <c r="BK53493" s="98" t="s">
        <v>70</v>
      </c>
    </row>
    <row r="53494" spans="17:63" ht="29.25" customHeight="1" x14ac:dyDescent="0.2">
      <c r="Q53494" s="92" t="s">
        <v>50</v>
      </c>
      <c r="BF53494" s="101" t="s">
        <v>58</v>
      </c>
      <c r="BK53494" s="98" t="s">
        <v>70</v>
      </c>
    </row>
    <row r="53495" spans="17:63" ht="29.25" customHeight="1" x14ac:dyDescent="0.2">
      <c r="Q53495" s="92" t="s">
        <v>50</v>
      </c>
      <c r="BF53495" s="101" t="s">
        <v>58</v>
      </c>
      <c r="BK53495" s="98" t="s">
        <v>70</v>
      </c>
    </row>
    <row r="53496" spans="17:63" ht="29.25" customHeight="1" x14ac:dyDescent="0.2">
      <c r="Q53496" s="92" t="s">
        <v>50</v>
      </c>
      <c r="BF53496" s="101" t="s">
        <v>58</v>
      </c>
      <c r="BK53496" s="98" t="s">
        <v>70</v>
      </c>
    </row>
    <row r="53497" spans="17:63" ht="29.25" customHeight="1" x14ac:dyDescent="0.2">
      <c r="Q53497" s="92" t="s">
        <v>50</v>
      </c>
      <c r="BF53497" s="101" t="s">
        <v>58</v>
      </c>
      <c r="BK53497" s="98" t="s">
        <v>70</v>
      </c>
    </row>
    <row r="53498" spans="17:63" ht="29.25" customHeight="1" x14ac:dyDescent="0.2">
      <c r="Q53498" s="92" t="s">
        <v>50</v>
      </c>
      <c r="BF53498" s="101" t="s">
        <v>58</v>
      </c>
      <c r="BK53498" s="98" t="s">
        <v>70</v>
      </c>
    </row>
    <row r="53499" spans="17:63" ht="29.25" customHeight="1" x14ac:dyDescent="0.2">
      <c r="Q53499" s="92" t="s">
        <v>50</v>
      </c>
      <c r="BF53499" s="101" t="s">
        <v>58</v>
      </c>
      <c r="BK53499" s="98" t="s">
        <v>70</v>
      </c>
    </row>
    <row r="53500" spans="17:63" ht="29.25" customHeight="1" x14ac:dyDescent="0.2">
      <c r="Q53500" s="92" t="s">
        <v>50</v>
      </c>
      <c r="BF53500" s="101" t="s">
        <v>58</v>
      </c>
      <c r="BK53500" s="98" t="s">
        <v>70</v>
      </c>
    </row>
    <row r="53501" spans="17:63" ht="29.25" customHeight="1" x14ac:dyDescent="0.2">
      <c r="Q53501" s="92" t="s">
        <v>50</v>
      </c>
      <c r="BF53501" s="101" t="s">
        <v>58</v>
      </c>
      <c r="BK53501" s="98" t="s">
        <v>70</v>
      </c>
    </row>
    <row r="53502" spans="17:63" ht="29.25" customHeight="1" x14ac:dyDescent="0.2">
      <c r="Q53502" s="92" t="s">
        <v>50</v>
      </c>
      <c r="BF53502" s="101" t="s">
        <v>58</v>
      </c>
      <c r="BK53502" s="98" t="s">
        <v>70</v>
      </c>
    </row>
    <row r="53503" spans="17:63" ht="29.25" customHeight="1" x14ac:dyDescent="0.2">
      <c r="Q53503" s="92" t="s">
        <v>50</v>
      </c>
      <c r="BF53503" s="101" t="s">
        <v>58</v>
      </c>
      <c r="BK53503" s="98" t="s">
        <v>70</v>
      </c>
    </row>
    <row r="53504" spans="17:63" ht="29.25" customHeight="1" x14ac:dyDescent="0.2">
      <c r="Q53504" s="92" t="s">
        <v>50</v>
      </c>
      <c r="BF53504" s="101" t="s">
        <v>58</v>
      </c>
      <c r="BK53504" s="98" t="s">
        <v>70</v>
      </c>
    </row>
    <row r="53505" spans="17:63" ht="29.25" customHeight="1" x14ac:dyDescent="0.2">
      <c r="Q53505" s="92" t="s">
        <v>50</v>
      </c>
      <c r="BF53505" s="101" t="s">
        <v>58</v>
      </c>
      <c r="BK53505" s="98" t="s">
        <v>70</v>
      </c>
    </row>
    <row r="53506" spans="17:63" ht="29.25" customHeight="1" x14ac:dyDescent="0.2">
      <c r="Q53506" s="92" t="s">
        <v>50</v>
      </c>
      <c r="BF53506" s="101" t="s">
        <v>58</v>
      </c>
      <c r="BK53506" s="98" t="s">
        <v>70</v>
      </c>
    </row>
    <row r="53507" spans="17:63" ht="29.25" customHeight="1" x14ac:dyDescent="0.2">
      <c r="Q53507" s="92" t="s">
        <v>50</v>
      </c>
      <c r="BF53507" s="101" t="s">
        <v>58</v>
      </c>
      <c r="BK53507" s="98" t="s">
        <v>70</v>
      </c>
    </row>
    <row r="53508" spans="17:63" ht="29.25" customHeight="1" x14ac:dyDescent="0.2">
      <c r="Q53508" s="92" t="s">
        <v>50</v>
      </c>
      <c r="BF53508" s="101" t="s">
        <v>58</v>
      </c>
      <c r="BK53508" s="98" t="s">
        <v>70</v>
      </c>
    </row>
    <row r="53509" spans="17:63" ht="29.25" customHeight="1" x14ac:dyDescent="0.2">
      <c r="Q53509" s="92" t="s">
        <v>50</v>
      </c>
      <c r="BF53509" s="101" t="s">
        <v>58</v>
      </c>
      <c r="BK53509" s="98" t="s">
        <v>70</v>
      </c>
    </row>
    <row r="53510" spans="17:63" ht="29.25" customHeight="1" x14ac:dyDescent="0.2">
      <c r="Q53510" s="92" t="s">
        <v>50</v>
      </c>
      <c r="BF53510" s="101" t="s">
        <v>58</v>
      </c>
      <c r="BK53510" s="98" t="s">
        <v>70</v>
      </c>
    </row>
    <row r="53511" spans="17:63" ht="29.25" customHeight="1" x14ac:dyDescent="0.2">
      <c r="Q53511" s="92" t="s">
        <v>50</v>
      </c>
      <c r="BF53511" s="101" t="s">
        <v>58</v>
      </c>
      <c r="BK53511" s="98" t="s">
        <v>70</v>
      </c>
    </row>
    <row r="53512" spans="17:63" ht="29.25" customHeight="1" x14ac:dyDescent="0.2">
      <c r="Q53512" s="92" t="s">
        <v>50</v>
      </c>
      <c r="BF53512" s="101" t="s">
        <v>58</v>
      </c>
      <c r="BK53512" s="98" t="s">
        <v>70</v>
      </c>
    </row>
    <row r="53513" spans="17:63" ht="29.25" customHeight="1" x14ac:dyDescent="0.2">
      <c r="Q53513" s="92" t="s">
        <v>50</v>
      </c>
      <c r="BF53513" s="101" t="s">
        <v>58</v>
      </c>
      <c r="BK53513" s="98" t="s">
        <v>70</v>
      </c>
    </row>
    <row r="53514" spans="17:63" ht="29.25" customHeight="1" x14ac:dyDescent="0.2">
      <c r="Q53514" s="92" t="s">
        <v>50</v>
      </c>
      <c r="BF53514" s="101" t="s">
        <v>58</v>
      </c>
      <c r="BK53514" s="98" t="s">
        <v>70</v>
      </c>
    </row>
    <row r="53515" spans="17:63" ht="29.25" customHeight="1" x14ac:dyDescent="0.2">
      <c r="Q53515" s="92" t="s">
        <v>50</v>
      </c>
      <c r="BF53515" s="101" t="s">
        <v>58</v>
      </c>
      <c r="BK53515" s="98" t="s">
        <v>70</v>
      </c>
    </row>
    <row r="53516" spans="17:63" ht="29.25" customHeight="1" x14ac:dyDescent="0.2">
      <c r="Q53516" s="92" t="s">
        <v>50</v>
      </c>
      <c r="BF53516" s="101" t="s">
        <v>58</v>
      </c>
      <c r="BK53516" s="98" t="s">
        <v>70</v>
      </c>
    </row>
    <row r="53517" spans="17:63" ht="29.25" customHeight="1" x14ac:dyDescent="0.2">
      <c r="Q53517" s="92" t="s">
        <v>50</v>
      </c>
      <c r="BF53517" s="101" t="s">
        <v>58</v>
      </c>
      <c r="BK53517" s="98" t="s">
        <v>70</v>
      </c>
    </row>
    <row r="53518" spans="17:63" ht="29.25" customHeight="1" x14ac:dyDescent="0.2">
      <c r="Q53518" s="92" t="s">
        <v>50</v>
      </c>
      <c r="BF53518" s="101" t="s">
        <v>58</v>
      </c>
      <c r="BK53518" s="98" t="s">
        <v>70</v>
      </c>
    </row>
    <row r="53519" spans="17:63" ht="29.25" customHeight="1" x14ac:dyDescent="0.2">
      <c r="Q53519" s="92" t="s">
        <v>50</v>
      </c>
      <c r="BF53519" s="101" t="s">
        <v>58</v>
      </c>
      <c r="BK53519" s="98" t="s">
        <v>70</v>
      </c>
    </row>
    <row r="53520" spans="17:63" ht="29.25" customHeight="1" x14ac:dyDescent="0.2">
      <c r="Q53520" s="92" t="s">
        <v>50</v>
      </c>
      <c r="BF53520" s="101" t="s">
        <v>58</v>
      </c>
      <c r="BK53520" s="98" t="s">
        <v>70</v>
      </c>
    </row>
    <row r="53521" spans="17:63" ht="29.25" customHeight="1" x14ac:dyDescent="0.2">
      <c r="Q53521" s="92" t="s">
        <v>50</v>
      </c>
      <c r="BF53521" s="101" t="s">
        <v>58</v>
      </c>
      <c r="BK53521" s="98" t="s">
        <v>70</v>
      </c>
    </row>
    <row r="53522" spans="17:63" ht="29.25" customHeight="1" x14ac:dyDescent="0.2">
      <c r="Q53522" s="92" t="s">
        <v>50</v>
      </c>
      <c r="BF53522" s="101" t="s">
        <v>58</v>
      </c>
      <c r="BK53522" s="98" t="s">
        <v>70</v>
      </c>
    </row>
    <row r="53523" spans="17:63" ht="29.25" customHeight="1" x14ac:dyDescent="0.2">
      <c r="Q53523" s="92" t="s">
        <v>50</v>
      </c>
      <c r="BF53523" s="101" t="s">
        <v>58</v>
      </c>
      <c r="BK53523" s="98" t="s">
        <v>70</v>
      </c>
    </row>
    <row r="53524" spans="17:63" ht="29.25" customHeight="1" x14ac:dyDescent="0.2">
      <c r="Q53524" s="92" t="s">
        <v>50</v>
      </c>
      <c r="BF53524" s="101" t="s">
        <v>58</v>
      </c>
      <c r="BK53524" s="98" t="s">
        <v>70</v>
      </c>
    </row>
    <row r="53525" spans="17:63" ht="29.25" customHeight="1" x14ac:dyDescent="0.2">
      <c r="Q53525" s="92" t="s">
        <v>50</v>
      </c>
      <c r="BF53525" s="101" t="s">
        <v>58</v>
      </c>
      <c r="BK53525" s="98" t="s">
        <v>70</v>
      </c>
    </row>
    <row r="53526" spans="17:63" ht="29.25" customHeight="1" x14ac:dyDescent="0.2">
      <c r="Q53526" s="92" t="s">
        <v>50</v>
      </c>
      <c r="BF53526" s="101" t="s">
        <v>58</v>
      </c>
      <c r="BK53526" s="98" t="s">
        <v>70</v>
      </c>
    </row>
    <row r="53527" spans="17:63" ht="29.25" customHeight="1" x14ac:dyDescent="0.2">
      <c r="Q53527" s="92" t="s">
        <v>50</v>
      </c>
      <c r="BF53527" s="101" t="s">
        <v>58</v>
      </c>
      <c r="BK53527" s="98" t="s">
        <v>70</v>
      </c>
    </row>
    <row r="53528" spans="17:63" ht="29.25" customHeight="1" x14ac:dyDescent="0.2">
      <c r="Q53528" s="92" t="s">
        <v>50</v>
      </c>
      <c r="BF53528" s="101" t="s">
        <v>58</v>
      </c>
      <c r="BK53528" s="98" t="s">
        <v>70</v>
      </c>
    </row>
    <row r="53529" spans="17:63" ht="29.25" customHeight="1" x14ac:dyDescent="0.2">
      <c r="Q53529" s="92" t="s">
        <v>50</v>
      </c>
      <c r="BF53529" s="101" t="s">
        <v>58</v>
      </c>
      <c r="BK53529" s="98" t="s">
        <v>70</v>
      </c>
    </row>
    <row r="53530" spans="17:63" ht="29.25" customHeight="1" x14ac:dyDescent="0.2">
      <c r="Q53530" s="92" t="s">
        <v>50</v>
      </c>
      <c r="BF53530" s="101" t="s">
        <v>58</v>
      </c>
      <c r="BK53530" s="98" t="s">
        <v>70</v>
      </c>
    </row>
    <row r="53531" spans="17:63" ht="29.25" customHeight="1" x14ac:dyDescent="0.2">
      <c r="Q53531" s="92" t="s">
        <v>50</v>
      </c>
      <c r="BF53531" s="101" t="s">
        <v>58</v>
      </c>
      <c r="BK53531" s="98" t="s">
        <v>70</v>
      </c>
    </row>
    <row r="53532" spans="17:63" ht="29.25" customHeight="1" x14ac:dyDescent="0.2">
      <c r="Q53532" s="92" t="s">
        <v>50</v>
      </c>
      <c r="BF53532" s="101" t="s">
        <v>58</v>
      </c>
      <c r="BK53532" s="98" t="s">
        <v>70</v>
      </c>
    </row>
    <row r="53533" spans="17:63" ht="29.25" customHeight="1" x14ac:dyDescent="0.2">
      <c r="Q53533" s="92" t="s">
        <v>50</v>
      </c>
      <c r="BF53533" s="101" t="s">
        <v>58</v>
      </c>
      <c r="BK53533" s="98" t="s">
        <v>70</v>
      </c>
    </row>
    <row r="53534" spans="17:63" ht="29.25" customHeight="1" x14ac:dyDescent="0.2">
      <c r="Q53534" s="92" t="s">
        <v>50</v>
      </c>
      <c r="BF53534" s="101" t="s">
        <v>58</v>
      </c>
      <c r="BK53534" s="98" t="s">
        <v>70</v>
      </c>
    </row>
    <row r="53535" spans="17:63" ht="29.25" customHeight="1" x14ac:dyDescent="0.2">
      <c r="Q53535" s="92" t="s">
        <v>50</v>
      </c>
      <c r="BF53535" s="101" t="s">
        <v>58</v>
      </c>
      <c r="BK53535" s="98" t="s">
        <v>70</v>
      </c>
    </row>
    <row r="53536" spans="17:63" ht="29.25" customHeight="1" x14ac:dyDescent="0.2">
      <c r="Q53536" s="92" t="s">
        <v>50</v>
      </c>
      <c r="BF53536" s="101" t="s">
        <v>58</v>
      </c>
      <c r="BK53536" s="98" t="s">
        <v>70</v>
      </c>
    </row>
    <row r="53537" spans="17:63" ht="29.25" customHeight="1" x14ac:dyDescent="0.2">
      <c r="Q53537" s="92" t="s">
        <v>50</v>
      </c>
      <c r="BF53537" s="101" t="s">
        <v>58</v>
      </c>
      <c r="BK53537" s="98" t="s">
        <v>70</v>
      </c>
    </row>
    <row r="53538" spans="17:63" ht="29.25" customHeight="1" x14ac:dyDescent="0.2">
      <c r="Q53538" s="92" t="s">
        <v>50</v>
      </c>
      <c r="BF53538" s="101" t="s">
        <v>58</v>
      </c>
      <c r="BK53538" s="98" t="s">
        <v>70</v>
      </c>
    </row>
    <row r="53539" spans="17:63" ht="29.25" customHeight="1" x14ac:dyDescent="0.2">
      <c r="Q53539" s="92" t="s">
        <v>50</v>
      </c>
      <c r="BF53539" s="101" t="s">
        <v>58</v>
      </c>
      <c r="BK53539" s="98" t="s">
        <v>70</v>
      </c>
    </row>
    <row r="53540" spans="17:63" ht="29.25" customHeight="1" x14ac:dyDescent="0.2">
      <c r="Q53540" s="92" t="s">
        <v>50</v>
      </c>
      <c r="BF53540" s="101" t="s">
        <v>58</v>
      </c>
      <c r="BK53540" s="98" t="s">
        <v>70</v>
      </c>
    </row>
    <row r="53541" spans="17:63" ht="29.25" customHeight="1" x14ac:dyDescent="0.2">
      <c r="Q53541" s="92" t="s">
        <v>50</v>
      </c>
      <c r="BF53541" s="101" t="s">
        <v>58</v>
      </c>
      <c r="BK53541" s="98" t="s">
        <v>70</v>
      </c>
    </row>
    <row r="53542" spans="17:63" ht="29.25" customHeight="1" x14ac:dyDescent="0.2">
      <c r="Q53542" s="92" t="s">
        <v>50</v>
      </c>
      <c r="BF53542" s="101" t="s">
        <v>58</v>
      </c>
      <c r="BK53542" s="98" t="s">
        <v>70</v>
      </c>
    </row>
    <row r="53543" spans="17:63" ht="29.25" customHeight="1" x14ac:dyDescent="0.2">
      <c r="Q53543" s="92" t="s">
        <v>50</v>
      </c>
      <c r="BF53543" s="101" t="s">
        <v>58</v>
      </c>
      <c r="BK53543" s="98" t="s">
        <v>70</v>
      </c>
    </row>
    <row r="53544" spans="17:63" ht="29.25" customHeight="1" x14ac:dyDescent="0.2">
      <c r="Q53544" s="92" t="s">
        <v>50</v>
      </c>
      <c r="BF53544" s="101" t="s">
        <v>58</v>
      </c>
      <c r="BK53544" s="98" t="s">
        <v>70</v>
      </c>
    </row>
    <row r="53545" spans="17:63" ht="29.25" customHeight="1" x14ac:dyDescent="0.2">
      <c r="Q53545" s="92" t="s">
        <v>50</v>
      </c>
      <c r="BF53545" s="101" t="s">
        <v>58</v>
      </c>
      <c r="BK53545" s="98" t="s">
        <v>70</v>
      </c>
    </row>
    <row r="53546" spans="17:63" ht="29.25" customHeight="1" x14ac:dyDescent="0.2">
      <c r="Q53546" s="92" t="s">
        <v>50</v>
      </c>
      <c r="BF53546" s="101" t="s">
        <v>58</v>
      </c>
      <c r="BK53546" s="98" t="s">
        <v>70</v>
      </c>
    </row>
    <row r="53547" spans="17:63" ht="29.25" customHeight="1" x14ac:dyDescent="0.2">
      <c r="Q53547" s="92" t="s">
        <v>50</v>
      </c>
      <c r="BF53547" s="101" t="s">
        <v>58</v>
      </c>
      <c r="BK53547" s="98" t="s">
        <v>70</v>
      </c>
    </row>
    <row r="53548" spans="17:63" ht="29.25" customHeight="1" x14ac:dyDescent="0.2">
      <c r="Q53548" s="92" t="s">
        <v>50</v>
      </c>
      <c r="BF53548" s="101" t="s">
        <v>58</v>
      </c>
      <c r="BK53548" s="98" t="s">
        <v>70</v>
      </c>
    </row>
    <row r="53549" spans="17:63" ht="29.25" customHeight="1" x14ac:dyDescent="0.2">
      <c r="Q53549" s="92" t="s">
        <v>50</v>
      </c>
      <c r="BF53549" s="101" t="s">
        <v>58</v>
      </c>
      <c r="BK53549" s="98" t="s">
        <v>70</v>
      </c>
    </row>
    <row r="53550" spans="17:63" ht="29.25" customHeight="1" x14ac:dyDescent="0.2">
      <c r="Q53550" s="92" t="s">
        <v>50</v>
      </c>
      <c r="BF53550" s="101" t="s">
        <v>58</v>
      </c>
      <c r="BK53550" s="98" t="s">
        <v>70</v>
      </c>
    </row>
    <row r="53551" spans="17:63" ht="29.25" customHeight="1" x14ac:dyDescent="0.2">
      <c r="Q53551" s="92" t="s">
        <v>50</v>
      </c>
      <c r="BF53551" s="101" t="s">
        <v>58</v>
      </c>
      <c r="BK53551" s="98" t="s">
        <v>70</v>
      </c>
    </row>
    <row r="53552" spans="17:63" ht="29.25" customHeight="1" x14ac:dyDescent="0.2">
      <c r="Q53552" s="92" t="s">
        <v>50</v>
      </c>
      <c r="BF53552" s="101" t="s">
        <v>58</v>
      </c>
      <c r="BK53552" s="98" t="s">
        <v>70</v>
      </c>
    </row>
    <row r="53553" spans="17:63" ht="29.25" customHeight="1" x14ac:dyDescent="0.2">
      <c r="Q53553" s="92" t="s">
        <v>50</v>
      </c>
      <c r="BF53553" s="101" t="s">
        <v>58</v>
      </c>
      <c r="BK53553" s="98" t="s">
        <v>70</v>
      </c>
    </row>
    <row r="53554" spans="17:63" ht="29.25" customHeight="1" x14ac:dyDescent="0.2">
      <c r="Q53554" s="92" t="s">
        <v>50</v>
      </c>
      <c r="BF53554" s="101" t="s">
        <v>58</v>
      </c>
      <c r="BK53554" s="98" t="s">
        <v>70</v>
      </c>
    </row>
    <row r="53555" spans="17:63" ht="29.25" customHeight="1" x14ac:dyDescent="0.2">
      <c r="Q53555" s="92" t="s">
        <v>50</v>
      </c>
      <c r="BF53555" s="101" t="s">
        <v>58</v>
      </c>
      <c r="BK53555" s="98" t="s">
        <v>70</v>
      </c>
    </row>
    <row r="53556" spans="17:63" ht="29.25" customHeight="1" x14ac:dyDescent="0.2">
      <c r="Q53556" s="92" t="s">
        <v>50</v>
      </c>
      <c r="BF53556" s="101" t="s">
        <v>58</v>
      </c>
      <c r="BK53556" s="98" t="s">
        <v>70</v>
      </c>
    </row>
    <row r="53557" spans="17:63" ht="29.25" customHeight="1" x14ac:dyDescent="0.2">
      <c r="Q53557" s="92" t="s">
        <v>50</v>
      </c>
      <c r="BF53557" s="101" t="s">
        <v>58</v>
      </c>
      <c r="BK53557" s="98" t="s">
        <v>70</v>
      </c>
    </row>
    <row r="53558" spans="17:63" ht="29.25" customHeight="1" x14ac:dyDescent="0.2">
      <c r="Q53558" s="92" t="s">
        <v>50</v>
      </c>
      <c r="BF53558" s="101" t="s">
        <v>58</v>
      </c>
      <c r="BK53558" s="98" t="s">
        <v>70</v>
      </c>
    </row>
    <row r="53559" spans="17:63" ht="29.25" customHeight="1" x14ac:dyDescent="0.2">
      <c r="Q53559" s="92" t="s">
        <v>50</v>
      </c>
      <c r="BF53559" s="101" t="s">
        <v>58</v>
      </c>
      <c r="BK53559" s="98" t="s">
        <v>70</v>
      </c>
    </row>
    <row r="53560" spans="17:63" ht="29.25" customHeight="1" x14ac:dyDescent="0.2">
      <c r="Q53560" s="92" t="s">
        <v>50</v>
      </c>
      <c r="BF53560" s="101" t="s">
        <v>58</v>
      </c>
      <c r="BK53560" s="98" t="s">
        <v>70</v>
      </c>
    </row>
    <row r="53561" spans="17:63" ht="29.25" customHeight="1" x14ac:dyDescent="0.2">
      <c r="Q53561" s="92" t="s">
        <v>50</v>
      </c>
      <c r="BF53561" s="101" t="s">
        <v>58</v>
      </c>
      <c r="BK53561" s="98" t="s">
        <v>70</v>
      </c>
    </row>
    <row r="53562" spans="17:63" ht="29.25" customHeight="1" x14ac:dyDescent="0.2">
      <c r="Q53562" s="92" t="s">
        <v>50</v>
      </c>
      <c r="BF53562" s="101" t="s">
        <v>58</v>
      </c>
      <c r="BK53562" s="98" t="s">
        <v>70</v>
      </c>
    </row>
    <row r="53563" spans="17:63" ht="29.25" customHeight="1" x14ac:dyDescent="0.2">
      <c r="Q53563" s="92" t="s">
        <v>50</v>
      </c>
      <c r="BF53563" s="101" t="s">
        <v>58</v>
      </c>
      <c r="BK53563" s="98" t="s">
        <v>70</v>
      </c>
    </row>
    <row r="53564" spans="17:63" ht="29.25" customHeight="1" x14ac:dyDescent="0.2">
      <c r="Q53564" s="92" t="s">
        <v>50</v>
      </c>
      <c r="BF53564" s="101" t="s">
        <v>58</v>
      </c>
      <c r="BK53564" s="98" t="s">
        <v>70</v>
      </c>
    </row>
    <row r="53565" spans="17:63" ht="29.25" customHeight="1" x14ac:dyDescent="0.2">
      <c r="Q53565" s="92" t="s">
        <v>50</v>
      </c>
      <c r="BF53565" s="101" t="s">
        <v>58</v>
      </c>
      <c r="BK53565" s="98" t="s">
        <v>70</v>
      </c>
    </row>
    <row r="53566" spans="17:63" ht="29.25" customHeight="1" x14ac:dyDescent="0.2">
      <c r="Q53566" s="92" t="s">
        <v>50</v>
      </c>
      <c r="BF53566" s="101" t="s">
        <v>58</v>
      </c>
      <c r="BK53566" s="98" t="s">
        <v>70</v>
      </c>
    </row>
    <row r="53567" spans="17:63" ht="29.25" customHeight="1" x14ac:dyDescent="0.2">
      <c r="Q53567" s="92" t="s">
        <v>50</v>
      </c>
      <c r="BF53567" s="101" t="s">
        <v>58</v>
      </c>
      <c r="BK53567" s="98" t="s">
        <v>70</v>
      </c>
    </row>
    <row r="53568" spans="17:63" ht="29.25" customHeight="1" x14ac:dyDescent="0.2">
      <c r="Q53568" s="92" t="s">
        <v>50</v>
      </c>
      <c r="BF53568" s="101" t="s">
        <v>58</v>
      </c>
      <c r="BK53568" s="98" t="s">
        <v>70</v>
      </c>
    </row>
    <row r="53569" spans="17:63" ht="29.25" customHeight="1" x14ac:dyDescent="0.2">
      <c r="Q53569" s="92" t="s">
        <v>50</v>
      </c>
      <c r="BF53569" s="101" t="s">
        <v>58</v>
      </c>
      <c r="BK53569" s="98" t="s">
        <v>70</v>
      </c>
    </row>
    <row r="53570" spans="17:63" ht="29.25" customHeight="1" x14ac:dyDescent="0.2">
      <c r="Q53570" s="92" t="s">
        <v>50</v>
      </c>
      <c r="BF53570" s="101" t="s">
        <v>58</v>
      </c>
      <c r="BK53570" s="98" t="s">
        <v>70</v>
      </c>
    </row>
    <row r="53571" spans="17:63" ht="29.25" customHeight="1" x14ac:dyDescent="0.2">
      <c r="Q53571" s="92" t="s">
        <v>50</v>
      </c>
      <c r="BF53571" s="101" t="s">
        <v>58</v>
      </c>
      <c r="BK53571" s="98" t="s">
        <v>70</v>
      </c>
    </row>
    <row r="53572" spans="17:63" ht="29.25" customHeight="1" x14ac:dyDescent="0.2">
      <c r="Q53572" s="92" t="s">
        <v>50</v>
      </c>
      <c r="BF53572" s="101" t="s">
        <v>58</v>
      </c>
      <c r="BK53572" s="98" t="s">
        <v>70</v>
      </c>
    </row>
    <row r="53573" spans="17:63" ht="29.25" customHeight="1" x14ac:dyDescent="0.2">
      <c r="Q53573" s="92" t="s">
        <v>50</v>
      </c>
      <c r="BF53573" s="101" t="s">
        <v>58</v>
      </c>
      <c r="BK53573" s="98" t="s">
        <v>70</v>
      </c>
    </row>
    <row r="53574" spans="17:63" ht="29.25" customHeight="1" x14ac:dyDescent="0.2">
      <c r="Q53574" s="92" t="s">
        <v>50</v>
      </c>
      <c r="BF53574" s="101" t="s">
        <v>58</v>
      </c>
      <c r="BK53574" s="98" t="s">
        <v>70</v>
      </c>
    </row>
    <row r="53575" spans="17:63" ht="29.25" customHeight="1" x14ac:dyDescent="0.2">
      <c r="Q53575" s="92" t="s">
        <v>50</v>
      </c>
      <c r="BF53575" s="101" t="s">
        <v>58</v>
      </c>
      <c r="BK53575" s="98" t="s">
        <v>70</v>
      </c>
    </row>
    <row r="53576" spans="17:63" ht="29.25" customHeight="1" x14ac:dyDescent="0.2">
      <c r="Q53576" s="92" t="s">
        <v>50</v>
      </c>
      <c r="BF53576" s="101" t="s">
        <v>58</v>
      </c>
      <c r="BK53576" s="98" t="s">
        <v>70</v>
      </c>
    </row>
    <row r="53577" spans="17:63" ht="29.25" customHeight="1" x14ac:dyDescent="0.2">
      <c r="Q53577" s="92" t="s">
        <v>50</v>
      </c>
      <c r="BF53577" s="101" t="s">
        <v>58</v>
      </c>
      <c r="BK53577" s="98" t="s">
        <v>70</v>
      </c>
    </row>
    <row r="53578" spans="17:63" ht="29.25" customHeight="1" x14ac:dyDescent="0.2">
      <c r="Q53578" s="92" t="s">
        <v>50</v>
      </c>
      <c r="BF53578" s="101" t="s">
        <v>58</v>
      </c>
      <c r="BK53578" s="98" t="s">
        <v>70</v>
      </c>
    </row>
    <row r="53579" spans="17:63" ht="29.25" customHeight="1" x14ac:dyDescent="0.2">
      <c r="Q53579" s="92" t="s">
        <v>50</v>
      </c>
      <c r="BF53579" s="101" t="s">
        <v>58</v>
      </c>
      <c r="BK53579" s="98" t="s">
        <v>70</v>
      </c>
    </row>
    <row r="53580" spans="17:63" ht="29.25" customHeight="1" x14ac:dyDescent="0.2">
      <c r="Q53580" s="92" t="s">
        <v>50</v>
      </c>
      <c r="BF53580" s="101" t="s">
        <v>58</v>
      </c>
      <c r="BK53580" s="98" t="s">
        <v>70</v>
      </c>
    </row>
    <row r="53581" spans="17:63" ht="29.25" customHeight="1" x14ac:dyDescent="0.2">
      <c r="Q53581" s="92" t="s">
        <v>50</v>
      </c>
      <c r="BF53581" s="101" t="s">
        <v>58</v>
      </c>
      <c r="BK53581" s="98" t="s">
        <v>70</v>
      </c>
    </row>
    <row r="53582" spans="17:63" ht="29.25" customHeight="1" x14ac:dyDescent="0.2">
      <c r="Q53582" s="92" t="s">
        <v>50</v>
      </c>
      <c r="BF53582" s="101" t="s">
        <v>58</v>
      </c>
      <c r="BK53582" s="98" t="s">
        <v>70</v>
      </c>
    </row>
    <row r="53583" spans="17:63" ht="29.25" customHeight="1" x14ac:dyDescent="0.2">
      <c r="Q53583" s="92" t="s">
        <v>50</v>
      </c>
      <c r="BF53583" s="101" t="s">
        <v>58</v>
      </c>
      <c r="BK53583" s="98" t="s">
        <v>70</v>
      </c>
    </row>
    <row r="53584" spans="17:63" ht="29.25" customHeight="1" x14ac:dyDescent="0.2">
      <c r="Q53584" s="92" t="s">
        <v>50</v>
      </c>
      <c r="BF53584" s="101" t="s">
        <v>58</v>
      </c>
      <c r="BK53584" s="98" t="s">
        <v>70</v>
      </c>
    </row>
    <row r="53585" spans="17:63" ht="29.25" customHeight="1" x14ac:dyDescent="0.2">
      <c r="Q53585" s="92" t="s">
        <v>50</v>
      </c>
      <c r="BF53585" s="101" t="s">
        <v>58</v>
      </c>
      <c r="BK53585" s="98" t="s">
        <v>70</v>
      </c>
    </row>
    <row r="53586" spans="17:63" ht="29.25" customHeight="1" x14ac:dyDescent="0.2">
      <c r="Q53586" s="92" t="s">
        <v>50</v>
      </c>
      <c r="BF53586" s="101" t="s">
        <v>58</v>
      </c>
      <c r="BK53586" s="98" t="s">
        <v>70</v>
      </c>
    </row>
    <row r="53587" spans="17:63" ht="29.25" customHeight="1" x14ac:dyDescent="0.2">
      <c r="Q53587" s="92" t="s">
        <v>50</v>
      </c>
      <c r="BF53587" s="101" t="s">
        <v>58</v>
      </c>
      <c r="BK53587" s="98" t="s">
        <v>70</v>
      </c>
    </row>
    <row r="53588" spans="17:63" ht="29.25" customHeight="1" x14ac:dyDescent="0.2">
      <c r="Q53588" s="92" t="s">
        <v>50</v>
      </c>
      <c r="BF53588" s="101" t="s">
        <v>58</v>
      </c>
      <c r="BK53588" s="98" t="s">
        <v>70</v>
      </c>
    </row>
    <row r="53589" spans="17:63" ht="29.25" customHeight="1" x14ac:dyDescent="0.2">
      <c r="Q53589" s="92" t="s">
        <v>50</v>
      </c>
      <c r="BF53589" s="101" t="s">
        <v>58</v>
      </c>
      <c r="BK53589" s="98" t="s">
        <v>70</v>
      </c>
    </row>
    <row r="53590" spans="17:63" ht="29.25" customHeight="1" x14ac:dyDescent="0.2">
      <c r="Q53590" s="92" t="s">
        <v>50</v>
      </c>
      <c r="BF53590" s="101" t="s">
        <v>58</v>
      </c>
      <c r="BK53590" s="98" t="s">
        <v>70</v>
      </c>
    </row>
    <row r="53591" spans="17:63" ht="29.25" customHeight="1" x14ac:dyDescent="0.2">
      <c r="Q53591" s="92" t="s">
        <v>50</v>
      </c>
      <c r="BF53591" s="101" t="s">
        <v>58</v>
      </c>
      <c r="BK53591" s="98" t="s">
        <v>70</v>
      </c>
    </row>
    <row r="53592" spans="17:63" ht="29.25" customHeight="1" x14ac:dyDescent="0.2">
      <c r="Q53592" s="92" t="s">
        <v>50</v>
      </c>
      <c r="BF53592" s="101" t="s">
        <v>58</v>
      </c>
      <c r="BK53592" s="98" t="s">
        <v>70</v>
      </c>
    </row>
    <row r="53593" spans="17:63" ht="29.25" customHeight="1" x14ac:dyDescent="0.2">
      <c r="Q53593" s="92" t="s">
        <v>50</v>
      </c>
      <c r="BF53593" s="101" t="s">
        <v>58</v>
      </c>
      <c r="BK53593" s="98" t="s">
        <v>70</v>
      </c>
    </row>
    <row r="53594" spans="17:63" ht="29.25" customHeight="1" x14ac:dyDescent="0.2">
      <c r="Q53594" s="92" t="s">
        <v>50</v>
      </c>
      <c r="BF53594" s="101" t="s">
        <v>58</v>
      </c>
      <c r="BK53594" s="98" t="s">
        <v>70</v>
      </c>
    </row>
    <row r="53595" spans="17:63" ht="29.25" customHeight="1" x14ac:dyDescent="0.2">
      <c r="Q53595" s="92" t="s">
        <v>50</v>
      </c>
      <c r="BF53595" s="101" t="s">
        <v>58</v>
      </c>
      <c r="BK53595" s="98" t="s">
        <v>70</v>
      </c>
    </row>
    <row r="53596" spans="17:63" ht="29.25" customHeight="1" x14ac:dyDescent="0.2">
      <c r="Q53596" s="92" t="s">
        <v>50</v>
      </c>
      <c r="BF53596" s="101" t="s">
        <v>58</v>
      </c>
      <c r="BK53596" s="98" t="s">
        <v>70</v>
      </c>
    </row>
    <row r="53597" spans="17:63" ht="29.25" customHeight="1" x14ac:dyDescent="0.2">
      <c r="Q53597" s="92" t="s">
        <v>50</v>
      </c>
      <c r="BF53597" s="101" t="s">
        <v>58</v>
      </c>
      <c r="BK53597" s="98" t="s">
        <v>70</v>
      </c>
    </row>
    <row r="53598" spans="17:63" ht="29.25" customHeight="1" x14ac:dyDescent="0.2">
      <c r="Q53598" s="92" t="s">
        <v>50</v>
      </c>
      <c r="BF53598" s="101" t="s">
        <v>58</v>
      </c>
      <c r="BK53598" s="98" t="s">
        <v>70</v>
      </c>
    </row>
    <row r="53599" spans="17:63" ht="29.25" customHeight="1" x14ac:dyDescent="0.2">
      <c r="Q53599" s="92" t="s">
        <v>50</v>
      </c>
      <c r="BF53599" s="101" t="s">
        <v>58</v>
      </c>
      <c r="BK53599" s="98" t="s">
        <v>70</v>
      </c>
    </row>
    <row r="53600" spans="17:63" ht="29.25" customHeight="1" x14ac:dyDescent="0.2">
      <c r="Q53600" s="92" t="s">
        <v>50</v>
      </c>
      <c r="BF53600" s="101" t="s">
        <v>58</v>
      </c>
      <c r="BK53600" s="98" t="s">
        <v>70</v>
      </c>
    </row>
    <row r="53601" spans="17:63" ht="29.25" customHeight="1" x14ac:dyDescent="0.2">
      <c r="Q53601" s="92" t="s">
        <v>50</v>
      </c>
      <c r="BF53601" s="101" t="s">
        <v>58</v>
      </c>
      <c r="BK53601" s="98" t="s">
        <v>70</v>
      </c>
    </row>
    <row r="53602" spans="17:63" ht="29.25" customHeight="1" x14ac:dyDescent="0.2">
      <c r="Q53602" s="92" t="s">
        <v>50</v>
      </c>
      <c r="BF53602" s="101" t="s">
        <v>58</v>
      </c>
      <c r="BK53602" s="98" t="s">
        <v>70</v>
      </c>
    </row>
    <row r="53603" spans="17:63" ht="29.25" customHeight="1" x14ac:dyDescent="0.2">
      <c r="Q53603" s="92" t="s">
        <v>50</v>
      </c>
      <c r="BF53603" s="101" t="s">
        <v>58</v>
      </c>
      <c r="BK53603" s="98" t="s">
        <v>70</v>
      </c>
    </row>
    <row r="53604" spans="17:63" ht="29.25" customHeight="1" x14ac:dyDescent="0.2">
      <c r="Q53604" s="92" t="s">
        <v>50</v>
      </c>
      <c r="BF53604" s="101" t="s">
        <v>58</v>
      </c>
      <c r="BK53604" s="98" t="s">
        <v>70</v>
      </c>
    </row>
    <row r="53605" spans="17:63" ht="29.25" customHeight="1" x14ac:dyDescent="0.2">
      <c r="Q53605" s="92" t="s">
        <v>50</v>
      </c>
      <c r="BF53605" s="101" t="s">
        <v>58</v>
      </c>
      <c r="BK53605" s="98" t="s">
        <v>70</v>
      </c>
    </row>
    <row r="53606" spans="17:63" ht="29.25" customHeight="1" x14ac:dyDescent="0.2">
      <c r="Q53606" s="92" t="s">
        <v>50</v>
      </c>
      <c r="BF53606" s="101" t="s">
        <v>58</v>
      </c>
      <c r="BK53606" s="98" t="s">
        <v>70</v>
      </c>
    </row>
    <row r="53607" spans="17:63" ht="29.25" customHeight="1" x14ac:dyDescent="0.2">
      <c r="Q53607" s="92" t="s">
        <v>50</v>
      </c>
      <c r="BF53607" s="101" t="s">
        <v>58</v>
      </c>
      <c r="BK53607" s="98" t="s">
        <v>70</v>
      </c>
    </row>
    <row r="53608" spans="17:63" ht="29.25" customHeight="1" x14ac:dyDescent="0.2">
      <c r="Q53608" s="92" t="s">
        <v>50</v>
      </c>
      <c r="BF53608" s="101" t="s">
        <v>58</v>
      </c>
      <c r="BK53608" s="98" t="s">
        <v>70</v>
      </c>
    </row>
    <row r="53609" spans="17:63" ht="29.25" customHeight="1" x14ac:dyDescent="0.2">
      <c r="Q53609" s="92" t="s">
        <v>50</v>
      </c>
      <c r="BF53609" s="101" t="s">
        <v>58</v>
      </c>
      <c r="BK53609" s="98" t="s">
        <v>70</v>
      </c>
    </row>
    <row r="53610" spans="17:63" ht="29.25" customHeight="1" x14ac:dyDescent="0.2">
      <c r="Q53610" s="92" t="s">
        <v>50</v>
      </c>
      <c r="BF53610" s="101" t="s">
        <v>58</v>
      </c>
      <c r="BK53610" s="98" t="s">
        <v>70</v>
      </c>
    </row>
    <row r="53611" spans="17:63" ht="29.25" customHeight="1" x14ac:dyDescent="0.2">
      <c r="Q53611" s="92" t="s">
        <v>50</v>
      </c>
      <c r="BF53611" s="101" t="s">
        <v>58</v>
      </c>
      <c r="BK53611" s="98" t="s">
        <v>70</v>
      </c>
    </row>
    <row r="53612" spans="17:63" ht="29.25" customHeight="1" x14ac:dyDescent="0.2">
      <c r="Q53612" s="92" t="s">
        <v>50</v>
      </c>
      <c r="BF53612" s="101" t="s">
        <v>58</v>
      </c>
      <c r="BK53612" s="98" t="s">
        <v>70</v>
      </c>
    </row>
    <row r="53613" spans="17:63" ht="29.25" customHeight="1" x14ac:dyDescent="0.2">
      <c r="Q53613" s="92" t="s">
        <v>50</v>
      </c>
      <c r="BF53613" s="101" t="s">
        <v>58</v>
      </c>
      <c r="BK53613" s="98" t="s">
        <v>70</v>
      </c>
    </row>
    <row r="53614" spans="17:63" ht="29.25" customHeight="1" x14ac:dyDescent="0.2">
      <c r="Q53614" s="92" t="s">
        <v>50</v>
      </c>
      <c r="BF53614" s="101" t="s">
        <v>58</v>
      </c>
      <c r="BK53614" s="98" t="s">
        <v>70</v>
      </c>
    </row>
    <row r="53615" spans="17:63" ht="29.25" customHeight="1" x14ac:dyDescent="0.2">
      <c r="Q53615" s="92" t="s">
        <v>50</v>
      </c>
      <c r="BF53615" s="101" t="s">
        <v>58</v>
      </c>
      <c r="BK53615" s="98" t="s">
        <v>70</v>
      </c>
    </row>
    <row r="53616" spans="17:63" ht="29.25" customHeight="1" x14ac:dyDescent="0.2">
      <c r="Q53616" s="92" t="s">
        <v>50</v>
      </c>
      <c r="BF53616" s="101" t="s">
        <v>58</v>
      </c>
      <c r="BK53616" s="98" t="s">
        <v>70</v>
      </c>
    </row>
    <row r="53617" spans="17:63" ht="29.25" customHeight="1" x14ac:dyDescent="0.2">
      <c r="Q53617" s="92" t="s">
        <v>50</v>
      </c>
      <c r="BF53617" s="101" t="s">
        <v>58</v>
      </c>
      <c r="BK53617" s="98" t="s">
        <v>70</v>
      </c>
    </row>
    <row r="53618" spans="17:63" ht="29.25" customHeight="1" x14ac:dyDescent="0.2">
      <c r="Q53618" s="92" t="s">
        <v>50</v>
      </c>
      <c r="BF53618" s="101" t="s">
        <v>58</v>
      </c>
      <c r="BK53618" s="98" t="s">
        <v>70</v>
      </c>
    </row>
    <row r="53619" spans="17:63" ht="29.25" customHeight="1" x14ac:dyDescent="0.2">
      <c r="Q53619" s="92" t="s">
        <v>50</v>
      </c>
      <c r="BF53619" s="101" t="s">
        <v>58</v>
      </c>
      <c r="BK53619" s="98" t="s">
        <v>70</v>
      </c>
    </row>
    <row r="53620" spans="17:63" ht="29.25" customHeight="1" x14ac:dyDescent="0.2">
      <c r="Q53620" s="92" t="s">
        <v>50</v>
      </c>
      <c r="BF53620" s="101" t="s">
        <v>58</v>
      </c>
      <c r="BK53620" s="98" t="s">
        <v>70</v>
      </c>
    </row>
    <row r="53621" spans="17:63" ht="29.25" customHeight="1" x14ac:dyDescent="0.2">
      <c r="Q53621" s="92" t="s">
        <v>50</v>
      </c>
      <c r="BF53621" s="101" t="s">
        <v>58</v>
      </c>
      <c r="BK53621" s="98" t="s">
        <v>70</v>
      </c>
    </row>
    <row r="53622" spans="17:63" ht="29.25" customHeight="1" x14ac:dyDescent="0.2">
      <c r="Q53622" s="92" t="s">
        <v>50</v>
      </c>
      <c r="BF53622" s="101" t="s">
        <v>58</v>
      </c>
      <c r="BK53622" s="98" t="s">
        <v>70</v>
      </c>
    </row>
    <row r="53623" spans="17:63" ht="29.25" customHeight="1" x14ac:dyDescent="0.2">
      <c r="Q53623" s="92" t="s">
        <v>50</v>
      </c>
      <c r="BF53623" s="101" t="s">
        <v>58</v>
      </c>
      <c r="BK53623" s="98" t="s">
        <v>70</v>
      </c>
    </row>
    <row r="53624" spans="17:63" ht="29.25" customHeight="1" x14ac:dyDescent="0.2">
      <c r="Q53624" s="92" t="s">
        <v>50</v>
      </c>
      <c r="BF53624" s="101" t="s">
        <v>58</v>
      </c>
      <c r="BK53624" s="98" t="s">
        <v>70</v>
      </c>
    </row>
    <row r="53625" spans="17:63" ht="29.25" customHeight="1" x14ac:dyDescent="0.2">
      <c r="Q53625" s="92" t="s">
        <v>50</v>
      </c>
      <c r="BF53625" s="101" t="s">
        <v>58</v>
      </c>
      <c r="BK53625" s="98" t="s">
        <v>70</v>
      </c>
    </row>
    <row r="53626" spans="17:63" ht="29.25" customHeight="1" x14ac:dyDescent="0.2">
      <c r="Q53626" s="92" t="s">
        <v>50</v>
      </c>
      <c r="BF53626" s="101" t="s">
        <v>58</v>
      </c>
      <c r="BK53626" s="98" t="s">
        <v>70</v>
      </c>
    </row>
    <row r="53627" spans="17:63" ht="29.25" customHeight="1" x14ac:dyDescent="0.2">
      <c r="Q53627" s="92" t="s">
        <v>50</v>
      </c>
      <c r="BF53627" s="101" t="s">
        <v>58</v>
      </c>
      <c r="BK53627" s="98" t="s">
        <v>70</v>
      </c>
    </row>
    <row r="53628" spans="17:63" ht="29.25" customHeight="1" x14ac:dyDescent="0.2">
      <c r="Q53628" s="92" t="s">
        <v>50</v>
      </c>
      <c r="BF53628" s="101" t="s">
        <v>58</v>
      </c>
      <c r="BK53628" s="98" t="s">
        <v>70</v>
      </c>
    </row>
    <row r="53629" spans="17:63" ht="29.25" customHeight="1" x14ac:dyDescent="0.2">
      <c r="Q53629" s="92" t="s">
        <v>50</v>
      </c>
      <c r="BF53629" s="101" t="s">
        <v>58</v>
      </c>
      <c r="BK53629" s="98" t="s">
        <v>70</v>
      </c>
    </row>
    <row r="53630" spans="17:63" ht="29.25" customHeight="1" x14ac:dyDescent="0.2">
      <c r="Q53630" s="92" t="s">
        <v>50</v>
      </c>
      <c r="BF53630" s="101" t="s">
        <v>58</v>
      </c>
      <c r="BK53630" s="98" t="s">
        <v>70</v>
      </c>
    </row>
    <row r="53631" spans="17:63" ht="29.25" customHeight="1" x14ac:dyDescent="0.2">
      <c r="Q53631" s="92" t="s">
        <v>50</v>
      </c>
      <c r="BF53631" s="101" t="s">
        <v>58</v>
      </c>
      <c r="BK53631" s="98" t="s">
        <v>70</v>
      </c>
    </row>
    <row r="53632" spans="17:63" ht="29.25" customHeight="1" x14ac:dyDescent="0.2">
      <c r="Q53632" s="92" t="s">
        <v>50</v>
      </c>
      <c r="BF53632" s="101" t="s">
        <v>58</v>
      </c>
      <c r="BK53632" s="98" t="s">
        <v>70</v>
      </c>
    </row>
    <row r="53633" spans="17:63" ht="29.25" customHeight="1" x14ac:dyDescent="0.2">
      <c r="Q53633" s="92" t="s">
        <v>50</v>
      </c>
      <c r="BF53633" s="101" t="s">
        <v>58</v>
      </c>
      <c r="BK53633" s="98" t="s">
        <v>70</v>
      </c>
    </row>
    <row r="53634" spans="17:63" ht="29.25" customHeight="1" x14ac:dyDescent="0.2">
      <c r="Q53634" s="92" t="s">
        <v>50</v>
      </c>
      <c r="BF53634" s="101" t="s">
        <v>58</v>
      </c>
      <c r="BK53634" s="98" t="s">
        <v>70</v>
      </c>
    </row>
    <row r="53635" spans="17:63" ht="29.25" customHeight="1" x14ac:dyDescent="0.2">
      <c r="Q53635" s="92" t="s">
        <v>50</v>
      </c>
      <c r="BF53635" s="101" t="s">
        <v>58</v>
      </c>
      <c r="BK53635" s="98" t="s">
        <v>70</v>
      </c>
    </row>
    <row r="53636" spans="17:63" ht="29.25" customHeight="1" x14ac:dyDescent="0.2">
      <c r="Q53636" s="92" t="s">
        <v>50</v>
      </c>
      <c r="BF53636" s="101" t="s">
        <v>58</v>
      </c>
      <c r="BK53636" s="98" t="s">
        <v>70</v>
      </c>
    </row>
    <row r="53637" spans="17:63" ht="29.25" customHeight="1" x14ac:dyDescent="0.2">
      <c r="Q53637" s="92" t="s">
        <v>50</v>
      </c>
      <c r="BF53637" s="101" t="s">
        <v>58</v>
      </c>
      <c r="BK53637" s="98" t="s">
        <v>70</v>
      </c>
    </row>
    <row r="53638" spans="17:63" ht="29.25" customHeight="1" x14ac:dyDescent="0.2">
      <c r="Q53638" s="92" t="s">
        <v>50</v>
      </c>
      <c r="BF53638" s="101" t="s">
        <v>58</v>
      </c>
      <c r="BK53638" s="98" t="s">
        <v>70</v>
      </c>
    </row>
    <row r="53639" spans="17:63" ht="29.25" customHeight="1" x14ac:dyDescent="0.2">
      <c r="Q53639" s="92" t="s">
        <v>50</v>
      </c>
      <c r="BF53639" s="101" t="s">
        <v>58</v>
      </c>
      <c r="BK53639" s="98" t="s">
        <v>70</v>
      </c>
    </row>
    <row r="53640" spans="17:63" ht="29.25" customHeight="1" x14ac:dyDescent="0.2">
      <c r="Q53640" s="92" t="s">
        <v>50</v>
      </c>
      <c r="BF53640" s="101" t="s">
        <v>58</v>
      </c>
      <c r="BK53640" s="98" t="s">
        <v>70</v>
      </c>
    </row>
    <row r="53641" spans="17:63" ht="29.25" customHeight="1" x14ac:dyDescent="0.2">
      <c r="Q53641" s="92" t="s">
        <v>50</v>
      </c>
      <c r="BF53641" s="101" t="s">
        <v>58</v>
      </c>
      <c r="BK53641" s="98" t="s">
        <v>70</v>
      </c>
    </row>
    <row r="53642" spans="17:63" ht="29.25" customHeight="1" x14ac:dyDescent="0.2">
      <c r="Q53642" s="92" t="s">
        <v>50</v>
      </c>
      <c r="BF53642" s="101" t="s">
        <v>58</v>
      </c>
      <c r="BK53642" s="98" t="s">
        <v>70</v>
      </c>
    </row>
    <row r="53643" spans="17:63" ht="29.25" customHeight="1" x14ac:dyDescent="0.2">
      <c r="Q53643" s="92" t="s">
        <v>50</v>
      </c>
      <c r="BF53643" s="101" t="s">
        <v>58</v>
      </c>
      <c r="BK53643" s="98" t="s">
        <v>70</v>
      </c>
    </row>
    <row r="53644" spans="17:63" ht="29.25" customHeight="1" x14ac:dyDescent="0.2">
      <c r="Q53644" s="92" t="s">
        <v>50</v>
      </c>
      <c r="BF53644" s="101" t="s">
        <v>58</v>
      </c>
      <c r="BK53644" s="98" t="s">
        <v>70</v>
      </c>
    </row>
    <row r="53645" spans="17:63" ht="29.25" customHeight="1" x14ac:dyDescent="0.2">
      <c r="Q53645" s="92" t="s">
        <v>50</v>
      </c>
      <c r="BF53645" s="101" t="s">
        <v>58</v>
      </c>
      <c r="BK53645" s="98" t="s">
        <v>70</v>
      </c>
    </row>
    <row r="53646" spans="17:63" ht="29.25" customHeight="1" x14ac:dyDescent="0.2">
      <c r="Q53646" s="92" t="s">
        <v>50</v>
      </c>
      <c r="BF53646" s="101" t="s">
        <v>58</v>
      </c>
      <c r="BK53646" s="98" t="s">
        <v>70</v>
      </c>
    </row>
    <row r="53647" spans="17:63" ht="29.25" customHeight="1" x14ac:dyDescent="0.2">
      <c r="Q53647" s="92" t="s">
        <v>50</v>
      </c>
      <c r="BF53647" s="101" t="s">
        <v>58</v>
      </c>
      <c r="BK53647" s="98" t="s">
        <v>70</v>
      </c>
    </row>
    <row r="53648" spans="17:63" ht="29.25" customHeight="1" x14ac:dyDescent="0.2">
      <c r="Q53648" s="92" t="s">
        <v>50</v>
      </c>
      <c r="BF53648" s="101" t="s">
        <v>58</v>
      </c>
      <c r="BK53648" s="98" t="s">
        <v>70</v>
      </c>
    </row>
    <row r="53649" spans="17:63" ht="29.25" customHeight="1" x14ac:dyDescent="0.2">
      <c r="Q53649" s="92" t="s">
        <v>50</v>
      </c>
      <c r="BF53649" s="101" t="s">
        <v>58</v>
      </c>
      <c r="BK53649" s="98" t="s">
        <v>70</v>
      </c>
    </row>
    <row r="53650" spans="17:63" ht="29.25" customHeight="1" x14ac:dyDescent="0.2">
      <c r="Q53650" s="92" t="s">
        <v>50</v>
      </c>
      <c r="BF53650" s="101" t="s">
        <v>58</v>
      </c>
      <c r="BK53650" s="98" t="s">
        <v>70</v>
      </c>
    </row>
    <row r="53651" spans="17:63" ht="29.25" customHeight="1" x14ac:dyDescent="0.2">
      <c r="Q53651" s="92" t="s">
        <v>50</v>
      </c>
      <c r="BF53651" s="101" t="s">
        <v>58</v>
      </c>
      <c r="BK53651" s="98" t="s">
        <v>70</v>
      </c>
    </row>
    <row r="53652" spans="17:63" ht="29.25" customHeight="1" x14ac:dyDescent="0.2">
      <c r="Q53652" s="92" t="s">
        <v>50</v>
      </c>
      <c r="BF53652" s="101" t="s">
        <v>58</v>
      </c>
      <c r="BK53652" s="98" t="s">
        <v>70</v>
      </c>
    </row>
    <row r="53653" spans="17:63" ht="29.25" customHeight="1" x14ac:dyDescent="0.2">
      <c r="Q53653" s="92" t="s">
        <v>50</v>
      </c>
      <c r="BF53653" s="101" t="s">
        <v>58</v>
      </c>
      <c r="BK53653" s="98" t="s">
        <v>70</v>
      </c>
    </row>
    <row r="53654" spans="17:63" ht="29.25" customHeight="1" x14ac:dyDescent="0.2">
      <c r="Q53654" s="92" t="s">
        <v>50</v>
      </c>
      <c r="BF53654" s="101" t="s">
        <v>58</v>
      </c>
      <c r="BK53654" s="98" t="s">
        <v>70</v>
      </c>
    </row>
    <row r="53655" spans="17:63" ht="29.25" customHeight="1" x14ac:dyDescent="0.2">
      <c r="Q53655" s="92" t="s">
        <v>50</v>
      </c>
      <c r="BF53655" s="101" t="s">
        <v>58</v>
      </c>
      <c r="BK53655" s="98" t="s">
        <v>70</v>
      </c>
    </row>
    <row r="53656" spans="17:63" ht="29.25" customHeight="1" x14ac:dyDescent="0.2">
      <c r="Q53656" s="92" t="s">
        <v>50</v>
      </c>
      <c r="BF53656" s="101" t="s">
        <v>58</v>
      </c>
      <c r="BK53656" s="98" t="s">
        <v>70</v>
      </c>
    </row>
    <row r="53657" spans="17:63" ht="29.25" customHeight="1" x14ac:dyDescent="0.2">
      <c r="Q53657" s="92" t="s">
        <v>50</v>
      </c>
      <c r="BF53657" s="101" t="s">
        <v>58</v>
      </c>
      <c r="BK53657" s="98" t="s">
        <v>70</v>
      </c>
    </row>
    <row r="53658" spans="17:63" ht="29.25" customHeight="1" x14ac:dyDescent="0.2">
      <c r="Q53658" s="92" t="s">
        <v>50</v>
      </c>
      <c r="BF53658" s="101" t="s">
        <v>58</v>
      </c>
      <c r="BK53658" s="98" t="s">
        <v>70</v>
      </c>
    </row>
    <row r="53659" spans="17:63" ht="29.25" customHeight="1" x14ac:dyDescent="0.2">
      <c r="Q53659" s="92" t="s">
        <v>50</v>
      </c>
      <c r="BF53659" s="101" t="s">
        <v>58</v>
      </c>
      <c r="BK53659" s="98" t="s">
        <v>70</v>
      </c>
    </row>
    <row r="53660" spans="17:63" ht="29.25" customHeight="1" x14ac:dyDescent="0.2">
      <c r="Q53660" s="92" t="s">
        <v>50</v>
      </c>
      <c r="BF53660" s="101" t="s">
        <v>58</v>
      </c>
      <c r="BK53660" s="98" t="s">
        <v>70</v>
      </c>
    </row>
    <row r="53661" spans="17:63" ht="29.25" customHeight="1" x14ac:dyDescent="0.2">
      <c r="Q53661" s="92" t="s">
        <v>50</v>
      </c>
      <c r="BF53661" s="101" t="s">
        <v>58</v>
      </c>
      <c r="BK53661" s="98" t="s">
        <v>70</v>
      </c>
    </row>
    <row r="53662" spans="17:63" ht="29.25" customHeight="1" x14ac:dyDescent="0.2">
      <c r="Q53662" s="92" t="s">
        <v>50</v>
      </c>
      <c r="BF53662" s="101" t="s">
        <v>58</v>
      </c>
      <c r="BK53662" s="98" t="s">
        <v>70</v>
      </c>
    </row>
    <row r="53663" spans="17:63" ht="29.25" customHeight="1" x14ac:dyDescent="0.2">
      <c r="Q53663" s="92" t="s">
        <v>50</v>
      </c>
      <c r="BF53663" s="101" t="s">
        <v>58</v>
      </c>
      <c r="BK53663" s="98" t="s">
        <v>70</v>
      </c>
    </row>
    <row r="53664" spans="17:63" ht="29.25" customHeight="1" x14ac:dyDescent="0.2">
      <c r="Q53664" s="92" t="s">
        <v>50</v>
      </c>
      <c r="BF53664" s="101" t="s">
        <v>58</v>
      </c>
      <c r="BK53664" s="98" t="s">
        <v>70</v>
      </c>
    </row>
    <row r="53665" spans="17:63" ht="29.25" customHeight="1" x14ac:dyDescent="0.2">
      <c r="Q53665" s="92" t="s">
        <v>50</v>
      </c>
      <c r="BF53665" s="101" t="s">
        <v>58</v>
      </c>
      <c r="BK53665" s="98" t="s">
        <v>70</v>
      </c>
    </row>
    <row r="53666" spans="17:63" ht="29.25" customHeight="1" x14ac:dyDescent="0.2">
      <c r="Q53666" s="92" t="s">
        <v>50</v>
      </c>
      <c r="BF53666" s="101" t="s">
        <v>58</v>
      </c>
      <c r="BK53666" s="98" t="s">
        <v>70</v>
      </c>
    </row>
    <row r="53667" spans="17:63" ht="29.25" customHeight="1" x14ac:dyDescent="0.2">
      <c r="Q53667" s="92" t="s">
        <v>50</v>
      </c>
      <c r="BF53667" s="101" t="s">
        <v>58</v>
      </c>
      <c r="BK53667" s="98" t="s">
        <v>70</v>
      </c>
    </row>
    <row r="53668" spans="17:63" ht="29.25" customHeight="1" x14ac:dyDescent="0.2">
      <c r="Q53668" s="92" t="s">
        <v>50</v>
      </c>
      <c r="BF53668" s="101" t="s">
        <v>58</v>
      </c>
      <c r="BK53668" s="98" t="s">
        <v>70</v>
      </c>
    </row>
    <row r="53669" spans="17:63" ht="29.25" customHeight="1" x14ac:dyDescent="0.2">
      <c r="Q53669" s="92" t="s">
        <v>50</v>
      </c>
      <c r="BF53669" s="101" t="s">
        <v>58</v>
      </c>
      <c r="BK53669" s="98" t="s">
        <v>70</v>
      </c>
    </row>
    <row r="53670" spans="17:63" ht="29.25" customHeight="1" x14ac:dyDescent="0.2">
      <c r="Q53670" s="92" t="s">
        <v>50</v>
      </c>
      <c r="BF53670" s="101" t="s">
        <v>58</v>
      </c>
      <c r="BK53670" s="98" t="s">
        <v>70</v>
      </c>
    </row>
    <row r="53671" spans="17:63" ht="29.25" customHeight="1" x14ac:dyDescent="0.2">
      <c r="Q53671" s="92" t="s">
        <v>50</v>
      </c>
      <c r="BF53671" s="101" t="s">
        <v>58</v>
      </c>
      <c r="BK53671" s="98" t="s">
        <v>70</v>
      </c>
    </row>
    <row r="53672" spans="17:63" ht="29.25" customHeight="1" x14ac:dyDescent="0.2">
      <c r="Q53672" s="92" t="s">
        <v>50</v>
      </c>
      <c r="BF53672" s="101" t="s">
        <v>58</v>
      </c>
      <c r="BK53672" s="98" t="s">
        <v>70</v>
      </c>
    </row>
    <row r="53673" spans="17:63" ht="29.25" customHeight="1" x14ac:dyDescent="0.2">
      <c r="Q53673" s="92" t="s">
        <v>50</v>
      </c>
      <c r="BF53673" s="101" t="s">
        <v>58</v>
      </c>
      <c r="BK53673" s="98" t="s">
        <v>70</v>
      </c>
    </row>
    <row r="53674" spans="17:63" ht="29.25" customHeight="1" x14ac:dyDescent="0.2">
      <c r="Q53674" s="92" t="s">
        <v>50</v>
      </c>
      <c r="BF53674" s="101" t="s">
        <v>58</v>
      </c>
      <c r="BK53674" s="98" t="s">
        <v>70</v>
      </c>
    </row>
    <row r="53675" spans="17:63" ht="29.25" customHeight="1" x14ac:dyDescent="0.2">
      <c r="Q53675" s="92" t="s">
        <v>50</v>
      </c>
      <c r="BF53675" s="101" t="s">
        <v>58</v>
      </c>
      <c r="BK53675" s="98" t="s">
        <v>70</v>
      </c>
    </row>
    <row r="53676" spans="17:63" ht="29.25" customHeight="1" x14ac:dyDescent="0.2">
      <c r="Q53676" s="92" t="s">
        <v>50</v>
      </c>
      <c r="BF53676" s="101" t="s">
        <v>58</v>
      </c>
      <c r="BK53676" s="98" t="s">
        <v>70</v>
      </c>
    </row>
    <row r="53677" spans="17:63" ht="29.25" customHeight="1" x14ac:dyDescent="0.2">
      <c r="Q53677" s="92" t="s">
        <v>50</v>
      </c>
      <c r="BF53677" s="101" t="s">
        <v>58</v>
      </c>
      <c r="BK53677" s="98" t="s">
        <v>70</v>
      </c>
    </row>
    <row r="53678" spans="17:63" ht="29.25" customHeight="1" x14ac:dyDescent="0.2">
      <c r="Q53678" s="92" t="s">
        <v>50</v>
      </c>
      <c r="BF53678" s="101" t="s">
        <v>58</v>
      </c>
      <c r="BK53678" s="98" t="s">
        <v>70</v>
      </c>
    </row>
    <row r="53679" spans="17:63" ht="29.25" customHeight="1" x14ac:dyDescent="0.2">
      <c r="Q53679" s="92" t="s">
        <v>50</v>
      </c>
      <c r="BF53679" s="101" t="s">
        <v>58</v>
      </c>
      <c r="BK53679" s="98" t="s">
        <v>70</v>
      </c>
    </row>
    <row r="53680" spans="17:63" ht="29.25" customHeight="1" x14ac:dyDescent="0.2">
      <c r="Q53680" s="92" t="s">
        <v>50</v>
      </c>
      <c r="BF53680" s="101" t="s">
        <v>58</v>
      </c>
      <c r="BK53680" s="98" t="s">
        <v>70</v>
      </c>
    </row>
    <row r="53681" spans="17:63" ht="29.25" customHeight="1" x14ac:dyDescent="0.2">
      <c r="Q53681" s="92" t="s">
        <v>50</v>
      </c>
      <c r="BF53681" s="101" t="s">
        <v>58</v>
      </c>
      <c r="BK53681" s="98" t="s">
        <v>70</v>
      </c>
    </row>
    <row r="53682" spans="17:63" ht="29.25" customHeight="1" x14ac:dyDescent="0.2">
      <c r="Q53682" s="92" t="s">
        <v>50</v>
      </c>
      <c r="BF53682" s="101" t="s">
        <v>58</v>
      </c>
      <c r="BK53682" s="98" t="s">
        <v>70</v>
      </c>
    </row>
    <row r="53683" spans="17:63" ht="29.25" customHeight="1" x14ac:dyDescent="0.2">
      <c r="Q53683" s="92" t="s">
        <v>50</v>
      </c>
      <c r="BF53683" s="101" t="s">
        <v>58</v>
      </c>
      <c r="BK53683" s="98" t="s">
        <v>70</v>
      </c>
    </row>
    <row r="53684" spans="17:63" ht="29.25" customHeight="1" x14ac:dyDescent="0.2">
      <c r="Q53684" s="92" t="s">
        <v>50</v>
      </c>
      <c r="BF53684" s="101" t="s">
        <v>58</v>
      </c>
      <c r="BK53684" s="98" t="s">
        <v>70</v>
      </c>
    </row>
    <row r="53685" spans="17:63" ht="29.25" customHeight="1" x14ac:dyDescent="0.2">
      <c r="Q53685" s="92" t="s">
        <v>50</v>
      </c>
      <c r="BF53685" s="101" t="s">
        <v>58</v>
      </c>
      <c r="BK53685" s="98" t="s">
        <v>70</v>
      </c>
    </row>
    <row r="53686" spans="17:63" ht="29.25" customHeight="1" x14ac:dyDescent="0.2">
      <c r="Q53686" s="92" t="s">
        <v>50</v>
      </c>
      <c r="BF53686" s="101" t="s">
        <v>58</v>
      </c>
      <c r="BK53686" s="98" t="s">
        <v>70</v>
      </c>
    </row>
    <row r="53687" spans="17:63" ht="29.25" customHeight="1" x14ac:dyDescent="0.2">
      <c r="Q53687" s="92" t="s">
        <v>50</v>
      </c>
      <c r="BF53687" s="101" t="s">
        <v>58</v>
      </c>
      <c r="BK53687" s="98" t="s">
        <v>70</v>
      </c>
    </row>
    <row r="53688" spans="17:63" ht="29.25" customHeight="1" x14ac:dyDescent="0.2">
      <c r="Q53688" s="92" t="s">
        <v>50</v>
      </c>
      <c r="BF53688" s="101" t="s">
        <v>58</v>
      </c>
      <c r="BK53688" s="98" t="s">
        <v>70</v>
      </c>
    </row>
    <row r="53689" spans="17:63" ht="29.25" customHeight="1" x14ac:dyDescent="0.2">
      <c r="Q53689" s="92" t="s">
        <v>50</v>
      </c>
      <c r="BF53689" s="101" t="s">
        <v>58</v>
      </c>
      <c r="BK53689" s="98" t="s">
        <v>70</v>
      </c>
    </row>
    <row r="53690" spans="17:63" ht="29.25" customHeight="1" x14ac:dyDescent="0.2">
      <c r="Q53690" s="92" t="s">
        <v>50</v>
      </c>
      <c r="BF53690" s="101" t="s">
        <v>58</v>
      </c>
      <c r="BK53690" s="98" t="s">
        <v>70</v>
      </c>
    </row>
    <row r="53691" spans="17:63" ht="29.25" customHeight="1" x14ac:dyDescent="0.2">
      <c r="Q53691" s="92" t="s">
        <v>50</v>
      </c>
      <c r="BF53691" s="101" t="s">
        <v>58</v>
      </c>
      <c r="BK53691" s="98" t="s">
        <v>70</v>
      </c>
    </row>
    <row r="53692" spans="17:63" ht="29.25" customHeight="1" x14ac:dyDescent="0.2">
      <c r="Q53692" s="92" t="s">
        <v>50</v>
      </c>
      <c r="BF53692" s="101" t="s">
        <v>58</v>
      </c>
      <c r="BK53692" s="98" t="s">
        <v>70</v>
      </c>
    </row>
    <row r="53693" spans="17:63" ht="29.25" customHeight="1" x14ac:dyDescent="0.2">
      <c r="Q53693" s="92" t="s">
        <v>50</v>
      </c>
      <c r="BF53693" s="101" t="s">
        <v>58</v>
      </c>
      <c r="BK53693" s="98" t="s">
        <v>70</v>
      </c>
    </row>
    <row r="53694" spans="17:63" ht="29.25" customHeight="1" x14ac:dyDescent="0.2">
      <c r="Q53694" s="92" t="s">
        <v>50</v>
      </c>
      <c r="BF53694" s="101" t="s">
        <v>58</v>
      </c>
      <c r="BK53694" s="98" t="s">
        <v>70</v>
      </c>
    </row>
    <row r="53695" spans="17:63" ht="29.25" customHeight="1" x14ac:dyDescent="0.2">
      <c r="Q53695" s="92" t="s">
        <v>50</v>
      </c>
      <c r="BF53695" s="101" t="s">
        <v>58</v>
      </c>
      <c r="BK53695" s="98" t="s">
        <v>70</v>
      </c>
    </row>
    <row r="53696" spans="17:63" ht="29.25" customHeight="1" x14ac:dyDescent="0.2">
      <c r="Q53696" s="92" t="s">
        <v>50</v>
      </c>
      <c r="BF53696" s="101" t="s">
        <v>58</v>
      </c>
      <c r="BK53696" s="98" t="s">
        <v>70</v>
      </c>
    </row>
    <row r="53697" spans="17:63" ht="29.25" customHeight="1" x14ac:dyDescent="0.2">
      <c r="Q53697" s="92" t="s">
        <v>50</v>
      </c>
      <c r="BF53697" s="101" t="s">
        <v>58</v>
      </c>
      <c r="BK53697" s="98" t="s">
        <v>70</v>
      </c>
    </row>
    <row r="53698" spans="17:63" ht="29.25" customHeight="1" x14ac:dyDescent="0.2">
      <c r="Q53698" s="92" t="s">
        <v>50</v>
      </c>
      <c r="BF53698" s="101" t="s">
        <v>58</v>
      </c>
      <c r="BK53698" s="98" t="s">
        <v>70</v>
      </c>
    </row>
    <row r="53699" spans="17:63" ht="29.25" customHeight="1" x14ac:dyDescent="0.2">
      <c r="Q53699" s="92" t="s">
        <v>50</v>
      </c>
      <c r="BF53699" s="101" t="s">
        <v>58</v>
      </c>
      <c r="BK53699" s="98" t="s">
        <v>70</v>
      </c>
    </row>
    <row r="53700" spans="17:63" ht="29.25" customHeight="1" x14ac:dyDescent="0.2">
      <c r="Q53700" s="92" t="s">
        <v>50</v>
      </c>
      <c r="BF53700" s="101" t="s">
        <v>58</v>
      </c>
      <c r="BK53700" s="98" t="s">
        <v>70</v>
      </c>
    </row>
    <row r="53701" spans="17:63" ht="29.25" customHeight="1" x14ac:dyDescent="0.2">
      <c r="Q53701" s="92" t="s">
        <v>50</v>
      </c>
      <c r="BF53701" s="101" t="s">
        <v>58</v>
      </c>
      <c r="BK53701" s="98" t="s">
        <v>70</v>
      </c>
    </row>
    <row r="53702" spans="17:63" ht="29.25" customHeight="1" x14ac:dyDescent="0.2">
      <c r="Q53702" s="92" t="s">
        <v>50</v>
      </c>
      <c r="BF53702" s="101" t="s">
        <v>58</v>
      </c>
      <c r="BK53702" s="98" t="s">
        <v>70</v>
      </c>
    </row>
    <row r="53703" spans="17:63" ht="29.25" customHeight="1" x14ac:dyDescent="0.2">
      <c r="Q53703" s="92" t="s">
        <v>50</v>
      </c>
      <c r="BF53703" s="101" t="s">
        <v>58</v>
      </c>
      <c r="BK53703" s="98" t="s">
        <v>70</v>
      </c>
    </row>
    <row r="53704" spans="17:63" ht="29.25" customHeight="1" x14ac:dyDescent="0.2">
      <c r="Q53704" s="92" t="s">
        <v>50</v>
      </c>
      <c r="BF53704" s="101" t="s">
        <v>58</v>
      </c>
      <c r="BK53704" s="98" t="s">
        <v>70</v>
      </c>
    </row>
    <row r="53705" spans="17:63" ht="29.25" customHeight="1" x14ac:dyDescent="0.2">
      <c r="Q53705" s="92" t="s">
        <v>50</v>
      </c>
      <c r="BF53705" s="101" t="s">
        <v>58</v>
      </c>
      <c r="BK53705" s="98" t="s">
        <v>70</v>
      </c>
    </row>
    <row r="53706" spans="17:63" ht="29.25" customHeight="1" x14ac:dyDescent="0.2">
      <c r="Q53706" s="92" t="s">
        <v>50</v>
      </c>
      <c r="BF53706" s="101" t="s">
        <v>58</v>
      </c>
      <c r="BK53706" s="98" t="s">
        <v>70</v>
      </c>
    </row>
    <row r="53707" spans="17:63" ht="29.25" customHeight="1" x14ac:dyDescent="0.2">
      <c r="Q53707" s="92" t="s">
        <v>50</v>
      </c>
      <c r="BF53707" s="101" t="s">
        <v>58</v>
      </c>
      <c r="BK53707" s="98" t="s">
        <v>70</v>
      </c>
    </row>
    <row r="53708" spans="17:63" ht="29.25" customHeight="1" x14ac:dyDescent="0.2">
      <c r="Q53708" s="92" t="s">
        <v>50</v>
      </c>
      <c r="BF53708" s="101" t="s">
        <v>58</v>
      </c>
      <c r="BK53708" s="98" t="s">
        <v>70</v>
      </c>
    </row>
    <row r="53709" spans="17:63" ht="29.25" customHeight="1" x14ac:dyDescent="0.2">
      <c r="Q53709" s="92" t="s">
        <v>50</v>
      </c>
      <c r="BF53709" s="101" t="s">
        <v>58</v>
      </c>
      <c r="BK53709" s="98" t="s">
        <v>70</v>
      </c>
    </row>
    <row r="53710" spans="17:63" ht="29.25" customHeight="1" x14ac:dyDescent="0.2">
      <c r="Q53710" s="92" t="s">
        <v>50</v>
      </c>
      <c r="BF53710" s="101" t="s">
        <v>58</v>
      </c>
      <c r="BK53710" s="98" t="s">
        <v>70</v>
      </c>
    </row>
    <row r="53711" spans="17:63" ht="29.25" customHeight="1" x14ac:dyDescent="0.2">
      <c r="Q53711" s="92" t="s">
        <v>50</v>
      </c>
      <c r="BF53711" s="101" t="s">
        <v>58</v>
      </c>
      <c r="BK53711" s="98" t="s">
        <v>70</v>
      </c>
    </row>
    <row r="53712" spans="17:63" ht="29.25" customHeight="1" x14ac:dyDescent="0.2">
      <c r="Q53712" s="92" t="s">
        <v>50</v>
      </c>
      <c r="BF53712" s="101" t="s">
        <v>58</v>
      </c>
      <c r="BK53712" s="98" t="s">
        <v>70</v>
      </c>
    </row>
    <row r="53713" spans="17:63" ht="29.25" customHeight="1" x14ac:dyDescent="0.2">
      <c r="Q53713" s="92" t="s">
        <v>50</v>
      </c>
      <c r="BF53713" s="101" t="s">
        <v>58</v>
      </c>
      <c r="BK53713" s="98" t="s">
        <v>70</v>
      </c>
    </row>
    <row r="53714" spans="17:63" ht="29.25" customHeight="1" x14ac:dyDescent="0.2">
      <c r="Q53714" s="92" t="s">
        <v>50</v>
      </c>
      <c r="BF53714" s="101" t="s">
        <v>58</v>
      </c>
      <c r="BK53714" s="98" t="s">
        <v>70</v>
      </c>
    </row>
    <row r="53715" spans="17:63" ht="29.25" customHeight="1" x14ac:dyDescent="0.2">
      <c r="Q53715" s="92" t="s">
        <v>50</v>
      </c>
      <c r="BF53715" s="101" t="s">
        <v>58</v>
      </c>
      <c r="BK53715" s="98" t="s">
        <v>70</v>
      </c>
    </row>
    <row r="53716" spans="17:63" ht="29.25" customHeight="1" x14ac:dyDescent="0.2">
      <c r="Q53716" s="92" t="s">
        <v>50</v>
      </c>
      <c r="BF53716" s="101" t="s">
        <v>58</v>
      </c>
      <c r="BK53716" s="98" t="s">
        <v>70</v>
      </c>
    </row>
    <row r="53717" spans="17:63" ht="29.25" customHeight="1" x14ac:dyDescent="0.2">
      <c r="Q53717" s="92" t="s">
        <v>50</v>
      </c>
      <c r="BF53717" s="101" t="s">
        <v>58</v>
      </c>
      <c r="BK53717" s="98" t="s">
        <v>70</v>
      </c>
    </row>
    <row r="53718" spans="17:63" ht="29.25" customHeight="1" x14ac:dyDescent="0.2">
      <c r="Q53718" s="92" t="s">
        <v>50</v>
      </c>
      <c r="BF53718" s="101" t="s">
        <v>58</v>
      </c>
      <c r="BK53718" s="98" t="s">
        <v>70</v>
      </c>
    </row>
    <row r="53719" spans="17:63" ht="29.25" customHeight="1" x14ac:dyDescent="0.2">
      <c r="Q53719" s="92" t="s">
        <v>50</v>
      </c>
      <c r="BF53719" s="101" t="s">
        <v>58</v>
      </c>
      <c r="BK53719" s="98" t="s">
        <v>70</v>
      </c>
    </row>
    <row r="53720" spans="17:63" ht="29.25" customHeight="1" x14ac:dyDescent="0.2">
      <c r="Q53720" s="92" t="s">
        <v>50</v>
      </c>
      <c r="BF53720" s="101" t="s">
        <v>58</v>
      </c>
      <c r="BK53720" s="98" t="s">
        <v>70</v>
      </c>
    </row>
    <row r="53721" spans="17:63" ht="29.25" customHeight="1" x14ac:dyDescent="0.2">
      <c r="Q53721" s="92" t="s">
        <v>50</v>
      </c>
      <c r="BF53721" s="101" t="s">
        <v>58</v>
      </c>
      <c r="BK53721" s="98" t="s">
        <v>70</v>
      </c>
    </row>
    <row r="53722" spans="17:63" ht="29.25" customHeight="1" x14ac:dyDescent="0.2">
      <c r="Q53722" s="92" t="s">
        <v>50</v>
      </c>
      <c r="BF53722" s="101" t="s">
        <v>58</v>
      </c>
      <c r="BK53722" s="98" t="s">
        <v>70</v>
      </c>
    </row>
    <row r="53723" spans="17:63" ht="29.25" customHeight="1" x14ac:dyDescent="0.2">
      <c r="Q53723" s="92" t="s">
        <v>50</v>
      </c>
      <c r="BF53723" s="101" t="s">
        <v>58</v>
      </c>
      <c r="BK53723" s="98" t="s">
        <v>70</v>
      </c>
    </row>
    <row r="53724" spans="17:63" ht="29.25" customHeight="1" x14ac:dyDescent="0.2">
      <c r="Q53724" s="92" t="s">
        <v>50</v>
      </c>
      <c r="BF53724" s="101" t="s">
        <v>58</v>
      </c>
      <c r="BK53724" s="98" t="s">
        <v>70</v>
      </c>
    </row>
    <row r="53725" spans="17:63" ht="29.25" customHeight="1" x14ac:dyDescent="0.2">
      <c r="Q53725" s="92" t="s">
        <v>50</v>
      </c>
      <c r="BF53725" s="101" t="s">
        <v>58</v>
      </c>
      <c r="BK53725" s="98" t="s">
        <v>70</v>
      </c>
    </row>
    <row r="53726" spans="17:63" ht="29.25" customHeight="1" x14ac:dyDescent="0.2">
      <c r="Q53726" s="92" t="s">
        <v>50</v>
      </c>
      <c r="BF53726" s="101" t="s">
        <v>58</v>
      </c>
      <c r="BK53726" s="98" t="s">
        <v>70</v>
      </c>
    </row>
    <row r="53727" spans="17:63" ht="29.25" customHeight="1" x14ac:dyDescent="0.2">
      <c r="Q53727" s="92" t="s">
        <v>50</v>
      </c>
      <c r="BF53727" s="101" t="s">
        <v>58</v>
      </c>
      <c r="BK53727" s="98" t="s">
        <v>70</v>
      </c>
    </row>
    <row r="53728" spans="17:63" ht="29.25" customHeight="1" x14ac:dyDescent="0.2">
      <c r="Q53728" s="92" t="s">
        <v>50</v>
      </c>
      <c r="BF53728" s="101" t="s">
        <v>58</v>
      </c>
      <c r="BK53728" s="98" t="s">
        <v>70</v>
      </c>
    </row>
    <row r="53729" spans="17:63" ht="29.25" customHeight="1" x14ac:dyDescent="0.2">
      <c r="Q53729" s="92" t="s">
        <v>50</v>
      </c>
      <c r="BF53729" s="101" t="s">
        <v>58</v>
      </c>
      <c r="BK53729" s="98" t="s">
        <v>70</v>
      </c>
    </row>
    <row r="53730" spans="17:63" ht="29.25" customHeight="1" x14ac:dyDescent="0.2">
      <c r="Q53730" s="92" t="s">
        <v>50</v>
      </c>
      <c r="BF53730" s="101" t="s">
        <v>58</v>
      </c>
      <c r="BK53730" s="98" t="s">
        <v>70</v>
      </c>
    </row>
    <row r="53731" spans="17:63" ht="29.25" customHeight="1" x14ac:dyDescent="0.2">
      <c r="Q53731" s="92" t="s">
        <v>50</v>
      </c>
      <c r="BF53731" s="101" t="s">
        <v>58</v>
      </c>
      <c r="BK53731" s="98" t="s">
        <v>70</v>
      </c>
    </row>
    <row r="53732" spans="17:63" ht="29.25" customHeight="1" x14ac:dyDescent="0.2">
      <c r="Q53732" s="92" t="s">
        <v>50</v>
      </c>
      <c r="BF53732" s="101" t="s">
        <v>58</v>
      </c>
      <c r="BK53732" s="98" t="s">
        <v>70</v>
      </c>
    </row>
    <row r="53733" spans="17:63" ht="29.25" customHeight="1" x14ac:dyDescent="0.2">
      <c r="Q53733" s="92" t="s">
        <v>50</v>
      </c>
      <c r="BF53733" s="101" t="s">
        <v>58</v>
      </c>
      <c r="BK53733" s="98" t="s">
        <v>70</v>
      </c>
    </row>
    <row r="53734" spans="17:63" ht="29.25" customHeight="1" x14ac:dyDescent="0.2">
      <c r="Q53734" s="92" t="s">
        <v>50</v>
      </c>
      <c r="BF53734" s="101" t="s">
        <v>58</v>
      </c>
      <c r="BK53734" s="98" t="s">
        <v>70</v>
      </c>
    </row>
    <row r="53735" spans="17:63" ht="29.25" customHeight="1" x14ac:dyDescent="0.2">
      <c r="Q53735" s="92" t="s">
        <v>50</v>
      </c>
      <c r="BF53735" s="101" t="s">
        <v>58</v>
      </c>
      <c r="BK53735" s="98" t="s">
        <v>70</v>
      </c>
    </row>
    <row r="53736" spans="17:63" ht="29.25" customHeight="1" x14ac:dyDescent="0.2">
      <c r="Q53736" s="92" t="s">
        <v>50</v>
      </c>
      <c r="BF53736" s="101" t="s">
        <v>58</v>
      </c>
      <c r="BK53736" s="98" t="s">
        <v>70</v>
      </c>
    </row>
    <row r="53737" spans="17:63" ht="29.25" customHeight="1" x14ac:dyDescent="0.2">
      <c r="Q53737" s="92" t="s">
        <v>50</v>
      </c>
      <c r="BF53737" s="101" t="s">
        <v>58</v>
      </c>
      <c r="BK53737" s="98" t="s">
        <v>70</v>
      </c>
    </row>
    <row r="53738" spans="17:63" ht="29.25" customHeight="1" x14ac:dyDescent="0.2">
      <c r="Q53738" s="92" t="s">
        <v>50</v>
      </c>
      <c r="BF53738" s="101" t="s">
        <v>58</v>
      </c>
      <c r="BK53738" s="98" t="s">
        <v>70</v>
      </c>
    </row>
    <row r="53739" spans="17:63" ht="29.25" customHeight="1" x14ac:dyDescent="0.2">
      <c r="Q53739" s="92" t="s">
        <v>50</v>
      </c>
      <c r="BF53739" s="101" t="s">
        <v>58</v>
      </c>
      <c r="BK53739" s="98" t="s">
        <v>70</v>
      </c>
    </row>
    <row r="53740" spans="17:63" ht="29.25" customHeight="1" x14ac:dyDescent="0.2">
      <c r="Q53740" s="92" t="s">
        <v>50</v>
      </c>
      <c r="BF53740" s="101" t="s">
        <v>58</v>
      </c>
      <c r="BK53740" s="98" t="s">
        <v>70</v>
      </c>
    </row>
    <row r="53741" spans="17:63" ht="29.25" customHeight="1" x14ac:dyDescent="0.2">
      <c r="Q53741" s="92" t="s">
        <v>50</v>
      </c>
      <c r="BF53741" s="101" t="s">
        <v>58</v>
      </c>
      <c r="BK53741" s="98" t="s">
        <v>70</v>
      </c>
    </row>
    <row r="53742" spans="17:63" ht="29.25" customHeight="1" x14ac:dyDescent="0.2">
      <c r="Q53742" s="92" t="s">
        <v>50</v>
      </c>
      <c r="BF53742" s="101" t="s">
        <v>58</v>
      </c>
      <c r="BK53742" s="98" t="s">
        <v>70</v>
      </c>
    </row>
    <row r="53743" spans="17:63" ht="29.25" customHeight="1" x14ac:dyDescent="0.2">
      <c r="Q53743" s="92" t="s">
        <v>50</v>
      </c>
      <c r="BF53743" s="101" t="s">
        <v>58</v>
      </c>
      <c r="BK53743" s="98" t="s">
        <v>70</v>
      </c>
    </row>
    <row r="53744" spans="17:63" ht="29.25" customHeight="1" x14ac:dyDescent="0.2">
      <c r="Q53744" s="92" t="s">
        <v>50</v>
      </c>
      <c r="BF53744" s="101" t="s">
        <v>58</v>
      </c>
      <c r="BK53744" s="98" t="s">
        <v>70</v>
      </c>
    </row>
    <row r="53745" spans="17:63" ht="29.25" customHeight="1" x14ac:dyDescent="0.2">
      <c r="Q53745" s="92" t="s">
        <v>50</v>
      </c>
      <c r="BF53745" s="101" t="s">
        <v>58</v>
      </c>
      <c r="BK53745" s="98" t="s">
        <v>70</v>
      </c>
    </row>
    <row r="53746" spans="17:63" ht="29.25" customHeight="1" x14ac:dyDescent="0.2">
      <c r="Q53746" s="92" t="s">
        <v>50</v>
      </c>
      <c r="BF53746" s="101" t="s">
        <v>58</v>
      </c>
      <c r="BK53746" s="98" t="s">
        <v>70</v>
      </c>
    </row>
    <row r="53747" spans="17:63" ht="29.25" customHeight="1" x14ac:dyDescent="0.2">
      <c r="Q53747" s="92" t="s">
        <v>50</v>
      </c>
      <c r="BF53747" s="101" t="s">
        <v>58</v>
      </c>
      <c r="BK53747" s="98" t="s">
        <v>70</v>
      </c>
    </row>
    <row r="53748" spans="17:63" ht="29.25" customHeight="1" x14ac:dyDescent="0.2">
      <c r="Q53748" s="92" t="s">
        <v>50</v>
      </c>
      <c r="BF53748" s="101" t="s">
        <v>58</v>
      </c>
      <c r="BK53748" s="98" t="s">
        <v>70</v>
      </c>
    </row>
    <row r="53749" spans="17:63" ht="29.25" customHeight="1" x14ac:dyDescent="0.2">
      <c r="Q53749" s="92" t="s">
        <v>50</v>
      </c>
      <c r="BF53749" s="101" t="s">
        <v>58</v>
      </c>
      <c r="BK53749" s="98" t="s">
        <v>70</v>
      </c>
    </row>
    <row r="53750" spans="17:63" ht="29.25" customHeight="1" x14ac:dyDescent="0.2">
      <c r="Q53750" s="92" t="s">
        <v>50</v>
      </c>
      <c r="BF53750" s="101" t="s">
        <v>58</v>
      </c>
      <c r="BK53750" s="98" t="s">
        <v>70</v>
      </c>
    </row>
    <row r="53751" spans="17:63" ht="29.25" customHeight="1" x14ac:dyDescent="0.2">
      <c r="Q53751" s="92" t="s">
        <v>50</v>
      </c>
      <c r="BF53751" s="101" t="s">
        <v>58</v>
      </c>
      <c r="BK53751" s="98" t="s">
        <v>70</v>
      </c>
    </row>
    <row r="53752" spans="17:63" ht="29.25" customHeight="1" x14ac:dyDescent="0.2">
      <c r="Q53752" s="92" t="s">
        <v>50</v>
      </c>
      <c r="BF53752" s="101" t="s">
        <v>58</v>
      </c>
      <c r="BK53752" s="98" t="s">
        <v>70</v>
      </c>
    </row>
    <row r="53753" spans="17:63" ht="29.25" customHeight="1" x14ac:dyDescent="0.2">
      <c r="Q53753" s="92" t="s">
        <v>50</v>
      </c>
      <c r="BF53753" s="101" t="s">
        <v>58</v>
      </c>
      <c r="BK53753" s="98" t="s">
        <v>70</v>
      </c>
    </row>
    <row r="53754" spans="17:63" ht="29.25" customHeight="1" x14ac:dyDescent="0.2">
      <c r="Q53754" s="92" t="s">
        <v>50</v>
      </c>
      <c r="BF53754" s="101" t="s">
        <v>58</v>
      </c>
      <c r="BK53754" s="98" t="s">
        <v>70</v>
      </c>
    </row>
    <row r="53755" spans="17:63" ht="29.25" customHeight="1" x14ac:dyDescent="0.2">
      <c r="Q53755" s="92" t="s">
        <v>50</v>
      </c>
      <c r="BF53755" s="101" t="s">
        <v>58</v>
      </c>
      <c r="BK53755" s="98" t="s">
        <v>70</v>
      </c>
    </row>
    <row r="53756" spans="17:63" ht="29.25" customHeight="1" x14ac:dyDescent="0.2">
      <c r="Q53756" s="92" t="s">
        <v>50</v>
      </c>
      <c r="BF53756" s="101" t="s">
        <v>58</v>
      </c>
      <c r="BK53756" s="98" t="s">
        <v>70</v>
      </c>
    </row>
    <row r="53757" spans="17:63" ht="29.25" customHeight="1" x14ac:dyDescent="0.2">
      <c r="Q53757" s="92" t="s">
        <v>50</v>
      </c>
      <c r="BF53757" s="101" t="s">
        <v>58</v>
      </c>
      <c r="BK53757" s="98" t="s">
        <v>70</v>
      </c>
    </row>
    <row r="53758" spans="17:63" ht="29.25" customHeight="1" x14ac:dyDescent="0.2">
      <c r="Q53758" s="92" t="s">
        <v>50</v>
      </c>
      <c r="BF53758" s="101" t="s">
        <v>58</v>
      </c>
      <c r="BK53758" s="98" t="s">
        <v>70</v>
      </c>
    </row>
    <row r="53759" spans="17:63" ht="29.25" customHeight="1" x14ac:dyDescent="0.2">
      <c r="Q53759" s="92" t="s">
        <v>50</v>
      </c>
      <c r="BF53759" s="101" t="s">
        <v>58</v>
      </c>
      <c r="BK53759" s="98" t="s">
        <v>70</v>
      </c>
    </row>
    <row r="53760" spans="17:63" ht="29.25" customHeight="1" x14ac:dyDescent="0.2">
      <c r="Q53760" s="92" t="s">
        <v>50</v>
      </c>
      <c r="BF53760" s="101" t="s">
        <v>58</v>
      </c>
      <c r="BK53760" s="98" t="s">
        <v>70</v>
      </c>
    </row>
    <row r="53761" spans="17:63" ht="29.25" customHeight="1" x14ac:dyDescent="0.2">
      <c r="Q53761" s="92" t="s">
        <v>50</v>
      </c>
      <c r="BF53761" s="101" t="s">
        <v>58</v>
      </c>
      <c r="BK53761" s="98" t="s">
        <v>70</v>
      </c>
    </row>
    <row r="53762" spans="17:63" ht="29.25" customHeight="1" x14ac:dyDescent="0.2">
      <c r="Q53762" s="92" t="s">
        <v>50</v>
      </c>
      <c r="BF53762" s="101" t="s">
        <v>58</v>
      </c>
      <c r="BK53762" s="98" t="s">
        <v>70</v>
      </c>
    </row>
    <row r="53763" spans="17:63" ht="29.25" customHeight="1" x14ac:dyDescent="0.2">
      <c r="Q53763" s="92" t="s">
        <v>50</v>
      </c>
      <c r="BF53763" s="101" t="s">
        <v>58</v>
      </c>
      <c r="BK53763" s="98" t="s">
        <v>70</v>
      </c>
    </row>
    <row r="53764" spans="17:63" ht="29.25" customHeight="1" x14ac:dyDescent="0.2">
      <c r="Q53764" s="92" t="s">
        <v>50</v>
      </c>
      <c r="BF53764" s="101" t="s">
        <v>58</v>
      </c>
      <c r="BK53764" s="98" t="s">
        <v>70</v>
      </c>
    </row>
    <row r="53765" spans="17:63" ht="29.25" customHeight="1" x14ac:dyDescent="0.2">
      <c r="Q53765" s="92" t="s">
        <v>50</v>
      </c>
      <c r="BF53765" s="101" t="s">
        <v>58</v>
      </c>
      <c r="BK53765" s="98" t="s">
        <v>70</v>
      </c>
    </row>
    <row r="53766" spans="17:63" ht="29.25" customHeight="1" x14ac:dyDescent="0.2">
      <c r="Q53766" s="92" t="s">
        <v>50</v>
      </c>
      <c r="BF53766" s="101" t="s">
        <v>58</v>
      </c>
      <c r="BK53766" s="98" t="s">
        <v>70</v>
      </c>
    </row>
    <row r="53767" spans="17:63" ht="29.25" customHeight="1" x14ac:dyDescent="0.2">
      <c r="Q53767" s="92" t="s">
        <v>50</v>
      </c>
      <c r="BF53767" s="101" t="s">
        <v>58</v>
      </c>
      <c r="BK53767" s="98" t="s">
        <v>70</v>
      </c>
    </row>
    <row r="53768" spans="17:63" ht="29.25" customHeight="1" x14ac:dyDescent="0.2">
      <c r="Q53768" s="92" t="s">
        <v>50</v>
      </c>
      <c r="BF53768" s="101" t="s">
        <v>58</v>
      </c>
      <c r="BK53768" s="98" t="s">
        <v>70</v>
      </c>
    </row>
    <row r="53769" spans="17:63" ht="29.25" customHeight="1" x14ac:dyDescent="0.2">
      <c r="Q53769" s="92" t="s">
        <v>50</v>
      </c>
      <c r="BF53769" s="101" t="s">
        <v>58</v>
      </c>
      <c r="BK53769" s="98" t="s">
        <v>70</v>
      </c>
    </row>
    <row r="53770" spans="17:63" ht="29.25" customHeight="1" x14ac:dyDescent="0.2">
      <c r="Q53770" s="92" t="s">
        <v>50</v>
      </c>
      <c r="BF53770" s="101" t="s">
        <v>58</v>
      </c>
      <c r="BK53770" s="98" t="s">
        <v>70</v>
      </c>
    </row>
    <row r="53771" spans="17:63" ht="29.25" customHeight="1" x14ac:dyDescent="0.2">
      <c r="Q53771" s="92" t="s">
        <v>50</v>
      </c>
      <c r="BF53771" s="101" t="s">
        <v>58</v>
      </c>
      <c r="BK53771" s="98" t="s">
        <v>70</v>
      </c>
    </row>
    <row r="53772" spans="17:63" ht="29.25" customHeight="1" x14ac:dyDescent="0.2">
      <c r="Q53772" s="92" t="s">
        <v>50</v>
      </c>
      <c r="BF53772" s="101" t="s">
        <v>58</v>
      </c>
      <c r="BK53772" s="98" t="s">
        <v>70</v>
      </c>
    </row>
    <row r="53773" spans="17:63" ht="29.25" customHeight="1" x14ac:dyDescent="0.2">
      <c r="Q53773" s="92" t="s">
        <v>50</v>
      </c>
      <c r="BF53773" s="101" t="s">
        <v>58</v>
      </c>
      <c r="BK53773" s="98" t="s">
        <v>70</v>
      </c>
    </row>
    <row r="53774" spans="17:63" ht="29.25" customHeight="1" x14ac:dyDescent="0.2">
      <c r="Q53774" s="92" t="s">
        <v>50</v>
      </c>
      <c r="BF53774" s="101" t="s">
        <v>58</v>
      </c>
      <c r="BK53774" s="98" t="s">
        <v>70</v>
      </c>
    </row>
    <row r="53775" spans="17:63" ht="29.25" customHeight="1" x14ac:dyDescent="0.2">
      <c r="Q53775" s="92" t="s">
        <v>50</v>
      </c>
      <c r="BF53775" s="101" t="s">
        <v>58</v>
      </c>
      <c r="BK53775" s="98" t="s">
        <v>70</v>
      </c>
    </row>
    <row r="53776" spans="17:63" ht="29.25" customHeight="1" x14ac:dyDescent="0.2">
      <c r="Q53776" s="92" t="s">
        <v>50</v>
      </c>
      <c r="BF53776" s="101" t="s">
        <v>58</v>
      </c>
      <c r="BK53776" s="98" t="s">
        <v>70</v>
      </c>
    </row>
    <row r="53777" spans="17:63" ht="29.25" customHeight="1" x14ac:dyDescent="0.2">
      <c r="Q53777" s="92" t="s">
        <v>50</v>
      </c>
      <c r="BF53777" s="101" t="s">
        <v>58</v>
      </c>
      <c r="BK53777" s="98" t="s">
        <v>70</v>
      </c>
    </row>
    <row r="53778" spans="17:63" ht="29.25" customHeight="1" x14ac:dyDescent="0.2">
      <c r="Q53778" s="92" t="s">
        <v>50</v>
      </c>
      <c r="BF53778" s="101" t="s">
        <v>58</v>
      </c>
      <c r="BK53778" s="98" t="s">
        <v>70</v>
      </c>
    </row>
    <row r="53779" spans="17:63" ht="29.25" customHeight="1" x14ac:dyDescent="0.2">
      <c r="Q53779" s="92" t="s">
        <v>50</v>
      </c>
      <c r="BF53779" s="101" t="s">
        <v>58</v>
      </c>
      <c r="BK53779" s="98" t="s">
        <v>70</v>
      </c>
    </row>
    <row r="53780" spans="17:63" ht="29.25" customHeight="1" x14ac:dyDescent="0.2">
      <c r="Q53780" s="92" t="s">
        <v>50</v>
      </c>
      <c r="BF53780" s="101" t="s">
        <v>58</v>
      </c>
      <c r="BK53780" s="98" t="s">
        <v>70</v>
      </c>
    </row>
    <row r="53781" spans="17:63" ht="29.25" customHeight="1" x14ac:dyDescent="0.2">
      <c r="Q53781" s="92" t="s">
        <v>50</v>
      </c>
      <c r="BF53781" s="101" t="s">
        <v>58</v>
      </c>
      <c r="BK53781" s="98" t="s">
        <v>70</v>
      </c>
    </row>
    <row r="53782" spans="17:63" ht="29.25" customHeight="1" x14ac:dyDescent="0.2">
      <c r="Q53782" s="92" t="s">
        <v>50</v>
      </c>
      <c r="BF53782" s="101" t="s">
        <v>58</v>
      </c>
      <c r="BK53782" s="98" t="s">
        <v>70</v>
      </c>
    </row>
    <row r="53783" spans="17:63" ht="29.25" customHeight="1" x14ac:dyDescent="0.2">
      <c r="Q53783" s="92" t="s">
        <v>50</v>
      </c>
      <c r="BF53783" s="101" t="s">
        <v>58</v>
      </c>
      <c r="BK53783" s="98" t="s">
        <v>70</v>
      </c>
    </row>
    <row r="53784" spans="17:63" ht="29.25" customHeight="1" x14ac:dyDescent="0.2">
      <c r="Q53784" s="92" t="s">
        <v>50</v>
      </c>
      <c r="BF53784" s="101" t="s">
        <v>58</v>
      </c>
      <c r="BK53784" s="98" t="s">
        <v>70</v>
      </c>
    </row>
    <row r="53785" spans="17:63" ht="29.25" customHeight="1" x14ac:dyDescent="0.2">
      <c r="Q53785" s="92" t="s">
        <v>50</v>
      </c>
      <c r="BF53785" s="101" t="s">
        <v>58</v>
      </c>
      <c r="BK53785" s="98" t="s">
        <v>70</v>
      </c>
    </row>
    <row r="53786" spans="17:63" ht="29.25" customHeight="1" x14ac:dyDescent="0.2">
      <c r="Q53786" s="92" t="s">
        <v>50</v>
      </c>
      <c r="BF53786" s="101" t="s">
        <v>58</v>
      </c>
      <c r="BK53786" s="98" t="s">
        <v>70</v>
      </c>
    </row>
    <row r="53787" spans="17:63" ht="29.25" customHeight="1" x14ac:dyDescent="0.2">
      <c r="Q53787" s="92" t="s">
        <v>50</v>
      </c>
      <c r="BF53787" s="101" t="s">
        <v>58</v>
      </c>
      <c r="BK53787" s="98" t="s">
        <v>70</v>
      </c>
    </row>
    <row r="53788" spans="17:63" ht="29.25" customHeight="1" x14ac:dyDescent="0.2">
      <c r="Q53788" s="92" t="s">
        <v>50</v>
      </c>
      <c r="BF53788" s="101" t="s">
        <v>58</v>
      </c>
      <c r="BK53788" s="98" t="s">
        <v>70</v>
      </c>
    </row>
    <row r="53789" spans="17:63" ht="29.25" customHeight="1" x14ac:dyDescent="0.2">
      <c r="Q53789" s="92" t="s">
        <v>50</v>
      </c>
      <c r="BF53789" s="101" t="s">
        <v>58</v>
      </c>
      <c r="BK53789" s="98" t="s">
        <v>70</v>
      </c>
    </row>
    <row r="53790" spans="17:63" ht="29.25" customHeight="1" x14ac:dyDescent="0.2">
      <c r="Q53790" s="92" t="s">
        <v>50</v>
      </c>
      <c r="BF53790" s="101" t="s">
        <v>58</v>
      </c>
      <c r="BK53790" s="98" t="s">
        <v>70</v>
      </c>
    </row>
    <row r="53791" spans="17:63" ht="29.25" customHeight="1" x14ac:dyDescent="0.2">
      <c r="Q53791" s="92" t="s">
        <v>50</v>
      </c>
      <c r="BF53791" s="101" t="s">
        <v>58</v>
      </c>
      <c r="BK53791" s="98" t="s">
        <v>70</v>
      </c>
    </row>
    <row r="53792" spans="17:63" ht="29.25" customHeight="1" x14ac:dyDescent="0.2">
      <c r="Q53792" s="92" t="s">
        <v>50</v>
      </c>
      <c r="BF53792" s="101" t="s">
        <v>58</v>
      </c>
      <c r="BK53792" s="98" t="s">
        <v>70</v>
      </c>
    </row>
    <row r="53793" spans="17:63" ht="29.25" customHeight="1" x14ac:dyDescent="0.2">
      <c r="Q53793" s="92" t="s">
        <v>50</v>
      </c>
      <c r="BF53793" s="101" t="s">
        <v>58</v>
      </c>
      <c r="BK53793" s="98" t="s">
        <v>70</v>
      </c>
    </row>
    <row r="53794" spans="17:63" ht="29.25" customHeight="1" x14ac:dyDescent="0.2">
      <c r="Q53794" s="92" t="s">
        <v>50</v>
      </c>
      <c r="BF53794" s="101" t="s">
        <v>58</v>
      </c>
      <c r="BK53794" s="98" t="s">
        <v>70</v>
      </c>
    </row>
    <row r="53795" spans="17:63" ht="29.25" customHeight="1" x14ac:dyDescent="0.2">
      <c r="Q53795" s="92" t="s">
        <v>50</v>
      </c>
      <c r="BF53795" s="101" t="s">
        <v>58</v>
      </c>
      <c r="BK53795" s="98" t="s">
        <v>70</v>
      </c>
    </row>
    <row r="53796" spans="17:63" ht="29.25" customHeight="1" x14ac:dyDescent="0.2">
      <c r="Q53796" s="92" t="s">
        <v>50</v>
      </c>
      <c r="BF53796" s="101" t="s">
        <v>58</v>
      </c>
      <c r="BK53796" s="98" t="s">
        <v>70</v>
      </c>
    </row>
    <row r="53797" spans="17:63" ht="29.25" customHeight="1" x14ac:dyDescent="0.2">
      <c r="Q53797" s="92" t="s">
        <v>50</v>
      </c>
      <c r="BF53797" s="101" t="s">
        <v>58</v>
      </c>
      <c r="BK53797" s="98" t="s">
        <v>70</v>
      </c>
    </row>
    <row r="53798" spans="17:63" ht="29.25" customHeight="1" x14ac:dyDescent="0.2">
      <c r="Q53798" s="92" t="s">
        <v>50</v>
      </c>
      <c r="BF53798" s="101" t="s">
        <v>58</v>
      </c>
      <c r="BK53798" s="98" t="s">
        <v>70</v>
      </c>
    </row>
    <row r="53799" spans="17:63" ht="29.25" customHeight="1" x14ac:dyDescent="0.2">
      <c r="Q53799" s="92" t="s">
        <v>50</v>
      </c>
      <c r="BF53799" s="101" t="s">
        <v>58</v>
      </c>
      <c r="BK53799" s="98" t="s">
        <v>70</v>
      </c>
    </row>
    <row r="53800" spans="17:63" ht="29.25" customHeight="1" x14ac:dyDescent="0.2">
      <c r="Q53800" s="92" t="s">
        <v>50</v>
      </c>
      <c r="BF53800" s="101" t="s">
        <v>58</v>
      </c>
      <c r="BK53800" s="98" t="s">
        <v>70</v>
      </c>
    </row>
    <row r="53801" spans="17:63" ht="29.25" customHeight="1" x14ac:dyDescent="0.2">
      <c r="Q53801" s="92" t="s">
        <v>50</v>
      </c>
      <c r="BF53801" s="101" t="s">
        <v>58</v>
      </c>
      <c r="BK53801" s="98" t="s">
        <v>70</v>
      </c>
    </row>
    <row r="53802" spans="17:63" ht="29.25" customHeight="1" x14ac:dyDescent="0.2">
      <c r="Q53802" s="92" t="s">
        <v>50</v>
      </c>
      <c r="BF53802" s="101" t="s">
        <v>58</v>
      </c>
      <c r="BK53802" s="98" t="s">
        <v>70</v>
      </c>
    </row>
    <row r="53803" spans="17:63" ht="29.25" customHeight="1" x14ac:dyDescent="0.2">
      <c r="Q53803" s="92" t="s">
        <v>50</v>
      </c>
      <c r="BF53803" s="101" t="s">
        <v>58</v>
      </c>
      <c r="BK53803" s="98" t="s">
        <v>70</v>
      </c>
    </row>
    <row r="53804" spans="17:63" ht="29.25" customHeight="1" x14ac:dyDescent="0.2">
      <c r="Q53804" s="92" t="s">
        <v>50</v>
      </c>
      <c r="BF53804" s="101" t="s">
        <v>58</v>
      </c>
      <c r="BK53804" s="98" t="s">
        <v>70</v>
      </c>
    </row>
    <row r="53805" spans="17:63" ht="29.25" customHeight="1" x14ac:dyDescent="0.2">
      <c r="Q53805" s="92" t="s">
        <v>50</v>
      </c>
      <c r="BF53805" s="101" t="s">
        <v>58</v>
      </c>
      <c r="BK53805" s="98" t="s">
        <v>70</v>
      </c>
    </row>
    <row r="53806" spans="17:63" ht="29.25" customHeight="1" x14ac:dyDescent="0.2">
      <c r="Q53806" s="92" t="s">
        <v>50</v>
      </c>
      <c r="BF53806" s="101" t="s">
        <v>58</v>
      </c>
      <c r="BK53806" s="98" t="s">
        <v>70</v>
      </c>
    </row>
    <row r="53807" spans="17:63" ht="29.25" customHeight="1" x14ac:dyDescent="0.2">
      <c r="Q53807" s="92" t="s">
        <v>50</v>
      </c>
      <c r="BF53807" s="101" t="s">
        <v>58</v>
      </c>
      <c r="BK53807" s="98" t="s">
        <v>70</v>
      </c>
    </row>
    <row r="53808" spans="17:63" ht="29.25" customHeight="1" x14ac:dyDescent="0.2">
      <c r="Q53808" s="92" t="s">
        <v>50</v>
      </c>
      <c r="BF53808" s="101" t="s">
        <v>58</v>
      </c>
      <c r="BK53808" s="98" t="s">
        <v>70</v>
      </c>
    </row>
    <row r="53809" spans="17:63" ht="29.25" customHeight="1" x14ac:dyDescent="0.2">
      <c r="Q53809" s="92" t="s">
        <v>50</v>
      </c>
      <c r="BF53809" s="101" t="s">
        <v>58</v>
      </c>
      <c r="BK53809" s="98" t="s">
        <v>70</v>
      </c>
    </row>
    <row r="53810" spans="17:63" ht="29.25" customHeight="1" x14ac:dyDescent="0.2">
      <c r="Q53810" s="92" t="s">
        <v>50</v>
      </c>
      <c r="BF53810" s="101" t="s">
        <v>58</v>
      </c>
      <c r="BK53810" s="98" t="s">
        <v>70</v>
      </c>
    </row>
    <row r="53811" spans="17:63" ht="29.25" customHeight="1" x14ac:dyDescent="0.2">
      <c r="Q53811" s="92" t="s">
        <v>50</v>
      </c>
      <c r="BF53811" s="101" t="s">
        <v>58</v>
      </c>
      <c r="BK53811" s="98" t="s">
        <v>70</v>
      </c>
    </row>
    <row r="53812" spans="17:63" ht="29.25" customHeight="1" x14ac:dyDescent="0.2">
      <c r="Q53812" s="92" t="s">
        <v>50</v>
      </c>
      <c r="BF53812" s="101" t="s">
        <v>58</v>
      </c>
      <c r="BK53812" s="98" t="s">
        <v>70</v>
      </c>
    </row>
    <row r="53813" spans="17:63" ht="29.25" customHeight="1" x14ac:dyDescent="0.2">
      <c r="Q53813" s="92" t="s">
        <v>50</v>
      </c>
      <c r="BF53813" s="101" t="s">
        <v>58</v>
      </c>
      <c r="BK53813" s="98" t="s">
        <v>70</v>
      </c>
    </row>
    <row r="53814" spans="17:63" ht="29.25" customHeight="1" x14ac:dyDescent="0.2">
      <c r="Q53814" s="92" t="s">
        <v>50</v>
      </c>
      <c r="BF53814" s="101" t="s">
        <v>58</v>
      </c>
      <c r="BK53814" s="98" t="s">
        <v>70</v>
      </c>
    </row>
    <row r="53815" spans="17:63" ht="29.25" customHeight="1" x14ac:dyDescent="0.2">
      <c r="Q53815" s="92" t="s">
        <v>50</v>
      </c>
      <c r="BF53815" s="101" t="s">
        <v>58</v>
      </c>
      <c r="BK53815" s="98" t="s">
        <v>70</v>
      </c>
    </row>
    <row r="53816" spans="17:63" ht="29.25" customHeight="1" x14ac:dyDescent="0.2">
      <c r="Q53816" s="92" t="s">
        <v>50</v>
      </c>
      <c r="BF53816" s="101" t="s">
        <v>58</v>
      </c>
      <c r="BK53816" s="98" t="s">
        <v>70</v>
      </c>
    </row>
    <row r="53817" spans="17:63" ht="29.25" customHeight="1" x14ac:dyDescent="0.2">
      <c r="Q53817" s="92" t="s">
        <v>50</v>
      </c>
      <c r="BF53817" s="101" t="s">
        <v>58</v>
      </c>
      <c r="BK53817" s="98" t="s">
        <v>70</v>
      </c>
    </row>
    <row r="53818" spans="17:63" ht="29.25" customHeight="1" x14ac:dyDescent="0.2">
      <c r="Q53818" s="92" t="s">
        <v>50</v>
      </c>
      <c r="BF53818" s="101" t="s">
        <v>58</v>
      </c>
      <c r="BK53818" s="98" t="s">
        <v>70</v>
      </c>
    </row>
    <row r="53819" spans="17:63" ht="29.25" customHeight="1" x14ac:dyDescent="0.2">
      <c r="Q53819" s="92" t="s">
        <v>50</v>
      </c>
      <c r="BF53819" s="101" t="s">
        <v>58</v>
      </c>
      <c r="BK53819" s="98" t="s">
        <v>70</v>
      </c>
    </row>
    <row r="53820" spans="17:63" ht="29.25" customHeight="1" x14ac:dyDescent="0.2">
      <c r="Q53820" s="92" t="s">
        <v>50</v>
      </c>
      <c r="BF53820" s="101" t="s">
        <v>58</v>
      </c>
      <c r="BK53820" s="98" t="s">
        <v>70</v>
      </c>
    </row>
    <row r="53821" spans="17:63" ht="29.25" customHeight="1" x14ac:dyDescent="0.2">
      <c r="Q53821" s="92" t="s">
        <v>50</v>
      </c>
      <c r="BF53821" s="101" t="s">
        <v>58</v>
      </c>
      <c r="BK53821" s="98" t="s">
        <v>70</v>
      </c>
    </row>
    <row r="53822" spans="17:63" ht="29.25" customHeight="1" x14ac:dyDescent="0.2">
      <c r="Q53822" s="92" t="s">
        <v>50</v>
      </c>
      <c r="BF53822" s="101" t="s">
        <v>58</v>
      </c>
      <c r="BK53822" s="98" t="s">
        <v>70</v>
      </c>
    </row>
    <row r="53823" spans="17:63" ht="29.25" customHeight="1" x14ac:dyDescent="0.2">
      <c r="Q53823" s="92" t="s">
        <v>50</v>
      </c>
      <c r="BF53823" s="101" t="s">
        <v>58</v>
      </c>
      <c r="BK53823" s="98" t="s">
        <v>70</v>
      </c>
    </row>
    <row r="53824" spans="17:63" ht="29.25" customHeight="1" x14ac:dyDescent="0.2">
      <c r="Q53824" s="92" t="s">
        <v>50</v>
      </c>
      <c r="BF53824" s="101" t="s">
        <v>58</v>
      </c>
      <c r="BK53824" s="98" t="s">
        <v>70</v>
      </c>
    </row>
    <row r="53825" spans="17:63" ht="29.25" customHeight="1" x14ac:dyDescent="0.2">
      <c r="Q53825" s="92" t="s">
        <v>50</v>
      </c>
      <c r="BF53825" s="101" t="s">
        <v>58</v>
      </c>
      <c r="BK53825" s="98" t="s">
        <v>70</v>
      </c>
    </row>
    <row r="53826" spans="17:63" ht="29.25" customHeight="1" x14ac:dyDescent="0.2">
      <c r="Q53826" s="92" t="s">
        <v>50</v>
      </c>
      <c r="BF53826" s="101" t="s">
        <v>58</v>
      </c>
      <c r="BK53826" s="98" t="s">
        <v>70</v>
      </c>
    </row>
    <row r="53827" spans="17:63" ht="29.25" customHeight="1" x14ac:dyDescent="0.2">
      <c r="Q53827" s="92" t="s">
        <v>50</v>
      </c>
      <c r="BF53827" s="101" t="s">
        <v>58</v>
      </c>
      <c r="BK53827" s="98" t="s">
        <v>70</v>
      </c>
    </row>
    <row r="53828" spans="17:63" ht="29.25" customHeight="1" x14ac:dyDescent="0.2">
      <c r="Q53828" s="92" t="s">
        <v>50</v>
      </c>
      <c r="BF53828" s="101" t="s">
        <v>58</v>
      </c>
      <c r="BK53828" s="98" t="s">
        <v>70</v>
      </c>
    </row>
    <row r="53829" spans="17:63" ht="29.25" customHeight="1" x14ac:dyDescent="0.2">
      <c r="Q53829" s="92" t="s">
        <v>50</v>
      </c>
      <c r="BF53829" s="101" t="s">
        <v>58</v>
      </c>
      <c r="BK53829" s="98" t="s">
        <v>70</v>
      </c>
    </row>
    <row r="53830" spans="17:63" ht="29.25" customHeight="1" x14ac:dyDescent="0.2">
      <c r="Q53830" s="92" t="s">
        <v>50</v>
      </c>
      <c r="BF53830" s="101" t="s">
        <v>58</v>
      </c>
      <c r="BK53830" s="98" t="s">
        <v>70</v>
      </c>
    </row>
    <row r="53831" spans="17:63" ht="29.25" customHeight="1" x14ac:dyDescent="0.2">
      <c r="Q53831" s="92" t="s">
        <v>50</v>
      </c>
      <c r="BF53831" s="101" t="s">
        <v>58</v>
      </c>
      <c r="BK53831" s="98" t="s">
        <v>70</v>
      </c>
    </row>
    <row r="53832" spans="17:63" ht="29.25" customHeight="1" x14ac:dyDescent="0.2">
      <c r="Q53832" s="92" t="s">
        <v>50</v>
      </c>
      <c r="BF53832" s="101" t="s">
        <v>58</v>
      </c>
      <c r="BK53832" s="98" t="s">
        <v>70</v>
      </c>
    </row>
    <row r="53833" spans="17:63" ht="29.25" customHeight="1" x14ac:dyDescent="0.2">
      <c r="Q53833" s="92" t="s">
        <v>50</v>
      </c>
      <c r="BF53833" s="101" t="s">
        <v>58</v>
      </c>
      <c r="BK53833" s="98" t="s">
        <v>70</v>
      </c>
    </row>
    <row r="53834" spans="17:63" ht="29.25" customHeight="1" x14ac:dyDescent="0.2">
      <c r="Q53834" s="92" t="s">
        <v>50</v>
      </c>
      <c r="BF53834" s="101" t="s">
        <v>58</v>
      </c>
      <c r="BK53834" s="98" t="s">
        <v>70</v>
      </c>
    </row>
    <row r="53835" spans="17:63" ht="29.25" customHeight="1" x14ac:dyDescent="0.2">
      <c r="Q53835" s="92" t="s">
        <v>50</v>
      </c>
      <c r="BF53835" s="101" t="s">
        <v>58</v>
      </c>
      <c r="BK53835" s="98" t="s">
        <v>70</v>
      </c>
    </row>
    <row r="53836" spans="17:63" ht="29.25" customHeight="1" x14ac:dyDescent="0.2">
      <c r="Q53836" s="92" t="s">
        <v>50</v>
      </c>
      <c r="BF53836" s="101" t="s">
        <v>58</v>
      </c>
      <c r="BK53836" s="98" t="s">
        <v>70</v>
      </c>
    </row>
    <row r="53837" spans="17:63" ht="29.25" customHeight="1" x14ac:dyDescent="0.2">
      <c r="Q53837" s="92" t="s">
        <v>50</v>
      </c>
      <c r="BF53837" s="101" t="s">
        <v>58</v>
      </c>
      <c r="BK53837" s="98" t="s">
        <v>70</v>
      </c>
    </row>
    <row r="53838" spans="17:63" ht="29.25" customHeight="1" x14ac:dyDescent="0.2">
      <c r="Q53838" s="92" t="s">
        <v>50</v>
      </c>
      <c r="BF53838" s="101" t="s">
        <v>58</v>
      </c>
      <c r="BK53838" s="98" t="s">
        <v>70</v>
      </c>
    </row>
    <row r="53839" spans="17:63" ht="29.25" customHeight="1" x14ac:dyDescent="0.2">
      <c r="Q53839" s="92" t="s">
        <v>50</v>
      </c>
      <c r="BF53839" s="101" t="s">
        <v>58</v>
      </c>
      <c r="BK53839" s="98" t="s">
        <v>70</v>
      </c>
    </row>
    <row r="53840" spans="17:63" ht="29.25" customHeight="1" x14ac:dyDescent="0.2">
      <c r="Q53840" s="92" t="s">
        <v>50</v>
      </c>
      <c r="BF53840" s="101" t="s">
        <v>58</v>
      </c>
      <c r="BK53840" s="98" t="s">
        <v>70</v>
      </c>
    </row>
    <row r="53841" spans="17:63" ht="29.25" customHeight="1" x14ac:dyDescent="0.2">
      <c r="Q53841" s="92" t="s">
        <v>50</v>
      </c>
      <c r="BF53841" s="101" t="s">
        <v>58</v>
      </c>
      <c r="BK53841" s="98" t="s">
        <v>70</v>
      </c>
    </row>
    <row r="53842" spans="17:63" ht="29.25" customHeight="1" x14ac:dyDescent="0.2">
      <c r="Q53842" s="92" t="s">
        <v>50</v>
      </c>
      <c r="BF53842" s="101" t="s">
        <v>58</v>
      </c>
      <c r="BK53842" s="98" t="s">
        <v>70</v>
      </c>
    </row>
    <row r="53843" spans="17:63" ht="29.25" customHeight="1" x14ac:dyDescent="0.2">
      <c r="Q53843" s="92" t="s">
        <v>50</v>
      </c>
      <c r="BF53843" s="101" t="s">
        <v>58</v>
      </c>
      <c r="BK53843" s="98" t="s">
        <v>70</v>
      </c>
    </row>
    <row r="53844" spans="17:63" ht="29.25" customHeight="1" x14ac:dyDescent="0.2">
      <c r="Q53844" s="92" t="s">
        <v>50</v>
      </c>
      <c r="BF53844" s="101" t="s">
        <v>58</v>
      </c>
      <c r="BK53844" s="98" t="s">
        <v>70</v>
      </c>
    </row>
    <row r="53845" spans="17:63" ht="29.25" customHeight="1" x14ac:dyDescent="0.2">
      <c r="Q53845" s="92" t="s">
        <v>50</v>
      </c>
      <c r="BF53845" s="101" t="s">
        <v>58</v>
      </c>
      <c r="BK53845" s="98" t="s">
        <v>70</v>
      </c>
    </row>
    <row r="53846" spans="17:63" ht="29.25" customHeight="1" x14ac:dyDescent="0.2">
      <c r="Q53846" s="92" t="s">
        <v>50</v>
      </c>
      <c r="BF53846" s="101" t="s">
        <v>58</v>
      </c>
      <c r="BK53846" s="98" t="s">
        <v>70</v>
      </c>
    </row>
    <row r="53847" spans="17:63" ht="29.25" customHeight="1" x14ac:dyDescent="0.2">
      <c r="Q53847" s="92" t="s">
        <v>50</v>
      </c>
      <c r="BF53847" s="101" t="s">
        <v>58</v>
      </c>
      <c r="BK53847" s="98" t="s">
        <v>70</v>
      </c>
    </row>
    <row r="53848" spans="17:63" ht="29.25" customHeight="1" x14ac:dyDescent="0.2">
      <c r="Q53848" s="92" t="s">
        <v>50</v>
      </c>
      <c r="BF53848" s="101" t="s">
        <v>58</v>
      </c>
      <c r="BK53848" s="98" t="s">
        <v>70</v>
      </c>
    </row>
    <row r="53849" spans="17:63" ht="29.25" customHeight="1" x14ac:dyDescent="0.2">
      <c r="Q53849" s="92" t="s">
        <v>50</v>
      </c>
      <c r="BF53849" s="101" t="s">
        <v>58</v>
      </c>
      <c r="BK53849" s="98" t="s">
        <v>70</v>
      </c>
    </row>
    <row r="53850" spans="17:63" ht="29.25" customHeight="1" x14ac:dyDescent="0.2">
      <c r="Q53850" s="92" t="s">
        <v>50</v>
      </c>
      <c r="BF53850" s="101" t="s">
        <v>58</v>
      </c>
      <c r="BK53850" s="98" t="s">
        <v>70</v>
      </c>
    </row>
    <row r="53851" spans="17:63" ht="29.25" customHeight="1" x14ac:dyDescent="0.2">
      <c r="Q53851" s="92" t="s">
        <v>50</v>
      </c>
      <c r="BF53851" s="101" t="s">
        <v>58</v>
      </c>
      <c r="BK53851" s="98" t="s">
        <v>70</v>
      </c>
    </row>
    <row r="53852" spans="17:63" ht="29.25" customHeight="1" x14ac:dyDescent="0.2">
      <c r="Q53852" s="92" t="s">
        <v>50</v>
      </c>
      <c r="BF53852" s="101" t="s">
        <v>58</v>
      </c>
      <c r="BK53852" s="98" t="s">
        <v>70</v>
      </c>
    </row>
    <row r="53853" spans="17:63" ht="29.25" customHeight="1" x14ac:dyDescent="0.2">
      <c r="Q53853" s="92" t="s">
        <v>50</v>
      </c>
      <c r="BF53853" s="101" t="s">
        <v>58</v>
      </c>
      <c r="BK53853" s="98" t="s">
        <v>70</v>
      </c>
    </row>
    <row r="53854" spans="17:63" ht="29.25" customHeight="1" x14ac:dyDescent="0.2">
      <c r="Q53854" s="92" t="s">
        <v>50</v>
      </c>
      <c r="BF53854" s="101" t="s">
        <v>58</v>
      </c>
      <c r="BK53854" s="98" t="s">
        <v>70</v>
      </c>
    </row>
    <row r="53855" spans="17:63" ht="29.25" customHeight="1" x14ac:dyDescent="0.2">
      <c r="Q53855" s="92" t="s">
        <v>50</v>
      </c>
      <c r="BF53855" s="101" t="s">
        <v>58</v>
      </c>
      <c r="BK53855" s="98" t="s">
        <v>70</v>
      </c>
    </row>
    <row r="53856" spans="17:63" ht="29.25" customHeight="1" x14ac:dyDescent="0.2">
      <c r="Q53856" s="92" t="s">
        <v>50</v>
      </c>
      <c r="BF53856" s="101" t="s">
        <v>58</v>
      </c>
      <c r="BK53856" s="98" t="s">
        <v>70</v>
      </c>
    </row>
    <row r="53857" spans="17:63" ht="29.25" customHeight="1" x14ac:dyDescent="0.2">
      <c r="Q53857" s="92" t="s">
        <v>50</v>
      </c>
      <c r="BF53857" s="101" t="s">
        <v>58</v>
      </c>
      <c r="BK53857" s="98" t="s">
        <v>70</v>
      </c>
    </row>
    <row r="53858" spans="17:63" ht="29.25" customHeight="1" x14ac:dyDescent="0.2">
      <c r="Q53858" s="92" t="s">
        <v>50</v>
      </c>
      <c r="BF53858" s="101" t="s">
        <v>58</v>
      </c>
      <c r="BK53858" s="98" t="s">
        <v>70</v>
      </c>
    </row>
    <row r="53859" spans="17:63" ht="29.25" customHeight="1" x14ac:dyDescent="0.2">
      <c r="Q53859" s="92" t="s">
        <v>50</v>
      </c>
      <c r="BF53859" s="101" t="s">
        <v>58</v>
      </c>
      <c r="BK53859" s="98" t="s">
        <v>70</v>
      </c>
    </row>
    <row r="53860" spans="17:63" ht="29.25" customHeight="1" x14ac:dyDescent="0.2">
      <c r="Q53860" s="92" t="s">
        <v>50</v>
      </c>
      <c r="BF53860" s="101" t="s">
        <v>58</v>
      </c>
      <c r="BK53860" s="98" t="s">
        <v>70</v>
      </c>
    </row>
    <row r="53861" spans="17:63" ht="29.25" customHeight="1" x14ac:dyDescent="0.2">
      <c r="Q53861" s="92" t="s">
        <v>50</v>
      </c>
      <c r="BF53861" s="101" t="s">
        <v>58</v>
      </c>
      <c r="BK53861" s="98" t="s">
        <v>70</v>
      </c>
    </row>
    <row r="53862" spans="17:63" ht="29.25" customHeight="1" x14ac:dyDescent="0.2">
      <c r="Q53862" s="92" t="s">
        <v>50</v>
      </c>
      <c r="BF53862" s="101" t="s">
        <v>58</v>
      </c>
      <c r="BK53862" s="98" t="s">
        <v>70</v>
      </c>
    </row>
    <row r="53863" spans="17:63" ht="29.25" customHeight="1" x14ac:dyDescent="0.2">
      <c r="Q53863" s="92" t="s">
        <v>50</v>
      </c>
      <c r="BF53863" s="101" t="s">
        <v>58</v>
      </c>
      <c r="BK53863" s="98" t="s">
        <v>70</v>
      </c>
    </row>
    <row r="53864" spans="17:63" ht="29.25" customHeight="1" x14ac:dyDescent="0.2">
      <c r="Q53864" s="92" t="s">
        <v>50</v>
      </c>
      <c r="BF53864" s="101" t="s">
        <v>58</v>
      </c>
      <c r="BK53864" s="98" t="s">
        <v>70</v>
      </c>
    </row>
    <row r="53865" spans="17:63" ht="29.25" customHeight="1" x14ac:dyDescent="0.2">
      <c r="Q53865" s="92" t="s">
        <v>50</v>
      </c>
      <c r="BF53865" s="101" t="s">
        <v>58</v>
      </c>
      <c r="BK53865" s="98" t="s">
        <v>70</v>
      </c>
    </row>
    <row r="53866" spans="17:63" ht="29.25" customHeight="1" x14ac:dyDescent="0.2">
      <c r="Q53866" s="92" t="s">
        <v>50</v>
      </c>
      <c r="BF53866" s="101" t="s">
        <v>58</v>
      </c>
      <c r="BK53866" s="98" t="s">
        <v>70</v>
      </c>
    </row>
    <row r="53867" spans="17:63" ht="29.25" customHeight="1" x14ac:dyDescent="0.2">
      <c r="Q53867" s="92" t="s">
        <v>50</v>
      </c>
      <c r="BF53867" s="101" t="s">
        <v>58</v>
      </c>
      <c r="BK53867" s="98" t="s">
        <v>70</v>
      </c>
    </row>
    <row r="53868" spans="17:63" ht="29.25" customHeight="1" x14ac:dyDescent="0.2">
      <c r="Q53868" s="92" t="s">
        <v>50</v>
      </c>
      <c r="BF53868" s="101" t="s">
        <v>58</v>
      </c>
      <c r="BK53868" s="98" t="s">
        <v>70</v>
      </c>
    </row>
    <row r="53869" spans="17:63" ht="29.25" customHeight="1" x14ac:dyDescent="0.2">
      <c r="Q53869" s="92" t="s">
        <v>50</v>
      </c>
      <c r="BF53869" s="101" t="s">
        <v>58</v>
      </c>
      <c r="BK53869" s="98" t="s">
        <v>70</v>
      </c>
    </row>
    <row r="53870" spans="17:63" ht="29.25" customHeight="1" x14ac:dyDescent="0.2">
      <c r="Q53870" s="92" t="s">
        <v>50</v>
      </c>
      <c r="BF53870" s="101" t="s">
        <v>58</v>
      </c>
      <c r="BK53870" s="98" t="s">
        <v>70</v>
      </c>
    </row>
    <row r="53871" spans="17:63" ht="29.25" customHeight="1" x14ac:dyDescent="0.2">
      <c r="Q53871" s="92" t="s">
        <v>50</v>
      </c>
      <c r="BF53871" s="101" t="s">
        <v>58</v>
      </c>
      <c r="BK53871" s="98" t="s">
        <v>70</v>
      </c>
    </row>
    <row r="53872" spans="17:63" ht="29.25" customHeight="1" x14ac:dyDescent="0.2">
      <c r="Q53872" s="92" t="s">
        <v>50</v>
      </c>
      <c r="BF53872" s="101" t="s">
        <v>58</v>
      </c>
      <c r="BK53872" s="98" t="s">
        <v>70</v>
      </c>
    </row>
    <row r="53873" spans="17:63" ht="29.25" customHeight="1" x14ac:dyDescent="0.2">
      <c r="Q53873" s="92" t="s">
        <v>50</v>
      </c>
      <c r="BF53873" s="101" t="s">
        <v>58</v>
      </c>
      <c r="BK53873" s="98" t="s">
        <v>70</v>
      </c>
    </row>
    <row r="53874" spans="17:63" ht="29.25" customHeight="1" x14ac:dyDescent="0.2">
      <c r="Q53874" s="92" t="s">
        <v>50</v>
      </c>
      <c r="BF53874" s="101" t="s">
        <v>58</v>
      </c>
      <c r="BK53874" s="98" t="s">
        <v>70</v>
      </c>
    </row>
    <row r="53875" spans="17:63" ht="29.25" customHeight="1" x14ac:dyDescent="0.2">
      <c r="Q53875" s="92" t="s">
        <v>50</v>
      </c>
      <c r="BF53875" s="101" t="s">
        <v>58</v>
      </c>
      <c r="BK53875" s="98" t="s">
        <v>70</v>
      </c>
    </row>
    <row r="53876" spans="17:63" ht="29.25" customHeight="1" x14ac:dyDescent="0.2">
      <c r="Q53876" s="92" t="s">
        <v>50</v>
      </c>
      <c r="BF53876" s="101" t="s">
        <v>58</v>
      </c>
      <c r="BK53876" s="98" t="s">
        <v>70</v>
      </c>
    </row>
    <row r="53877" spans="17:63" ht="29.25" customHeight="1" x14ac:dyDescent="0.2">
      <c r="Q53877" s="92" t="s">
        <v>50</v>
      </c>
      <c r="BF53877" s="101" t="s">
        <v>58</v>
      </c>
      <c r="BK53877" s="98" t="s">
        <v>70</v>
      </c>
    </row>
    <row r="53878" spans="17:63" ht="29.25" customHeight="1" x14ac:dyDescent="0.2">
      <c r="Q53878" s="92" t="s">
        <v>50</v>
      </c>
      <c r="BF53878" s="101" t="s">
        <v>58</v>
      </c>
      <c r="BK53878" s="98" t="s">
        <v>70</v>
      </c>
    </row>
    <row r="53879" spans="17:63" ht="29.25" customHeight="1" x14ac:dyDescent="0.2">
      <c r="Q53879" s="92" t="s">
        <v>50</v>
      </c>
      <c r="BF53879" s="101" t="s">
        <v>58</v>
      </c>
      <c r="BK53879" s="98" t="s">
        <v>70</v>
      </c>
    </row>
    <row r="53880" spans="17:63" ht="29.25" customHeight="1" x14ac:dyDescent="0.2">
      <c r="Q53880" s="92" t="s">
        <v>50</v>
      </c>
      <c r="BF53880" s="101" t="s">
        <v>58</v>
      </c>
      <c r="BK53880" s="98" t="s">
        <v>70</v>
      </c>
    </row>
    <row r="53881" spans="17:63" ht="29.25" customHeight="1" x14ac:dyDescent="0.2">
      <c r="Q53881" s="92" t="s">
        <v>50</v>
      </c>
      <c r="BF53881" s="101" t="s">
        <v>58</v>
      </c>
      <c r="BK53881" s="98" t="s">
        <v>70</v>
      </c>
    </row>
    <row r="53882" spans="17:63" ht="29.25" customHeight="1" x14ac:dyDescent="0.2">
      <c r="Q53882" s="92" t="s">
        <v>50</v>
      </c>
      <c r="BF53882" s="101" t="s">
        <v>58</v>
      </c>
      <c r="BK53882" s="98" t="s">
        <v>70</v>
      </c>
    </row>
    <row r="53883" spans="17:63" ht="29.25" customHeight="1" x14ac:dyDescent="0.2">
      <c r="Q53883" s="92" t="s">
        <v>50</v>
      </c>
      <c r="BF53883" s="101" t="s">
        <v>58</v>
      </c>
      <c r="BK53883" s="98" t="s">
        <v>70</v>
      </c>
    </row>
    <row r="53884" spans="17:63" ht="29.25" customHeight="1" x14ac:dyDescent="0.2">
      <c r="Q53884" s="92" t="s">
        <v>50</v>
      </c>
      <c r="BF53884" s="101" t="s">
        <v>58</v>
      </c>
      <c r="BK53884" s="98" t="s">
        <v>70</v>
      </c>
    </row>
    <row r="53885" spans="17:63" ht="29.25" customHeight="1" x14ac:dyDescent="0.2">
      <c r="Q53885" s="92" t="s">
        <v>50</v>
      </c>
      <c r="BF53885" s="101" t="s">
        <v>58</v>
      </c>
      <c r="BK53885" s="98" t="s">
        <v>70</v>
      </c>
    </row>
    <row r="53886" spans="17:63" ht="29.25" customHeight="1" x14ac:dyDescent="0.2">
      <c r="Q53886" s="92" t="s">
        <v>50</v>
      </c>
      <c r="BF53886" s="101" t="s">
        <v>58</v>
      </c>
      <c r="BK53886" s="98" t="s">
        <v>70</v>
      </c>
    </row>
    <row r="53887" spans="17:63" ht="29.25" customHeight="1" x14ac:dyDescent="0.2">
      <c r="Q53887" s="92" t="s">
        <v>50</v>
      </c>
      <c r="BF53887" s="101" t="s">
        <v>58</v>
      </c>
      <c r="BK53887" s="98" t="s">
        <v>70</v>
      </c>
    </row>
    <row r="53888" spans="17:63" ht="29.25" customHeight="1" x14ac:dyDescent="0.2">
      <c r="Q53888" s="92" t="s">
        <v>50</v>
      </c>
      <c r="BF53888" s="101" t="s">
        <v>58</v>
      </c>
      <c r="BK53888" s="98" t="s">
        <v>70</v>
      </c>
    </row>
    <row r="53889" spans="17:63" ht="29.25" customHeight="1" x14ac:dyDescent="0.2">
      <c r="Q53889" s="92" t="s">
        <v>50</v>
      </c>
      <c r="BF53889" s="101" t="s">
        <v>58</v>
      </c>
      <c r="BK53889" s="98" t="s">
        <v>70</v>
      </c>
    </row>
    <row r="53890" spans="17:63" ht="29.25" customHeight="1" x14ac:dyDescent="0.2">
      <c r="Q53890" s="92" t="s">
        <v>50</v>
      </c>
      <c r="BF53890" s="101" t="s">
        <v>58</v>
      </c>
      <c r="BK53890" s="98" t="s">
        <v>70</v>
      </c>
    </row>
    <row r="53891" spans="17:63" ht="29.25" customHeight="1" x14ac:dyDescent="0.2">
      <c r="Q53891" s="92" t="s">
        <v>50</v>
      </c>
      <c r="BF53891" s="101" t="s">
        <v>58</v>
      </c>
      <c r="BK53891" s="98" t="s">
        <v>70</v>
      </c>
    </row>
    <row r="53892" spans="17:63" ht="29.25" customHeight="1" x14ac:dyDescent="0.2">
      <c r="Q53892" s="92" t="s">
        <v>50</v>
      </c>
      <c r="BF53892" s="101" t="s">
        <v>58</v>
      </c>
      <c r="BK53892" s="98" t="s">
        <v>70</v>
      </c>
    </row>
    <row r="53893" spans="17:63" ht="29.25" customHeight="1" x14ac:dyDescent="0.2">
      <c r="Q53893" s="92" t="s">
        <v>50</v>
      </c>
      <c r="BF53893" s="101" t="s">
        <v>58</v>
      </c>
      <c r="BK53893" s="98" t="s">
        <v>70</v>
      </c>
    </row>
    <row r="53894" spans="17:63" ht="29.25" customHeight="1" x14ac:dyDescent="0.2">
      <c r="Q53894" s="92" t="s">
        <v>50</v>
      </c>
      <c r="BF53894" s="101" t="s">
        <v>58</v>
      </c>
      <c r="BK53894" s="98" t="s">
        <v>70</v>
      </c>
    </row>
    <row r="53895" spans="17:63" ht="29.25" customHeight="1" x14ac:dyDescent="0.2">
      <c r="Q53895" s="92" t="s">
        <v>50</v>
      </c>
      <c r="BF53895" s="101" t="s">
        <v>58</v>
      </c>
      <c r="BK53895" s="98" t="s">
        <v>70</v>
      </c>
    </row>
    <row r="53896" spans="17:63" ht="29.25" customHeight="1" x14ac:dyDescent="0.2">
      <c r="Q53896" s="92" t="s">
        <v>50</v>
      </c>
      <c r="BF53896" s="101" t="s">
        <v>58</v>
      </c>
      <c r="BK53896" s="98" t="s">
        <v>70</v>
      </c>
    </row>
    <row r="53897" spans="17:63" ht="29.25" customHeight="1" x14ac:dyDescent="0.2">
      <c r="Q53897" s="92" t="s">
        <v>50</v>
      </c>
      <c r="BF53897" s="101" t="s">
        <v>58</v>
      </c>
      <c r="BK53897" s="98" t="s">
        <v>70</v>
      </c>
    </row>
    <row r="53898" spans="17:63" ht="29.25" customHeight="1" x14ac:dyDescent="0.2">
      <c r="Q53898" s="92" t="s">
        <v>50</v>
      </c>
      <c r="BF53898" s="101" t="s">
        <v>58</v>
      </c>
      <c r="BK53898" s="98" t="s">
        <v>70</v>
      </c>
    </row>
    <row r="53899" spans="17:63" ht="29.25" customHeight="1" x14ac:dyDescent="0.2">
      <c r="Q53899" s="92" t="s">
        <v>50</v>
      </c>
      <c r="BF53899" s="101" t="s">
        <v>58</v>
      </c>
      <c r="BK53899" s="98" t="s">
        <v>70</v>
      </c>
    </row>
    <row r="53900" spans="17:63" ht="29.25" customHeight="1" x14ac:dyDescent="0.2">
      <c r="Q53900" s="92" t="s">
        <v>50</v>
      </c>
      <c r="BF53900" s="101" t="s">
        <v>58</v>
      </c>
      <c r="BK53900" s="98" t="s">
        <v>70</v>
      </c>
    </row>
    <row r="53901" spans="17:63" ht="29.25" customHeight="1" x14ac:dyDescent="0.2">
      <c r="Q53901" s="92" t="s">
        <v>50</v>
      </c>
      <c r="BF53901" s="101" t="s">
        <v>58</v>
      </c>
      <c r="BK53901" s="98" t="s">
        <v>70</v>
      </c>
    </row>
    <row r="53902" spans="17:63" ht="29.25" customHeight="1" x14ac:dyDescent="0.2">
      <c r="Q53902" s="92" t="s">
        <v>50</v>
      </c>
      <c r="BF53902" s="101" t="s">
        <v>58</v>
      </c>
      <c r="BK53902" s="98" t="s">
        <v>70</v>
      </c>
    </row>
    <row r="53903" spans="17:63" ht="29.25" customHeight="1" x14ac:dyDescent="0.2">
      <c r="Q53903" s="92" t="s">
        <v>50</v>
      </c>
      <c r="BF53903" s="101" t="s">
        <v>58</v>
      </c>
      <c r="BK53903" s="98" t="s">
        <v>70</v>
      </c>
    </row>
    <row r="53904" spans="17:63" ht="29.25" customHeight="1" x14ac:dyDescent="0.2">
      <c r="Q53904" s="92" t="s">
        <v>50</v>
      </c>
      <c r="BF53904" s="101" t="s">
        <v>58</v>
      </c>
      <c r="BK53904" s="98" t="s">
        <v>70</v>
      </c>
    </row>
    <row r="53905" spans="17:63" ht="29.25" customHeight="1" x14ac:dyDescent="0.2">
      <c r="Q53905" s="92" t="s">
        <v>50</v>
      </c>
      <c r="BF53905" s="101" t="s">
        <v>58</v>
      </c>
      <c r="BK53905" s="98" t="s">
        <v>70</v>
      </c>
    </row>
    <row r="53906" spans="17:63" ht="29.25" customHeight="1" x14ac:dyDescent="0.2">
      <c r="Q53906" s="92" t="s">
        <v>50</v>
      </c>
      <c r="BF53906" s="101" t="s">
        <v>58</v>
      </c>
      <c r="BK53906" s="98" t="s">
        <v>70</v>
      </c>
    </row>
    <row r="53907" spans="17:63" ht="29.25" customHeight="1" x14ac:dyDescent="0.2">
      <c r="Q53907" s="92" t="s">
        <v>50</v>
      </c>
      <c r="BF53907" s="101" t="s">
        <v>58</v>
      </c>
      <c r="BK53907" s="98" t="s">
        <v>70</v>
      </c>
    </row>
    <row r="53908" spans="17:63" ht="29.25" customHeight="1" x14ac:dyDescent="0.2">
      <c r="Q53908" s="92" t="s">
        <v>50</v>
      </c>
      <c r="BF53908" s="101" t="s">
        <v>58</v>
      </c>
      <c r="BK53908" s="98" t="s">
        <v>70</v>
      </c>
    </row>
    <row r="53909" spans="17:63" ht="29.25" customHeight="1" x14ac:dyDescent="0.2">
      <c r="Q53909" s="92" t="s">
        <v>50</v>
      </c>
      <c r="BF53909" s="101" t="s">
        <v>58</v>
      </c>
      <c r="BK53909" s="98" t="s">
        <v>70</v>
      </c>
    </row>
    <row r="53910" spans="17:63" ht="29.25" customHeight="1" x14ac:dyDescent="0.2">
      <c r="Q53910" s="92" t="s">
        <v>50</v>
      </c>
      <c r="BF53910" s="101" t="s">
        <v>58</v>
      </c>
      <c r="BK53910" s="98" t="s">
        <v>70</v>
      </c>
    </row>
    <row r="53911" spans="17:63" ht="29.25" customHeight="1" x14ac:dyDescent="0.2">
      <c r="Q53911" s="92" t="s">
        <v>50</v>
      </c>
      <c r="BF53911" s="101" t="s">
        <v>58</v>
      </c>
      <c r="BK53911" s="98" t="s">
        <v>70</v>
      </c>
    </row>
    <row r="53912" spans="17:63" ht="29.25" customHeight="1" x14ac:dyDescent="0.2">
      <c r="Q53912" s="92" t="s">
        <v>50</v>
      </c>
      <c r="BF53912" s="101" t="s">
        <v>58</v>
      </c>
      <c r="BK53912" s="98" t="s">
        <v>70</v>
      </c>
    </row>
    <row r="53913" spans="17:63" ht="29.25" customHeight="1" x14ac:dyDescent="0.2">
      <c r="Q53913" s="92" t="s">
        <v>50</v>
      </c>
      <c r="BF53913" s="101" t="s">
        <v>58</v>
      </c>
      <c r="BK53913" s="98" t="s">
        <v>70</v>
      </c>
    </row>
    <row r="53914" spans="17:63" ht="29.25" customHeight="1" x14ac:dyDescent="0.2">
      <c r="Q53914" s="92" t="s">
        <v>50</v>
      </c>
      <c r="BF53914" s="101" t="s">
        <v>58</v>
      </c>
      <c r="BK53914" s="98" t="s">
        <v>70</v>
      </c>
    </row>
    <row r="53915" spans="17:63" ht="29.25" customHeight="1" x14ac:dyDescent="0.2">
      <c r="Q53915" s="92" t="s">
        <v>50</v>
      </c>
      <c r="BF53915" s="101" t="s">
        <v>58</v>
      </c>
      <c r="BK53915" s="98" t="s">
        <v>70</v>
      </c>
    </row>
    <row r="53916" spans="17:63" ht="29.25" customHeight="1" x14ac:dyDescent="0.2">
      <c r="Q53916" s="92" t="s">
        <v>50</v>
      </c>
      <c r="BF53916" s="101" t="s">
        <v>58</v>
      </c>
      <c r="BK53916" s="98" t="s">
        <v>70</v>
      </c>
    </row>
    <row r="53917" spans="17:63" ht="29.25" customHeight="1" x14ac:dyDescent="0.2">
      <c r="Q53917" s="92" t="s">
        <v>50</v>
      </c>
      <c r="BF53917" s="101" t="s">
        <v>58</v>
      </c>
      <c r="BK53917" s="98" t="s">
        <v>70</v>
      </c>
    </row>
    <row r="53918" spans="17:63" ht="29.25" customHeight="1" x14ac:dyDescent="0.2">
      <c r="Q53918" s="92" t="s">
        <v>50</v>
      </c>
      <c r="BF53918" s="101" t="s">
        <v>58</v>
      </c>
      <c r="BK53918" s="98" t="s">
        <v>70</v>
      </c>
    </row>
    <row r="53919" spans="17:63" ht="29.25" customHeight="1" x14ac:dyDescent="0.2">
      <c r="Q53919" s="92" t="s">
        <v>50</v>
      </c>
      <c r="BF53919" s="101" t="s">
        <v>58</v>
      </c>
      <c r="BK53919" s="98" t="s">
        <v>70</v>
      </c>
    </row>
    <row r="53920" spans="17:63" ht="29.25" customHeight="1" x14ac:dyDescent="0.2">
      <c r="Q53920" s="92" t="s">
        <v>50</v>
      </c>
      <c r="BF53920" s="101" t="s">
        <v>58</v>
      </c>
      <c r="BK53920" s="98" t="s">
        <v>70</v>
      </c>
    </row>
    <row r="53921" spans="17:63" ht="29.25" customHeight="1" x14ac:dyDescent="0.2">
      <c r="Q53921" s="92" t="s">
        <v>50</v>
      </c>
      <c r="BF53921" s="101" t="s">
        <v>58</v>
      </c>
      <c r="BK53921" s="98" t="s">
        <v>70</v>
      </c>
    </row>
    <row r="53922" spans="17:63" ht="29.25" customHeight="1" x14ac:dyDescent="0.2">
      <c r="Q53922" s="92" t="s">
        <v>50</v>
      </c>
      <c r="BF53922" s="101" t="s">
        <v>58</v>
      </c>
      <c r="BK53922" s="98" t="s">
        <v>70</v>
      </c>
    </row>
    <row r="53923" spans="17:63" ht="29.25" customHeight="1" x14ac:dyDescent="0.2">
      <c r="Q53923" s="92" t="s">
        <v>50</v>
      </c>
      <c r="BF53923" s="101" t="s">
        <v>58</v>
      </c>
      <c r="BK53923" s="98" t="s">
        <v>70</v>
      </c>
    </row>
    <row r="53924" spans="17:63" ht="29.25" customHeight="1" x14ac:dyDescent="0.2">
      <c r="Q53924" s="92" t="s">
        <v>50</v>
      </c>
      <c r="BF53924" s="101" t="s">
        <v>58</v>
      </c>
      <c r="BK53924" s="98" t="s">
        <v>70</v>
      </c>
    </row>
    <row r="53925" spans="17:63" ht="29.25" customHeight="1" x14ac:dyDescent="0.2">
      <c r="Q53925" s="92" t="s">
        <v>50</v>
      </c>
      <c r="BF53925" s="101" t="s">
        <v>58</v>
      </c>
      <c r="BK53925" s="98" t="s">
        <v>70</v>
      </c>
    </row>
    <row r="53926" spans="17:63" ht="29.25" customHeight="1" x14ac:dyDescent="0.2">
      <c r="Q53926" s="92" t="s">
        <v>50</v>
      </c>
      <c r="BF53926" s="101" t="s">
        <v>58</v>
      </c>
      <c r="BK53926" s="98" t="s">
        <v>70</v>
      </c>
    </row>
    <row r="53927" spans="17:63" ht="29.25" customHeight="1" x14ac:dyDescent="0.2">
      <c r="Q53927" s="92" t="s">
        <v>50</v>
      </c>
      <c r="BF53927" s="101" t="s">
        <v>58</v>
      </c>
      <c r="BK53927" s="98" t="s">
        <v>70</v>
      </c>
    </row>
    <row r="53928" spans="17:63" ht="29.25" customHeight="1" x14ac:dyDescent="0.2">
      <c r="Q53928" s="92" t="s">
        <v>50</v>
      </c>
      <c r="BF53928" s="101" t="s">
        <v>58</v>
      </c>
      <c r="BK53928" s="98" t="s">
        <v>70</v>
      </c>
    </row>
    <row r="53929" spans="17:63" ht="29.25" customHeight="1" x14ac:dyDescent="0.2">
      <c r="Q53929" s="92" t="s">
        <v>50</v>
      </c>
      <c r="BF53929" s="101" t="s">
        <v>58</v>
      </c>
      <c r="BK53929" s="98" t="s">
        <v>70</v>
      </c>
    </row>
    <row r="53930" spans="17:63" ht="29.25" customHeight="1" x14ac:dyDescent="0.2">
      <c r="Q53930" s="92" t="s">
        <v>50</v>
      </c>
      <c r="BF53930" s="101" t="s">
        <v>58</v>
      </c>
      <c r="BK53930" s="98" t="s">
        <v>70</v>
      </c>
    </row>
    <row r="53931" spans="17:63" ht="29.25" customHeight="1" x14ac:dyDescent="0.2">
      <c r="Q53931" s="92" t="s">
        <v>50</v>
      </c>
      <c r="BF53931" s="101" t="s">
        <v>58</v>
      </c>
      <c r="BK53931" s="98" t="s">
        <v>70</v>
      </c>
    </row>
    <row r="53932" spans="17:63" ht="29.25" customHeight="1" x14ac:dyDescent="0.2">
      <c r="Q53932" s="92" t="s">
        <v>50</v>
      </c>
      <c r="BF53932" s="101" t="s">
        <v>58</v>
      </c>
      <c r="BK53932" s="98" t="s">
        <v>70</v>
      </c>
    </row>
    <row r="53933" spans="17:63" ht="29.25" customHeight="1" x14ac:dyDescent="0.2">
      <c r="Q53933" s="92" t="s">
        <v>50</v>
      </c>
      <c r="BF53933" s="101" t="s">
        <v>58</v>
      </c>
      <c r="BK53933" s="98" t="s">
        <v>70</v>
      </c>
    </row>
    <row r="53934" spans="17:63" ht="29.25" customHeight="1" x14ac:dyDescent="0.2">
      <c r="Q53934" s="92" t="s">
        <v>50</v>
      </c>
      <c r="BF53934" s="101" t="s">
        <v>58</v>
      </c>
      <c r="BK53934" s="98" t="s">
        <v>70</v>
      </c>
    </row>
    <row r="53935" spans="17:63" ht="29.25" customHeight="1" x14ac:dyDescent="0.2">
      <c r="Q53935" s="92" t="s">
        <v>50</v>
      </c>
      <c r="BF53935" s="101" t="s">
        <v>58</v>
      </c>
      <c r="BK53935" s="98" t="s">
        <v>70</v>
      </c>
    </row>
    <row r="53936" spans="17:63" ht="29.25" customHeight="1" x14ac:dyDescent="0.2">
      <c r="Q53936" s="92" t="s">
        <v>50</v>
      </c>
      <c r="BF53936" s="101" t="s">
        <v>58</v>
      </c>
      <c r="BK53936" s="98" t="s">
        <v>70</v>
      </c>
    </row>
    <row r="53937" spans="17:63" ht="29.25" customHeight="1" x14ac:dyDescent="0.2">
      <c r="Q53937" s="92" t="s">
        <v>50</v>
      </c>
      <c r="BF53937" s="101" t="s">
        <v>58</v>
      </c>
      <c r="BK53937" s="98" t="s">
        <v>70</v>
      </c>
    </row>
    <row r="53938" spans="17:63" ht="29.25" customHeight="1" x14ac:dyDescent="0.2">
      <c r="Q53938" s="92" t="s">
        <v>50</v>
      </c>
      <c r="BF53938" s="101" t="s">
        <v>58</v>
      </c>
      <c r="BK53938" s="98" t="s">
        <v>70</v>
      </c>
    </row>
    <row r="53939" spans="17:63" ht="29.25" customHeight="1" x14ac:dyDescent="0.2">
      <c r="Q53939" s="92" t="s">
        <v>50</v>
      </c>
      <c r="BF53939" s="101" t="s">
        <v>58</v>
      </c>
      <c r="BK53939" s="98" t="s">
        <v>70</v>
      </c>
    </row>
    <row r="53940" spans="17:63" ht="29.25" customHeight="1" x14ac:dyDescent="0.2">
      <c r="Q53940" s="92" t="s">
        <v>50</v>
      </c>
      <c r="BF53940" s="101" t="s">
        <v>58</v>
      </c>
      <c r="BK53940" s="98" t="s">
        <v>70</v>
      </c>
    </row>
    <row r="53941" spans="17:63" ht="29.25" customHeight="1" x14ac:dyDescent="0.2">
      <c r="Q53941" s="92" t="s">
        <v>50</v>
      </c>
      <c r="BF53941" s="101" t="s">
        <v>58</v>
      </c>
      <c r="BK53941" s="98" t="s">
        <v>70</v>
      </c>
    </row>
    <row r="53942" spans="17:63" ht="29.25" customHeight="1" x14ac:dyDescent="0.2">
      <c r="Q53942" s="92" t="s">
        <v>50</v>
      </c>
      <c r="BF53942" s="101" t="s">
        <v>58</v>
      </c>
      <c r="BK53942" s="98" t="s">
        <v>70</v>
      </c>
    </row>
    <row r="53943" spans="17:63" ht="29.25" customHeight="1" x14ac:dyDescent="0.2">
      <c r="Q53943" s="92" t="s">
        <v>50</v>
      </c>
      <c r="BF53943" s="101" t="s">
        <v>58</v>
      </c>
      <c r="BK53943" s="98" t="s">
        <v>70</v>
      </c>
    </row>
    <row r="53944" spans="17:63" ht="29.25" customHeight="1" x14ac:dyDescent="0.2">
      <c r="Q53944" s="92" t="s">
        <v>50</v>
      </c>
      <c r="BF53944" s="101" t="s">
        <v>58</v>
      </c>
      <c r="BK53944" s="98" t="s">
        <v>70</v>
      </c>
    </row>
    <row r="53945" spans="17:63" ht="29.25" customHeight="1" x14ac:dyDescent="0.2">
      <c r="Q53945" s="92" t="s">
        <v>50</v>
      </c>
      <c r="BF53945" s="101" t="s">
        <v>58</v>
      </c>
      <c r="BK53945" s="98" t="s">
        <v>70</v>
      </c>
    </row>
    <row r="53946" spans="17:63" ht="29.25" customHeight="1" x14ac:dyDescent="0.2">
      <c r="Q53946" s="92" t="s">
        <v>50</v>
      </c>
      <c r="BF53946" s="101" t="s">
        <v>58</v>
      </c>
      <c r="BK53946" s="98" t="s">
        <v>70</v>
      </c>
    </row>
    <row r="53947" spans="17:63" ht="29.25" customHeight="1" x14ac:dyDescent="0.2">
      <c r="Q53947" s="92" t="s">
        <v>50</v>
      </c>
      <c r="BF53947" s="101" t="s">
        <v>58</v>
      </c>
      <c r="BK53947" s="98" t="s">
        <v>70</v>
      </c>
    </row>
    <row r="53948" spans="17:63" ht="29.25" customHeight="1" x14ac:dyDescent="0.2">
      <c r="Q53948" s="92" t="s">
        <v>50</v>
      </c>
      <c r="BF53948" s="101" t="s">
        <v>58</v>
      </c>
      <c r="BK53948" s="98" t="s">
        <v>70</v>
      </c>
    </row>
    <row r="53949" spans="17:63" ht="29.25" customHeight="1" x14ac:dyDescent="0.2">
      <c r="Q53949" s="92" t="s">
        <v>50</v>
      </c>
      <c r="BF53949" s="101" t="s">
        <v>58</v>
      </c>
      <c r="BK53949" s="98" t="s">
        <v>70</v>
      </c>
    </row>
    <row r="53950" spans="17:63" ht="29.25" customHeight="1" x14ac:dyDescent="0.2">
      <c r="Q53950" s="92" t="s">
        <v>50</v>
      </c>
      <c r="BF53950" s="101" t="s">
        <v>58</v>
      </c>
      <c r="BK53950" s="98" t="s">
        <v>70</v>
      </c>
    </row>
    <row r="53951" spans="17:63" ht="29.25" customHeight="1" x14ac:dyDescent="0.2">
      <c r="Q53951" s="92" t="s">
        <v>50</v>
      </c>
      <c r="BF53951" s="101" t="s">
        <v>58</v>
      </c>
      <c r="BK53951" s="98" t="s">
        <v>70</v>
      </c>
    </row>
    <row r="53952" spans="17:63" ht="29.25" customHeight="1" x14ac:dyDescent="0.2">
      <c r="Q53952" s="92" t="s">
        <v>50</v>
      </c>
      <c r="BF53952" s="101" t="s">
        <v>58</v>
      </c>
      <c r="BK53952" s="98" t="s">
        <v>70</v>
      </c>
    </row>
    <row r="53953" spans="17:63" ht="29.25" customHeight="1" x14ac:dyDescent="0.2">
      <c r="Q53953" s="92" t="s">
        <v>50</v>
      </c>
      <c r="BF53953" s="101" t="s">
        <v>58</v>
      </c>
      <c r="BK53953" s="98" t="s">
        <v>70</v>
      </c>
    </row>
    <row r="53954" spans="17:63" ht="29.25" customHeight="1" x14ac:dyDescent="0.2">
      <c r="Q53954" s="92" t="s">
        <v>50</v>
      </c>
      <c r="BF53954" s="101" t="s">
        <v>58</v>
      </c>
      <c r="BK53954" s="98" t="s">
        <v>70</v>
      </c>
    </row>
    <row r="53955" spans="17:63" ht="29.25" customHeight="1" x14ac:dyDescent="0.2">
      <c r="Q53955" s="92" t="s">
        <v>50</v>
      </c>
      <c r="BF53955" s="101" t="s">
        <v>58</v>
      </c>
      <c r="BK53955" s="98" t="s">
        <v>70</v>
      </c>
    </row>
    <row r="53956" spans="17:63" ht="29.25" customHeight="1" x14ac:dyDescent="0.2">
      <c r="Q53956" s="92" t="s">
        <v>50</v>
      </c>
      <c r="BF53956" s="101" t="s">
        <v>58</v>
      </c>
      <c r="BK53956" s="98" t="s">
        <v>70</v>
      </c>
    </row>
    <row r="53957" spans="17:63" ht="29.25" customHeight="1" x14ac:dyDescent="0.2">
      <c r="Q53957" s="92" t="s">
        <v>50</v>
      </c>
      <c r="BF53957" s="101" t="s">
        <v>58</v>
      </c>
      <c r="BK53957" s="98" t="s">
        <v>70</v>
      </c>
    </row>
    <row r="53958" spans="17:63" ht="29.25" customHeight="1" x14ac:dyDescent="0.2">
      <c r="Q53958" s="92" t="s">
        <v>50</v>
      </c>
      <c r="BF53958" s="101" t="s">
        <v>58</v>
      </c>
      <c r="BK53958" s="98" t="s">
        <v>70</v>
      </c>
    </row>
    <row r="53959" spans="17:63" ht="29.25" customHeight="1" x14ac:dyDescent="0.2">
      <c r="Q53959" s="92" t="s">
        <v>50</v>
      </c>
      <c r="BF53959" s="101" t="s">
        <v>58</v>
      </c>
      <c r="BK53959" s="98" t="s">
        <v>70</v>
      </c>
    </row>
    <row r="53960" spans="17:63" ht="29.25" customHeight="1" x14ac:dyDescent="0.2">
      <c r="Q53960" s="92" t="s">
        <v>50</v>
      </c>
      <c r="BF53960" s="101" t="s">
        <v>58</v>
      </c>
      <c r="BK53960" s="98" t="s">
        <v>70</v>
      </c>
    </row>
    <row r="53961" spans="17:63" ht="29.25" customHeight="1" x14ac:dyDescent="0.2">
      <c r="Q53961" s="92" t="s">
        <v>50</v>
      </c>
      <c r="BF53961" s="101" t="s">
        <v>58</v>
      </c>
      <c r="BK53961" s="98" t="s">
        <v>70</v>
      </c>
    </row>
    <row r="53962" spans="17:63" ht="29.25" customHeight="1" x14ac:dyDescent="0.2">
      <c r="Q53962" s="92" t="s">
        <v>50</v>
      </c>
      <c r="BF53962" s="101" t="s">
        <v>58</v>
      </c>
      <c r="BK53962" s="98" t="s">
        <v>70</v>
      </c>
    </row>
    <row r="53963" spans="17:63" ht="29.25" customHeight="1" x14ac:dyDescent="0.2">
      <c r="Q53963" s="92" t="s">
        <v>50</v>
      </c>
      <c r="BF53963" s="101" t="s">
        <v>58</v>
      </c>
      <c r="BK53963" s="98" t="s">
        <v>70</v>
      </c>
    </row>
    <row r="53964" spans="17:63" ht="29.25" customHeight="1" x14ac:dyDescent="0.2">
      <c r="Q53964" s="92" t="s">
        <v>50</v>
      </c>
      <c r="BF53964" s="101" t="s">
        <v>58</v>
      </c>
      <c r="BK53964" s="98" t="s">
        <v>70</v>
      </c>
    </row>
    <row r="53965" spans="17:63" ht="29.25" customHeight="1" x14ac:dyDescent="0.2">
      <c r="Q53965" s="92" t="s">
        <v>50</v>
      </c>
      <c r="BF53965" s="101" t="s">
        <v>58</v>
      </c>
      <c r="BK53965" s="98" t="s">
        <v>70</v>
      </c>
    </row>
    <row r="53966" spans="17:63" ht="29.25" customHeight="1" x14ac:dyDescent="0.2">
      <c r="Q53966" s="92" t="s">
        <v>50</v>
      </c>
      <c r="BF53966" s="101" t="s">
        <v>58</v>
      </c>
      <c r="BK53966" s="98" t="s">
        <v>70</v>
      </c>
    </row>
    <row r="53967" spans="17:63" ht="29.25" customHeight="1" x14ac:dyDescent="0.2">
      <c r="Q53967" s="92" t="s">
        <v>50</v>
      </c>
      <c r="BF53967" s="101" t="s">
        <v>58</v>
      </c>
      <c r="BK53967" s="98" t="s">
        <v>70</v>
      </c>
    </row>
    <row r="53968" spans="17:63" ht="29.25" customHeight="1" x14ac:dyDescent="0.2">
      <c r="Q53968" s="92" t="s">
        <v>50</v>
      </c>
      <c r="BF53968" s="101" t="s">
        <v>58</v>
      </c>
      <c r="BK53968" s="98" t="s">
        <v>70</v>
      </c>
    </row>
    <row r="53969" spans="17:63" ht="29.25" customHeight="1" x14ac:dyDescent="0.2">
      <c r="Q53969" s="92" t="s">
        <v>50</v>
      </c>
      <c r="BF53969" s="101" t="s">
        <v>58</v>
      </c>
      <c r="BK53969" s="98" t="s">
        <v>70</v>
      </c>
    </row>
    <row r="53970" spans="17:63" ht="29.25" customHeight="1" x14ac:dyDescent="0.2">
      <c r="Q53970" s="92" t="s">
        <v>50</v>
      </c>
      <c r="BF53970" s="101" t="s">
        <v>58</v>
      </c>
      <c r="BK53970" s="98" t="s">
        <v>70</v>
      </c>
    </row>
    <row r="53971" spans="17:63" ht="29.25" customHeight="1" x14ac:dyDescent="0.2">
      <c r="Q53971" s="92" t="s">
        <v>50</v>
      </c>
      <c r="BF53971" s="101" t="s">
        <v>58</v>
      </c>
      <c r="BK53971" s="98" t="s">
        <v>70</v>
      </c>
    </row>
    <row r="53972" spans="17:63" ht="29.25" customHeight="1" x14ac:dyDescent="0.2">
      <c r="Q53972" s="92" t="s">
        <v>50</v>
      </c>
      <c r="BF53972" s="101" t="s">
        <v>58</v>
      </c>
      <c r="BK53972" s="98" t="s">
        <v>70</v>
      </c>
    </row>
    <row r="53973" spans="17:63" ht="29.25" customHeight="1" x14ac:dyDescent="0.2">
      <c r="Q53973" s="92" t="s">
        <v>50</v>
      </c>
      <c r="BF53973" s="101" t="s">
        <v>58</v>
      </c>
      <c r="BK53973" s="98" t="s">
        <v>70</v>
      </c>
    </row>
    <row r="53974" spans="17:63" ht="29.25" customHeight="1" x14ac:dyDescent="0.2">
      <c r="Q53974" s="92" t="s">
        <v>50</v>
      </c>
      <c r="BF53974" s="101" t="s">
        <v>58</v>
      </c>
      <c r="BK53974" s="98" t="s">
        <v>70</v>
      </c>
    </row>
    <row r="53975" spans="17:63" ht="29.25" customHeight="1" x14ac:dyDescent="0.2">
      <c r="Q53975" s="92" t="s">
        <v>50</v>
      </c>
      <c r="BF53975" s="101" t="s">
        <v>58</v>
      </c>
      <c r="BK53975" s="98" t="s">
        <v>70</v>
      </c>
    </row>
    <row r="53976" spans="17:63" ht="29.25" customHeight="1" x14ac:dyDescent="0.2">
      <c r="Q53976" s="92" t="s">
        <v>50</v>
      </c>
      <c r="BF53976" s="101" t="s">
        <v>58</v>
      </c>
      <c r="BK53976" s="98" t="s">
        <v>70</v>
      </c>
    </row>
    <row r="53977" spans="17:63" ht="29.25" customHeight="1" x14ac:dyDescent="0.2">
      <c r="Q53977" s="92" t="s">
        <v>50</v>
      </c>
      <c r="BF53977" s="101" t="s">
        <v>58</v>
      </c>
      <c r="BK53977" s="98" t="s">
        <v>70</v>
      </c>
    </row>
    <row r="53978" spans="17:63" ht="29.25" customHeight="1" x14ac:dyDescent="0.2">
      <c r="Q53978" s="92" t="s">
        <v>50</v>
      </c>
      <c r="BF53978" s="101" t="s">
        <v>58</v>
      </c>
      <c r="BK53978" s="98" t="s">
        <v>70</v>
      </c>
    </row>
    <row r="53979" spans="17:63" ht="29.25" customHeight="1" x14ac:dyDescent="0.2">
      <c r="Q53979" s="92" t="s">
        <v>50</v>
      </c>
      <c r="BF53979" s="101" t="s">
        <v>58</v>
      </c>
      <c r="BK53979" s="98" t="s">
        <v>70</v>
      </c>
    </row>
    <row r="53980" spans="17:63" ht="29.25" customHeight="1" x14ac:dyDescent="0.2">
      <c r="Q53980" s="92" t="s">
        <v>50</v>
      </c>
      <c r="BF53980" s="101" t="s">
        <v>58</v>
      </c>
      <c r="BK53980" s="98" t="s">
        <v>70</v>
      </c>
    </row>
    <row r="53981" spans="17:63" ht="29.25" customHeight="1" x14ac:dyDescent="0.2">
      <c r="Q53981" s="92" t="s">
        <v>50</v>
      </c>
      <c r="BF53981" s="101" t="s">
        <v>58</v>
      </c>
      <c r="BK53981" s="98" t="s">
        <v>70</v>
      </c>
    </row>
    <row r="53982" spans="17:63" ht="29.25" customHeight="1" x14ac:dyDescent="0.2">
      <c r="Q53982" s="92" t="s">
        <v>50</v>
      </c>
      <c r="BF53982" s="101" t="s">
        <v>58</v>
      </c>
      <c r="BK53982" s="98" t="s">
        <v>70</v>
      </c>
    </row>
    <row r="53983" spans="17:63" ht="29.25" customHeight="1" x14ac:dyDescent="0.2">
      <c r="Q53983" s="92" t="s">
        <v>50</v>
      </c>
      <c r="BF53983" s="101" t="s">
        <v>58</v>
      </c>
      <c r="BK53983" s="98" t="s">
        <v>70</v>
      </c>
    </row>
    <row r="53984" spans="17:63" ht="29.25" customHeight="1" x14ac:dyDescent="0.2">
      <c r="Q53984" s="92" t="s">
        <v>50</v>
      </c>
      <c r="BF53984" s="101" t="s">
        <v>58</v>
      </c>
      <c r="BK53984" s="98" t="s">
        <v>70</v>
      </c>
    </row>
    <row r="53985" spans="17:63" ht="29.25" customHeight="1" x14ac:dyDescent="0.2">
      <c r="Q53985" s="92" t="s">
        <v>50</v>
      </c>
      <c r="BF53985" s="101" t="s">
        <v>58</v>
      </c>
      <c r="BK53985" s="98" t="s">
        <v>70</v>
      </c>
    </row>
    <row r="53986" spans="17:63" ht="29.25" customHeight="1" x14ac:dyDescent="0.2">
      <c r="Q53986" s="92" t="s">
        <v>50</v>
      </c>
      <c r="BF53986" s="101" t="s">
        <v>58</v>
      </c>
      <c r="BK53986" s="98" t="s">
        <v>70</v>
      </c>
    </row>
    <row r="53987" spans="17:63" ht="29.25" customHeight="1" x14ac:dyDescent="0.2">
      <c r="Q53987" s="92" t="s">
        <v>50</v>
      </c>
      <c r="BF53987" s="101" t="s">
        <v>58</v>
      </c>
      <c r="BK53987" s="98" t="s">
        <v>70</v>
      </c>
    </row>
    <row r="53988" spans="17:63" ht="29.25" customHeight="1" x14ac:dyDescent="0.2">
      <c r="Q53988" s="92" t="s">
        <v>50</v>
      </c>
      <c r="BF53988" s="101" t="s">
        <v>58</v>
      </c>
      <c r="BK53988" s="98" t="s">
        <v>70</v>
      </c>
    </row>
    <row r="53989" spans="17:63" ht="29.25" customHeight="1" x14ac:dyDescent="0.2">
      <c r="Q53989" s="92" t="s">
        <v>50</v>
      </c>
      <c r="BF53989" s="101" t="s">
        <v>58</v>
      </c>
      <c r="BK53989" s="98" t="s">
        <v>70</v>
      </c>
    </row>
    <row r="53990" spans="17:63" ht="29.25" customHeight="1" x14ac:dyDescent="0.2">
      <c r="Q53990" s="92" t="s">
        <v>50</v>
      </c>
      <c r="BF53990" s="101" t="s">
        <v>58</v>
      </c>
      <c r="BK53990" s="98" t="s">
        <v>70</v>
      </c>
    </row>
    <row r="53991" spans="17:63" ht="29.25" customHeight="1" x14ac:dyDescent="0.2">
      <c r="Q53991" s="92" t="s">
        <v>50</v>
      </c>
      <c r="BF53991" s="101" t="s">
        <v>58</v>
      </c>
      <c r="BK53991" s="98" t="s">
        <v>70</v>
      </c>
    </row>
    <row r="53992" spans="17:63" ht="29.25" customHeight="1" x14ac:dyDescent="0.2">
      <c r="Q53992" s="92" t="s">
        <v>50</v>
      </c>
      <c r="BF53992" s="101" t="s">
        <v>58</v>
      </c>
      <c r="BK53992" s="98" t="s">
        <v>70</v>
      </c>
    </row>
    <row r="53993" spans="17:63" ht="29.25" customHeight="1" x14ac:dyDescent="0.2">
      <c r="Q53993" s="92" t="s">
        <v>50</v>
      </c>
      <c r="BF53993" s="101" t="s">
        <v>58</v>
      </c>
      <c r="BK53993" s="98" t="s">
        <v>70</v>
      </c>
    </row>
    <row r="53994" spans="17:63" ht="29.25" customHeight="1" x14ac:dyDescent="0.2">
      <c r="Q53994" s="92" t="s">
        <v>50</v>
      </c>
      <c r="BF53994" s="101" t="s">
        <v>58</v>
      </c>
      <c r="BK53994" s="98" t="s">
        <v>70</v>
      </c>
    </row>
    <row r="53995" spans="17:63" ht="29.25" customHeight="1" x14ac:dyDescent="0.2">
      <c r="Q53995" s="92" t="s">
        <v>50</v>
      </c>
      <c r="BF53995" s="101" t="s">
        <v>58</v>
      </c>
      <c r="BK53995" s="98" t="s">
        <v>70</v>
      </c>
    </row>
    <row r="53996" spans="17:63" ht="29.25" customHeight="1" x14ac:dyDescent="0.2">
      <c r="Q53996" s="92" t="s">
        <v>50</v>
      </c>
      <c r="BF53996" s="101" t="s">
        <v>58</v>
      </c>
      <c r="BK53996" s="98" t="s">
        <v>70</v>
      </c>
    </row>
    <row r="53997" spans="17:63" ht="29.25" customHeight="1" x14ac:dyDescent="0.2">
      <c r="Q53997" s="92" t="s">
        <v>50</v>
      </c>
      <c r="BF53997" s="101" t="s">
        <v>58</v>
      </c>
      <c r="BK53997" s="98" t="s">
        <v>70</v>
      </c>
    </row>
    <row r="53998" spans="17:63" ht="29.25" customHeight="1" x14ac:dyDescent="0.2">
      <c r="Q53998" s="92" t="s">
        <v>50</v>
      </c>
      <c r="BF53998" s="101" t="s">
        <v>58</v>
      </c>
      <c r="BK53998" s="98" t="s">
        <v>70</v>
      </c>
    </row>
    <row r="53999" spans="17:63" ht="29.25" customHeight="1" x14ac:dyDescent="0.2">
      <c r="Q53999" s="92" t="s">
        <v>50</v>
      </c>
      <c r="BF53999" s="101" t="s">
        <v>58</v>
      </c>
      <c r="BK53999" s="98" t="s">
        <v>70</v>
      </c>
    </row>
    <row r="54000" spans="17:63" ht="29.25" customHeight="1" x14ac:dyDescent="0.2">
      <c r="Q54000" s="92" t="s">
        <v>50</v>
      </c>
      <c r="BF54000" s="101" t="s">
        <v>58</v>
      </c>
      <c r="BK54000" s="98" t="s">
        <v>70</v>
      </c>
    </row>
    <row r="54001" spans="17:63" ht="29.25" customHeight="1" x14ac:dyDescent="0.2">
      <c r="Q54001" s="92" t="s">
        <v>50</v>
      </c>
      <c r="BF54001" s="101" t="s">
        <v>58</v>
      </c>
      <c r="BK54001" s="98" t="s">
        <v>70</v>
      </c>
    </row>
    <row r="54002" spans="17:63" ht="29.25" customHeight="1" x14ac:dyDescent="0.2">
      <c r="Q54002" s="92" t="s">
        <v>50</v>
      </c>
      <c r="BF54002" s="101" t="s">
        <v>58</v>
      </c>
      <c r="BK54002" s="98" t="s">
        <v>70</v>
      </c>
    </row>
    <row r="54003" spans="17:63" ht="29.25" customHeight="1" x14ac:dyDescent="0.2">
      <c r="Q54003" s="92" t="s">
        <v>50</v>
      </c>
      <c r="BF54003" s="101" t="s">
        <v>58</v>
      </c>
      <c r="BK54003" s="98" t="s">
        <v>70</v>
      </c>
    </row>
    <row r="54004" spans="17:63" ht="29.25" customHeight="1" x14ac:dyDescent="0.2">
      <c r="Q54004" s="92" t="s">
        <v>50</v>
      </c>
      <c r="BF54004" s="101" t="s">
        <v>58</v>
      </c>
      <c r="BK54004" s="98" t="s">
        <v>70</v>
      </c>
    </row>
    <row r="54005" spans="17:63" ht="29.25" customHeight="1" x14ac:dyDescent="0.2">
      <c r="Q54005" s="92" t="s">
        <v>50</v>
      </c>
      <c r="BF54005" s="101" t="s">
        <v>58</v>
      </c>
      <c r="BK54005" s="98" t="s">
        <v>70</v>
      </c>
    </row>
    <row r="54006" spans="17:63" ht="29.25" customHeight="1" x14ac:dyDescent="0.2">
      <c r="Q54006" s="92" t="s">
        <v>50</v>
      </c>
      <c r="BF54006" s="101" t="s">
        <v>58</v>
      </c>
      <c r="BK54006" s="98" t="s">
        <v>70</v>
      </c>
    </row>
    <row r="54007" spans="17:63" ht="29.25" customHeight="1" x14ac:dyDescent="0.2">
      <c r="Q54007" s="92" t="s">
        <v>50</v>
      </c>
      <c r="BF54007" s="101" t="s">
        <v>58</v>
      </c>
      <c r="BK54007" s="98" t="s">
        <v>70</v>
      </c>
    </row>
    <row r="54008" spans="17:63" ht="29.25" customHeight="1" x14ac:dyDescent="0.2">
      <c r="Q54008" s="92" t="s">
        <v>50</v>
      </c>
      <c r="BF54008" s="101" t="s">
        <v>58</v>
      </c>
      <c r="BK54008" s="98" t="s">
        <v>70</v>
      </c>
    </row>
    <row r="54009" spans="17:63" ht="29.25" customHeight="1" x14ac:dyDescent="0.2">
      <c r="Q54009" s="92" t="s">
        <v>50</v>
      </c>
      <c r="BF54009" s="101" t="s">
        <v>58</v>
      </c>
      <c r="BK54009" s="98" t="s">
        <v>70</v>
      </c>
    </row>
    <row r="54010" spans="17:63" ht="29.25" customHeight="1" x14ac:dyDescent="0.2">
      <c r="Q54010" s="92" t="s">
        <v>50</v>
      </c>
      <c r="BF54010" s="101" t="s">
        <v>58</v>
      </c>
      <c r="BK54010" s="98" t="s">
        <v>70</v>
      </c>
    </row>
    <row r="54011" spans="17:63" ht="29.25" customHeight="1" x14ac:dyDescent="0.2">
      <c r="Q54011" s="92" t="s">
        <v>50</v>
      </c>
      <c r="BF54011" s="101" t="s">
        <v>58</v>
      </c>
      <c r="BK54011" s="98" t="s">
        <v>70</v>
      </c>
    </row>
    <row r="54012" spans="17:63" ht="29.25" customHeight="1" x14ac:dyDescent="0.2">
      <c r="Q54012" s="92" t="s">
        <v>50</v>
      </c>
      <c r="BF54012" s="101" t="s">
        <v>58</v>
      </c>
      <c r="BK54012" s="98" t="s">
        <v>70</v>
      </c>
    </row>
    <row r="54013" spans="17:63" ht="29.25" customHeight="1" x14ac:dyDescent="0.2">
      <c r="Q54013" s="92" t="s">
        <v>50</v>
      </c>
      <c r="BF54013" s="101" t="s">
        <v>58</v>
      </c>
      <c r="BK54013" s="98" t="s">
        <v>70</v>
      </c>
    </row>
    <row r="54014" spans="17:63" ht="29.25" customHeight="1" x14ac:dyDescent="0.2">
      <c r="Q54014" s="92" t="s">
        <v>50</v>
      </c>
      <c r="BF54014" s="101" t="s">
        <v>58</v>
      </c>
      <c r="BK54014" s="98" t="s">
        <v>70</v>
      </c>
    </row>
    <row r="54015" spans="17:63" ht="29.25" customHeight="1" x14ac:dyDescent="0.2">
      <c r="Q54015" s="92" t="s">
        <v>50</v>
      </c>
      <c r="BF54015" s="101" t="s">
        <v>58</v>
      </c>
      <c r="BK54015" s="98" t="s">
        <v>70</v>
      </c>
    </row>
    <row r="54016" spans="17:63" ht="29.25" customHeight="1" x14ac:dyDescent="0.2">
      <c r="Q54016" s="92" t="s">
        <v>50</v>
      </c>
      <c r="BF54016" s="101" t="s">
        <v>58</v>
      </c>
      <c r="BK54016" s="98" t="s">
        <v>70</v>
      </c>
    </row>
    <row r="54017" spans="17:63" ht="29.25" customHeight="1" x14ac:dyDescent="0.2">
      <c r="Q54017" s="92" t="s">
        <v>50</v>
      </c>
      <c r="BF54017" s="101" t="s">
        <v>58</v>
      </c>
      <c r="BK54017" s="98" t="s">
        <v>70</v>
      </c>
    </row>
    <row r="54018" spans="17:63" ht="29.25" customHeight="1" x14ac:dyDescent="0.2">
      <c r="Q54018" s="92" t="s">
        <v>50</v>
      </c>
      <c r="BF54018" s="101" t="s">
        <v>58</v>
      </c>
      <c r="BK54018" s="98" t="s">
        <v>70</v>
      </c>
    </row>
    <row r="54019" spans="17:63" ht="29.25" customHeight="1" x14ac:dyDescent="0.2">
      <c r="Q54019" s="92" t="s">
        <v>50</v>
      </c>
      <c r="BF54019" s="101" t="s">
        <v>58</v>
      </c>
      <c r="BK54019" s="98" t="s">
        <v>70</v>
      </c>
    </row>
    <row r="54020" spans="17:63" ht="29.25" customHeight="1" x14ac:dyDescent="0.2">
      <c r="Q54020" s="92" t="s">
        <v>50</v>
      </c>
      <c r="BF54020" s="101" t="s">
        <v>58</v>
      </c>
      <c r="BK54020" s="98" t="s">
        <v>70</v>
      </c>
    </row>
    <row r="54021" spans="17:63" ht="29.25" customHeight="1" x14ac:dyDescent="0.2">
      <c r="Q54021" s="92" t="s">
        <v>50</v>
      </c>
      <c r="BF54021" s="101" t="s">
        <v>58</v>
      </c>
      <c r="BK54021" s="98" t="s">
        <v>70</v>
      </c>
    </row>
    <row r="54022" spans="17:63" ht="29.25" customHeight="1" x14ac:dyDescent="0.2">
      <c r="Q54022" s="92" t="s">
        <v>50</v>
      </c>
      <c r="BF54022" s="101" t="s">
        <v>58</v>
      </c>
      <c r="BK54022" s="98" t="s">
        <v>70</v>
      </c>
    </row>
    <row r="54023" spans="17:63" ht="29.25" customHeight="1" x14ac:dyDescent="0.2">
      <c r="Q54023" s="92" t="s">
        <v>50</v>
      </c>
      <c r="BF54023" s="101" t="s">
        <v>58</v>
      </c>
      <c r="BK54023" s="98" t="s">
        <v>70</v>
      </c>
    </row>
    <row r="54024" spans="17:63" ht="29.25" customHeight="1" x14ac:dyDescent="0.2">
      <c r="Q54024" s="92" t="s">
        <v>50</v>
      </c>
      <c r="BF54024" s="101" t="s">
        <v>58</v>
      </c>
      <c r="BK54024" s="98" t="s">
        <v>70</v>
      </c>
    </row>
    <row r="54025" spans="17:63" ht="29.25" customHeight="1" x14ac:dyDescent="0.2">
      <c r="Q54025" s="92" t="s">
        <v>50</v>
      </c>
      <c r="BF54025" s="101" t="s">
        <v>58</v>
      </c>
      <c r="BK54025" s="98" t="s">
        <v>70</v>
      </c>
    </row>
    <row r="54026" spans="17:63" ht="29.25" customHeight="1" x14ac:dyDescent="0.2">
      <c r="Q54026" s="92" t="s">
        <v>50</v>
      </c>
      <c r="BF54026" s="101" t="s">
        <v>58</v>
      </c>
      <c r="BK54026" s="98" t="s">
        <v>70</v>
      </c>
    </row>
    <row r="54027" spans="17:63" ht="29.25" customHeight="1" x14ac:dyDescent="0.2">
      <c r="Q54027" s="92" t="s">
        <v>50</v>
      </c>
      <c r="BF54027" s="101" t="s">
        <v>58</v>
      </c>
      <c r="BK54027" s="98" t="s">
        <v>70</v>
      </c>
    </row>
    <row r="54028" spans="17:63" ht="29.25" customHeight="1" x14ac:dyDescent="0.2">
      <c r="Q54028" s="92" t="s">
        <v>50</v>
      </c>
      <c r="BF54028" s="101" t="s">
        <v>58</v>
      </c>
      <c r="BK54028" s="98" t="s">
        <v>70</v>
      </c>
    </row>
    <row r="54029" spans="17:63" ht="29.25" customHeight="1" x14ac:dyDescent="0.2">
      <c r="Q54029" s="92" t="s">
        <v>50</v>
      </c>
      <c r="BF54029" s="101" t="s">
        <v>58</v>
      </c>
      <c r="BK54029" s="98" t="s">
        <v>70</v>
      </c>
    </row>
    <row r="54030" spans="17:63" ht="29.25" customHeight="1" x14ac:dyDescent="0.2">
      <c r="Q54030" s="92" t="s">
        <v>50</v>
      </c>
      <c r="BF54030" s="101" t="s">
        <v>58</v>
      </c>
      <c r="BK54030" s="98" t="s">
        <v>70</v>
      </c>
    </row>
    <row r="54031" spans="17:63" ht="29.25" customHeight="1" x14ac:dyDescent="0.2">
      <c r="Q54031" s="92" t="s">
        <v>50</v>
      </c>
      <c r="BF54031" s="101" t="s">
        <v>58</v>
      </c>
      <c r="BK54031" s="98" t="s">
        <v>70</v>
      </c>
    </row>
    <row r="54032" spans="17:63" ht="29.25" customHeight="1" x14ac:dyDescent="0.2">
      <c r="Q54032" s="92" t="s">
        <v>50</v>
      </c>
      <c r="BF54032" s="101" t="s">
        <v>58</v>
      </c>
      <c r="BK54032" s="98" t="s">
        <v>70</v>
      </c>
    </row>
    <row r="54033" spans="17:63" ht="29.25" customHeight="1" x14ac:dyDescent="0.2">
      <c r="Q54033" s="92" t="s">
        <v>50</v>
      </c>
      <c r="BF54033" s="101" t="s">
        <v>58</v>
      </c>
      <c r="BK54033" s="98" t="s">
        <v>70</v>
      </c>
    </row>
    <row r="54034" spans="17:63" ht="29.25" customHeight="1" x14ac:dyDescent="0.2">
      <c r="Q54034" s="92" t="s">
        <v>50</v>
      </c>
      <c r="BF54034" s="101" t="s">
        <v>58</v>
      </c>
      <c r="BK54034" s="98" t="s">
        <v>70</v>
      </c>
    </row>
    <row r="54035" spans="17:63" ht="29.25" customHeight="1" x14ac:dyDescent="0.2">
      <c r="Q54035" s="92" t="s">
        <v>50</v>
      </c>
      <c r="BF54035" s="101" t="s">
        <v>58</v>
      </c>
      <c r="BK54035" s="98" t="s">
        <v>70</v>
      </c>
    </row>
    <row r="54036" spans="17:63" ht="29.25" customHeight="1" x14ac:dyDescent="0.2">
      <c r="Q54036" s="92" t="s">
        <v>50</v>
      </c>
      <c r="BF54036" s="101" t="s">
        <v>58</v>
      </c>
      <c r="BK54036" s="98" t="s">
        <v>70</v>
      </c>
    </row>
    <row r="54037" spans="17:63" ht="29.25" customHeight="1" x14ac:dyDescent="0.2">
      <c r="Q54037" s="92" t="s">
        <v>50</v>
      </c>
      <c r="BF54037" s="101" t="s">
        <v>58</v>
      </c>
      <c r="BK54037" s="98" t="s">
        <v>70</v>
      </c>
    </row>
    <row r="54038" spans="17:63" ht="29.25" customHeight="1" x14ac:dyDescent="0.2">
      <c r="Q54038" s="92" t="s">
        <v>50</v>
      </c>
      <c r="BF54038" s="101" t="s">
        <v>58</v>
      </c>
      <c r="BK54038" s="98" t="s">
        <v>70</v>
      </c>
    </row>
    <row r="54039" spans="17:63" ht="29.25" customHeight="1" x14ac:dyDescent="0.2">
      <c r="Q54039" s="92" t="s">
        <v>50</v>
      </c>
      <c r="BF54039" s="101" t="s">
        <v>58</v>
      </c>
      <c r="BK54039" s="98" t="s">
        <v>70</v>
      </c>
    </row>
    <row r="54040" spans="17:63" ht="29.25" customHeight="1" x14ac:dyDescent="0.2">
      <c r="Q54040" s="92" t="s">
        <v>50</v>
      </c>
      <c r="BF54040" s="101" t="s">
        <v>58</v>
      </c>
      <c r="BK54040" s="98" t="s">
        <v>70</v>
      </c>
    </row>
    <row r="54041" spans="17:63" ht="29.25" customHeight="1" x14ac:dyDescent="0.2">
      <c r="Q54041" s="92" t="s">
        <v>50</v>
      </c>
      <c r="BF54041" s="101" t="s">
        <v>58</v>
      </c>
      <c r="BK54041" s="98" t="s">
        <v>70</v>
      </c>
    </row>
    <row r="54042" spans="17:63" ht="29.25" customHeight="1" x14ac:dyDescent="0.2">
      <c r="Q54042" s="92" t="s">
        <v>50</v>
      </c>
      <c r="BF54042" s="101" t="s">
        <v>58</v>
      </c>
      <c r="BK54042" s="98" t="s">
        <v>70</v>
      </c>
    </row>
    <row r="54043" spans="17:63" ht="29.25" customHeight="1" x14ac:dyDescent="0.2">
      <c r="Q54043" s="92" t="s">
        <v>50</v>
      </c>
      <c r="BF54043" s="101" t="s">
        <v>58</v>
      </c>
      <c r="BK54043" s="98" t="s">
        <v>70</v>
      </c>
    </row>
    <row r="54044" spans="17:63" ht="29.25" customHeight="1" x14ac:dyDescent="0.2">
      <c r="Q54044" s="92" t="s">
        <v>50</v>
      </c>
      <c r="BF54044" s="101" t="s">
        <v>58</v>
      </c>
      <c r="BK54044" s="98" t="s">
        <v>70</v>
      </c>
    </row>
    <row r="54045" spans="17:63" ht="29.25" customHeight="1" x14ac:dyDescent="0.2">
      <c r="Q54045" s="92" t="s">
        <v>50</v>
      </c>
      <c r="BF54045" s="101" t="s">
        <v>58</v>
      </c>
      <c r="BK54045" s="98" t="s">
        <v>70</v>
      </c>
    </row>
    <row r="54046" spans="17:63" ht="29.25" customHeight="1" x14ac:dyDescent="0.2">
      <c r="Q54046" s="92" t="s">
        <v>50</v>
      </c>
      <c r="BF54046" s="101" t="s">
        <v>58</v>
      </c>
      <c r="BK54046" s="98" t="s">
        <v>70</v>
      </c>
    </row>
    <row r="54047" spans="17:63" ht="29.25" customHeight="1" x14ac:dyDescent="0.2">
      <c r="Q54047" s="92" t="s">
        <v>50</v>
      </c>
      <c r="BF54047" s="101" t="s">
        <v>58</v>
      </c>
      <c r="BK54047" s="98" t="s">
        <v>70</v>
      </c>
    </row>
    <row r="54048" spans="17:63" ht="29.25" customHeight="1" x14ac:dyDescent="0.2">
      <c r="Q54048" s="92" t="s">
        <v>50</v>
      </c>
      <c r="BF54048" s="101" t="s">
        <v>58</v>
      </c>
      <c r="BK54048" s="98" t="s">
        <v>70</v>
      </c>
    </row>
    <row r="54049" spans="17:63" ht="29.25" customHeight="1" x14ac:dyDescent="0.2">
      <c r="Q54049" s="92" t="s">
        <v>50</v>
      </c>
      <c r="BF54049" s="101" t="s">
        <v>58</v>
      </c>
      <c r="BK54049" s="98" t="s">
        <v>70</v>
      </c>
    </row>
    <row r="54050" spans="17:63" ht="29.25" customHeight="1" x14ac:dyDescent="0.2">
      <c r="Q54050" s="92" t="s">
        <v>50</v>
      </c>
      <c r="BF54050" s="101" t="s">
        <v>58</v>
      </c>
      <c r="BK54050" s="98" t="s">
        <v>70</v>
      </c>
    </row>
    <row r="54051" spans="17:63" ht="29.25" customHeight="1" x14ac:dyDescent="0.2">
      <c r="Q54051" s="92" t="s">
        <v>50</v>
      </c>
      <c r="BF54051" s="101" t="s">
        <v>58</v>
      </c>
      <c r="BK54051" s="98" t="s">
        <v>70</v>
      </c>
    </row>
    <row r="54052" spans="17:63" ht="29.25" customHeight="1" x14ac:dyDescent="0.2">
      <c r="Q54052" s="92" t="s">
        <v>50</v>
      </c>
      <c r="BF54052" s="101" t="s">
        <v>58</v>
      </c>
      <c r="BK54052" s="98" t="s">
        <v>70</v>
      </c>
    </row>
    <row r="54053" spans="17:63" ht="29.25" customHeight="1" x14ac:dyDescent="0.2">
      <c r="Q54053" s="92" t="s">
        <v>50</v>
      </c>
      <c r="BF54053" s="101" t="s">
        <v>58</v>
      </c>
      <c r="BK54053" s="98" t="s">
        <v>70</v>
      </c>
    </row>
    <row r="54054" spans="17:63" ht="29.25" customHeight="1" x14ac:dyDescent="0.2">
      <c r="Q54054" s="92" t="s">
        <v>50</v>
      </c>
      <c r="BF54054" s="101" t="s">
        <v>58</v>
      </c>
      <c r="BK54054" s="98" t="s">
        <v>70</v>
      </c>
    </row>
    <row r="54055" spans="17:63" ht="29.25" customHeight="1" x14ac:dyDescent="0.2">
      <c r="Q54055" s="92" t="s">
        <v>50</v>
      </c>
      <c r="BF54055" s="101" t="s">
        <v>58</v>
      </c>
      <c r="BK54055" s="98" t="s">
        <v>70</v>
      </c>
    </row>
    <row r="54056" spans="17:63" ht="29.25" customHeight="1" x14ac:dyDescent="0.2">
      <c r="Q54056" s="92" t="s">
        <v>50</v>
      </c>
      <c r="BF54056" s="101" t="s">
        <v>58</v>
      </c>
      <c r="BK54056" s="98" t="s">
        <v>70</v>
      </c>
    </row>
    <row r="54057" spans="17:63" ht="29.25" customHeight="1" x14ac:dyDescent="0.2">
      <c r="Q54057" s="92" t="s">
        <v>50</v>
      </c>
      <c r="BF54057" s="101" t="s">
        <v>58</v>
      </c>
      <c r="BK54057" s="98" t="s">
        <v>70</v>
      </c>
    </row>
    <row r="54058" spans="17:63" ht="29.25" customHeight="1" x14ac:dyDescent="0.2">
      <c r="Q54058" s="92" t="s">
        <v>50</v>
      </c>
      <c r="BF54058" s="101" t="s">
        <v>58</v>
      </c>
      <c r="BK54058" s="98" t="s">
        <v>70</v>
      </c>
    </row>
    <row r="54059" spans="17:63" ht="29.25" customHeight="1" x14ac:dyDescent="0.2">
      <c r="Q54059" s="92" t="s">
        <v>50</v>
      </c>
      <c r="BF54059" s="101" t="s">
        <v>58</v>
      </c>
      <c r="BK54059" s="98" t="s">
        <v>70</v>
      </c>
    </row>
    <row r="54060" spans="17:63" ht="29.25" customHeight="1" x14ac:dyDescent="0.2">
      <c r="Q54060" s="92" t="s">
        <v>50</v>
      </c>
      <c r="BF54060" s="101" t="s">
        <v>58</v>
      </c>
      <c r="BK54060" s="98" t="s">
        <v>70</v>
      </c>
    </row>
    <row r="54061" spans="17:63" ht="29.25" customHeight="1" x14ac:dyDescent="0.2">
      <c r="Q54061" s="92" t="s">
        <v>50</v>
      </c>
      <c r="BF54061" s="101" t="s">
        <v>58</v>
      </c>
      <c r="BK54061" s="98" t="s">
        <v>70</v>
      </c>
    </row>
    <row r="54062" spans="17:63" ht="29.25" customHeight="1" x14ac:dyDescent="0.2">
      <c r="Q54062" s="92" t="s">
        <v>50</v>
      </c>
      <c r="BF54062" s="101" t="s">
        <v>58</v>
      </c>
      <c r="BK54062" s="98" t="s">
        <v>70</v>
      </c>
    </row>
    <row r="54063" spans="17:63" ht="29.25" customHeight="1" x14ac:dyDescent="0.2">
      <c r="Q54063" s="92" t="s">
        <v>50</v>
      </c>
      <c r="BF54063" s="101" t="s">
        <v>58</v>
      </c>
      <c r="BK54063" s="98" t="s">
        <v>70</v>
      </c>
    </row>
    <row r="54064" spans="17:63" ht="29.25" customHeight="1" x14ac:dyDescent="0.2">
      <c r="Q54064" s="92" t="s">
        <v>50</v>
      </c>
      <c r="BF54064" s="101" t="s">
        <v>58</v>
      </c>
      <c r="BK54064" s="98" t="s">
        <v>70</v>
      </c>
    </row>
    <row r="54065" spans="17:63" ht="29.25" customHeight="1" x14ac:dyDescent="0.2">
      <c r="Q54065" s="92" t="s">
        <v>50</v>
      </c>
      <c r="BF54065" s="101" t="s">
        <v>58</v>
      </c>
      <c r="BK54065" s="98" t="s">
        <v>70</v>
      </c>
    </row>
    <row r="54066" spans="17:63" ht="29.25" customHeight="1" x14ac:dyDescent="0.2">
      <c r="Q54066" s="92" t="s">
        <v>50</v>
      </c>
      <c r="BF54066" s="101" t="s">
        <v>58</v>
      </c>
      <c r="BK54066" s="98" t="s">
        <v>70</v>
      </c>
    </row>
    <row r="54067" spans="17:63" ht="29.25" customHeight="1" x14ac:dyDescent="0.2">
      <c r="Q54067" s="92" t="s">
        <v>50</v>
      </c>
      <c r="BF54067" s="101" t="s">
        <v>58</v>
      </c>
      <c r="BK54067" s="98" t="s">
        <v>70</v>
      </c>
    </row>
    <row r="54068" spans="17:63" ht="29.25" customHeight="1" x14ac:dyDescent="0.2">
      <c r="Q54068" s="92" t="s">
        <v>50</v>
      </c>
      <c r="BF54068" s="101" t="s">
        <v>58</v>
      </c>
      <c r="BK54068" s="98" t="s">
        <v>70</v>
      </c>
    </row>
    <row r="54069" spans="17:63" ht="29.25" customHeight="1" x14ac:dyDescent="0.2">
      <c r="Q54069" s="92" t="s">
        <v>50</v>
      </c>
      <c r="BF54069" s="101" t="s">
        <v>58</v>
      </c>
      <c r="BK54069" s="98" t="s">
        <v>70</v>
      </c>
    </row>
    <row r="54070" spans="17:63" ht="29.25" customHeight="1" x14ac:dyDescent="0.2">
      <c r="Q54070" s="92" t="s">
        <v>50</v>
      </c>
      <c r="BF54070" s="101" t="s">
        <v>58</v>
      </c>
      <c r="BK54070" s="98" t="s">
        <v>70</v>
      </c>
    </row>
    <row r="54071" spans="17:63" ht="29.25" customHeight="1" x14ac:dyDescent="0.2">
      <c r="Q54071" s="92" t="s">
        <v>50</v>
      </c>
      <c r="BF54071" s="101" t="s">
        <v>58</v>
      </c>
      <c r="BK54071" s="98" t="s">
        <v>70</v>
      </c>
    </row>
    <row r="54072" spans="17:63" ht="29.25" customHeight="1" x14ac:dyDescent="0.2">
      <c r="Q54072" s="92" t="s">
        <v>50</v>
      </c>
      <c r="BF54072" s="101" t="s">
        <v>58</v>
      </c>
      <c r="BK54072" s="98" t="s">
        <v>70</v>
      </c>
    </row>
    <row r="54073" spans="17:63" ht="29.25" customHeight="1" x14ac:dyDescent="0.2">
      <c r="Q54073" s="92" t="s">
        <v>50</v>
      </c>
      <c r="BF54073" s="101" t="s">
        <v>58</v>
      </c>
      <c r="BK54073" s="98" t="s">
        <v>70</v>
      </c>
    </row>
    <row r="54074" spans="17:63" ht="29.25" customHeight="1" x14ac:dyDescent="0.2">
      <c r="Q54074" s="92" t="s">
        <v>50</v>
      </c>
      <c r="BF54074" s="101" t="s">
        <v>58</v>
      </c>
      <c r="BK54074" s="98" t="s">
        <v>70</v>
      </c>
    </row>
    <row r="54075" spans="17:63" ht="29.25" customHeight="1" x14ac:dyDescent="0.2">
      <c r="Q54075" s="92" t="s">
        <v>50</v>
      </c>
      <c r="BF54075" s="101" t="s">
        <v>58</v>
      </c>
      <c r="BK54075" s="98" t="s">
        <v>70</v>
      </c>
    </row>
    <row r="54076" spans="17:63" ht="29.25" customHeight="1" x14ac:dyDescent="0.2">
      <c r="Q54076" s="92" t="s">
        <v>50</v>
      </c>
      <c r="BF54076" s="101" t="s">
        <v>58</v>
      </c>
      <c r="BK54076" s="98" t="s">
        <v>70</v>
      </c>
    </row>
    <row r="54077" spans="17:63" ht="29.25" customHeight="1" x14ac:dyDescent="0.2">
      <c r="Q54077" s="92" t="s">
        <v>50</v>
      </c>
      <c r="BF54077" s="101" t="s">
        <v>58</v>
      </c>
      <c r="BK54077" s="98" t="s">
        <v>70</v>
      </c>
    </row>
    <row r="54078" spans="17:63" ht="29.25" customHeight="1" x14ac:dyDescent="0.2">
      <c r="Q54078" s="92" t="s">
        <v>50</v>
      </c>
      <c r="BF54078" s="101" t="s">
        <v>58</v>
      </c>
      <c r="BK54078" s="98" t="s">
        <v>70</v>
      </c>
    </row>
    <row r="54079" spans="17:63" ht="29.25" customHeight="1" x14ac:dyDescent="0.2">
      <c r="Q54079" s="92" t="s">
        <v>50</v>
      </c>
      <c r="BF54079" s="101" t="s">
        <v>58</v>
      </c>
      <c r="BK54079" s="98" t="s">
        <v>70</v>
      </c>
    </row>
    <row r="54080" spans="17:63" ht="29.25" customHeight="1" x14ac:dyDescent="0.2">
      <c r="Q54080" s="92" t="s">
        <v>50</v>
      </c>
      <c r="BF54080" s="101" t="s">
        <v>58</v>
      </c>
      <c r="BK54080" s="98" t="s">
        <v>70</v>
      </c>
    </row>
    <row r="54081" spans="17:63" ht="29.25" customHeight="1" x14ac:dyDescent="0.2">
      <c r="Q54081" s="92" t="s">
        <v>50</v>
      </c>
      <c r="BF54081" s="101" t="s">
        <v>58</v>
      </c>
      <c r="BK54081" s="98" t="s">
        <v>70</v>
      </c>
    </row>
    <row r="54082" spans="17:63" ht="29.25" customHeight="1" x14ac:dyDescent="0.2">
      <c r="Q54082" s="92" t="s">
        <v>50</v>
      </c>
      <c r="BF54082" s="101" t="s">
        <v>58</v>
      </c>
      <c r="BK54082" s="98" t="s">
        <v>70</v>
      </c>
    </row>
    <row r="54083" spans="17:63" ht="29.25" customHeight="1" x14ac:dyDescent="0.2">
      <c r="Q54083" s="92" t="s">
        <v>50</v>
      </c>
      <c r="BF54083" s="101" t="s">
        <v>58</v>
      </c>
      <c r="BK54083" s="98" t="s">
        <v>70</v>
      </c>
    </row>
    <row r="54084" spans="17:63" ht="29.25" customHeight="1" x14ac:dyDescent="0.2">
      <c r="Q54084" s="92" t="s">
        <v>50</v>
      </c>
      <c r="BF54084" s="101" t="s">
        <v>58</v>
      </c>
      <c r="BK54084" s="98" t="s">
        <v>70</v>
      </c>
    </row>
    <row r="54085" spans="17:63" ht="29.25" customHeight="1" x14ac:dyDescent="0.2">
      <c r="Q54085" s="92" t="s">
        <v>50</v>
      </c>
      <c r="BF54085" s="101" t="s">
        <v>58</v>
      </c>
      <c r="BK54085" s="98" t="s">
        <v>70</v>
      </c>
    </row>
    <row r="54086" spans="17:63" ht="29.25" customHeight="1" x14ac:dyDescent="0.2">
      <c r="Q54086" s="92" t="s">
        <v>50</v>
      </c>
      <c r="BF54086" s="101" t="s">
        <v>58</v>
      </c>
      <c r="BK54086" s="98" t="s">
        <v>70</v>
      </c>
    </row>
    <row r="54087" spans="17:63" ht="29.25" customHeight="1" x14ac:dyDescent="0.2">
      <c r="Q54087" s="92" t="s">
        <v>50</v>
      </c>
      <c r="BF54087" s="101" t="s">
        <v>58</v>
      </c>
      <c r="BK54087" s="98" t="s">
        <v>70</v>
      </c>
    </row>
    <row r="54088" spans="17:63" ht="29.25" customHeight="1" x14ac:dyDescent="0.2">
      <c r="Q54088" s="92" t="s">
        <v>50</v>
      </c>
      <c r="BF54088" s="101" t="s">
        <v>58</v>
      </c>
      <c r="BK54088" s="98" t="s">
        <v>70</v>
      </c>
    </row>
    <row r="54089" spans="17:63" ht="29.25" customHeight="1" x14ac:dyDescent="0.2">
      <c r="Q54089" s="92" t="s">
        <v>50</v>
      </c>
      <c r="BF54089" s="101" t="s">
        <v>58</v>
      </c>
      <c r="BK54089" s="98" t="s">
        <v>70</v>
      </c>
    </row>
    <row r="54090" spans="17:63" ht="29.25" customHeight="1" x14ac:dyDescent="0.2">
      <c r="Q54090" s="92" t="s">
        <v>50</v>
      </c>
      <c r="BF54090" s="101" t="s">
        <v>58</v>
      </c>
      <c r="BK54090" s="98" t="s">
        <v>70</v>
      </c>
    </row>
    <row r="54091" spans="17:63" ht="29.25" customHeight="1" x14ac:dyDescent="0.2">
      <c r="Q54091" s="92" t="s">
        <v>50</v>
      </c>
      <c r="BF54091" s="101" t="s">
        <v>58</v>
      </c>
      <c r="BK54091" s="98" t="s">
        <v>70</v>
      </c>
    </row>
    <row r="54092" spans="17:63" ht="29.25" customHeight="1" x14ac:dyDescent="0.2">
      <c r="Q54092" s="92" t="s">
        <v>50</v>
      </c>
      <c r="BF54092" s="101" t="s">
        <v>58</v>
      </c>
      <c r="BK54092" s="98" t="s">
        <v>70</v>
      </c>
    </row>
    <row r="54093" spans="17:63" ht="29.25" customHeight="1" x14ac:dyDescent="0.2">
      <c r="Q54093" s="92" t="s">
        <v>50</v>
      </c>
      <c r="BF54093" s="101" t="s">
        <v>58</v>
      </c>
      <c r="BK54093" s="98" t="s">
        <v>70</v>
      </c>
    </row>
    <row r="54094" spans="17:63" ht="29.25" customHeight="1" x14ac:dyDescent="0.2">
      <c r="Q54094" s="92" t="s">
        <v>50</v>
      </c>
      <c r="BF54094" s="101" t="s">
        <v>58</v>
      </c>
      <c r="BK54094" s="98" t="s">
        <v>70</v>
      </c>
    </row>
    <row r="54095" spans="17:63" ht="29.25" customHeight="1" x14ac:dyDescent="0.2">
      <c r="Q54095" s="92" t="s">
        <v>50</v>
      </c>
      <c r="BF54095" s="101" t="s">
        <v>58</v>
      </c>
      <c r="BK54095" s="98" t="s">
        <v>70</v>
      </c>
    </row>
    <row r="54096" spans="17:63" ht="29.25" customHeight="1" x14ac:dyDescent="0.2">
      <c r="Q54096" s="92" t="s">
        <v>50</v>
      </c>
      <c r="BF54096" s="101" t="s">
        <v>58</v>
      </c>
      <c r="BK54096" s="98" t="s">
        <v>70</v>
      </c>
    </row>
    <row r="54097" spans="17:63" ht="29.25" customHeight="1" x14ac:dyDescent="0.2">
      <c r="Q54097" s="92" t="s">
        <v>50</v>
      </c>
      <c r="BF54097" s="101" t="s">
        <v>58</v>
      </c>
      <c r="BK54097" s="98" t="s">
        <v>70</v>
      </c>
    </row>
    <row r="54098" spans="17:63" ht="29.25" customHeight="1" x14ac:dyDescent="0.2">
      <c r="Q54098" s="92" t="s">
        <v>50</v>
      </c>
      <c r="BF54098" s="101" t="s">
        <v>58</v>
      </c>
      <c r="BK54098" s="98" t="s">
        <v>70</v>
      </c>
    </row>
    <row r="54099" spans="17:63" ht="29.25" customHeight="1" x14ac:dyDescent="0.2">
      <c r="Q54099" s="92" t="s">
        <v>50</v>
      </c>
      <c r="BF54099" s="101" t="s">
        <v>58</v>
      </c>
      <c r="BK54099" s="98" t="s">
        <v>70</v>
      </c>
    </row>
    <row r="54100" spans="17:63" ht="29.25" customHeight="1" x14ac:dyDescent="0.2">
      <c r="Q54100" s="92" t="s">
        <v>50</v>
      </c>
      <c r="BF54100" s="101" t="s">
        <v>58</v>
      </c>
      <c r="BK54100" s="98" t="s">
        <v>70</v>
      </c>
    </row>
    <row r="54101" spans="17:63" ht="29.25" customHeight="1" x14ac:dyDescent="0.2">
      <c r="Q54101" s="92" t="s">
        <v>50</v>
      </c>
      <c r="BF54101" s="101" t="s">
        <v>58</v>
      </c>
      <c r="BK54101" s="98" t="s">
        <v>70</v>
      </c>
    </row>
    <row r="54102" spans="17:63" ht="29.25" customHeight="1" x14ac:dyDescent="0.2">
      <c r="Q54102" s="92" t="s">
        <v>50</v>
      </c>
      <c r="BF54102" s="101" t="s">
        <v>58</v>
      </c>
      <c r="BK54102" s="98" t="s">
        <v>70</v>
      </c>
    </row>
    <row r="54103" spans="17:63" ht="29.25" customHeight="1" x14ac:dyDescent="0.2">
      <c r="Q54103" s="92" t="s">
        <v>50</v>
      </c>
      <c r="BF54103" s="101" t="s">
        <v>58</v>
      </c>
      <c r="BK54103" s="98" t="s">
        <v>70</v>
      </c>
    </row>
    <row r="54104" spans="17:63" ht="29.25" customHeight="1" x14ac:dyDescent="0.2">
      <c r="Q54104" s="92" t="s">
        <v>50</v>
      </c>
      <c r="BF54104" s="101" t="s">
        <v>58</v>
      </c>
      <c r="BK54104" s="98" t="s">
        <v>70</v>
      </c>
    </row>
    <row r="54105" spans="17:63" ht="29.25" customHeight="1" x14ac:dyDescent="0.2">
      <c r="Q54105" s="92" t="s">
        <v>50</v>
      </c>
      <c r="BF54105" s="101" t="s">
        <v>58</v>
      </c>
      <c r="BK54105" s="98" t="s">
        <v>70</v>
      </c>
    </row>
    <row r="54106" spans="17:63" ht="29.25" customHeight="1" x14ac:dyDescent="0.2">
      <c r="Q54106" s="92" t="s">
        <v>50</v>
      </c>
      <c r="BF54106" s="101" t="s">
        <v>58</v>
      </c>
      <c r="BK54106" s="98" t="s">
        <v>70</v>
      </c>
    </row>
    <row r="54107" spans="17:63" ht="29.25" customHeight="1" x14ac:dyDescent="0.2">
      <c r="Q54107" s="92" t="s">
        <v>50</v>
      </c>
      <c r="BF54107" s="101" t="s">
        <v>58</v>
      </c>
      <c r="BK54107" s="98" t="s">
        <v>70</v>
      </c>
    </row>
    <row r="54108" spans="17:63" ht="29.25" customHeight="1" x14ac:dyDescent="0.2">
      <c r="Q54108" s="92" t="s">
        <v>50</v>
      </c>
      <c r="BF54108" s="101" t="s">
        <v>58</v>
      </c>
      <c r="BK54108" s="98" t="s">
        <v>70</v>
      </c>
    </row>
    <row r="54109" spans="17:63" ht="29.25" customHeight="1" x14ac:dyDescent="0.2">
      <c r="Q54109" s="92" t="s">
        <v>50</v>
      </c>
      <c r="BF54109" s="101" t="s">
        <v>58</v>
      </c>
      <c r="BK54109" s="98" t="s">
        <v>70</v>
      </c>
    </row>
    <row r="54110" spans="17:63" ht="29.25" customHeight="1" x14ac:dyDescent="0.2">
      <c r="Q54110" s="92" t="s">
        <v>50</v>
      </c>
      <c r="BF54110" s="101" t="s">
        <v>58</v>
      </c>
      <c r="BK54110" s="98" t="s">
        <v>70</v>
      </c>
    </row>
    <row r="54111" spans="17:63" ht="29.25" customHeight="1" x14ac:dyDescent="0.2">
      <c r="Q54111" s="92" t="s">
        <v>50</v>
      </c>
      <c r="BF54111" s="101" t="s">
        <v>58</v>
      </c>
      <c r="BK54111" s="98" t="s">
        <v>70</v>
      </c>
    </row>
    <row r="54112" spans="17:63" ht="29.25" customHeight="1" x14ac:dyDescent="0.2">
      <c r="Q54112" s="92" t="s">
        <v>50</v>
      </c>
      <c r="BF54112" s="101" t="s">
        <v>58</v>
      </c>
      <c r="BK54112" s="98" t="s">
        <v>70</v>
      </c>
    </row>
    <row r="54113" spans="17:63" ht="29.25" customHeight="1" x14ac:dyDescent="0.2">
      <c r="Q54113" s="92" t="s">
        <v>50</v>
      </c>
      <c r="BF54113" s="101" t="s">
        <v>58</v>
      </c>
      <c r="BK54113" s="98" t="s">
        <v>70</v>
      </c>
    </row>
    <row r="54114" spans="17:63" ht="29.25" customHeight="1" x14ac:dyDescent="0.2">
      <c r="Q54114" s="92" t="s">
        <v>50</v>
      </c>
      <c r="BF54114" s="101" t="s">
        <v>58</v>
      </c>
      <c r="BK54114" s="98" t="s">
        <v>70</v>
      </c>
    </row>
    <row r="54115" spans="17:63" ht="29.25" customHeight="1" x14ac:dyDescent="0.2">
      <c r="Q54115" s="92" t="s">
        <v>50</v>
      </c>
      <c r="BF54115" s="101" t="s">
        <v>58</v>
      </c>
      <c r="BK54115" s="98" t="s">
        <v>70</v>
      </c>
    </row>
    <row r="54116" spans="17:63" ht="29.25" customHeight="1" x14ac:dyDescent="0.2">
      <c r="Q54116" s="92" t="s">
        <v>50</v>
      </c>
      <c r="BF54116" s="101" t="s">
        <v>58</v>
      </c>
      <c r="BK54116" s="98" t="s">
        <v>70</v>
      </c>
    </row>
    <row r="54117" spans="17:63" ht="29.25" customHeight="1" x14ac:dyDescent="0.2">
      <c r="Q54117" s="92" t="s">
        <v>50</v>
      </c>
      <c r="BF54117" s="101" t="s">
        <v>58</v>
      </c>
      <c r="BK54117" s="98" t="s">
        <v>70</v>
      </c>
    </row>
    <row r="54118" spans="17:63" ht="29.25" customHeight="1" x14ac:dyDescent="0.2">
      <c r="Q54118" s="92" t="s">
        <v>50</v>
      </c>
      <c r="BF54118" s="101" t="s">
        <v>58</v>
      </c>
      <c r="BK54118" s="98" t="s">
        <v>70</v>
      </c>
    </row>
    <row r="54119" spans="17:63" ht="29.25" customHeight="1" x14ac:dyDescent="0.2">
      <c r="Q54119" s="92" t="s">
        <v>50</v>
      </c>
      <c r="BF54119" s="101" t="s">
        <v>58</v>
      </c>
      <c r="BK54119" s="98" t="s">
        <v>70</v>
      </c>
    </row>
    <row r="54120" spans="17:63" ht="29.25" customHeight="1" x14ac:dyDescent="0.2">
      <c r="Q54120" s="92" t="s">
        <v>50</v>
      </c>
      <c r="BF54120" s="101" t="s">
        <v>58</v>
      </c>
      <c r="BK54120" s="98" t="s">
        <v>70</v>
      </c>
    </row>
    <row r="54121" spans="17:63" ht="29.25" customHeight="1" x14ac:dyDescent="0.2">
      <c r="Q54121" s="92" t="s">
        <v>50</v>
      </c>
      <c r="BF54121" s="101" t="s">
        <v>58</v>
      </c>
      <c r="BK54121" s="98" t="s">
        <v>70</v>
      </c>
    </row>
    <row r="54122" spans="17:63" ht="29.25" customHeight="1" x14ac:dyDescent="0.2">
      <c r="Q54122" s="92" t="s">
        <v>50</v>
      </c>
      <c r="BF54122" s="101" t="s">
        <v>58</v>
      </c>
      <c r="BK54122" s="98" t="s">
        <v>70</v>
      </c>
    </row>
    <row r="54123" spans="17:63" ht="29.25" customHeight="1" x14ac:dyDescent="0.2">
      <c r="Q54123" s="92" t="s">
        <v>50</v>
      </c>
      <c r="BF54123" s="101" t="s">
        <v>58</v>
      </c>
      <c r="BK54123" s="98" t="s">
        <v>70</v>
      </c>
    </row>
    <row r="54124" spans="17:63" ht="29.25" customHeight="1" x14ac:dyDescent="0.2">
      <c r="Q54124" s="92" t="s">
        <v>50</v>
      </c>
      <c r="BF54124" s="101" t="s">
        <v>58</v>
      </c>
      <c r="BK54124" s="98" t="s">
        <v>70</v>
      </c>
    </row>
    <row r="54125" spans="17:63" ht="29.25" customHeight="1" x14ac:dyDescent="0.2">
      <c r="Q54125" s="92" t="s">
        <v>50</v>
      </c>
      <c r="BF54125" s="101" t="s">
        <v>58</v>
      </c>
      <c r="BK54125" s="98" t="s">
        <v>70</v>
      </c>
    </row>
    <row r="54126" spans="17:63" ht="29.25" customHeight="1" x14ac:dyDescent="0.2">
      <c r="Q54126" s="92" t="s">
        <v>50</v>
      </c>
      <c r="BF54126" s="101" t="s">
        <v>58</v>
      </c>
      <c r="BK54126" s="98" t="s">
        <v>70</v>
      </c>
    </row>
    <row r="54127" spans="17:63" ht="29.25" customHeight="1" x14ac:dyDescent="0.2">
      <c r="Q54127" s="92" t="s">
        <v>50</v>
      </c>
      <c r="BF54127" s="101" t="s">
        <v>58</v>
      </c>
      <c r="BK54127" s="98" t="s">
        <v>70</v>
      </c>
    </row>
    <row r="54128" spans="17:63" ht="29.25" customHeight="1" x14ac:dyDescent="0.2">
      <c r="Q54128" s="92" t="s">
        <v>50</v>
      </c>
      <c r="BF54128" s="101" t="s">
        <v>58</v>
      </c>
      <c r="BK54128" s="98" t="s">
        <v>70</v>
      </c>
    </row>
    <row r="54129" spans="17:63" ht="29.25" customHeight="1" x14ac:dyDescent="0.2">
      <c r="Q54129" s="92" t="s">
        <v>50</v>
      </c>
      <c r="BF54129" s="101" t="s">
        <v>58</v>
      </c>
      <c r="BK54129" s="98" t="s">
        <v>70</v>
      </c>
    </row>
    <row r="54130" spans="17:63" ht="29.25" customHeight="1" x14ac:dyDescent="0.2">
      <c r="Q54130" s="92" t="s">
        <v>50</v>
      </c>
      <c r="BF54130" s="101" t="s">
        <v>58</v>
      </c>
      <c r="BK54130" s="98" t="s">
        <v>70</v>
      </c>
    </row>
    <row r="54131" spans="17:63" ht="29.25" customHeight="1" x14ac:dyDescent="0.2">
      <c r="Q54131" s="92" t="s">
        <v>50</v>
      </c>
      <c r="BF54131" s="101" t="s">
        <v>58</v>
      </c>
      <c r="BK54131" s="98" t="s">
        <v>70</v>
      </c>
    </row>
    <row r="54132" spans="17:63" ht="29.25" customHeight="1" x14ac:dyDescent="0.2">
      <c r="Q54132" s="92" t="s">
        <v>50</v>
      </c>
      <c r="BF54132" s="101" t="s">
        <v>58</v>
      </c>
      <c r="BK54132" s="98" t="s">
        <v>70</v>
      </c>
    </row>
    <row r="54133" spans="17:63" ht="29.25" customHeight="1" x14ac:dyDescent="0.2">
      <c r="Q54133" s="92" t="s">
        <v>50</v>
      </c>
      <c r="BF54133" s="101" t="s">
        <v>58</v>
      </c>
      <c r="BK54133" s="98" t="s">
        <v>70</v>
      </c>
    </row>
    <row r="54134" spans="17:63" ht="29.25" customHeight="1" x14ac:dyDescent="0.2">
      <c r="Q54134" s="92" t="s">
        <v>50</v>
      </c>
      <c r="BF54134" s="101" t="s">
        <v>58</v>
      </c>
      <c r="BK54134" s="98" t="s">
        <v>70</v>
      </c>
    </row>
    <row r="54135" spans="17:63" ht="29.25" customHeight="1" x14ac:dyDescent="0.2">
      <c r="Q54135" s="92" t="s">
        <v>50</v>
      </c>
      <c r="BF54135" s="101" t="s">
        <v>58</v>
      </c>
      <c r="BK54135" s="98" t="s">
        <v>70</v>
      </c>
    </row>
    <row r="54136" spans="17:63" ht="29.25" customHeight="1" x14ac:dyDescent="0.2">
      <c r="Q54136" s="92" t="s">
        <v>50</v>
      </c>
      <c r="BF54136" s="101" t="s">
        <v>58</v>
      </c>
      <c r="BK54136" s="98" t="s">
        <v>70</v>
      </c>
    </row>
    <row r="54137" spans="17:63" ht="29.25" customHeight="1" x14ac:dyDescent="0.2">
      <c r="Q54137" s="92" t="s">
        <v>50</v>
      </c>
      <c r="BF54137" s="101" t="s">
        <v>58</v>
      </c>
      <c r="BK54137" s="98" t="s">
        <v>70</v>
      </c>
    </row>
    <row r="54138" spans="17:63" ht="29.25" customHeight="1" x14ac:dyDescent="0.2">
      <c r="Q54138" s="92" t="s">
        <v>50</v>
      </c>
      <c r="BF54138" s="101" t="s">
        <v>58</v>
      </c>
      <c r="BK54138" s="98" t="s">
        <v>70</v>
      </c>
    </row>
    <row r="54139" spans="17:63" ht="29.25" customHeight="1" x14ac:dyDescent="0.2">
      <c r="Q54139" s="92" t="s">
        <v>50</v>
      </c>
      <c r="BF54139" s="101" t="s">
        <v>58</v>
      </c>
      <c r="BK54139" s="98" t="s">
        <v>70</v>
      </c>
    </row>
    <row r="54140" spans="17:63" ht="29.25" customHeight="1" x14ac:dyDescent="0.2">
      <c r="Q54140" s="92" t="s">
        <v>50</v>
      </c>
      <c r="BF54140" s="101" t="s">
        <v>58</v>
      </c>
      <c r="BK54140" s="98" t="s">
        <v>70</v>
      </c>
    </row>
    <row r="54141" spans="17:63" ht="29.25" customHeight="1" x14ac:dyDescent="0.2">
      <c r="Q54141" s="92" t="s">
        <v>50</v>
      </c>
      <c r="BF54141" s="101" t="s">
        <v>58</v>
      </c>
      <c r="BK54141" s="98" t="s">
        <v>70</v>
      </c>
    </row>
    <row r="54142" spans="17:63" ht="29.25" customHeight="1" x14ac:dyDescent="0.2">
      <c r="Q54142" s="92" t="s">
        <v>50</v>
      </c>
      <c r="BF54142" s="101" t="s">
        <v>58</v>
      </c>
      <c r="BK54142" s="98" t="s">
        <v>70</v>
      </c>
    </row>
    <row r="54143" spans="17:63" ht="29.25" customHeight="1" x14ac:dyDescent="0.2">
      <c r="Q54143" s="92" t="s">
        <v>50</v>
      </c>
      <c r="BF54143" s="101" t="s">
        <v>58</v>
      </c>
      <c r="BK54143" s="98" t="s">
        <v>70</v>
      </c>
    </row>
    <row r="54144" spans="17:63" ht="29.25" customHeight="1" x14ac:dyDescent="0.2">
      <c r="Q54144" s="92" t="s">
        <v>50</v>
      </c>
      <c r="BF54144" s="101" t="s">
        <v>58</v>
      </c>
      <c r="BK54144" s="98" t="s">
        <v>70</v>
      </c>
    </row>
    <row r="54145" spans="17:63" ht="29.25" customHeight="1" x14ac:dyDescent="0.2">
      <c r="Q54145" s="92" t="s">
        <v>50</v>
      </c>
      <c r="BF54145" s="101" t="s">
        <v>58</v>
      </c>
      <c r="BK54145" s="98" t="s">
        <v>70</v>
      </c>
    </row>
    <row r="54146" spans="17:63" ht="29.25" customHeight="1" x14ac:dyDescent="0.2">
      <c r="Q54146" s="92" t="s">
        <v>50</v>
      </c>
      <c r="BF54146" s="101" t="s">
        <v>58</v>
      </c>
      <c r="BK54146" s="98" t="s">
        <v>70</v>
      </c>
    </row>
    <row r="54147" spans="17:63" ht="29.25" customHeight="1" x14ac:dyDescent="0.2">
      <c r="Q54147" s="92" t="s">
        <v>50</v>
      </c>
      <c r="BF54147" s="101" t="s">
        <v>58</v>
      </c>
      <c r="BK54147" s="98" t="s">
        <v>70</v>
      </c>
    </row>
    <row r="54148" spans="17:63" ht="29.25" customHeight="1" x14ac:dyDescent="0.2">
      <c r="Q54148" s="92" t="s">
        <v>50</v>
      </c>
      <c r="BF54148" s="101" t="s">
        <v>58</v>
      </c>
      <c r="BK54148" s="98" t="s">
        <v>70</v>
      </c>
    </row>
    <row r="54149" spans="17:63" ht="29.25" customHeight="1" x14ac:dyDescent="0.2">
      <c r="Q54149" s="92" t="s">
        <v>50</v>
      </c>
      <c r="BF54149" s="101" t="s">
        <v>58</v>
      </c>
      <c r="BK54149" s="98" t="s">
        <v>70</v>
      </c>
    </row>
    <row r="54150" spans="17:63" ht="29.25" customHeight="1" x14ac:dyDescent="0.2">
      <c r="Q54150" s="92" t="s">
        <v>50</v>
      </c>
      <c r="BF54150" s="101" t="s">
        <v>58</v>
      </c>
      <c r="BK54150" s="98" t="s">
        <v>70</v>
      </c>
    </row>
    <row r="54151" spans="17:63" ht="29.25" customHeight="1" x14ac:dyDescent="0.2">
      <c r="Q54151" s="92" t="s">
        <v>50</v>
      </c>
      <c r="BF54151" s="101" t="s">
        <v>58</v>
      </c>
      <c r="BK54151" s="98" t="s">
        <v>70</v>
      </c>
    </row>
    <row r="54152" spans="17:63" ht="29.25" customHeight="1" x14ac:dyDescent="0.2">
      <c r="Q54152" s="92" t="s">
        <v>50</v>
      </c>
      <c r="BF54152" s="101" t="s">
        <v>58</v>
      </c>
      <c r="BK54152" s="98" t="s">
        <v>70</v>
      </c>
    </row>
    <row r="54153" spans="17:63" ht="29.25" customHeight="1" x14ac:dyDescent="0.2">
      <c r="Q54153" s="92" t="s">
        <v>50</v>
      </c>
      <c r="BF54153" s="101" t="s">
        <v>58</v>
      </c>
      <c r="BK54153" s="98" t="s">
        <v>70</v>
      </c>
    </row>
    <row r="54154" spans="17:63" ht="29.25" customHeight="1" x14ac:dyDescent="0.2">
      <c r="Q54154" s="92" t="s">
        <v>50</v>
      </c>
      <c r="BF54154" s="101" t="s">
        <v>58</v>
      </c>
      <c r="BK54154" s="98" t="s">
        <v>70</v>
      </c>
    </row>
    <row r="54155" spans="17:63" ht="29.25" customHeight="1" x14ac:dyDescent="0.2">
      <c r="Q54155" s="92" t="s">
        <v>50</v>
      </c>
      <c r="BF54155" s="101" t="s">
        <v>58</v>
      </c>
      <c r="BK54155" s="98" t="s">
        <v>70</v>
      </c>
    </row>
    <row r="54156" spans="17:63" ht="29.25" customHeight="1" x14ac:dyDescent="0.2">
      <c r="Q54156" s="92" t="s">
        <v>50</v>
      </c>
      <c r="BF54156" s="101" t="s">
        <v>58</v>
      </c>
      <c r="BK54156" s="98" t="s">
        <v>70</v>
      </c>
    </row>
    <row r="54157" spans="17:63" ht="29.25" customHeight="1" x14ac:dyDescent="0.2">
      <c r="Q54157" s="92" t="s">
        <v>50</v>
      </c>
      <c r="BF54157" s="101" t="s">
        <v>58</v>
      </c>
      <c r="BK54157" s="98" t="s">
        <v>70</v>
      </c>
    </row>
    <row r="54158" spans="17:63" ht="29.25" customHeight="1" x14ac:dyDescent="0.2">
      <c r="Q54158" s="92" t="s">
        <v>50</v>
      </c>
      <c r="BF54158" s="101" t="s">
        <v>58</v>
      </c>
      <c r="BK54158" s="98" t="s">
        <v>70</v>
      </c>
    </row>
    <row r="54159" spans="17:63" ht="29.25" customHeight="1" x14ac:dyDescent="0.2">
      <c r="Q54159" s="92" t="s">
        <v>50</v>
      </c>
      <c r="BF54159" s="101" t="s">
        <v>58</v>
      </c>
      <c r="BK54159" s="98" t="s">
        <v>70</v>
      </c>
    </row>
    <row r="54160" spans="17:63" ht="29.25" customHeight="1" x14ac:dyDescent="0.2">
      <c r="Q54160" s="92" t="s">
        <v>50</v>
      </c>
      <c r="BF54160" s="101" t="s">
        <v>58</v>
      </c>
      <c r="BK54160" s="98" t="s">
        <v>70</v>
      </c>
    </row>
    <row r="54161" spans="17:63" ht="29.25" customHeight="1" x14ac:dyDescent="0.2">
      <c r="Q54161" s="92" t="s">
        <v>50</v>
      </c>
      <c r="BF54161" s="101" t="s">
        <v>58</v>
      </c>
      <c r="BK54161" s="98" t="s">
        <v>70</v>
      </c>
    </row>
    <row r="54162" spans="17:63" ht="29.25" customHeight="1" x14ac:dyDescent="0.2">
      <c r="Q54162" s="92" t="s">
        <v>50</v>
      </c>
      <c r="BF54162" s="101" t="s">
        <v>58</v>
      </c>
      <c r="BK54162" s="98" t="s">
        <v>70</v>
      </c>
    </row>
    <row r="54163" spans="17:63" ht="29.25" customHeight="1" x14ac:dyDescent="0.2">
      <c r="Q54163" s="92" t="s">
        <v>50</v>
      </c>
      <c r="BF54163" s="101" t="s">
        <v>58</v>
      </c>
      <c r="BK54163" s="98" t="s">
        <v>70</v>
      </c>
    </row>
    <row r="54164" spans="17:63" ht="29.25" customHeight="1" x14ac:dyDescent="0.2">
      <c r="Q54164" s="92" t="s">
        <v>50</v>
      </c>
      <c r="BF54164" s="101" t="s">
        <v>58</v>
      </c>
      <c r="BK54164" s="98" t="s">
        <v>70</v>
      </c>
    </row>
    <row r="54165" spans="17:63" ht="29.25" customHeight="1" x14ac:dyDescent="0.2">
      <c r="Q54165" s="92" t="s">
        <v>50</v>
      </c>
      <c r="BF54165" s="101" t="s">
        <v>58</v>
      </c>
      <c r="BK54165" s="98" t="s">
        <v>70</v>
      </c>
    </row>
    <row r="54166" spans="17:63" ht="29.25" customHeight="1" x14ac:dyDescent="0.2">
      <c r="Q54166" s="92" t="s">
        <v>50</v>
      </c>
      <c r="BF54166" s="101" t="s">
        <v>58</v>
      </c>
      <c r="BK54166" s="98" t="s">
        <v>70</v>
      </c>
    </row>
    <row r="54167" spans="17:63" ht="29.25" customHeight="1" x14ac:dyDescent="0.2">
      <c r="Q54167" s="92" t="s">
        <v>50</v>
      </c>
      <c r="BF54167" s="101" t="s">
        <v>58</v>
      </c>
      <c r="BK54167" s="98" t="s">
        <v>70</v>
      </c>
    </row>
    <row r="54168" spans="17:63" ht="29.25" customHeight="1" x14ac:dyDescent="0.2">
      <c r="Q54168" s="92" t="s">
        <v>50</v>
      </c>
      <c r="BF54168" s="101" t="s">
        <v>58</v>
      </c>
      <c r="BK54168" s="98" t="s">
        <v>70</v>
      </c>
    </row>
    <row r="54169" spans="17:63" ht="29.25" customHeight="1" x14ac:dyDescent="0.2">
      <c r="Q54169" s="92" t="s">
        <v>50</v>
      </c>
      <c r="BF54169" s="101" t="s">
        <v>58</v>
      </c>
      <c r="BK54169" s="98" t="s">
        <v>70</v>
      </c>
    </row>
    <row r="54170" spans="17:63" ht="29.25" customHeight="1" x14ac:dyDescent="0.2">
      <c r="Q54170" s="92" t="s">
        <v>50</v>
      </c>
      <c r="BF54170" s="101" t="s">
        <v>58</v>
      </c>
      <c r="BK54170" s="98" t="s">
        <v>70</v>
      </c>
    </row>
    <row r="54171" spans="17:63" ht="29.25" customHeight="1" x14ac:dyDescent="0.2">
      <c r="Q54171" s="92" t="s">
        <v>50</v>
      </c>
      <c r="BF54171" s="101" t="s">
        <v>58</v>
      </c>
      <c r="BK54171" s="98" t="s">
        <v>70</v>
      </c>
    </row>
    <row r="54172" spans="17:63" ht="29.25" customHeight="1" x14ac:dyDescent="0.2">
      <c r="Q54172" s="92" t="s">
        <v>50</v>
      </c>
      <c r="BF54172" s="101" t="s">
        <v>58</v>
      </c>
      <c r="BK54172" s="98" t="s">
        <v>70</v>
      </c>
    </row>
    <row r="54173" spans="17:63" ht="29.25" customHeight="1" x14ac:dyDescent="0.2">
      <c r="Q54173" s="92" t="s">
        <v>50</v>
      </c>
      <c r="BF54173" s="101" t="s">
        <v>58</v>
      </c>
      <c r="BK54173" s="98" t="s">
        <v>70</v>
      </c>
    </row>
    <row r="54174" spans="17:63" ht="29.25" customHeight="1" x14ac:dyDescent="0.2">
      <c r="Q54174" s="92" t="s">
        <v>50</v>
      </c>
      <c r="BF54174" s="101" t="s">
        <v>58</v>
      </c>
      <c r="BK54174" s="98" t="s">
        <v>70</v>
      </c>
    </row>
    <row r="54175" spans="17:63" ht="29.25" customHeight="1" x14ac:dyDescent="0.2">
      <c r="Q54175" s="92" t="s">
        <v>50</v>
      </c>
      <c r="BF54175" s="101" t="s">
        <v>58</v>
      </c>
      <c r="BK54175" s="98" t="s">
        <v>70</v>
      </c>
    </row>
    <row r="54176" spans="17:63" ht="29.25" customHeight="1" x14ac:dyDescent="0.2">
      <c r="Q54176" s="92" t="s">
        <v>50</v>
      </c>
      <c r="BF54176" s="101" t="s">
        <v>58</v>
      </c>
      <c r="BK54176" s="98" t="s">
        <v>70</v>
      </c>
    </row>
    <row r="54177" spans="17:63" ht="29.25" customHeight="1" x14ac:dyDescent="0.2">
      <c r="Q54177" s="92" t="s">
        <v>50</v>
      </c>
      <c r="BF54177" s="101" t="s">
        <v>58</v>
      </c>
      <c r="BK54177" s="98" t="s">
        <v>70</v>
      </c>
    </row>
    <row r="54178" spans="17:63" ht="29.25" customHeight="1" x14ac:dyDescent="0.2">
      <c r="Q54178" s="92" t="s">
        <v>50</v>
      </c>
      <c r="BF54178" s="101" t="s">
        <v>58</v>
      </c>
      <c r="BK54178" s="98" t="s">
        <v>70</v>
      </c>
    </row>
    <row r="54179" spans="17:63" ht="29.25" customHeight="1" x14ac:dyDescent="0.2">
      <c r="Q54179" s="92" t="s">
        <v>50</v>
      </c>
      <c r="BF54179" s="101" t="s">
        <v>58</v>
      </c>
      <c r="BK54179" s="98" t="s">
        <v>70</v>
      </c>
    </row>
    <row r="54180" spans="17:63" ht="29.25" customHeight="1" x14ac:dyDescent="0.2">
      <c r="Q54180" s="92" t="s">
        <v>50</v>
      </c>
      <c r="BF54180" s="101" t="s">
        <v>58</v>
      </c>
      <c r="BK54180" s="98" t="s">
        <v>70</v>
      </c>
    </row>
    <row r="54181" spans="17:63" ht="29.25" customHeight="1" x14ac:dyDescent="0.2">
      <c r="Q54181" s="92" t="s">
        <v>50</v>
      </c>
      <c r="BF54181" s="101" t="s">
        <v>58</v>
      </c>
      <c r="BK54181" s="98" t="s">
        <v>70</v>
      </c>
    </row>
    <row r="54182" spans="17:63" ht="29.25" customHeight="1" x14ac:dyDescent="0.2">
      <c r="Q54182" s="92" t="s">
        <v>50</v>
      </c>
      <c r="BF54182" s="101" t="s">
        <v>58</v>
      </c>
      <c r="BK54182" s="98" t="s">
        <v>70</v>
      </c>
    </row>
    <row r="54183" spans="17:63" ht="29.25" customHeight="1" x14ac:dyDescent="0.2">
      <c r="Q54183" s="92" t="s">
        <v>50</v>
      </c>
      <c r="BF54183" s="101" t="s">
        <v>58</v>
      </c>
      <c r="BK54183" s="98" t="s">
        <v>70</v>
      </c>
    </row>
    <row r="54184" spans="17:63" ht="29.25" customHeight="1" x14ac:dyDescent="0.2">
      <c r="Q54184" s="92" t="s">
        <v>50</v>
      </c>
      <c r="BF54184" s="101" t="s">
        <v>58</v>
      </c>
      <c r="BK54184" s="98" t="s">
        <v>70</v>
      </c>
    </row>
    <row r="54185" spans="17:63" ht="29.25" customHeight="1" x14ac:dyDescent="0.2">
      <c r="Q54185" s="92" t="s">
        <v>50</v>
      </c>
      <c r="BF54185" s="101" t="s">
        <v>58</v>
      </c>
      <c r="BK54185" s="98" t="s">
        <v>70</v>
      </c>
    </row>
    <row r="54186" spans="17:63" ht="29.25" customHeight="1" x14ac:dyDescent="0.2">
      <c r="Q54186" s="92" t="s">
        <v>50</v>
      </c>
      <c r="BF54186" s="101" t="s">
        <v>58</v>
      </c>
      <c r="BK54186" s="98" t="s">
        <v>70</v>
      </c>
    </row>
    <row r="54187" spans="17:63" ht="29.25" customHeight="1" x14ac:dyDescent="0.2">
      <c r="Q54187" s="92" t="s">
        <v>50</v>
      </c>
      <c r="BF54187" s="101" t="s">
        <v>58</v>
      </c>
      <c r="BK54187" s="98" t="s">
        <v>70</v>
      </c>
    </row>
    <row r="54188" spans="17:63" ht="29.25" customHeight="1" x14ac:dyDescent="0.2">
      <c r="Q54188" s="92" t="s">
        <v>50</v>
      </c>
      <c r="BF54188" s="101" t="s">
        <v>58</v>
      </c>
      <c r="BK54188" s="98" t="s">
        <v>70</v>
      </c>
    </row>
    <row r="54189" spans="17:63" ht="29.25" customHeight="1" x14ac:dyDescent="0.2">
      <c r="Q54189" s="92" t="s">
        <v>50</v>
      </c>
      <c r="BF54189" s="101" t="s">
        <v>58</v>
      </c>
      <c r="BK54189" s="98" t="s">
        <v>70</v>
      </c>
    </row>
    <row r="54190" spans="17:63" ht="29.25" customHeight="1" x14ac:dyDescent="0.2">
      <c r="Q54190" s="92" t="s">
        <v>50</v>
      </c>
      <c r="BF54190" s="101" t="s">
        <v>58</v>
      </c>
      <c r="BK54190" s="98" t="s">
        <v>70</v>
      </c>
    </row>
    <row r="54191" spans="17:63" ht="29.25" customHeight="1" x14ac:dyDescent="0.2">
      <c r="Q54191" s="92" t="s">
        <v>50</v>
      </c>
      <c r="BF54191" s="101" t="s">
        <v>58</v>
      </c>
      <c r="BK54191" s="98" t="s">
        <v>70</v>
      </c>
    </row>
    <row r="54192" spans="17:63" ht="29.25" customHeight="1" x14ac:dyDescent="0.2">
      <c r="Q54192" s="92" t="s">
        <v>50</v>
      </c>
      <c r="BF54192" s="101" t="s">
        <v>58</v>
      </c>
      <c r="BK54192" s="98" t="s">
        <v>70</v>
      </c>
    </row>
    <row r="54193" spans="17:63" ht="29.25" customHeight="1" x14ac:dyDescent="0.2">
      <c r="Q54193" s="92" t="s">
        <v>50</v>
      </c>
      <c r="BF54193" s="101" t="s">
        <v>58</v>
      </c>
      <c r="BK54193" s="98" t="s">
        <v>70</v>
      </c>
    </row>
    <row r="54194" spans="17:63" ht="29.25" customHeight="1" x14ac:dyDescent="0.2">
      <c r="Q54194" s="92" t="s">
        <v>50</v>
      </c>
      <c r="BF54194" s="101" t="s">
        <v>58</v>
      </c>
      <c r="BK54194" s="98" t="s">
        <v>70</v>
      </c>
    </row>
    <row r="54195" spans="17:63" ht="29.25" customHeight="1" x14ac:dyDescent="0.2">
      <c r="Q54195" s="92" t="s">
        <v>50</v>
      </c>
      <c r="BF54195" s="101" t="s">
        <v>58</v>
      </c>
      <c r="BK54195" s="98" t="s">
        <v>70</v>
      </c>
    </row>
    <row r="54196" spans="17:63" ht="29.25" customHeight="1" x14ac:dyDescent="0.2">
      <c r="Q54196" s="92" t="s">
        <v>50</v>
      </c>
      <c r="BF54196" s="101" t="s">
        <v>58</v>
      </c>
      <c r="BK54196" s="98" t="s">
        <v>70</v>
      </c>
    </row>
    <row r="54197" spans="17:63" ht="29.25" customHeight="1" x14ac:dyDescent="0.2">
      <c r="Q54197" s="92" t="s">
        <v>50</v>
      </c>
      <c r="BF54197" s="101" t="s">
        <v>58</v>
      </c>
      <c r="BK54197" s="98" t="s">
        <v>70</v>
      </c>
    </row>
    <row r="54198" spans="17:63" ht="29.25" customHeight="1" x14ac:dyDescent="0.2">
      <c r="Q54198" s="92" t="s">
        <v>50</v>
      </c>
      <c r="BF54198" s="101" t="s">
        <v>58</v>
      </c>
      <c r="BK54198" s="98" t="s">
        <v>70</v>
      </c>
    </row>
    <row r="54199" spans="17:63" ht="29.25" customHeight="1" x14ac:dyDescent="0.2">
      <c r="Q54199" s="92" t="s">
        <v>50</v>
      </c>
      <c r="BF54199" s="101" t="s">
        <v>58</v>
      </c>
      <c r="BK54199" s="98" t="s">
        <v>70</v>
      </c>
    </row>
    <row r="54200" spans="17:63" ht="29.25" customHeight="1" x14ac:dyDescent="0.2">
      <c r="Q54200" s="92" t="s">
        <v>50</v>
      </c>
      <c r="BF54200" s="101" t="s">
        <v>58</v>
      </c>
      <c r="BK54200" s="98" t="s">
        <v>70</v>
      </c>
    </row>
    <row r="54201" spans="17:63" ht="29.25" customHeight="1" x14ac:dyDescent="0.2">
      <c r="Q54201" s="92" t="s">
        <v>50</v>
      </c>
      <c r="BF54201" s="101" t="s">
        <v>58</v>
      </c>
      <c r="BK54201" s="98" t="s">
        <v>70</v>
      </c>
    </row>
    <row r="54202" spans="17:63" ht="29.25" customHeight="1" x14ac:dyDescent="0.2">
      <c r="Q54202" s="92" t="s">
        <v>50</v>
      </c>
      <c r="BF54202" s="101" t="s">
        <v>58</v>
      </c>
      <c r="BK54202" s="98" t="s">
        <v>70</v>
      </c>
    </row>
    <row r="54203" spans="17:63" ht="29.25" customHeight="1" x14ac:dyDescent="0.2">
      <c r="Q54203" s="92" t="s">
        <v>50</v>
      </c>
      <c r="BF54203" s="101" t="s">
        <v>58</v>
      </c>
      <c r="BK54203" s="98" t="s">
        <v>70</v>
      </c>
    </row>
    <row r="54204" spans="17:63" ht="29.25" customHeight="1" x14ac:dyDescent="0.2">
      <c r="Q54204" s="92" t="s">
        <v>50</v>
      </c>
      <c r="BF54204" s="101" t="s">
        <v>58</v>
      </c>
      <c r="BK54204" s="98" t="s">
        <v>70</v>
      </c>
    </row>
    <row r="54205" spans="17:63" ht="29.25" customHeight="1" x14ac:dyDescent="0.2">
      <c r="Q54205" s="92" t="s">
        <v>50</v>
      </c>
      <c r="BF54205" s="101" t="s">
        <v>58</v>
      </c>
      <c r="BK54205" s="98" t="s">
        <v>70</v>
      </c>
    </row>
    <row r="54206" spans="17:63" ht="29.25" customHeight="1" x14ac:dyDescent="0.2">
      <c r="Q54206" s="92" t="s">
        <v>50</v>
      </c>
      <c r="BF54206" s="101" t="s">
        <v>58</v>
      </c>
      <c r="BK54206" s="98" t="s">
        <v>70</v>
      </c>
    </row>
    <row r="54207" spans="17:63" ht="29.25" customHeight="1" x14ac:dyDescent="0.2">
      <c r="Q54207" s="92" t="s">
        <v>50</v>
      </c>
      <c r="BF54207" s="101" t="s">
        <v>58</v>
      </c>
      <c r="BK54207" s="98" t="s">
        <v>70</v>
      </c>
    </row>
    <row r="54208" spans="17:63" ht="29.25" customHeight="1" x14ac:dyDescent="0.2">
      <c r="Q54208" s="92" t="s">
        <v>50</v>
      </c>
      <c r="BF54208" s="101" t="s">
        <v>58</v>
      </c>
      <c r="BK54208" s="98" t="s">
        <v>70</v>
      </c>
    </row>
    <row r="54209" spans="17:63" ht="29.25" customHeight="1" x14ac:dyDescent="0.2">
      <c r="Q54209" s="92" t="s">
        <v>50</v>
      </c>
      <c r="BF54209" s="101" t="s">
        <v>58</v>
      </c>
      <c r="BK54209" s="98" t="s">
        <v>70</v>
      </c>
    </row>
    <row r="54210" spans="17:63" ht="29.25" customHeight="1" x14ac:dyDescent="0.2">
      <c r="Q54210" s="92" t="s">
        <v>50</v>
      </c>
      <c r="BF54210" s="101" t="s">
        <v>58</v>
      </c>
      <c r="BK54210" s="98" t="s">
        <v>70</v>
      </c>
    </row>
    <row r="54211" spans="17:63" ht="29.25" customHeight="1" x14ac:dyDescent="0.2">
      <c r="Q54211" s="92" t="s">
        <v>50</v>
      </c>
      <c r="BF54211" s="101" t="s">
        <v>58</v>
      </c>
      <c r="BK54211" s="98" t="s">
        <v>70</v>
      </c>
    </row>
    <row r="54212" spans="17:63" ht="29.25" customHeight="1" x14ac:dyDescent="0.2">
      <c r="Q54212" s="92" t="s">
        <v>50</v>
      </c>
      <c r="BF54212" s="101" t="s">
        <v>58</v>
      </c>
      <c r="BK54212" s="98" t="s">
        <v>70</v>
      </c>
    </row>
    <row r="54213" spans="17:63" ht="29.25" customHeight="1" x14ac:dyDescent="0.2">
      <c r="Q54213" s="92" t="s">
        <v>50</v>
      </c>
      <c r="BF54213" s="101" t="s">
        <v>58</v>
      </c>
      <c r="BK54213" s="98" t="s">
        <v>70</v>
      </c>
    </row>
    <row r="54214" spans="17:63" ht="29.25" customHeight="1" x14ac:dyDescent="0.2">
      <c r="Q54214" s="92" t="s">
        <v>50</v>
      </c>
      <c r="BF54214" s="101" t="s">
        <v>58</v>
      </c>
      <c r="BK54214" s="98" t="s">
        <v>70</v>
      </c>
    </row>
    <row r="54215" spans="17:63" ht="29.25" customHeight="1" x14ac:dyDescent="0.2">
      <c r="Q54215" s="92" t="s">
        <v>50</v>
      </c>
      <c r="BF54215" s="101" t="s">
        <v>58</v>
      </c>
      <c r="BK54215" s="98" t="s">
        <v>70</v>
      </c>
    </row>
    <row r="54216" spans="17:63" ht="29.25" customHeight="1" x14ac:dyDescent="0.2">
      <c r="Q54216" s="92" t="s">
        <v>50</v>
      </c>
      <c r="BF54216" s="101" t="s">
        <v>58</v>
      </c>
      <c r="BK54216" s="98" t="s">
        <v>70</v>
      </c>
    </row>
    <row r="54217" spans="17:63" ht="29.25" customHeight="1" x14ac:dyDescent="0.2">
      <c r="Q54217" s="92" t="s">
        <v>50</v>
      </c>
      <c r="BF54217" s="101" t="s">
        <v>58</v>
      </c>
      <c r="BK54217" s="98" t="s">
        <v>70</v>
      </c>
    </row>
    <row r="54218" spans="17:63" ht="29.25" customHeight="1" x14ac:dyDescent="0.2">
      <c r="Q54218" s="92" t="s">
        <v>50</v>
      </c>
      <c r="BF54218" s="101" t="s">
        <v>58</v>
      </c>
      <c r="BK54218" s="98" t="s">
        <v>70</v>
      </c>
    </row>
    <row r="54219" spans="17:63" ht="29.25" customHeight="1" x14ac:dyDescent="0.2">
      <c r="Q54219" s="92" t="s">
        <v>50</v>
      </c>
      <c r="BF54219" s="101" t="s">
        <v>58</v>
      </c>
      <c r="BK54219" s="98" t="s">
        <v>70</v>
      </c>
    </row>
    <row r="54220" spans="17:63" ht="29.25" customHeight="1" x14ac:dyDescent="0.2">
      <c r="Q54220" s="92" t="s">
        <v>50</v>
      </c>
      <c r="BF54220" s="101" t="s">
        <v>58</v>
      </c>
      <c r="BK54220" s="98" t="s">
        <v>70</v>
      </c>
    </row>
    <row r="54221" spans="17:63" ht="29.25" customHeight="1" x14ac:dyDescent="0.2">
      <c r="Q54221" s="92" t="s">
        <v>50</v>
      </c>
      <c r="BF54221" s="101" t="s">
        <v>58</v>
      </c>
      <c r="BK54221" s="98" t="s">
        <v>70</v>
      </c>
    </row>
    <row r="54222" spans="17:63" ht="29.25" customHeight="1" x14ac:dyDescent="0.2">
      <c r="Q54222" s="92" t="s">
        <v>50</v>
      </c>
      <c r="BF54222" s="101" t="s">
        <v>58</v>
      </c>
      <c r="BK54222" s="98" t="s">
        <v>70</v>
      </c>
    </row>
    <row r="54223" spans="17:63" ht="29.25" customHeight="1" x14ac:dyDescent="0.2">
      <c r="Q54223" s="92" t="s">
        <v>50</v>
      </c>
      <c r="BF54223" s="101" t="s">
        <v>58</v>
      </c>
      <c r="BK54223" s="98" t="s">
        <v>70</v>
      </c>
    </row>
    <row r="54224" spans="17:63" ht="29.25" customHeight="1" x14ac:dyDescent="0.2">
      <c r="Q54224" s="92" t="s">
        <v>50</v>
      </c>
      <c r="BF54224" s="101" t="s">
        <v>58</v>
      </c>
      <c r="BK54224" s="98" t="s">
        <v>70</v>
      </c>
    </row>
    <row r="54225" spans="17:63" ht="29.25" customHeight="1" x14ac:dyDescent="0.2">
      <c r="Q54225" s="92" t="s">
        <v>50</v>
      </c>
      <c r="BF54225" s="101" t="s">
        <v>58</v>
      </c>
      <c r="BK54225" s="98" t="s">
        <v>70</v>
      </c>
    </row>
    <row r="54226" spans="17:63" ht="29.25" customHeight="1" x14ac:dyDescent="0.2">
      <c r="Q54226" s="92" t="s">
        <v>50</v>
      </c>
      <c r="BF54226" s="101" t="s">
        <v>58</v>
      </c>
      <c r="BK54226" s="98" t="s">
        <v>70</v>
      </c>
    </row>
    <row r="54227" spans="17:63" ht="29.25" customHeight="1" x14ac:dyDescent="0.2">
      <c r="Q54227" s="92" t="s">
        <v>50</v>
      </c>
      <c r="BF54227" s="101" t="s">
        <v>58</v>
      </c>
      <c r="BK54227" s="98" t="s">
        <v>70</v>
      </c>
    </row>
    <row r="54228" spans="17:63" ht="29.25" customHeight="1" x14ac:dyDescent="0.2">
      <c r="Q54228" s="92" t="s">
        <v>50</v>
      </c>
      <c r="BF54228" s="101" t="s">
        <v>58</v>
      </c>
      <c r="BK54228" s="98" t="s">
        <v>70</v>
      </c>
    </row>
    <row r="54229" spans="17:63" ht="29.25" customHeight="1" x14ac:dyDescent="0.2">
      <c r="Q54229" s="92" t="s">
        <v>50</v>
      </c>
      <c r="BF54229" s="101" t="s">
        <v>58</v>
      </c>
      <c r="BK54229" s="98" t="s">
        <v>70</v>
      </c>
    </row>
    <row r="54230" spans="17:63" ht="29.25" customHeight="1" x14ac:dyDescent="0.2">
      <c r="Q54230" s="92" t="s">
        <v>50</v>
      </c>
      <c r="BF54230" s="101" t="s">
        <v>58</v>
      </c>
      <c r="BK54230" s="98" t="s">
        <v>70</v>
      </c>
    </row>
    <row r="54231" spans="17:63" ht="29.25" customHeight="1" x14ac:dyDescent="0.2">
      <c r="Q54231" s="92" t="s">
        <v>50</v>
      </c>
      <c r="BF54231" s="101" t="s">
        <v>58</v>
      </c>
      <c r="BK54231" s="98" t="s">
        <v>70</v>
      </c>
    </row>
    <row r="54232" spans="17:63" ht="29.25" customHeight="1" x14ac:dyDescent="0.2">
      <c r="Q54232" s="92" t="s">
        <v>50</v>
      </c>
      <c r="BF54232" s="101" t="s">
        <v>58</v>
      </c>
      <c r="BK54232" s="98" t="s">
        <v>70</v>
      </c>
    </row>
    <row r="54233" spans="17:63" ht="29.25" customHeight="1" x14ac:dyDescent="0.2">
      <c r="Q54233" s="92" t="s">
        <v>50</v>
      </c>
      <c r="BF54233" s="101" t="s">
        <v>58</v>
      </c>
      <c r="BK54233" s="98" t="s">
        <v>70</v>
      </c>
    </row>
    <row r="54234" spans="17:63" ht="29.25" customHeight="1" x14ac:dyDescent="0.2">
      <c r="Q54234" s="92" t="s">
        <v>50</v>
      </c>
      <c r="BF54234" s="101" t="s">
        <v>58</v>
      </c>
      <c r="BK54234" s="98" t="s">
        <v>70</v>
      </c>
    </row>
    <row r="54235" spans="17:63" ht="29.25" customHeight="1" x14ac:dyDescent="0.2">
      <c r="Q54235" s="92" t="s">
        <v>50</v>
      </c>
      <c r="BF54235" s="101" t="s">
        <v>58</v>
      </c>
      <c r="BK54235" s="98" t="s">
        <v>70</v>
      </c>
    </row>
    <row r="54236" spans="17:63" ht="29.25" customHeight="1" x14ac:dyDescent="0.2">
      <c r="Q54236" s="92" t="s">
        <v>50</v>
      </c>
      <c r="BF54236" s="101" t="s">
        <v>58</v>
      </c>
      <c r="BK54236" s="98" t="s">
        <v>70</v>
      </c>
    </row>
    <row r="54237" spans="17:63" ht="29.25" customHeight="1" x14ac:dyDescent="0.2">
      <c r="Q54237" s="92" t="s">
        <v>50</v>
      </c>
      <c r="BF54237" s="101" t="s">
        <v>58</v>
      </c>
      <c r="BK54237" s="98" t="s">
        <v>70</v>
      </c>
    </row>
    <row r="54238" spans="17:63" ht="29.25" customHeight="1" x14ac:dyDescent="0.2">
      <c r="Q54238" s="92" t="s">
        <v>50</v>
      </c>
      <c r="BF54238" s="101" t="s">
        <v>58</v>
      </c>
      <c r="BK54238" s="98" t="s">
        <v>70</v>
      </c>
    </row>
    <row r="54239" spans="17:63" ht="29.25" customHeight="1" x14ac:dyDescent="0.2">
      <c r="Q54239" s="92" t="s">
        <v>50</v>
      </c>
      <c r="BF54239" s="101" t="s">
        <v>58</v>
      </c>
      <c r="BK54239" s="98" t="s">
        <v>70</v>
      </c>
    </row>
    <row r="54240" spans="17:63" ht="29.25" customHeight="1" x14ac:dyDescent="0.2">
      <c r="Q54240" s="92" t="s">
        <v>50</v>
      </c>
      <c r="BF54240" s="101" t="s">
        <v>58</v>
      </c>
      <c r="BK54240" s="98" t="s">
        <v>70</v>
      </c>
    </row>
    <row r="54241" spans="17:63" ht="29.25" customHeight="1" x14ac:dyDescent="0.2">
      <c r="Q54241" s="92" t="s">
        <v>50</v>
      </c>
      <c r="BF54241" s="101" t="s">
        <v>58</v>
      </c>
      <c r="BK54241" s="98" t="s">
        <v>70</v>
      </c>
    </row>
    <row r="54242" spans="17:63" ht="29.25" customHeight="1" x14ac:dyDescent="0.2">
      <c r="Q54242" s="92" t="s">
        <v>50</v>
      </c>
      <c r="BF54242" s="101" t="s">
        <v>58</v>
      </c>
      <c r="BK54242" s="98" t="s">
        <v>70</v>
      </c>
    </row>
    <row r="54243" spans="17:63" ht="29.25" customHeight="1" x14ac:dyDescent="0.2">
      <c r="Q54243" s="92" t="s">
        <v>50</v>
      </c>
      <c r="BF54243" s="101" t="s">
        <v>58</v>
      </c>
      <c r="BK54243" s="98" t="s">
        <v>70</v>
      </c>
    </row>
    <row r="54244" spans="17:63" ht="29.25" customHeight="1" x14ac:dyDescent="0.2">
      <c r="Q54244" s="92" t="s">
        <v>50</v>
      </c>
      <c r="BF54244" s="101" t="s">
        <v>58</v>
      </c>
      <c r="BK54244" s="98" t="s">
        <v>70</v>
      </c>
    </row>
    <row r="54245" spans="17:63" ht="29.25" customHeight="1" x14ac:dyDescent="0.2">
      <c r="Q54245" s="92" t="s">
        <v>50</v>
      </c>
      <c r="BF54245" s="101" t="s">
        <v>58</v>
      </c>
      <c r="BK54245" s="98" t="s">
        <v>70</v>
      </c>
    </row>
    <row r="54246" spans="17:63" ht="29.25" customHeight="1" x14ac:dyDescent="0.2">
      <c r="Q54246" s="92" t="s">
        <v>50</v>
      </c>
      <c r="BF54246" s="101" t="s">
        <v>58</v>
      </c>
      <c r="BK54246" s="98" t="s">
        <v>70</v>
      </c>
    </row>
    <row r="54247" spans="17:63" ht="29.25" customHeight="1" x14ac:dyDescent="0.2">
      <c r="Q54247" s="92" t="s">
        <v>50</v>
      </c>
      <c r="BF54247" s="101" t="s">
        <v>58</v>
      </c>
      <c r="BK54247" s="98" t="s">
        <v>70</v>
      </c>
    </row>
    <row r="54248" spans="17:63" ht="29.25" customHeight="1" x14ac:dyDescent="0.2">
      <c r="Q54248" s="92" t="s">
        <v>50</v>
      </c>
      <c r="BF54248" s="101" t="s">
        <v>58</v>
      </c>
      <c r="BK54248" s="98" t="s">
        <v>70</v>
      </c>
    </row>
    <row r="54249" spans="17:63" ht="29.25" customHeight="1" x14ac:dyDescent="0.2">
      <c r="Q54249" s="92" t="s">
        <v>50</v>
      </c>
      <c r="BF54249" s="101" t="s">
        <v>58</v>
      </c>
      <c r="BK54249" s="98" t="s">
        <v>70</v>
      </c>
    </row>
    <row r="54250" spans="17:63" ht="29.25" customHeight="1" x14ac:dyDescent="0.2">
      <c r="Q54250" s="92" t="s">
        <v>50</v>
      </c>
      <c r="BF54250" s="101" t="s">
        <v>58</v>
      </c>
      <c r="BK54250" s="98" t="s">
        <v>70</v>
      </c>
    </row>
    <row r="54251" spans="17:63" ht="29.25" customHeight="1" x14ac:dyDescent="0.2">
      <c r="Q54251" s="92" t="s">
        <v>50</v>
      </c>
      <c r="BF54251" s="101" t="s">
        <v>58</v>
      </c>
      <c r="BK54251" s="98" t="s">
        <v>70</v>
      </c>
    </row>
    <row r="54252" spans="17:63" ht="29.25" customHeight="1" x14ac:dyDescent="0.2">
      <c r="Q54252" s="92" t="s">
        <v>50</v>
      </c>
      <c r="BF54252" s="101" t="s">
        <v>58</v>
      </c>
      <c r="BK54252" s="98" t="s">
        <v>70</v>
      </c>
    </row>
    <row r="54253" spans="17:63" ht="29.25" customHeight="1" x14ac:dyDescent="0.2">
      <c r="Q54253" s="92" t="s">
        <v>50</v>
      </c>
      <c r="BF54253" s="101" t="s">
        <v>58</v>
      </c>
      <c r="BK54253" s="98" t="s">
        <v>70</v>
      </c>
    </row>
    <row r="54254" spans="17:63" ht="29.25" customHeight="1" x14ac:dyDescent="0.2">
      <c r="Q54254" s="92" t="s">
        <v>50</v>
      </c>
      <c r="BF54254" s="101" t="s">
        <v>58</v>
      </c>
      <c r="BK54254" s="98" t="s">
        <v>70</v>
      </c>
    </row>
    <row r="54255" spans="17:63" ht="29.25" customHeight="1" x14ac:dyDescent="0.2">
      <c r="Q54255" s="92" t="s">
        <v>50</v>
      </c>
      <c r="BF54255" s="101" t="s">
        <v>58</v>
      </c>
      <c r="BK54255" s="98" t="s">
        <v>70</v>
      </c>
    </row>
    <row r="54256" spans="17:63" ht="29.25" customHeight="1" x14ac:dyDescent="0.2">
      <c r="Q54256" s="92" t="s">
        <v>50</v>
      </c>
      <c r="BF54256" s="101" t="s">
        <v>58</v>
      </c>
      <c r="BK54256" s="98" t="s">
        <v>70</v>
      </c>
    </row>
    <row r="54257" spans="17:63" ht="29.25" customHeight="1" x14ac:dyDescent="0.2">
      <c r="Q54257" s="92" t="s">
        <v>50</v>
      </c>
      <c r="BF54257" s="101" t="s">
        <v>58</v>
      </c>
      <c r="BK54257" s="98" t="s">
        <v>70</v>
      </c>
    </row>
    <row r="54258" spans="17:63" ht="29.25" customHeight="1" x14ac:dyDescent="0.2">
      <c r="Q54258" s="92" t="s">
        <v>50</v>
      </c>
      <c r="BF54258" s="101" t="s">
        <v>58</v>
      </c>
      <c r="BK54258" s="98" t="s">
        <v>70</v>
      </c>
    </row>
    <row r="54259" spans="17:63" ht="29.25" customHeight="1" x14ac:dyDescent="0.2">
      <c r="Q54259" s="92" t="s">
        <v>50</v>
      </c>
      <c r="BF54259" s="101" t="s">
        <v>58</v>
      </c>
      <c r="BK54259" s="98" t="s">
        <v>70</v>
      </c>
    </row>
    <row r="54260" spans="17:63" ht="29.25" customHeight="1" x14ac:dyDescent="0.2">
      <c r="Q54260" s="92" t="s">
        <v>50</v>
      </c>
      <c r="BF54260" s="101" t="s">
        <v>58</v>
      </c>
      <c r="BK54260" s="98" t="s">
        <v>70</v>
      </c>
    </row>
    <row r="54261" spans="17:63" ht="29.25" customHeight="1" x14ac:dyDescent="0.2">
      <c r="Q54261" s="92" t="s">
        <v>50</v>
      </c>
      <c r="BF54261" s="101" t="s">
        <v>58</v>
      </c>
      <c r="BK54261" s="98" t="s">
        <v>70</v>
      </c>
    </row>
    <row r="54262" spans="17:63" ht="29.25" customHeight="1" x14ac:dyDescent="0.2">
      <c r="Q54262" s="92" t="s">
        <v>50</v>
      </c>
      <c r="BF54262" s="101" t="s">
        <v>58</v>
      </c>
      <c r="BK54262" s="98" t="s">
        <v>70</v>
      </c>
    </row>
    <row r="54263" spans="17:63" ht="29.25" customHeight="1" x14ac:dyDescent="0.2">
      <c r="Q54263" s="92" t="s">
        <v>50</v>
      </c>
      <c r="BF54263" s="101" t="s">
        <v>58</v>
      </c>
      <c r="BK54263" s="98" t="s">
        <v>70</v>
      </c>
    </row>
    <row r="54264" spans="17:63" ht="29.25" customHeight="1" x14ac:dyDescent="0.2">
      <c r="Q54264" s="92" t="s">
        <v>50</v>
      </c>
      <c r="BF54264" s="101" t="s">
        <v>58</v>
      </c>
      <c r="BK54264" s="98" t="s">
        <v>70</v>
      </c>
    </row>
    <row r="54265" spans="17:63" ht="29.25" customHeight="1" x14ac:dyDescent="0.2">
      <c r="Q54265" s="92" t="s">
        <v>50</v>
      </c>
      <c r="BF54265" s="101" t="s">
        <v>58</v>
      </c>
      <c r="BK54265" s="98" t="s">
        <v>70</v>
      </c>
    </row>
    <row r="54266" spans="17:63" ht="29.25" customHeight="1" x14ac:dyDescent="0.2">
      <c r="Q54266" s="92" t="s">
        <v>50</v>
      </c>
      <c r="BF54266" s="101" t="s">
        <v>58</v>
      </c>
      <c r="BK54266" s="98" t="s">
        <v>70</v>
      </c>
    </row>
    <row r="54267" spans="17:63" ht="29.25" customHeight="1" x14ac:dyDescent="0.2">
      <c r="Q54267" s="92" t="s">
        <v>50</v>
      </c>
      <c r="BF54267" s="101" t="s">
        <v>58</v>
      </c>
      <c r="BK54267" s="98" t="s">
        <v>70</v>
      </c>
    </row>
    <row r="54268" spans="17:63" ht="29.25" customHeight="1" x14ac:dyDescent="0.2">
      <c r="Q54268" s="92" t="s">
        <v>50</v>
      </c>
      <c r="BF54268" s="101" t="s">
        <v>58</v>
      </c>
      <c r="BK54268" s="98" t="s">
        <v>70</v>
      </c>
    </row>
    <row r="54269" spans="17:63" ht="29.25" customHeight="1" x14ac:dyDescent="0.2">
      <c r="Q54269" s="92" t="s">
        <v>50</v>
      </c>
      <c r="BF54269" s="101" t="s">
        <v>58</v>
      </c>
      <c r="BK54269" s="98" t="s">
        <v>70</v>
      </c>
    </row>
    <row r="54270" spans="17:63" ht="29.25" customHeight="1" x14ac:dyDescent="0.2">
      <c r="Q54270" s="92" t="s">
        <v>50</v>
      </c>
      <c r="BF54270" s="101" t="s">
        <v>58</v>
      </c>
      <c r="BK54270" s="98" t="s">
        <v>70</v>
      </c>
    </row>
    <row r="54271" spans="17:63" ht="29.25" customHeight="1" x14ac:dyDescent="0.2">
      <c r="Q54271" s="92" t="s">
        <v>50</v>
      </c>
      <c r="BF54271" s="101" t="s">
        <v>58</v>
      </c>
      <c r="BK54271" s="98" t="s">
        <v>70</v>
      </c>
    </row>
    <row r="54272" spans="17:63" ht="29.25" customHeight="1" x14ac:dyDescent="0.2">
      <c r="Q54272" s="92" t="s">
        <v>50</v>
      </c>
      <c r="BF54272" s="101" t="s">
        <v>58</v>
      </c>
      <c r="BK54272" s="98" t="s">
        <v>70</v>
      </c>
    </row>
    <row r="54273" spans="17:63" ht="29.25" customHeight="1" x14ac:dyDescent="0.2">
      <c r="Q54273" s="92" t="s">
        <v>50</v>
      </c>
      <c r="BF54273" s="101" t="s">
        <v>58</v>
      </c>
      <c r="BK54273" s="98" t="s">
        <v>70</v>
      </c>
    </row>
    <row r="54274" spans="17:63" ht="29.25" customHeight="1" x14ac:dyDescent="0.2">
      <c r="Q54274" s="92" t="s">
        <v>50</v>
      </c>
      <c r="BF54274" s="101" t="s">
        <v>58</v>
      </c>
      <c r="BK54274" s="98" t="s">
        <v>70</v>
      </c>
    </row>
    <row r="54275" spans="17:63" ht="29.25" customHeight="1" x14ac:dyDescent="0.2">
      <c r="Q54275" s="92" t="s">
        <v>50</v>
      </c>
      <c r="BF54275" s="101" t="s">
        <v>58</v>
      </c>
      <c r="BK54275" s="98" t="s">
        <v>70</v>
      </c>
    </row>
    <row r="54276" spans="17:63" ht="29.25" customHeight="1" x14ac:dyDescent="0.2">
      <c r="Q54276" s="92" t="s">
        <v>50</v>
      </c>
      <c r="BF54276" s="101" t="s">
        <v>58</v>
      </c>
      <c r="BK54276" s="98" t="s">
        <v>70</v>
      </c>
    </row>
    <row r="54277" spans="17:63" ht="29.25" customHeight="1" x14ac:dyDescent="0.2">
      <c r="Q54277" s="92" t="s">
        <v>50</v>
      </c>
      <c r="BF54277" s="101" t="s">
        <v>58</v>
      </c>
      <c r="BK54277" s="98" t="s">
        <v>70</v>
      </c>
    </row>
    <row r="54278" spans="17:63" ht="29.25" customHeight="1" x14ac:dyDescent="0.2">
      <c r="Q54278" s="92" t="s">
        <v>50</v>
      </c>
      <c r="BF54278" s="101" t="s">
        <v>58</v>
      </c>
      <c r="BK54278" s="98" t="s">
        <v>70</v>
      </c>
    </row>
    <row r="54279" spans="17:63" ht="29.25" customHeight="1" x14ac:dyDescent="0.2">
      <c r="Q54279" s="92" t="s">
        <v>50</v>
      </c>
      <c r="BF54279" s="101" t="s">
        <v>58</v>
      </c>
      <c r="BK54279" s="98" t="s">
        <v>70</v>
      </c>
    </row>
    <row r="54280" spans="17:63" ht="29.25" customHeight="1" x14ac:dyDescent="0.2">
      <c r="Q54280" s="92" t="s">
        <v>50</v>
      </c>
      <c r="BF54280" s="101" t="s">
        <v>58</v>
      </c>
      <c r="BK54280" s="98" t="s">
        <v>70</v>
      </c>
    </row>
    <row r="54281" spans="17:63" ht="29.25" customHeight="1" x14ac:dyDescent="0.2">
      <c r="Q54281" s="92" t="s">
        <v>50</v>
      </c>
      <c r="BF54281" s="101" t="s">
        <v>58</v>
      </c>
      <c r="BK54281" s="98" t="s">
        <v>70</v>
      </c>
    </row>
    <row r="54282" spans="17:63" ht="29.25" customHeight="1" x14ac:dyDescent="0.2">
      <c r="Q54282" s="92" t="s">
        <v>50</v>
      </c>
      <c r="BF54282" s="101" t="s">
        <v>58</v>
      </c>
      <c r="BK54282" s="98" t="s">
        <v>70</v>
      </c>
    </row>
    <row r="54283" spans="17:63" ht="29.25" customHeight="1" x14ac:dyDescent="0.2">
      <c r="Q54283" s="92" t="s">
        <v>50</v>
      </c>
      <c r="BF54283" s="101" t="s">
        <v>58</v>
      </c>
      <c r="BK54283" s="98" t="s">
        <v>70</v>
      </c>
    </row>
    <row r="54284" spans="17:63" ht="29.25" customHeight="1" x14ac:dyDescent="0.2">
      <c r="Q54284" s="92" t="s">
        <v>50</v>
      </c>
      <c r="BF54284" s="101" t="s">
        <v>58</v>
      </c>
      <c r="BK54284" s="98" t="s">
        <v>70</v>
      </c>
    </row>
    <row r="54285" spans="17:63" ht="29.25" customHeight="1" x14ac:dyDescent="0.2">
      <c r="Q54285" s="92" t="s">
        <v>50</v>
      </c>
      <c r="BF54285" s="101" t="s">
        <v>58</v>
      </c>
      <c r="BK54285" s="98" t="s">
        <v>70</v>
      </c>
    </row>
    <row r="54286" spans="17:63" ht="29.25" customHeight="1" x14ac:dyDescent="0.2">
      <c r="Q54286" s="92" t="s">
        <v>50</v>
      </c>
      <c r="BF54286" s="101" t="s">
        <v>58</v>
      </c>
      <c r="BK54286" s="98" t="s">
        <v>70</v>
      </c>
    </row>
    <row r="54287" spans="17:63" ht="29.25" customHeight="1" x14ac:dyDescent="0.2">
      <c r="Q54287" s="92" t="s">
        <v>50</v>
      </c>
      <c r="BF54287" s="101" t="s">
        <v>58</v>
      </c>
      <c r="BK54287" s="98" t="s">
        <v>70</v>
      </c>
    </row>
    <row r="54288" spans="17:63" ht="29.25" customHeight="1" x14ac:dyDescent="0.2">
      <c r="Q54288" s="92" t="s">
        <v>50</v>
      </c>
      <c r="BF54288" s="101" t="s">
        <v>58</v>
      </c>
      <c r="BK54288" s="98" t="s">
        <v>70</v>
      </c>
    </row>
    <row r="54289" spans="17:63" ht="29.25" customHeight="1" x14ac:dyDescent="0.2">
      <c r="Q54289" s="92" t="s">
        <v>50</v>
      </c>
      <c r="BF54289" s="101" t="s">
        <v>58</v>
      </c>
      <c r="BK54289" s="98" t="s">
        <v>70</v>
      </c>
    </row>
    <row r="54290" spans="17:63" ht="29.25" customHeight="1" x14ac:dyDescent="0.2">
      <c r="Q54290" s="92" t="s">
        <v>50</v>
      </c>
      <c r="BF54290" s="101" t="s">
        <v>58</v>
      </c>
      <c r="BK54290" s="98" t="s">
        <v>70</v>
      </c>
    </row>
    <row r="54291" spans="17:63" ht="29.25" customHeight="1" x14ac:dyDescent="0.2">
      <c r="Q54291" s="92" t="s">
        <v>50</v>
      </c>
      <c r="BF54291" s="101" t="s">
        <v>58</v>
      </c>
      <c r="BK54291" s="98" t="s">
        <v>70</v>
      </c>
    </row>
    <row r="54292" spans="17:63" ht="29.25" customHeight="1" x14ac:dyDescent="0.2">
      <c r="Q54292" s="92" t="s">
        <v>50</v>
      </c>
      <c r="BF54292" s="101" t="s">
        <v>58</v>
      </c>
      <c r="BK54292" s="98" t="s">
        <v>70</v>
      </c>
    </row>
    <row r="54293" spans="17:63" ht="29.25" customHeight="1" x14ac:dyDescent="0.2">
      <c r="Q54293" s="92" t="s">
        <v>50</v>
      </c>
      <c r="BF54293" s="101" t="s">
        <v>58</v>
      </c>
      <c r="BK54293" s="98" t="s">
        <v>70</v>
      </c>
    </row>
    <row r="54294" spans="17:63" ht="29.25" customHeight="1" x14ac:dyDescent="0.2">
      <c r="Q54294" s="92" t="s">
        <v>50</v>
      </c>
      <c r="BF54294" s="101" t="s">
        <v>58</v>
      </c>
      <c r="BK54294" s="98" t="s">
        <v>70</v>
      </c>
    </row>
    <row r="54295" spans="17:63" ht="29.25" customHeight="1" x14ac:dyDescent="0.2">
      <c r="Q54295" s="92" t="s">
        <v>50</v>
      </c>
      <c r="BF54295" s="101" t="s">
        <v>58</v>
      </c>
      <c r="BK54295" s="98" t="s">
        <v>70</v>
      </c>
    </row>
    <row r="54296" spans="17:63" ht="29.25" customHeight="1" x14ac:dyDescent="0.2">
      <c r="Q54296" s="92" t="s">
        <v>50</v>
      </c>
      <c r="BF54296" s="101" t="s">
        <v>58</v>
      </c>
      <c r="BK54296" s="98" t="s">
        <v>70</v>
      </c>
    </row>
    <row r="54297" spans="17:63" ht="29.25" customHeight="1" x14ac:dyDescent="0.2">
      <c r="Q54297" s="92" t="s">
        <v>50</v>
      </c>
      <c r="BF54297" s="101" t="s">
        <v>58</v>
      </c>
      <c r="BK54297" s="98" t="s">
        <v>70</v>
      </c>
    </row>
    <row r="54298" spans="17:63" ht="29.25" customHeight="1" x14ac:dyDescent="0.2">
      <c r="Q54298" s="92" t="s">
        <v>50</v>
      </c>
      <c r="BF54298" s="101" t="s">
        <v>58</v>
      </c>
      <c r="BK54298" s="98" t="s">
        <v>70</v>
      </c>
    </row>
    <row r="54299" spans="17:63" ht="29.25" customHeight="1" x14ac:dyDescent="0.2">
      <c r="Q54299" s="92" t="s">
        <v>50</v>
      </c>
      <c r="BF54299" s="101" t="s">
        <v>58</v>
      </c>
      <c r="BK54299" s="98" t="s">
        <v>70</v>
      </c>
    </row>
    <row r="54300" spans="17:63" ht="29.25" customHeight="1" x14ac:dyDescent="0.2">
      <c r="Q54300" s="92" t="s">
        <v>50</v>
      </c>
      <c r="BF54300" s="101" t="s">
        <v>58</v>
      </c>
      <c r="BK54300" s="98" t="s">
        <v>70</v>
      </c>
    </row>
    <row r="54301" spans="17:63" ht="29.25" customHeight="1" x14ac:dyDescent="0.2">
      <c r="Q54301" s="92" t="s">
        <v>50</v>
      </c>
      <c r="BF54301" s="101" t="s">
        <v>58</v>
      </c>
      <c r="BK54301" s="98" t="s">
        <v>70</v>
      </c>
    </row>
    <row r="54302" spans="17:63" ht="29.25" customHeight="1" x14ac:dyDescent="0.2">
      <c r="Q54302" s="92" t="s">
        <v>50</v>
      </c>
      <c r="BF54302" s="101" t="s">
        <v>58</v>
      </c>
      <c r="BK54302" s="98" t="s">
        <v>70</v>
      </c>
    </row>
    <row r="54303" spans="17:63" ht="29.25" customHeight="1" x14ac:dyDescent="0.2">
      <c r="Q54303" s="92" t="s">
        <v>50</v>
      </c>
      <c r="BF54303" s="101" t="s">
        <v>58</v>
      </c>
      <c r="BK54303" s="98" t="s">
        <v>70</v>
      </c>
    </row>
    <row r="54304" spans="17:63" ht="29.25" customHeight="1" x14ac:dyDescent="0.2">
      <c r="Q54304" s="92" t="s">
        <v>50</v>
      </c>
      <c r="BF54304" s="101" t="s">
        <v>58</v>
      </c>
      <c r="BK54304" s="98" t="s">
        <v>70</v>
      </c>
    </row>
    <row r="54305" spans="17:63" ht="29.25" customHeight="1" x14ac:dyDescent="0.2">
      <c r="Q54305" s="92" t="s">
        <v>50</v>
      </c>
      <c r="BF54305" s="101" t="s">
        <v>58</v>
      </c>
      <c r="BK54305" s="98" t="s">
        <v>70</v>
      </c>
    </row>
    <row r="54306" spans="17:63" ht="29.25" customHeight="1" x14ac:dyDescent="0.2">
      <c r="Q54306" s="92" t="s">
        <v>50</v>
      </c>
      <c r="BF54306" s="101" t="s">
        <v>58</v>
      </c>
      <c r="BK54306" s="98" t="s">
        <v>70</v>
      </c>
    </row>
    <row r="54307" spans="17:63" ht="29.25" customHeight="1" x14ac:dyDescent="0.2">
      <c r="Q54307" s="92" t="s">
        <v>50</v>
      </c>
      <c r="BF54307" s="101" t="s">
        <v>58</v>
      </c>
      <c r="BK54307" s="98" t="s">
        <v>70</v>
      </c>
    </row>
    <row r="54308" spans="17:63" ht="29.25" customHeight="1" x14ac:dyDescent="0.2">
      <c r="Q54308" s="92" t="s">
        <v>50</v>
      </c>
      <c r="BF54308" s="101" t="s">
        <v>58</v>
      </c>
      <c r="BK54308" s="98" t="s">
        <v>70</v>
      </c>
    </row>
    <row r="54309" spans="17:63" ht="29.25" customHeight="1" x14ac:dyDescent="0.2">
      <c r="Q54309" s="92" t="s">
        <v>50</v>
      </c>
      <c r="BF54309" s="101" t="s">
        <v>58</v>
      </c>
      <c r="BK54309" s="98" t="s">
        <v>70</v>
      </c>
    </row>
    <row r="54310" spans="17:63" ht="29.25" customHeight="1" x14ac:dyDescent="0.2">
      <c r="Q54310" s="92" t="s">
        <v>50</v>
      </c>
      <c r="BF54310" s="101" t="s">
        <v>58</v>
      </c>
      <c r="BK54310" s="98" t="s">
        <v>70</v>
      </c>
    </row>
    <row r="54311" spans="17:63" ht="29.25" customHeight="1" x14ac:dyDescent="0.2">
      <c r="Q54311" s="92" t="s">
        <v>50</v>
      </c>
      <c r="BF54311" s="101" t="s">
        <v>58</v>
      </c>
      <c r="BK54311" s="98" t="s">
        <v>70</v>
      </c>
    </row>
    <row r="54312" spans="17:63" ht="29.25" customHeight="1" x14ac:dyDescent="0.2">
      <c r="Q54312" s="92" t="s">
        <v>50</v>
      </c>
      <c r="BF54312" s="101" t="s">
        <v>58</v>
      </c>
      <c r="BK54312" s="98" t="s">
        <v>70</v>
      </c>
    </row>
    <row r="54313" spans="17:63" ht="29.25" customHeight="1" x14ac:dyDescent="0.2">
      <c r="Q54313" s="92" t="s">
        <v>50</v>
      </c>
      <c r="BF54313" s="101" t="s">
        <v>58</v>
      </c>
      <c r="BK54313" s="98" t="s">
        <v>70</v>
      </c>
    </row>
    <row r="54314" spans="17:63" ht="29.25" customHeight="1" x14ac:dyDescent="0.2">
      <c r="Q54314" s="92" t="s">
        <v>50</v>
      </c>
      <c r="BF54314" s="101" t="s">
        <v>58</v>
      </c>
      <c r="BK54314" s="98" t="s">
        <v>70</v>
      </c>
    </row>
    <row r="54315" spans="17:63" ht="29.25" customHeight="1" x14ac:dyDescent="0.2">
      <c r="Q54315" s="92" t="s">
        <v>50</v>
      </c>
      <c r="BF54315" s="101" t="s">
        <v>58</v>
      </c>
      <c r="BK54315" s="98" t="s">
        <v>70</v>
      </c>
    </row>
    <row r="54316" spans="17:63" ht="29.25" customHeight="1" x14ac:dyDescent="0.2">
      <c r="Q54316" s="92" t="s">
        <v>50</v>
      </c>
      <c r="BF54316" s="101" t="s">
        <v>58</v>
      </c>
      <c r="BK54316" s="98" t="s">
        <v>70</v>
      </c>
    </row>
    <row r="54317" spans="17:63" ht="29.25" customHeight="1" x14ac:dyDescent="0.2">
      <c r="Q54317" s="92" t="s">
        <v>50</v>
      </c>
      <c r="BF54317" s="101" t="s">
        <v>58</v>
      </c>
      <c r="BK54317" s="98" t="s">
        <v>70</v>
      </c>
    </row>
    <row r="54318" spans="17:63" ht="29.25" customHeight="1" x14ac:dyDescent="0.2">
      <c r="Q54318" s="92" t="s">
        <v>50</v>
      </c>
      <c r="BF54318" s="101" t="s">
        <v>58</v>
      </c>
      <c r="BK54318" s="98" t="s">
        <v>70</v>
      </c>
    </row>
    <row r="54319" spans="17:63" ht="29.25" customHeight="1" x14ac:dyDescent="0.2">
      <c r="Q54319" s="92" t="s">
        <v>50</v>
      </c>
      <c r="BF54319" s="101" t="s">
        <v>58</v>
      </c>
      <c r="BK54319" s="98" t="s">
        <v>70</v>
      </c>
    </row>
    <row r="54320" spans="17:63" ht="29.25" customHeight="1" x14ac:dyDescent="0.2">
      <c r="Q54320" s="92" t="s">
        <v>50</v>
      </c>
      <c r="BF54320" s="101" t="s">
        <v>58</v>
      </c>
      <c r="BK54320" s="98" t="s">
        <v>70</v>
      </c>
    </row>
    <row r="54321" spans="17:63" ht="29.25" customHeight="1" x14ac:dyDescent="0.2">
      <c r="Q54321" s="92" t="s">
        <v>50</v>
      </c>
      <c r="BF54321" s="101" t="s">
        <v>58</v>
      </c>
      <c r="BK54321" s="98" t="s">
        <v>70</v>
      </c>
    </row>
    <row r="54322" spans="17:63" ht="29.25" customHeight="1" x14ac:dyDescent="0.2">
      <c r="Q54322" s="92" t="s">
        <v>50</v>
      </c>
      <c r="BF54322" s="101" t="s">
        <v>58</v>
      </c>
      <c r="BK54322" s="98" t="s">
        <v>70</v>
      </c>
    </row>
    <row r="54323" spans="17:63" ht="29.25" customHeight="1" x14ac:dyDescent="0.2">
      <c r="Q54323" s="92" t="s">
        <v>50</v>
      </c>
      <c r="BF54323" s="101" t="s">
        <v>58</v>
      </c>
      <c r="BK54323" s="98" t="s">
        <v>70</v>
      </c>
    </row>
    <row r="54324" spans="17:63" ht="29.25" customHeight="1" x14ac:dyDescent="0.2">
      <c r="Q54324" s="92" t="s">
        <v>50</v>
      </c>
      <c r="BF54324" s="101" t="s">
        <v>58</v>
      </c>
      <c r="BK54324" s="98" t="s">
        <v>70</v>
      </c>
    </row>
    <row r="54325" spans="17:63" ht="29.25" customHeight="1" x14ac:dyDescent="0.2">
      <c r="Q54325" s="92" t="s">
        <v>50</v>
      </c>
      <c r="BF54325" s="101" t="s">
        <v>58</v>
      </c>
      <c r="BK54325" s="98" t="s">
        <v>70</v>
      </c>
    </row>
    <row r="54326" spans="17:63" ht="29.25" customHeight="1" x14ac:dyDescent="0.2">
      <c r="Q54326" s="92" t="s">
        <v>50</v>
      </c>
      <c r="BF54326" s="101" t="s">
        <v>58</v>
      </c>
      <c r="BK54326" s="98" t="s">
        <v>70</v>
      </c>
    </row>
    <row r="54327" spans="17:63" ht="29.25" customHeight="1" x14ac:dyDescent="0.2">
      <c r="Q54327" s="92" t="s">
        <v>50</v>
      </c>
      <c r="BF54327" s="101" t="s">
        <v>58</v>
      </c>
      <c r="BK54327" s="98" t="s">
        <v>70</v>
      </c>
    </row>
    <row r="54328" spans="17:63" ht="29.25" customHeight="1" x14ac:dyDescent="0.2">
      <c r="Q54328" s="92" t="s">
        <v>50</v>
      </c>
      <c r="BF54328" s="101" t="s">
        <v>58</v>
      </c>
      <c r="BK54328" s="98" t="s">
        <v>70</v>
      </c>
    </row>
    <row r="54329" spans="17:63" ht="29.25" customHeight="1" x14ac:dyDescent="0.2">
      <c r="Q54329" s="92" t="s">
        <v>50</v>
      </c>
      <c r="BF54329" s="101" t="s">
        <v>58</v>
      </c>
      <c r="BK54329" s="98" t="s">
        <v>70</v>
      </c>
    </row>
    <row r="54330" spans="17:63" ht="29.25" customHeight="1" x14ac:dyDescent="0.2">
      <c r="Q54330" s="92" t="s">
        <v>50</v>
      </c>
      <c r="BF54330" s="101" t="s">
        <v>58</v>
      </c>
      <c r="BK54330" s="98" t="s">
        <v>70</v>
      </c>
    </row>
    <row r="54331" spans="17:63" ht="29.25" customHeight="1" x14ac:dyDescent="0.2">
      <c r="Q54331" s="92" t="s">
        <v>50</v>
      </c>
      <c r="BF54331" s="101" t="s">
        <v>58</v>
      </c>
      <c r="BK54331" s="98" t="s">
        <v>70</v>
      </c>
    </row>
    <row r="54332" spans="17:63" ht="29.25" customHeight="1" x14ac:dyDescent="0.2">
      <c r="Q54332" s="92" t="s">
        <v>50</v>
      </c>
      <c r="BF54332" s="101" t="s">
        <v>58</v>
      </c>
      <c r="BK54332" s="98" t="s">
        <v>70</v>
      </c>
    </row>
    <row r="54333" spans="17:63" ht="29.25" customHeight="1" x14ac:dyDescent="0.2">
      <c r="Q54333" s="92" t="s">
        <v>50</v>
      </c>
      <c r="BF54333" s="101" t="s">
        <v>58</v>
      </c>
      <c r="BK54333" s="98" t="s">
        <v>70</v>
      </c>
    </row>
    <row r="54334" spans="17:63" ht="29.25" customHeight="1" x14ac:dyDescent="0.2">
      <c r="Q54334" s="92" t="s">
        <v>50</v>
      </c>
      <c r="BF54334" s="101" t="s">
        <v>58</v>
      </c>
      <c r="BK54334" s="98" t="s">
        <v>70</v>
      </c>
    </row>
    <row r="54335" spans="17:63" ht="29.25" customHeight="1" x14ac:dyDescent="0.2">
      <c r="Q54335" s="92" t="s">
        <v>50</v>
      </c>
      <c r="BF54335" s="101" t="s">
        <v>58</v>
      </c>
      <c r="BK54335" s="98" t="s">
        <v>70</v>
      </c>
    </row>
    <row r="54336" spans="17:63" ht="29.25" customHeight="1" x14ac:dyDescent="0.2">
      <c r="Q54336" s="92" t="s">
        <v>50</v>
      </c>
      <c r="BF54336" s="101" t="s">
        <v>58</v>
      </c>
      <c r="BK54336" s="98" t="s">
        <v>70</v>
      </c>
    </row>
    <row r="54337" spans="17:63" ht="29.25" customHeight="1" x14ac:dyDescent="0.2">
      <c r="Q54337" s="92" t="s">
        <v>50</v>
      </c>
      <c r="BF54337" s="101" t="s">
        <v>58</v>
      </c>
      <c r="BK54337" s="98" t="s">
        <v>70</v>
      </c>
    </row>
    <row r="54338" spans="17:63" ht="29.25" customHeight="1" x14ac:dyDescent="0.2">
      <c r="Q54338" s="92" t="s">
        <v>50</v>
      </c>
      <c r="BF54338" s="101" t="s">
        <v>58</v>
      </c>
      <c r="BK54338" s="98" t="s">
        <v>70</v>
      </c>
    </row>
    <row r="54339" spans="17:63" ht="29.25" customHeight="1" x14ac:dyDescent="0.2">
      <c r="Q54339" s="92" t="s">
        <v>50</v>
      </c>
      <c r="BF54339" s="101" t="s">
        <v>58</v>
      </c>
      <c r="BK54339" s="98" t="s">
        <v>70</v>
      </c>
    </row>
    <row r="54340" spans="17:63" ht="29.25" customHeight="1" x14ac:dyDescent="0.2">
      <c r="Q54340" s="92" t="s">
        <v>50</v>
      </c>
      <c r="BF54340" s="101" t="s">
        <v>58</v>
      </c>
      <c r="BK54340" s="98" t="s">
        <v>70</v>
      </c>
    </row>
    <row r="54341" spans="17:63" ht="29.25" customHeight="1" x14ac:dyDescent="0.2">
      <c r="Q54341" s="92" t="s">
        <v>50</v>
      </c>
      <c r="BF54341" s="101" t="s">
        <v>58</v>
      </c>
      <c r="BK54341" s="98" t="s">
        <v>70</v>
      </c>
    </row>
    <row r="54342" spans="17:63" ht="29.25" customHeight="1" x14ac:dyDescent="0.2">
      <c r="Q54342" s="92" t="s">
        <v>50</v>
      </c>
      <c r="BF54342" s="101" t="s">
        <v>58</v>
      </c>
      <c r="BK54342" s="98" t="s">
        <v>70</v>
      </c>
    </row>
    <row r="54343" spans="17:63" ht="29.25" customHeight="1" x14ac:dyDescent="0.2">
      <c r="Q54343" s="92" t="s">
        <v>50</v>
      </c>
      <c r="BF54343" s="101" t="s">
        <v>58</v>
      </c>
      <c r="BK54343" s="98" t="s">
        <v>70</v>
      </c>
    </row>
    <row r="54344" spans="17:63" ht="29.25" customHeight="1" x14ac:dyDescent="0.2">
      <c r="Q54344" s="92" t="s">
        <v>50</v>
      </c>
      <c r="BF54344" s="101" t="s">
        <v>58</v>
      </c>
      <c r="BK54344" s="98" t="s">
        <v>70</v>
      </c>
    </row>
    <row r="54345" spans="17:63" ht="29.25" customHeight="1" x14ac:dyDescent="0.2">
      <c r="Q54345" s="92" t="s">
        <v>50</v>
      </c>
      <c r="BF54345" s="101" t="s">
        <v>58</v>
      </c>
      <c r="BK54345" s="98" t="s">
        <v>70</v>
      </c>
    </row>
    <row r="54346" spans="17:63" ht="29.25" customHeight="1" x14ac:dyDescent="0.2">
      <c r="Q54346" s="92" t="s">
        <v>50</v>
      </c>
      <c r="BF54346" s="101" t="s">
        <v>58</v>
      </c>
      <c r="BK54346" s="98" t="s">
        <v>70</v>
      </c>
    </row>
    <row r="54347" spans="17:63" ht="29.25" customHeight="1" x14ac:dyDescent="0.2">
      <c r="Q54347" s="92" t="s">
        <v>50</v>
      </c>
      <c r="BF54347" s="101" t="s">
        <v>58</v>
      </c>
      <c r="BK54347" s="98" t="s">
        <v>70</v>
      </c>
    </row>
    <row r="54348" spans="17:63" ht="29.25" customHeight="1" x14ac:dyDescent="0.2">
      <c r="Q54348" s="92" t="s">
        <v>50</v>
      </c>
      <c r="BF54348" s="101" t="s">
        <v>58</v>
      </c>
      <c r="BK54348" s="98" t="s">
        <v>70</v>
      </c>
    </row>
    <row r="54349" spans="17:63" ht="29.25" customHeight="1" x14ac:dyDescent="0.2">
      <c r="Q54349" s="92" t="s">
        <v>50</v>
      </c>
      <c r="BF54349" s="101" t="s">
        <v>58</v>
      </c>
      <c r="BK54349" s="98" t="s">
        <v>70</v>
      </c>
    </row>
    <row r="54350" spans="17:63" ht="29.25" customHeight="1" x14ac:dyDescent="0.2">
      <c r="Q54350" s="92" t="s">
        <v>50</v>
      </c>
      <c r="BF54350" s="101" t="s">
        <v>58</v>
      </c>
      <c r="BK54350" s="98" t="s">
        <v>70</v>
      </c>
    </row>
    <row r="54351" spans="17:63" ht="29.25" customHeight="1" x14ac:dyDescent="0.2">
      <c r="Q54351" s="92" t="s">
        <v>50</v>
      </c>
      <c r="BF54351" s="101" t="s">
        <v>58</v>
      </c>
      <c r="BK54351" s="98" t="s">
        <v>70</v>
      </c>
    </row>
    <row r="54352" spans="17:63" ht="29.25" customHeight="1" x14ac:dyDescent="0.2">
      <c r="Q54352" s="92" t="s">
        <v>50</v>
      </c>
      <c r="BF54352" s="101" t="s">
        <v>58</v>
      </c>
      <c r="BK54352" s="98" t="s">
        <v>70</v>
      </c>
    </row>
    <row r="54353" spans="17:63" ht="29.25" customHeight="1" x14ac:dyDescent="0.2">
      <c r="Q54353" s="92" t="s">
        <v>50</v>
      </c>
      <c r="BF54353" s="101" t="s">
        <v>58</v>
      </c>
      <c r="BK54353" s="98" t="s">
        <v>70</v>
      </c>
    </row>
    <row r="54354" spans="17:63" ht="29.25" customHeight="1" x14ac:dyDescent="0.2">
      <c r="Q54354" s="92" t="s">
        <v>50</v>
      </c>
      <c r="BF54354" s="101" t="s">
        <v>58</v>
      </c>
      <c r="BK54354" s="98" t="s">
        <v>70</v>
      </c>
    </row>
    <row r="54355" spans="17:63" ht="29.25" customHeight="1" x14ac:dyDescent="0.2">
      <c r="Q54355" s="92" t="s">
        <v>50</v>
      </c>
      <c r="BF54355" s="101" t="s">
        <v>58</v>
      </c>
      <c r="BK54355" s="98" t="s">
        <v>70</v>
      </c>
    </row>
    <row r="54356" spans="17:63" ht="29.25" customHeight="1" x14ac:dyDescent="0.2">
      <c r="Q54356" s="92" t="s">
        <v>50</v>
      </c>
      <c r="BF54356" s="101" t="s">
        <v>58</v>
      </c>
      <c r="BK54356" s="98" t="s">
        <v>70</v>
      </c>
    </row>
    <row r="54357" spans="17:63" ht="29.25" customHeight="1" x14ac:dyDescent="0.2">
      <c r="Q54357" s="92" t="s">
        <v>50</v>
      </c>
      <c r="BF54357" s="101" t="s">
        <v>58</v>
      </c>
      <c r="BK54357" s="98" t="s">
        <v>70</v>
      </c>
    </row>
    <row r="54358" spans="17:63" ht="29.25" customHeight="1" x14ac:dyDescent="0.2">
      <c r="Q54358" s="92" t="s">
        <v>50</v>
      </c>
      <c r="BF54358" s="101" t="s">
        <v>58</v>
      </c>
      <c r="BK54358" s="98" t="s">
        <v>70</v>
      </c>
    </row>
    <row r="54359" spans="17:63" ht="29.25" customHeight="1" x14ac:dyDescent="0.2">
      <c r="Q54359" s="92" t="s">
        <v>50</v>
      </c>
      <c r="BF54359" s="101" t="s">
        <v>58</v>
      </c>
      <c r="BK54359" s="98" t="s">
        <v>70</v>
      </c>
    </row>
    <row r="54360" spans="17:63" ht="29.25" customHeight="1" x14ac:dyDescent="0.2">
      <c r="Q54360" s="92" t="s">
        <v>50</v>
      </c>
      <c r="BF54360" s="101" t="s">
        <v>58</v>
      </c>
      <c r="BK54360" s="98" t="s">
        <v>70</v>
      </c>
    </row>
    <row r="54361" spans="17:63" ht="29.25" customHeight="1" x14ac:dyDescent="0.2">
      <c r="Q54361" s="92" t="s">
        <v>50</v>
      </c>
      <c r="BF54361" s="101" t="s">
        <v>58</v>
      </c>
      <c r="BK54361" s="98" t="s">
        <v>70</v>
      </c>
    </row>
    <row r="54362" spans="17:63" ht="29.25" customHeight="1" x14ac:dyDescent="0.2">
      <c r="Q54362" s="92" t="s">
        <v>50</v>
      </c>
      <c r="BF54362" s="101" t="s">
        <v>58</v>
      </c>
      <c r="BK54362" s="98" t="s">
        <v>70</v>
      </c>
    </row>
    <row r="54363" spans="17:63" ht="29.25" customHeight="1" x14ac:dyDescent="0.2">
      <c r="Q54363" s="92" t="s">
        <v>50</v>
      </c>
      <c r="BF54363" s="101" t="s">
        <v>58</v>
      </c>
      <c r="BK54363" s="98" t="s">
        <v>70</v>
      </c>
    </row>
    <row r="54364" spans="17:63" ht="29.25" customHeight="1" x14ac:dyDescent="0.2">
      <c r="Q54364" s="92" t="s">
        <v>50</v>
      </c>
      <c r="BF54364" s="101" t="s">
        <v>58</v>
      </c>
      <c r="BK54364" s="98" t="s">
        <v>70</v>
      </c>
    </row>
    <row r="54365" spans="17:63" ht="29.25" customHeight="1" x14ac:dyDescent="0.2">
      <c r="Q54365" s="92" t="s">
        <v>50</v>
      </c>
      <c r="BF54365" s="101" t="s">
        <v>58</v>
      </c>
      <c r="BK54365" s="98" t="s">
        <v>70</v>
      </c>
    </row>
    <row r="54366" spans="17:63" ht="29.25" customHeight="1" x14ac:dyDescent="0.2">
      <c r="Q54366" s="92" t="s">
        <v>50</v>
      </c>
      <c r="BF54366" s="101" t="s">
        <v>58</v>
      </c>
      <c r="BK54366" s="98" t="s">
        <v>70</v>
      </c>
    </row>
    <row r="54367" spans="17:63" ht="29.25" customHeight="1" x14ac:dyDescent="0.2">
      <c r="Q54367" s="92" t="s">
        <v>50</v>
      </c>
      <c r="BF54367" s="101" t="s">
        <v>58</v>
      </c>
      <c r="BK54367" s="98" t="s">
        <v>70</v>
      </c>
    </row>
    <row r="54368" spans="17:63" ht="29.25" customHeight="1" x14ac:dyDescent="0.2">
      <c r="Q54368" s="92" t="s">
        <v>50</v>
      </c>
      <c r="BF54368" s="101" t="s">
        <v>58</v>
      </c>
      <c r="BK54368" s="98" t="s">
        <v>70</v>
      </c>
    </row>
    <row r="54369" spans="17:63" ht="29.25" customHeight="1" x14ac:dyDescent="0.2">
      <c r="Q54369" s="92" t="s">
        <v>50</v>
      </c>
      <c r="BF54369" s="101" t="s">
        <v>58</v>
      </c>
      <c r="BK54369" s="98" t="s">
        <v>70</v>
      </c>
    </row>
    <row r="54370" spans="17:63" ht="29.25" customHeight="1" x14ac:dyDescent="0.2">
      <c r="Q54370" s="92" t="s">
        <v>50</v>
      </c>
      <c r="BF54370" s="101" t="s">
        <v>58</v>
      </c>
      <c r="BK54370" s="98" t="s">
        <v>70</v>
      </c>
    </row>
    <row r="54371" spans="17:63" ht="29.25" customHeight="1" x14ac:dyDescent="0.2">
      <c r="Q54371" s="92" t="s">
        <v>50</v>
      </c>
      <c r="BF54371" s="101" t="s">
        <v>58</v>
      </c>
      <c r="BK54371" s="98" t="s">
        <v>70</v>
      </c>
    </row>
    <row r="54372" spans="17:63" ht="29.25" customHeight="1" x14ac:dyDescent="0.2">
      <c r="Q54372" s="92" t="s">
        <v>50</v>
      </c>
      <c r="BF54372" s="101" t="s">
        <v>58</v>
      </c>
      <c r="BK54372" s="98" t="s">
        <v>70</v>
      </c>
    </row>
    <row r="54373" spans="17:63" ht="29.25" customHeight="1" x14ac:dyDescent="0.2">
      <c r="Q54373" s="92" t="s">
        <v>50</v>
      </c>
      <c r="BF54373" s="101" t="s">
        <v>58</v>
      </c>
      <c r="BK54373" s="98" t="s">
        <v>70</v>
      </c>
    </row>
    <row r="54374" spans="17:63" ht="29.25" customHeight="1" x14ac:dyDescent="0.2">
      <c r="Q54374" s="92" t="s">
        <v>50</v>
      </c>
      <c r="BF54374" s="101" t="s">
        <v>58</v>
      </c>
      <c r="BK54374" s="98" t="s">
        <v>70</v>
      </c>
    </row>
    <row r="54375" spans="17:63" ht="29.25" customHeight="1" x14ac:dyDescent="0.2">
      <c r="Q54375" s="92" t="s">
        <v>50</v>
      </c>
      <c r="BF54375" s="101" t="s">
        <v>58</v>
      </c>
      <c r="BK54375" s="98" t="s">
        <v>70</v>
      </c>
    </row>
    <row r="54376" spans="17:63" ht="29.25" customHeight="1" x14ac:dyDescent="0.2">
      <c r="Q54376" s="92" t="s">
        <v>50</v>
      </c>
      <c r="BF54376" s="101" t="s">
        <v>58</v>
      </c>
      <c r="BK54376" s="98" t="s">
        <v>70</v>
      </c>
    </row>
    <row r="54377" spans="17:63" ht="29.25" customHeight="1" x14ac:dyDescent="0.2">
      <c r="Q54377" s="92" t="s">
        <v>50</v>
      </c>
      <c r="BF54377" s="101" t="s">
        <v>58</v>
      </c>
      <c r="BK54377" s="98" t="s">
        <v>70</v>
      </c>
    </row>
    <row r="54378" spans="17:63" ht="29.25" customHeight="1" x14ac:dyDescent="0.2">
      <c r="Q54378" s="92" t="s">
        <v>50</v>
      </c>
      <c r="BF54378" s="101" t="s">
        <v>58</v>
      </c>
      <c r="BK54378" s="98" t="s">
        <v>70</v>
      </c>
    </row>
    <row r="54379" spans="17:63" ht="29.25" customHeight="1" x14ac:dyDescent="0.2">
      <c r="Q54379" s="92" t="s">
        <v>50</v>
      </c>
      <c r="BF54379" s="101" t="s">
        <v>58</v>
      </c>
      <c r="BK54379" s="98" t="s">
        <v>70</v>
      </c>
    </row>
    <row r="54380" spans="17:63" ht="29.25" customHeight="1" x14ac:dyDescent="0.2">
      <c r="Q54380" s="92" t="s">
        <v>50</v>
      </c>
      <c r="BF54380" s="101" t="s">
        <v>58</v>
      </c>
      <c r="BK54380" s="98" t="s">
        <v>70</v>
      </c>
    </row>
    <row r="54381" spans="17:63" ht="29.25" customHeight="1" x14ac:dyDescent="0.2">
      <c r="Q54381" s="92" t="s">
        <v>50</v>
      </c>
      <c r="BF54381" s="101" t="s">
        <v>58</v>
      </c>
      <c r="BK54381" s="98" t="s">
        <v>70</v>
      </c>
    </row>
    <row r="54382" spans="17:63" ht="29.25" customHeight="1" x14ac:dyDescent="0.2">
      <c r="Q54382" s="92" t="s">
        <v>50</v>
      </c>
      <c r="BF54382" s="101" t="s">
        <v>58</v>
      </c>
      <c r="BK54382" s="98" t="s">
        <v>70</v>
      </c>
    </row>
    <row r="54383" spans="17:63" ht="29.25" customHeight="1" x14ac:dyDescent="0.2">
      <c r="Q54383" s="92" t="s">
        <v>50</v>
      </c>
      <c r="BF54383" s="101" t="s">
        <v>58</v>
      </c>
      <c r="BK54383" s="98" t="s">
        <v>70</v>
      </c>
    </row>
    <row r="54384" spans="17:63" ht="29.25" customHeight="1" x14ac:dyDescent="0.2">
      <c r="Q54384" s="92" t="s">
        <v>50</v>
      </c>
      <c r="BF54384" s="101" t="s">
        <v>58</v>
      </c>
      <c r="BK54384" s="98" t="s">
        <v>70</v>
      </c>
    </row>
    <row r="54385" spans="17:63" ht="29.25" customHeight="1" x14ac:dyDescent="0.2">
      <c r="Q54385" s="92" t="s">
        <v>50</v>
      </c>
      <c r="BF54385" s="101" t="s">
        <v>58</v>
      </c>
      <c r="BK54385" s="98" t="s">
        <v>70</v>
      </c>
    </row>
    <row r="54386" spans="17:63" ht="29.25" customHeight="1" x14ac:dyDescent="0.2">
      <c r="Q54386" s="92" t="s">
        <v>50</v>
      </c>
      <c r="BF54386" s="101" t="s">
        <v>58</v>
      </c>
      <c r="BK54386" s="98" t="s">
        <v>70</v>
      </c>
    </row>
    <row r="54387" spans="17:63" ht="29.25" customHeight="1" x14ac:dyDescent="0.2">
      <c r="Q54387" s="92" t="s">
        <v>50</v>
      </c>
      <c r="BF54387" s="101" t="s">
        <v>58</v>
      </c>
      <c r="BK54387" s="98" t="s">
        <v>70</v>
      </c>
    </row>
    <row r="54388" spans="17:63" ht="29.25" customHeight="1" x14ac:dyDescent="0.2">
      <c r="Q54388" s="92" t="s">
        <v>50</v>
      </c>
      <c r="BF54388" s="101" t="s">
        <v>58</v>
      </c>
      <c r="BK54388" s="98" t="s">
        <v>70</v>
      </c>
    </row>
    <row r="54389" spans="17:63" ht="29.25" customHeight="1" x14ac:dyDescent="0.2">
      <c r="Q54389" s="92" t="s">
        <v>50</v>
      </c>
      <c r="BF54389" s="101" t="s">
        <v>58</v>
      </c>
      <c r="BK54389" s="98" t="s">
        <v>70</v>
      </c>
    </row>
    <row r="54390" spans="17:63" ht="29.25" customHeight="1" x14ac:dyDescent="0.2">
      <c r="Q54390" s="92" t="s">
        <v>50</v>
      </c>
      <c r="BF54390" s="101" t="s">
        <v>58</v>
      </c>
      <c r="BK54390" s="98" t="s">
        <v>70</v>
      </c>
    </row>
    <row r="54391" spans="17:63" ht="29.25" customHeight="1" x14ac:dyDescent="0.2">
      <c r="Q54391" s="92" t="s">
        <v>50</v>
      </c>
      <c r="BF54391" s="101" t="s">
        <v>58</v>
      </c>
      <c r="BK54391" s="98" t="s">
        <v>70</v>
      </c>
    </row>
    <row r="54392" spans="17:63" ht="29.25" customHeight="1" x14ac:dyDescent="0.2">
      <c r="Q54392" s="92" t="s">
        <v>50</v>
      </c>
      <c r="BF54392" s="101" t="s">
        <v>58</v>
      </c>
      <c r="BK54392" s="98" t="s">
        <v>70</v>
      </c>
    </row>
    <row r="54393" spans="17:63" ht="29.25" customHeight="1" x14ac:dyDescent="0.2">
      <c r="Q54393" s="92" t="s">
        <v>50</v>
      </c>
      <c r="BF54393" s="101" t="s">
        <v>58</v>
      </c>
      <c r="BK54393" s="98" t="s">
        <v>70</v>
      </c>
    </row>
    <row r="54394" spans="17:63" ht="29.25" customHeight="1" x14ac:dyDescent="0.2">
      <c r="Q54394" s="92" t="s">
        <v>50</v>
      </c>
      <c r="BF54394" s="101" t="s">
        <v>58</v>
      </c>
      <c r="BK54394" s="98" t="s">
        <v>70</v>
      </c>
    </row>
    <row r="54395" spans="17:63" ht="29.25" customHeight="1" x14ac:dyDescent="0.2">
      <c r="Q54395" s="92" t="s">
        <v>50</v>
      </c>
      <c r="BF54395" s="101" t="s">
        <v>58</v>
      </c>
      <c r="BK54395" s="98" t="s">
        <v>70</v>
      </c>
    </row>
    <row r="54396" spans="17:63" ht="29.25" customHeight="1" x14ac:dyDescent="0.2">
      <c r="Q54396" s="92" t="s">
        <v>50</v>
      </c>
      <c r="BF54396" s="101" t="s">
        <v>58</v>
      </c>
      <c r="BK54396" s="98" t="s">
        <v>70</v>
      </c>
    </row>
    <row r="54397" spans="17:63" ht="29.25" customHeight="1" x14ac:dyDescent="0.2">
      <c r="Q54397" s="92" t="s">
        <v>50</v>
      </c>
      <c r="BF54397" s="101" t="s">
        <v>58</v>
      </c>
      <c r="BK54397" s="98" t="s">
        <v>70</v>
      </c>
    </row>
    <row r="54398" spans="17:63" ht="29.25" customHeight="1" x14ac:dyDescent="0.2">
      <c r="Q54398" s="92" t="s">
        <v>50</v>
      </c>
      <c r="BF54398" s="101" t="s">
        <v>58</v>
      </c>
      <c r="BK54398" s="98" t="s">
        <v>70</v>
      </c>
    </row>
    <row r="54399" spans="17:63" ht="29.25" customHeight="1" x14ac:dyDescent="0.2">
      <c r="Q54399" s="92" t="s">
        <v>50</v>
      </c>
      <c r="BF54399" s="101" t="s">
        <v>58</v>
      </c>
      <c r="BK54399" s="98" t="s">
        <v>70</v>
      </c>
    </row>
    <row r="54400" spans="17:63" ht="29.25" customHeight="1" x14ac:dyDescent="0.2">
      <c r="Q54400" s="92" t="s">
        <v>50</v>
      </c>
      <c r="BF54400" s="101" t="s">
        <v>58</v>
      </c>
      <c r="BK54400" s="98" t="s">
        <v>70</v>
      </c>
    </row>
    <row r="54401" spans="17:63" ht="29.25" customHeight="1" x14ac:dyDescent="0.2">
      <c r="Q54401" s="92" t="s">
        <v>50</v>
      </c>
      <c r="BF54401" s="101" t="s">
        <v>58</v>
      </c>
      <c r="BK54401" s="98" t="s">
        <v>70</v>
      </c>
    </row>
    <row r="54402" spans="17:63" ht="29.25" customHeight="1" x14ac:dyDescent="0.2">
      <c r="Q54402" s="92" t="s">
        <v>50</v>
      </c>
      <c r="BF54402" s="101" t="s">
        <v>58</v>
      </c>
      <c r="BK54402" s="98" t="s">
        <v>70</v>
      </c>
    </row>
    <row r="54403" spans="17:63" ht="29.25" customHeight="1" x14ac:dyDescent="0.2">
      <c r="Q54403" s="92" t="s">
        <v>50</v>
      </c>
      <c r="BF54403" s="101" t="s">
        <v>58</v>
      </c>
      <c r="BK54403" s="98" t="s">
        <v>70</v>
      </c>
    </row>
    <row r="54404" spans="17:63" ht="29.25" customHeight="1" x14ac:dyDescent="0.2">
      <c r="Q54404" s="92" t="s">
        <v>50</v>
      </c>
      <c r="BF54404" s="101" t="s">
        <v>58</v>
      </c>
      <c r="BK54404" s="98" t="s">
        <v>70</v>
      </c>
    </row>
    <row r="54405" spans="17:63" ht="29.25" customHeight="1" x14ac:dyDescent="0.2">
      <c r="Q54405" s="92" t="s">
        <v>50</v>
      </c>
      <c r="BF54405" s="101" t="s">
        <v>58</v>
      </c>
      <c r="BK54405" s="98" t="s">
        <v>70</v>
      </c>
    </row>
    <row r="54406" spans="17:63" ht="29.25" customHeight="1" x14ac:dyDescent="0.2">
      <c r="Q54406" s="92" t="s">
        <v>50</v>
      </c>
      <c r="BF54406" s="101" t="s">
        <v>58</v>
      </c>
      <c r="BK54406" s="98" t="s">
        <v>70</v>
      </c>
    </row>
    <row r="54407" spans="17:63" ht="29.25" customHeight="1" x14ac:dyDescent="0.2">
      <c r="Q54407" s="92" t="s">
        <v>50</v>
      </c>
      <c r="BF54407" s="101" t="s">
        <v>58</v>
      </c>
      <c r="BK54407" s="98" t="s">
        <v>70</v>
      </c>
    </row>
    <row r="54408" spans="17:63" ht="29.25" customHeight="1" x14ac:dyDescent="0.2">
      <c r="Q54408" s="92" t="s">
        <v>50</v>
      </c>
      <c r="BF54408" s="101" t="s">
        <v>58</v>
      </c>
      <c r="BK54408" s="98" t="s">
        <v>70</v>
      </c>
    </row>
    <row r="54409" spans="17:63" ht="29.25" customHeight="1" x14ac:dyDescent="0.2">
      <c r="Q54409" s="92" t="s">
        <v>50</v>
      </c>
      <c r="BF54409" s="101" t="s">
        <v>58</v>
      </c>
      <c r="BK54409" s="98" t="s">
        <v>70</v>
      </c>
    </row>
    <row r="54410" spans="17:63" ht="29.25" customHeight="1" x14ac:dyDescent="0.2">
      <c r="Q54410" s="92" t="s">
        <v>50</v>
      </c>
      <c r="BF54410" s="101" t="s">
        <v>58</v>
      </c>
      <c r="BK54410" s="98" t="s">
        <v>70</v>
      </c>
    </row>
    <row r="54411" spans="17:63" ht="29.25" customHeight="1" x14ac:dyDescent="0.2">
      <c r="Q54411" s="92" t="s">
        <v>50</v>
      </c>
      <c r="BF54411" s="101" t="s">
        <v>58</v>
      </c>
      <c r="BK54411" s="98" t="s">
        <v>70</v>
      </c>
    </row>
    <row r="54412" spans="17:63" ht="29.25" customHeight="1" x14ac:dyDescent="0.2">
      <c r="Q54412" s="92" t="s">
        <v>50</v>
      </c>
      <c r="BF54412" s="101" t="s">
        <v>58</v>
      </c>
      <c r="BK54412" s="98" t="s">
        <v>70</v>
      </c>
    </row>
    <row r="54413" spans="17:63" ht="29.25" customHeight="1" x14ac:dyDescent="0.2">
      <c r="Q54413" s="92" t="s">
        <v>50</v>
      </c>
      <c r="BF54413" s="101" t="s">
        <v>58</v>
      </c>
      <c r="BK54413" s="98" t="s">
        <v>70</v>
      </c>
    </row>
    <row r="54414" spans="17:63" ht="29.25" customHeight="1" x14ac:dyDescent="0.2">
      <c r="Q54414" s="92" t="s">
        <v>50</v>
      </c>
      <c r="BF54414" s="101" t="s">
        <v>58</v>
      </c>
      <c r="BK54414" s="98" t="s">
        <v>70</v>
      </c>
    </row>
    <row r="54415" spans="17:63" ht="29.25" customHeight="1" x14ac:dyDescent="0.2">
      <c r="Q54415" s="92" t="s">
        <v>50</v>
      </c>
      <c r="BF54415" s="101" t="s">
        <v>58</v>
      </c>
      <c r="BK54415" s="98" t="s">
        <v>70</v>
      </c>
    </row>
    <row r="54416" spans="17:63" ht="29.25" customHeight="1" x14ac:dyDescent="0.2">
      <c r="Q54416" s="92" t="s">
        <v>50</v>
      </c>
      <c r="BF54416" s="101" t="s">
        <v>58</v>
      </c>
      <c r="BK54416" s="98" t="s">
        <v>70</v>
      </c>
    </row>
    <row r="54417" spans="17:63" ht="29.25" customHeight="1" x14ac:dyDescent="0.2">
      <c r="Q54417" s="92" t="s">
        <v>50</v>
      </c>
      <c r="BF54417" s="101" t="s">
        <v>58</v>
      </c>
      <c r="BK54417" s="98" t="s">
        <v>70</v>
      </c>
    </row>
    <row r="54418" spans="17:63" ht="29.25" customHeight="1" x14ac:dyDescent="0.2">
      <c r="Q54418" s="92" t="s">
        <v>50</v>
      </c>
      <c r="BF54418" s="101" t="s">
        <v>58</v>
      </c>
      <c r="BK54418" s="98" t="s">
        <v>70</v>
      </c>
    </row>
    <row r="54419" spans="17:63" ht="29.25" customHeight="1" x14ac:dyDescent="0.2">
      <c r="Q54419" s="92" t="s">
        <v>50</v>
      </c>
      <c r="BF54419" s="101" t="s">
        <v>58</v>
      </c>
      <c r="BK54419" s="98" t="s">
        <v>70</v>
      </c>
    </row>
    <row r="54420" spans="17:63" ht="29.25" customHeight="1" x14ac:dyDescent="0.2">
      <c r="Q54420" s="92" t="s">
        <v>50</v>
      </c>
      <c r="BF54420" s="101" t="s">
        <v>58</v>
      </c>
      <c r="BK54420" s="98" t="s">
        <v>70</v>
      </c>
    </row>
    <row r="54421" spans="17:63" ht="29.25" customHeight="1" x14ac:dyDescent="0.2">
      <c r="Q54421" s="92" t="s">
        <v>50</v>
      </c>
      <c r="BF54421" s="101" t="s">
        <v>58</v>
      </c>
      <c r="BK54421" s="98" t="s">
        <v>70</v>
      </c>
    </row>
    <row r="54422" spans="17:63" ht="29.25" customHeight="1" x14ac:dyDescent="0.2">
      <c r="Q54422" s="92" t="s">
        <v>50</v>
      </c>
      <c r="BF54422" s="101" t="s">
        <v>58</v>
      </c>
      <c r="BK54422" s="98" t="s">
        <v>70</v>
      </c>
    </row>
    <row r="54423" spans="17:63" ht="29.25" customHeight="1" x14ac:dyDescent="0.2">
      <c r="Q54423" s="92" t="s">
        <v>50</v>
      </c>
      <c r="BF54423" s="101" t="s">
        <v>58</v>
      </c>
      <c r="BK54423" s="98" t="s">
        <v>70</v>
      </c>
    </row>
    <row r="54424" spans="17:63" ht="29.25" customHeight="1" x14ac:dyDescent="0.2">
      <c r="Q54424" s="92" t="s">
        <v>50</v>
      </c>
      <c r="BF54424" s="101" t="s">
        <v>58</v>
      </c>
      <c r="BK54424" s="98" t="s">
        <v>70</v>
      </c>
    </row>
    <row r="54425" spans="17:63" ht="29.25" customHeight="1" x14ac:dyDescent="0.2">
      <c r="Q54425" s="92" t="s">
        <v>50</v>
      </c>
      <c r="BF54425" s="101" t="s">
        <v>58</v>
      </c>
      <c r="BK54425" s="98" t="s">
        <v>70</v>
      </c>
    </row>
    <row r="54426" spans="17:63" ht="29.25" customHeight="1" x14ac:dyDescent="0.2">
      <c r="Q54426" s="92" t="s">
        <v>50</v>
      </c>
      <c r="BF54426" s="101" t="s">
        <v>58</v>
      </c>
      <c r="BK54426" s="98" t="s">
        <v>70</v>
      </c>
    </row>
    <row r="54427" spans="17:63" ht="29.25" customHeight="1" x14ac:dyDescent="0.2">
      <c r="Q54427" s="92" t="s">
        <v>50</v>
      </c>
      <c r="BF54427" s="101" t="s">
        <v>58</v>
      </c>
      <c r="BK54427" s="98" t="s">
        <v>70</v>
      </c>
    </row>
    <row r="54428" spans="17:63" ht="29.25" customHeight="1" x14ac:dyDescent="0.2">
      <c r="Q54428" s="92" t="s">
        <v>50</v>
      </c>
      <c r="BF54428" s="101" t="s">
        <v>58</v>
      </c>
      <c r="BK54428" s="98" t="s">
        <v>70</v>
      </c>
    </row>
    <row r="54429" spans="17:63" ht="29.25" customHeight="1" x14ac:dyDescent="0.2">
      <c r="Q54429" s="92" t="s">
        <v>50</v>
      </c>
      <c r="BF54429" s="101" t="s">
        <v>58</v>
      </c>
      <c r="BK54429" s="98" t="s">
        <v>70</v>
      </c>
    </row>
    <row r="54430" spans="17:63" ht="29.25" customHeight="1" x14ac:dyDescent="0.2">
      <c r="Q54430" s="92" t="s">
        <v>50</v>
      </c>
      <c r="BF54430" s="101" t="s">
        <v>58</v>
      </c>
      <c r="BK54430" s="98" t="s">
        <v>70</v>
      </c>
    </row>
    <row r="54431" spans="17:63" ht="29.25" customHeight="1" x14ac:dyDescent="0.2">
      <c r="Q54431" s="92" t="s">
        <v>50</v>
      </c>
      <c r="BF54431" s="101" t="s">
        <v>58</v>
      </c>
      <c r="BK54431" s="98" t="s">
        <v>70</v>
      </c>
    </row>
    <row r="54432" spans="17:63" ht="29.25" customHeight="1" x14ac:dyDescent="0.2">
      <c r="Q54432" s="92" t="s">
        <v>50</v>
      </c>
      <c r="BF54432" s="101" t="s">
        <v>58</v>
      </c>
      <c r="BK54432" s="98" t="s">
        <v>70</v>
      </c>
    </row>
    <row r="54433" spans="17:63" ht="29.25" customHeight="1" x14ac:dyDescent="0.2">
      <c r="Q54433" s="92" t="s">
        <v>50</v>
      </c>
      <c r="BF54433" s="101" t="s">
        <v>58</v>
      </c>
      <c r="BK54433" s="98" t="s">
        <v>70</v>
      </c>
    </row>
    <row r="54434" spans="17:63" ht="29.25" customHeight="1" x14ac:dyDescent="0.2">
      <c r="Q54434" s="92" t="s">
        <v>50</v>
      </c>
      <c r="BF54434" s="101" t="s">
        <v>58</v>
      </c>
      <c r="BK54434" s="98" t="s">
        <v>70</v>
      </c>
    </row>
    <row r="54435" spans="17:63" ht="29.25" customHeight="1" x14ac:dyDescent="0.2">
      <c r="Q54435" s="92" t="s">
        <v>50</v>
      </c>
      <c r="BF54435" s="101" t="s">
        <v>58</v>
      </c>
      <c r="BK54435" s="98" t="s">
        <v>70</v>
      </c>
    </row>
    <row r="54436" spans="17:63" ht="29.25" customHeight="1" x14ac:dyDescent="0.2">
      <c r="Q54436" s="92" t="s">
        <v>50</v>
      </c>
      <c r="BF54436" s="101" t="s">
        <v>58</v>
      </c>
      <c r="BK54436" s="98" t="s">
        <v>70</v>
      </c>
    </row>
    <row r="54437" spans="17:63" ht="29.25" customHeight="1" x14ac:dyDescent="0.2">
      <c r="Q54437" s="92" t="s">
        <v>50</v>
      </c>
      <c r="BF54437" s="101" t="s">
        <v>58</v>
      </c>
      <c r="BK54437" s="98" t="s">
        <v>70</v>
      </c>
    </row>
    <row r="54438" spans="17:63" ht="29.25" customHeight="1" x14ac:dyDescent="0.2">
      <c r="Q54438" s="92" t="s">
        <v>50</v>
      </c>
      <c r="BF54438" s="101" t="s">
        <v>58</v>
      </c>
      <c r="BK54438" s="98" t="s">
        <v>70</v>
      </c>
    </row>
    <row r="54439" spans="17:63" ht="29.25" customHeight="1" x14ac:dyDescent="0.2">
      <c r="Q54439" s="92" t="s">
        <v>50</v>
      </c>
      <c r="BF54439" s="101" t="s">
        <v>58</v>
      </c>
      <c r="BK54439" s="98" t="s">
        <v>70</v>
      </c>
    </row>
    <row r="54440" spans="17:63" ht="29.25" customHeight="1" x14ac:dyDescent="0.2">
      <c r="Q54440" s="92" t="s">
        <v>50</v>
      </c>
      <c r="BF54440" s="101" t="s">
        <v>58</v>
      </c>
      <c r="BK54440" s="98" t="s">
        <v>70</v>
      </c>
    </row>
    <row r="54441" spans="17:63" ht="29.25" customHeight="1" x14ac:dyDescent="0.2">
      <c r="Q54441" s="92" t="s">
        <v>50</v>
      </c>
      <c r="BF54441" s="101" t="s">
        <v>58</v>
      </c>
      <c r="BK54441" s="98" t="s">
        <v>70</v>
      </c>
    </row>
    <row r="54442" spans="17:63" ht="29.25" customHeight="1" x14ac:dyDescent="0.2">
      <c r="Q54442" s="92" t="s">
        <v>50</v>
      </c>
      <c r="BF54442" s="101" t="s">
        <v>58</v>
      </c>
      <c r="BK54442" s="98" t="s">
        <v>70</v>
      </c>
    </row>
    <row r="54443" spans="17:63" ht="29.25" customHeight="1" x14ac:dyDescent="0.2">
      <c r="Q54443" s="92" t="s">
        <v>50</v>
      </c>
      <c r="BF54443" s="101" t="s">
        <v>58</v>
      </c>
      <c r="BK54443" s="98" t="s">
        <v>70</v>
      </c>
    </row>
    <row r="54444" spans="17:63" ht="29.25" customHeight="1" x14ac:dyDescent="0.2">
      <c r="Q54444" s="92" t="s">
        <v>50</v>
      </c>
      <c r="BF54444" s="101" t="s">
        <v>58</v>
      </c>
      <c r="BK54444" s="98" t="s">
        <v>70</v>
      </c>
    </row>
    <row r="54445" spans="17:63" ht="29.25" customHeight="1" x14ac:dyDescent="0.2">
      <c r="Q54445" s="92" t="s">
        <v>50</v>
      </c>
      <c r="BF54445" s="101" t="s">
        <v>58</v>
      </c>
      <c r="BK54445" s="98" t="s">
        <v>70</v>
      </c>
    </row>
    <row r="54446" spans="17:63" ht="29.25" customHeight="1" x14ac:dyDescent="0.2">
      <c r="Q54446" s="92" t="s">
        <v>50</v>
      </c>
      <c r="BF54446" s="101" t="s">
        <v>58</v>
      </c>
      <c r="BK54446" s="98" t="s">
        <v>70</v>
      </c>
    </row>
    <row r="54447" spans="17:63" ht="29.25" customHeight="1" x14ac:dyDescent="0.2">
      <c r="Q54447" s="92" t="s">
        <v>50</v>
      </c>
      <c r="BF54447" s="101" t="s">
        <v>58</v>
      </c>
      <c r="BK54447" s="98" t="s">
        <v>70</v>
      </c>
    </row>
    <row r="54448" spans="17:63" ht="29.25" customHeight="1" x14ac:dyDescent="0.2">
      <c r="Q54448" s="92" t="s">
        <v>50</v>
      </c>
      <c r="BF54448" s="101" t="s">
        <v>58</v>
      </c>
      <c r="BK54448" s="98" t="s">
        <v>70</v>
      </c>
    </row>
    <row r="54449" spans="17:63" ht="29.25" customHeight="1" x14ac:dyDescent="0.2">
      <c r="Q54449" s="92" t="s">
        <v>50</v>
      </c>
      <c r="BF54449" s="101" t="s">
        <v>58</v>
      </c>
      <c r="BK54449" s="98" t="s">
        <v>70</v>
      </c>
    </row>
    <row r="54450" spans="17:63" ht="29.25" customHeight="1" x14ac:dyDescent="0.2">
      <c r="Q54450" s="92" t="s">
        <v>50</v>
      </c>
      <c r="BF54450" s="101" t="s">
        <v>58</v>
      </c>
      <c r="BK54450" s="98" t="s">
        <v>70</v>
      </c>
    </row>
    <row r="54451" spans="17:63" ht="29.25" customHeight="1" x14ac:dyDescent="0.2">
      <c r="Q54451" s="92" t="s">
        <v>50</v>
      </c>
      <c r="BF54451" s="101" t="s">
        <v>58</v>
      </c>
      <c r="BK54451" s="98" t="s">
        <v>70</v>
      </c>
    </row>
    <row r="54452" spans="17:63" ht="29.25" customHeight="1" x14ac:dyDescent="0.2">
      <c r="Q54452" s="92" t="s">
        <v>50</v>
      </c>
      <c r="BF54452" s="101" t="s">
        <v>58</v>
      </c>
      <c r="BK54452" s="98" t="s">
        <v>70</v>
      </c>
    </row>
    <row r="54453" spans="17:63" ht="29.25" customHeight="1" x14ac:dyDescent="0.2">
      <c r="Q54453" s="92" t="s">
        <v>50</v>
      </c>
      <c r="BF54453" s="101" t="s">
        <v>58</v>
      </c>
      <c r="BK54453" s="98" t="s">
        <v>70</v>
      </c>
    </row>
    <row r="54454" spans="17:63" ht="29.25" customHeight="1" x14ac:dyDescent="0.2">
      <c r="Q54454" s="92" t="s">
        <v>50</v>
      </c>
      <c r="BF54454" s="101" t="s">
        <v>58</v>
      </c>
      <c r="BK54454" s="98" t="s">
        <v>70</v>
      </c>
    </row>
    <row r="54455" spans="17:63" ht="29.25" customHeight="1" x14ac:dyDescent="0.2">
      <c r="Q54455" s="92" t="s">
        <v>50</v>
      </c>
      <c r="BF54455" s="101" t="s">
        <v>58</v>
      </c>
      <c r="BK54455" s="98" t="s">
        <v>70</v>
      </c>
    </row>
    <row r="54456" spans="17:63" ht="29.25" customHeight="1" x14ac:dyDescent="0.2">
      <c r="Q54456" s="92" t="s">
        <v>50</v>
      </c>
      <c r="BF54456" s="101" t="s">
        <v>58</v>
      </c>
      <c r="BK54456" s="98" t="s">
        <v>70</v>
      </c>
    </row>
    <row r="54457" spans="17:63" ht="29.25" customHeight="1" x14ac:dyDescent="0.2">
      <c r="Q54457" s="92" t="s">
        <v>50</v>
      </c>
      <c r="BF54457" s="101" t="s">
        <v>58</v>
      </c>
      <c r="BK54457" s="98" t="s">
        <v>70</v>
      </c>
    </row>
    <row r="54458" spans="17:63" ht="29.25" customHeight="1" x14ac:dyDescent="0.2">
      <c r="Q54458" s="92" t="s">
        <v>50</v>
      </c>
      <c r="BF54458" s="101" t="s">
        <v>58</v>
      </c>
      <c r="BK54458" s="98" t="s">
        <v>70</v>
      </c>
    </row>
    <row r="54459" spans="17:63" ht="29.25" customHeight="1" x14ac:dyDescent="0.2">
      <c r="Q54459" s="92" t="s">
        <v>50</v>
      </c>
      <c r="BF54459" s="101" t="s">
        <v>58</v>
      </c>
      <c r="BK54459" s="98" t="s">
        <v>70</v>
      </c>
    </row>
    <row r="54460" spans="17:63" ht="29.25" customHeight="1" x14ac:dyDescent="0.2">
      <c r="Q54460" s="92" t="s">
        <v>50</v>
      </c>
      <c r="BF54460" s="101" t="s">
        <v>58</v>
      </c>
      <c r="BK54460" s="98" t="s">
        <v>70</v>
      </c>
    </row>
    <row r="54461" spans="17:63" ht="29.25" customHeight="1" x14ac:dyDescent="0.2">
      <c r="Q54461" s="92" t="s">
        <v>50</v>
      </c>
      <c r="BF54461" s="101" t="s">
        <v>58</v>
      </c>
      <c r="BK54461" s="98" t="s">
        <v>70</v>
      </c>
    </row>
    <row r="54462" spans="17:63" ht="29.25" customHeight="1" x14ac:dyDescent="0.2">
      <c r="Q54462" s="92" t="s">
        <v>50</v>
      </c>
      <c r="BF54462" s="101" t="s">
        <v>58</v>
      </c>
      <c r="BK54462" s="98" t="s">
        <v>70</v>
      </c>
    </row>
    <row r="54463" spans="17:63" ht="29.25" customHeight="1" x14ac:dyDescent="0.2">
      <c r="Q54463" s="92" t="s">
        <v>50</v>
      </c>
      <c r="BF54463" s="101" t="s">
        <v>58</v>
      </c>
      <c r="BK54463" s="98" t="s">
        <v>70</v>
      </c>
    </row>
    <row r="54464" spans="17:63" ht="29.25" customHeight="1" x14ac:dyDescent="0.2">
      <c r="Q54464" s="92" t="s">
        <v>50</v>
      </c>
      <c r="BF54464" s="101" t="s">
        <v>58</v>
      </c>
      <c r="BK54464" s="98" t="s">
        <v>70</v>
      </c>
    </row>
    <row r="54465" spans="17:63" ht="29.25" customHeight="1" x14ac:dyDescent="0.2">
      <c r="Q54465" s="92" t="s">
        <v>50</v>
      </c>
      <c r="BF54465" s="101" t="s">
        <v>58</v>
      </c>
      <c r="BK54465" s="98" t="s">
        <v>70</v>
      </c>
    </row>
    <row r="54466" spans="17:63" ht="29.25" customHeight="1" x14ac:dyDescent="0.2">
      <c r="Q54466" s="92" t="s">
        <v>50</v>
      </c>
      <c r="BF54466" s="101" t="s">
        <v>58</v>
      </c>
      <c r="BK54466" s="98" t="s">
        <v>70</v>
      </c>
    </row>
    <row r="54467" spans="17:63" ht="29.25" customHeight="1" x14ac:dyDescent="0.2">
      <c r="Q54467" s="92" t="s">
        <v>50</v>
      </c>
      <c r="BF54467" s="101" t="s">
        <v>58</v>
      </c>
      <c r="BK54467" s="98" t="s">
        <v>70</v>
      </c>
    </row>
    <row r="54468" spans="17:63" ht="29.25" customHeight="1" x14ac:dyDescent="0.2">
      <c r="Q54468" s="92" t="s">
        <v>50</v>
      </c>
      <c r="BF54468" s="101" t="s">
        <v>58</v>
      </c>
      <c r="BK54468" s="98" t="s">
        <v>70</v>
      </c>
    </row>
    <row r="54469" spans="17:63" ht="29.25" customHeight="1" x14ac:dyDescent="0.2">
      <c r="Q54469" s="92" t="s">
        <v>50</v>
      </c>
      <c r="BF54469" s="101" t="s">
        <v>58</v>
      </c>
      <c r="BK54469" s="98" t="s">
        <v>70</v>
      </c>
    </row>
    <row r="54470" spans="17:63" ht="29.25" customHeight="1" x14ac:dyDescent="0.2">
      <c r="Q54470" s="92" t="s">
        <v>50</v>
      </c>
      <c r="BF54470" s="101" t="s">
        <v>58</v>
      </c>
      <c r="BK54470" s="98" t="s">
        <v>70</v>
      </c>
    </row>
    <row r="54471" spans="17:63" ht="29.25" customHeight="1" x14ac:dyDescent="0.2">
      <c r="Q54471" s="92" t="s">
        <v>50</v>
      </c>
      <c r="BF54471" s="101" t="s">
        <v>58</v>
      </c>
      <c r="BK54471" s="98" t="s">
        <v>70</v>
      </c>
    </row>
    <row r="54472" spans="17:63" ht="29.25" customHeight="1" x14ac:dyDescent="0.2">
      <c r="Q54472" s="92" t="s">
        <v>50</v>
      </c>
      <c r="BF54472" s="101" t="s">
        <v>58</v>
      </c>
      <c r="BK54472" s="98" t="s">
        <v>70</v>
      </c>
    </row>
    <row r="54473" spans="17:63" ht="29.25" customHeight="1" x14ac:dyDescent="0.2">
      <c r="Q54473" s="92" t="s">
        <v>50</v>
      </c>
      <c r="BF54473" s="101" t="s">
        <v>58</v>
      </c>
      <c r="BK54473" s="98" t="s">
        <v>70</v>
      </c>
    </row>
    <row r="54474" spans="17:63" ht="29.25" customHeight="1" x14ac:dyDescent="0.2">
      <c r="Q54474" s="92" t="s">
        <v>50</v>
      </c>
      <c r="BF54474" s="101" t="s">
        <v>58</v>
      </c>
      <c r="BK54474" s="98" t="s">
        <v>70</v>
      </c>
    </row>
    <row r="54475" spans="17:63" ht="29.25" customHeight="1" x14ac:dyDescent="0.2">
      <c r="Q54475" s="92" t="s">
        <v>50</v>
      </c>
      <c r="BF54475" s="101" t="s">
        <v>58</v>
      </c>
      <c r="BK54475" s="98" t="s">
        <v>70</v>
      </c>
    </row>
    <row r="54476" spans="17:63" ht="29.25" customHeight="1" x14ac:dyDescent="0.2">
      <c r="Q54476" s="92" t="s">
        <v>50</v>
      </c>
      <c r="BF54476" s="101" t="s">
        <v>58</v>
      </c>
      <c r="BK54476" s="98" t="s">
        <v>70</v>
      </c>
    </row>
    <row r="54477" spans="17:63" ht="29.25" customHeight="1" x14ac:dyDescent="0.2">
      <c r="Q54477" s="92" t="s">
        <v>50</v>
      </c>
      <c r="BF54477" s="101" t="s">
        <v>58</v>
      </c>
      <c r="BK54477" s="98" t="s">
        <v>70</v>
      </c>
    </row>
    <row r="54478" spans="17:63" ht="29.25" customHeight="1" x14ac:dyDescent="0.2">
      <c r="Q54478" s="92" t="s">
        <v>50</v>
      </c>
      <c r="BF54478" s="101" t="s">
        <v>58</v>
      </c>
      <c r="BK54478" s="98" t="s">
        <v>70</v>
      </c>
    </row>
    <row r="54479" spans="17:63" ht="29.25" customHeight="1" x14ac:dyDescent="0.2">
      <c r="Q54479" s="92" t="s">
        <v>50</v>
      </c>
      <c r="BF54479" s="101" t="s">
        <v>58</v>
      </c>
      <c r="BK54479" s="98" t="s">
        <v>70</v>
      </c>
    </row>
    <row r="54480" spans="17:63" ht="29.25" customHeight="1" x14ac:dyDescent="0.2">
      <c r="Q54480" s="92" t="s">
        <v>50</v>
      </c>
      <c r="BF54480" s="101" t="s">
        <v>58</v>
      </c>
      <c r="BK54480" s="98" t="s">
        <v>70</v>
      </c>
    </row>
    <row r="54481" spans="17:63" ht="29.25" customHeight="1" x14ac:dyDescent="0.2">
      <c r="Q54481" s="92" t="s">
        <v>50</v>
      </c>
      <c r="BF54481" s="101" t="s">
        <v>58</v>
      </c>
      <c r="BK54481" s="98" t="s">
        <v>70</v>
      </c>
    </row>
    <row r="54482" spans="17:63" ht="29.25" customHeight="1" x14ac:dyDescent="0.2">
      <c r="Q54482" s="92" t="s">
        <v>50</v>
      </c>
      <c r="BF54482" s="101" t="s">
        <v>58</v>
      </c>
      <c r="BK54482" s="98" t="s">
        <v>70</v>
      </c>
    </row>
    <row r="54483" spans="17:63" ht="29.25" customHeight="1" x14ac:dyDescent="0.2">
      <c r="Q54483" s="92" t="s">
        <v>50</v>
      </c>
      <c r="BF54483" s="101" t="s">
        <v>58</v>
      </c>
      <c r="BK54483" s="98" t="s">
        <v>70</v>
      </c>
    </row>
    <row r="54484" spans="17:63" ht="29.25" customHeight="1" x14ac:dyDescent="0.2">
      <c r="Q54484" s="92" t="s">
        <v>50</v>
      </c>
      <c r="BF54484" s="101" t="s">
        <v>58</v>
      </c>
      <c r="BK54484" s="98" t="s">
        <v>70</v>
      </c>
    </row>
    <row r="54485" spans="17:63" ht="29.25" customHeight="1" x14ac:dyDescent="0.2">
      <c r="Q54485" s="92" t="s">
        <v>50</v>
      </c>
      <c r="BF54485" s="101" t="s">
        <v>58</v>
      </c>
      <c r="BK54485" s="98" t="s">
        <v>70</v>
      </c>
    </row>
    <row r="54486" spans="17:63" ht="29.25" customHeight="1" x14ac:dyDescent="0.2">
      <c r="Q54486" s="92" t="s">
        <v>50</v>
      </c>
      <c r="BF54486" s="101" t="s">
        <v>58</v>
      </c>
      <c r="BK54486" s="98" t="s">
        <v>70</v>
      </c>
    </row>
    <row r="54487" spans="17:63" ht="29.25" customHeight="1" x14ac:dyDescent="0.2">
      <c r="Q54487" s="92" t="s">
        <v>50</v>
      </c>
      <c r="BF54487" s="101" t="s">
        <v>58</v>
      </c>
      <c r="BK54487" s="98" t="s">
        <v>70</v>
      </c>
    </row>
    <row r="54488" spans="17:63" ht="29.25" customHeight="1" x14ac:dyDescent="0.2">
      <c r="Q54488" s="92" t="s">
        <v>50</v>
      </c>
      <c r="BF54488" s="101" t="s">
        <v>58</v>
      </c>
      <c r="BK54488" s="98" t="s">
        <v>70</v>
      </c>
    </row>
    <row r="54489" spans="17:63" ht="29.25" customHeight="1" x14ac:dyDescent="0.2">
      <c r="Q54489" s="92" t="s">
        <v>50</v>
      </c>
      <c r="BF54489" s="101" t="s">
        <v>58</v>
      </c>
      <c r="BK54489" s="98" t="s">
        <v>70</v>
      </c>
    </row>
    <row r="54490" spans="17:63" ht="29.25" customHeight="1" x14ac:dyDescent="0.2">
      <c r="Q54490" s="92" t="s">
        <v>50</v>
      </c>
      <c r="BF54490" s="101" t="s">
        <v>58</v>
      </c>
      <c r="BK54490" s="98" t="s">
        <v>70</v>
      </c>
    </row>
    <row r="54491" spans="17:63" ht="29.25" customHeight="1" x14ac:dyDescent="0.2">
      <c r="Q54491" s="92" t="s">
        <v>50</v>
      </c>
      <c r="BF54491" s="101" t="s">
        <v>58</v>
      </c>
      <c r="BK54491" s="98" t="s">
        <v>70</v>
      </c>
    </row>
    <row r="54492" spans="17:63" ht="29.25" customHeight="1" x14ac:dyDescent="0.2">
      <c r="Q54492" s="92" t="s">
        <v>50</v>
      </c>
      <c r="BF54492" s="101" t="s">
        <v>58</v>
      </c>
      <c r="BK54492" s="98" t="s">
        <v>70</v>
      </c>
    </row>
    <row r="54493" spans="17:63" ht="29.25" customHeight="1" x14ac:dyDescent="0.2">
      <c r="Q54493" s="92" t="s">
        <v>50</v>
      </c>
      <c r="BF54493" s="101" t="s">
        <v>58</v>
      </c>
      <c r="BK54493" s="98" t="s">
        <v>70</v>
      </c>
    </row>
    <row r="54494" spans="17:63" ht="29.25" customHeight="1" x14ac:dyDescent="0.2">
      <c r="Q54494" s="92" t="s">
        <v>50</v>
      </c>
      <c r="BF54494" s="101" t="s">
        <v>58</v>
      </c>
      <c r="BK54494" s="98" t="s">
        <v>70</v>
      </c>
    </row>
    <row r="54495" spans="17:63" ht="29.25" customHeight="1" x14ac:dyDescent="0.2">
      <c r="Q54495" s="92" t="s">
        <v>50</v>
      </c>
      <c r="BF54495" s="101" t="s">
        <v>58</v>
      </c>
      <c r="BK54495" s="98" t="s">
        <v>70</v>
      </c>
    </row>
    <row r="54496" spans="17:63" ht="29.25" customHeight="1" x14ac:dyDescent="0.2">
      <c r="Q54496" s="92" t="s">
        <v>50</v>
      </c>
      <c r="BF54496" s="101" t="s">
        <v>58</v>
      </c>
      <c r="BK54496" s="98" t="s">
        <v>70</v>
      </c>
    </row>
    <row r="54497" spans="17:63" ht="29.25" customHeight="1" x14ac:dyDescent="0.2">
      <c r="Q54497" s="92" t="s">
        <v>50</v>
      </c>
      <c r="BF54497" s="101" t="s">
        <v>58</v>
      </c>
      <c r="BK54497" s="98" t="s">
        <v>70</v>
      </c>
    </row>
    <row r="54498" spans="17:63" ht="29.25" customHeight="1" x14ac:dyDescent="0.2">
      <c r="Q54498" s="92" t="s">
        <v>50</v>
      </c>
      <c r="BF54498" s="101" t="s">
        <v>58</v>
      </c>
      <c r="BK54498" s="98" t="s">
        <v>70</v>
      </c>
    </row>
    <row r="54499" spans="17:63" ht="29.25" customHeight="1" x14ac:dyDescent="0.2">
      <c r="Q54499" s="92" t="s">
        <v>50</v>
      </c>
      <c r="BF54499" s="101" t="s">
        <v>58</v>
      </c>
      <c r="BK54499" s="98" t="s">
        <v>70</v>
      </c>
    </row>
    <row r="54500" spans="17:63" ht="29.25" customHeight="1" x14ac:dyDescent="0.2">
      <c r="Q54500" s="92" t="s">
        <v>50</v>
      </c>
      <c r="BF54500" s="101" t="s">
        <v>58</v>
      </c>
      <c r="BK54500" s="98" t="s">
        <v>70</v>
      </c>
    </row>
    <row r="54501" spans="17:63" ht="29.25" customHeight="1" x14ac:dyDescent="0.2">
      <c r="Q54501" s="92" t="s">
        <v>50</v>
      </c>
      <c r="BF54501" s="101" t="s">
        <v>58</v>
      </c>
      <c r="BK54501" s="98" t="s">
        <v>70</v>
      </c>
    </row>
    <row r="54502" spans="17:63" ht="29.25" customHeight="1" x14ac:dyDescent="0.2">
      <c r="Q54502" s="92" t="s">
        <v>50</v>
      </c>
      <c r="BF54502" s="101" t="s">
        <v>58</v>
      </c>
      <c r="BK54502" s="98" t="s">
        <v>70</v>
      </c>
    </row>
    <row r="54503" spans="17:63" ht="29.25" customHeight="1" x14ac:dyDescent="0.2">
      <c r="Q54503" s="92" t="s">
        <v>50</v>
      </c>
      <c r="BF54503" s="101" t="s">
        <v>58</v>
      </c>
      <c r="BK54503" s="98" t="s">
        <v>70</v>
      </c>
    </row>
    <row r="54504" spans="17:63" ht="29.25" customHeight="1" x14ac:dyDescent="0.2">
      <c r="Q54504" s="92" t="s">
        <v>50</v>
      </c>
      <c r="BF54504" s="101" t="s">
        <v>58</v>
      </c>
      <c r="BK54504" s="98" t="s">
        <v>70</v>
      </c>
    </row>
    <row r="54505" spans="17:63" ht="29.25" customHeight="1" x14ac:dyDescent="0.2">
      <c r="Q54505" s="92" t="s">
        <v>50</v>
      </c>
      <c r="BF54505" s="101" t="s">
        <v>58</v>
      </c>
      <c r="BK54505" s="98" t="s">
        <v>70</v>
      </c>
    </row>
    <row r="54506" spans="17:63" ht="29.25" customHeight="1" x14ac:dyDescent="0.2">
      <c r="Q54506" s="92" t="s">
        <v>50</v>
      </c>
      <c r="BF54506" s="101" t="s">
        <v>58</v>
      </c>
      <c r="BK54506" s="98" t="s">
        <v>70</v>
      </c>
    </row>
    <row r="54507" spans="17:63" ht="29.25" customHeight="1" x14ac:dyDescent="0.2">
      <c r="Q54507" s="92" t="s">
        <v>50</v>
      </c>
      <c r="BF54507" s="101" t="s">
        <v>58</v>
      </c>
      <c r="BK54507" s="98" t="s">
        <v>70</v>
      </c>
    </row>
    <row r="54508" spans="17:63" ht="29.25" customHeight="1" x14ac:dyDescent="0.2">
      <c r="Q54508" s="92" t="s">
        <v>50</v>
      </c>
      <c r="BF54508" s="101" t="s">
        <v>58</v>
      </c>
      <c r="BK54508" s="98" t="s">
        <v>70</v>
      </c>
    </row>
    <row r="54509" spans="17:63" ht="29.25" customHeight="1" x14ac:dyDescent="0.2">
      <c r="Q54509" s="92" t="s">
        <v>50</v>
      </c>
      <c r="BF54509" s="101" t="s">
        <v>58</v>
      </c>
      <c r="BK54509" s="98" t="s">
        <v>70</v>
      </c>
    </row>
    <row r="54510" spans="17:63" ht="29.25" customHeight="1" x14ac:dyDescent="0.2">
      <c r="Q54510" s="92" t="s">
        <v>50</v>
      </c>
      <c r="BF54510" s="101" t="s">
        <v>58</v>
      </c>
      <c r="BK54510" s="98" t="s">
        <v>70</v>
      </c>
    </row>
    <row r="54511" spans="17:63" ht="29.25" customHeight="1" x14ac:dyDescent="0.2">
      <c r="Q54511" s="92" t="s">
        <v>50</v>
      </c>
      <c r="BF54511" s="101" t="s">
        <v>58</v>
      </c>
      <c r="BK54511" s="98" t="s">
        <v>70</v>
      </c>
    </row>
    <row r="54512" spans="17:63" ht="29.25" customHeight="1" x14ac:dyDescent="0.2">
      <c r="Q54512" s="92" t="s">
        <v>50</v>
      </c>
      <c r="BF54512" s="101" t="s">
        <v>58</v>
      </c>
      <c r="BK54512" s="98" t="s">
        <v>70</v>
      </c>
    </row>
    <row r="54513" spans="17:63" ht="29.25" customHeight="1" x14ac:dyDescent="0.2">
      <c r="Q54513" s="92" t="s">
        <v>50</v>
      </c>
      <c r="BF54513" s="101" t="s">
        <v>58</v>
      </c>
      <c r="BK54513" s="98" t="s">
        <v>70</v>
      </c>
    </row>
    <row r="54514" spans="17:63" ht="29.25" customHeight="1" x14ac:dyDescent="0.2">
      <c r="Q54514" s="92" t="s">
        <v>50</v>
      </c>
      <c r="BF54514" s="101" t="s">
        <v>58</v>
      </c>
      <c r="BK54514" s="98" t="s">
        <v>70</v>
      </c>
    </row>
    <row r="54515" spans="17:63" ht="29.25" customHeight="1" x14ac:dyDescent="0.2">
      <c r="Q54515" s="92" t="s">
        <v>50</v>
      </c>
      <c r="BF54515" s="101" t="s">
        <v>58</v>
      </c>
      <c r="BK54515" s="98" t="s">
        <v>70</v>
      </c>
    </row>
    <row r="54516" spans="17:63" ht="29.25" customHeight="1" x14ac:dyDescent="0.2">
      <c r="Q54516" s="92" t="s">
        <v>50</v>
      </c>
      <c r="BF54516" s="101" t="s">
        <v>58</v>
      </c>
      <c r="BK54516" s="98" t="s">
        <v>70</v>
      </c>
    </row>
    <row r="54517" spans="17:63" ht="29.25" customHeight="1" x14ac:dyDescent="0.2">
      <c r="Q54517" s="92" t="s">
        <v>50</v>
      </c>
      <c r="BF54517" s="101" t="s">
        <v>58</v>
      </c>
      <c r="BK54517" s="98" t="s">
        <v>70</v>
      </c>
    </row>
    <row r="54518" spans="17:63" ht="29.25" customHeight="1" x14ac:dyDescent="0.2">
      <c r="Q54518" s="92" t="s">
        <v>50</v>
      </c>
      <c r="BF54518" s="101" t="s">
        <v>58</v>
      </c>
      <c r="BK54518" s="98" t="s">
        <v>70</v>
      </c>
    </row>
    <row r="54519" spans="17:63" ht="29.25" customHeight="1" x14ac:dyDescent="0.2">
      <c r="Q54519" s="92" t="s">
        <v>50</v>
      </c>
      <c r="BF54519" s="101" t="s">
        <v>58</v>
      </c>
      <c r="BK54519" s="98" t="s">
        <v>70</v>
      </c>
    </row>
    <row r="54520" spans="17:63" ht="29.25" customHeight="1" x14ac:dyDescent="0.2">
      <c r="Q54520" s="92" t="s">
        <v>50</v>
      </c>
      <c r="BF54520" s="101" t="s">
        <v>58</v>
      </c>
      <c r="BK54520" s="98" t="s">
        <v>70</v>
      </c>
    </row>
    <row r="54521" spans="17:63" ht="29.25" customHeight="1" x14ac:dyDescent="0.2">
      <c r="Q54521" s="92" t="s">
        <v>50</v>
      </c>
      <c r="BF54521" s="101" t="s">
        <v>58</v>
      </c>
      <c r="BK54521" s="98" t="s">
        <v>70</v>
      </c>
    </row>
    <row r="54522" spans="17:63" ht="29.25" customHeight="1" x14ac:dyDescent="0.2">
      <c r="Q54522" s="92" t="s">
        <v>50</v>
      </c>
      <c r="BF54522" s="101" t="s">
        <v>58</v>
      </c>
      <c r="BK54522" s="98" t="s">
        <v>70</v>
      </c>
    </row>
    <row r="54523" spans="17:63" ht="29.25" customHeight="1" x14ac:dyDescent="0.2">
      <c r="Q54523" s="92" t="s">
        <v>50</v>
      </c>
      <c r="BF54523" s="101" t="s">
        <v>58</v>
      </c>
      <c r="BK54523" s="98" t="s">
        <v>70</v>
      </c>
    </row>
    <row r="54524" spans="17:63" ht="29.25" customHeight="1" x14ac:dyDescent="0.2">
      <c r="Q54524" s="92" t="s">
        <v>50</v>
      </c>
      <c r="BF54524" s="101" t="s">
        <v>58</v>
      </c>
      <c r="BK54524" s="98" t="s">
        <v>70</v>
      </c>
    </row>
    <row r="54525" spans="17:63" ht="29.25" customHeight="1" x14ac:dyDescent="0.2">
      <c r="Q54525" s="92" t="s">
        <v>50</v>
      </c>
      <c r="BF54525" s="101" t="s">
        <v>58</v>
      </c>
      <c r="BK54525" s="98" t="s">
        <v>70</v>
      </c>
    </row>
    <row r="54526" spans="17:63" ht="29.25" customHeight="1" x14ac:dyDescent="0.2">
      <c r="Q54526" s="92" t="s">
        <v>50</v>
      </c>
      <c r="BF54526" s="101" t="s">
        <v>58</v>
      </c>
      <c r="BK54526" s="98" t="s">
        <v>70</v>
      </c>
    </row>
    <row r="54527" spans="17:63" ht="29.25" customHeight="1" x14ac:dyDescent="0.2">
      <c r="Q54527" s="92" t="s">
        <v>50</v>
      </c>
      <c r="BF54527" s="101" t="s">
        <v>58</v>
      </c>
      <c r="BK54527" s="98" t="s">
        <v>70</v>
      </c>
    </row>
    <row r="54528" spans="17:63" ht="29.25" customHeight="1" x14ac:dyDescent="0.2">
      <c r="Q54528" s="92" t="s">
        <v>50</v>
      </c>
      <c r="BF54528" s="101" t="s">
        <v>58</v>
      </c>
      <c r="BK54528" s="98" t="s">
        <v>70</v>
      </c>
    </row>
    <row r="54529" spans="17:63" ht="29.25" customHeight="1" x14ac:dyDescent="0.2">
      <c r="Q54529" s="92" t="s">
        <v>50</v>
      </c>
      <c r="BF54529" s="101" t="s">
        <v>58</v>
      </c>
      <c r="BK54529" s="98" t="s">
        <v>70</v>
      </c>
    </row>
    <row r="54530" spans="17:63" ht="29.25" customHeight="1" x14ac:dyDescent="0.2">
      <c r="Q54530" s="92" t="s">
        <v>50</v>
      </c>
      <c r="BF54530" s="101" t="s">
        <v>58</v>
      </c>
      <c r="BK54530" s="98" t="s">
        <v>70</v>
      </c>
    </row>
    <row r="54531" spans="17:63" ht="29.25" customHeight="1" x14ac:dyDescent="0.2">
      <c r="Q54531" s="92" t="s">
        <v>50</v>
      </c>
      <c r="BF54531" s="101" t="s">
        <v>58</v>
      </c>
      <c r="BK54531" s="98" t="s">
        <v>70</v>
      </c>
    </row>
    <row r="54532" spans="17:63" ht="29.25" customHeight="1" x14ac:dyDescent="0.2">
      <c r="Q54532" s="92" t="s">
        <v>50</v>
      </c>
      <c r="BF54532" s="101" t="s">
        <v>58</v>
      </c>
      <c r="BK54532" s="98" t="s">
        <v>70</v>
      </c>
    </row>
    <row r="54533" spans="17:63" ht="29.25" customHeight="1" x14ac:dyDescent="0.2">
      <c r="Q54533" s="92" t="s">
        <v>50</v>
      </c>
      <c r="BF54533" s="101" t="s">
        <v>58</v>
      </c>
      <c r="BK54533" s="98" t="s">
        <v>70</v>
      </c>
    </row>
    <row r="54534" spans="17:63" ht="29.25" customHeight="1" x14ac:dyDescent="0.2">
      <c r="Q54534" s="92" t="s">
        <v>50</v>
      </c>
      <c r="BF54534" s="101" t="s">
        <v>58</v>
      </c>
      <c r="BK54534" s="98" t="s">
        <v>70</v>
      </c>
    </row>
    <row r="54535" spans="17:63" ht="29.25" customHeight="1" x14ac:dyDescent="0.2">
      <c r="Q54535" s="92" t="s">
        <v>50</v>
      </c>
      <c r="BF54535" s="101" t="s">
        <v>58</v>
      </c>
      <c r="BK54535" s="98" t="s">
        <v>70</v>
      </c>
    </row>
    <row r="54536" spans="17:63" ht="29.25" customHeight="1" x14ac:dyDescent="0.2">
      <c r="Q54536" s="92" t="s">
        <v>50</v>
      </c>
      <c r="BF54536" s="101" t="s">
        <v>58</v>
      </c>
      <c r="BK54536" s="98" t="s">
        <v>70</v>
      </c>
    </row>
    <row r="54537" spans="17:63" ht="29.25" customHeight="1" x14ac:dyDescent="0.2">
      <c r="Q54537" s="92" t="s">
        <v>50</v>
      </c>
      <c r="BF54537" s="101" t="s">
        <v>58</v>
      </c>
      <c r="BK54537" s="98" t="s">
        <v>70</v>
      </c>
    </row>
    <row r="54538" spans="17:63" ht="29.25" customHeight="1" x14ac:dyDescent="0.2">
      <c r="Q54538" s="92" t="s">
        <v>50</v>
      </c>
      <c r="BF54538" s="101" t="s">
        <v>58</v>
      </c>
      <c r="BK54538" s="98" t="s">
        <v>70</v>
      </c>
    </row>
    <row r="54539" spans="17:63" ht="29.25" customHeight="1" x14ac:dyDescent="0.2">
      <c r="Q54539" s="92" t="s">
        <v>50</v>
      </c>
      <c r="BF54539" s="101" t="s">
        <v>58</v>
      </c>
      <c r="BK54539" s="98" t="s">
        <v>70</v>
      </c>
    </row>
    <row r="54540" spans="17:63" ht="29.25" customHeight="1" x14ac:dyDescent="0.2">
      <c r="Q54540" s="92" t="s">
        <v>50</v>
      </c>
      <c r="BF54540" s="101" t="s">
        <v>58</v>
      </c>
      <c r="BK54540" s="98" t="s">
        <v>70</v>
      </c>
    </row>
    <row r="54541" spans="17:63" ht="29.25" customHeight="1" x14ac:dyDescent="0.2">
      <c r="Q54541" s="92" t="s">
        <v>50</v>
      </c>
      <c r="BF54541" s="101" t="s">
        <v>58</v>
      </c>
      <c r="BK54541" s="98" t="s">
        <v>70</v>
      </c>
    </row>
    <row r="54542" spans="17:63" ht="29.25" customHeight="1" x14ac:dyDescent="0.2">
      <c r="Q54542" s="92" t="s">
        <v>50</v>
      </c>
      <c r="BF54542" s="101" t="s">
        <v>58</v>
      </c>
      <c r="BK54542" s="98" t="s">
        <v>70</v>
      </c>
    </row>
    <row r="54543" spans="17:63" ht="29.25" customHeight="1" x14ac:dyDescent="0.2">
      <c r="Q54543" s="92" t="s">
        <v>50</v>
      </c>
      <c r="BF54543" s="101" t="s">
        <v>58</v>
      </c>
      <c r="BK54543" s="98" t="s">
        <v>70</v>
      </c>
    </row>
    <row r="54544" spans="17:63" ht="29.25" customHeight="1" x14ac:dyDescent="0.2">
      <c r="Q54544" s="92" t="s">
        <v>50</v>
      </c>
      <c r="BF54544" s="101" t="s">
        <v>58</v>
      </c>
      <c r="BK54544" s="98" t="s">
        <v>70</v>
      </c>
    </row>
    <row r="54545" spans="17:63" ht="29.25" customHeight="1" x14ac:dyDescent="0.2">
      <c r="Q54545" s="92" t="s">
        <v>50</v>
      </c>
      <c r="BF54545" s="101" t="s">
        <v>58</v>
      </c>
      <c r="BK54545" s="98" t="s">
        <v>70</v>
      </c>
    </row>
    <row r="54546" spans="17:63" ht="29.25" customHeight="1" x14ac:dyDescent="0.2">
      <c r="Q54546" s="92" t="s">
        <v>50</v>
      </c>
      <c r="BF54546" s="101" t="s">
        <v>58</v>
      </c>
      <c r="BK54546" s="98" t="s">
        <v>70</v>
      </c>
    </row>
    <row r="54547" spans="17:63" ht="29.25" customHeight="1" x14ac:dyDescent="0.2">
      <c r="Q54547" s="92" t="s">
        <v>50</v>
      </c>
      <c r="BF54547" s="101" t="s">
        <v>58</v>
      </c>
      <c r="BK54547" s="98" t="s">
        <v>70</v>
      </c>
    </row>
    <row r="54548" spans="17:63" ht="29.25" customHeight="1" x14ac:dyDescent="0.2">
      <c r="Q54548" s="92" t="s">
        <v>50</v>
      </c>
      <c r="BF54548" s="101" t="s">
        <v>58</v>
      </c>
      <c r="BK54548" s="98" t="s">
        <v>70</v>
      </c>
    </row>
    <row r="54549" spans="17:63" ht="29.25" customHeight="1" x14ac:dyDescent="0.2">
      <c r="Q54549" s="92" t="s">
        <v>50</v>
      </c>
      <c r="BF54549" s="101" t="s">
        <v>58</v>
      </c>
      <c r="BK54549" s="98" t="s">
        <v>70</v>
      </c>
    </row>
    <row r="54550" spans="17:63" ht="29.25" customHeight="1" x14ac:dyDescent="0.2">
      <c r="Q54550" s="92" t="s">
        <v>50</v>
      </c>
      <c r="BF54550" s="101" t="s">
        <v>58</v>
      </c>
      <c r="BK54550" s="98" t="s">
        <v>70</v>
      </c>
    </row>
    <row r="54551" spans="17:63" ht="29.25" customHeight="1" x14ac:dyDescent="0.2">
      <c r="Q54551" s="92" t="s">
        <v>50</v>
      </c>
      <c r="BF54551" s="101" t="s">
        <v>58</v>
      </c>
      <c r="BK54551" s="98" t="s">
        <v>70</v>
      </c>
    </row>
    <row r="54552" spans="17:63" ht="29.25" customHeight="1" x14ac:dyDescent="0.2">
      <c r="Q54552" s="92" t="s">
        <v>50</v>
      </c>
      <c r="BF54552" s="101" t="s">
        <v>58</v>
      </c>
      <c r="BK54552" s="98" t="s">
        <v>70</v>
      </c>
    </row>
    <row r="54553" spans="17:63" ht="29.25" customHeight="1" x14ac:dyDescent="0.2">
      <c r="Q54553" s="92" t="s">
        <v>50</v>
      </c>
      <c r="BF54553" s="101" t="s">
        <v>58</v>
      </c>
      <c r="BK54553" s="98" t="s">
        <v>70</v>
      </c>
    </row>
    <row r="54554" spans="17:63" ht="29.25" customHeight="1" x14ac:dyDescent="0.2">
      <c r="Q54554" s="92" t="s">
        <v>50</v>
      </c>
      <c r="BF54554" s="101" t="s">
        <v>58</v>
      </c>
      <c r="BK54554" s="98" t="s">
        <v>70</v>
      </c>
    </row>
    <row r="54555" spans="17:63" ht="29.25" customHeight="1" x14ac:dyDescent="0.2">
      <c r="Q54555" s="92" t="s">
        <v>50</v>
      </c>
      <c r="BF54555" s="101" t="s">
        <v>58</v>
      </c>
      <c r="BK54555" s="98" t="s">
        <v>70</v>
      </c>
    </row>
    <row r="54556" spans="17:63" ht="29.25" customHeight="1" x14ac:dyDescent="0.2">
      <c r="Q54556" s="92" t="s">
        <v>50</v>
      </c>
      <c r="BF54556" s="101" t="s">
        <v>58</v>
      </c>
      <c r="BK54556" s="98" t="s">
        <v>70</v>
      </c>
    </row>
    <row r="54557" spans="17:63" ht="29.25" customHeight="1" x14ac:dyDescent="0.2">
      <c r="Q54557" s="92" t="s">
        <v>50</v>
      </c>
      <c r="BF54557" s="101" t="s">
        <v>58</v>
      </c>
      <c r="BK54557" s="98" t="s">
        <v>70</v>
      </c>
    </row>
    <row r="54558" spans="17:63" ht="29.25" customHeight="1" x14ac:dyDescent="0.2">
      <c r="Q54558" s="92" t="s">
        <v>50</v>
      </c>
      <c r="BF54558" s="101" t="s">
        <v>58</v>
      </c>
      <c r="BK54558" s="98" t="s">
        <v>70</v>
      </c>
    </row>
    <row r="54559" spans="17:63" ht="29.25" customHeight="1" x14ac:dyDescent="0.2">
      <c r="Q54559" s="92" t="s">
        <v>50</v>
      </c>
      <c r="BF54559" s="101" t="s">
        <v>58</v>
      </c>
      <c r="BK54559" s="98" t="s">
        <v>70</v>
      </c>
    </row>
    <row r="54560" spans="17:63" ht="29.25" customHeight="1" x14ac:dyDescent="0.2">
      <c r="Q54560" s="92" t="s">
        <v>50</v>
      </c>
      <c r="BF54560" s="101" t="s">
        <v>58</v>
      </c>
      <c r="BK54560" s="98" t="s">
        <v>70</v>
      </c>
    </row>
    <row r="54561" spans="17:63" ht="29.25" customHeight="1" x14ac:dyDescent="0.2">
      <c r="Q54561" s="92" t="s">
        <v>50</v>
      </c>
      <c r="BF54561" s="101" t="s">
        <v>58</v>
      </c>
      <c r="BK54561" s="98" t="s">
        <v>70</v>
      </c>
    </row>
    <row r="54562" spans="17:63" ht="29.25" customHeight="1" x14ac:dyDescent="0.2">
      <c r="Q54562" s="92" t="s">
        <v>50</v>
      </c>
      <c r="BF54562" s="101" t="s">
        <v>58</v>
      </c>
      <c r="BK54562" s="98" t="s">
        <v>70</v>
      </c>
    </row>
    <row r="54563" spans="17:63" ht="29.25" customHeight="1" x14ac:dyDescent="0.2">
      <c r="Q54563" s="92" t="s">
        <v>50</v>
      </c>
      <c r="BF54563" s="101" t="s">
        <v>58</v>
      </c>
      <c r="BK54563" s="98" t="s">
        <v>70</v>
      </c>
    </row>
    <row r="54564" spans="17:63" ht="29.25" customHeight="1" x14ac:dyDescent="0.2">
      <c r="Q54564" s="92" t="s">
        <v>50</v>
      </c>
      <c r="BF54564" s="101" t="s">
        <v>58</v>
      </c>
      <c r="BK54564" s="98" t="s">
        <v>70</v>
      </c>
    </row>
    <row r="54565" spans="17:63" ht="29.25" customHeight="1" x14ac:dyDescent="0.2">
      <c r="Q54565" s="92" t="s">
        <v>50</v>
      </c>
      <c r="BF54565" s="101" t="s">
        <v>58</v>
      </c>
      <c r="BK54565" s="98" t="s">
        <v>70</v>
      </c>
    </row>
    <row r="54566" spans="17:63" ht="29.25" customHeight="1" x14ac:dyDescent="0.2">
      <c r="Q54566" s="92" t="s">
        <v>50</v>
      </c>
      <c r="BF54566" s="101" t="s">
        <v>58</v>
      </c>
      <c r="BK54566" s="98" t="s">
        <v>70</v>
      </c>
    </row>
    <row r="54567" spans="17:63" ht="29.25" customHeight="1" x14ac:dyDescent="0.2">
      <c r="Q54567" s="92" t="s">
        <v>50</v>
      </c>
      <c r="BF54567" s="101" t="s">
        <v>58</v>
      </c>
      <c r="BK54567" s="98" t="s">
        <v>70</v>
      </c>
    </row>
    <row r="54568" spans="17:63" ht="29.25" customHeight="1" x14ac:dyDescent="0.2">
      <c r="Q54568" s="92" t="s">
        <v>50</v>
      </c>
      <c r="BF54568" s="101" t="s">
        <v>58</v>
      </c>
      <c r="BK54568" s="98" t="s">
        <v>70</v>
      </c>
    </row>
    <row r="54569" spans="17:63" ht="29.25" customHeight="1" x14ac:dyDescent="0.2">
      <c r="Q54569" s="92" t="s">
        <v>50</v>
      </c>
      <c r="BF54569" s="101" t="s">
        <v>58</v>
      </c>
      <c r="BK54569" s="98" t="s">
        <v>70</v>
      </c>
    </row>
    <row r="54570" spans="17:63" ht="29.25" customHeight="1" x14ac:dyDescent="0.2">
      <c r="Q54570" s="92" t="s">
        <v>50</v>
      </c>
      <c r="BF54570" s="101" t="s">
        <v>58</v>
      </c>
      <c r="BK54570" s="98" t="s">
        <v>70</v>
      </c>
    </row>
    <row r="54571" spans="17:63" ht="29.25" customHeight="1" x14ac:dyDescent="0.2">
      <c r="Q54571" s="92" t="s">
        <v>50</v>
      </c>
      <c r="BF54571" s="101" t="s">
        <v>58</v>
      </c>
      <c r="BK54571" s="98" t="s">
        <v>70</v>
      </c>
    </row>
    <row r="54572" spans="17:63" ht="29.25" customHeight="1" x14ac:dyDescent="0.2">
      <c r="Q54572" s="92" t="s">
        <v>50</v>
      </c>
      <c r="BF54572" s="101" t="s">
        <v>58</v>
      </c>
      <c r="BK54572" s="98" t="s">
        <v>70</v>
      </c>
    </row>
    <row r="54573" spans="17:63" ht="29.25" customHeight="1" x14ac:dyDescent="0.2">
      <c r="Q54573" s="92" t="s">
        <v>50</v>
      </c>
      <c r="BF54573" s="101" t="s">
        <v>58</v>
      </c>
      <c r="BK54573" s="98" t="s">
        <v>70</v>
      </c>
    </row>
    <row r="54574" spans="17:63" ht="29.25" customHeight="1" x14ac:dyDescent="0.2">
      <c r="Q54574" s="92" t="s">
        <v>50</v>
      </c>
      <c r="BF54574" s="101" t="s">
        <v>58</v>
      </c>
      <c r="BK54574" s="98" t="s">
        <v>70</v>
      </c>
    </row>
    <row r="54575" spans="17:63" ht="29.25" customHeight="1" x14ac:dyDescent="0.2">
      <c r="Q54575" s="92" t="s">
        <v>50</v>
      </c>
      <c r="BF54575" s="101" t="s">
        <v>58</v>
      </c>
      <c r="BK54575" s="98" t="s">
        <v>70</v>
      </c>
    </row>
    <row r="54576" spans="17:63" ht="29.25" customHeight="1" x14ac:dyDescent="0.2">
      <c r="Q54576" s="92" t="s">
        <v>50</v>
      </c>
      <c r="BF54576" s="101" t="s">
        <v>58</v>
      </c>
      <c r="BK54576" s="98" t="s">
        <v>70</v>
      </c>
    </row>
    <row r="54577" spans="17:63" ht="29.25" customHeight="1" x14ac:dyDescent="0.2">
      <c r="Q54577" s="92" t="s">
        <v>50</v>
      </c>
      <c r="BF54577" s="101" t="s">
        <v>58</v>
      </c>
      <c r="BK54577" s="98" t="s">
        <v>70</v>
      </c>
    </row>
    <row r="54578" spans="17:63" ht="29.25" customHeight="1" x14ac:dyDescent="0.2">
      <c r="Q54578" s="92" t="s">
        <v>50</v>
      </c>
      <c r="BF54578" s="101" t="s">
        <v>58</v>
      </c>
      <c r="BK54578" s="98" t="s">
        <v>70</v>
      </c>
    </row>
    <row r="54579" spans="17:63" ht="29.25" customHeight="1" x14ac:dyDescent="0.2">
      <c r="Q54579" s="92" t="s">
        <v>50</v>
      </c>
      <c r="BF54579" s="101" t="s">
        <v>58</v>
      </c>
      <c r="BK54579" s="98" t="s">
        <v>70</v>
      </c>
    </row>
    <row r="54580" spans="17:63" ht="29.25" customHeight="1" x14ac:dyDescent="0.2">
      <c r="Q54580" s="92" t="s">
        <v>50</v>
      </c>
      <c r="BF54580" s="101" t="s">
        <v>58</v>
      </c>
      <c r="BK54580" s="98" t="s">
        <v>70</v>
      </c>
    </row>
    <row r="54581" spans="17:63" ht="29.25" customHeight="1" x14ac:dyDescent="0.2">
      <c r="Q54581" s="92" t="s">
        <v>50</v>
      </c>
      <c r="BF54581" s="101" t="s">
        <v>58</v>
      </c>
      <c r="BK54581" s="98" t="s">
        <v>70</v>
      </c>
    </row>
    <row r="54582" spans="17:63" ht="29.25" customHeight="1" x14ac:dyDescent="0.2">
      <c r="Q54582" s="92" t="s">
        <v>50</v>
      </c>
      <c r="BF54582" s="101" t="s">
        <v>58</v>
      </c>
      <c r="BK54582" s="98" t="s">
        <v>70</v>
      </c>
    </row>
    <row r="54583" spans="17:63" ht="29.25" customHeight="1" x14ac:dyDescent="0.2">
      <c r="Q54583" s="92" t="s">
        <v>50</v>
      </c>
      <c r="BF54583" s="101" t="s">
        <v>58</v>
      </c>
      <c r="BK54583" s="98" t="s">
        <v>70</v>
      </c>
    </row>
    <row r="54584" spans="17:63" ht="29.25" customHeight="1" x14ac:dyDescent="0.2">
      <c r="Q54584" s="92" t="s">
        <v>50</v>
      </c>
      <c r="BF54584" s="101" t="s">
        <v>58</v>
      </c>
      <c r="BK54584" s="98" t="s">
        <v>70</v>
      </c>
    </row>
    <row r="54585" spans="17:63" ht="29.25" customHeight="1" x14ac:dyDescent="0.2">
      <c r="Q54585" s="92" t="s">
        <v>50</v>
      </c>
      <c r="BF54585" s="101" t="s">
        <v>58</v>
      </c>
      <c r="BK54585" s="98" t="s">
        <v>70</v>
      </c>
    </row>
    <row r="54586" spans="17:63" ht="29.25" customHeight="1" x14ac:dyDescent="0.2">
      <c r="Q54586" s="92" t="s">
        <v>50</v>
      </c>
      <c r="BF54586" s="101" t="s">
        <v>58</v>
      </c>
      <c r="BK54586" s="98" t="s">
        <v>70</v>
      </c>
    </row>
    <row r="54587" spans="17:63" ht="29.25" customHeight="1" x14ac:dyDescent="0.2">
      <c r="Q54587" s="92" t="s">
        <v>50</v>
      </c>
      <c r="BF54587" s="101" t="s">
        <v>58</v>
      </c>
      <c r="BK54587" s="98" t="s">
        <v>70</v>
      </c>
    </row>
    <row r="54588" spans="17:63" ht="29.25" customHeight="1" x14ac:dyDescent="0.2">
      <c r="Q54588" s="92" t="s">
        <v>50</v>
      </c>
      <c r="BF54588" s="101" t="s">
        <v>58</v>
      </c>
      <c r="BK54588" s="98" t="s">
        <v>70</v>
      </c>
    </row>
    <row r="54589" spans="17:63" ht="29.25" customHeight="1" x14ac:dyDescent="0.2">
      <c r="Q54589" s="92" t="s">
        <v>50</v>
      </c>
      <c r="BF54589" s="101" t="s">
        <v>58</v>
      </c>
      <c r="BK54589" s="98" t="s">
        <v>70</v>
      </c>
    </row>
    <row r="54590" spans="17:63" ht="29.25" customHeight="1" x14ac:dyDescent="0.2">
      <c r="Q54590" s="92" t="s">
        <v>50</v>
      </c>
      <c r="BF54590" s="101" t="s">
        <v>58</v>
      </c>
      <c r="BK54590" s="98" t="s">
        <v>70</v>
      </c>
    </row>
    <row r="54591" spans="17:63" ht="29.25" customHeight="1" x14ac:dyDescent="0.2">
      <c r="Q54591" s="92" t="s">
        <v>50</v>
      </c>
      <c r="BF54591" s="101" t="s">
        <v>58</v>
      </c>
      <c r="BK54591" s="98" t="s">
        <v>70</v>
      </c>
    </row>
    <row r="54592" spans="17:63" ht="29.25" customHeight="1" x14ac:dyDescent="0.2">
      <c r="Q54592" s="92" t="s">
        <v>50</v>
      </c>
      <c r="BF54592" s="101" t="s">
        <v>58</v>
      </c>
      <c r="BK54592" s="98" t="s">
        <v>70</v>
      </c>
    </row>
    <row r="54593" spans="17:63" ht="29.25" customHeight="1" x14ac:dyDescent="0.2">
      <c r="Q54593" s="92" t="s">
        <v>50</v>
      </c>
      <c r="BF54593" s="101" t="s">
        <v>58</v>
      </c>
      <c r="BK54593" s="98" t="s">
        <v>70</v>
      </c>
    </row>
    <row r="54594" spans="17:63" ht="29.25" customHeight="1" x14ac:dyDescent="0.2">
      <c r="Q54594" s="92" t="s">
        <v>50</v>
      </c>
      <c r="BF54594" s="101" t="s">
        <v>58</v>
      </c>
      <c r="BK54594" s="98" t="s">
        <v>70</v>
      </c>
    </row>
    <row r="54595" spans="17:63" ht="29.25" customHeight="1" x14ac:dyDescent="0.2">
      <c r="Q54595" s="92" t="s">
        <v>50</v>
      </c>
      <c r="BF54595" s="101" t="s">
        <v>58</v>
      </c>
      <c r="BK54595" s="98" t="s">
        <v>70</v>
      </c>
    </row>
    <row r="54596" spans="17:63" ht="29.25" customHeight="1" x14ac:dyDescent="0.2">
      <c r="Q54596" s="92" t="s">
        <v>50</v>
      </c>
      <c r="BF54596" s="101" t="s">
        <v>58</v>
      </c>
      <c r="BK54596" s="98" t="s">
        <v>70</v>
      </c>
    </row>
    <row r="54597" spans="17:63" ht="29.25" customHeight="1" x14ac:dyDescent="0.2">
      <c r="Q54597" s="92" t="s">
        <v>50</v>
      </c>
      <c r="BF54597" s="101" t="s">
        <v>58</v>
      </c>
      <c r="BK54597" s="98" t="s">
        <v>70</v>
      </c>
    </row>
    <row r="54598" spans="17:63" ht="29.25" customHeight="1" x14ac:dyDescent="0.2">
      <c r="Q54598" s="92" t="s">
        <v>50</v>
      </c>
      <c r="BF54598" s="101" t="s">
        <v>58</v>
      </c>
      <c r="BK54598" s="98" t="s">
        <v>70</v>
      </c>
    </row>
    <row r="54599" spans="17:63" ht="29.25" customHeight="1" x14ac:dyDescent="0.2">
      <c r="Q54599" s="92" t="s">
        <v>50</v>
      </c>
      <c r="BF54599" s="101" t="s">
        <v>58</v>
      </c>
      <c r="BK54599" s="98" t="s">
        <v>70</v>
      </c>
    </row>
    <row r="54600" spans="17:63" ht="29.25" customHeight="1" x14ac:dyDescent="0.2">
      <c r="Q54600" s="92" t="s">
        <v>50</v>
      </c>
      <c r="BF54600" s="101" t="s">
        <v>58</v>
      </c>
      <c r="BK54600" s="98" t="s">
        <v>70</v>
      </c>
    </row>
    <row r="54601" spans="17:63" ht="29.25" customHeight="1" x14ac:dyDescent="0.2">
      <c r="Q54601" s="92" t="s">
        <v>50</v>
      </c>
      <c r="BF54601" s="101" t="s">
        <v>58</v>
      </c>
      <c r="BK54601" s="98" t="s">
        <v>70</v>
      </c>
    </row>
    <row r="54602" spans="17:63" ht="29.25" customHeight="1" x14ac:dyDescent="0.2">
      <c r="Q54602" s="92" t="s">
        <v>50</v>
      </c>
      <c r="BF54602" s="101" t="s">
        <v>58</v>
      </c>
      <c r="BK54602" s="98" t="s">
        <v>70</v>
      </c>
    </row>
    <row r="54603" spans="17:63" ht="29.25" customHeight="1" x14ac:dyDescent="0.2">
      <c r="Q54603" s="92" t="s">
        <v>50</v>
      </c>
      <c r="BF54603" s="101" t="s">
        <v>58</v>
      </c>
      <c r="BK54603" s="98" t="s">
        <v>70</v>
      </c>
    </row>
    <row r="54604" spans="17:63" ht="29.25" customHeight="1" x14ac:dyDescent="0.2">
      <c r="Q54604" s="92" t="s">
        <v>50</v>
      </c>
      <c r="BF54604" s="101" t="s">
        <v>58</v>
      </c>
      <c r="BK54604" s="98" t="s">
        <v>70</v>
      </c>
    </row>
    <row r="54605" spans="17:63" ht="29.25" customHeight="1" x14ac:dyDescent="0.2">
      <c r="Q54605" s="92" t="s">
        <v>50</v>
      </c>
      <c r="BF54605" s="101" t="s">
        <v>58</v>
      </c>
      <c r="BK54605" s="98" t="s">
        <v>70</v>
      </c>
    </row>
    <row r="54606" spans="17:63" ht="29.25" customHeight="1" x14ac:dyDescent="0.2">
      <c r="Q54606" s="92" t="s">
        <v>50</v>
      </c>
      <c r="BF54606" s="101" t="s">
        <v>58</v>
      </c>
      <c r="BK54606" s="98" t="s">
        <v>70</v>
      </c>
    </row>
    <row r="54607" spans="17:63" ht="29.25" customHeight="1" x14ac:dyDescent="0.2">
      <c r="Q54607" s="92" t="s">
        <v>50</v>
      </c>
      <c r="BF54607" s="101" t="s">
        <v>58</v>
      </c>
      <c r="BK54607" s="98" t="s">
        <v>70</v>
      </c>
    </row>
    <row r="54608" spans="17:63" ht="29.25" customHeight="1" x14ac:dyDescent="0.2">
      <c r="Q54608" s="92" t="s">
        <v>50</v>
      </c>
      <c r="BF54608" s="101" t="s">
        <v>58</v>
      </c>
      <c r="BK54608" s="98" t="s">
        <v>70</v>
      </c>
    </row>
    <row r="54609" spans="17:63" ht="29.25" customHeight="1" x14ac:dyDescent="0.2">
      <c r="Q54609" s="92" t="s">
        <v>50</v>
      </c>
      <c r="BF54609" s="101" t="s">
        <v>58</v>
      </c>
      <c r="BK54609" s="98" t="s">
        <v>70</v>
      </c>
    </row>
    <row r="54610" spans="17:63" ht="29.25" customHeight="1" x14ac:dyDescent="0.2">
      <c r="Q54610" s="92" t="s">
        <v>50</v>
      </c>
      <c r="BF54610" s="101" t="s">
        <v>58</v>
      </c>
      <c r="BK54610" s="98" t="s">
        <v>70</v>
      </c>
    </row>
    <row r="54611" spans="17:63" ht="29.25" customHeight="1" x14ac:dyDescent="0.2">
      <c r="Q54611" s="92" t="s">
        <v>50</v>
      </c>
      <c r="BF54611" s="101" t="s">
        <v>58</v>
      </c>
      <c r="BK54611" s="98" t="s">
        <v>70</v>
      </c>
    </row>
    <row r="54612" spans="17:63" ht="29.25" customHeight="1" x14ac:dyDescent="0.2">
      <c r="Q54612" s="92" t="s">
        <v>50</v>
      </c>
      <c r="BF54612" s="101" t="s">
        <v>58</v>
      </c>
      <c r="BK54612" s="98" t="s">
        <v>70</v>
      </c>
    </row>
    <row r="54613" spans="17:63" ht="29.25" customHeight="1" x14ac:dyDescent="0.2">
      <c r="Q54613" s="92" t="s">
        <v>50</v>
      </c>
      <c r="BF54613" s="101" t="s">
        <v>58</v>
      </c>
      <c r="BK54613" s="98" t="s">
        <v>70</v>
      </c>
    </row>
    <row r="54614" spans="17:63" ht="29.25" customHeight="1" x14ac:dyDescent="0.2">
      <c r="Q54614" s="92" t="s">
        <v>50</v>
      </c>
      <c r="BF54614" s="101" t="s">
        <v>58</v>
      </c>
      <c r="BK54614" s="98" t="s">
        <v>70</v>
      </c>
    </row>
    <row r="54615" spans="17:63" ht="29.25" customHeight="1" x14ac:dyDescent="0.2">
      <c r="Q54615" s="92" t="s">
        <v>50</v>
      </c>
      <c r="BF54615" s="101" t="s">
        <v>58</v>
      </c>
      <c r="BK54615" s="98" t="s">
        <v>70</v>
      </c>
    </row>
    <row r="54616" spans="17:63" ht="29.25" customHeight="1" x14ac:dyDescent="0.2">
      <c r="Q54616" s="92" t="s">
        <v>50</v>
      </c>
      <c r="BF54616" s="101" t="s">
        <v>58</v>
      </c>
      <c r="BK54616" s="98" t="s">
        <v>70</v>
      </c>
    </row>
    <row r="54617" spans="17:63" ht="29.25" customHeight="1" x14ac:dyDescent="0.2">
      <c r="Q54617" s="92" t="s">
        <v>50</v>
      </c>
      <c r="BF54617" s="101" t="s">
        <v>58</v>
      </c>
      <c r="BK54617" s="98" t="s">
        <v>70</v>
      </c>
    </row>
    <row r="54618" spans="17:63" ht="29.25" customHeight="1" x14ac:dyDescent="0.2">
      <c r="Q54618" s="92" t="s">
        <v>50</v>
      </c>
      <c r="BF54618" s="101" t="s">
        <v>58</v>
      </c>
      <c r="BK54618" s="98" t="s">
        <v>70</v>
      </c>
    </row>
    <row r="54619" spans="17:63" ht="29.25" customHeight="1" x14ac:dyDescent="0.2">
      <c r="Q54619" s="92" t="s">
        <v>50</v>
      </c>
      <c r="BF54619" s="101" t="s">
        <v>58</v>
      </c>
      <c r="BK54619" s="98" t="s">
        <v>70</v>
      </c>
    </row>
    <row r="54620" spans="17:63" ht="29.25" customHeight="1" x14ac:dyDescent="0.2">
      <c r="Q54620" s="92" t="s">
        <v>50</v>
      </c>
      <c r="BF54620" s="101" t="s">
        <v>58</v>
      </c>
      <c r="BK54620" s="98" t="s">
        <v>70</v>
      </c>
    </row>
    <row r="54621" spans="17:63" ht="29.25" customHeight="1" x14ac:dyDescent="0.2">
      <c r="Q54621" s="92" t="s">
        <v>50</v>
      </c>
      <c r="BF54621" s="101" t="s">
        <v>58</v>
      </c>
      <c r="BK54621" s="98" t="s">
        <v>70</v>
      </c>
    </row>
    <row r="54622" spans="17:63" ht="29.25" customHeight="1" x14ac:dyDescent="0.2">
      <c r="Q54622" s="92" t="s">
        <v>50</v>
      </c>
      <c r="BF54622" s="101" t="s">
        <v>58</v>
      </c>
      <c r="BK54622" s="98" t="s">
        <v>70</v>
      </c>
    </row>
    <row r="54623" spans="17:63" ht="29.25" customHeight="1" x14ac:dyDescent="0.2">
      <c r="Q54623" s="92" t="s">
        <v>50</v>
      </c>
      <c r="BF54623" s="101" t="s">
        <v>58</v>
      </c>
      <c r="BK54623" s="98" t="s">
        <v>70</v>
      </c>
    </row>
    <row r="54624" spans="17:63" ht="29.25" customHeight="1" x14ac:dyDescent="0.2">
      <c r="Q54624" s="92" t="s">
        <v>50</v>
      </c>
      <c r="BF54624" s="101" t="s">
        <v>58</v>
      </c>
      <c r="BK54624" s="98" t="s">
        <v>70</v>
      </c>
    </row>
    <row r="54625" spans="17:63" ht="29.25" customHeight="1" x14ac:dyDescent="0.2">
      <c r="Q54625" s="92" t="s">
        <v>50</v>
      </c>
      <c r="BF54625" s="101" t="s">
        <v>58</v>
      </c>
      <c r="BK54625" s="98" t="s">
        <v>70</v>
      </c>
    </row>
    <row r="54626" spans="17:63" ht="29.25" customHeight="1" x14ac:dyDescent="0.2">
      <c r="Q54626" s="92" t="s">
        <v>50</v>
      </c>
      <c r="BF54626" s="101" t="s">
        <v>58</v>
      </c>
      <c r="BK54626" s="98" t="s">
        <v>70</v>
      </c>
    </row>
    <row r="54627" spans="17:63" ht="29.25" customHeight="1" x14ac:dyDescent="0.2">
      <c r="Q54627" s="92" t="s">
        <v>50</v>
      </c>
      <c r="BF54627" s="101" t="s">
        <v>58</v>
      </c>
      <c r="BK54627" s="98" t="s">
        <v>70</v>
      </c>
    </row>
    <row r="54628" spans="17:63" ht="29.25" customHeight="1" x14ac:dyDescent="0.2">
      <c r="Q54628" s="92" t="s">
        <v>50</v>
      </c>
      <c r="BF54628" s="101" t="s">
        <v>58</v>
      </c>
      <c r="BK54628" s="98" t="s">
        <v>70</v>
      </c>
    </row>
    <row r="54629" spans="17:63" ht="29.25" customHeight="1" x14ac:dyDescent="0.2">
      <c r="Q54629" s="92" t="s">
        <v>50</v>
      </c>
      <c r="BF54629" s="101" t="s">
        <v>58</v>
      </c>
      <c r="BK54629" s="98" t="s">
        <v>70</v>
      </c>
    </row>
    <row r="54630" spans="17:63" ht="29.25" customHeight="1" x14ac:dyDescent="0.2">
      <c r="Q54630" s="92" t="s">
        <v>50</v>
      </c>
      <c r="BF54630" s="101" t="s">
        <v>58</v>
      </c>
      <c r="BK54630" s="98" t="s">
        <v>70</v>
      </c>
    </row>
    <row r="54631" spans="17:63" ht="29.25" customHeight="1" x14ac:dyDescent="0.2">
      <c r="Q54631" s="92" t="s">
        <v>50</v>
      </c>
      <c r="BF54631" s="101" t="s">
        <v>58</v>
      </c>
      <c r="BK54631" s="98" t="s">
        <v>70</v>
      </c>
    </row>
    <row r="54632" spans="17:63" ht="29.25" customHeight="1" x14ac:dyDescent="0.2">
      <c r="Q54632" s="92" t="s">
        <v>50</v>
      </c>
      <c r="BF54632" s="101" t="s">
        <v>58</v>
      </c>
      <c r="BK54632" s="98" t="s">
        <v>70</v>
      </c>
    </row>
    <row r="54633" spans="17:63" ht="29.25" customHeight="1" x14ac:dyDescent="0.2">
      <c r="Q54633" s="92" t="s">
        <v>50</v>
      </c>
      <c r="BF54633" s="101" t="s">
        <v>58</v>
      </c>
      <c r="BK54633" s="98" t="s">
        <v>70</v>
      </c>
    </row>
    <row r="54634" spans="17:63" ht="29.25" customHeight="1" x14ac:dyDescent="0.2">
      <c r="Q54634" s="92" t="s">
        <v>50</v>
      </c>
      <c r="BF54634" s="101" t="s">
        <v>58</v>
      </c>
      <c r="BK54634" s="98" t="s">
        <v>70</v>
      </c>
    </row>
    <row r="54635" spans="17:63" ht="29.25" customHeight="1" x14ac:dyDescent="0.2">
      <c r="Q54635" s="92" t="s">
        <v>50</v>
      </c>
      <c r="BF54635" s="101" t="s">
        <v>58</v>
      </c>
      <c r="BK54635" s="98" t="s">
        <v>70</v>
      </c>
    </row>
    <row r="54636" spans="17:63" ht="29.25" customHeight="1" x14ac:dyDescent="0.2">
      <c r="Q54636" s="92" t="s">
        <v>50</v>
      </c>
      <c r="BF54636" s="101" t="s">
        <v>58</v>
      </c>
      <c r="BK54636" s="98" t="s">
        <v>70</v>
      </c>
    </row>
    <row r="54637" spans="17:63" ht="29.25" customHeight="1" x14ac:dyDescent="0.2">
      <c r="Q54637" s="92" t="s">
        <v>50</v>
      </c>
      <c r="BF54637" s="101" t="s">
        <v>58</v>
      </c>
      <c r="BK54637" s="98" t="s">
        <v>70</v>
      </c>
    </row>
    <row r="54638" spans="17:63" ht="29.25" customHeight="1" x14ac:dyDescent="0.2">
      <c r="Q54638" s="92" t="s">
        <v>50</v>
      </c>
      <c r="BF54638" s="101" t="s">
        <v>58</v>
      </c>
      <c r="BK54638" s="98" t="s">
        <v>70</v>
      </c>
    </row>
    <row r="54639" spans="17:63" ht="29.25" customHeight="1" x14ac:dyDescent="0.2">
      <c r="Q54639" s="92" t="s">
        <v>50</v>
      </c>
      <c r="BF54639" s="101" t="s">
        <v>58</v>
      </c>
      <c r="BK54639" s="98" t="s">
        <v>70</v>
      </c>
    </row>
    <row r="54640" spans="17:63" ht="29.25" customHeight="1" x14ac:dyDescent="0.2">
      <c r="Q54640" s="92" t="s">
        <v>50</v>
      </c>
      <c r="BF54640" s="101" t="s">
        <v>58</v>
      </c>
      <c r="BK54640" s="98" t="s">
        <v>70</v>
      </c>
    </row>
    <row r="54641" spans="17:63" ht="29.25" customHeight="1" x14ac:dyDescent="0.2">
      <c r="Q54641" s="92" t="s">
        <v>50</v>
      </c>
      <c r="BF54641" s="101" t="s">
        <v>58</v>
      </c>
      <c r="BK54641" s="98" t="s">
        <v>70</v>
      </c>
    </row>
    <row r="54642" spans="17:63" ht="29.25" customHeight="1" x14ac:dyDescent="0.2">
      <c r="Q54642" s="92" t="s">
        <v>50</v>
      </c>
      <c r="BF54642" s="101" t="s">
        <v>58</v>
      </c>
      <c r="BK54642" s="98" t="s">
        <v>70</v>
      </c>
    </row>
    <row r="54643" spans="17:63" ht="29.25" customHeight="1" x14ac:dyDescent="0.2">
      <c r="Q54643" s="92" t="s">
        <v>50</v>
      </c>
      <c r="BF54643" s="101" t="s">
        <v>58</v>
      </c>
      <c r="BK54643" s="98" t="s">
        <v>70</v>
      </c>
    </row>
    <row r="54644" spans="17:63" ht="29.25" customHeight="1" x14ac:dyDescent="0.2">
      <c r="Q54644" s="92" t="s">
        <v>50</v>
      </c>
      <c r="BF54644" s="101" t="s">
        <v>58</v>
      </c>
      <c r="BK54644" s="98" t="s">
        <v>70</v>
      </c>
    </row>
    <row r="54645" spans="17:63" ht="29.25" customHeight="1" x14ac:dyDescent="0.2">
      <c r="Q54645" s="92" t="s">
        <v>50</v>
      </c>
      <c r="BF54645" s="101" t="s">
        <v>58</v>
      </c>
      <c r="BK54645" s="98" t="s">
        <v>70</v>
      </c>
    </row>
    <row r="54646" spans="17:63" ht="29.25" customHeight="1" x14ac:dyDescent="0.2">
      <c r="Q54646" s="92" t="s">
        <v>50</v>
      </c>
      <c r="BF54646" s="101" t="s">
        <v>58</v>
      </c>
      <c r="BK54646" s="98" t="s">
        <v>70</v>
      </c>
    </row>
    <row r="54647" spans="17:63" ht="29.25" customHeight="1" x14ac:dyDescent="0.2">
      <c r="Q54647" s="92" t="s">
        <v>50</v>
      </c>
      <c r="BF54647" s="101" t="s">
        <v>58</v>
      </c>
      <c r="BK54647" s="98" t="s">
        <v>70</v>
      </c>
    </row>
    <row r="54648" spans="17:63" ht="29.25" customHeight="1" x14ac:dyDescent="0.2">
      <c r="Q54648" s="92" t="s">
        <v>50</v>
      </c>
      <c r="BF54648" s="101" t="s">
        <v>58</v>
      </c>
      <c r="BK54648" s="98" t="s">
        <v>70</v>
      </c>
    </row>
    <row r="54649" spans="17:63" ht="29.25" customHeight="1" x14ac:dyDescent="0.2">
      <c r="Q54649" s="92" t="s">
        <v>50</v>
      </c>
      <c r="BF54649" s="101" t="s">
        <v>58</v>
      </c>
      <c r="BK54649" s="98" t="s">
        <v>70</v>
      </c>
    </row>
    <row r="54650" spans="17:63" ht="29.25" customHeight="1" x14ac:dyDescent="0.2">
      <c r="Q54650" s="92" t="s">
        <v>50</v>
      </c>
      <c r="BF54650" s="101" t="s">
        <v>58</v>
      </c>
      <c r="BK54650" s="98" t="s">
        <v>70</v>
      </c>
    </row>
    <row r="54651" spans="17:63" ht="29.25" customHeight="1" x14ac:dyDescent="0.2">
      <c r="Q54651" s="92" t="s">
        <v>50</v>
      </c>
      <c r="BF54651" s="101" t="s">
        <v>58</v>
      </c>
      <c r="BK54651" s="98" t="s">
        <v>70</v>
      </c>
    </row>
    <row r="54652" spans="17:63" ht="29.25" customHeight="1" x14ac:dyDescent="0.2">
      <c r="Q54652" s="92" t="s">
        <v>50</v>
      </c>
      <c r="BF54652" s="101" t="s">
        <v>58</v>
      </c>
      <c r="BK54652" s="98" t="s">
        <v>70</v>
      </c>
    </row>
    <row r="54653" spans="17:63" ht="29.25" customHeight="1" x14ac:dyDescent="0.2">
      <c r="Q54653" s="92" t="s">
        <v>50</v>
      </c>
      <c r="BF54653" s="101" t="s">
        <v>58</v>
      </c>
      <c r="BK54653" s="98" t="s">
        <v>70</v>
      </c>
    </row>
    <row r="54654" spans="17:63" ht="29.25" customHeight="1" x14ac:dyDescent="0.2">
      <c r="Q54654" s="92" t="s">
        <v>50</v>
      </c>
      <c r="BF54654" s="101" t="s">
        <v>58</v>
      </c>
      <c r="BK54654" s="98" t="s">
        <v>70</v>
      </c>
    </row>
    <row r="54655" spans="17:63" ht="29.25" customHeight="1" x14ac:dyDescent="0.2">
      <c r="Q54655" s="92" t="s">
        <v>50</v>
      </c>
      <c r="BF54655" s="101" t="s">
        <v>58</v>
      </c>
      <c r="BK54655" s="98" t="s">
        <v>70</v>
      </c>
    </row>
    <row r="54656" spans="17:63" ht="29.25" customHeight="1" x14ac:dyDescent="0.2">
      <c r="Q54656" s="92" t="s">
        <v>50</v>
      </c>
      <c r="BF54656" s="101" t="s">
        <v>58</v>
      </c>
      <c r="BK54656" s="98" t="s">
        <v>70</v>
      </c>
    </row>
    <row r="54657" spans="17:63" ht="29.25" customHeight="1" x14ac:dyDescent="0.2">
      <c r="Q54657" s="92" t="s">
        <v>50</v>
      </c>
      <c r="BF54657" s="101" t="s">
        <v>58</v>
      </c>
      <c r="BK54657" s="98" t="s">
        <v>70</v>
      </c>
    </row>
    <row r="54658" spans="17:63" ht="29.25" customHeight="1" x14ac:dyDescent="0.2">
      <c r="Q54658" s="92" t="s">
        <v>50</v>
      </c>
      <c r="BF54658" s="101" t="s">
        <v>58</v>
      </c>
      <c r="BK54658" s="98" t="s">
        <v>70</v>
      </c>
    </row>
    <row r="54659" spans="17:63" ht="29.25" customHeight="1" x14ac:dyDescent="0.2">
      <c r="Q54659" s="92" t="s">
        <v>50</v>
      </c>
      <c r="BF54659" s="101" t="s">
        <v>58</v>
      </c>
      <c r="BK54659" s="98" t="s">
        <v>70</v>
      </c>
    </row>
    <row r="54660" spans="17:63" ht="29.25" customHeight="1" x14ac:dyDescent="0.2">
      <c r="Q54660" s="92" t="s">
        <v>50</v>
      </c>
      <c r="BF54660" s="101" t="s">
        <v>58</v>
      </c>
      <c r="BK54660" s="98" t="s">
        <v>70</v>
      </c>
    </row>
    <row r="54661" spans="17:63" ht="29.25" customHeight="1" x14ac:dyDescent="0.2">
      <c r="Q54661" s="92" t="s">
        <v>50</v>
      </c>
      <c r="BF54661" s="101" t="s">
        <v>58</v>
      </c>
      <c r="BK54661" s="98" t="s">
        <v>70</v>
      </c>
    </row>
    <row r="54662" spans="17:63" ht="29.25" customHeight="1" x14ac:dyDescent="0.2">
      <c r="Q54662" s="92" t="s">
        <v>50</v>
      </c>
      <c r="BF54662" s="101" t="s">
        <v>58</v>
      </c>
      <c r="BK54662" s="98" t="s">
        <v>70</v>
      </c>
    </row>
    <row r="54663" spans="17:63" ht="29.25" customHeight="1" x14ac:dyDescent="0.2">
      <c r="Q54663" s="92" t="s">
        <v>50</v>
      </c>
      <c r="BF54663" s="101" t="s">
        <v>58</v>
      </c>
      <c r="BK54663" s="98" t="s">
        <v>70</v>
      </c>
    </row>
    <row r="54664" spans="17:63" ht="29.25" customHeight="1" x14ac:dyDescent="0.2">
      <c r="Q54664" s="92" t="s">
        <v>50</v>
      </c>
      <c r="BF54664" s="101" t="s">
        <v>58</v>
      </c>
      <c r="BK54664" s="98" t="s">
        <v>70</v>
      </c>
    </row>
    <row r="54665" spans="17:63" ht="29.25" customHeight="1" x14ac:dyDescent="0.2">
      <c r="Q54665" s="92" t="s">
        <v>50</v>
      </c>
      <c r="BF54665" s="101" t="s">
        <v>58</v>
      </c>
      <c r="BK54665" s="98" t="s">
        <v>70</v>
      </c>
    </row>
    <row r="54666" spans="17:63" ht="29.25" customHeight="1" x14ac:dyDescent="0.2">
      <c r="Q54666" s="92" t="s">
        <v>50</v>
      </c>
      <c r="BF54666" s="101" t="s">
        <v>58</v>
      </c>
      <c r="BK54666" s="98" t="s">
        <v>70</v>
      </c>
    </row>
    <row r="54667" spans="17:63" ht="29.25" customHeight="1" x14ac:dyDescent="0.2">
      <c r="Q54667" s="92" t="s">
        <v>50</v>
      </c>
      <c r="BF54667" s="101" t="s">
        <v>58</v>
      </c>
      <c r="BK54667" s="98" t="s">
        <v>70</v>
      </c>
    </row>
    <row r="54668" spans="17:63" ht="29.25" customHeight="1" x14ac:dyDescent="0.2">
      <c r="Q54668" s="92" t="s">
        <v>50</v>
      </c>
      <c r="BF54668" s="101" t="s">
        <v>58</v>
      </c>
      <c r="BK54668" s="98" t="s">
        <v>70</v>
      </c>
    </row>
    <row r="54669" spans="17:63" ht="29.25" customHeight="1" x14ac:dyDescent="0.2">
      <c r="Q54669" s="92" t="s">
        <v>50</v>
      </c>
      <c r="BF54669" s="101" t="s">
        <v>58</v>
      </c>
      <c r="BK54669" s="98" t="s">
        <v>70</v>
      </c>
    </row>
    <row r="54670" spans="17:63" ht="29.25" customHeight="1" x14ac:dyDescent="0.2">
      <c r="Q54670" s="92" t="s">
        <v>50</v>
      </c>
      <c r="BF54670" s="101" t="s">
        <v>58</v>
      </c>
      <c r="BK54670" s="98" t="s">
        <v>70</v>
      </c>
    </row>
    <row r="54671" spans="17:63" ht="29.25" customHeight="1" x14ac:dyDescent="0.2">
      <c r="Q54671" s="92" t="s">
        <v>50</v>
      </c>
      <c r="BF54671" s="101" t="s">
        <v>58</v>
      </c>
      <c r="BK54671" s="98" t="s">
        <v>70</v>
      </c>
    </row>
    <row r="54672" spans="17:63" ht="29.25" customHeight="1" x14ac:dyDescent="0.2">
      <c r="Q54672" s="92" t="s">
        <v>50</v>
      </c>
      <c r="BF54672" s="101" t="s">
        <v>58</v>
      </c>
      <c r="BK54672" s="98" t="s">
        <v>70</v>
      </c>
    </row>
    <row r="54673" spans="17:63" ht="29.25" customHeight="1" x14ac:dyDescent="0.2">
      <c r="Q54673" s="92" t="s">
        <v>50</v>
      </c>
      <c r="BF54673" s="101" t="s">
        <v>58</v>
      </c>
      <c r="BK54673" s="98" t="s">
        <v>70</v>
      </c>
    </row>
    <row r="54674" spans="17:63" ht="29.25" customHeight="1" x14ac:dyDescent="0.2">
      <c r="Q54674" s="92" t="s">
        <v>50</v>
      </c>
      <c r="BF54674" s="101" t="s">
        <v>58</v>
      </c>
      <c r="BK54674" s="98" t="s">
        <v>70</v>
      </c>
    </row>
    <row r="54675" spans="17:63" ht="29.25" customHeight="1" x14ac:dyDescent="0.2">
      <c r="Q54675" s="92" t="s">
        <v>50</v>
      </c>
      <c r="BF54675" s="101" t="s">
        <v>58</v>
      </c>
      <c r="BK54675" s="98" t="s">
        <v>70</v>
      </c>
    </row>
    <row r="54676" spans="17:63" ht="29.25" customHeight="1" x14ac:dyDescent="0.2">
      <c r="Q54676" s="92" t="s">
        <v>50</v>
      </c>
      <c r="BF54676" s="101" t="s">
        <v>58</v>
      </c>
      <c r="BK54676" s="98" t="s">
        <v>70</v>
      </c>
    </row>
    <row r="54677" spans="17:63" ht="29.25" customHeight="1" x14ac:dyDescent="0.2">
      <c r="Q54677" s="92" t="s">
        <v>50</v>
      </c>
      <c r="BF54677" s="101" t="s">
        <v>58</v>
      </c>
      <c r="BK54677" s="98" t="s">
        <v>70</v>
      </c>
    </row>
    <row r="54678" spans="17:63" ht="29.25" customHeight="1" x14ac:dyDescent="0.2">
      <c r="Q54678" s="92" t="s">
        <v>50</v>
      </c>
      <c r="BF54678" s="101" t="s">
        <v>58</v>
      </c>
      <c r="BK54678" s="98" t="s">
        <v>70</v>
      </c>
    </row>
    <row r="54679" spans="17:63" ht="29.25" customHeight="1" x14ac:dyDescent="0.2">
      <c r="Q54679" s="92" t="s">
        <v>50</v>
      </c>
      <c r="BF54679" s="101" t="s">
        <v>58</v>
      </c>
      <c r="BK54679" s="98" t="s">
        <v>70</v>
      </c>
    </row>
    <row r="54680" spans="17:63" ht="29.25" customHeight="1" x14ac:dyDescent="0.2">
      <c r="Q54680" s="92" t="s">
        <v>50</v>
      </c>
      <c r="BF54680" s="101" t="s">
        <v>58</v>
      </c>
      <c r="BK54680" s="98" t="s">
        <v>70</v>
      </c>
    </row>
    <row r="54681" spans="17:63" ht="29.25" customHeight="1" x14ac:dyDescent="0.2">
      <c r="Q54681" s="92" t="s">
        <v>50</v>
      </c>
      <c r="BF54681" s="101" t="s">
        <v>58</v>
      </c>
      <c r="BK54681" s="98" t="s">
        <v>70</v>
      </c>
    </row>
    <row r="54682" spans="17:63" ht="29.25" customHeight="1" x14ac:dyDescent="0.2">
      <c r="Q54682" s="92" t="s">
        <v>50</v>
      </c>
      <c r="BF54682" s="101" t="s">
        <v>58</v>
      </c>
      <c r="BK54682" s="98" t="s">
        <v>70</v>
      </c>
    </row>
    <row r="54683" spans="17:63" ht="29.25" customHeight="1" x14ac:dyDescent="0.2">
      <c r="Q54683" s="92" t="s">
        <v>50</v>
      </c>
      <c r="BF54683" s="101" t="s">
        <v>58</v>
      </c>
      <c r="BK54683" s="98" t="s">
        <v>70</v>
      </c>
    </row>
    <row r="54684" spans="17:63" ht="29.25" customHeight="1" x14ac:dyDescent="0.2">
      <c r="Q54684" s="92" t="s">
        <v>50</v>
      </c>
      <c r="BF54684" s="101" t="s">
        <v>58</v>
      </c>
      <c r="BK54684" s="98" t="s">
        <v>70</v>
      </c>
    </row>
    <row r="54685" spans="17:63" ht="29.25" customHeight="1" x14ac:dyDescent="0.2">
      <c r="Q54685" s="92" t="s">
        <v>50</v>
      </c>
      <c r="BF54685" s="101" t="s">
        <v>58</v>
      </c>
      <c r="BK54685" s="98" t="s">
        <v>70</v>
      </c>
    </row>
    <row r="54686" spans="17:63" ht="29.25" customHeight="1" x14ac:dyDescent="0.2">
      <c r="Q54686" s="92" t="s">
        <v>50</v>
      </c>
      <c r="BF54686" s="101" t="s">
        <v>58</v>
      </c>
      <c r="BK54686" s="98" t="s">
        <v>70</v>
      </c>
    </row>
    <row r="54687" spans="17:63" ht="29.25" customHeight="1" x14ac:dyDescent="0.2">
      <c r="Q54687" s="92" t="s">
        <v>50</v>
      </c>
      <c r="BF54687" s="101" t="s">
        <v>58</v>
      </c>
      <c r="BK54687" s="98" t="s">
        <v>70</v>
      </c>
    </row>
    <row r="54688" spans="17:63" ht="29.25" customHeight="1" x14ac:dyDescent="0.2">
      <c r="Q54688" s="92" t="s">
        <v>50</v>
      </c>
      <c r="BF54688" s="101" t="s">
        <v>58</v>
      </c>
      <c r="BK54688" s="98" t="s">
        <v>70</v>
      </c>
    </row>
    <row r="54689" spans="17:63" ht="29.25" customHeight="1" x14ac:dyDescent="0.2">
      <c r="Q54689" s="92" t="s">
        <v>50</v>
      </c>
      <c r="BF54689" s="101" t="s">
        <v>58</v>
      </c>
      <c r="BK54689" s="98" t="s">
        <v>70</v>
      </c>
    </row>
    <row r="54690" spans="17:63" ht="29.25" customHeight="1" x14ac:dyDescent="0.2">
      <c r="Q54690" s="92" t="s">
        <v>50</v>
      </c>
      <c r="BF54690" s="101" t="s">
        <v>58</v>
      </c>
      <c r="BK54690" s="98" t="s">
        <v>70</v>
      </c>
    </row>
    <row r="54691" spans="17:63" ht="29.25" customHeight="1" x14ac:dyDescent="0.2">
      <c r="Q54691" s="92" t="s">
        <v>50</v>
      </c>
      <c r="BF54691" s="101" t="s">
        <v>58</v>
      </c>
      <c r="BK54691" s="98" t="s">
        <v>70</v>
      </c>
    </row>
    <row r="54692" spans="17:63" ht="29.25" customHeight="1" x14ac:dyDescent="0.2">
      <c r="Q54692" s="92" t="s">
        <v>50</v>
      </c>
      <c r="BF54692" s="101" t="s">
        <v>58</v>
      </c>
      <c r="BK54692" s="98" t="s">
        <v>70</v>
      </c>
    </row>
    <row r="54693" spans="17:63" ht="29.25" customHeight="1" x14ac:dyDescent="0.2">
      <c r="Q54693" s="92" t="s">
        <v>50</v>
      </c>
      <c r="BF54693" s="101" t="s">
        <v>58</v>
      </c>
      <c r="BK54693" s="98" t="s">
        <v>70</v>
      </c>
    </row>
    <row r="54694" spans="17:63" ht="29.25" customHeight="1" x14ac:dyDescent="0.2">
      <c r="Q54694" s="92" t="s">
        <v>50</v>
      </c>
      <c r="BF54694" s="101" t="s">
        <v>58</v>
      </c>
      <c r="BK54694" s="98" t="s">
        <v>70</v>
      </c>
    </row>
    <row r="54695" spans="17:63" ht="29.25" customHeight="1" x14ac:dyDescent="0.2">
      <c r="Q54695" s="92" t="s">
        <v>50</v>
      </c>
      <c r="BF54695" s="101" t="s">
        <v>58</v>
      </c>
      <c r="BK54695" s="98" t="s">
        <v>70</v>
      </c>
    </row>
    <row r="54696" spans="17:63" ht="29.25" customHeight="1" x14ac:dyDescent="0.2">
      <c r="Q54696" s="92" t="s">
        <v>50</v>
      </c>
      <c r="BF54696" s="101" t="s">
        <v>58</v>
      </c>
      <c r="BK54696" s="98" t="s">
        <v>70</v>
      </c>
    </row>
    <row r="54697" spans="17:63" ht="29.25" customHeight="1" x14ac:dyDescent="0.2">
      <c r="Q54697" s="92" t="s">
        <v>50</v>
      </c>
      <c r="BF54697" s="101" t="s">
        <v>58</v>
      </c>
      <c r="BK54697" s="98" t="s">
        <v>70</v>
      </c>
    </row>
    <row r="54698" spans="17:63" ht="29.25" customHeight="1" x14ac:dyDescent="0.2">
      <c r="Q54698" s="92" t="s">
        <v>50</v>
      </c>
      <c r="BF54698" s="101" t="s">
        <v>58</v>
      </c>
      <c r="BK54698" s="98" t="s">
        <v>70</v>
      </c>
    </row>
    <row r="54699" spans="17:63" ht="29.25" customHeight="1" x14ac:dyDescent="0.2">
      <c r="Q54699" s="92" t="s">
        <v>50</v>
      </c>
      <c r="BF54699" s="101" t="s">
        <v>58</v>
      </c>
      <c r="BK54699" s="98" t="s">
        <v>70</v>
      </c>
    </row>
    <row r="54700" spans="17:63" ht="29.25" customHeight="1" x14ac:dyDescent="0.2">
      <c r="Q54700" s="92" t="s">
        <v>50</v>
      </c>
      <c r="BF54700" s="101" t="s">
        <v>58</v>
      </c>
      <c r="BK54700" s="98" t="s">
        <v>70</v>
      </c>
    </row>
    <row r="54701" spans="17:63" ht="29.25" customHeight="1" x14ac:dyDescent="0.2">
      <c r="Q54701" s="92" t="s">
        <v>50</v>
      </c>
      <c r="BF54701" s="101" t="s">
        <v>58</v>
      </c>
      <c r="BK54701" s="98" t="s">
        <v>70</v>
      </c>
    </row>
    <row r="54702" spans="17:63" ht="29.25" customHeight="1" x14ac:dyDescent="0.2">
      <c r="Q54702" s="92" t="s">
        <v>50</v>
      </c>
      <c r="BF54702" s="101" t="s">
        <v>58</v>
      </c>
      <c r="BK54702" s="98" t="s">
        <v>70</v>
      </c>
    </row>
    <row r="54703" spans="17:63" ht="29.25" customHeight="1" x14ac:dyDescent="0.2">
      <c r="Q54703" s="92" t="s">
        <v>50</v>
      </c>
      <c r="BF54703" s="101" t="s">
        <v>58</v>
      </c>
      <c r="BK54703" s="98" t="s">
        <v>70</v>
      </c>
    </row>
    <row r="54704" spans="17:63" ht="29.25" customHeight="1" x14ac:dyDescent="0.2">
      <c r="Q54704" s="92" t="s">
        <v>50</v>
      </c>
      <c r="BF54704" s="101" t="s">
        <v>58</v>
      </c>
      <c r="BK54704" s="98" t="s">
        <v>70</v>
      </c>
    </row>
    <row r="54705" spans="17:63" ht="29.25" customHeight="1" x14ac:dyDescent="0.2">
      <c r="Q54705" s="92" t="s">
        <v>50</v>
      </c>
      <c r="BF54705" s="101" t="s">
        <v>58</v>
      </c>
      <c r="BK54705" s="98" t="s">
        <v>70</v>
      </c>
    </row>
    <row r="54706" spans="17:63" ht="29.25" customHeight="1" x14ac:dyDescent="0.2">
      <c r="Q54706" s="92" t="s">
        <v>50</v>
      </c>
      <c r="BF54706" s="101" t="s">
        <v>58</v>
      </c>
      <c r="BK54706" s="98" t="s">
        <v>70</v>
      </c>
    </row>
    <row r="54707" spans="17:63" ht="29.25" customHeight="1" x14ac:dyDescent="0.2">
      <c r="Q54707" s="92" t="s">
        <v>50</v>
      </c>
      <c r="BF54707" s="101" t="s">
        <v>58</v>
      </c>
      <c r="BK54707" s="98" t="s">
        <v>70</v>
      </c>
    </row>
    <row r="54708" spans="17:63" ht="29.25" customHeight="1" x14ac:dyDescent="0.2">
      <c r="Q54708" s="92" t="s">
        <v>50</v>
      </c>
      <c r="BF54708" s="101" t="s">
        <v>58</v>
      </c>
      <c r="BK54708" s="98" t="s">
        <v>70</v>
      </c>
    </row>
    <row r="54709" spans="17:63" ht="29.25" customHeight="1" x14ac:dyDescent="0.2">
      <c r="Q54709" s="92" t="s">
        <v>50</v>
      </c>
      <c r="BF54709" s="101" t="s">
        <v>58</v>
      </c>
      <c r="BK54709" s="98" t="s">
        <v>70</v>
      </c>
    </row>
    <row r="54710" spans="17:63" ht="29.25" customHeight="1" x14ac:dyDescent="0.2">
      <c r="Q54710" s="92" t="s">
        <v>50</v>
      </c>
      <c r="BF54710" s="101" t="s">
        <v>58</v>
      </c>
      <c r="BK54710" s="98" t="s">
        <v>70</v>
      </c>
    </row>
    <row r="54711" spans="17:63" ht="29.25" customHeight="1" x14ac:dyDescent="0.2">
      <c r="Q54711" s="92" t="s">
        <v>50</v>
      </c>
      <c r="BF54711" s="101" t="s">
        <v>58</v>
      </c>
      <c r="BK54711" s="98" t="s">
        <v>70</v>
      </c>
    </row>
    <row r="54712" spans="17:63" ht="29.25" customHeight="1" x14ac:dyDescent="0.2">
      <c r="Q54712" s="92" t="s">
        <v>50</v>
      </c>
      <c r="BF54712" s="101" t="s">
        <v>58</v>
      </c>
      <c r="BK54712" s="98" t="s">
        <v>70</v>
      </c>
    </row>
    <row r="54713" spans="17:63" ht="29.25" customHeight="1" x14ac:dyDescent="0.2">
      <c r="Q54713" s="92" t="s">
        <v>50</v>
      </c>
      <c r="BF54713" s="101" t="s">
        <v>58</v>
      </c>
      <c r="BK54713" s="98" t="s">
        <v>70</v>
      </c>
    </row>
    <row r="54714" spans="17:63" ht="29.25" customHeight="1" x14ac:dyDescent="0.2">
      <c r="Q54714" s="92" t="s">
        <v>50</v>
      </c>
      <c r="BF54714" s="101" t="s">
        <v>58</v>
      </c>
      <c r="BK54714" s="98" t="s">
        <v>70</v>
      </c>
    </row>
    <row r="54715" spans="17:63" ht="29.25" customHeight="1" x14ac:dyDescent="0.2">
      <c r="Q54715" s="92" t="s">
        <v>50</v>
      </c>
      <c r="BF54715" s="101" t="s">
        <v>58</v>
      </c>
      <c r="BK54715" s="98" t="s">
        <v>70</v>
      </c>
    </row>
    <row r="54716" spans="17:63" ht="29.25" customHeight="1" x14ac:dyDescent="0.2">
      <c r="Q54716" s="92" t="s">
        <v>50</v>
      </c>
      <c r="BF54716" s="101" t="s">
        <v>58</v>
      </c>
      <c r="BK54716" s="98" t="s">
        <v>70</v>
      </c>
    </row>
    <row r="54717" spans="17:63" ht="29.25" customHeight="1" x14ac:dyDescent="0.2">
      <c r="Q54717" s="92" t="s">
        <v>50</v>
      </c>
      <c r="BF54717" s="101" t="s">
        <v>58</v>
      </c>
      <c r="BK54717" s="98" t="s">
        <v>70</v>
      </c>
    </row>
    <row r="54718" spans="17:63" ht="29.25" customHeight="1" x14ac:dyDescent="0.2">
      <c r="Q54718" s="92" t="s">
        <v>50</v>
      </c>
      <c r="BF54718" s="101" t="s">
        <v>58</v>
      </c>
      <c r="BK54718" s="98" t="s">
        <v>70</v>
      </c>
    </row>
    <row r="54719" spans="17:63" ht="29.25" customHeight="1" x14ac:dyDescent="0.2">
      <c r="Q54719" s="92" t="s">
        <v>50</v>
      </c>
      <c r="BF54719" s="101" t="s">
        <v>58</v>
      </c>
      <c r="BK54719" s="98" t="s">
        <v>70</v>
      </c>
    </row>
    <row r="54720" spans="17:63" ht="29.25" customHeight="1" x14ac:dyDescent="0.2">
      <c r="Q54720" s="92" t="s">
        <v>50</v>
      </c>
      <c r="BF54720" s="101" t="s">
        <v>58</v>
      </c>
      <c r="BK54720" s="98" t="s">
        <v>70</v>
      </c>
    </row>
    <row r="54721" spans="17:63" ht="29.25" customHeight="1" x14ac:dyDescent="0.2">
      <c r="Q54721" s="92" t="s">
        <v>50</v>
      </c>
      <c r="BF54721" s="101" t="s">
        <v>58</v>
      </c>
      <c r="BK54721" s="98" t="s">
        <v>70</v>
      </c>
    </row>
    <row r="54722" spans="17:63" ht="29.25" customHeight="1" x14ac:dyDescent="0.2">
      <c r="Q54722" s="92" t="s">
        <v>50</v>
      </c>
      <c r="BF54722" s="101" t="s">
        <v>58</v>
      </c>
      <c r="BK54722" s="98" t="s">
        <v>70</v>
      </c>
    </row>
    <row r="54723" spans="17:63" ht="29.25" customHeight="1" x14ac:dyDescent="0.2">
      <c r="Q54723" s="92" t="s">
        <v>50</v>
      </c>
      <c r="BF54723" s="101" t="s">
        <v>58</v>
      </c>
      <c r="BK54723" s="98" t="s">
        <v>70</v>
      </c>
    </row>
    <row r="54724" spans="17:63" ht="29.25" customHeight="1" x14ac:dyDescent="0.2">
      <c r="Q54724" s="92" t="s">
        <v>50</v>
      </c>
      <c r="BF54724" s="101" t="s">
        <v>58</v>
      </c>
      <c r="BK54724" s="98" t="s">
        <v>70</v>
      </c>
    </row>
    <row r="54725" spans="17:63" ht="29.25" customHeight="1" x14ac:dyDescent="0.2">
      <c r="Q54725" s="92" t="s">
        <v>50</v>
      </c>
      <c r="BF54725" s="101" t="s">
        <v>58</v>
      </c>
      <c r="BK54725" s="98" t="s">
        <v>70</v>
      </c>
    </row>
    <row r="54726" spans="17:63" ht="29.25" customHeight="1" x14ac:dyDescent="0.2">
      <c r="Q54726" s="92" t="s">
        <v>50</v>
      </c>
      <c r="BF54726" s="101" t="s">
        <v>58</v>
      </c>
      <c r="BK54726" s="98" t="s">
        <v>70</v>
      </c>
    </row>
    <row r="54727" spans="17:63" ht="29.25" customHeight="1" x14ac:dyDescent="0.2">
      <c r="Q54727" s="92" t="s">
        <v>50</v>
      </c>
      <c r="BF54727" s="101" t="s">
        <v>58</v>
      </c>
      <c r="BK54727" s="98" t="s">
        <v>70</v>
      </c>
    </row>
    <row r="54728" spans="17:63" ht="29.25" customHeight="1" x14ac:dyDescent="0.2">
      <c r="Q54728" s="92" t="s">
        <v>50</v>
      </c>
      <c r="BF54728" s="101" t="s">
        <v>58</v>
      </c>
      <c r="BK54728" s="98" t="s">
        <v>70</v>
      </c>
    </row>
    <row r="54729" spans="17:63" ht="29.25" customHeight="1" x14ac:dyDescent="0.2">
      <c r="Q54729" s="92" t="s">
        <v>50</v>
      </c>
      <c r="BF54729" s="101" t="s">
        <v>58</v>
      </c>
      <c r="BK54729" s="98" t="s">
        <v>70</v>
      </c>
    </row>
    <row r="54730" spans="17:63" ht="29.25" customHeight="1" x14ac:dyDescent="0.2">
      <c r="Q54730" s="92" t="s">
        <v>50</v>
      </c>
      <c r="BF54730" s="101" t="s">
        <v>58</v>
      </c>
      <c r="BK54730" s="98" t="s">
        <v>70</v>
      </c>
    </row>
    <row r="54731" spans="17:63" ht="29.25" customHeight="1" x14ac:dyDescent="0.2">
      <c r="Q54731" s="92" t="s">
        <v>50</v>
      </c>
      <c r="BF54731" s="101" t="s">
        <v>58</v>
      </c>
      <c r="BK54731" s="98" t="s">
        <v>70</v>
      </c>
    </row>
    <row r="54732" spans="17:63" ht="29.25" customHeight="1" x14ac:dyDescent="0.2">
      <c r="Q54732" s="92" t="s">
        <v>50</v>
      </c>
      <c r="BF54732" s="101" t="s">
        <v>58</v>
      </c>
      <c r="BK54732" s="98" t="s">
        <v>70</v>
      </c>
    </row>
    <row r="54733" spans="17:63" ht="29.25" customHeight="1" x14ac:dyDescent="0.2">
      <c r="Q54733" s="92" t="s">
        <v>50</v>
      </c>
      <c r="BF54733" s="101" t="s">
        <v>58</v>
      </c>
      <c r="BK54733" s="98" t="s">
        <v>70</v>
      </c>
    </row>
    <row r="54734" spans="17:63" ht="29.25" customHeight="1" x14ac:dyDescent="0.2">
      <c r="Q54734" s="92" t="s">
        <v>50</v>
      </c>
      <c r="BF54734" s="101" t="s">
        <v>58</v>
      </c>
      <c r="BK54734" s="98" t="s">
        <v>70</v>
      </c>
    </row>
    <row r="54735" spans="17:63" ht="29.25" customHeight="1" x14ac:dyDescent="0.2">
      <c r="Q54735" s="92" t="s">
        <v>50</v>
      </c>
      <c r="BF54735" s="101" t="s">
        <v>58</v>
      </c>
      <c r="BK54735" s="98" t="s">
        <v>70</v>
      </c>
    </row>
    <row r="54736" spans="17:63" ht="29.25" customHeight="1" x14ac:dyDescent="0.2">
      <c r="Q54736" s="92" t="s">
        <v>50</v>
      </c>
      <c r="BF54736" s="101" t="s">
        <v>58</v>
      </c>
      <c r="BK54736" s="98" t="s">
        <v>70</v>
      </c>
    </row>
    <row r="54737" spans="17:63" ht="29.25" customHeight="1" x14ac:dyDescent="0.2">
      <c r="Q54737" s="92" t="s">
        <v>50</v>
      </c>
      <c r="BF54737" s="101" t="s">
        <v>58</v>
      </c>
      <c r="BK54737" s="98" t="s">
        <v>70</v>
      </c>
    </row>
    <row r="54738" spans="17:63" ht="29.25" customHeight="1" x14ac:dyDescent="0.2">
      <c r="Q54738" s="92" t="s">
        <v>50</v>
      </c>
      <c r="BF54738" s="101" t="s">
        <v>58</v>
      </c>
      <c r="BK54738" s="98" t="s">
        <v>70</v>
      </c>
    </row>
    <row r="54739" spans="17:63" ht="29.25" customHeight="1" x14ac:dyDescent="0.2">
      <c r="Q54739" s="92" t="s">
        <v>50</v>
      </c>
      <c r="BF54739" s="101" t="s">
        <v>58</v>
      </c>
      <c r="BK54739" s="98" t="s">
        <v>70</v>
      </c>
    </row>
    <row r="54740" spans="17:63" ht="29.25" customHeight="1" x14ac:dyDescent="0.2">
      <c r="Q54740" s="92" t="s">
        <v>50</v>
      </c>
      <c r="BF54740" s="101" t="s">
        <v>58</v>
      </c>
      <c r="BK54740" s="98" t="s">
        <v>70</v>
      </c>
    </row>
    <row r="54741" spans="17:63" ht="29.25" customHeight="1" x14ac:dyDescent="0.2">
      <c r="Q54741" s="92" t="s">
        <v>50</v>
      </c>
      <c r="BF54741" s="101" t="s">
        <v>58</v>
      </c>
      <c r="BK54741" s="98" t="s">
        <v>70</v>
      </c>
    </row>
    <row r="54742" spans="17:63" ht="29.25" customHeight="1" x14ac:dyDescent="0.2">
      <c r="Q54742" s="92" t="s">
        <v>50</v>
      </c>
      <c r="BF54742" s="101" t="s">
        <v>58</v>
      </c>
      <c r="BK54742" s="98" t="s">
        <v>70</v>
      </c>
    </row>
    <row r="54743" spans="17:63" ht="29.25" customHeight="1" x14ac:dyDescent="0.2">
      <c r="Q54743" s="92" t="s">
        <v>50</v>
      </c>
      <c r="BF54743" s="101" t="s">
        <v>58</v>
      </c>
      <c r="BK54743" s="98" t="s">
        <v>70</v>
      </c>
    </row>
    <row r="54744" spans="17:63" ht="29.25" customHeight="1" x14ac:dyDescent="0.2">
      <c r="Q54744" s="92" t="s">
        <v>50</v>
      </c>
      <c r="BF54744" s="101" t="s">
        <v>58</v>
      </c>
      <c r="BK54744" s="98" t="s">
        <v>70</v>
      </c>
    </row>
    <row r="54745" spans="17:63" ht="29.25" customHeight="1" x14ac:dyDescent="0.2">
      <c r="Q54745" s="92" t="s">
        <v>50</v>
      </c>
      <c r="BF54745" s="101" t="s">
        <v>58</v>
      </c>
      <c r="BK54745" s="98" t="s">
        <v>70</v>
      </c>
    </row>
    <row r="54746" spans="17:63" ht="29.25" customHeight="1" x14ac:dyDescent="0.2">
      <c r="Q54746" s="92" t="s">
        <v>50</v>
      </c>
      <c r="BF54746" s="101" t="s">
        <v>58</v>
      </c>
      <c r="BK54746" s="98" t="s">
        <v>70</v>
      </c>
    </row>
    <row r="54747" spans="17:63" ht="29.25" customHeight="1" x14ac:dyDescent="0.2">
      <c r="Q54747" s="92" t="s">
        <v>50</v>
      </c>
      <c r="BF54747" s="101" t="s">
        <v>58</v>
      </c>
      <c r="BK54747" s="98" t="s">
        <v>70</v>
      </c>
    </row>
    <row r="54748" spans="17:63" ht="29.25" customHeight="1" x14ac:dyDescent="0.2">
      <c r="Q54748" s="92" t="s">
        <v>50</v>
      </c>
      <c r="BF54748" s="101" t="s">
        <v>58</v>
      </c>
      <c r="BK54748" s="98" t="s">
        <v>70</v>
      </c>
    </row>
    <row r="54749" spans="17:63" ht="29.25" customHeight="1" x14ac:dyDescent="0.2">
      <c r="Q54749" s="92" t="s">
        <v>50</v>
      </c>
      <c r="BF54749" s="101" t="s">
        <v>58</v>
      </c>
      <c r="BK54749" s="98" t="s">
        <v>70</v>
      </c>
    </row>
    <row r="54750" spans="17:63" ht="29.25" customHeight="1" x14ac:dyDescent="0.2">
      <c r="Q54750" s="92" t="s">
        <v>50</v>
      </c>
      <c r="BF54750" s="101" t="s">
        <v>58</v>
      </c>
      <c r="BK54750" s="98" t="s">
        <v>70</v>
      </c>
    </row>
    <row r="54751" spans="17:63" ht="29.25" customHeight="1" x14ac:dyDescent="0.2">
      <c r="Q54751" s="92" t="s">
        <v>50</v>
      </c>
      <c r="BF54751" s="101" t="s">
        <v>58</v>
      </c>
      <c r="BK54751" s="98" t="s">
        <v>70</v>
      </c>
    </row>
    <row r="54752" spans="17:63" ht="29.25" customHeight="1" x14ac:dyDescent="0.2">
      <c r="Q54752" s="92" t="s">
        <v>50</v>
      </c>
      <c r="BF54752" s="101" t="s">
        <v>58</v>
      </c>
      <c r="BK54752" s="98" t="s">
        <v>70</v>
      </c>
    </row>
    <row r="54753" spans="17:63" ht="29.25" customHeight="1" x14ac:dyDescent="0.2">
      <c r="Q54753" s="92" t="s">
        <v>50</v>
      </c>
      <c r="BF54753" s="101" t="s">
        <v>58</v>
      </c>
      <c r="BK54753" s="98" t="s">
        <v>70</v>
      </c>
    </row>
    <row r="54754" spans="17:63" ht="29.25" customHeight="1" x14ac:dyDescent="0.2">
      <c r="Q54754" s="92" t="s">
        <v>50</v>
      </c>
      <c r="BF54754" s="101" t="s">
        <v>58</v>
      </c>
      <c r="BK54754" s="98" t="s">
        <v>70</v>
      </c>
    </row>
    <row r="54755" spans="17:63" ht="29.25" customHeight="1" x14ac:dyDescent="0.2">
      <c r="Q54755" s="92" t="s">
        <v>50</v>
      </c>
      <c r="BF54755" s="101" t="s">
        <v>58</v>
      </c>
      <c r="BK54755" s="98" t="s">
        <v>70</v>
      </c>
    </row>
    <row r="54756" spans="17:63" ht="29.25" customHeight="1" x14ac:dyDescent="0.2">
      <c r="Q54756" s="92" t="s">
        <v>50</v>
      </c>
      <c r="BF54756" s="101" t="s">
        <v>58</v>
      </c>
      <c r="BK54756" s="98" t="s">
        <v>70</v>
      </c>
    </row>
    <row r="54757" spans="17:63" ht="29.25" customHeight="1" x14ac:dyDescent="0.2">
      <c r="Q54757" s="92" t="s">
        <v>50</v>
      </c>
      <c r="BF54757" s="101" t="s">
        <v>58</v>
      </c>
      <c r="BK54757" s="98" t="s">
        <v>70</v>
      </c>
    </row>
    <row r="54758" spans="17:63" ht="29.25" customHeight="1" x14ac:dyDescent="0.2">
      <c r="Q54758" s="92" t="s">
        <v>50</v>
      </c>
      <c r="BF54758" s="101" t="s">
        <v>58</v>
      </c>
      <c r="BK54758" s="98" t="s">
        <v>70</v>
      </c>
    </row>
    <row r="54759" spans="17:63" ht="29.25" customHeight="1" x14ac:dyDescent="0.2">
      <c r="Q54759" s="92" t="s">
        <v>50</v>
      </c>
      <c r="BF54759" s="101" t="s">
        <v>58</v>
      </c>
      <c r="BK54759" s="98" t="s">
        <v>70</v>
      </c>
    </row>
    <row r="54760" spans="17:63" ht="29.25" customHeight="1" x14ac:dyDescent="0.2">
      <c r="Q54760" s="92" t="s">
        <v>50</v>
      </c>
      <c r="BF54760" s="101" t="s">
        <v>58</v>
      </c>
      <c r="BK54760" s="98" t="s">
        <v>70</v>
      </c>
    </row>
    <row r="54761" spans="17:63" ht="29.25" customHeight="1" x14ac:dyDescent="0.2">
      <c r="Q54761" s="92" t="s">
        <v>50</v>
      </c>
      <c r="BF54761" s="101" t="s">
        <v>58</v>
      </c>
      <c r="BK54761" s="98" t="s">
        <v>70</v>
      </c>
    </row>
    <row r="54762" spans="17:63" ht="29.25" customHeight="1" x14ac:dyDescent="0.2">
      <c r="Q54762" s="92" t="s">
        <v>50</v>
      </c>
      <c r="BF54762" s="101" t="s">
        <v>58</v>
      </c>
      <c r="BK54762" s="98" t="s">
        <v>70</v>
      </c>
    </row>
    <row r="54763" spans="17:63" ht="29.25" customHeight="1" x14ac:dyDescent="0.2">
      <c r="Q54763" s="92" t="s">
        <v>50</v>
      </c>
      <c r="BF54763" s="101" t="s">
        <v>58</v>
      </c>
      <c r="BK54763" s="98" t="s">
        <v>70</v>
      </c>
    </row>
    <row r="54764" spans="17:63" ht="29.25" customHeight="1" x14ac:dyDescent="0.2">
      <c r="Q54764" s="92" t="s">
        <v>50</v>
      </c>
      <c r="BF54764" s="101" t="s">
        <v>58</v>
      </c>
      <c r="BK54764" s="98" t="s">
        <v>70</v>
      </c>
    </row>
    <row r="54765" spans="17:63" ht="29.25" customHeight="1" x14ac:dyDescent="0.2">
      <c r="Q54765" s="92" t="s">
        <v>50</v>
      </c>
      <c r="BF54765" s="101" t="s">
        <v>58</v>
      </c>
      <c r="BK54765" s="98" t="s">
        <v>70</v>
      </c>
    </row>
    <row r="54766" spans="17:63" ht="29.25" customHeight="1" x14ac:dyDescent="0.2">
      <c r="Q54766" s="92" t="s">
        <v>50</v>
      </c>
      <c r="BF54766" s="101" t="s">
        <v>58</v>
      </c>
      <c r="BK54766" s="98" t="s">
        <v>70</v>
      </c>
    </row>
    <row r="54767" spans="17:63" ht="29.25" customHeight="1" x14ac:dyDescent="0.2">
      <c r="Q54767" s="92" t="s">
        <v>50</v>
      </c>
      <c r="BF54767" s="101" t="s">
        <v>58</v>
      </c>
      <c r="BK54767" s="98" t="s">
        <v>70</v>
      </c>
    </row>
    <row r="54768" spans="17:63" ht="29.25" customHeight="1" x14ac:dyDescent="0.2">
      <c r="Q54768" s="92" t="s">
        <v>50</v>
      </c>
      <c r="BF54768" s="101" t="s">
        <v>58</v>
      </c>
      <c r="BK54768" s="98" t="s">
        <v>70</v>
      </c>
    </row>
    <row r="54769" spans="17:63" ht="29.25" customHeight="1" x14ac:dyDescent="0.2">
      <c r="Q54769" s="92" t="s">
        <v>50</v>
      </c>
      <c r="BF54769" s="101" t="s">
        <v>58</v>
      </c>
      <c r="BK54769" s="98" t="s">
        <v>70</v>
      </c>
    </row>
    <row r="54770" spans="17:63" ht="29.25" customHeight="1" x14ac:dyDescent="0.2">
      <c r="Q54770" s="92" t="s">
        <v>50</v>
      </c>
      <c r="BF54770" s="101" t="s">
        <v>58</v>
      </c>
      <c r="BK54770" s="98" t="s">
        <v>70</v>
      </c>
    </row>
    <row r="54771" spans="17:63" ht="29.25" customHeight="1" x14ac:dyDescent="0.2">
      <c r="Q54771" s="92" t="s">
        <v>50</v>
      </c>
      <c r="BF54771" s="101" t="s">
        <v>58</v>
      </c>
      <c r="BK54771" s="98" t="s">
        <v>70</v>
      </c>
    </row>
    <row r="54772" spans="17:63" ht="29.25" customHeight="1" x14ac:dyDescent="0.2">
      <c r="Q54772" s="92" t="s">
        <v>50</v>
      </c>
      <c r="BF54772" s="101" t="s">
        <v>58</v>
      </c>
      <c r="BK54772" s="98" t="s">
        <v>70</v>
      </c>
    </row>
    <row r="54773" spans="17:63" ht="29.25" customHeight="1" x14ac:dyDescent="0.2">
      <c r="Q54773" s="92" t="s">
        <v>50</v>
      </c>
      <c r="BF54773" s="101" t="s">
        <v>58</v>
      </c>
      <c r="BK54773" s="98" t="s">
        <v>70</v>
      </c>
    </row>
    <row r="54774" spans="17:63" ht="29.25" customHeight="1" x14ac:dyDescent="0.2">
      <c r="Q54774" s="92" t="s">
        <v>50</v>
      </c>
      <c r="BF54774" s="101" t="s">
        <v>58</v>
      </c>
      <c r="BK54774" s="98" t="s">
        <v>70</v>
      </c>
    </row>
    <row r="54775" spans="17:63" ht="29.25" customHeight="1" x14ac:dyDescent="0.2">
      <c r="Q54775" s="92" t="s">
        <v>50</v>
      </c>
      <c r="BF54775" s="101" t="s">
        <v>58</v>
      </c>
      <c r="BK54775" s="98" t="s">
        <v>70</v>
      </c>
    </row>
    <row r="54776" spans="17:63" ht="29.25" customHeight="1" x14ac:dyDescent="0.2">
      <c r="Q54776" s="92" t="s">
        <v>50</v>
      </c>
      <c r="BF54776" s="101" t="s">
        <v>58</v>
      </c>
      <c r="BK54776" s="98" t="s">
        <v>70</v>
      </c>
    </row>
    <row r="54777" spans="17:63" ht="29.25" customHeight="1" x14ac:dyDescent="0.2">
      <c r="Q54777" s="92" t="s">
        <v>50</v>
      </c>
      <c r="BF54777" s="101" t="s">
        <v>58</v>
      </c>
      <c r="BK54777" s="98" t="s">
        <v>70</v>
      </c>
    </row>
    <row r="54778" spans="17:63" ht="29.25" customHeight="1" x14ac:dyDescent="0.2">
      <c r="Q54778" s="92" t="s">
        <v>50</v>
      </c>
      <c r="BF54778" s="101" t="s">
        <v>58</v>
      </c>
      <c r="BK54778" s="98" t="s">
        <v>70</v>
      </c>
    </row>
    <row r="54779" spans="17:63" ht="29.25" customHeight="1" x14ac:dyDescent="0.2">
      <c r="Q54779" s="92" t="s">
        <v>50</v>
      </c>
      <c r="BF54779" s="101" t="s">
        <v>58</v>
      </c>
      <c r="BK54779" s="98" t="s">
        <v>70</v>
      </c>
    </row>
    <row r="54780" spans="17:63" ht="29.25" customHeight="1" x14ac:dyDescent="0.2">
      <c r="Q54780" s="92" t="s">
        <v>50</v>
      </c>
      <c r="BF54780" s="101" t="s">
        <v>58</v>
      </c>
      <c r="BK54780" s="98" t="s">
        <v>70</v>
      </c>
    </row>
    <row r="54781" spans="17:63" ht="29.25" customHeight="1" x14ac:dyDescent="0.2">
      <c r="Q54781" s="92" t="s">
        <v>50</v>
      </c>
      <c r="BF54781" s="101" t="s">
        <v>58</v>
      </c>
      <c r="BK54781" s="98" t="s">
        <v>70</v>
      </c>
    </row>
    <row r="54782" spans="17:63" ht="29.25" customHeight="1" x14ac:dyDescent="0.2">
      <c r="Q54782" s="92" t="s">
        <v>50</v>
      </c>
      <c r="BF54782" s="101" t="s">
        <v>58</v>
      </c>
      <c r="BK54782" s="98" t="s">
        <v>70</v>
      </c>
    </row>
    <row r="54783" spans="17:63" ht="29.25" customHeight="1" x14ac:dyDescent="0.2">
      <c r="Q54783" s="92" t="s">
        <v>50</v>
      </c>
      <c r="BF54783" s="101" t="s">
        <v>58</v>
      </c>
      <c r="BK54783" s="98" t="s">
        <v>70</v>
      </c>
    </row>
    <row r="54784" spans="17:63" ht="29.25" customHeight="1" x14ac:dyDescent="0.2">
      <c r="Q54784" s="92" t="s">
        <v>50</v>
      </c>
      <c r="BF54784" s="101" t="s">
        <v>58</v>
      </c>
      <c r="BK54784" s="98" t="s">
        <v>70</v>
      </c>
    </row>
    <row r="54785" spans="17:63" ht="29.25" customHeight="1" x14ac:dyDescent="0.2">
      <c r="Q54785" s="92" t="s">
        <v>50</v>
      </c>
      <c r="BF54785" s="101" t="s">
        <v>58</v>
      </c>
      <c r="BK54785" s="98" t="s">
        <v>70</v>
      </c>
    </row>
    <row r="54786" spans="17:63" ht="29.25" customHeight="1" x14ac:dyDescent="0.2">
      <c r="Q54786" s="92" t="s">
        <v>50</v>
      </c>
      <c r="BF54786" s="101" t="s">
        <v>58</v>
      </c>
      <c r="BK54786" s="98" t="s">
        <v>70</v>
      </c>
    </row>
    <row r="54787" spans="17:63" ht="29.25" customHeight="1" x14ac:dyDescent="0.2">
      <c r="Q54787" s="92" t="s">
        <v>50</v>
      </c>
      <c r="BF54787" s="101" t="s">
        <v>58</v>
      </c>
      <c r="BK54787" s="98" t="s">
        <v>70</v>
      </c>
    </row>
    <row r="54788" spans="17:63" ht="29.25" customHeight="1" x14ac:dyDescent="0.2">
      <c r="Q54788" s="92" t="s">
        <v>50</v>
      </c>
      <c r="BF54788" s="101" t="s">
        <v>58</v>
      </c>
      <c r="BK54788" s="98" t="s">
        <v>70</v>
      </c>
    </row>
    <row r="54789" spans="17:63" ht="29.25" customHeight="1" x14ac:dyDescent="0.2">
      <c r="Q54789" s="92" t="s">
        <v>50</v>
      </c>
      <c r="BF54789" s="101" t="s">
        <v>58</v>
      </c>
      <c r="BK54789" s="98" t="s">
        <v>70</v>
      </c>
    </row>
    <row r="54790" spans="17:63" ht="29.25" customHeight="1" x14ac:dyDescent="0.2">
      <c r="Q54790" s="92" t="s">
        <v>50</v>
      </c>
      <c r="BF54790" s="101" t="s">
        <v>58</v>
      </c>
      <c r="BK54790" s="98" t="s">
        <v>70</v>
      </c>
    </row>
    <row r="54791" spans="17:63" ht="29.25" customHeight="1" x14ac:dyDescent="0.2">
      <c r="Q54791" s="92" t="s">
        <v>50</v>
      </c>
      <c r="BF54791" s="101" t="s">
        <v>58</v>
      </c>
      <c r="BK54791" s="98" t="s">
        <v>70</v>
      </c>
    </row>
    <row r="54792" spans="17:63" ht="29.25" customHeight="1" x14ac:dyDescent="0.2">
      <c r="Q54792" s="92" t="s">
        <v>50</v>
      </c>
      <c r="BF54792" s="101" t="s">
        <v>58</v>
      </c>
      <c r="BK54792" s="98" t="s">
        <v>70</v>
      </c>
    </row>
    <row r="54793" spans="17:63" ht="29.25" customHeight="1" x14ac:dyDescent="0.2">
      <c r="Q54793" s="92" t="s">
        <v>50</v>
      </c>
      <c r="BF54793" s="101" t="s">
        <v>58</v>
      </c>
      <c r="BK54793" s="98" t="s">
        <v>70</v>
      </c>
    </row>
    <row r="54794" spans="17:63" ht="29.25" customHeight="1" x14ac:dyDescent="0.2">
      <c r="Q54794" s="92" t="s">
        <v>50</v>
      </c>
      <c r="BF54794" s="101" t="s">
        <v>58</v>
      </c>
      <c r="BK54794" s="98" t="s">
        <v>70</v>
      </c>
    </row>
    <row r="54795" spans="17:63" ht="29.25" customHeight="1" x14ac:dyDescent="0.2">
      <c r="Q54795" s="92" t="s">
        <v>50</v>
      </c>
      <c r="BF54795" s="101" t="s">
        <v>58</v>
      </c>
      <c r="BK54795" s="98" t="s">
        <v>70</v>
      </c>
    </row>
    <row r="54796" spans="17:63" ht="29.25" customHeight="1" x14ac:dyDescent="0.2">
      <c r="Q54796" s="92" t="s">
        <v>50</v>
      </c>
      <c r="BF54796" s="101" t="s">
        <v>58</v>
      </c>
      <c r="BK54796" s="98" t="s">
        <v>70</v>
      </c>
    </row>
    <row r="54797" spans="17:63" ht="29.25" customHeight="1" x14ac:dyDescent="0.2">
      <c r="Q54797" s="92" t="s">
        <v>50</v>
      </c>
      <c r="BF54797" s="101" t="s">
        <v>58</v>
      </c>
      <c r="BK54797" s="98" t="s">
        <v>70</v>
      </c>
    </row>
    <row r="54798" spans="17:63" ht="29.25" customHeight="1" x14ac:dyDescent="0.2">
      <c r="Q54798" s="92" t="s">
        <v>50</v>
      </c>
      <c r="BF54798" s="101" t="s">
        <v>58</v>
      </c>
      <c r="BK54798" s="98" t="s">
        <v>70</v>
      </c>
    </row>
    <row r="54799" spans="17:63" ht="29.25" customHeight="1" x14ac:dyDescent="0.2">
      <c r="Q54799" s="92" t="s">
        <v>50</v>
      </c>
      <c r="BF54799" s="101" t="s">
        <v>58</v>
      </c>
      <c r="BK54799" s="98" t="s">
        <v>70</v>
      </c>
    </row>
    <row r="54800" spans="17:63" ht="29.25" customHeight="1" x14ac:dyDescent="0.2">
      <c r="Q54800" s="92" t="s">
        <v>50</v>
      </c>
      <c r="BF54800" s="101" t="s">
        <v>58</v>
      </c>
      <c r="BK54800" s="98" t="s">
        <v>70</v>
      </c>
    </row>
    <row r="54801" spans="17:63" ht="29.25" customHeight="1" x14ac:dyDescent="0.2">
      <c r="Q54801" s="92" t="s">
        <v>50</v>
      </c>
      <c r="BF54801" s="101" t="s">
        <v>58</v>
      </c>
      <c r="BK54801" s="98" t="s">
        <v>70</v>
      </c>
    </row>
    <row r="54802" spans="17:63" ht="29.25" customHeight="1" x14ac:dyDescent="0.2">
      <c r="Q54802" s="92" t="s">
        <v>50</v>
      </c>
      <c r="BF54802" s="101" t="s">
        <v>58</v>
      </c>
      <c r="BK54802" s="98" t="s">
        <v>70</v>
      </c>
    </row>
    <row r="54803" spans="17:63" ht="29.25" customHeight="1" x14ac:dyDescent="0.2">
      <c r="Q54803" s="92" t="s">
        <v>50</v>
      </c>
      <c r="BF54803" s="101" t="s">
        <v>58</v>
      </c>
      <c r="BK54803" s="98" t="s">
        <v>70</v>
      </c>
    </row>
    <row r="54804" spans="17:63" ht="29.25" customHeight="1" x14ac:dyDescent="0.2">
      <c r="Q54804" s="92" t="s">
        <v>50</v>
      </c>
      <c r="BF54804" s="101" t="s">
        <v>58</v>
      </c>
      <c r="BK54804" s="98" t="s">
        <v>70</v>
      </c>
    </row>
    <row r="54805" spans="17:63" ht="29.25" customHeight="1" x14ac:dyDescent="0.2">
      <c r="Q54805" s="92" t="s">
        <v>50</v>
      </c>
      <c r="BF54805" s="101" t="s">
        <v>58</v>
      </c>
      <c r="BK54805" s="98" t="s">
        <v>70</v>
      </c>
    </row>
    <row r="54806" spans="17:63" ht="29.25" customHeight="1" x14ac:dyDescent="0.2">
      <c r="Q54806" s="92" t="s">
        <v>50</v>
      </c>
      <c r="BF54806" s="101" t="s">
        <v>58</v>
      </c>
      <c r="BK54806" s="98" t="s">
        <v>70</v>
      </c>
    </row>
    <row r="54807" spans="17:63" ht="29.25" customHeight="1" x14ac:dyDescent="0.2">
      <c r="Q54807" s="92" t="s">
        <v>50</v>
      </c>
      <c r="BF54807" s="101" t="s">
        <v>58</v>
      </c>
      <c r="BK54807" s="98" t="s">
        <v>70</v>
      </c>
    </row>
    <row r="54808" spans="17:63" ht="29.25" customHeight="1" x14ac:dyDescent="0.2">
      <c r="Q54808" s="92" t="s">
        <v>50</v>
      </c>
      <c r="BF54808" s="101" t="s">
        <v>58</v>
      </c>
      <c r="BK54808" s="98" t="s">
        <v>70</v>
      </c>
    </row>
    <row r="54809" spans="17:63" ht="29.25" customHeight="1" x14ac:dyDescent="0.2">
      <c r="Q54809" s="92" t="s">
        <v>50</v>
      </c>
      <c r="BF54809" s="101" t="s">
        <v>58</v>
      </c>
      <c r="BK54809" s="98" t="s">
        <v>70</v>
      </c>
    </row>
    <row r="54810" spans="17:63" ht="29.25" customHeight="1" x14ac:dyDescent="0.2">
      <c r="Q54810" s="92" t="s">
        <v>50</v>
      </c>
      <c r="BF54810" s="101" t="s">
        <v>58</v>
      </c>
      <c r="BK54810" s="98" t="s">
        <v>70</v>
      </c>
    </row>
    <row r="54811" spans="17:63" ht="29.25" customHeight="1" x14ac:dyDescent="0.2">
      <c r="Q54811" s="92" t="s">
        <v>50</v>
      </c>
      <c r="BF54811" s="101" t="s">
        <v>58</v>
      </c>
      <c r="BK54811" s="98" t="s">
        <v>70</v>
      </c>
    </row>
    <row r="54812" spans="17:63" ht="29.25" customHeight="1" x14ac:dyDescent="0.2">
      <c r="Q54812" s="92" t="s">
        <v>50</v>
      </c>
      <c r="BF54812" s="101" t="s">
        <v>58</v>
      </c>
      <c r="BK54812" s="98" t="s">
        <v>70</v>
      </c>
    </row>
    <row r="54813" spans="17:63" ht="29.25" customHeight="1" x14ac:dyDescent="0.2">
      <c r="Q54813" s="92" t="s">
        <v>50</v>
      </c>
      <c r="BF54813" s="101" t="s">
        <v>58</v>
      </c>
      <c r="BK54813" s="98" t="s">
        <v>70</v>
      </c>
    </row>
    <row r="54814" spans="17:63" ht="29.25" customHeight="1" x14ac:dyDescent="0.2">
      <c r="Q54814" s="92" t="s">
        <v>50</v>
      </c>
      <c r="BF54814" s="101" t="s">
        <v>58</v>
      </c>
      <c r="BK54814" s="98" t="s">
        <v>70</v>
      </c>
    </row>
    <row r="54815" spans="17:63" ht="29.25" customHeight="1" x14ac:dyDescent="0.2">
      <c r="Q54815" s="92" t="s">
        <v>50</v>
      </c>
      <c r="BF54815" s="101" t="s">
        <v>58</v>
      </c>
      <c r="BK54815" s="98" t="s">
        <v>70</v>
      </c>
    </row>
    <row r="54816" spans="17:63" ht="29.25" customHeight="1" x14ac:dyDescent="0.2">
      <c r="Q54816" s="92" t="s">
        <v>50</v>
      </c>
      <c r="BF54816" s="101" t="s">
        <v>58</v>
      </c>
      <c r="BK54816" s="98" t="s">
        <v>70</v>
      </c>
    </row>
    <row r="54817" spans="17:63" ht="29.25" customHeight="1" x14ac:dyDescent="0.2">
      <c r="Q54817" s="92" t="s">
        <v>50</v>
      </c>
      <c r="BF54817" s="101" t="s">
        <v>58</v>
      </c>
      <c r="BK54817" s="98" t="s">
        <v>70</v>
      </c>
    </row>
    <row r="54818" spans="17:63" ht="29.25" customHeight="1" x14ac:dyDescent="0.2">
      <c r="Q54818" s="92" t="s">
        <v>50</v>
      </c>
      <c r="BF54818" s="101" t="s">
        <v>58</v>
      </c>
      <c r="BK54818" s="98" t="s">
        <v>70</v>
      </c>
    </row>
    <row r="54819" spans="17:63" ht="29.25" customHeight="1" x14ac:dyDescent="0.2">
      <c r="Q54819" s="92" t="s">
        <v>50</v>
      </c>
      <c r="BF54819" s="101" t="s">
        <v>58</v>
      </c>
      <c r="BK54819" s="98" t="s">
        <v>70</v>
      </c>
    </row>
    <row r="54820" spans="17:63" ht="29.25" customHeight="1" x14ac:dyDescent="0.2">
      <c r="Q54820" s="92" t="s">
        <v>50</v>
      </c>
      <c r="BF54820" s="101" t="s">
        <v>58</v>
      </c>
      <c r="BK54820" s="98" t="s">
        <v>70</v>
      </c>
    </row>
    <row r="54821" spans="17:63" ht="29.25" customHeight="1" x14ac:dyDescent="0.2">
      <c r="Q54821" s="92" t="s">
        <v>50</v>
      </c>
      <c r="BF54821" s="101" t="s">
        <v>58</v>
      </c>
      <c r="BK54821" s="98" t="s">
        <v>70</v>
      </c>
    </row>
    <row r="54822" spans="17:63" ht="29.25" customHeight="1" x14ac:dyDescent="0.2">
      <c r="Q54822" s="92" t="s">
        <v>50</v>
      </c>
      <c r="BF54822" s="101" t="s">
        <v>58</v>
      </c>
      <c r="BK54822" s="98" t="s">
        <v>70</v>
      </c>
    </row>
    <row r="54823" spans="17:63" ht="29.25" customHeight="1" x14ac:dyDescent="0.2">
      <c r="Q54823" s="92" t="s">
        <v>50</v>
      </c>
      <c r="BF54823" s="101" t="s">
        <v>58</v>
      </c>
      <c r="BK54823" s="98" t="s">
        <v>70</v>
      </c>
    </row>
    <row r="54824" spans="17:63" ht="29.25" customHeight="1" x14ac:dyDescent="0.2">
      <c r="Q54824" s="92" t="s">
        <v>50</v>
      </c>
      <c r="BF54824" s="101" t="s">
        <v>58</v>
      </c>
      <c r="BK54824" s="98" t="s">
        <v>70</v>
      </c>
    </row>
    <row r="54825" spans="17:63" ht="29.25" customHeight="1" x14ac:dyDescent="0.2">
      <c r="Q54825" s="92" t="s">
        <v>50</v>
      </c>
      <c r="BF54825" s="101" t="s">
        <v>58</v>
      </c>
      <c r="BK54825" s="98" t="s">
        <v>70</v>
      </c>
    </row>
    <row r="54826" spans="17:63" ht="29.25" customHeight="1" x14ac:dyDescent="0.2">
      <c r="Q54826" s="92" t="s">
        <v>50</v>
      </c>
      <c r="BF54826" s="101" t="s">
        <v>58</v>
      </c>
      <c r="BK54826" s="98" t="s">
        <v>70</v>
      </c>
    </row>
    <row r="54827" spans="17:63" ht="29.25" customHeight="1" x14ac:dyDescent="0.2">
      <c r="Q54827" s="92" t="s">
        <v>50</v>
      </c>
      <c r="BF54827" s="101" t="s">
        <v>58</v>
      </c>
      <c r="BK54827" s="98" t="s">
        <v>70</v>
      </c>
    </row>
    <row r="54828" spans="17:63" ht="29.25" customHeight="1" x14ac:dyDescent="0.2">
      <c r="Q54828" s="92" t="s">
        <v>50</v>
      </c>
      <c r="BF54828" s="101" t="s">
        <v>58</v>
      </c>
      <c r="BK54828" s="98" t="s">
        <v>70</v>
      </c>
    </row>
    <row r="54829" spans="17:63" ht="29.25" customHeight="1" x14ac:dyDescent="0.2">
      <c r="Q54829" s="92" t="s">
        <v>50</v>
      </c>
      <c r="BF54829" s="101" t="s">
        <v>58</v>
      </c>
      <c r="BK54829" s="98" t="s">
        <v>70</v>
      </c>
    </row>
    <row r="54830" spans="17:63" ht="29.25" customHeight="1" x14ac:dyDescent="0.2">
      <c r="Q54830" s="92" t="s">
        <v>50</v>
      </c>
      <c r="BF54830" s="101" t="s">
        <v>58</v>
      </c>
      <c r="BK54830" s="98" t="s">
        <v>70</v>
      </c>
    </row>
    <row r="54831" spans="17:63" ht="29.25" customHeight="1" x14ac:dyDescent="0.2">
      <c r="Q54831" s="92" t="s">
        <v>50</v>
      </c>
      <c r="BF54831" s="101" t="s">
        <v>58</v>
      </c>
      <c r="BK54831" s="98" t="s">
        <v>70</v>
      </c>
    </row>
    <row r="54832" spans="17:63" ht="29.25" customHeight="1" x14ac:dyDescent="0.2">
      <c r="Q54832" s="92" t="s">
        <v>50</v>
      </c>
      <c r="BF54832" s="101" t="s">
        <v>58</v>
      </c>
      <c r="BK54832" s="98" t="s">
        <v>70</v>
      </c>
    </row>
    <row r="54833" spans="17:63" ht="29.25" customHeight="1" x14ac:dyDescent="0.2">
      <c r="Q54833" s="92" t="s">
        <v>50</v>
      </c>
      <c r="BF54833" s="101" t="s">
        <v>58</v>
      </c>
      <c r="BK54833" s="98" t="s">
        <v>70</v>
      </c>
    </row>
    <row r="54834" spans="17:63" ht="29.25" customHeight="1" x14ac:dyDescent="0.2">
      <c r="Q54834" s="92" t="s">
        <v>50</v>
      </c>
      <c r="BF54834" s="101" t="s">
        <v>58</v>
      </c>
      <c r="BK54834" s="98" t="s">
        <v>70</v>
      </c>
    </row>
    <row r="54835" spans="17:63" ht="29.25" customHeight="1" x14ac:dyDescent="0.2">
      <c r="Q54835" s="92" t="s">
        <v>50</v>
      </c>
      <c r="BF54835" s="101" t="s">
        <v>58</v>
      </c>
      <c r="BK54835" s="98" t="s">
        <v>70</v>
      </c>
    </row>
    <row r="54836" spans="17:63" ht="29.25" customHeight="1" x14ac:dyDescent="0.2">
      <c r="Q54836" s="92" t="s">
        <v>50</v>
      </c>
      <c r="BF54836" s="101" t="s">
        <v>58</v>
      </c>
      <c r="BK54836" s="98" t="s">
        <v>70</v>
      </c>
    </row>
    <row r="54837" spans="17:63" ht="29.25" customHeight="1" x14ac:dyDescent="0.2">
      <c r="Q54837" s="92" t="s">
        <v>50</v>
      </c>
      <c r="BF54837" s="101" t="s">
        <v>58</v>
      </c>
      <c r="BK54837" s="98" t="s">
        <v>70</v>
      </c>
    </row>
    <row r="54838" spans="17:63" ht="29.25" customHeight="1" x14ac:dyDescent="0.2">
      <c r="Q54838" s="92" t="s">
        <v>50</v>
      </c>
      <c r="BF54838" s="101" t="s">
        <v>58</v>
      </c>
      <c r="BK54838" s="98" t="s">
        <v>70</v>
      </c>
    </row>
    <row r="54839" spans="17:63" ht="29.25" customHeight="1" x14ac:dyDescent="0.2">
      <c r="Q54839" s="92" t="s">
        <v>50</v>
      </c>
      <c r="BF54839" s="101" t="s">
        <v>58</v>
      </c>
      <c r="BK54839" s="98" t="s">
        <v>70</v>
      </c>
    </row>
    <row r="54840" spans="17:63" ht="29.25" customHeight="1" x14ac:dyDescent="0.2">
      <c r="Q54840" s="92" t="s">
        <v>50</v>
      </c>
      <c r="BF54840" s="101" t="s">
        <v>58</v>
      </c>
      <c r="BK54840" s="98" t="s">
        <v>70</v>
      </c>
    </row>
    <row r="54841" spans="17:63" ht="29.25" customHeight="1" x14ac:dyDescent="0.2">
      <c r="Q54841" s="92" t="s">
        <v>50</v>
      </c>
      <c r="BF54841" s="101" t="s">
        <v>58</v>
      </c>
      <c r="BK54841" s="98" t="s">
        <v>70</v>
      </c>
    </row>
    <row r="54842" spans="17:63" ht="29.25" customHeight="1" x14ac:dyDescent="0.2">
      <c r="Q54842" s="92" t="s">
        <v>50</v>
      </c>
      <c r="BF54842" s="101" t="s">
        <v>58</v>
      </c>
      <c r="BK54842" s="98" t="s">
        <v>70</v>
      </c>
    </row>
    <row r="54843" spans="17:63" ht="29.25" customHeight="1" x14ac:dyDescent="0.2">
      <c r="Q54843" s="92" t="s">
        <v>50</v>
      </c>
      <c r="BF54843" s="101" t="s">
        <v>58</v>
      </c>
      <c r="BK54843" s="98" t="s">
        <v>70</v>
      </c>
    </row>
    <row r="54844" spans="17:63" ht="29.25" customHeight="1" x14ac:dyDescent="0.2">
      <c r="Q54844" s="92" t="s">
        <v>50</v>
      </c>
      <c r="BF54844" s="101" t="s">
        <v>58</v>
      </c>
      <c r="BK54844" s="98" t="s">
        <v>70</v>
      </c>
    </row>
    <row r="54845" spans="17:63" ht="29.25" customHeight="1" x14ac:dyDescent="0.2">
      <c r="Q54845" s="92" t="s">
        <v>50</v>
      </c>
      <c r="BF54845" s="101" t="s">
        <v>58</v>
      </c>
      <c r="BK54845" s="98" t="s">
        <v>70</v>
      </c>
    </row>
    <row r="54846" spans="17:63" ht="29.25" customHeight="1" x14ac:dyDescent="0.2">
      <c r="Q54846" s="92" t="s">
        <v>50</v>
      </c>
      <c r="BF54846" s="101" t="s">
        <v>58</v>
      </c>
      <c r="BK54846" s="98" t="s">
        <v>70</v>
      </c>
    </row>
    <row r="54847" spans="17:63" ht="29.25" customHeight="1" x14ac:dyDescent="0.2">
      <c r="Q54847" s="92" t="s">
        <v>50</v>
      </c>
      <c r="BF54847" s="101" t="s">
        <v>58</v>
      </c>
      <c r="BK54847" s="98" t="s">
        <v>70</v>
      </c>
    </row>
    <row r="54848" spans="17:63" ht="29.25" customHeight="1" x14ac:dyDescent="0.2">
      <c r="Q54848" s="92" t="s">
        <v>50</v>
      </c>
      <c r="BF54848" s="101" t="s">
        <v>58</v>
      </c>
      <c r="BK54848" s="98" t="s">
        <v>70</v>
      </c>
    </row>
    <row r="54849" spans="17:63" ht="29.25" customHeight="1" x14ac:dyDescent="0.2">
      <c r="Q54849" s="92" t="s">
        <v>50</v>
      </c>
      <c r="BF54849" s="101" t="s">
        <v>58</v>
      </c>
      <c r="BK54849" s="98" t="s">
        <v>70</v>
      </c>
    </row>
    <row r="54850" spans="17:63" ht="29.25" customHeight="1" x14ac:dyDescent="0.2">
      <c r="Q54850" s="92" t="s">
        <v>50</v>
      </c>
      <c r="BF54850" s="101" t="s">
        <v>58</v>
      </c>
      <c r="BK54850" s="98" t="s">
        <v>70</v>
      </c>
    </row>
    <row r="54851" spans="17:63" ht="29.25" customHeight="1" x14ac:dyDescent="0.2">
      <c r="Q54851" s="92" t="s">
        <v>50</v>
      </c>
      <c r="BF54851" s="101" t="s">
        <v>58</v>
      </c>
      <c r="BK54851" s="98" t="s">
        <v>70</v>
      </c>
    </row>
    <row r="54852" spans="17:63" ht="29.25" customHeight="1" x14ac:dyDescent="0.2">
      <c r="Q54852" s="92" t="s">
        <v>50</v>
      </c>
      <c r="BF54852" s="101" t="s">
        <v>58</v>
      </c>
      <c r="BK54852" s="98" t="s">
        <v>70</v>
      </c>
    </row>
    <row r="54853" spans="17:63" ht="29.25" customHeight="1" x14ac:dyDescent="0.2">
      <c r="Q54853" s="92" t="s">
        <v>50</v>
      </c>
      <c r="BF54853" s="101" t="s">
        <v>58</v>
      </c>
      <c r="BK54853" s="98" t="s">
        <v>70</v>
      </c>
    </row>
    <row r="54854" spans="17:63" ht="29.25" customHeight="1" x14ac:dyDescent="0.2">
      <c r="Q54854" s="92" t="s">
        <v>50</v>
      </c>
      <c r="BF54854" s="101" t="s">
        <v>58</v>
      </c>
      <c r="BK54854" s="98" t="s">
        <v>70</v>
      </c>
    </row>
    <row r="54855" spans="17:63" ht="29.25" customHeight="1" x14ac:dyDescent="0.2">
      <c r="Q54855" s="92" t="s">
        <v>50</v>
      </c>
      <c r="BF54855" s="101" t="s">
        <v>58</v>
      </c>
      <c r="BK54855" s="98" t="s">
        <v>70</v>
      </c>
    </row>
    <row r="54856" spans="17:63" ht="29.25" customHeight="1" x14ac:dyDescent="0.2">
      <c r="Q54856" s="92" t="s">
        <v>50</v>
      </c>
      <c r="BF54856" s="101" t="s">
        <v>58</v>
      </c>
      <c r="BK54856" s="98" t="s">
        <v>70</v>
      </c>
    </row>
    <row r="54857" spans="17:63" ht="29.25" customHeight="1" x14ac:dyDescent="0.2">
      <c r="Q54857" s="92" t="s">
        <v>50</v>
      </c>
      <c r="BF54857" s="101" t="s">
        <v>58</v>
      </c>
      <c r="BK54857" s="98" t="s">
        <v>70</v>
      </c>
    </row>
    <row r="54858" spans="17:63" ht="29.25" customHeight="1" x14ac:dyDescent="0.2">
      <c r="Q54858" s="92" t="s">
        <v>50</v>
      </c>
      <c r="BF54858" s="101" t="s">
        <v>58</v>
      </c>
      <c r="BK54858" s="98" t="s">
        <v>70</v>
      </c>
    </row>
    <row r="54859" spans="17:63" ht="29.25" customHeight="1" x14ac:dyDescent="0.2">
      <c r="Q54859" s="92" t="s">
        <v>50</v>
      </c>
      <c r="BF54859" s="101" t="s">
        <v>58</v>
      </c>
      <c r="BK54859" s="98" t="s">
        <v>70</v>
      </c>
    </row>
    <row r="54860" spans="17:63" ht="29.25" customHeight="1" x14ac:dyDescent="0.2">
      <c r="Q54860" s="92" t="s">
        <v>50</v>
      </c>
      <c r="BF54860" s="101" t="s">
        <v>58</v>
      </c>
      <c r="BK54860" s="98" t="s">
        <v>70</v>
      </c>
    </row>
    <row r="54861" spans="17:63" ht="29.25" customHeight="1" x14ac:dyDescent="0.2">
      <c r="Q54861" s="92" t="s">
        <v>50</v>
      </c>
      <c r="BF54861" s="101" t="s">
        <v>58</v>
      </c>
      <c r="BK54861" s="98" t="s">
        <v>70</v>
      </c>
    </row>
    <row r="54862" spans="17:63" ht="29.25" customHeight="1" x14ac:dyDescent="0.2">
      <c r="Q54862" s="92" t="s">
        <v>50</v>
      </c>
      <c r="BF54862" s="101" t="s">
        <v>58</v>
      </c>
      <c r="BK54862" s="98" t="s">
        <v>70</v>
      </c>
    </row>
    <row r="54863" spans="17:63" ht="29.25" customHeight="1" x14ac:dyDescent="0.2">
      <c r="Q54863" s="92" t="s">
        <v>50</v>
      </c>
      <c r="BF54863" s="101" t="s">
        <v>58</v>
      </c>
      <c r="BK54863" s="98" t="s">
        <v>70</v>
      </c>
    </row>
    <row r="54864" spans="17:63" ht="29.25" customHeight="1" x14ac:dyDescent="0.2">
      <c r="Q54864" s="92" t="s">
        <v>50</v>
      </c>
      <c r="BF54864" s="101" t="s">
        <v>58</v>
      </c>
      <c r="BK54864" s="98" t="s">
        <v>70</v>
      </c>
    </row>
    <row r="54865" spans="17:63" ht="29.25" customHeight="1" x14ac:dyDescent="0.2">
      <c r="Q54865" s="92" t="s">
        <v>50</v>
      </c>
      <c r="BF54865" s="101" t="s">
        <v>58</v>
      </c>
      <c r="BK54865" s="98" t="s">
        <v>70</v>
      </c>
    </row>
    <row r="54866" spans="17:63" ht="29.25" customHeight="1" x14ac:dyDescent="0.2">
      <c r="Q54866" s="92" t="s">
        <v>50</v>
      </c>
      <c r="BF54866" s="101" t="s">
        <v>58</v>
      </c>
      <c r="BK54866" s="98" t="s">
        <v>70</v>
      </c>
    </row>
    <row r="54867" spans="17:63" ht="29.25" customHeight="1" x14ac:dyDescent="0.2">
      <c r="Q54867" s="92" t="s">
        <v>50</v>
      </c>
      <c r="BF54867" s="101" t="s">
        <v>58</v>
      </c>
      <c r="BK54867" s="98" t="s">
        <v>70</v>
      </c>
    </row>
    <row r="54868" spans="17:63" ht="29.25" customHeight="1" x14ac:dyDescent="0.2">
      <c r="Q54868" s="92" t="s">
        <v>50</v>
      </c>
      <c r="BF54868" s="101" t="s">
        <v>58</v>
      </c>
      <c r="BK54868" s="98" t="s">
        <v>70</v>
      </c>
    </row>
    <row r="54869" spans="17:63" ht="29.25" customHeight="1" x14ac:dyDescent="0.2">
      <c r="Q54869" s="92" t="s">
        <v>50</v>
      </c>
      <c r="BF54869" s="101" t="s">
        <v>58</v>
      </c>
      <c r="BK54869" s="98" t="s">
        <v>70</v>
      </c>
    </row>
    <row r="54870" spans="17:63" ht="29.25" customHeight="1" x14ac:dyDescent="0.2">
      <c r="Q54870" s="92" t="s">
        <v>50</v>
      </c>
      <c r="BF54870" s="101" t="s">
        <v>58</v>
      </c>
      <c r="BK54870" s="98" t="s">
        <v>70</v>
      </c>
    </row>
    <row r="54871" spans="17:63" ht="29.25" customHeight="1" x14ac:dyDescent="0.2">
      <c r="Q54871" s="92" t="s">
        <v>50</v>
      </c>
      <c r="BF54871" s="101" t="s">
        <v>58</v>
      </c>
      <c r="BK54871" s="98" t="s">
        <v>70</v>
      </c>
    </row>
    <row r="54872" spans="17:63" ht="29.25" customHeight="1" x14ac:dyDescent="0.2">
      <c r="Q54872" s="92" t="s">
        <v>50</v>
      </c>
      <c r="BF54872" s="101" t="s">
        <v>58</v>
      </c>
      <c r="BK54872" s="98" t="s">
        <v>70</v>
      </c>
    </row>
    <row r="54873" spans="17:63" ht="29.25" customHeight="1" x14ac:dyDescent="0.2">
      <c r="Q54873" s="92" t="s">
        <v>50</v>
      </c>
      <c r="BF54873" s="101" t="s">
        <v>58</v>
      </c>
      <c r="BK54873" s="98" t="s">
        <v>70</v>
      </c>
    </row>
    <row r="54874" spans="17:63" ht="29.25" customHeight="1" x14ac:dyDescent="0.2">
      <c r="Q54874" s="92" t="s">
        <v>50</v>
      </c>
      <c r="BF54874" s="101" t="s">
        <v>58</v>
      </c>
      <c r="BK54874" s="98" t="s">
        <v>70</v>
      </c>
    </row>
    <row r="54875" spans="17:63" ht="29.25" customHeight="1" x14ac:dyDescent="0.2">
      <c r="Q54875" s="92" t="s">
        <v>50</v>
      </c>
      <c r="BF54875" s="101" t="s">
        <v>58</v>
      </c>
      <c r="BK54875" s="98" t="s">
        <v>70</v>
      </c>
    </row>
    <row r="54876" spans="17:63" ht="29.25" customHeight="1" x14ac:dyDescent="0.2">
      <c r="Q54876" s="92" t="s">
        <v>50</v>
      </c>
      <c r="BF54876" s="101" t="s">
        <v>58</v>
      </c>
      <c r="BK54876" s="98" t="s">
        <v>70</v>
      </c>
    </row>
    <row r="54877" spans="17:63" ht="29.25" customHeight="1" x14ac:dyDescent="0.2">
      <c r="Q54877" s="92" t="s">
        <v>50</v>
      </c>
      <c r="BF54877" s="101" t="s">
        <v>58</v>
      </c>
      <c r="BK54877" s="98" t="s">
        <v>70</v>
      </c>
    </row>
    <row r="54878" spans="17:63" ht="29.25" customHeight="1" x14ac:dyDescent="0.2">
      <c r="Q54878" s="92" t="s">
        <v>50</v>
      </c>
      <c r="BF54878" s="101" t="s">
        <v>58</v>
      </c>
      <c r="BK54878" s="98" t="s">
        <v>70</v>
      </c>
    </row>
    <row r="54879" spans="17:63" ht="29.25" customHeight="1" x14ac:dyDescent="0.2">
      <c r="Q54879" s="92" t="s">
        <v>50</v>
      </c>
      <c r="BF54879" s="101" t="s">
        <v>58</v>
      </c>
      <c r="BK54879" s="98" t="s">
        <v>70</v>
      </c>
    </row>
    <row r="54880" spans="17:63" ht="29.25" customHeight="1" x14ac:dyDescent="0.2">
      <c r="Q54880" s="92" t="s">
        <v>50</v>
      </c>
      <c r="BF54880" s="101" t="s">
        <v>58</v>
      </c>
      <c r="BK54880" s="98" t="s">
        <v>70</v>
      </c>
    </row>
    <row r="54881" spans="17:63" ht="29.25" customHeight="1" x14ac:dyDescent="0.2">
      <c r="Q54881" s="92" t="s">
        <v>50</v>
      </c>
      <c r="BF54881" s="101" t="s">
        <v>58</v>
      </c>
      <c r="BK54881" s="98" t="s">
        <v>70</v>
      </c>
    </row>
    <row r="54882" spans="17:63" ht="29.25" customHeight="1" x14ac:dyDescent="0.2">
      <c r="Q54882" s="92" t="s">
        <v>50</v>
      </c>
      <c r="BF54882" s="101" t="s">
        <v>58</v>
      </c>
      <c r="BK54882" s="98" t="s">
        <v>70</v>
      </c>
    </row>
    <row r="54883" spans="17:63" ht="29.25" customHeight="1" x14ac:dyDescent="0.2">
      <c r="Q54883" s="92" t="s">
        <v>50</v>
      </c>
      <c r="BF54883" s="101" t="s">
        <v>58</v>
      </c>
      <c r="BK54883" s="98" t="s">
        <v>70</v>
      </c>
    </row>
    <row r="54884" spans="17:63" ht="29.25" customHeight="1" x14ac:dyDescent="0.2">
      <c r="Q54884" s="92" t="s">
        <v>50</v>
      </c>
      <c r="BF54884" s="101" t="s">
        <v>58</v>
      </c>
      <c r="BK54884" s="98" t="s">
        <v>70</v>
      </c>
    </row>
    <row r="54885" spans="17:63" ht="29.25" customHeight="1" x14ac:dyDescent="0.2">
      <c r="Q54885" s="92" t="s">
        <v>50</v>
      </c>
      <c r="BF54885" s="101" t="s">
        <v>58</v>
      </c>
      <c r="BK54885" s="98" t="s">
        <v>70</v>
      </c>
    </row>
    <row r="54886" spans="17:63" ht="29.25" customHeight="1" x14ac:dyDescent="0.2">
      <c r="Q54886" s="92" t="s">
        <v>50</v>
      </c>
      <c r="BF54886" s="101" t="s">
        <v>58</v>
      </c>
      <c r="BK54886" s="98" t="s">
        <v>70</v>
      </c>
    </row>
    <row r="54887" spans="17:63" ht="29.25" customHeight="1" x14ac:dyDescent="0.2">
      <c r="Q54887" s="92" t="s">
        <v>50</v>
      </c>
      <c r="BF54887" s="101" t="s">
        <v>58</v>
      </c>
      <c r="BK54887" s="98" t="s">
        <v>70</v>
      </c>
    </row>
    <row r="54888" spans="17:63" ht="29.25" customHeight="1" x14ac:dyDescent="0.2">
      <c r="Q54888" s="92" t="s">
        <v>50</v>
      </c>
      <c r="BF54888" s="101" t="s">
        <v>58</v>
      </c>
      <c r="BK54888" s="98" t="s">
        <v>70</v>
      </c>
    </row>
    <row r="54889" spans="17:63" ht="29.25" customHeight="1" x14ac:dyDescent="0.2">
      <c r="Q54889" s="92" t="s">
        <v>50</v>
      </c>
      <c r="BF54889" s="101" t="s">
        <v>58</v>
      </c>
      <c r="BK54889" s="98" t="s">
        <v>70</v>
      </c>
    </row>
    <row r="54890" spans="17:63" ht="29.25" customHeight="1" x14ac:dyDescent="0.2">
      <c r="Q54890" s="92" t="s">
        <v>50</v>
      </c>
      <c r="BF54890" s="101" t="s">
        <v>58</v>
      </c>
      <c r="BK54890" s="98" t="s">
        <v>70</v>
      </c>
    </row>
    <row r="54891" spans="17:63" ht="29.25" customHeight="1" x14ac:dyDescent="0.2">
      <c r="Q54891" s="92" t="s">
        <v>50</v>
      </c>
      <c r="BF54891" s="101" t="s">
        <v>58</v>
      </c>
      <c r="BK54891" s="98" t="s">
        <v>70</v>
      </c>
    </row>
    <row r="54892" spans="17:63" ht="29.25" customHeight="1" x14ac:dyDescent="0.2">
      <c r="Q54892" s="92" t="s">
        <v>50</v>
      </c>
      <c r="BF54892" s="101" t="s">
        <v>58</v>
      </c>
      <c r="BK54892" s="98" t="s">
        <v>70</v>
      </c>
    </row>
    <row r="54893" spans="17:63" ht="29.25" customHeight="1" x14ac:dyDescent="0.2">
      <c r="Q54893" s="92" t="s">
        <v>50</v>
      </c>
      <c r="BF54893" s="101" t="s">
        <v>58</v>
      </c>
      <c r="BK54893" s="98" t="s">
        <v>70</v>
      </c>
    </row>
    <row r="54894" spans="17:63" ht="29.25" customHeight="1" x14ac:dyDescent="0.2">
      <c r="Q54894" s="92" t="s">
        <v>50</v>
      </c>
      <c r="BF54894" s="101" t="s">
        <v>58</v>
      </c>
      <c r="BK54894" s="98" t="s">
        <v>70</v>
      </c>
    </row>
    <row r="54895" spans="17:63" ht="29.25" customHeight="1" x14ac:dyDescent="0.2">
      <c r="Q54895" s="92" t="s">
        <v>50</v>
      </c>
      <c r="BF54895" s="101" t="s">
        <v>58</v>
      </c>
      <c r="BK54895" s="98" t="s">
        <v>70</v>
      </c>
    </row>
    <row r="54896" spans="17:63" ht="29.25" customHeight="1" x14ac:dyDescent="0.2">
      <c r="Q54896" s="92" t="s">
        <v>50</v>
      </c>
      <c r="BF54896" s="101" t="s">
        <v>58</v>
      </c>
      <c r="BK54896" s="98" t="s">
        <v>70</v>
      </c>
    </row>
    <row r="54897" spans="17:63" ht="29.25" customHeight="1" x14ac:dyDescent="0.2">
      <c r="Q54897" s="92" t="s">
        <v>50</v>
      </c>
      <c r="BF54897" s="101" t="s">
        <v>58</v>
      </c>
      <c r="BK54897" s="98" t="s">
        <v>70</v>
      </c>
    </row>
    <row r="54898" spans="17:63" ht="29.25" customHeight="1" x14ac:dyDescent="0.2">
      <c r="Q54898" s="92" t="s">
        <v>50</v>
      </c>
      <c r="BF54898" s="101" t="s">
        <v>58</v>
      </c>
      <c r="BK54898" s="98" t="s">
        <v>70</v>
      </c>
    </row>
    <row r="54899" spans="17:63" ht="29.25" customHeight="1" x14ac:dyDescent="0.2">
      <c r="Q54899" s="92" t="s">
        <v>50</v>
      </c>
      <c r="BF54899" s="101" t="s">
        <v>58</v>
      </c>
      <c r="BK54899" s="98" t="s">
        <v>70</v>
      </c>
    </row>
    <row r="54900" spans="17:63" ht="29.25" customHeight="1" x14ac:dyDescent="0.2">
      <c r="Q54900" s="92" t="s">
        <v>50</v>
      </c>
      <c r="BF54900" s="101" t="s">
        <v>58</v>
      </c>
      <c r="BK54900" s="98" t="s">
        <v>70</v>
      </c>
    </row>
    <row r="54901" spans="17:63" ht="29.25" customHeight="1" x14ac:dyDescent="0.2">
      <c r="Q54901" s="92" t="s">
        <v>50</v>
      </c>
      <c r="BF54901" s="101" t="s">
        <v>58</v>
      </c>
      <c r="BK54901" s="98" t="s">
        <v>70</v>
      </c>
    </row>
    <row r="54902" spans="17:63" ht="29.25" customHeight="1" x14ac:dyDescent="0.2">
      <c r="Q54902" s="92" t="s">
        <v>50</v>
      </c>
      <c r="BF54902" s="101" t="s">
        <v>58</v>
      </c>
      <c r="BK54902" s="98" t="s">
        <v>70</v>
      </c>
    </row>
    <row r="54903" spans="17:63" ht="29.25" customHeight="1" x14ac:dyDescent="0.2">
      <c r="Q54903" s="92" t="s">
        <v>50</v>
      </c>
      <c r="BF54903" s="101" t="s">
        <v>58</v>
      </c>
      <c r="BK54903" s="98" t="s">
        <v>70</v>
      </c>
    </row>
    <row r="54904" spans="17:63" ht="29.25" customHeight="1" x14ac:dyDescent="0.2">
      <c r="Q54904" s="92" t="s">
        <v>50</v>
      </c>
      <c r="BF54904" s="101" t="s">
        <v>58</v>
      </c>
      <c r="BK54904" s="98" t="s">
        <v>70</v>
      </c>
    </row>
    <row r="54905" spans="17:63" ht="29.25" customHeight="1" x14ac:dyDescent="0.2">
      <c r="Q54905" s="92" t="s">
        <v>50</v>
      </c>
      <c r="BF54905" s="101" t="s">
        <v>58</v>
      </c>
      <c r="BK54905" s="98" t="s">
        <v>70</v>
      </c>
    </row>
    <row r="54906" spans="17:63" ht="29.25" customHeight="1" x14ac:dyDescent="0.2">
      <c r="Q54906" s="92" t="s">
        <v>50</v>
      </c>
      <c r="BF54906" s="101" t="s">
        <v>58</v>
      </c>
      <c r="BK54906" s="98" t="s">
        <v>70</v>
      </c>
    </row>
    <row r="54907" spans="17:63" ht="29.25" customHeight="1" x14ac:dyDescent="0.2">
      <c r="Q54907" s="92" t="s">
        <v>50</v>
      </c>
      <c r="BF54907" s="101" t="s">
        <v>58</v>
      </c>
      <c r="BK54907" s="98" t="s">
        <v>70</v>
      </c>
    </row>
    <row r="54908" spans="17:63" ht="29.25" customHeight="1" x14ac:dyDescent="0.2">
      <c r="Q54908" s="92" t="s">
        <v>50</v>
      </c>
      <c r="BF54908" s="101" t="s">
        <v>58</v>
      </c>
      <c r="BK54908" s="98" t="s">
        <v>70</v>
      </c>
    </row>
    <row r="54909" spans="17:63" ht="29.25" customHeight="1" x14ac:dyDescent="0.2">
      <c r="Q54909" s="92" t="s">
        <v>50</v>
      </c>
      <c r="BF54909" s="101" t="s">
        <v>58</v>
      </c>
      <c r="BK54909" s="98" t="s">
        <v>70</v>
      </c>
    </row>
    <row r="54910" spans="17:63" ht="29.25" customHeight="1" x14ac:dyDescent="0.2">
      <c r="Q54910" s="92" t="s">
        <v>50</v>
      </c>
      <c r="BF54910" s="101" t="s">
        <v>58</v>
      </c>
      <c r="BK54910" s="98" t="s">
        <v>70</v>
      </c>
    </row>
    <row r="54911" spans="17:63" ht="29.25" customHeight="1" x14ac:dyDescent="0.2">
      <c r="Q54911" s="92" t="s">
        <v>50</v>
      </c>
      <c r="BF54911" s="101" t="s">
        <v>58</v>
      </c>
      <c r="BK54911" s="98" t="s">
        <v>70</v>
      </c>
    </row>
    <row r="54912" spans="17:63" ht="29.25" customHeight="1" x14ac:dyDescent="0.2">
      <c r="Q54912" s="92" t="s">
        <v>50</v>
      </c>
      <c r="BF54912" s="101" t="s">
        <v>58</v>
      </c>
      <c r="BK54912" s="98" t="s">
        <v>70</v>
      </c>
    </row>
    <row r="54913" spans="17:63" ht="29.25" customHeight="1" x14ac:dyDescent="0.2">
      <c r="Q54913" s="92" t="s">
        <v>50</v>
      </c>
      <c r="BF54913" s="101" t="s">
        <v>58</v>
      </c>
      <c r="BK54913" s="98" t="s">
        <v>70</v>
      </c>
    </row>
    <row r="54914" spans="17:63" ht="29.25" customHeight="1" x14ac:dyDescent="0.2">
      <c r="Q54914" s="92" t="s">
        <v>50</v>
      </c>
      <c r="BF54914" s="101" t="s">
        <v>58</v>
      </c>
      <c r="BK54914" s="98" t="s">
        <v>70</v>
      </c>
    </row>
    <row r="54915" spans="17:63" ht="29.25" customHeight="1" x14ac:dyDescent="0.2">
      <c r="Q54915" s="92" t="s">
        <v>50</v>
      </c>
      <c r="BF54915" s="101" t="s">
        <v>58</v>
      </c>
      <c r="BK54915" s="98" t="s">
        <v>70</v>
      </c>
    </row>
    <row r="54916" spans="17:63" ht="29.25" customHeight="1" x14ac:dyDescent="0.2">
      <c r="Q54916" s="92" t="s">
        <v>50</v>
      </c>
      <c r="BF54916" s="101" t="s">
        <v>58</v>
      </c>
      <c r="BK54916" s="98" t="s">
        <v>70</v>
      </c>
    </row>
    <row r="54917" spans="17:63" ht="29.25" customHeight="1" x14ac:dyDescent="0.2">
      <c r="Q54917" s="92" t="s">
        <v>50</v>
      </c>
      <c r="BF54917" s="101" t="s">
        <v>58</v>
      </c>
      <c r="BK54917" s="98" t="s">
        <v>70</v>
      </c>
    </row>
    <row r="54918" spans="17:63" ht="29.25" customHeight="1" x14ac:dyDescent="0.2">
      <c r="Q54918" s="92" t="s">
        <v>50</v>
      </c>
      <c r="BF54918" s="101" t="s">
        <v>58</v>
      </c>
      <c r="BK54918" s="98" t="s">
        <v>70</v>
      </c>
    </row>
    <row r="54919" spans="17:63" ht="29.25" customHeight="1" x14ac:dyDescent="0.2">
      <c r="Q54919" s="92" t="s">
        <v>50</v>
      </c>
      <c r="BF54919" s="101" t="s">
        <v>58</v>
      </c>
      <c r="BK54919" s="98" t="s">
        <v>70</v>
      </c>
    </row>
    <row r="54920" spans="17:63" ht="29.25" customHeight="1" x14ac:dyDescent="0.2">
      <c r="Q54920" s="92" t="s">
        <v>50</v>
      </c>
      <c r="BF54920" s="101" t="s">
        <v>58</v>
      </c>
      <c r="BK54920" s="98" t="s">
        <v>70</v>
      </c>
    </row>
    <row r="54921" spans="17:63" ht="29.25" customHeight="1" x14ac:dyDescent="0.2">
      <c r="Q54921" s="92" t="s">
        <v>50</v>
      </c>
      <c r="BF54921" s="101" t="s">
        <v>58</v>
      </c>
      <c r="BK54921" s="98" t="s">
        <v>70</v>
      </c>
    </row>
    <row r="54922" spans="17:63" ht="29.25" customHeight="1" x14ac:dyDescent="0.2">
      <c r="Q54922" s="92" t="s">
        <v>50</v>
      </c>
      <c r="BF54922" s="101" t="s">
        <v>58</v>
      </c>
      <c r="BK54922" s="98" t="s">
        <v>70</v>
      </c>
    </row>
    <row r="54923" spans="17:63" ht="29.25" customHeight="1" x14ac:dyDescent="0.2">
      <c r="Q54923" s="92" t="s">
        <v>50</v>
      </c>
      <c r="BF54923" s="101" t="s">
        <v>58</v>
      </c>
      <c r="BK54923" s="98" t="s">
        <v>70</v>
      </c>
    </row>
    <row r="54924" spans="17:63" ht="29.25" customHeight="1" x14ac:dyDescent="0.2">
      <c r="Q54924" s="92" t="s">
        <v>50</v>
      </c>
      <c r="BF54924" s="101" t="s">
        <v>58</v>
      </c>
      <c r="BK54924" s="98" t="s">
        <v>70</v>
      </c>
    </row>
    <row r="54925" spans="17:63" ht="29.25" customHeight="1" x14ac:dyDescent="0.2">
      <c r="Q54925" s="92" t="s">
        <v>50</v>
      </c>
      <c r="BF54925" s="101" t="s">
        <v>58</v>
      </c>
      <c r="BK54925" s="98" t="s">
        <v>70</v>
      </c>
    </row>
    <row r="54926" spans="17:63" ht="29.25" customHeight="1" x14ac:dyDescent="0.2">
      <c r="Q54926" s="92" t="s">
        <v>50</v>
      </c>
      <c r="BF54926" s="101" t="s">
        <v>58</v>
      </c>
      <c r="BK54926" s="98" t="s">
        <v>70</v>
      </c>
    </row>
    <row r="54927" spans="17:63" ht="29.25" customHeight="1" x14ac:dyDescent="0.2">
      <c r="Q54927" s="92" t="s">
        <v>50</v>
      </c>
      <c r="BF54927" s="101" t="s">
        <v>58</v>
      </c>
      <c r="BK54927" s="98" t="s">
        <v>70</v>
      </c>
    </row>
    <row r="54928" spans="17:63" ht="29.25" customHeight="1" x14ac:dyDescent="0.2">
      <c r="Q54928" s="92" t="s">
        <v>50</v>
      </c>
      <c r="BF54928" s="101" t="s">
        <v>58</v>
      </c>
      <c r="BK54928" s="98" t="s">
        <v>70</v>
      </c>
    </row>
    <row r="54929" spans="17:63" ht="29.25" customHeight="1" x14ac:dyDescent="0.2">
      <c r="Q54929" s="92" t="s">
        <v>50</v>
      </c>
      <c r="BF54929" s="101" t="s">
        <v>58</v>
      </c>
      <c r="BK54929" s="98" t="s">
        <v>70</v>
      </c>
    </row>
    <row r="54930" spans="17:63" ht="29.25" customHeight="1" x14ac:dyDescent="0.2">
      <c r="Q54930" s="92" t="s">
        <v>50</v>
      </c>
      <c r="BF54930" s="101" t="s">
        <v>58</v>
      </c>
      <c r="BK54930" s="98" t="s">
        <v>70</v>
      </c>
    </row>
    <row r="54931" spans="17:63" ht="29.25" customHeight="1" x14ac:dyDescent="0.2">
      <c r="Q54931" s="92" t="s">
        <v>50</v>
      </c>
      <c r="BF54931" s="101" t="s">
        <v>58</v>
      </c>
      <c r="BK54931" s="98" t="s">
        <v>70</v>
      </c>
    </row>
    <row r="54932" spans="17:63" ht="29.25" customHeight="1" x14ac:dyDescent="0.2">
      <c r="Q54932" s="92" t="s">
        <v>50</v>
      </c>
      <c r="BF54932" s="101" t="s">
        <v>58</v>
      </c>
      <c r="BK54932" s="98" t="s">
        <v>70</v>
      </c>
    </row>
    <row r="54933" spans="17:63" ht="29.25" customHeight="1" x14ac:dyDescent="0.2">
      <c r="Q54933" s="92" t="s">
        <v>50</v>
      </c>
      <c r="BF54933" s="101" t="s">
        <v>58</v>
      </c>
      <c r="BK54933" s="98" t="s">
        <v>70</v>
      </c>
    </row>
    <row r="54934" spans="17:63" ht="29.25" customHeight="1" x14ac:dyDescent="0.2">
      <c r="Q54934" s="92" t="s">
        <v>50</v>
      </c>
      <c r="BF54934" s="101" t="s">
        <v>58</v>
      </c>
      <c r="BK54934" s="98" t="s">
        <v>70</v>
      </c>
    </row>
    <row r="54935" spans="17:63" ht="29.25" customHeight="1" x14ac:dyDescent="0.2">
      <c r="Q54935" s="92" t="s">
        <v>50</v>
      </c>
      <c r="BF54935" s="101" t="s">
        <v>58</v>
      </c>
      <c r="BK54935" s="98" t="s">
        <v>70</v>
      </c>
    </row>
    <row r="54936" spans="17:63" ht="29.25" customHeight="1" x14ac:dyDescent="0.2">
      <c r="Q54936" s="92" t="s">
        <v>50</v>
      </c>
      <c r="BF54936" s="101" t="s">
        <v>58</v>
      </c>
      <c r="BK54936" s="98" t="s">
        <v>70</v>
      </c>
    </row>
    <row r="54937" spans="17:63" ht="29.25" customHeight="1" x14ac:dyDescent="0.2">
      <c r="Q54937" s="92" t="s">
        <v>50</v>
      </c>
      <c r="BF54937" s="101" t="s">
        <v>58</v>
      </c>
      <c r="BK54937" s="98" t="s">
        <v>70</v>
      </c>
    </row>
    <row r="54938" spans="17:63" ht="29.25" customHeight="1" x14ac:dyDescent="0.2">
      <c r="Q54938" s="92" t="s">
        <v>50</v>
      </c>
      <c r="BF54938" s="101" t="s">
        <v>58</v>
      </c>
      <c r="BK54938" s="98" t="s">
        <v>70</v>
      </c>
    </row>
    <row r="54939" spans="17:63" ht="29.25" customHeight="1" x14ac:dyDescent="0.2">
      <c r="Q54939" s="92" t="s">
        <v>50</v>
      </c>
      <c r="BF54939" s="101" t="s">
        <v>58</v>
      </c>
      <c r="BK54939" s="98" t="s">
        <v>70</v>
      </c>
    </row>
    <row r="54940" spans="17:63" ht="29.25" customHeight="1" x14ac:dyDescent="0.2">
      <c r="Q54940" s="92" t="s">
        <v>50</v>
      </c>
      <c r="BF54940" s="101" t="s">
        <v>58</v>
      </c>
      <c r="BK54940" s="98" t="s">
        <v>70</v>
      </c>
    </row>
    <row r="54941" spans="17:63" ht="29.25" customHeight="1" x14ac:dyDescent="0.2">
      <c r="Q54941" s="92" t="s">
        <v>50</v>
      </c>
      <c r="BF54941" s="101" t="s">
        <v>58</v>
      </c>
      <c r="BK54941" s="98" t="s">
        <v>70</v>
      </c>
    </row>
    <row r="54942" spans="17:63" ht="29.25" customHeight="1" x14ac:dyDescent="0.2">
      <c r="Q54942" s="92" t="s">
        <v>50</v>
      </c>
      <c r="BF54942" s="101" t="s">
        <v>58</v>
      </c>
      <c r="BK54942" s="98" t="s">
        <v>70</v>
      </c>
    </row>
    <row r="54943" spans="17:63" ht="29.25" customHeight="1" x14ac:dyDescent="0.2">
      <c r="Q54943" s="92" t="s">
        <v>50</v>
      </c>
      <c r="BF54943" s="101" t="s">
        <v>58</v>
      </c>
      <c r="BK54943" s="98" t="s">
        <v>70</v>
      </c>
    </row>
    <row r="54944" spans="17:63" ht="29.25" customHeight="1" x14ac:dyDescent="0.2">
      <c r="Q54944" s="92" t="s">
        <v>50</v>
      </c>
      <c r="BF54944" s="101" t="s">
        <v>58</v>
      </c>
      <c r="BK54944" s="98" t="s">
        <v>70</v>
      </c>
    </row>
    <row r="54945" spans="17:63" ht="29.25" customHeight="1" x14ac:dyDescent="0.2">
      <c r="Q54945" s="92" t="s">
        <v>50</v>
      </c>
      <c r="BF54945" s="101" t="s">
        <v>58</v>
      </c>
      <c r="BK54945" s="98" t="s">
        <v>70</v>
      </c>
    </row>
    <row r="54946" spans="17:63" ht="29.25" customHeight="1" x14ac:dyDescent="0.2">
      <c r="Q54946" s="92" t="s">
        <v>50</v>
      </c>
      <c r="BF54946" s="101" t="s">
        <v>58</v>
      </c>
      <c r="BK54946" s="98" t="s">
        <v>70</v>
      </c>
    </row>
    <row r="54947" spans="17:63" ht="29.25" customHeight="1" x14ac:dyDescent="0.2">
      <c r="Q54947" s="92" t="s">
        <v>50</v>
      </c>
      <c r="BF54947" s="101" t="s">
        <v>58</v>
      </c>
      <c r="BK54947" s="98" t="s">
        <v>70</v>
      </c>
    </row>
    <row r="54948" spans="17:63" ht="29.25" customHeight="1" x14ac:dyDescent="0.2">
      <c r="Q54948" s="92" t="s">
        <v>50</v>
      </c>
      <c r="BF54948" s="101" t="s">
        <v>58</v>
      </c>
      <c r="BK54948" s="98" t="s">
        <v>70</v>
      </c>
    </row>
    <row r="54949" spans="17:63" ht="29.25" customHeight="1" x14ac:dyDescent="0.2">
      <c r="Q54949" s="92" t="s">
        <v>50</v>
      </c>
      <c r="BF54949" s="101" t="s">
        <v>58</v>
      </c>
      <c r="BK54949" s="98" t="s">
        <v>70</v>
      </c>
    </row>
    <row r="54950" spans="17:63" ht="29.25" customHeight="1" x14ac:dyDescent="0.2">
      <c r="Q54950" s="92" t="s">
        <v>50</v>
      </c>
      <c r="BF54950" s="101" t="s">
        <v>58</v>
      </c>
      <c r="BK54950" s="98" t="s">
        <v>70</v>
      </c>
    </row>
    <row r="54951" spans="17:63" ht="29.25" customHeight="1" x14ac:dyDescent="0.2">
      <c r="Q54951" s="92" t="s">
        <v>50</v>
      </c>
      <c r="BF54951" s="101" t="s">
        <v>58</v>
      </c>
      <c r="BK54951" s="98" t="s">
        <v>70</v>
      </c>
    </row>
    <row r="54952" spans="17:63" ht="29.25" customHeight="1" x14ac:dyDescent="0.2">
      <c r="Q54952" s="92" t="s">
        <v>50</v>
      </c>
      <c r="BF54952" s="101" t="s">
        <v>58</v>
      </c>
      <c r="BK54952" s="98" t="s">
        <v>70</v>
      </c>
    </row>
    <row r="54953" spans="17:63" ht="29.25" customHeight="1" x14ac:dyDescent="0.2">
      <c r="Q54953" s="92" t="s">
        <v>50</v>
      </c>
      <c r="BF54953" s="101" t="s">
        <v>58</v>
      </c>
      <c r="BK54953" s="98" t="s">
        <v>70</v>
      </c>
    </row>
    <row r="54954" spans="17:63" ht="29.25" customHeight="1" x14ac:dyDescent="0.2">
      <c r="Q54954" s="92" t="s">
        <v>50</v>
      </c>
      <c r="BF54954" s="101" t="s">
        <v>58</v>
      </c>
      <c r="BK54954" s="98" t="s">
        <v>70</v>
      </c>
    </row>
    <row r="54955" spans="17:63" ht="29.25" customHeight="1" x14ac:dyDescent="0.2">
      <c r="Q54955" s="92" t="s">
        <v>50</v>
      </c>
      <c r="BF54955" s="101" t="s">
        <v>58</v>
      </c>
      <c r="BK54955" s="98" t="s">
        <v>70</v>
      </c>
    </row>
    <row r="54956" spans="17:63" ht="29.25" customHeight="1" x14ac:dyDescent="0.2">
      <c r="Q54956" s="92" t="s">
        <v>50</v>
      </c>
      <c r="BF54956" s="101" t="s">
        <v>58</v>
      </c>
      <c r="BK54956" s="98" t="s">
        <v>70</v>
      </c>
    </row>
    <row r="54957" spans="17:63" ht="29.25" customHeight="1" x14ac:dyDescent="0.2">
      <c r="Q54957" s="92" t="s">
        <v>50</v>
      </c>
      <c r="BF54957" s="101" t="s">
        <v>58</v>
      </c>
      <c r="BK54957" s="98" t="s">
        <v>70</v>
      </c>
    </row>
    <row r="54958" spans="17:63" ht="29.25" customHeight="1" x14ac:dyDescent="0.2">
      <c r="Q54958" s="92" t="s">
        <v>50</v>
      </c>
      <c r="BF54958" s="101" t="s">
        <v>58</v>
      </c>
      <c r="BK54958" s="98" t="s">
        <v>70</v>
      </c>
    </row>
    <row r="54959" spans="17:63" ht="29.25" customHeight="1" x14ac:dyDescent="0.2">
      <c r="Q54959" s="92" t="s">
        <v>50</v>
      </c>
      <c r="BF54959" s="101" t="s">
        <v>58</v>
      </c>
      <c r="BK54959" s="98" t="s">
        <v>70</v>
      </c>
    </row>
    <row r="54960" spans="17:63" ht="29.25" customHeight="1" x14ac:dyDescent="0.2">
      <c r="Q54960" s="92" t="s">
        <v>50</v>
      </c>
      <c r="BF54960" s="101" t="s">
        <v>58</v>
      </c>
      <c r="BK54960" s="98" t="s">
        <v>70</v>
      </c>
    </row>
    <row r="54961" spans="17:63" ht="29.25" customHeight="1" x14ac:dyDescent="0.2">
      <c r="Q54961" s="92" t="s">
        <v>50</v>
      </c>
      <c r="BF54961" s="101" t="s">
        <v>58</v>
      </c>
      <c r="BK54961" s="98" t="s">
        <v>70</v>
      </c>
    </row>
    <row r="54962" spans="17:63" ht="29.25" customHeight="1" x14ac:dyDescent="0.2">
      <c r="Q54962" s="92" t="s">
        <v>50</v>
      </c>
      <c r="BF54962" s="101" t="s">
        <v>58</v>
      </c>
      <c r="BK54962" s="98" t="s">
        <v>70</v>
      </c>
    </row>
    <row r="54963" spans="17:63" ht="29.25" customHeight="1" x14ac:dyDescent="0.2">
      <c r="Q54963" s="92" t="s">
        <v>50</v>
      </c>
      <c r="BF54963" s="101" t="s">
        <v>58</v>
      </c>
      <c r="BK54963" s="98" t="s">
        <v>70</v>
      </c>
    </row>
    <row r="54964" spans="17:63" ht="29.25" customHeight="1" x14ac:dyDescent="0.2">
      <c r="Q54964" s="92" t="s">
        <v>50</v>
      </c>
      <c r="BF54964" s="101" t="s">
        <v>58</v>
      </c>
      <c r="BK54964" s="98" t="s">
        <v>70</v>
      </c>
    </row>
    <row r="54965" spans="17:63" ht="29.25" customHeight="1" x14ac:dyDescent="0.2">
      <c r="Q54965" s="92" t="s">
        <v>50</v>
      </c>
      <c r="BF54965" s="101" t="s">
        <v>58</v>
      </c>
      <c r="BK54965" s="98" t="s">
        <v>70</v>
      </c>
    </row>
    <row r="54966" spans="17:63" ht="29.25" customHeight="1" x14ac:dyDescent="0.2">
      <c r="Q54966" s="92" t="s">
        <v>50</v>
      </c>
      <c r="BF54966" s="101" t="s">
        <v>58</v>
      </c>
      <c r="BK54966" s="98" t="s">
        <v>70</v>
      </c>
    </row>
    <row r="54967" spans="17:63" ht="29.25" customHeight="1" x14ac:dyDescent="0.2">
      <c r="Q54967" s="92" t="s">
        <v>50</v>
      </c>
      <c r="BF54967" s="101" t="s">
        <v>58</v>
      </c>
      <c r="BK54967" s="98" t="s">
        <v>70</v>
      </c>
    </row>
    <row r="54968" spans="17:63" ht="29.25" customHeight="1" x14ac:dyDescent="0.2">
      <c r="Q54968" s="92" t="s">
        <v>50</v>
      </c>
      <c r="BF54968" s="101" t="s">
        <v>58</v>
      </c>
      <c r="BK54968" s="98" t="s">
        <v>70</v>
      </c>
    </row>
    <row r="54969" spans="17:63" ht="29.25" customHeight="1" x14ac:dyDescent="0.2">
      <c r="Q54969" s="92" t="s">
        <v>50</v>
      </c>
      <c r="BF54969" s="101" t="s">
        <v>58</v>
      </c>
      <c r="BK54969" s="98" t="s">
        <v>70</v>
      </c>
    </row>
    <row r="54970" spans="17:63" ht="29.25" customHeight="1" x14ac:dyDescent="0.2">
      <c r="Q54970" s="92" t="s">
        <v>50</v>
      </c>
      <c r="BF54970" s="101" t="s">
        <v>58</v>
      </c>
      <c r="BK54970" s="98" t="s">
        <v>70</v>
      </c>
    </row>
    <row r="54971" spans="17:63" ht="29.25" customHeight="1" x14ac:dyDescent="0.2">
      <c r="Q54971" s="92" t="s">
        <v>50</v>
      </c>
      <c r="BF54971" s="101" t="s">
        <v>58</v>
      </c>
      <c r="BK54971" s="98" t="s">
        <v>70</v>
      </c>
    </row>
    <row r="54972" spans="17:63" ht="29.25" customHeight="1" x14ac:dyDescent="0.2">
      <c r="Q54972" s="92" t="s">
        <v>50</v>
      </c>
      <c r="BF54972" s="101" t="s">
        <v>58</v>
      </c>
      <c r="BK54972" s="98" t="s">
        <v>70</v>
      </c>
    </row>
    <row r="54973" spans="17:63" ht="29.25" customHeight="1" x14ac:dyDescent="0.2">
      <c r="Q54973" s="92" t="s">
        <v>50</v>
      </c>
      <c r="BF54973" s="101" t="s">
        <v>58</v>
      </c>
      <c r="BK54973" s="98" t="s">
        <v>70</v>
      </c>
    </row>
    <row r="54974" spans="17:63" ht="29.25" customHeight="1" x14ac:dyDescent="0.2">
      <c r="Q54974" s="92" t="s">
        <v>50</v>
      </c>
      <c r="BF54974" s="101" t="s">
        <v>58</v>
      </c>
      <c r="BK54974" s="98" t="s">
        <v>70</v>
      </c>
    </row>
    <row r="54975" spans="17:63" ht="29.25" customHeight="1" x14ac:dyDescent="0.2">
      <c r="Q54975" s="92" t="s">
        <v>50</v>
      </c>
      <c r="BF54975" s="101" t="s">
        <v>58</v>
      </c>
      <c r="BK54975" s="98" t="s">
        <v>70</v>
      </c>
    </row>
    <row r="54976" spans="17:63" ht="29.25" customHeight="1" x14ac:dyDescent="0.2">
      <c r="Q54976" s="92" t="s">
        <v>50</v>
      </c>
      <c r="BF54976" s="101" t="s">
        <v>58</v>
      </c>
      <c r="BK54976" s="98" t="s">
        <v>70</v>
      </c>
    </row>
    <row r="54977" spans="17:63" ht="29.25" customHeight="1" x14ac:dyDescent="0.2">
      <c r="Q54977" s="92" t="s">
        <v>50</v>
      </c>
      <c r="BF54977" s="101" t="s">
        <v>58</v>
      </c>
      <c r="BK54977" s="98" t="s">
        <v>70</v>
      </c>
    </row>
    <row r="54978" spans="17:63" ht="29.25" customHeight="1" x14ac:dyDescent="0.2">
      <c r="Q54978" s="92" t="s">
        <v>50</v>
      </c>
      <c r="BF54978" s="101" t="s">
        <v>58</v>
      </c>
      <c r="BK54978" s="98" t="s">
        <v>70</v>
      </c>
    </row>
    <row r="54979" spans="17:63" ht="29.25" customHeight="1" x14ac:dyDescent="0.2">
      <c r="Q54979" s="92" t="s">
        <v>50</v>
      </c>
      <c r="BF54979" s="101" t="s">
        <v>58</v>
      </c>
      <c r="BK54979" s="98" t="s">
        <v>70</v>
      </c>
    </row>
    <row r="54980" spans="17:63" ht="29.25" customHeight="1" x14ac:dyDescent="0.2">
      <c r="Q54980" s="92" t="s">
        <v>50</v>
      </c>
      <c r="BF54980" s="101" t="s">
        <v>58</v>
      </c>
      <c r="BK54980" s="98" t="s">
        <v>70</v>
      </c>
    </row>
    <row r="54981" spans="17:63" ht="29.25" customHeight="1" x14ac:dyDescent="0.2">
      <c r="Q54981" s="92" t="s">
        <v>50</v>
      </c>
      <c r="BF54981" s="101" t="s">
        <v>58</v>
      </c>
      <c r="BK54981" s="98" t="s">
        <v>70</v>
      </c>
    </row>
    <row r="54982" spans="17:63" ht="29.25" customHeight="1" x14ac:dyDescent="0.2">
      <c r="Q54982" s="92" t="s">
        <v>50</v>
      </c>
      <c r="BF54982" s="101" t="s">
        <v>58</v>
      </c>
      <c r="BK54982" s="98" t="s">
        <v>70</v>
      </c>
    </row>
    <row r="54983" spans="17:63" ht="29.25" customHeight="1" x14ac:dyDescent="0.2">
      <c r="Q54983" s="92" t="s">
        <v>50</v>
      </c>
      <c r="BF54983" s="101" t="s">
        <v>58</v>
      </c>
      <c r="BK54983" s="98" t="s">
        <v>70</v>
      </c>
    </row>
    <row r="54984" spans="17:63" ht="29.25" customHeight="1" x14ac:dyDescent="0.2">
      <c r="Q54984" s="92" t="s">
        <v>50</v>
      </c>
      <c r="BF54984" s="101" t="s">
        <v>58</v>
      </c>
      <c r="BK54984" s="98" t="s">
        <v>70</v>
      </c>
    </row>
    <row r="54985" spans="17:63" ht="29.25" customHeight="1" x14ac:dyDescent="0.2">
      <c r="Q54985" s="92" t="s">
        <v>50</v>
      </c>
      <c r="BF54985" s="101" t="s">
        <v>58</v>
      </c>
      <c r="BK54985" s="98" t="s">
        <v>70</v>
      </c>
    </row>
    <row r="54986" spans="17:63" ht="29.25" customHeight="1" x14ac:dyDescent="0.2">
      <c r="Q54986" s="92" t="s">
        <v>50</v>
      </c>
      <c r="BF54986" s="101" t="s">
        <v>58</v>
      </c>
      <c r="BK54986" s="98" t="s">
        <v>70</v>
      </c>
    </row>
    <row r="54987" spans="17:63" ht="29.25" customHeight="1" x14ac:dyDescent="0.2">
      <c r="Q54987" s="92" t="s">
        <v>50</v>
      </c>
      <c r="BF54987" s="101" t="s">
        <v>58</v>
      </c>
      <c r="BK54987" s="98" t="s">
        <v>70</v>
      </c>
    </row>
    <row r="54988" spans="17:63" ht="29.25" customHeight="1" x14ac:dyDescent="0.2">
      <c r="Q54988" s="92" t="s">
        <v>50</v>
      </c>
      <c r="BF54988" s="101" t="s">
        <v>58</v>
      </c>
      <c r="BK54988" s="98" t="s">
        <v>70</v>
      </c>
    </row>
    <row r="54989" spans="17:63" ht="29.25" customHeight="1" x14ac:dyDescent="0.2">
      <c r="Q54989" s="92" t="s">
        <v>50</v>
      </c>
      <c r="BF54989" s="101" t="s">
        <v>58</v>
      </c>
      <c r="BK54989" s="98" t="s">
        <v>70</v>
      </c>
    </row>
    <row r="54990" spans="17:63" ht="29.25" customHeight="1" x14ac:dyDescent="0.2">
      <c r="Q54990" s="92" t="s">
        <v>50</v>
      </c>
      <c r="BF54990" s="101" t="s">
        <v>58</v>
      </c>
      <c r="BK54990" s="98" t="s">
        <v>70</v>
      </c>
    </row>
    <row r="54991" spans="17:63" ht="29.25" customHeight="1" x14ac:dyDescent="0.2">
      <c r="Q54991" s="92" t="s">
        <v>50</v>
      </c>
      <c r="BF54991" s="101" t="s">
        <v>58</v>
      </c>
      <c r="BK54991" s="98" t="s">
        <v>70</v>
      </c>
    </row>
    <row r="54992" spans="17:63" ht="29.25" customHeight="1" x14ac:dyDescent="0.2">
      <c r="Q54992" s="92" t="s">
        <v>50</v>
      </c>
      <c r="BF54992" s="101" t="s">
        <v>58</v>
      </c>
      <c r="BK54992" s="98" t="s">
        <v>70</v>
      </c>
    </row>
    <row r="54993" spans="17:63" ht="29.25" customHeight="1" x14ac:dyDescent="0.2">
      <c r="Q54993" s="92" t="s">
        <v>50</v>
      </c>
      <c r="BF54993" s="101" t="s">
        <v>58</v>
      </c>
      <c r="BK54993" s="98" t="s">
        <v>70</v>
      </c>
    </row>
    <row r="54994" spans="17:63" ht="29.25" customHeight="1" x14ac:dyDescent="0.2">
      <c r="Q54994" s="92" t="s">
        <v>50</v>
      </c>
      <c r="BF54994" s="101" t="s">
        <v>58</v>
      </c>
      <c r="BK54994" s="98" t="s">
        <v>70</v>
      </c>
    </row>
    <row r="54995" spans="17:63" ht="29.25" customHeight="1" x14ac:dyDescent="0.2">
      <c r="Q54995" s="92" t="s">
        <v>50</v>
      </c>
      <c r="BF54995" s="101" t="s">
        <v>58</v>
      </c>
      <c r="BK54995" s="98" t="s">
        <v>70</v>
      </c>
    </row>
    <row r="54996" spans="17:63" ht="29.25" customHeight="1" x14ac:dyDescent="0.2">
      <c r="Q54996" s="92" t="s">
        <v>50</v>
      </c>
      <c r="BF54996" s="101" t="s">
        <v>58</v>
      </c>
      <c r="BK54996" s="98" t="s">
        <v>70</v>
      </c>
    </row>
    <row r="54997" spans="17:63" ht="29.25" customHeight="1" x14ac:dyDescent="0.2">
      <c r="Q54997" s="92" t="s">
        <v>50</v>
      </c>
      <c r="BF54997" s="101" t="s">
        <v>58</v>
      </c>
      <c r="BK54997" s="98" t="s">
        <v>70</v>
      </c>
    </row>
    <row r="54998" spans="17:63" ht="29.25" customHeight="1" x14ac:dyDescent="0.2">
      <c r="Q54998" s="92" t="s">
        <v>50</v>
      </c>
      <c r="BF54998" s="101" t="s">
        <v>58</v>
      </c>
      <c r="BK54998" s="98" t="s">
        <v>70</v>
      </c>
    </row>
    <row r="54999" spans="17:63" ht="29.25" customHeight="1" x14ac:dyDescent="0.2">
      <c r="Q54999" s="92" t="s">
        <v>50</v>
      </c>
      <c r="BF54999" s="101" t="s">
        <v>58</v>
      </c>
      <c r="BK54999" s="98" t="s">
        <v>70</v>
      </c>
    </row>
    <row r="55000" spans="17:63" ht="29.25" customHeight="1" x14ac:dyDescent="0.2">
      <c r="Q55000" s="92" t="s">
        <v>50</v>
      </c>
      <c r="BF55000" s="101" t="s">
        <v>58</v>
      </c>
      <c r="BK55000" s="98" t="s">
        <v>70</v>
      </c>
    </row>
    <row r="55001" spans="17:63" ht="29.25" customHeight="1" x14ac:dyDescent="0.2">
      <c r="Q55001" s="92" t="s">
        <v>50</v>
      </c>
      <c r="BF55001" s="101" t="s">
        <v>58</v>
      </c>
      <c r="BK55001" s="98" t="s">
        <v>70</v>
      </c>
    </row>
    <row r="55002" spans="17:63" ht="29.25" customHeight="1" x14ac:dyDescent="0.2">
      <c r="Q55002" s="92" t="s">
        <v>50</v>
      </c>
      <c r="BF55002" s="101" t="s">
        <v>58</v>
      </c>
      <c r="BK55002" s="98" t="s">
        <v>70</v>
      </c>
    </row>
    <row r="55003" spans="17:63" ht="29.25" customHeight="1" x14ac:dyDescent="0.2">
      <c r="Q55003" s="92" t="s">
        <v>50</v>
      </c>
      <c r="BF55003" s="101" t="s">
        <v>58</v>
      </c>
      <c r="BK55003" s="98" t="s">
        <v>70</v>
      </c>
    </row>
    <row r="55004" spans="17:63" ht="29.25" customHeight="1" x14ac:dyDescent="0.2">
      <c r="Q55004" s="92" t="s">
        <v>50</v>
      </c>
      <c r="BF55004" s="101" t="s">
        <v>58</v>
      </c>
      <c r="BK55004" s="98" t="s">
        <v>70</v>
      </c>
    </row>
    <row r="55005" spans="17:63" ht="29.25" customHeight="1" x14ac:dyDescent="0.2">
      <c r="Q55005" s="92" t="s">
        <v>50</v>
      </c>
      <c r="BF55005" s="101" t="s">
        <v>58</v>
      </c>
      <c r="BK55005" s="98" t="s">
        <v>70</v>
      </c>
    </row>
    <row r="55006" spans="17:63" ht="29.25" customHeight="1" x14ac:dyDescent="0.2">
      <c r="Q55006" s="92" t="s">
        <v>50</v>
      </c>
      <c r="BF55006" s="101" t="s">
        <v>58</v>
      </c>
      <c r="BK55006" s="98" t="s">
        <v>70</v>
      </c>
    </row>
    <row r="55007" spans="17:63" ht="29.25" customHeight="1" x14ac:dyDescent="0.2">
      <c r="Q55007" s="92" t="s">
        <v>50</v>
      </c>
      <c r="BF55007" s="101" t="s">
        <v>58</v>
      </c>
      <c r="BK55007" s="98" t="s">
        <v>70</v>
      </c>
    </row>
    <row r="55008" spans="17:63" ht="29.25" customHeight="1" x14ac:dyDescent="0.2">
      <c r="Q55008" s="92" t="s">
        <v>50</v>
      </c>
      <c r="BF55008" s="101" t="s">
        <v>58</v>
      </c>
      <c r="BK55008" s="98" t="s">
        <v>70</v>
      </c>
    </row>
    <row r="55009" spans="17:63" ht="29.25" customHeight="1" x14ac:dyDescent="0.2">
      <c r="Q55009" s="92" t="s">
        <v>50</v>
      </c>
      <c r="BF55009" s="101" t="s">
        <v>58</v>
      </c>
      <c r="BK55009" s="98" t="s">
        <v>70</v>
      </c>
    </row>
    <row r="55010" spans="17:63" ht="29.25" customHeight="1" x14ac:dyDescent="0.2">
      <c r="Q55010" s="92" t="s">
        <v>50</v>
      </c>
      <c r="BF55010" s="101" t="s">
        <v>58</v>
      </c>
      <c r="BK55010" s="98" t="s">
        <v>70</v>
      </c>
    </row>
    <row r="55011" spans="17:63" ht="29.25" customHeight="1" x14ac:dyDescent="0.2">
      <c r="Q55011" s="92" t="s">
        <v>50</v>
      </c>
      <c r="BF55011" s="101" t="s">
        <v>58</v>
      </c>
      <c r="BK55011" s="98" t="s">
        <v>70</v>
      </c>
    </row>
    <row r="55012" spans="17:63" ht="29.25" customHeight="1" x14ac:dyDescent="0.2">
      <c r="Q55012" s="92" t="s">
        <v>50</v>
      </c>
      <c r="BF55012" s="101" t="s">
        <v>58</v>
      </c>
      <c r="BK55012" s="98" t="s">
        <v>70</v>
      </c>
    </row>
    <row r="55013" spans="17:63" ht="29.25" customHeight="1" x14ac:dyDescent="0.2">
      <c r="Q55013" s="92" t="s">
        <v>50</v>
      </c>
      <c r="BF55013" s="101" t="s">
        <v>58</v>
      </c>
      <c r="BK55013" s="98" t="s">
        <v>70</v>
      </c>
    </row>
    <row r="55014" spans="17:63" ht="29.25" customHeight="1" x14ac:dyDescent="0.2">
      <c r="Q55014" s="92" t="s">
        <v>50</v>
      </c>
      <c r="BF55014" s="101" t="s">
        <v>58</v>
      </c>
      <c r="BK55014" s="98" t="s">
        <v>70</v>
      </c>
    </row>
    <row r="55015" spans="17:63" ht="29.25" customHeight="1" x14ac:dyDescent="0.2">
      <c r="Q55015" s="92" t="s">
        <v>50</v>
      </c>
      <c r="BF55015" s="101" t="s">
        <v>58</v>
      </c>
      <c r="BK55015" s="98" t="s">
        <v>70</v>
      </c>
    </row>
    <row r="55016" spans="17:63" ht="29.25" customHeight="1" x14ac:dyDescent="0.2">
      <c r="Q55016" s="92" t="s">
        <v>50</v>
      </c>
      <c r="BF55016" s="101" t="s">
        <v>58</v>
      </c>
      <c r="BK55016" s="98" t="s">
        <v>70</v>
      </c>
    </row>
    <row r="55017" spans="17:63" ht="29.25" customHeight="1" x14ac:dyDescent="0.2">
      <c r="Q55017" s="92" t="s">
        <v>50</v>
      </c>
      <c r="BF55017" s="101" t="s">
        <v>58</v>
      </c>
      <c r="BK55017" s="98" t="s">
        <v>70</v>
      </c>
    </row>
    <row r="55018" spans="17:63" ht="29.25" customHeight="1" x14ac:dyDescent="0.2">
      <c r="Q55018" s="92" t="s">
        <v>50</v>
      </c>
      <c r="BF55018" s="101" t="s">
        <v>58</v>
      </c>
      <c r="BK55018" s="98" t="s">
        <v>70</v>
      </c>
    </row>
    <row r="55019" spans="17:63" ht="29.25" customHeight="1" x14ac:dyDescent="0.2">
      <c r="Q55019" s="92" t="s">
        <v>50</v>
      </c>
      <c r="BF55019" s="101" t="s">
        <v>58</v>
      </c>
      <c r="BK55019" s="98" t="s">
        <v>70</v>
      </c>
    </row>
    <row r="55020" spans="17:63" ht="29.25" customHeight="1" x14ac:dyDescent="0.2">
      <c r="Q55020" s="92" t="s">
        <v>50</v>
      </c>
      <c r="BF55020" s="101" t="s">
        <v>58</v>
      </c>
      <c r="BK55020" s="98" t="s">
        <v>70</v>
      </c>
    </row>
    <row r="55021" spans="17:63" ht="29.25" customHeight="1" x14ac:dyDescent="0.2">
      <c r="Q55021" s="92" t="s">
        <v>50</v>
      </c>
      <c r="BF55021" s="101" t="s">
        <v>58</v>
      </c>
      <c r="BK55021" s="98" t="s">
        <v>70</v>
      </c>
    </row>
    <row r="55022" spans="17:63" ht="29.25" customHeight="1" x14ac:dyDescent="0.2">
      <c r="Q55022" s="92" t="s">
        <v>50</v>
      </c>
      <c r="BF55022" s="101" t="s">
        <v>58</v>
      </c>
      <c r="BK55022" s="98" t="s">
        <v>70</v>
      </c>
    </row>
    <row r="55023" spans="17:63" ht="29.25" customHeight="1" x14ac:dyDescent="0.2">
      <c r="Q55023" s="92" t="s">
        <v>50</v>
      </c>
      <c r="BF55023" s="101" t="s">
        <v>58</v>
      </c>
      <c r="BK55023" s="98" t="s">
        <v>70</v>
      </c>
    </row>
    <row r="55024" spans="17:63" ht="29.25" customHeight="1" x14ac:dyDescent="0.2">
      <c r="Q55024" s="92" t="s">
        <v>50</v>
      </c>
      <c r="BF55024" s="101" t="s">
        <v>58</v>
      </c>
      <c r="BK55024" s="98" t="s">
        <v>70</v>
      </c>
    </row>
    <row r="55025" spans="17:63" ht="29.25" customHeight="1" x14ac:dyDescent="0.2">
      <c r="Q55025" s="92" t="s">
        <v>50</v>
      </c>
      <c r="BF55025" s="101" t="s">
        <v>58</v>
      </c>
      <c r="BK55025" s="98" t="s">
        <v>70</v>
      </c>
    </row>
    <row r="55026" spans="17:63" ht="29.25" customHeight="1" x14ac:dyDescent="0.2">
      <c r="Q55026" s="92" t="s">
        <v>50</v>
      </c>
      <c r="BF55026" s="101" t="s">
        <v>58</v>
      </c>
      <c r="BK55026" s="98" t="s">
        <v>70</v>
      </c>
    </row>
    <row r="55027" spans="17:63" ht="29.25" customHeight="1" x14ac:dyDescent="0.2">
      <c r="Q55027" s="92" t="s">
        <v>50</v>
      </c>
      <c r="BF55027" s="101" t="s">
        <v>58</v>
      </c>
      <c r="BK55027" s="98" t="s">
        <v>70</v>
      </c>
    </row>
    <row r="55028" spans="17:63" ht="29.25" customHeight="1" x14ac:dyDescent="0.2">
      <c r="Q55028" s="92" t="s">
        <v>50</v>
      </c>
      <c r="BF55028" s="101" t="s">
        <v>58</v>
      </c>
      <c r="BK55028" s="98" t="s">
        <v>70</v>
      </c>
    </row>
    <row r="55029" spans="17:63" ht="29.25" customHeight="1" x14ac:dyDescent="0.2">
      <c r="Q55029" s="92" t="s">
        <v>50</v>
      </c>
      <c r="BF55029" s="101" t="s">
        <v>58</v>
      </c>
      <c r="BK55029" s="98" t="s">
        <v>70</v>
      </c>
    </row>
    <row r="55030" spans="17:63" ht="29.25" customHeight="1" x14ac:dyDescent="0.2">
      <c r="Q55030" s="92" t="s">
        <v>50</v>
      </c>
      <c r="BF55030" s="101" t="s">
        <v>58</v>
      </c>
      <c r="BK55030" s="98" t="s">
        <v>70</v>
      </c>
    </row>
    <row r="55031" spans="17:63" ht="29.25" customHeight="1" x14ac:dyDescent="0.2">
      <c r="Q55031" s="92" t="s">
        <v>50</v>
      </c>
      <c r="BF55031" s="101" t="s">
        <v>58</v>
      </c>
      <c r="BK55031" s="98" t="s">
        <v>70</v>
      </c>
    </row>
    <row r="55032" spans="17:63" ht="29.25" customHeight="1" x14ac:dyDescent="0.2">
      <c r="Q55032" s="92" t="s">
        <v>50</v>
      </c>
      <c r="BF55032" s="101" t="s">
        <v>58</v>
      </c>
      <c r="BK55032" s="98" t="s">
        <v>70</v>
      </c>
    </row>
    <row r="55033" spans="17:63" ht="29.25" customHeight="1" x14ac:dyDescent="0.2">
      <c r="Q55033" s="92" t="s">
        <v>50</v>
      </c>
      <c r="BF55033" s="101" t="s">
        <v>58</v>
      </c>
      <c r="BK55033" s="98" t="s">
        <v>70</v>
      </c>
    </row>
    <row r="55034" spans="17:63" ht="29.25" customHeight="1" x14ac:dyDescent="0.2">
      <c r="Q55034" s="92" t="s">
        <v>50</v>
      </c>
      <c r="BF55034" s="101" t="s">
        <v>58</v>
      </c>
      <c r="BK55034" s="98" t="s">
        <v>70</v>
      </c>
    </row>
    <row r="55035" spans="17:63" ht="29.25" customHeight="1" x14ac:dyDescent="0.2">
      <c r="Q55035" s="92" t="s">
        <v>50</v>
      </c>
      <c r="BF55035" s="101" t="s">
        <v>58</v>
      </c>
      <c r="BK55035" s="98" t="s">
        <v>70</v>
      </c>
    </row>
    <row r="55036" spans="17:63" ht="29.25" customHeight="1" x14ac:dyDescent="0.2">
      <c r="Q55036" s="92" t="s">
        <v>50</v>
      </c>
      <c r="BF55036" s="101" t="s">
        <v>58</v>
      </c>
      <c r="BK55036" s="98" t="s">
        <v>70</v>
      </c>
    </row>
    <row r="55037" spans="17:63" ht="29.25" customHeight="1" x14ac:dyDescent="0.2">
      <c r="Q55037" s="92" t="s">
        <v>50</v>
      </c>
      <c r="BF55037" s="101" t="s">
        <v>58</v>
      </c>
      <c r="BK55037" s="98" t="s">
        <v>70</v>
      </c>
    </row>
    <row r="55038" spans="17:63" ht="29.25" customHeight="1" x14ac:dyDescent="0.2">
      <c r="Q55038" s="92" t="s">
        <v>50</v>
      </c>
      <c r="BF55038" s="101" t="s">
        <v>58</v>
      </c>
      <c r="BK55038" s="98" t="s">
        <v>70</v>
      </c>
    </row>
    <row r="55039" spans="17:63" ht="29.25" customHeight="1" x14ac:dyDescent="0.2">
      <c r="Q55039" s="92" t="s">
        <v>50</v>
      </c>
      <c r="BF55039" s="101" t="s">
        <v>58</v>
      </c>
      <c r="BK55039" s="98" t="s">
        <v>70</v>
      </c>
    </row>
    <row r="55040" spans="17:63" ht="29.25" customHeight="1" x14ac:dyDescent="0.2">
      <c r="Q55040" s="92" t="s">
        <v>50</v>
      </c>
      <c r="BF55040" s="101" t="s">
        <v>58</v>
      </c>
      <c r="BK55040" s="98" t="s">
        <v>70</v>
      </c>
    </row>
    <row r="55041" spans="17:63" ht="29.25" customHeight="1" x14ac:dyDescent="0.2">
      <c r="Q55041" s="92" t="s">
        <v>50</v>
      </c>
      <c r="BF55041" s="101" t="s">
        <v>58</v>
      </c>
      <c r="BK55041" s="98" t="s">
        <v>70</v>
      </c>
    </row>
    <row r="55042" spans="17:63" ht="29.25" customHeight="1" x14ac:dyDescent="0.2">
      <c r="Q55042" s="92" t="s">
        <v>50</v>
      </c>
      <c r="BF55042" s="101" t="s">
        <v>58</v>
      </c>
      <c r="BK55042" s="98" t="s">
        <v>70</v>
      </c>
    </row>
    <row r="55043" spans="17:63" ht="29.25" customHeight="1" x14ac:dyDescent="0.2">
      <c r="Q55043" s="92" t="s">
        <v>50</v>
      </c>
      <c r="BF55043" s="101" t="s">
        <v>58</v>
      </c>
      <c r="BK55043" s="98" t="s">
        <v>70</v>
      </c>
    </row>
    <row r="55044" spans="17:63" ht="29.25" customHeight="1" x14ac:dyDescent="0.2">
      <c r="Q55044" s="92" t="s">
        <v>50</v>
      </c>
      <c r="BF55044" s="101" t="s">
        <v>58</v>
      </c>
      <c r="BK55044" s="98" t="s">
        <v>70</v>
      </c>
    </row>
    <row r="55045" spans="17:63" ht="29.25" customHeight="1" x14ac:dyDescent="0.2">
      <c r="Q55045" s="92" t="s">
        <v>50</v>
      </c>
      <c r="BF55045" s="101" t="s">
        <v>58</v>
      </c>
      <c r="BK55045" s="98" t="s">
        <v>70</v>
      </c>
    </row>
    <row r="55046" spans="17:63" ht="29.25" customHeight="1" x14ac:dyDescent="0.2">
      <c r="Q55046" s="92" t="s">
        <v>50</v>
      </c>
      <c r="BF55046" s="101" t="s">
        <v>58</v>
      </c>
      <c r="BK55046" s="98" t="s">
        <v>70</v>
      </c>
    </row>
    <row r="55047" spans="17:63" ht="29.25" customHeight="1" x14ac:dyDescent="0.2">
      <c r="Q55047" s="92" t="s">
        <v>50</v>
      </c>
      <c r="BF55047" s="101" t="s">
        <v>58</v>
      </c>
      <c r="BK55047" s="98" t="s">
        <v>70</v>
      </c>
    </row>
    <row r="55048" spans="17:63" ht="29.25" customHeight="1" x14ac:dyDescent="0.2">
      <c r="Q55048" s="92" t="s">
        <v>50</v>
      </c>
      <c r="BF55048" s="101" t="s">
        <v>58</v>
      </c>
      <c r="BK55048" s="98" t="s">
        <v>70</v>
      </c>
    </row>
    <row r="55049" spans="17:63" ht="29.25" customHeight="1" x14ac:dyDescent="0.2">
      <c r="Q55049" s="92" t="s">
        <v>50</v>
      </c>
      <c r="BF55049" s="101" t="s">
        <v>58</v>
      </c>
      <c r="BK55049" s="98" t="s">
        <v>70</v>
      </c>
    </row>
    <row r="55050" spans="17:63" ht="29.25" customHeight="1" x14ac:dyDescent="0.2">
      <c r="Q55050" s="92" t="s">
        <v>50</v>
      </c>
      <c r="BF55050" s="101" t="s">
        <v>58</v>
      </c>
      <c r="BK55050" s="98" t="s">
        <v>70</v>
      </c>
    </row>
    <row r="55051" spans="17:63" ht="29.25" customHeight="1" x14ac:dyDescent="0.2">
      <c r="Q55051" s="92" t="s">
        <v>50</v>
      </c>
      <c r="BF55051" s="101" t="s">
        <v>58</v>
      </c>
      <c r="BK55051" s="98" t="s">
        <v>70</v>
      </c>
    </row>
    <row r="55052" spans="17:63" ht="29.25" customHeight="1" x14ac:dyDescent="0.2">
      <c r="Q55052" s="92" t="s">
        <v>50</v>
      </c>
      <c r="BF55052" s="101" t="s">
        <v>58</v>
      </c>
      <c r="BK55052" s="98" t="s">
        <v>70</v>
      </c>
    </row>
    <row r="55053" spans="17:63" ht="29.25" customHeight="1" x14ac:dyDescent="0.2">
      <c r="Q55053" s="92" t="s">
        <v>50</v>
      </c>
      <c r="BF55053" s="101" t="s">
        <v>58</v>
      </c>
      <c r="BK55053" s="98" t="s">
        <v>70</v>
      </c>
    </row>
    <row r="55054" spans="17:63" ht="29.25" customHeight="1" x14ac:dyDescent="0.2">
      <c r="Q55054" s="92" t="s">
        <v>50</v>
      </c>
      <c r="BF55054" s="101" t="s">
        <v>58</v>
      </c>
      <c r="BK55054" s="98" t="s">
        <v>70</v>
      </c>
    </row>
    <row r="55055" spans="17:63" ht="29.25" customHeight="1" x14ac:dyDescent="0.2">
      <c r="Q55055" s="92" t="s">
        <v>50</v>
      </c>
      <c r="BF55055" s="101" t="s">
        <v>58</v>
      </c>
      <c r="BK55055" s="98" t="s">
        <v>70</v>
      </c>
    </row>
    <row r="55056" spans="17:63" ht="29.25" customHeight="1" x14ac:dyDescent="0.2">
      <c r="Q55056" s="92" t="s">
        <v>50</v>
      </c>
      <c r="BF55056" s="101" t="s">
        <v>58</v>
      </c>
      <c r="BK55056" s="98" t="s">
        <v>70</v>
      </c>
    </row>
    <row r="55057" spans="17:63" ht="29.25" customHeight="1" x14ac:dyDescent="0.2">
      <c r="Q55057" s="92" t="s">
        <v>50</v>
      </c>
      <c r="BF55057" s="101" t="s">
        <v>58</v>
      </c>
      <c r="BK55057" s="98" t="s">
        <v>70</v>
      </c>
    </row>
    <row r="55058" spans="17:63" ht="29.25" customHeight="1" x14ac:dyDescent="0.2">
      <c r="Q55058" s="92" t="s">
        <v>50</v>
      </c>
      <c r="BF55058" s="101" t="s">
        <v>58</v>
      </c>
      <c r="BK55058" s="98" t="s">
        <v>70</v>
      </c>
    </row>
    <row r="55059" spans="17:63" ht="29.25" customHeight="1" x14ac:dyDescent="0.2">
      <c r="Q55059" s="92" t="s">
        <v>50</v>
      </c>
      <c r="BF55059" s="101" t="s">
        <v>58</v>
      </c>
      <c r="BK55059" s="98" t="s">
        <v>70</v>
      </c>
    </row>
    <row r="55060" spans="17:63" ht="29.25" customHeight="1" x14ac:dyDescent="0.2">
      <c r="Q55060" s="92" t="s">
        <v>50</v>
      </c>
      <c r="BF55060" s="101" t="s">
        <v>58</v>
      </c>
      <c r="BK55060" s="98" t="s">
        <v>70</v>
      </c>
    </row>
    <row r="55061" spans="17:63" ht="29.25" customHeight="1" x14ac:dyDescent="0.2">
      <c r="Q55061" s="92" t="s">
        <v>50</v>
      </c>
      <c r="BF55061" s="101" t="s">
        <v>58</v>
      </c>
      <c r="BK55061" s="98" t="s">
        <v>70</v>
      </c>
    </row>
    <row r="55062" spans="17:63" ht="29.25" customHeight="1" x14ac:dyDescent="0.2">
      <c r="Q55062" s="92" t="s">
        <v>50</v>
      </c>
      <c r="BF55062" s="101" t="s">
        <v>58</v>
      </c>
      <c r="BK55062" s="98" t="s">
        <v>70</v>
      </c>
    </row>
    <row r="55063" spans="17:63" ht="29.25" customHeight="1" x14ac:dyDescent="0.2">
      <c r="Q55063" s="92" t="s">
        <v>50</v>
      </c>
      <c r="BF55063" s="101" t="s">
        <v>58</v>
      </c>
      <c r="BK55063" s="98" t="s">
        <v>70</v>
      </c>
    </row>
    <row r="55064" spans="17:63" ht="29.25" customHeight="1" x14ac:dyDescent="0.2">
      <c r="Q55064" s="92" t="s">
        <v>50</v>
      </c>
      <c r="BF55064" s="101" t="s">
        <v>58</v>
      </c>
      <c r="BK55064" s="98" t="s">
        <v>70</v>
      </c>
    </row>
    <row r="55065" spans="17:63" ht="29.25" customHeight="1" x14ac:dyDescent="0.2">
      <c r="Q55065" s="92" t="s">
        <v>50</v>
      </c>
      <c r="BF55065" s="101" t="s">
        <v>58</v>
      </c>
      <c r="BK55065" s="98" t="s">
        <v>70</v>
      </c>
    </row>
    <row r="55066" spans="17:63" ht="29.25" customHeight="1" x14ac:dyDescent="0.2">
      <c r="Q55066" s="92" t="s">
        <v>50</v>
      </c>
      <c r="BF55066" s="101" t="s">
        <v>58</v>
      </c>
      <c r="BK55066" s="98" t="s">
        <v>70</v>
      </c>
    </row>
    <row r="55067" spans="17:63" ht="29.25" customHeight="1" x14ac:dyDescent="0.2">
      <c r="Q55067" s="92" t="s">
        <v>50</v>
      </c>
      <c r="BF55067" s="101" t="s">
        <v>58</v>
      </c>
      <c r="BK55067" s="98" t="s">
        <v>70</v>
      </c>
    </row>
    <row r="55068" spans="17:63" ht="29.25" customHeight="1" x14ac:dyDescent="0.2">
      <c r="Q55068" s="92" t="s">
        <v>50</v>
      </c>
      <c r="BF55068" s="101" t="s">
        <v>58</v>
      </c>
      <c r="BK55068" s="98" t="s">
        <v>70</v>
      </c>
    </row>
    <row r="55069" spans="17:63" ht="29.25" customHeight="1" x14ac:dyDescent="0.2">
      <c r="Q55069" s="92" t="s">
        <v>50</v>
      </c>
      <c r="BF55069" s="101" t="s">
        <v>58</v>
      </c>
      <c r="BK55069" s="98" t="s">
        <v>70</v>
      </c>
    </row>
    <row r="55070" spans="17:63" ht="29.25" customHeight="1" x14ac:dyDescent="0.2">
      <c r="Q55070" s="92" t="s">
        <v>50</v>
      </c>
      <c r="BF55070" s="101" t="s">
        <v>58</v>
      </c>
      <c r="BK55070" s="98" t="s">
        <v>70</v>
      </c>
    </row>
    <row r="55071" spans="17:63" ht="29.25" customHeight="1" x14ac:dyDescent="0.2">
      <c r="Q55071" s="92" t="s">
        <v>50</v>
      </c>
      <c r="BF55071" s="101" t="s">
        <v>58</v>
      </c>
      <c r="BK55071" s="98" t="s">
        <v>70</v>
      </c>
    </row>
    <row r="55072" spans="17:63" ht="29.25" customHeight="1" x14ac:dyDescent="0.2">
      <c r="Q55072" s="92" t="s">
        <v>50</v>
      </c>
      <c r="BF55072" s="101" t="s">
        <v>58</v>
      </c>
      <c r="BK55072" s="98" t="s">
        <v>70</v>
      </c>
    </row>
    <row r="55073" spans="17:63" ht="29.25" customHeight="1" x14ac:dyDescent="0.2">
      <c r="Q55073" s="92" t="s">
        <v>50</v>
      </c>
      <c r="BF55073" s="101" t="s">
        <v>58</v>
      </c>
      <c r="BK55073" s="98" t="s">
        <v>70</v>
      </c>
    </row>
    <row r="55074" spans="17:63" ht="29.25" customHeight="1" x14ac:dyDescent="0.2">
      <c r="Q55074" s="92" t="s">
        <v>50</v>
      </c>
      <c r="BF55074" s="101" t="s">
        <v>58</v>
      </c>
      <c r="BK55074" s="98" t="s">
        <v>70</v>
      </c>
    </row>
    <row r="55075" spans="17:63" ht="29.25" customHeight="1" x14ac:dyDescent="0.2">
      <c r="Q55075" s="92" t="s">
        <v>50</v>
      </c>
      <c r="BF55075" s="101" t="s">
        <v>58</v>
      </c>
      <c r="BK55075" s="98" t="s">
        <v>70</v>
      </c>
    </row>
    <row r="55076" spans="17:63" ht="29.25" customHeight="1" x14ac:dyDescent="0.2">
      <c r="Q55076" s="92" t="s">
        <v>50</v>
      </c>
      <c r="BF55076" s="101" t="s">
        <v>58</v>
      </c>
      <c r="BK55076" s="98" t="s">
        <v>70</v>
      </c>
    </row>
    <row r="55077" spans="17:63" ht="29.25" customHeight="1" x14ac:dyDescent="0.2">
      <c r="Q55077" s="92" t="s">
        <v>50</v>
      </c>
      <c r="BF55077" s="101" t="s">
        <v>58</v>
      </c>
      <c r="BK55077" s="98" t="s">
        <v>70</v>
      </c>
    </row>
    <row r="55078" spans="17:63" ht="29.25" customHeight="1" x14ac:dyDescent="0.2">
      <c r="Q55078" s="92" t="s">
        <v>50</v>
      </c>
      <c r="BF55078" s="101" t="s">
        <v>58</v>
      </c>
      <c r="BK55078" s="98" t="s">
        <v>70</v>
      </c>
    </row>
    <row r="55079" spans="17:63" ht="29.25" customHeight="1" x14ac:dyDescent="0.2">
      <c r="Q55079" s="92" t="s">
        <v>50</v>
      </c>
      <c r="BF55079" s="101" t="s">
        <v>58</v>
      </c>
      <c r="BK55079" s="98" t="s">
        <v>70</v>
      </c>
    </row>
    <row r="55080" spans="17:63" ht="29.25" customHeight="1" x14ac:dyDescent="0.2">
      <c r="Q55080" s="92" t="s">
        <v>50</v>
      </c>
      <c r="BF55080" s="101" t="s">
        <v>58</v>
      </c>
      <c r="BK55080" s="98" t="s">
        <v>70</v>
      </c>
    </row>
    <row r="55081" spans="17:63" ht="29.25" customHeight="1" x14ac:dyDescent="0.2">
      <c r="Q55081" s="92" t="s">
        <v>50</v>
      </c>
      <c r="BF55081" s="101" t="s">
        <v>58</v>
      </c>
      <c r="BK55081" s="98" t="s">
        <v>70</v>
      </c>
    </row>
    <row r="55082" spans="17:63" ht="29.25" customHeight="1" x14ac:dyDescent="0.2">
      <c r="Q55082" s="92" t="s">
        <v>50</v>
      </c>
      <c r="BF55082" s="101" t="s">
        <v>58</v>
      </c>
      <c r="BK55082" s="98" t="s">
        <v>70</v>
      </c>
    </row>
    <row r="55083" spans="17:63" ht="29.25" customHeight="1" x14ac:dyDescent="0.2">
      <c r="Q55083" s="92" t="s">
        <v>50</v>
      </c>
      <c r="BF55083" s="101" t="s">
        <v>58</v>
      </c>
      <c r="BK55083" s="98" t="s">
        <v>70</v>
      </c>
    </row>
    <row r="55084" spans="17:63" ht="29.25" customHeight="1" x14ac:dyDescent="0.2">
      <c r="Q55084" s="92" t="s">
        <v>50</v>
      </c>
      <c r="BF55084" s="101" t="s">
        <v>58</v>
      </c>
      <c r="BK55084" s="98" t="s">
        <v>70</v>
      </c>
    </row>
    <row r="55085" spans="17:63" ht="29.25" customHeight="1" x14ac:dyDescent="0.2">
      <c r="Q55085" s="92" t="s">
        <v>50</v>
      </c>
      <c r="BF55085" s="101" t="s">
        <v>58</v>
      </c>
      <c r="BK55085" s="98" t="s">
        <v>70</v>
      </c>
    </row>
    <row r="55086" spans="17:63" ht="29.25" customHeight="1" x14ac:dyDescent="0.2">
      <c r="Q55086" s="92" t="s">
        <v>50</v>
      </c>
      <c r="BF55086" s="101" t="s">
        <v>58</v>
      </c>
      <c r="BK55086" s="98" t="s">
        <v>70</v>
      </c>
    </row>
    <row r="55087" spans="17:63" ht="29.25" customHeight="1" x14ac:dyDescent="0.2">
      <c r="Q55087" s="92" t="s">
        <v>50</v>
      </c>
      <c r="BF55087" s="101" t="s">
        <v>58</v>
      </c>
      <c r="BK55087" s="98" t="s">
        <v>70</v>
      </c>
    </row>
    <row r="55088" spans="17:63" ht="29.25" customHeight="1" x14ac:dyDescent="0.2">
      <c r="Q55088" s="92" t="s">
        <v>50</v>
      </c>
      <c r="BF55088" s="101" t="s">
        <v>58</v>
      </c>
      <c r="BK55088" s="98" t="s">
        <v>70</v>
      </c>
    </row>
    <row r="55089" spans="17:63" ht="29.25" customHeight="1" x14ac:dyDescent="0.2">
      <c r="Q55089" s="92" t="s">
        <v>50</v>
      </c>
      <c r="BF55089" s="101" t="s">
        <v>58</v>
      </c>
      <c r="BK55089" s="98" t="s">
        <v>70</v>
      </c>
    </row>
    <row r="55090" spans="17:63" ht="29.25" customHeight="1" x14ac:dyDescent="0.2">
      <c r="Q55090" s="92" t="s">
        <v>50</v>
      </c>
      <c r="BF55090" s="101" t="s">
        <v>58</v>
      </c>
      <c r="BK55090" s="98" t="s">
        <v>70</v>
      </c>
    </row>
    <row r="55091" spans="17:63" ht="29.25" customHeight="1" x14ac:dyDescent="0.2">
      <c r="Q55091" s="92" t="s">
        <v>50</v>
      </c>
      <c r="BF55091" s="101" t="s">
        <v>58</v>
      </c>
      <c r="BK55091" s="98" t="s">
        <v>70</v>
      </c>
    </row>
    <row r="55092" spans="17:63" ht="29.25" customHeight="1" x14ac:dyDescent="0.2">
      <c r="Q55092" s="92" t="s">
        <v>50</v>
      </c>
      <c r="BF55092" s="101" t="s">
        <v>58</v>
      </c>
      <c r="BK55092" s="98" t="s">
        <v>70</v>
      </c>
    </row>
    <row r="55093" spans="17:63" ht="29.25" customHeight="1" x14ac:dyDescent="0.2">
      <c r="Q55093" s="92" t="s">
        <v>50</v>
      </c>
      <c r="BF55093" s="101" t="s">
        <v>58</v>
      </c>
      <c r="BK55093" s="98" t="s">
        <v>70</v>
      </c>
    </row>
    <row r="55094" spans="17:63" ht="29.25" customHeight="1" x14ac:dyDescent="0.2">
      <c r="Q55094" s="92" t="s">
        <v>50</v>
      </c>
      <c r="BF55094" s="101" t="s">
        <v>58</v>
      </c>
      <c r="BK55094" s="98" t="s">
        <v>70</v>
      </c>
    </row>
    <row r="55095" spans="17:63" ht="29.25" customHeight="1" x14ac:dyDescent="0.2">
      <c r="Q55095" s="92" t="s">
        <v>50</v>
      </c>
      <c r="BF55095" s="101" t="s">
        <v>58</v>
      </c>
      <c r="BK55095" s="98" t="s">
        <v>70</v>
      </c>
    </row>
    <row r="55096" spans="17:63" ht="29.25" customHeight="1" x14ac:dyDescent="0.2">
      <c r="Q55096" s="92" t="s">
        <v>50</v>
      </c>
      <c r="BF55096" s="101" t="s">
        <v>58</v>
      </c>
      <c r="BK55096" s="98" t="s">
        <v>70</v>
      </c>
    </row>
    <row r="55097" spans="17:63" ht="29.25" customHeight="1" x14ac:dyDescent="0.2">
      <c r="Q55097" s="92" t="s">
        <v>50</v>
      </c>
      <c r="BF55097" s="101" t="s">
        <v>58</v>
      </c>
      <c r="BK55097" s="98" t="s">
        <v>70</v>
      </c>
    </row>
    <row r="55098" spans="17:63" ht="29.25" customHeight="1" x14ac:dyDescent="0.2">
      <c r="Q55098" s="92" t="s">
        <v>50</v>
      </c>
      <c r="BF55098" s="101" t="s">
        <v>58</v>
      </c>
      <c r="BK55098" s="98" t="s">
        <v>70</v>
      </c>
    </row>
    <row r="55099" spans="17:63" ht="29.25" customHeight="1" x14ac:dyDescent="0.2">
      <c r="Q55099" s="92" t="s">
        <v>50</v>
      </c>
      <c r="BF55099" s="101" t="s">
        <v>58</v>
      </c>
      <c r="BK55099" s="98" t="s">
        <v>70</v>
      </c>
    </row>
    <row r="55100" spans="17:63" ht="29.25" customHeight="1" x14ac:dyDescent="0.2">
      <c r="Q55100" s="92" t="s">
        <v>50</v>
      </c>
      <c r="BF55100" s="101" t="s">
        <v>58</v>
      </c>
      <c r="BK55100" s="98" t="s">
        <v>70</v>
      </c>
    </row>
    <row r="55101" spans="17:63" ht="29.25" customHeight="1" x14ac:dyDescent="0.2">
      <c r="Q55101" s="92" t="s">
        <v>50</v>
      </c>
      <c r="BF55101" s="101" t="s">
        <v>58</v>
      </c>
      <c r="BK55101" s="98" t="s">
        <v>70</v>
      </c>
    </row>
    <row r="55102" spans="17:63" ht="29.25" customHeight="1" x14ac:dyDescent="0.2">
      <c r="Q55102" s="92" t="s">
        <v>50</v>
      </c>
      <c r="BF55102" s="101" t="s">
        <v>58</v>
      </c>
      <c r="BK55102" s="98" t="s">
        <v>70</v>
      </c>
    </row>
    <row r="55103" spans="17:63" ht="29.25" customHeight="1" x14ac:dyDescent="0.2">
      <c r="Q55103" s="92" t="s">
        <v>50</v>
      </c>
      <c r="BF55103" s="101" t="s">
        <v>58</v>
      </c>
      <c r="BK55103" s="98" t="s">
        <v>70</v>
      </c>
    </row>
    <row r="55104" spans="17:63" ht="29.25" customHeight="1" x14ac:dyDescent="0.2">
      <c r="Q55104" s="92" t="s">
        <v>50</v>
      </c>
      <c r="BF55104" s="101" t="s">
        <v>58</v>
      </c>
      <c r="BK55104" s="98" t="s">
        <v>70</v>
      </c>
    </row>
    <row r="55105" spans="17:63" ht="29.25" customHeight="1" x14ac:dyDescent="0.2">
      <c r="Q55105" s="92" t="s">
        <v>50</v>
      </c>
      <c r="BF55105" s="101" t="s">
        <v>58</v>
      </c>
      <c r="BK55105" s="98" t="s">
        <v>70</v>
      </c>
    </row>
    <row r="55106" spans="17:63" ht="29.25" customHeight="1" x14ac:dyDescent="0.2">
      <c r="Q55106" s="92" t="s">
        <v>50</v>
      </c>
      <c r="BF55106" s="101" t="s">
        <v>58</v>
      </c>
      <c r="BK55106" s="98" t="s">
        <v>70</v>
      </c>
    </row>
    <row r="55107" spans="17:63" ht="29.25" customHeight="1" x14ac:dyDescent="0.2">
      <c r="Q55107" s="92" t="s">
        <v>50</v>
      </c>
      <c r="BF55107" s="101" t="s">
        <v>58</v>
      </c>
      <c r="BK55107" s="98" t="s">
        <v>70</v>
      </c>
    </row>
    <row r="55108" spans="17:63" ht="29.25" customHeight="1" x14ac:dyDescent="0.2">
      <c r="Q55108" s="92" t="s">
        <v>50</v>
      </c>
      <c r="BF55108" s="101" t="s">
        <v>58</v>
      </c>
      <c r="BK55108" s="98" t="s">
        <v>70</v>
      </c>
    </row>
    <row r="55109" spans="17:63" ht="29.25" customHeight="1" x14ac:dyDescent="0.2">
      <c r="Q55109" s="92" t="s">
        <v>50</v>
      </c>
      <c r="BF55109" s="101" t="s">
        <v>58</v>
      </c>
      <c r="BK55109" s="98" t="s">
        <v>70</v>
      </c>
    </row>
    <row r="55110" spans="17:63" ht="29.25" customHeight="1" x14ac:dyDescent="0.2">
      <c r="Q55110" s="92" t="s">
        <v>50</v>
      </c>
      <c r="BF55110" s="101" t="s">
        <v>58</v>
      </c>
      <c r="BK55110" s="98" t="s">
        <v>70</v>
      </c>
    </row>
    <row r="55111" spans="17:63" ht="29.25" customHeight="1" x14ac:dyDescent="0.2">
      <c r="Q55111" s="92" t="s">
        <v>50</v>
      </c>
      <c r="BF55111" s="101" t="s">
        <v>58</v>
      </c>
      <c r="BK55111" s="98" t="s">
        <v>70</v>
      </c>
    </row>
    <row r="55112" spans="17:63" ht="29.25" customHeight="1" x14ac:dyDescent="0.2">
      <c r="Q55112" s="92" t="s">
        <v>50</v>
      </c>
      <c r="BF55112" s="101" t="s">
        <v>58</v>
      </c>
      <c r="BK55112" s="98" t="s">
        <v>70</v>
      </c>
    </row>
    <row r="55113" spans="17:63" ht="29.25" customHeight="1" x14ac:dyDescent="0.2">
      <c r="Q55113" s="92" t="s">
        <v>50</v>
      </c>
      <c r="BF55113" s="101" t="s">
        <v>58</v>
      </c>
      <c r="BK55113" s="98" t="s">
        <v>70</v>
      </c>
    </row>
    <row r="55114" spans="17:63" ht="29.25" customHeight="1" x14ac:dyDescent="0.2">
      <c r="Q55114" s="92" t="s">
        <v>50</v>
      </c>
      <c r="BF55114" s="101" t="s">
        <v>58</v>
      </c>
      <c r="BK55114" s="98" t="s">
        <v>70</v>
      </c>
    </row>
    <row r="55115" spans="17:63" ht="29.25" customHeight="1" x14ac:dyDescent="0.2">
      <c r="Q55115" s="92" t="s">
        <v>50</v>
      </c>
      <c r="BF55115" s="101" t="s">
        <v>58</v>
      </c>
      <c r="BK55115" s="98" t="s">
        <v>70</v>
      </c>
    </row>
    <row r="55116" spans="17:63" ht="29.25" customHeight="1" x14ac:dyDescent="0.2">
      <c r="Q55116" s="92" t="s">
        <v>50</v>
      </c>
      <c r="BF55116" s="101" t="s">
        <v>58</v>
      </c>
      <c r="BK55116" s="98" t="s">
        <v>70</v>
      </c>
    </row>
    <row r="55117" spans="17:63" ht="29.25" customHeight="1" x14ac:dyDescent="0.2">
      <c r="Q55117" s="92" t="s">
        <v>50</v>
      </c>
      <c r="BF55117" s="101" t="s">
        <v>58</v>
      </c>
      <c r="BK55117" s="98" t="s">
        <v>70</v>
      </c>
    </row>
    <row r="55118" spans="17:63" ht="29.25" customHeight="1" x14ac:dyDescent="0.2">
      <c r="Q55118" s="92" t="s">
        <v>50</v>
      </c>
      <c r="BF55118" s="101" t="s">
        <v>58</v>
      </c>
      <c r="BK55118" s="98" t="s">
        <v>70</v>
      </c>
    </row>
    <row r="55119" spans="17:63" ht="29.25" customHeight="1" x14ac:dyDescent="0.2">
      <c r="Q55119" s="92" t="s">
        <v>50</v>
      </c>
      <c r="BF55119" s="101" t="s">
        <v>58</v>
      </c>
      <c r="BK55119" s="98" t="s">
        <v>70</v>
      </c>
    </row>
    <row r="55120" spans="17:63" ht="29.25" customHeight="1" x14ac:dyDescent="0.2">
      <c r="Q55120" s="92" t="s">
        <v>50</v>
      </c>
      <c r="BF55120" s="101" t="s">
        <v>58</v>
      </c>
      <c r="BK55120" s="98" t="s">
        <v>70</v>
      </c>
    </row>
    <row r="55121" spans="17:63" ht="29.25" customHeight="1" x14ac:dyDescent="0.2">
      <c r="Q55121" s="92" t="s">
        <v>50</v>
      </c>
      <c r="BF55121" s="101" t="s">
        <v>58</v>
      </c>
      <c r="BK55121" s="98" t="s">
        <v>70</v>
      </c>
    </row>
    <row r="55122" spans="17:63" ht="29.25" customHeight="1" x14ac:dyDescent="0.2">
      <c r="Q55122" s="92" t="s">
        <v>50</v>
      </c>
      <c r="BF55122" s="101" t="s">
        <v>58</v>
      </c>
      <c r="BK55122" s="98" t="s">
        <v>70</v>
      </c>
    </row>
    <row r="55123" spans="17:63" ht="29.25" customHeight="1" x14ac:dyDescent="0.2">
      <c r="Q55123" s="92" t="s">
        <v>50</v>
      </c>
      <c r="BF55123" s="101" t="s">
        <v>58</v>
      </c>
      <c r="BK55123" s="98" t="s">
        <v>70</v>
      </c>
    </row>
    <row r="55124" spans="17:63" ht="29.25" customHeight="1" x14ac:dyDescent="0.2">
      <c r="Q55124" s="92" t="s">
        <v>50</v>
      </c>
      <c r="BF55124" s="101" t="s">
        <v>58</v>
      </c>
      <c r="BK55124" s="98" t="s">
        <v>70</v>
      </c>
    </row>
    <row r="55125" spans="17:63" ht="29.25" customHeight="1" x14ac:dyDescent="0.2">
      <c r="Q55125" s="92" t="s">
        <v>50</v>
      </c>
      <c r="BF55125" s="101" t="s">
        <v>58</v>
      </c>
      <c r="BK55125" s="98" t="s">
        <v>70</v>
      </c>
    </row>
    <row r="55126" spans="17:63" ht="29.25" customHeight="1" x14ac:dyDescent="0.2">
      <c r="Q55126" s="92" t="s">
        <v>50</v>
      </c>
      <c r="BF55126" s="101" t="s">
        <v>58</v>
      </c>
      <c r="BK55126" s="98" t="s">
        <v>70</v>
      </c>
    </row>
    <row r="55127" spans="17:63" ht="29.25" customHeight="1" x14ac:dyDescent="0.2">
      <c r="Q55127" s="92" t="s">
        <v>50</v>
      </c>
      <c r="BF55127" s="101" t="s">
        <v>58</v>
      </c>
      <c r="BK55127" s="98" t="s">
        <v>70</v>
      </c>
    </row>
    <row r="55128" spans="17:63" ht="29.25" customHeight="1" x14ac:dyDescent="0.2">
      <c r="Q55128" s="92" t="s">
        <v>50</v>
      </c>
      <c r="BF55128" s="101" t="s">
        <v>58</v>
      </c>
      <c r="BK55128" s="98" t="s">
        <v>70</v>
      </c>
    </row>
    <row r="55129" spans="17:63" ht="29.25" customHeight="1" x14ac:dyDescent="0.2">
      <c r="Q55129" s="92" t="s">
        <v>50</v>
      </c>
      <c r="BF55129" s="101" t="s">
        <v>58</v>
      </c>
      <c r="BK55129" s="98" t="s">
        <v>70</v>
      </c>
    </row>
    <row r="55130" spans="17:63" ht="29.25" customHeight="1" x14ac:dyDescent="0.2">
      <c r="Q55130" s="92" t="s">
        <v>50</v>
      </c>
      <c r="BF55130" s="101" t="s">
        <v>58</v>
      </c>
      <c r="BK55130" s="98" t="s">
        <v>70</v>
      </c>
    </row>
    <row r="55131" spans="17:63" ht="29.25" customHeight="1" x14ac:dyDescent="0.2">
      <c r="Q55131" s="92" t="s">
        <v>50</v>
      </c>
      <c r="BF55131" s="101" t="s">
        <v>58</v>
      </c>
      <c r="BK55131" s="98" t="s">
        <v>70</v>
      </c>
    </row>
    <row r="55132" spans="17:63" ht="29.25" customHeight="1" x14ac:dyDescent="0.2">
      <c r="Q55132" s="92" t="s">
        <v>50</v>
      </c>
      <c r="BF55132" s="101" t="s">
        <v>58</v>
      </c>
      <c r="BK55132" s="98" t="s">
        <v>70</v>
      </c>
    </row>
    <row r="55133" spans="17:63" ht="29.25" customHeight="1" x14ac:dyDescent="0.2">
      <c r="Q55133" s="92" t="s">
        <v>50</v>
      </c>
      <c r="BF55133" s="101" t="s">
        <v>58</v>
      </c>
      <c r="BK55133" s="98" t="s">
        <v>70</v>
      </c>
    </row>
    <row r="55134" spans="17:63" ht="29.25" customHeight="1" x14ac:dyDescent="0.2">
      <c r="Q55134" s="92" t="s">
        <v>50</v>
      </c>
      <c r="BF55134" s="101" t="s">
        <v>58</v>
      </c>
      <c r="BK55134" s="98" t="s">
        <v>70</v>
      </c>
    </row>
    <row r="55135" spans="17:63" ht="29.25" customHeight="1" x14ac:dyDescent="0.2">
      <c r="Q55135" s="92" t="s">
        <v>50</v>
      </c>
      <c r="BF55135" s="101" t="s">
        <v>58</v>
      </c>
      <c r="BK55135" s="98" t="s">
        <v>70</v>
      </c>
    </row>
    <row r="55136" spans="17:63" ht="29.25" customHeight="1" x14ac:dyDescent="0.2">
      <c r="Q55136" s="92" t="s">
        <v>50</v>
      </c>
      <c r="BF55136" s="101" t="s">
        <v>58</v>
      </c>
      <c r="BK55136" s="98" t="s">
        <v>70</v>
      </c>
    </row>
    <row r="55137" spans="17:63" ht="29.25" customHeight="1" x14ac:dyDescent="0.2">
      <c r="Q55137" s="92" t="s">
        <v>50</v>
      </c>
      <c r="BF55137" s="101" t="s">
        <v>58</v>
      </c>
      <c r="BK55137" s="98" t="s">
        <v>70</v>
      </c>
    </row>
    <row r="55138" spans="17:63" ht="29.25" customHeight="1" x14ac:dyDescent="0.2">
      <c r="Q55138" s="92" t="s">
        <v>50</v>
      </c>
      <c r="BF55138" s="101" t="s">
        <v>58</v>
      </c>
      <c r="BK55138" s="98" t="s">
        <v>70</v>
      </c>
    </row>
    <row r="55139" spans="17:63" ht="29.25" customHeight="1" x14ac:dyDescent="0.2">
      <c r="Q55139" s="92" t="s">
        <v>50</v>
      </c>
      <c r="BF55139" s="101" t="s">
        <v>58</v>
      </c>
      <c r="BK55139" s="98" t="s">
        <v>70</v>
      </c>
    </row>
    <row r="55140" spans="17:63" ht="29.25" customHeight="1" x14ac:dyDescent="0.2">
      <c r="Q55140" s="92" t="s">
        <v>50</v>
      </c>
      <c r="BF55140" s="101" t="s">
        <v>58</v>
      </c>
      <c r="BK55140" s="98" t="s">
        <v>70</v>
      </c>
    </row>
    <row r="55141" spans="17:63" ht="29.25" customHeight="1" x14ac:dyDescent="0.2">
      <c r="Q55141" s="92" t="s">
        <v>50</v>
      </c>
      <c r="BF55141" s="101" t="s">
        <v>58</v>
      </c>
      <c r="BK55141" s="98" t="s">
        <v>70</v>
      </c>
    </row>
    <row r="55142" spans="17:63" ht="29.25" customHeight="1" x14ac:dyDescent="0.2">
      <c r="Q55142" s="92" t="s">
        <v>50</v>
      </c>
      <c r="BF55142" s="101" t="s">
        <v>58</v>
      </c>
      <c r="BK55142" s="98" t="s">
        <v>70</v>
      </c>
    </row>
    <row r="55143" spans="17:63" ht="29.25" customHeight="1" x14ac:dyDescent="0.2">
      <c r="Q55143" s="92" t="s">
        <v>50</v>
      </c>
      <c r="BF55143" s="101" t="s">
        <v>58</v>
      </c>
      <c r="BK55143" s="98" t="s">
        <v>70</v>
      </c>
    </row>
    <row r="55144" spans="17:63" ht="29.25" customHeight="1" x14ac:dyDescent="0.2">
      <c r="Q55144" s="92" t="s">
        <v>50</v>
      </c>
      <c r="BF55144" s="101" t="s">
        <v>58</v>
      </c>
      <c r="BK55144" s="98" t="s">
        <v>70</v>
      </c>
    </row>
    <row r="55145" spans="17:63" ht="29.25" customHeight="1" x14ac:dyDescent="0.2">
      <c r="Q55145" s="92" t="s">
        <v>50</v>
      </c>
      <c r="BF55145" s="101" t="s">
        <v>58</v>
      </c>
      <c r="BK55145" s="98" t="s">
        <v>70</v>
      </c>
    </row>
    <row r="55146" spans="17:63" ht="29.25" customHeight="1" x14ac:dyDescent="0.2">
      <c r="Q55146" s="92" t="s">
        <v>50</v>
      </c>
      <c r="BF55146" s="101" t="s">
        <v>58</v>
      </c>
      <c r="BK55146" s="98" t="s">
        <v>70</v>
      </c>
    </row>
    <row r="55147" spans="17:63" ht="29.25" customHeight="1" x14ac:dyDescent="0.2">
      <c r="Q55147" s="92" t="s">
        <v>50</v>
      </c>
      <c r="BF55147" s="101" t="s">
        <v>58</v>
      </c>
      <c r="BK55147" s="98" t="s">
        <v>70</v>
      </c>
    </row>
    <row r="55148" spans="17:63" ht="29.25" customHeight="1" x14ac:dyDescent="0.2">
      <c r="Q55148" s="92" t="s">
        <v>50</v>
      </c>
      <c r="BF55148" s="101" t="s">
        <v>58</v>
      </c>
      <c r="BK55148" s="98" t="s">
        <v>70</v>
      </c>
    </row>
    <row r="55149" spans="17:63" ht="29.25" customHeight="1" x14ac:dyDescent="0.2">
      <c r="Q55149" s="92" t="s">
        <v>50</v>
      </c>
      <c r="BF55149" s="101" t="s">
        <v>58</v>
      </c>
      <c r="BK55149" s="98" t="s">
        <v>70</v>
      </c>
    </row>
    <row r="55150" spans="17:63" ht="29.25" customHeight="1" x14ac:dyDescent="0.2">
      <c r="Q55150" s="92" t="s">
        <v>50</v>
      </c>
      <c r="BF55150" s="101" t="s">
        <v>58</v>
      </c>
      <c r="BK55150" s="98" t="s">
        <v>70</v>
      </c>
    </row>
    <row r="55151" spans="17:63" ht="29.25" customHeight="1" x14ac:dyDescent="0.2">
      <c r="Q55151" s="92" t="s">
        <v>50</v>
      </c>
      <c r="BF55151" s="101" t="s">
        <v>58</v>
      </c>
      <c r="BK55151" s="98" t="s">
        <v>70</v>
      </c>
    </row>
    <row r="55152" spans="17:63" ht="29.25" customHeight="1" x14ac:dyDescent="0.2">
      <c r="Q55152" s="92" t="s">
        <v>50</v>
      </c>
      <c r="BF55152" s="101" t="s">
        <v>58</v>
      </c>
      <c r="BK55152" s="98" t="s">
        <v>70</v>
      </c>
    </row>
    <row r="55153" spans="17:63" ht="29.25" customHeight="1" x14ac:dyDescent="0.2">
      <c r="Q55153" s="92" t="s">
        <v>50</v>
      </c>
      <c r="BF55153" s="101" t="s">
        <v>58</v>
      </c>
      <c r="BK55153" s="98" t="s">
        <v>70</v>
      </c>
    </row>
    <row r="55154" spans="17:63" ht="29.25" customHeight="1" x14ac:dyDescent="0.2">
      <c r="Q55154" s="92" t="s">
        <v>50</v>
      </c>
      <c r="BF55154" s="101" t="s">
        <v>58</v>
      </c>
      <c r="BK55154" s="98" t="s">
        <v>70</v>
      </c>
    </row>
    <row r="55155" spans="17:63" ht="29.25" customHeight="1" x14ac:dyDescent="0.2">
      <c r="Q55155" s="92" t="s">
        <v>50</v>
      </c>
      <c r="BF55155" s="101" t="s">
        <v>58</v>
      </c>
      <c r="BK55155" s="98" t="s">
        <v>70</v>
      </c>
    </row>
    <row r="55156" spans="17:63" ht="29.25" customHeight="1" x14ac:dyDescent="0.2">
      <c r="Q55156" s="92" t="s">
        <v>50</v>
      </c>
      <c r="BF55156" s="101" t="s">
        <v>58</v>
      </c>
      <c r="BK55156" s="98" t="s">
        <v>70</v>
      </c>
    </row>
    <row r="55157" spans="17:63" ht="29.25" customHeight="1" x14ac:dyDescent="0.2">
      <c r="Q55157" s="92" t="s">
        <v>50</v>
      </c>
      <c r="BF55157" s="101" t="s">
        <v>58</v>
      </c>
      <c r="BK55157" s="98" t="s">
        <v>70</v>
      </c>
    </row>
    <row r="55158" spans="17:63" ht="29.25" customHeight="1" x14ac:dyDescent="0.2">
      <c r="Q55158" s="92" t="s">
        <v>50</v>
      </c>
      <c r="BF55158" s="101" t="s">
        <v>58</v>
      </c>
      <c r="BK55158" s="98" t="s">
        <v>70</v>
      </c>
    </row>
    <row r="55159" spans="17:63" ht="29.25" customHeight="1" x14ac:dyDescent="0.2">
      <c r="Q55159" s="92" t="s">
        <v>50</v>
      </c>
      <c r="BF55159" s="101" t="s">
        <v>58</v>
      </c>
      <c r="BK55159" s="98" t="s">
        <v>70</v>
      </c>
    </row>
    <row r="55160" spans="17:63" ht="29.25" customHeight="1" x14ac:dyDescent="0.2">
      <c r="Q55160" s="92" t="s">
        <v>50</v>
      </c>
      <c r="BF55160" s="101" t="s">
        <v>58</v>
      </c>
      <c r="BK55160" s="98" t="s">
        <v>70</v>
      </c>
    </row>
    <row r="55161" spans="17:63" ht="29.25" customHeight="1" x14ac:dyDescent="0.2">
      <c r="Q55161" s="92" t="s">
        <v>50</v>
      </c>
      <c r="BF55161" s="101" t="s">
        <v>58</v>
      </c>
      <c r="BK55161" s="98" t="s">
        <v>70</v>
      </c>
    </row>
    <row r="55162" spans="17:63" ht="29.25" customHeight="1" x14ac:dyDescent="0.2">
      <c r="Q55162" s="92" t="s">
        <v>50</v>
      </c>
      <c r="BF55162" s="101" t="s">
        <v>58</v>
      </c>
      <c r="BK55162" s="98" t="s">
        <v>70</v>
      </c>
    </row>
    <row r="55163" spans="17:63" ht="29.25" customHeight="1" x14ac:dyDescent="0.2">
      <c r="Q55163" s="92" t="s">
        <v>50</v>
      </c>
      <c r="BF55163" s="101" t="s">
        <v>58</v>
      </c>
      <c r="BK55163" s="98" t="s">
        <v>70</v>
      </c>
    </row>
    <row r="55164" spans="17:63" ht="29.25" customHeight="1" x14ac:dyDescent="0.2">
      <c r="Q55164" s="92" t="s">
        <v>50</v>
      </c>
      <c r="BF55164" s="101" t="s">
        <v>58</v>
      </c>
      <c r="BK55164" s="98" t="s">
        <v>70</v>
      </c>
    </row>
    <row r="55165" spans="17:63" ht="29.25" customHeight="1" x14ac:dyDescent="0.2">
      <c r="Q55165" s="92" t="s">
        <v>50</v>
      </c>
      <c r="BF55165" s="101" t="s">
        <v>58</v>
      </c>
      <c r="BK55165" s="98" t="s">
        <v>70</v>
      </c>
    </row>
    <row r="55166" spans="17:63" ht="29.25" customHeight="1" x14ac:dyDescent="0.2">
      <c r="Q55166" s="92" t="s">
        <v>50</v>
      </c>
      <c r="BF55166" s="101" t="s">
        <v>58</v>
      </c>
      <c r="BK55166" s="98" t="s">
        <v>70</v>
      </c>
    </row>
    <row r="55167" spans="17:63" ht="29.25" customHeight="1" x14ac:dyDescent="0.2">
      <c r="Q55167" s="92" t="s">
        <v>50</v>
      </c>
      <c r="BF55167" s="101" t="s">
        <v>58</v>
      </c>
      <c r="BK55167" s="98" t="s">
        <v>70</v>
      </c>
    </row>
    <row r="55168" spans="17:63" ht="29.25" customHeight="1" x14ac:dyDescent="0.2">
      <c r="Q55168" s="92" t="s">
        <v>50</v>
      </c>
      <c r="BF55168" s="101" t="s">
        <v>58</v>
      </c>
      <c r="BK55168" s="98" t="s">
        <v>70</v>
      </c>
    </row>
    <row r="55169" spans="17:63" ht="29.25" customHeight="1" x14ac:dyDescent="0.2">
      <c r="Q55169" s="92" t="s">
        <v>50</v>
      </c>
      <c r="BF55169" s="101" t="s">
        <v>58</v>
      </c>
      <c r="BK55169" s="98" t="s">
        <v>70</v>
      </c>
    </row>
    <row r="55170" spans="17:63" ht="29.25" customHeight="1" x14ac:dyDescent="0.2">
      <c r="Q55170" s="92" t="s">
        <v>50</v>
      </c>
      <c r="BF55170" s="101" t="s">
        <v>58</v>
      </c>
      <c r="BK55170" s="98" t="s">
        <v>70</v>
      </c>
    </row>
    <row r="55171" spans="17:63" ht="29.25" customHeight="1" x14ac:dyDescent="0.2">
      <c r="Q55171" s="92" t="s">
        <v>50</v>
      </c>
      <c r="BF55171" s="101" t="s">
        <v>58</v>
      </c>
      <c r="BK55171" s="98" t="s">
        <v>70</v>
      </c>
    </row>
    <row r="55172" spans="17:63" ht="29.25" customHeight="1" x14ac:dyDescent="0.2">
      <c r="Q55172" s="92" t="s">
        <v>50</v>
      </c>
      <c r="BF55172" s="101" t="s">
        <v>58</v>
      </c>
      <c r="BK55172" s="98" t="s">
        <v>70</v>
      </c>
    </row>
    <row r="55173" spans="17:63" ht="29.25" customHeight="1" x14ac:dyDescent="0.2">
      <c r="Q55173" s="92" t="s">
        <v>50</v>
      </c>
      <c r="BF55173" s="101" t="s">
        <v>58</v>
      </c>
      <c r="BK55173" s="98" t="s">
        <v>70</v>
      </c>
    </row>
    <row r="55174" spans="17:63" ht="29.25" customHeight="1" x14ac:dyDescent="0.2">
      <c r="Q55174" s="92" t="s">
        <v>50</v>
      </c>
      <c r="BF55174" s="101" t="s">
        <v>58</v>
      </c>
      <c r="BK55174" s="98" t="s">
        <v>70</v>
      </c>
    </row>
    <row r="55175" spans="17:63" ht="29.25" customHeight="1" x14ac:dyDescent="0.2">
      <c r="Q55175" s="92" t="s">
        <v>50</v>
      </c>
      <c r="BF55175" s="101" t="s">
        <v>58</v>
      </c>
      <c r="BK55175" s="98" t="s">
        <v>70</v>
      </c>
    </row>
    <row r="55176" spans="17:63" ht="29.25" customHeight="1" x14ac:dyDescent="0.2">
      <c r="Q55176" s="92" t="s">
        <v>50</v>
      </c>
      <c r="BF55176" s="101" t="s">
        <v>58</v>
      </c>
      <c r="BK55176" s="98" t="s">
        <v>70</v>
      </c>
    </row>
    <row r="55177" spans="17:63" ht="29.25" customHeight="1" x14ac:dyDescent="0.2">
      <c r="Q55177" s="92" t="s">
        <v>50</v>
      </c>
      <c r="BF55177" s="101" t="s">
        <v>58</v>
      </c>
      <c r="BK55177" s="98" t="s">
        <v>70</v>
      </c>
    </row>
    <row r="55178" spans="17:63" ht="29.25" customHeight="1" x14ac:dyDescent="0.2">
      <c r="Q55178" s="92" t="s">
        <v>50</v>
      </c>
      <c r="BF55178" s="101" t="s">
        <v>58</v>
      </c>
      <c r="BK55178" s="98" t="s">
        <v>70</v>
      </c>
    </row>
    <row r="55179" spans="17:63" ht="29.25" customHeight="1" x14ac:dyDescent="0.2">
      <c r="Q55179" s="92" t="s">
        <v>50</v>
      </c>
      <c r="BF55179" s="101" t="s">
        <v>58</v>
      </c>
      <c r="BK55179" s="98" t="s">
        <v>70</v>
      </c>
    </row>
    <row r="55180" spans="17:63" ht="29.25" customHeight="1" x14ac:dyDescent="0.2">
      <c r="Q55180" s="92" t="s">
        <v>50</v>
      </c>
      <c r="BF55180" s="101" t="s">
        <v>58</v>
      </c>
      <c r="BK55180" s="98" t="s">
        <v>70</v>
      </c>
    </row>
    <row r="55181" spans="17:63" ht="29.25" customHeight="1" x14ac:dyDescent="0.2">
      <c r="Q55181" s="92" t="s">
        <v>50</v>
      </c>
      <c r="BF55181" s="101" t="s">
        <v>58</v>
      </c>
      <c r="BK55181" s="98" t="s">
        <v>70</v>
      </c>
    </row>
    <row r="55182" spans="17:63" ht="29.25" customHeight="1" x14ac:dyDescent="0.2">
      <c r="Q55182" s="92" t="s">
        <v>50</v>
      </c>
      <c r="BF55182" s="101" t="s">
        <v>58</v>
      </c>
      <c r="BK55182" s="98" t="s">
        <v>70</v>
      </c>
    </row>
    <row r="55183" spans="17:63" ht="29.25" customHeight="1" x14ac:dyDescent="0.2">
      <c r="Q55183" s="92" t="s">
        <v>50</v>
      </c>
      <c r="BF55183" s="101" t="s">
        <v>58</v>
      </c>
      <c r="BK55183" s="98" t="s">
        <v>70</v>
      </c>
    </row>
    <row r="55184" spans="17:63" ht="29.25" customHeight="1" x14ac:dyDescent="0.2">
      <c r="Q55184" s="92" t="s">
        <v>50</v>
      </c>
      <c r="BF55184" s="101" t="s">
        <v>58</v>
      </c>
      <c r="BK55184" s="98" t="s">
        <v>70</v>
      </c>
    </row>
    <row r="55185" spans="17:63" ht="29.25" customHeight="1" x14ac:dyDescent="0.2">
      <c r="Q55185" s="92" t="s">
        <v>50</v>
      </c>
      <c r="BF55185" s="101" t="s">
        <v>58</v>
      </c>
      <c r="BK55185" s="98" t="s">
        <v>70</v>
      </c>
    </row>
    <row r="55186" spans="17:63" ht="29.25" customHeight="1" x14ac:dyDescent="0.2">
      <c r="Q55186" s="92" t="s">
        <v>50</v>
      </c>
      <c r="BF55186" s="101" t="s">
        <v>58</v>
      </c>
      <c r="BK55186" s="98" t="s">
        <v>70</v>
      </c>
    </row>
    <row r="55187" spans="17:63" ht="29.25" customHeight="1" x14ac:dyDescent="0.2">
      <c r="Q55187" s="92" t="s">
        <v>50</v>
      </c>
      <c r="BF55187" s="101" t="s">
        <v>58</v>
      </c>
      <c r="BK55187" s="98" t="s">
        <v>70</v>
      </c>
    </row>
    <row r="55188" spans="17:63" ht="29.25" customHeight="1" x14ac:dyDescent="0.2">
      <c r="Q55188" s="92" t="s">
        <v>50</v>
      </c>
      <c r="BF55188" s="101" t="s">
        <v>58</v>
      </c>
      <c r="BK55188" s="98" t="s">
        <v>70</v>
      </c>
    </row>
    <row r="55189" spans="17:63" ht="29.25" customHeight="1" x14ac:dyDescent="0.2">
      <c r="Q55189" s="92" t="s">
        <v>50</v>
      </c>
      <c r="BF55189" s="101" t="s">
        <v>58</v>
      </c>
      <c r="BK55189" s="98" t="s">
        <v>70</v>
      </c>
    </row>
    <row r="55190" spans="17:63" ht="29.25" customHeight="1" x14ac:dyDescent="0.2">
      <c r="Q55190" s="92" t="s">
        <v>50</v>
      </c>
      <c r="BF55190" s="101" t="s">
        <v>58</v>
      </c>
      <c r="BK55190" s="98" t="s">
        <v>70</v>
      </c>
    </row>
    <row r="55191" spans="17:63" ht="29.25" customHeight="1" x14ac:dyDescent="0.2">
      <c r="Q55191" s="92" t="s">
        <v>50</v>
      </c>
      <c r="BF55191" s="101" t="s">
        <v>58</v>
      </c>
      <c r="BK55191" s="98" t="s">
        <v>70</v>
      </c>
    </row>
    <row r="55192" spans="17:63" ht="29.25" customHeight="1" x14ac:dyDescent="0.2">
      <c r="Q55192" s="92" t="s">
        <v>50</v>
      </c>
      <c r="BF55192" s="101" t="s">
        <v>58</v>
      </c>
      <c r="BK55192" s="98" t="s">
        <v>70</v>
      </c>
    </row>
    <row r="55193" spans="17:63" ht="29.25" customHeight="1" x14ac:dyDescent="0.2">
      <c r="Q55193" s="92" t="s">
        <v>50</v>
      </c>
      <c r="BF55193" s="101" t="s">
        <v>58</v>
      </c>
      <c r="BK55193" s="98" t="s">
        <v>70</v>
      </c>
    </row>
    <row r="55194" spans="17:63" ht="29.25" customHeight="1" x14ac:dyDescent="0.2">
      <c r="Q55194" s="92" t="s">
        <v>50</v>
      </c>
      <c r="BF55194" s="101" t="s">
        <v>58</v>
      </c>
      <c r="BK55194" s="98" t="s">
        <v>70</v>
      </c>
    </row>
    <row r="55195" spans="17:63" ht="29.25" customHeight="1" x14ac:dyDescent="0.2">
      <c r="Q55195" s="92" t="s">
        <v>50</v>
      </c>
      <c r="BF55195" s="101" t="s">
        <v>58</v>
      </c>
      <c r="BK55195" s="98" t="s">
        <v>70</v>
      </c>
    </row>
    <row r="55196" spans="17:63" ht="29.25" customHeight="1" x14ac:dyDescent="0.2">
      <c r="Q55196" s="92" t="s">
        <v>50</v>
      </c>
      <c r="BF55196" s="101" t="s">
        <v>58</v>
      </c>
      <c r="BK55196" s="98" t="s">
        <v>70</v>
      </c>
    </row>
    <row r="55197" spans="17:63" ht="29.25" customHeight="1" x14ac:dyDescent="0.2">
      <c r="Q55197" s="92" t="s">
        <v>50</v>
      </c>
      <c r="BF55197" s="101" t="s">
        <v>58</v>
      </c>
      <c r="BK55197" s="98" t="s">
        <v>70</v>
      </c>
    </row>
    <row r="55198" spans="17:63" ht="29.25" customHeight="1" x14ac:dyDescent="0.2">
      <c r="Q55198" s="92" t="s">
        <v>50</v>
      </c>
      <c r="BF55198" s="101" t="s">
        <v>58</v>
      </c>
      <c r="BK55198" s="98" t="s">
        <v>70</v>
      </c>
    </row>
    <row r="55199" spans="17:63" ht="29.25" customHeight="1" x14ac:dyDescent="0.2">
      <c r="Q55199" s="92" t="s">
        <v>50</v>
      </c>
      <c r="BF55199" s="101" t="s">
        <v>58</v>
      </c>
      <c r="BK55199" s="98" t="s">
        <v>70</v>
      </c>
    </row>
    <row r="55200" spans="17:63" ht="29.25" customHeight="1" x14ac:dyDescent="0.2">
      <c r="Q55200" s="92" t="s">
        <v>50</v>
      </c>
      <c r="BF55200" s="101" t="s">
        <v>58</v>
      </c>
      <c r="BK55200" s="98" t="s">
        <v>70</v>
      </c>
    </row>
    <row r="55201" spans="17:63" ht="29.25" customHeight="1" x14ac:dyDescent="0.2">
      <c r="Q55201" s="92" t="s">
        <v>50</v>
      </c>
      <c r="BF55201" s="101" t="s">
        <v>58</v>
      </c>
      <c r="BK55201" s="98" t="s">
        <v>70</v>
      </c>
    </row>
    <row r="55202" spans="17:63" ht="29.25" customHeight="1" x14ac:dyDescent="0.2">
      <c r="Q55202" s="92" t="s">
        <v>50</v>
      </c>
      <c r="BF55202" s="101" t="s">
        <v>58</v>
      </c>
      <c r="BK55202" s="98" t="s">
        <v>70</v>
      </c>
    </row>
    <row r="55203" spans="17:63" ht="29.25" customHeight="1" x14ac:dyDescent="0.2">
      <c r="Q55203" s="92" t="s">
        <v>50</v>
      </c>
      <c r="BF55203" s="101" t="s">
        <v>58</v>
      </c>
      <c r="BK55203" s="98" t="s">
        <v>70</v>
      </c>
    </row>
    <row r="55204" spans="17:63" ht="29.25" customHeight="1" x14ac:dyDescent="0.2">
      <c r="Q55204" s="92" t="s">
        <v>50</v>
      </c>
      <c r="BF55204" s="101" t="s">
        <v>58</v>
      </c>
      <c r="BK55204" s="98" t="s">
        <v>70</v>
      </c>
    </row>
    <row r="55205" spans="17:63" ht="29.25" customHeight="1" x14ac:dyDescent="0.2">
      <c r="Q55205" s="92" t="s">
        <v>50</v>
      </c>
      <c r="BF55205" s="101" t="s">
        <v>58</v>
      </c>
      <c r="BK55205" s="98" t="s">
        <v>70</v>
      </c>
    </row>
    <row r="55206" spans="17:63" ht="29.25" customHeight="1" x14ac:dyDescent="0.2">
      <c r="Q55206" s="92" t="s">
        <v>50</v>
      </c>
      <c r="BF55206" s="101" t="s">
        <v>58</v>
      </c>
      <c r="BK55206" s="98" t="s">
        <v>70</v>
      </c>
    </row>
    <row r="55207" spans="17:63" ht="29.25" customHeight="1" x14ac:dyDescent="0.2">
      <c r="Q55207" s="92" t="s">
        <v>50</v>
      </c>
      <c r="BF55207" s="101" t="s">
        <v>58</v>
      </c>
      <c r="BK55207" s="98" t="s">
        <v>70</v>
      </c>
    </row>
    <row r="55208" spans="17:63" ht="29.25" customHeight="1" x14ac:dyDescent="0.2">
      <c r="Q55208" s="92" t="s">
        <v>50</v>
      </c>
      <c r="BF55208" s="101" t="s">
        <v>58</v>
      </c>
      <c r="BK55208" s="98" t="s">
        <v>70</v>
      </c>
    </row>
    <row r="55209" spans="17:63" ht="29.25" customHeight="1" x14ac:dyDescent="0.2">
      <c r="Q55209" s="92" t="s">
        <v>50</v>
      </c>
      <c r="BF55209" s="101" t="s">
        <v>58</v>
      </c>
      <c r="BK55209" s="98" t="s">
        <v>70</v>
      </c>
    </row>
    <row r="55210" spans="17:63" ht="29.25" customHeight="1" x14ac:dyDescent="0.2">
      <c r="Q55210" s="92" t="s">
        <v>50</v>
      </c>
      <c r="BF55210" s="101" t="s">
        <v>58</v>
      </c>
      <c r="BK55210" s="98" t="s">
        <v>70</v>
      </c>
    </row>
    <row r="55211" spans="17:63" ht="29.25" customHeight="1" x14ac:dyDescent="0.2">
      <c r="Q55211" s="92" t="s">
        <v>50</v>
      </c>
      <c r="BF55211" s="101" t="s">
        <v>58</v>
      </c>
      <c r="BK55211" s="98" t="s">
        <v>70</v>
      </c>
    </row>
    <row r="55212" spans="17:63" ht="29.25" customHeight="1" x14ac:dyDescent="0.2">
      <c r="Q55212" s="92" t="s">
        <v>50</v>
      </c>
      <c r="BF55212" s="101" t="s">
        <v>58</v>
      </c>
      <c r="BK55212" s="98" t="s">
        <v>70</v>
      </c>
    </row>
    <row r="55213" spans="17:63" ht="29.25" customHeight="1" x14ac:dyDescent="0.2">
      <c r="Q55213" s="92" t="s">
        <v>50</v>
      </c>
      <c r="BF55213" s="101" t="s">
        <v>58</v>
      </c>
      <c r="BK55213" s="98" t="s">
        <v>70</v>
      </c>
    </row>
    <row r="55214" spans="17:63" ht="29.25" customHeight="1" x14ac:dyDescent="0.2">
      <c r="Q55214" s="92" t="s">
        <v>50</v>
      </c>
      <c r="BF55214" s="101" t="s">
        <v>58</v>
      </c>
      <c r="BK55214" s="98" t="s">
        <v>70</v>
      </c>
    </row>
    <row r="55215" spans="17:63" ht="29.25" customHeight="1" x14ac:dyDescent="0.2">
      <c r="Q55215" s="92" t="s">
        <v>50</v>
      </c>
      <c r="BF55215" s="101" t="s">
        <v>58</v>
      </c>
      <c r="BK55215" s="98" t="s">
        <v>70</v>
      </c>
    </row>
    <row r="55216" spans="17:63" ht="29.25" customHeight="1" x14ac:dyDescent="0.2">
      <c r="Q55216" s="92" t="s">
        <v>50</v>
      </c>
      <c r="BF55216" s="101" t="s">
        <v>58</v>
      </c>
      <c r="BK55216" s="98" t="s">
        <v>70</v>
      </c>
    </row>
    <row r="55217" spans="17:63" ht="29.25" customHeight="1" x14ac:dyDescent="0.2">
      <c r="Q55217" s="92" t="s">
        <v>50</v>
      </c>
      <c r="BF55217" s="101" t="s">
        <v>58</v>
      </c>
      <c r="BK55217" s="98" t="s">
        <v>70</v>
      </c>
    </row>
    <row r="55218" spans="17:63" ht="29.25" customHeight="1" x14ac:dyDescent="0.2">
      <c r="Q55218" s="92" t="s">
        <v>50</v>
      </c>
      <c r="BF55218" s="101" t="s">
        <v>58</v>
      </c>
      <c r="BK55218" s="98" t="s">
        <v>70</v>
      </c>
    </row>
    <row r="55219" spans="17:63" ht="29.25" customHeight="1" x14ac:dyDescent="0.2">
      <c r="Q55219" s="92" t="s">
        <v>50</v>
      </c>
      <c r="BF55219" s="101" t="s">
        <v>58</v>
      </c>
      <c r="BK55219" s="98" t="s">
        <v>70</v>
      </c>
    </row>
    <row r="55220" spans="17:63" ht="29.25" customHeight="1" x14ac:dyDescent="0.2">
      <c r="Q55220" s="92" t="s">
        <v>50</v>
      </c>
      <c r="BF55220" s="101" t="s">
        <v>58</v>
      </c>
      <c r="BK55220" s="98" t="s">
        <v>70</v>
      </c>
    </row>
    <row r="55221" spans="17:63" ht="29.25" customHeight="1" x14ac:dyDescent="0.2">
      <c r="Q55221" s="92" t="s">
        <v>50</v>
      </c>
      <c r="BF55221" s="101" t="s">
        <v>58</v>
      </c>
      <c r="BK55221" s="98" t="s">
        <v>70</v>
      </c>
    </row>
    <row r="55222" spans="17:63" ht="29.25" customHeight="1" x14ac:dyDescent="0.2">
      <c r="Q55222" s="92" t="s">
        <v>50</v>
      </c>
      <c r="BF55222" s="101" t="s">
        <v>58</v>
      </c>
      <c r="BK55222" s="98" t="s">
        <v>70</v>
      </c>
    </row>
    <row r="55223" spans="17:63" ht="29.25" customHeight="1" x14ac:dyDescent="0.2">
      <c r="Q55223" s="92" t="s">
        <v>50</v>
      </c>
      <c r="BF55223" s="101" t="s">
        <v>58</v>
      </c>
      <c r="BK55223" s="98" t="s">
        <v>70</v>
      </c>
    </row>
    <row r="55224" spans="17:63" ht="29.25" customHeight="1" x14ac:dyDescent="0.2">
      <c r="Q55224" s="92" t="s">
        <v>50</v>
      </c>
      <c r="BF55224" s="101" t="s">
        <v>58</v>
      </c>
      <c r="BK55224" s="98" t="s">
        <v>70</v>
      </c>
    </row>
    <row r="55225" spans="17:63" ht="29.25" customHeight="1" x14ac:dyDescent="0.2">
      <c r="Q55225" s="92" t="s">
        <v>50</v>
      </c>
      <c r="BF55225" s="101" t="s">
        <v>58</v>
      </c>
      <c r="BK55225" s="98" t="s">
        <v>70</v>
      </c>
    </row>
    <row r="55226" spans="17:63" ht="29.25" customHeight="1" x14ac:dyDescent="0.2">
      <c r="Q55226" s="92" t="s">
        <v>50</v>
      </c>
      <c r="BF55226" s="101" t="s">
        <v>58</v>
      </c>
      <c r="BK55226" s="98" t="s">
        <v>70</v>
      </c>
    </row>
    <row r="55227" spans="17:63" ht="29.25" customHeight="1" x14ac:dyDescent="0.2">
      <c r="Q55227" s="92" t="s">
        <v>50</v>
      </c>
      <c r="BF55227" s="101" t="s">
        <v>58</v>
      </c>
      <c r="BK55227" s="98" t="s">
        <v>70</v>
      </c>
    </row>
    <row r="55228" spans="17:63" ht="29.25" customHeight="1" x14ac:dyDescent="0.2">
      <c r="Q55228" s="92" t="s">
        <v>50</v>
      </c>
      <c r="BF55228" s="101" t="s">
        <v>58</v>
      </c>
      <c r="BK55228" s="98" t="s">
        <v>70</v>
      </c>
    </row>
    <row r="55229" spans="17:63" ht="29.25" customHeight="1" x14ac:dyDescent="0.2">
      <c r="Q55229" s="92" t="s">
        <v>50</v>
      </c>
      <c r="BF55229" s="101" t="s">
        <v>58</v>
      </c>
      <c r="BK55229" s="98" t="s">
        <v>70</v>
      </c>
    </row>
    <row r="55230" spans="17:63" ht="29.25" customHeight="1" x14ac:dyDescent="0.2">
      <c r="Q55230" s="92" t="s">
        <v>50</v>
      </c>
      <c r="BF55230" s="101" t="s">
        <v>58</v>
      </c>
      <c r="BK55230" s="98" t="s">
        <v>70</v>
      </c>
    </row>
    <row r="55231" spans="17:63" ht="29.25" customHeight="1" x14ac:dyDescent="0.2">
      <c r="Q55231" s="92" t="s">
        <v>50</v>
      </c>
      <c r="BF55231" s="101" t="s">
        <v>58</v>
      </c>
      <c r="BK55231" s="98" t="s">
        <v>70</v>
      </c>
    </row>
    <row r="55232" spans="17:63" ht="29.25" customHeight="1" x14ac:dyDescent="0.2">
      <c r="Q55232" s="92" t="s">
        <v>50</v>
      </c>
      <c r="BF55232" s="101" t="s">
        <v>58</v>
      </c>
      <c r="BK55232" s="98" t="s">
        <v>70</v>
      </c>
    </row>
    <row r="55233" spans="17:63" ht="29.25" customHeight="1" x14ac:dyDescent="0.2">
      <c r="Q55233" s="92" t="s">
        <v>50</v>
      </c>
      <c r="BF55233" s="101" t="s">
        <v>58</v>
      </c>
      <c r="BK55233" s="98" t="s">
        <v>70</v>
      </c>
    </row>
    <row r="55234" spans="17:63" ht="29.25" customHeight="1" x14ac:dyDescent="0.2">
      <c r="Q55234" s="92" t="s">
        <v>50</v>
      </c>
      <c r="BF55234" s="101" t="s">
        <v>58</v>
      </c>
      <c r="BK55234" s="98" t="s">
        <v>70</v>
      </c>
    </row>
    <row r="55235" spans="17:63" ht="29.25" customHeight="1" x14ac:dyDescent="0.2">
      <c r="Q55235" s="92" t="s">
        <v>50</v>
      </c>
      <c r="BF55235" s="101" t="s">
        <v>58</v>
      </c>
      <c r="BK55235" s="98" t="s">
        <v>70</v>
      </c>
    </row>
    <row r="55236" spans="17:63" ht="29.25" customHeight="1" x14ac:dyDescent="0.2">
      <c r="Q55236" s="92" t="s">
        <v>50</v>
      </c>
      <c r="BF55236" s="101" t="s">
        <v>58</v>
      </c>
      <c r="BK55236" s="98" t="s">
        <v>70</v>
      </c>
    </row>
    <row r="55237" spans="17:63" ht="29.25" customHeight="1" x14ac:dyDescent="0.2">
      <c r="Q55237" s="92" t="s">
        <v>50</v>
      </c>
      <c r="BF55237" s="101" t="s">
        <v>58</v>
      </c>
      <c r="BK55237" s="98" t="s">
        <v>70</v>
      </c>
    </row>
    <row r="55238" spans="17:63" ht="29.25" customHeight="1" x14ac:dyDescent="0.2">
      <c r="Q55238" s="92" t="s">
        <v>50</v>
      </c>
      <c r="BF55238" s="101" t="s">
        <v>58</v>
      </c>
      <c r="BK55238" s="98" t="s">
        <v>70</v>
      </c>
    </row>
    <row r="55239" spans="17:63" ht="29.25" customHeight="1" x14ac:dyDescent="0.2">
      <c r="Q55239" s="92" t="s">
        <v>50</v>
      </c>
      <c r="BF55239" s="101" t="s">
        <v>58</v>
      </c>
      <c r="BK55239" s="98" t="s">
        <v>70</v>
      </c>
    </row>
    <row r="55240" spans="17:63" ht="29.25" customHeight="1" x14ac:dyDescent="0.2">
      <c r="Q55240" s="92" t="s">
        <v>50</v>
      </c>
      <c r="BF55240" s="101" t="s">
        <v>58</v>
      </c>
      <c r="BK55240" s="98" t="s">
        <v>70</v>
      </c>
    </row>
    <row r="55241" spans="17:63" ht="29.25" customHeight="1" x14ac:dyDescent="0.2">
      <c r="Q55241" s="92" t="s">
        <v>50</v>
      </c>
      <c r="BF55241" s="101" t="s">
        <v>58</v>
      </c>
      <c r="BK55241" s="98" t="s">
        <v>70</v>
      </c>
    </row>
    <row r="55242" spans="17:63" ht="29.25" customHeight="1" x14ac:dyDescent="0.2">
      <c r="Q55242" s="92" t="s">
        <v>50</v>
      </c>
      <c r="BF55242" s="101" t="s">
        <v>58</v>
      </c>
      <c r="BK55242" s="98" t="s">
        <v>70</v>
      </c>
    </row>
    <row r="55243" spans="17:63" ht="29.25" customHeight="1" x14ac:dyDescent="0.2">
      <c r="Q55243" s="92" t="s">
        <v>50</v>
      </c>
      <c r="BF55243" s="101" t="s">
        <v>58</v>
      </c>
      <c r="BK55243" s="98" t="s">
        <v>70</v>
      </c>
    </row>
    <row r="55244" spans="17:63" ht="29.25" customHeight="1" x14ac:dyDescent="0.2">
      <c r="Q55244" s="92" t="s">
        <v>50</v>
      </c>
      <c r="BF55244" s="101" t="s">
        <v>58</v>
      </c>
      <c r="BK55244" s="98" t="s">
        <v>70</v>
      </c>
    </row>
    <row r="55245" spans="17:63" ht="29.25" customHeight="1" x14ac:dyDescent="0.2">
      <c r="Q55245" s="92" t="s">
        <v>50</v>
      </c>
      <c r="BF55245" s="101" t="s">
        <v>58</v>
      </c>
      <c r="BK55245" s="98" t="s">
        <v>70</v>
      </c>
    </row>
    <row r="55246" spans="17:63" ht="29.25" customHeight="1" x14ac:dyDescent="0.2">
      <c r="Q55246" s="92" t="s">
        <v>50</v>
      </c>
      <c r="BF55246" s="101" t="s">
        <v>58</v>
      </c>
      <c r="BK55246" s="98" t="s">
        <v>70</v>
      </c>
    </row>
    <row r="55247" spans="17:63" ht="29.25" customHeight="1" x14ac:dyDescent="0.2">
      <c r="Q55247" s="92" t="s">
        <v>50</v>
      </c>
      <c r="BF55247" s="101" t="s">
        <v>58</v>
      </c>
      <c r="BK55247" s="98" t="s">
        <v>70</v>
      </c>
    </row>
    <row r="55248" spans="17:63" ht="29.25" customHeight="1" x14ac:dyDescent="0.2">
      <c r="Q55248" s="92" t="s">
        <v>50</v>
      </c>
      <c r="BF55248" s="101" t="s">
        <v>58</v>
      </c>
      <c r="BK55248" s="98" t="s">
        <v>70</v>
      </c>
    </row>
    <row r="55249" spans="17:63" ht="29.25" customHeight="1" x14ac:dyDescent="0.2">
      <c r="Q55249" s="92" t="s">
        <v>50</v>
      </c>
      <c r="BF55249" s="101" t="s">
        <v>58</v>
      </c>
      <c r="BK55249" s="98" t="s">
        <v>70</v>
      </c>
    </row>
    <row r="55250" spans="17:63" ht="29.25" customHeight="1" x14ac:dyDescent="0.2">
      <c r="Q55250" s="92" t="s">
        <v>50</v>
      </c>
      <c r="BF55250" s="101" t="s">
        <v>58</v>
      </c>
      <c r="BK55250" s="98" t="s">
        <v>70</v>
      </c>
    </row>
    <row r="55251" spans="17:63" ht="29.25" customHeight="1" x14ac:dyDescent="0.2">
      <c r="Q55251" s="92" t="s">
        <v>50</v>
      </c>
      <c r="BF55251" s="101" t="s">
        <v>58</v>
      </c>
      <c r="BK55251" s="98" t="s">
        <v>70</v>
      </c>
    </row>
    <row r="55252" spans="17:63" ht="29.25" customHeight="1" x14ac:dyDescent="0.2">
      <c r="Q55252" s="92" t="s">
        <v>50</v>
      </c>
      <c r="BF55252" s="101" t="s">
        <v>58</v>
      </c>
      <c r="BK55252" s="98" t="s">
        <v>70</v>
      </c>
    </row>
    <row r="55253" spans="17:63" ht="29.25" customHeight="1" x14ac:dyDescent="0.2">
      <c r="Q55253" s="92" t="s">
        <v>50</v>
      </c>
      <c r="BF55253" s="101" t="s">
        <v>58</v>
      </c>
      <c r="BK55253" s="98" t="s">
        <v>70</v>
      </c>
    </row>
    <row r="55254" spans="17:63" ht="29.25" customHeight="1" x14ac:dyDescent="0.2">
      <c r="Q55254" s="92" t="s">
        <v>50</v>
      </c>
      <c r="BF55254" s="101" t="s">
        <v>58</v>
      </c>
      <c r="BK55254" s="98" t="s">
        <v>70</v>
      </c>
    </row>
    <row r="55255" spans="17:63" ht="29.25" customHeight="1" x14ac:dyDescent="0.2">
      <c r="Q55255" s="92" t="s">
        <v>50</v>
      </c>
      <c r="BF55255" s="101" t="s">
        <v>58</v>
      </c>
      <c r="BK55255" s="98" t="s">
        <v>70</v>
      </c>
    </row>
    <row r="55256" spans="17:63" ht="29.25" customHeight="1" x14ac:dyDescent="0.2">
      <c r="Q55256" s="92" t="s">
        <v>50</v>
      </c>
      <c r="BF55256" s="101" t="s">
        <v>58</v>
      </c>
      <c r="BK55256" s="98" t="s">
        <v>70</v>
      </c>
    </row>
    <row r="55257" spans="17:63" ht="29.25" customHeight="1" x14ac:dyDescent="0.2">
      <c r="Q55257" s="92" t="s">
        <v>50</v>
      </c>
      <c r="BF55257" s="101" t="s">
        <v>58</v>
      </c>
      <c r="BK55257" s="98" t="s">
        <v>70</v>
      </c>
    </row>
    <row r="55258" spans="17:63" ht="29.25" customHeight="1" x14ac:dyDescent="0.2">
      <c r="Q55258" s="92" t="s">
        <v>50</v>
      </c>
      <c r="BF55258" s="101" t="s">
        <v>58</v>
      </c>
      <c r="BK55258" s="98" t="s">
        <v>70</v>
      </c>
    </row>
    <row r="55259" spans="17:63" ht="29.25" customHeight="1" x14ac:dyDescent="0.2">
      <c r="Q55259" s="92" t="s">
        <v>50</v>
      </c>
      <c r="BF55259" s="101" t="s">
        <v>58</v>
      </c>
      <c r="BK55259" s="98" t="s">
        <v>70</v>
      </c>
    </row>
    <row r="55260" spans="17:63" ht="29.25" customHeight="1" x14ac:dyDescent="0.2">
      <c r="Q55260" s="92" t="s">
        <v>50</v>
      </c>
      <c r="BF55260" s="101" t="s">
        <v>58</v>
      </c>
      <c r="BK55260" s="98" t="s">
        <v>70</v>
      </c>
    </row>
    <row r="55261" spans="17:63" ht="29.25" customHeight="1" x14ac:dyDescent="0.2">
      <c r="Q55261" s="92" t="s">
        <v>50</v>
      </c>
      <c r="BF55261" s="101" t="s">
        <v>58</v>
      </c>
      <c r="BK55261" s="98" t="s">
        <v>70</v>
      </c>
    </row>
    <row r="55262" spans="17:63" ht="29.25" customHeight="1" x14ac:dyDescent="0.2">
      <c r="Q55262" s="92" t="s">
        <v>50</v>
      </c>
      <c r="BF55262" s="101" t="s">
        <v>58</v>
      </c>
      <c r="BK55262" s="98" t="s">
        <v>70</v>
      </c>
    </row>
    <row r="55263" spans="17:63" ht="29.25" customHeight="1" x14ac:dyDescent="0.2">
      <c r="Q55263" s="92" t="s">
        <v>50</v>
      </c>
      <c r="BF55263" s="101" t="s">
        <v>58</v>
      </c>
      <c r="BK55263" s="98" t="s">
        <v>70</v>
      </c>
    </row>
    <row r="55264" spans="17:63" ht="29.25" customHeight="1" x14ac:dyDescent="0.2">
      <c r="Q55264" s="92" t="s">
        <v>50</v>
      </c>
      <c r="BF55264" s="101" t="s">
        <v>58</v>
      </c>
      <c r="BK55264" s="98" t="s">
        <v>70</v>
      </c>
    </row>
    <row r="55265" spans="17:63" ht="29.25" customHeight="1" x14ac:dyDescent="0.2">
      <c r="Q55265" s="92" t="s">
        <v>50</v>
      </c>
      <c r="BF55265" s="101" t="s">
        <v>58</v>
      </c>
      <c r="BK55265" s="98" t="s">
        <v>70</v>
      </c>
    </row>
    <row r="55266" spans="17:63" ht="29.25" customHeight="1" x14ac:dyDescent="0.2">
      <c r="Q55266" s="92" t="s">
        <v>50</v>
      </c>
      <c r="BF55266" s="101" t="s">
        <v>58</v>
      </c>
      <c r="BK55266" s="98" t="s">
        <v>70</v>
      </c>
    </row>
    <row r="55267" spans="17:63" ht="29.25" customHeight="1" x14ac:dyDescent="0.2">
      <c r="Q55267" s="92" t="s">
        <v>50</v>
      </c>
      <c r="BF55267" s="101" t="s">
        <v>58</v>
      </c>
      <c r="BK55267" s="98" t="s">
        <v>70</v>
      </c>
    </row>
    <row r="55268" spans="17:63" ht="29.25" customHeight="1" x14ac:dyDescent="0.2">
      <c r="Q55268" s="92" t="s">
        <v>50</v>
      </c>
      <c r="BF55268" s="101" t="s">
        <v>58</v>
      </c>
      <c r="BK55268" s="98" t="s">
        <v>70</v>
      </c>
    </row>
    <row r="55269" spans="17:63" ht="29.25" customHeight="1" x14ac:dyDescent="0.2">
      <c r="Q55269" s="92" t="s">
        <v>50</v>
      </c>
      <c r="BF55269" s="101" t="s">
        <v>58</v>
      </c>
      <c r="BK55269" s="98" t="s">
        <v>70</v>
      </c>
    </row>
    <row r="55270" spans="17:63" ht="29.25" customHeight="1" x14ac:dyDescent="0.2">
      <c r="Q55270" s="92" t="s">
        <v>50</v>
      </c>
      <c r="BF55270" s="101" t="s">
        <v>58</v>
      </c>
      <c r="BK55270" s="98" t="s">
        <v>70</v>
      </c>
    </row>
    <row r="55271" spans="17:63" ht="29.25" customHeight="1" x14ac:dyDescent="0.2">
      <c r="Q55271" s="92" t="s">
        <v>50</v>
      </c>
      <c r="BF55271" s="101" t="s">
        <v>58</v>
      </c>
      <c r="BK55271" s="98" t="s">
        <v>70</v>
      </c>
    </row>
    <row r="55272" spans="17:63" ht="29.25" customHeight="1" x14ac:dyDescent="0.2">
      <c r="Q55272" s="92" t="s">
        <v>50</v>
      </c>
      <c r="BF55272" s="101" t="s">
        <v>58</v>
      </c>
      <c r="BK55272" s="98" t="s">
        <v>70</v>
      </c>
    </row>
    <row r="55273" spans="17:63" ht="29.25" customHeight="1" x14ac:dyDescent="0.2">
      <c r="Q55273" s="92" t="s">
        <v>50</v>
      </c>
      <c r="BF55273" s="101" t="s">
        <v>58</v>
      </c>
      <c r="BK55273" s="98" t="s">
        <v>70</v>
      </c>
    </row>
    <row r="55274" spans="17:63" ht="29.25" customHeight="1" x14ac:dyDescent="0.2">
      <c r="Q55274" s="92" t="s">
        <v>50</v>
      </c>
      <c r="BF55274" s="101" t="s">
        <v>58</v>
      </c>
      <c r="BK55274" s="98" t="s">
        <v>70</v>
      </c>
    </row>
    <row r="55275" spans="17:63" ht="29.25" customHeight="1" x14ac:dyDescent="0.2">
      <c r="Q55275" s="92" t="s">
        <v>50</v>
      </c>
      <c r="BF55275" s="101" t="s">
        <v>58</v>
      </c>
      <c r="BK55275" s="98" t="s">
        <v>70</v>
      </c>
    </row>
    <row r="55276" spans="17:63" ht="29.25" customHeight="1" x14ac:dyDescent="0.2">
      <c r="Q55276" s="92" t="s">
        <v>50</v>
      </c>
      <c r="BF55276" s="101" t="s">
        <v>58</v>
      </c>
      <c r="BK55276" s="98" t="s">
        <v>70</v>
      </c>
    </row>
    <row r="55277" spans="17:63" ht="29.25" customHeight="1" x14ac:dyDescent="0.2">
      <c r="Q55277" s="92" t="s">
        <v>50</v>
      </c>
      <c r="BF55277" s="101" t="s">
        <v>58</v>
      </c>
      <c r="BK55277" s="98" t="s">
        <v>70</v>
      </c>
    </row>
    <row r="55278" spans="17:63" ht="29.25" customHeight="1" x14ac:dyDescent="0.2">
      <c r="Q55278" s="92" t="s">
        <v>50</v>
      </c>
      <c r="BF55278" s="101" t="s">
        <v>58</v>
      </c>
      <c r="BK55278" s="98" t="s">
        <v>70</v>
      </c>
    </row>
    <row r="55279" spans="17:63" ht="29.25" customHeight="1" x14ac:dyDescent="0.2">
      <c r="Q55279" s="92" t="s">
        <v>50</v>
      </c>
      <c r="BF55279" s="101" t="s">
        <v>58</v>
      </c>
      <c r="BK55279" s="98" t="s">
        <v>70</v>
      </c>
    </row>
    <row r="55280" spans="17:63" ht="29.25" customHeight="1" x14ac:dyDescent="0.2">
      <c r="Q55280" s="92" t="s">
        <v>50</v>
      </c>
      <c r="BF55280" s="101" t="s">
        <v>58</v>
      </c>
      <c r="BK55280" s="98" t="s">
        <v>70</v>
      </c>
    </row>
    <row r="55281" spans="17:63" ht="29.25" customHeight="1" x14ac:dyDescent="0.2">
      <c r="Q55281" s="92" t="s">
        <v>50</v>
      </c>
      <c r="BF55281" s="101" t="s">
        <v>58</v>
      </c>
      <c r="BK55281" s="98" t="s">
        <v>70</v>
      </c>
    </row>
    <row r="55282" spans="17:63" ht="29.25" customHeight="1" x14ac:dyDescent="0.2">
      <c r="Q55282" s="92" t="s">
        <v>50</v>
      </c>
      <c r="BF55282" s="101" t="s">
        <v>58</v>
      </c>
      <c r="BK55282" s="98" t="s">
        <v>70</v>
      </c>
    </row>
    <row r="55283" spans="17:63" ht="29.25" customHeight="1" x14ac:dyDescent="0.2">
      <c r="Q55283" s="92" t="s">
        <v>50</v>
      </c>
      <c r="BF55283" s="101" t="s">
        <v>58</v>
      </c>
      <c r="BK55283" s="98" t="s">
        <v>70</v>
      </c>
    </row>
    <row r="55284" spans="17:63" ht="29.25" customHeight="1" x14ac:dyDescent="0.2">
      <c r="Q55284" s="92" t="s">
        <v>50</v>
      </c>
      <c r="BF55284" s="101" t="s">
        <v>58</v>
      </c>
      <c r="BK55284" s="98" t="s">
        <v>70</v>
      </c>
    </row>
    <row r="55285" spans="17:63" ht="29.25" customHeight="1" x14ac:dyDescent="0.2">
      <c r="Q55285" s="92" t="s">
        <v>50</v>
      </c>
      <c r="BF55285" s="101" t="s">
        <v>58</v>
      </c>
      <c r="BK55285" s="98" t="s">
        <v>70</v>
      </c>
    </row>
    <row r="55286" spans="17:63" ht="29.25" customHeight="1" x14ac:dyDescent="0.2">
      <c r="Q55286" s="92" t="s">
        <v>50</v>
      </c>
      <c r="BF55286" s="101" t="s">
        <v>58</v>
      </c>
      <c r="BK55286" s="98" t="s">
        <v>70</v>
      </c>
    </row>
    <row r="55287" spans="17:63" ht="29.25" customHeight="1" x14ac:dyDescent="0.2">
      <c r="Q55287" s="92" t="s">
        <v>50</v>
      </c>
      <c r="BF55287" s="101" t="s">
        <v>58</v>
      </c>
      <c r="BK55287" s="98" t="s">
        <v>70</v>
      </c>
    </row>
    <row r="55288" spans="17:63" ht="29.25" customHeight="1" x14ac:dyDescent="0.2">
      <c r="Q55288" s="92" t="s">
        <v>50</v>
      </c>
      <c r="BF55288" s="101" t="s">
        <v>58</v>
      </c>
      <c r="BK55288" s="98" t="s">
        <v>70</v>
      </c>
    </row>
    <row r="55289" spans="17:63" ht="29.25" customHeight="1" x14ac:dyDescent="0.2">
      <c r="Q55289" s="92" t="s">
        <v>50</v>
      </c>
      <c r="BF55289" s="101" t="s">
        <v>58</v>
      </c>
      <c r="BK55289" s="98" t="s">
        <v>70</v>
      </c>
    </row>
    <row r="55290" spans="17:63" ht="29.25" customHeight="1" x14ac:dyDescent="0.2">
      <c r="Q55290" s="92" t="s">
        <v>50</v>
      </c>
      <c r="BF55290" s="101" t="s">
        <v>58</v>
      </c>
      <c r="BK55290" s="98" t="s">
        <v>70</v>
      </c>
    </row>
    <row r="55291" spans="17:63" ht="29.25" customHeight="1" x14ac:dyDescent="0.2">
      <c r="Q55291" s="92" t="s">
        <v>50</v>
      </c>
      <c r="BF55291" s="101" t="s">
        <v>58</v>
      </c>
      <c r="BK55291" s="98" t="s">
        <v>70</v>
      </c>
    </row>
    <row r="55292" spans="17:63" ht="29.25" customHeight="1" x14ac:dyDescent="0.2">
      <c r="Q55292" s="92" t="s">
        <v>50</v>
      </c>
      <c r="BF55292" s="101" t="s">
        <v>58</v>
      </c>
      <c r="BK55292" s="98" t="s">
        <v>70</v>
      </c>
    </row>
    <row r="55293" spans="17:63" ht="29.25" customHeight="1" x14ac:dyDescent="0.2">
      <c r="Q55293" s="92" t="s">
        <v>50</v>
      </c>
      <c r="BF55293" s="101" t="s">
        <v>58</v>
      </c>
      <c r="BK55293" s="98" t="s">
        <v>70</v>
      </c>
    </row>
    <row r="55294" spans="17:63" ht="29.25" customHeight="1" x14ac:dyDescent="0.2">
      <c r="Q55294" s="92" t="s">
        <v>50</v>
      </c>
      <c r="BF55294" s="101" t="s">
        <v>58</v>
      </c>
      <c r="BK55294" s="98" t="s">
        <v>70</v>
      </c>
    </row>
    <row r="55295" spans="17:63" ht="29.25" customHeight="1" x14ac:dyDescent="0.2">
      <c r="Q55295" s="92" t="s">
        <v>50</v>
      </c>
      <c r="BF55295" s="101" t="s">
        <v>58</v>
      </c>
      <c r="BK55295" s="98" t="s">
        <v>70</v>
      </c>
    </row>
    <row r="55296" spans="17:63" ht="29.25" customHeight="1" x14ac:dyDescent="0.2">
      <c r="Q55296" s="92" t="s">
        <v>50</v>
      </c>
      <c r="BF55296" s="101" t="s">
        <v>58</v>
      </c>
      <c r="BK55296" s="98" t="s">
        <v>70</v>
      </c>
    </row>
    <row r="55297" spans="17:63" ht="29.25" customHeight="1" x14ac:dyDescent="0.2">
      <c r="Q55297" s="92" t="s">
        <v>50</v>
      </c>
      <c r="BF55297" s="101" t="s">
        <v>58</v>
      </c>
      <c r="BK55297" s="98" t="s">
        <v>70</v>
      </c>
    </row>
    <row r="55298" spans="17:63" ht="29.25" customHeight="1" x14ac:dyDescent="0.2">
      <c r="Q55298" s="92" t="s">
        <v>50</v>
      </c>
      <c r="BF55298" s="101" t="s">
        <v>58</v>
      </c>
      <c r="BK55298" s="98" t="s">
        <v>70</v>
      </c>
    </row>
    <row r="55299" spans="17:63" ht="29.25" customHeight="1" x14ac:dyDescent="0.2">
      <c r="Q55299" s="92" t="s">
        <v>50</v>
      </c>
      <c r="BF55299" s="101" t="s">
        <v>58</v>
      </c>
      <c r="BK55299" s="98" t="s">
        <v>70</v>
      </c>
    </row>
    <row r="55300" spans="17:63" ht="29.25" customHeight="1" x14ac:dyDescent="0.2">
      <c r="Q55300" s="92" t="s">
        <v>50</v>
      </c>
      <c r="BF55300" s="101" t="s">
        <v>58</v>
      </c>
      <c r="BK55300" s="98" t="s">
        <v>70</v>
      </c>
    </row>
    <row r="55301" spans="17:63" ht="29.25" customHeight="1" x14ac:dyDescent="0.2">
      <c r="Q55301" s="92" t="s">
        <v>50</v>
      </c>
      <c r="BF55301" s="101" t="s">
        <v>58</v>
      </c>
      <c r="BK55301" s="98" t="s">
        <v>70</v>
      </c>
    </row>
    <row r="55302" spans="17:63" ht="29.25" customHeight="1" x14ac:dyDescent="0.2">
      <c r="Q55302" s="92" t="s">
        <v>50</v>
      </c>
      <c r="BF55302" s="101" t="s">
        <v>58</v>
      </c>
      <c r="BK55302" s="98" t="s">
        <v>70</v>
      </c>
    </row>
    <row r="55303" spans="17:63" ht="29.25" customHeight="1" x14ac:dyDescent="0.2">
      <c r="Q55303" s="92" t="s">
        <v>50</v>
      </c>
      <c r="BF55303" s="101" t="s">
        <v>58</v>
      </c>
      <c r="BK55303" s="98" t="s">
        <v>70</v>
      </c>
    </row>
    <row r="55304" spans="17:63" ht="29.25" customHeight="1" x14ac:dyDescent="0.2">
      <c r="Q55304" s="92" t="s">
        <v>50</v>
      </c>
      <c r="BF55304" s="101" t="s">
        <v>58</v>
      </c>
      <c r="BK55304" s="98" t="s">
        <v>70</v>
      </c>
    </row>
    <row r="55305" spans="17:63" ht="29.25" customHeight="1" x14ac:dyDescent="0.2">
      <c r="Q55305" s="92" t="s">
        <v>50</v>
      </c>
      <c r="BF55305" s="101" t="s">
        <v>58</v>
      </c>
      <c r="BK55305" s="98" t="s">
        <v>70</v>
      </c>
    </row>
    <row r="55306" spans="17:63" ht="29.25" customHeight="1" x14ac:dyDescent="0.2">
      <c r="Q55306" s="92" t="s">
        <v>50</v>
      </c>
      <c r="BF55306" s="101" t="s">
        <v>58</v>
      </c>
      <c r="BK55306" s="98" t="s">
        <v>70</v>
      </c>
    </row>
    <row r="55307" spans="17:63" ht="29.25" customHeight="1" x14ac:dyDescent="0.2">
      <c r="Q55307" s="92" t="s">
        <v>50</v>
      </c>
      <c r="BF55307" s="101" t="s">
        <v>58</v>
      </c>
      <c r="BK55307" s="98" t="s">
        <v>70</v>
      </c>
    </row>
    <row r="55308" spans="17:63" ht="29.25" customHeight="1" x14ac:dyDescent="0.2">
      <c r="Q55308" s="92" t="s">
        <v>50</v>
      </c>
      <c r="BF55308" s="101" t="s">
        <v>58</v>
      </c>
      <c r="BK55308" s="98" t="s">
        <v>70</v>
      </c>
    </row>
    <row r="55309" spans="17:63" ht="29.25" customHeight="1" x14ac:dyDescent="0.2">
      <c r="Q55309" s="92" t="s">
        <v>50</v>
      </c>
      <c r="BF55309" s="101" t="s">
        <v>58</v>
      </c>
      <c r="BK55309" s="98" t="s">
        <v>70</v>
      </c>
    </row>
    <row r="55310" spans="17:63" ht="29.25" customHeight="1" x14ac:dyDescent="0.2">
      <c r="Q55310" s="92" t="s">
        <v>50</v>
      </c>
      <c r="BF55310" s="101" t="s">
        <v>58</v>
      </c>
      <c r="BK55310" s="98" t="s">
        <v>70</v>
      </c>
    </row>
    <row r="55311" spans="17:63" ht="29.25" customHeight="1" x14ac:dyDescent="0.2">
      <c r="Q55311" s="92" t="s">
        <v>50</v>
      </c>
      <c r="BF55311" s="101" t="s">
        <v>58</v>
      </c>
      <c r="BK55311" s="98" t="s">
        <v>70</v>
      </c>
    </row>
    <row r="55312" spans="17:63" ht="29.25" customHeight="1" x14ac:dyDescent="0.2">
      <c r="Q55312" s="92" t="s">
        <v>50</v>
      </c>
      <c r="BF55312" s="101" t="s">
        <v>58</v>
      </c>
      <c r="BK55312" s="98" t="s">
        <v>70</v>
      </c>
    </row>
    <row r="55313" spans="17:63" ht="29.25" customHeight="1" x14ac:dyDescent="0.2">
      <c r="Q55313" s="92" t="s">
        <v>50</v>
      </c>
      <c r="BF55313" s="101" t="s">
        <v>58</v>
      </c>
      <c r="BK55313" s="98" t="s">
        <v>70</v>
      </c>
    </row>
    <row r="55314" spans="17:63" ht="29.25" customHeight="1" x14ac:dyDescent="0.2">
      <c r="Q55314" s="92" t="s">
        <v>50</v>
      </c>
      <c r="BF55314" s="101" t="s">
        <v>58</v>
      </c>
      <c r="BK55314" s="98" t="s">
        <v>70</v>
      </c>
    </row>
    <row r="55315" spans="17:63" ht="29.25" customHeight="1" x14ac:dyDescent="0.2">
      <c r="Q55315" s="92" t="s">
        <v>50</v>
      </c>
      <c r="BF55315" s="101" t="s">
        <v>58</v>
      </c>
      <c r="BK55315" s="98" t="s">
        <v>70</v>
      </c>
    </row>
    <row r="55316" spans="17:63" ht="29.25" customHeight="1" x14ac:dyDescent="0.2">
      <c r="Q55316" s="92" t="s">
        <v>50</v>
      </c>
      <c r="BF55316" s="101" t="s">
        <v>58</v>
      </c>
      <c r="BK55316" s="98" t="s">
        <v>70</v>
      </c>
    </row>
    <row r="55317" spans="17:63" ht="29.25" customHeight="1" x14ac:dyDescent="0.2">
      <c r="Q55317" s="92" t="s">
        <v>50</v>
      </c>
      <c r="BF55317" s="101" t="s">
        <v>58</v>
      </c>
      <c r="BK55317" s="98" t="s">
        <v>70</v>
      </c>
    </row>
    <row r="55318" spans="17:63" ht="29.25" customHeight="1" x14ac:dyDescent="0.2">
      <c r="Q55318" s="92" t="s">
        <v>50</v>
      </c>
      <c r="BF55318" s="101" t="s">
        <v>58</v>
      </c>
      <c r="BK55318" s="98" t="s">
        <v>70</v>
      </c>
    </row>
    <row r="55319" spans="17:63" ht="29.25" customHeight="1" x14ac:dyDescent="0.2">
      <c r="Q55319" s="92" t="s">
        <v>50</v>
      </c>
      <c r="BF55319" s="101" t="s">
        <v>58</v>
      </c>
      <c r="BK55319" s="98" t="s">
        <v>70</v>
      </c>
    </row>
    <row r="55320" spans="17:63" ht="29.25" customHeight="1" x14ac:dyDescent="0.2">
      <c r="Q55320" s="92" t="s">
        <v>50</v>
      </c>
      <c r="BF55320" s="101" t="s">
        <v>58</v>
      </c>
      <c r="BK55320" s="98" t="s">
        <v>70</v>
      </c>
    </row>
    <row r="55321" spans="17:63" ht="29.25" customHeight="1" x14ac:dyDescent="0.2">
      <c r="Q55321" s="92" t="s">
        <v>50</v>
      </c>
      <c r="BF55321" s="101" t="s">
        <v>58</v>
      </c>
      <c r="BK55321" s="98" t="s">
        <v>70</v>
      </c>
    </row>
    <row r="55322" spans="17:63" ht="29.25" customHeight="1" x14ac:dyDescent="0.2">
      <c r="Q55322" s="92" t="s">
        <v>50</v>
      </c>
      <c r="BF55322" s="101" t="s">
        <v>58</v>
      </c>
      <c r="BK55322" s="98" t="s">
        <v>70</v>
      </c>
    </row>
    <row r="55323" spans="17:63" ht="29.25" customHeight="1" x14ac:dyDescent="0.2">
      <c r="Q55323" s="92" t="s">
        <v>50</v>
      </c>
      <c r="BF55323" s="101" t="s">
        <v>58</v>
      </c>
      <c r="BK55323" s="98" t="s">
        <v>70</v>
      </c>
    </row>
    <row r="55324" spans="17:63" ht="29.25" customHeight="1" x14ac:dyDescent="0.2">
      <c r="Q55324" s="92" t="s">
        <v>50</v>
      </c>
      <c r="BF55324" s="101" t="s">
        <v>58</v>
      </c>
      <c r="BK55324" s="98" t="s">
        <v>70</v>
      </c>
    </row>
    <row r="55325" spans="17:63" ht="29.25" customHeight="1" x14ac:dyDescent="0.2">
      <c r="Q55325" s="92" t="s">
        <v>50</v>
      </c>
      <c r="BF55325" s="101" t="s">
        <v>58</v>
      </c>
      <c r="BK55325" s="98" t="s">
        <v>70</v>
      </c>
    </row>
    <row r="55326" spans="17:63" ht="29.25" customHeight="1" x14ac:dyDescent="0.2">
      <c r="Q55326" s="92" t="s">
        <v>50</v>
      </c>
      <c r="BF55326" s="101" t="s">
        <v>58</v>
      </c>
      <c r="BK55326" s="98" t="s">
        <v>70</v>
      </c>
    </row>
    <row r="55327" spans="17:63" ht="29.25" customHeight="1" x14ac:dyDescent="0.2">
      <c r="Q55327" s="92" t="s">
        <v>50</v>
      </c>
      <c r="BF55327" s="101" t="s">
        <v>58</v>
      </c>
      <c r="BK55327" s="98" t="s">
        <v>70</v>
      </c>
    </row>
    <row r="55328" spans="17:63" ht="29.25" customHeight="1" x14ac:dyDescent="0.2">
      <c r="Q55328" s="92" t="s">
        <v>50</v>
      </c>
      <c r="BF55328" s="101" t="s">
        <v>58</v>
      </c>
      <c r="BK55328" s="98" t="s">
        <v>70</v>
      </c>
    </row>
    <row r="55329" spans="17:63" ht="29.25" customHeight="1" x14ac:dyDescent="0.2">
      <c r="Q55329" s="92" t="s">
        <v>50</v>
      </c>
      <c r="BF55329" s="101" t="s">
        <v>58</v>
      </c>
      <c r="BK55329" s="98" t="s">
        <v>70</v>
      </c>
    </row>
    <row r="55330" spans="17:63" ht="29.25" customHeight="1" x14ac:dyDescent="0.2">
      <c r="Q55330" s="92" t="s">
        <v>50</v>
      </c>
      <c r="BF55330" s="101" t="s">
        <v>58</v>
      </c>
      <c r="BK55330" s="98" t="s">
        <v>70</v>
      </c>
    </row>
    <row r="55331" spans="17:63" ht="29.25" customHeight="1" x14ac:dyDescent="0.2">
      <c r="Q55331" s="92" t="s">
        <v>50</v>
      </c>
      <c r="BF55331" s="101" t="s">
        <v>58</v>
      </c>
      <c r="BK55331" s="98" t="s">
        <v>70</v>
      </c>
    </row>
    <row r="55332" spans="17:63" ht="29.25" customHeight="1" x14ac:dyDescent="0.2">
      <c r="Q55332" s="92" t="s">
        <v>50</v>
      </c>
      <c r="BF55332" s="101" t="s">
        <v>58</v>
      </c>
      <c r="BK55332" s="98" t="s">
        <v>70</v>
      </c>
    </row>
    <row r="55333" spans="17:63" ht="29.25" customHeight="1" x14ac:dyDescent="0.2">
      <c r="Q55333" s="92" t="s">
        <v>50</v>
      </c>
      <c r="BF55333" s="101" t="s">
        <v>58</v>
      </c>
      <c r="BK55333" s="98" t="s">
        <v>70</v>
      </c>
    </row>
    <row r="55334" spans="17:63" ht="29.25" customHeight="1" x14ac:dyDescent="0.2">
      <c r="Q55334" s="92" t="s">
        <v>50</v>
      </c>
      <c r="BF55334" s="101" t="s">
        <v>58</v>
      </c>
      <c r="BK55334" s="98" t="s">
        <v>70</v>
      </c>
    </row>
    <row r="55335" spans="17:63" ht="29.25" customHeight="1" x14ac:dyDescent="0.2">
      <c r="Q55335" s="92" t="s">
        <v>50</v>
      </c>
      <c r="BF55335" s="101" t="s">
        <v>58</v>
      </c>
      <c r="BK55335" s="98" t="s">
        <v>70</v>
      </c>
    </row>
    <row r="55336" spans="17:63" ht="29.25" customHeight="1" x14ac:dyDescent="0.2">
      <c r="Q55336" s="92" t="s">
        <v>50</v>
      </c>
      <c r="BF55336" s="101" t="s">
        <v>58</v>
      </c>
      <c r="BK55336" s="98" t="s">
        <v>70</v>
      </c>
    </row>
    <row r="55337" spans="17:63" ht="29.25" customHeight="1" x14ac:dyDescent="0.2">
      <c r="Q55337" s="92" t="s">
        <v>50</v>
      </c>
      <c r="BF55337" s="101" t="s">
        <v>58</v>
      </c>
      <c r="BK55337" s="98" t="s">
        <v>70</v>
      </c>
    </row>
    <row r="55338" spans="17:63" ht="29.25" customHeight="1" x14ac:dyDescent="0.2">
      <c r="Q55338" s="92" t="s">
        <v>50</v>
      </c>
      <c r="BF55338" s="101" t="s">
        <v>58</v>
      </c>
      <c r="BK55338" s="98" t="s">
        <v>70</v>
      </c>
    </row>
    <row r="55339" spans="17:63" ht="29.25" customHeight="1" x14ac:dyDescent="0.2">
      <c r="Q55339" s="92" t="s">
        <v>50</v>
      </c>
      <c r="BF55339" s="101" t="s">
        <v>58</v>
      </c>
      <c r="BK55339" s="98" t="s">
        <v>70</v>
      </c>
    </row>
    <row r="55340" spans="17:63" ht="29.25" customHeight="1" x14ac:dyDescent="0.2">
      <c r="Q55340" s="92" t="s">
        <v>50</v>
      </c>
      <c r="BF55340" s="101" t="s">
        <v>58</v>
      </c>
      <c r="BK55340" s="98" t="s">
        <v>70</v>
      </c>
    </row>
    <row r="55341" spans="17:63" ht="29.25" customHeight="1" x14ac:dyDescent="0.2">
      <c r="Q55341" s="92" t="s">
        <v>50</v>
      </c>
      <c r="BF55341" s="101" t="s">
        <v>58</v>
      </c>
      <c r="BK55341" s="98" t="s">
        <v>70</v>
      </c>
    </row>
    <row r="55342" spans="17:63" ht="29.25" customHeight="1" x14ac:dyDescent="0.2">
      <c r="Q55342" s="92" t="s">
        <v>50</v>
      </c>
      <c r="BF55342" s="101" t="s">
        <v>58</v>
      </c>
      <c r="BK55342" s="98" t="s">
        <v>70</v>
      </c>
    </row>
    <row r="55343" spans="17:63" ht="29.25" customHeight="1" x14ac:dyDescent="0.2">
      <c r="Q55343" s="92" t="s">
        <v>50</v>
      </c>
      <c r="BF55343" s="101" t="s">
        <v>58</v>
      </c>
      <c r="BK55343" s="98" t="s">
        <v>70</v>
      </c>
    </row>
    <row r="55344" spans="17:63" ht="29.25" customHeight="1" x14ac:dyDescent="0.2">
      <c r="Q55344" s="92" t="s">
        <v>50</v>
      </c>
      <c r="BF55344" s="101" t="s">
        <v>58</v>
      </c>
      <c r="BK55344" s="98" t="s">
        <v>70</v>
      </c>
    </row>
    <row r="55345" spans="17:63" ht="29.25" customHeight="1" x14ac:dyDescent="0.2">
      <c r="Q55345" s="92" t="s">
        <v>50</v>
      </c>
      <c r="BF55345" s="101" t="s">
        <v>58</v>
      </c>
      <c r="BK55345" s="98" t="s">
        <v>70</v>
      </c>
    </row>
    <row r="55346" spans="17:63" ht="29.25" customHeight="1" x14ac:dyDescent="0.2">
      <c r="Q55346" s="92" t="s">
        <v>50</v>
      </c>
      <c r="BF55346" s="101" t="s">
        <v>58</v>
      </c>
      <c r="BK55346" s="98" t="s">
        <v>70</v>
      </c>
    </row>
    <row r="55347" spans="17:63" ht="29.25" customHeight="1" x14ac:dyDescent="0.2">
      <c r="Q55347" s="92" t="s">
        <v>50</v>
      </c>
      <c r="BF55347" s="101" t="s">
        <v>58</v>
      </c>
      <c r="BK55347" s="98" t="s">
        <v>70</v>
      </c>
    </row>
    <row r="55348" spans="17:63" ht="29.25" customHeight="1" x14ac:dyDescent="0.2">
      <c r="Q55348" s="92" t="s">
        <v>50</v>
      </c>
      <c r="BF55348" s="101" t="s">
        <v>58</v>
      </c>
      <c r="BK55348" s="98" t="s">
        <v>70</v>
      </c>
    </row>
    <row r="55349" spans="17:63" ht="29.25" customHeight="1" x14ac:dyDescent="0.2">
      <c r="Q55349" s="92" t="s">
        <v>50</v>
      </c>
      <c r="BF55349" s="101" t="s">
        <v>58</v>
      </c>
      <c r="BK55349" s="98" t="s">
        <v>70</v>
      </c>
    </row>
    <row r="55350" spans="17:63" ht="29.25" customHeight="1" x14ac:dyDescent="0.2">
      <c r="Q55350" s="92" t="s">
        <v>50</v>
      </c>
      <c r="BF55350" s="101" t="s">
        <v>58</v>
      </c>
      <c r="BK55350" s="98" t="s">
        <v>70</v>
      </c>
    </row>
    <row r="55351" spans="17:63" ht="29.25" customHeight="1" x14ac:dyDescent="0.2">
      <c r="Q55351" s="92" t="s">
        <v>50</v>
      </c>
      <c r="BF55351" s="101" t="s">
        <v>58</v>
      </c>
      <c r="BK55351" s="98" t="s">
        <v>70</v>
      </c>
    </row>
    <row r="55352" spans="17:63" ht="29.25" customHeight="1" x14ac:dyDescent="0.2">
      <c r="Q55352" s="92" t="s">
        <v>50</v>
      </c>
      <c r="BF55352" s="101" t="s">
        <v>58</v>
      </c>
      <c r="BK55352" s="98" t="s">
        <v>70</v>
      </c>
    </row>
    <row r="55353" spans="17:63" ht="29.25" customHeight="1" x14ac:dyDescent="0.2">
      <c r="Q55353" s="92" t="s">
        <v>50</v>
      </c>
      <c r="BF55353" s="101" t="s">
        <v>58</v>
      </c>
      <c r="BK55353" s="98" t="s">
        <v>70</v>
      </c>
    </row>
    <row r="55354" spans="17:63" ht="29.25" customHeight="1" x14ac:dyDescent="0.2">
      <c r="Q55354" s="92" t="s">
        <v>50</v>
      </c>
      <c r="BF55354" s="101" t="s">
        <v>58</v>
      </c>
      <c r="BK55354" s="98" t="s">
        <v>70</v>
      </c>
    </row>
    <row r="55355" spans="17:63" ht="29.25" customHeight="1" x14ac:dyDescent="0.2">
      <c r="Q55355" s="92" t="s">
        <v>50</v>
      </c>
      <c r="BF55355" s="101" t="s">
        <v>58</v>
      </c>
      <c r="BK55355" s="98" t="s">
        <v>70</v>
      </c>
    </row>
    <row r="55356" spans="17:63" ht="29.25" customHeight="1" x14ac:dyDescent="0.2">
      <c r="Q55356" s="92" t="s">
        <v>50</v>
      </c>
      <c r="BF55356" s="101" t="s">
        <v>58</v>
      </c>
      <c r="BK55356" s="98" t="s">
        <v>70</v>
      </c>
    </row>
    <row r="55357" spans="17:63" ht="29.25" customHeight="1" x14ac:dyDescent="0.2">
      <c r="Q55357" s="92" t="s">
        <v>50</v>
      </c>
      <c r="BF55357" s="101" t="s">
        <v>58</v>
      </c>
      <c r="BK55357" s="98" t="s">
        <v>70</v>
      </c>
    </row>
    <row r="55358" spans="17:63" ht="29.25" customHeight="1" x14ac:dyDescent="0.2">
      <c r="Q55358" s="92" t="s">
        <v>50</v>
      </c>
      <c r="BF55358" s="101" t="s">
        <v>58</v>
      </c>
      <c r="BK55358" s="98" t="s">
        <v>70</v>
      </c>
    </row>
    <row r="55359" spans="17:63" ht="29.25" customHeight="1" x14ac:dyDescent="0.2">
      <c r="Q55359" s="92" t="s">
        <v>50</v>
      </c>
      <c r="BF55359" s="101" t="s">
        <v>58</v>
      </c>
      <c r="BK55359" s="98" t="s">
        <v>70</v>
      </c>
    </row>
    <row r="55360" spans="17:63" ht="29.25" customHeight="1" x14ac:dyDescent="0.2">
      <c r="Q55360" s="92" t="s">
        <v>50</v>
      </c>
      <c r="BF55360" s="101" t="s">
        <v>58</v>
      </c>
      <c r="BK55360" s="98" t="s">
        <v>70</v>
      </c>
    </row>
    <row r="55361" spans="17:63" ht="29.25" customHeight="1" x14ac:dyDescent="0.2">
      <c r="Q55361" s="92" t="s">
        <v>50</v>
      </c>
      <c r="BF55361" s="101" t="s">
        <v>58</v>
      </c>
      <c r="BK55361" s="98" t="s">
        <v>70</v>
      </c>
    </row>
    <row r="55362" spans="17:63" ht="29.25" customHeight="1" x14ac:dyDescent="0.2">
      <c r="Q55362" s="92" t="s">
        <v>50</v>
      </c>
      <c r="BF55362" s="101" t="s">
        <v>58</v>
      </c>
      <c r="BK55362" s="98" t="s">
        <v>70</v>
      </c>
    </row>
    <row r="55363" spans="17:63" ht="29.25" customHeight="1" x14ac:dyDescent="0.2">
      <c r="Q55363" s="92" t="s">
        <v>50</v>
      </c>
      <c r="BF55363" s="101" t="s">
        <v>58</v>
      </c>
      <c r="BK55363" s="98" t="s">
        <v>70</v>
      </c>
    </row>
    <row r="55364" spans="17:63" ht="29.25" customHeight="1" x14ac:dyDescent="0.2">
      <c r="Q55364" s="92" t="s">
        <v>50</v>
      </c>
      <c r="BF55364" s="101" t="s">
        <v>58</v>
      </c>
      <c r="BK55364" s="98" t="s">
        <v>70</v>
      </c>
    </row>
    <row r="55365" spans="17:63" ht="29.25" customHeight="1" x14ac:dyDescent="0.2">
      <c r="Q55365" s="92" t="s">
        <v>50</v>
      </c>
      <c r="BF55365" s="101" t="s">
        <v>58</v>
      </c>
      <c r="BK55365" s="98" t="s">
        <v>70</v>
      </c>
    </row>
    <row r="55366" spans="17:63" ht="29.25" customHeight="1" x14ac:dyDescent="0.2">
      <c r="Q55366" s="92" t="s">
        <v>50</v>
      </c>
      <c r="BF55366" s="101" t="s">
        <v>58</v>
      </c>
      <c r="BK55366" s="98" t="s">
        <v>70</v>
      </c>
    </row>
    <row r="55367" spans="17:63" ht="29.25" customHeight="1" x14ac:dyDescent="0.2">
      <c r="Q55367" s="92" t="s">
        <v>50</v>
      </c>
      <c r="BF55367" s="101" t="s">
        <v>58</v>
      </c>
      <c r="BK55367" s="98" t="s">
        <v>70</v>
      </c>
    </row>
    <row r="55368" spans="17:63" ht="29.25" customHeight="1" x14ac:dyDescent="0.2">
      <c r="Q55368" s="92" t="s">
        <v>50</v>
      </c>
      <c r="BF55368" s="101" t="s">
        <v>58</v>
      </c>
      <c r="BK55368" s="98" t="s">
        <v>70</v>
      </c>
    </row>
    <row r="55369" spans="17:63" ht="29.25" customHeight="1" x14ac:dyDescent="0.2">
      <c r="Q55369" s="92" t="s">
        <v>50</v>
      </c>
      <c r="BF55369" s="101" t="s">
        <v>58</v>
      </c>
      <c r="BK55369" s="98" t="s">
        <v>70</v>
      </c>
    </row>
    <row r="55370" spans="17:63" ht="29.25" customHeight="1" x14ac:dyDescent="0.2">
      <c r="Q55370" s="92" t="s">
        <v>50</v>
      </c>
      <c r="BF55370" s="101" t="s">
        <v>58</v>
      </c>
      <c r="BK55370" s="98" t="s">
        <v>70</v>
      </c>
    </row>
    <row r="55371" spans="17:63" ht="29.25" customHeight="1" x14ac:dyDescent="0.2">
      <c r="Q55371" s="92" t="s">
        <v>50</v>
      </c>
      <c r="BF55371" s="101" t="s">
        <v>58</v>
      </c>
      <c r="BK55371" s="98" t="s">
        <v>70</v>
      </c>
    </row>
    <row r="55372" spans="17:63" ht="29.25" customHeight="1" x14ac:dyDescent="0.2">
      <c r="Q55372" s="92" t="s">
        <v>50</v>
      </c>
      <c r="BF55372" s="101" t="s">
        <v>58</v>
      </c>
      <c r="BK55372" s="98" t="s">
        <v>70</v>
      </c>
    </row>
    <row r="55373" spans="17:63" ht="29.25" customHeight="1" x14ac:dyDescent="0.2">
      <c r="Q55373" s="92" t="s">
        <v>50</v>
      </c>
      <c r="BF55373" s="101" t="s">
        <v>58</v>
      </c>
      <c r="BK55373" s="98" t="s">
        <v>70</v>
      </c>
    </row>
    <row r="55374" spans="17:63" ht="29.25" customHeight="1" x14ac:dyDescent="0.2">
      <c r="Q55374" s="92" t="s">
        <v>50</v>
      </c>
      <c r="BF55374" s="101" t="s">
        <v>58</v>
      </c>
      <c r="BK55374" s="98" t="s">
        <v>70</v>
      </c>
    </row>
    <row r="55375" spans="17:63" ht="29.25" customHeight="1" x14ac:dyDescent="0.2">
      <c r="Q55375" s="92" t="s">
        <v>50</v>
      </c>
      <c r="BF55375" s="101" t="s">
        <v>58</v>
      </c>
      <c r="BK55375" s="98" t="s">
        <v>70</v>
      </c>
    </row>
    <row r="55376" spans="17:63" ht="29.25" customHeight="1" x14ac:dyDescent="0.2">
      <c r="Q55376" s="92" t="s">
        <v>50</v>
      </c>
      <c r="BF55376" s="101" t="s">
        <v>58</v>
      </c>
      <c r="BK55376" s="98" t="s">
        <v>70</v>
      </c>
    </row>
    <row r="55377" spans="17:63" ht="29.25" customHeight="1" x14ac:dyDescent="0.2">
      <c r="Q55377" s="92" t="s">
        <v>50</v>
      </c>
      <c r="BF55377" s="101" t="s">
        <v>58</v>
      </c>
      <c r="BK55377" s="98" t="s">
        <v>70</v>
      </c>
    </row>
    <row r="55378" spans="17:63" ht="29.25" customHeight="1" x14ac:dyDescent="0.2">
      <c r="Q55378" s="92" t="s">
        <v>50</v>
      </c>
      <c r="BF55378" s="101" t="s">
        <v>58</v>
      </c>
      <c r="BK55378" s="98" t="s">
        <v>70</v>
      </c>
    </row>
    <row r="55379" spans="17:63" ht="29.25" customHeight="1" x14ac:dyDescent="0.2">
      <c r="Q55379" s="92" t="s">
        <v>50</v>
      </c>
      <c r="BF55379" s="101" t="s">
        <v>58</v>
      </c>
      <c r="BK55379" s="98" t="s">
        <v>70</v>
      </c>
    </row>
    <row r="55380" spans="17:63" ht="29.25" customHeight="1" x14ac:dyDescent="0.2">
      <c r="Q55380" s="92" t="s">
        <v>50</v>
      </c>
      <c r="BF55380" s="101" t="s">
        <v>58</v>
      </c>
      <c r="BK55380" s="98" t="s">
        <v>70</v>
      </c>
    </row>
    <row r="55381" spans="17:63" ht="29.25" customHeight="1" x14ac:dyDescent="0.2">
      <c r="Q55381" s="92" t="s">
        <v>50</v>
      </c>
      <c r="BF55381" s="101" t="s">
        <v>58</v>
      </c>
      <c r="BK55381" s="98" t="s">
        <v>70</v>
      </c>
    </row>
    <row r="55382" spans="17:63" ht="29.25" customHeight="1" x14ac:dyDescent="0.2">
      <c r="Q55382" s="92" t="s">
        <v>50</v>
      </c>
      <c r="BF55382" s="101" t="s">
        <v>58</v>
      </c>
      <c r="BK55382" s="98" t="s">
        <v>70</v>
      </c>
    </row>
    <row r="55383" spans="17:63" ht="29.25" customHeight="1" x14ac:dyDescent="0.2">
      <c r="Q55383" s="92" t="s">
        <v>50</v>
      </c>
      <c r="BF55383" s="101" t="s">
        <v>58</v>
      </c>
      <c r="BK55383" s="98" t="s">
        <v>70</v>
      </c>
    </row>
    <row r="55384" spans="17:63" ht="29.25" customHeight="1" x14ac:dyDescent="0.2">
      <c r="Q55384" s="92" t="s">
        <v>50</v>
      </c>
      <c r="BF55384" s="101" t="s">
        <v>58</v>
      </c>
      <c r="BK55384" s="98" t="s">
        <v>70</v>
      </c>
    </row>
    <row r="55385" spans="17:63" ht="29.25" customHeight="1" x14ac:dyDescent="0.2">
      <c r="Q55385" s="92" t="s">
        <v>50</v>
      </c>
      <c r="BF55385" s="101" t="s">
        <v>58</v>
      </c>
      <c r="BK55385" s="98" t="s">
        <v>70</v>
      </c>
    </row>
    <row r="55386" spans="17:63" ht="29.25" customHeight="1" x14ac:dyDescent="0.2">
      <c r="Q55386" s="92" t="s">
        <v>50</v>
      </c>
      <c r="BF55386" s="101" t="s">
        <v>58</v>
      </c>
      <c r="BK55386" s="98" t="s">
        <v>70</v>
      </c>
    </row>
    <row r="55387" spans="17:63" ht="29.25" customHeight="1" x14ac:dyDescent="0.2">
      <c r="Q55387" s="92" t="s">
        <v>50</v>
      </c>
      <c r="BF55387" s="101" t="s">
        <v>58</v>
      </c>
      <c r="BK55387" s="98" t="s">
        <v>70</v>
      </c>
    </row>
    <row r="55388" spans="17:63" ht="29.25" customHeight="1" x14ac:dyDescent="0.2">
      <c r="Q55388" s="92" t="s">
        <v>50</v>
      </c>
      <c r="BF55388" s="101" t="s">
        <v>58</v>
      </c>
      <c r="BK55388" s="98" t="s">
        <v>70</v>
      </c>
    </row>
    <row r="55389" spans="17:63" ht="29.25" customHeight="1" x14ac:dyDescent="0.2">
      <c r="Q55389" s="92" t="s">
        <v>50</v>
      </c>
      <c r="BF55389" s="101" t="s">
        <v>58</v>
      </c>
      <c r="BK55389" s="98" t="s">
        <v>70</v>
      </c>
    </row>
    <row r="55390" spans="17:63" ht="29.25" customHeight="1" x14ac:dyDescent="0.2">
      <c r="Q55390" s="92" t="s">
        <v>50</v>
      </c>
      <c r="BF55390" s="101" t="s">
        <v>58</v>
      </c>
      <c r="BK55390" s="98" t="s">
        <v>70</v>
      </c>
    </row>
    <row r="55391" spans="17:63" ht="29.25" customHeight="1" x14ac:dyDescent="0.2">
      <c r="Q55391" s="92" t="s">
        <v>50</v>
      </c>
      <c r="BF55391" s="101" t="s">
        <v>58</v>
      </c>
      <c r="BK55391" s="98" t="s">
        <v>70</v>
      </c>
    </row>
    <row r="55392" spans="17:63" ht="29.25" customHeight="1" x14ac:dyDescent="0.2">
      <c r="Q55392" s="92" t="s">
        <v>50</v>
      </c>
      <c r="BF55392" s="101" t="s">
        <v>58</v>
      </c>
      <c r="BK55392" s="98" t="s">
        <v>70</v>
      </c>
    </row>
    <row r="55393" spans="17:63" ht="29.25" customHeight="1" x14ac:dyDescent="0.2">
      <c r="Q55393" s="92" t="s">
        <v>50</v>
      </c>
      <c r="BF55393" s="101" t="s">
        <v>58</v>
      </c>
      <c r="BK55393" s="98" t="s">
        <v>70</v>
      </c>
    </row>
    <row r="55394" spans="17:63" ht="29.25" customHeight="1" x14ac:dyDescent="0.2">
      <c r="Q55394" s="92" t="s">
        <v>50</v>
      </c>
      <c r="BF55394" s="101" t="s">
        <v>58</v>
      </c>
      <c r="BK55394" s="98" t="s">
        <v>70</v>
      </c>
    </row>
    <row r="55395" spans="17:63" ht="29.25" customHeight="1" x14ac:dyDescent="0.2">
      <c r="Q55395" s="92" t="s">
        <v>50</v>
      </c>
      <c r="BF55395" s="101" t="s">
        <v>58</v>
      </c>
      <c r="BK55395" s="98" t="s">
        <v>70</v>
      </c>
    </row>
    <row r="55396" spans="17:63" ht="29.25" customHeight="1" x14ac:dyDescent="0.2">
      <c r="Q55396" s="92" t="s">
        <v>50</v>
      </c>
      <c r="BF55396" s="101" t="s">
        <v>58</v>
      </c>
      <c r="BK55396" s="98" t="s">
        <v>70</v>
      </c>
    </row>
    <row r="55397" spans="17:63" ht="29.25" customHeight="1" x14ac:dyDescent="0.2">
      <c r="Q55397" s="92" t="s">
        <v>50</v>
      </c>
      <c r="BF55397" s="101" t="s">
        <v>58</v>
      </c>
      <c r="BK55397" s="98" t="s">
        <v>70</v>
      </c>
    </row>
    <row r="55398" spans="17:63" ht="29.25" customHeight="1" x14ac:dyDescent="0.2">
      <c r="Q55398" s="92" t="s">
        <v>50</v>
      </c>
      <c r="BF55398" s="101" t="s">
        <v>58</v>
      </c>
      <c r="BK55398" s="98" t="s">
        <v>70</v>
      </c>
    </row>
    <row r="55399" spans="17:63" ht="29.25" customHeight="1" x14ac:dyDescent="0.2">
      <c r="Q55399" s="92" t="s">
        <v>50</v>
      </c>
      <c r="BF55399" s="101" t="s">
        <v>58</v>
      </c>
      <c r="BK55399" s="98" t="s">
        <v>70</v>
      </c>
    </row>
    <row r="55400" spans="17:63" ht="29.25" customHeight="1" x14ac:dyDescent="0.2">
      <c r="Q55400" s="92" t="s">
        <v>50</v>
      </c>
      <c r="BF55400" s="101" t="s">
        <v>58</v>
      </c>
      <c r="BK55400" s="98" t="s">
        <v>70</v>
      </c>
    </row>
    <row r="55401" spans="17:63" ht="29.25" customHeight="1" x14ac:dyDescent="0.2">
      <c r="Q55401" s="92" t="s">
        <v>50</v>
      </c>
      <c r="BF55401" s="101" t="s">
        <v>58</v>
      </c>
      <c r="BK55401" s="98" t="s">
        <v>70</v>
      </c>
    </row>
    <row r="55402" spans="17:63" ht="29.25" customHeight="1" x14ac:dyDescent="0.2">
      <c r="Q55402" s="92" t="s">
        <v>50</v>
      </c>
      <c r="BF55402" s="101" t="s">
        <v>58</v>
      </c>
      <c r="BK55402" s="98" t="s">
        <v>70</v>
      </c>
    </row>
    <row r="55403" spans="17:63" ht="29.25" customHeight="1" x14ac:dyDescent="0.2">
      <c r="Q55403" s="92" t="s">
        <v>50</v>
      </c>
      <c r="BF55403" s="101" t="s">
        <v>58</v>
      </c>
      <c r="BK55403" s="98" t="s">
        <v>70</v>
      </c>
    </row>
    <row r="55404" spans="17:63" ht="29.25" customHeight="1" x14ac:dyDescent="0.2">
      <c r="Q55404" s="92" t="s">
        <v>50</v>
      </c>
      <c r="BF55404" s="101" t="s">
        <v>58</v>
      </c>
      <c r="BK55404" s="98" t="s">
        <v>70</v>
      </c>
    </row>
    <row r="55405" spans="17:63" ht="29.25" customHeight="1" x14ac:dyDescent="0.2">
      <c r="Q55405" s="92" t="s">
        <v>50</v>
      </c>
      <c r="BF55405" s="101" t="s">
        <v>58</v>
      </c>
      <c r="BK55405" s="98" t="s">
        <v>70</v>
      </c>
    </row>
    <row r="55406" spans="17:63" ht="29.25" customHeight="1" x14ac:dyDescent="0.2">
      <c r="Q55406" s="92" t="s">
        <v>50</v>
      </c>
      <c r="BF55406" s="101" t="s">
        <v>58</v>
      </c>
      <c r="BK55406" s="98" t="s">
        <v>70</v>
      </c>
    </row>
    <row r="55407" spans="17:63" ht="29.25" customHeight="1" x14ac:dyDescent="0.2">
      <c r="Q55407" s="92" t="s">
        <v>50</v>
      </c>
      <c r="BF55407" s="101" t="s">
        <v>58</v>
      </c>
      <c r="BK55407" s="98" t="s">
        <v>70</v>
      </c>
    </row>
    <row r="55408" spans="17:63" ht="29.25" customHeight="1" x14ac:dyDescent="0.2">
      <c r="Q55408" s="92" t="s">
        <v>50</v>
      </c>
      <c r="BF55408" s="101" t="s">
        <v>58</v>
      </c>
      <c r="BK55408" s="98" t="s">
        <v>70</v>
      </c>
    </row>
    <row r="55409" spans="17:63" ht="29.25" customHeight="1" x14ac:dyDescent="0.2">
      <c r="Q55409" s="92" t="s">
        <v>50</v>
      </c>
      <c r="BF55409" s="101" t="s">
        <v>58</v>
      </c>
      <c r="BK55409" s="98" t="s">
        <v>70</v>
      </c>
    </row>
    <row r="55410" spans="17:63" ht="29.25" customHeight="1" x14ac:dyDescent="0.2">
      <c r="Q55410" s="92" t="s">
        <v>50</v>
      </c>
      <c r="BF55410" s="101" t="s">
        <v>58</v>
      </c>
      <c r="BK55410" s="98" t="s">
        <v>70</v>
      </c>
    </row>
    <row r="55411" spans="17:63" ht="29.25" customHeight="1" x14ac:dyDescent="0.2">
      <c r="Q55411" s="92" t="s">
        <v>50</v>
      </c>
      <c r="BF55411" s="101" t="s">
        <v>58</v>
      </c>
      <c r="BK55411" s="98" t="s">
        <v>70</v>
      </c>
    </row>
    <row r="55412" spans="17:63" ht="29.25" customHeight="1" x14ac:dyDescent="0.2">
      <c r="Q55412" s="92" t="s">
        <v>50</v>
      </c>
      <c r="BF55412" s="101" t="s">
        <v>58</v>
      </c>
      <c r="BK55412" s="98" t="s">
        <v>70</v>
      </c>
    </row>
    <row r="55413" spans="17:63" ht="29.25" customHeight="1" x14ac:dyDescent="0.2">
      <c r="Q55413" s="92" t="s">
        <v>50</v>
      </c>
      <c r="BF55413" s="101" t="s">
        <v>58</v>
      </c>
      <c r="BK55413" s="98" t="s">
        <v>70</v>
      </c>
    </row>
    <row r="55414" spans="17:63" ht="29.25" customHeight="1" x14ac:dyDescent="0.2">
      <c r="Q55414" s="92" t="s">
        <v>50</v>
      </c>
      <c r="BF55414" s="101" t="s">
        <v>58</v>
      </c>
      <c r="BK55414" s="98" t="s">
        <v>70</v>
      </c>
    </row>
    <row r="55415" spans="17:63" ht="29.25" customHeight="1" x14ac:dyDescent="0.2">
      <c r="Q55415" s="92" t="s">
        <v>50</v>
      </c>
      <c r="BF55415" s="101" t="s">
        <v>58</v>
      </c>
      <c r="BK55415" s="98" t="s">
        <v>70</v>
      </c>
    </row>
    <row r="55416" spans="17:63" ht="29.25" customHeight="1" x14ac:dyDescent="0.2">
      <c r="Q55416" s="92" t="s">
        <v>50</v>
      </c>
      <c r="BF55416" s="101" t="s">
        <v>58</v>
      </c>
      <c r="BK55416" s="98" t="s">
        <v>70</v>
      </c>
    </row>
    <row r="55417" spans="17:63" ht="29.25" customHeight="1" x14ac:dyDescent="0.2">
      <c r="Q55417" s="92" t="s">
        <v>50</v>
      </c>
      <c r="BF55417" s="101" t="s">
        <v>58</v>
      </c>
      <c r="BK55417" s="98" t="s">
        <v>70</v>
      </c>
    </row>
    <row r="55418" spans="17:63" ht="29.25" customHeight="1" x14ac:dyDescent="0.2">
      <c r="Q55418" s="92" t="s">
        <v>50</v>
      </c>
      <c r="BF55418" s="101" t="s">
        <v>58</v>
      </c>
      <c r="BK55418" s="98" t="s">
        <v>70</v>
      </c>
    </row>
    <row r="55419" spans="17:63" ht="29.25" customHeight="1" x14ac:dyDescent="0.2">
      <c r="Q55419" s="92" t="s">
        <v>50</v>
      </c>
      <c r="BF55419" s="101" t="s">
        <v>58</v>
      </c>
      <c r="BK55419" s="98" t="s">
        <v>70</v>
      </c>
    </row>
    <row r="55420" spans="17:63" ht="29.25" customHeight="1" x14ac:dyDescent="0.2">
      <c r="Q55420" s="92" t="s">
        <v>50</v>
      </c>
      <c r="BF55420" s="101" t="s">
        <v>58</v>
      </c>
      <c r="BK55420" s="98" t="s">
        <v>70</v>
      </c>
    </row>
    <row r="55421" spans="17:63" ht="29.25" customHeight="1" x14ac:dyDescent="0.2">
      <c r="Q55421" s="92" t="s">
        <v>50</v>
      </c>
      <c r="BF55421" s="101" t="s">
        <v>58</v>
      </c>
      <c r="BK55421" s="98" t="s">
        <v>70</v>
      </c>
    </row>
    <row r="55422" spans="17:63" ht="29.25" customHeight="1" x14ac:dyDescent="0.2">
      <c r="Q55422" s="92" t="s">
        <v>50</v>
      </c>
      <c r="BF55422" s="101" t="s">
        <v>58</v>
      </c>
      <c r="BK55422" s="98" t="s">
        <v>70</v>
      </c>
    </row>
    <row r="55423" spans="17:63" ht="29.25" customHeight="1" x14ac:dyDescent="0.2">
      <c r="Q55423" s="92" t="s">
        <v>50</v>
      </c>
      <c r="BF55423" s="101" t="s">
        <v>58</v>
      </c>
      <c r="BK55423" s="98" t="s">
        <v>70</v>
      </c>
    </row>
    <row r="55424" spans="17:63" ht="29.25" customHeight="1" x14ac:dyDescent="0.2">
      <c r="Q55424" s="92" t="s">
        <v>50</v>
      </c>
      <c r="BF55424" s="101" t="s">
        <v>58</v>
      </c>
      <c r="BK55424" s="98" t="s">
        <v>70</v>
      </c>
    </row>
    <row r="55425" spans="17:63" ht="29.25" customHeight="1" x14ac:dyDescent="0.2">
      <c r="Q55425" s="92" t="s">
        <v>50</v>
      </c>
      <c r="BF55425" s="101" t="s">
        <v>58</v>
      </c>
      <c r="BK55425" s="98" t="s">
        <v>70</v>
      </c>
    </row>
    <row r="55426" spans="17:63" ht="29.25" customHeight="1" x14ac:dyDescent="0.2">
      <c r="Q55426" s="92" t="s">
        <v>50</v>
      </c>
      <c r="BF55426" s="101" t="s">
        <v>58</v>
      </c>
      <c r="BK55426" s="98" t="s">
        <v>70</v>
      </c>
    </row>
    <row r="55427" spans="17:63" ht="29.25" customHeight="1" x14ac:dyDescent="0.2">
      <c r="Q55427" s="92" t="s">
        <v>50</v>
      </c>
      <c r="BF55427" s="101" t="s">
        <v>58</v>
      </c>
      <c r="BK55427" s="98" t="s">
        <v>70</v>
      </c>
    </row>
    <row r="55428" spans="17:63" ht="29.25" customHeight="1" x14ac:dyDescent="0.2">
      <c r="Q55428" s="92" t="s">
        <v>50</v>
      </c>
      <c r="BF55428" s="101" t="s">
        <v>58</v>
      </c>
      <c r="BK55428" s="98" t="s">
        <v>70</v>
      </c>
    </row>
    <row r="55429" spans="17:63" ht="29.25" customHeight="1" x14ac:dyDescent="0.2">
      <c r="Q55429" s="92" t="s">
        <v>50</v>
      </c>
      <c r="BF55429" s="101" t="s">
        <v>58</v>
      </c>
      <c r="BK55429" s="98" t="s">
        <v>70</v>
      </c>
    </row>
    <row r="55430" spans="17:63" ht="29.25" customHeight="1" x14ac:dyDescent="0.2">
      <c r="Q55430" s="92" t="s">
        <v>50</v>
      </c>
      <c r="BF55430" s="101" t="s">
        <v>58</v>
      </c>
      <c r="BK55430" s="98" t="s">
        <v>70</v>
      </c>
    </row>
    <row r="55431" spans="17:63" ht="29.25" customHeight="1" x14ac:dyDescent="0.2">
      <c r="Q55431" s="92" t="s">
        <v>50</v>
      </c>
      <c r="BF55431" s="101" t="s">
        <v>58</v>
      </c>
      <c r="BK55431" s="98" t="s">
        <v>70</v>
      </c>
    </row>
    <row r="55432" spans="17:63" ht="29.25" customHeight="1" x14ac:dyDescent="0.2">
      <c r="Q55432" s="92" t="s">
        <v>50</v>
      </c>
      <c r="BF55432" s="101" t="s">
        <v>58</v>
      </c>
      <c r="BK55432" s="98" t="s">
        <v>70</v>
      </c>
    </row>
    <row r="55433" spans="17:63" ht="29.25" customHeight="1" x14ac:dyDescent="0.2">
      <c r="Q55433" s="92" t="s">
        <v>50</v>
      </c>
      <c r="BF55433" s="101" t="s">
        <v>58</v>
      </c>
      <c r="BK55433" s="98" t="s">
        <v>70</v>
      </c>
    </row>
    <row r="55434" spans="17:63" ht="29.25" customHeight="1" x14ac:dyDescent="0.2">
      <c r="Q55434" s="92" t="s">
        <v>50</v>
      </c>
      <c r="BF55434" s="101" t="s">
        <v>58</v>
      </c>
      <c r="BK55434" s="98" t="s">
        <v>70</v>
      </c>
    </row>
    <row r="55435" spans="17:63" ht="29.25" customHeight="1" x14ac:dyDescent="0.2">
      <c r="Q55435" s="92" t="s">
        <v>50</v>
      </c>
      <c r="BF55435" s="101" t="s">
        <v>58</v>
      </c>
      <c r="BK55435" s="98" t="s">
        <v>70</v>
      </c>
    </row>
    <row r="55436" spans="17:63" ht="29.25" customHeight="1" x14ac:dyDescent="0.2">
      <c r="Q55436" s="92" t="s">
        <v>50</v>
      </c>
      <c r="BF55436" s="101" t="s">
        <v>58</v>
      </c>
      <c r="BK55436" s="98" t="s">
        <v>70</v>
      </c>
    </row>
    <row r="55437" spans="17:63" ht="29.25" customHeight="1" x14ac:dyDescent="0.2">
      <c r="Q55437" s="92" t="s">
        <v>50</v>
      </c>
      <c r="BF55437" s="101" t="s">
        <v>58</v>
      </c>
      <c r="BK55437" s="98" t="s">
        <v>70</v>
      </c>
    </row>
    <row r="55438" spans="17:63" ht="29.25" customHeight="1" x14ac:dyDescent="0.2">
      <c r="Q55438" s="92" t="s">
        <v>50</v>
      </c>
      <c r="BF55438" s="101" t="s">
        <v>58</v>
      </c>
      <c r="BK55438" s="98" t="s">
        <v>70</v>
      </c>
    </row>
    <row r="55439" spans="17:63" ht="29.25" customHeight="1" x14ac:dyDescent="0.2">
      <c r="Q55439" s="92" t="s">
        <v>50</v>
      </c>
      <c r="BF55439" s="101" t="s">
        <v>58</v>
      </c>
      <c r="BK55439" s="98" t="s">
        <v>70</v>
      </c>
    </row>
    <row r="55440" spans="17:63" ht="29.25" customHeight="1" x14ac:dyDescent="0.2">
      <c r="Q55440" s="92" t="s">
        <v>50</v>
      </c>
      <c r="BF55440" s="101" t="s">
        <v>58</v>
      </c>
      <c r="BK55440" s="98" t="s">
        <v>70</v>
      </c>
    </row>
    <row r="55441" spans="17:63" ht="29.25" customHeight="1" x14ac:dyDescent="0.2">
      <c r="Q55441" s="92" t="s">
        <v>50</v>
      </c>
      <c r="BF55441" s="101" t="s">
        <v>58</v>
      </c>
      <c r="BK55441" s="98" t="s">
        <v>70</v>
      </c>
    </row>
    <row r="55442" spans="17:63" ht="29.25" customHeight="1" x14ac:dyDescent="0.2">
      <c r="Q55442" s="92" t="s">
        <v>50</v>
      </c>
      <c r="BF55442" s="101" t="s">
        <v>58</v>
      </c>
      <c r="BK55442" s="98" t="s">
        <v>70</v>
      </c>
    </row>
    <row r="55443" spans="17:63" ht="29.25" customHeight="1" x14ac:dyDescent="0.2">
      <c r="Q55443" s="92" t="s">
        <v>50</v>
      </c>
      <c r="BF55443" s="101" t="s">
        <v>58</v>
      </c>
      <c r="BK55443" s="98" t="s">
        <v>70</v>
      </c>
    </row>
    <row r="55444" spans="17:63" ht="29.25" customHeight="1" x14ac:dyDescent="0.2">
      <c r="Q55444" s="92" t="s">
        <v>50</v>
      </c>
      <c r="BF55444" s="101" t="s">
        <v>58</v>
      </c>
      <c r="BK55444" s="98" t="s">
        <v>70</v>
      </c>
    </row>
    <row r="55445" spans="17:63" ht="29.25" customHeight="1" x14ac:dyDescent="0.2">
      <c r="Q55445" s="92" t="s">
        <v>50</v>
      </c>
      <c r="BF55445" s="101" t="s">
        <v>58</v>
      </c>
      <c r="BK55445" s="98" t="s">
        <v>70</v>
      </c>
    </row>
    <row r="55446" spans="17:63" ht="29.25" customHeight="1" x14ac:dyDescent="0.2">
      <c r="Q55446" s="92" t="s">
        <v>50</v>
      </c>
      <c r="BF55446" s="101" t="s">
        <v>58</v>
      </c>
      <c r="BK55446" s="98" t="s">
        <v>70</v>
      </c>
    </row>
    <row r="55447" spans="17:63" ht="29.25" customHeight="1" x14ac:dyDescent="0.2">
      <c r="Q55447" s="92" t="s">
        <v>50</v>
      </c>
      <c r="BF55447" s="101" t="s">
        <v>58</v>
      </c>
      <c r="BK55447" s="98" t="s">
        <v>70</v>
      </c>
    </row>
    <row r="55448" spans="17:63" ht="29.25" customHeight="1" x14ac:dyDescent="0.2">
      <c r="Q55448" s="92" t="s">
        <v>50</v>
      </c>
      <c r="BF55448" s="101" t="s">
        <v>58</v>
      </c>
      <c r="BK55448" s="98" t="s">
        <v>70</v>
      </c>
    </row>
    <row r="55449" spans="17:63" ht="29.25" customHeight="1" x14ac:dyDescent="0.2">
      <c r="Q55449" s="92" t="s">
        <v>50</v>
      </c>
      <c r="BF55449" s="101" t="s">
        <v>58</v>
      </c>
      <c r="BK55449" s="98" t="s">
        <v>70</v>
      </c>
    </row>
    <row r="55450" spans="17:63" ht="29.25" customHeight="1" x14ac:dyDescent="0.2">
      <c r="Q55450" s="92" t="s">
        <v>50</v>
      </c>
      <c r="BF55450" s="101" t="s">
        <v>58</v>
      </c>
      <c r="BK55450" s="98" t="s">
        <v>70</v>
      </c>
    </row>
    <row r="55451" spans="17:63" ht="29.25" customHeight="1" x14ac:dyDescent="0.2">
      <c r="Q55451" s="92" t="s">
        <v>50</v>
      </c>
      <c r="BF55451" s="101" t="s">
        <v>58</v>
      </c>
      <c r="BK55451" s="98" t="s">
        <v>70</v>
      </c>
    </row>
    <row r="55452" spans="17:63" ht="29.25" customHeight="1" x14ac:dyDescent="0.2">
      <c r="Q55452" s="92" t="s">
        <v>50</v>
      </c>
      <c r="BF55452" s="101" t="s">
        <v>58</v>
      </c>
      <c r="BK55452" s="98" t="s">
        <v>70</v>
      </c>
    </row>
    <row r="55453" spans="17:63" ht="29.25" customHeight="1" x14ac:dyDescent="0.2">
      <c r="Q55453" s="92" t="s">
        <v>50</v>
      </c>
      <c r="BF55453" s="101" t="s">
        <v>58</v>
      </c>
      <c r="BK55453" s="98" t="s">
        <v>70</v>
      </c>
    </row>
    <row r="55454" spans="17:63" ht="29.25" customHeight="1" x14ac:dyDescent="0.2">
      <c r="Q55454" s="92" t="s">
        <v>50</v>
      </c>
      <c r="BF55454" s="101" t="s">
        <v>58</v>
      </c>
      <c r="BK55454" s="98" t="s">
        <v>70</v>
      </c>
    </row>
    <row r="55455" spans="17:63" ht="29.25" customHeight="1" x14ac:dyDescent="0.2">
      <c r="Q55455" s="92" t="s">
        <v>50</v>
      </c>
      <c r="BF55455" s="101" t="s">
        <v>58</v>
      </c>
      <c r="BK55455" s="98" t="s">
        <v>70</v>
      </c>
    </row>
    <row r="55456" spans="17:63" ht="29.25" customHeight="1" x14ac:dyDescent="0.2">
      <c r="Q55456" s="92" t="s">
        <v>50</v>
      </c>
      <c r="BF55456" s="101" t="s">
        <v>58</v>
      </c>
      <c r="BK55456" s="98" t="s">
        <v>70</v>
      </c>
    </row>
    <row r="55457" spans="17:63" ht="29.25" customHeight="1" x14ac:dyDescent="0.2">
      <c r="Q55457" s="92" t="s">
        <v>50</v>
      </c>
      <c r="BF55457" s="101" t="s">
        <v>58</v>
      </c>
      <c r="BK55457" s="98" t="s">
        <v>70</v>
      </c>
    </row>
    <row r="55458" spans="17:63" ht="29.25" customHeight="1" x14ac:dyDescent="0.2">
      <c r="Q55458" s="92" t="s">
        <v>50</v>
      </c>
      <c r="BF55458" s="101" t="s">
        <v>58</v>
      </c>
      <c r="BK55458" s="98" t="s">
        <v>70</v>
      </c>
    </row>
    <row r="55459" spans="17:63" ht="29.25" customHeight="1" x14ac:dyDescent="0.2">
      <c r="Q55459" s="92" t="s">
        <v>50</v>
      </c>
      <c r="BF55459" s="101" t="s">
        <v>58</v>
      </c>
      <c r="BK55459" s="98" t="s">
        <v>70</v>
      </c>
    </row>
    <row r="55460" spans="17:63" ht="29.25" customHeight="1" x14ac:dyDescent="0.2">
      <c r="Q55460" s="92" t="s">
        <v>50</v>
      </c>
      <c r="BF55460" s="101" t="s">
        <v>58</v>
      </c>
      <c r="BK55460" s="98" t="s">
        <v>70</v>
      </c>
    </row>
    <row r="55461" spans="17:63" ht="29.25" customHeight="1" x14ac:dyDescent="0.2">
      <c r="Q55461" s="92" t="s">
        <v>50</v>
      </c>
      <c r="BF55461" s="101" t="s">
        <v>58</v>
      </c>
      <c r="BK55461" s="98" t="s">
        <v>70</v>
      </c>
    </row>
    <row r="55462" spans="17:63" ht="29.25" customHeight="1" x14ac:dyDescent="0.2">
      <c r="Q55462" s="92" t="s">
        <v>50</v>
      </c>
      <c r="BF55462" s="101" t="s">
        <v>58</v>
      </c>
      <c r="BK55462" s="98" t="s">
        <v>70</v>
      </c>
    </row>
    <row r="55463" spans="17:63" ht="29.25" customHeight="1" x14ac:dyDescent="0.2">
      <c r="Q55463" s="92" t="s">
        <v>50</v>
      </c>
      <c r="BF55463" s="101" t="s">
        <v>58</v>
      </c>
      <c r="BK55463" s="98" t="s">
        <v>70</v>
      </c>
    </row>
    <row r="55464" spans="17:63" ht="29.25" customHeight="1" x14ac:dyDescent="0.2">
      <c r="Q55464" s="92" t="s">
        <v>50</v>
      </c>
      <c r="BF55464" s="101" t="s">
        <v>58</v>
      </c>
      <c r="BK55464" s="98" t="s">
        <v>70</v>
      </c>
    </row>
    <row r="55465" spans="17:63" ht="29.25" customHeight="1" x14ac:dyDescent="0.2">
      <c r="Q55465" s="92" t="s">
        <v>50</v>
      </c>
      <c r="BF55465" s="101" t="s">
        <v>58</v>
      </c>
      <c r="BK55465" s="98" t="s">
        <v>70</v>
      </c>
    </row>
    <row r="55466" spans="17:63" ht="29.25" customHeight="1" x14ac:dyDescent="0.2">
      <c r="Q55466" s="92" t="s">
        <v>50</v>
      </c>
      <c r="BF55466" s="101" t="s">
        <v>58</v>
      </c>
      <c r="BK55466" s="98" t="s">
        <v>70</v>
      </c>
    </row>
    <row r="55467" spans="17:63" ht="29.25" customHeight="1" x14ac:dyDescent="0.2">
      <c r="Q55467" s="92" t="s">
        <v>50</v>
      </c>
      <c r="BF55467" s="101" t="s">
        <v>58</v>
      </c>
      <c r="BK55467" s="98" t="s">
        <v>70</v>
      </c>
    </row>
    <row r="55468" spans="17:63" ht="29.25" customHeight="1" x14ac:dyDescent="0.2">
      <c r="Q55468" s="92" t="s">
        <v>50</v>
      </c>
      <c r="BF55468" s="101" t="s">
        <v>58</v>
      </c>
      <c r="BK55468" s="98" t="s">
        <v>70</v>
      </c>
    </row>
    <row r="55469" spans="17:63" ht="29.25" customHeight="1" x14ac:dyDescent="0.2">
      <c r="Q55469" s="92" t="s">
        <v>50</v>
      </c>
      <c r="BF55469" s="101" t="s">
        <v>58</v>
      </c>
      <c r="BK55469" s="98" t="s">
        <v>70</v>
      </c>
    </row>
    <row r="55470" spans="17:63" ht="29.25" customHeight="1" x14ac:dyDescent="0.2">
      <c r="Q55470" s="92" t="s">
        <v>50</v>
      </c>
      <c r="BF55470" s="101" t="s">
        <v>58</v>
      </c>
      <c r="BK55470" s="98" t="s">
        <v>70</v>
      </c>
    </row>
    <row r="55471" spans="17:63" ht="29.25" customHeight="1" x14ac:dyDescent="0.2">
      <c r="Q55471" s="92" t="s">
        <v>50</v>
      </c>
      <c r="BF55471" s="101" t="s">
        <v>58</v>
      </c>
      <c r="BK55471" s="98" t="s">
        <v>70</v>
      </c>
    </row>
    <row r="55472" spans="17:63" ht="29.25" customHeight="1" x14ac:dyDescent="0.2">
      <c r="Q55472" s="92" t="s">
        <v>50</v>
      </c>
      <c r="BF55472" s="101" t="s">
        <v>58</v>
      </c>
      <c r="BK55472" s="98" t="s">
        <v>70</v>
      </c>
    </row>
    <row r="55473" spans="17:63" ht="29.25" customHeight="1" x14ac:dyDescent="0.2">
      <c r="Q55473" s="92" t="s">
        <v>50</v>
      </c>
      <c r="BF55473" s="101" t="s">
        <v>58</v>
      </c>
      <c r="BK55473" s="98" t="s">
        <v>70</v>
      </c>
    </row>
    <row r="55474" spans="17:63" ht="29.25" customHeight="1" x14ac:dyDescent="0.2">
      <c r="Q55474" s="92" t="s">
        <v>50</v>
      </c>
      <c r="BF55474" s="101" t="s">
        <v>58</v>
      </c>
      <c r="BK55474" s="98" t="s">
        <v>70</v>
      </c>
    </row>
    <row r="55475" spans="17:63" ht="29.25" customHeight="1" x14ac:dyDescent="0.2">
      <c r="Q55475" s="92" t="s">
        <v>50</v>
      </c>
      <c r="BF55475" s="101" t="s">
        <v>58</v>
      </c>
      <c r="BK55475" s="98" t="s">
        <v>70</v>
      </c>
    </row>
    <row r="55476" spans="17:63" ht="29.25" customHeight="1" x14ac:dyDescent="0.2">
      <c r="Q55476" s="92" t="s">
        <v>50</v>
      </c>
      <c r="BF55476" s="101" t="s">
        <v>58</v>
      </c>
      <c r="BK55476" s="98" t="s">
        <v>70</v>
      </c>
    </row>
    <row r="55477" spans="17:63" ht="29.25" customHeight="1" x14ac:dyDescent="0.2">
      <c r="Q55477" s="92" t="s">
        <v>50</v>
      </c>
      <c r="BF55477" s="101" t="s">
        <v>58</v>
      </c>
      <c r="BK55477" s="98" t="s">
        <v>70</v>
      </c>
    </row>
    <row r="55478" spans="17:63" ht="29.25" customHeight="1" x14ac:dyDescent="0.2">
      <c r="Q55478" s="92" t="s">
        <v>50</v>
      </c>
      <c r="BF55478" s="101" t="s">
        <v>58</v>
      </c>
      <c r="BK55478" s="98" t="s">
        <v>70</v>
      </c>
    </row>
    <row r="55479" spans="17:63" ht="29.25" customHeight="1" x14ac:dyDescent="0.2">
      <c r="Q55479" s="92" t="s">
        <v>50</v>
      </c>
      <c r="BF55479" s="101" t="s">
        <v>58</v>
      </c>
      <c r="BK55479" s="98" t="s">
        <v>70</v>
      </c>
    </row>
    <row r="55480" spans="17:63" ht="29.25" customHeight="1" x14ac:dyDescent="0.2">
      <c r="Q55480" s="92" t="s">
        <v>50</v>
      </c>
      <c r="BF55480" s="101" t="s">
        <v>58</v>
      </c>
      <c r="BK55480" s="98" t="s">
        <v>70</v>
      </c>
    </row>
    <row r="55481" spans="17:63" ht="29.25" customHeight="1" x14ac:dyDescent="0.2">
      <c r="Q55481" s="92" t="s">
        <v>50</v>
      </c>
      <c r="BF55481" s="101" t="s">
        <v>58</v>
      </c>
      <c r="BK55481" s="98" t="s">
        <v>70</v>
      </c>
    </row>
    <row r="55482" spans="17:63" ht="29.25" customHeight="1" x14ac:dyDescent="0.2">
      <c r="Q55482" s="92" t="s">
        <v>50</v>
      </c>
      <c r="BF55482" s="101" t="s">
        <v>58</v>
      </c>
      <c r="BK55482" s="98" t="s">
        <v>70</v>
      </c>
    </row>
    <row r="55483" spans="17:63" ht="29.25" customHeight="1" x14ac:dyDescent="0.2">
      <c r="Q55483" s="92" t="s">
        <v>50</v>
      </c>
      <c r="BF55483" s="101" t="s">
        <v>58</v>
      </c>
      <c r="BK55483" s="98" t="s">
        <v>70</v>
      </c>
    </row>
    <row r="55484" spans="17:63" ht="29.25" customHeight="1" x14ac:dyDescent="0.2">
      <c r="Q55484" s="92" t="s">
        <v>50</v>
      </c>
      <c r="BF55484" s="101" t="s">
        <v>58</v>
      </c>
      <c r="BK55484" s="98" t="s">
        <v>70</v>
      </c>
    </row>
    <row r="55485" spans="17:63" ht="29.25" customHeight="1" x14ac:dyDescent="0.2">
      <c r="Q55485" s="92" t="s">
        <v>50</v>
      </c>
      <c r="BF55485" s="101" t="s">
        <v>58</v>
      </c>
      <c r="BK55485" s="98" t="s">
        <v>70</v>
      </c>
    </row>
    <row r="55486" spans="17:63" ht="29.25" customHeight="1" x14ac:dyDescent="0.2">
      <c r="Q55486" s="92" t="s">
        <v>50</v>
      </c>
      <c r="BF55486" s="101" t="s">
        <v>58</v>
      </c>
      <c r="BK55486" s="98" t="s">
        <v>70</v>
      </c>
    </row>
    <row r="55487" spans="17:63" ht="29.25" customHeight="1" x14ac:dyDescent="0.2">
      <c r="Q55487" s="92" t="s">
        <v>50</v>
      </c>
      <c r="BF55487" s="101" t="s">
        <v>58</v>
      </c>
      <c r="BK55487" s="98" t="s">
        <v>70</v>
      </c>
    </row>
    <row r="55488" spans="17:63" ht="29.25" customHeight="1" x14ac:dyDescent="0.2">
      <c r="Q55488" s="92" t="s">
        <v>50</v>
      </c>
      <c r="BF55488" s="101" t="s">
        <v>58</v>
      </c>
      <c r="BK55488" s="98" t="s">
        <v>70</v>
      </c>
    </row>
    <row r="55489" spans="17:63" ht="29.25" customHeight="1" x14ac:dyDescent="0.2">
      <c r="Q55489" s="92" t="s">
        <v>50</v>
      </c>
      <c r="BF55489" s="101" t="s">
        <v>58</v>
      </c>
      <c r="BK55489" s="98" t="s">
        <v>70</v>
      </c>
    </row>
    <row r="55490" spans="17:63" ht="29.25" customHeight="1" x14ac:dyDescent="0.2">
      <c r="Q55490" s="92" t="s">
        <v>50</v>
      </c>
      <c r="BF55490" s="101" t="s">
        <v>58</v>
      </c>
      <c r="BK55490" s="98" t="s">
        <v>70</v>
      </c>
    </row>
    <row r="55491" spans="17:63" ht="29.25" customHeight="1" x14ac:dyDescent="0.2">
      <c r="Q55491" s="92" t="s">
        <v>50</v>
      </c>
      <c r="BF55491" s="101" t="s">
        <v>58</v>
      </c>
      <c r="BK55491" s="98" t="s">
        <v>70</v>
      </c>
    </row>
    <row r="55492" spans="17:63" ht="29.25" customHeight="1" x14ac:dyDescent="0.2">
      <c r="Q55492" s="92" t="s">
        <v>50</v>
      </c>
      <c r="BF55492" s="101" t="s">
        <v>58</v>
      </c>
      <c r="BK55492" s="98" t="s">
        <v>70</v>
      </c>
    </row>
    <row r="55493" spans="17:63" ht="29.25" customHeight="1" x14ac:dyDescent="0.2">
      <c r="Q55493" s="92" t="s">
        <v>50</v>
      </c>
      <c r="BF55493" s="101" t="s">
        <v>58</v>
      </c>
      <c r="BK55493" s="98" t="s">
        <v>70</v>
      </c>
    </row>
    <row r="55494" spans="17:63" ht="29.25" customHeight="1" x14ac:dyDescent="0.2">
      <c r="Q55494" s="92" t="s">
        <v>50</v>
      </c>
      <c r="BF55494" s="101" t="s">
        <v>58</v>
      </c>
      <c r="BK55494" s="98" t="s">
        <v>70</v>
      </c>
    </row>
    <row r="55495" spans="17:63" ht="29.25" customHeight="1" x14ac:dyDescent="0.2">
      <c r="Q55495" s="92" t="s">
        <v>50</v>
      </c>
      <c r="BF55495" s="101" t="s">
        <v>58</v>
      </c>
      <c r="BK55495" s="98" t="s">
        <v>70</v>
      </c>
    </row>
    <row r="55496" spans="17:63" ht="29.25" customHeight="1" x14ac:dyDescent="0.2">
      <c r="Q55496" s="92" t="s">
        <v>50</v>
      </c>
      <c r="BF55496" s="101" t="s">
        <v>58</v>
      </c>
      <c r="BK55496" s="98" t="s">
        <v>70</v>
      </c>
    </row>
    <row r="55497" spans="17:63" ht="29.25" customHeight="1" x14ac:dyDescent="0.2">
      <c r="Q55497" s="92" t="s">
        <v>50</v>
      </c>
      <c r="BF55497" s="101" t="s">
        <v>58</v>
      </c>
      <c r="BK55497" s="98" t="s">
        <v>70</v>
      </c>
    </row>
    <row r="55498" spans="17:63" ht="29.25" customHeight="1" x14ac:dyDescent="0.2">
      <c r="Q55498" s="92" t="s">
        <v>50</v>
      </c>
      <c r="BF55498" s="101" t="s">
        <v>58</v>
      </c>
      <c r="BK55498" s="98" t="s">
        <v>70</v>
      </c>
    </row>
    <row r="55499" spans="17:63" ht="29.25" customHeight="1" x14ac:dyDescent="0.2">
      <c r="Q55499" s="92" t="s">
        <v>50</v>
      </c>
      <c r="BF55499" s="101" t="s">
        <v>58</v>
      </c>
      <c r="BK55499" s="98" t="s">
        <v>70</v>
      </c>
    </row>
    <row r="55500" spans="17:63" ht="29.25" customHeight="1" x14ac:dyDescent="0.2">
      <c r="Q55500" s="92" t="s">
        <v>50</v>
      </c>
      <c r="BF55500" s="101" t="s">
        <v>58</v>
      </c>
      <c r="BK55500" s="98" t="s">
        <v>70</v>
      </c>
    </row>
    <row r="55501" spans="17:63" ht="29.25" customHeight="1" x14ac:dyDescent="0.2">
      <c r="Q55501" s="92" t="s">
        <v>50</v>
      </c>
      <c r="BF55501" s="101" t="s">
        <v>58</v>
      </c>
      <c r="BK55501" s="98" t="s">
        <v>70</v>
      </c>
    </row>
    <row r="55502" spans="17:63" ht="29.25" customHeight="1" x14ac:dyDescent="0.2">
      <c r="Q55502" s="92" t="s">
        <v>50</v>
      </c>
      <c r="BF55502" s="101" t="s">
        <v>58</v>
      </c>
      <c r="BK55502" s="98" t="s">
        <v>70</v>
      </c>
    </row>
    <row r="55503" spans="17:63" ht="29.25" customHeight="1" x14ac:dyDescent="0.2">
      <c r="Q55503" s="92" t="s">
        <v>50</v>
      </c>
      <c r="BF55503" s="101" t="s">
        <v>58</v>
      </c>
      <c r="BK55503" s="98" t="s">
        <v>70</v>
      </c>
    </row>
    <row r="55504" spans="17:63" ht="29.25" customHeight="1" x14ac:dyDescent="0.2">
      <c r="Q55504" s="92" t="s">
        <v>50</v>
      </c>
      <c r="BF55504" s="101" t="s">
        <v>58</v>
      </c>
      <c r="BK55504" s="98" t="s">
        <v>70</v>
      </c>
    </row>
    <row r="55505" spans="17:63" ht="29.25" customHeight="1" x14ac:dyDescent="0.2">
      <c r="Q55505" s="92" t="s">
        <v>50</v>
      </c>
      <c r="BF55505" s="101" t="s">
        <v>58</v>
      </c>
      <c r="BK55505" s="98" t="s">
        <v>70</v>
      </c>
    </row>
    <row r="55506" spans="17:63" ht="29.25" customHeight="1" x14ac:dyDescent="0.2">
      <c r="Q55506" s="92" t="s">
        <v>50</v>
      </c>
      <c r="BF55506" s="101" t="s">
        <v>58</v>
      </c>
      <c r="BK55506" s="98" t="s">
        <v>70</v>
      </c>
    </row>
    <row r="55507" spans="17:63" ht="29.25" customHeight="1" x14ac:dyDescent="0.2">
      <c r="Q55507" s="92" t="s">
        <v>50</v>
      </c>
      <c r="BF55507" s="101" t="s">
        <v>58</v>
      </c>
      <c r="BK55507" s="98" t="s">
        <v>70</v>
      </c>
    </row>
    <row r="55508" spans="17:63" ht="29.25" customHeight="1" x14ac:dyDescent="0.2">
      <c r="Q55508" s="92" t="s">
        <v>50</v>
      </c>
      <c r="BF55508" s="101" t="s">
        <v>58</v>
      </c>
      <c r="BK55508" s="98" t="s">
        <v>70</v>
      </c>
    </row>
    <row r="55509" spans="17:63" ht="29.25" customHeight="1" x14ac:dyDescent="0.2">
      <c r="Q55509" s="92" t="s">
        <v>50</v>
      </c>
      <c r="BF55509" s="101" t="s">
        <v>58</v>
      </c>
      <c r="BK55509" s="98" t="s">
        <v>70</v>
      </c>
    </row>
    <row r="55510" spans="17:63" ht="29.25" customHeight="1" x14ac:dyDescent="0.2">
      <c r="Q55510" s="92" t="s">
        <v>50</v>
      </c>
      <c r="BF55510" s="101" t="s">
        <v>58</v>
      </c>
      <c r="BK55510" s="98" t="s">
        <v>70</v>
      </c>
    </row>
    <row r="55511" spans="17:63" ht="29.25" customHeight="1" x14ac:dyDescent="0.2">
      <c r="Q55511" s="92" t="s">
        <v>50</v>
      </c>
      <c r="BF55511" s="101" t="s">
        <v>58</v>
      </c>
      <c r="BK55511" s="98" t="s">
        <v>70</v>
      </c>
    </row>
    <row r="55512" spans="17:63" ht="29.25" customHeight="1" x14ac:dyDescent="0.2">
      <c r="Q55512" s="92" t="s">
        <v>50</v>
      </c>
      <c r="BF55512" s="101" t="s">
        <v>58</v>
      </c>
      <c r="BK55512" s="98" t="s">
        <v>70</v>
      </c>
    </row>
    <row r="55513" spans="17:63" ht="29.25" customHeight="1" x14ac:dyDescent="0.2">
      <c r="Q55513" s="92" t="s">
        <v>50</v>
      </c>
      <c r="BF55513" s="101" t="s">
        <v>58</v>
      </c>
      <c r="BK55513" s="98" t="s">
        <v>70</v>
      </c>
    </row>
    <row r="55514" spans="17:63" ht="29.25" customHeight="1" x14ac:dyDescent="0.2">
      <c r="Q55514" s="92" t="s">
        <v>50</v>
      </c>
      <c r="BF55514" s="101" t="s">
        <v>58</v>
      </c>
      <c r="BK55514" s="98" t="s">
        <v>70</v>
      </c>
    </row>
    <row r="55515" spans="17:63" ht="29.25" customHeight="1" x14ac:dyDescent="0.2">
      <c r="Q55515" s="92" t="s">
        <v>50</v>
      </c>
      <c r="BF55515" s="101" t="s">
        <v>58</v>
      </c>
      <c r="BK55515" s="98" t="s">
        <v>70</v>
      </c>
    </row>
    <row r="55516" spans="17:63" ht="29.25" customHeight="1" x14ac:dyDescent="0.2">
      <c r="Q55516" s="92" t="s">
        <v>50</v>
      </c>
      <c r="BF55516" s="101" t="s">
        <v>58</v>
      </c>
      <c r="BK55516" s="98" t="s">
        <v>70</v>
      </c>
    </row>
    <row r="55517" spans="17:63" ht="29.25" customHeight="1" x14ac:dyDescent="0.2">
      <c r="Q55517" s="92" t="s">
        <v>50</v>
      </c>
      <c r="BF55517" s="101" t="s">
        <v>58</v>
      </c>
      <c r="BK55517" s="98" t="s">
        <v>70</v>
      </c>
    </row>
    <row r="55518" spans="17:63" ht="29.25" customHeight="1" x14ac:dyDescent="0.2">
      <c r="Q55518" s="92" t="s">
        <v>50</v>
      </c>
      <c r="BF55518" s="101" t="s">
        <v>58</v>
      </c>
      <c r="BK55518" s="98" t="s">
        <v>70</v>
      </c>
    </row>
    <row r="55519" spans="17:63" ht="29.25" customHeight="1" x14ac:dyDescent="0.2">
      <c r="Q55519" s="92" t="s">
        <v>50</v>
      </c>
      <c r="BF55519" s="101" t="s">
        <v>58</v>
      </c>
      <c r="BK55519" s="98" t="s">
        <v>70</v>
      </c>
    </row>
    <row r="55520" spans="17:63" ht="29.25" customHeight="1" x14ac:dyDescent="0.2">
      <c r="Q55520" s="92" t="s">
        <v>50</v>
      </c>
      <c r="BF55520" s="101" t="s">
        <v>58</v>
      </c>
      <c r="BK55520" s="98" t="s">
        <v>70</v>
      </c>
    </row>
    <row r="55521" spans="17:63" ht="29.25" customHeight="1" x14ac:dyDescent="0.2">
      <c r="Q55521" s="92" t="s">
        <v>50</v>
      </c>
      <c r="BF55521" s="101" t="s">
        <v>58</v>
      </c>
      <c r="BK55521" s="98" t="s">
        <v>70</v>
      </c>
    </row>
    <row r="55522" spans="17:63" ht="29.25" customHeight="1" x14ac:dyDescent="0.2">
      <c r="Q55522" s="92" t="s">
        <v>50</v>
      </c>
      <c r="BF55522" s="101" t="s">
        <v>58</v>
      </c>
      <c r="BK55522" s="98" t="s">
        <v>70</v>
      </c>
    </row>
    <row r="55523" spans="17:63" ht="29.25" customHeight="1" x14ac:dyDescent="0.2">
      <c r="Q55523" s="92" t="s">
        <v>50</v>
      </c>
      <c r="BF55523" s="101" t="s">
        <v>58</v>
      </c>
      <c r="BK55523" s="98" t="s">
        <v>70</v>
      </c>
    </row>
    <row r="55524" spans="17:63" ht="29.25" customHeight="1" x14ac:dyDescent="0.2">
      <c r="Q55524" s="92" t="s">
        <v>50</v>
      </c>
      <c r="BF55524" s="101" t="s">
        <v>58</v>
      </c>
      <c r="BK55524" s="98" t="s">
        <v>70</v>
      </c>
    </row>
    <row r="55525" spans="17:63" ht="29.25" customHeight="1" x14ac:dyDescent="0.2">
      <c r="Q55525" s="92" t="s">
        <v>50</v>
      </c>
      <c r="BF55525" s="101" t="s">
        <v>58</v>
      </c>
      <c r="BK55525" s="98" t="s">
        <v>70</v>
      </c>
    </row>
    <row r="55526" spans="17:63" ht="29.25" customHeight="1" x14ac:dyDescent="0.2">
      <c r="Q55526" s="92" t="s">
        <v>50</v>
      </c>
      <c r="BF55526" s="101" t="s">
        <v>58</v>
      </c>
      <c r="BK55526" s="98" t="s">
        <v>70</v>
      </c>
    </row>
    <row r="55527" spans="17:63" ht="29.25" customHeight="1" x14ac:dyDescent="0.2">
      <c r="Q55527" s="92" t="s">
        <v>50</v>
      </c>
      <c r="BF55527" s="101" t="s">
        <v>58</v>
      </c>
      <c r="BK55527" s="98" t="s">
        <v>70</v>
      </c>
    </row>
    <row r="55528" spans="17:63" ht="29.25" customHeight="1" x14ac:dyDescent="0.2">
      <c r="Q55528" s="92" t="s">
        <v>50</v>
      </c>
      <c r="BF55528" s="101" t="s">
        <v>58</v>
      </c>
      <c r="BK55528" s="98" t="s">
        <v>70</v>
      </c>
    </row>
    <row r="55529" spans="17:63" ht="29.25" customHeight="1" x14ac:dyDescent="0.2">
      <c r="Q55529" s="92" t="s">
        <v>50</v>
      </c>
      <c r="BF55529" s="101" t="s">
        <v>58</v>
      </c>
      <c r="BK55529" s="98" t="s">
        <v>70</v>
      </c>
    </row>
    <row r="55530" spans="17:63" ht="29.25" customHeight="1" x14ac:dyDescent="0.2">
      <c r="Q55530" s="92" t="s">
        <v>50</v>
      </c>
      <c r="BF55530" s="101" t="s">
        <v>58</v>
      </c>
      <c r="BK55530" s="98" t="s">
        <v>70</v>
      </c>
    </row>
    <row r="55531" spans="17:63" ht="29.25" customHeight="1" x14ac:dyDescent="0.2">
      <c r="Q55531" s="92" t="s">
        <v>50</v>
      </c>
      <c r="BF55531" s="101" t="s">
        <v>58</v>
      </c>
      <c r="BK55531" s="98" t="s">
        <v>70</v>
      </c>
    </row>
    <row r="55532" spans="17:63" ht="29.25" customHeight="1" x14ac:dyDescent="0.2">
      <c r="Q55532" s="92" t="s">
        <v>50</v>
      </c>
      <c r="BF55532" s="101" t="s">
        <v>58</v>
      </c>
      <c r="BK55532" s="98" t="s">
        <v>70</v>
      </c>
    </row>
    <row r="55533" spans="17:63" ht="29.25" customHeight="1" x14ac:dyDescent="0.2">
      <c r="Q55533" s="92" t="s">
        <v>50</v>
      </c>
      <c r="BF55533" s="101" t="s">
        <v>58</v>
      </c>
      <c r="BK55533" s="98" t="s">
        <v>70</v>
      </c>
    </row>
    <row r="55534" spans="17:63" ht="29.25" customHeight="1" x14ac:dyDescent="0.2">
      <c r="Q55534" s="92" t="s">
        <v>50</v>
      </c>
      <c r="BF55534" s="101" t="s">
        <v>58</v>
      </c>
      <c r="BK55534" s="98" t="s">
        <v>70</v>
      </c>
    </row>
    <row r="55535" spans="17:63" ht="29.25" customHeight="1" x14ac:dyDescent="0.2">
      <c r="Q55535" s="92" t="s">
        <v>50</v>
      </c>
      <c r="BF55535" s="101" t="s">
        <v>58</v>
      </c>
      <c r="BK55535" s="98" t="s">
        <v>70</v>
      </c>
    </row>
    <row r="55536" spans="17:63" ht="29.25" customHeight="1" x14ac:dyDescent="0.2">
      <c r="Q55536" s="92" t="s">
        <v>50</v>
      </c>
      <c r="BF55536" s="101" t="s">
        <v>58</v>
      </c>
      <c r="BK55536" s="98" t="s">
        <v>70</v>
      </c>
    </row>
    <row r="55537" spans="17:63" ht="29.25" customHeight="1" x14ac:dyDescent="0.2">
      <c r="Q55537" s="92" t="s">
        <v>50</v>
      </c>
      <c r="BF55537" s="101" t="s">
        <v>58</v>
      </c>
      <c r="BK55537" s="98" t="s">
        <v>70</v>
      </c>
    </row>
    <row r="55538" spans="17:63" ht="29.25" customHeight="1" x14ac:dyDescent="0.2">
      <c r="Q55538" s="92" t="s">
        <v>50</v>
      </c>
      <c r="BF55538" s="101" t="s">
        <v>58</v>
      </c>
      <c r="BK55538" s="98" t="s">
        <v>70</v>
      </c>
    </row>
    <row r="55539" spans="17:63" ht="29.25" customHeight="1" x14ac:dyDescent="0.2">
      <c r="Q55539" s="92" t="s">
        <v>50</v>
      </c>
      <c r="BF55539" s="101" t="s">
        <v>58</v>
      </c>
      <c r="BK55539" s="98" t="s">
        <v>70</v>
      </c>
    </row>
    <row r="55540" spans="17:63" ht="29.25" customHeight="1" x14ac:dyDescent="0.2">
      <c r="Q55540" s="92" t="s">
        <v>50</v>
      </c>
      <c r="BF55540" s="101" t="s">
        <v>58</v>
      </c>
      <c r="BK55540" s="98" t="s">
        <v>70</v>
      </c>
    </row>
    <row r="55541" spans="17:63" ht="29.25" customHeight="1" x14ac:dyDescent="0.2">
      <c r="Q55541" s="92" t="s">
        <v>50</v>
      </c>
      <c r="BF55541" s="101" t="s">
        <v>58</v>
      </c>
      <c r="BK55541" s="98" t="s">
        <v>70</v>
      </c>
    </row>
    <row r="55542" spans="17:63" ht="29.25" customHeight="1" x14ac:dyDescent="0.2">
      <c r="Q55542" s="92" t="s">
        <v>50</v>
      </c>
      <c r="BF55542" s="101" t="s">
        <v>58</v>
      </c>
      <c r="BK55542" s="98" t="s">
        <v>70</v>
      </c>
    </row>
    <row r="55543" spans="17:63" ht="29.25" customHeight="1" x14ac:dyDescent="0.2">
      <c r="Q55543" s="92" t="s">
        <v>50</v>
      </c>
      <c r="BF55543" s="101" t="s">
        <v>58</v>
      </c>
      <c r="BK55543" s="98" t="s">
        <v>70</v>
      </c>
    </row>
    <row r="55544" spans="17:63" ht="29.25" customHeight="1" x14ac:dyDescent="0.2">
      <c r="Q55544" s="92" t="s">
        <v>50</v>
      </c>
      <c r="BF55544" s="101" t="s">
        <v>58</v>
      </c>
      <c r="BK55544" s="98" t="s">
        <v>70</v>
      </c>
    </row>
    <row r="55545" spans="17:63" ht="29.25" customHeight="1" x14ac:dyDescent="0.2">
      <c r="Q55545" s="92" t="s">
        <v>50</v>
      </c>
      <c r="BF55545" s="101" t="s">
        <v>58</v>
      </c>
      <c r="BK55545" s="98" t="s">
        <v>70</v>
      </c>
    </row>
    <row r="55546" spans="17:63" ht="29.25" customHeight="1" x14ac:dyDescent="0.2">
      <c r="Q55546" s="92" t="s">
        <v>50</v>
      </c>
      <c r="BF55546" s="101" t="s">
        <v>58</v>
      </c>
      <c r="BK55546" s="98" t="s">
        <v>70</v>
      </c>
    </row>
    <row r="55547" spans="17:63" ht="29.25" customHeight="1" x14ac:dyDescent="0.2">
      <c r="Q55547" s="92" t="s">
        <v>50</v>
      </c>
      <c r="BF55547" s="101" t="s">
        <v>58</v>
      </c>
      <c r="BK55547" s="98" t="s">
        <v>70</v>
      </c>
    </row>
    <row r="55548" spans="17:63" ht="29.25" customHeight="1" x14ac:dyDescent="0.2">
      <c r="Q55548" s="92" t="s">
        <v>50</v>
      </c>
      <c r="BF55548" s="101" t="s">
        <v>58</v>
      </c>
      <c r="BK55548" s="98" t="s">
        <v>70</v>
      </c>
    </row>
    <row r="55549" spans="17:63" ht="29.25" customHeight="1" x14ac:dyDescent="0.2">
      <c r="Q55549" s="92" t="s">
        <v>50</v>
      </c>
      <c r="BF55549" s="101" t="s">
        <v>58</v>
      </c>
      <c r="BK55549" s="98" t="s">
        <v>70</v>
      </c>
    </row>
    <row r="55550" spans="17:63" ht="29.25" customHeight="1" x14ac:dyDescent="0.2">
      <c r="Q55550" s="92" t="s">
        <v>50</v>
      </c>
      <c r="BF55550" s="101" t="s">
        <v>58</v>
      </c>
      <c r="BK55550" s="98" t="s">
        <v>70</v>
      </c>
    </row>
    <row r="55551" spans="17:63" ht="29.25" customHeight="1" x14ac:dyDescent="0.2">
      <c r="Q55551" s="92" t="s">
        <v>50</v>
      </c>
      <c r="BF55551" s="101" t="s">
        <v>58</v>
      </c>
      <c r="BK55551" s="98" t="s">
        <v>70</v>
      </c>
    </row>
    <row r="55552" spans="17:63" ht="29.25" customHeight="1" x14ac:dyDescent="0.2">
      <c r="Q55552" s="92" t="s">
        <v>50</v>
      </c>
      <c r="BF55552" s="101" t="s">
        <v>58</v>
      </c>
      <c r="BK55552" s="98" t="s">
        <v>70</v>
      </c>
    </row>
    <row r="55553" spans="17:63" ht="29.25" customHeight="1" x14ac:dyDescent="0.2">
      <c r="Q55553" s="92" t="s">
        <v>50</v>
      </c>
      <c r="BF55553" s="101" t="s">
        <v>58</v>
      </c>
      <c r="BK55553" s="98" t="s">
        <v>70</v>
      </c>
    </row>
    <row r="55554" spans="17:63" ht="29.25" customHeight="1" x14ac:dyDescent="0.2">
      <c r="Q55554" s="92" t="s">
        <v>50</v>
      </c>
      <c r="BF55554" s="101" t="s">
        <v>58</v>
      </c>
      <c r="BK55554" s="98" t="s">
        <v>70</v>
      </c>
    </row>
    <row r="55555" spans="17:63" ht="29.25" customHeight="1" x14ac:dyDescent="0.2">
      <c r="Q55555" s="92" t="s">
        <v>50</v>
      </c>
      <c r="BF55555" s="101" t="s">
        <v>58</v>
      </c>
      <c r="BK55555" s="98" t="s">
        <v>70</v>
      </c>
    </row>
    <row r="55556" spans="17:63" ht="29.25" customHeight="1" x14ac:dyDescent="0.2">
      <c r="Q55556" s="92" t="s">
        <v>50</v>
      </c>
      <c r="BF55556" s="101" t="s">
        <v>58</v>
      </c>
      <c r="BK55556" s="98" t="s">
        <v>70</v>
      </c>
    </row>
    <row r="55557" spans="17:63" ht="29.25" customHeight="1" x14ac:dyDescent="0.2">
      <c r="Q55557" s="92" t="s">
        <v>50</v>
      </c>
      <c r="BF55557" s="101" t="s">
        <v>58</v>
      </c>
      <c r="BK55557" s="98" t="s">
        <v>70</v>
      </c>
    </row>
    <row r="55558" spans="17:63" ht="29.25" customHeight="1" x14ac:dyDescent="0.2">
      <c r="Q55558" s="92" t="s">
        <v>50</v>
      </c>
      <c r="BF55558" s="101" t="s">
        <v>58</v>
      </c>
      <c r="BK55558" s="98" t="s">
        <v>70</v>
      </c>
    </row>
    <row r="55559" spans="17:63" ht="29.25" customHeight="1" x14ac:dyDescent="0.2">
      <c r="Q55559" s="92" t="s">
        <v>50</v>
      </c>
      <c r="BF55559" s="101" t="s">
        <v>58</v>
      </c>
      <c r="BK55559" s="98" t="s">
        <v>70</v>
      </c>
    </row>
    <row r="55560" spans="17:63" ht="29.25" customHeight="1" x14ac:dyDescent="0.2">
      <c r="Q55560" s="92" t="s">
        <v>50</v>
      </c>
      <c r="BF55560" s="101" t="s">
        <v>58</v>
      </c>
      <c r="BK55560" s="98" t="s">
        <v>70</v>
      </c>
    </row>
    <row r="55561" spans="17:63" ht="29.25" customHeight="1" x14ac:dyDescent="0.2">
      <c r="Q55561" s="92" t="s">
        <v>50</v>
      </c>
      <c r="BF55561" s="101" t="s">
        <v>58</v>
      </c>
      <c r="BK55561" s="98" t="s">
        <v>70</v>
      </c>
    </row>
    <row r="55562" spans="17:63" ht="29.25" customHeight="1" x14ac:dyDescent="0.2">
      <c r="Q55562" s="92" t="s">
        <v>50</v>
      </c>
      <c r="BF55562" s="101" t="s">
        <v>58</v>
      </c>
      <c r="BK55562" s="98" t="s">
        <v>70</v>
      </c>
    </row>
    <row r="55563" spans="17:63" ht="29.25" customHeight="1" x14ac:dyDescent="0.2">
      <c r="Q55563" s="92" t="s">
        <v>50</v>
      </c>
      <c r="BF55563" s="101" t="s">
        <v>58</v>
      </c>
      <c r="BK55563" s="98" t="s">
        <v>70</v>
      </c>
    </row>
    <row r="55564" spans="17:63" ht="29.25" customHeight="1" x14ac:dyDescent="0.2">
      <c r="Q55564" s="92" t="s">
        <v>50</v>
      </c>
      <c r="BF55564" s="101" t="s">
        <v>58</v>
      </c>
      <c r="BK55564" s="98" t="s">
        <v>70</v>
      </c>
    </row>
    <row r="55565" spans="17:63" ht="29.25" customHeight="1" x14ac:dyDescent="0.2">
      <c r="Q55565" s="92" t="s">
        <v>50</v>
      </c>
      <c r="BF55565" s="101" t="s">
        <v>58</v>
      </c>
      <c r="BK55565" s="98" t="s">
        <v>70</v>
      </c>
    </row>
    <row r="55566" spans="17:63" ht="29.25" customHeight="1" x14ac:dyDescent="0.2">
      <c r="Q55566" s="92" t="s">
        <v>50</v>
      </c>
      <c r="BF55566" s="101" t="s">
        <v>58</v>
      </c>
      <c r="BK55566" s="98" t="s">
        <v>70</v>
      </c>
    </row>
    <row r="55567" spans="17:63" ht="29.25" customHeight="1" x14ac:dyDescent="0.2">
      <c r="Q55567" s="92" t="s">
        <v>50</v>
      </c>
      <c r="BF55567" s="101" t="s">
        <v>58</v>
      </c>
      <c r="BK55567" s="98" t="s">
        <v>70</v>
      </c>
    </row>
    <row r="55568" spans="17:63" ht="29.25" customHeight="1" x14ac:dyDescent="0.2">
      <c r="Q55568" s="92" t="s">
        <v>50</v>
      </c>
      <c r="BF55568" s="101" t="s">
        <v>58</v>
      </c>
      <c r="BK55568" s="98" t="s">
        <v>70</v>
      </c>
    </row>
    <row r="55569" spans="17:63" ht="29.25" customHeight="1" x14ac:dyDescent="0.2">
      <c r="Q55569" s="92" t="s">
        <v>50</v>
      </c>
      <c r="BF55569" s="101" t="s">
        <v>58</v>
      </c>
      <c r="BK55569" s="98" t="s">
        <v>70</v>
      </c>
    </row>
    <row r="55570" spans="17:63" ht="29.25" customHeight="1" x14ac:dyDescent="0.2">
      <c r="Q55570" s="92" t="s">
        <v>50</v>
      </c>
      <c r="BF55570" s="101" t="s">
        <v>58</v>
      </c>
      <c r="BK55570" s="98" t="s">
        <v>70</v>
      </c>
    </row>
    <row r="55571" spans="17:63" ht="29.25" customHeight="1" x14ac:dyDescent="0.2">
      <c r="Q55571" s="92" t="s">
        <v>50</v>
      </c>
      <c r="BF55571" s="101" t="s">
        <v>58</v>
      </c>
      <c r="BK55571" s="98" t="s">
        <v>70</v>
      </c>
    </row>
    <row r="55572" spans="17:63" ht="29.25" customHeight="1" x14ac:dyDescent="0.2">
      <c r="Q55572" s="92" t="s">
        <v>50</v>
      </c>
      <c r="BF55572" s="101" t="s">
        <v>58</v>
      </c>
      <c r="BK55572" s="98" t="s">
        <v>70</v>
      </c>
    </row>
    <row r="55573" spans="17:63" ht="29.25" customHeight="1" x14ac:dyDescent="0.2">
      <c r="Q55573" s="92" t="s">
        <v>50</v>
      </c>
      <c r="BF55573" s="101" t="s">
        <v>58</v>
      </c>
      <c r="BK55573" s="98" t="s">
        <v>70</v>
      </c>
    </row>
    <row r="55574" spans="17:63" ht="29.25" customHeight="1" x14ac:dyDescent="0.2">
      <c r="Q55574" s="92" t="s">
        <v>50</v>
      </c>
      <c r="BF55574" s="101" t="s">
        <v>58</v>
      </c>
      <c r="BK55574" s="98" t="s">
        <v>70</v>
      </c>
    </row>
    <row r="55575" spans="17:63" ht="29.25" customHeight="1" x14ac:dyDescent="0.2">
      <c r="Q55575" s="92" t="s">
        <v>50</v>
      </c>
      <c r="BF55575" s="101" t="s">
        <v>58</v>
      </c>
      <c r="BK55575" s="98" t="s">
        <v>70</v>
      </c>
    </row>
    <row r="55576" spans="17:63" ht="29.25" customHeight="1" x14ac:dyDescent="0.2">
      <c r="Q55576" s="92" t="s">
        <v>50</v>
      </c>
      <c r="BF55576" s="101" t="s">
        <v>58</v>
      </c>
      <c r="BK55576" s="98" t="s">
        <v>70</v>
      </c>
    </row>
    <row r="55577" spans="17:63" ht="29.25" customHeight="1" x14ac:dyDescent="0.2">
      <c r="Q55577" s="92" t="s">
        <v>50</v>
      </c>
      <c r="BF55577" s="101" t="s">
        <v>58</v>
      </c>
      <c r="BK55577" s="98" t="s">
        <v>70</v>
      </c>
    </row>
    <row r="55578" spans="17:63" ht="29.25" customHeight="1" x14ac:dyDescent="0.2">
      <c r="Q55578" s="92" t="s">
        <v>50</v>
      </c>
      <c r="BF55578" s="101" t="s">
        <v>58</v>
      </c>
      <c r="BK55578" s="98" t="s">
        <v>70</v>
      </c>
    </row>
    <row r="55579" spans="17:63" ht="29.25" customHeight="1" x14ac:dyDescent="0.2">
      <c r="Q55579" s="92" t="s">
        <v>50</v>
      </c>
      <c r="BF55579" s="101" t="s">
        <v>58</v>
      </c>
      <c r="BK55579" s="98" t="s">
        <v>70</v>
      </c>
    </row>
    <row r="55580" spans="17:63" ht="29.25" customHeight="1" x14ac:dyDescent="0.2">
      <c r="Q55580" s="92" t="s">
        <v>50</v>
      </c>
      <c r="BF55580" s="101" t="s">
        <v>58</v>
      </c>
      <c r="BK55580" s="98" t="s">
        <v>70</v>
      </c>
    </row>
    <row r="55581" spans="17:63" ht="29.25" customHeight="1" x14ac:dyDescent="0.2">
      <c r="Q55581" s="92" t="s">
        <v>50</v>
      </c>
      <c r="BF55581" s="101" t="s">
        <v>58</v>
      </c>
      <c r="BK55581" s="98" t="s">
        <v>70</v>
      </c>
    </row>
    <row r="55582" spans="17:63" ht="29.25" customHeight="1" x14ac:dyDescent="0.2">
      <c r="Q55582" s="92" t="s">
        <v>50</v>
      </c>
      <c r="BF55582" s="101" t="s">
        <v>58</v>
      </c>
      <c r="BK55582" s="98" t="s">
        <v>70</v>
      </c>
    </row>
    <row r="55583" spans="17:63" ht="29.25" customHeight="1" x14ac:dyDescent="0.2">
      <c r="Q55583" s="92" t="s">
        <v>50</v>
      </c>
      <c r="BF55583" s="101" t="s">
        <v>58</v>
      </c>
      <c r="BK55583" s="98" t="s">
        <v>70</v>
      </c>
    </row>
    <row r="55584" spans="17:63" ht="29.25" customHeight="1" x14ac:dyDescent="0.2">
      <c r="Q55584" s="92" t="s">
        <v>50</v>
      </c>
      <c r="BF55584" s="101" t="s">
        <v>58</v>
      </c>
      <c r="BK55584" s="98" t="s">
        <v>70</v>
      </c>
    </row>
    <row r="55585" spans="17:63" ht="29.25" customHeight="1" x14ac:dyDescent="0.2">
      <c r="Q55585" s="92" t="s">
        <v>50</v>
      </c>
      <c r="BF55585" s="101" t="s">
        <v>58</v>
      </c>
      <c r="BK55585" s="98" t="s">
        <v>70</v>
      </c>
    </row>
    <row r="55586" spans="17:63" ht="29.25" customHeight="1" x14ac:dyDescent="0.2">
      <c r="Q55586" s="92" t="s">
        <v>50</v>
      </c>
      <c r="BF55586" s="101" t="s">
        <v>58</v>
      </c>
      <c r="BK55586" s="98" t="s">
        <v>70</v>
      </c>
    </row>
    <row r="55587" spans="17:63" ht="29.25" customHeight="1" x14ac:dyDescent="0.2">
      <c r="Q55587" s="92" t="s">
        <v>50</v>
      </c>
      <c r="BF55587" s="101" t="s">
        <v>58</v>
      </c>
      <c r="BK55587" s="98" t="s">
        <v>70</v>
      </c>
    </row>
    <row r="55588" spans="17:63" ht="29.25" customHeight="1" x14ac:dyDescent="0.2">
      <c r="Q55588" s="92" t="s">
        <v>50</v>
      </c>
      <c r="BF55588" s="101" t="s">
        <v>58</v>
      </c>
      <c r="BK55588" s="98" t="s">
        <v>70</v>
      </c>
    </row>
    <row r="55589" spans="17:63" ht="29.25" customHeight="1" x14ac:dyDescent="0.2">
      <c r="Q55589" s="92" t="s">
        <v>50</v>
      </c>
      <c r="BF55589" s="101" t="s">
        <v>58</v>
      </c>
      <c r="BK55589" s="98" t="s">
        <v>70</v>
      </c>
    </row>
    <row r="55590" spans="17:63" ht="29.25" customHeight="1" x14ac:dyDescent="0.2">
      <c r="Q55590" s="92" t="s">
        <v>50</v>
      </c>
      <c r="BF55590" s="101" t="s">
        <v>58</v>
      </c>
      <c r="BK55590" s="98" t="s">
        <v>70</v>
      </c>
    </row>
    <row r="55591" spans="17:63" ht="29.25" customHeight="1" x14ac:dyDescent="0.2">
      <c r="Q55591" s="92" t="s">
        <v>50</v>
      </c>
      <c r="BF55591" s="101" t="s">
        <v>58</v>
      </c>
      <c r="BK55591" s="98" t="s">
        <v>70</v>
      </c>
    </row>
    <row r="55592" spans="17:63" ht="29.25" customHeight="1" x14ac:dyDescent="0.2">
      <c r="Q55592" s="92" t="s">
        <v>50</v>
      </c>
      <c r="BF55592" s="101" t="s">
        <v>58</v>
      </c>
      <c r="BK55592" s="98" t="s">
        <v>70</v>
      </c>
    </row>
    <row r="55593" spans="17:63" ht="29.25" customHeight="1" x14ac:dyDescent="0.2">
      <c r="Q55593" s="92" t="s">
        <v>50</v>
      </c>
      <c r="BF55593" s="101" t="s">
        <v>58</v>
      </c>
      <c r="BK55593" s="98" t="s">
        <v>70</v>
      </c>
    </row>
    <row r="55594" spans="17:63" ht="29.25" customHeight="1" x14ac:dyDescent="0.2">
      <c r="Q55594" s="92" t="s">
        <v>50</v>
      </c>
      <c r="BF55594" s="101" t="s">
        <v>58</v>
      </c>
      <c r="BK55594" s="98" t="s">
        <v>70</v>
      </c>
    </row>
    <row r="55595" spans="17:63" ht="29.25" customHeight="1" x14ac:dyDescent="0.2">
      <c r="Q55595" s="92" t="s">
        <v>50</v>
      </c>
      <c r="BF55595" s="101" t="s">
        <v>58</v>
      </c>
      <c r="BK55595" s="98" t="s">
        <v>70</v>
      </c>
    </row>
    <row r="55596" spans="17:63" ht="29.25" customHeight="1" x14ac:dyDescent="0.2">
      <c r="Q55596" s="92" t="s">
        <v>50</v>
      </c>
      <c r="BF55596" s="101" t="s">
        <v>58</v>
      </c>
      <c r="BK55596" s="98" t="s">
        <v>70</v>
      </c>
    </row>
    <row r="55597" spans="17:63" ht="29.25" customHeight="1" x14ac:dyDescent="0.2">
      <c r="Q55597" s="92" t="s">
        <v>50</v>
      </c>
      <c r="BF55597" s="101" t="s">
        <v>58</v>
      </c>
      <c r="BK55597" s="98" t="s">
        <v>70</v>
      </c>
    </row>
    <row r="55598" spans="17:63" ht="29.25" customHeight="1" x14ac:dyDescent="0.2">
      <c r="Q55598" s="92" t="s">
        <v>50</v>
      </c>
      <c r="BF55598" s="101" t="s">
        <v>58</v>
      </c>
      <c r="BK55598" s="98" t="s">
        <v>70</v>
      </c>
    </row>
    <row r="55599" spans="17:63" ht="29.25" customHeight="1" x14ac:dyDescent="0.2">
      <c r="Q55599" s="92" t="s">
        <v>50</v>
      </c>
      <c r="BF55599" s="101" t="s">
        <v>58</v>
      </c>
      <c r="BK55599" s="98" t="s">
        <v>70</v>
      </c>
    </row>
    <row r="55600" spans="17:63" ht="29.25" customHeight="1" x14ac:dyDescent="0.2">
      <c r="Q55600" s="92" t="s">
        <v>50</v>
      </c>
      <c r="BF55600" s="101" t="s">
        <v>58</v>
      </c>
      <c r="BK55600" s="98" t="s">
        <v>70</v>
      </c>
    </row>
    <row r="55601" spans="17:63" ht="29.25" customHeight="1" x14ac:dyDescent="0.2">
      <c r="Q55601" s="92" t="s">
        <v>50</v>
      </c>
      <c r="BF55601" s="101" t="s">
        <v>58</v>
      </c>
      <c r="BK55601" s="98" t="s">
        <v>70</v>
      </c>
    </row>
    <row r="55602" spans="17:63" ht="29.25" customHeight="1" x14ac:dyDescent="0.2">
      <c r="Q55602" s="92" t="s">
        <v>50</v>
      </c>
      <c r="BF55602" s="101" t="s">
        <v>58</v>
      </c>
      <c r="BK55602" s="98" t="s">
        <v>70</v>
      </c>
    </row>
    <row r="55603" spans="17:63" ht="29.25" customHeight="1" x14ac:dyDescent="0.2">
      <c r="Q55603" s="92" t="s">
        <v>50</v>
      </c>
      <c r="BF55603" s="101" t="s">
        <v>58</v>
      </c>
      <c r="BK55603" s="98" t="s">
        <v>70</v>
      </c>
    </row>
    <row r="55604" spans="17:63" ht="29.25" customHeight="1" x14ac:dyDescent="0.2">
      <c r="Q55604" s="92" t="s">
        <v>50</v>
      </c>
      <c r="BF55604" s="101" t="s">
        <v>58</v>
      </c>
      <c r="BK55604" s="98" t="s">
        <v>70</v>
      </c>
    </row>
    <row r="55605" spans="17:63" ht="29.25" customHeight="1" x14ac:dyDescent="0.2">
      <c r="Q55605" s="92" t="s">
        <v>50</v>
      </c>
      <c r="BF55605" s="101" t="s">
        <v>58</v>
      </c>
      <c r="BK55605" s="98" t="s">
        <v>70</v>
      </c>
    </row>
    <row r="55606" spans="17:63" ht="29.25" customHeight="1" x14ac:dyDescent="0.2">
      <c r="Q55606" s="92" t="s">
        <v>50</v>
      </c>
      <c r="BF55606" s="101" t="s">
        <v>58</v>
      </c>
      <c r="BK55606" s="98" t="s">
        <v>70</v>
      </c>
    </row>
    <row r="55607" spans="17:63" ht="29.25" customHeight="1" x14ac:dyDescent="0.2">
      <c r="Q55607" s="92" t="s">
        <v>50</v>
      </c>
      <c r="BF55607" s="101" t="s">
        <v>58</v>
      </c>
      <c r="BK55607" s="98" t="s">
        <v>70</v>
      </c>
    </row>
    <row r="55608" spans="17:63" ht="29.25" customHeight="1" x14ac:dyDescent="0.2">
      <c r="Q55608" s="92" t="s">
        <v>50</v>
      </c>
      <c r="BF55608" s="101" t="s">
        <v>58</v>
      </c>
      <c r="BK55608" s="98" t="s">
        <v>70</v>
      </c>
    </row>
    <row r="55609" spans="17:63" ht="29.25" customHeight="1" x14ac:dyDescent="0.2">
      <c r="Q55609" s="92" t="s">
        <v>50</v>
      </c>
      <c r="BF55609" s="101" t="s">
        <v>58</v>
      </c>
      <c r="BK55609" s="98" t="s">
        <v>70</v>
      </c>
    </row>
    <row r="55610" spans="17:63" ht="29.25" customHeight="1" x14ac:dyDescent="0.2">
      <c r="Q55610" s="92" t="s">
        <v>50</v>
      </c>
      <c r="BF55610" s="101" t="s">
        <v>58</v>
      </c>
      <c r="BK55610" s="98" t="s">
        <v>70</v>
      </c>
    </row>
    <row r="55611" spans="17:63" ht="29.25" customHeight="1" x14ac:dyDescent="0.2">
      <c r="Q55611" s="92" t="s">
        <v>50</v>
      </c>
      <c r="BF55611" s="101" t="s">
        <v>58</v>
      </c>
      <c r="BK55611" s="98" t="s">
        <v>70</v>
      </c>
    </row>
    <row r="55612" spans="17:63" ht="29.25" customHeight="1" x14ac:dyDescent="0.2">
      <c r="Q55612" s="92" t="s">
        <v>50</v>
      </c>
      <c r="BF55612" s="101" t="s">
        <v>58</v>
      </c>
      <c r="BK55612" s="98" t="s">
        <v>70</v>
      </c>
    </row>
    <row r="55613" spans="17:63" ht="29.25" customHeight="1" x14ac:dyDescent="0.2">
      <c r="Q55613" s="92" t="s">
        <v>50</v>
      </c>
      <c r="BF55613" s="101" t="s">
        <v>58</v>
      </c>
      <c r="BK55613" s="98" t="s">
        <v>70</v>
      </c>
    </row>
    <row r="55614" spans="17:63" ht="29.25" customHeight="1" x14ac:dyDescent="0.2">
      <c r="Q55614" s="92" t="s">
        <v>50</v>
      </c>
      <c r="BF55614" s="101" t="s">
        <v>58</v>
      </c>
      <c r="BK55614" s="98" t="s">
        <v>70</v>
      </c>
    </row>
    <row r="55615" spans="17:63" ht="29.25" customHeight="1" x14ac:dyDescent="0.2">
      <c r="Q55615" s="92" t="s">
        <v>50</v>
      </c>
      <c r="BF55615" s="101" t="s">
        <v>58</v>
      </c>
      <c r="BK55615" s="98" t="s">
        <v>70</v>
      </c>
    </row>
    <row r="55616" spans="17:63" ht="29.25" customHeight="1" x14ac:dyDescent="0.2">
      <c r="Q55616" s="92" t="s">
        <v>50</v>
      </c>
      <c r="BF55616" s="101" t="s">
        <v>58</v>
      </c>
      <c r="BK55616" s="98" t="s">
        <v>70</v>
      </c>
    </row>
    <row r="55617" spans="17:63" ht="29.25" customHeight="1" x14ac:dyDescent="0.2">
      <c r="Q55617" s="92" t="s">
        <v>50</v>
      </c>
      <c r="BF55617" s="101" t="s">
        <v>58</v>
      </c>
      <c r="BK55617" s="98" t="s">
        <v>70</v>
      </c>
    </row>
    <row r="55618" spans="17:63" ht="29.25" customHeight="1" x14ac:dyDescent="0.2">
      <c r="Q55618" s="92" t="s">
        <v>50</v>
      </c>
      <c r="BF55618" s="101" t="s">
        <v>58</v>
      </c>
      <c r="BK55618" s="98" t="s">
        <v>70</v>
      </c>
    </row>
    <row r="55619" spans="17:63" ht="29.25" customHeight="1" x14ac:dyDescent="0.2">
      <c r="Q55619" s="92" t="s">
        <v>50</v>
      </c>
      <c r="BF55619" s="101" t="s">
        <v>58</v>
      </c>
      <c r="BK55619" s="98" t="s">
        <v>70</v>
      </c>
    </row>
    <row r="55620" spans="17:63" ht="29.25" customHeight="1" x14ac:dyDescent="0.2">
      <c r="Q55620" s="92" t="s">
        <v>50</v>
      </c>
      <c r="BF55620" s="101" t="s">
        <v>58</v>
      </c>
      <c r="BK55620" s="98" t="s">
        <v>70</v>
      </c>
    </row>
    <row r="55621" spans="17:63" ht="29.25" customHeight="1" x14ac:dyDescent="0.2">
      <c r="Q55621" s="92" t="s">
        <v>50</v>
      </c>
      <c r="BF55621" s="101" t="s">
        <v>58</v>
      </c>
      <c r="BK55621" s="98" t="s">
        <v>70</v>
      </c>
    </row>
    <row r="55622" spans="17:63" ht="29.25" customHeight="1" x14ac:dyDescent="0.2">
      <c r="Q55622" s="92" t="s">
        <v>50</v>
      </c>
      <c r="BF55622" s="101" t="s">
        <v>58</v>
      </c>
      <c r="BK55622" s="98" t="s">
        <v>70</v>
      </c>
    </row>
    <row r="55623" spans="17:63" ht="29.25" customHeight="1" x14ac:dyDescent="0.2">
      <c r="Q55623" s="92" t="s">
        <v>50</v>
      </c>
      <c r="BF55623" s="101" t="s">
        <v>58</v>
      </c>
      <c r="BK55623" s="98" t="s">
        <v>70</v>
      </c>
    </row>
    <row r="55624" spans="17:63" ht="29.25" customHeight="1" x14ac:dyDescent="0.2">
      <c r="Q55624" s="92" t="s">
        <v>50</v>
      </c>
      <c r="BF55624" s="101" t="s">
        <v>58</v>
      </c>
      <c r="BK55624" s="98" t="s">
        <v>70</v>
      </c>
    </row>
    <row r="55625" spans="17:63" ht="29.25" customHeight="1" x14ac:dyDescent="0.2">
      <c r="Q55625" s="92" t="s">
        <v>50</v>
      </c>
      <c r="BF55625" s="101" t="s">
        <v>58</v>
      </c>
      <c r="BK55625" s="98" t="s">
        <v>70</v>
      </c>
    </row>
    <row r="55626" spans="17:63" ht="29.25" customHeight="1" x14ac:dyDescent="0.2">
      <c r="Q55626" s="92" t="s">
        <v>50</v>
      </c>
      <c r="BF55626" s="101" t="s">
        <v>58</v>
      </c>
      <c r="BK55626" s="98" t="s">
        <v>70</v>
      </c>
    </row>
    <row r="55627" spans="17:63" ht="29.25" customHeight="1" x14ac:dyDescent="0.2">
      <c r="Q55627" s="92" t="s">
        <v>50</v>
      </c>
      <c r="BF55627" s="101" t="s">
        <v>58</v>
      </c>
      <c r="BK55627" s="98" t="s">
        <v>70</v>
      </c>
    </row>
    <row r="55628" spans="17:63" ht="29.25" customHeight="1" x14ac:dyDescent="0.2">
      <c r="Q55628" s="92" t="s">
        <v>50</v>
      </c>
      <c r="BF55628" s="101" t="s">
        <v>58</v>
      </c>
      <c r="BK55628" s="98" t="s">
        <v>70</v>
      </c>
    </row>
    <row r="55629" spans="17:63" ht="29.25" customHeight="1" x14ac:dyDescent="0.2">
      <c r="Q55629" s="92" t="s">
        <v>50</v>
      </c>
      <c r="BF55629" s="101" t="s">
        <v>58</v>
      </c>
      <c r="BK55629" s="98" t="s">
        <v>70</v>
      </c>
    </row>
    <row r="55630" spans="17:63" ht="29.25" customHeight="1" x14ac:dyDescent="0.2">
      <c r="Q55630" s="92" t="s">
        <v>50</v>
      </c>
      <c r="BF55630" s="101" t="s">
        <v>58</v>
      </c>
      <c r="BK55630" s="98" t="s">
        <v>70</v>
      </c>
    </row>
    <row r="55631" spans="17:63" ht="29.25" customHeight="1" x14ac:dyDescent="0.2">
      <c r="Q55631" s="92" t="s">
        <v>50</v>
      </c>
      <c r="BF55631" s="101" t="s">
        <v>58</v>
      </c>
      <c r="BK55631" s="98" t="s">
        <v>70</v>
      </c>
    </row>
    <row r="55632" spans="17:63" ht="29.25" customHeight="1" x14ac:dyDescent="0.2">
      <c r="Q55632" s="92" t="s">
        <v>50</v>
      </c>
      <c r="BF55632" s="101" t="s">
        <v>58</v>
      </c>
      <c r="BK55632" s="98" t="s">
        <v>70</v>
      </c>
    </row>
    <row r="55633" spans="17:63" ht="29.25" customHeight="1" x14ac:dyDescent="0.2">
      <c r="Q55633" s="92" t="s">
        <v>50</v>
      </c>
      <c r="BF55633" s="101" t="s">
        <v>58</v>
      </c>
      <c r="BK55633" s="98" t="s">
        <v>70</v>
      </c>
    </row>
    <row r="55634" spans="17:63" ht="29.25" customHeight="1" x14ac:dyDescent="0.2">
      <c r="Q55634" s="92" t="s">
        <v>50</v>
      </c>
      <c r="BF55634" s="101" t="s">
        <v>58</v>
      </c>
      <c r="BK55634" s="98" t="s">
        <v>70</v>
      </c>
    </row>
    <row r="55635" spans="17:63" ht="29.25" customHeight="1" x14ac:dyDescent="0.2">
      <c r="Q55635" s="92" t="s">
        <v>50</v>
      </c>
      <c r="BF55635" s="101" t="s">
        <v>58</v>
      </c>
      <c r="BK55635" s="98" t="s">
        <v>70</v>
      </c>
    </row>
    <row r="55636" spans="17:63" ht="29.25" customHeight="1" x14ac:dyDescent="0.2">
      <c r="Q55636" s="92" t="s">
        <v>50</v>
      </c>
      <c r="BF55636" s="101" t="s">
        <v>58</v>
      </c>
      <c r="BK55636" s="98" t="s">
        <v>70</v>
      </c>
    </row>
    <row r="55637" spans="17:63" ht="29.25" customHeight="1" x14ac:dyDescent="0.2">
      <c r="Q55637" s="92" t="s">
        <v>50</v>
      </c>
      <c r="BF55637" s="101" t="s">
        <v>58</v>
      </c>
      <c r="BK55637" s="98" t="s">
        <v>70</v>
      </c>
    </row>
    <row r="55638" spans="17:63" ht="29.25" customHeight="1" x14ac:dyDescent="0.2">
      <c r="Q55638" s="92" t="s">
        <v>50</v>
      </c>
      <c r="BF55638" s="101" t="s">
        <v>58</v>
      </c>
      <c r="BK55638" s="98" t="s">
        <v>70</v>
      </c>
    </row>
    <row r="55639" spans="17:63" ht="29.25" customHeight="1" x14ac:dyDescent="0.2">
      <c r="Q55639" s="92" t="s">
        <v>50</v>
      </c>
      <c r="BF55639" s="101" t="s">
        <v>58</v>
      </c>
      <c r="BK55639" s="98" t="s">
        <v>70</v>
      </c>
    </row>
    <row r="55640" spans="17:63" ht="29.25" customHeight="1" x14ac:dyDescent="0.2">
      <c r="Q55640" s="92" t="s">
        <v>50</v>
      </c>
      <c r="BF55640" s="101" t="s">
        <v>58</v>
      </c>
      <c r="BK55640" s="98" t="s">
        <v>70</v>
      </c>
    </row>
    <row r="55641" spans="17:63" ht="29.25" customHeight="1" x14ac:dyDescent="0.2">
      <c r="Q55641" s="92" t="s">
        <v>50</v>
      </c>
      <c r="BF55641" s="101" t="s">
        <v>58</v>
      </c>
      <c r="BK55641" s="98" t="s">
        <v>70</v>
      </c>
    </row>
    <row r="55642" spans="17:63" ht="29.25" customHeight="1" x14ac:dyDescent="0.2">
      <c r="Q55642" s="92" t="s">
        <v>50</v>
      </c>
      <c r="BF55642" s="101" t="s">
        <v>58</v>
      </c>
      <c r="BK55642" s="98" t="s">
        <v>70</v>
      </c>
    </row>
    <row r="55643" spans="17:63" ht="29.25" customHeight="1" x14ac:dyDescent="0.2">
      <c r="Q55643" s="92" t="s">
        <v>50</v>
      </c>
      <c r="BF55643" s="101" t="s">
        <v>58</v>
      </c>
      <c r="BK55643" s="98" t="s">
        <v>70</v>
      </c>
    </row>
    <row r="55644" spans="17:63" ht="29.25" customHeight="1" x14ac:dyDescent="0.2">
      <c r="Q55644" s="92" t="s">
        <v>50</v>
      </c>
      <c r="BF55644" s="101" t="s">
        <v>58</v>
      </c>
      <c r="BK55644" s="98" t="s">
        <v>70</v>
      </c>
    </row>
    <row r="55645" spans="17:63" ht="29.25" customHeight="1" x14ac:dyDescent="0.2">
      <c r="Q55645" s="92" t="s">
        <v>50</v>
      </c>
      <c r="BF55645" s="101" t="s">
        <v>58</v>
      </c>
      <c r="BK55645" s="98" t="s">
        <v>70</v>
      </c>
    </row>
    <row r="55646" spans="17:63" ht="29.25" customHeight="1" x14ac:dyDescent="0.2">
      <c r="Q55646" s="92" t="s">
        <v>50</v>
      </c>
      <c r="BF55646" s="101" t="s">
        <v>58</v>
      </c>
      <c r="BK55646" s="98" t="s">
        <v>70</v>
      </c>
    </row>
    <row r="55647" spans="17:63" ht="29.25" customHeight="1" x14ac:dyDescent="0.2">
      <c r="Q55647" s="92" t="s">
        <v>50</v>
      </c>
      <c r="BF55647" s="101" t="s">
        <v>58</v>
      </c>
      <c r="BK55647" s="98" t="s">
        <v>70</v>
      </c>
    </row>
    <row r="55648" spans="17:63" ht="29.25" customHeight="1" x14ac:dyDescent="0.2">
      <c r="Q55648" s="92" t="s">
        <v>50</v>
      </c>
      <c r="BF55648" s="101" t="s">
        <v>58</v>
      </c>
      <c r="BK55648" s="98" t="s">
        <v>70</v>
      </c>
    </row>
    <row r="55649" spans="17:63" ht="29.25" customHeight="1" x14ac:dyDescent="0.2">
      <c r="Q55649" s="92" t="s">
        <v>50</v>
      </c>
      <c r="BF55649" s="101" t="s">
        <v>58</v>
      </c>
      <c r="BK55649" s="98" t="s">
        <v>70</v>
      </c>
    </row>
    <row r="55650" spans="17:63" ht="29.25" customHeight="1" x14ac:dyDescent="0.2">
      <c r="Q55650" s="92" t="s">
        <v>50</v>
      </c>
      <c r="BF55650" s="101" t="s">
        <v>58</v>
      </c>
      <c r="BK55650" s="98" t="s">
        <v>70</v>
      </c>
    </row>
    <row r="55651" spans="17:63" ht="29.25" customHeight="1" x14ac:dyDescent="0.2">
      <c r="Q55651" s="92" t="s">
        <v>50</v>
      </c>
      <c r="BF55651" s="101" t="s">
        <v>58</v>
      </c>
      <c r="BK55651" s="98" t="s">
        <v>70</v>
      </c>
    </row>
    <row r="55652" spans="17:63" ht="29.25" customHeight="1" x14ac:dyDescent="0.2">
      <c r="Q55652" s="92" t="s">
        <v>50</v>
      </c>
      <c r="BF55652" s="101" t="s">
        <v>58</v>
      </c>
      <c r="BK55652" s="98" t="s">
        <v>70</v>
      </c>
    </row>
    <row r="55653" spans="17:63" ht="29.25" customHeight="1" x14ac:dyDescent="0.2">
      <c r="Q55653" s="92" t="s">
        <v>50</v>
      </c>
      <c r="BF55653" s="101" t="s">
        <v>58</v>
      </c>
      <c r="BK55653" s="98" t="s">
        <v>70</v>
      </c>
    </row>
    <row r="55654" spans="17:63" ht="29.25" customHeight="1" x14ac:dyDescent="0.2">
      <c r="Q55654" s="92" t="s">
        <v>50</v>
      </c>
      <c r="BF55654" s="101" t="s">
        <v>58</v>
      </c>
      <c r="BK55654" s="98" t="s">
        <v>70</v>
      </c>
    </row>
    <row r="55655" spans="17:63" ht="29.25" customHeight="1" x14ac:dyDescent="0.2">
      <c r="Q55655" s="92" t="s">
        <v>50</v>
      </c>
      <c r="BF55655" s="101" t="s">
        <v>58</v>
      </c>
      <c r="BK55655" s="98" t="s">
        <v>70</v>
      </c>
    </row>
    <row r="55656" spans="17:63" ht="29.25" customHeight="1" x14ac:dyDescent="0.2">
      <c r="Q55656" s="92" t="s">
        <v>50</v>
      </c>
      <c r="BF55656" s="101" t="s">
        <v>58</v>
      </c>
      <c r="BK55656" s="98" t="s">
        <v>70</v>
      </c>
    </row>
    <row r="55657" spans="17:63" ht="29.25" customHeight="1" x14ac:dyDescent="0.2">
      <c r="Q55657" s="92" t="s">
        <v>50</v>
      </c>
      <c r="BF55657" s="101" t="s">
        <v>58</v>
      </c>
      <c r="BK55657" s="98" t="s">
        <v>70</v>
      </c>
    </row>
    <row r="55658" spans="17:63" ht="29.25" customHeight="1" x14ac:dyDescent="0.2">
      <c r="Q55658" s="92" t="s">
        <v>50</v>
      </c>
      <c r="BF55658" s="101" t="s">
        <v>58</v>
      </c>
      <c r="BK55658" s="98" t="s">
        <v>70</v>
      </c>
    </row>
    <row r="55659" spans="17:63" ht="29.25" customHeight="1" x14ac:dyDescent="0.2">
      <c r="Q55659" s="92" t="s">
        <v>50</v>
      </c>
      <c r="BF55659" s="101" t="s">
        <v>58</v>
      </c>
      <c r="BK55659" s="98" t="s">
        <v>70</v>
      </c>
    </row>
    <row r="55660" spans="17:63" ht="29.25" customHeight="1" x14ac:dyDescent="0.2">
      <c r="Q55660" s="92" t="s">
        <v>50</v>
      </c>
      <c r="BF55660" s="101" t="s">
        <v>58</v>
      </c>
      <c r="BK55660" s="98" t="s">
        <v>70</v>
      </c>
    </row>
    <row r="55661" spans="17:63" ht="29.25" customHeight="1" x14ac:dyDescent="0.2">
      <c r="Q55661" s="92" t="s">
        <v>50</v>
      </c>
      <c r="BF55661" s="101" t="s">
        <v>58</v>
      </c>
      <c r="BK55661" s="98" t="s">
        <v>70</v>
      </c>
    </row>
    <row r="55662" spans="17:63" ht="29.25" customHeight="1" x14ac:dyDescent="0.2">
      <c r="Q55662" s="92" t="s">
        <v>50</v>
      </c>
      <c r="BF55662" s="101" t="s">
        <v>58</v>
      </c>
      <c r="BK55662" s="98" t="s">
        <v>70</v>
      </c>
    </row>
    <row r="55663" spans="17:63" ht="29.25" customHeight="1" x14ac:dyDescent="0.2">
      <c r="Q55663" s="92" t="s">
        <v>50</v>
      </c>
      <c r="BF55663" s="101" t="s">
        <v>58</v>
      </c>
      <c r="BK55663" s="98" t="s">
        <v>70</v>
      </c>
    </row>
    <row r="55664" spans="17:63" ht="29.25" customHeight="1" x14ac:dyDescent="0.2">
      <c r="Q55664" s="92" t="s">
        <v>50</v>
      </c>
      <c r="BF55664" s="101" t="s">
        <v>58</v>
      </c>
      <c r="BK55664" s="98" t="s">
        <v>70</v>
      </c>
    </row>
    <row r="55665" spans="17:63" ht="29.25" customHeight="1" x14ac:dyDescent="0.2">
      <c r="Q55665" s="92" t="s">
        <v>50</v>
      </c>
      <c r="BF55665" s="101" t="s">
        <v>58</v>
      </c>
      <c r="BK55665" s="98" t="s">
        <v>70</v>
      </c>
    </row>
    <row r="55666" spans="17:63" ht="29.25" customHeight="1" x14ac:dyDescent="0.2">
      <c r="Q55666" s="92" t="s">
        <v>50</v>
      </c>
      <c r="BF55666" s="101" t="s">
        <v>58</v>
      </c>
      <c r="BK55666" s="98" t="s">
        <v>70</v>
      </c>
    </row>
    <row r="55667" spans="17:63" ht="29.25" customHeight="1" x14ac:dyDescent="0.2">
      <c r="Q55667" s="92" t="s">
        <v>50</v>
      </c>
      <c r="BF55667" s="101" t="s">
        <v>58</v>
      </c>
      <c r="BK55667" s="98" t="s">
        <v>70</v>
      </c>
    </row>
    <row r="55668" spans="17:63" ht="29.25" customHeight="1" x14ac:dyDescent="0.2">
      <c r="Q55668" s="92" t="s">
        <v>50</v>
      </c>
      <c r="BF55668" s="101" t="s">
        <v>58</v>
      </c>
      <c r="BK55668" s="98" t="s">
        <v>70</v>
      </c>
    </row>
    <row r="55669" spans="17:63" ht="29.25" customHeight="1" x14ac:dyDescent="0.2">
      <c r="Q55669" s="92" t="s">
        <v>50</v>
      </c>
      <c r="BF55669" s="101" t="s">
        <v>58</v>
      </c>
      <c r="BK55669" s="98" t="s">
        <v>70</v>
      </c>
    </row>
    <row r="55670" spans="17:63" ht="29.25" customHeight="1" x14ac:dyDescent="0.2">
      <c r="Q55670" s="92" t="s">
        <v>50</v>
      </c>
      <c r="BF55670" s="101" t="s">
        <v>58</v>
      </c>
      <c r="BK55670" s="98" t="s">
        <v>70</v>
      </c>
    </row>
    <row r="55671" spans="17:63" ht="29.25" customHeight="1" x14ac:dyDescent="0.2">
      <c r="Q55671" s="92" t="s">
        <v>50</v>
      </c>
      <c r="BF55671" s="101" t="s">
        <v>58</v>
      </c>
      <c r="BK55671" s="98" t="s">
        <v>70</v>
      </c>
    </row>
    <row r="55672" spans="17:63" ht="29.25" customHeight="1" x14ac:dyDescent="0.2">
      <c r="Q55672" s="92" t="s">
        <v>50</v>
      </c>
      <c r="BF55672" s="101" t="s">
        <v>58</v>
      </c>
      <c r="BK55672" s="98" t="s">
        <v>70</v>
      </c>
    </row>
    <row r="55673" spans="17:63" ht="29.25" customHeight="1" x14ac:dyDescent="0.2">
      <c r="Q55673" s="92" t="s">
        <v>50</v>
      </c>
      <c r="BF55673" s="101" t="s">
        <v>58</v>
      </c>
      <c r="BK55673" s="98" t="s">
        <v>70</v>
      </c>
    </row>
    <row r="55674" spans="17:63" ht="29.25" customHeight="1" x14ac:dyDescent="0.2">
      <c r="Q55674" s="92" t="s">
        <v>50</v>
      </c>
      <c r="BF55674" s="101" t="s">
        <v>58</v>
      </c>
      <c r="BK55674" s="98" t="s">
        <v>70</v>
      </c>
    </row>
    <row r="55675" spans="17:63" ht="29.25" customHeight="1" x14ac:dyDescent="0.2">
      <c r="Q55675" s="92" t="s">
        <v>50</v>
      </c>
      <c r="BF55675" s="101" t="s">
        <v>58</v>
      </c>
      <c r="BK55675" s="98" t="s">
        <v>70</v>
      </c>
    </row>
    <row r="55676" spans="17:63" ht="29.25" customHeight="1" x14ac:dyDescent="0.2">
      <c r="Q55676" s="92" t="s">
        <v>50</v>
      </c>
      <c r="BF55676" s="101" t="s">
        <v>58</v>
      </c>
      <c r="BK55676" s="98" t="s">
        <v>70</v>
      </c>
    </row>
    <row r="55677" spans="17:63" ht="29.25" customHeight="1" x14ac:dyDescent="0.2">
      <c r="Q55677" s="92" t="s">
        <v>50</v>
      </c>
      <c r="BF55677" s="101" t="s">
        <v>58</v>
      </c>
      <c r="BK55677" s="98" t="s">
        <v>70</v>
      </c>
    </row>
    <row r="55678" spans="17:63" ht="29.25" customHeight="1" x14ac:dyDescent="0.2">
      <c r="Q55678" s="92" t="s">
        <v>50</v>
      </c>
      <c r="BF55678" s="101" t="s">
        <v>58</v>
      </c>
      <c r="BK55678" s="98" t="s">
        <v>70</v>
      </c>
    </row>
    <row r="55679" spans="17:63" ht="29.25" customHeight="1" x14ac:dyDescent="0.2">
      <c r="Q55679" s="92" t="s">
        <v>50</v>
      </c>
      <c r="BF55679" s="101" t="s">
        <v>58</v>
      </c>
      <c r="BK55679" s="98" t="s">
        <v>70</v>
      </c>
    </row>
    <row r="55680" spans="17:63" ht="29.25" customHeight="1" x14ac:dyDescent="0.2">
      <c r="Q55680" s="92" t="s">
        <v>50</v>
      </c>
      <c r="BF55680" s="101" t="s">
        <v>58</v>
      </c>
      <c r="BK55680" s="98" t="s">
        <v>70</v>
      </c>
    </row>
    <row r="55681" spans="17:63" ht="29.25" customHeight="1" x14ac:dyDescent="0.2">
      <c r="Q55681" s="92" t="s">
        <v>50</v>
      </c>
      <c r="BF55681" s="101" t="s">
        <v>58</v>
      </c>
      <c r="BK55681" s="98" t="s">
        <v>70</v>
      </c>
    </row>
    <row r="55682" spans="17:63" ht="29.25" customHeight="1" x14ac:dyDescent="0.2">
      <c r="Q55682" s="92" t="s">
        <v>50</v>
      </c>
      <c r="BF55682" s="101" t="s">
        <v>58</v>
      </c>
      <c r="BK55682" s="98" t="s">
        <v>70</v>
      </c>
    </row>
    <row r="55683" spans="17:63" ht="29.25" customHeight="1" x14ac:dyDescent="0.2">
      <c r="Q55683" s="92" t="s">
        <v>50</v>
      </c>
      <c r="BF55683" s="101" t="s">
        <v>58</v>
      </c>
      <c r="BK55683" s="98" t="s">
        <v>70</v>
      </c>
    </row>
    <row r="55684" spans="17:63" ht="29.25" customHeight="1" x14ac:dyDescent="0.2">
      <c r="Q55684" s="92" t="s">
        <v>50</v>
      </c>
      <c r="BF55684" s="101" t="s">
        <v>58</v>
      </c>
      <c r="BK55684" s="98" t="s">
        <v>70</v>
      </c>
    </row>
    <row r="55685" spans="17:63" ht="29.25" customHeight="1" x14ac:dyDescent="0.2">
      <c r="Q55685" s="92" t="s">
        <v>50</v>
      </c>
      <c r="BF55685" s="101" t="s">
        <v>58</v>
      </c>
      <c r="BK55685" s="98" t="s">
        <v>70</v>
      </c>
    </row>
    <row r="55686" spans="17:63" ht="29.25" customHeight="1" x14ac:dyDescent="0.2">
      <c r="Q55686" s="92" t="s">
        <v>50</v>
      </c>
      <c r="BF55686" s="101" t="s">
        <v>58</v>
      </c>
      <c r="BK55686" s="98" t="s">
        <v>70</v>
      </c>
    </row>
    <row r="55687" spans="17:63" ht="29.25" customHeight="1" x14ac:dyDescent="0.2">
      <c r="Q55687" s="92" t="s">
        <v>50</v>
      </c>
      <c r="BF55687" s="101" t="s">
        <v>58</v>
      </c>
      <c r="BK55687" s="98" t="s">
        <v>70</v>
      </c>
    </row>
    <row r="55688" spans="17:63" ht="29.25" customHeight="1" x14ac:dyDescent="0.2">
      <c r="Q55688" s="92" t="s">
        <v>50</v>
      </c>
      <c r="BF55688" s="101" t="s">
        <v>58</v>
      </c>
      <c r="BK55688" s="98" t="s">
        <v>70</v>
      </c>
    </row>
    <row r="55689" spans="17:63" ht="29.25" customHeight="1" x14ac:dyDescent="0.2">
      <c r="Q55689" s="92" t="s">
        <v>50</v>
      </c>
      <c r="BF55689" s="101" t="s">
        <v>58</v>
      </c>
      <c r="BK55689" s="98" t="s">
        <v>70</v>
      </c>
    </row>
    <row r="55690" spans="17:63" ht="29.25" customHeight="1" x14ac:dyDescent="0.2">
      <c r="Q55690" s="92" t="s">
        <v>50</v>
      </c>
      <c r="BF55690" s="101" t="s">
        <v>58</v>
      </c>
      <c r="BK55690" s="98" t="s">
        <v>70</v>
      </c>
    </row>
    <row r="55691" spans="17:63" ht="29.25" customHeight="1" x14ac:dyDescent="0.2">
      <c r="Q55691" s="92" t="s">
        <v>50</v>
      </c>
      <c r="BF55691" s="101" t="s">
        <v>58</v>
      </c>
      <c r="BK55691" s="98" t="s">
        <v>70</v>
      </c>
    </row>
    <row r="55692" spans="17:63" ht="29.25" customHeight="1" x14ac:dyDescent="0.2">
      <c r="Q55692" s="92" t="s">
        <v>50</v>
      </c>
      <c r="BF55692" s="101" t="s">
        <v>58</v>
      </c>
      <c r="BK55692" s="98" t="s">
        <v>70</v>
      </c>
    </row>
    <row r="55693" spans="17:63" ht="29.25" customHeight="1" x14ac:dyDescent="0.2">
      <c r="Q55693" s="92" t="s">
        <v>50</v>
      </c>
      <c r="BF55693" s="101" t="s">
        <v>58</v>
      </c>
      <c r="BK55693" s="98" t="s">
        <v>70</v>
      </c>
    </row>
    <row r="55694" spans="17:63" ht="29.25" customHeight="1" x14ac:dyDescent="0.2">
      <c r="Q55694" s="92" t="s">
        <v>50</v>
      </c>
      <c r="BF55694" s="101" t="s">
        <v>58</v>
      </c>
      <c r="BK55694" s="98" t="s">
        <v>70</v>
      </c>
    </row>
    <row r="55695" spans="17:63" ht="29.25" customHeight="1" x14ac:dyDescent="0.2">
      <c r="Q55695" s="92" t="s">
        <v>50</v>
      </c>
      <c r="BF55695" s="101" t="s">
        <v>58</v>
      </c>
      <c r="BK55695" s="98" t="s">
        <v>70</v>
      </c>
    </row>
    <row r="55696" spans="17:63" ht="29.25" customHeight="1" x14ac:dyDescent="0.2">
      <c r="Q55696" s="92" t="s">
        <v>50</v>
      </c>
      <c r="BF55696" s="101" t="s">
        <v>58</v>
      </c>
      <c r="BK55696" s="98" t="s">
        <v>70</v>
      </c>
    </row>
    <row r="55697" spans="17:63" ht="29.25" customHeight="1" x14ac:dyDescent="0.2">
      <c r="Q55697" s="92" t="s">
        <v>50</v>
      </c>
      <c r="BF55697" s="101" t="s">
        <v>58</v>
      </c>
      <c r="BK55697" s="98" t="s">
        <v>70</v>
      </c>
    </row>
    <row r="55698" spans="17:63" ht="29.25" customHeight="1" x14ac:dyDescent="0.2">
      <c r="Q55698" s="92" t="s">
        <v>50</v>
      </c>
      <c r="BF55698" s="101" t="s">
        <v>58</v>
      </c>
      <c r="BK55698" s="98" t="s">
        <v>70</v>
      </c>
    </row>
    <row r="55699" spans="17:63" ht="29.25" customHeight="1" x14ac:dyDescent="0.2">
      <c r="Q55699" s="92" t="s">
        <v>50</v>
      </c>
      <c r="BF55699" s="101" t="s">
        <v>58</v>
      </c>
      <c r="BK55699" s="98" t="s">
        <v>70</v>
      </c>
    </row>
    <row r="55700" spans="17:63" ht="29.25" customHeight="1" x14ac:dyDescent="0.2">
      <c r="Q55700" s="92" t="s">
        <v>50</v>
      </c>
      <c r="BF55700" s="101" t="s">
        <v>58</v>
      </c>
      <c r="BK55700" s="98" t="s">
        <v>70</v>
      </c>
    </row>
    <row r="55701" spans="17:63" ht="29.25" customHeight="1" x14ac:dyDescent="0.2">
      <c r="Q55701" s="92" t="s">
        <v>50</v>
      </c>
      <c r="BF55701" s="101" t="s">
        <v>58</v>
      </c>
      <c r="BK55701" s="98" t="s">
        <v>70</v>
      </c>
    </row>
    <row r="55702" spans="17:63" ht="29.25" customHeight="1" x14ac:dyDescent="0.2">
      <c r="Q55702" s="92" t="s">
        <v>50</v>
      </c>
      <c r="BF55702" s="101" t="s">
        <v>58</v>
      </c>
      <c r="BK55702" s="98" t="s">
        <v>70</v>
      </c>
    </row>
    <row r="55703" spans="17:63" ht="29.25" customHeight="1" x14ac:dyDescent="0.2">
      <c r="Q55703" s="92" t="s">
        <v>50</v>
      </c>
      <c r="BF55703" s="101" t="s">
        <v>58</v>
      </c>
      <c r="BK55703" s="98" t="s">
        <v>70</v>
      </c>
    </row>
    <row r="55704" spans="17:63" ht="29.25" customHeight="1" x14ac:dyDescent="0.2">
      <c r="Q55704" s="92" t="s">
        <v>50</v>
      </c>
      <c r="BF55704" s="101" t="s">
        <v>58</v>
      </c>
      <c r="BK55704" s="98" t="s">
        <v>70</v>
      </c>
    </row>
    <row r="55705" spans="17:63" ht="29.25" customHeight="1" x14ac:dyDescent="0.2">
      <c r="Q55705" s="92" t="s">
        <v>50</v>
      </c>
      <c r="BF55705" s="101" t="s">
        <v>58</v>
      </c>
      <c r="BK55705" s="98" t="s">
        <v>70</v>
      </c>
    </row>
    <row r="55706" spans="17:63" ht="29.25" customHeight="1" x14ac:dyDescent="0.2">
      <c r="Q55706" s="92" t="s">
        <v>50</v>
      </c>
      <c r="BF55706" s="101" t="s">
        <v>58</v>
      </c>
      <c r="BK55706" s="98" t="s">
        <v>70</v>
      </c>
    </row>
    <row r="55707" spans="17:63" ht="29.25" customHeight="1" x14ac:dyDescent="0.2">
      <c r="Q55707" s="92" t="s">
        <v>50</v>
      </c>
      <c r="BF55707" s="101" t="s">
        <v>58</v>
      </c>
      <c r="BK55707" s="98" t="s">
        <v>70</v>
      </c>
    </row>
    <row r="55708" spans="17:63" ht="29.25" customHeight="1" x14ac:dyDescent="0.2">
      <c r="Q55708" s="92" t="s">
        <v>50</v>
      </c>
      <c r="BF55708" s="101" t="s">
        <v>58</v>
      </c>
      <c r="BK55708" s="98" t="s">
        <v>70</v>
      </c>
    </row>
    <row r="55709" spans="17:63" ht="29.25" customHeight="1" x14ac:dyDescent="0.2">
      <c r="Q55709" s="92" t="s">
        <v>50</v>
      </c>
      <c r="BF55709" s="101" t="s">
        <v>58</v>
      </c>
      <c r="BK55709" s="98" t="s">
        <v>70</v>
      </c>
    </row>
    <row r="55710" spans="17:63" ht="29.25" customHeight="1" x14ac:dyDescent="0.2">
      <c r="Q55710" s="92" t="s">
        <v>50</v>
      </c>
      <c r="BF55710" s="101" t="s">
        <v>58</v>
      </c>
      <c r="BK55710" s="98" t="s">
        <v>70</v>
      </c>
    </row>
    <row r="55711" spans="17:63" ht="29.25" customHeight="1" x14ac:dyDescent="0.2">
      <c r="Q55711" s="92" t="s">
        <v>50</v>
      </c>
      <c r="BF55711" s="101" t="s">
        <v>58</v>
      </c>
      <c r="BK55711" s="98" t="s">
        <v>70</v>
      </c>
    </row>
    <row r="55712" spans="17:63" ht="29.25" customHeight="1" x14ac:dyDescent="0.2">
      <c r="Q55712" s="92" t="s">
        <v>50</v>
      </c>
      <c r="BF55712" s="101" t="s">
        <v>58</v>
      </c>
      <c r="BK55712" s="98" t="s">
        <v>70</v>
      </c>
    </row>
    <row r="55713" spans="17:63" ht="29.25" customHeight="1" x14ac:dyDescent="0.2">
      <c r="Q55713" s="92" t="s">
        <v>50</v>
      </c>
      <c r="BF55713" s="101" t="s">
        <v>58</v>
      </c>
      <c r="BK55713" s="98" t="s">
        <v>70</v>
      </c>
    </row>
    <row r="55714" spans="17:63" ht="29.25" customHeight="1" x14ac:dyDescent="0.2">
      <c r="Q55714" s="92" t="s">
        <v>50</v>
      </c>
      <c r="BF55714" s="101" t="s">
        <v>58</v>
      </c>
      <c r="BK55714" s="98" t="s">
        <v>70</v>
      </c>
    </row>
    <row r="55715" spans="17:63" ht="29.25" customHeight="1" x14ac:dyDescent="0.2">
      <c r="Q55715" s="92" t="s">
        <v>50</v>
      </c>
      <c r="BF55715" s="101" t="s">
        <v>58</v>
      </c>
      <c r="BK55715" s="98" t="s">
        <v>70</v>
      </c>
    </row>
    <row r="55716" spans="17:63" ht="29.25" customHeight="1" x14ac:dyDescent="0.2">
      <c r="Q55716" s="92" t="s">
        <v>50</v>
      </c>
      <c r="BF55716" s="101" t="s">
        <v>58</v>
      </c>
      <c r="BK55716" s="98" t="s">
        <v>70</v>
      </c>
    </row>
    <row r="55717" spans="17:63" ht="29.25" customHeight="1" x14ac:dyDescent="0.2">
      <c r="Q55717" s="92" t="s">
        <v>50</v>
      </c>
      <c r="BF55717" s="101" t="s">
        <v>58</v>
      </c>
      <c r="BK55717" s="98" t="s">
        <v>70</v>
      </c>
    </row>
    <row r="55718" spans="17:63" ht="29.25" customHeight="1" x14ac:dyDescent="0.2">
      <c r="Q55718" s="92" t="s">
        <v>50</v>
      </c>
      <c r="BF55718" s="101" t="s">
        <v>58</v>
      </c>
      <c r="BK55718" s="98" t="s">
        <v>70</v>
      </c>
    </row>
    <row r="55719" spans="17:63" ht="29.25" customHeight="1" x14ac:dyDescent="0.2">
      <c r="Q55719" s="92" t="s">
        <v>50</v>
      </c>
      <c r="BF55719" s="101" t="s">
        <v>58</v>
      </c>
      <c r="BK55719" s="98" t="s">
        <v>70</v>
      </c>
    </row>
    <row r="55720" spans="17:63" ht="29.25" customHeight="1" x14ac:dyDescent="0.2">
      <c r="Q55720" s="92" t="s">
        <v>50</v>
      </c>
      <c r="BF55720" s="101" t="s">
        <v>58</v>
      </c>
      <c r="BK55720" s="98" t="s">
        <v>70</v>
      </c>
    </row>
    <row r="55721" spans="17:63" ht="29.25" customHeight="1" x14ac:dyDescent="0.2">
      <c r="Q55721" s="92" t="s">
        <v>50</v>
      </c>
      <c r="BF55721" s="101" t="s">
        <v>58</v>
      </c>
      <c r="BK55721" s="98" t="s">
        <v>70</v>
      </c>
    </row>
    <row r="55722" spans="17:63" ht="29.25" customHeight="1" x14ac:dyDescent="0.2">
      <c r="Q55722" s="92" t="s">
        <v>50</v>
      </c>
      <c r="BF55722" s="101" t="s">
        <v>58</v>
      </c>
      <c r="BK55722" s="98" t="s">
        <v>70</v>
      </c>
    </row>
    <row r="55723" spans="17:63" ht="29.25" customHeight="1" x14ac:dyDescent="0.2">
      <c r="Q55723" s="92" t="s">
        <v>50</v>
      </c>
      <c r="BF55723" s="101" t="s">
        <v>58</v>
      </c>
      <c r="BK55723" s="98" t="s">
        <v>70</v>
      </c>
    </row>
    <row r="55724" spans="17:63" ht="29.25" customHeight="1" x14ac:dyDescent="0.2">
      <c r="Q55724" s="92" t="s">
        <v>50</v>
      </c>
      <c r="BF55724" s="101" t="s">
        <v>58</v>
      </c>
      <c r="BK55724" s="98" t="s">
        <v>70</v>
      </c>
    </row>
    <row r="55725" spans="17:63" ht="29.25" customHeight="1" x14ac:dyDescent="0.2">
      <c r="Q55725" s="92" t="s">
        <v>50</v>
      </c>
      <c r="BF55725" s="101" t="s">
        <v>58</v>
      </c>
      <c r="BK55725" s="98" t="s">
        <v>70</v>
      </c>
    </row>
    <row r="55726" spans="17:63" ht="29.25" customHeight="1" x14ac:dyDescent="0.2">
      <c r="Q55726" s="92" t="s">
        <v>50</v>
      </c>
      <c r="BF55726" s="101" t="s">
        <v>58</v>
      </c>
      <c r="BK55726" s="98" t="s">
        <v>70</v>
      </c>
    </row>
    <row r="55727" spans="17:63" ht="29.25" customHeight="1" x14ac:dyDescent="0.2">
      <c r="Q55727" s="92" t="s">
        <v>50</v>
      </c>
      <c r="BF55727" s="101" t="s">
        <v>58</v>
      </c>
      <c r="BK55727" s="98" t="s">
        <v>70</v>
      </c>
    </row>
    <row r="55728" spans="17:63" ht="29.25" customHeight="1" x14ac:dyDescent="0.2">
      <c r="Q55728" s="92" t="s">
        <v>50</v>
      </c>
      <c r="BF55728" s="101" t="s">
        <v>58</v>
      </c>
      <c r="BK55728" s="98" t="s">
        <v>70</v>
      </c>
    </row>
    <row r="55729" spans="17:63" ht="29.25" customHeight="1" x14ac:dyDescent="0.2">
      <c r="Q55729" s="92" t="s">
        <v>50</v>
      </c>
      <c r="BF55729" s="101" t="s">
        <v>58</v>
      </c>
      <c r="BK55729" s="98" t="s">
        <v>70</v>
      </c>
    </row>
    <row r="55730" spans="17:63" ht="29.25" customHeight="1" x14ac:dyDescent="0.2">
      <c r="Q55730" s="92" t="s">
        <v>50</v>
      </c>
      <c r="BF55730" s="101" t="s">
        <v>58</v>
      </c>
      <c r="BK55730" s="98" t="s">
        <v>70</v>
      </c>
    </row>
    <row r="55731" spans="17:63" ht="29.25" customHeight="1" x14ac:dyDescent="0.2">
      <c r="Q55731" s="92" t="s">
        <v>50</v>
      </c>
      <c r="BF55731" s="101" t="s">
        <v>58</v>
      </c>
      <c r="BK55731" s="98" t="s">
        <v>70</v>
      </c>
    </row>
    <row r="55732" spans="17:63" ht="29.25" customHeight="1" x14ac:dyDescent="0.2">
      <c r="Q55732" s="92" t="s">
        <v>50</v>
      </c>
      <c r="BF55732" s="101" t="s">
        <v>58</v>
      </c>
      <c r="BK55732" s="98" t="s">
        <v>70</v>
      </c>
    </row>
    <row r="55733" spans="17:63" ht="29.25" customHeight="1" x14ac:dyDescent="0.2">
      <c r="Q55733" s="92" t="s">
        <v>50</v>
      </c>
      <c r="BF55733" s="101" t="s">
        <v>58</v>
      </c>
      <c r="BK55733" s="98" t="s">
        <v>70</v>
      </c>
    </row>
    <row r="55734" spans="17:63" ht="29.25" customHeight="1" x14ac:dyDescent="0.2">
      <c r="Q55734" s="92" t="s">
        <v>50</v>
      </c>
      <c r="BF55734" s="101" t="s">
        <v>58</v>
      </c>
      <c r="BK55734" s="98" t="s">
        <v>70</v>
      </c>
    </row>
    <row r="55735" spans="17:63" ht="29.25" customHeight="1" x14ac:dyDescent="0.2">
      <c r="Q55735" s="92" t="s">
        <v>50</v>
      </c>
      <c r="BF55735" s="101" t="s">
        <v>58</v>
      </c>
      <c r="BK55735" s="98" t="s">
        <v>70</v>
      </c>
    </row>
    <row r="55736" spans="17:63" ht="29.25" customHeight="1" x14ac:dyDescent="0.2">
      <c r="Q55736" s="92" t="s">
        <v>50</v>
      </c>
      <c r="BF55736" s="101" t="s">
        <v>58</v>
      </c>
      <c r="BK55736" s="98" t="s">
        <v>70</v>
      </c>
    </row>
    <row r="55737" spans="17:63" ht="29.25" customHeight="1" x14ac:dyDescent="0.2">
      <c r="Q55737" s="92" t="s">
        <v>50</v>
      </c>
      <c r="BF55737" s="101" t="s">
        <v>58</v>
      </c>
      <c r="BK55737" s="98" t="s">
        <v>70</v>
      </c>
    </row>
    <row r="55738" spans="17:63" ht="29.25" customHeight="1" x14ac:dyDescent="0.2">
      <c r="Q55738" s="92" t="s">
        <v>50</v>
      </c>
      <c r="BF55738" s="101" t="s">
        <v>58</v>
      </c>
      <c r="BK55738" s="98" t="s">
        <v>70</v>
      </c>
    </row>
    <row r="55739" spans="17:63" ht="29.25" customHeight="1" x14ac:dyDescent="0.2">
      <c r="Q55739" s="92" t="s">
        <v>50</v>
      </c>
      <c r="BF55739" s="101" t="s">
        <v>58</v>
      </c>
      <c r="BK55739" s="98" t="s">
        <v>70</v>
      </c>
    </row>
    <row r="55740" spans="17:63" ht="29.25" customHeight="1" x14ac:dyDescent="0.2">
      <c r="Q55740" s="92" t="s">
        <v>50</v>
      </c>
      <c r="BF55740" s="101" t="s">
        <v>58</v>
      </c>
      <c r="BK55740" s="98" t="s">
        <v>70</v>
      </c>
    </row>
    <row r="55741" spans="17:63" ht="29.25" customHeight="1" x14ac:dyDescent="0.2">
      <c r="Q55741" s="92" t="s">
        <v>50</v>
      </c>
      <c r="BF55741" s="101" t="s">
        <v>58</v>
      </c>
      <c r="BK55741" s="98" t="s">
        <v>70</v>
      </c>
    </row>
    <row r="55742" spans="17:63" ht="29.25" customHeight="1" x14ac:dyDescent="0.2">
      <c r="Q55742" s="92" t="s">
        <v>50</v>
      </c>
      <c r="BF55742" s="101" t="s">
        <v>58</v>
      </c>
      <c r="BK55742" s="98" t="s">
        <v>70</v>
      </c>
    </row>
    <row r="55743" spans="17:63" ht="29.25" customHeight="1" x14ac:dyDescent="0.2">
      <c r="Q55743" s="92" t="s">
        <v>50</v>
      </c>
      <c r="BF55743" s="101" t="s">
        <v>58</v>
      </c>
      <c r="BK55743" s="98" t="s">
        <v>70</v>
      </c>
    </row>
    <row r="55744" spans="17:63" ht="29.25" customHeight="1" x14ac:dyDescent="0.2">
      <c r="Q55744" s="92" t="s">
        <v>50</v>
      </c>
      <c r="BF55744" s="101" t="s">
        <v>58</v>
      </c>
      <c r="BK55744" s="98" t="s">
        <v>70</v>
      </c>
    </row>
    <row r="55745" spans="17:63" ht="29.25" customHeight="1" x14ac:dyDescent="0.2">
      <c r="Q55745" s="92" t="s">
        <v>50</v>
      </c>
      <c r="BF55745" s="101" t="s">
        <v>58</v>
      </c>
      <c r="BK55745" s="98" t="s">
        <v>70</v>
      </c>
    </row>
    <row r="55746" spans="17:63" ht="29.25" customHeight="1" x14ac:dyDescent="0.2">
      <c r="Q55746" s="92" t="s">
        <v>50</v>
      </c>
      <c r="BF55746" s="101" t="s">
        <v>58</v>
      </c>
      <c r="BK55746" s="98" t="s">
        <v>70</v>
      </c>
    </row>
    <row r="55747" spans="17:63" ht="29.25" customHeight="1" x14ac:dyDescent="0.2">
      <c r="Q55747" s="92" t="s">
        <v>50</v>
      </c>
      <c r="BF55747" s="101" t="s">
        <v>58</v>
      </c>
      <c r="BK55747" s="98" t="s">
        <v>70</v>
      </c>
    </row>
    <row r="55748" spans="17:63" ht="29.25" customHeight="1" x14ac:dyDescent="0.2">
      <c r="Q55748" s="92" t="s">
        <v>50</v>
      </c>
      <c r="BF55748" s="101" t="s">
        <v>58</v>
      </c>
      <c r="BK55748" s="98" t="s">
        <v>70</v>
      </c>
    </row>
    <row r="55749" spans="17:63" ht="29.25" customHeight="1" x14ac:dyDescent="0.2">
      <c r="Q55749" s="92" t="s">
        <v>50</v>
      </c>
      <c r="BF55749" s="101" t="s">
        <v>58</v>
      </c>
      <c r="BK55749" s="98" t="s">
        <v>70</v>
      </c>
    </row>
    <row r="55750" spans="17:63" ht="29.25" customHeight="1" x14ac:dyDescent="0.2">
      <c r="Q55750" s="92" t="s">
        <v>50</v>
      </c>
      <c r="BF55750" s="101" t="s">
        <v>58</v>
      </c>
      <c r="BK55750" s="98" t="s">
        <v>70</v>
      </c>
    </row>
    <row r="55751" spans="17:63" ht="29.25" customHeight="1" x14ac:dyDescent="0.2">
      <c r="Q55751" s="92" t="s">
        <v>50</v>
      </c>
      <c r="BF55751" s="101" t="s">
        <v>58</v>
      </c>
      <c r="BK55751" s="98" t="s">
        <v>70</v>
      </c>
    </row>
    <row r="55752" spans="17:63" ht="29.25" customHeight="1" x14ac:dyDescent="0.2">
      <c r="Q55752" s="92" t="s">
        <v>50</v>
      </c>
      <c r="BF55752" s="101" t="s">
        <v>58</v>
      </c>
      <c r="BK55752" s="98" t="s">
        <v>70</v>
      </c>
    </row>
    <row r="55753" spans="17:63" ht="29.25" customHeight="1" x14ac:dyDescent="0.2">
      <c r="Q55753" s="92" t="s">
        <v>50</v>
      </c>
      <c r="BF55753" s="101" t="s">
        <v>58</v>
      </c>
      <c r="BK55753" s="98" t="s">
        <v>70</v>
      </c>
    </row>
    <row r="55754" spans="17:63" ht="29.25" customHeight="1" x14ac:dyDescent="0.2">
      <c r="Q55754" s="92" t="s">
        <v>50</v>
      </c>
      <c r="BF55754" s="101" t="s">
        <v>58</v>
      </c>
      <c r="BK55754" s="98" t="s">
        <v>70</v>
      </c>
    </row>
    <row r="55755" spans="17:63" ht="29.25" customHeight="1" x14ac:dyDescent="0.2">
      <c r="Q55755" s="92" t="s">
        <v>50</v>
      </c>
      <c r="BF55755" s="101" t="s">
        <v>58</v>
      </c>
      <c r="BK55755" s="98" t="s">
        <v>70</v>
      </c>
    </row>
    <row r="55756" spans="17:63" ht="29.25" customHeight="1" x14ac:dyDescent="0.2">
      <c r="Q55756" s="92" t="s">
        <v>50</v>
      </c>
      <c r="BF55756" s="101" t="s">
        <v>58</v>
      </c>
      <c r="BK55756" s="98" t="s">
        <v>70</v>
      </c>
    </row>
    <row r="55757" spans="17:63" ht="29.25" customHeight="1" x14ac:dyDescent="0.2">
      <c r="Q55757" s="92" t="s">
        <v>50</v>
      </c>
      <c r="BF55757" s="101" t="s">
        <v>58</v>
      </c>
      <c r="BK55757" s="98" t="s">
        <v>70</v>
      </c>
    </row>
    <row r="55758" spans="17:63" ht="29.25" customHeight="1" x14ac:dyDescent="0.2">
      <c r="Q55758" s="92" t="s">
        <v>50</v>
      </c>
      <c r="BF55758" s="101" t="s">
        <v>58</v>
      </c>
      <c r="BK55758" s="98" t="s">
        <v>70</v>
      </c>
    </row>
    <row r="55759" spans="17:63" ht="29.25" customHeight="1" x14ac:dyDescent="0.2">
      <c r="Q55759" s="92" t="s">
        <v>50</v>
      </c>
      <c r="BF55759" s="101" t="s">
        <v>58</v>
      </c>
      <c r="BK55759" s="98" t="s">
        <v>70</v>
      </c>
    </row>
    <row r="55760" spans="17:63" ht="29.25" customHeight="1" x14ac:dyDescent="0.2">
      <c r="Q55760" s="92" t="s">
        <v>50</v>
      </c>
      <c r="BF55760" s="101" t="s">
        <v>58</v>
      </c>
      <c r="BK55760" s="98" t="s">
        <v>70</v>
      </c>
    </row>
    <row r="55761" spans="17:63" ht="29.25" customHeight="1" x14ac:dyDescent="0.2">
      <c r="Q55761" s="92" t="s">
        <v>50</v>
      </c>
      <c r="BF55761" s="101" t="s">
        <v>58</v>
      </c>
      <c r="BK55761" s="98" t="s">
        <v>70</v>
      </c>
    </row>
    <row r="55762" spans="17:63" ht="29.25" customHeight="1" x14ac:dyDescent="0.2">
      <c r="Q55762" s="92" t="s">
        <v>50</v>
      </c>
      <c r="BF55762" s="101" t="s">
        <v>58</v>
      </c>
      <c r="BK55762" s="98" t="s">
        <v>70</v>
      </c>
    </row>
    <row r="55763" spans="17:63" ht="29.25" customHeight="1" x14ac:dyDescent="0.2">
      <c r="Q55763" s="92" t="s">
        <v>50</v>
      </c>
      <c r="BF55763" s="101" t="s">
        <v>58</v>
      </c>
      <c r="BK55763" s="98" t="s">
        <v>70</v>
      </c>
    </row>
    <row r="55764" spans="17:63" ht="29.25" customHeight="1" x14ac:dyDescent="0.2">
      <c r="Q55764" s="92" t="s">
        <v>50</v>
      </c>
      <c r="BF55764" s="101" t="s">
        <v>58</v>
      </c>
      <c r="BK55764" s="98" t="s">
        <v>70</v>
      </c>
    </row>
    <row r="55765" spans="17:63" ht="29.25" customHeight="1" x14ac:dyDescent="0.2">
      <c r="Q55765" s="92" t="s">
        <v>50</v>
      </c>
      <c r="BF55765" s="101" t="s">
        <v>58</v>
      </c>
      <c r="BK55765" s="98" t="s">
        <v>70</v>
      </c>
    </row>
    <row r="55766" spans="17:63" ht="29.25" customHeight="1" x14ac:dyDescent="0.2">
      <c r="Q55766" s="92" t="s">
        <v>50</v>
      </c>
      <c r="BF55766" s="101" t="s">
        <v>58</v>
      </c>
      <c r="BK55766" s="98" t="s">
        <v>70</v>
      </c>
    </row>
    <row r="55767" spans="17:63" ht="29.25" customHeight="1" x14ac:dyDescent="0.2">
      <c r="Q55767" s="92" t="s">
        <v>50</v>
      </c>
      <c r="BF55767" s="101" t="s">
        <v>58</v>
      </c>
      <c r="BK55767" s="98" t="s">
        <v>70</v>
      </c>
    </row>
    <row r="55768" spans="17:63" ht="29.25" customHeight="1" x14ac:dyDescent="0.2">
      <c r="Q55768" s="92" t="s">
        <v>50</v>
      </c>
      <c r="BF55768" s="101" t="s">
        <v>58</v>
      </c>
      <c r="BK55768" s="98" t="s">
        <v>70</v>
      </c>
    </row>
    <row r="55769" spans="17:63" ht="29.25" customHeight="1" x14ac:dyDescent="0.2">
      <c r="Q55769" s="92" t="s">
        <v>50</v>
      </c>
      <c r="BF55769" s="101" t="s">
        <v>58</v>
      </c>
      <c r="BK55769" s="98" t="s">
        <v>70</v>
      </c>
    </row>
    <row r="55770" spans="17:63" ht="29.25" customHeight="1" x14ac:dyDescent="0.2">
      <c r="Q55770" s="92" t="s">
        <v>50</v>
      </c>
      <c r="BF55770" s="101" t="s">
        <v>58</v>
      </c>
      <c r="BK55770" s="98" t="s">
        <v>70</v>
      </c>
    </row>
    <row r="55771" spans="17:63" ht="29.25" customHeight="1" x14ac:dyDescent="0.2">
      <c r="Q55771" s="92" t="s">
        <v>50</v>
      </c>
      <c r="BF55771" s="101" t="s">
        <v>58</v>
      </c>
      <c r="BK55771" s="98" t="s">
        <v>70</v>
      </c>
    </row>
    <row r="55772" spans="17:63" ht="29.25" customHeight="1" x14ac:dyDescent="0.2">
      <c r="Q55772" s="92" t="s">
        <v>50</v>
      </c>
      <c r="BF55772" s="101" t="s">
        <v>58</v>
      </c>
      <c r="BK55772" s="98" t="s">
        <v>70</v>
      </c>
    </row>
    <row r="55773" spans="17:63" ht="29.25" customHeight="1" x14ac:dyDescent="0.2">
      <c r="Q55773" s="92" t="s">
        <v>50</v>
      </c>
      <c r="BF55773" s="101" t="s">
        <v>58</v>
      </c>
      <c r="BK55773" s="98" t="s">
        <v>70</v>
      </c>
    </row>
    <row r="55774" spans="17:63" ht="29.25" customHeight="1" x14ac:dyDescent="0.2">
      <c r="Q55774" s="92" t="s">
        <v>50</v>
      </c>
      <c r="BF55774" s="101" t="s">
        <v>58</v>
      </c>
      <c r="BK55774" s="98" t="s">
        <v>70</v>
      </c>
    </row>
    <row r="55775" spans="17:63" ht="29.25" customHeight="1" x14ac:dyDescent="0.2">
      <c r="Q55775" s="92" t="s">
        <v>50</v>
      </c>
      <c r="BF55775" s="101" t="s">
        <v>58</v>
      </c>
      <c r="BK55775" s="98" t="s">
        <v>70</v>
      </c>
    </row>
    <row r="55776" spans="17:63" ht="29.25" customHeight="1" x14ac:dyDescent="0.2">
      <c r="Q55776" s="92" t="s">
        <v>50</v>
      </c>
      <c r="BF55776" s="101" t="s">
        <v>58</v>
      </c>
      <c r="BK55776" s="98" t="s">
        <v>70</v>
      </c>
    </row>
    <row r="55777" spans="17:63" ht="29.25" customHeight="1" x14ac:dyDescent="0.2">
      <c r="Q55777" s="92" t="s">
        <v>50</v>
      </c>
      <c r="BF55777" s="101" t="s">
        <v>58</v>
      </c>
      <c r="BK55777" s="98" t="s">
        <v>70</v>
      </c>
    </row>
    <row r="55778" spans="17:63" ht="29.25" customHeight="1" x14ac:dyDescent="0.2">
      <c r="Q55778" s="92" t="s">
        <v>50</v>
      </c>
      <c r="BF55778" s="101" t="s">
        <v>58</v>
      </c>
      <c r="BK55778" s="98" t="s">
        <v>70</v>
      </c>
    </row>
    <row r="55779" spans="17:63" ht="29.25" customHeight="1" x14ac:dyDescent="0.2">
      <c r="Q55779" s="92" t="s">
        <v>50</v>
      </c>
      <c r="BF55779" s="101" t="s">
        <v>58</v>
      </c>
      <c r="BK55779" s="98" t="s">
        <v>70</v>
      </c>
    </row>
    <row r="55780" spans="17:63" ht="29.25" customHeight="1" x14ac:dyDescent="0.2">
      <c r="Q55780" s="92" t="s">
        <v>50</v>
      </c>
      <c r="BF55780" s="101" t="s">
        <v>58</v>
      </c>
      <c r="BK55780" s="98" t="s">
        <v>70</v>
      </c>
    </row>
    <row r="55781" spans="17:63" ht="29.25" customHeight="1" x14ac:dyDescent="0.2">
      <c r="Q55781" s="92" t="s">
        <v>50</v>
      </c>
      <c r="BF55781" s="101" t="s">
        <v>58</v>
      </c>
      <c r="BK55781" s="98" t="s">
        <v>70</v>
      </c>
    </row>
    <row r="55782" spans="17:63" ht="29.25" customHeight="1" x14ac:dyDescent="0.2">
      <c r="Q55782" s="92" t="s">
        <v>50</v>
      </c>
      <c r="BF55782" s="101" t="s">
        <v>58</v>
      </c>
      <c r="BK55782" s="98" t="s">
        <v>70</v>
      </c>
    </row>
    <row r="55783" spans="17:63" ht="29.25" customHeight="1" x14ac:dyDescent="0.2">
      <c r="Q55783" s="92" t="s">
        <v>50</v>
      </c>
      <c r="BF55783" s="101" t="s">
        <v>58</v>
      </c>
      <c r="BK55783" s="98" t="s">
        <v>70</v>
      </c>
    </row>
    <row r="55784" spans="17:63" ht="29.25" customHeight="1" x14ac:dyDescent="0.2">
      <c r="Q55784" s="92" t="s">
        <v>50</v>
      </c>
      <c r="BF55784" s="101" t="s">
        <v>58</v>
      </c>
      <c r="BK55784" s="98" t="s">
        <v>70</v>
      </c>
    </row>
    <row r="55785" spans="17:63" ht="29.25" customHeight="1" x14ac:dyDescent="0.2">
      <c r="Q55785" s="92" t="s">
        <v>50</v>
      </c>
      <c r="BF55785" s="101" t="s">
        <v>58</v>
      </c>
      <c r="BK55785" s="98" t="s">
        <v>70</v>
      </c>
    </row>
    <row r="55786" spans="17:63" ht="29.25" customHeight="1" x14ac:dyDescent="0.2">
      <c r="Q55786" s="92" t="s">
        <v>50</v>
      </c>
      <c r="BF55786" s="101" t="s">
        <v>58</v>
      </c>
      <c r="BK55786" s="98" t="s">
        <v>70</v>
      </c>
    </row>
    <row r="55787" spans="17:63" ht="29.25" customHeight="1" x14ac:dyDescent="0.2">
      <c r="Q55787" s="92" t="s">
        <v>50</v>
      </c>
      <c r="BF55787" s="101" t="s">
        <v>58</v>
      </c>
      <c r="BK55787" s="98" t="s">
        <v>70</v>
      </c>
    </row>
    <row r="55788" spans="17:63" ht="29.25" customHeight="1" x14ac:dyDescent="0.2">
      <c r="Q55788" s="92" t="s">
        <v>50</v>
      </c>
      <c r="BF55788" s="101" t="s">
        <v>58</v>
      </c>
      <c r="BK55788" s="98" t="s">
        <v>70</v>
      </c>
    </row>
    <row r="55789" spans="17:63" ht="29.25" customHeight="1" x14ac:dyDescent="0.2">
      <c r="Q55789" s="92" t="s">
        <v>50</v>
      </c>
      <c r="BF55789" s="101" t="s">
        <v>58</v>
      </c>
      <c r="BK55789" s="98" t="s">
        <v>70</v>
      </c>
    </row>
    <row r="55790" spans="17:63" ht="29.25" customHeight="1" x14ac:dyDescent="0.2">
      <c r="Q55790" s="92" t="s">
        <v>50</v>
      </c>
      <c r="BF55790" s="101" t="s">
        <v>58</v>
      </c>
      <c r="BK55790" s="98" t="s">
        <v>70</v>
      </c>
    </row>
    <row r="55791" spans="17:63" ht="29.25" customHeight="1" x14ac:dyDescent="0.2">
      <c r="Q55791" s="92" t="s">
        <v>50</v>
      </c>
      <c r="BF55791" s="101" t="s">
        <v>58</v>
      </c>
      <c r="BK55791" s="98" t="s">
        <v>70</v>
      </c>
    </row>
    <row r="55792" spans="17:63" ht="29.25" customHeight="1" x14ac:dyDescent="0.2">
      <c r="Q55792" s="92" t="s">
        <v>50</v>
      </c>
      <c r="BF55792" s="101" t="s">
        <v>58</v>
      </c>
      <c r="BK55792" s="98" t="s">
        <v>70</v>
      </c>
    </row>
    <row r="55793" spans="17:63" ht="29.25" customHeight="1" x14ac:dyDescent="0.2">
      <c r="Q55793" s="92" t="s">
        <v>50</v>
      </c>
      <c r="BF55793" s="101" t="s">
        <v>58</v>
      </c>
      <c r="BK55793" s="98" t="s">
        <v>70</v>
      </c>
    </row>
    <row r="55794" spans="17:63" ht="29.25" customHeight="1" x14ac:dyDescent="0.2">
      <c r="Q55794" s="92" t="s">
        <v>50</v>
      </c>
      <c r="BF55794" s="101" t="s">
        <v>58</v>
      </c>
      <c r="BK55794" s="98" t="s">
        <v>70</v>
      </c>
    </row>
    <row r="55795" spans="17:63" ht="29.25" customHeight="1" x14ac:dyDescent="0.2">
      <c r="Q55795" s="92" t="s">
        <v>50</v>
      </c>
      <c r="BF55795" s="101" t="s">
        <v>58</v>
      </c>
      <c r="BK55795" s="98" t="s">
        <v>70</v>
      </c>
    </row>
    <row r="55796" spans="17:63" ht="29.25" customHeight="1" x14ac:dyDescent="0.2">
      <c r="Q55796" s="92" t="s">
        <v>50</v>
      </c>
      <c r="BF55796" s="101" t="s">
        <v>58</v>
      </c>
      <c r="BK55796" s="98" t="s">
        <v>70</v>
      </c>
    </row>
    <row r="55797" spans="17:63" ht="29.25" customHeight="1" x14ac:dyDescent="0.2">
      <c r="Q55797" s="92" t="s">
        <v>50</v>
      </c>
      <c r="BF55797" s="101" t="s">
        <v>58</v>
      </c>
      <c r="BK55797" s="98" t="s">
        <v>70</v>
      </c>
    </row>
    <row r="55798" spans="17:63" ht="29.25" customHeight="1" x14ac:dyDescent="0.2">
      <c r="Q55798" s="92" t="s">
        <v>50</v>
      </c>
      <c r="BF55798" s="101" t="s">
        <v>58</v>
      </c>
      <c r="BK55798" s="98" t="s">
        <v>70</v>
      </c>
    </row>
    <row r="55799" spans="17:63" ht="29.25" customHeight="1" x14ac:dyDescent="0.2">
      <c r="Q55799" s="92" t="s">
        <v>50</v>
      </c>
      <c r="BF55799" s="101" t="s">
        <v>58</v>
      </c>
      <c r="BK55799" s="98" t="s">
        <v>70</v>
      </c>
    </row>
    <row r="55800" spans="17:63" ht="29.25" customHeight="1" x14ac:dyDescent="0.2">
      <c r="Q55800" s="92" t="s">
        <v>50</v>
      </c>
      <c r="BF55800" s="101" t="s">
        <v>58</v>
      </c>
      <c r="BK55800" s="98" t="s">
        <v>70</v>
      </c>
    </row>
    <row r="55801" spans="17:63" ht="29.25" customHeight="1" x14ac:dyDescent="0.2">
      <c r="Q55801" s="92" t="s">
        <v>50</v>
      </c>
      <c r="BF55801" s="101" t="s">
        <v>58</v>
      </c>
      <c r="BK55801" s="98" t="s">
        <v>70</v>
      </c>
    </row>
    <row r="55802" spans="17:63" ht="29.25" customHeight="1" x14ac:dyDescent="0.2">
      <c r="Q55802" s="92" t="s">
        <v>50</v>
      </c>
      <c r="BF55802" s="101" t="s">
        <v>58</v>
      </c>
      <c r="BK55802" s="98" t="s">
        <v>70</v>
      </c>
    </row>
    <row r="55803" spans="17:63" ht="29.25" customHeight="1" x14ac:dyDescent="0.2">
      <c r="Q55803" s="92" t="s">
        <v>50</v>
      </c>
      <c r="BF55803" s="101" t="s">
        <v>58</v>
      </c>
      <c r="BK55803" s="98" t="s">
        <v>70</v>
      </c>
    </row>
    <row r="55804" spans="17:63" ht="29.25" customHeight="1" x14ac:dyDescent="0.2">
      <c r="Q55804" s="92" t="s">
        <v>50</v>
      </c>
      <c r="BF55804" s="101" t="s">
        <v>58</v>
      </c>
      <c r="BK55804" s="98" t="s">
        <v>70</v>
      </c>
    </row>
    <row r="55805" spans="17:63" ht="29.25" customHeight="1" x14ac:dyDescent="0.2">
      <c r="Q55805" s="92" t="s">
        <v>50</v>
      </c>
      <c r="BF55805" s="101" t="s">
        <v>58</v>
      </c>
      <c r="BK55805" s="98" t="s">
        <v>70</v>
      </c>
    </row>
    <row r="55806" spans="17:63" ht="29.25" customHeight="1" x14ac:dyDescent="0.2">
      <c r="Q55806" s="92" t="s">
        <v>50</v>
      </c>
      <c r="BF55806" s="101" t="s">
        <v>58</v>
      </c>
      <c r="BK55806" s="98" t="s">
        <v>70</v>
      </c>
    </row>
    <row r="55807" spans="17:63" ht="29.25" customHeight="1" x14ac:dyDescent="0.2">
      <c r="Q55807" s="92" t="s">
        <v>50</v>
      </c>
      <c r="BF55807" s="101" t="s">
        <v>58</v>
      </c>
      <c r="BK55807" s="98" t="s">
        <v>70</v>
      </c>
    </row>
    <row r="55808" spans="17:63" ht="29.25" customHeight="1" x14ac:dyDescent="0.2">
      <c r="Q55808" s="92" t="s">
        <v>50</v>
      </c>
      <c r="BF55808" s="101" t="s">
        <v>58</v>
      </c>
      <c r="BK55808" s="98" t="s">
        <v>70</v>
      </c>
    </row>
    <row r="55809" spans="17:63" ht="29.25" customHeight="1" x14ac:dyDescent="0.2">
      <c r="Q55809" s="92" t="s">
        <v>50</v>
      </c>
      <c r="BF55809" s="101" t="s">
        <v>58</v>
      </c>
      <c r="BK55809" s="98" t="s">
        <v>70</v>
      </c>
    </row>
    <row r="55810" spans="17:63" ht="29.25" customHeight="1" x14ac:dyDescent="0.2">
      <c r="Q55810" s="92" t="s">
        <v>50</v>
      </c>
      <c r="BF55810" s="101" t="s">
        <v>58</v>
      </c>
      <c r="BK55810" s="98" t="s">
        <v>70</v>
      </c>
    </row>
    <row r="55811" spans="17:63" ht="29.25" customHeight="1" x14ac:dyDescent="0.2">
      <c r="Q55811" s="92" t="s">
        <v>50</v>
      </c>
      <c r="BF55811" s="101" t="s">
        <v>58</v>
      </c>
      <c r="BK55811" s="98" t="s">
        <v>70</v>
      </c>
    </row>
    <row r="55812" spans="17:63" ht="29.25" customHeight="1" x14ac:dyDescent="0.2">
      <c r="Q55812" s="92" t="s">
        <v>50</v>
      </c>
      <c r="BF55812" s="101" t="s">
        <v>58</v>
      </c>
      <c r="BK55812" s="98" t="s">
        <v>70</v>
      </c>
    </row>
    <row r="55813" spans="17:63" ht="29.25" customHeight="1" x14ac:dyDescent="0.2">
      <c r="Q55813" s="92" t="s">
        <v>50</v>
      </c>
      <c r="BF55813" s="101" t="s">
        <v>58</v>
      </c>
      <c r="BK55813" s="98" t="s">
        <v>70</v>
      </c>
    </row>
    <row r="55814" spans="17:63" ht="29.25" customHeight="1" x14ac:dyDescent="0.2">
      <c r="Q55814" s="92" t="s">
        <v>50</v>
      </c>
      <c r="BF55814" s="101" t="s">
        <v>58</v>
      </c>
      <c r="BK55814" s="98" t="s">
        <v>70</v>
      </c>
    </row>
    <row r="55815" spans="17:63" ht="29.25" customHeight="1" x14ac:dyDescent="0.2">
      <c r="Q55815" s="92" t="s">
        <v>50</v>
      </c>
      <c r="BF55815" s="101" t="s">
        <v>58</v>
      </c>
      <c r="BK55815" s="98" t="s">
        <v>70</v>
      </c>
    </row>
    <row r="55816" spans="17:63" ht="29.25" customHeight="1" x14ac:dyDescent="0.2">
      <c r="Q55816" s="92" t="s">
        <v>50</v>
      </c>
      <c r="BF55816" s="101" t="s">
        <v>58</v>
      </c>
      <c r="BK55816" s="98" t="s">
        <v>70</v>
      </c>
    </row>
    <row r="55817" spans="17:63" ht="29.25" customHeight="1" x14ac:dyDescent="0.2">
      <c r="Q55817" s="92" t="s">
        <v>50</v>
      </c>
      <c r="BF55817" s="101" t="s">
        <v>58</v>
      </c>
      <c r="BK55817" s="98" t="s">
        <v>70</v>
      </c>
    </row>
    <row r="55818" spans="17:63" ht="29.25" customHeight="1" x14ac:dyDescent="0.2">
      <c r="Q55818" s="92" t="s">
        <v>50</v>
      </c>
      <c r="BF55818" s="101" t="s">
        <v>58</v>
      </c>
      <c r="BK55818" s="98" t="s">
        <v>70</v>
      </c>
    </row>
    <row r="55819" spans="17:63" ht="29.25" customHeight="1" x14ac:dyDescent="0.2">
      <c r="Q55819" s="92" t="s">
        <v>50</v>
      </c>
      <c r="BF55819" s="101" t="s">
        <v>58</v>
      </c>
      <c r="BK55819" s="98" t="s">
        <v>70</v>
      </c>
    </row>
    <row r="55820" spans="17:63" ht="29.25" customHeight="1" x14ac:dyDescent="0.2">
      <c r="Q55820" s="92" t="s">
        <v>50</v>
      </c>
      <c r="BF55820" s="101" t="s">
        <v>58</v>
      </c>
      <c r="BK55820" s="98" t="s">
        <v>70</v>
      </c>
    </row>
    <row r="55821" spans="17:63" ht="29.25" customHeight="1" x14ac:dyDescent="0.2">
      <c r="Q55821" s="92" t="s">
        <v>50</v>
      </c>
      <c r="BF55821" s="101" t="s">
        <v>58</v>
      </c>
      <c r="BK55821" s="98" t="s">
        <v>70</v>
      </c>
    </row>
    <row r="55822" spans="17:63" ht="29.25" customHeight="1" x14ac:dyDescent="0.2">
      <c r="Q55822" s="92" t="s">
        <v>50</v>
      </c>
      <c r="BF55822" s="101" t="s">
        <v>58</v>
      </c>
      <c r="BK55822" s="98" t="s">
        <v>70</v>
      </c>
    </row>
    <row r="55823" spans="17:63" ht="29.25" customHeight="1" x14ac:dyDescent="0.2">
      <c r="Q55823" s="92" t="s">
        <v>50</v>
      </c>
      <c r="BF55823" s="101" t="s">
        <v>58</v>
      </c>
      <c r="BK55823" s="98" t="s">
        <v>70</v>
      </c>
    </row>
    <row r="55824" spans="17:63" ht="29.25" customHeight="1" x14ac:dyDescent="0.2">
      <c r="Q55824" s="92" t="s">
        <v>50</v>
      </c>
      <c r="BF55824" s="101" t="s">
        <v>58</v>
      </c>
      <c r="BK55824" s="98" t="s">
        <v>70</v>
      </c>
    </row>
    <row r="55825" spans="17:63" ht="29.25" customHeight="1" x14ac:dyDescent="0.2">
      <c r="Q55825" s="92" t="s">
        <v>50</v>
      </c>
      <c r="BF55825" s="101" t="s">
        <v>58</v>
      </c>
      <c r="BK55825" s="98" t="s">
        <v>70</v>
      </c>
    </row>
    <row r="55826" spans="17:63" ht="29.25" customHeight="1" x14ac:dyDescent="0.2">
      <c r="Q55826" s="92" t="s">
        <v>50</v>
      </c>
      <c r="BF55826" s="101" t="s">
        <v>58</v>
      </c>
      <c r="BK55826" s="98" t="s">
        <v>70</v>
      </c>
    </row>
    <row r="55827" spans="17:63" ht="29.25" customHeight="1" x14ac:dyDescent="0.2">
      <c r="Q55827" s="92" t="s">
        <v>50</v>
      </c>
      <c r="BF55827" s="101" t="s">
        <v>58</v>
      </c>
      <c r="BK55827" s="98" t="s">
        <v>70</v>
      </c>
    </row>
    <row r="55828" spans="17:63" ht="29.25" customHeight="1" x14ac:dyDescent="0.2">
      <c r="Q55828" s="92" t="s">
        <v>50</v>
      </c>
      <c r="BF55828" s="101" t="s">
        <v>58</v>
      </c>
      <c r="BK55828" s="98" t="s">
        <v>70</v>
      </c>
    </row>
    <row r="55829" spans="17:63" ht="29.25" customHeight="1" x14ac:dyDescent="0.2">
      <c r="Q55829" s="92" t="s">
        <v>50</v>
      </c>
      <c r="BF55829" s="101" t="s">
        <v>58</v>
      </c>
      <c r="BK55829" s="98" t="s">
        <v>70</v>
      </c>
    </row>
    <row r="55830" spans="17:63" ht="29.25" customHeight="1" x14ac:dyDescent="0.2">
      <c r="Q55830" s="92" t="s">
        <v>50</v>
      </c>
      <c r="BF55830" s="101" t="s">
        <v>58</v>
      </c>
      <c r="BK55830" s="98" t="s">
        <v>70</v>
      </c>
    </row>
    <row r="55831" spans="17:63" ht="29.25" customHeight="1" x14ac:dyDescent="0.2">
      <c r="Q55831" s="92" t="s">
        <v>50</v>
      </c>
      <c r="BF55831" s="101" t="s">
        <v>58</v>
      </c>
      <c r="BK55831" s="98" t="s">
        <v>70</v>
      </c>
    </row>
    <row r="55832" spans="17:63" ht="29.25" customHeight="1" x14ac:dyDescent="0.2">
      <c r="Q55832" s="92" t="s">
        <v>50</v>
      </c>
      <c r="BF55832" s="101" t="s">
        <v>58</v>
      </c>
      <c r="BK55832" s="98" t="s">
        <v>70</v>
      </c>
    </row>
    <row r="55833" spans="17:63" ht="29.25" customHeight="1" x14ac:dyDescent="0.2">
      <c r="Q55833" s="92" t="s">
        <v>50</v>
      </c>
      <c r="BF55833" s="101" t="s">
        <v>58</v>
      </c>
      <c r="BK55833" s="98" t="s">
        <v>70</v>
      </c>
    </row>
    <row r="55834" spans="17:63" ht="29.25" customHeight="1" x14ac:dyDescent="0.2">
      <c r="Q55834" s="92" t="s">
        <v>50</v>
      </c>
      <c r="BF55834" s="101" t="s">
        <v>58</v>
      </c>
      <c r="BK55834" s="98" t="s">
        <v>70</v>
      </c>
    </row>
    <row r="55835" spans="17:63" ht="29.25" customHeight="1" x14ac:dyDescent="0.2">
      <c r="Q55835" s="92" t="s">
        <v>50</v>
      </c>
      <c r="BF55835" s="101" t="s">
        <v>58</v>
      </c>
      <c r="BK55835" s="98" t="s">
        <v>70</v>
      </c>
    </row>
    <row r="55836" spans="17:63" ht="29.25" customHeight="1" x14ac:dyDescent="0.2">
      <c r="Q55836" s="92" t="s">
        <v>50</v>
      </c>
      <c r="BF55836" s="101" t="s">
        <v>58</v>
      </c>
      <c r="BK55836" s="98" t="s">
        <v>70</v>
      </c>
    </row>
    <row r="55837" spans="17:63" ht="29.25" customHeight="1" x14ac:dyDescent="0.2">
      <c r="Q55837" s="92" t="s">
        <v>50</v>
      </c>
      <c r="BF55837" s="101" t="s">
        <v>58</v>
      </c>
      <c r="BK55837" s="98" t="s">
        <v>70</v>
      </c>
    </row>
    <row r="55838" spans="17:63" ht="29.25" customHeight="1" x14ac:dyDescent="0.2">
      <c r="Q55838" s="92" t="s">
        <v>50</v>
      </c>
      <c r="BF55838" s="101" t="s">
        <v>58</v>
      </c>
      <c r="BK55838" s="98" t="s">
        <v>70</v>
      </c>
    </row>
    <row r="55839" spans="17:63" ht="29.25" customHeight="1" x14ac:dyDescent="0.2">
      <c r="Q55839" s="92" t="s">
        <v>50</v>
      </c>
      <c r="BF55839" s="101" t="s">
        <v>58</v>
      </c>
      <c r="BK55839" s="98" t="s">
        <v>70</v>
      </c>
    </row>
    <row r="55840" spans="17:63" ht="29.25" customHeight="1" x14ac:dyDescent="0.2">
      <c r="Q55840" s="92" t="s">
        <v>50</v>
      </c>
      <c r="BF55840" s="101" t="s">
        <v>58</v>
      </c>
      <c r="BK55840" s="98" t="s">
        <v>70</v>
      </c>
    </row>
    <row r="55841" spans="17:63" ht="29.25" customHeight="1" x14ac:dyDescent="0.2">
      <c r="Q55841" s="92" t="s">
        <v>50</v>
      </c>
      <c r="BF55841" s="101" t="s">
        <v>58</v>
      </c>
      <c r="BK55841" s="98" t="s">
        <v>70</v>
      </c>
    </row>
    <row r="55842" spans="17:63" ht="29.25" customHeight="1" x14ac:dyDescent="0.2">
      <c r="Q55842" s="92" t="s">
        <v>50</v>
      </c>
      <c r="BF55842" s="101" t="s">
        <v>58</v>
      </c>
      <c r="BK55842" s="98" t="s">
        <v>70</v>
      </c>
    </row>
    <row r="55843" spans="17:63" ht="29.25" customHeight="1" x14ac:dyDescent="0.2">
      <c r="Q55843" s="92" t="s">
        <v>50</v>
      </c>
      <c r="BF55843" s="101" t="s">
        <v>58</v>
      </c>
      <c r="BK55843" s="98" t="s">
        <v>70</v>
      </c>
    </row>
    <row r="55844" spans="17:63" ht="29.25" customHeight="1" x14ac:dyDescent="0.2">
      <c r="Q55844" s="92" t="s">
        <v>50</v>
      </c>
      <c r="BF55844" s="101" t="s">
        <v>58</v>
      </c>
      <c r="BK55844" s="98" t="s">
        <v>70</v>
      </c>
    </row>
    <row r="55845" spans="17:63" ht="29.25" customHeight="1" x14ac:dyDescent="0.2">
      <c r="Q55845" s="92" t="s">
        <v>50</v>
      </c>
      <c r="BF55845" s="101" t="s">
        <v>58</v>
      </c>
      <c r="BK55845" s="98" t="s">
        <v>70</v>
      </c>
    </row>
    <row r="55846" spans="17:63" ht="29.25" customHeight="1" x14ac:dyDescent="0.2">
      <c r="Q55846" s="92" t="s">
        <v>50</v>
      </c>
      <c r="BF55846" s="101" t="s">
        <v>58</v>
      </c>
      <c r="BK55846" s="98" t="s">
        <v>70</v>
      </c>
    </row>
    <row r="55847" spans="17:63" ht="29.25" customHeight="1" x14ac:dyDescent="0.2">
      <c r="Q55847" s="92" t="s">
        <v>50</v>
      </c>
      <c r="BF55847" s="101" t="s">
        <v>58</v>
      </c>
      <c r="BK55847" s="98" t="s">
        <v>70</v>
      </c>
    </row>
    <row r="55848" spans="17:63" ht="29.25" customHeight="1" x14ac:dyDescent="0.2">
      <c r="Q55848" s="92" t="s">
        <v>50</v>
      </c>
      <c r="BF55848" s="101" t="s">
        <v>58</v>
      </c>
      <c r="BK55848" s="98" t="s">
        <v>70</v>
      </c>
    </row>
    <row r="55849" spans="17:63" ht="29.25" customHeight="1" x14ac:dyDescent="0.2">
      <c r="Q55849" s="92" t="s">
        <v>50</v>
      </c>
      <c r="BF55849" s="101" t="s">
        <v>58</v>
      </c>
      <c r="BK55849" s="98" t="s">
        <v>70</v>
      </c>
    </row>
    <row r="55850" spans="17:63" ht="29.25" customHeight="1" x14ac:dyDescent="0.2">
      <c r="Q55850" s="92" t="s">
        <v>50</v>
      </c>
      <c r="BF55850" s="101" t="s">
        <v>58</v>
      </c>
      <c r="BK55850" s="98" t="s">
        <v>70</v>
      </c>
    </row>
    <row r="55851" spans="17:63" ht="29.25" customHeight="1" x14ac:dyDescent="0.2">
      <c r="Q55851" s="92" t="s">
        <v>50</v>
      </c>
      <c r="BF55851" s="101" t="s">
        <v>58</v>
      </c>
      <c r="BK55851" s="98" t="s">
        <v>70</v>
      </c>
    </row>
    <row r="55852" spans="17:63" ht="29.25" customHeight="1" x14ac:dyDescent="0.2">
      <c r="Q55852" s="92" t="s">
        <v>50</v>
      </c>
      <c r="BF55852" s="101" t="s">
        <v>58</v>
      </c>
      <c r="BK55852" s="98" t="s">
        <v>70</v>
      </c>
    </row>
    <row r="55853" spans="17:63" ht="29.25" customHeight="1" x14ac:dyDescent="0.2">
      <c r="Q55853" s="92" t="s">
        <v>50</v>
      </c>
      <c r="BF55853" s="101" t="s">
        <v>58</v>
      </c>
      <c r="BK55853" s="98" t="s">
        <v>70</v>
      </c>
    </row>
    <row r="55854" spans="17:63" ht="29.25" customHeight="1" x14ac:dyDescent="0.2">
      <c r="Q55854" s="92" t="s">
        <v>50</v>
      </c>
      <c r="BF55854" s="101" t="s">
        <v>58</v>
      </c>
      <c r="BK55854" s="98" t="s">
        <v>70</v>
      </c>
    </row>
    <row r="55855" spans="17:63" ht="29.25" customHeight="1" x14ac:dyDescent="0.2">
      <c r="Q55855" s="92" t="s">
        <v>50</v>
      </c>
      <c r="BF55855" s="101" t="s">
        <v>58</v>
      </c>
      <c r="BK55855" s="98" t="s">
        <v>70</v>
      </c>
    </row>
    <row r="55856" spans="17:63" ht="29.25" customHeight="1" x14ac:dyDescent="0.2">
      <c r="Q55856" s="92" t="s">
        <v>50</v>
      </c>
      <c r="BF55856" s="101" t="s">
        <v>58</v>
      </c>
      <c r="BK55856" s="98" t="s">
        <v>70</v>
      </c>
    </row>
    <row r="55857" spans="17:63" ht="29.25" customHeight="1" x14ac:dyDescent="0.2">
      <c r="Q55857" s="92" t="s">
        <v>50</v>
      </c>
      <c r="BF55857" s="101" t="s">
        <v>58</v>
      </c>
      <c r="BK55857" s="98" t="s">
        <v>70</v>
      </c>
    </row>
    <row r="55858" spans="17:63" ht="29.25" customHeight="1" x14ac:dyDescent="0.2">
      <c r="Q55858" s="92" t="s">
        <v>50</v>
      </c>
      <c r="BF55858" s="101" t="s">
        <v>58</v>
      </c>
      <c r="BK55858" s="98" t="s">
        <v>70</v>
      </c>
    </row>
    <row r="55859" spans="17:63" ht="29.25" customHeight="1" x14ac:dyDescent="0.2">
      <c r="Q55859" s="92" t="s">
        <v>50</v>
      </c>
      <c r="BF55859" s="101" t="s">
        <v>58</v>
      </c>
      <c r="BK55859" s="98" t="s">
        <v>70</v>
      </c>
    </row>
    <row r="55860" spans="17:63" ht="29.25" customHeight="1" x14ac:dyDescent="0.2">
      <c r="Q55860" s="92" t="s">
        <v>50</v>
      </c>
      <c r="BF55860" s="101" t="s">
        <v>58</v>
      </c>
      <c r="BK55860" s="98" t="s">
        <v>70</v>
      </c>
    </row>
    <row r="55861" spans="17:63" ht="29.25" customHeight="1" x14ac:dyDescent="0.2">
      <c r="Q55861" s="92" t="s">
        <v>50</v>
      </c>
      <c r="BF55861" s="101" t="s">
        <v>58</v>
      </c>
      <c r="BK55861" s="98" t="s">
        <v>70</v>
      </c>
    </row>
    <row r="55862" spans="17:63" ht="29.25" customHeight="1" x14ac:dyDescent="0.2">
      <c r="Q55862" s="92" t="s">
        <v>50</v>
      </c>
      <c r="BF55862" s="101" t="s">
        <v>58</v>
      </c>
      <c r="BK55862" s="98" t="s">
        <v>70</v>
      </c>
    </row>
    <row r="55863" spans="17:63" ht="29.25" customHeight="1" x14ac:dyDescent="0.2">
      <c r="Q55863" s="92" t="s">
        <v>50</v>
      </c>
      <c r="BF55863" s="101" t="s">
        <v>58</v>
      </c>
      <c r="BK55863" s="98" t="s">
        <v>70</v>
      </c>
    </row>
    <row r="55864" spans="17:63" ht="29.25" customHeight="1" x14ac:dyDescent="0.2">
      <c r="Q55864" s="92" t="s">
        <v>50</v>
      </c>
      <c r="BF55864" s="101" t="s">
        <v>58</v>
      </c>
      <c r="BK55864" s="98" t="s">
        <v>70</v>
      </c>
    </row>
    <row r="55865" spans="17:63" ht="29.25" customHeight="1" x14ac:dyDescent="0.2">
      <c r="Q55865" s="92" t="s">
        <v>50</v>
      </c>
      <c r="BF55865" s="101" t="s">
        <v>58</v>
      </c>
      <c r="BK55865" s="98" t="s">
        <v>70</v>
      </c>
    </row>
    <row r="55866" spans="17:63" ht="29.25" customHeight="1" x14ac:dyDescent="0.2">
      <c r="Q55866" s="92" t="s">
        <v>50</v>
      </c>
      <c r="BF55866" s="101" t="s">
        <v>58</v>
      </c>
      <c r="BK55866" s="98" t="s">
        <v>70</v>
      </c>
    </row>
    <row r="55867" spans="17:63" ht="29.25" customHeight="1" x14ac:dyDescent="0.2">
      <c r="Q55867" s="92" t="s">
        <v>50</v>
      </c>
      <c r="BF55867" s="101" t="s">
        <v>58</v>
      </c>
      <c r="BK55867" s="98" t="s">
        <v>70</v>
      </c>
    </row>
    <row r="55868" spans="17:63" ht="29.25" customHeight="1" x14ac:dyDescent="0.2">
      <c r="Q55868" s="92" t="s">
        <v>50</v>
      </c>
      <c r="BF55868" s="101" t="s">
        <v>58</v>
      </c>
      <c r="BK55868" s="98" t="s">
        <v>70</v>
      </c>
    </row>
    <row r="55869" spans="17:63" ht="29.25" customHeight="1" x14ac:dyDescent="0.2">
      <c r="Q55869" s="92" t="s">
        <v>50</v>
      </c>
      <c r="BF55869" s="101" t="s">
        <v>58</v>
      </c>
      <c r="BK55869" s="98" t="s">
        <v>70</v>
      </c>
    </row>
    <row r="55870" spans="17:63" ht="29.25" customHeight="1" x14ac:dyDescent="0.2">
      <c r="Q55870" s="92" t="s">
        <v>50</v>
      </c>
      <c r="BF55870" s="101" t="s">
        <v>58</v>
      </c>
      <c r="BK55870" s="98" t="s">
        <v>70</v>
      </c>
    </row>
    <row r="55871" spans="17:63" ht="29.25" customHeight="1" x14ac:dyDescent="0.2">
      <c r="Q55871" s="92" t="s">
        <v>50</v>
      </c>
      <c r="BF55871" s="101" t="s">
        <v>58</v>
      </c>
      <c r="BK55871" s="98" t="s">
        <v>70</v>
      </c>
    </row>
    <row r="55872" spans="17:63" ht="29.25" customHeight="1" x14ac:dyDescent="0.2">
      <c r="Q55872" s="92" t="s">
        <v>50</v>
      </c>
      <c r="BF55872" s="101" t="s">
        <v>58</v>
      </c>
      <c r="BK55872" s="98" t="s">
        <v>70</v>
      </c>
    </row>
    <row r="55873" spans="17:63" ht="29.25" customHeight="1" x14ac:dyDescent="0.2">
      <c r="Q55873" s="92" t="s">
        <v>50</v>
      </c>
      <c r="BF55873" s="101" t="s">
        <v>58</v>
      </c>
      <c r="BK55873" s="98" t="s">
        <v>70</v>
      </c>
    </row>
    <row r="55874" spans="17:63" ht="29.25" customHeight="1" x14ac:dyDescent="0.2">
      <c r="Q55874" s="92" t="s">
        <v>50</v>
      </c>
      <c r="BF55874" s="101" t="s">
        <v>58</v>
      </c>
      <c r="BK55874" s="98" t="s">
        <v>70</v>
      </c>
    </row>
    <row r="55875" spans="17:63" ht="29.25" customHeight="1" x14ac:dyDescent="0.2">
      <c r="Q55875" s="92" t="s">
        <v>50</v>
      </c>
      <c r="BF55875" s="101" t="s">
        <v>58</v>
      </c>
      <c r="BK55875" s="98" t="s">
        <v>70</v>
      </c>
    </row>
    <row r="55876" spans="17:63" ht="29.25" customHeight="1" x14ac:dyDescent="0.2">
      <c r="Q55876" s="92" t="s">
        <v>50</v>
      </c>
      <c r="BF55876" s="101" t="s">
        <v>58</v>
      </c>
      <c r="BK55876" s="98" t="s">
        <v>70</v>
      </c>
    </row>
    <row r="55877" spans="17:63" ht="29.25" customHeight="1" x14ac:dyDescent="0.2">
      <c r="Q55877" s="92" t="s">
        <v>50</v>
      </c>
      <c r="BF55877" s="101" t="s">
        <v>58</v>
      </c>
      <c r="BK55877" s="98" t="s">
        <v>70</v>
      </c>
    </row>
    <row r="55878" spans="17:63" ht="29.25" customHeight="1" x14ac:dyDescent="0.2">
      <c r="Q55878" s="92" t="s">
        <v>50</v>
      </c>
      <c r="BF55878" s="101" t="s">
        <v>58</v>
      </c>
      <c r="BK55878" s="98" t="s">
        <v>70</v>
      </c>
    </row>
    <row r="55879" spans="17:63" ht="29.25" customHeight="1" x14ac:dyDescent="0.2">
      <c r="Q55879" s="92" t="s">
        <v>50</v>
      </c>
      <c r="BF55879" s="101" t="s">
        <v>58</v>
      </c>
      <c r="BK55879" s="98" t="s">
        <v>70</v>
      </c>
    </row>
    <row r="55880" spans="17:63" ht="29.25" customHeight="1" x14ac:dyDescent="0.2">
      <c r="Q55880" s="92" t="s">
        <v>50</v>
      </c>
      <c r="BF55880" s="101" t="s">
        <v>58</v>
      </c>
      <c r="BK55880" s="98" t="s">
        <v>70</v>
      </c>
    </row>
    <row r="55881" spans="17:63" ht="29.25" customHeight="1" x14ac:dyDescent="0.2">
      <c r="Q55881" s="92" t="s">
        <v>50</v>
      </c>
      <c r="BF55881" s="101" t="s">
        <v>58</v>
      </c>
      <c r="BK55881" s="98" t="s">
        <v>70</v>
      </c>
    </row>
    <row r="55882" spans="17:63" ht="29.25" customHeight="1" x14ac:dyDescent="0.2">
      <c r="Q55882" s="92" t="s">
        <v>50</v>
      </c>
      <c r="BF55882" s="101" t="s">
        <v>58</v>
      </c>
      <c r="BK55882" s="98" t="s">
        <v>70</v>
      </c>
    </row>
    <row r="55883" spans="17:63" ht="29.25" customHeight="1" x14ac:dyDescent="0.2">
      <c r="Q55883" s="92" t="s">
        <v>50</v>
      </c>
      <c r="BF55883" s="101" t="s">
        <v>58</v>
      </c>
      <c r="BK55883" s="98" t="s">
        <v>70</v>
      </c>
    </row>
    <row r="55884" spans="17:63" ht="29.25" customHeight="1" x14ac:dyDescent="0.2">
      <c r="Q55884" s="92" t="s">
        <v>50</v>
      </c>
      <c r="BF55884" s="101" t="s">
        <v>58</v>
      </c>
      <c r="BK55884" s="98" t="s">
        <v>70</v>
      </c>
    </row>
    <row r="55885" spans="17:63" ht="29.25" customHeight="1" x14ac:dyDescent="0.2">
      <c r="Q55885" s="92" t="s">
        <v>50</v>
      </c>
      <c r="BF55885" s="101" t="s">
        <v>58</v>
      </c>
      <c r="BK55885" s="98" t="s">
        <v>70</v>
      </c>
    </row>
    <row r="55886" spans="17:63" ht="29.25" customHeight="1" x14ac:dyDescent="0.2">
      <c r="Q55886" s="92" t="s">
        <v>50</v>
      </c>
      <c r="BF55886" s="101" t="s">
        <v>58</v>
      </c>
      <c r="BK55886" s="98" t="s">
        <v>70</v>
      </c>
    </row>
    <row r="55887" spans="17:63" ht="29.25" customHeight="1" x14ac:dyDescent="0.2">
      <c r="Q55887" s="92" t="s">
        <v>50</v>
      </c>
      <c r="BF55887" s="101" t="s">
        <v>58</v>
      </c>
      <c r="BK55887" s="98" t="s">
        <v>70</v>
      </c>
    </row>
    <row r="55888" spans="17:63" ht="29.25" customHeight="1" x14ac:dyDescent="0.2">
      <c r="Q55888" s="92" t="s">
        <v>50</v>
      </c>
      <c r="BF55888" s="101" t="s">
        <v>58</v>
      </c>
      <c r="BK55888" s="98" t="s">
        <v>70</v>
      </c>
    </row>
    <row r="55889" spans="17:63" ht="29.25" customHeight="1" x14ac:dyDescent="0.2">
      <c r="Q55889" s="92" t="s">
        <v>50</v>
      </c>
      <c r="BF55889" s="101" t="s">
        <v>58</v>
      </c>
      <c r="BK55889" s="98" t="s">
        <v>70</v>
      </c>
    </row>
    <row r="55890" spans="17:63" ht="29.25" customHeight="1" x14ac:dyDescent="0.2">
      <c r="Q55890" s="92" t="s">
        <v>50</v>
      </c>
      <c r="BF55890" s="101" t="s">
        <v>58</v>
      </c>
      <c r="BK55890" s="98" t="s">
        <v>70</v>
      </c>
    </row>
    <row r="55891" spans="17:63" ht="29.25" customHeight="1" x14ac:dyDescent="0.2">
      <c r="Q55891" s="92" t="s">
        <v>50</v>
      </c>
      <c r="BF55891" s="101" t="s">
        <v>58</v>
      </c>
      <c r="BK55891" s="98" t="s">
        <v>70</v>
      </c>
    </row>
    <row r="55892" spans="17:63" ht="29.25" customHeight="1" x14ac:dyDescent="0.2">
      <c r="Q55892" s="92" t="s">
        <v>50</v>
      </c>
      <c r="BF55892" s="101" t="s">
        <v>58</v>
      </c>
      <c r="BK55892" s="98" t="s">
        <v>70</v>
      </c>
    </row>
    <row r="55893" spans="17:63" ht="29.25" customHeight="1" x14ac:dyDescent="0.2">
      <c r="Q55893" s="92" t="s">
        <v>50</v>
      </c>
      <c r="BF55893" s="101" t="s">
        <v>58</v>
      </c>
      <c r="BK55893" s="98" t="s">
        <v>70</v>
      </c>
    </row>
    <row r="55894" spans="17:63" ht="29.25" customHeight="1" x14ac:dyDescent="0.2">
      <c r="Q55894" s="92" t="s">
        <v>50</v>
      </c>
      <c r="BF55894" s="101" t="s">
        <v>58</v>
      </c>
      <c r="BK55894" s="98" t="s">
        <v>70</v>
      </c>
    </row>
    <row r="55895" spans="17:63" ht="29.25" customHeight="1" x14ac:dyDescent="0.2">
      <c r="Q55895" s="92" t="s">
        <v>50</v>
      </c>
      <c r="BF55895" s="101" t="s">
        <v>58</v>
      </c>
      <c r="BK55895" s="98" t="s">
        <v>70</v>
      </c>
    </row>
    <row r="55896" spans="17:63" ht="29.25" customHeight="1" x14ac:dyDescent="0.2">
      <c r="Q55896" s="92" t="s">
        <v>50</v>
      </c>
      <c r="BF55896" s="101" t="s">
        <v>58</v>
      </c>
      <c r="BK55896" s="98" t="s">
        <v>70</v>
      </c>
    </row>
    <row r="55897" spans="17:63" ht="29.25" customHeight="1" x14ac:dyDescent="0.2">
      <c r="Q55897" s="92" t="s">
        <v>50</v>
      </c>
      <c r="BF55897" s="101" t="s">
        <v>58</v>
      </c>
      <c r="BK55897" s="98" t="s">
        <v>70</v>
      </c>
    </row>
    <row r="55898" spans="17:63" ht="29.25" customHeight="1" x14ac:dyDescent="0.2">
      <c r="Q55898" s="92" t="s">
        <v>50</v>
      </c>
      <c r="BF55898" s="101" t="s">
        <v>58</v>
      </c>
      <c r="BK55898" s="98" t="s">
        <v>70</v>
      </c>
    </row>
    <row r="55899" spans="17:63" ht="29.25" customHeight="1" x14ac:dyDescent="0.2">
      <c r="Q55899" s="92" t="s">
        <v>50</v>
      </c>
      <c r="BF55899" s="101" t="s">
        <v>58</v>
      </c>
      <c r="BK55899" s="98" t="s">
        <v>70</v>
      </c>
    </row>
    <row r="55900" spans="17:63" ht="29.25" customHeight="1" x14ac:dyDescent="0.2">
      <c r="Q55900" s="92" t="s">
        <v>50</v>
      </c>
      <c r="BF55900" s="101" t="s">
        <v>58</v>
      </c>
      <c r="BK55900" s="98" t="s">
        <v>70</v>
      </c>
    </row>
    <row r="55901" spans="17:63" ht="29.25" customHeight="1" x14ac:dyDescent="0.2">
      <c r="Q55901" s="92" t="s">
        <v>50</v>
      </c>
      <c r="BF55901" s="101" t="s">
        <v>58</v>
      </c>
      <c r="BK55901" s="98" t="s">
        <v>70</v>
      </c>
    </row>
    <row r="55902" spans="17:63" ht="29.25" customHeight="1" x14ac:dyDescent="0.2">
      <c r="Q55902" s="92" t="s">
        <v>50</v>
      </c>
      <c r="BF55902" s="101" t="s">
        <v>58</v>
      </c>
      <c r="BK55902" s="98" t="s">
        <v>70</v>
      </c>
    </row>
    <row r="55903" spans="17:63" ht="29.25" customHeight="1" x14ac:dyDescent="0.2">
      <c r="Q55903" s="92" t="s">
        <v>50</v>
      </c>
      <c r="BF55903" s="101" t="s">
        <v>58</v>
      </c>
      <c r="BK55903" s="98" t="s">
        <v>70</v>
      </c>
    </row>
    <row r="55904" spans="17:63" ht="29.25" customHeight="1" x14ac:dyDescent="0.2">
      <c r="Q55904" s="92" t="s">
        <v>50</v>
      </c>
      <c r="BF55904" s="101" t="s">
        <v>58</v>
      </c>
      <c r="BK55904" s="98" t="s">
        <v>70</v>
      </c>
    </row>
    <row r="55905" spans="17:63" ht="29.25" customHeight="1" x14ac:dyDescent="0.2">
      <c r="Q55905" s="92" t="s">
        <v>50</v>
      </c>
      <c r="BF55905" s="101" t="s">
        <v>58</v>
      </c>
      <c r="BK55905" s="98" t="s">
        <v>70</v>
      </c>
    </row>
    <row r="55906" spans="17:63" ht="29.25" customHeight="1" x14ac:dyDescent="0.2">
      <c r="Q55906" s="92" t="s">
        <v>50</v>
      </c>
      <c r="BF55906" s="101" t="s">
        <v>58</v>
      </c>
      <c r="BK55906" s="98" t="s">
        <v>70</v>
      </c>
    </row>
    <row r="55907" spans="17:63" ht="29.25" customHeight="1" x14ac:dyDescent="0.2">
      <c r="Q55907" s="92" t="s">
        <v>50</v>
      </c>
      <c r="BF55907" s="101" t="s">
        <v>58</v>
      </c>
      <c r="BK55907" s="98" t="s">
        <v>70</v>
      </c>
    </row>
    <row r="55908" spans="17:63" ht="29.25" customHeight="1" x14ac:dyDescent="0.2">
      <c r="Q55908" s="92" t="s">
        <v>50</v>
      </c>
      <c r="BF55908" s="101" t="s">
        <v>58</v>
      </c>
      <c r="BK55908" s="98" t="s">
        <v>70</v>
      </c>
    </row>
    <row r="55909" spans="17:63" ht="29.25" customHeight="1" x14ac:dyDescent="0.2">
      <c r="Q55909" s="92" t="s">
        <v>50</v>
      </c>
      <c r="BF55909" s="101" t="s">
        <v>58</v>
      </c>
      <c r="BK55909" s="98" t="s">
        <v>70</v>
      </c>
    </row>
    <row r="55910" spans="17:63" ht="29.25" customHeight="1" x14ac:dyDescent="0.2">
      <c r="Q55910" s="92" t="s">
        <v>50</v>
      </c>
      <c r="BF55910" s="101" t="s">
        <v>58</v>
      </c>
      <c r="BK55910" s="98" t="s">
        <v>70</v>
      </c>
    </row>
    <row r="55911" spans="17:63" ht="29.25" customHeight="1" x14ac:dyDescent="0.2">
      <c r="Q55911" s="92" t="s">
        <v>50</v>
      </c>
      <c r="BF55911" s="101" t="s">
        <v>58</v>
      </c>
      <c r="BK55911" s="98" t="s">
        <v>70</v>
      </c>
    </row>
    <row r="55912" spans="17:63" ht="29.25" customHeight="1" x14ac:dyDescent="0.2">
      <c r="Q55912" s="92" t="s">
        <v>50</v>
      </c>
      <c r="BF55912" s="101" t="s">
        <v>58</v>
      </c>
      <c r="BK55912" s="98" t="s">
        <v>70</v>
      </c>
    </row>
    <row r="55913" spans="17:63" ht="29.25" customHeight="1" x14ac:dyDescent="0.2">
      <c r="Q55913" s="92" t="s">
        <v>50</v>
      </c>
      <c r="BF55913" s="101" t="s">
        <v>58</v>
      </c>
      <c r="BK55913" s="98" t="s">
        <v>70</v>
      </c>
    </row>
    <row r="55914" spans="17:63" ht="29.25" customHeight="1" x14ac:dyDescent="0.2">
      <c r="Q55914" s="92" t="s">
        <v>50</v>
      </c>
      <c r="BF55914" s="101" t="s">
        <v>58</v>
      </c>
      <c r="BK55914" s="98" t="s">
        <v>70</v>
      </c>
    </row>
    <row r="55915" spans="17:63" ht="29.25" customHeight="1" x14ac:dyDescent="0.2">
      <c r="Q55915" s="92" t="s">
        <v>50</v>
      </c>
      <c r="BF55915" s="101" t="s">
        <v>58</v>
      </c>
      <c r="BK55915" s="98" t="s">
        <v>70</v>
      </c>
    </row>
    <row r="55916" spans="17:63" ht="29.25" customHeight="1" x14ac:dyDescent="0.2">
      <c r="Q55916" s="92" t="s">
        <v>50</v>
      </c>
      <c r="BF55916" s="101" t="s">
        <v>58</v>
      </c>
      <c r="BK55916" s="98" t="s">
        <v>70</v>
      </c>
    </row>
    <row r="55917" spans="17:63" ht="29.25" customHeight="1" x14ac:dyDescent="0.2">
      <c r="Q55917" s="92" t="s">
        <v>50</v>
      </c>
      <c r="BF55917" s="101" t="s">
        <v>58</v>
      </c>
      <c r="BK55917" s="98" t="s">
        <v>70</v>
      </c>
    </row>
    <row r="55918" spans="17:63" ht="29.25" customHeight="1" x14ac:dyDescent="0.2">
      <c r="Q55918" s="92" t="s">
        <v>50</v>
      </c>
      <c r="BF55918" s="101" t="s">
        <v>58</v>
      </c>
      <c r="BK55918" s="98" t="s">
        <v>70</v>
      </c>
    </row>
    <row r="55919" spans="17:63" ht="29.25" customHeight="1" x14ac:dyDescent="0.2">
      <c r="Q55919" s="92" t="s">
        <v>50</v>
      </c>
      <c r="BF55919" s="101" t="s">
        <v>58</v>
      </c>
      <c r="BK55919" s="98" t="s">
        <v>70</v>
      </c>
    </row>
    <row r="55920" spans="17:63" ht="29.25" customHeight="1" x14ac:dyDescent="0.2">
      <c r="Q55920" s="92" t="s">
        <v>50</v>
      </c>
      <c r="BF55920" s="101" t="s">
        <v>58</v>
      </c>
      <c r="BK55920" s="98" t="s">
        <v>70</v>
      </c>
    </row>
    <row r="55921" spans="17:63" ht="29.25" customHeight="1" x14ac:dyDescent="0.2">
      <c r="Q55921" s="92" t="s">
        <v>50</v>
      </c>
      <c r="BF55921" s="101" t="s">
        <v>58</v>
      </c>
      <c r="BK55921" s="98" t="s">
        <v>70</v>
      </c>
    </row>
    <row r="55922" spans="17:63" ht="29.25" customHeight="1" x14ac:dyDescent="0.2">
      <c r="Q55922" s="92" t="s">
        <v>50</v>
      </c>
      <c r="BF55922" s="101" t="s">
        <v>58</v>
      </c>
      <c r="BK55922" s="98" t="s">
        <v>70</v>
      </c>
    </row>
    <row r="55923" spans="17:63" ht="29.25" customHeight="1" x14ac:dyDescent="0.2">
      <c r="Q55923" s="92" t="s">
        <v>50</v>
      </c>
      <c r="BF55923" s="101" t="s">
        <v>58</v>
      </c>
      <c r="BK55923" s="98" t="s">
        <v>70</v>
      </c>
    </row>
    <row r="55924" spans="17:63" ht="29.25" customHeight="1" x14ac:dyDescent="0.2">
      <c r="Q55924" s="92" t="s">
        <v>50</v>
      </c>
      <c r="BF55924" s="101" t="s">
        <v>58</v>
      </c>
      <c r="BK55924" s="98" t="s">
        <v>70</v>
      </c>
    </row>
    <row r="55925" spans="17:63" ht="29.25" customHeight="1" x14ac:dyDescent="0.2">
      <c r="Q55925" s="92" t="s">
        <v>50</v>
      </c>
      <c r="BF55925" s="101" t="s">
        <v>58</v>
      </c>
      <c r="BK55925" s="98" t="s">
        <v>70</v>
      </c>
    </row>
    <row r="55926" spans="17:63" ht="29.25" customHeight="1" x14ac:dyDescent="0.2">
      <c r="Q55926" s="92" t="s">
        <v>50</v>
      </c>
      <c r="BF55926" s="101" t="s">
        <v>58</v>
      </c>
      <c r="BK55926" s="98" t="s">
        <v>70</v>
      </c>
    </row>
    <row r="55927" spans="17:63" ht="29.25" customHeight="1" x14ac:dyDescent="0.2">
      <c r="Q55927" s="92" t="s">
        <v>50</v>
      </c>
      <c r="BF55927" s="101" t="s">
        <v>58</v>
      </c>
      <c r="BK55927" s="98" t="s">
        <v>70</v>
      </c>
    </row>
    <row r="55928" spans="17:63" ht="29.25" customHeight="1" x14ac:dyDescent="0.2">
      <c r="Q55928" s="92" t="s">
        <v>50</v>
      </c>
      <c r="BF55928" s="101" t="s">
        <v>58</v>
      </c>
      <c r="BK55928" s="98" t="s">
        <v>70</v>
      </c>
    </row>
    <row r="55929" spans="17:63" ht="29.25" customHeight="1" x14ac:dyDescent="0.2">
      <c r="Q55929" s="92" t="s">
        <v>50</v>
      </c>
      <c r="BF55929" s="101" t="s">
        <v>58</v>
      </c>
      <c r="BK55929" s="98" t="s">
        <v>70</v>
      </c>
    </row>
    <row r="55930" spans="17:63" ht="29.25" customHeight="1" x14ac:dyDescent="0.2">
      <c r="Q55930" s="92" t="s">
        <v>50</v>
      </c>
      <c r="BF55930" s="101" t="s">
        <v>58</v>
      </c>
      <c r="BK55930" s="98" t="s">
        <v>70</v>
      </c>
    </row>
    <row r="55931" spans="17:63" ht="29.25" customHeight="1" x14ac:dyDescent="0.2">
      <c r="Q55931" s="92" t="s">
        <v>50</v>
      </c>
      <c r="BF55931" s="101" t="s">
        <v>58</v>
      </c>
      <c r="BK55931" s="98" t="s">
        <v>70</v>
      </c>
    </row>
    <row r="55932" spans="17:63" ht="29.25" customHeight="1" x14ac:dyDescent="0.2">
      <c r="Q55932" s="92" t="s">
        <v>50</v>
      </c>
      <c r="BF55932" s="101" t="s">
        <v>58</v>
      </c>
      <c r="BK55932" s="98" t="s">
        <v>70</v>
      </c>
    </row>
    <row r="55933" spans="17:63" ht="29.25" customHeight="1" x14ac:dyDescent="0.2">
      <c r="Q55933" s="92" t="s">
        <v>50</v>
      </c>
      <c r="BF55933" s="101" t="s">
        <v>58</v>
      </c>
      <c r="BK55933" s="98" t="s">
        <v>70</v>
      </c>
    </row>
    <row r="55934" spans="17:63" ht="29.25" customHeight="1" x14ac:dyDescent="0.2">
      <c r="Q55934" s="92" t="s">
        <v>50</v>
      </c>
      <c r="BF55934" s="101" t="s">
        <v>58</v>
      </c>
      <c r="BK55934" s="98" t="s">
        <v>70</v>
      </c>
    </row>
    <row r="55935" spans="17:63" ht="29.25" customHeight="1" x14ac:dyDescent="0.2">
      <c r="Q55935" s="92" t="s">
        <v>50</v>
      </c>
      <c r="BF55935" s="101" t="s">
        <v>58</v>
      </c>
      <c r="BK55935" s="98" t="s">
        <v>70</v>
      </c>
    </row>
    <row r="55936" spans="17:63" ht="29.25" customHeight="1" x14ac:dyDescent="0.2">
      <c r="Q55936" s="92" t="s">
        <v>50</v>
      </c>
      <c r="BF55936" s="101" t="s">
        <v>58</v>
      </c>
      <c r="BK55936" s="98" t="s">
        <v>70</v>
      </c>
    </row>
    <row r="55937" spans="17:63" ht="29.25" customHeight="1" x14ac:dyDescent="0.2">
      <c r="Q55937" s="92" t="s">
        <v>50</v>
      </c>
      <c r="BF55937" s="101" t="s">
        <v>58</v>
      </c>
      <c r="BK55937" s="98" t="s">
        <v>70</v>
      </c>
    </row>
    <row r="55938" spans="17:63" ht="29.25" customHeight="1" x14ac:dyDescent="0.2">
      <c r="Q55938" s="92" t="s">
        <v>50</v>
      </c>
      <c r="BF55938" s="101" t="s">
        <v>58</v>
      </c>
      <c r="BK55938" s="98" t="s">
        <v>70</v>
      </c>
    </row>
    <row r="55939" spans="17:63" ht="29.25" customHeight="1" x14ac:dyDescent="0.2">
      <c r="Q55939" s="92" t="s">
        <v>50</v>
      </c>
      <c r="BF55939" s="101" t="s">
        <v>58</v>
      </c>
      <c r="BK55939" s="98" t="s">
        <v>70</v>
      </c>
    </row>
    <row r="55940" spans="17:63" ht="29.25" customHeight="1" x14ac:dyDescent="0.2">
      <c r="Q55940" s="92" t="s">
        <v>50</v>
      </c>
      <c r="BF55940" s="101" t="s">
        <v>58</v>
      </c>
      <c r="BK55940" s="98" t="s">
        <v>70</v>
      </c>
    </row>
    <row r="55941" spans="17:63" ht="29.25" customHeight="1" x14ac:dyDescent="0.2">
      <c r="Q55941" s="92" t="s">
        <v>50</v>
      </c>
      <c r="BF55941" s="101" t="s">
        <v>58</v>
      </c>
      <c r="BK55941" s="98" t="s">
        <v>70</v>
      </c>
    </row>
    <row r="55942" spans="17:63" ht="29.25" customHeight="1" x14ac:dyDescent="0.2">
      <c r="Q55942" s="92" t="s">
        <v>50</v>
      </c>
      <c r="BF55942" s="101" t="s">
        <v>58</v>
      </c>
      <c r="BK55942" s="98" t="s">
        <v>70</v>
      </c>
    </row>
    <row r="55943" spans="17:63" ht="29.25" customHeight="1" x14ac:dyDescent="0.2">
      <c r="Q55943" s="92" t="s">
        <v>50</v>
      </c>
      <c r="BF55943" s="101" t="s">
        <v>58</v>
      </c>
      <c r="BK55943" s="98" t="s">
        <v>70</v>
      </c>
    </row>
    <row r="55944" spans="17:63" ht="29.25" customHeight="1" x14ac:dyDescent="0.2">
      <c r="Q55944" s="92" t="s">
        <v>50</v>
      </c>
      <c r="BF55944" s="101" t="s">
        <v>58</v>
      </c>
      <c r="BK55944" s="98" t="s">
        <v>70</v>
      </c>
    </row>
    <row r="55945" spans="17:63" ht="29.25" customHeight="1" x14ac:dyDescent="0.2">
      <c r="Q55945" s="92" t="s">
        <v>50</v>
      </c>
      <c r="BF55945" s="101" t="s">
        <v>58</v>
      </c>
      <c r="BK55945" s="98" t="s">
        <v>70</v>
      </c>
    </row>
    <row r="55946" spans="17:63" ht="29.25" customHeight="1" x14ac:dyDescent="0.2">
      <c r="Q55946" s="92" t="s">
        <v>50</v>
      </c>
      <c r="BF55946" s="101" t="s">
        <v>58</v>
      </c>
      <c r="BK55946" s="98" t="s">
        <v>70</v>
      </c>
    </row>
    <row r="55947" spans="17:63" ht="29.25" customHeight="1" x14ac:dyDescent="0.2">
      <c r="Q55947" s="92" t="s">
        <v>50</v>
      </c>
      <c r="BF55947" s="101" t="s">
        <v>58</v>
      </c>
      <c r="BK55947" s="98" t="s">
        <v>70</v>
      </c>
    </row>
    <row r="55948" spans="17:63" ht="29.25" customHeight="1" x14ac:dyDescent="0.2">
      <c r="Q55948" s="92" t="s">
        <v>50</v>
      </c>
      <c r="BF55948" s="101" t="s">
        <v>58</v>
      </c>
      <c r="BK55948" s="98" t="s">
        <v>70</v>
      </c>
    </row>
    <row r="55949" spans="17:63" ht="29.25" customHeight="1" x14ac:dyDescent="0.2">
      <c r="Q55949" s="92" t="s">
        <v>50</v>
      </c>
      <c r="BF55949" s="101" t="s">
        <v>58</v>
      </c>
      <c r="BK55949" s="98" t="s">
        <v>70</v>
      </c>
    </row>
    <row r="55950" spans="17:63" ht="29.25" customHeight="1" x14ac:dyDescent="0.2">
      <c r="Q55950" s="92" t="s">
        <v>50</v>
      </c>
      <c r="BF55950" s="101" t="s">
        <v>58</v>
      </c>
      <c r="BK55950" s="98" t="s">
        <v>70</v>
      </c>
    </row>
    <row r="55951" spans="17:63" ht="29.25" customHeight="1" x14ac:dyDescent="0.2">
      <c r="Q55951" s="92" t="s">
        <v>50</v>
      </c>
      <c r="BF55951" s="101" t="s">
        <v>58</v>
      </c>
      <c r="BK55951" s="98" t="s">
        <v>70</v>
      </c>
    </row>
    <row r="55952" spans="17:63" ht="29.25" customHeight="1" x14ac:dyDescent="0.2">
      <c r="Q55952" s="92" t="s">
        <v>50</v>
      </c>
      <c r="BF55952" s="101" t="s">
        <v>58</v>
      </c>
      <c r="BK55952" s="98" t="s">
        <v>70</v>
      </c>
    </row>
    <row r="55953" spans="17:63" ht="29.25" customHeight="1" x14ac:dyDescent="0.2">
      <c r="Q55953" s="92" t="s">
        <v>50</v>
      </c>
      <c r="BF55953" s="101" t="s">
        <v>58</v>
      </c>
      <c r="BK55953" s="98" t="s">
        <v>70</v>
      </c>
    </row>
    <row r="55954" spans="17:63" ht="29.25" customHeight="1" x14ac:dyDescent="0.2">
      <c r="Q55954" s="92" t="s">
        <v>50</v>
      </c>
      <c r="BF55954" s="101" t="s">
        <v>58</v>
      </c>
      <c r="BK55954" s="98" t="s">
        <v>70</v>
      </c>
    </row>
    <row r="55955" spans="17:63" ht="29.25" customHeight="1" x14ac:dyDescent="0.2">
      <c r="Q55955" s="92" t="s">
        <v>50</v>
      </c>
      <c r="BF55955" s="101" t="s">
        <v>58</v>
      </c>
      <c r="BK55955" s="98" t="s">
        <v>70</v>
      </c>
    </row>
    <row r="55956" spans="17:63" ht="29.25" customHeight="1" x14ac:dyDescent="0.2">
      <c r="Q55956" s="92" t="s">
        <v>50</v>
      </c>
      <c r="BF55956" s="101" t="s">
        <v>58</v>
      </c>
      <c r="BK55956" s="98" t="s">
        <v>70</v>
      </c>
    </row>
    <row r="55957" spans="17:63" ht="29.25" customHeight="1" x14ac:dyDescent="0.2">
      <c r="Q55957" s="92" t="s">
        <v>50</v>
      </c>
      <c r="BF55957" s="101" t="s">
        <v>58</v>
      </c>
      <c r="BK55957" s="98" t="s">
        <v>70</v>
      </c>
    </row>
    <row r="55958" spans="17:63" ht="29.25" customHeight="1" x14ac:dyDescent="0.2">
      <c r="Q55958" s="92" t="s">
        <v>50</v>
      </c>
      <c r="BF55958" s="101" t="s">
        <v>58</v>
      </c>
      <c r="BK55958" s="98" t="s">
        <v>70</v>
      </c>
    </row>
    <row r="55959" spans="17:63" ht="29.25" customHeight="1" x14ac:dyDescent="0.2">
      <c r="Q55959" s="92" t="s">
        <v>50</v>
      </c>
      <c r="BF55959" s="101" t="s">
        <v>58</v>
      </c>
      <c r="BK55959" s="98" t="s">
        <v>70</v>
      </c>
    </row>
    <row r="55960" spans="17:63" ht="29.25" customHeight="1" x14ac:dyDescent="0.2">
      <c r="Q55960" s="92" t="s">
        <v>50</v>
      </c>
      <c r="BF55960" s="101" t="s">
        <v>58</v>
      </c>
      <c r="BK55960" s="98" t="s">
        <v>70</v>
      </c>
    </row>
    <row r="55961" spans="17:63" ht="29.25" customHeight="1" x14ac:dyDescent="0.2">
      <c r="Q55961" s="92" t="s">
        <v>50</v>
      </c>
      <c r="BF55961" s="101" t="s">
        <v>58</v>
      </c>
      <c r="BK55961" s="98" t="s">
        <v>70</v>
      </c>
    </row>
    <row r="55962" spans="17:63" ht="29.25" customHeight="1" x14ac:dyDescent="0.2">
      <c r="Q55962" s="92" t="s">
        <v>50</v>
      </c>
      <c r="BF55962" s="101" t="s">
        <v>58</v>
      </c>
      <c r="BK55962" s="98" t="s">
        <v>70</v>
      </c>
    </row>
    <row r="55963" spans="17:63" ht="29.25" customHeight="1" x14ac:dyDescent="0.2">
      <c r="Q55963" s="92" t="s">
        <v>50</v>
      </c>
      <c r="BF55963" s="101" t="s">
        <v>58</v>
      </c>
      <c r="BK55963" s="98" t="s">
        <v>70</v>
      </c>
    </row>
    <row r="55964" spans="17:63" ht="29.25" customHeight="1" x14ac:dyDescent="0.2">
      <c r="Q55964" s="92" t="s">
        <v>50</v>
      </c>
      <c r="BF55964" s="101" t="s">
        <v>58</v>
      </c>
      <c r="BK55964" s="98" t="s">
        <v>70</v>
      </c>
    </row>
    <row r="55965" spans="17:63" ht="29.25" customHeight="1" x14ac:dyDescent="0.2">
      <c r="Q55965" s="92" t="s">
        <v>50</v>
      </c>
      <c r="BF55965" s="101" t="s">
        <v>58</v>
      </c>
      <c r="BK55965" s="98" t="s">
        <v>70</v>
      </c>
    </row>
    <row r="55966" spans="17:63" ht="29.25" customHeight="1" x14ac:dyDescent="0.2">
      <c r="Q55966" s="92" t="s">
        <v>50</v>
      </c>
      <c r="BF55966" s="101" t="s">
        <v>58</v>
      </c>
      <c r="BK55966" s="98" t="s">
        <v>70</v>
      </c>
    </row>
    <row r="55967" spans="17:63" ht="29.25" customHeight="1" x14ac:dyDescent="0.2">
      <c r="Q55967" s="92" t="s">
        <v>50</v>
      </c>
      <c r="BF55967" s="101" t="s">
        <v>58</v>
      </c>
      <c r="BK55967" s="98" t="s">
        <v>70</v>
      </c>
    </row>
    <row r="55968" spans="17:63" ht="29.25" customHeight="1" x14ac:dyDescent="0.2">
      <c r="Q55968" s="92" t="s">
        <v>50</v>
      </c>
      <c r="BF55968" s="101" t="s">
        <v>58</v>
      </c>
      <c r="BK55968" s="98" t="s">
        <v>70</v>
      </c>
    </row>
    <row r="55969" spans="17:63" ht="29.25" customHeight="1" x14ac:dyDescent="0.2">
      <c r="Q55969" s="92" t="s">
        <v>50</v>
      </c>
      <c r="BF55969" s="101" t="s">
        <v>58</v>
      </c>
      <c r="BK55969" s="98" t="s">
        <v>70</v>
      </c>
    </row>
    <row r="55970" spans="17:63" ht="29.25" customHeight="1" x14ac:dyDescent="0.2">
      <c r="Q55970" s="92" t="s">
        <v>50</v>
      </c>
      <c r="BF55970" s="101" t="s">
        <v>58</v>
      </c>
      <c r="BK55970" s="98" t="s">
        <v>70</v>
      </c>
    </row>
    <row r="55971" spans="17:63" ht="29.25" customHeight="1" x14ac:dyDescent="0.2">
      <c r="Q55971" s="92" t="s">
        <v>50</v>
      </c>
      <c r="BF55971" s="101" t="s">
        <v>58</v>
      </c>
      <c r="BK55971" s="98" t="s">
        <v>70</v>
      </c>
    </row>
    <row r="55972" spans="17:63" ht="29.25" customHeight="1" x14ac:dyDescent="0.2">
      <c r="Q55972" s="92" t="s">
        <v>50</v>
      </c>
      <c r="BF55972" s="101" t="s">
        <v>58</v>
      </c>
      <c r="BK55972" s="98" t="s">
        <v>70</v>
      </c>
    </row>
    <row r="55973" spans="17:63" ht="29.25" customHeight="1" x14ac:dyDescent="0.2">
      <c r="Q55973" s="92" t="s">
        <v>50</v>
      </c>
      <c r="BF55973" s="101" t="s">
        <v>58</v>
      </c>
      <c r="BK55973" s="98" t="s">
        <v>70</v>
      </c>
    </row>
    <row r="55974" spans="17:63" ht="29.25" customHeight="1" x14ac:dyDescent="0.2">
      <c r="Q55974" s="92" t="s">
        <v>50</v>
      </c>
      <c r="BF55974" s="101" t="s">
        <v>58</v>
      </c>
      <c r="BK55974" s="98" t="s">
        <v>70</v>
      </c>
    </row>
    <row r="55975" spans="17:63" ht="29.25" customHeight="1" x14ac:dyDescent="0.2">
      <c r="Q55975" s="92" t="s">
        <v>50</v>
      </c>
      <c r="BF55975" s="101" t="s">
        <v>58</v>
      </c>
      <c r="BK55975" s="98" t="s">
        <v>70</v>
      </c>
    </row>
    <row r="55976" spans="17:63" ht="29.25" customHeight="1" x14ac:dyDescent="0.2">
      <c r="Q55976" s="92" t="s">
        <v>50</v>
      </c>
      <c r="BF55976" s="101" t="s">
        <v>58</v>
      </c>
      <c r="BK55976" s="98" t="s">
        <v>70</v>
      </c>
    </row>
    <row r="55977" spans="17:63" ht="29.25" customHeight="1" x14ac:dyDescent="0.2">
      <c r="Q55977" s="92" t="s">
        <v>50</v>
      </c>
      <c r="BF55977" s="101" t="s">
        <v>58</v>
      </c>
      <c r="BK55977" s="98" t="s">
        <v>70</v>
      </c>
    </row>
    <row r="55978" spans="17:63" ht="29.25" customHeight="1" x14ac:dyDescent="0.2">
      <c r="Q55978" s="92" t="s">
        <v>50</v>
      </c>
      <c r="BF55978" s="101" t="s">
        <v>58</v>
      </c>
      <c r="BK55978" s="98" t="s">
        <v>70</v>
      </c>
    </row>
    <row r="55979" spans="17:63" ht="29.25" customHeight="1" x14ac:dyDescent="0.2">
      <c r="Q55979" s="92" t="s">
        <v>50</v>
      </c>
      <c r="BF55979" s="101" t="s">
        <v>58</v>
      </c>
      <c r="BK55979" s="98" t="s">
        <v>70</v>
      </c>
    </row>
    <row r="55980" spans="17:63" ht="29.25" customHeight="1" x14ac:dyDescent="0.2">
      <c r="Q55980" s="92" t="s">
        <v>50</v>
      </c>
      <c r="BF55980" s="101" t="s">
        <v>58</v>
      </c>
      <c r="BK55980" s="98" t="s">
        <v>70</v>
      </c>
    </row>
    <row r="55981" spans="17:63" ht="29.25" customHeight="1" x14ac:dyDescent="0.2">
      <c r="Q55981" s="92" t="s">
        <v>50</v>
      </c>
      <c r="BF55981" s="101" t="s">
        <v>58</v>
      </c>
      <c r="BK55981" s="98" t="s">
        <v>70</v>
      </c>
    </row>
    <row r="55982" spans="17:63" ht="29.25" customHeight="1" x14ac:dyDescent="0.2">
      <c r="Q55982" s="92" t="s">
        <v>50</v>
      </c>
      <c r="BF55982" s="101" t="s">
        <v>58</v>
      </c>
      <c r="BK55982" s="98" t="s">
        <v>70</v>
      </c>
    </row>
    <row r="55983" spans="17:63" ht="29.25" customHeight="1" x14ac:dyDescent="0.2">
      <c r="Q55983" s="92" t="s">
        <v>50</v>
      </c>
      <c r="BF55983" s="101" t="s">
        <v>58</v>
      </c>
      <c r="BK55983" s="98" t="s">
        <v>70</v>
      </c>
    </row>
    <row r="55984" spans="17:63" ht="29.25" customHeight="1" x14ac:dyDescent="0.2">
      <c r="Q55984" s="92" t="s">
        <v>50</v>
      </c>
      <c r="BF55984" s="101" t="s">
        <v>58</v>
      </c>
      <c r="BK55984" s="98" t="s">
        <v>70</v>
      </c>
    </row>
    <row r="55985" spans="17:63" ht="29.25" customHeight="1" x14ac:dyDescent="0.2">
      <c r="Q55985" s="92" t="s">
        <v>50</v>
      </c>
      <c r="BF55985" s="101" t="s">
        <v>58</v>
      </c>
      <c r="BK55985" s="98" t="s">
        <v>70</v>
      </c>
    </row>
    <row r="55986" spans="17:63" ht="29.25" customHeight="1" x14ac:dyDescent="0.2">
      <c r="Q55986" s="92" t="s">
        <v>50</v>
      </c>
      <c r="BF55986" s="101" t="s">
        <v>58</v>
      </c>
      <c r="BK55986" s="98" t="s">
        <v>70</v>
      </c>
    </row>
    <row r="55987" spans="17:63" ht="29.25" customHeight="1" x14ac:dyDescent="0.2">
      <c r="Q55987" s="92" t="s">
        <v>50</v>
      </c>
      <c r="BF55987" s="101" t="s">
        <v>58</v>
      </c>
      <c r="BK55987" s="98" t="s">
        <v>70</v>
      </c>
    </row>
    <row r="55988" spans="17:63" ht="29.25" customHeight="1" x14ac:dyDescent="0.2">
      <c r="Q55988" s="92" t="s">
        <v>50</v>
      </c>
      <c r="BF55988" s="101" t="s">
        <v>58</v>
      </c>
      <c r="BK55988" s="98" t="s">
        <v>70</v>
      </c>
    </row>
    <row r="55989" spans="17:63" ht="29.25" customHeight="1" x14ac:dyDescent="0.2">
      <c r="Q55989" s="92" t="s">
        <v>50</v>
      </c>
      <c r="BF55989" s="101" t="s">
        <v>58</v>
      </c>
      <c r="BK55989" s="98" t="s">
        <v>70</v>
      </c>
    </row>
    <row r="55990" spans="17:63" ht="29.25" customHeight="1" x14ac:dyDescent="0.2">
      <c r="Q55990" s="92" t="s">
        <v>50</v>
      </c>
      <c r="BF55990" s="101" t="s">
        <v>58</v>
      </c>
      <c r="BK55990" s="98" t="s">
        <v>70</v>
      </c>
    </row>
    <row r="55991" spans="17:63" ht="29.25" customHeight="1" x14ac:dyDescent="0.2">
      <c r="Q55991" s="92" t="s">
        <v>50</v>
      </c>
      <c r="BF55991" s="101" t="s">
        <v>58</v>
      </c>
      <c r="BK55991" s="98" t="s">
        <v>70</v>
      </c>
    </row>
    <row r="55992" spans="17:63" ht="29.25" customHeight="1" x14ac:dyDescent="0.2">
      <c r="Q55992" s="92" t="s">
        <v>50</v>
      </c>
      <c r="BF55992" s="101" t="s">
        <v>58</v>
      </c>
      <c r="BK55992" s="98" t="s">
        <v>70</v>
      </c>
    </row>
    <row r="55993" spans="17:63" ht="29.25" customHeight="1" x14ac:dyDescent="0.2">
      <c r="Q55993" s="92" t="s">
        <v>50</v>
      </c>
      <c r="BF55993" s="101" t="s">
        <v>58</v>
      </c>
      <c r="BK55993" s="98" t="s">
        <v>70</v>
      </c>
    </row>
    <row r="55994" spans="17:63" ht="29.25" customHeight="1" x14ac:dyDescent="0.2">
      <c r="Q55994" s="92" t="s">
        <v>50</v>
      </c>
      <c r="BF55994" s="101" t="s">
        <v>58</v>
      </c>
      <c r="BK55994" s="98" t="s">
        <v>70</v>
      </c>
    </row>
    <row r="55995" spans="17:63" ht="29.25" customHeight="1" x14ac:dyDescent="0.2">
      <c r="Q55995" s="92" t="s">
        <v>50</v>
      </c>
      <c r="BF55995" s="101" t="s">
        <v>58</v>
      </c>
      <c r="BK55995" s="98" t="s">
        <v>70</v>
      </c>
    </row>
    <row r="55996" spans="17:63" ht="29.25" customHeight="1" x14ac:dyDescent="0.2">
      <c r="Q55996" s="92" t="s">
        <v>50</v>
      </c>
      <c r="BF55996" s="101" t="s">
        <v>58</v>
      </c>
      <c r="BK55996" s="98" t="s">
        <v>70</v>
      </c>
    </row>
    <row r="55997" spans="17:63" ht="29.25" customHeight="1" x14ac:dyDescent="0.2">
      <c r="Q55997" s="92" t="s">
        <v>50</v>
      </c>
      <c r="BF55997" s="101" t="s">
        <v>58</v>
      </c>
      <c r="BK55997" s="98" t="s">
        <v>70</v>
      </c>
    </row>
    <row r="55998" spans="17:63" ht="29.25" customHeight="1" x14ac:dyDescent="0.2">
      <c r="Q55998" s="92" t="s">
        <v>50</v>
      </c>
      <c r="BF55998" s="101" t="s">
        <v>58</v>
      </c>
      <c r="BK55998" s="98" t="s">
        <v>70</v>
      </c>
    </row>
    <row r="55999" spans="17:63" ht="29.25" customHeight="1" x14ac:dyDescent="0.2">
      <c r="Q55999" s="92" t="s">
        <v>50</v>
      </c>
      <c r="BF55999" s="101" t="s">
        <v>58</v>
      </c>
      <c r="BK55999" s="98" t="s">
        <v>70</v>
      </c>
    </row>
    <row r="56000" spans="17:63" ht="29.25" customHeight="1" x14ac:dyDescent="0.2">
      <c r="Q56000" s="92" t="s">
        <v>50</v>
      </c>
      <c r="BF56000" s="101" t="s">
        <v>58</v>
      </c>
      <c r="BK56000" s="98" t="s">
        <v>70</v>
      </c>
    </row>
    <row r="56001" spans="17:63" ht="29.25" customHeight="1" x14ac:dyDescent="0.2">
      <c r="Q56001" s="92" t="s">
        <v>50</v>
      </c>
      <c r="BF56001" s="101" t="s">
        <v>58</v>
      </c>
      <c r="BK56001" s="98" t="s">
        <v>70</v>
      </c>
    </row>
    <row r="56002" spans="17:63" ht="29.25" customHeight="1" x14ac:dyDescent="0.2">
      <c r="Q56002" s="92" t="s">
        <v>50</v>
      </c>
      <c r="BF56002" s="101" t="s">
        <v>58</v>
      </c>
      <c r="BK56002" s="98" t="s">
        <v>70</v>
      </c>
    </row>
    <row r="56003" spans="17:63" ht="29.25" customHeight="1" x14ac:dyDescent="0.2">
      <c r="Q56003" s="92" t="s">
        <v>50</v>
      </c>
      <c r="BF56003" s="101" t="s">
        <v>58</v>
      </c>
      <c r="BK56003" s="98" t="s">
        <v>70</v>
      </c>
    </row>
    <row r="56004" spans="17:63" ht="29.25" customHeight="1" x14ac:dyDescent="0.2">
      <c r="Q56004" s="92" t="s">
        <v>50</v>
      </c>
      <c r="BF56004" s="101" t="s">
        <v>58</v>
      </c>
      <c r="BK56004" s="98" t="s">
        <v>70</v>
      </c>
    </row>
    <row r="56005" spans="17:63" ht="29.25" customHeight="1" x14ac:dyDescent="0.2">
      <c r="Q56005" s="92" t="s">
        <v>50</v>
      </c>
      <c r="BF56005" s="101" t="s">
        <v>58</v>
      </c>
      <c r="BK56005" s="98" t="s">
        <v>70</v>
      </c>
    </row>
    <row r="56006" spans="17:63" ht="29.25" customHeight="1" x14ac:dyDescent="0.2">
      <c r="Q56006" s="92" t="s">
        <v>50</v>
      </c>
      <c r="BF56006" s="101" t="s">
        <v>58</v>
      </c>
      <c r="BK56006" s="98" t="s">
        <v>70</v>
      </c>
    </row>
    <row r="56007" spans="17:63" ht="29.25" customHeight="1" x14ac:dyDescent="0.2">
      <c r="Q56007" s="92" t="s">
        <v>50</v>
      </c>
      <c r="BF56007" s="101" t="s">
        <v>58</v>
      </c>
      <c r="BK56007" s="98" t="s">
        <v>70</v>
      </c>
    </row>
    <row r="56008" spans="17:63" ht="29.25" customHeight="1" x14ac:dyDescent="0.2">
      <c r="Q56008" s="92" t="s">
        <v>50</v>
      </c>
      <c r="BF56008" s="101" t="s">
        <v>58</v>
      </c>
      <c r="BK56008" s="98" t="s">
        <v>70</v>
      </c>
    </row>
    <row r="56009" spans="17:63" ht="29.25" customHeight="1" x14ac:dyDescent="0.2">
      <c r="Q56009" s="92" t="s">
        <v>50</v>
      </c>
      <c r="BF56009" s="101" t="s">
        <v>58</v>
      </c>
      <c r="BK56009" s="98" t="s">
        <v>70</v>
      </c>
    </row>
    <row r="56010" spans="17:63" ht="29.25" customHeight="1" x14ac:dyDescent="0.2">
      <c r="Q56010" s="92" t="s">
        <v>50</v>
      </c>
      <c r="BF56010" s="101" t="s">
        <v>58</v>
      </c>
      <c r="BK56010" s="98" t="s">
        <v>70</v>
      </c>
    </row>
    <row r="56011" spans="17:63" ht="29.25" customHeight="1" x14ac:dyDescent="0.2">
      <c r="Q56011" s="92" t="s">
        <v>50</v>
      </c>
      <c r="BF56011" s="101" t="s">
        <v>58</v>
      </c>
      <c r="BK56011" s="98" t="s">
        <v>70</v>
      </c>
    </row>
    <row r="56012" spans="17:63" ht="29.25" customHeight="1" x14ac:dyDescent="0.2">
      <c r="Q56012" s="92" t="s">
        <v>50</v>
      </c>
      <c r="BF56012" s="101" t="s">
        <v>58</v>
      </c>
      <c r="BK56012" s="98" t="s">
        <v>70</v>
      </c>
    </row>
    <row r="56013" spans="17:63" ht="29.25" customHeight="1" x14ac:dyDescent="0.2">
      <c r="Q56013" s="92" t="s">
        <v>50</v>
      </c>
      <c r="BF56013" s="101" t="s">
        <v>58</v>
      </c>
      <c r="BK56013" s="98" t="s">
        <v>70</v>
      </c>
    </row>
    <row r="56014" spans="17:63" ht="29.25" customHeight="1" x14ac:dyDescent="0.2">
      <c r="Q56014" s="92" t="s">
        <v>50</v>
      </c>
      <c r="BF56014" s="101" t="s">
        <v>58</v>
      </c>
      <c r="BK56014" s="98" t="s">
        <v>70</v>
      </c>
    </row>
    <row r="56015" spans="17:63" ht="29.25" customHeight="1" x14ac:dyDescent="0.2">
      <c r="Q56015" s="92" t="s">
        <v>50</v>
      </c>
      <c r="BF56015" s="101" t="s">
        <v>58</v>
      </c>
      <c r="BK56015" s="98" t="s">
        <v>70</v>
      </c>
    </row>
    <row r="56016" spans="17:63" ht="29.25" customHeight="1" x14ac:dyDescent="0.2">
      <c r="Q56016" s="92" t="s">
        <v>50</v>
      </c>
      <c r="BF56016" s="101" t="s">
        <v>58</v>
      </c>
      <c r="BK56016" s="98" t="s">
        <v>70</v>
      </c>
    </row>
    <row r="56017" spans="17:63" ht="29.25" customHeight="1" x14ac:dyDescent="0.2">
      <c r="Q56017" s="92" t="s">
        <v>50</v>
      </c>
      <c r="BF56017" s="101" t="s">
        <v>58</v>
      </c>
      <c r="BK56017" s="98" t="s">
        <v>70</v>
      </c>
    </row>
    <row r="56018" spans="17:63" ht="29.25" customHeight="1" x14ac:dyDescent="0.2">
      <c r="Q56018" s="92" t="s">
        <v>50</v>
      </c>
      <c r="BF56018" s="101" t="s">
        <v>58</v>
      </c>
      <c r="BK56018" s="98" t="s">
        <v>70</v>
      </c>
    </row>
    <row r="56019" spans="17:63" ht="29.25" customHeight="1" x14ac:dyDescent="0.2">
      <c r="Q56019" s="92" t="s">
        <v>50</v>
      </c>
      <c r="BF56019" s="101" t="s">
        <v>58</v>
      </c>
      <c r="BK56019" s="98" t="s">
        <v>70</v>
      </c>
    </row>
    <row r="56020" spans="17:63" ht="29.25" customHeight="1" x14ac:dyDescent="0.2">
      <c r="Q56020" s="92" t="s">
        <v>50</v>
      </c>
      <c r="BF56020" s="101" t="s">
        <v>58</v>
      </c>
      <c r="BK56020" s="98" t="s">
        <v>70</v>
      </c>
    </row>
    <row r="56021" spans="17:63" ht="29.25" customHeight="1" x14ac:dyDescent="0.2">
      <c r="Q56021" s="92" t="s">
        <v>50</v>
      </c>
      <c r="BF56021" s="101" t="s">
        <v>58</v>
      </c>
      <c r="BK56021" s="98" t="s">
        <v>70</v>
      </c>
    </row>
    <row r="56022" spans="17:63" ht="29.25" customHeight="1" x14ac:dyDescent="0.2">
      <c r="Q56022" s="92" t="s">
        <v>50</v>
      </c>
      <c r="BF56022" s="101" t="s">
        <v>58</v>
      </c>
      <c r="BK56022" s="98" t="s">
        <v>70</v>
      </c>
    </row>
    <row r="56023" spans="17:63" ht="29.25" customHeight="1" x14ac:dyDescent="0.2">
      <c r="Q56023" s="92" t="s">
        <v>50</v>
      </c>
      <c r="BF56023" s="101" t="s">
        <v>58</v>
      </c>
      <c r="BK56023" s="98" t="s">
        <v>70</v>
      </c>
    </row>
    <row r="56024" spans="17:63" ht="29.25" customHeight="1" x14ac:dyDescent="0.2">
      <c r="Q56024" s="92" t="s">
        <v>50</v>
      </c>
      <c r="BF56024" s="101" t="s">
        <v>58</v>
      </c>
      <c r="BK56024" s="98" t="s">
        <v>70</v>
      </c>
    </row>
    <row r="56025" spans="17:63" ht="29.25" customHeight="1" x14ac:dyDescent="0.2">
      <c r="Q56025" s="92" t="s">
        <v>50</v>
      </c>
      <c r="BF56025" s="101" t="s">
        <v>58</v>
      </c>
      <c r="BK56025" s="98" t="s">
        <v>70</v>
      </c>
    </row>
    <row r="56026" spans="17:63" ht="29.25" customHeight="1" x14ac:dyDescent="0.2">
      <c r="Q56026" s="92" t="s">
        <v>50</v>
      </c>
      <c r="BF56026" s="101" t="s">
        <v>58</v>
      </c>
      <c r="BK56026" s="98" t="s">
        <v>70</v>
      </c>
    </row>
    <row r="56027" spans="17:63" ht="29.25" customHeight="1" x14ac:dyDescent="0.2">
      <c r="Q56027" s="92" t="s">
        <v>50</v>
      </c>
      <c r="BF56027" s="101" t="s">
        <v>58</v>
      </c>
      <c r="BK56027" s="98" t="s">
        <v>70</v>
      </c>
    </row>
    <row r="56028" spans="17:63" ht="29.25" customHeight="1" x14ac:dyDescent="0.2">
      <c r="Q56028" s="92" t="s">
        <v>50</v>
      </c>
      <c r="BF56028" s="101" t="s">
        <v>58</v>
      </c>
      <c r="BK56028" s="98" t="s">
        <v>70</v>
      </c>
    </row>
    <row r="56029" spans="17:63" ht="29.25" customHeight="1" x14ac:dyDescent="0.2">
      <c r="Q56029" s="92" t="s">
        <v>50</v>
      </c>
      <c r="BF56029" s="101" t="s">
        <v>58</v>
      </c>
      <c r="BK56029" s="98" t="s">
        <v>70</v>
      </c>
    </row>
    <row r="56030" spans="17:63" ht="29.25" customHeight="1" x14ac:dyDescent="0.2">
      <c r="Q56030" s="92" t="s">
        <v>50</v>
      </c>
      <c r="BF56030" s="101" t="s">
        <v>58</v>
      </c>
      <c r="BK56030" s="98" t="s">
        <v>70</v>
      </c>
    </row>
    <row r="56031" spans="17:63" ht="29.25" customHeight="1" x14ac:dyDescent="0.2">
      <c r="Q56031" s="92" t="s">
        <v>50</v>
      </c>
      <c r="BF56031" s="101" t="s">
        <v>58</v>
      </c>
      <c r="BK56031" s="98" t="s">
        <v>70</v>
      </c>
    </row>
    <row r="56032" spans="17:63" ht="29.25" customHeight="1" x14ac:dyDescent="0.2">
      <c r="Q56032" s="92" t="s">
        <v>50</v>
      </c>
      <c r="BF56032" s="101" t="s">
        <v>58</v>
      </c>
      <c r="BK56032" s="98" t="s">
        <v>70</v>
      </c>
    </row>
    <row r="56033" spans="17:63" ht="29.25" customHeight="1" x14ac:dyDescent="0.2">
      <c r="Q56033" s="92" t="s">
        <v>50</v>
      </c>
      <c r="BF56033" s="101" t="s">
        <v>58</v>
      </c>
      <c r="BK56033" s="98" t="s">
        <v>70</v>
      </c>
    </row>
    <row r="56034" spans="17:63" ht="29.25" customHeight="1" x14ac:dyDescent="0.2">
      <c r="Q56034" s="92" t="s">
        <v>50</v>
      </c>
      <c r="BF56034" s="101" t="s">
        <v>58</v>
      </c>
      <c r="BK56034" s="98" t="s">
        <v>70</v>
      </c>
    </row>
    <row r="56035" spans="17:63" ht="29.25" customHeight="1" x14ac:dyDescent="0.2">
      <c r="Q56035" s="92" t="s">
        <v>50</v>
      </c>
      <c r="BF56035" s="101" t="s">
        <v>58</v>
      </c>
      <c r="BK56035" s="98" t="s">
        <v>70</v>
      </c>
    </row>
    <row r="56036" spans="17:63" ht="29.25" customHeight="1" x14ac:dyDescent="0.2">
      <c r="Q56036" s="92" t="s">
        <v>50</v>
      </c>
      <c r="BF56036" s="101" t="s">
        <v>58</v>
      </c>
      <c r="BK56036" s="98" t="s">
        <v>70</v>
      </c>
    </row>
    <row r="56037" spans="17:63" ht="29.25" customHeight="1" x14ac:dyDescent="0.2">
      <c r="Q56037" s="92" t="s">
        <v>50</v>
      </c>
      <c r="BF56037" s="101" t="s">
        <v>58</v>
      </c>
      <c r="BK56037" s="98" t="s">
        <v>70</v>
      </c>
    </row>
    <row r="56038" spans="17:63" ht="29.25" customHeight="1" x14ac:dyDescent="0.2">
      <c r="Q56038" s="92" t="s">
        <v>50</v>
      </c>
      <c r="BF56038" s="101" t="s">
        <v>58</v>
      </c>
      <c r="BK56038" s="98" t="s">
        <v>70</v>
      </c>
    </row>
    <row r="56039" spans="17:63" ht="29.25" customHeight="1" x14ac:dyDescent="0.2">
      <c r="Q56039" s="92" t="s">
        <v>50</v>
      </c>
      <c r="BF56039" s="101" t="s">
        <v>58</v>
      </c>
      <c r="BK56039" s="98" t="s">
        <v>70</v>
      </c>
    </row>
    <row r="56040" spans="17:63" ht="29.25" customHeight="1" x14ac:dyDescent="0.2">
      <c r="Q56040" s="92" t="s">
        <v>50</v>
      </c>
      <c r="BF56040" s="101" t="s">
        <v>58</v>
      </c>
      <c r="BK56040" s="98" t="s">
        <v>70</v>
      </c>
    </row>
    <row r="56041" spans="17:63" ht="29.25" customHeight="1" x14ac:dyDescent="0.2">
      <c r="Q56041" s="92" t="s">
        <v>50</v>
      </c>
      <c r="BF56041" s="101" t="s">
        <v>58</v>
      </c>
      <c r="BK56041" s="98" t="s">
        <v>70</v>
      </c>
    </row>
    <row r="56042" spans="17:63" ht="29.25" customHeight="1" x14ac:dyDescent="0.2">
      <c r="Q56042" s="92" t="s">
        <v>50</v>
      </c>
      <c r="BF56042" s="101" t="s">
        <v>58</v>
      </c>
      <c r="BK56042" s="98" t="s">
        <v>70</v>
      </c>
    </row>
    <row r="56043" spans="17:63" ht="29.25" customHeight="1" x14ac:dyDescent="0.2">
      <c r="Q56043" s="92" t="s">
        <v>50</v>
      </c>
      <c r="BF56043" s="101" t="s">
        <v>58</v>
      </c>
      <c r="BK56043" s="98" t="s">
        <v>70</v>
      </c>
    </row>
    <row r="56044" spans="17:63" ht="29.25" customHeight="1" x14ac:dyDescent="0.2">
      <c r="Q56044" s="92" t="s">
        <v>50</v>
      </c>
      <c r="BF56044" s="101" t="s">
        <v>58</v>
      </c>
      <c r="BK56044" s="98" t="s">
        <v>70</v>
      </c>
    </row>
    <row r="56045" spans="17:63" ht="29.25" customHeight="1" x14ac:dyDescent="0.2">
      <c r="Q56045" s="92" t="s">
        <v>50</v>
      </c>
      <c r="BF56045" s="101" t="s">
        <v>58</v>
      </c>
      <c r="BK56045" s="98" t="s">
        <v>70</v>
      </c>
    </row>
    <row r="56046" spans="17:63" ht="29.25" customHeight="1" x14ac:dyDescent="0.2">
      <c r="Q56046" s="92" t="s">
        <v>50</v>
      </c>
      <c r="BF56046" s="101" t="s">
        <v>58</v>
      </c>
      <c r="BK56046" s="98" t="s">
        <v>70</v>
      </c>
    </row>
    <row r="56047" spans="17:63" ht="29.25" customHeight="1" x14ac:dyDescent="0.2">
      <c r="Q56047" s="92" t="s">
        <v>50</v>
      </c>
      <c r="BF56047" s="101" t="s">
        <v>58</v>
      </c>
      <c r="BK56047" s="98" t="s">
        <v>70</v>
      </c>
    </row>
    <row r="56048" spans="17:63" ht="29.25" customHeight="1" x14ac:dyDescent="0.2">
      <c r="Q56048" s="92" t="s">
        <v>50</v>
      </c>
      <c r="BF56048" s="101" t="s">
        <v>58</v>
      </c>
      <c r="BK56048" s="98" t="s">
        <v>70</v>
      </c>
    </row>
    <row r="56049" spans="17:63" ht="29.25" customHeight="1" x14ac:dyDescent="0.2">
      <c r="Q56049" s="92" t="s">
        <v>50</v>
      </c>
      <c r="BF56049" s="101" t="s">
        <v>58</v>
      </c>
      <c r="BK56049" s="98" t="s">
        <v>70</v>
      </c>
    </row>
    <row r="56050" spans="17:63" ht="29.25" customHeight="1" x14ac:dyDescent="0.2">
      <c r="Q56050" s="92" t="s">
        <v>50</v>
      </c>
      <c r="BF56050" s="101" t="s">
        <v>58</v>
      </c>
      <c r="BK56050" s="98" t="s">
        <v>70</v>
      </c>
    </row>
    <row r="56051" spans="17:63" ht="29.25" customHeight="1" x14ac:dyDescent="0.2">
      <c r="Q56051" s="92" t="s">
        <v>50</v>
      </c>
      <c r="BF56051" s="101" t="s">
        <v>58</v>
      </c>
      <c r="BK56051" s="98" t="s">
        <v>70</v>
      </c>
    </row>
    <row r="56052" spans="17:63" ht="29.25" customHeight="1" x14ac:dyDescent="0.2">
      <c r="Q56052" s="92" t="s">
        <v>50</v>
      </c>
      <c r="BF56052" s="101" t="s">
        <v>58</v>
      </c>
      <c r="BK56052" s="98" t="s">
        <v>70</v>
      </c>
    </row>
    <row r="56053" spans="17:63" ht="29.25" customHeight="1" x14ac:dyDescent="0.2">
      <c r="Q56053" s="92" t="s">
        <v>50</v>
      </c>
      <c r="BF56053" s="101" t="s">
        <v>58</v>
      </c>
      <c r="BK56053" s="98" t="s">
        <v>70</v>
      </c>
    </row>
    <row r="56054" spans="17:63" ht="29.25" customHeight="1" x14ac:dyDescent="0.2">
      <c r="Q56054" s="92" t="s">
        <v>50</v>
      </c>
      <c r="BF56054" s="101" t="s">
        <v>58</v>
      </c>
      <c r="BK56054" s="98" t="s">
        <v>70</v>
      </c>
    </row>
    <row r="56055" spans="17:63" ht="29.25" customHeight="1" x14ac:dyDescent="0.2">
      <c r="Q56055" s="92" t="s">
        <v>50</v>
      </c>
      <c r="BF56055" s="101" t="s">
        <v>58</v>
      </c>
      <c r="BK56055" s="98" t="s">
        <v>70</v>
      </c>
    </row>
    <row r="56056" spans="17:63" ht="29.25" customHeight="1" x14ac:dyDescent="0.2">
      <c r="Q56056" s="92" t="s">
        <v>50</v>
      </c>
      <c r="BF56056" s="101" t="s">
        <v>58</v>
      </c>
      <c r="BK56056" s="98" t="s">
        <v>70</v>
      </c>
    </row>
    <row r="56057" spans="17:63" ht="29.25" customHeight="1" x14ac:dyDescent="0.2">
      <c r="Q56057" s="92" t="s">
        <v>50</v>
      </c>
      <c r="BF56057" s="101" t="s">
        <v>58</v>
      </c>
      <c r="BK56057" s="98" t="s">
        <v>70</v>
      </c>
    </row>
    <row r="56058" spans="17:63" ht="29.25" customHeight="1" x14ac:dyDescent="0.2">
      <c r="Q56058" s="92" t="s">
        <v>50</v>
      </c>
      <c r="BF56058" s="101" t="s">
        <v>58</v>
      </c>
      <c r="BK56058" s="98" t="s">
        <v>70</v>
      </c>
    </row>
    <row r="56059" spans="17:63" ht="29.25" customHeight="1" x14ac:dyDescent="0.2">
      <c r="Q56059" s="92" t="s">
        <v>50</v>
      </c>
      <c r="BF56059" s="101" t="s">
        <v>58</v>
      </c>
      <c r="BK56059" s="98" t="s">
        <v>70</v>
      </c>
    </row>
    <row r="56060" spans="17:63" ht="29.25" customHeight="1" x14ac:dyDescent="0.2">
      <c r="Q56060" s="92" t="s">
        <v>50</v>
      </c>
      <c r="BF56060" s="101" t="s">
        <v>58</v>
      </c>
      <c r="BK56060" s="98" t="s">
        <v>70</v>
      </c>
    </row>
    <row r="56061" spans="17:63" ht="29.25" customHeight="1" x14ac:dyDescent="0.2">
      <c r="Q56061" s="92" t="s">
        <v>50</v>
      </c>
      <c r="BF56061" s="101" t="s">
        <v>58</v>
      </c>
      <c r="BK56061" s="98" t="s">
        <v>70</v>
      </c>
    </row>
    <row r="56062" spans="17:63" ht="29.25" customHeight="1" x14ac:dyDescent="0.2">
      <c r="Q56062" s="92" t="s">
        <v>50</v>
      </c>
      <c r="BF56062" s="101" t="s">
        <v>58</v>
      </c>
      <c r="BK56062" s="98" t="s">
        <v>70</v>
      </c>
    </row>
    <row r="56063" spans="17:63" ht="29.25" customHeight="1" x14ac:dyDescent="0.2">
      <c r="Q56063" s="92" t="s">
        <v>50</v>
      </c>
      <c r="BF56063" s="101" t="s">
        <v>58</v>
      </c>
      <c r="BK56063" s="98" t="s">
        <v>70</v>
      </c>
    </row>
    <row r="56064" spans="17:63" ht="29.25" customHeight="1" x14ac:dyDescent="0.2">
      <c r="Q56064" s="92" t="s">
        <v>50</v>
      </c>
      <c r="BF56064" s="101" t="s">
        <v>58</v>
      </c>
      <c r="BK56064" s="98" t="s">
        <v>70</v>
      </c>
    </row>
    <row r="56065" spans="17:63" ht="29.25" customHeight="1" x14ac:dyDescent="0.2">
      <c r="Q56065" s="92" t="s">
        <v>50</v>
      </c>
      <c r="BF56065" s="101" t="s">
        <v>58</v>
      </c>
      <c r="BK56065" s="98" t="s">
        <v>70</v>
      </c>
    </row>
    <row r="56066" spans="17:63" ht="29.25" customHeight="1" x14ac:dyDescent="0.2">
      <c r="Q56066" s="92" t="s">
        <v>50</v>
      </c>
      <c r="BF56066" s="101" t="s">
        <v>58</v>
      </c>
      <c r="BK56066" s="98" t="s">
        <v>70</v>
      </c>
    </row>
    <row r="56067" spans="17:63" ht="29.25" customHeight="1" x14ac:dyDescent="0.2">
      <c r="Q56067" s="92" t="s">
        <v>50</v>
      </c>
      <c r="BF56067" s="101" t="s">
        <v>58</v>
      </c>
      <c r="BK56067" s="98" t="s">
        <v>70</v>
      </c>
    </row>
    <row r="56068" spans="17:63" ht="29.25" customHeight="1" x14ac:dyDescent="0.2">
      <c r="Q56068" s="92" t="s">
        <v>50</v>
      </c>
      <c r="BF56068" s="101" t="s">
        <v>58</v>
      </c>
      <c r="BK56068" s="98" t="s">
        <v>70</v>
      </c>
    </row>
    <row r="56069" spans="17:63" ht="29.25" customHeight="1" x14ac:dyDescent="0.2">
      <c r="Q56069" s="92" t="s">
        <v>50</v>
      </c>
      <c r="BF56069" s="101" t="s">
        <v>58</v>
      </c>
      <c r="BK56069" s="98" t="s">
        <v>70</v>
      </c>
    </row>
    <row r="56070" spans="17:63" ht="29.25" customHeight="1" x14ac:dyDescent="0.2">
      <c r="Q56070" s="92" t="s">
        <v>50</v>
      </c>
      <c r="BF56070" s="101" t="s">
        <v>58</v>
      </c>
      <c r="BK56070" s="98" t="s">
        <v>70</v>
      </c>
    </row>
    <row r="56071" spans="17:63" ht="29.25" customHeight="1" x14ac:dyDescent="0.2">
      <c r="Q56071" s="92" t="s">
        <v>50</v>
      </c>
      <c r="BF56071" s="101" t="s">
        <v>58</v>
      </c>
      <c r="BK56071" s="98" t="s">
        <v>70</v>
      </c>
    </row>
    <row r="56072" spans="17:63" ht="29.25" customHeight="1" x14ac:dyDescent="0.2">
      <c r="Q56072" s="92" t="s">
        <v>50</v>
      </c>
      <c r="BF56072" s="101" t="s">
        <v>58</v>
      </c>
      <c r="BK56072" s="98" t="s">
        <v>70</v>
      </c>
    </row>
    <row r="56073" spans="17:63" ht="29.25" customHeight="1" x14ac:dyDescent="0.2">
      <c r="Q56073" s="92" t="s">
        <v>50</v>
      </c>
      <c r="BF56073" s="101" t="s">
        <v>58</v>
      </c>
      <c r="BK56073" s="98" t="s">
        <v>70</v>
      </c>
    </row>
    <row r="56074" spans="17:63" ht="29.25" customHeight="1" x14ac:dyDescent="0.2">
      <c r="Q56074" s="92" t="s">
        <v>50</v>
      </c>
      <c r="BF56074" s="101" t="s">
        <v>58</v>
      </c>
      <c r="BK56074" s="98" t="s">
        <v>70</v>
      </c>
    </row>
    <row r="56075" spans="17:63" ht="29.25" customHeight="1" x14ac:dyDescent="0.2">
      <c r="Q56075" s="92" t="s">
        <v>50</v>
      </c>
      <c r="BF56075" s="101" t="s">
        <v>58</v>
      </c>
      <c r="BK56075" s="98" t="s">
        <v>70</v>
      </c>
    </row>
    <row r="56076" spans="17:63" ht="29.25" customHeight="1" x14ac:dyDescent="0.2">
      <c r="Q56076" s="92" t="s">
        <v>50</v>
      </c>
      <c r="BF56076" s="101" t="s">
        <v>58</v>
      </c>
      <c r="BK56076" s="98" t="s">
        <v>70</v>
      </c>
    </row>
    <row r="56077" spans="17:63" ht="29.25" customHeight="1" x14ac:dyDescent="0.2">
      <c r="Q56077" s="92" t="s">
        <v>50</v>
      </c>
      <c r="BF56077" s="101" t="s">
        <v>58</v>
      </c>
      <c r="BK56077" s="98" t="s">
        <v>70</v>
      </c>
    </row>
    <row r="56078" spans="17:63" ht="29.25" customHeight="1" x14ac:dyDescent="0.2">
      <c r="Q56078" s="92" t="s">
        <v>50</v>
      </c>
      <c r="BF56078" s="101" t="s">
        <v>58</v>
      </c>
      <c r="BK56078" s="98" t="s">
        <v>70</v>
      </c>
    </row>
    <row r="56079" spans="17:63" ht="29.25" customHeight="1" x14ac:dyDescent="0.2">
      <c r="Q56079" s="92" t="s">
        <v>50</v>
      </c>
      <c r="BF56079" s="101" t="s">
        <v>58</v>
      </c>
      <c r="BK56079" s="98" t="s">
        <v>70</v>
      </c>
    </row>
    <row r="56080" spans="17:63" ht="29.25" customHeight="1" x14ac:dyDescent="0.2">
      <c r="Q56080" s="92" t="s">
        <v>50</v>
      </c>
      <c r="BF56080" s="101" t="s">
        <v>58</v>
      </c>
      <c r="BK56080" s="98" t="s">
        <v>70</v>
      </c>
    </row>
    <row r="56081" spans="17:63" ht="29.25" customHeight="1" x14ac:dyDescent="0.2">
      <c r="Q56081" s="92" t="s">
        <v>50</v>
      </c>
      <c r="BF56081" s="101" t="s">
        <v>58</v>
      </c>
      <c r="BK56081" s="98" t="s">
        <v>70</v>
      </c>
    </row>
    <row r="56082" spans="17:63" ht="29.25" customHeight="1" x14ac:dyDescent="0.2">
      <c r="Q56082" s="92" t="s">
        <v>50</v>
      </c>
      <c r="BF56082" s="101" t="s">
        <v>58</v>
      </c>
      <c r="BK56082" s="98" t="s">
        <v>70</v>
      </c>
    </row>
    <row r="56083" spans="17:63" ht="29.25" customHeight="1" x14ac:dyDescent="0.2">
      <c r="Q56083" s="92" t="s">
        <v>50</v>
      </c>
      <c r="BF56083" s="101" t="s">
        <v>58</v>
      </c>
      <c r="BK56083" s="98" t="s">
        <v>70</v>
      </c>
    </row>
    <row r="56084" spans="17:63" ht="29.25" customHeight="1" x14ac:dyDescent="0.2">
      <c r="Q56084" s="92" t="s">
        <v>50</v>
      </c>
      <c r="BF56084" s="101" t="s">
        <v>58</v>
      </c>
      <c r="BK56084" s="98" t="s">
        <v>70</v>
      </c>
    </row>
    <row r="56085" spans="17:63" ht="29.25" customHeight="1" x14ac:dyDescent="0.2">
      <c r="Q56085" s="92" t="s">
        <v>50</v>
      </c>
      <c r="BF56085" s="101" t="s">
        <v>58</v>
      </c>
      <c r="BK56085" s="98" t="s">
        <v>70</v>
      </c>
    </row>
    <row r="56086" spans="17:63" ht="29.25" customHeight="1" x14ac:dyDescent="0.2">
      <c r="Q56086" s="92" t="s">
        <v>50</v>
      </c>
      <c r="BF56086" s="101" t="s">
        <v>58</v>
      </c>
      <c r="BK56086" s="98" t="s">
        <v>70</v>
      </c>
    </row>
    <row r="56087" spans="17:63" ht="29.25" customHeight="1" x14ac:dyDescent="0.2">
      <c r="Q56087" s="92" t="s">
        <v>50</v>
      </c>
      <c r="BF56087" s="101" t="s">
        <v>58</v>
      </c>
      <c r="BK56087" s="98" t="s">
        <v>70</v>
      </c>
    </row>
    <row r="56088" spans="17:63" ht="29.25" customHeight="1" x14ac:dyDescent="0.2">
      <c r="Q56088" s="92" t="s">
        <v>50</v>
      </c>
      <c r="BF56088" s="101" t="s">
        <v>58</v>
      </c>
      <c r="BK56088" s="98" t="s">
        <v>70</v>
      </c>
    </row>
    <row r="56089" spans="17:63" ht="29.25" customHeight="1" x14ac:dyDescent="0.2">
      <c r="Q56089" s="92" t="s">
        <v>50</v>
      </c>
      <c r="BF56089" s="101" t="s">
        <v>58</v>
      </c>
      <c r="BK56089" s="98" t="s">
        <v>70</v>
      </c>
    </row>
    <row r="56090" spans="17:63" ht="29.25" customHeight="1" x14ac:dyDescent="0.2">
      <c r="Q56090" s="92" t="s">
        <v>50</v>
      </c>
      <c r="BF56090" s="101" t="s">
        <v>58</v>
      </c>
      <c r="BK56090" s="98" t="s">
        <v>70</v>
      </c>
    </row>
    <row r="56091" spans="17:63" ht="29.25" customHeight="1" x14ac:dyDescent="0.2">
      <c r="Q56091" s="92" t="s">
        <v>50</v>
      </c>
      <c r="BF56091" s="101" t="s">
        <v>58</v>
      </c>
      <c r="BK56091" s="98" t="s">
        <v>70</v>
      </c>
    </row>
    <row r="56092" spans="17:63" ht="29.25" customHeight="1" x14ac:dyDescent="0.2">
      <c r="Q56092" s="92" t="s">
        <v>50</v>
      </c>
      <c r="BF56092" s="101" t="s">
        <v>58</v>
      </c>
      <c r="BK56092" s="98" t="s">
        <v>70</v>
      </c>
    </row>
    <row r="56093" spans="17:63" ht="29.25" customHeight="1" x14ac:dyDescent="0.2">
      <c r="Q56093" s="92" t="s">
        <v>50</v>
      </c>
      <c r="BF56093" s="101" t="s">
        <v>58</v>
      </c>
      <c r="BK56093" s="98" t="s">
        <v>70</v>
      </c>
    </row>
    <row r="56094" spans="17:63" ht="29.25" customHeight="1" x14ac:dyDescent="0.2">
      <c r="Q56094" s="92" t="s">
        <v>50</v>
      </c>
      <c r="BF56094" s="101" t="s">
        <v>58</v>
      </c>
      <c r="BK56094" s="98" t="s">
        <v>70</v>
      </c>
    </row>
    <row r="56095" spans="17:63" ht="29.25" customHeight="1" x14ac:dyDescent="0.2">
      <c r="Q56095" s="92" t="s">
        <v>50</v>
      </c>
      <c r="BF56095" s="101" t="s">
        <v>58</v>
      </c>
      <c r="BK56095" s="98" t="s">
        <v>70</v>
      </c>
    </row>
    <row r="56096" spans="17:63" ht="29.25" customHeight="1" x14ac:dyDescent="0.2">
      <c r="Q56096" s="92" t="s">
        <v>50</v>
      </c>
      <c r="BF56096" s="101" t="s">
        <v>58</v>
      </c>
      <c r="BK56096" s="98" t="s">
        <v>70</v>
      </c>
    </row>
    <row r="56097" spans="17:63" ht="29.25" customHeight="1" x14ac:dyDescent="0.2">
      <c r="Q56097" s="92" t="s">
        <v>50</v>
      </c>
      <c r="BF56097" s="101" t="s">
        <v>58</v>
      </c>
      <c r="BK56097" s="98" t="s">
        <v>70</v>
      </c>
    </row>
    <row r="56098" spans="17:63" ht="29.25" customHeight="1" x14ac:dyDescent="0.2">
      <c r="Q56098" s="92" t="s">
        <v>50</v>
      </c>
      <c r="BF56098" s="101" t="s">
        <v>58</v>
      </c>
      <c r="BK56098" s="98" t="s">
        <v>70</v>
      </c>
    </row>
    <row r="56099" spans="17:63" ht="29.25" customHeight="1" x14ac:dyDescent="0.2">
      <c r="Q56099" s="92" t="s">
        <v>50</v>
      </c>
      <c r="BF56099" s="101" t="s">
        <v>58</v>
      </c>
      <c r="BK56099" s="98" t="s">
        <v>70</v>
      </c>
    </row>
    <row r="56100" spans="17:63" ht="29.25" customHeight="1" x14ac:dyDescent="0.2">
      <c r="Q56100" s="92" t="s">
        <v>50</v>
      </c>
      <c r="BF56100" s="101" t="s">
        <v>58</v>
      </c>
      <c r="BK56100" s="98" t="s">
        <v>70</v>
      </c>
    </row>
    <row r="56101" spans="17:63" ht="29.25" customHeight="1" x14ac:dyDescent="0.2">
      <c r="Q56101" s="92" t="s">
        <v>50</v>
      </c>
      <c r="BF56101" s="101" t="s">
        <v>58</v>
      </c>
      <c r="BK56101" s="98" t="s">
        <v>70</v>
      </c>
    </row>
    <row r="56102" spans="17:63" ht="29.25" customHeight="1" x14ac:dyDescent="0.2">
      <c r="Q56102" s="92" t="s">
        <v>50</v>
      </c>
      <c r="BF56102" s="101" t="s">
        <v>58</v>
      </c>
      <c r="BK56102" s="98" t="s">
        <v>70</v>
      </c>
    </row>
    <row r="56103" spans="17:63" ht="29.25" customHeight="1" x14ac:dyDescent="0.2">
      <c r="Q56103" s="92" t="s">
        <v>50</v>
      </c>
      <c r="BF56103" s="101" t="s">
        <v>58</v>
      </c>
      <c r="BK56103" s="98" t="s">
        <v>70</v>
      </c>
    </row>
    <row r="56104" spans="17:63" ht="29.25" customHeight="1" x14ac:dyDescent="0.2">
      <c r="Q56104" s="92" t="s">
        <v>50</v>
      </c>
      <c r="BF56104" s="101" t="s">
        <v>58</v>
      </c>
      <c r="BK56104" s="98" t="s">
        <v>70</v>
      </c>
    </row>
    <row r="56105" spans="17:63" ht="29.25" customHeight="1" x14ac:dyDescent="0.2">
      <c r="Q56105" s="92" t="s">
        <v>50</v>
      </c>
      <c r="BF56105" s="101" t="s">
        <v>58</v>
      </c>
      <c r="BK56105" s="98" t="s">
        <v>70</v>
      </c>
    </row>
    <row r="56106" spans="17:63" ht="29.25" customHeight="1" x14ac:dyDescent="0.2">
      <c r="Q56106" s="92" t="s">
        <v>50</v>
      </c>
      <c r="BF56106" s="101" t="s">
        <v>58</v>
      </c>
      <c r="BK56106" s="98" t="s">
        <v>70</v>
      </c>
    </row>
    <row r="56107" spans="17:63" ht="29.25" customHeight="1" x14ac:dyDescent="0.2">
      <c r="Q56107" s="92" t="s">
        <v>50</v>
      </c>
      <c r="BF56107" s="101" t="s">
        <v>58</v>
      </c>
      <c r="BK56107" s="98" t="s">
        <v>70</v>
      </c>
    </row>
    <row r="56108" spans="17:63" ht="29.25" customHeight="1" x14ac:dyDescent="0.2">
      <c r="Q56108" s="92" t="s">
        <v>50</v>
      </c>
      <c r="BF56108" s="101" t="s">
        <v>58</v>
      </c>
      <c r="BK56108" s="98" t="s">
        <v>70</v>
      </c>
    </row>
    <row r="56109" spans="17:63" ht="29.25" customHeight="1" x14ac:dyDescent="0.2">
      <c r="Q56109" s="92" t="s">
        <v>50</v>
      </c>
      <c r="BF56109" s="101" t="s">
        <v>58</v>
      </c>
      <c r="BK56109" s="98" t="s">
        <v>70</v>
      </c>
    </row>
    <row r="56110" spans="17:63" ht="29.25" customHeight="1" x14ac:dyDescent="0.2">
      <c r="Q56110" s="92" t="s">
        <v>50</v>
      </c>
      <c r="BF56110" s="101" t="s">
        <v>58</v>
      </c>
      <c r="BK56110" s="98" t="s">
        <v>70</v>
      </c>
    </row>
    <row r="56111" spans="17:63" ht="29.25" customHeight="1" x14ac:dyDescent="0.2">
      <c r="Q56111" s="92" t="s">
        <v>50</v>
      </c>
      <c r="BF56111" s="101" t="s">
        <v>58</v>
      </c>
      <c r="BK56111" s="98" t="s">
        <v>70</v>
      </c>
    </row>
    <row r="56112" spans="17:63" ht="29.25" customHeight="1" x14ac:dyDescent="0.2">
      <c r="Q56112" s="92" t="s">
        <v>50</v>
      </c>
      <c r="BF56112" s="101" t="s">
        <v>58</v>
      </c>
      <c r="BK56112" s="98" t="s">
        <v>70</v>
      </c>
    </row>
    <row r="56113" spans="17:63" ht="29.25" customHeight="1" x14ac:dyDescent="0.2">
      <c r="Q56113" s="92" t="s">
        <v>50</v>
      </c>
      <c r="BF56113" s="101" t="s">
        <v>58</v>
      </c>
      <c r="BK56113" s="98" t="s">
        <v>70</v>
      </c>
    </row>
    <row r="56114" spans="17:63" ht="29.25" customHeight="1" x14ac:dyDescent="0.2">
      <c r="Q56114" s="92" t="s">
        <v>50</v>
      </c>
      <c r="BF56114" s="101" t="s">
        <v>58</v>
      </c>
      <c r="BK56114" s="98" t="s">
        <v>70</v>
      </c>
    </row>
    <row r="56115" spans="17:63" ht="29.25" customHeight="1" x14ac:dyDescent="0.2">
      <c r="Q56115" s="92" t="s">
        <v>50</v>
      </c>
      <c r="BF56115" s="101" t="s">
        <v>58</v>
      </c>
      <c r="BK56115" s="98" t="s">
        <v>70</v>
      </c>
    </row>
    <row r="56116" spans="17:63" ht="29.25" customHeight="1" x14ac:dyDescent="0.2">
      <c r="Q56116" s="92" t="s">
        <v>50</v>
      </c>
      <c r="BF56116" s="101" t="s">
        <v>58</v>
      </c>
      <c r="BK56116" s="98" t="s">
        <v>70</v>
      </c>
    </row>
    <row r="56117" spans="17:63" ht="29.25" customHeight="1" x14ac:dyDescent="0.2">
      <c r="Q56117" s="92" t="s">
        <v>50</v>
      </c>
      <c r="BF56117" s="101" t="s">
        <v>58</v>
      </c>
      <c r="BK56117" s="98" t="s">
        <v>70</v>
      </c>
    </row>
    <row r="56118" spans="17:63" ht="29.25" customHeight="1" x14ac:dyDescent="0.2">
      <c r="Q56118" s="92" t="s">
        <v>50</v>
      </c>
      <c r="BF56118" s="101" t="s">
        <v>58</v>
      </c>
      <c r="BK56118" s="98" t="s">
        <v>70</v>
      </c>
    </row>
    <row r="56119" spans="17:63" ht="29.25" customHeight="1" x14ac:dyDescent="0.2">
      <c r="Q56119" s="92" t="s">
        <v>50</v>
      </c>
      <c r="BF56119" s="101" t="s">
        <v>58</v>
      </c>
      <c r="BK56119" s="98" t="s">
        <v>70</v>
      </c>
    </row>
    <row r="56120" spans="17:63" ht="29.25" customHeight="1" x14ac:dyDescent="0.2">
      <c r="Q56120" s="92" t="s">
        <v>50</v>
      </c>
      <c r="BF56120" s="101" t="s">
        <v>58</v>
      </c>
      <c r="BK56120" s="98" t="s">
        <v>70</v>
      </c>
    </row>
    <row r="56121" spans="17:63" ht="29.25" customHeight="1" x14ac:dyDescent="0.2">
      <c r="Q56121" s="92" t="s">
        <v>50</v>
      </c>
      <c r="BF56121" s="101" t="s">
        <v>58</v>
      </c>
      <c r="BK56121" s="98" t="s">
        <v>70</v>
      </c>
    </row>
    <row r="56122" spans="17:63" ht="29.25" customHeight="1" x14ac:dyDescent="0.2">
      <c r="Q56122" s="92" t="s">
        <v>50</v>
      </c>
      <c r="BF56122" s="101" t="s">
        <v>58</v>
      </c>
      <c r="BK56122" s="98" t="s">
        <v>70</v>
      </c>
    </row>
    <row r="56123" spans="17:63" ht="29.25" customHeight="1" x14ac:dyDescent="0.2">
      <c r="Q56123" s="92" t="s">
        <v>50</v>
      </c>
      <c r="BF56123" s="101" t="s">
        <v>58</v>
      </c>
      <c r="BK56123" s="98" t="s">
        <v>70</v>
      </c>
    </row>
    <row r="56124" spans="17:63" ht="29.25" customHeight="1" x14ac:dyDescent="0.2">
      <c r="Q56124" s="92" t="s">
        <v>50</v>
      </c>
      <c r="BF56124" s="101" t="s">
        <v>58</v>
      </c>
      <c r="BK56124" s="98" t="s">
        <v>70</v>
      </c>
    </row>
    <row r="56125" spans="17:63" ht="29.25" customHeight="1" x14ac:dyDescent="0.2">
      <c r="Q56125" s="92" t="s">
        <v>50</v>
      </c>
      <c r="BF56125" s="101" t="s">
        <v>58</v>
      </c>
      <c r="BK56125" s="98" t="s">
        <v>70</v>
      </c>
    </row>
    <row r="56126" spans="17:63" ht="29.25" customHeight="1" x14ac:dyDescent="0.2">
      <c r="Q56126" s="92" t="s">
        <v>50</v>
      </c>
      <c r="BF56126" s="101" t="s">
        <v>58</v>
      </c>
      <c r="BK56126" s="98" t="s">
        <v>70</v>
      </c>
    </row>
    <row r="56127" spans="17:63" ht="29.25" customHeight="1" x14ac:dyDescent="0.2">
      <c r="Q56127" s="92" t="s">
        <v>50</v>
      </c>
      <c r="BF56127" s="101" t="s">
        <v>58</v>
      </c>
      <c r="BK56127" s="98" t="s">
        <v>70</v>
      </c>
    </row>
    <row r="56128" spans="17:63" ht="29.25" customHeight="1" x14ac:dyDescent="0.2">
      <c r="Q56128" s="92" t="s">
        <v>50</v>
      </c>
      <c r="BF56128" s="101" t="s">
        <v>58</v>
      </c>
      <c r="BK56128" s="98" t="s">
        <v>70</v>
      </c>
    </row>
    <row r="56129" spans="17:63" ht="29.25" customHeight="1" x14ac:dyDescent="0.2">
      <c r="Q56129" s="92" t="s">
        <v>50</v>
      </c>
      <c r="BF56129" s="101" t="s">
        <v>58</v>
      </c>
      <c r="BK56129" s="98" t="s">
        <v>70</v>
      </c>
    </row>
    <row r="56130" spans="17:63" ht="29.25" customHeight="1" x14ac:dyDescent="0.2">
      <c r="Q56130" s="92" t="s">
        <v>50</v>
      </c>
      <c r="BF56130" s="101" t="s">
        <v>58</v>
      </c>
      <c r="BK56130" s="98" t="s">
        <v>70</v>
      </c>
    </row>
    <row r="56131" spans="17:63" ht="29.25" customHeight="1" x14ac:dyDescent="0.2">
      <c r="Q56131" s="92" t="s">
        <v>50</v>
      </c>
      <c r="BF56131" s="101" t="s">
        <v>58</v>
      </c>
      <c r="BK56131" s="98" t="s">
        <v>70</v>
      </c>
    </row>
    <row r="56132" spans="17:63" ht="29.25" customHeight="1" x14ac:dyDescent="0.2">
      <c r="Q56132" s="92" t="s">
        <v>50</v>
      </c>
      <c r="BF56132" s="101" t="s">
        <v>58</v>
      </c>
      <c r="BK56132" s="98" t="s">
        <v>70</v>
      </c>
    </row>
    <row r="56133" spans="17:63" ht="29.25" customHeight="1" x14ac:dyDescent="0.2">
      <c r="Q56133" s="92" t="s">
        <v>50</v>
      </c>
      <c r="BF56133" s="101" t="s">
        <v>58</v>
      </c>
      <c r="BK56133" s="98" t="s">
        <v>70</v>
      </c>
    </row>
    <row r="56134" spans="17:63" ht="29.25" customHeight="1" x14ac:dyDescent="0.2">
      <c r="Q56134" s="92" t="s">
        <v>50</v>
      </c>
      <c r="BF56134" s="101" t="s">
        <v>58</v>
      </c>
      <c r="BK56134" s="98" t="s">
        <v>70</v>
      </c>
    </row>
    <row r="56135" spans="17:63" ht="29.25" customHeight="1" x14ac:dyDescent="0.2">
      <c r="Q56135" s="92" t="s">
        <v>50</v>
      </c>
      <c r="BF56135" s="101" t="s">
        <v>58</v>
      </c>
      <c r="BK56135" s="98" t="s">
        <v>70</v>
      </c>
    </row>
    <row r="56136" spans="17:63" ht="29.25" customHeight="1" x14ac:dyDescent="0.2">
      <c r="Q56136" s="92" t="s">
        <v>50</v>
      </c>
      <c r="BF56136" s="101" t="s">
        <v>58</v>
      </c>
      <c r="BK56136" s="98" t="s">
        <v>70</v>
      </c>
    </row>
    <row r="56137" spans="17:63" ht="29.25" customHeight="1" x14ac:dyDescent="0.2">
      <c r="Q56137" s="92" t="s">
        <v>50</v>
      </c>
      <c r="BF56137" s="101" t="s">
        <v>58</v>
      </c>
      <c r="BK56137" s="98" t="s">
        <v>70</v>
      </c>
    </row>
    <row r="56138" spans="17:63" ht="29.25" customHeight="1" x14ac:dyDescent="0.2">
      <c r="Q56138" s="92" t="s">
        <v>50</v>
      </c>
      <c r="BF56138" s="101" t="s">
        <v>58</v>
      </c>
      <c r="BK56138" s="98" t="s">
        <v>70</v>
      </c>
    </row>
    <row r="56139" spans="17:63" ht="29.25" customHeight="1" x14ac:dyDescent="0.2">
      <c r="Q56139" s="92" t="s">
        <v>50</v>
      </c>
      <c r="BF56139" s="101" t="s">
        <v>58</v>
      </c>
      <c r="BK56139" s="98" t="s">
        <v>70</v>
      </c>
    </row>
    <row r="56140" spans="17:63" ht="29.25" customHeight="1" x14ac:dyDescent="0.2">
      <c r="Q56140" s="92" t="s">
        <v>50</v>
      </c>
      <c r="BF56140" s="101" t="s">
        <v>58</v>
      </c>
      <c r="BK56140" s="98" t="s">
        <v>70</v>
      </c>
    </row>
    <row r="56141" spans="17:63" ht="29.25" customHeight="1" x14ac:dyDescent="0.2">
      <c r="Q56141" s="92" t="s">
        <v>50</v>
      </c>
      <c r="BF56141" s="101" t="s">
        <v>58</v>
      </c>
      <c r="BK56141" s="98" t="s">
        <v>70</v>
      </c>
    </row>
    <row r="56142" spans="17:63" ht="29.25" customHeight="1" x14ac:dyDescent="0.2">
      <c r="Q56142" s="92" t="s">
        <v>50</v>
      </c>
      <c r="BF56142" s="101" t="s">
        <v>58</v>
      </c>
      <c r="BK56142" s="98" t="s">
        <v>70</v>
      </c>
    </row>
    <row r="56143" spans="17:63" ht="29.25" customHeight="1" x14ac:dyDescent="0.2">
      <c r="Q56143" s="92" t="s">
        <v>50</v>
      </c>
      <c r="BF56143" s="101" t="s">
        <v>58</v>
      </c>
      <c r="BK56143" s="98" t="s">
        <v>70</v>
      </c>
    </row>
    <row r="56144" spans="17:63" ht="29.25" customHeight="1" x14ac:dyDescent="0.2">
      <c r="Q56144" s="92" t="s">
        <v>50</v>
      </c>
      <c r="BF56144" s="101" t="s">
        <v>58</v>
      </c>
      <c r="BK56144" s="98" t="s">
        <v>70</v>
      </c>
    </row>
    <row r="56145" spans="17:63" ht="29.25" customHeight="1" x14ac:dyDescent="0.2">
      <c r="Q56145" s="92" t="s">
        <v>50</v>
      </c>
      <c r="BF56145" s="101" t="s">
        <v>58</v>
      </c>
      <c r="BK56145" s="98" t="s">
        <v>70</v>
      </c>
    </row>
    <row r="56146" spans="17:63" ht="29.25" customHeight="1" x14ac:dyDescent="0.2">
      <c r="Q56146" s="92" t="s">
        <v>50</v>
      </c>
      <c r="BF56146" s="101" t="s">
        <v>58</v>
      </c>
      <c r="BK56146" s="98" t="s">
        <v>70</v>
      </c>
    </row>
    <row r="56147" spans="17:63" ht="29.25" customHeight="1" x14ac:dyDescent="0.2">
      <c r="Q56147" s="92" t="s">
        <v>50</v>
      </c>
      <c r="BF56147" s="101" t="s">
        <v>58</v>
      </c>
      <c r="BK56147" s="98" t="s">
        <v>70</v>
      </c>
    </row>
    <row r="56148" spans="17:63" ht="29.25" customHeight="1" x14ac:dyDescent="0.2">
      <c r="Q56148" s="92" t="s">
        <v>50</v>
      </c>
      <c r="BF56148" s="101" t="s">
        <v>58</v>
      </c>
      <c r="BK56148" s="98" t="s">
        <v>70</v>
      </c>
    </row>
    <row r="56149" spans="17:63" ht="29.25" customHeight="1" x14ac:dyDescent="0.2">
      <c r="Q56149" s="92" t="s">
        <v>50</v>
      </c>
      <c r="BF56149" s="101" t="s">
        <v>58</v>
      </c>
      <c r="BK56149" s="98" t="s">
        <v>70</v>
      </c>
    </row>
    <row r="56150" spans="17:63" ht="29.25" customHeight="1" x14ac:dyDescent="0.2">
      <c r="Q56150" s="92" t="s">
        <v>50</v>
      </c>
      <c r="BF56150" s="101" t="s">
        <v>58</v>
      </c>
      <c r="BK56150" s="98" t="s">
        <v>70</v>
      </c>
    </row>
    <row r="56151" spans="17:63" ht="29.25" customHeight="1" x14ac:dyDescent="0.2">
      <c r="Q56151" s="92" t="s">
        <v>50</v>
      </c>
      <c r="BF56151" s="101" t="s">
        <v>58</v>
      </c>
      <c r="BK56151" s="98" t="s">
        <v>70</v>
      </c>
    </row>
    <row r="56152" spans="17:63" ht="29.25" customHeight="1" x14ac:dyDescent="0.2">
      <c r="Q56152" s="92" t="s">
        <v>50</v>
      </c>
      <c r="BF56152" s="101" t="s">
        <v>58</v>
      </c>
      <c r="BK56152" s="98" t="s">
        <v>70</v>
      </c>
    </row>
    <row r="56153" spans="17:63" ht="29.25" customHeight="1" x14ac:dyDescent="0.2">
      <c r="Q56153" s="92" t="s">
        <v>50</v>
      </c>
      <c r="BF56153" s="101" t="s">
        <v>58</v>
      </c>
      <c r="BK56153" s="98" t="s">
        <v>70</v>
      </c>
    </row>
    <row r="56154" spans="17:63" ht="29.25" customHeight="1" x14ac:dyDescent="0.2">
      <c r="Q56154" s="92" t="s">
        <v>50</v>
      </c>
      <c r="BF56154" s="101" t="s">
        <v>58</v>
      </c>
      <c r="BK56154" s="98" t="s">
        <v>70</v>
      </c>
    </row>
    <row r="56155" spans="17:63" ht="29.25" customHeight="1" x14ac:dyDescent="0.2">
      <c r="Q56155" s="92" t="s">
        <v>50</v>
      </c>
      <c r="BF56155" s="101" t="s">
        <v>58</v>
      </c>
      <c r="BK56155" s="98" t="s">
        <v>70</v>
      </c>
    </row>
    <row r="56156" spans="17:63" ht="29.25" customHeight="1" x14ac:dyDescent="0.2">
      <c r="Q56156" s="92" t="s">
        <v>50</v>
      </c>
      <c r="BF56156" s="101" t="s">
        <v>58</v>
      </c>
      <c r="BK56156" s="98" t="s">
        <v>70</v>
      </c>
    </row>
    <row r="56157" spans="17:63" ht="29.25" customHeight="1" x14ac:dyDescent="0.2">
      <c r="Q56157" s="92" t="s">
        <v>50</v>
      </c>
      <c r="BF56157" s="101" t="s">
        <v>58</v>
      </c>
      <c r="BK56157" s="98" t="s">
        <v>70</v>
      </c>
    </row>
    <row r="56158" spans="17:63" ht="29.25" customHeight="1" x14ac:dyDescent="0.2">
      <c r="Q56158" s="92" t="s">
        <v>50</v>
      </c>
      <c r="BF56158" s="101" t="s">
        <v>58</v>
      </c>
      <c r="BK56158" s="98" t="s">
        <v>70</v>
      </c>
    </row>
    <row r="56159" spans="17:63" ht="29.25" customHeight="1" x14ac:dyDescent="0.2">
      <c r="Q56159" s="92" t="s">
        <v>50</v>
      </c>
      <c r="BF56159" s="101" t="s">
        <v>58</v>
      </c>
      <c r="BK56159" s="98" t="s">
        <v>70</v>
      </c>
    </row>
    <row r="56160" spans="17:63" ht="29.25" customHeight="1" x14ac:dyDescent="0.2">
      <c r="Q56160" s="92" t="s">
        <v>50</v>
      </c>
      <c r="BF56160" s="101" t="s">
        <v>58</v>
      </c>
      <c r="BK56160" s="98" t="s">
        <v>70</v>
      </c>
    </row>
    <row r="56161" spans="17:63" ht="29.25" customHeight="1" x14ac:dyDescent="0.2">
      <c r="Q56161" s="92" t="s">
        <v>50</v>
      </c>
      <c r="BF56161" s="101" t="s">
        <v>58</v>
      </c>
      <c r="BK56161" s="98" t="s">
        <v>70</v>
      </c>
    </row>
    <row r="56162" spans="17:63" ht="29.25" customHeight="1" x14ac:dyDescent="0.2">
      <c r="Q56162" s="92" t="s">
        <v>50</v>
      </c>
      <c r="BF56162" s="101" t="s">
        <v>58</v>
      </c>
      <c r="BK56162" s="98" t="s">
        <v>70</v>
      </c>
    </row>
    <row r="56163" spans="17:63" ht="29.25" customHeight="1" x14ac:dyDescent="0.2">
      <c r="Q56163" s="92" t="s">
        <v>50</v>
      </c>
      <c r="BF56163" s="101" t="s">
        <v>58</v>
      </c>
      <c r="BK56163" s="98" t="s">
        <v>70</v>
      </c>
    </row>
    <row r="56164" spans="17:63" ht="29.25" customHeight="1" x14ac:dyDescent="0.2">
      <c r="Q56164" s="92" t="s">
        <v>50</v>
      </c>
      <c r="BF56164" s="101" t="s">
        <v>58</v>
      </c>
      <c r="BK56164" s="98" t="s">
        <v>70</v>
      </c>
    </row>
    <row r="56165" spans="17:63" ht="29.25" customHeight="1" x14ac:dyDescent="0.2">
      <c r="Q56165" s="92" t="s">
        <v>50</v>
      </c>
      <c r="BF56165" s="101" t="s">
        <v>58</v>
      </c>
      <c r="BK56165" s="98" t="s">
        <v>70</v>
      </c>
    </row>
    <row r="56166" spans="17:63" ht="29.25" customHeight="1" x14ac:dyDescent="0.2">
      <c r="Q56166" s="92" t="s">
        <v>50</v>
      </c>
      <c r="BF56166" s="101" t="s">
        <v>58</v>
      </c>
      <c r="BK56166" s="98" t="s">
        <v>70</v>
      </c>
    </row>
    <row r="56167" spans="17:63" ht="29.25" customHeight="1" x14ac:dyDescent="0.2">
      <c r="Q56167" s="92" t="s">
        <v>50</v>
      </c>
      <c r="BF56167" s="101" t="s">
        <v>58</v>
      </c>
      <c r="BK56167" s="98" t="s">
        <v>70</v>
      </c>
    </row>
    <row r="56168" spans="17:63" ht="29.25" customHeight="1" x14ac:dyDescent="0.2">
      <c r="Q56168" s="92" t="s">
        <v>50</v>
      </c>
      <c r="BF56168" s="101" t="s">
        <v>58</v>
      </c>
      <c r="BK56168" s="98" t="s">
        <v>70</v>
      </c>
    </row>
    <row r="56169" spans="17:63" ht="29.25" customHeight="1" x14ac:dyDescent="0.2">
      <c r="Q56169" s="92" t="s">
        <v>50</v>
      </c>
      <c r="BF56169" s="101" t="s">
        <v>58</v>
      </c>
      <c r="BK56169" s="98" t="s">
        <v>70</v>
      </c>
    </row>
    <row r="56170" spans="17:63" ht="29.25" customHeight="1" x14ac:dyDescent="0.2">
      <c r="Q56170" s="92" t="s">
        <v>50</v>
      </c>
      <c r="BF56170" s="101" t="s">
        <v>58</v>
      </c>
      <c r="BK56170" s="98" t="s">
        <v>70</v>
      </c>
    </row>
    <row r="56171" spans="17:63" ht="29.25" customHeight="1" x14ac:dyDescent="0.2">
      <c r="Q56171" s="92" t="s">
        <v>50</v>
      </c>
      <c r="BF56171" s="101" t="s">
        <v>58</v>
      </c>
      <c r="BK56171" s="98" t="s">
        <v>70</v>
      </c>
    </row>
    <row r="56172" spans="17:63" ht="29.25" customHeight="1" x14ac:dyDescent="0.2">
      <c r="Q56172" s="92" t="s">
        <v>50</v>
      </c>
      <c r="BF56172" s="101" t="s">
        <v>58</v>
      </c>
      <c r="BK56172" s="98" t="s">
        <v>70</v>
      </c>
    </row>
    <row r="56173" spans="17:63" ht="29.25" customHeight="1" x14ac:dyDescent="0.2">
      <c r="Q56173" s="92" t="s">
        <v>50</v>
      </c>
      <c r="BF56173" s="101" t="s">
        <v>58</v>
      </c>
      <c r="BK56173" s="98" t="s">
        <v>70</v>
      </c>
    </row>
    <row r="56174" spans="17:63" ht="29.25" customHeight="1" x14ac:dyDescent="0.2">
      <c r="Q56174" s="92" t="s">
        <v>50</v>
      </c>
      <c r="BF56174" s="101" t="s">
        <v>58</v>
      </c>
      <c r="BK56174" s="98" t="s">
        <v>70</v>
      </c>
    </row>
    <row r="56175" spans="17:63" ht="29.25" customHeight="1" x14ac:dyDescent="0.2">
      <c r="Q56175" s="92" t="s">
        <v>50</v>
      </c>
      <c r="BF56175" s="101" t="s">
        <v>58</v>
      </c>
      <c r="BK56175" s="98" t="s">
        <v>70</v>
      </c>
    </row>
    <row r="56176" spans="17:63" ht="29.25" customHeight="1" x14ac:dyDescent="0.2">
      <c r="Q56176" s="92" t="s">
        <v>50</v>
      </c>
      <c r="BF56176" s="101" t="s">
        <v>58</v>
      </c>
      <c r="BK56176" s="98" t="s">
        <v>70</v>
      </c>
    </row>
    <row r="56177" spans="17:63" ht="29.25" customHeight="1" x14ac:dyDescent="0.2">
      <c r="Q56177" s="92" t="s">
        <v>50</v>
      </c>
      <c r="BF56177" s="101" t="s">
        <v>58</v>
      </c>
      <c r="BK56177" s="98" t="s">
        <v>70</v>
      </c>
    </row>
    <row r="56178" spans="17:63" ht="29.25" customHeight="1" x14ac:dyDescent="0.2">
      <c r="Q56178" s="92" t="s">
        <v>50</v>
      </c>
      <c r="BF56178" s="101" t="s">
        <v>58</v>
      </c>
      <c r="BK56178" s="98" t="s">
        <v>70</v>
      </c>
    </row>
    <row r="56179" spans="17:63" ht="29.25" customHeight="1" x14ac:dyDescent="0.2">
      <c r="Q56179" s="92" t="s">
        <v>50</v>
      </c>
      <c r="BF56179" s="101" t="s">
        <v>58</v>
      </c>
      <c r="BK56179" s="98" t="s">
        <v>70</v>
      </c>
    </row>
    <row r="56180" spans="17:63" ht="29.25" customHeight="1" x14ac:dyDescent="0.2">
      <c r="Q56180" s="92" t="s">
        <v>50</v>
      </c>
      <c r="BF56180" s="101" t="s">
        <v>58</v>
      </c>
      <c r="BK56180" s="98" t="s">
        <v>70</v>
      </c>
    </row>
    <row r="56181" spans="17:63" ht="29.25" customHeight="1" x14ac:dyDescent="0.2">
      <c r="Q56181" s="92" t="s">
        <v>50</v>
      </c>
      <c r="BF56181" s="101" t="s">
        <v>58</v>
      </c>
      <c r="BK56181" s="98" t="s">
        <v>70</v>
      </c>
    </row>
    <row r="56182" spans="17:63" ht="29.25" customHeight="1" x14ac:dyDescent="0.2">
      <c r="Q56182" s="92" t="s">
        <v>50</v>
      </c>
      <c r="BF56182" s="101" t="s">
        <v>58</v>
      </c>
      <c r="BK56182" s="98" t="s">
        <v>70</v>
      </c>
    </row>
    <row r="56183" spans="17:63" ht="29.25" customHeight="1" x14ac:dyDescent="0.2">
      <c r="Q56183" s="92" t="s">
        <v>50</v>
      </c>
      <c r="BF56183" s="101" t="s">
        <v>58</v>
      </c>
      <c r="BK56183" s="98" t="s">
        <v>70</v>
      </c>
    </row>
    <row r="56184" spans="17:63" ht="29.25" customHeight="1" x14ac:dyDescent="0.2">
      <c r="Q56184" s="92" t="s">
        <v>50</v>
      </c>
      <c r="BF56184" s="101" t="s">
        <v>58</v>
      </c>
      <c r="BK56184" s="98" t="s">
        <v>70</v>
      </c>
    </row>
    <row r="56185" spans="17:63" ht="29.25" customHeight="1" x14ac:dyDescent="0.2">
      <c r="Q56185" s="92" t="s">
        <v>50</v>
      </c>
      <c r="BF56185" s="101" t="s">
        <v>58</v>
      </c>
      <c r="BK56185" s="98" t="s">
        <v>70</v>
      </c>
    </row>
    <row r="56186" spans="17:63" ht="29.25" customHeight="1" x14ac:dyDescent="0.2">
      <c r="Q56186" s="92" t="s">
        <v>50</v>
      </c>
      <c r="BF56186" s="101" t="s">
        <v>58</v>
      </c>
      <c r="BK56186" s="98" t="s">
        <v>70</v>
      </c>
    </row>
    <row r="56187" spans="17:63" ht="29.25" customHeight="1" x14ac:dyDescent="0.2">
      <c r="Q56187" s="92" t="s">
        <v>50</v>
      </c>
      <c r="BF56187" s="101" t="s">
        <v>58</v>
      </c>
      <c r="BK56187" s="98" t="s">
        <v>70</v>
      </c>
    </row>
    <row r="56188" spans="17:63" ht="29.25" customHeight="1" x14ac:dyDescent="0.2">
      <c r="Q56188" s="92" t="s">
        <v>50</v>
      </c>
      <c r="BF56188" s="101" t="s">
        <v>58</v>
      </c>
      <c r="BK56188" s="98" t="s">
        <v>70</v>
      </c>
    </row>
    <row r="56189" spans="17:63" ht="29.25" customHeight="1" x14ac:dyDescent="0.2">
      <c r="Q56189" s="92" t="s">
        <v>50</v>
      </c>
      <c r="BF56189" s="101" t="s">
        <v>58</v>
      </c>
      <c r="BK56189" s="98" t="s">
        <v>70</v>
      </c>
    </row>
    <row r="56190" spans="17:63" ht="29.25" customHeight="1" x14ac:dyDescent="0.2">
      <c r="Q56190" s="92" t="s">
        <v>50</v>
      </c>
      <c r="BF56190" s="101" t="s">
        <v>58</v>
      </c>
      <c r="BK56190" s="98" t="s">
        <v>70</v>
      </c>
    </row>
    <row r="56191" spans="17:63" ht="29.25" customHeight="1" x14ac:dyDescent="0.2">
      <c r="Q56191" s="92" t="s">
        <v>50</v>
      </c>
      <c r="BF56191" s="101" t="s">
        <v>58</v>
      </c>
      <c r="BK56191" s="98" t="s">
        <v>70</v>
      </c>
    </row>
    <row r="56192" spans="17:63" ht="29.25" customHeight="1" x14ac:dyDescent="0.2">
      <c r="Q56192" s="92" t="s">
        <v>50</v>
      </c>
      <c r="BF56192" s="101" t="s">
        <v>58</v>
      </c>
      <c r="BK56192" s="98" t="s">
        <v>70</v>
      </c>
    </row>
    <row r="56193" spans="17:63" ht="29.25" customHeight="1" x14ac:dyDescent="0.2">
      <c r="Q56193" s="92" t="s">
        <v>50</v>
      </c>
      <c r="BF56193" s="101" t="s">
        <v>58</v>
      </c>
      <c r="BK56193" s="98" t="s">
        <v>70</v>
      </c>
    </row>
    <row r="56194" spans="17:63" ht="29.25" customHeight="1" x14ac:dyDescent="0.2">
      <c r="Q56194" s="92" t="s">
        <v>50</v>
      </c>
      <c r="BF56194" s="101" t="s">
        <v>58</v>
      </c>
      <c r="BK56194" s="98" t="s">
        <v>70</v>
      </c>
    </row>
    <row r="56195" spans="17:63" ht="29.25" customHeight="1" x14ac:dyDescent="0.2">
      <c r="Q56195" s="92" t="s">
        <v>50</v>
      </c>
      <c r="BF56195" s="101" t="s">
        <v>58</v>
      </c>
      <c r="BK56195" s="98" t="s">
        <v>70</v>
      </c>
    </row>
    <row r="56196" spans="17:63" ht="29.25" customHeight="1" x14ac:dyDescent="0.2">
      <c r="Q56196" s="92" t="s">
        <v>50</v>
      </c>
      <c r="BF56196" s="101" t="s">
        <v>58</v>
      </c>
      <c r="BK56196" s="98" t="s">
        <v>70</v>
      </c>
    </row>
    <row r="56197" spans="17:63" ht="29.25" customHeight="1" x14ac:dyDescent="0.2">
      <c r="Q56197" s="92" t="s">
        <v>50</v>
      </c>
      <c r="BF56197" s="101" t="s">
        <v>58</v>
      </c>
      <c r="BK56197" s="98" t="s">
        <v>70</v>
      </c>
    </row>
    <row r="56198" spans="17:63" ht="29.25" customHeight="1" x14ac:dyDescent="0.2">
      <c r="Q56198" s="92" t="s">
        <v>50</v>
      </c>
      <c r="BF56198" s="101" t="s">
        <v>58</v>
      </c>
      <c r="BK56198" s="98" t="s">
        <v>70</v>
      </c>
    </row>
    <row r="56199" spans="17:63" ht="29.25" customHeight="1" x14ac:dyDescent="0.2">
      <c r="Q56199" s="92" t="s">
        <v>50</v>
      </c>
      <c r="BF56199" s="101" t="s">
        <v>58</v>
      </c>
      <c r="BK56199" s="98" t="s">
        <v>70</v>
      </c>
    </row>
    <row r="56200" spans="17:63" ht="29.25" customHeight="1" x14ac:dyDescent="0.2">
      <c r="Q56200" s="92" t="s">
        <v>50</v>
      </c>
      <c r="BF56200" s="101" t="s">
        <v>58</v>
      </c>
      <c r="BK56200" s="98" t="s">
        <v>70</v>
      </c>
    </row>
    <row r="56201" spans="17:63" ht="29.25" customHeight="1" x14ac:dyDescent="0.2">
      <c r="Q56201" s="92" t="s">
        <v>50</v>
      </c>
      <c r="BF56201" s="101" t="s">
        <v>58</v>
      </c>
      <c r="BK56201" s="98" t="s">
        <v>70</v>
      </c>
    </row>
    <row r="56202" spans="17:63" ht="29.25" customHeight="1" x14ac:dyDescent="0.2">
      <c r="Q56202" s="92" t="s">
        <v>50</v>
      </c>
      <c r="BF56202" s="101" t="s">
        <v>58</v>
      </c>
      <c r="BK56202" s="98" t="s">
        <v>70</v>
      </c>
    </row>
    <row r="56203" spans="17:63" ht="29.25" customHeight="1" x14ac:dyDescent="0.2">
      <c r="Q56203" s="92" t="s">
        <v>50</v>
      </c>
      <c r="BF56203" s="101" t="s">
        <v>58</v>
      </c>
      <c r="BK56203" s="98" t="s">
        <v>70</v>
      </c>
    </row>
    <row r="56204" spans="17:63" ht="29.25" customHeight="1" x14ac:dyDescent="0.2">
      <c r="Q56204" s="92" t="s">
        <v>50</v>
      </c>
      <c r="BF56204" s="101" t="s">
        <v>58</v>
      </c>
      <c r="BK56204" s="98" t="s">
        <v>70</v>
      </c>
    </row>
    <row r="56205" spans="17:63" ht="29.25" customHeight="1" x14ac:dyDescent="0.2">
      <c r="Q56205" s="92" t="s">
        <v>50</v>
      </c>
      <c r="BF56205" s="101" t="s">
        <v>58</v>
      </c>
      <c r="BK56205" s="98" t="s">
        <v>70</v>
      </c>
    </row>
    <row r="56206" spans="17:63" ht="29.25" customHeight="1" x14ac:dyDescent="0.2">
      <c r="Q56206" s="92" t="s">
        <v>50</v>
      </c>
      <c r="BF56206" s="101" t="s">
        <v>58</v>
      </c>
      <c r="BK56206" s="98" t="s">
        <v>70</v>
      </c>
    </row>
    <row r="56207" spans="17:63" ht="29.25" customHeight="1" x14ac:dyDescent="0.2">
      <c r="Q56207" s="92" t="s">
        <v>50</v>
      </c>
      <c r="BF56207" s="101" t="s">
        <v>58</v>
      </c>
      <c r="BK56207" s="98" t="s">
        <v>70</v>
      </c>
    </row>
    <row r="56208" spans="17:63" ht="29.25" customHeight="1" x14ac:dyDescent="0.2">
      <c r="Q56208" s="92" t="s">
        <v>50</v>
      </c>
      <c r="BF56208" s="101" t="s">
        <v>58</v>
      </c>
      <c r="BK56208" s="98" t="s">
        <v>70</v>
      </c>
    </row>
    <row r="56209" spans="17:63" ht="29.25" customHeight="1" x14ac:dyDescent="0.2">
      <c r="Q56209" s="92" t="s">
        <v>50</v>
      </c>
      <c r="BF56209" s="101" t="s">
        <v>58</v>
      </c>
      <c r="BK56209" s="98" t="s">
        <v>70</v>
      </c>
    </row>
    <row r="56210" spans="17:63" ht="29.25" customHeight="1" x14ac:dyDescent="0.2">
      <c r="Q56210" s="92" t="s">
        <v>50</v>
      </c>
      <c r="BF56210" s="101" t="s">
        <v>58</v>
      </c>
      <c r="BK56210" s="98" t="s">
        <v>70</v>
      </c>
    </row>
    <row r="56211" spans="17:63" ht="29.25" customHeight="1" x14ac:dyDescent="0.2">
      <c r="Q56211" s="92" t="s">
        <v>50</v>
      </c>
      <c r="BF56211" s="101" t="s">
        <v>58</v>
      </c>
      <c r="BK56211" s="98" t="s">
        <v>70</v>
      </c>
    </row>
    <row r="56212" spans="17:63" ht="29.25" customHeight="1" x14ac:dyDescent="0.2">
      <c r="Q56212" s="92" t="s">
        <v>50</v>
      </c>
      <c r="BF56212" s="101" t="s">
        <v>58</v>
      </c>
      <c r="BK56212" s="98" t="s">
        <v>70</v>
      </c>
    </row>
    <row r="56213" spans="17:63" ht="29.25" customHeight="1" x14ac:dyDescent="0.2">
      <c r="Q56213" s="92" t="s">
        <v>50</v>
      </c>
      <c r="BF56213" s="101" t="s">
        <v>58</v>
      </c>
      <c r="BK56213" s="98" t="s">
        <v>70</v>
      </c>
    </row>
    <row r="56214" spans="17:63" ht="29.25" customHeight="1" x14ac:dyDescent="0.2">
      <c r="Q56214" s="92" t="s">
        <v>50</v>
      </c>
      <c r="BF56214" s="101" t="s">
        <v>58</v>
      </c>
      <c r="BK56214" s="98" t="s">
        <v>70</v>
      </c>
    </row>
    <row r="56215" spans="17:63" ht="29.25" customHeight="1" x14ac:dyDescent="0.2">
      <c r="Q56215" s="92" t="s">
        <v>50</v>
      </c>
      <c r="BF56215" s="101" t="s">
        <v>58</v>
      </c>
      <c r="BK56215" s="98" t="s">
        <v>70</v>
      </c>
    </row>
    <row r="56216" spans="17:63" ht="29.25" customHeight="1" x14ac:dyDescent="0.2">
      <c r="Q56216" s="92" t="s">
        <v>50</v>
      </c>
      <c r="BF56216" s="101" t="s">
        <v>58</v>
      </c>
      <c r="BK56216" s="98" t="s">
        <v>70</v>
      </c>
    </row>
    <row r="56217" spans="17:63" ht="29.25" customHeight="1" x14ac:dyDescent="0.2">
      <c r="Q56217" s="92" t="s">
        <v>50</v>
      </c>
      <c r="BF56217" s="101" t="s">
        <v>58</v>
      </c>
      <c r="BK56217" s="98" t="s">
        <v>70</v>
      </c>
    </row>
    <row r="56218" spans="17:63" ht="29.25" customHeight="1" x14ac:dyDescent="0.2">
      <c r="Q56218" s="92" t="s">
        <v>50</v>
      </c>
      <c r="BF56218" s="101" t="s">
        <v>58</v>
      </c>
      <c r="BK56218" s="98" t="s">
        <v>70</v>
      </c>
    </row>
    <row r="56219" spans="17:63" ht="29.25" customHeight="1" x14ac:dyDescent="0.2">
      <c r="Q56219" s="92" t="s">
        <v>50</v>
      </c>
      <c r="BF56219" s="101" t="s">
        <v>58</v>
      </c>
      <c r="BK56219" s="98" t="s">
        <v>70</v>
      </c>
    </row>
    <row r="56220" spans="17:63" ht="29.25" customHeight="1" x14ac:dyDescent="0.2">
      <c r="Q56220" s="92" t="s">
        <v>50</v>
      </c>
      <c r="BF56220" s="101" t="s">
        <v>58</v>
      </c>
      <c r="BK56220" s="98" t="s">
        <v>70</v>
      </c>
    </row>
    <row r="56221" spans="17:63" ht="29.25" customHeight="1" x14ac:dyDescent="0.2">
      <c r="Q56221" s="92" t="s">
        <v>50</v>
      </c>
      <c r="BF56221" s="101" t="s">
        <v>58</v>
      </c>
      <c r="BK56221" s="98" t="s">
        <v>70</v>
      </c>
    </row>
    <row r="56222" spans="17:63" ht="29.25" customHeight="1" x14ac:dyDescent="0.2">
      <c r="Q56222" s="92" t="s">
        <v>50</v>
      </c>
      <c r="BF56222" s="101" t="s">
        <v>58</v>
      </c>
      <c r="BK56222" s="98" t="s">
        <v>70</v>
      </c>
    </row>
    <row r="56223" spans="17:63" ht="29.25" customHeight="1" x14ac:dyDescent="0.2">
      <c r="Q56223" s="92" t="s">
        <v>50</v>
      </c>
      <c r="BF56223" s="101" t="s">
        <v>58</v>
      </c>
      <c r="BK56223" s="98" t="s">
        <v>70</v>
      </c>
    </row>
    <row r="56224" spans="17:63" ht="29.25" customHeight="1" x14ac:dyDescent="0.2">
      <c r="Q56224" s="92" t="s">
        <v>50</v>
      </c>
      <c r="BF56224" s="101" t="s">
        <v>58</v>
      </c>
      <c r="BK56224" s="98" t="s">
        <v>70</v>
      </c>
    </row>
    <row r="56225" spans="17:63" ht="29.25" customHeight="1" x14ac:dyDescent="0.2">
      <c r="Q56225" s="92" t="s">
        <v>50</v>
      </c>
      <c r="BF56225" s="101" t="s">
        <v>58</v>
      </c>
      <c r="BK56225" s="98" t="s">
        <v>70</v>
      </c>
    </row>
    <row r="56226" spans="17:63" ht="29.25" customHeight="1" x14ac:dyDescent="0.2">
      <c r="Q56226" s="92" t="s">
        <v>50</v>
      </c>
      <c r="BF56226" s="101" t="s">
        <v>58</v>
      </c>
      <c r="BK56226" s="98" t="s">
        <v>70</v>
      </c>
    </row>
    <row r="56227" spans="17:63" ht="29.25" customHeight="1" x14ac:dyDescent="0.2">
      <c r="Q56227" s="92" t="s">
        <v>50</v>
      </c>
      <c r="BF56227" s="101" t="s">
        <v>58</v>
      </c>
      <c r="BK56227" s="98" t="s">
        <v>70</v>
      </c>
    </row>
    <row r="56228" spans="17:63" ht="29.25" customHeight="1" x14ac:dyDescent="0.2">
      <c r="Q56228" s="92" t="s">
        <v>50</v>
      </c>
      <c r="BF56228" s="101" t="s">
        <v>58</v>
      </c>
      <c r="BK56228" s="98" t="s">
        <v>70</v>
      </c>
    </row>
    <row r="56229" spans="17:63" ht="29.25" customHeight="1" x14ac:dyDescent="0.2">
      <c r="Q56229" s="92" t="s">
        <v>50</v>
      </c>
      <c r="BF56229" s="101" t="s">
        <v>58</v>
      </c>
      <c r="BK56229" s="98" t="s">
        <v>70</v>
      </c>
    </row>
    <row r="56230" spans="17:63" ht="29.25" customHeight="1" x14ac:dyDescent="0.2">
      <c r="Q56230" s="92" t="s">
        <v>50</v>
      </c>
      <c r="BF56230" s="101" t="s">
        <v>58</v>
      </c>
      <c r="BK56230" s="98" t="s">
        <v>70</v>
      </c>
    </row>
    <row r="56231" spans="17:63" ht="29.25" customHeight="1" x14ac:dyDescent="0.2">
      <c r="Q56231" s="92" t="s">
        <v>50</v>
      </c>
      <c r="BF56231" s="101" t="s">
        <v>58</v>
      </c>
      <c r="BK56231" s="98" t="s">
        <v>70</v>
      </c>
    </row>
    <row r="56232" spans="17:63" ht="29.25" customHeight="1" x14ac:dyDescent="0.2">
      <c r="Q56232" s="92" t="s">
        <v>50</v>
      </c>
      <c r="BF56232" s="101" t="s">
        <v>58</v>
      </c>
      <c r="BK56232" s="98" t="s">
        <v>70</v>
      </c>
    </row>
    <row r="56233" spans="17:63" ht="29.25" customHeight="1" x14ac:dyDescent="0.2">
      <c r="Q56233" s="92" t="s">
        <v>50</v>
      </c>
      <c r="BF56233" s="101" t="s">
        <v>58</v>
      </c>
      <c r="BK56233" s="98" t="s">
        <v>70</v>
      </c>
    </row>
    <row r="56234" spans="17:63" ht="29.25" customHeight="1" x14ac:dyDescent="0.2">
      <c r="Q56234" s="92" t="s">
        <v>50</v>
      </c>
      <c r="BF56234" s="101" t="s">
        <v>58</v>
      </c>
      <c r="BK56234" s="98" t="s">
        <v>70</v>
      </c>
    </row>
    <row r="56235" spans="17:63" ht="29.25" customHeight="1" x14ac:dyDescent="0.2">
      <c r="Q56235" s="92" t="s">
        <v>50</v>
      </c>
      <c r="BF56235" s="101" t="s">
        <v>58</v>
      </c>
      <c r="BK56235" s="98" t="s">
        <v>70</v>
      </c>
    </row>
    <row r="56236" spans="17:63" ht="29.25" customHeight="1" x14ac:dyDescent="0.2">
      <c r="Q56236" s="92" t="s">
        <v>50</v>
      </c>
      <c r="BF56236" s="101" t="s">
        <v>58</v>
      </c>
      <c r="BK56236" s="98" t="s">
        <v>70</v>
      </c>
    </row>
    <row r="56237" spans="17:63" ht="29.25" customHeight="1" x14ac:dyDescent="0.2">
      <c r="Q56237" s="92" t="s">
        <v>50</v>
      </c>
      <c r="BF56237" s="101" t="s">
        <v>58</v>
      </c>
      <c r="BK56237" s="98" t="s">
        <v>70</v>
      </c>
    </row>
    <row r="56238" spans="17:63" ht="29.25" customHeight="1" x14ac:dyDescent="0.2">
      <c r="Q56238" s="92" t="s">
        <v>50</v>
      </c>
      <c r="BF56238" s="101" t="s">
        <v>58</v>
      </c>
      <c r="BK56238" s="98" t="s">
        <v>70</v>
      </c>
    </row>
    <row r="56239" spans="17:63" ht="29.25" customHeight="1" x14ac:dyDescent="0.2">
      <c r="Q56239" s="92" t="s">
        <v>50</v>
      </c>
      <c r="BF56239" s="101" t="s">
        <v>58</v>
      </c>
      <c r="BK56239" s="98" t="s">
        <v>70</v>
      </c>
    </row>
    <row r="56240" spans="17:63" ht="29.25" customHeight="1" x14ac:dyDescent="0.2">
      <c r="Q56240" s="92" t="s">
        <v>50</v>
      </c>
      <c r="BF56240" s="101" t="s">
        <v>58</v>
      </c>
      <c r="BK56240" s="98" t="s">
        <v>70</v>
      </c>
    </row>
    <row r="56241" spans="17:63" ht="29.25" customHeight="1" x14ac:dyDescent="0.2">
      <c r="Q56241" s="92" t="s">
        <v>50</v>
      </c>
      <c r="BF56241" s="101" t="s">
        <v>58</v>
      </c>
      <c r="BK56241" s="98" t="s">
        <v>70</v>
      </c>
    </row>
    <row r="56242" spans="17:63" ht="29.25" customHeight="1" x14ac:dyDescent="0.2">
      <c r="Q56242" s="92" t="s">
        <v>50</v>
      </c>
      <c r="BF56242" s="101" t="s">
        <v>58</v>
      </c>
      <c r="BK56242" s="98" t="s">
        <v>70</v>
      </c>
    </row>
    <row r="56243" spans="17:63" ht="29.25" customHeight="1" x14ac:dyDescent="0.2">
      <c r="Q56243" s="92" t="s">
        <v>50</v>
      </c>
      <c r="BF56243" s="101" t="s">
        <v>58</v>
      </c>
      <c r="BK56243" s="98" t="s">
        <v>70</v>
      </c>
    </row>
    <row r="56244" spans="17:63" ht="29.25" customHeight="1" x14ac:dyDescent="0.2">
      <c r="Q56244" s="92" t="s">
        <v>50</v>
      </c>
      <c r="BF56244" s="101" t="s">
        <v>58</v>
      </c>
      <c r="BK56244" s="98" t="s">
        <v>70</v>
      </c>
    </row>
    <row r="56245" spans="17:63" ht="29.25" customHeight="1" x14ac:dyDescent="0.2">
      <c r="Q56245" s="92" t="s">
        <v>50</v>
      </c>
      <c r="BF56245" s="101" t="s">
        <v>58</v>
      </c>
      <c r="BK56245" s="98" t="s">
        <v>70</v>
      </c>
    </row>
    <row r="56246" spans="17:63" ht="29.25" customHeight="1" x14ac:dyDescent="0.2">
      <c r="Q56246" s="92" t="s">
        <v>50</v>
      </c>
      <c r="BF56246" s="101" t="s">
        <v>58</v>
      </c>
      <c r="BK56246" s="98" t="s">
        <v>70</v>
      </c>
    </row>
    <row r="56247" spans="17:63" ht="29.25" customHeight="1" x14ac:dyDescent="0.2">
      <c r="Q56247" s="92" t="s">
        <v>50</v>
      </c>
      <c r="BF56247" s="101" t="s">
        <v>58</v>
      </c>
      <c r="BK56247" s="98" t="s">
        <v>70</v>
      </c>
    </row>
    <row r="56248" spans="17:63" ht="29.25" customHeight="1" x14ac:dyDescent="0.2">
      <c r="Q56248" s="92" t="s">
        <v>50</v>
      </c>
      <c r="BF56248" s="101" t="s">
        <v>58</v>
      </c>
      <c r="BK56248" s="98" t="s">
        <v>70</v>
      </c>
    </row>
    <row r="56249" spans="17:63" ht="29.25" customHeight="1" x14ac:dyDescent="0.2">
      <c r="Q56249" s="92" t="s">
        <v>50</v>
      </c>
      <c r="BF56249" s="101" t="s">
        <v>58</v>
      </c>
      <c r="BK56249" s="98" t="s">
        <v>70</v>
      </c>
    </row>
    <row r="56250" spans="17:63" ht="29.25" customHeight="1" x14ac:dyDescent="0.2">
      <c r="Q56250" s="92" t="s">
        <v>50</v>
      </c>
      <c r="BF56250" s="101" t="s">
        <v>58</v>
      </c>
      <c r="BK56250" s="98" t="s">
        <v>70</v>
      </c>
    </row>
    <row r="56251" spans="17:63" ht="29.25" customHeight="1" x14ac:dyDescent="0.2">
      <c r="Q56251" s="92" t="s">
        <v>50</v>
      </c>
      <c r="BF56251" s="101" t="s">
        <v>58</v>
      </c>
      <c r="BK56251" s="98" t="s">
        <v>70</v>
      </c>
    </row>
    <row r="56252" spans="17:63" ht="29.25" customHeight="1" x14ac:dyDescent="0.2">
      <c r="Q56252" s="92" t="s">
        <v>50</v>
      </c>
      <c r="BF56252" s="101" t="s">
        <v>58</v>
      </c>
      <c r="BK56252" s="98" t="s">
        <v>70</v>
      </c>
    </row>
    <row r="56253" spans="17:63" ht="29.25" customHeight="1" x14ac:dyDescent="0.2">
      <c r="Q56253" s="92" t="s">
        <v>50</v>
      </c>
      <c r="BF56253" s="101" t="s">
        <v>58</v>
      </c>
      <c r="BK56253" s="98" t="s">
        <v>70</v>
      </c>
    </row>
    <row r="56254" spans="17:63" ht="29.25" customHeight="1" x14ac:dyDescent="0.2">
      <c r="Q56254" s="92" t="s">
        <v>50</v>
      </c>
      <c r="BF56254" s="101" t="s">
        <v>58</v>
      </c>
      <c r="BK56254" s="98" t="s">
        <v>70</v>
      </c>
    </row>
    <row r="56255" spans="17:63" ht="29.25" customHeight="1" x14ac:dyDescent="0.2">
      <c r="Q56255" s="92" t="s">
        <v>50</v>
      </c>
      <c r="BF56255" s="101" t="s">
        <v>58</v>
      </c>
      <c r="BK56255" s="98" t="s">
        <v>70</v>
      </c>
    </row>
    <row r="56256" spans="17:63" ht="29.25" customHeight="1" x14ac:dyDescent="0.2">
      <c r="Q56256" s="92" t="s">
        <v>50</v>
      </c>
      <c r="BF56256" s="101" t="s">
        <v>58</v>
      </c>
      <c r="BK56256" s="98" t="s">
        <v>70</v>
      </c>
    </row>
    <row r="56257" spans="17:63" ht="29.25" customHeight="1" x14ac:dyDescent="0.2">
      <c r="Q56257" s="92" t="s">
        <v>50</v>
      </c>
      <c r="BF56257" s="101" t="s">
        <v>58</v>
      </c>
      <c r="BK56257" s="98" t="s">
        <v>70</v>
      </c>
    </row>
    <row r="56258" spans="17:63" ht="29.25" customHeight="1" x14ac:dyDescent="0.2">
      <c r="Q56258" s="92" t="s">
        <v>50</v>
      </c>
      <c r="BF56258" s="101" t="s">
        <v>58</v>
      </c>
      <c r="BK56258" s="98" t="s">
        <v>70</v>
      </c>
    </row>
    <row r="56259" spans="17:63" ht="29.25" customHeight="1" x14ac:dyDescent="0.2">
      <c r="Q56259" s="92" t="s">
        <v>50</v>
      </c>
      <c r="BF56259" s="101" t="s">
        <v>58</v>
      </c>
      <c r="BK56259" s="98" t="s">
        <v>70</v>
      </c>
    </row>
    <row r="56260" spans="17:63" ht="29.25" customHeight="1" x14ac:dyDescent="0.2">
      <c r="Q56260" s="92" t="s">
        <v>50</v>
      </c>
      <c r="BF56260" s="101" t="s">
        <v>58</v>
      </c>
      <c r="BK56260" s="98" t="s">
        <v>70</v>
      </c>
    </row>
    <row r="56261" spans="17:63" ht="29.25" customHeight="1" x14ac:dyDescent="0.2">
      <c r="Q56261" s="92" t="s">
        <v>50</v>
      </c>
      <c r="BF56261" s="101" t="s">
        <v>58</v>
      </c>
      <c r="BK56261" s="98" t="s">
        <v>70</v>
      </c>
    </row>
    <row r="56262" spans="17:63" ht="29.25" customHeight="1" x14ac:dyDescent="0.2">
      <c r="Q56262" s="92" t="s">
        <v>50</v>
      </c>
      <c r="BF56262" s="101" t="s">
        <v>58</v>
      </c>
      <c r="BK56262" s="98" t="s">
        <v>70</v>
      </c>
    </row>
    <row r="56263" spans="17:63" ht="29.25" customHeight="1" x14ac:dyDescent="0.2">
      <c r="Q56263" s="92" t="s">
        <v>50</v>
      </c>
      <c r="BF56263" s="101" t="s">
        <v>58</v>
      </c>
      <c r="BK56263" s="98" t="s">
        <v>70</v>
      </c>
    </row>
    <row r="56264" spans="17:63" ht="29.25" customHeight="1" x14ac:dyDescent="0.2">
      <c r="Q56264" s="92" t="s">
        <v>50</v>
      </c>
      <c r="BF56264" s="101" t="s">
        <v>58</v>
      </c>
      <c r="BK56264" s="98" t="s">
        <v>70</v>
      </c>
    </row>
    <row r="56265" spans="17:63" ht="29.25" customHeight="1" x14ac:dyDescent="0.2">
      <c r="Q56265" s="92" t="s">
        <v>50</v>
      </c>
      <c r="BF56265" s="101" t="s">
        <v>58</v>
      </c>
      <c r="BK56265" s="98" t="s">
        <v>70</v>
      </c>
    </row>
    <row r="56266" spans="17:63" ht="29.25" customHeight="1" x14ac:dyDescent="0.2">
      <c r="Q56266" s="92" t="s">
        <v>50</v>
      </c>
      <c r="BF56266" s="101" t="s">
        <v>58</v>
      </c>
      <c r="BK56266" s="98" t="s">
        <v>70</v>
      </c>
    </row>
    <row r="56267" spans="17:63" ht="29.25" customHeight="1" x14ac:dyDescent="0.2">
      <c r="Q56267" s="92" t="s">
        <v>50</v>
      </c>
      <c r="BF56267" s="101" t="s">
        <v>58</v>
      </c>
      <c r="BK56267" s="98" t="s">
        <v>70</v>
      </c>
    </row>
    <row r="56268" spans="17:63" ht="29.25" customHeight="1" x14ac:dyDescent="0.2">
      <c r="Q56268" s="92" t="s">
        <v>50</v>
      </c>
      <c r="BF56268" s="101" t="s">
        <v>58</v>
      </c>
      <c r="BK56268" s="98" t="s">
        <v>70</v>
      </c>
    </row>
    <row r="56269" spans="17:63" ht="29.25" customHeight="1" x14ac:dyDescent="0.2">
      <c r="Q56269" s="92" t="s">
        <v>50</v>
      </c>
      <c r="BF56269" s="101" t="s">
        <v>58</v>
      </c>
      <c r="BK56269" s="98" t="s">
        <v>70</v>
      </c>
    </row>
    <row r="56270" spans="17:63" ht="29.25" customHeight="1" x14ac:dyDescent="0.2">
      <c r="Q56270" s="92" t="s">
        <v>50</v>
      </c>
      <c r="BF56270" s="101" t="s">
        <v>58</v>
      </c>
      <c r="BK56270" s="98" t="s">
        <v>70</v>
      </c>
    </row>
    <row r="56271" spans="17:63" ht="29.25" customHeight="1" x14ac:dyDescent="0.2">
      <c r="Q56271" s="92" t="s">
        <v>50</v>
      </c>
      <c r="BF56271" s="101" t="s">
        <v>58</v>
      </c>
      <c r="BK56271" s="98" t="s">
        <v>70</v>
      </c>
    </row>
    <row r="56272" spans="17:63" ht="29.25" customHeight="1" x14ac:dyDescent="0.2">
      <c r="Q56272" s="92" t="s">
        <v>50</v>
      </c>
      <c r="BF56272" s="101" t="s">
        <v>58</v>
      </c>
      <c r="BK56272" s="98" t="s">
        <v>70</v>
      </c>
    </row>
    <row r="56273" spans="17:63" ht="29.25" customHeight="1" x14ac:dyDescent="0.2">
      <c r="Q56273" s="92" t="s">
        <v>50</v>
      </c>
      <c r="BF56273" s="101" t="s">
        <v>58</v>
      </c>
      <c r="BK56273" s="98" t="s">
        <v>70</v>
      </c>
    </row>
    <row r="56274" spans="17:63" ht="29.25" customHeight="1" x14ac:dyDescent="0.2">
      <c r="Q56274" s="92" t="s">
        <v>50</v>
      </c>
      <c r="BF56274" s="101" t="s">
        <v>58</v>
      </c>
      <c r="BK56274" s="98" t="s">
        <v>70</v>
      </c>
    </row>
    <row r="56275" spans="17:63" ht="29.25" customHeight="1" x14ac:dyDescent="0.2">
      <c r="Q56275" s="92" t="s">
        <v>50</v>
      </c>
      <c r="BF56275" s="101" t="s">
        <v>58</v>
      </c>
      <c r="BK56275" s="98" t="s">
        <v>70</v>
      </c>
    </row>
    <row r="56276" spans="17:63" ht="29.25" customHeight="1" x14ac:dyDescent="0.2">
      <c r="Q56276" s="92" t="s">
        <v>50</v>
      </c>
      <c r="BF56276" s="101" t="s">
        <v>58</v>
      </c>
      <c r="BK56276" s="98" t="s">
        <v>70</v>
      </c>
    </row>
    <row r="56277" spans="17:63" ht="29.25" customHeight="1" x14ac:dyDescent="0.2">
      <c r="Q56277" s="92" t="s">
        <v>50</v>
      </c>
      <c r="BF56277" s="101" t="s">
        <v>58</v>
      </c>
      <c r="BK56277" s="98" t="s">
        <v>70</v>
      </c>
    </row>
    <row r="56278" spans="17:63" ht="29.25" customHeight="1" x14ac:dyDescent="0.2">
      <c r="Q56278" s="92" t="s">
        <v>50</v>
      </c>
      <c r="BF56278" s="101" t="s">
        <v>58</v>
      </c>
      <c r="BK56278" s="98" t="s">
        <v>70</v>
      </c>
    </row>
    <row r="56279" spans="17:63" ht="29.25" customHeight="1" x14ac:dyDescent="0.2">
      <c r="Q56279" s="92" t="s">
        <v>50</v>
      </c>
      <c r="BF56279" s="101" t="s">
        <v>58</v>
      </c>
      <c r="BK56279" s="98" t="s">
        <v>70</v>
      </c>
    </row>
    <row r="56280" spans="17:63" ht="29.25" customHeight="1" x14ac:dyDescent="0.2">
      <c r="Q56280" s="92" t="s">
        <v>50</v>
      </c>
      <c r="BF56280" s="101" t="s">
        <v>58</v>
      </c>
      <c r="BK56280" s="98" t="s">
        <v>70</v>
      </c>
    </row>
    <row r="56281" spans="17:63" ht="29.25" customHeight="1" x14ac:dyDescent="0.2">
      <c r="Q56281" s="92" t="s">
        <v>50</v>
      </c>
      <c r="BF56281" s="101" t="s">
        <v>58</v>
      </c>
      <c r="BK56281" s="98" t="s">
        <v>70</v>
      </c>
    </row>
    <row r="56282" spans="17:63" ht="29.25" customHeight="1" x14ac:dyDescent="0.2">
      <c r="Q56282" s="92" t="s">
        <v>50</v>
      </c>
      <c r="BF56282" s="101" t="s">
        <v>58</v>
      </c>
      <c r="BK56282" s="98" t="s">
        <v>70</v>
      </c>
    </row>
    <row r="56283" spans="17:63" ht="29.25" customHeight="1" x14ac:dyDescent="0.2">
      <c r="Q56283" s="92" t="s">
        <v>50</v>
      </c>
      <c r="BF56283" s="101" t="s">
        <v>58</v>
      </c>
      <c r="BK56283" s="98" t="s">
        <v>70</v>
      </c>
    </row>
    <row r="56284" spans="17:63" ht="29.25" customHeight="1" x14ac:dyDescent="0.2">
      <c r="Q56284" s="92" t="s">
        <v>50</v>
      </c>
      <c r="BF56284" s="101" t="s">
        <v>58</v>
      </c>
      <c r="BK56284" s="98" t="s">
        <v>70</v>
      </c>
    </row>
    <row r="56285" spans="17:63" ht="29.25" customHeight="1" x14ac:dyDescent="0.2">
      <c r="Q56285" s="92" t="s">
        <v>50</v>
      </c>
      <c r="BF56285" s="101" t="s">
        <v>58</v>
      </c>
      <c r="BK56285" s="98" t="s">
        <v>70</v>
      </c>
    </row>
    <row r="56286" spans="17:63" ht="29.25" customHeight="1" x14ac:dyDescent="0.2">
      <c r="Q56286" s="92" t="s">
        <v>50</v>
      </c>
      <c r="BF56286" s="101" t="s">
        <v>58</v>
      </c>
      <c r="BK56286" s="98" t="s">
        <v>70</v>
      </c>
    </row>
    <row r="56287" spans="17:63" ht="29.25" customHeight="1" x14ac:dyDescent="0.2">
      <c r="Q56287" s="92" t="s">
        <v>50</v>
      </c>
      <c r="BF56287" s="101" t="s">
        <v>58</v>
      </c>
      <c r="BK56287" s="98" t="s">
        <v>70</v>
      </c>
    </row>
    <row r="56288" spans="17:63" ht="29.25" customHeight="1" x14ac:dyDescent="0.2">
      <c r="Q56288" s="92" t="s">
        <v>50</v>
      </c>
      <c r="BF56288" s="101" t="s">
        <v>58</v>
      </c>
      <c r="BK56288" s="98" t="s">
        <v>70</v>
      </c>
    </row>
    <row r="56289" spans="17:63" ht="29.25" customHeight="1" x14ac:dyDescent="0.2">
      <c r="Q56289" s="92" t="s">
        <v>50</v>
      </c>
      <c r="BF56289" s="101" t="s">
        <v>58</v>
      </c>
      <c r="BK56289" s="98" t="s">
        <v>70</v>
      </c>
    </row>
    <row r="56290" spans="17:63" ht="29.25" customHeight="1" x14ac:dyDescent="0.2">
      <c r="Q56290" s="92" t="s">
        <v>50</v>
      </c>
      <c r="BF56290" s="101" t="s">
        <v>58</v>
      </c>
      <c r="BK56290" s="98" t="s">
        <v>70</v>
      </c>
    </row>
    <row r="56291" spans="17:63" ht="29.25" customHeight="1" x14ac:dyDescent="0.2">
      <c r="Q56291" s="92" t="s">
        <v>50</v>
      </c>
      <c r="BF56291" s="101" t="s">
        <v>58</v>
      </c>
      <c r="BK56291" s="98" t="s">
        <v>70</v>
      </c>
    </row>
    <row r="56292" spans="17:63" ht="29.25" customHeight="1" x14ac:dyDescent="0.2">
      <c r="Q56292" s="92" t="s">
        <v>50</v>
      </c>
      <c r="BF56292" s="101" t="s">
        <v>58</v>
      </c>
      <c r="BK56292" s="98" t="s">
        <v>70</v>
      </c>
    </row>
    <row r="56293" spans="17:63" ht="29.25" customHeight="1" x14ac:dyDescent="0.2">
      <c r="Q56293" s="92" t="s">
        <v>50</v>
      </c>
      <c r="BF56293" s="101" t="s">
        <v>58</v>
      </c>
      <c r="BK56293" s="98" t="s">
        <v>70</v>
      </c>
    </row>
    <row r="56294" spans="17:63" ht="29.25" customHeight="1" x14ac:dyDescent="0.2">
      <c r="Q56294" s="92" t="s">
        <v>50</v>
      </c>
      <c r="BF56294" s="101" t="s">
        <v>58</v>
      </c>
      <c r="BK56294" s="98" t="s">
        <v>70</v>
      </c>
    </row>
    <row r="56295" spans="17:63" ht="29.25" customHeight="1" x14ac:dyDescent="0.2">
      <c r="Q56295" s="92" t="s">
        <v>50</v>
      </c>
      <c r="BF56295" s="101" t="s">
        <v>58</v>
      </c>
      <c r="BK56295" s="98" t="s">
        <v>70</v>
      </c>
    </row>
    <row r="56296" spans="17:63" ht="29.25" customHeight="1" x14ac:dyDescent="0.2">
      <c r="Q56296" s="92" t="s">
        <v>50</v>
      </c>
      <c r="BF56296" s="101" t="s">
        <v>58</v>
      </c>
      <c r="BK56296" s="98" t="s">
        <v>70</v>
      </c>
    </row>
    <row r="56297" spans="17:63" ht="29.25" customHeight="1" x14ac:dyDescent="0.2">
      <c r="Q56297" s="92" t="s">
        <v>50</v>
      </c>
      <c r="BF56297" s="101" t="s">
        <v>58</v>
      </c>
      <c r="BK56297" s="98" t="s">
        <v>70</v>
      </c>
    </row>
    <row r="56298" spans="17:63" ht="29.25" customHeight="1" x14ac:dyDescent="0.2">
      <c r="Q56298" s="92" t="s">
        <v>50</v>
      </c>
      <c r="BF56298" s="101" t="s">
        <v>58</v>
      </c>
      <c r="BK56298" s="98" t="s">
        <v>70</v>
      </c>
    </row>
    <row r="56299" spans="17:63" ht="29.25" customHeight="1" x14ac:dyDescent="0.2">
      <c r="Q56299" s="92" t="s">
        <v>50</v>
      </c>
      <c r="BF56299" s="101" t="s">
        <v>58</v>
      </c>
      <c r="BK56299" s="98" t="s">
        <v>70</v>
      </c>
    </row>
    <row r="56300" spans="17:63" ht="29.25" customHeight="1" x14ac:dyDescent="0.2">
      <c r="Q56300" s="92" t="s">
        <v>50</v>
      </c>
      <c r="BF56300" s="101" t="s">
        <v>58</v>
      </c>
      <c r="BK56300" s="98" t="s">
        <v>70</v>
      </c>
    </row>
    <row r="56301" spans="17:63" ht="29.25" customHeight="1" x14ac:dyDescent="0.2">
      <c r="Q56301" s="92" t="s">
        <v>50</v>
      </c>
      <c r="BF56301" s="101" t="s">
        <v>58</v>
      </c>
      <c r="BK56301" s="98" t="s">
        <v>70</v>
      </c>
    </row>
    <row r="56302" spans="17:63" ht="29.25" customHeight="1" x14ac:dyDescent="0.2">
      <c r="Q56302" s="92" t="s">
        <v>50</v>
      </c>
      <c r="BF56302" s="101" t="s">
        <v>58</v>
      </c>
      <c r="BK56302" s="98" t="s">
        <v>70</v>
      </c>
    </row>
    <row r="56303" spans="17:63" ht="29.25" customHeight="1" x14ac:dyDescent="0.2">
      <c r="Q56303" s="92" t="s">
        <v>50</v>
      </c>
      <c r="BF56303" s="101" t="s">
        <v>58</v>
      </c>
      <c r="BK56303" s="98" t="s">
        <v>70</v>
      </c>
    </row>
    <row r="56304" spans="17:63" ht="29.25" customHeight="1" x14ac:dyDescent="0.2">
      <c r="Q56304" s="92" t="s">
        <v>50</v>
      </c>
      <c r="BF56304" s="101" t="s">
        <v>58</v>
      </c>
      <c r="BK56304" s="98" t="s">
        <v>70</v>
      </c>
    </row>
    <row r="56305" spans="17:63" ht="29.25" customHeight="1" x14ac:dyDescent="0.2">
      <c r="Q56305" s="92" t="s">
        <v>50</v>
      </c>
      <c r="BF56305" s="101" t="s">
        <v>58</v>
      </c>
      <c r="BK56305" s="98" t="s">
        <v>70</v>
      </c>
    </row>
    <row r="56306" spans="17:63" ht="29.25" customHeight="1" x14ac:dyDescent="0.2">
      <c r="Q56306" s="92" t="s">
        <v>50</v>
      </c>
      <c r="BF56306" s="101" t="s">
        <v>58</v>
      </c>
      <c r="BK56306" s="98" t="s">
        <v>70</v>
      </c>
    </row>
    <row r="56307" spans="17:63" ht="29.25" customHeight="1" x14ac:dyDescent="0.2">
      <c r="Q56307" s="92" t="s">
        <v>50</v>
      </c>
      <c r="BF56307" s="101" t="s">
        <v>58</v>
      </c>
      <c r="BK56307" s="98" t="s">
        <v>70</v>
      </c>
    </row>
    <row r="56308" spans="17:63" ht="29.25" customHeight="1" x14ac:dyDescent="0.2">
      <c r="Q56308" s="92" t="s">
        <v>50</v>
      </c>
      <c r="BF56308" s="101" t="s">
        <v>58</v>
      </c>
      <c r="BK56308" s="98" t="s">
        <v>70</v>
      </c>
    </row>
    <row r="56309" spans="17:63" ht="29.25" customHeight="1" x14ac:dyDescent="0.2">
      <c r="Q56309" s="92" t="s">
        <v>50</v>
      </c>
      <c r="BF56309" s="101" t="s">
        <v>58</v>
      </c>
      <c r="BK56309" s="98" t="s">
        <v>70</v>
      </c>
    </row>
    <row r="56310" spans="17:63" ht="29.25" customHeight="1" x14ac:dyDescent="0.2">
      <c r="Q56310" s="92" t="s">
        <v>50</v>
      </c>
      <c r="BF56310" s="101" t="s">
        <v>58</v>
      </c>
      <c r="BK56310" s="98" t="s">
        <v>70</v>
      </c>
    </row>
    <row r="56311" spans="17:63" ht="29.25" customHeight="1" x14ac:dyDescent="0.2">
      <c r="Q56311" s="92" t="s">
        <v>50</v>
      </c>
      <c r="BF56311" s="101" t="s">
        <v>58</v>
      </c>
      <c r="BK56311" s="98" t="s">
        <v>70</v>
      </c>
    </row>
    <row r="56312" spans="17:63" ht="29.25" customHeight="1" x14ac:dyDescent="0.2">
      <c r="Q56312" s="92" t="s">
        <v>50</v>
      </c>
      <c r="BF56312" s="101" t="s">
        <v>58</v>
      </c>
      <c r="BK56312" s="98" t="s">
        <v>70</v>
      </c>
    </row>
    <row r="56313" spans="17:63" ht="29.25" customHeight="1" x14ac:dyDescent="0.2">
      <c r="Q56313" s="92" t="s">
        <v>50</v>
      </c>
      <c r="BF56313" s="101" t="s">
        <v>58</v>
      </c>
      <c r="BK56313" s="98" t="s">
        <v>70</v>
      </c>
    </row>
    <row r="56314" spans="17:63" ht="29.25" customHeight="1" x14ac:dyDescent="0.2">
      <c r="Q56314" s="92" t="s">
        <v>50</v>
      </c>
      <c r="BF56314" s="101" t="s">
        <v>58</v>
      </c>
      <c r="BK56314" s="98" t="s">
        <v>70</v>
      </c>
    </row>
    <row r="56315" spans="17:63" ht="29.25" customHeight="1" x14ac:dyDescent="0.2">
      <c r="Q56315" s="92" t="s">
        <v>50</v>
      </c>
      <c r="BF56315" s="101" t="s">
        <v>58</v>
      </c>
      <c r="BK56315" s="98" t="s">
        <v>70</v>
      </c>
    </row>
    <row r="56316" spans="17:63" ht="29.25" customHeight="1" x14ac:dyDescent="0.2">
      <c r="Q56316" s="92" t="s">
        <v>50</v>
      </c>
      <c r="BF56316" s="101" t="s">
        <v>58</v>
      </c>
      <c r="BK56316" s="98" t="s">
        <v>70</v>
      </c>
    </row>
    <row r="56317" spans="17:63" ht="29.25" customHeight="1" x14ac:dyDescent="0.2">
      <c r="Q56317" s="92" t="s">
        <v>50</v>
      </c>
      <c r="BF56317" s="101" t="s">
        <v>58</v>
      </c>
      <c r="BK56317" s="98" t="s">
        <v>70</v>
      </c>
    </row>
    <row r="56318" spans="17:63" ht="29.25" customHeight="1" x14ac:dyDescent="0.2">
      <c r="Q56318" s="92" t="s">
        <v>50</v>
      </c>
      <c r="BF56318" s="101" t="s">
        <v>58</v>
      </c>
      <c r="BK56318" s="98" t="s">
        <v>70</v>
      </c>
    </row>
    <row r="56319" spans="17:63" ht="29.25" customHeight="1" x14ac:dyDescent="0.2">
      <c r="Q56319" s="92" t="s">
        <v>50</v>
      </c>
      <c r="BF56319" s="101" t="s">
        <v>58</v>
      </c>
      <c r="BK56319" s="98" t="s">
        <v>70</v>
      </c>
    </row>
    <row r="56320" spans="17:63" ht="29.25" customHeight="1" x14ac:dyDescent="0.2">
      <c r="Q56320" s="92" t="s">
        <v>50</v>
      </c>
      <c r="BF56320" s="101" t="s">
        <v>58</v>
      </c>
      <c r="BK56320" s="98" t="s">
        <v>70</v>
      </c>
    </row>
    <row r="56321" spans="17:63" ht="29.25" customHeight="1" x14ac:dyDescent="0.2">
      <c r="Q56321" s="92" t="s">
        <v>50</v>
      </c>
      <c r="BF56321" s="101" t="s">
        <v>58</v>
      </c>
      <c r="BK56321" s="98" t="s">
        <v>70</v>
      </c>
    </row>
    <row r="56322" spans="17:63" ht="29.25" customHeight="1" x14ac:dyDescent="0.2">
      <c r="Q56322" s="92" t="s">
        <v>50</v>
      </c>
      <c r="BF56322" s="101" t="s">
        <v>58</v>
      </c>
      <c r="BK56322" s="98" t="s">
        <v>70</v>
      </c>
    </row>
    <row r="56323" spans="17:63" ht="29.25" customHeight="1" x14ac:dyDescent="0.2">
      <c r="Q56323" s="92" t="s">
        <v>50</v>
      </c>
      <c r="BF56323" s="101" t="s">
        <v>58</v>
      </c>
      <c r="BK56323" s="98" t="s">
        <v>70</v>
      </c>
    </row>
    <row r="56324" spans="17:63" ht="29.25" customHeight="1" x14ac:dyDescent="0.2">
      <c r="Q56324" s="92" t="s">
        <v>50</v>
      </c>
      <c r="BF56324" s="101" t="s">
        <v>58</v>
      </c>
      <c r="BK56324" s="98" t="s">
        <v>70</v>
      </c>
    </row>
    <row r="56325" spans="17:63" ht="29.25" customHeight="1" x14ac:dyDescent="0.2">
      <c r="Q56325" s="92" t="s">
        <v>50</v>
      </c>
      <c r="BF56325" s="101" t="s">
        <v>58</v>
      </c>
      <c r="BK56325" s="98" t="s">
        <v>70</v>
      </c>
    </row>
    <row r="56326" spans="17:63" ht="29.25" customHeight="1" x14ac:dyDescent="0.2">
      <c r="Q56326" s="92" t="s">
        <v>50</v>
      </c>
      <c r="BF56326" s="101" t="s">
        <v>58</v>
      </c>
      <c r="BK56326" s="98" t="s">
        <v>70</v>
      </c>
    </row>
    <row r="56327" spans="17:63" ht="29.25" customHeight="1" x14ac:dyDescent="0.2">
      <c r="Q56327" s="92" t="s">
        <v>50</v>
      </c>
      <c r="BF56327" s="101" t="s">
        <v>58</v>
      </c>
      <c r="BK56327" s="98" t="s">
        <v>70</v>
      </c>
    </row>
    <row r="56328" spans="17:63" ht="29.25" customHeight="1" x14ac:dyDescent="0.2">
      <c r="Q56328" s="92" t="s">
        <v>50</v>
      </c>
      <c r="BF56328" s="101" t="s">
        <v>58</v>
      </c>
      <c r="BK56328" s="98" t="s">
        <v>70</v>
      </c>
    </row>
    <row r="56329" spans="17:63" ht="29.25" customHeight="1" x14ac:dyDescent="0.2">
      <c r="Q56329" s="92" t="s">
        <v>50</v>
      </c>
      <c r="BF56329" s="101" t="s">
        <v>58</v>
      </c>
      <c r="BK56329" s="98" t="s">
        <v>70</v>
      </c>
    </row>
    <row r="56330" spans="17:63" ht="29.25" customHeight="1" x14ac:dyDescent="0.2">
      <c r="Q56330" s="92" t="s">
        <v>50</v>
      </c>
      <c r="BF56330" s="101" t="s">
        <v>58</v>
      </c>
      <c r="BK56330" s="98" t="s">
        <v>70</v>
      </c>
    </row>
    <row r="56331" spans="17:63" ht="29.25" customHeight="1" x14ac:dyDescent="0.2">
      <c r="Q56331" s="92" t="s">
        <v>50</v>
      </c>
      <c r="BF56331" s="101" t="s">
        <v>58</v>
      </c>
      <c r="BK56331" s="98" t="s">
        <v>70</v>
      </c>
    </row>
    <row r="56332" spans="17:63" ht="29.25" customHeight="1" x14ac:dyDescent="0.2">
      <c r="Q56332" s="92" t="s">
        <v>50</v>
      </c>
      <c r="BF56332" s="101" t="s">
        <v>58</v>
      </c>
      <c r="BK56332" s="98" t="s">
        <v>70</v>
      </c>
    </row>
    <row r="56333" spans="17:63" ht="29.25" customHeight="1" x14ac:dyDescent="0.2">
      <c r="Q56333" s="92" t="s">
        <v>50</v>
      </c>
      <c r="BF56333" s="101" t="s">
        <v>58</v>
      </c>
      <c r="BK56333" s="98" t="s">
        <v>70</v>
      </c>
    </row>
    <row r="56334" spans="17:63" ht="29.25" customHeight="1" x14ac:dyDescent="0.2">
      <c r="Q56334" s="92" t="s">
        <v>50</v>
      </c>
      <c r="BF56334" s="101" t="s">
        <v>58</v>
      </c>
      <c r="BK56334" s="98" t="s">
        <v>70</v>
      </c>
    </row>
    <row r="56335" spans="17:63" ht="29.25" customHeight="1" x14ac:dyDescent="0.2">
      <c r="Q56335" s="92" t="s">
        <v>50</v>
      </c>
      <c r="BF56335" s="101" t="s">
        <v>58</v>
      </c>
      <c r="BK56335" s="98" t="s">
        <v>70</v>
      </c>
    </row>
    <row r="56336" spans="17:63" ht="29.25" customHeight="1" x14ac:dyDescent="0.2">
      <c r="Q56336" s="92" t="s">
        <v>50</v>
      </c>
      <c r="BF56336" s="101" t="s">
        <v>58</v>
      </c>
      <c r="BK56336" s="98" t="s">
        <v>70</v>
      </c>
    </row>
    <row r="56337" spans="17:63" ht="29.25" customHeight="1" x14ac:dyDescent="0.2">
      <c r="Q56337" s="92" t="s">
        <v>50</v>
      </c>
      <c r="BF56337" s="101" t="s">
        <v>58</v>
      </c>
      <c r="BK56337" s="98" t="s">
        <v>70</v>
      </c>
    </row>
    <row r="56338" spans="17:63" ht="29.25" customHeight="1" x14ac:dyDescent="0.2">
      <c r="Q56338" s="92" t="s">
        <v>50</v>
      </c>
      <c r="BF56338" s="101" t="s">
        <v>58</v>
      </c>
      <c r="BK56338" s="98" t="s">
        <v>70</v>
      </c>
    </row>
    <row r="56339" spans="17:63" ht="29.25" customHeight="1" x14ac:dyDescent="0.2">
      <c r="Q56339" s="92" t="s">
        <v>50</v>
      </c>
      <c r="BF56339" s="101" t="s">
        <v>58</v>
      </c>
      <c r="BK56339" s="98" t="s">
        <v>70</v>
      </c>
    </row>
    <row r="56340" spans="17:63" ht="29.25" customHeight="1" x14ac:dyDescent="0.2">
      <c r="Q56340" s="92" t="s">
        <v>50</v>
      </c>
      <c r="BF56340" s="101" t="s">
        <v>58</v>
      </c>
      <c r="BK56340" s="98" t="s">
        <v>70</v>
      </c>
    </row>
    <row r="56341" spans="17:63" ht="29.25" customHeight="1" x14ac:dyDescent="0.2">
      <c r="Q56341" s="92" t="s">
        <v>50</v>
      </c>
      <c r="BF56341" s="101" t="s">
        <v>58</v>
      </c>
      <c r="BK56341" s="98" t="s">
        <v>70</v>
      </c>
    </row>
    <row r="56342" spans="17:63" ht="29.25" customHeight="1" x14ac:dyDescent="0.2">
      <c r="Q56342" s="92" t="s">
        <v>50</v>
      </c>
      <c r="BF56342" s="101" t="s">
        <v>58</v>
      </c>
      <c r="BK56342" s="98" t="s">
        <v>70</v>
      </c>
    </row>
    <row r="56343" spans="17:63" ht="29.25" customHeight="1" x14ac:dyDescent="0.2">
      <c r="Q56343" s="92" t="s">
        <v>50</v>
      </c>
      <c r="BF56343" s="101" t="s">
        <v>58</v>
      </c>
      <c r="BK56343" s="98" t="s">
        <v>70</v>
      </c>
    </row>
    <row r="56344" spans="17:63" ht="29.25" customHeight="1" x14ac:dyDescent="0.2">
      <c r="Q56344" s="92" t="s">
        <v>50</v>
      </c>
      <c r="BF56344" s="101" t="s">
        <v>58</v>
      </c>
      <c r="BK56344" s="98" t="s">
        <v>70</v>
      </c>
    </row>
    <row r="56345" spans="17:63" ht="29.25" customHeight="1" x14ac:dyDescent="0.2">
      <c r="Q56345" s="92" t="s">
        <v>50</v>
      </c>
      <c r="BF56345" s="101" t="s">
        <v>58</v>
      </c>
      <c r="BK56345" s="98" t="s">
        <v>70</v>
      </c>
    </row>
    <row r="56346" spans="17:63" ht="29.25" customHeight="1" x14ac:dyDescent="0.2">
      <c r="Q56346" s="92" t="s">
        <v>50</v>
      </c>
      <c r="BF56346" s="101" t="s">
        <v>58</v>
      </c>
      <c r="BK56346" s="98" t="s">
        <v>70</v>
      </c>
    </row>
    <row r="56347" spans="17:63" ht="29.25" customHeight="1" x14ac:dyDescent="0.2">
      <c r="Q56347" s="92" t="s">
        <v>50</v>
      </c>
      <c r="BF56347" s="101" t="s">
        <v>58</v>
      </c>
      <c r="BK56347" s="98" t="s">
        <v>70</v>
      </c>
    </row>
    <row r="56348" spans="17:63" ht="29.25" customHeight="1" x14ac:dyDescent="0.2">
      <c r="Q56348" s="92" t="s">
        <v>50</v>
      </c>
      <c r="BF56348" s="101" t="s">
        <v>58</v>
      </c>
      <c r="BK56348" s="98" t="s">
        <v>70</v>
      </c>
    </row>
    <row r="56349" spans="17:63" ht="29.25" customHeight="1" x14ac:dyDescent="0.2">
      <c r="Q56349" s="92" t="s">
        <v>50</v>
      </c>
      <c r="BF56349" s="101" t="s">
        <v>58</v>
      </c>
      <c r="BK56349" s="98" t="s">
        <v>70</v>
      </c>
    </row>
    <row r="56350" spans="17:63" ht="29.25" customHeight="1" x14ac:dyDescent="0.2">
      <c r="Q56350" s="92" t="s">
        <v>50</v>
      </c>
      <c r="BF56350" s="101" t="s">
        <v>58</v>
      </c>
      <c r="BK56350" s="98" t="s">
        <v>70</v>
      </c>
    </row>
    <row r="56351" spans="17:63" ht="29.25" customHeight="1" x14ac:dyDescent="0.2">
      <c r="Q56351" s="92" t="s">
        <v>50</v>
      </c>
      <c r="BF56351" s="101" t="s">
        <v>58</v>
      </c>
      <c r="BK56351" s="98" t="s">
        <v>70</v>
      </c>
    </row>
    <row r="56352" spans="17:63" ht="29.25" customHeight="1" x14ac:dyDescent="0.2">
      <c r="Q56352" s="92" t="s">
        <v>50</v>
      </c>
      <c r="BF56352" s="101" t="s">
        <v>58</v>
      </c>
      <c r="BK56352" s="98" t="s">
        <v>70</v>
      </c>
    </row>
    <row r="56353" spans="17:63" ht="29.25" customHeight="1" x14ac:dyDescent="0.2">
      <c r="Q56353" s="92" t="s">
        <v>50</v>
      </c>
      <c r="BF56353" s="101" t="s">
        <v>58</v>
      </c>
      <c r="BK56353" s="98" t="s">
        <v>70</v>
      </c>
    </row>
    <row r="56354" spans="17:63" ht="29.25" customHeight="1" x14ac:dyDescent="0.2">
      <c r="Q56354" s="92" t="s">
        <v>50</v>
      </c>
      <c r="BF56354" s="101" t="s">
        <v>58</v>
      </c>
      <c r="BK56354" s="98" t="s">
        <v>70</v>
      </c>
    </row>
    <row r="56355" spans="17:63" ht="29.25" customHeight="1" x14ac:dyDescent="0.2">
      <c r="Q56355" s="92" t="s">
        <v>50</v>
      </c>
      <c r="BF56355" s="101" t="s">
        <v>58</v>
      </c>
      <c r="BK56355" s="98" t="s">
        <v>70</v>
      </c>
    </row>
    <row r="56356" spans="17:63" ht="29.25" customHeight="1" x14ac:dyDescent="0.2">
      <c r="Q56356" s="92" t="s">
        <v>50</v>
      </c>
      <c r="BF56356" s="101" t="s">
        <v>58</v>
      </c>
      <c r="BK56356" s="98" t="s">
        <v>70</v>
      </c>
    </row>
    <row r="56357" spans="17:63" ht="29.25" customHeight="1" x14ac:dyDescent="0.2">
      <c r="Q56357" s="92" t="s">
        <v>50</v>
      </c>
      <c r="BF56357" s="101" t="s">
        <v>58</v>
      </c>
      <c r="BK56357" s="98" t="s">
        <v>70</v>
      </c>
    </row>
    <row r="56358" spans="17:63" ht="29.25" customHeight="1" x14ac:dyDescent="0.2">
      <c r="Q56358" s="92" t="s">
        <v>50</v>
      </c>
      <c r="BF56358" s="101" t="s">
        <v>58</v>
      </c>
      <c r="BK56358" s="98" t="s">
        <v>70</v>
      </c>
    </row>
    <row r="56359" spans="17:63" ht="29.25" customHeight="1" x14ac:dyDescent="0.2">
      <c r="Q56359" s="92" t="s">
        <v>50</v>
      </c>
      <c r="BF56359" s="101" t="s">
        <v>58</v>
      </c>
      <c r="BK56359" s="98" t="s">
        <v>70</v>
      </c>
    </row>
    <row r="56360" spans="17:63" ht="29.25" customHeight="1" x14ac:dyDescent="0.2">
      <c r="Q56360" s="92" t="s">
        <v>50</v>
      </c>
      <c r="BF56360" s="101" t="s">
        <v>58</v>
      </c>
      <c r="BK56360" s="98" t="s">
        <v>70</v>
      </c>
    </row>
    <row r="56361" spans="17:63" ht="29.25" customHeight="1" x14ac:dyDescent="0.2">
      <c r="Q56361" s="92" t="s">
        <v>50</v>
      </c>
      <c r="BF56361" s="101" t="s">
        <v>58</v>
      </c>
      <c r="BK56361" s="98" t="s">
        <v>70</v>
      </c>
    </row>
    <row r="56362" spans="17:63" ht="29.25" customHeight="1" x14ac:dyDescent="0.2">
      <c r="Q56362" s="92" t="s">
        <v>50</v>
      </c>
      <c r="BF56362" s="101" t="s">
        <v>58</v>
      </c>
      <c r="BK56362" s="98" t="s">
        <v>70</v>
      </c>
    </row>
    <row r="56363" spans="17:63" ht="29.25" customHeight="1" x14ac:dyDescent="0.2">
      <c r="Q56363" s="92" t="s">
        <v>50</v>
      </c>
      <c r="BF56363" s="101" t="s">
        <v>58</v>
      </c>
      <c r="BK56363" s="98" t="s">
        <v>70</v>
      </c>
    </row>
    <row r="56364" spans="17:63" ht="29.25" customHeight="1" x14ac:dyDescent="0.2">
      <c r="Q56364" s="92" t="s">
        <v>50</v>
      </c>
      <c r="BF56364" s="101" t="s">
        <v>58</v>
      </c>
      <c r="BK56364" s="98" t="s">
        <v>70</v>
      </c>
    </row>
    <row r="56365" spans="17:63" ht="29.25" customHeight="1" x14ac:dyDescent="0.2">
      <c r="Q56365" s="92" t="s">
        <v>50</v>
      </c>
      <c r="BF56365" s="101" t="s">
        <v>58</v>
      </c>
      <c r="BK56365" s="98" t="s">
        <v>70</v>
      </c>
    </row>
    <row r="56366" spans="17:63" ht="29.25" customHeight="1" x14ac:dyDescent="0.2">
      <c r="Q56366" s="92" t="s">
        <v>50</v>
      </c>
      <c r="BF56366" s="101" t="s">
        <v>58</v>
      </c>
      <c r="BK56366" s="98" t="s">
        <v>70</v>
      </c>
    </row>
    <row r="56367" spans="17:63" ht="29.25" customHeight="1" x14ac:dyDescent="0.2">
      <c r="Q56367" s="92" t="s">
        <v>50</v>
      </c>
      <c r="BF56367" s="101" t="s">
        <v>58</v>
      </c>
      <c r="BK56367" s="98" t="s">
        <v>70</v>
      </c>
    </row>
    <row r="56368" spans="17:63" ht="29.25" customHeight="1" x14ac:dyDescent="0.2">
      <c r="Q56368" s="92" t="s">
        <v>50</v>
      </c>
      <c r="BF56368" s="101" t="s">
        <v>58</v>
      </c>
      <c r="BK56368" s="98" t="s">
        <v>70</v>
      </c>
    </row>
    <row r="56369" spans="17:63" ht="29.25" customHeight="1" x14ac:dyDescent="0.2">
      <c r="Q56369" s="92" t="s">
        <v>50</v>
      </c>
      <c r="BF56369" s="101" t="s">
        <v>58</v>
      </c>
      <c r="BK56369" s="98" t="s">
        <v>70</v>
      </c>
    </row>
    <row r="56370" spans="17:63" ht="29.25" customHeight="1" x14ac:dyDescent="0.2">
      <c r="Q56370" s="92" t="s">
        <v>50</v>
      </c>
      <c r="BF56370" s="101" t="s">
        <v>58</v>
      </c>
      <c r="BK56370" s="98" t="s">
        <v>70</v>
      </c>
    </row>
    <row r="56371" spans="17:63" ht="29.25" customHeight="1" x14ac:dyDescent="0.2">
      <c r="Q56371" s="92" t="s">
        <v>50</v>
      </c>
      <c r="BF56371" s="101" t="s">
        <v>58</v>
      </c>
      <c r="BK56371" s="98" t="s">
        <v>70</v>
      </c>
    </row>
    <row r="56372" spans="17:63" ht="29.25" customHeight="1" x14ac:dyDescent="0.2">
      <c r="Q56372" s="92" t="s">
        <v>50</v>
      </c>
      <c r="BF56372" s="101" t="s">
        <v>58</v>
      </c>
      <c r="BK56372" s="98" t="s">
        <v>70</v>
      </c>
    </row>
    <row r="56373" spans="17:63" ht="29.25" customHeight="1" x14ac:dyDescent="0.2">
      <c r="Q56373" s="92" t="s">
        <v>50</v>
      </c>
      <c r="BF56373" s="101" t="s">
        <v>58</v>
      </c>
      <c r="BK56373" s="98" t="s">
        <v>70</v>
      </c>
    </row>
    <row r="56374" spans="17:63" ht="29.25" customHeight="1" x14ac:dyDescent="0.2">
      <c r="Q56374" s="92" t="s">
        <v>50</v>
      </c>
      <c r="BF56374" s="101" t="s">
        <v>58</v>
      </c>
      <c r="BK56374" s="98" t="s">
        <v>70</v>
      </c>
    </row>
    <row r="56375" spans="17:63" ht="29.25" customHeight="1" x14ac:dyDescent="0.2">
      <c r="Q56375" s="92" t="s">
        <v>50</v>
      </c>
      <c r="BF56375" s="101" t="s">
        <v>58</v>
      </c>
      <c r="BK56375" s="98" t="s">
        <v>70</v>
      </c>
    </row>
    <row r="56376" spans="17:63" ht="29.25" customHeight="1" x14ac:dyDescent="0.2">
      <c r="Q56376" s="92" t="s">
        <v>50</v>
      </c>
      <c r="BF56376" s="101" t="s">
        <v>58</v>
      </c>
      <c r="BK56376" s="98" t="s">
        <v>70</v>
      </c>
    </row>
    <row r="56377" spans="17:63" ht="29.25" customHeight="1" x14ac:dyDescent="0.2">
      <c r="Q56377" s="92" t="s">
        <v>50</v>
      </c>
      <c r="BF56377" s="101" t="s">
        <v>58</v>
      </c>
      <c r="BK56377" s="98" t="s">
        <v>70</v>
      </c>
    </row>
    <row r="56378" spans="17:63" ht="29.25" customHeight="1" x14ac:dyDescent="0.2">
      <c r="Q56378" s="92" t="s">
        <v>50</v>
      </c>
      <c r="BF56378" s="101" t="s">
        <v>58</v>
      </c>
      <c r="BK56378" s="98" t="s">
        <v>70</v>
      </c>
    </row>
    <row r="56379" spans="17:63" ht="29.25" customHeight="1" x14ac:dyDescent="0.2">
      <c r="Q56379" s="92" t="s">
        <v>50</v>
      </c>
      <c r="BF56379" s="101" t="s">
        <v>58</v>
      </c>
      <c r="BK56379" s="98" t="s">
        <v>70</v>
      </c>
    </row>
    <row r="56380" spans="17:63" ht="29.25" customHeight="1" x14ac:dyDescent="0.2">
      <c r="Q56380" s="92" t="s">
        <v>50</v>
      </c>
      <c r="BF56380" s="101" t="s">
        <v>58</v>
      </c>
      <c r="BK56380" s="98" t="s">
        <v>70</v>
      </c>
    </row>
    <row r="56381" spans="17:63" ht="29.25" customHeight="1" x14ac:dyDescent="0.2">
      <c r="Q56381" s="92" t="s">
        <v>50</v>
      </c>
      <c r="BF56381" s="101" t="s">
        <v>58</v>
      </c>
      <c r="BK56381" s="98" t="s">
        <v>70</v>
      </c>
    </row>
    <row r="56382" spans="17:63" ht="29.25" customHeight="1" x14ac:dyDescent="0.2">
      <c r="Q56382" s="92" t="s">
        <v>50</v>
      </c>
      <c r="BF56382" s="101" t="s">
        <v>58</v>
      </c>
      <c r="BK56382" s="98" t="s">
        <v>70</v>
      </c>
    </row>
    <row r="56383" spans="17:63" ht="29.25" customHeight="1" x14ac:dyDescent="0.2">
      <c r="Q56383" s="92" t="s">
        <v>50</v>
      </c>
      <c r="BF56383" s="101" t="s">
        <v>58</v>
      </c>
      <c r="BK56383" s="98" t="s">
        <v>70</v>
      </c>
    </row>
    <row r="56384" spans="17:63" ht="29.25" customHeight="1" x14ac:dyDescent="0.2">
      <c r="Q56384" s="92" t="s">
        <v>50</v>
      </c>
      <c r="BF56384" s="101" t="s">
        <v>58</v>
      </c>
      <c r="BK56384" s="98" t="s">
        <v>70</v>
      </c>
    </row>
    <row r="56385" spans="17:63" ht="29.25" customHeight="1" x14ac:dyDescent="0.2">
      <c r="Q56385" s="92" t="s">
        <v>50</v>
      </c>
      <c r="BF56385" s="101" t="s">
        <v>58</v>
      </c>
      <c r="BK56385" s="98" t="s">
        <v>70</v>
      </c>
    </row>
    <row r="56386" spans="17:63" ht="29.25" customHeight="1" x14ac:dyDescent="0.2">
      <c r="Q56386" s="92" t="s">
        <v>50</v>
      </c>
      <c r="BF56386" s="101" t="s">
        <v>58</v>
      </c>
      <c r="BK56386" s="98" t="s">
        <v>70</v>
      </c>
    </row>
    <row r="56387" spans="17:63" ht="29.25" customHeight="1" x14ac:dyDescent="0.2">
      <c r="Q56387" s="92" t="s">
        <v>50</v>
      </c>
      <c r="BF56387" s="101" t="s">
        <v>58</v>
      </c>
      <c r="BK56387" s="98" t="s">
        <v>70</v>
      </c>
    </row>
    <row r="56388" spans="17:63" ht="29.25" customHeight="1" x14ac:dyDescent="0.2">
      <c r="Q56388" s="92" t="s">
        <v>50</v>
      </c>
      <c r="BF56388" s="101" t="s">
        <v>58</v>
      </c>
      <c r="BK56388" s="98" t="s">
        <v>70</v>
      </c>
    </row>
    <row r="56389" spans="17:63" ht="29.25" customHeight="1" x14ac:dyDescent="0.2">
      <c r="Q56389" s="92" t="s">
        <v>50</v>
      </c>
      <c r="BF56389" s="101" t="s">
        <v>58</v>
      </c>
      <c r="BK56389" s="98" t="s">
        <v>70</v>
      </c>
    </row>
    <row r="56390" spans="17:63" ht="29.25" customHeight="1" x14ac:dyDescent="0.2">
      <c r="Q56390" s="92" t="s">
        <v>50</v>
      </c>
      <c r="BF56390" s="101" t="s">
        <v>58</v>
      </c>
      <c r="BK56390" s="98" t="s">
        <v>70</v>
      </c>
    </row>
    <row r="56391" spans="17:63" ht="29.25" customHeight="1" x14ac:dyDescent="0.2">
      <c r="Q56391" s="92" t="s">
        <v>50</v>
      </c>
      <c r="BF56391" s="101" t="s">
        <v>58</v>
      </c>
      <c r="BK56391" s="98" t="s">
        <v>70</v>
      </c>
    </row>
    <row r="56392" spans="17:63" ht="29.25" customHeight="1" x14ac:dyDescent="0.2">
      <c r="Q56392" s="92" t="s">
        <v>50</v>
      </c>
      <c r="BF56392" s="101" t="s">
        <v>58</v>
      </c>
      <c r="BK56392" s="98" t="s">
        <v>70</v>
      </c>
    </row>
    <row r="56393" spans="17:63" ht="29.25" customHeight="1" x14ac:dyDescent="0.2">
      <c r="Q56393" s="92" t="s">
        <v>50</v>
      </c>
      <c r="BF56393" s="101" t="s">
        <v>58</v>
      </c>
      <c r="BK56393" s="98" t="s">
        <v>70</v>
      </c>
    </row>
    <row r="56394" spans="17:63" ht="29.25" customHeight="1" x14ac:dyDescent="0.2">
      <c r="Q56394" s="92" t="s">
        <v>50</v>
      </c>
      <c r="BF56394" s="101" t="s">
        <v>58</v>
      </c>
      <c r="BK56394" s="98" t="s">
        <v>70</v>
      </c>
    </row>
    <row r="56395" spans="17:63" ht="29.25" customHeight="1" x14ac:dyDescent="0.2">
      <c r="Q56395" s="92" t="s">
        <v>50</v>
      </c>
      <c r="BF56395" s="101" t="s">
        <v>58</v>
      </c>
      <c r="BK56395" s="98" t="s">
        <v>70</v>
      </c>
    </row>
    <row r="56396" spans="17:63" ht="29.25" customHeight="1" x14ac:dyDescent="0.2">
      <c r="Q56396" s="92" t="s">
        <v>50</v>
      </c>
      <c r="BF56396" s="101" t="s">
        <v>58</v>
      </c>
      <c r="BK56396" s="98" t="s">
        <v>70</v>
      </c>
    </row>
    <row r="56397" spans="17:63" ht="29.25" customHeight="1" x14ac:dyDescent="0.2">
      <c r="Q56397" s="92" t="s">
        <v>50</v>
      </c>
      <c r="BF56397" s="101" t="s">
        <v>58</v>
      </c>
      <c r="BK56397" s="98" t="s">
        <v>70</v>
      </c>
    </row>
    <row r="56398" spans="17:63" ht="29.25" customHeight="1" x14ac:dyDescent="0.2">
      <c r="Q56398" s="92" t="s">
        <v>50</v>
      </c>
      <c r="BF56398" s="101" t="s">
        <v>58</v>
      </c>
      <c r="BK56398" s="98" t="s">
        <v>70</v>
      </c>
    </row>
    <row r="56399" spans="17:63" ht="29.25" customHeight="1" x14ac:dyDescent="0.2">
      <c r="Q56399" s="92" t="s">
        <v>50</v>
      </c>
      <c r="BF56399" s="101" t="s">
        <v>58</v>
      </c>
      <c r="BK56399" s="98" t="s">
        <v>70</v>
      </c>
    </row>
    <row r="56400" spans="17:63" ht="29.25" customHeight="1" x14ac:dyDescent="0.2">
      <c r="Q56400" s="92" t="s">
        <v>50</v>
      </c>
      <c r="BF56400" s="101" t="s">
        <v>58</v>
      </c>
      <c r="BK56400" s="98" t="s">
        <v>70</v>
      </c>
    </row>
    <row r="56401" spans="17:63" ht="29.25" customHeight="1" x14ac:dyDescent="0.2">
      <c r="Q56401" s="92" t="s">
        <v>50</v>
      </c>
      <c r="BF56401" s="101" t="s">
        <v>58</v>
      </c>
      <c r="BK56401" s="98" t="s">
        <v>70</v>
      </c>
    </row>
    <row r="56402" spans="17:63" ht="29.25" customHeight="1" x14ac:dyDescent="0.2">
      <c r="Q56402" s="92" t="s">
        <v>50</v>
      </c>
      <c r="BF56402" s="101" t="s">
        <v>58</v>
      </c>
      <c r="BK56402" s="98" t="s">
        <v>70</v>
      </c>
    </row>
    <row r="56403" spans="17:63" ht="29.25" customHeight="1" x14ac:dyDescent="0.2">
      <c r="Q56403" s="92" t="s">
        <v>50</v>
      </c>
      <c r="BF56403" s="101" t="s">
        <v>58</v>
      </c>
      <c r="BK56403" s="98" t="s">
        <v>70</v>
      </c>
    </row>
    <row r="56404" spans="17:63" ht="29.25" customHeight="1" x14ac:dyDescent="0.2">
      <c r="Q56404" s="92" t="s">
        <v>50</v>
      </c>
      <c r="BF56404" s="101" t="s">
        <v>58</v>
      </c>
      <c r="BK56404" s="98" t="s">
        <v>70</v>
      </c>
    </row>
    <row r="56405" spans="17:63" ht="29.25" customHeight="1" x14ac:dyDescent="0.2">
      <c r="Q56405" s="92" t="s">
        <v>50</v>
      </c>
      <c r="BF56405" s="101" t="s">
        <v>58</v>
      </c>
      <c r="BK56405" s="98" t="s">
        <v>70</v>
      </c>
    </row>
    <row r="56406" spans="17:63" ht="29.25" customHeight="1" x14ac:dyDescent="0.2">
      <c r="Q56406" s="92" t="s">
        <v>50</v>
      </c>
      <c r="BF56406" s="101" t="s">
        <v>58</v>
      </c>
      <c r="BK56406" s="98" t="s">
        <v>70</v>
      </c>
    </row>
    <row r="56407" spans="17:63" ht="29.25" customHeight="1" x14ac:dyDescent="0.2">
      <c r="Q56407" s="92" t="s">
        <v>50</v>
      </c>
      <c r="BF56407" s="101" t="s">
        <v>58</v>
      </c>
      <c r="BK56407" s="98" t="s">
        <v>70</v>
      </c>
    </row>
    <row r="56408" spans="17:63" ht="29.25" customHeight="1" x14ac:dyDescent="0.2">
      <c r="Q56408" s="92" t="s">
        <v>50</v>
      </c>
      <c r="BF56408" s="101" t="s">
        <v>58</v>
      </c>
      <c r="BK56408" s="98" t="s">
        <v>70</v>
      </c>
    </row>
    <row r="56409" spans="17:63" ht="29.25" customHeight="1" x14ac:dyDescent="0.2">
      <c r="Q56409" s="92" t="s">
        <v>50</v>
      </c>
      <c r="BF56409" s="101" t="s">
        <v>58</v>
      </c>
      <c r="BK56409" s="98" t="s">
        <v>70</v>
      </c>
    </row>
    <row r="56410" spans="17:63" ht="29.25" customHeight="1" x14ac:dyDescent="0.2">
      <c r="Q56410" s="92" t="s">
        <v>50</v>
      </c>
      <c r="BF56410" s="101" t="s">
        <v>58</v>
      </c>
      <c r="BK56410" s="98" t="s">
        <v>70</v>
      </c>
    </row>
    <row r="56411" spans="17:63" ht="29.25" customHeight="1" x14ac:dyDescent="0.2">
      <c r="Q56411" s="92" t="s">
        <v>50</v>
      </c>
      <c r="BF56411" s="101" t="s">
        <v>58</v>
      </c>
      <c r="BK56411" s="98" t="s">
        <v>70</v>
      </c>
    </row>
    <row r="56412" spans="17:63" ht="29.25" customHeight="1" x14ac:dyDescent="0.2">
      <c r="Q56412" s="92" t="s">
        <v>50</v>
      </c>
      <c r="BF56412" s="101" t="s">
        <v>58</v>
      </c>
      <c r="BK56412" s="98" t="s">
        <v>70</v>
      </c>
    </row>
    <row r="56413" spans="17:63" ht="29.25" customHeight="1" x14ac:dyDescent="0.2">
      <c r="Q56413" s="92" t="s">
        <v>50</v>
      </c>
      <c r="BF56413" s="101" t="s">
        <v>58</v>
      </c>
      <c r="BK56413" s="98" t="s">
        <v>70</v>
      </c>
    </row>
    <row r="56414" spans="17:63" ht="29.25" customHeight="1" x14ac:dyDescent="0.2">
      <c r="Q56414" s="92" t="s">
        <v>50</v>
      </c>
      <c r="BF56414" s="101" t="s">
        <v>58</v>
      </c>
      <c r="BK56414" s="98" t="s">
        <v>70</v>
      </c>
    </row>
    <row r="56415" spans="17:63" ht="29.25" customHeight="1" x14ac:dyDescent="0.2">
      <c r="Q56415" s="92" t="s">
        <v>50</v>
      </c>
      <c r="BF56415" s="101" t="s">
        <v>58</v>
      </c>
      <c r="BK56415" s="98" t="s">
        <v>70</v>
      </c>
    </row>
    <row r="56416" spans="17:63" ht="29.25" customHeight="1" x14ac:dyDescent="0.2">
      <c r="Q56416" s="92" t="s">
        <v>50</v>
      </c>
      <c r="BF56416" s="101" t="s">
        <v>58</v>
      </c>
      <c r="BK56416" s="98" t="s">
        <v>70</v>
      </c>
    </row>
    <row r="56417" spans="17:63" ht="29.25" customHeight="1" x14ac:dyDescent="0.2">
      <c r="Q56417" s="92" t="s">
        <v>50</v>
      </c>
      <c r="BF56417" s="101" t="s">
        <v>58</v>
      </c>
      <c r="BK56417" s="98" t="s">
        <v>70</v>
      </c>
    </row>
    <row r="56418" spans="17:63" ht="29.25" customHeight="1" x14ac:dyDescent="0.2">
      <c r="Q56418" s="92" t="s">
        <v>50</v>
      </c>
      <c r="BF56418" s="101" t="s">
        <v>58</v>
      </c>
      <c r="BK56418" s="98" t="s">
        <v>70</v>
      </c>
    </row>
    <row r="56419" spans="17:63" ht="29.25" customHeight="1" x14ac:dyDescent="0.2">
      <c r="Q56419" s="92" t="s">
        <v>50</v>
      </c>
      <c r="BF56419" s="101" t="s">
        <v>58</v>
      </c>
      <c r="BK56419" s="98" t="s">
        <v>70</v>
      </c>
    </row>
    <row r="56420" spans="17:63" ht="29.25" customHeight="1" x14ac:dyDescent="0.2">
      <c r="Q56420" s="92" t="s">
        <v>50</v>
      </c>
      <c r="BF56420" s="101" t="s">
        <v>58</v>
      </c>
      <c r="BK56420" s="98" t="s">
        <v>70</v>
      </c>
    </row>
    <row r="56421" spans="17:63" ht="29.25" customHeight="1" x14ac:dyDescent="0.2">
      <c r="Q56421" s="92" t="s">
        <v>50</v>
      </c>
      <c r="BF56421" s="101" t="s">
        <v>58</v>
      </c>
      <c r="BK56421" s="98" t="s">
        <v>70</v>
      </c>
    </row>
    <row r="56422" spans="17:63" ht="29.25" customHeight="1" x14ac:dyDescent="0.2">
      <c r="Q56422" s="92" t="s">
        <v>50</v>
      </c>
      <c r="BF56422" s="101" t="s">
        <v>58</v>
      </c>
      <c r="BK56422" s="98" t="s">
        <v>70</v>
      </c>
    </row>
    <row r="56423" spans="17:63" ht="29.25" customHeight="1" x14ac:dyDescent="0.2">
      <c r="Q56423" s="92" t="s">
        <v>50</v>
      </c>
      <c r="BF56423" s="101" t="s">
        <v>58</v>
      </c>
      <c r="BK56423" s="98" t="s">
        <v>70</v>
      </c>
    </row>
    <row r="56424" spans="17:63" ht="29.25" customHeight="1" x14ac:dyDescent="0.2">
      <c r="Q56424" s="92" t="s">
        <v>50</v>
      </c>
      <c r="BF56424" s="101" t="s">
        <v>58</v>
      </c>
      <c r="BK56424" s="98" t="s">
        <v>70</v>
      </c>
    </row>
    <row r="56425" spans="17:63" ht="29.25" customHeight="1" x14ac:dyDescent="0.2">
      <c r="Q56425" s="92" t="s">
        <v>50</v>
      </c>
      <c r="BF56425" s="101" t="s">
        <v>58</v>
      </c>
      <c r="BK56425" s="98" t="s">
        <v>70</v>
      </c>
    </row>
    <row r="56426" spans="17:63" ht="29.25" customHeight="1" x14ac:dyDescent="0.2">
      <c r="Q56426" s="92" t="s">
        <v>50</v>
      </c>
      <c r="BF56426" s="101" t="s">
        <v>58</v>
      </c>
      <c r="BK56426" s="98" t="s">
        <v>70</v>
      </c>
    </row>
    <row r="56427" spans="17:63" ht="29.25" customHeight="1" x14ac:dyDescent="0.2">
      <c r="Q56427" s="92" t="s">
        <v>50</v>
      </c>
      <c r="BF56427" s="101" t="s">
        <v>58</v>
      </c>
      <c r="BK56427" s="98" t="s">
        <v>70</v>
      </c>
    </row>
    <row r="56428" spans="17:63" ht="29.25" customHeight="1" x14ac:dyDescent="0.2">
      <c r="Q56428" s="92" t="s">
        <v>50</v>
      </c>
      <c r="BF56428" s="101" t="s">
        <v>58</v>
      </c>
      <c r="BK56428" s="98" t="s">
        <v>70</v>
      </c>
    </row>
    <row r="56429" spans="17:63" ht="29.25" customHeight="1" x14ac:dyDescent="0.2">
      <c r="Q56429" s="92" t="s">
        <v>50</v>
      </c>
      <c r="BF56429" s="101" t="s">
        <v>58</v>
      </c>
      <c r="BK56429" s="98" t="s">
        <v>70</v>
      </c>
    </row>
    <row r="56430" spans="17:63" ht="29.25" customHeight="1" x14ac:dyDescent="0.2">
      <c r="Q56430" s="92" t="s">
        <v>50</v>
      </c>
      <c r="BF56430" s="101" t="s">
        <v>58</v>
      </c>
      <c r="BK56430" s="98" t="s">
        <v>70</v>
      </c>
    </row>
    <row r="56431" spans="17:63" ht="29.25" customHeight="1" x14ac:dyDescent="0.2">
      <c r="Q56431" s="92" t="s">
        <v>50</v>
      </c>
      <c r="BF56431" s="101" t="s">
        <v>58</v>
      </c>
      <c r="BK56431" s="98" t="s">
        <v>70</v>
      </c>
    </row>
    <row r="56432" spans="17:63" ht="29.25" customHeight="1" x14ac:dyDescent="0.2">
      <c r="Q56432" s="92" t="s">
        <v>50</v>
      </c>
      <c r="BF56432" s="101" t="s">
        <v>58</v>
      </c>
      <c r="BK56432" s="98" t="s">
        <v>70</v>
      </c>
    </row>
    <row r="56433" spans="17:63" ht="29.25" customHeight="1" x14ac:dyDescent="0.2">
      <c r="Q56433" s="92" t="s">
        <v>50</v>
      </c>
      <c r="BF56433" s="101" t="s">
        <v>58</v>
      </c>
      <c r="BK56433" s="98" t="s">
        <v>70</v>
      </c>
    </row>
    <row r="56434" spans="17:63" ht="29.25" customHeight="1" x14ac:dyDescent="0.2">
      <c r="Q56434" s="92" t="s">
        <v>50</v>
      </c>
      <c r="BF56434" s="101" t="s">
        <v>58</v>
      </c>
      <c r="BK56434" s="98" t="s">
        <v>70</v>
      </c>
    </row>
    <row r="56435" spans="17:63" ht="29.25" customHeight="1" x14ac:dyDescent="0.2">
      <c r="Q56435" s="92" t="s">
        <v>50</v>
      </c>
      <c r="BF56435" s="101" t="s">
        <v>58</v>
      </c>
      <c r="BK56435" s="98" t="s">
        <v>70</v>
      </c>
    </row>
    <row r="56436" spans="17:63" ht="29.25" customHeight="1" x14ac:dyDescent="0.2">
      <c r="Q56436" s="92" t="s">
        <v>50</v>
      </c>
      <c r="BF56436" s="101" t="s">
        <v>58</v>
      </c>
      <c r="BK56436" s="98" t="s">
        <v>70</v>
      </c>
    </row>
    <row r="56437" spans="17:63" ht="29.25" customHeight="1" x14ac:dyDescent="0.2">
      <c r="Q56437" s="92" t="s">
        <v>50</v>
      </c>
      <c r="BF56437" s="101" t="s">
        <v>58</v>
      </c>
      <c r="BK56437" s="98" t="s">
        <v>70</v>
      </c>
    </row>
    <row r="56438" spans="17:63" ht="29.25" customHeight="1" x14ac:dyDescent="0.2">
      <c r="Q56438" s="92" t="s">
        <v>50</v>
      </c>
      <c r="BF56438" s="101" t="s">
        <v>58</v>
      </c>
      <c r="BK56438" s="98" t="s">
        <v>70</v>
      </c>
    </row>
    <row r="56439" spans="17:63" ht="29.25" customHeight="1" x14ac:dyDescent="0.2">
      <c r="Q56439" s="92" t="s">
        <v>50</v>
      </c>
      <c r="BF56439" s="101" t="s">
        <v>58</v>
      </c>
      <c r="BK56439" s="98" t="s">
        <v>70</v>
      </c>
    </row>
    <row r="56440" spans="17:63" ht="29.25" customHeight="1" x14ac:dyDescent="0.2">
      <c r="Q56440" s="92" t="s">
        <v>50</v>
      </c>
      <c r="BF56440" s="101" t="s">
        <v>58</v>
      </c>
      <c r="BK56440" s="98" t="s">
        <v>70</v>
      </c>
    </row>
    <row r="56441" spans="17:63" ht="29.25" customHeight="1" x14ac:dyDescent="0.2">
      <c r="Q56441" s="92" t="s">
        <v>50</v>
      </c>
      <c r="BF56441" s="101" t="s">
        <v>58</v>
      </c>
      <c r="BK56441" s="98" t="s">
        <v>70</v>
      </c>
    </row>
    <row r="56442" spans="17:63" ht="29.25" customHeight="1" x14ac:dyDescent="0.2">
      <c r="Q56442" s="92" t="s">
        <v>50</v>
      </c>
      <c r="BF56442" s="101" t="s">
        <v>58</v>
      </c>
      <c r="BK56442" s="98" t="s">
        <v>70</v>
      </c>
    </row>
    <row r="56443" spans="17:63" ht="29.25" customHeight="1" x14ac:dyDescent="0.2">
      <c r="Q56443" s="92" t="s">
        <v>50</v>
      </c>
      <c r="BF56443" s="101" t="s">
        <v>58</v>
      </c>
      <c r="BK56443" s="98" t="s">
        <v>70</v>
      </c>
    </row>
    <row r="56444" spans="17:63" ht="29.25" customHeight="1" x14ac:dyDescent="0.2">
      <c r="Q56444" s="92" t="s">
        <v>50</v>
      </c>
      <c r="BF56444" s="101" t="s">
        <v>58</v>
      </c>
      <c r="BK56444" s="98" t="s">
        <v>70</v>
      </c>
    </row>
    <row r="56445" spans="17:63" ht="29.25" customHeight="1" x14ac:dyDescent="0.2">
      <c r="Q56445" s="92" t="s">
        <v>50</v>
      </c>
      <c r="BF56445" s="101" t="s">
        <v>58</v>
      </c>
      <c r="BK56445" s="98" t="s">
        <v>70</v>
      </c>
    </row>
    <row r="56446" spans="17:63" ht="29.25" customHeight="1" x14ac:dyDescent="0.2">
      <c r="Q56446" s="92" t="s">
        <v>50</v>
      </c>
      <c r="BF56446" s="101" t="s">
        <v>58</v>
      </c>
      <c r="BK56446" s="98" t="s">
        <v>70</v>
      </c>
    </row>
    <row r="56447" spans="17:63" ht="29.25" customHeight="1" x14ac:dyDescent="0.2">
      <c r="Q56447" s="92" t="s">
        <v>50</v>
      </c>
      <c r="BF56447" s="101" t="s">
        <v>58</v>
      </c>
      <c r="BK56447" s="98" t="s">
        <v>70</v>
      </c>
    </row>
    <row r="56448" spans="17:63" ht="29.25" customHeight="1" x14ac:dyDescent="0.2">
      <c r="Q56448" s="92" t="s">
        <v>50</v>
      </c>
      <c r="BF56448" s="101" t="s">
        <v>58</v>
      </c>
      <c r="BK56448" s="98" t="s">
        <v>70</v>
      </c>
    </row>
    <row r="56449" spans="17:63" ht="29.25" customHeight="1" x14ac:dyDescent="0.2">
      <c r="Q56449" s="92" t="s">
        <v>50</v>
      </c>
      <c r="BF56449" s="101" t="s">
        <v>58</v>
      </c>
      <c r="BK56449" s="98" t="s">
        <v>70</v>
      </c>
    </row>
    <row r="56450" spans="17:63" ht="29.25" customHeight="1" x14ac:dyDescent="0.2">
      <c r="Q56450" s="92" t="s">
        <v>50</v>
      </c>
      <c r="BF56450" s="101" t="s">
        <v>58</v>
      </c>
      <c r="BK56450" s="98" t="s">
        <v>70</v>
      </c>
    </row>
    <row r="56451" spans="17:63" ht="29.25" customHeight="1" x14ac:dyDescent="0.2">
      <c r="Q56451" s="92" t="s">
        <v>50</v>
      </c>
      <c r="BF56451" s="101" t="s">
        <v>58</v>
      </c>
      <c r="BK56451" s="98" t="s">
        <v>70</v>
      </c>
    </row>
    <row r="56452" spans="17:63" ht="29.25" customHeight="1" x14ac:dyDescent="0.2">
      <c r="Q56452" s="92" t="s">
        <v>50</v>
      </c>
      <c r="BF56452" s="101" t="s">
        <v>58</v>
      </c>
      <c r="BK56452" s="98" t="s">
        <v>70</v>
      </c>
    </row>
    <row r="56453" spans="17:63" ht="29.25" customHeight="1" x14ac:dyDescent="0.2">
      <c r="Q56453" s="92" t="s">
        <v>50</v>
      </c>
      <c r="BF56453" s="101" t="s">
        <v>58</v>
      </c>
      <c r="BK56453" s="98" t="s">
        <v>70</v>
      </c>
    </row>
    <row r="56454" spans="17:63" ht="29.25" customHeight="1" x14ac:dyDescent="0.2">
      <c r="Q56454" s="92" t="s">
        <v>50</v>
      </c>
      <c r="BF56454" s="101" t="s">
        <v>58</v>
      </c>
      <c r="BK56454" s="98" t="s">
        <v>70</v>
      </c>
    </row>
    <row r="56455" spans="17:63" ht="29.25" customHeight="1" x14ac:dyDescent="0.2">
      <c r="Q56455" s="92" t="s">
        <v>50</v>
      </c>
      <c r="BF56455" s="101" t="s">
        <v>58</v>
      </c>
      <c r="BK56455" s="98" t="s">
        <v>70</v>
      </c>
    </row>
    <row r="56456" spans="17:63" ht="29.25" customHeight="1" x14ac:dyDescent="0.2">
      <c r="Q56456" s="92" t="s">
        <v>50</v>
      </c>
      <c r="BF56456" s="101" t="s">
        <v>58</v>
      </c>
      <c r="BK56456" s="98" t="s">
        <v>70</v>
      </c>
    </row>
    <row r="56457" spans="17:63" ht="29.25" customHeight="1" x14ac:dyDescent="0.2">
      <c r="Q56457" s="92" t="s">
        <v>50</v>
      </c>
      <c r="BF56457" s="101" t="s">
        <v>58</v>
      </c>
      <c r="BK56457" s="98" t="s">
        <v>70</v>
      </c>
    </row>
    <row r="56458" spans="17:63" ht="29.25" customHeight="1" x14ac:dyDescent="0.2">
      <c r="Q56458" s="92" t="s">
        <v>50</v>
      </c>
      <c r="BF56458" s="101" t="s">
        <v>58</v>
      </c>
      <c r="BK56458" s="98" t="s">
        <v>70</v>
      </c>
    </row>
    <row r="56459" spans="17:63" ht="29.25" customHeight="1" x14ac:dyDescent="0.2">
      <c r="Q56459" s="92" t="s">
        <v>50</v>
      </c>
      <c r="BF56459" s="101" t="s">
        <v>58</v>
      </c>
      <c r="BK56459" s="98" t="s">
        <v>70</v>
      </c>
    </row>
    <row r="56460" spans="17:63" ht="29.25" customHeight="1" x14ac:dyDescent="0.2">
      <c r="Q56460" s="92" t="s">
        <v>50</v>
      </c>
      <c r="BF56460" s="101" t="s">
        <v>58</v>
      </c>
      <c r="BK56460" s="98" t="s">
        <v>70</v>
      </c>
    </row>
    <row r="56461" spans="17:63" ht="29.25" customHeight="1" x14ac:dyDescent="0.2">
      <c r="Q56461" s="92" t="s">
        <v>50</v>
      </c>
      <c r="BF56461" s="101" t="s">
        <v>58</v>
      </c>
      <c r="BK56461" s="98" t="s">
        <v>70</v>
      </c>
    </row>
    <row r="56462" spans="17:63" ht="29.25" customHeight="1" x14ac:dyDescent="0.2">
      <c r="Q56462" s="92" t="s">
        <v>50</v>
      </c>
      <c r="BF56462" s="101" t="s">
        <v>58</v>
      </c>
      <c r="BK56462" s="98" t="s">
        <v>70</v>
      </c>
    </row>
    <row r="56463" spans="17:63" ht="29.25" customHeight="1" x14ac:dyDescent="0.2">
      <c r="Q56463" s="92" t="s">
        <v>50</v>
      </c>
      <c r="BF56463" s="101" t="s">
        <v>58</v>
      </c>
      <c r="BK56463" s="98" t="s">
        <v>70</v>
      </c>
    </row>
    <row r="56464" spans="17:63" ht="29.25" customHeight="1" x14ac:dyDescent="0.2">
      <c r="Q56464" s="92" t="s">
        <v>50</v>
      </c>
      <c r="BF56464" s="101" t="s">
        <v>58</v>
      </c>
      <c r="BK56464" s="98" t="s">
        <v>70</v>
      </c>
    </row>
    <row r="56465" spans="17:63" ht="29.25" customHeight="1" x14ac:dyDescent="0.2">
      <c r="Q56465" s="92" t="s">
        <v>50</v>
      </c>
      <c r="BF56465" s="101" t="s">
        <v>58</v>
      </c>
      <c r="BK56465" s="98" t="s">
        <v>70</v>
      </c>
    </row>
    <row r="56466" spans="17:63" ht="29.25" customHeight="1" x14ac:dyDescent="0.2">
      <c r="Q56466" s="92" t="s">
        <v>50</v>
      </c>
      <c r="BF56466" s="101" t="s">
        <v>58</v>
      </c>
      <c r="BK56466" s="98" t="s">
        <v>70</v>
      </c>
    </row>
    <row r="56467" spans="17:63" ht="29.25" customHeight="1" x14ac:dyDescent="0.2">
      <c r="Q56467" s="92" t="s">
        <v>50</v>
      </c>
      <c r="BF56467" s="101" t="s">
        <v>58</v>
      </c>
      <c r="BK56467" s="98" t="s">
        <v>70</v>
      </c>
    </row>
    <row r="56468" spans="17:63" ht="29.25" customHeight="1" x14ac:dyDescent="0.2">
      <c r="Q56468" s="92" t="s">
        <v>50</v>
      </c>
      <c r="BF56468" s="101" t="s">
        <v>58</v>
      </c>
      <c r="BK56468" s="98" t="s">
        <v>70</v>
      </c>
    </row>
    <row r="56469" spans="17:63" ht="29.25" customHeight="1" x14ac:dyDescent="0.2">
      <c r="Q56469" s="92" t="s">
        <v>50</v>
      </c>
      <c r="BF56469" s="101" t="s">
        <v>58</v>
      </c>
      <c r="BK56469" s="98" t="s">
        <v>70</v>
      </c>
    </row>
    <row r="56470" spans="17:63" ht="29.25" customHeight="1" x14ac:dyDescent="0.2">
      <c r="Q56470" s="92" t="s">
        <v>50</v>
      </c>
      <c r="BF56470" s="101" t="s">
        <v>58</v>
      </c>
      <c r="BK56470" s="98" t="s">
        <v>70</v>
      </c>
    </row>
    <row r="56471" spans="17:63" ht="29.25" customHeight="1" x14ac:dyDescent="0.2">
      <c r="Q56471" s="92" t="s">
        <v>50</v>
      </c>
      <c r="BF56471" s="101" t="s">
        <v>58</v>
      </c>
      <c r="BK56471" s="98" t="s">
        <v>70</v>
      </c>
    </row>
    <row r="56472" spans="17:63" ht="29.25" customHeight="1" x14ac:dyDescent="0.2">
      <c r="Q56472" s="92" t="s">
        <v>50</v>
      </c>
      <c r="BF56472" s="101" t="s">
        <v>58</v>
      </c>
      <c r="BK56472" s="98" t="s">
        <v>70</v>
      </c>
    </row>
    <row r="56473" spans="17:63" ht="29.25" customHeight="1" x14ac:dyDescent="0.2">
      <c r="Q56473" s="92" t="s">
        <v>50</v>
      </c>
      <c r="BF56473" s="101" t="s">
        <v>58</v>
      </c>
      <c r="BK56473" s="98" t="s">
        <v>70</v>
      </c>
    </row>
    <row r="56474" spans="17:63" ht="29.25" customHeight="1" x14ac:dyDescent="0.2">
      <c r="Q56474" s="92" t="s">
        <v>50</v>
      </c>
      <c r="BF56474" s="101" t="s">
        <v>58</v>
      </c>
      <c r="BK56474" s="98" t="s">
        <v>70</v>
      </c>
    </row>
    <row r="56475" spans="17:63" ht="29.25" customHeight="1" x14ac:dyDescent="0.2">
      <c r="Q56475" s="92" t="s">
        <v>50</v>
      </c>
      <c r="BF56475" s="101" t="s">
        <v>58</v>
      </c>
      <c r="BK56475" s="98" t="s">
        <v>70</v>
      </c>
    </row>
    <row r="56476" spans="17:63" ht="29.25" customHeight="1" x14ac:dyDescent="0.2">
      <c r="Q56476" s="92" t="s">
        <v>50</v>
      </c>
      <c r="BF56476" s="101" t="s">
        <v>58</v>
      </c>
      <c r="BK56476" s="98" t="s">
        <v>70</v>
      </c>
    </row>
    <row r="56477" spans="17:63" ht="29.25" customHeight="1" x14ac:dyDescent="0.2">
      <c r="Q56477" s="92" t="s">
        <v>50</v>
      </c>
      <c r="BF56477" s="101" t="s">
        <v>58</v>
      </c>
      <c r="BK56477" s="98" t="s">
        <v>70</v>
      </c>
    </row>
    <row r="56478" spans="17:63" ht="29.25" customHeight="1" x14ac:dyDescent="0.2">
      <c r="Q56478" s="92" t="s">
        <v>50</v>
      </c>
      <c r="BF56478" s="101" t="s">
        <v>58</v>
      </c>
      <c r="BK56478" s="98" t="s">
        <v>70</v>
      </c>
    </row>
    <row r="56479" spans="17:63" ht="29.25" customHeight="1" x14ac:dyDescent="0.2">
      <c r="Q56479" s="92" t="s">
        <v>50</v>
      </c>
      <c r="BF56479" s="101" t="s">
        <v>58</v>
      </c>
      <c r="BK56479" s="98" t="s">
        <v>70</v>
      </c>
    </row>
    <row r="56480" spans="17:63" ht="29.25" customHeight="1" x14ac:dyDescent="0.2">
      <c r="Q56480" s="92" t="s">
        <v>50</v>
      </c>
      <c r="BF56480" s="101" t="s">
        <v>58</v>
      </c>
      <c r="BK56480" s="98" t="s">
        <v>70</v>
      </c>
    </row>
    <row r="56481" spans="17:63" ht="29.25" customHeight="1" x14ac:dyDescent="0.2">
      <c r="Q56481" s="92" t="s">
        <v>50</v>
      </c>
      <c r="BF56481" s="101" t="s">
        <v>58</v>
      </c>
      <c r="BK56481" s="98" t="s">
        <v>70</v>
      </c>
    </row>
    <row r="56482" spans="17:63" ht="29.25" customHeight="1" x14ac:dyDescent="0.2">
      <c r="Q56482" s="92" t="s">
        <v>50</v>
      </c>
      <c r="BF56482" s="101" t="s">
        <v>58</v>
      </c>
      <c r="BK56482" s="98" t="s">
        <v>70</v>
      </c>
    </row>
    <row r="56483" spans="17:63" ht="29.25" customHeight="1" x14ac:dyDescent="0.2">
      <c r="Q56483" s="92" t="s">
        <v>50</v>
      </c>
      <c r="BF56483" s="101" t="s">
        <v>58</v>
      </c>
      <c r="BK56483" s="98" t="s">
        <v>70</v>
      </c>
    </row>
    <row r="56484" spans="17:63" ht="29.25" customHeight="1" x14ac:dyDescent="0.2">
      <c r="Q56484" s="92" t="s">
        <v>50</v>
      </c>
      <c r="BF56484" s="101" t="s">
        <v>58</v>
      </c>
      <c r="BK56484" s="98" t="s">
        <v>70</v>
      </c>
    </row>
    <row r="56485" spans="17:63" ht="29.25" customHeight="1" x14ac:dyDescent="0.2">
      <c r="Q56485" s="92" t="s">
        <v>50</v>
      </c>
      <c r="BF56485" s="101" t="s">
        <v>58</v>
      </c>
      <c r="BK56485" s="98" t="s">
        <v>70</v>
      </c>
    </row>
    <row r="56486" spans="17:63" ht="29.25" customHeight="1" x14ac:dyDescent="0.2">
      <c r="Q56486" s="92" t="s">
        <v>50</v>
      </c>
      <c r="BF56486" s="101" t="s">
        <v>58</v>
      </c>
      <c r="BK56486" s="98" t="s">
        <v>70</v>
      </c>
    </row>
    <row r="56487" spans="17:63" ht="29.25" customHeight="1" x14ac:dyDescent="0.2">
      <c r="Q56487" s="92" t="s">
        <v>50</v>
      </c>
      <c r="BF56487" s="101" t="s">
        <v>58</v>
      </c>
      <c r="BK56487" s="98" t="s">
        <v>70</v>
      </c>
    </row>
    <row r="56488" spans="17:63" ht="29.25" customHeight="1" x14ac:dyDescent="0.2">
      <c r="Q56488" s="92" t="s">
        <v>50</v>
      </c>
      <c r="BF56488" s="101" t="s">
        <v>58</v>
      </c>
      <c r="BK56488" s="98" t="s">
        <v>70</v>
      </c>
    </row>
    <row r="56489" spans="17:63" ht="29.25" customHeight="1" x14ac:dyDescent="0.2">
      <c r="Q56489" s="92" t="s">
        <v>50</v>
      </c>
      <c r="BF56489" s="101" t="s">
        <v>58</v>
      </c>
      <c r="BK56489" s="98" t="s">
        <v>70</v>
      </c>
    </row>
    <row r="56490" spans="17:63" ht="29.25" customHeight="1" x14ac:dyDescent="0.2">
      <c r="Q56490" s="92" t="s">
        <v>50</v>
      </c>
      <c r="BF56490" s="101" t="s">
        <v>58</v>
      </c>
      <c r="BK56490" s="98" t="s">
        <v>70</v>
      </c>
    </row>
    <row r="56491" spans="17:63" ht="29.25" customHeight="1" x14ac:dyDescent="0.2">
      <c r="Q56491" s="92" t="s">
        <v>50</v>
      </c>
      <c r="BF56491" s="101" t="s">
        <v>58</v>
      </c>
      <c r="BK56491" s="98" t="s">
        <v>70</v>
      </c>
    </row>
    <row r="56492" spans="17:63" ht="29.25" customHeight="1" x14ac:dyDescent="0.2">
      <c r="Q56492" s="92" t="s">
        <v>50</v>
      </c>
      <c r="BF56492" s="101" t="s">
        <v>58</v>
      </c>
      <c r="BK56492" s="98" t="s">
        <v>70</v>
      </c>
    </row>
    <row r="56493" spans="17:63" ht="29.25" customHeight="1" x14ac:dyDescent="0.2">
      <c r="Q56493" s="92" t="s">
        <v>50</v>
      </c>
      <c r="BF56493" s="101" t="s">
        <v>58</v>
      </c>
      <c r="BK56493" s="98" t="s">
        <v>70</v>
      </c>
    </row>
    <row r="56494" spans="17:63" ht="29.25" customHeight="1" x14ac:dyDescent="0.2">
      <c r="Q56494" s="92" t="s">
        <v>50</v>
      </c>
      <c r="BF56494" s="101" t="s">
        <v>58</v>
      </c>
      <c r="BK56494" s="98" t="s">
        <v>70</v>
      </c>
    </row>
    <row r="56495" spans="17:63" ht="29.25" customHeight="1" x14ac:dyDescent="0.2">
      <c r="Q56495" s="92" t="s">
        <v>50</v>
      </c>
      <c r="BF56495" s="101" t="s">
        <v>58</v>
      </c>
      <c r="BK56495" s="98" t="s">
        <v>70</v>
      </c>
    </row>
    <row r="56496" spans="17:63" ht="29.25" customHeight="1" x14ac:dyDescent="0.2">
      <c r="Q56496" s="92" t="s">
        <v>50</v>
      </c>
      <c r="BF56496" s="101" t="s">
        <v>58</v>
      </c>
      <c r="BK56496" s="98" t="s">
        <v>70</v>
      </c>
    </row>
    <row r="56497" spans="17:63" ht="29.25" customHeight="1" x14ac:dyDescent="0.2">
      <c r="Q56497" s="92" t="s">
        <v>50</v>
      </c>
      <c r="BF56497" s="101" t="s">
        <v>58</v>
      </c>
      <c r="BK56497" s="98" t="s">
        <v>70</v>
      </c>
    </row>
    <row r="56498" spans="17:63" ht="29.25" customHeight="1" x14ac:dyDescent="0.2">
      <c r="Q56498" s="92" t="s">
        <v>50</v>
      </c>
      <c r="BF56498" s="101" t="s">
        <v>58</v>
      </c>
      <c r="BK56498" s="98" t="s">
        <v>70</v>
      </c>
    </row>
    <row r="56499" spans="17:63" ht="29.25" customHeight="1" x14ac:dyDescent="0.2">
      <c r="Q56499" s="92" t="s">
        <v>50</v>
      </c>
      <c r="BF56499" s="101" t="s">
        <v>58</v>
      </c>
      <c r="BK56499" s="98" t="s">
        <v>70</v>
      </c>
    </row>
    <row r="56500" spans="17:63" ht="29.25" customHeight="1" x14ac:dyDescent="0.2">
      <c r="Q56500" s="92" t="s">
        <v>50</v>
      </c>
      <c r="BF56500" s="101" t="s">
        <v>58</v>
      </c>
      <c r="BK56500" s="98" t="s">
        <v>70</v>
      </c>
    </row>
    <row r="56501" spans="17:63" ht="29.25" customHeight="1" x14ac:dyDescent="0.2">
      <c r="Q56501" s="92" t="s">
        <v>50</v>
      </c>
      <c r="BF56501" s="101" t="s">
        <v>58</v>
      </c>
      <c r="BK56501" s="98" t="s">
        <v>70</v>
      </c>
    </row>
    <row r="56502" spans="17:63" ht="29.25" customHeight="1" x14ac:dyDescent="0.2">
      <c r="Q56502" s="92" t="s">
        <v>50</v>
      </c>
      <c r="BF56502" s="101" t="s">
        <v>58</v>
      </c>
      <c r="BK56502" s="98" t="s">
        <v>70</v>
      </c>
    </row>
    <row r="56503" spans="17:63" ht="29.25" customHeight="1" x14ac:dyDescent="0.2">
      <c r="Q56503" s="92" t="s">
        <v>50</v>
      </c>
      <c r="BF56503" s="101" t="s">
        <v>58</v>
      </c>
      <c r="BK56503" s="98" t="s">
        <v>70</v>
      </c>
    </row>
    <row r="56504" spans="17:63" ht="29.25" customHeight="1" x14ac:dyDescent="0.2">
      <c r="Q56504" s="92" t="s">
        <v>50</v>
      </c>
      <c r="BF56504" s="101" t="s">
        <v>58</v>
      </c>
      <c r="BK56504" s="98" t="s">
        <v>70</v>
      </c>
    </row>
    <row r="56505" spans="17:63" ht="29.25" customHeight="1" x14ac:dyDescent="0.2">
      <c r="Q56505" s="92" t="s">
        <v>50</v>
      </c>
      <c r="BF56505" s="101" t="s">
        <v>58</v>
      </c>
      <c r="BK56505" s="98" t="s">
        <v>70</v>
      </c>
    </row>
    <row r="56506" spans="17:63" ht="29.25" customHeight="1" x14ac:dyDescent="0.2">
      <c r="Q56506" s="92" t="s">
        <v>50</v>
      </c>
      <c r="BF56506" s="101" t="s">
        <v>58</v>
      </c>
      <c r="BK56506" s="98" t="s">
        <v>70</v>
      </c>
    </row>
    <row r="56507" spans="17:63" ht="29.25" customHeight="1" x14ac:dyDescent="0.2">
      <c r="Q56507" s="92" t="s">
        <v>50</v>
      </c>
      <c r="BF56507" s="101" t="s">
        <v>58</v>
      </c>
      <c r="BK56507" s="98" t="s">
        <v>70</v>
      </c>
    </row>
    <row r="56508" spans="17:63" ht="29.25" customHeight="1" x14ac:dyDescent="0.2">
      <c r="Q56508" s="92" t="s">
        <v>50</v>
      </c>
      <c r="BF56508" s="101" t="s">
        <v>58</v>
      </c>
      <c r="BK56508" s="98" t="s">
        <v>70</v>
      </c>
    </row>
    <row r="56509" spans="17:63" ht="29.25" customHeight="1" x14ac:dyDescent="0.2">
      <c r="Q56509" s="92" t="s">
        <v>50</v>
      </c>
      <c r="BF56509" s="101" t="s">
        <v>58</v>
      </c>
      <c r="BK56509" s="98" t="s">
        <v>70</v>
      </c>
    </row>
    <row r="56510" spans="17:63" ht="29.25" customHeight="1" x14ac:dyDescent="0.2">
      <c r="Q56510" s="92" t="s">
        <v>50</v>
      </c>
      <c r="BF56510" s="101" t="s">
        <v>58</v>
      </c>
      <c r="BK56510" s="98" t="s">
        <v>70</v>
      </c>
    </row>
    <row r="56511" spans="17:63" ht="29.25" customHeight="1" x14ac:dyDescent="0.2">
      <c r="Q56511" s="92" t="s">
        <v>50</v>
      </c>
      <c r="BF56511" s="101" t="s">
        <v>58</v>
      </c>
      <c r="BK56511" s="98" t="s">
        <v>70</v>
      </c>
    </row>
    <row r="56512" spans="17:63" ht="29.25" customHeight="1" x14ac:dyDescent="0.2">
      <c r="Q56512" s="92" t="s">
        <v>50</v>
      </c>
      <c r="BF56512" s="101" t="s">
        <v>58</v>
      </c>
      <c r="BK56512" s="98" t="s">
        <v>70</v>
      </c>
    </row>
    <row r="56513" spans="17:63" ht="29.25" customHeight="1" x14ac:dyDescent="0.2">
      <c r="Q56513" s="92" t="s">
        <v>50</v>
      </c>
      <c r="BF56513" s="101" t="s">
        <v>58</v>
      </c>
      <c r="BK56513" s="98" t="s">
        <v>70</v>
      </c>
    </row>
    <row r="56514" spans="17:63" ht="29.25" customHeight="1" x14ac:dyDescent="0.2">
      <c r="Q56514" s="92" t="s">
        <v>50</v>
      </c>
      <c r="BF56514" s="101" t="s">
        <v>58</v>
      </c>
      <c r="BK56514" s="98" t="s">
        <v>70</v>
      </c>
    </row>
    <row r="56515" spans="17:63" ht="29.25" customHeight="1" x14ac:dyDescent="0.2">
      <c r="Q56515" s="92" t="s">
        <v>50</v>
      </c>
      <c r="BF56515" s="101" t="s">
        <v>58</v>
      </c>
      <c r="BK56515" s="98" t="s">
        <v>70</v>
      </c>
    </row>
    <row r="56516" spans="17:63" ht="29.25" customHeight="1" x14ac:dyDescent="0.2">
      <c r="Q56516" s="92" t="s">
        <v>50</v>
      </c>
      <c r="BF56516" s="101" t="s">
        <v>58</v>
      </c>
      <c r="BK56516" s="98" t="s">
        <v>70</v>
      </c>
    </row>
    <row r="56517" spans="17:63" ht="29.25" customHeight="1" x14ac:dyDescent="0.2">
      <c r="Q56517" s="92" t="s">
        <v>50</v>
      </c>
      <c r="BF56517" s="101" t="s">
        <v>58</v>
      </c>
      <c r="BK56517" s="98" t="s">
        <v>70</v>
      </c>
    </row>
    <row r="56518" spans="17:63" ht="29.25" customHeight="1" x14ac:dyDescent="0.2">
      <c r="Q56518" s="92" t="s">
        <v>50</v>
      </c>
      <c r="BF56518" s="101" t="s">
        <v>58</v>
      </c>
      <c r="BK56518" s="98" t="s">
        <v>70</v>
      </c>
    </row>
    <row r="56519" spans="17:63" ht="29.25" customHeight="1" x14ac:dyDescent="0.2">
      <c r="Q56519" s="92" t="s">
        <v>50</v>
      </c>
      <c r="BF56519" s="101" t="s">
        <v>58</v>
      </c>
      <c r="BK56519" s="98" t="s">
        <v>70</v>
      </c>
    </row>
    <row r="56520" spans="17:63" ht="29.25" customHeight="1" x14ac:dyDescent="0.2">
      <c r="Q56520" s="92" t="s">
        <v>50</v>
      </c>
      <c r="BF56520" s="101" t="s">
        <v>58</v>
      </c>
      <c r="BK56520" s="98" t="s">
        <v>70</v>
      </c>
    </row>
    <row r="56521" spans="17:63" ht="29.25" customHeight="1" x14ac:dyDescent="0.2">
      <c r="Q56521" s="92" t="s">
        <v>50</v>
      </c>
      <c r="BF56521" s="101" t="s">
        <v>58</v>
      </c>
      <c r="BK56521" s="98" t="s">
        <v>70</v>
      </c>
    </row>
    <row r="56522" spans="17:63" ht="29.25" customHeight="1" x14ac:dyDescent="0.2">
      <c r="Q56522" s="92" t="s">
        <v>50</v>
      </c>
      <c r="BF56522" s="101" t="s">
        <v>58</v>
      </c>
      <c r="BK56522" s="98" t="s">
        <v>70</v>
      </c>
    </row>
    <row r="56523" spans="17:63" ht="29.25" customHeight="1" x14ac:dyDescent="0.2">
      <c r="Q56523" s="92" t="s">
        <v>50</v>
      </c>
      <c r="BF56523" s="101" t="s">
        <v>58</v>
      </c>
      <c r="BK56523" s="98" t="s">
        <v>70</v>
      </c>
    </row>
    <row r="56524" spans="17:63" ht="29.25" customHeight="1" x14ac:dyDescent="0.2">
      <c r="Q56524" s="92" t="s">
        <v>50</v>
      </c>
      <c r="BF56524" s="101" t="s">
        <v>58</v>
      </c>
      <c r="BK56524" s="98" t="s">
        <v>70</v>
      </c>
    </row>
    <row r="56525" spans="17:63" ht="29.25" customHeight="1" x14ac:dyDescent="0.2">
      <c r="Q56525" s="92" t="s">
        <v>50</v>
      </c>
      <c r="BF56525" s="101" t="s">
        <v>58</v>
      </c>
      <c r="BK56525" s="98" t="s">
        <v>70</v>
      </c>
    </row>
    <row r="56526" spans="17:63" ht="29.25" customHeight="1" x14ac:dyDescent="0.2">
      <c r="Q56526" s="92" t="s">
        <v>50</v>
      </c>
      <c r="BF56526" s="101" t="s">
        <v>58</v>
      </c>
      <c r="BK56526" s="98" t="s">
        <v>70</v>
      </c>
    </row>
    <row r="56527" spans="17:63" ht="29.25" customHeight="1" x14ac:dyDescent="0.2">
      <c r="Q56527" s="92" t="s">
        <v>50</v>
      </c>
      <c r="BF56527" s="101" t="s">
        <v>58</v>
      </c>
      <c r="BK56527" s="98" t="s">
        <v>70</v>
      </c>
    </row>
    <row r="56528" spans="17:63" ht="29.25" customHeight="1" x14ac:dyDescent="0.2">
      <c r="Q56528" s="92" t="s">
        <v>50</v>
      </c>
      <c r="BF56528" s="101" t="s">
        <v>58</v>
      </c>
      <c r="BK56528" s="98" t="s">
        <v>70</v>
      </c>
    </row>
    <row r="56529" spans="17:63" ht="29.25" customHeight="1" x14ac:dyDescent="0.2">
      <c r="Q56529" s="92" t="s">
        <v>50</v>
      </c>
      <c r="BF56529" s="101" t="s">
        <v>58</v>
      </c>
      <c r="BK56529" s="98" t="s">
        <v>70</v>
      </c>
    </row>
    <row r="56530" spans="17:63" ht="29.25" customHeight="1" x14ac:dyDescent="0.2">
      <c r="Q56530" s="92" t="s">
        <v>50</v>
      </c>
      <c r="BF56530" s="101" t="s">
        <v>58</v>
      </c>
      <c r="BK56530" s="98" t="s">
        <v>70</v>
      </c>
    </row>
    <row r="56531" spans="17:63" ht="29.25" customHeight="1" x14ac:dyDescent="0.2">
      <c r="Q56531" s="92" t="s">
        <v>50</v>
      </c>
      <c r="BF56531" s="101" t="s">
        <v>58</v>
      </c>
      <c r="BK56531" s="98" t="s">
        <v>70</v>
      </c>
    </row>
    <row r="56532" spans="17:63" ht="29.25" customHeight="1" x14ac:dyDescent="0.2">
      <c r="Q56532" s="92" t="s">
        <v>50</v>
      </c>
      <c r="BF56532" s="101" t="s">
        <v>58</v>
      </c>
      <c r="BK56532" s="98" t="s">
        <v>70</v>
      </c>
    </row>
    <row r="56533" spans="17:63" ht="29.25" customHeight="1" x14ac:dyDescent="0.2">
      <c r="Q56533" s="92" t="s">
        <v>50</v>
      </c>
      <c r="BF56533" s="101" t="s">
        <v>58</v>
      </c>
      <c r="BK56533" s="98" t="s">
        <v>70</v>
      </c>
    </row>
    <row r="56534" spans="17:63" ht="29.25" customHeight="1" x14ac:dyDescent="0.2">
      <c r="Q56534" s="92" t="s">
        <v>50</v>
      </c>
      <c r="BF56534" s="101" t="s">
        <v>58</v>
      </c>
      <c r="BK56534" s="98" t="s">
        <v>70</v>
      </c>
    </row>
    <row r="56535" spans="17:63" ht="29.25" customHeight="1" x14ac:dyDescent="0.2">
      <c r="Q56535" s="92" t="s">
        <v>50</v>
      </c>
      <c r="BF56535" s="101" t="s">
        <v>58</v>
      </c>
      <c r="BK56535" s="98" t="s">
        <v>70</v>
      </c>
    </row>
    <row r="56536" spans="17:63" ht="29.25" customHeight="1" x14ac:dyDescent="0.2">
      <c r="Q56536" s="92" t="s">
        <v>50</v>
      </c>
      <c r="BF56536" s="101" t="s">
        <v>58</v>
      </c>
      <c r="BK56536" s="98" t="s">
        <v>70</v>
      </c>
    </row>
    <row r="56537" spans="17:63" ht="29.25" customHeight="1" x14ac:dyDescent="0.2">
      <c r="Q56537" s="92" t="s">
        <v>50</v>
      </c>
      <c r="BF56537" s="101" t="s">
        <v>58</v>
      </c>
      <c r="BK56537" s="98" t="s">
        <v>70</v>
      </c>
    </row>
    <row r="56538" spans="17:63" ht="29.25" customHeight="1" x14ac:dyDescent="0.2">
      <c r="Q56538" s="92" t="s">
        <v>50</v>
      </c>
      <c r="BF56538" s="101" t="s">
        <v>58</v>
      </c>
      <c r="BK56538" s="98" t="s">
        <v>70</v>
      </c>
    </row>
    <row r="56539" spans="17:63" ht="29.25" customHeight="1" x14ac:dyDescent="0.2">
      <c r="Q56539" s="92" t="s">
        <v>50</v>
      </c>
      <c r="BF56539" s="101" t="s">
        <v>58</v>
      </c>
      <c r="BK56539" s="98" t="s">
        <v>70</v>
      </c>
    </row>
    <row r="56540" spans="17:63" ht="29.25" customHeight="1" x14ac:dyDescent="0.2">
      <c r="Q56540" s="92" t="s">
        <v>50</v>
      </c>
      <c r="BF56540" s="101" t="s">
        <v>58</v>
      </c>
      <c r="BK56540" s="98" t="s">
        <v>70</v>
      </c>
    </row>
    <row r="56541" spans="17:63" ht="29.25" customHeight="1" x14ac:dyDescent="0.2">
      <c r="Q56541" s="92" t="s">
        <v>50</v>
      </c>
      <c r="BF56541" s="101" t="s">
        <v>58</v>
      </c>
      <c r="BK56541" s="98" t="s">
        <v>70</v>
      </c>
    </row>
    <row r="56542" spans="17:63" ht="29.25" customHeight="1" x14ac:dyDescent="0.2">
      <c r="Q56542" s="92" t="s">
        <v>50</v>
      </c>
      <c r="BF56542" s="101" t="s">
        <v>58</v>
      </c>
      <c r="BK56542" s="98" t="s">
        <v>70</v>
      </c>
    </row>
    <row r="56543" spans="17:63" ht="29.25" customHeight="1" x14ac:dyDescent="0.2">
      <c r="Q56543" s="92" t="s">
        <v>50</v>
      </c>
      <c r="BF56543" s="101" t="s">
        <v>58</v>
      </c>
      <c r="BK56543" s="98" t="s">
        <v>70</v>
      </c>
    </row>
    <row r="56544" spans="17:63" ht="29.25" customHeight="1" x14ac:dyDescent="0.2">
      <c r="Q56544" s="92" t="s">
        <v>50</v>
      </c>
      <c r="BF56544" s="101" t="s">
        <v>58</v>
      </c>
      <c r="BK56544" s="98" t="s">
        <v>70</v>
      </c>
    </row>
    <row r="56545" spans="17:63" ht="29.25" customHeight="1" x14ac:dyDescent="0.2">
      <c r="Q56545" s="92" t="s">
        <v>50</v>
      </c>
      <c r="BF56545" s="101" t="s">
        <v>58</v>
      </c>
      <c r="BK56545" s="98" t="s">
        <v>70</v>
      </c>
    </row>
    <row r="56546" spans="17:63" ht="29.25" customHeight="1" x14ac:dyDescent="0.2">
      <c r="Q56546" s="92" t="s">
        <v>50</v>
      </c>
      <c r="BF56546" s="101" t="s">
        <v>58</v>
      </c>
      <c r="BK56546" s="98" t="s">
        <v>70</v>
      </c>
    </row>
    <row r="56547" spans="17:63" ht="29.25" customHeight="1" x14ac:dyDescent="0.2">
      <c r="Q56547" s="92" t="s">
        <v>50</v>
      </c>
      <c r="BF56547" s="101" t="s">
        <v>58</v>
      </c>
      <c r="BK56547" s="98" t="s">
        <v>70</v>
      </c>
    </row>
    <row r="56548" spans="17:63" ht="29.25" customHeight="1" x14ac:dyDescent="0.2">
      <c r="Q56548" s="92" t="s">
        <v>50</v>
      </c>
      <c r="BF56548" s="101" t="s">
        <v>58</v>
      </c>
      <c r="BK56548" s="98" t="s">
        <v>70</v>
      </c>
    </row>
    <row r="56549" spans="17:63" ht="29.25" customHeight="1" x14ac:dyDescent="0.2">
      <c r="Q56549" s="92" t="s">
        <v>50</v>
      </c>
      <c r="BF56549" s="101" t="s">
        <v>58</v>
      </c>
      <c r="BK56549" s="98" t="s">
        <v>70</v>
      </c>
    </row>
    <row r="56550" spans="17:63" ht="29.25" customHeight="1" x14ac:dyDescent="0.2">
      <c r="Q56550" s="92" t="s">
        <v>50</v>
      </c>
      <c r="BF56550" s="101" t="s">
        <v>58</v>
      </c>
      <c r="BK56550" s="98" t="s">
        <v>70</v>
      </c>
    </row>
    <row r="56551" spans="17:63" ht="29.25" customHeight="1" x14ac:dyDescent="0.2">
      <c r="Q56551" s="92" t="s">
        <v>50</v>
      </c>
      <c r="BF56551" s="101" t="s">
        <v>58</v>
      </c>
      <c r="BK56551" s="98" t="s">
        <v>70</v>
      </c>
    </row>
    <row r="56552" spans="17:63" ht="29.25" customHeight="1" x14ac:dyDescent="0.2">
      <c r="Q56552" s="92" t="s">
        <v>50</v>
      </c>
      <c r="BF56552" s="101" t="s">
        <v>58</v>
      </c>
      <c r="BK56552" s="98" t="s">
        <v>70</v>
      </c>
    </row>
    <row r="56553" spans="17:63" ht="29.25" customHeight="1" x14ac:dyDescent="0.2">
      <c r="Q56553" s="92" t="s">
        <v>50</v>
      </c>
      <c r="BF56553" s="101" t="s">
        <v>58</v>
      </c>
      <c r="BK56553" s="98" t="s">
        <v>70</v>
      </c>
    </row>
    <row r="56554" spans="17:63" ht="29.25" customHeight="1" x14ac:dyDescent="0.2">
      <c r="Q56554" s="92" t="s">
        <v>50</v>
      </c>
      <c r="BF56554" s="101" t="s">
        <v>58</v>
      </c>
      <c r="BK56554" s="98" t="s">
        <v>70</v>
      </c>
    </row>
    <row r="56555" spans="17:63" ht="29.25" customHeight="1" x14ac:dyDescent="0.2">
      <c r="Q56555" s="92" t="s">
        <v>50</v>
      </c>
      <c r="BF56555" s="101" t="s">
        <v>58</v>
      </c>
      <c r="BK56555" s="98" t="s">
        <v>70</v>
      </c>
    </row>
    <row r="56556" spans="17:63" ht="29.25" customHeight="1" x14ac:dyDescent="0.2">
      <c r="Q56556" s="92" t="s">
        <v>50</v>
      </c>
      <c r="BF56556" s="101" t="s">
        <v>58</v>
      </c>
      <c r="BK56556" s="98" t="s">
        <v>70</v>
      </c>
    </row>
    <row r="56557" spans="17:63" ht="29.25" customHeight="1" x14ac:dyDescent="0.2">
      <c r="Q56557" s="92" t="s">
        <v>50</v>
      </c>
      <c r="BF56557" s="101" t="s">
        <v>58</v>
      </c>
      <c r="BK56557" s="98" t="s">
        <v>70</v>
      </c>
    </row>
    <row r="56558" spans="17:63" ht="29.25" customHeight="1" x14ac:dyDescent="0.2">
      <c r="Q56558" s="92" t="s">
        <v>50</v>
      </c>
      <c r="BF56558" s="101" t="s">
        <v>58</v>
      </c>
      <c r="BK56558" s="98" t="s">
        <v>70</v>
      </c>
    </row>
    <row r="56559" spans="17:63" ht="29.25" customHeight="1" x14ac:dyDescent="0.2">
      <c r="Q56559" s="92" t="s">
        <v>50</v>
      </c>
      <c r="BF56559" s="101" t="s">
        <v>58</v>
      </c>
      <c r="BK56559" s="98" t="s">
        <v>70</v>
      </c>
    </row>
    <row r="56560" spans="17:63" ht="29.25" customHeight="1" x14ac:dyDescent="0.2">
      <c r="Q56560" s="92" t="s">
        <v>50</v>
      </c>
      <c r="BF56560" s="101" t="s">
        <v>58</v>
      </c>
      <c r="BK56560" s="98" t="s">
        <v>70</v>
      </c>
    </row>
    <row r="56561" spans="17:63" ht="29.25" customHeight="1" x14ac:dyDescent="0.2">
      <c r="Q56561" s="92" t="s">
        <v>50</v>
      </c>
      <c r="BF56561" s="101" t="s">
        <v>58</v>
      </c>
      <c r="BK56561" s="98" t="s">
        <v>70</v>
      </c>
    </row>
    <row r="56562" spans="17:63" ht="29.25" customHeight="1" x14ac:dyDescent="0.2">
      <c r="Q56562" s="92" t="s">
        <v>50</v>
      </c>
      <c r="BF56562" s="101" t="s">
        <v>58</v>
      </c>
      <c r="BK56562" s="98" t="s">
        <v>70</v>
      </c>
    </row>
    <row r="56563" spans="17:63" ht="29.25" customHeight="1" x14ac:dyDescent="0.2">
      <c r="Q56563" s="92" t="s">
        <v>50</v>
      </c>
      <c r="BF56563" s="101" t="s">
        <v>58</v>
      </c>
      <c r="BK56563" s="98" t="s">
        <v>70</v>
      </c>
    </row>
    <row r="56564" spans="17:63" ht="29.25" customHeight="1" x14ac:dyDescent="0.2">
      <c r="Q56564" s="92" t="s">
        <v>50</v>
      </c>
      <c r="BF56564" s="101" t="s">
        <v>58</v>
      </c>
      <c r="BK56564" s="98" t="s">
        <v>70</v>
      </c>
    </row>
    <row r="56565" spans="17:63" ht="29.25" customHeight="1" x14ac:dyDescent="0.2">
      <c r="Q56565" s="92" t="s">
        <v>50</v>
      </c>
      <c r="BF56565" s="101" t="s">
        <v>58</v>
      </c>
      <c r="BK56565" s="98" t="s">
        <v>70</v>
      </c>
    </row>
    <row r="56566" spans="17:63" ht="29.25" customHeight="1" x14ac:dyDescent="0.2">
      <c r="Q56566" s="92" t="s">
        <v>50</v>
      </c>
      <c r="BF56566" s="101" t="s">
        <v>58</v>
      </c>
      <c r="BK56566" s="98" t="s">
        <v>70</v>
      </c>
    </row>
    <row r="56567" spans="17:63" ht="29.25" customHeight="1" x14ac:dyDescent="0.2">
      <c r="Q56567" s="92" t="s">
        <v>50</v>
      </c>
      <c r="BF56567" s="101" t="s">
        <v>58</v>
      </c>
      <c r="BK56567" s="98" t="s">
        <v>70</v>
      </c>
    </row>
    <row r="56568" spans="17:63" ht="29.25" customHeight="1" x14ac:dyDescent="0.2">
      <c r="Q56568" s="92" t="s">
        <v>50</v>
      </c>
      <c r="BF56568" s="101" t="s">
        <v>58</v>
      </c>
      <c r="BK56568" s="98" t="s">
        <v>70</v>
      </c>
    </row>
    <row r="56569" spans="17:63" ht="29.25" customHeight="1" x14ac:dyDescent="0.2">
      <c r="Q56569" s="92" t="s">
        <v>50</v>
      </c>
      <c r="BF56569" s="101" t="s">
        <v>58</v>
      </c>
      <c r="BK56569" s="98" t="s">
        <v>70</v>
      </c>
    </row>
    <row r="56570" spans="17:63" ht="29.25" customHeight="1" x14ac:dyDescent="0.2">
      <c r="Q56570" s="92" t="s">
        <v>50</v>
      </c>
      <c r="BF56570" s="101" t="s">
        <v>58</v>
      </c>
      <c r="BK56570" s="98" t="s">
        <v>70</v>
      </c>
    </row>
    <row r="56571" spans="17:63" ht="29.25" customHeight="1" x14ac:dyDescent="0.2">
      <c r="Q56571" s="92" t="s">
        <v>50</v>
      </c>
      <c r="BF56571" s="101" t="s">
        <v>58</v>
      </c>
      <c r="BK56571" s="98" t="s">
        <v>70</v>
      </c>
    </row>
    <row r="56572" spans="17:63" ht="29.25" customHeight="1" x14ac:dyDescent="0.2">
      <c r="Q56572" s="92" t="s">
        <v>50</v>
      </c>
      <c r="BF56572" s="101" t="s">
        <v>58</v>
      </c>
      <c r="BK56572" s="98" t="s">
        <v>70</v>
      </c>
    </row>
    <row r="56573" spans="17:63" ht="29.25" customHeight="1" x14ac:dyDescent="0.2">
      <c r="Q56573" s="92" t="s">
        <v>50</v>
      </c>
      <c r="BF56573" s="101" t="s">
        <v>58</v>
      </c>
      <c r="BK56573" s="98" t="s">
        <v>70</v>
      </c>
    </row>
    <row r="56574" spans="17:63" ht="29.25" customHeight="1" x14ac:dyDescent="0.2">
      <c r="Q56574" s="92" t="s">
        <v>50</v>
      </c>
      <c r="BF56574" s="101" t="s">
        <v>58</v>
      </c>
      <c r="BK56574" s="98" t="s">
        <v>70</v>
      </c>
    </row>
    <row r="56575" spans="17:63" ht="29.25" customHeight="1" x14ac:dyDescent="0.2">
      <c r="Q56575" s="92" t="s">
        <v>50</v>
      </c>
      <c r="BF56575" s="101" t="s">
        <v>58</v>
      </c>
      <c r="BK56575" s="98" t="s">
        <v>70</v>
      </c>
    </row>
    <row r="56576" spans="17:63" ht="29.25" customHeight="1" x14ac:dyDescent="0.2">
      <c r="Q56576" s="92" t="s">
        <v>50</v>
      </c>
      <c r="BF56576" s="101" t="s">
        <v>58</v>
      </c>
      <c r="BK56576" s="98" t="s">
        <v>70</v>
      </c>
    </row>
    <row r="56577" spans="17:63" ht="29.25" customHeight="1" x14ac:dyDescent="0.2">
      <c r="Q56577" s="92" t="s">
        <v>50</v>
      </c>
      <c r="BF56577" s="101" t="s">
        <v>58</v>
      </c>
      <c r="BK56577" s="98" t="s">
        <v>70</v>
      </c>
    </row>
    <row r="56578" spans="17:63" ht="29.25" customHeight="1" x14ac:dyDescent="0.2">
      <c r="Q56578" s="92" t="s">
        <v>50</v>
      </c>
      <c r="BF56578" s="101" t="s">
        <v>58</v>
      </c>
      <c r="BK56578" s="98" t="s">
        <v>70</v>
      </c>
    </row>
    <row r="56579" spans="17:63" ht="29.25" customHeight="1" x14ac:dyDescent="0.2">
      <c r="Q56579" s="92" t="s">
        <v>50</v>
      </c>
      <c r="BF56579" s="101" t="s">
        <v>58</v>
      </c>
      <c r="BK56579" s="98" t="s">
        <v>70</v>
      </c>
    </row>
    <row r="56580" spans="17:63" ht="29.25" customHeight="1" x14ac:dyDescent="0.2">
      <c r="Q56580" s="92" t="s">
        <v>50</v>
      </c>
      <c r="BF56580" s="101" t="s">
        <v>58</v>
      </c>
      <c r="BK56580" s="98" t="s">
        <v>70</v>
      </c>
    </row>
    <row r="56581" spans="17:63" ht="29.25" customHeight="1" x14ac:dyDescent="0.2">
      <c r="Q56581" s="92" t="s">
        <v>50</v>
      </c>
      <c r="BF56581" s="101" t="s">
        <v>58</v>
      </c>
      <c r="BK56581" s="98" t="s">
        <v>70</v>
      </c>
    </row>
    <row r="56582" spans="17:63" ht="29.25" customHeight="1" x14ac:dyDescent="0.2">
      <c r="Q56582" s="92" t="s">
        <v>50</v>
      </c>
      <c r="BF56582" s="101" t="s">
        <v>58</v>
      </c>
      <c r="BK56582" s="98" t="s">
        <v>70</v>
      </c>
    </row>
    <row r="56583" spans="17:63" ht="29.25" customHeight="1" x14ac:dyDescent="0.2">
      <c r="Q56583" s="92" t="s">
        <v>50</v>
      </c>
      <c r="BF56583" s="101" t="s">
        <v>58</v>
      </c>
      <c r="BK56583" s="98" t="s">
        <v>70</v>
      </c>
    </row>
    <row r="56584" spans="17:63" ht="29.25" customHeight="1" x14ac:dyDescent="0.2">
      <c r="Q56584" s="92" t="s">
        <v>50</v>
      </c>
      <c r="BF56584" s="101" t="s">
        <v>58</v>
      </c>
      <c r="BK56584" s="98" t="s">
        <v>70</v>
      </c>
    </row>
    <row r="56585" spans="17:63" ht="29.25" customHeight="1" x14ac:dyDescent="0.2">
      <c r="Q56585" s="92" t="s">
        <v>50</v>
      </c>
      <c r="BF56585" s="101" t="s">
        <v>58</v>
      </c>
      <c r="BK56585" s="98" t="s">
        <v>70</v>
      </c>
    </row>
    <row r="56586" spans="17:63" ht="29.25" customHeight="1" x14ac:dyDescent="0.2">
      <c r="Q56586" s="92" t="s">
        <v>50</v>
      </c>
      <c r="BF56586" s="101" t="s">
        <v>58</v>
      </c>
      <c r="BK56586" s="98" t="s">
        <v>70</v>
      </c>
    </row>
    <row r="56587" spans="17:63" ht="29.25" customHeight="1" x14ac:dyDescent="0.2">
      <c r="Q56587" s="92" t="s">
        <v>50</v>
      </c>
      <c r="BF56587" s="101" t="s">
        <v>58</v>
      </c>
      <c r="BK56587" s="98" t="s">
        <v>70</v>
      </c>
    </row>
    <row r="56588" spans="17:63" ht="29.25" customHeight="1" x14ac:dyDescent="0.2">
      <c r="Q56588" s="92" t="s">
        <v>50</v>
      </c>
      <c r="BF56588" s="101" t="s">
        <v>58</v>
      </c>
      <c r="BK56588" s="98" t="s">
        <v>70</v>
      </c>
    </row>
    <row r="56589" spans="17:63" ht="29.25" customHeight="1" x14ac:dyDescent="0.2">
      <c r="Q56589" s="92" t="s">
        <v>50</v>
      </c>
      <c r="BF56589" s="101" t="s">
        <v>58</v>
      </c>
      <c r="BK56589" s="98" t="s">
        <v>70</v>
      </c>
    </row>
    <row r="56590" spans="17:63" ht="29.25" customHeight="1" x14ac:dyDescent="0.2">
      <c r="Q56590" s="92" t="s">
        <v>50</v>
      </c>
      <c r="BF56590" s="101" t="s">
        <v>58</v>
      </c>
      <c r="BK56590" s="98" t="s">
        <v>70</v>
      </c>
    </row>
    <row r="56591" spans="17:63" ht="29.25" customHeight="1" x14ac:dyDescent="0.2">
      <c r="Q56591" s="92" t="s">
        <v>50</v>
      </c>
      <c r="BF56591" s="101" t="s">
        <v>58</v>
      </c>
      <c r="BK56591" s="98" t="s">
        <v>70</v>
      </c>
    </row>
    <row r="56592" spans="17:63" ht="29.25" customHeight="1" x14ac:dyDescent="0.2">
      <c r="Q56592" s="92" t="s">
        <v>50</v>
      </c>
      <c r="BF56592" s="101" t="s">
        <v>58</v>
      </c>
      <c r="BK56592" s="98" t="s">
        <v>70</v>
      </c>
    </row>
    <row r="56593" spans="17:63" ht="29.25" customHeight="1" x14ac:dyDescent="0.2">
      <c r="Q56593" s="92" t="s">
        <v>50</v>
      </c>
      <c r="BF56593" s="101" t="s">
        <v>58</v>
      </c>
      <c r="BK56593" s="98" t="s">
        <v>70</v>
      </c>
    </row>
    <row r="56594" spans="17:63" ht="29.25" customHeight="1" x14ac:dyDescent="0.2">
      <c r="Q56594" s="92" t="s">
        <v>50</v>
      </c>
      <c r="BF56594" s="101" t="s">
        <v>58</v>
      </c>
      <c r="BK56594" s="98" t="s">
        <v>70</v>
      </c>
    </row>
    <row r="56595" spans="17:63" ht="29.25" customHeight="1" x14ac:dyDescent="0.2">
      <c r="Q56595" s="92" t="s">
        <v>50</v>
      </c>
      <c r="BF56595" s="101" t="s">
        <v>58</v>
      </c>
      <c r="BK56595" s="98" t="s">
        <v>70</v>
      </c>
    </row>
    <row r="56596" spans="17:63" ht="29.25" customHeight="1" x14ac:dyDescent="0.2">
      <c r="Q56596" s="92" t="s">
        <v>50</v>
      </c>
      <c r="BF56596" s="101" t="s">
        <v>58</v>
      </c>
      <c r="BK56596" s="98" t="s">
        <v>70</v>
      </c>
    </row>
    <row r="56597" spans="17:63" ht="29.25" customHeight="1" x14ac:dyDescent="0.2">
      <c r="Q56597" s="92" t="s">
        <v>50</v>
      </c>
      <c r="BF56597" s="101" t="s">
        <v>58</v>
      </c>
      <c r="BK56597" s="98" t="s">
        <v>70</v>
      </c>
    </row>
    <row r="56598" spans="17:63" ht="29.25" customHeight="1" x14ac:dyDescent="0.2">
      <c r="Q56598" s="92" t="s">
        <v>50</v>
      </c>
      <c r="BF56598" s="101" t="s">
        <v>58</v>
      </c>
      <c r="BK56598" s="98" t="s">
        <v>70</v>
      </c>
    </row>
    <row r="56599" spans="17:63" ht="29.25" customHeight="1" x14ac:dyDescent="0.2">
      <c r="Q56599" s="92" t="s">
        <v>50</v>
      </c>
      <c r="BF56599" s="101" t="s">
        <v>58</v>
      </c>
      <c r="BK56599" s="98" t="s">
        <v>70</v>
      </c>
    </row>
    <row r="56600" spans="17:63" ht="29.25" customHeight="1" x14ac:dyDescent="0.2">
      <c r="Q56600" s="92" t="s">
        <v>50</v>
      </c>
      <c r="BF56600" s="101" t="s">
        <v>58</v>
      </c>
      <c r="BK56600" s="98" t="s">
        <v>70</v>
      </c>
    </row>
    <row r="56601" spans="17:63" ht="29.25" customHeight="1" x14ac:dyDescent="0.2">
      <c r="Q56601" s="92" t="s">
        <v>50</v>
      </c>
      <c r="BF56601" s="101" t="s">
        <v>58</v>
      </c>
      <c r="BK56601" s="98" t="s">
        <v>70</v>
      </c>
    </row>
    <row r="56602" spans="17:63" ht="29.25" customHeight="1" x14ac:dyDescent="0.2">
      <c r="Q56602" s="92" t="s">
        <v>50</v>
      </c>
      <c r="BF56602" s="101" t="s">
        <v>58</v>
      </c>
      <c r="BK56602" s="98" t="s">
        <v>70</v>
      </c>
    </row>
    <row r="56603" spans="17:63" ht="29.25" customHeight="1" x14ac:dyDescent="0.2">
      <c r="Q56603" s="92" t="s">
        <v>50</v>
      </c>
      <c r="BF56603" s="101" t="s">
        <v>58</v>
      </c>
      <c r="BK56603" s="98" t="s">
        <v>70</v>
      </c>
    </row>
    <row r="56604" spans="17:63" ht="29.25" customHeight="1" x14ac:dyDescent="0.2">
      <c r="Q56604" s="92" t="s">
        <v>50</v>
      </c>
      <c r="BF56604" s="101" t="s">
        <v>58</v>
      </c>
      <c r="BK56604" s="98" t="s">
        <v>70</v>
      </c>
    </row>
    <row r="56605" spans="17:63" ht="29.25" customHeight="1" x14ac:dyDescent="0.2">
      <c r="Q56605" s="92" t="s">
        <v>50</v>
      </c>
      <c r="BF56605" s="101" t="s">
        <v>58</v>
      </c>
      <c r="BK56605" s="98" t="s">
        <v>70</v>
      </c>
    </row>
    <row r="56606" spans="17:63" ht="29.25" customHeight="1" x14ac:dyDescent="0.2">
      <c r="Q56606" s="92" t="s">
        <v>50</v>
      </c>
      <c r="BF56606" s="101" t="s">
        <v>58</v>
      </c>
      <c r="BK56606" s="98" t="s">
        <v>70</v>
      </c>
    </row>
    <row r="56607" spans="17:63" ht="29.25" customHeight="1" x14ac:dyDescent="0.2">
      <c r="Q56607" s="92" t="s">
        <v>50</v>
      </c>
      <c r="BF56607" s="101" t="s">
        <v>58</v>
      </c>
      <c r="BK56607" s="98" t="s">
        <v>70</v>
      </c>
    </row>
    <row r="56608" spans="17:63" ht="29.25" customHeight="1" x14ac:dyDescent="0.2">
      <c r="Q56608" s="92" t="s">
        <v>50</v>
      </c>
      <c r="BF56608" s="101" t="s">
        <v>58</v>
      </c>
      <c r="BK56608" s="98" t="s">
        <v>70</v>
      </c>
    </row>
    <row r="56609" spans="17:63" ht="29.25" customHeight="1" x14ac:dyDescent="0.2">
      <c r="Q56609" s="92" t="s">
        <v>50</v>
      </c>
      <c r="BF56609" s="101" t="s">
        <v>58</v>
      </c>
      <c r="BK56609" s="98" t="s">
        <v>70</v>
      </c>
    </row>
    <row r="56610" spans="17:63" ht="29.25" customHeight="1" x14ac:dyDescent="0.2">
      <c r="Q56610" s="92" t="s">
        <v>50</v>
      </c>
      <c r="BF56610" s="101" t="s">
        <v>58</v>
      </c>
      <c r="BK56610" s="98" t="s">
        <v>70</v>
      </c>
    </row>
    <row r="56611" spans="17:63" ht="29.25" customHeight="1" x14ac:dyDescent="0.2">
      <c r="Q56611" s="92" t="s">
        <v>50</v>
      </c>
      <c r="BF56611" s="101" t="s">
        <v>58</v>
      </c>
      <c r="BK56611" s="98" t="s">
        <v>70</v>
      </c>
    </row>
    <row r="56612" spans="17:63" ht="29.25" customHeight="1" x14ac:dyDescent="0.2">
      <c r="Q56612" s="92" t="s">
        <v>50</v>
      </c>
      <c r="BF56612" s="101" t="s">
        <v>58</v>
      </c>
      <c r="BK56612" s="98" t="s">
        <v>70</v>
      </c>
    </row>
    <row r="56613" spans="17:63" ht="29.25" customHeight="1" x14ac:dyDescent="0.2">
      <c r="Q56613" s="92" t="s">
        <v>50</v>
      </c>
      <c r="BF56613" s="101" t="s">
        <v>58</v>
      </c>
      <c r="BK56613" s="98" t="s">
        <v>70</v>
      </c>
    </row>
    <row r="56614" spans="17:63" ht="29.25" customHeight="1" x14ac:dyDescent="0.2">
      <c r="Q56614" s="92" t="s">
        <v>50</v>
      </c>
      <c r="BF56614" s="101" t="s">
        <v>58</v>
      </c>
      <c r="BK56614" s="98" t="s">
        <v>70</v>
      </c>
    </row>
    <row r="56615" spans="17:63" ht="29.25" customHeight="1" x14ac:dyDescent="0.2">
      <c r="Q56615" s="92" t="s">
        <v>50</v>
      </c>
      <c r="BF56615" s="101" t="s">
        <v>58</v>
      </c>
      <c r="BK56615" s="98" t="s">
        <v>70</v>
      </c>
    </row>
    <row r="56616" spans="17:63" ht="29.25" customHeight="1" x14ac:dyDescent="0.2">
      <c r="Q56616" s="92" t="s">
        <v>50</v>
      </c>
      <c r="BF56616" s="101" t="s">
        <v>58</v>
      </c>
      <c r="BK56616" s="98" t="s">
        <v>70</v>
      </c>
    </row>
    <row r="56617" spans="17:63" ht="29.25" customHeight="1" x14ac:dyDescent="0.2">
      <c r="Q56617" s="92" t="s">
        <v>50</v>
      </c>
      <c r="BF56617" s="101" t="s">
        <v>58</v>
      </c>
      <c r="BK56617" s="98" t="s">
        <v>70</v>
      </c>
    </row>
    <row r="56618" spans="17:63" ht="29.25" customHeight="1" x14ac:dyDescent="0.2">
      <c r="Q56618" s="92" t="s">
        <v>50</v>
      </c>
      <c r="BF56618" s="101" t="s">
        <v>58</v>
      </c>
      <c r="BK56618" s="98" t="s">
        <v>70</v>
      </c>
    </row>
    <row r="56619" spans="17:63" ht="29.25" customHeight="1" x14ac:dyDescent="0.2">
      <c r="Q56619" s="92" t="s">
        <v>50</v>
      </c>
      <c r="BF56619" s="101" t="s">
        <v>58</v>
      </c>
      <c r="BK56619" s="98" t="s">
        <v>70</v>
      </c>
    </row>
    <row r="56620" spans="17:63" ht="29.25" customHeight="1" x14ac:dyDescent="0.2">
      <c r="Q56620" s="92" t="s">
        <v>50</v>
      </c>
      <c r="BF56620" s="101" t="s">
        <v>58</v>
      </c>
      <c r="BK56620" s="98" t="s">
        <v>70</v>
      </c>
    </row>
    <row r="56621" spans="17:63" ht="29.25" customHeight="1" x14ac:dyDescent="0.2">
      <c r="Q56621" s="92" t="s">
        <v>50</v>
      </c>
      <c r="BF56621" s="101" t="s">
        <v>58</v>
      </c>
      <c r="BK56621" s="98" t="s">
        <v>70</v>
      </c>
    </row>
    <row r="56622" spans="17:63" ht="29.25" customHeight="1" x14ac:dyDescent="0.2">
      <c r="Q56622" s="92" t="s">
        <v>50</v>
      </c>
      <c r="BF56622" s="101" t="s">
        <v>58</v>
      </c>
      <c r="BK56622" s="98" t="s">
        <v>70</v>
      </c>
    </row>
    <row r="56623" spans="17:63" ht="29.25" customHeight="1" x14ac:dyDescent="0.2">
      <c r="Q56623" s="92" t="s">
        <v>50</v>
      </c>
      <c r="BF56623" s="101" t="s">
        <v>58</v>
      </c>
      <c r="BK56623" s="98" t="s">
        <v>70</v>
      </c>
    </row>
    <row r="56624" spans="17:63" ht="29.25" customHeight="1" x14ac:dyDescent="0.2">
      <c r="Q56624" s="92" t="s">
        <v>50</v>
      </c>
      <c r="BF56624" s="101" t="s">
        <v>58</v>
      </c>
      <c r="BK56624" s="98" t="s">
        <v>70</v>
      </c>
    </row>
    <row r="56625" spans="17:63" ht="29.25" customHeight="1" x14ac:dyDescent="0.2">
      <c r="Q56625" s="92" t="s">
        <v>50</v>
      </c>
      <c r="BF56625" s="101" t="s">
        <v>58</v>
      </c>
      <c r="BK56625" s="98" t="s">
        <v>70</v>
      </c>
    </row>
    <row r="56626" spans="17:63" ht="29.25" customHeight="1" x14ac:dyDescent="0.2">
      <c r="Q56626" s="92" t="s">
        <v>50</v>
      </c>
      <c r="BF56626" s="101" t="s">
        <v>58</v>
      </c>
      <c r="BK56626" s="98" t="s">
        <v>70</v>
      </c>
    </row>
    <row r="56627" spans="17:63" ht="29.25" customHeight="1" x14ac:dyDescent="0.2">
      <c r="Q56627" s="92" t="s">
        <v>50</v>
      </c>
      <c r="BF56627" s="101" t="s">
        <v>58</v>
      </c>
      <c r="BK56627" s="98" t="s">
        <v>70</v>
      </c>
    </row>
    <row r="56628" spans="17:63" ht="29.25" customHeight="1" x14ac:dyDescent="0.2">
      <c r="Q56628" s="92" t="s">
        <v>50</v>
      </c>
      <c r="BF56628" s="101" t="s">
        <v>58</v>
      </c>
      <c r="BK56628" s="98" t="s">
        <v>70</v>
      </c>
    </row>
    <row r="56629" spans="17:63" ht="29.25" customHeight="1" x14ac:dyDescent="0.2">
      <c r="Q56629" s="92" t="s">
        <v>50</v>
      </c>
      <c r="BF56629" s="101" t="s">
        <v>58</v>
      </c>
      <c r="BK56629" s="98" t="s">
        <v>70</v>
      </c>
    </row>
    <row r="56630" spans="17:63" ht="29.25" customHeight="1" x14ac:dyDescent="0.2">
      <c r="Q56630" s="92" t="s">
        <v>50</v>
      </c>
      <c r="BF56630" s="101" t="s">
        <v>58</v>
      </c>
      <c r="BK56630" s="98" t="s">
        <v>70</v>
      </c>
    </row>
    <row r="56631" spans="17:63" ht="29.25" customHeight="1" x14ac:dyDescent="0.2">
      <c r="Q56631" s="92" t="s">
        <v>50</v>
      </c>
      <c r="BF56631" s="101" t="s">
        <v>58</v>
      </c>
      <c r="BK56631" s="98" t="s">
        <v>70</v>
      </c>
    </row>
    <row r="56632" spans="17:63" ht="29.25" customHeight="1" x14ac:dyDescent="0.2">
      <c r="Q56632" s="92" t="s">
        <v>50</v>
      </c>
      <c r="BF56632" s="101" t="s">
        <v>58</v>
      </c>
      <c r="BK56632" s="98" t="s">
        <v>70</v>
      </c>
    </row>
    <row r="56633" spans="17:63" ht="29.25" customHeight="1" x14ac:dyDescent="0.2">
      <c r="Q56633" s="92" t="s">
        <v>50</v>
      </c>
      <c r="BF56633" s="101" t="s">
        <v>58</v>
      </c>
      <c r="BK56633" s="98" t="s">
        <v>70</v>
      </c>
    </row>
    <row r="56634" spans="17:63" ht="29.25" customHeight="1" x14ac:dyDescent="0.2">
      <c r="Q56634" s="92" t="s">
        <v>50</v>
      </c>
      <c r="BF56634" s="101" t="s">
        <v>58</v>
      </c>
      <c r="BK56634" s="98" t="s">
        <v>70</v>
      </c>
    </row>
    <row r="56635" spans="17:63" ht="29.25" customHeight="1" x14ac:dyDescent="0.2">
      <c r="Q56635" s="92" t="s">
        <v>50</v>
      </c>
      <c r="BF56635" s="101" t="s">
        <v>58</v>
      </c>
      <c r="BK56635" s="98" t="s">
        <v>70</v>
      </c>
    </row>
    <row r="56636" spans="17:63" ht="29.25" customHeight="1" x14ac:dyDescent="0.2">
      <c r="Q56636" s="92" t="s">
        <v>50</v>
      </c>
      <c r="BF56636" s="101" t="s">
        <v>58</v>
      </c>
      <c r="BK56636" s="98" t="s">
        <v>70</v>
      </c>
    </row>
    <row r="56637" spans="17:63" ht="29.25" customHeight="1" x14ac:dyDescent="0.2">
      <c r="Q56637" s="92" t="s">
        <v>50</v>
      </c>
      <c r="BF56637" s="101" t="s">
        <v>58</v>
      </c>
      <c r="BK56637" s="98" t="s">
        <v>70</v>
      </c>
    </row>
    <row r="56638" spans="17:63" ht="29.25" customHeight="1" x14ac:dyDescent="0.2">
      <c r="Q56638" s="92" t="s">
        <v>50</v>
      </c>
      <c r="BF56638" s="101" t="s">
        <v>58</v>
      </c>
      <c r="BK56638" s="98" t="s">
        <v>70</v>
      </c>
    </row>
    <row r="56639" spans="17:63" ht="29.25" customHeight="1" x14ac:dyDescent="0.2">
      <c r="Q56639" s="92" t="s">
        <v>50</v>
      </c>
      <c r="BF56639" s="101" t="s">
        <v>58</v>
      </c>
      <c r="BK56639" s="98" t="s">
        <v>70</v>
      </c>
    </row>
    <row r="56640" spans="17:63" ht="29.25" customHeight="1" x14ac:dyDescent="0.2">
      <c r="Q56640" s="92" t="s">
        <v>50</v>
      </c>
      <c r="BF56640" s="101" t="s">
        <v>58</v>
      </c>
      <c r="BK56640" s="98" t="s">
        <v>70</v>
      </c>
    </row>
    <row r="56641" spans="17:63" ht="29.25" customHeight="1" x14ac:dyDescent="0.2">
      <c r="Q56641" s="92" t="s">
        <v>50</v>
      </c>
      <c r="BF56641" s="101" t="s">
        <v>58</v>
      </c>
      <c r="BK56641" s="98" t="s">
        <v>70</v>
      </c>
    </row>
    <row r="56642" spans="17:63" ht="29.25" customHeight="1" x14ac:dyDescent="0.2">
      <c r="Q56642" s="92" t="s">
        <v>50</v>
      </c>
      <c r="BF56642" s="101" t="s">
        <v>58</v>
      </c>
      <c r="BK56642" s="98" t="s">
        <v>70</v>
      </c>
    </row>
    <row r="56643" spans="17:63" ht="29.25" customHeight="1" x14ac:dyDescent="0.2">
      <c r="Q56643" s="92" t="s">
        <v>50</v>
      </c>
      <c r="BF56643" s="101" t="s">
        <v>58</v>
      </c>
      <c r="BK56643" s="98" t="s">
        <v>70</v>
      </c>
    </row>
    <row r="56644" spans="17:63" ht="29.25" customHeight="1" x14ac:dyDescent="0.2">
      <c r="Q56644" s="92" t="s">
        <v>50</v>
      </c>
      <c r="BF56644" s="101" t="s">
        <v>58</v>
      </c>
      <c r="BK56644" s="98" t="s">
        <v>70</v>
      </c>
    </row>
    <row r="56645" spans="17:63" ht="29.25" customHeight="1" x14ac:dyDescent="0.2">
      <c r="Q56645" s="92" t="s">
        <v>50</v>
      </c>
      <c r="BF56645" s="101" t="s">
        <v>58</v>
      </c>
      <c r="BK56645" s="98" t="s">
        <v>70</v>
      </c>
    </row>
    <row r="56646" spans="17:63" ht="29.25" customHeight="1" x14ac:dyDescent="0.2">
      <c r="Q56646" s="92" t="s">
        <v>50</v>
      </c>
      <c r="BF56646" s="101" t="s">
        <v>58</v>
      </c>
      <c r="BK56646" s="98" t="s">
        <v>70</v>
      </c>
    </row>
    <row r="56647" spans="17:63" ht="29.25" customHeight="1" x14ac:dyDescent="0.2">
      <c r="Q56647" s="92" t="s">
        <v>50</v>
      </c>
      <c r="BF56647" s="101" t="s">
        <v>58</v>
      </c>
      <c r="BK56647" s="98" t="s">
        <v>70</v>
      </c>
    </row>
    <row r="56648" spans="17:63" ht="29.25" customHeight="1" x14ac:dyDescent="0.2">
      <c r="Q56648" s="92" t="s">
        <v>50</v>
      </c>
      <c r="BF56648" s="101" t="s">
        <v>58</v>
      </c>
      <c r="BK56648" s="98" t="s">
        <v>70</v>
      </c>
    </row>
    <row r="56649" spans="17:63" ht="29.25" customHeight="1" x14ac:dyDescent="0.2">
      <c r="Q56649" s="92" t="s">
        <v>50</v>
      </c>
      <c r="BF56649" s="101" t="s">
        <v>58</v>
      </c>
      <c r="BK56649" s="98" t="s">
        <v>70</v>
      </c>
    </row>
    <row r="56650" spans="17:63" ht="29.25" customHeight="1" x14ac:dyDescent="0.2">
      <c r="Q56650" s="92" t="s">
        <v>50</v>
      </c>
      <c r="BF56650" s="101" t="s">
        <v>58</v>
      </c>
      <c r="BK56650" s="98" t="s">
        <v>70</v>
      </c>
    </row>
    <row r="56651" spans="17:63" ht="29.25" customHeight="1" x14ac:dyDescent="0.2">
      <c r="Q56651" s="92" t="s">
        <v>50</v>
      </c>
      <c r="BF56651" s="101" t="s">
        <v>58</v>
      </c>
      <c r="BK56651" s="98" t="s">
        <v>70</v>
      </c>
    </row>
    <row r="56652" spans="17:63" ht="29.25" customHeight="1" x14ac:dyDescent="0.2">
      <c r="Q56652" s="92" t="s">
        <v>50</v>
      </c>
      <c r="BF56652" s="101" t="s">
        <v>58</v>
      </c>
      <c r="BK56652" s="98" t="s">
        <v>70</v>
      </c>
    </row>
    <row r="56653" spans="17:63" ht="29.25" customHeight="1" x14ac:dyDescent="0.2">
      <c r="Q56653" s="92" t="s">
        <v>50</v>
      </c>
      <c r="BF56653" s="101" t="s">
        <v>58</v>
      </c>
      <c r="BK56653" s="98" t="s">
        <v>70</v>
      </c>
    </row>
    <row r="56654" spans="17:63" ht="29.25" customHeight="1" x14ac:dyDescent="0.2">
      <c r="Q56654" s="92" t="s">
        <v>50</v>
      </c>
      <c r="BF56654" s="101" t="s">
        <v>58</v>
      </c>
      <c r="BK56654" s="98" t="s">
        <v>70</v>
      </c>
    </row>
    <row r="56655" spans="17:63" ht="29.25" customHeight="1" x14ac:dyDescent="0.2">
      <c r="Q56655" s="92" t="s">
        <v>50</v>
      </c>
      <c r="BF56655" s="101" t="s">
        <v>58</v>
      </c>
      <c r="BK56655" s="98" t="s">
        <v>70</v>
      </c>
    </row>
    <row r="56656" spans="17:63" ht="29.25" customHeight="1" x14ac:dyDescent="0.2">
      <c r="Q56656" s="92" t="s">
        <v>50</v>
      </c>
      <c r="BF56656" s="101" t="s">
        <v>58</v>
      </c>
      <c r="BK56656" s="98" t="s">
        <v>70</v>
      </c>
    </row>
    <row r="56657" spans="17:63" ht="29.25" customHeight="1" x14ac:dyDescent="0.2">
      <c r="Q56657" s="92" t="s">
        <v>50</v>
      </c>
      <c r="BF56657" s="101" t="s">
        <v>58</v>
      </c>
      <c r="BK56657" s="98" t="s">
        <v>70</v>
      </c>
    </row>
    <row r="56658" spans="17:63" ht="29.25" customHeight="1" x14ac:dyDescent="0.2">
      <c r="Q56658" s="92" t="s">
        <v>50</v>
      </c>
      <c r="BF56658" s="101" t="s">
        <v>58</v>
      </c>
      <c r="BK56658" s="98" t="s">
        <v>70</v>
      </c>
    </row>
    <row r="56659" spans="17:63" ht="29.25" customHeight="1" x14ac:dyDescent="0.2">
      <c r="Q56659" s="92" t="s">
        <v>50</v>
      </c>
      <c r="BF56659" s="101" t="s">
        <v>58</v>
      </c>
      <c r="BK56659" s="98" t="s">
        <v>70</v>
      </c>
    </row>
    <row r="56660" spans="17:63" ht="29.25" customHeight="1" x14ac:dyDescent="0.2">
      <c r="Q56660" s="92" t="s">
        <v>50</v>
      </c>
      <c r="BF56660" s="101" t="s">
        <v>58</v>
      </c>
      <c r="BK56660" s="98" t="s">
        <v>70</v>
      </c>
    </row>
    <row r="56661" spans="17:63" ht="29.25" customHeight="1" x14ac:dyDescent="0.2">
      <c r="Q56661" s="92" t="s">
        <v>50</v>
      </c>
      <c r="BF56661" s="101" t="s">
        <v>58</v>
      </c>
      <c r="BK56661" s="98" t="s">
        <v>70</v>
      </c>
    </row>
    <row r="56662" spans="17:63" ht="29.25" customHeight="1" x14ac:dyDescent="0.2">
      <c r="Q56662" s="92" t="s">
        <v>50</v>
      </c>
      <c r="BF56662" s="101" t="s">
        <v>58</v>
      </c>
      <c r="BK56662" s="98" t="s">
        <v>70</v>
      </c>
    </row>
    <row r="56663" spans="17:63" ht="29.25" customHeight="1" x14ac:dyDescent="0.2">
      <c r="Q56663" s="92" t="s">
        <v>50</v>
      </c>
      <c r="BF56663" s="101" t="s">
        <v>58</v>
      </c>
      <c r="BK56663" s="98" t="s">
        <v>70</v>
      </c>
    </row>
    <row r="56664" spans="17:63" ht="29.25" customHeight="1" x14ac:dyDescent="0.2">
      <c r="Q56664" s="92" t="s">
        <v>50</v>
      </c>
      <c r="BF56664" s="101" t="s">
        <v>58</v>
      </c>
      <c r="BK56664" s="98" t="s">
        <v>70</v>
      </c>
    </row>
    <row r="56665" spans="17:63" ht="29.25" customHeight="1" x14ac:dyDescent="0.2">
      <c r="Q56665" s="92" t="s">
        <v>50</v>
      </c>
      <c r="BF56665" s="101" t="s">
        <v>58</v>
      </c>
      <c r="BK56665" s="98" t="s">
        <v>70</v>
      </c>
    </row>
    <row r="56666" spans="17:63" ht="29.25" customHeight="1" x14ac:dyDescent="0.2">
      <c r="Q56666" s="92" t="s">
        <v>50</v>
      </c>
      <c r="BF56666" s="101" t="s">
        <v>58</v>
      </c>
      <c r="BK56666" s="98" t="s">
        <v>70</v>
      </c>
    </row>
    <row r="56667" spans="17:63" ht="29.25" customHeight="1" x14ac:dyDescent="0.2">
      <c r="Q56667" s="92" t="s">
        <v>50</v>
      </c>
      <c r="BF56667" s="101" t="s">
        <v>58</v>
      </c>
      <c r="BK56667" s="98" t="s">
        <v>70</v>
      </c>
    </row>
    <row r="56668" spans="17:63" ht="29.25" customHeight="1" x14ac:dyDescent="0.2">
      <c r="Q56668" s="92" t="s">
        <v>50</v>
      </c>
      <c r="BF56668" s="101" t="s">
        <v>58</v>
      </c>
      <c r="BK56668" s="98" t="s">
        <v>70</v>
      </c>
    </row>
    <row r="56669" spans="17:63" ht="29.25" customHeight="1" x14ac:dyDescent="0.2">
      <c r="Q56669" s="92" t="s">
        <v>50</v>
      </c>
      <c r="BF56669" s="101" t="s">
        <v>58</v>
      </c>
      <c r="BK56669" s="98" t="s">
        <v>70</v>
      </c>
    </row>
    <row r="56670" spans="17:63" ht="29.25" customHeight="1" x14ac:dyDescent="0.2">
      <c r="Q56670" s="92" t="s">
        <v>50</v>
      </c>
      <c r="BF56670" s="101" t="s">
        <v>58</v>
      </c>
      <c r="BK56670" s="98" t="s">
        <v>70</v>
      </c>
    </row>
    <row r="56671" spans="17:63" ht="29.25" customHeight="1" x14ac:dyDescent="0.2">
      <c r="Q56671" s="92" t="s">
        <v>50</v>
      </c>
      <c r="BF56671" s="101" t="s">
        <v>58</v>
      </c>
      <c r="BK56671" s="98" t="s">
        <v>70</v>
      </c>
    </row>
    <row r="56672" spans="17:63" ht="29.25" customHeight="1" x14ac:dyDescent="0.2">
      <c r="Q56672" s="92" t="s">
        <v>50</v>
      </c>
      <c r="BF56672" s="101" t="s">
        <v>58</v>
      </c>
      <c r="BK56672" s="98" t="s">
        <v>70</v>
      </c>
    </row>
    <row r="56673" spans="17:63" ht="29.25" customHeight="1" x14ac:dyDescent="0.2">
      <c r="Q56673" s="92" t="s">
        <v>50</v>
      </c>
      <c r="BF56673" s="101" t="s">
        <v>58</v>
      </c>
      <c r="BK56673" s="98" t="s">
        <v>70</v>
      </c>
    </row>
    <row r="56674" spans="17:63" ht="29.25" customHeight="1" x14ac:dyDescent="0.2">
      <c r="Q56674" s="92" t="s">
        <v>50</v>
      </c>
      <c r="BF56674" s="101" t="s">
        <v>58</v>
      </c>
      <c r="BK56674" s="98" t="s">
        <v>70</v>
      </c>
    </row>
    <row r="56675" spans="17:63" ht="29.25" customHeight="1" x14ac:dyDescent="0.2">
      <c r="Q56675" s="92" t="s">
        <v>50</v>
      </c>
      <c r="BF56675" s="101" t="s">
        <v>58</v>
      </c>
      <c r="BK56675" s="98" t="s">
        <v>70</v>
      </c>
    </row>
    <row r="56676" spans="17:63" ht="29.25" customHeight="1" x14ac:dyDescent="0.2">
      <c r="Q56676" s="92" t="s">
        <v>50</v>
      </c>
      <c r="BF56676" s="101" t="s">
        <v>58</v>
      </c>
      <c r="BK56676" s="98" t="s">
        <v>70</v>
      </c>
    </row>
    <row r="56677" spans="17:63" ht="29.25" customHeight="1" x14ac:dyDescent="0.2">
      <c r="Q56677" s="92" t="s">
        <v>50</v>
      </c>
      <c r="BF56677" s="101" t="s">
        <v>58</v>
      </c>
      <c r="BK56677" s="98" t="s">
        <v>70</v>
      </c>
    </row>
    <row r="56678" spans="17:63" ht="29.25" customHeight="1" x14ac:dyDescent="0.2">
      <c r="Q56678" s="92" t="s">
        <v>50</v>
      </c>
      <c r="BF56678" s="101" t="s">
        <v>58</v>
      </c>
      <c r="BK56678" s="98" t="s">
        <v>70</v>
      </c>
    </row>
    <row r="56679" spans="17:63" ht="29.25" customHeight="1" x14ac:dyDescent="0.2">
      <c r="Q56679" s="92" t="s">
        <v>50</v>
      </c>
      <c r="BF56679" s="101" t="s">
        <v>58</v>
      </c>
      <c r="BK56679" s="98" t="s">
        <v>70</v>
      </c>
    </row>
    <row r="56680" spans="17:63" ht="29.25" customHeight="1" x14ac:dyDescent="0.2">
      <c r="Q56680" s="92" t="s">
        <v>50</v>
      </c>
      <c r="BF56680" s="101" t="s">
        <v>58</v>
      </c>
      <c r="BK56680" s="98" t="s">
        <v>70</v>
      </c>
    </row>
    <row r="56681" spans="17:63" ht="29.25" customHeight="1" x14ac:dyDescent="0.2">
      <c r="Q56681" s="92" t="s">
        <v>50</v>
      </c>
      <c r="BF56681" s="101" t="s">
        <v>58</v>
      </c>
      <c r="BK56681" s="98" t="s">
        <v>70</v>
      </c>
    </row>
    <row r="56682" spans="17:63" ht="29.25" customHeight="1" x14ac:dyDescent="0.2">
      <c r="Q56682" s="92" t="s">
        <v>50</v>
      </c>
      <c r="BF56682" s="101" t="s">
        <v>58</v>
      </c>
      <c r="BK56682" s="98" t="s">
        <v>70</v>
      </c>
    </row>
    <row r="56683" spans="17:63" ht="29.25" customHeight="1" x14ac:dyDescent="0.2">
      <c r="Q56683" s="92" t="s">
        <v>50</v>
      </c>
      <c r="BF56683" s="101" t="s">
        <v>58</v>
      </c>
      <c r="BK56683" s="98" t="s">
        <v>70</v>
      </c>
    </row>
    <row r="56684" spans="17:63" ht="29.25" customHeight="1" x14ac:dyDescent="0.2">
      <c r="Q56684" s="92" t="s">
        <v>50</v>
      </c>
      <c r="BF56684" s="101" t="s">
        <v>58</v>
      </c>
      <c r="BK56684" s="98" t="s">
        <v>70</v>
      </c>
    </row>
    <row r="56685" spans="17:63" ht="29.25" customHeight="1" x14ac:dyDescent="0.2">
      <c r="Q56685" s="92" t="s">
        <v>50</v>
      </c>
      <c r="BF56685" s="101" t="s">
        <v>58</v>
      </c>
      <c r="BK56685" s="98" t="s">
        <v>70</v>
      </c>
    </row>
    <row r="56686" spans="17:63" ht="29.25" customHeight="1" x14ac:dyDescent="0.2">
      <c r="Q56686" s="92" t="s">
        <v>50</v>
      </c>
      <c r="BF56686" s="101" t="s">
        <v>58</v>
      </c>
      <c r="BK56686" s="98" t="s">
        <v>70</v>
      </c>
    </row>
    <row r="56687" spans="17:63" ht="29.25" customHeight="1" x14ac:dyDescent="0.2">
      <c r="Q56687" s="92" t="s">
        <v>50</v>
      </c>
      <c r="BF56687" s="101" t="s">
        <v>58</v>
      </c>
      <c r="BK56687" s="98" t="s">
        <v>70</v>
      </c>
    </row>
    <row r="56688" spans="17:63" ht="29.25" customHeight="1" x14ac:dyDescent="0.2">
      <c r="Q56688" s="92" t="s">
        <v>50</v>
      </c>
      <c r="BF56688" s="101" t="s">
        <v>58</v>
      </c>
      <c r="BK56688" s="98" t="s">
        <v>70</v>
      </c>
    </row>
    <row r="56689" spans="17:63" ht="29.25" customHeight="1" x14ac:dyDescent="0.2">
      <c r="Q56689" s="92" t="s">
        <v>50</v>
      </c>
      <c r="BF56689" s="101" t="s">
        <v>58</v>
      </c>
      <c r="BK56689" s="98" t="s">
        <v>70</v>
      </c>
    </row>
    <row r="56690" spans="17:63" ht="29.25" customHeight="1" x14ac:dyDescent="0.2">
      <c r="Q56690" s="92" t="s">
        <v>50</v>
      </c>
      <c r="BF56690" s="101" t="s">
        <v>58</v>
      </c>
      <c r="BK56690" s="98" t="s">
        <v>70</v>
      </c>
    </row>
    <row r="56691" spans="17:63" ht="29.25" customHeight="1" x14ac:dyDescent="0.2">
      <c r="Q56691" s="92" t="s">
        <v>50</v>
      </c>
      <c r="BF56691" s="101" t="s">
        <v>58</v>
      </c>
      <c r="BK56691" s="98" t="s">
        <v>70</v>
      </c>
    </row>
    <row r="56692" spans="17:63" ht="29.25" customHeight="1" x14ac:dyDescent="0.2">
      <c r="Q56692" s="92" t="s">
        <v>50</v>
      </c>
      <c r="BF56692" s="101" t="s">
        <v>58</v>
      </c>
      <c r="BK56692" s="98" t="s">
        <v>70</v>
      </c>
    </row>
    <row r="56693" spans="17:63" ht="29.25" customHeight="1" x14ac:dyDescent="0.2">
      <c r="Q56693" s="92" t="s">
        <v>50</v>
      </c>
      <c r="BF56693" s="101" t="s">
        <v>58</v>
      </c>
      <c r="BK56693" s="98" t="s">
        <v>70</v>
      </c>
    </row>
    <row r="56694" spans="17:63" ht="29.25" customHeight="1" x14ac:dyDescent="0.2">
      <c r="Q56694" s="92" t="s">
        <v>50</v>
      </c>
      <c r="BF56694" s="101" t="s">
        <v>58</v>
      </c>
      <c r="BK56694" s="98" t="s">
        <v>70</v>
      </c>
    </row>
    <row r="56695" spans="17:63" ht="29.25" customHeight="1" x14ac:dyDescent="0.2">
      <c r="Q56695" s="92" t="s">
        <v>50</v>
      </c>
      <c r="BF56695" s="101" t="s">
        <v>58</v>
      </c>
      <c r="BK56695" s="98" t="s">
        <v>70</v>
      </c>
    </row>
    <row r="56696" spans="17:63" ht="29.25" customHeight="1" x14ac:dyDescent="0.2">
      <c r="Q56696" s="92" t="s">
        <v>50</v>
      </c>
      <c r="BF56696" s="101" t="s">
        <v>58</v>
      </c>
      <c r="BK56696" s="98" t="s">
        <v>70</v>
      </c>
    </row>
    <row r="56697" spans="17:63" ht="29.25" customHeight="1" x14ac:dyDescent="0.2">
      <c r="Q56697" s="92" t="s">
        <v>50</v>
      </c>
      <c r="BF56697" s="101" t="s">
        <v>58</v>
      </c>
      <c r="BK56697" s="98" t="s">
        <v>70</v>
      </c>
    </row>
    <row r="56698" spans="17:63" ht="29.25" customHeight="1" x14ac:dyDescent="0.2">
      <c r="Q56698" s="92" t="s">
        <v>50</v>
      </c>
      <c r="BF56698" s="101" t="s">
        <v>58</v>
      </c>
      <c r="BK56698" s="98" t="s">
        <v>70</v>
      </c>
    </row>
    <row r="56699" spans="17:63" ht="29.25" customHeight="1" x14ac:dyDescent="0.2">
      <c r="Q56699" s="92" t="s">
        <v>50</v>
      </c>
      <c r="BF56699" s="101" t="s">
        <v>58</v>
      </c>
      <c r="BK56699" s="98" t="s">
        <v>70</v>
      </c>
    </row>
    <row r="56700" spans="17:63" ht="29.25" customHeight="1" x14ac:dyDescent="0.2">
      <c r="Q56700" s="92" t="s">
        <v>50</v>
      </c>
      <c r="BF56700" s="101" t="s">
        <v>58</v>
      </c>
      <c r="BK56700" s="98" t="s">
        <v>70</v>
      </c>
    </row>
    <row r="56701" spans="17:63" ht="29.25" customHeight="1" x14ac:dyDescent="0.2">
      <c r="Q56701" s="92" t="s">
        <v>50</v>
      </c>
      <c r="BF56701" s="101" t="s">
        <v>58</v>
      </c>
      <c r="BK56701" s="98" t="s">
        <v>70</v>
      </c>
    </row>
    <row r="56702" spans="17:63" ht="29.25" customHeight="1" x14ac:dyDescent="0.2">
      <c r="Q56702" s="92" t="s">
        <v>50</v>
      </c>
      <c r="BF56702" s="101" t="s">
        <v>58</v>
      </c>
      <c r="BK56702" s="98" t="s">
        <v>70</v>
      </c>
    </row>
    <row r="56703" spans="17:63" ht="29.25" customHeight="1" x14ac:dyDescent="0.2">
      <c r="Q56703" s="92" t="s">
        <v>50</v>
      </c>
      <c r="BF56703" s="101" t="s">
        <v>58</v>
      </c>
      <c r="BK56703" s="98" t="s">
        <v>70</v>
      </c>
    </row>
    <row r="56704" spans="17:63" ht="29.25" customHeight="1" x14ac:dyDescent="0.2">
      <c r="Q56704" s="92" t="s">
        <v>50</v>
      </c>
      <c r="BF56704" s="101" t="s">
        <v>58</v>
      </c>
      <c r="BK56704" s="98" t="s">
        <v>70</v>
      </c>
    </row>
    <row r="56705" spans="17:63" ht="29.25" customHeight="1" x14ac:dyDescent="0.2">
      <c r="Q56705" s="92" t="s">
        <v>50</v>
      </c>
      <c r="BF56705" s="101" t="s">
        <v>58</v>
      </c>
      <c r="BK56705" s="98" t="s">
        <v>70</v>
      </c>
    </row>
    <row r="56706" spans="17:63" ht="29.25" customHeight="1" x14ac:dyDescent="0.2">
      <c r="Q56706" s="92" t="s">
        <v>50</v>
      </c>
      <c r="BF56706" s="101" t="s">
        <v>58</v>
      </c>
      <c r="BK56706" s="98" t="s">
        <v>70</v>
      </c>
    </row>
    <row r="56707" spans="17:63" ht="29.25" customHeight="1" x14ac:dyDescent="0.2">
      <c r="Q56707" s="92" t="s">
        <v>50</v>
      </c>
      <c r="BF56707" s="101" t="s">
        <v>58</v>
      </c>
      <c r="BK56707" s="98" t="s">
        <v>70</v>
      </c>
    </row>
    <row r="56708" spans="17:63" ht="29.25" customHeight="1" x14ac:dyDescent="0.2">
      <c r="Q56708" s="92" t="s">
        <v>50</v>
      </c>
      <c r="BF56708" s="101" t="s">
        <v>58</v>
      </c>
      <c r="BK56708" s="98" t="s">
        <v>70</v>
      </c>
    </row>
    <row r="56709" spans="17:63" ht="29.25" customHeight="1" x14ac:dyDescent="0.2">
      <c r="Q56709" s="92" t="s">
        <v>50</v>
      </c>
      <c r="BF56709" s="101" t="s">
        <v>58</v>
      </c>
      <c r="BK56709" s="98" t="s">
        <v>70</v>
      </c>
    </row>
    <row r="56710" spans="17:63" ht="29.25" customHeight="1" x14ac:dyDescent="0.2">
      <c r="Q56710" s="92" t="s">
        <v>50</v>
      </c>
      <c r="BF56710" s="101" t="s">
        <v>58</v>
      </c>
      <c r="BK56710" s="98" t="s">
        <v>70</v>
      </c>
    </row>
    <row r="56711" spans="17:63" ht="29.25" customHeight="1" x14ac:dyDescent="0.2">
      <c r="Q56711" s="92" t="s">
        <v>50</v>
      </c>
      <c r="BF56711" s="101" t="s">
        <v>58</v>
      </c>
      <c r="BK56711" s="98" t="s">
        <v>70</v>
      </c>
    </row>
    <row r="56712" spans="17:63" ht="29.25" customHeight="1" x14ac:dyDescent="0.2">
      <c r="Q56712" s="92" t="s">
        <v>50</v>
      </c>
      <c r="BF56712" s="101" t="s">
        <v>58</v>
      </c>
      <c r="BK56712" s="98" t="s">
        <v>70</v>
      </c>
    </row>
    <row r="56713" spans="17:63" ht="29.25" customHeight="1" x14ac:dyDescent="0.2">
      <c r="Q56713" s="92" t="s">
        <v>50</v>
      </c>
      <c r="BF56713" s="101" t="s">
        <v>58</v>
      </c>
      <c r="BK56713" s="98" t="s">
        <v>70</v>
      </c>
    </row>
    <row r="56714" spans="17:63" ht="29.25" customHeight="1" x14ac:dyDescent="0.2">
      <c r="Q56714" s="92" t="s">
        <v>50</v>
      </c>
      <c r="BF56714" s="101" t="s">
        <v>58</v>
      </c>
      <c r="BK56714" s="98" t="s">
        <v>70</v>
      </c>
    </row>
    <row r="56715" spans="17:63" ht="29.25" customHeight="1" x14ac:dyDescent="0.2">
      <c r="Q56715" s="92" t="s">
        <v>50</v>
      </c>
      <c r="BF56715" s="101" t="s">
        <v>58</v>
      </c>
      <c r="BK56715" s="98" t="s">
        <v>70</v>
      </c>
    </row>
    <row r="56716" spans="17:63" ht="29.25" customHeight="1" x14ac:dyDescent="0.2">
      <c r="Q56716" s="92" t="s">
        <v>50</v>
      </c>
      <c r="BF56716" s="101" t="s">
        <v>58</v>
      </c>
      <c r="BK56716" s="98" t="s">
        <v>70</v>
      </c>
    </row>
    <row r="56717" spans="17:63" ht="29.25" customHeight="1" x14ac:dyDescent="0.2">
      <c r="Q56717" s="92" t="s">
        <v>50</v>
      </c>
      <c r="BF56717" s="101" t="s">
        <v>58</v>
      </c>
      <c r="BK56717" s="98" t="s">
        <v>70</v>
      </c>
    </row>
    <row r="56718" spans="17:63" ht="29.25" customHeight="1" x14ac:dyDescent="0.2">
      <c r="Q56718" s="92" t="s">
        <v>50</v>
      </c>
      <c r="BF56718" s="101" t="s">
        <v>58</v>
      </c>
      <c r="BK56718" s="98" t="s">
        <v>70</v>
      </c>
    </row>
    <row r="56719" spans="17:63" ht="29.25" customHeight="1" x14ac:dyDescent="0.2">
      <c r="Q56719" s="92" t="s">
        <v>50</v>
      </c>
      <c r="BF56719" s="101" t="s">
        <v>58</v>
      </c>
      <c r="BK56719" s="98" t="s">
        <v>70</v>
      </c>
    </row>
    <row r="56720" spans="17:63" ht="29.25" customHeight="1" x14ac:dyDescent="0.2">
      <c r="Q56720" s="92" t="s">
        <v>50</v>
      </c>
      <c r="BF56720" s="101" t="s">
        <v>58</v>
      </c>
      <c r="BK56720" s="98" t="s">
        <v>70</v>
      </c>
    </row>
    <row r="56721" spans="17:63" ht="29.25" customHeight="1" x14ac:dyDescent="0.2">
      <c r="Q56721" s="92" t="s">
        <v>50</v>
      </c>
      <c r="BF56721" s="101" t="s">
        <v>58</v>
      </c>
      <c r="BK56721" s="98" t="s">
        <v>70</v>
      </c>
    </row>
    <row r="56722" spans="17:63" ht="29.25" customHeight="1" x14ac:dyDescent="0.2">
      <c r="Q56722" s="92" t="s">
        <v>50</v>
      </c>
      <c r="BF56722" s="101" t="s">
        <v>58</v>
      </c>
      <c r="BK56722" s="98" t="s">
        <v>70</v>
      </c>
    </row>
    <row r="56723" spans="17:63" ht="29.25" customHeight="1" x14ac:dyDescent="0.2">
      <c r="Q56723" s="92" t="s">
        <v>50</v>
      </c>
      <c r="BF56723" s="101" t="s">
        <v>58</v>
      </c>
      <c r="BK56723" s="98" t="s">
        <v>70</v>
      </c>
    </row>
    <row r="56724" spans="17:63" ht="29.25" customHeight="1" x14ac:dyDescent="0.2">
      <c r="Q56724" s="92" t="s">
        <v>50</v>
      </c>
      <c r="BF56724" s="101" t="s">
        <v>58</v>
      </c>
      <c r="BK56724" s="98" t="s">
        <v>70</v>
      </c>
    </row>
    <row r="56725" spans="17:63" ht="29.25" customHeight="1" x14ac:dyDescent="0.2">
      <c r="Q56725" s="92" t="s">
        <v>50</v>
      </c>
      <c r="BF56725" s="101" t="s">
        <v>58</v>
      </c>
      <c r="BK56725" s="98" t="s">
        <v>70</v>
      </c>
    </row>
    <row r="56726" spans="17:63" ht="29.25" customHeight="1" x14ac:dyDescent="0.2">
      <c r="Q56726" s="92" t="s">
        <v>50</v>
      </c>
      <c r="BF56726" s="101" t="s">
        <v>58</v>
      </c>
      <c r="BK56726" s="98" t="s">
        <v>70</v>
      </c>
    </row>
    <row r="56727" spans="17:63" ht="29.25" customHeight="1" x14ac:dyDescent="0.2">
      <c r="Q56727" s="92" t="s">
        <v>50</v>
      </c>
      <c r="BF56727" s="101" t="s">
        <v>58</v>
      </c>
      <c r="BK56727" s="98" t="s">
        <v>70</v>
      </c>
    </row>
    <row r="56728" spans="17:63" ht="29.25" customHeight="1" x14ac:dyDescent="0.2">
      <c r="Q56728" s="92" t="s">
        <v>50</v>
      </c>
      <c r="BF56728" s="101" t="s">
        <v>58</v>
      </c>
      <c r="BK56728" s="98" t="s">
        <v>70</v>
      </c>
    </row>
    <row r="56729" spans="17:63" ht="29.25" customHeight="1" x14ac:dyDescent="0.2">
      <c r="Q56729" s="92" t="s">
        <v>50</v>
      </c>
      <c r="BF56729" s="101" t="s">
        <v>58</v>
      </c>
      <c r="BK56729" s="98" t="s">
        <v>70</v>
      </c>
    </row>
    <row r="56730" spans="17:63" ht="29.25" customHeight="1" x14ac:dyDescent="0.2">
      <c r="Q56730" s="92" t="s">
        <v>50</v>
      </c>
      <c r="BF56730" s="101" t="s">
        <v>58</v>
      </c>
      <c r="BK56730" s="98" t="s">
        <v>70</v>
      </c>
    </row>
    <row r="56731" spans="17:63" ht="29.25" customHeight="1" x14ac:dyDescent="0.2">
      <c r="Q56731" s="92" t="s">
        <v>50</v>
      </c>
      <c r="BF56731" s="101" t="s">
        <v>58</v>
      </c>
      <c r="BK56731" s="98" t="s">
        <v>70</v>
      </c>
    </row>
    <row r="56732" spans="17:63" ht="29.25" customHeight="1" x14ac:dyDescent="0.2">
      <c r="Q56732" s="92" t="s">
        <v>50</v>
      </c>
      <c r="BF56732" s="101" t="s">
        <v>58</v>
      </c>
      <c r="BK56732" s="98" t="s">
        <v>70</v>
      </c>
    </row>
    <row r="56733" spans="17:63" ht="29.25" customHeight="1" x14ac:dyDescent="0.2">
      <c r="Q56733" s="92" t="s">
        <v>50</v>
      </c>
      <c r="BF56733" s="101" t="s">
        <v>58</v>
      </c>
      <c r="BK56733" s="98" t="s">
        <v>70</v>
      </c>
    </row>
    <row r="56734" spans="17:63" ht="29.25" customHeight="1" x14ac:dyDescent="0.2">
      <c r="Q56734" s="92" t="s">
        <v>50</v>
      </c>
      <c r="BF56734" s="101" t="s">
        <v>58</v>
      </c>
      <c r="BK56734" s="98" t="s">
        <v>70</v>
      </c>
    </row>
    <row r="56735" spans="17:63" ht="29.25" customHeight="1" x14ac:dyDescent="0.2">
      <c r="Q56735" s="92" t="s">
        <v>50</v>
      </c>
      <c r="BF56735" s="101" t="s">
        <v>58</v>
      </c>
      <c r="BK56735" s="98" t="s">
        <v>70</v>
      </c>
    </row>
    <row r="56736" spans="17:63" ht="29.25" customHeight="1" x14ac:dyDescent="0.2">
      <c r="Q56736" s="92" t="s">
        <v>50</v>
      </c>
      <c r="BF56736" s="101" t="s">
        <v>58</v>
      </c>
      <c r="BK56736" s="98" t="s">
        <v>70</v>
      </c>
    </row>
    <row r="56737" spans="17:63" ht="29.25" customHeight="1" x14ac:dyDescent="0.2">
      <c r="Q56737" s="92" t="s">
        <v>50</v>
      </c>
      <c r="BF56737" s="101" t="s">
        <v>58</v>
      </c>
      <c r="BK56737" s="98" t="s">
        <v>70</v>
      </c>
    </row>
    <row r="56738" spans="17:63" ht="29.25" customHeight="1" x14ac:dyDescent="0.2">
      <c r="Q56738" s="92" t="s">
        <v>50</v>
      </c>
      <c r="BF56738" s="101" t="s">
        <v>58</v>
      </c>
      <c r="BK56738" s="98" t="s">
        <v>70</v>
      </c>
    </row>
    <row r="56739" spans="17:63" ht="29.25" customHeight="1" x14ac:dyDescent="0.2">
      <c r="Q56739" s="92" t="s">
        <v>50</v>
      </c>
      <c r="BF56739" s="101" t="s">
        <v>58</v>
      </c>
      <c r="BK56739" s="98" t="s">
        <v>70</v>
      </c>
    </row>
    <row r="56740" spans="17:63" ht="29.25" customHeight="1" x14ac:dyDescent="0.2">
      <c r="Q56740" s="92" t="s">
        <v>50</v>
      </c>
      <c r="BF56740" s="101" t="s">
        <v>58</v>
      </c>
      <c r="BK56740" s="98" t="s">
        <v>70</v>
      </c>
    </row>
    <row r="56741" spans="17:63" ht="29.25" customHeight="1" x14ac:dyDescent="0.2">
      <c r="Q56741" s="92" t="s">
        <v>50</v>
      </c>
      <c r="BF56741" s="101" t="s">
        <v>58</v>
      </c>
      <c r="BK56741" s="98" t="s">
        <v>70</v>
      </c>
    </row>
    <row r="56742" spans="17:63" ht="29.25" customHeight="1" x14ac:dyDescent="0.2">
      <c r="Q56742" s="92" t="s">
        <v>50</v>
      </c>
      <c r="BF56742" s="101" t="s">
        <v>58</v>
      </c>
      <c r="BK56742" s="98" t="s">
        <v>70</v>
      </c>
    </row>
    <row r="56743" spans="17:63" ht="29.25" customHeight="1" x14ac:dyDescent="0.2">
      <c r="Q56743" s="92" t="s">
        <v>50</v>
      </c>
      <c r="BF56743" s="101" t="s">
        <v>58</v>
      </c>
      <c r="BK56743" s="98" t="s">
        <v>70</v>
      </c>
    </row>
    <row r="56744" spans="17:63" ht="29.25" customHeight="1" x14ac:dyDescent="0.2">
      <c r="Q56744" s="92" t="s">
        <v>50</v>
      </c>
      <c r="BF56744" s="101" t="s">
        <v>58</v>
      </c>
      <c r="BK56744" s="98" t="s">
        <v>70</v>
      </c>
    </row>
    <row r="56745" spans="17:63" ht="29.25" customHeight="1" x14ac:dyDescent="0.2">
      <c r="Q56745" s="92" t="s">
        <v>50</v>
      </c>
      <c r="BF56745" s="101" t="s">
        <v>58</v>
      </c>
      <c r="BK56745" s="98" t="s">
        <v>70</v>
      </c>
    </row>
    <row r="56746" spans="17:63" ht="29.25" customHeight="1" x14ac:dyDescent="0.2">
      <c r="Q56746" s="92" t="s">
        <v>50</v>
      </c>
      <c r="BF56746" s="101" t="s">
        <v>58</v>
      </c>
      <c r="BK56746" s="98" t="s">
        <v>70</v>
      </c>
    </row>
    <row r="56747" spans="17:63" ht="29.25" customHeight="1" x14ac:dyDescent="0.2">
      <c r="Q56747" s="92" t="s">
        <v>50</v>
      </c>
      <c r="BF56747" s="101" t="s">
        <v>58</v>
      </c>
      <c r="BK56747" s="98" t="s">
        <v>70</v>
      </c>
    </row>
    <row r="56748" spans="17:63" ht="29.25" customHeight="1" x14ac:dyDescent="0.2">
      <c r="Q56748" s="92" t="s">
        <v>50</v>
      </c>
      <c r="BF56748" s="101" t="s">
        <v>58</v>
      </c>
      <c r="BK56748" s="98" t="s">
        <v>70</v>
      </c>
    </row>
    <row r="56749" spans="17:63" ht="29.25" customHeight="1" x14ac:dyDescent="0.2">
      <c r="Q56749" s="92" t="s">
        <v>50</v>
      </c>
      <c r="BF56749" s="101" t="s">
        <v>58</v>
      </c>
      <c r="BK56749" s="98" t="s">
        <v>70</v>
      </c>
    </row>
    <row r="56750" spans="17:63" ht="29.25" customHeight="1" x14ac:dyDescent="0.2">
      <c r="Q56750" s="92" t="s">
        <v>50</v>
      </c>
      <c r="BF56750" s="101" t="s">
        <v>58</v>
      </c>
      <c r="BK56750" s="98" t="s">
        <v>70</v>
      </c>
    </row>
    <row r="56751" spans="17:63" ht="29.25" customHeight="1" x14ac:dyDescent="0.2">
      <c r="Q56751" s="92" t="s">
        <v>50</v>
      </c>
      <c r="BF56751" s="101" t="s">
        <v>58</v>
      </c>
      <c r="BK56751" s="98" t="s">
        <v>70</v>
      </c>
    </row>
    <row r="56752" spans="17:63" ht="29.25" customHeight="1" x14ac:dyDescent="0.2">
      <c r="Q56752" s="92" t="s">
        <v>50</v>
      </c>
      <c r="BF56752" s="101" t="s">
        <v>58</v>
      </c>
      <c r="BK56752" s="98" t="s">
        <v>70</v>
      </c>
    </row>
    <row r="56753" spans="17:63" ht="29.25" customHeight="1" x14ac:dyDescent="0.2">
      <c r="Q56753" s="92" t="s">
        <v>50</v>
      </c>
      <c r="BF56753" s="101" t="s">
        <v>58</v>
      </c>
      <c r="BK56753" s="98" t="s">
        <v>70</v>
      </c>
    </row>
    <row r="56754" spans="17:63" ht="29.25" customHeight="1" x14ac:dyDescent="0.2">
      <c r="Q56754" s="92" t="s">
        <v>50</v>
      </c>
      <c r="BF56754" s="101" t="s">
        <v>58</v>
      </c>
      <c r="BK56754" s="98" t="s">
        <v>70</v>
      </c>
    </row>
    <row r="56755" spans="17:63" ht="29.25" customHeight="1" x14ac:dyDescent="0.2">
      <c r="Q56755" s="92" t="s">
        <v>50</v>
      </c>
      <c r="BF56755" s="101" t="s">
        <v>58</v>
      </c>
      <c r="BK56755" s="98" t="s">
        <v>70</v>
      </c>
    </row>
    <row r="56756" spans="17:63" ht="29.25" customHeight="1" x14ac:dyDescent="0.2">
      <c r="Q56756" s="92" t="s">
        <v>50</v>
      </c>
      <c r="BF56756" s="101" t="s">
        <v>58</v>
      </c>
      <c r="BK56756" s="98" t="s">
        <v>70</v>
      </c>
    </row>
    <row r="56757" spans="17:63" ht="29.25" customHeight="1" x14ac:dyDescent="0.2">
      <c r="Q56757" s="92" t="s">
        <v>50</v>
      </c>
      <c r="BF56757" s="101" t="s">
        <v>58</v>
      </c>
      <c r="BK56757" s="98" t="s">
        <v>70</v>
      </c>
    </row>
    <row r="56758" spans="17:63" ht="29.25" customHeight="1" x14ac:dyDescent="0.2">
      <c r="Q56758" s="92" t="s">
        <v>50</v>
      </c>
      <c r="BF56758" s="101" t="s">
        <v>58</v>
      </c>
      <c r="BK56758" s="98" t="s">
        <v>70</v>
      </c>
    </row>
    <row r="56759" spans="17:63" ht="29.25" customHeight="1" x14ac:dyDescent="0.2">
      <c r="Q56759" s="92" t="s">
        <v>50</v>
      </c>
      <c r="BF56759" s="101" t="s">
        <v>58</v>
      </c>
      <c r="BK56759" s="98" t="s">
        <v>70</v>
      </c>
    </row>
    <row r="56760" spans="17:63" ht="29.25" customHeight="1" x14ac:dyDescent="0.2">
      <c r="Q56760" s="92" t="s">
        <v>50</v>
      </c>
      <c r="BF56760" s="101" t="s">
        <v>58</v>
      </c>
      <c r="BK56760" s="98" t="s">
        <v>70</v>
      </c>
    </row>
    <row r="56761" spans="17:63" ht="29.25" customHeight="1" x14ac:dyDescent="0.2">
      <c r="Q56761" s="92" t="s">
        <v>50</v>
      </c>
      <c r="BF56761" s="101" t="s">
        <v>58</v>
      </c>
      <c r="BK56761" s="98" t="s">
        <v>70</v>
      </c>
    </row>
    <row r="56762" spans="17:63" ht="29.25" customHeight="1" x14ac:dyDescent="0.2">
      <c r="Q56762" s="92" t="s">
        <v>50</v>
      </c>
      <c r="BF56762" s="101" t="s">
        <v>58</v>
      </c>
      <c r="BK56762" s="98" t="s">
        <v>70</v>
      </c>
    </row>
    <row r="56763" spans="17:63" ht="29.25" customHeight="1" x14ac:dyDescent="0.2">
      <c r="Q56763" s="92" t="s">
        <v>50</v>
      </c>
      <c r="BF56763" s="101" t="s">
        <v>58</v>
      </c>
      <c r="BK56763" s="98" t="s">
        <v>70</v>
      </c>
    </row>
    <row r="56764" spans="17:63" ht="29.25" customHeight="1" x14ac:dyDescent="0.2">
      <c r="Q56764" s="92" t="s">
        <v>50</v>
      </c>
      <c r="BF56764" s="101" t="s">
        <v>58</v>
      </c>
      <c r="BK56764" s="98" t="s">
        <v>70</v>
      </c>
    </row>
    <row r="56765" spans="17:63" ht="29.25" customHeight="1" x14ac:dyDescent="0.2">
      <c r="Q56765" s="92" t="s">
        <v>50</v>
      </c>
      <c r="BF56765" s="101" t="s">
        <v>58</v>
      </c>
      <c r="BK56765" s="98" t="s">
        <v>70</v>
      </c>
    </row>
    <row r="56766" spans="17:63" ht="29.25" customHeight="1" x14ac:dyDescent="0.2">
      <c r="Q56766" s="92" t="s">
        <v>50</v>
      </c>
      <c r="BF56766" s="101" t="s">
        <v>58</v>
      </c>
      <c r="BK56766" s="98" t="s">
        <v>70</v>
      </c>
    </row>
    <row r="56767" spans="17:63" ht="29.25" customHeight="1" x14ac:dyDescent="0.2">
      <c r="Q56767" s="92" t="s">
        <v>50</v>
      </c>
      <c r="BF56767" s="101" t="s">
        <v>58</v>
      </c>
      <c r="BK56767" s="98" t="s">
        <v>70</v>
      </c>
    </row>
    <row r="56768" spans="17:63" ht="29.25" customHeight="1" x14ac:dyDescent="0.2">
      <c r="Q56768" s="92" t="s">
        <v>50</v>
      </c>
      <c r="BF56768" s="101" t="s">
        <v>58</v>
      </c>
      <c r="BK56768" s="98" t="s">
        <v>70</v>
      </c>
    </row>
    <row r="56769" spans="17:63" ht="29.25" customHeight="1" x14ac:dyDescent="0.2">
      <c r="Q56769" s="92" t="s">
        <v>50</v>
      </c>
      <c r="BF56769" s="101" t="s">
        <v>58</v>
      </c>
      <c r="BK56769" s="98" t="s">
        <v>70</v>
      </c>
    </row>
    <row r="56770" spans="17:63" ht="29.25" customHeight="1" x14ac:dyDescent="0.2">
      <c r="Q56770" s="92" t="s">
        <v>50</v>
      </c>
      <c r="BF56770" s="101" t="s">
        <v>58</v>
      </c>
      <c r="BK56770" s="98" t="s">
        <v>70</v>
      </c>
    </row>
    <row r="56771" spans="17:63" ht="29.25" customHeight="1" x14ac:dyDescent="0.2">
      <c r="Q56771" s="92" t="s">
        <v>50</v>
      </c>
      <c r="BF56771" s="101" t="s">
        <v>58</v>
      </c>
      <c r="BK56771" s="98" t="s">
        <v>70</v>
      </c>
    </row>
    <row r="56772" spans="17:63" ht="29.25" customHeight="1" x14ac:dyDescent="0.2">
      <c r="Q56772" s="92" t="s">
        <v>50</v>
      </c>
      <c r="BF56772" s="101" t="s">
        <v>58</v>
      </c>
      <c r="BK56772" s="98" t="s">
        <v>70</v>
      </c>
    </row>
    <row r="56773" spans="17:63" ht="29.25" customHeight="1" x14ac:dyDescent="0.2">
      <c r="Q56773" s="92" t="s">
        <v>50</v>
      </c>
      <c r="BF56773" s="101" t="s">
        <v>58</v>
      </c>
      <c r="BK56773" s="98" t="s">
        <v>70</v>
      </c>
    </row>
    <row r="56774" spans="17:63" ht="29.25" customHeight="1" x14ac:dyDescent="0.2">
      <c r="Q56774" s="92" t="s">
        <v>50</v>
      </c>
      <c r="BF56774" s="101" t="s">
        <v>58</v>
      </c>
      <c r="BK56774" s="98" t="s">
        <v>70</v>
      </c>
    </row>
    <row r="56775" spans="17:63" ht="29.25" customHeight="1" x14ac:dyDescent="0.2">
      <c r="Q56775" s="92" t="s">
        <v>50</v>
      </c>
      <c r="BF56775" s="101" t="s">
        <v>58</v>
      </c>
      <c r="BK56775" s="98" t="s">
        <v>70</v>
      </c>
    </row>
    <row r="56776" spans="17:63" ht="29.25" customHeight="1" x14ac:dyDescent="0.2">
      <c r="Q56776" s="92" t="s">
        <v>50</v>
      </c>
      <c r="BF56776" s="101" t="s">
        <v>58</v>
      </c>
      <c r="BK56776" s="98" t="s">
        <v>70</v>
      </c>
    </row>
    <row r="56777" spans="17:63" ht="29.25" customHeight="1" x14ac:dyDescent="0.2">
      <c r="Q56777" s="92" t="s">
        <v>50</v>
      </c>
      <c r="BF56777" s="101" t="s">
        <v>58</v>
      </c>
      <c r="BK56777" s="98" t="s">
        <v>70</v>
      </c>
    </row>
    <row r="56778" spans="17:63" ht="29.25" customHeight="1" x14ac:dyDescent="0.2">
      <c r="Q56778" s="92" t="s">
        <v>50</v>
      </c>
      <c r="BF56778" s="101" t="s">
        <v>58</v>
      </c>
      <c r="BK56778" s="98" t="s">
        <v>70</v>
      </c>
    </row>
    <row r="56779" spans="17:63" ht="29.25" customHeight="1" x14ac:dyDescent="0.2">
      <c r="Q56779" s="92" t="s">
        <v>50</v>
      </c>
      <c r="BF56779" s="101" t="s">
        <v>58</v>
      </c>
      <c r="BK56779" s="98" t="s">
        <v>70</v>
      </c>
    </row>
    <row r="56780" spans="17:63" ht="29.25" customHeight="1" x14ac:dyDescent="0.2">
      <c r="Q56780" s="92" t="s">
        <v>50</v>
      </c>
      <c r="BF56780" s="101" t="s">
        <v>58</v>
      </c>
      <c r="BK56780" s="98" t="s">
        <v>70</v>
      </c>
    </row>
    <row r="56781" spans="17:63" ht="29.25" customHeight="1" x14ac:dyDescent="0.2">
      <c r="Q56781" s="92" t="s">
        <v>50</v>
      </c>
      <c r="BF56781" s="101" t="s">
        <v>58</v>
      </c>
      <c r="BK56781" s="98" t="s">
        <v>70</v>
      </c>
    </row>
    <row r="56782" spans="17:63" ht="29.25" customHeight="1" x14ac:dyDescent="0.2">
      <c r="Q56782" s="92" t="s">
        <v>50</v>
      </c>
      <c r="BF56782" s="101" t="s">
        <v>58</v>
      </c>
      <c r="BK56782" s="98" t="s">
        <v>70</v>
      </c>
    </row>
    <row r="56783" spans="17:63" ht="29.25" customHeight="1" x14ac:dyDescent="0.2">
      <c r="Q56783" s="92" t="s">
        <v>50</v>
      </c>
      <c r="BF56783" s="101" t="s">
        <v>58</v>
      </c>
      <c r="BK56783" s="98" t="s">
        <v>70</v>
      </c>
    </row>
    <row r="56784" spans="17:63" ht="29.25" customHeight="1" x14ac:dyDescent="0.2">
      <c r="Q56784" s="92" t="s">
        <v>50</v>
      </c>
      <c r="BF56784" s="101" t="s">
        <v>58</v>
      </c>
      <c r="BK56784" s="98" t="s">
        <v>70</v>
      </c>
    </row>
    <row r="56785" spans="17:63" ht="29.25" customHeight="1" x14ac:dyDescent="0.2">
      <c r="Q56785" s="92" t="s">
        <v>50</v>
      </c>
      <c r="BF56785" s="101" t="s">
        <v>58</v>
      </c>
      <c r="BK56785" s="98" t="s">
        <v>70</v>
      </c>
    </row>
    <row r="56786" spans="17:63" ht="29.25" customHeight="1" x14ac:dyDescent="0.2">
      <c r="Q56786" s="92" t="s">
        <v>50</v>
      </c>
      <c r="BF56786" s="101" t="s">
        <v>58</v>
      </c>
      <c r="BK56786" s="98" t="s">
        <v>70</v>
      </c>
    </row>
    <row r="56787" spans="17:63" ht="29.25" customHeight="1" x14ac:dyDescent="0.2">
      <c r="Q56787" s="92" t="s">
        <v>50</v>
      </c>
      <c r="BF56787" s="101" t="s">
        <v>58</v>
      </c>
      <c r="BK56787" s="98" t="s">
        <v>70</v>
      </c>
    </row>
    <row r="56788" spans="17:63" ht="29.25" customHeight="1" x14ac:dyDescent="0.2">
      <c r="Q56788" s="92" t="s">
        <v>50</v>
      </c>
      <c r="BF56788" s="101" t="s">
        <v>58</v>
      </c>
      <c r="BK56788" s="98" t="s">
        <v>70</v>
      </c>
    </row>
    <row r="56789" spans="17:63" ht="29.25" customHeight="1" x14ac:dyDescent="0.2">
      <c r="Q56789" s="92" t="s">
        <v>50</v>
      </c>
      <c r="BF56789" s="101" t="s">
        <v>58</v>
      </c>
      <c r="BK56789" s="98" t="s">
        <v>70</v>
      </c>
    </row>
    <row r="56790" spans="17:63" ht="29.25" customHeight="1" x14ac:dyDescent="0.2">
      <c r="Q56790" s="92" t="s">
        <v>50</v>
      </c>
      <c r="BF56790" s="101" t="s">
        <v>58</v>
      </c>
      <c r="BK56790" s="98" t="s">
        <v>70</v>
      </c>
    </row>
    <row r="56791" spans="17:63" ht="29.25" customHeight="1" x14ac:dyDescent="0.2">
      <c r="Q56791" s="92" t="s">
        <v>50</v>
      </c>
      <c r="BF56791" s="101" t="s">
        <v>58</v>
      </c>
      <c r="BK56791" s="98" t="s">
        <v>70</v>
      </c>
    </row>
    <row r="56792" spans="17:63" ht="29.25" customHeight="1" x14ac:dyDescent="0.2">
      <c r="Q56792" s="92" t="s">
        <v>50</v>
      </c>
      <c r="BF56792" s="101" t="s">
        <v>58</v>
      </c>
      <c r="BK56792" s="98" t="s">
        <v>70</v>
      </c>
    </row>
    <row r="56793" spans="17:63" ht="29.25" customHeight="1" x14ac:dyDescent="0.2">
      <c r="Q56793" s="92" t="s">
        <v>50</v>
      </c>
      <c r="BF56793" s="101" t="s">
        <v>58</v>
      </c>
      <c r="BK56793" s="98" t="s">
        <v>70</v>
      </c>
    </row>
    <row r="56794" spans="17:63" ht="29.25" customHeight="1" x14ac:dyDescent="0.2">
      <c r="Q56794" s="92" t="s">
        <v>50</v>
      </c>
      <c r="BF56794" s="101" t="s">
        <v>58</v>
      </c>
      <c r="BK56794" s="98" t="s">
        <v>70</v>
      </c>
    </row>
    <row r="56795" spans="17:63" ht="29.25" customHeight="1" x14ac:dyDescent="0.2">
      <c r="Q56795" s="92" t="s">
        <v>50</v>
      </c>
      <c r="BF56795" s="101" t="s">
        <v>58</v>
      </c>
      <c r="BK56795" s="98" t="s">
        <v>70</v>
      </c>
    </row>
    <row r="56796" spans="17:63" ht="29.25" customHeight="1" x14ac:dyDescent="0.2">
      <c r="Q56796" s="92" t="s">
        <v>50</v>
      </c>
      <c r="BF56796" s="101" t="s">
        <v>58</v>
      </c>
      <c r="BK56796" s="98" t="s">
        <v>70</v>
      </c>
    </row>
    <row r="56797" spans="17:63" ht="29.25" customHeight="1" x14ac:dyDescent="0.2">
      <c r="Q56797" s="92" t="s">
        <v>50</v>
      </c>
      <c r="BF56797" s="101" t="s">
        <v>58</v>
      </c>
      <c r="BK56797" s="98" t="s">
        <v>70</v>
      </c>
    </row>
    <row r="56798" spans="17:63" ht="29.25" customHeight="1" x14ac:dyDescent="0.2">
      <c r="Q56798" s="92" t="s">
        <v>50</v>
      </c>
      <c r="BF56798" s="101" t="s">
        <v>58</v>
      </c>
      <c r="BK56798" s="98" t="s">
        <v>70</v>
      </c>
    </row>
    <row r="56799" spans="17:63" ht="29.25" customHeight="1" x14ac:dyDescent="0.2">
      <c r="Q56799" s="92" t="s">
        <v>50</v>
      </c>
      <c r="BF56799" s="101" t="s">
        <v>58</v>
      </c>
      <c r="BK56799" s="98" t="s">
        <v>70</v>
      </c>
    </row>
    <row r="56800" spans="17:63" ht="29.25" customHeight="1" x14ac:dyDescent="0.2">
      <c r="Q56800" s="92" t="s">
        <v>50</v>
      </c>
      <c r="BF56800" s="101" t="s">
        <v>58</v>
      </c>
      <c r="BK56800" s="98" t="s">
        <v>70</v>
      </c>
    </row>
    <row r="56801" spans="17:63" ht="29.25" customHeight="1" x14ac:dyDescent="0.2">
      <c r="Q56801" s="92" t="s">
        <v>50</v>
      </c>
      <c r="BF56801" s="101" t="s">
        <v>58</v>
      </c>
      <c r="BK56801" s="98" t="s">
        <v>70</v>
      </c>
    </row>
    <row r="56802" spans="17:63" ht="29.25" customHeight="1" x14ac:dyDescent="0.2">
      <c r="Q56802" s="92" t="s">
        <v>50</v>
      </c>
      <c r="BF56802" s="101" t="s">
        <v>58</v>
      </c>
      <c r="BK56802" s="98" t="s">
        <v>70</v>
      </c>
    </row>
    <row r="56803" spans="17:63" ht="29.25" customHeight="1" x14ac:dyDescent="0.2">
      <c r="Q56803" s="92" t="s">
        <v>50</v>
      </c>
      <c r="BF56803" s="101" t="s">
        <v>58</v>
      </c>
      <c r="BK56803" s="98" t="s">
        <v>70</v>
      </c>
    </row>
    <row r="56804" spans="17:63" ht="29.25" customHeight="1" x14ac:dyDescent="0.2">
      <c r="Q56804" s="92" t="s">
        <v>50</v>
      </c>
      <c r="BF56804" s="101" t="s">
        <v>58</v>
      </c>
      <c r="BK56804" s="98" t="s">
        <v>70</v>
      </c>
    </row>
    <row r="56805" spans="17:63" ht="29.25" customHeight="1" x14ac:dyDescent="0.2">
      <c r="Q56805" s="92" t="s">
        <v>50</v>
      </c>
      <c r="BF56805" s="101" t="s">
        <v>58</v>
      </c>
      <c r="BK56805" s="98" t="s">
        <v>70</v>
      </c>
    </row>
    <row r="56806" spans="17:63" ht="29.25" customHeight="1" x14ac:dyDescent="0.2">
      <c r="Q56806" s="92" t="s">
        <v>50</v>
      </c>
      <c r="BF56806" s="101" t="s">
        <v>58</v>
      </c>
      <c r="BK56806" s="98" t="s">
        <v>70</v>
      </c>
    </row>
    <row r="56807" spans="17:63" ht="29.25" customHeight="1" x14ac:dyDescent="0.2">
      <c r="Q56807" s="92" t="s">
        <v>50</v>
      </c>
      <c r="BF56807" s="101" t="s">
        <v>58</v>
      </c>
      <c r="BK56807" s="98" t="s">
        <v>70</v>
      </c>
    </row>
    <row r="56808" spans="17:63" ht="29.25" customHeight="1" x14ac:dyDescent="0.2">
      <c r="Q56808" s="92" t="s">
        <v>50</v>
      </c>
      <c r="BF56808" s="101" t="s">
        <v>58</v>
      </c>
      <c r="BK56808" s="98" t="s">
        <v>70</v>
      </c>
    </row>
    <row r="56809" spans="17:63" ht="29.25" customHeight="1" x14ac:dyDescent="0.2">
      <c r="Q56809" s="92" t="s">
        <v>50</v>
      </c>
      <c r="BF56809" s="101" t="s">
        <v>58</v>
      </c>
      <c r="BK56809" s="98" t="s">
        <v>70</v>
      </c>
    </row>
    <row r="56810" spans="17:63" ht="29.25" customHeight="1" x14ac:dyDescent="0.2">
      <c r="Q56810" s="92" t="s">
        <v>50</v>
      </c>
      <c r="BF56810" s="101" t="s">
        <v>58</v>
      </c>
      <c r="BK56810" s="98" t="s">
        <v>70</v>
      </c>
    </row>
    <row r="56811" spans="17:63" ht="29.25" customHeight="1" x14ac:dyDescent="0.2">
      <c r="Q56811" s="92" t="s">
        <v>50</v>
      </c>
      <c r="BF56811" s="101" t="s">
        <v>58</v>
      </c>
      <c r="BK56811" s="98" t="s">
        <v>70</v>
      </c>
    </row>
    <row r="56812" spans="17:63" ht="29.25" customHeight="1" x14ac:dyDescent="0.2">
      <c r="Q56812" s="92" t="s">
        <v>50</v>
      </c>
      <c r="BF56812" s="101" t="s">
        <v>58</v>
      </c>
      <c r="BK56812" s="98" t="s">
        <v>70</v>
      </c>
    </row>
    <row r="56813" spans="17:63" ht="29.25" customHeight="1" x14ac:dyDescent="0.2">
      <c r="Q56813" s="92" t="s">
        <v>50</v>
      </c>
      <c r="BF56813" s="101" t="s">
        <v>58</v>
      </c>
      <c r="BK56813" s="98" t="s">
        <v>70</v>
      </c>
    </row>
    <row r="56814" spans="17:63" ht="29.25" customHeight="1" x14ac:dyDescent="0.2">
      <c r="Q56814" s="92" t="s">
        <v>50</v>
      </c>
      <c r="BF56814" s="101" t="s">
        <v>58</v>
      </c>
      <c r="BK56814" s="98" t="s">
        <v>70</v>
      </c>
    </row>
    <row r="56815" spans="17:63" ht="29.25" customHeight="1" x14ac:dyDescent="0.2">
      <c r="Q56815" s="92" t="s">
        <v>50</v>
      </c>
      <c r="BF56815" s="101" t="s">
        <v>58</v>
      </c>
      <c r="BK56815" s="98" t="s">
        <v>70</v>
      </c>
    </row>
    <row r="56816" spans="17:63" ht="29.25" customHeight="1" x14ac:dyDescent="0.2">
      <c r="Q56816" s="92" t="s">
        <v>50</v>
      </c>
      <c r="BF56816" s="101" t="s">
        <v>58</v>
      </c>
      <c r="BK56816" s="98" t="s">
        <v>70</v>
      </c>
    </row>
    <row r="56817" spans="17:63" ht="29.25" customHeight="1" x14ac:dyDescent="0.2">
      <c r="Q56817" s="92" t="s">
        <v>50</v>
      </c>
      <c r="BF56817" s="101" t="s">
        <v>58</v>
      </c>
      <c r="BK56817" s="98" t="s">
        <v>70</v>
      </c>
    </row>
    <row r="56818" spans="17:63" ht="29.25" customHeight="1" x14ac:dyDescent="0.2">
      <c r="Q56818" s="92" t="s">
        <v>50</v>
      </c>
      <c r="BF56818" s="101" t="s">
        <v>58</v>
      </c>
      <c r="BK56818" s="98" t="s">
        <v>70</v>
      </c>
    </row>
    <row r="56819" spans="17:63" ht="29.25" customHeight="1" x14ac:dyDescent="0.2">
      <c r="Q56819" s="92" t="s">
        <v>50</v>
      </c>
      <c r="BF56819" s="101" t="s">
        <v>58</v>
      </c>
      <c r="BK56819" s="98" t="s">
        <v>70</v>
      </c>
    </row>
    <row r="56820" spans="17:63" ht="29.25" customHeight="1" x14ac:dyDescent="0.2">
      <c r="Q56820" s="92" t="s">
        <v>50</v>
      </c>
      <c r="BF56820" s="101" t="s">
        <v>58</v>
      </c>
      <c r="BK56820" s="98" t="s">
        <v>70</v>
      </c>
    </row>
    <row r="56821" spans="17:63" ht="29.25" customHeight="1" x14ac:dyDescent="0.2">
      <c r="Q56821" s="92" t="s">
        <v>50</v>
      </c>
      <c r="BF56821" s="101" t="s">
        <v>58</v>
      </c>
      <c r="BK56821" s="98" t="s">
        <v>70</v>
      </c>
    </row>
    <row r="56822" spans="17:63" ht="29.25" customHeight="1" x14ac:dyDescent="0.2">
      <c r="Q56822" s="92" t="s">
        <v>50</v>
      </c>
      <c r="BF56822" s="101" t="s">
        <v>58</v>
      </c>
      <c r="BK56822" s="98" t="s">
        <v>70</v>
      </c>
    </row>
    <row r="56823" spans="17:63" ht="29.25" customHeight="1" x14ac:dyDescent="0.2">
      <c r="Q56823" s="92" t="s">
        <v>50</v>
      </c>
      <c r="BF56823" s="101" t="s">
        <v>58</v>
      </c>
      <c r="BK56823" s="98" t="s">
        <v>70</v>
      </c>
    </row>
    <row r="56824" spans="17:63" ht="29.25" customHeight="1" x14ac:dyDescent="0.2">
      <c r="Q56824" s="92" t="s">
        <v>50</v>
      </c>
      <c r="BF56824" s="101" t="s">
        <v>58</v>
      </c>
      <c r="BK56824" s="98" t="s">
        <v>70</v>
      </c>
    </row>
    <row r="56825" spans="17:63" ht="29.25" customHeight="1" x14ac:dyDescent="0.2">
      <c r="Q56825" s="92" t="s">
        <v>50</v>
      </c>
      <c r="BF56825" s="101" t="s">
        <v>58</v>
      </c>
      <c r="BK56825" s="98" t="s">
        <v>70</v>
      </c>
    </row>
    <row r="56826" spans="17:63" ht="29.25" customHeight="1" x14ac:dyDescent="0.2">
      <c r="Q56826" s="92" t="s">
        <v>50</v>
      </c>
      <c r="BF56826" s="101" t="s">
        <v>58</v>
      </c>
      <c r="BK56826" s="98" t="s">
        <v>70</v>
      </c>
    </row>
    <row r="56827" spans="17:63" ht="29.25" customHeight="1" x14ac:dyDescent="0.2">
      <c r="Q56827" s="92" t="s">
        <v>50</v>
      </c>
      <c r="BF56827" s="101" t="s">
        <v>58</v>
      </c>
      <c r="BK56827" s="98" t="s">
        <v>70</v>
      </c>
    </row>
    <row r="56828" spans="17:63" ht="29.25" customHeight="1" x14ac:dyDescent="0.2">
      <c r="Q56828" s="92" t="s">
        <v>50</v>
      </c>
      <c r="BF56828" s="101" t="s">
        <v>58</v>
      </c>
      <c r="BK56828" s="98" t="s">
        <v>70</v>
      </c>
    </row>
    <row r="56829" spans="17:63" ht="29.25" customHeight="1" x14ac:dyDescent="0.2">
      <c r="Q56829" s="92" t="s">
        <v>50</v>
      </c>
      <c r="BF56829" s="101" t="s">
        <v>58</v>
      </c>
      <c r="BK56829" s="98" t="s">
        <v>70</v>
      </c>
    </row>
    <row r="56830" spans="17:63" ht="29.25" customHeight="1" x14ac:dyDescent="0.2">
      <c r="Q56830" s="92" t="s">
        <v>50</v>
      </c>
      <c r="BF56830" s="101" t="s">
        <v>58</v>
      </c>
      <c r="BK56830" s="98" t="s">
        <v>70</v>
      </c>
    </row>
    <row r="56831" spans="17:63" ht="29.25" customHeight="1" x14ac:dyDescent="0.2">
      <c r="Q56831" s="92" t="s">
        <v>50</v>
      </c>
      <c r="BF56831" s="101" t="s">
        <v>58</v>
      </c>
      <c r="BK56831" s="98" t="s">
        <v>70</v>
      </c>
    </row>
    <row r="56832" spans="17:63" ht="29.25" customHeight="1" x14ac:dyDescent="0.2">
      <c r="Q56832" s="92" t="s">
        <v>50</v>
      </c>
      <c r="BF56832" s="101" t="s">
        <v>58</v>
      </c>
      <c r="BK56832" s="98" t="s">
        <v>70</v>
      </c>
    </row>
    <row r="56833" spans="17:63" ht="29.25" customHeight="1" x14ac:dyDescent="0.2">
      <c r="Q56833" s="92" t="s">
        <v>50</v>
      </c>
      <c r="BF56833" s="101" t="s">
        <v>58</v>
      </c>
      <c r="BK56833" s="98" t="s">
        <v>70</v>
      </c>
    </row>
    <row r="56834" spans="17:63" ht="29.25" customHeight="1" x14ac:dyDescent="0.2">
      <c r="Q56834" s="92" t="s">
        <v>50</v>
      </c>
      <c r="BF56834" s="101" t="s">
        <v>58</v>
      </c>
      <c r="BK56834" s="98" t="s">
        <v>70</v>
      </c>
    </row>
    <row r="56835" spans="17:63" ht="29.25" customHeight="1" x14ac:dyDescent="0.2">
      <c r="Q56835" s="92" t="s">
        <v>50</v>
      </c>
      <c r="BF56835" s="101" t="s">
        <v>58</v>
      </c>
      <c r="BK56835" s="98" t="s">
        <v>70</v>
      </c>
    </row>
    <row r="56836" spans="17:63" ht="29.25" customHeight="1" x14ac:dyDescent="0.2">
      <c r="Q56836" s="92" t="s">
        <v>50</v>
      </c>
      <c r="BF56836" s="101" t="s">
        <v>58</v>
      </c>
      <c r="BK56836" s="98" t="s">
        <v>70</v>
      </c>
    </row>
    <row r="56837" spans="17:63" ht="29.25" customHeight="1" x14ac:dyDescent="0.2">
      <c r="Q56837" s="92" t="s">
        <v>50</v>
      </c>
      <c r="BF56837" s="101" t="s">
        <v>58</v>
      </c>
      <c r="BK56837" s="98" t="s">
        <v>70</v>
      </c>
    </row>
    <row r="56838" spans="17:63" ht="29.25" customHeight="1" x14ac:dyDescent="0.2">
      <c r="Q56838" s="92" t="s">
        <v>50</v>
      </c>
      <c r="BF56838" s="101" t="s">
        <v>58</v>
      </c>
      <c r="BK56838" s="98" t="s">
        <v>70</v>
      </c>
    </row>
    <row r="56839" spans="17:63" ht="29.25" customHeight="1" x14ac:dyDescent="0.2">
      <c r="Q56839" s="92" t="s">
        <v>50</v>
      </c>
      <c r="BF56839" s="101" t="s">
        <v>58</v>
      </c>
      <c r="BK56839" s="98" t="s">
        <v>70</v>
      </c>
    </row>
    <row r="56840" spans="17:63" ht="29.25" customHeight="1" x14ac:dyDescent="0.2">
      <c r="Q56840" s="92" t="s">
        <v>50</v>
      </c>
      <c r="BF56840" s="101" t="s">
        <v>58</v>
      </c>
      <c r="BK56840" s="98" t="s">
        <v>70</v>
      </c>
    </row>
    <row r="56841" spans="17:63" ht="29.25" customHeight="1" x14ac:dyDescent="0.2">
      <c r="Q56841" s="92" t="s">
        <v>50</v>
      </c>
      <c r="BF56841" s="101" t="s">
        <v>58</v>
      </c>
      <c r="BK56841" s="98" t="s">
        <v>70</v>
      </c>
    </row>
    <row r="56842" spans="17:63" ht="29.25" customHeight="1" x14ac:dyDescent="0.2">
      <c r="Q56842" s="92" t="s">
        <v>50</v>
      </c>
      <c r="BF56842" s="101" t="s">
        <v>58</v>
      </c>
      <c r="BK56842" s="98" t="s">
        <v>70</v>
      </c>
    </row>
    <row r="56843" spans="17:63" ht="29.25" customHeight="1" x14ac:dyDescent="0.2">
      <c r="Q56843" s="92" t="s">
        <v>50</v>
      </c>
      <c r="BF56843" s="101" t="s">
        <v>58</v>
      </c>
      <c r="BK56843" s="98" t="s">
        <v>70</v>
      </c>
    </row>
    <row r="56844" spans="17:63" ht="29.25" customHeight="1" x14ac:dyDescent="0.2">
      <c r="Q56844" s="92" t="s">
        <v>50</v>
      </c>
      <c r="BF56844" s="101" t="s">
        <v>58</v>
      </c>
      <c r="BK56844" s="98" t="s">
        <v>70</v>
      </c>
    </row>
    <row r="56845" spans="17:63" ht="29.25" customHeight="1" x14ac:dyDescent="0.2">
      <c r="Q56845" s="92" t="s">
        <v>50</v>
      </c>
      <c r="BF56845" s="101" t="s">
        <v>58</v>
      </c>
      <c r="BK56845" s="98" t="s">
        <v>70</v>
      </c>
    </row>
    <row r="56846" spans="17:63" ht="29.25" customHeight="1" x14ac:dyDescent="0.2">
      <c r="Q56846" s="92" t="s">
        <v>50</v>
      </c>
      <c r="BF56846" s="101" t="s">
        <v>58</v>
      </c>
      <c r="BK56846" s="98" t="s">
        <v>70</v>
      </c>
    </row>
    <row r="56847" spans="17:63" ht="29.25" customHeight="1" x14ac:dyDescent="0.2">
      <c r="Q56847" s="92" t="s">
        <v>50</v>
      </c>
      <c r="BF56847" s="101" t="s">
        <v>58</v>
      </c>
      <c r="BK56847" s="98" t="s">
        <v>70</v>
      </c>
    </row>
    <row r="56848" spans="17:63" ht="29.25" customHeight="1" x14ac:dyDescent="0.2">
      <c r="Q56848" s="92" t="s">
        <v>50</v>
      </c>
      <c r="BF56848" s="101" t="s">
        <v>58</v>
      </c>
      <c r="BK56848" s="98" t="s">
        <v>70</v>
      </c>
    </row>
    <row r="56849" spans="17:63" ht="29.25" customHeight="1" x14ac:dyDescent="0.2">
      <c r="Q56849" s="92" t="s">
        <v>50</v>
      </c>
      <c r="BF56849" s="101" t="s">
        <v>58</v>
      </c>
      <c r="BK56849" s="98" t="s">
        <v>70</v>
      </c>
    </row>
    <row r="56850" spans="17:63" ht="29.25" customHeight="1" x14ac:dyDescent="0.2">
      <c r="Q56850" s="92" t="s">
        <v>50</v>
      </c>
      <c r="BF56850" s="101" t="s">
        <v>58</v>
      </c>
      <c r="BK56850" s="98" t="s">
        <v>70</v>
      </c>
    </row>
    <row r="56851" spans="17:63" ht="29.25" customHeight="1" x14ac:dyDescent="0.2">
      <c r="Q56851" s="92" t="s">
        <v>50</v>
      </c>
      <c r="BF56851" s="101" t="s">
        <v>58</v>
      </c>
      <c r="BK56851" s="98" t="s">
        <v>70</v>
      </c>
    </row>
    <row r="56852" spans="17:63" ht="29.25" customHeight="1" x14ac:dyDescent="0.2">
      <c r="Q56852" s="92" t="s">
        <v>50</v>
      </c>
      <c r="BF56852" s="101" t="s">
        <v>58</v>
      </c>
      <c r="BK56852" s="98" t="s">
        <v>70</v>
      </c>
    </row>
    <row r="56853" spans="17:63" ht="29.25" customHeight="1" x14ac:dyDescent="0.2">
      <c r="Q56853" s="92" t="s">
        <v>50</v>
      </c>
      <c r="BF56853" s="101" t="s">
        <v>58</v>
      </c>
      <c r="BK56853" s="98" t="s">
        <v>70</v>
      </c>
    </row>
    <row r="56854" spans="17:63" ht="29.25" customHeight="1" x14ac:dyDescent="0.2">
      <c r="Q56854" s="92" t="s">
        <v>50</v>
      </c>
      <c r="BF56854" s="101" t="s">
        <v>58</v>
      </c>
      <c r="BK56854" s="98" t="s">
        <v>70</v>
      </c>
    </row>
    <row r="56855" spans="17:63" ht="29.25" customHeight="1" x14ac:dyDescent="0.2">
      <c r="Q56855" s="92" t="s">
        <v>50</v>
      </c>
      <c r="BF56855" s="101" t="s">
        <v>58</v>
      </c>
      <c r="BK56855" s="98" t="s">
        <v>70</v>
      </c>
    </row>
    <row r="56856" spans="17:63" ht="29.25" customHeight="1" x14ac:dyDescent="0.2">
      <c r="Q56856" s="92" t="s">
        <v>50</v>
      </c>
      <c r="BF56856" s="101" t="s">
        <v>58</v>
      </c>
      <c r="BK56856" s="98" t="s">
        <v>70</v>
      </c>
    </row>
    <row r="56857" spans="17:63" ht="29.25" customHeight="1" x14ac:dyDescent="0.2">
      <c r="Q56857" s="92" t="s">
        <v>50</v>
      </c>
      <c r="BF56857" s="101" t="s">
        <v>58</v>
      </c>
      <c r="BK56857" s="98" t="s">
        <v>70</v>
      </c>
    </row>
    <row r="56858" spans="17:63" ht="29.25" customHeight="1" x14ac:dyDescent="0.2">
      <c r="Q56858" s="92" t="s">
        <v>50</v>
      </c>
      <c r="BF56858" s="101" t="s">
        <v>58</v>
      </c>
      <c r="BK56858" s="98" t="s">
        <v>70</v>
      </c>
    </row>
    <row r="56859" spans="17:63" ht="29.25" customHeight="1" x14ac:dyDescent="0.2">
      <c r="Q56859" s="92" t="s">
        <v>50</v>
      </c>
      <c r="BF56859" s="101" t="s">
        <v>58</v>
      </c>
      <c r="BK56859" s="98" t="s">
        <v>70</v>
      </c>
    </row>
    <row r="56860" spans="17:63" ht="29.25" customHeight="1" x14ac:dyDescent="0.2">
      <c r="Q56860" s="92" t="s">
        <v>50</v>
      </c>
      <c r="BF56860" s="101" t="s">
        <v>58</v>
      </c>
      <c r="BK56860" s="98" t="s">
        <v>70</v>
      </c>
    </row>
    <row r="56861" spans="17:63" ht="29.25" customHeight="1" x14ac:dyDescent="0.2">
      <c r="Q56861" s="92" t="s">
        <v>50</v>
      </c>
      <c r="BF56861" s="101" t="s">
        <v>58</v>
      </c>
      <c r="BK56861" s="98" t="s">
        <v>70</v>
      </c>
    </row>
    <row r="56862" spans="17:63" ht="29.25" customHeight="1" x14ac:dyDescent="0.2">
      <c r="Q56862" s="92" t="s">
        <v>50</v>
      </c>
      <c r="BF56862" s="101" t="s">
        <v>58</v>
      </c>
      <c r="BK56862" s="98" t="s">
        <v>70</v>
      </c>
    </row>
    <row r="56863" spans="17:63" ht="29.25" customHeight="1" x14ac:dyDescent="0.2">
      <c r="Q56863" s="92" t="s">
        <v>50</v>
      </c>
      <c r="BF56863" s="101" t="s">
        <v>58</v>
      </c>
      <c r="BK56863" s="98" t="s">
        <v>70</v>
      </c>
    </row>
    <row r="56864" spans="17:63" ht="29.25" customHeight="1" x14ac:dyDescent="0.2">
      <c r="Q56864" s="92" t="s">
        <v>50</v>
      </c>
      <c r="BF56864" s="101" t="s">
        <v>58</v>
      </c>
      <c r="BK56864" s="98" t="s">
        <v>70</v>
      </c>
    </row>
    <row r="56865" spans="17:63" ht="29.25" customHeight="1" x14ac:dyDescent="0.2">
      <c r="Q56865" s="92" t="s">
        <v>50</v>
      </c>
      <c r="BF56865" s="101" t="s">
        <v>58</v>
      </c>
      <c r="BK56865" s="98" t="s">
        <v>70</v>
      </c>
    </row>
    <row r="56866" spans="17:63" ht="29.25" customHeight="1" x14ac:dyDescent="0.2">
      <c r="Q56866" s="92" t="s">
        <v>50</v>
      </c>
      <c r="BF56866" s="101" t="s">
        <v>58</v>
      </c>
      <c r="BK56866" s="98" t="s">
        <v>70</v>
      </c>
    </row>
    <row r="56867" spans="17:63" ht="29.25" customHeight="1" x14ac:dyDescent="0.2">
      <c r="Q56867" s="92" t="s">
        <v>50</v>
      </c>
      <c r="BF56867" s="101" t="s">
        <v>58</v>
      </c>
      <c r="BK56867" s="98" t="s">
        <v>70</v>
      </c>
    </row>
    <row r="56868" spans="17:63" ht="29.25" customHeight="1" x14ac:dyDescent="0.2">
      <c r="Q56868" s="92" t="s">
        <v>50</v>
      </c>
      <c r="BF56868" s="101" t="s">
        <v>58</v>
      </c>
      <c r="BK56868" s="98" t="s">
        <v>70</v>
      </c>
    </row>
    <row r="56869" spans="17:63" ht="29.25" customHeight="1" x14ac:dyDescent="0.2">
      <c r="Q56869" s="92" t="s">
        <v>50</v>
      </c>
      <c r="BF56869" s="101" t="s">
        <v>58</v>
      </c>
      <c r="BK56869" s="98" t="s">
        <v>70</v>
      </c>
    </row>
    <row r="56870" spans="17:63" ht="29.25" customHeight="1" x14ac:dyDescent="0.2">
      <c r="Q56870" s="92" t="s">
        <v>50</v>
      </c>
      <c r="BF56870" s="101" t="s">
        <v>58</v>
      </c>
      <c r="BK56870" s="98" t="s">
        <v>70</v>
      </c>
    </row>
    <row r="56871" spans="17:63" ht="29.25" customHeight="1" x14ac:dyDescent="0.2">
      <c r="Q56871" s="92" t="s">
        <v>50</v>
      </c>
      <c r="BF56871" s="101" t="s">
        <v>58</v>
      </c>
      <c r="BK56871" s="98" t="s">
        <v>70</v>
      </c>
    </row>
    <row r="56872" spans="17:63" ht="29.25" customHeight="1" x14ac:dyDescent="0.2">
      <c r="Q56872" s="92" t="s">
        <v>50</v>
      </c>
      <c r="BF56872" s="101" t="s">
        <v>58</v>
      </c>
      <c r="BK56872" s="98" t="s">
        <v>70</v>
      </c>
    </row>
    <row r="56873" spans="17:63" ht="29.25" customHeight="1" x14ac:dyDescent="0.2">
      <c r="Q56873" s="92" t="s">
        <v>50</v>
      </c>
      <c r="BF56873" s="101" t="s">
        <v>58</v>
      </c>
      <c r="BK56873" s="98" t="s">
        <v>70</v>
      </c>
    </row>
    <row r="56874" spans="17:63" ht="29.25" customHeight="1" x14ac:dyDescent="0.2">
      <c r="Q56874" s="92" t="s">
        <v>50</v>
      </c>
      <c r="BF56874" s="101" t="s">
        <v>58</v>
      </c>
      <c r="BK56874" s="98" t="s">
        <v>70</v>
      </c>
    </row>
    <row r="56875" spans="17:63" ht="29.25" customHeight="1" x14ac:dyDescent="0.2">
      <c r="Q56875" s="92" t="s">
        <v>50</v>
      </c>
      <c r="BF56875" s="101" t="s">
        <v>58</v>
      </c>
      <c r="BK56875" s="98" t="s">
        <v>70</v>
      </c>
    </row>
    <row r="56876" spans="17:63" ht="29.25" customHeight="1" x14ac:dyDescent="0.2">
      <c r="Q56876" s="92" t="s">
        <v>50</v>
      </c>
      <c r="BF56876" s="101" t="s">
        <v>58</v>
      </c>
      <c r="BK56876" s="98" t="s">
        <v>70</v>
      </c>
    </row>
    <row r="56877" spans="17:63" ht="29.25" customHeight="1" x14ac:dyDescent="0.2">
      <c r="Q56877" s="92" t="s">
        <v>50</v>
      </c>
      <c r="BF56877" s="101" t="s">
        <v>58</v>
      </c>
      <c r="BK56877" s="98" t="s">
        <v>70</v>
      </c>
    </row>
    <row r="56878" spans="17:63" ht="29.25" customHeight="1" x14ac:dyDescent="0.2">
      <c r="Q56878" s="92" t="s">
        <v>50</v>
      </c>
      <c r="BF56878" s="101" t="s">
        <v>58</v>
      </c>
      <c r="BK56878" s="98" t="s">
        <v>70</v>
      </c>
    </row>
    <row r="56879" spans="17:63" ht="29.25" customHeight="1" x14ac:dyDescent="0.2">
      <c r="Q56879" s="92" t="s">
        <v>50</v>
      </c>
      <c r="BF56879" s="101" t="s">
        <v>58</v>
      </c>
      <c r="BK56879" s="98" t="s">
        <v>70</v>
      </c>
    </row>
    <row r="56880" spans="17:63" ht="29.25" customHeight="1" x14ac:dyDescent="0.2">
      <c r="Q56880" s="92" t="s">
        <v>50</v>
      </c>
      <c r="BF56880" s="101" t="s">
        <v>58</v>
      </c>
      <c r="BK56880" s="98" t="s">
        <v>70</v>
      </c>
    </row>
    <row r="56881" spans="17:63" ht="29.25" customHeight="1" x14ac:dyDescent="0.2">
      <c r="Q56881" s="92" t="s">
        <v>50</v>
      </c>
      <c r="BF56881" s="101" t="s">
        <v>58</v>
      </c>
      <c r="BK56881" s="98" t="s">
        <v>70</v>
      </c>
    </row>
    <row r="56882" spans="17:63" ht="29.25" customHeight="1" x14ac:dyDescent="0.2">
      <c r="Q56882" s="92" t="s">
        <v>50</v>
      </c>
      <c r="BF56882" s="101" t="s">
        <v>58</v>
      </c>
      <c r="BK56882" s="98" t="s">
        <v>70</v>
      </c>
    </row>
    <row r="56883" spans="17:63" ht="29.25" customHeight="1" x14ac:dyDescent="0.2">
      <c r="Q56883" s="92" t="s">
        <v>50</v>
      </c>
      <c r="BF56883" s="101" t="s">
        <v>58</v>
      </c>
      <c r="BK56883" s="98" t="s">
        <v>70</v>
      </c>
    </row>
    <row r="56884" spans="17:63" ht="29.25" customHeight="1" x14ac:dyDescent="0.2">
      <c r="Q56884" s="92" t="s">
        <v>50</v>
      </c>
      <c r="BF56884" s="101" t="s">
        <v>58</v>
      </c>
      <c r="BK56884" s="98" t="s">
        <v>70</v>
      </c>
    </row>
    <row r="56885" spans="17:63" ht="29.25" customHeight="1" x14ac:dyDescent="0.2">
      <c r="Q56885" s="92" t="s">
        <v>50</v>
      </c>
      <c r="BF56885" s="101" t="s">
        <v>58</v>
      </c>
      <c r="BK56885" s="98" t="s">
        <v>70</v>
      </c>
    </row>
    <row r="56886" spans="17:63" ht="29.25" customHeight="1" x14ac:dyDescent="0.2">
      <c r="Q56886" s="92" t="s">
        <v>50</v>
      </c>
      <c r="BF56886" s="101" t="s">
        <v>58</v>
      </c>
      <c r="BK56886" s="98" t="s">
        <v>70</v>
      </c>
    </row>
    <row r="56887" spans="17:63" ht="29.25" customHeight="1" x14ac:dyDescent="0.2">
      <c r="Q56887" s="92" t="s">
        <v>50</v>
      </c>
      <c r="BF56887" s="101" t="s">
        <v>58</v>
      </c>
      <c r="BK56887" s="98" t="s">
        <v>70</v>
      </c>
    </row>
    <row r="56888" spans="17:63" ht="29.25" customHeight="1" x14ac:dyDescent="0.2">
      <c r="Q56888" s="92" t="s">
        <v>50</v>
      </c>
      <c r="BF56888" s="101" t="s">
        <v>58</v>
      </c>
      <c r="BK56888" s="98" t="s">
        <v>70</v>
      </c>
    </row>
    <row r="56889" spans="17:63" ht="29.25" customHeight="1" x14ac:dyDescent="0.2">
      <c r="Q56889" s="92" t="s">
        <v>50</v>
      </c>
      <c r="BF56889" s="101" t="s">
        <v>58</v>
      </c>
      <c r="BK56889" s="98" t="s">
        <v>70</v>
      </c>
    </row>
    <row r="56890" spans="17:63" ht="29.25" customHeight="1" x14ac:dyDescent="0.2">
      <c r="Q56890" s="92" t="s">
        <v>50</v>
      </c>
      <c r="BF56890" s="101" t="s">
        <v>58</v>
      </c>
      <c r="BK56890" s="98" t="s">
        <v>70</v>
      </c>
    </row>
    <row r="56891" spans="17:63" ht="29.25" customHeight="1" x14ac:dyDescent="0.2">
      <c r="Q56891" s="92" t="s">
        <v>50</v>
      </c>
      <c r="BF56891" s="101" t="s">
        <v>58</v>
      </c>
      <c r="BK56891" s="98" t="s">
        <v>70</v>
      </c>
    </row>
    <row r="56892" spans="17:63" ht="29.25" customHeight="1" x14ac:dyDescent="0.2">
      <c r="Q56892" s="92" t="s">
        <v>50</v>
      </c>
      <c r="BF56892" s="101" t="s">
        <v>58</v>
      </c>
      <c r="BK56892" s="98" t="s">
        <v>70</v>
      </c>
    </row>
    <row r="56893" spans="17:63" ht="29.25" customHeight="1" x14ac:dyDescent="0.2">
      <c r="Q56893" s="92" t="s">
        <v>50</v>
      </c>
      <c r="BF56893" s="101" t="s">
        <v>58</v>
      </c>
      <c r="BK56893" s="98" t="s">
        <v>70</v>
      </c>
    </row>
    <row r="56894" spans="17:63" ht="29.25" customHeight="1" x14ac:dyDescent="0.2">
      <c r="Q56894" s="92" t="s">
        <v>50</v>
      </c>
      <c r="BF56894" s="101" t="s">
        <v>58</v>
      </c>
      <c r="BK56894" s="98" t="s">
        <v>70</v>
      </c>
    </row>
    <row r="56895" spans="17:63" ht="29.25" customHeight="1" x14ac:dyDescent="0.2">
      <c r="Q56895" s="92" t="s">
        <v>50</v>
      </c>
      <c r="BF56895" s="101" t="s">
        <v>58</v>
      </c>
      <c r="BK56895" s="98" t="s">
        <v>70</v>
      </c>
    </row>
    <row r="56896" spans="17:63" ht="29.25" customHeight="1" x14ac:dyDescent="0.2">
      <c r="Q56896" s="92" t="s">
        <v>50</v>
      </c>
      <c r="BF56896" s="101" t="s">
        <v>58</v>
      </c>
      <c r="BK56896" s="98" t="s">
        <v>70</v>
      </c>
    </row>
    <row r="56897" spans="17:63" ht="29.25" customHeight="1" x14ac:dyDescent="0.2">
      <c r="Q56897" s="92" t="s">
        <v>50</v>
      </c>
      <c r="BF56897" s="101" t="s">
        <v>58</v>
      </c>
      <c r="BK56897" s="98" t="s">
        <v>70</v>
      </c>
    </row>
    <row r="56898" spans="17:63" ht="29.25" customHeight="1" x14ac:dyDescent="0.2">
      <c r="Q56898" s="92" t="s">
        <v>50</v>
      </c>
      <c r="BF56898" s="101" t="s">
        <v>58</v>
      </c>
      <c r="BK56898" s="98" t="s">
        <v>70</v>
      </c>
    </row>
    <row r="56899" spans="17:63" ht="29.25" customHeight="1" x14ac:dyDescent="0.2">
      <c r="Q56899" s="92" t="s">
        <v>50</v>
      </c>
      <c r="BF56899" s="101" t="s">
        <v>58</v>
      </c>
      <c r="BK56899" s="98" t="s">
        <v>70</v>
      </c>
    </row>
    <row r="56900" spans="17:63" ht="29.25" customHeight="1" x14ac:dyDescent="0.2">
      <c r="Q56900" s="92" t="s">
        <v>50</v>
      </c>
      <c r="BF56900" s="101" t="s">
        <v>58</v>
      </c>
      <c r="BK56900" s="98" t="s">
        <v>70</v>
      </c>
    </row>
    <row r="56901" spans="17:63" ht="29.25" customHeight="1" x14ac:dyDescent="0.2">
      <c r="Q56901" s="92" t="s">
        <v>50</v>
      </c>
      <c r="BF56901" s="101" t="s">
        <v>58</v>
      </c>
      <c r="BK56901" s="98" t="s">
        <v>70</v>
      </c>
    </row>
    <row r="56902" spans="17:63" ht="29.25" customHeight="1" x14ac:dyDescent="0.2">
      <c r="Q56902" s="92" t="s">
        <v>50</v>
      </c>
      <c r="BF56902" s="101" t="s">
        <v>58</v>
      </c>
      <c r="BK56902" s="98" t="s">
        <v>70</v>
      </c>
    </row>
    <row r="56903" spans="17:63" ht="29.25" customHeight="1" x14ac:dyDescent="0.2">
      <c r="Q56903" s="92" t="s">
        <v>50</v>
      </c>
      <c r="BF56903" s="101" t="s">
        <v>58</v>
      </c>
      <c r="BK56903" s="98" t="s">
        <v>70</v>
      </c>
    </row>
    <row r="56904" spans="17:63" ht="29.25" customHeight="1" x14ac:dyDescent="0.2">
      <c r="Q56904" s="92" t="s">
        <v>50</v>
      </c>
      <c r="BF56904" s="101" t="s">
        <v>58</v>
      </c>
      <c r="BK56904" s="98" t="s">
        <v>70</v>
      </c>
    </row>
    <row r="56905" spans="17:63" ht="29.25" customHeight="1" x14ac:dyDescent="0.2">
      <c r="Q56905" s="92" t="s">
        <v>50</v>
      </c>
      <c r="BF56905" s="101" t="s">
        <v>58</v>
      </c>
      <c r="BK56905" s="98" t="s">
        <v>70</v>
      </c>
    </row>
    <row r="56906" spans="17:63" ht="29.25" customHeight="1" x14ac:dyDescent="0.2">
      <c r="Q56906" s="92" t="s">
        <v>50</v>
      </c>
      <c r="BF56906" s="101" t="s">
        <v>58</v>
      </c>
      <c r="BK56906" s="98" t="s">
        <v>70</v>
      </c>
    </row>
    <row r="56907" spans="17:63" ht="29.25" customHeight="1" x14ac:dyDescent="0.2">
      <c r="Q56907" s="92" t="s">
        <v>50</v>
      </c>
      <c r="BF56907" s="101" t="s">
        <v>58</v>
      </c>
      <c r="BK56907" s="98" t="s">
        <v>70</v>
      </c>
    </row>
    <row r="56908" spans="17:63" ht="29.25" customHeight="1" x14ac:dyDescent="0.2">
      <c r="Q56908" s="92" t="s">
        <v>50</v>
      </c>
      <c r="BF56908" s="101" t="s">
        <v>58</v>
      </c>
      <c r="BK56908" s="98" t="s">
        <v>70</v>
      </c>
    </row>
    <row r="56909" spans="17:63" ht="29.25" customHeight="1" x14ac:dyDescent="0.2">
      <c r="Q56909" s="92" t="s">
        <v>50</v>
      </c>
      <c r="BF56909" s="101" t="s">
        <v>58</v>
      </c>
      <c r="BK56909" s="98" t="s">
        <v>70</v>
      </c>
    </row>
    <row r="56910" spans="17:63" ht="29.25" customHeight="1" x14ac:dyDescent="0.2">
      <c r="Q56910" s="92" t="s">
        <v>50</v>
      </c>
      <c r="BF56910" s="101" t="s">
        <v>58</v>
      </c>
      <c r="BK56910" s="98" t="s">
        <v>70</v>
      </c>
    </row>
    <row r="56911" spans="17:63" ht="29.25" customHeight="1" x14ac:dyDescent="0.2">
      <c r="Q56911" s="92" t="s">
        <v>50</v>
      </c>
      <c r="BF56911" s="101" t="s">
        <v>58</v>
      </c>
      <c r="BK56911" s="98" t="s">
        <v>70</v>
      </c>
    </row>
    <row r="56912" spans="17:63" ht="29.25" customHeight="1" x14ac:dyDescent="0.2">
      <c r="Q56912" s="92" t="s">
        <v>50</v>
      </c>
      <c r="BF56912" s="101" t="s">
        <v>58</v>
      </c>
      <c r="BK56912" s="98" t="s">
        <v>70</v>
      </c>
    </row>
    <row r="56913" spans="17:63" ht="29.25" customHeight="1" x14ac:dyDescent="0.2">
      <c r="Q56913" s="92" t="s">
        <v>50</v>
      </c>
      <c r="BF56913" s="101" t="s">
        <v>58</v>
      </c>
      <c r="BK56913" s="98" t="s">
        <v>70</v>
      </c>
    </row>
    <row r="56914" spans="17:63" ht="29.25" customHeight="1" x14ac:dyDescent="0.2">
      <c r="Q56914" s="92" t="s">
        <v>50</v>
      </c>
      <c r="BF56914" s="101" t="s">
        <v>58</v>
      </c>
      <c r="BK56914" s="98" t="s">
        <v>70</v>
      </c>
    </row>
    <row r="56915" spans="17:63" ht="29.25" customHeight="1" x14ac:dyDescent="0.2">
      <c r="Q56915" s="92" t="s">
        <v>50</v>
      </c>
      <c r="BF56915" s="101" t="s">
        <v>58</v>
      </c>
      <c r="BK56915" s="98" t="s">
        <v>70</v>
      </c>
    </row>
    <row r="56916" spans="17:63" ht="29.25" customHeight="1" x14ac:dyDescent="0.2">
      <c r="Q56916" s="92" t="s">
        <v>50</v>
      </c>
      <c r="BF56916" s="101" t="s">
        <v>58</v>
      </c>
      <c r="BK56916" s="98" t="s">
        <v>70</v>
      </c>
    </row>
    <row r="56917" spans="17:63" ht="29.25" customHeight="1" x14ac:dyDescent="0.2">
      <c r="Q56917" s="92" t="s">
        <v>50</v>
      </c>
      <c r="BF56917" s="101" t="s">
        <v>58</v>
      </c>
      <c r="BK56917" s="98" t="s">
        <v>70</v>
      </c>
    </row>
    <row r="56918" spans="17:63" ht="29.25" customHeight="1" x14ac:dyDescent="0.2">
      <c r="Q56918" s="92" t="s">
        <v>50</v>
      </c>
      <c r="BF56918" s="101" t="s">
        <v>58</v>
      </c>
      <c r="BK56918" s="98" t="s">
        <v>70</v>
      </c>
    </row>
    <row r="56919" spans="17:63" ht="29.25" customHeight="1" x14ac:dyDescent="0.2">
      <c r="Q56919" s="92" t="s">
        <v>50</v>
      </c>
      <c r="BF56919" s="101" t="s">
        <v>58</v>
      </c>
      <c r="BK56919" s="98" t="s">
        <v>70</v>
      </c>
    </row>
    <row r="56920" spans="17:63" ht="29.25" customHeight="1" x14ac:dyDescent="0.2">
      <c r="Q56920" s="92" t="s">
        <v>50</v>
      </c>
      <c r="BF56920" s="101" t="s">
        <v>58</v>
      </c>
      <c r="BK56920" s="98" t="s">
        <v>70</v>
      </c>
    </row>
    <row r="56921" spans="17:63" ht="29.25" customHeight="1" x14ac:dyDescent="0.2">
      <c r="Q56921" s="92" t="s">
        <v>50</v>
      </c>
      <c r="BF56921" s="101" t="s">
        <v>58</v>
      </c>
      <c r="BK56921" s="98" t="s">
        <v>70</v>
      </c>
    </row>
    <row r="56922" spans="17:63" ht="29.25" customHeight="1" x14ac:dyDescent="0.2">
      <c r="Q56922" s="92" t="s">
        <v>50</v>
      </c>
      <c r="BF56922" s="101" t="s">
        <v>58</v>
      </c>
      <c r="BK56922" s="98" t="s">
        <v>70</v>
      </c>
    </row>
    <row r="56923" spans="17:63" ht="29.25" customHeight="1" x14ac:dyDescent="0.2">
      <c r="Q56923" s="92" t="s">
        <v>50</v>
      </c>
      <c r="BF56923" s="101" t="s">
        <v>58</v>
      </c>
      <c r="BK56923" s="98" t="s">
        <v>70</v>
      </c>
    </row>
    <row r="56924" spans="17:63" ht="29.25" customHeight="1" x14ac:dyDescent="0.2">
      <c r="Q56924" s="92" t="s">
        <v>50</v>
      </c>
      <c r="BF56924" s="101" t="s">
        <v>58</v>
      </c>
      <c r="BK56924" s="98" t="s">
        <v>70</v>
      </c>
    </row>
    <row r="56925" spans="17:63" ht="29.25" customHeight="1" x14ac:dyDescent="0.2">
      <c r="Q56925" s="92" t="s">
        <v>50</v>
      </c>
      <c r="BF56925" s="101" t="s">
        <v>58</v>
      </c>
      <c r="BK56925" s="98" t="s">
        <v>70</v>
      </c>
    </row>
    <row r="56926" spans="17:63" ht="29.25" customHeight="1" x14ac:dyDescent="0.2">
      <c r="Q56926" s="92" t="s">
        <v>50</v>
      </c>
      <c r="BF56926" s="101" t="s">
        <v>58</v>
      </c>
      <c r="BK56926" s="98" t="s">
        <v>70</v>
      </c>
    </row>
    <row r="56927" spans="17:63" ht="29.25" customHeight="1" x14ac:dyDescent="0.2">
      <c r="Q56927" s="92" t="s">
        <v>50</v>
      </c>
      <c r="BF56927" s="101" t="s">
        <v>58</v>
      </c>
      <c r="BK56927" s="98" t="s">
        <v>70</v>
      </c>
    </row>
    <row r="56928" spans="17:63" ht="29.25" customHeight="1" x14ac:dyDescent="0.2">
      <c r="Q56928" s="92" t="s">
        <v>50</v>
      </c>
      <c r="BF56928" s="101" t="s">
        <v>58</v>
      </c>
      <c r="BK56928" s="98" t="s">
        <v>70</v>
      </c>
    </row>
    <row r="56929" spans="17:63" ht="29.25" customHeight="1" x14ac:dyDescent="0.2">
      <c r="Q56929" s="92" t="s">
        <v>50</v>
      </c>
      <c r="BF56929" s="101" t="s">
        <v>58</v>
      </c>
      <c r="BK56929" s="98" t="s">
        <v>70</v>
      </c>
    </row>
    <row r="56930" spans="17:63" ht="29.25" customHeight="1" x14ac:dyDescent="0.2">
      <c r="Q56930" s="92" t="s">
        <v>50</v>
      </c>
      <c r="BF56930" s="101" t="s">
        <v>58</v>
      </c>
      <c r="BK56930" s="98" t="s">
        <v>70</v>
      </c>
    </row>
    <row r="56931" spans="17:63" ht="29.25" customHeight="1" x14ac:dyDescent="0.2">
      <c r="Q56931" s="92" t="s">
        <v>50</v>
      </c>
      <c r="BF56931" s="101" t="s">
        <v>58</v>
      </c>
      <c r="BK56931" s="98" t="s">
        <v>70</v>
      </c>
    </row>
    <row r="56932" spans="17:63" ht="29.25" customHeight="1" x14ac:dyDescent="0.2">
      <c r="Q56932" s="92" t="s">
        <v>50</v>
      </c>
      <c r="BF56932" s="101" t="s">
        <v>58</v>
      </c>
      <c r="BK56932" s="98" t="s">
        <v>70</v>
      </c>
    </row>
    <row r="56933" spans="17:63" ht="29.25" customHeight="1" x14ac:dyDescent="0.2">
      <c r="Q56933" s="92" t="s">
        <v>50</v>
      </c>
      <c r="BF56933" s="101" t="s">
        <v>58</v>
      </c>
      <c r="BK56933" s="98" t="s">
        <v>70</v>
      </c>
    </row>
    <row r="56934" spans="17:63" ht="29.25" customHeight="1" x14ac:dyDescent="0.2">
      <c r="Q56934" s="92" t="s">
        <v>50</v>
      </c>
      <c r="BF56934" s="101" t="s">
        <v>58</v>
      </c>
      <c r="BK56934" s="98" t="s">
        <v>70</v>
      </c>
    </row>
    <row r="56935" spans="17:63" ht="29.25" customHeight="1" x14ac:dyDescent="0.2">
      <c r="Q56935" s="92" t="s">
        <v>50</v>
      </c>
      <c r="BF56935" s="101" t="s">
        <v>58</v>
      </c>
      <c r="BK56935" s="98" t="s">
        <v>70</v>
      </c>
    </row>
    <row r="56936" spans="17:63" ht="29.25" customHeight="1" x14ac:dyDescent="0.2">
      <c r="Q56936" s="92" t="s">
        <v>50</v>
      </c>
      <c r="BF56936" s="101" t="s">
        <v>58</v>
      </c>
      <c r="BK56936" s="98" t="s">
        <v>70</v>
      </c>
    </row>
    <row r="56937" spans="17:63" ht="29.25" customHeight="1" x14ac:dyDescent="0.2">
      <c r="Q56937" s="92" t="s">
        <v>50</v>
      </c>
      <c r="BF56937" s="101" t="s">
        <v>58</v>
      </c>
      <c r="BK56937" s="98" t="s">
        <v>70</v>
      </c>
    </row>
    <row r="56938" spans="17:63" ht="29.25" customHeight="1" x14ac:dyDescent="0.2">
      <c r="Q56938" s="92" t="s">
        <v>50</v>
      </c>
      <c r="BF56938" s="101" t="s">
        <v>58</v>
      </c>
      <c r="BK56938" s="98" t="s">
        <v>70</v>
      </c>
    </row>
    <row r="56939" spans="17:63" ht="29.25" customHeight="1" x14ac:dyDescent="0.2">
      <c r="Q56939" s="92" t="s">
        <v>50</v>
      </c>
      <c r="BF56939" s="101" t="s">
        <v>58</v>
      </c>
      <c r="BK56939" s="98" t="s">
        <v>70</v>
      </c>
    </row>
    <row r="56940" spans="17:63" ht="29.25" customHeight="1" x14ac:dyDescent="0.2">
      <c r="Q56940" s="92" t="s">
        <v>50</v>
      </c>
      <c r="BF56940" s="101" t="s">
        <v>58</v>
      </c>
      <c r="BK56940" s="98" t="s">
        <v>70</v>
      </c>
    </row>
    <row r="56941" spans="17:63" ht="29.25" customHeight="1" x14ac:dyDescent="0.2">
      <c r="Q56941" s="92" t="s">
        <v>50</v>
      </c>
      <c r="BF56941" s="101" t="s">
        <v>58</v>
      </c>
      <c r="BK56941" s="98" t="s">
        <v>70</v>
      </c>
    </row>
    <row r="56942" spans="17:63" ht="29.25" customHeight="1" x14ac:dyDescent="0.2">
      <c r="Q56942" s="92" t="s">
        <v>50</v>
      </c>
      <c r="BF56942" s="101" t="s">
        <v>58</v>
      </c>
      <c r="BK56942" s="98" t="s">
        <v>70</v>
      </c>
    </row>
    <row r="56943" spans="17:63" ht="29.25" customHeight="1" x14ac:dyDescent="0.2">
      <c r="Q56943" s="92" t="s">
        <v>50</v>
      </c>
      <c r="BF56943" s="101" t="s">
        <v>58</v>
      </c>
      <c r="BK56943" s="98" t="s">
        <v>70</v>
      </c>
    </row>
    <row r="56944" spans="17:63" ht="29.25" customHeight="1" x14ac:dyDescent="0.2">
      <c r="Q56944" s="92" t="s">
        <v>50</v>
      </c>
      <c r="BF56944" s="101" t="s">
        <v>58</v>
      </c>
      <c r="BK56944" s="98" t="s">
        <v>70</v>
      </c>
    </row>
    <row r="56945" spans="17:63" ht="29.25" customHeight="1" x14ac:dyDescent="0.2">
      <c r="Q56945" s="92" t="s">
        <v>50</v>
      </c>
      <c r="BF56945" s="101" t="s">
        <v>58</v>
      </c>
      <c r="BK56945" s="98" t="s">
        <v>70</v>
      </c>
    </row>
    <row r="56946" spans="17:63" ht="29.25" customHeight="1" x14ac:dyDescent="0.2">
      <c r="Q56946" s="92" t="s">
        <v>50</v>
      </c>
      <c r="BF56946" s="101" t="s">
        <v>58</v>
      </c>
      <c r="BK56946" s="98" t="s">
        <v>70</v>
      </c>
    </row>
    <row r="56947" spans="17:63" ht="29.25" customHeight="1" x14ac:dyDescent="0.2">
      <c r="Q56947" s="92" t="s">
        <v>50</v>
      </c>
      <c r="BF56947" s="101" t="s">
        <v>58</v>
      </c>
      <c r="BK56947" s="98" t="s">
        <v>70</v>
      </c>
    </row>
    <row r="56948" spans="17:63" ht="29.25" customHeight="1" x14ac:dyDescent="0.2">
      <c r="Q56948" s="92" t="s">
        <v>50</v>
      </c>
      <c r="BF56948" s="101" t="s">
        <v>58</v>
      </c>
      <c r="BK56948" s="98" t="s">
        <v>70</v>
      </c>
    </row>
    <row r="56949" spans="17:63" ht="29.25" customHeight="1" x14ac:dyDescent="0.2">
      <c r="Q56949" s="92" t="s">
        <v>50</v>
      </c>
      <c r="BF56949" s="101" t="s">
        <v>58</v>
      </c>
      <c r="BK56949" s="98" t="s">
        <v>70</v>
      </c>
    </row>
    <row r="56950" spans="17:63" ht="29.25" customHeight="1" x14ac:dyDescent="0.2">
      <c r="Q56950" s="92" t="s">
        <v>50</v>
      </c>
      <c r="BF56950" s="101" t="s">
        <v>58</v>
      </c>
      <c r="BK56950" s="98" t="s">
        <v>70</v>
      </c>
    </row>
    <row r="56951" spans="17:63" ht="29.25" customHeight="1" x14ac:dyDescent="0.2">
      <c r="Q56951" s="92" t="s">
        <v>50</v>
      </c>
      <c r="BF56951" s="101" t="s">
        <v>58</v>
      </c>
      <c r="BK56951" s="98" t="s">
        <v>70</v>
      </c>
    </row>
    <row r="56952" spans="17:63" ht="29.25" customHeight="1" x14ac:dyDescent="0.2">
      <c r="Q56952" s="92" t="s">
        <v>50</v>
      </c>
      <c r="BF56952" s="101" t="s">
        <v>58</v>
      </c>
      <c r="BK56952" s="98" t="s">
        <v>70</v>
      </c>
    </row>
    <row r="56953" spans="17:63" ht="29.25" customHeight="1" x14ac:dyDescent="0.2">
      <c r="Q56953" s="92" t="s">
        <v>50</v>
      </c>
      <c r="BF56953" s="101" t="s">
        <v>58</v>
      </c>
      <c r="BK56953" s="98" t="s">
        <v>70</v>
      </c>
    </row>
    <row r="56954" spans="17:63" ht="29.25" customHeight="1" x14ac:dyDescent="0.2">
      <c r="Q56954" s="92" t="s">
        <v>50</v>
      </c>
      <c r="BF56954" s="101" t="s">
        <v>58</v>
      </c>
      <c r="BK56954" s="98" t="s">
        <v>70</v>
      </c>
    </row>
    <row r="56955" spans="17:63" ht="29.25" customHeight="1" x14ac:dyDescent="0.2">
      <c r="Q56955" s="92" t="s">
        <v>50</v>
      </c>
      <c r="BF56955" s="101" t="s">
        <v>58</v>
      </c>
      <c r="BK56955" s="98" t="s">
        <v>70</v>
      </c>
    </row>
    <row r="56956" spans="17:63" ht="29.25" customHeight="1" x14ac:dyDescent="0.2">
      <c r="Q56956" s="92" t="s">
        <v>50</v>
      </c>
      <c r="BF56956" s="101" t="s">
        <v>58</v>
      </c>
      <c r="BK56956" s="98" t="s">
        <v>70</v>
      </c>
    </row>
    <row r="56957" spans="17:63" ht="29.25" customHeight="1" x14ac:dyDescent="0.2">
      <c r="Q56957" s="92" t="s">
        <v>50</v>
      </c>
      <c r="BF56957" s="101" t="s">
        <v>58</v>
      </c>
      <c r="BK56957" s="98" t="s">
        <v>70</v>
      </c>
    </row>
    <row r="56958" spans="17:63" ht="29.25" customHeight="1" x14ac:dyDescent="0.2">
      <c r="Q56958" s="92" t="s">
        <v>50</v>
      </c>
      <c r="BF56958" s="101" t="s">
        <v>58</v>
      </c>
      <c r="BK56958" s="98" t="s">
        <v>70</v>
      </c>
    </row>
    <row r="56959" spans="17:63" ht="29.25" customHeight="1" x14ac:dyDescent="0.2">
      <c r="Q56959" s="92" t="s">
        <v>50</v>
      </c>
      <c r="BF56959" s="101" t="s">
        <v>58</v>
      </c>
      <c r="BK56959" s="98" t="s">
        <v>70</v>
      </c>
    </row>
    <row r="56960" spans="17:63" ht="29.25" customHeight="1" x14ac:dyDescent="0.2">
      <c r="Q56960" s="92" t="s">
        <v>50</v>
      </c>
      <c r="BF56960" s="101" t="s">
        <v>58</v>
      </c>
      <c r="BK56960" s="98" t="s">
        <v>70</v>
      </c>
    </row>
    <row r="56961" spans="17:63" ht="29.25" customHeight="1" x14ac:dyDescent="0.2">
      <c r="Q56961" s="92" t="s">
        <v>50</v>
      </c>
      <c r="BF56961" s="101" t="s">
        <v>58</v>
      </c>
      <c r="BK56961" s="98" t="s">
        <v>70</v>
      </c>
    </row>
    <row r="56962" spans="17:63" ht="29.25" customHeight="1" x14ac:dyDescent="0.2">
      <c r="Q56962" s="92" t="s">
        <v>50</v>
      </c>
      <c r="BF56962" s="101" t="s">
        <v>58</v>
      </c>
      <c r="BK56962" s="98" t="s">
        <v>70</v>
      </c>
    </row>
    <row r="56963" spans="17:63" ht="29.25" customHeight="1" x14ac:dyDescent="0.2">
      <c r="Q56963" s="92" t="s">
        <v>50</v>
      </c>
      <c r="BF56963" s="101" t="s">
        <v>58</v>
      </c>
      <c r="BK56963" s="98" t="s">
        <v>70</v>
      </c>
    </row>
    <row r="56964" spans="17:63" ht="29.25" customHeight="1" x14ac:dyDescent="0.2">
      <c r="Q56964" s="92" t="s">
        <v>50</v>
      </c>
      <c r="BF56964" s="101" t="s">
        <v>58</v>
      </c>
      <c r="BK56964" s="98" t="s">
        <v>70</v>
      </c>
    </row>
    <row r="56965" spans="17:63" ht="29.25" customHeight="1" x14ac:dyDescent="0.2">
      <c r="Q56965" s="92" t="s">
        <v>50</v>
      </c>
      <c r="BF56965" s="101" t="s">
        <v>58</v>
      </c>
      <c r="BK56965" s="98" t="s">
        <v>70</v>
      </c>
    </row>
    <row r="56966" spans="17:63" ht="29.25" customHeight="1" x14ac:dyDescent="0.2">
      <c r="Q56966" s="92" t="s">
        <v>50</v>
      </c>
      <c r="BF56966" s="101" t="s">
        <v>58</v>
      </c>
      <c r="BK56966" s="98" t="s">
        <v>70</v>
      </c>
    </row>
    <row r="56967" spans="17:63" ht="29.25" customHeight="1" x14ac:dyDescent="0.2">
      <c r="Q56967" s="92" t="s">
        <v>50</v>
      </c>
      <c r="BF56967" s="101" t="s">
        <v>58</v>
      </c>
      <c r="BK56967" s="98" t="s">
        <v>70</v>
      </c>
    </row>
    <row r="56968" spans="17:63" ht="29.25" customHeight="1" x14ac:dyDescent="0.2">
      <c r="Q56968" s="92" t="s">
        <v>50</v>
      </c>
      <c r="BF56968" s="101" t="s">
        <v>58</v>
      </c>
      <c r="BK56968" s="98" t="s">
        <v>70</v>
      </c>
    </row>
    <row r="56969" spans="17:63" ht="29.25" customHeight="1" x14ac:dyDescent="0.2">
      <c r="Q56969" s="92" t="s">
        <v>50</v>
      </c>
      <c r="BF56969" s="101" t="s">
        <v>58</v>
      </c>
      <c r="BK56969" s="98" t="s">
        <v>70</v>
      </c>
    </row>
    <row r="56970" spans="17:63" ht="29.25" customHeight="1" x14ac:dyDescent="0.2">
      <c r="Q56970" s="92" t="s">
        <v>50</v>
      </c>
      <c r="BF56970" s="101" t="s">
        <v>58</v>
      </c>
      <c r="BK56970" s="98" t="s">
        <v>70</v>
      </c>
    </row>
    <row r="56971" spans="17:63" ht="29.25" customHeight="1" x14ac:dyDescent="0.2">
      <c r="Q56971" s="92" t="s">
        <v>50</v>
      </c>
      <c r="BF56971" s="101" t="s">
        <v>58</v>
      </c>
      <c r="BK56971" s="98" t="s">
        <v>70</v>
      </c>
    </row>
    <row r="56972" spans="17:63" ht="29.25" customHeight="1" x14ac:dyDescent="0.2">
      <c r="Q56972" s="92" t="s">
        <v>50</v>
      </c>
      <c r="BF56972" s="101" t="s">
        <v>58</v>
      </c>
      <c r="BK56972" s="98" t="s">
        <v>70</v>
      </c>
    </row>
    <row r="56973" spans="17:63" ht="29.25" customHeight="1" x14ac:dyDescent="0.2">
      <c r="Q56973" s="92" t="s">
        <v>50</v>
      </c>
      <c r="BF56973" s="101" t="s">
        <v>58</v>
      </c>
      <c r="BK56973" s="98" t="s">
        <v>70</v>
      </c>
    </row>
    <row r="56974" spans="17:63" ht="29.25" customHeight="1" x14ac:dyDescent="0.2">
      <c r="Q56974" s="92" t="s">
        <v>50</v>
      </c>
      <c r="BF56974" s="101" t="s">
        <v>58</v>
      </c>
      <c r="BK56974" s="98" t="s">
        <v>70</v>
      </c>
    </row>
    <row r="56975" spans="17:63" ht="29.25" customHeight="1" x14ac:dyDescent="0.2">
      <c r="Q56975" s="92" t="s">
        <v>50</v>
      </c>
      <c r="BF56975" s="101" t="s">
        <v>58</v>
      </c>
      <c r="BK56975" s="98" t="s">
        <v>70</v>
      </c>
    </row>
    <row r="56976" spans="17:63" ht="29.25" customHeight="1" x14ac:dyDescent="0.2">
      <c r="Q56976" s="92" t="s">
        <v>50</v>
      </c>
      <c r="BF56976" s="101" t="s">
        <v>58</v>
      </c>
      <c r="BK56976" s="98" t="s">
        <v>70</v>
      </c>
    </row>
    <row r="56977" spans="17:63" ht="29.25" customHeight="1" x14ac:dyDescent="0.2">
      <c r="Q56977" s="92" t="s">
        <v>50</v>
      </c>
      <c r="BF56977" s="101" t="s">
        <v>58</v>
      </c>
      <c r="BK56977" s="98" t="s">
        <v>70</v>
      </c>
    </row>
    <row r="56978" spans="17:63" ht="29.25" customHeight="1" x14ac:dyDescent="0.2">
      <c r="Q56978" s="92" t="s">
        <v>50</v>
      </c>
      <c r="BF56978" s="101" t="s">
        <v>58</v>
      </c>
      <c r="BK56978" s="98" t="s">
        <v>70</v>
      </c>
    </row>
    <row r="56979" spans="17:63" ht="29.25" customHeight="1" x14ac:dyDescent="0.2">
      <c r="Q56979" s="92" t="s">
        <v>50</v>
      </c>
      <c r="BF56979" s="101" t="s">
        <v>58</v>
      </c>
      <c r="BK56979" s="98" t="s">
        <v>70</v>
      </c>
    </row>
    <row r="56980" spans="17:63" ht="29.25" customHeight="1" x14ac:dyDescent="0.2">
      <c r="Q56980" s="92" t="s">
        <v>50</v>
      </c>
      <c r="BF56980" s="101" t="s">
        <v>58</v>
      </c>
      <c r="BK56980" s="98" t="s">
        <v>70</v>
      </c>
    </row>
    <row r="56981" spans="17:63" ht="29.25" customHeight="1" x14ac:dyDescent="0.2">
      <c r="Q56981" s="92" t="s">
        <v>50</v>
      </c>
      <c r="BF56981" s="101" t="s">
        <v>58</v>
      </c>
      <c r="BK56981" s="98" t="s">
        <v>70</v>
      </c>
    </row>
    <row r="56982" spans="17:63" ht="29.25" customHeight="1" x14ac:dyDescent="0.2">
      <c r="Q56982" s="92" t="s">
        <v>50</v>
      </c>
      <c r="BF56982" s="101" t="s">
        <v>58</v>
      </c>
      <c r="BK56982" s="98" t="s">
        <v>70</v>
      </c>
    </row>
    <row r="56983" spans="17:63" ht="29.25" customHeight="1" x14ac:dyDescent="0.2">
      <c r="Q56983" s="92" t="s">
        <v>50</v>
      </c>
      <c r="BF56983" s="101" t="s">
        <v>58</v>
      </c>
      <c r="BK56983" s="98" t="s">
        <v>70</v>
      </c>
    </row>
    <row r="56984" spans="17:63" ht="29.25" customHeight="1" x14ac:dyDescent="0.2">
      <c r="Q56984" s="92" t="s">
        <v>50</v>
      </c>
      <c r="BF56984" s="101" t="s">
        <v>58</v>
      </c>
      <c r="BK56984" s="98" t="s">
        <v>70</v>
      </c>
    </row>
    <row r="56985" spans="17:63" ht="29.25" customHeight="1" x14ac:dyDescent="0.2">
      <c r="Q56985" s="92" t="s">
        <v>50</v>
      </c>
      <c r="BF56985" s="101" t="s">
        <v>58</v>
      </c>
      <c r="BK56985" s="98" t="s">
        <v>70</v>
      </c>
    </row>
    <row r="56986" spans="17:63" ht="29.25" customHeight="1" x14ac:dyDescent="0.2">
      <c r="Q56986" s="92" t="s">
        <v>50</v>
      </c>
      <c r="BF56986" s="101" t="s">
        <v>58</v>
      </c>
      <c r="BK56986" s="98" t="s">
        <v>70</v>
      </c>
    </row>
    <row r="56987" spans="17:63" ht="29.25" customHeight="1" x14ac:dyDescent="0.2">
      <c r="Q56987" s="92" t="s">
        <v>50</v>
      </c>
      <c r="BF56987" s="101" t="s">
        <v>58</v>
      </c>
      <c r="BK56987" s="98" t="s">
        <v>70</v>
      </c>
    </row>
    <row r="56988" spans="17:63" ht="29.25" customHeight="1" x14ac:dyDescent="0.2">
      <c r="Q56988" s="92" t="s">
        <v>50</v>
      </c>
      <c r="BF56988" s="101" t="s">
        <v>58</v>
      </c>
      <c r="BK56988" s="98" t="s">
        <v>70</v>
      </c>
    </row>
    <row r="56989" spans="17:63" ht="29.25" customHeight="1" x14ac:dyDescent="0.2">
      <c r="Q56989" s="92" t="s">
        <v>50</v>
      </c>
      <c r="BF56989" s="101" t="s">
        <v>58</v>
      </c>
      <c r="BK56989" s="98" t="s">
        <v>70</v>
      </c>
    </row>
    <row r="56990" spans="17:63" ht="29.25" customHeight="1" x14ac:dyDescent="0.2">
      <c r="Q56990" s="92" t="s">
        <v>50</v>
      </c>
      <c r="BF56990" s="101" t="s">
        <v>58</v>
      </c>
      <c r="BK56990" s="98" t="s">
        <v>70</v>
      </c>
    </row>
    <row r="56991" spans="17:63" ht="29.25" customHeight="1" x14ac:dyDescent="0.2">
      <c r="Q56991" s="92" t="s">
        <v>50</v>
      </c>
      <c r="BF56991" s="101" t="s">
        <v>58</v>
      </c>
      <c r="BK56991" s="98" t="s">
        <v>70</v>
      </c>
    </row>
    <row r="56992" spans="17:63" ht="29.25" customHeight="1" x14ac:dyDescent="0.2">
      <c r="Q56992" s="92" t="s">
        <v>50</v>
      </c>
      <c r="BF56992" s="101" t="s">
        <v>58</v>
      </c>
      <c r="BK56992" s="98" t="s">
        <v>70</v>
      </c>
    </row>
    <row r="56993" spans="17:63" ht="29.25" customHeight="1" x14ac:dyDescent="0.2">
      <c r="Q56993" s="92" t="s">
        <v>50</v>
      </c>
      <c r="BF56993" s="101" t="s">
        <v>58</v>
      </c>
      <c r="BK56993" s="98" t="s">
        <v>70</v>
      </c>
    </row>
    <row r="56994" spans="17:63" ht="29.25" customHeight="1" x14ac:dyDescent="0.2">
      <c r="Q56994" s="92" t="s">
        <v>50</v>
      </c>
      <c r="BF56994" s="101" t="s">
        <v>58</v>
      </c>
      <c r="BK56994" s="98" t="s">
        <v>70</v>
      </c>
    </row>
    <row r="56995" spans="17:63" ht="29.25" customHeight="1" x14ac:dyDescent="0.2">
      <c r="Q56995" s="92" t="s">
        <v>50</v>
      </c>
      <c r="BF56995" s="101" t="s">
        <v>58</v>
      </c>
      <c r="BK56995" s="98" t="s">
        <v>70</v>
      </c>
    </row>
    <row r="56996" spans="17:63" ht="29.25" customHeight="1" x14ac:dyDescent="0.2">
      <c r="Q56996" s="92" t="s">
        <v>50</v>
      </c>
      <c r="BF56996" s="101" t="s">
        <v>58</v>
      </c>
      <c r="BK56996" s="98" t="s">
        <v>70</v>
      </c>
    </row>
    <row r="56997" spans="17:63" ht="29.25" customHeight="1" x14ac:dyDescent="0.2">
      <c r="Q56997" s="92" t="s">
        <v>50</v>
      </c>
      <c r="BF56997" s="101" t="s">
        <v>58</v>
      </c>
      <c r="BK56997" s="98" t="s">
        <v>70</v>
      </c>
    </row>
    <row r="56998" spans="17:63" ht="29.25" customHeight="1" x14ac:dyDescent="0.2">
      <c r="Q56998" s="92" t="s">
        <v>50</v>
      </c>
      <c r="BF56998" s="101" t="s">
        <v>58</v>
      </c>
      <c r="BK56998" s="98" t="s">
        <v>70</v>
      </c>
    </row>
    <row r="56999" spans="17:63" ht="29.25" customHeight="1" x14ac:dyDescent="0.2">
      <c r="Q56999" s="92" t="s">
        <v>50</v>
      </c>
      <c r="BF56999" s="101" t="s">
        <v>58</v>
      </c>
      <c r="BK56999" s="98" t="s">
        <v>70</v>
      </c>
    </row>
    <row r="57000" spans="17:63" ht="29.25" customHeight="1" x14ac:dyDescent="0.2">
      <c r="Q57000" s="92" t="s">
        <v>50</v>
      </c>
      <c r="BF57000" s="101" t="s">
        <v>58</v>
      </c>
      <c r="BK57000" s="98" t="s">
        <v>70</v>
      </c>
    </row>
    <row r="57001" spans="17:63" ht="29.25" customHeight="1" x14ac:dyDescent="0.2">
      <c r="Q57001" s="92" t="s">
        <v>50</v>
      </c>
      <c r="BF57001" s="101" t="s">
        <v>58</v>
      </c>
      <c r="BK57001" s="98" t="s">
        <v>70</v>
      </c>
    </row>
    <row r="57002" spans="17:63" ht="29.25" customHeight="1" x14ac:dyDescent="0.2">
      <c r="Q57002" s="92" t="s">
        <v>50</v>
      </c>
      <c r="BF57002" s="101" t="s">
        <v>58</v>
      </c>
      <c r="BK57002" s="98" t="s">
        <v>70</v>
      </c>
    </row>
    <row r="57003" spans="17:63" ht="29.25" customHeight="1" x14ac:dyDescent="0.2">
      <c r="Q57003" s="92" t="s">
        <v>50</v>
      </c>
      <c r="BF57003" s="101" t="s">
        <v>58</v>
      </c>
      <c r="BK57003" s="98" t="s">
        <v>70</v>
      </c>
    </row>
    <row r="57004" spans="17:63" ht="29.25" customHeight="1" x14ac:dyDescent="0.2">
      <c r="Q57004" s="92" t="s">
        <v>50</v>
      </c>
      <c r="BF57004" s="101" t="s">
        <v>58</v>
      </c>
      <c r="BK57004" s="98" t="s">
        <v>70</v>
      </c>
    </row>
    <row r="57005" spans="17:63" ht="29.25" customHeight="1" x14ac:dyDescent="0.2">
      <c r="Q57005" s="92" t="s">
        <v>50</v>
      </c>
      <c r="BF57005" s="101" t="s">
        <v>58</v>
      </c>
      <c r="BK57005" s="98" t="s">
        <v>70</v>
      </c>
    </row>
    <row r="57006" spans="17:63" ht="29.25" customHeight="1" x14ac:dyDescent="0.2">
      <c r="Q57006" s="92" t="s">
        <v>50</v>
      </c>
      <c r="BF57006" s="101" t="s">
        <v>58</v>
      </c>
      <c r="BK57006" s="98" t="s">
        <v>70</v>
      </c>
    </row>
    <row r="57007" spans="17:63" ht="29.25" customHeight="1" x14ac:dyDescent="0.2">
      <c r="Q57007" s="92" t="s">
        <v>50</v>
      </c>
      <c r="BF57007" s="101" t="s">
        <v>58</v>
      </c>
      <c r="BK57007" s="98" t="s">
        <v>70</v>
      </c>
    </row>
    <row r="57008" spans="17:63" ht="29.25" customHeight="1" x14ac:dyDescent="0.2">
      <c r="Q57008" s="92" t="s">
        <v>50</v>
      </c>
      <c r="BF57008" s="101" t="s">
        <v>58</v>
      </c>
      <c r="BK57008" s="98" t="s">
        <v>70</v>
      </c>
    </row>
    <row r="57009" spans="17:63" ht="29.25" customHeight="1" x14ac:dyDescent="0.2">
      <c r="Q57009" s="92" t="s">
        <v>50</v>
      </c>
      <c r="BF57009" s="101" t="s">
        <v>58</v>
      </c>
      <c r="BK57009" s="98" t="s">
        <v>70</v>
      </c>
    </row>
    <row r="57010" spans="17:63" ht="29.25" customHeight="1" x14ac:dyDescent="0.2">
      <c r="Q57010" s="92" t="s">
        <v>50</v>
      </c>
      <c r="BF57010" s="101" t="s">
        <v>58</v>
      </c>
      <c r="BK57010" s="98" t="s">
        <v>70</v>
      </c>
    </row>
    <row r="57011" spans="17:63" ht="29.25" customHeight="1" x14ac:dyDescent="0.2">
      <c r="Q57011" s="92" t="s">
        <v>50</v>
      </c>
      <c r="BF57011" s="101" t="s">
        <v>58</v>
      </c>
      <c r="BK57011" s="98" t="s">
        <v>70</v>
      </c>
    </row>
    <row r="57012" spans="17:63" ht="29.25" customHeight="1" x14ac:dyDescent="0.2">
      <c r="Q57012" s="92" t="s">
        <v>50</v>
      </c>
      <c r="BF57012" s="101" t="s">
        <v>58</v>
      </c>
      <c r="BK57012" s="98" t="s">
        <v>70</v>
      </c>
    </row>
    <row r="57013" spans="17:63" ht="29.25" customHeight="1" x14ac:dyDescent="0.2">
      <c r="Q57013" s="92" t="s">
        <v>50</v>
      </c>
      <c r="BF57013" s="101" t="s">
        <v>58</v>
      </c>
      <c r="BK57013" s="98" t="s">
        <v>70</v>
      </c>
    </row>
    <row r="57014" spans="17:63" ht="29.25" customHeight="1" x14ac:dyDescent="0.2">
      <c r="Q57014" s="92" t="s">
        <v>50</v>
      </c>
      <c r="BF57014" s="101" t="s">
        <v>58</v>
      </c>
      <c r="BK57014" s="98" t="s">
        <v>70</v>
      </c>
    </row>
    <row r="57015" spans="17:63" ht="29.25" customHeight="1" x14ac:dyDescent="0.2">
      <c r="Q57015" s="92" t="s">
        <v>50</v>
      </c>
      <c r="BF57015" s="101" t="s">
        <v>58</v>
      </c>
      <c r="BK57015" s="98" t="s">
        <v>70</v>
      </c>
    </row>
    <row r="57016" spans="17:63" ht="29.25" customHeight="1" x14ac:dyDescent="0.2">
      <c r="Q57016" s="92" t="s">
        <v>50</v>
      </c>
      <c r="BF57016" s="101" t="s">
        <v>58</v>
      </c>
      <c r="BK57016" s="98" t="s">
        <v>70</v>
      </c>
    </row>
    <row r="57017" spans="17:63" ht="29.25" customHeight="1" x14ac:dyDescent="0.2">
      <c r="Q57017" s="92" t="s">
        <v>50</v>
      </c>
      <c r="BF57017" s="101" t="s">
        <v>58</v>
      </c>
      <c r="BK57017" s="98" t="s">
        <v>70</v>
      </c>
    </row>
    <row r="57018" spans="17:63" ht="29.25" customHeight="1" x14ac:dyDescent="0.2">
      <c r="Q57018" s="92" t="s">
        <v>50</v>
      </c>
      <c r="BF57018" s="101" t="s">
        <v>58</v>
      </c>
      <c r="BK57018" s="98" t="s">
        <v>70</v>
      </c>
    </row>
    <row r="57019" spans="17:63" ht="29.25" customHeight="1" x14ac:dyDescent="0.2">
      <c r="Q57019" s="92" t="s">
        <v>50</v>
      </c>
      <c r="BF57019" s="101" t="s">
        <v>58</v>
      </c>
      <c r="BK57019" s="98" t="s">
        <v>70</v>
      </c>
    </row>
    <row r="57020" spans="17:63" ht="29.25" customHeight="1" x14ac:dyDescent="0.2">
      <c r="Q57020" s="92" t="s">
        <v>50</v>
      </c>
      <c r="BF57020" s="101" t="s">
        <v>58</v>
      </c>
      <c r="BK57020" s="98" t="s">
        <v>70</v>
      </c>
    </row>
    <row r="57021" spans="17:63" ht="29.25" customHeight="1" x14ac:dyDescent="0.2">
      <c r="Q57021" s="92" t="s">
        <v>50</v>
      </c>
      <c r="BF57021" s="101" t="s">
        <v>58</v>
      </c>
      <c r="BK57021" s="98" t="s">
        <v>70</v>
      </c>
    </row>
    <row r="57022" spans="17:63" ht="29.25" customHeight="1" x14ac:dyDescent="0.2">
      <c r="Q57022" s="92" t="s">
        <v>50</v>
      </c>
      <c r="BF57022" s="101" t="s">
        <v>58</v>
      </c>
      <c r="BK57022" s="98" t="s">
        <v>70</v>
      </c>
    </row>
    <row r="57023" spans="17:63" ht="29.25" customHeight="1" x14ac:dyDescent="0.2">
      <c r="Q57023" s="92" t="s">
        <v>50</v>
      </c>
      <c r="BF57023" s="101" t="s">
        <v>58</v>
      </c>
      <c r="BK57023" s="98" t="s">
        <v>70</v>
      </c>
    </row>
    <row r="57024" spans="17:63" ht="29.25" customHeight="1" x14ac:dyDescent="0.2">
      <c r="Q57024" s="92" t="s">
        <v>50</v>
      </c>
      <c r="BF57024" s="101" t="s">
        <v>58</v>
      </c>
      <c r="BK57024" s="98" t="s">
        <v>70</v>
      </c>
    </row>
    <row r="57025" spans="17:63" ht="29.25" customHeight="1" x14ac:dyDescent="0.2">
      <c r="Q57025" s="92" t="s">
        <v>50</v>
      </c>
      <c r="BF57025" s="101" t="s">
        <v>58</v>
      </c>
      <c r="BK57025" s="98" t="s">
        <v>70</v>
      </c>
    </row>
    <row r="57026" spans="17:63" ht="29.25" customHeight="1" x14ac:dyDescent="0.2">
      <c r="Q57026" s="92" t="s">
        <v>50</v>
      </c>
      <c r="BF57026" s="101" t="s">
        <v>58</v>
      </c>
      <c r="BK57026" s="98" t="s">
        <v>70</v>
      </c>
    </row>
    <row r="57027" spans="17:63" ht="29.25" customHeight="1" x14ac:dyDescent="0.2">
      <c r="Q57027" s="92" t="s">
        <v>50</v>
      </c>
      <c r="BF57027" s="101" t="s">
        <v>58</v>
      </c>
      <c r="BK57027" s="98" t="s">
        <v>70</v>
      </c>
    </row>
    <row r="57028" spans="17:63" ht="29.25" customHeight="1" x14ac:dyDescent="0.2">
      <c r="Q57028" s="92" t="s">
        <v>50</v>
      </c>
      <c r="BF57028" s="101" t="s">
        <v>58</v>
      </c>
      <c r="BK57028" s="98" t="s">
        <v>70</v>
      </c>
    </row>
    <row r="57029" spans="17:63" ht="29.25" customHeight="1" x14ac:dyDescent="0.2">
      <c r="Q57029" s="92" t="s">
        <v>50</v>
      </c>
      <c r="BF57029" s="101" t="s">
        <v>58</v>
      </c>
      <c r="BK57029" s="98" t="s">
        <v>70</v>
      </c>
    </row>
    <row r="57030" spans="17:63" ht="29.25" customHeight="1" x14ac:dyDescent="0.2">
      <c r="Q57030" s="92" t="s">
        <v>50</v>
      </c>
      <c r="BF57030" s="101" t="s">
        <v>58</v>
      </c>
      <c r="BK57030" s="98" t="s">
        <v>70</v>
      </c>
    </row>
    <row r="57031" spans="17:63" ht="29.25" customHeight="1" x14ac:dyDescent="0.2">
      <c r="Q57031" s="92" t="s">
        <v>50</v>
      </c>
      <c r="BF57031" s="101" t="s">
        <v>58</v>
      </c>
      <c r="BK57031" s="98" t="s">
        <v>70</v>
      </c>
    </row>
    <row r="57032" spans="17:63" ht="29.25" customHeight="1" x14ac:dyDescent="0.2">
      <c r="Q57032" s="92" t="s">
        <v>50</v>
      </c>
      <c r="BF57032" s="101" t="s">
        <v>58</v>
      </c>
      <c r="BK57032" s="98" t="s">
        <v>70</v>
      </c>
    </row>
    <row r="57033" spans="17:63" ht="29.25" customHeight="1" x14ac:dyDescent="0.2">
      <c r="Q57033" s="92" t="s">
        <v>50</v>
      </c>
      <c r="BF57033" s="101" t="s">
        <v>58</v>
      </c>
      <c r="BK57033" s="98" t="s">
        <v>70</v>
      </c>
    </row>
    <row r="57034" spans="17:63" ht="29.25" customHeight="1" x14ac:dyDescent="0.2">
      <c r="Q57034" s="92" t="s">
        <v>50</v>
      </c>
      <c r="BF57034" s="101" t="s">
        <v>58</v>
      </c>
      <c r="BK57034" s="98" t="s">
        <v>70</v>
      </c>
    </row>
    <row r="57035" spans="17:63" ht="29.25" customHeight="1" x14ac:dyDescent="0.2">
      <c r="Q57035" s="92" t="s">
        <v>50</v>
      </c>
      <c r="BF57035" s="101" t="s">
        <v>58</v>
      </c>
      <c r="BK57035" s="98" t="s">
        <v>70</v>
      </c>
    </row>
    <row r="57036" spans="17:63" ht="29.25" customHeight="1" x14ac:dyDescent="0.2">
      <c r="Q57036" s="92" t="s">
        <v>50</v>
      </c>
      <c r="BF57036" s="101" t="s">
        <v>58</v>
      </c>
      <c r="BK57036" s="98" t="s">
        <v>70</v>
      </c>
    </row>
    <row r="57037" spans="17:63" ht="29.25" customHeight="1" x14ac:dyDescent="0.2">
      <c r="Q57037" s="92" t="s">
        <v>50</v>
      </c>
      <c r="BF57037" s="101" t="s">
        <v>58</v>
      </c>
      <c r="BK57037" s="98" t="s">
        <v>70</v>
      </c>
    </row>
    <row r="57038" spans="17:63" ht="29.25" customHeight="1" x14ac:dyDescent="0.2">
      <c r="Q57038" s="92" t="s">
        <v>50</v>
      </c>
      <c r="BF57038" s="101" t="s">
        <v>58</v>
      </c>
      <c r="BK57038" s="98" t="s">
        <v>70</v>
      </c>
    </row>
    <row r="57039" spans="17:63" ht="29.25" customHeight="1" x14ac:dyDescent="0.2">
      <c r="Q57039" s="92" t="s">
        <v>50</v>
      </c>
      <c r="BF57039" s="101" t="s">
        <v>58</v>
      </c>
      <c r="BK57039" s="98" t="s">
        <v>70</v>
      </c>
    </row>
    <row r="57040" spans="17:63" ht="29.25" customHeight="1" x14ac:dyDescent="0.2">
      <c r="Q57040" s="92" t="s">
        <v>50</v>
      </c>
      <c r="BF57040" s="101" t="s">
        <v>58</v>
      </c>
      <c r="BK57040" s="98" t="s">
        <v>70</v>
      </c>
    </row>
    <row r="57041" spans="17:63" ht="29.25" customHeight="1" x14ac:dyDescent="0.2">
      <c r="Q57041" s="92" t="s">
        <v>50</v>
      </c>
      <c r="BF57041" s="101" t="s">
        <v>58</v>
      </c>
      <c r="BK57041" s="98" t="s">
        <v>70</v>
      </c>
    </row>
    <row r="57042" spans="17:63" ht="29.25" customHeight="1" x14ac:dyDescent="0.2">
      <c r="Q57042" s="92" t="s">
        <v>50</v>
      </c>
      <c r="BF57042" s="101" t="s">
        <v>58</v>
      </c>
      <c r="BK57042" s="98" t="s">
        <v>70</v>
      </c>
    </row>
    <row r="57043" spans="17:63" ht="29.25" customHeight="1" x14ac:dyDescent="0.2">
      <c r="Q57043" s="92" t="s">
        <v>50</v>
      </c>
      <c r="BF57043" s="101" t="s">
        <v>58</v>
      </c>
      <c r="BK57043" s="98" t="s">
        <v>70</v>
      </c>
    </row>
    <row r="57044" spans="17:63" ht="29.25" customHeight="1" x14ac:dyDescent="0.2">
      <c r="Q57044" s="92" t="s">
        <v>50</v>
      </c>
      <c r="BF57044" s="101" t="s">
        <v>58</v>
      </c>
      <c r="BK57044" s="98" t="s">
        <v>70</v>
      </c>
    </row>
    <row r="57045" spans="17:63" ht="29.25" customHeight="1" x14ac:dyDescent="0.2">
      <c r="Q57045" s="92" t="s">
        <v>50</v>
      </c>
      <c r="BF57045" s="101" t="s">
        <v>58</v>
      </c>
      <c r="BK57045" s="98" t="s">
        <v>70</v>
      </c>
    </row>
    <row r="57046" spans="17:63" ht="29.25" customHeight="1" x14ac:dyDescent="0.2">
      <c r="Q57046" s="92" t="s">
        <v>50</v>
      </c>
      <c r="BF57046" s="101" t="s">
        <v>58</v>
      </c>
      <c r="BK57046" s="98" t="s">
        <v>70</v>
      </c>
    </row>
    <row r="57047" spans="17:63" ht="29.25" customHeight="1" x14ac:dyDescent="0.2">
      <c r="Q57047" s="92" t="s">
        <v>50</v>
      </c>
      <c r="BF57047" s="101" t="s">
        <v>58</v>
      </c>
      <c r="BK57047" s="98" t="s">
        <v>70</v>
      </c>
    </row>
    <row r="57048" spans="17:63" ht="29.25" customHeight="1" x14ac:dyDescent="0.2">
      <c r="Q57048" s="92" t="s">
        <v>50</v>
      </c>
      <c r="BF57048" s="101" t="s">
        <v>58</v>
      </c>
      <c r="BK57048" s="98" t="s">
        <v>70</v>
      </c>
    </row>
    <row r="57049" spans="17:63" ht="29.25" customHeight="1" x14ac:dyDescent="0.2">
      <c r="Q57049" s="92" t="s">
        <v>50</v>
      </c>
      <c r="BF57049" s="101" t="s">
        <v>58</v>
      </c>
      <c r="BK57049" s="98" t="s">
        <v>70</v>
      </c>
    </row>
    <row r="57050" spans="17:63" ht="29.25" customHeight="1" x14ac:dyDescent="0.2">
      <c r="Q57050" s="92" t="s">
        <v>50</v>
      </c>
      <c r="BF57050" s="101" t="s">
        <v>58</v>
      </c>
      <c r="BK57050" s="98" t="s">
        <v>70</v>
      </c>
    </row>
    <row r="57051" spans="17:63" ht="29.25" customHeight="1" x14ac:dyDescent="0.2">
      <c r="Q57051" s="92" t="s">
        <v>50</v>
      </c>
      <c r="BF57051" s="101" t="s">
        <v>58</v>
      </c>
      <c r="BK57051" s="98" t="s">
        <v>70</v>
      </c>
    </row>
    <row r="57052" spans="17:63" ht="29.25" customHeight="1" x14ac:dyDescent="0.2">
      <c r="Q57052" s="92" t="s">
        <v>50</v>
      </c>
      <c r="BF57052" s="101" t="s">
        <v>58</v>
      </c>
      <c r="BK57052" s="98" t="s">
        <v>70</v>
      </c>
    </row>
    <row r="57053" spans="17:63" ht="29.25" customHeight="1" x14ac:dyDescent="0.2">
      <c r="Q57053" s="92" t="s">
        <v>50</v>
      </c>
      <c r="BF57053" s="101" t="s">
        <v>58</v>
      </c>
      <c r="BK57053" s="98" t="s">
        <v>70</v>
      </c>
    </row>
    <row r="57054" spans="17:63" ht="29.25" customHeight="1" x14ac:dyDescent="0.2">
      <c r="Q57054" s="92" t="s">
        <v>50</v>
      </c>
      <c r="BF57054" s="101" t="s">
        <v>58</v>
      </c>
      <c r="BK57054" s="98" t="s">
        <v>70</v>
      </c>
    </row>
    <row r="57055" spans="17:63" ht="29.25" customHeight="1" x14ac:dyDescent="0.2">
      <c r="Q57055" s="92" t="s">
        <v>50</v>
      </c>
      <c r="BF57055" s="101" t="s">
        <v>58</v>
      </c>
      <c r="BK57055" s="98" t="s">
        <v>70</v>
      </c>
    </row>
    <row r="57056" spans="17:63" ht="29.25" customHeight="1" x14ac:dyDescent="0.2">
      <c r="Q57056" s="92" t="s">
        <v>50</v>
      </c>
      <c r="BF57056" s="101" t="s">
        <v>58</v>
      </c>
      <c r="BK57056" s="98" t="s">
        <v>70</v>
      </c>
    </row>
    <row r="57057" spans="17:63" ht="29.25" customHeight="1" x14ac:dyDescent="0.2">
      <c r="Q57057" s="92" t="s">
        <v>50</v>
      </c>
      <c r="BF57057" s="101" t="s">
        <v>58</v>
      </c>
      <c r="BK57057" s="98" t="s">
        <v>70</v>
      </c>
    </row>
    <row r="57058" spans="17:63" ht="29.25" customHeight="1" x14ac:dyDescent="0.2">
      <c r="Q57058" s="92" t="s">
        <v>50</v>
      </c>
      <c r="BF57058" s="101" t="s">
        <v>58</v>
      </c>
      <c r="BK57058" s="98" t="s">
        <v>70</v>
      </c>
    </row>
    <row r="57059" spans="17:63" ht="29.25" customHeight="1" x14ac:dyDescent="0.2">
      <c r="Q57059" s="92" t="s">
        <v>50</v>
      </c>
      <c r="BF57059" s="101" t="s">
        <v>58</v>
      </c>
      <c r="BK57059" s="98" t="s">
        <v>70</v>
      </c>
    </row>
    <row r="57060" spans="17:63" ht="29.25" customHeight="1" x14ac:dyDescent="0.2">
      <c r="Q57060" s="92" t="s">
        <v>50</v>
      </c>
      <c r="BF57060" s="101" t="s">
        <v>58</v>
      </c>
      <c r="BK57060" s="98" t="s">
        <v>70</v>
      </c>
    </row>
    <row r="57061" spans="17:63" ht="29.25" customHeight="1" x14ac:dyDescent="0.2">
      <c r="Q57061" s="92" t="s">
        <v>50</v>
      </c>
      <c r="BF57061" s="101" t="s">
        <v>58</v>
      </c>
      <c r="BK57061" s="98" t="s">
        <v>70</v>
      </c>
    </row>
    <row r="57062" spans="17:63" ht="29.25" customHeight="1" x14ac:dyDescent="0.2">
      <c r="Q57062" s="92" t="s">
        <v>50</v>
      </c>
      <c r="BF57062" s="101" t="s">
        <v>58</v>
      </c>
      <c r="BK57062" s="98" t="s">
        <v>70</v>
      </c>
    </row>
    <row r="57063" spans="17:63" ht="29.25" customHeight="1" x14ac:dyDescent="0.2">
      <c r="Q57063" s="92" t="s">
        <v>50</v>
      </c>
      <c r="BF57063" s="101" t="s">
        <v>58</v>
      </c>
      <c r="BK57063" s="98" t="s">
        <v>70</v>
      </c>
    </row>
    <row r="57064" spans="17:63" ht="29.25" customHeight="1" x14ac:dyDescent="0.2">
      <c r="Q57064" s="92" t="s">
        <v>50</v>
      </c>
      <c r="BF57064" s="101" t="s">
        <v>58</v>
      </c>
      <c r="BK57064" s="98" t="s">
        <v>70</v>
      </c>
    </row>
    <row r="57065" spans="17:63" ht="29.25" customHeight="1" x14ac:dyDescent="0.2">
      <c r="Q57065" s="92" t="s">
        <v>50</v>
      </c>
      <c r="BF57065" s="101" t="s">
        <v>58</v>
      </c>
      <c r="BK57065" s="98" t="s">
        <v>70</v>
      </c>
    </row>
    <row r="57066" spans="17:63" ht="29.25" customHeight="1" x14ac:dyDescent="0.2">
      <c r="Q57066" s="92" t="s">
        <v>50</v>
      </c>
      <c r="BF57066" s="101" t="s">
        <v>58</v>
      </c>
      <c r="BK57066" s="98" t="s">
        <v>70</v>
      </c>
    </row>
    <row r="57067" spans="17:63" ht="29.25" customHeight="1" x14ac:dyDescent="0.2">
      <c r="Q57067" s="92" t="s">
        <v>50</v>
      </c>
      <c r="BF57067" s="101" t="s">
        <v>58</v>
      </c>
      <c r="BK57067" s="98" t="s">
        <v>70</v>
      </c>
    </row>
    <row r="57068" spans="17:63" ht="29.25" customHeight="1" x14ac:dyDescent="0.2">
      <c r="Q57068" s="92" t="s">
        <v>50</v>
      </c>
      <c r="BF57068" s="101" t="s">
        <v>58</v>
      </c>
      <c r="BK57068" s="98" t="s">
        <v>70</v>
      </c>
    </row>
    <row r="57069" spans="17:63" ht="29.25" customHeight="1" x14ac:dyDescent="0.2">
      <c r="Q57069" s="92" t="s">
        <v>50</v>
      </c>
      <c r="BF57069" s="101" t="s">
        <v>58</v>
      </c>
      <c r="BK57069" s="98" t="s">
        <v>70</v>
      </c>
    </row>
    <row r="57070" spans="17:63" ht="29.25" customHeight="1" x14ac:dyDescent="0.2">
      <c r="Q57070" s="92" t="s">
        <v>50</v>
      </c>
      <c r="BF57070" s="101" t="s">
        <v>58</v>
      </c>
      <c r="BK57070" s="98" t="s">
        <v>70</v>
      </c>
    </row>
    <row r="57071" spans="17:63" ht="29.25" customHeight="1" x14ac:dyDescent="0.2">
      <c r="Q57071" s="92" t="s">
        <v>50</v>
      </c>
      <c r="BF57071" s="101" t="s">
        <v>58</v>
      </c>
      <c r="BK57071" s="98" t="s">
        <v>70</v>
      </c>
    </row>
    <row r="57072" spans="17:63" ht="29.25" customHeight="1" x14ac:dyDescent="0.2">
      <c r="Q57072" s="92" t="s">
        <v>50</v>
      </c>
      <c r="BF57072" s="101" t="s">
        <v>58</v>
      </c>
      <c r="BK57072" s="98" t="s">
        <v>70</v>
      </c>
    </row>
    <row r="57073" spans="17:63" ht="29.25" customHeight="1" x14ac:dyDescent="0.2">
      <c r="Q57073" s="92" t="s">
        <v>50</v>
      </c>
      <c r="BF57073" s="101" t="s">
        <v>58</v>
      </c>
      <c r="BK57073" s="98" t="s">
        <v>70</v>
      </c>
    </row>
    <row r="57074" spans="17:63" ht="29.25" customHeight="1" x14ac:dyDescent="0.2">
      <c r="Q57074" s="92" t="s">
        <v>50</v>
      </c>
      <c r="BF57074" s="101" t="s">
        <v>58</v>
      </c>
      <c r="BK57074" s="98" t="s">
        <v>70</v>
      </c>
    </row>
    <row r="57075" spans="17:63" ht="29.25" customHeight="1" x14ac:dyDescent="0.2">
      <c r="Q57075" s="92" t="s">
        <v>50</v>
      </c>
      <c r="BF57075" s="101" t="s">
        <v>58</v>
      </c>
      <c r="BK57075" s="98" t="s">
        <v>70</v>
      </c>
    </row>
    <row r="57076" spans="17:63" ht="29.25" customHeight="1" x14ac:dyDescent="0.2">
      <c r="Q57076" s="92" t="s">
        <v>50</v>
      </c>
      <c r="BF57076" s="101" t="s">
        <v>58</v>
      </c>
      <c r="BK57076" s="98" t="s">
        <v>70</v>
      </c>
    </row>
    <row r="57077" spans="17:63" ht="29.25" customHeight="1" x14ac:dyDescent="0.2">
      <c r="Q57077" s="92" t="s">
        <v>50</v>
      </c>
      <c r="BF57077" s="101" t="s">
        <v>58</v>
      </c>
      <c r="BK57077" s="98" t="s">
        <v>70</v>
      </c>
    </row>
    <row r="57078" spans="17:63" ht="29.25" customHeight="1" x14ac:dyDescent="0.2">
      <c r="Q57078" s="92" t="s">
        <v>50</v>
      </c>
      <c r="BF57078" s="101" t="s">
        <v>58</v>
      </c>
      <c r="BK57078" s="98" t="s">
        <v>70</v>
      </c>
    </row>
    <row r="57079" spans="17:63" ht="29.25" customHeight="1" x14ac:dyDescent="0.2">
      <c r="Q57079" s="92" t="s">
        <v>50</v>
      </c>
      <c r="BF57079" s="101" t="s">
        <v>58</v>
      </c>
      <c r="BK57079" s="98" t="s">
        <v>70</v>
      </c>
    </row>
    <row r="57080" spans="17:63" ht="29.25" customHeight="1" x14ac:dyDescent="0.2">
      <c r="Q57080" s="92" t="s">
        <v>50</v>
      </c>
      <c r="BF57080" s="101" t="s">
        <v>58</v>
      </c>
      <c r="BK57080" s="98" t="s">
        <v>70</v>
      </c>
    </row>
    <row r="57081" spans="17:63" ht="29.25" customHeight="1" x14ac:dyDescent="0.2">
      <c r="Q57081" s="92" t="s">
        <v>50</v>
      </c>
      <c r="BF57081" s="101" t="s">
        <v>58</v>
      </c>
      <c r="BK57081" s="98" t="s">
        <v>70</v>
      </c>
    </row>
    <row r="57082" spans="17:63" ht="29.25" customHeight="1" x14ac:dyDescent="0.2">
      <c r="Q57082" s="92" t="s">
        <v>50</v>
      </c>
      <c r="BF57082" s="101" t="s">
        <v>58</v>
      </c>
      <c r="BK57082" s="98" t="s">
        <v>70</v>
      </c>
    </row>
    <row r="57083" spans="17:63" ht="29.25" customHeight="1" x14ac:dyDescent="0.2">
      <c r="Q57083" s="92" t="s">
        <v>50</v>
      </c>
      <c r="BF57083" s="101" t="s">
        <v>58</v>
      </c>
      <c r="BK57083" s="98" t="s">
        <v>70</v>
      </c>
    </row>
    <row r="57084" spans="17:63" ht="29.25" customHeight="1" x14ac:dyDescent="0.2">
      <c r="Q57084" s="92" t="s">
        <v>50</v>
      </c>
      <c r="BF57084" s="101" t="s">
        <v>58</v>
      </c>
      <c r="BK57084" s="98" t="s">
        <v>70</v>
      </c>
    </row>
    <row r="57085" spans="17:63" ht="29.25" customHeight="1" x14ac:dyDescent="0.2">
      <c r="Q57085" s="92" t="s">
        <v>50</v>
      </c>
      <c r="BF57085" s="101" t="s">
        <v>58</v>
      </c>
      <c r="BK57085" s="98" t="s">
        <v>70</v>
      </c>
    </row>
    <row r="57086" spans="17:63" ht="29.25" customHeight="1" x14ac:dyDescent="0.2">
      <c r="Q57086" s="92" t="s">
        <v>50</v>
      </c>
      <c r="BF57086" s="101" t="s">
        <v>58</v>
      </c>
      <c r="BK57086" s="98" t="s">
        <v>70</v>
      </c>
    </row>
    <row r="57087" spans="17:63" ht="29.25" customHeight="1" x14ac:dyDescent="0.2">
      <c r="Q57087" s="92" t="s">
        <v>50</v>
      </c>
      <c r="BF57087" s="101" t="s">
        <v>58</v>
      </c>
      <c r="BK57087" s="98" t="s">
        <v>70</v>
      </c>
    </row>
    <row r="57088" spans="17:63" ht="29.25" customHeight="1" x14ac:dyDescent="0.2">
      <c r="Q57088" s="92" t="s">
        <v>50</v>
      </c>
      <c r="BF57088" s="101" t="s">
        <v>58</v>
      </c>
      <c r="BK57088" s="98" t="s">
        <v>70</v>
      </c>
    </row>
    <row r="57089" spans="17:63" ht="29.25" customHeight="1" x14ac:dyDescent="0.2">
      <c r="Q57089" s="92" t="s">
        <v>50</v>
      </c>
      <c r="BF57089" s="101" t="s">
        <v>58</v>
      </c>
      <c r="BK57089" s="98" t="s">
        <v>70</v>
      </c>
    </row>
    <row r="57090" spans="17:63" ht="29.25" customHeight="1" x14ac:dyDescent="0.2">
      <c r="Q57090" s="92" t="s">
        <v>50</v>
      </c>
      <c r="BF57090" s="101" t="s">
        <v>58</v>
      </c>
      <c r="BK57090" s="98" t="s">
        <v>70</v>
      </c>
    </row>
    <row r="57091" spans="17:63" ht="29.25" customHeight="1" x14ac:dyDescent="0.2">
      <c r="Q57091" s="92" t="s">
        <v>50</v>
      </c>
      <c r="BF57091" s="101" t="s">
        <v>58</v>
      </c>
      <c r="BK57091" s="98" t="s">
        <v>70</v>
      </c>
    </row>
    <row r="57092" spans="17:63" ht="29.25" customHeight="1" x14ac:dyDescent="0.2">
      <c r="Q57092" s="92" t="s">
        <v>50</v>
      </c>
      <c r="BF57092" s="101" t="s">
        <v>58</v>
      </c>
      <c r="BK57092" s="98" t="s">
        <v>70</v>
      </c>
    </row>
    <row r="57093" spans="17:63" ht="29.25" customHeight="1" x14ac:dyDescent="0.2">
      <c r="Q57093" s="92" t="s">
        <v>50</v>
      </c>
      <c r="BF57093" s="101" t="s">
        <v>58</v>
      </c>
      <c r="BK57093" s="98" t="s">
        <v>70</v>
      </c>
    </row>
    <row r="57094" spans="17:63" ht="29.25" customHeight="1" x14ac:dyDescent="0.2">
      <c r="Q57094" s="92" t="s">
        <v>50</v>
      </c>
      <c r="BF57094" s="101" t="s">
        <v>58</v>
      </c>
      <c r="BK57094" s="98" t="s">
        <v>70</v>
      </c>
    </row>
    <row r="57095" spans="17:63" ht="29.25" customHeight="1" x14ac:dyDescent="0.2">
      <c r="Q57095" s="92" t="s">
        <v>50</v>
      </c>
      <c r="BF57095" s="101" t="s">
        <v>58</v>
      </c>
      <c r="BK57095" s="98" t="s">
        <v>70</v>
      </c>
    </row>
    <row r="57096" spans="17:63" ht="29.25" customHeight="1" x14ac:dyDescent="0.2">
      <c r="Q57096" s="92" t="s">
        <v>50</v>
      </c>
      <c r="BF57096" s="101" t="s">
        <v>58</v>
      </c>
      <c r="BK57096" s="98" t="s">
        <v>70</v>
      </c>
    </row>
    <row r="57097" spans="17:63" ht="29.25" customHeight="1" x14ac:dyDescent="0.2">
      <c r="Q57097" s="92" t="s">
        <v>50</v>
      </c>
      <c r="BF57097" s="101" t="s">
        <v>58</v>
      </c>
      <c r="BK57097" s="98" t="s">
        <v>70</v>
      </c>
    </row>
    <row r="57098" spans="17:63" ht="29.25" customHeight="1" x14ac:dyDescent="0.2">
      <c r="Q57098" s="92" t="s">
        <v>50</v>
      </c>
      <c r="BF57098" s="101" t="s">
        <v>58</v>
      </c>
      <c r="BK57098" s="98" t="s">
        <v>70</v>
      </c>
    </row>
    <row r="57099" spans="17:63" ht="29.25" customHeight="1" x14ac:dyDescent="0.2">
      <c r="Q57099" s="92" t="s">
        <v>50</v>
      </c>
      <c r="BF57099" s="101" t="s">
        <v>58</v>
      </c>
      <c r="BK57099" s="98" t="s">
        <v>70</v>
      </c>
    </row>
    <row r="57100" spans="17:63" ht="29.25" customHeight="1" x14ac:dyDescent="0.2">
      <c r="Q57100" s="92" t="s">
        <v>50</v>
      </c>
      <c r="BF57100" s="101" t="s">
        <v>58</v>
      </c>
      <c r="BK57100" s="98" t="s">
        <v>70</v>
      </c>
    </row>
    <row r="57101" spans="17:63" ht="29.25" customHeight="1" x14ac:dyDescent="0.2">
      <c r="Q57101" s="92" t="s">
        <v>50</v>
      </c>
      <c r="BF57101" s="101" t="s">
        <v>58</v>
      </c>
      <c r="BK57101" s="98" t="s">
        <v>70</v>
      </c>
    </row>
    <row r="57102" spans="17:63" ht="29.25" customHeight="1" x14ac:dyDescent="0.2">
      <c r="Q57102" s="92" t="s">
        <v>50</v>
      </c>
      <c r="BF57102" s="101" t="s">
        <v>58</v>
      </c>
      <c r="BK57102" s="98" t="s">
        <v>70</v>
      </c>
    </row>
    <row r="57103" spans="17:63" ht="29.25" customHeight="1" x14ac:dyDescent="0.2">
      <c r="Q57103" s="92" t="s">
        <v>50</v>
      </c>
      <c r="BF57103" s="101" t="s">
        <v>58</v>
      </c>
      <c r="BK57103" s="98" t="s">
        <v>70</v>
      </c>
    </row>
    <row r="57104" spans="17:63" ht="29.25" customHeight="1" x14ac:dyDescent="0.2">
      <c r="Q57104" s="92" t="s">
        <v>50</v>
      </c>
      <c r="BF57104" s="101" t="s">
        <v>58</v>
      </c>
      <c r="BK57104" s="98" t="s">
        <v>70</v>
      </c>
    </row>
    <row r="57105" spans="17:63" ht="29.25" customHeight="1" x14ac:dyDescent="0.2">
      <c r="Q57105" s="92" t="s">
        <v>50</v>
      </c>
      <c r="BF57105" s="101" t="s">
        <v>58</v>
      </c>
      <c r="BK57105" s="98" t="s">
        <v>70</v>
      </c>
    </row>
    <row r="57106" spans="17:63" ht="29.25" customHeight="1" x14ac:dyDescent="0.2">
      <c r="Q57106" s="92" t="s">
        <v>50</v>
      </c>
      <c r="BF57106" s="101" t="s">
        <v>58</v>
      </c>
      <c r="BK57106" s="98" t="s">
        <v>70</v>
      </c>
    </row>
    <row r="57107" spans="17:63" ht="29.25" customHeight="1" x14ac:dyDescent="0.2">
      <c r="Q57107" s="92" t="s">
        <v>50</v>
      </c>
      <c r="BF57107" s="101" t="s">
        <v>58</v>
      </c>
      <c r="BK57107" s="98" t="s">
        <v>70</v>
      </c>
    </row>
    <row r="57108" spans="17:63" ht="29.25" customHeight="1" x14ac:dyDescent="0.2">
      <c r="Q57108" s="92" t="s">
        <v>50</v>
      </c>
      <c r="BF57108" s="101" t="s">
        <v>58</v>
      </c>
      <c r="BK57108" s="98" t="s">
        <v>70</v>
      </c>
    </row>
    <row r="57109" spans="17:63" ht="29.25" customHeight="1" x14ac:dyDescent="0.2">
      <c r="Q57109" s="92" t="s">
        <v>50</v>
      </c>
      <c r="BF57109" s="101" t="s">
        <v>58</v>
      </c>
      <c r="BK57109" s="98" t="s">
        <v>70</v>
      </c>
    </row>
    <row r="57110" spans="17:63" ht="29.25" customHeight="1" x14ac:dyDescent="0.2">
      <c r="Q57110" s="92" t="s">
        <v>50</v>
      </c>
      <c r="BF57110" s="101" t="s">
        <v>58</v>
      </c>
      <c r="BK57110" s="98" t="s">
        <v>70</v>
      </c>
    </row>
    <row r="57111" spans="17:63" ht="29.25" customHeight="1" x14ac:dyDescent="0.2">
      <c r="Q57111" s="92" t="s">
        <v>50</v>
      </c>
      <c r="BF57111" s="101" t="s">
        <v>58</v>
      </c>
      <c r="BK57111" s="98" t="s">
        <v>70</v>
      </c>
    </row>
    <row r="57112" spans="17:63" ht="29.25" customHeight="1" x14ac:dyDescent="0.2">
      <c r="Q57112" s="92" t="s">
        <v>50</v>
      </c>
      <c r="BF57112" s="101" t="s">
        <v>58</v>
      </c>
      <c r="BK57112" s="98" t="s">
        <v>70</v>
      </c>
    </row>
    <row r="57113" spans="17:63" ht="29.25" customHeight="1" x14ac:dyDescent="0.2">
      <c r="Q57113" s="92" t="s">
        <v>50</v>
      </c>
      <c r="BF57113" s="101" t="s">
        <v>58</v>
      </c>
      <c r="BK57113" s="98" t="s">
        <v>70</v>
      </c>
    </row>
    <row r="57114" spans="17:63" ht="29.25" customHeight="1" x14ac:dyDescent="0.2">
      <c r="Q57114" s="92" t="s">
        <v>50</v>
      </c>
      <c r="BF57114" s="101" t="s">
        <v>58</v>
      </c>
      <c r="BK57114" s="98" t="s">
        <v>70</v>
      </c>
    </row>
    <row r="57115" spans="17:63" ht="29.25" customHeight="1" x14ac:dyDescent="0.2">
      <c r="Q57115" s="92" t="s">
        <v>50</v>
      </c>
      <c r="BF57115" s="101" t="s">
        <v>58</v>
      </c>
      <c r="BK57115" s="98" t="s">
        <v>70</v>
      </c>
    </row>
    <row r="57116" spans="17:63" ht="29.25" customHeight="1" x14ac:dyDescent="0.2">
      <c r="Q57116" s="92" t="s">
        <v>50</v>
      </c>
      <c r="BF57116" s="101" t="s">
        <v>58</v>
      </c>
      <c r="BK57116" s="98" t="s">
        <v>70</v>
      </c>
    </row>
    <row r="57117" spans="17:63" ht="29.25" customHeight="1" x14ac:dyDescent="0.2">
      <c r="Q57117" s="92" t="s">
        <v>50</v>
      </c>
      <c r="BF57117" s="101" t="s">
        <v>58</v>
      </c>
      <c r="BK57117" s="98" t="s">
        <v>70</v>
      </c>
    </row>
    <row r="57118" spans="17:63" ht="29.25" customHeight="1" x14ac:dyDescent="0.2">
      <c r="Q57118" s="92" t="s">
        <v>50</v>
      </c>
      <c r="BF57118" s="101" t="s">
        <v>58</v>
      </c>
      <c r="BK57118" s="98" t="s">
        <v>70</v>
      </c>
    </row>
    <row r="57119" spans="17:63" ht="29.25" customHeight="1" x14ac:dyDescent="0.2">
      <c r="Q57119" s="92" t="s">
        <v>50</v>
      </c>
      <c r="BF57119" s="101" t="s">
        <v>58</v>
      </c>
      <c r="BK57119" s="98" t="s">
        <v>70</v>
      </c>
    </row>
    <row r="57120" spans="17:63" ht="29.25" customHeight="1" x14ac:dyDescent="0.2">
      <c r="Q57120" s="92" t="s">
        <v>50</v>
      </c>
      <c r="BF57120" s="101" t="s">
        <v>58</v>
      </c>
      <c r="BK57120" s="98" t="s">
        <v>70</v>
      </c>
    </row>
    <row r="57121" spans="17:63" ht="29.25" customHeight="1" x14ac:dyDescent="0.2">
      <c r="Q57121" s="92" t="s">
        <v>50</v>
      </c>
      <c r="BF57121" s="101" t="s">
        <v>58</v>
      </c>
      <c r="BK57121" s="98" t="s">
        <v>70</v>
      </c>
    </row>
    <row r="57122" spans="17:63" ht="29.25" customHeight="1" x14ac:dyDescent="0.2">
      <c r="Q57122" s="92" t="s">
        <v>50</v>
      </c>
      <c r="BF57122" s="101" t="s">
        <v>58</v>
      </c>
      <c r="BK57122" s="98" t="s">
        <v>70</v>
      </c>
    </row>
    <row r="57123" spans="17:63" ht="29.25" customHeight="1" x14ac:dyDescent="0.2">
      <c r="Q57123" s="92" t="s">
        <v>50</v>
      </c>
      <c r="BF57123" s="101" t="s">
        <v>58</v>
      </c>
      <c r="BK57123" s="98" t="s">
        <v>70</v>
      </c>
    </row>
    <row r="57124" spans="17:63" ht="29.25" customHeight="1" x14ac:dyDescent="0.2">
      <c r="Q57124" s="92" t="s">
        <v>50</v>
      </c>
      <c r="BF57124" s="101" t="s">
        <v>58</v>
      </c>
      <c r="BK57124" s="98" t="s">
        <v>70</v>
      </c>
    </row>
    <row r="57125" spans="17:63" ht="29.25" customHeight="1" x14ac:dyDescent="0.2">
      <c r="Q57125" s="92" t="s">
        <v>50</v>
      </c>
      <c r="BF57125" s="101" t="s">
        <v>58</v>
      </c>
      <c r="BK57125" s="98" t="s">
        <v>70</v>
      </c>
    </row>
    <row r="57126" spans="17:63" ht="29.25" customHeight="1" x14ac:dyDescent="0.2">
      <c r="Q57126" s="92" t="s">
        <v>50</v>
      </c>
      <c r="BF57126" s="101" t="s">
        <v>58</v>
      </c>
      <c r="BK57126" s="98" t="s">
        <v>70</v>
      </c>
    </row>
    <row r="57127" spans="17:63" ht="29.25" customHeight="1" x14ac:dyDescent="0.2">
      <c r="Q57127" s="92" t="s">
        <v>50</v>
      </c>
      <c r="BF57127" s="101" t="s">
        <v>58</v>
      </c>
      <c r="BK57127" s="98" t="s">
        <v>70</v>
      </c>
    </row>
    <row r="57128" spans="17:63" ht="29.25" customHeight="1" x14ac:dyDescent="0.2">
      <c r="Q57128" s="92" t="s">
        <v>50</v>
      </c>
      <c r="BF57128" s="101" t="s">
        <v>58</v>
      </c>
      <c r="BK57128" s="98" t="s">
        <v>70</v>
      </c>
    </row>
    <row r="57129" spans="17:63" ht="29.25" customHeight="1" x14ac:dyDescent="0.2">
      <c r="Q57129" s="92" t="s">
        <v>50</v>
      </c>
      <c r="BF57129" s="101" t="s">
        <v>58</v>
      </c>
      <c r="BK57129" s="98" t="s">
        <v>70</v>
      </c>
    </row>
    <row r="57130" spans="17:63" ht="29.25" customHeight="1" x14ac:dyDescent="0.2">
      <c r="Q57130" s="92" t="s">
        <v>50</v>
      </c>
      <c r="BF57130" s="101" t="s">
        <v>58</v>
      </c>
      <c r="BK57130" s="98" t="s">
        <v>70</v>
      </c>
    </row>
    <row r="57131" spans="17:63" ht="29.25" customHeight="1" x14ac:dyDescent="0.2">
      <c r="Q57131" s="92" t="s">
        <v>50</v>
      </c>
      <c r="BF57131" s="101" t="s">
        <v>58</v>
      </c>
      <c r="BK57131" s="98" t="s">
        <v>70</v>
      </c>
    </row>
    <row r="57132" spans="17:63" ht="29.25" customHeight="1" x14ac:dyDescent="0.2">
      <c r="Q57132" s="92" t="s">
        <v>50</v>
      </c>
      <c r="BF57132" s="101" t="s">
        <v>58</v>
      </c>
      <c r="BK57132" s="98" t="s">
        <v>70</v>
      </c>
    </row>
    <row r="57133" spans="17:63" ht="29.25" customHeight="1" x14ac:dyDescent="0.2">
      <c r="Q57133" s="92" t="s">
        <v>50</v>
      </c>
      <c r="BF57133" s="101" t="s">
        <v>58</v>
      </c>
      <c r="BK57133" s="98" t="s">
        <v>70</v>
      </c>
    </row>
    <row r="57134" spans="17:63" ht="29.25" customHeight="1" x14ac:dyDescent="0.2">
      <c r="Q57134" s="92" t="s">
        <v>50</v>
      </c>
      <c r="BF57134" s="101" t="s">
        <v>58</v>
      </c>
      <c r="BK57134" s="98" t="s">
        <v>70</v>
      </c>
    </row>
    <row r="57135" spans="17:63" ht="29.25" customHeight="1" x14ac:dyDescent="0.2">
      <c r="Q57135" s="92" t="s">
        <v>50</v>
      </c>
      <c r="BF57135" s="101" t="s">
        <v>58</v>
      </c>
      <c r="BK57135" s="98" t="s">
        <v>70</v>
      </c>
    </row>
    <row r="57136" spans="17:63" ht="29.25" customHeight="1" x14ac:dyDescent="0.2">
      <c r="Q57136" s="92" t="s">
        <v>50</v>
      </c>
      <c r="BF57136" s="101" t="s">
        <v>58</v>
      </c>
      <c r="BK57136" s="98" t="s">
        <v>70</v>
      </c>
    </row>
    <row r="57137" spans="17:63" ht="29.25" customHeight="1" x14ac:dyDescent="0.2">
      <c r="Q57137" s="92" t="s">
        <v>50</v>
      </c>
      <c r="BF57137" s="101" t="s">
        <v>58</v>
      </c>
      <c r="BK57137" s="98" t="s">
        <v>70</v>
      </c>
    </row>
    <row r="57138" spans="17:63" ht="29.25" customHeight="1" x14ac:dyDescent="0.2">
      <c r="Q57138" s="92" t="s">
        <v>50</v>
      </c>
      <c r="BF57138" s="101" t="s">
        <v>58</v>
      </c>
      <c r="BK57138" s="98" t="s">
        <v>70</v>
      </c>
    </row>
    <row r="57139" spans="17:63" ht="29.25" customHeight="1" x14ac:dyDescent="0.2">
      <c r="Q57139" s="92" t="s">
        <v>50</v>
      </c>
      <c r="BF57139" s="101" t="s">
        <v>58</v>
      </c>
      <c r="BK57139" s="98" t="s">
        <v>70</v>
      </c>
    </row>
    <row r="57140" spans="17:63" ht="29.25" customHeight="1" x14ac:dyDescent="0.2">
      <c r="Q57140" s="92" t="s">
        <v>50</v>
      </c>
      <c r="BF57140" s="101" t="s">
        <v>58</v>
      </c>
      <c r="BK57140" s="98" t="s">
        <v>70</v>
      </c>
    </row>
    <row r="57141" spans="17:63" ht="29.25" customHeight="1" x14ac:dyDescent="0.2">
      <c r="Q57141" s="92" t="s">
        <v>50</v>
      </c>
      <c r="BF57141" s="101" t="s">
        <v>58</v>
      </c>
      <c r="BK57141" s="98" t="s">
        <v>70</v>
      </c>
    </row>
    <row r="57142" spans="17:63" ht="29.25" customHeight="1" x14ac:dyDescent="0.2">
      <c r="Q57142" s="92" t="s">
        <v>50</v>
      </c>
      <c r="BF57142" s="101" t="s">
        <v>58</v>
      </c>
      <c r="BK57142" s="98" t="s">
        <v>70</v>
      </c>
    </row>
    <row r="57143" spans="17:63" ht="29.25" customHeight="1" x14ac:dyDescent="0.2">
      <c r="Q57143" s="92" t="s">
        <v>50</v>
      </c>
      <c r="BF57143" s="101" t="s">
        <v>58</v>
      </c>
      <c r="BK57143" s="98" t="s">
        <v>70</v>
      </c>
    </row>
    <row r="57144" spans="17:63" ht="29.25" customHeight="1" x14ac:dyDescent="0.2">
      <c r="Q57144" s="92" t="s">
        <v>50</v>
      </c>
      <c r="BF57144" s="101" t="s">
        <v>58</v>
      </c>
      <c r="BK57144" s="98" t="s">
        <v>70</v>
      </c>
    </row>
    <row r="57145" spans="17:63" ht="29.25" customHeight="1" x14ac:dyDescent="0.2">
      <c r="Q57145" s="92" t="s">
        <v>50</v>
      </c>
      <c r="BF57145" s="101" t="s">
        <v>58</v>
      </c>
      <c r="BK57145" s="98" t="s">
        <v>70</v>
      </c>
    </row>
    <row r="57146" spans="17:63" ht="29.25" customHeight="1" x14ac:dyDescent="0.2">
      <c r="Q57146" s="92" t="s">
        <v>50</v>
      </c>
      <c r="BF57146" s="101" t="s">
        <v>58</v>
      </c>
      <c r="BK57146" s="98" t="s">
        <v>70</v>
      </c>
    </row>
    <row r="57147" spans="17:63" ht="29.25" customHeight="1" x14ac:dyDescent="0.2">
      <c r="Q57147" s="92" t="s">
        <v>50</v>
      </c>
      <c r="BF57147" s="101" t="s">
        <v>58</v>
      </c>
      <c r="BK57147" s="98" t="s">
        <v>70</v>
      </c>
    </row>
    <row r="57148" spans="17:63" ht="29.25" customHeight="1" x14ac:dyDescent="0.2">
      <c r="Q57148" s="92" t="s">
        <v>50</v>
      </c>
      <c r="BF57148" s="101" t="s">
        <v>58</v>
      </c>
      <c r="BK57148" s="98" t="s">
        <v>70</v>
      </c>
    </row>
    <row r="57149" spans="17:63" ht="29.25" customHeight="1" x14ac:dyDescent="0.2">
      <c r="Q57149" s="92" t="s">
        <v>50</v>
      </c>
      <c r="BF57149" s="101" t="s">
        <v>58</v>
      </c>
      <c r="BK57149" s="98" t="s">
        <v>70</v>
      </c>
    </row>
    <row r="57150" spans="17:63" ht="29.25" customHeight="1" x14ac:dyDescent="0.2">
      <c r="Q57150" s="92" t="s">
        <v>50</v>
      </c>
      <c r="BF57150" s="101" t="s">
        <v>58</v>
      </c>
      <c r="BK57150" s="98" t="s">
        <v>70</v>
      </c>
    </row>
    <row r="57151" spans="17:63" ht="29.25" customHeight="1" x14ac:dyDescent="0.2">
      <c r="Q57151" s="92" t="s">
        <v>50</v>
      </c>
      <c r="BF57151" s="101" t="s">
        <v>58</v>
      </c>
      <c r="BK57151" s="98" t="s">
        <v>70</v>
      </c>
    </row>
    <row r="57152" spans="17:63" ht="29.25" customHeight="1" x14ac:dyDescent="0.2">
      <c r="Q57152" s="92" t="s">
        <v>50</v>
      </c>
      <c r="BF57152" s="101" t="s">
        <v>58</v>
      </c>
      <c r="BK57152" s="98" t="s">
        <v>70</v>
      </c>
    </row>
    <row r="57153" spans="17:63" ht="29.25" customHeight="1" x14ac:dyDescent="0.2">
      <c r="Q57153" s="92" t="s">
        <v>50</v>
      </c>
      <c r="BF57153" s="101" t="s">
        <v>58</v>
      </c>
      <c r="BK57153" s="98" t="s">
        <v>70</v>
      </c>
    </row>
    <row r="57154" spans="17:63" ht="29.25" customHeight="1" x14ac:dyDescent="0.2">
      <c r="Q57154" s="92" t="s">
        <v>50</v>
      </c>
      <c r="BF57154" s="101" t="s">
        <v>58</v>
      </c>
      <c r="BK57154" s="98" t="s">
        <v>70</v>
      </c>
    </row>
    <row r="57155" spans="17:63" ht="29.25" customHeight="1" x14ac:dyDescent="0.2">
      <c r="Q57155" s="92" t="s">
        <v>50</v>
      </c>
      <c r="BF57155" s="101" t="s">
        <v>58</v>
      </c>
      <c r="BK57155" s="98" t="s">
        <v>70</v>
      </c>
    </row>
    <row r="57156" spans="17:63" ht="29.25" customHeight="1" x14ac:dyDescent="0.2">
      <c r="Q57156" s="92" t="s">
        <v>50</v>
      </c>
      <c r="BF57156" s="101" t="s">
        <v>58</v>
      </c>
      <c r="BK57156" s="98" t="s">
        <v>70</v>
      </c>
    </row>
    <row r="57157" spans="17:63" ht="29.25" customHeight="1" x14ac:dyDescent="0.2">
      <c r="Q57157" s="92" t="s">
        <v>50</v>
      </c>
      <c r="BF57157" s="101" t="s">
        <v>58</v>
      </c>
      <c r="BK57157" s="98" t="s">
        <v>70</v>
      </c>
    </row>
    <row r="57158" spans="17:63" ht="29.25" customHeight="1" x14ac:dyDescent="0.2">
      <c r="Q57158" s="92" t="s">
        <v>50</v>
      </c>
      <c r="BF57158" s="101" t="s">
        <v>58</v>
      </c>
      <c r="BK57158" s="98" t="s">
        <v>70</v>
      </c>
    </row>
    <row r="57159" spans="17:63" ht="29.25" customHeight="1" x14ac:dyDescent="0.2">
      <c r="Q57159" s="92" t="s">
        <v>50</v>
      </c>
      <c r="BF57159" s="101" t="s">
        <v>58</v>
      </c>
      <c r="BK57159" s="98" t="s">
        <v>70</v>
      </c>
    </row>
    <row r="57160" spans="17:63" ht="29.25" customHeight="1" x14ac:dyDescent="0.2">
      <c r="Q57160" s="92" t="s">
        <v>50</v>
      </c>
      <c r="BF57160" s="101" t="s">
        <v>58</v>
      </c>
      <c r="BK57160" s="98" t="s">
        <v>70</v>
      </c>
    </row>
    <row r="57161" spans="17:63" ht="29.25" customHeight="1" x14ac:dyDescent="0.2">
      <c r="Q57161" s="92" t="s">
        <v>50</v>
      </c>
      <c r="BF57161" s="101" t="s">
        <v>58</v>
      </c>
      <c r="BK57161" s="98" t="s">
        <v>70</v>
      </c>
    </row>
    <row r="57162" spans="17:63" ht="29.25" customHeight="1" x14ac:dyDescent="0.2">
      <c r="Q57162" s="92" t="s">
        <v>50</v>
      </c>
      <c r="BF57162" s="101" t="s">
        <v>58</v>
      </c>
      <c r="BK57162" s="98" t="s">
        <v>70</v>
      </c>
    </row>
    <row r="57163" spans="17:63" ht="29.25" customHeight="1" x14ac:dyDescent="0.2">
      <c r="Q57163" s="92" t="s">
        <v>50</v>
      </c>
      <c r="BF57163" s="101" t="s">
        <v>58</v>
      </c>
      <c r="BK57163" s="98" t="s">
        <v>70</v>
      </c>
    </row>
    <row r="57164" spans="17:63" ht="29.25" customHeight="1" x14ac:dyDescent="0.2">
      <c r="Q57164" s="92" t="s">
        <v>50</v>
      </c>
      <c r="BF57164" s="101" t="s">
        <v>58</v>
      </c>
      <c r="BK57164" s="98" t="s">
        <v>70</v>
      </c>
    </row>
    <row r="57165" spans="17:63" ht="29.25" customHeight="1" x14ac:dyDescent="0.2">
      <c r="Q57165" s="92" t="s">
        <v>50</v>
      </c>
      <c r="BF57165" s="101" t="s">
        <v>58</v>
      </c>
      <c r="BK57165" s="98" t="s">
        <v>70</v>
      </c>
    </row>
    <row r="57166" spans="17:63" ht="29.25" customHeight="1" x14ac:dyDescent="0.2">
      <c r="Q57166" s="92" t="s">
        <v>50</v>
      </c>
      <c r="BF57166" s="101" t="s">
        <v>58</v>
      </c>
      <c r="BK57166" s="98" t="s">
        <v>70</v>
      </c>
    </row>
    <row r="57167" spans="17:63" ht="29.25" customHeight="1" x14ac:dyDescent="0.2">
      <c r="Q57167" s="92" t="s">
        <v>50</v>
      </c>
      <c r="BF57167" s="101" t="s">
        <v>58</v>
      </c>
      <c r="BK57167" s="98" t="s">
        <v>70</v>
      </c>
    </row>
    <row r="57168" spans="17:63" ht="29.25" customHeight="1" x14ac:dyDescent="0.2">
      <c r="Q57168" s="92" t="s">
        <v>50</v>
      </c>
      <c r="BF57168" s="101" t="s">
        <v>58</v>
      </c>
      <c r="BK57168" s="98" t="s">
        <v>70</v>
      </c>
    </row>
    <row r="57169" spans="17:63" ht="29.25" customHeight="1" x14ac:dyDescent="0.2">
      <c r="Q57169" s="92" t="s">
        <v>50</v>
      </c>
      <c r="BF57169" s="101" t="s">
        <v>58</v>
      </c>
      <c r="BK57169" s="98" t="s">
        <v>70</v>
      </c>
    </row>
    <row r="57170" spans="17:63" ht="29.25" customHeight="1" x14ac:dyDescent="0.2">
      <c r="Q57170" s="92" t="s">
        <v>50</v>
      </c>
      <c r="BF57170" s="101" t="s">
        <v>58</v>
      </c>
      <c r="BK57170" s="98" t="s">
        <v>70</v>
      </c>
    </row>
    <row r="57171" spans="17:63" ht="29.25" customHeight="1" x14ac:dyDescent="0.2">
      <c r="Q57171" s="92" t="s">
        <v>50</v>
      </c>
      <c r="BF57171" s="101" t="s">
        <v>58</v>
      </c>
      <c r="BK57171" s="98" t="s">
        <v>70</v>
      </c>
    </row>
    <row r="57172" spans="17:63" ht="29.25" customHeight="1" x14ac:dyDescent="0.2">
      <c r="Q57172" s="92" t="s">
        <v>50</v>
      </c>
      <c r="BF57172" s="101" t="s">
        <v>58</v>
      </c>
      <c r="BK57172" s="98" t="s">
        <v>70</v>
      </c>
    </row>
    <row r="57173" spans="17:63" ht="29.25" customHeight="1" x14ac:dyDescent="0.2">
      <c r="Q57173" s="92" t="s">
        <v>50</v>
      </c>
      <c r="BF57173" s="101" t="s">
        <v>58</v>
      </c>
      <c r="BK57173" s="98" t="s">
        <v>70</v>
      </c>
    </row>
    <row r="57174" spans="17:63" ht="29.25" customHeight="1" x14ac:dyDescent="0.2">
      <c r="Q57174" s="92" t="s">
        <v>50</v>
      </c>
      <c r="BF57174" s="101" t="s">
        <v>58</v>
      </c>
      <c r="BK57174" s="98" t="s">
        <v>70</v>
      </c>
    </row>
    <row r="57175" spans="17:63" ht="29.25" customHeight="1" x14ac:dyDescent="0.2">
      <c r="Q57175" s="92" t="s">
        <v>50</v>
      </c>
      <c r="BF57175" s="101" t="s">
        <v>58</v>
      </c>
      <c r="BK57175" s="98" t="s">
        <v>70</v>
      </c>
    </row>
    <row r="57176" spans="17:63" ht="29.25" customHeight="1" x14ac:dyDescent="0.2">
      <c r="Q57176" s="92" t="s">
        <v>50</v>
      </c>
      <c r="BF57176" s="101" t="s">
        <v>58</v>
      </c>
      <c r="BK57176" s="98" t="s">
        <v>70</v>
      </c>
    </row>
    <row r="57177" spans="17:63" ht="29.25" customHeight="1" x14ac:dyDescent="0.2">
      <c r="Q57177" s="92" t="s">
        <v>50</v>
      </c>
      <c r="BF57177" s="101" t="s">
        <v>58</v>
      </c>
      <c r="BK57177" s="98" t="s">
        <v>70</v>
      </c>
    </row>
    <row r="57178" spans="17:63" ht="29.25" customHeight="1" x14ac:dyDescent="0.2">
      <c r="Q57178" s="92" t="s">
        <v>50</v>
      </c>
      <c r="BF57178" s="101" t="s">
        <v>58</v>
      </c>
      <c r="BK57178" s="98" t="s">
        <v>70</v>
      </c>
    </row>
    <row r="57179" spans="17:63" ht="29.25" customHeight="1" x14ac:dyDescent="0.2">
      <c r="Q57179" s="92" t="s">
        <v>50</v>
      </c>
      <c r="BF57179" s="101" t="s">
        <v>58</v>
      </c>
      <c r="BK57179" s="98" t="s">
        <v>70</v>
      </c>
    </row>
    <row r="57180" spans="17:63" ht="29.25" customHeight="1" x14ac:dyDescent="0.2">
      <c r="Q57180" s="92" t="s">
        <v>50</v>
      </c>
      <c r="BF57180" s="101" t="s">
        <v>58</v>
      </c>
      <c r="BK57180" s="98" t="s">
        <v>70</v>
      </c>
    </row>
    <row r="57181" spans="17:63" ht="29.25" customHeight="1" x14ac:dyDescent="0.2">
      <c r="Q57181" s="92" t="s">
        <v>50</v>
      </c>
      <c r="BF57181" s="101" t="s">
        <v>58</v>
      </c>
      <c r="BK57181" s="98" t="s">
        <v>70</v>
      </c>
    </row>
    <row r="57182" spans="17:63" ht="29.25" customHeight="1" x14ac:dyDescent="0.2">
      <c r="Q57182" s="92" t="s">
        <v>50</v>
      </c>
      <c r="BF57182" s="101" t="s">
        <v>58</v>
      </c>
      <c r="BK57182" s="98" t="s">
        <v>70</v>
      </c>
    </row>
    <row r="57183" spans="17:63" ht="29.25" customHeight="1" x14ac:dyDescent="0.2">
      <c r="Q57183" s="92" t="s">
        <v>50</v>
      </c>
      <c r="BF57183" s="101" t="s">
        <v>58</v>
      </c>
      <c r="BK57183" s="98" t="s">
        <v>70</v>
      </c>
    </row>
    <row r="57184" spans="17:63" ht="29.25" customHeight="1" x14ac:dyDescent="0.2">
      <c r="Q57184" s="92" t="s">
        <v>50</v>
      </c>
      <c r="BF57184" s="101" t="s">
        <v>58</v>
      </c>
      <c r="BK57184" s="98" t="s">
        <v>70</v>
      </c>
    </row>
    <row r="57185" spans="17:63" ht="29.25" customHeight="1" x14ac:dyDescent="0.2">
      <c r="Q57185" s="92" t="s">
        <v>50</v>
      </c>
      <c r="BF57185" s="101" t="s">
        <v>58</v>
      </c>
      <c r="BK57185" s="98" t="s">
        <v>70</v>
      </c>
    </row>
    <row r="57186" spans="17:63" ht="29.25" customHeight="1" x14ac:dyDescent="0.2">
      <c r="Q57186" s="92" t="s">
        <v>50</v>
      </c>
      <c r="BF57186" s="101" t="s">
        <v>58</v>
      </c>
      <c r="BK57186" s="98" t="s">
        <v>70</v>
      </c>
    </row>
    <row r="57187" spans="17:63" ht="29.25" customHeight="1" x14ac:dyDescent="0.2">
      <c r="Q57187" s="92" t="s">
        <v>50</v>
      </c>
      <c r="BF57187" s="101" t="s">
        <v>58</v>
      </c>
      <c r="BK57187" s="98" t="s">
        <v>70</v>
      </c>
    </row>
    <row r="57188" spans="17:63" ht="29.25" customHeight="1" x14ac:dyDescent="0.2">
      <c r="Q57188" s="92" t="s">
        <v>50</v>
      </c>
      <c r="BF57188" s="101" t="s">
        <v>58</v>
      </c>
      <c r="BK57188" s="98" t="s">
        <v>70</v>
      </c>
    </row>
    <row r="57189" spans="17:63" ht="29.25" customHeight="1" x14ac:dyDescent="0.2">
      <c r="Q57189" s="92" t="s">
        <v>50</v>
      </c>
      <c r="BF57189" s="101" t="s">
        <v>58</v>
      </c>
      <c r="BK57189" s="98" t="s">
        <v>70</v>
      </c>
    </row>
    <row r="57190" spans="17:63" ht="29.25" customHeight="1" x14ac:dyDescent="0.2">
      <c r="Q57190" s="92" t="s">
        <v>50</v>
      </c>
      <c r="BF57190" s="101" t="s">
        <v>58</v>
      </c>
      <c r="BK57190" s="98" t="s">
        <v>70</v>
      </c>
    </row>
    <row r="57191" spans="17:63" ht="29.25" customHeight="1" x14ac:dyDescent="0.2">
      <c r="Q57191" s="92" t="s">
        <v>50</v>
      </c>
      <c r="BF57191" s="101" t="s">
        <v>58</v>
      </c>
      <c r="BK57191" s="98" t="s">
        <v>70</v>
      </c>
    </row>
    <row r="57192" spans="17:63" ht="29.25" customHeight="1" x14ac:dyDescent="0.2">
      <c r="Q57192" s="92" t="s">
        <v>50</v>
      </c>
      <c r="BF57192" s="101" t="s">
        <v>58</v>
      </c>
      <c r="BK57192" s="98" t="s">
        <v>70</v>
      </c>
    </row>
    <row r="57193" spans="17:63" ht="29.25" customHeight="1" x14ac:dyDescent="0.2">
      <c r="Q57193" s="92" t="s">
        <v>50</v>
      </c>
      <c r="BF57193" s="101" t="s">
        <v>58</v>
      </c>
      <c r="BK57193" s="98" t="s">
        <v>70</v>
      </c>
    </row>
    <row r="57194" spans="17:63" ht="29.25" customHeight="1" x14ac:dyDescent="0.2">
      <c r="Q57194" s="92" t="s">
        <v>50</v>
      </c>
      <c r="BF57194" s="101" t="s">
        <v>58</v>
      </c>
      <c r="BK57194" s="98" t="s">
        <v>70</v>
      </c>
    </row>
    <row r="57195" spans="17:63" ht="29.25" customHeight="1" x14ac:dyDescent="0.2">
      <c r="Q57195" s="92" t="s">
        <v>50</v>
      </c>
      <c r="BF57195" s="101" t="s">
        <v>58</v>
      </c>
      <c r="BK57195" s="98" t="s">
        <v>70</v>
      </c>
    </row>
    <row r="57196" spans="17:63" ht="29.25" customHeight="1" x14ac:dyDescent="0.2">
      <c r="Q57196" s="92" t="s">
        <v>50</v>
      </c>
      <c r="BF57196" s="101" t="s">
        <v>58</v>
      </c>
      <c r="BK57196" s="98" t="s">
        <v>70</v>
      </c>
    </row>
    <row r="57197" spans="17:63" ht="29.25" customHeight="1" x14ac:dyDescent="0.2">
      <c r="Q57197" s="92" t="s">
        <v>50</v>
      </c>
      <c r="BF57197" s="101" t="s">
        <v>58</v>
      </c>
      <c r="BK57197" s="98" t="s">
        <v>70</v>
      </c>
    </row>
    <row r="57198" spans="17:63" ht="29.25" customHeight="1" x14ac:dyDescent="0.2">
      <c r="Q57198" s="92" t="s">
        <v>50</v>
      </c>
      <c r="BF57198" s="101" t="s">
        <v>58</v>
      </c>
      <c r="BK57198" s="98" t="s">
        <v>70</v>
      </c>
    </row>
    <row r="57199" spans="17:63" ht="29.25" customHeight="1" x14ac:dyDescent="0.2">
      <c r="Q57199" s="92" t="s">
        <v>50</v>
      </c>
      <c r="BF57199" s="101" t="s">
        <v>58</v>
      </c>
      <c r="BK57199" s="98" t="s">
        <v>70</v>
      </c>
    </row>
    <row r="57200" spans="17:63" ht="29.25" customHeight="1" x14ac:dyDescent="0.2">
      <c r="Q57200" s="92" t="s">
        <v>50</v>
      </c>
      <c r="BF57200" s="101" t="s">
        <v>58</v>
      </c>
      <c r="BK57200" s="98" t="s">
        <v>70</v>
      </c>
    </row>
    <row r="57201" spans="17:63" ht="29.25" customHeight="1" x14ac:dyDescent="0.2">
      <c r="Q57201" s="92" t="s">
        <v>50</v>
      </c>
      <c r="BF57201" s="101" t="s">
        <v>58</v>
      </c>
      <c r="BK57201" s="98" t="s">
        <v>70</v>
      </c>
    </row>
    <row r="57202" spans="17:63" ht="29.25" customHeight="1" x14ac:dyDescent="0.2">
      <c r="Q57202" s="92" t="s">
        <v>50</v>
      </c>
      <c r="BF57202" s="101" t="s">
        <v>58</v>
      </c>
      <c r="BK57202" s="98" t="s">
        <v>70</v>
      </c>
    </row>
    <row r="57203" spans="17:63" ht="29.25" customHeight="1" x14ac:dyDescent="0.2">
      <c r="Q57203" s="92" t="s">
        <v>50</v>
      </c>
      <c r="BF57203" s="101" t="s">
        <v>58</v>
      </c>
      <c r="BK57203" s="98" t="s">
        <v>70</v>
      </c>
    </row>
    <row r="57204" spans="17:63" ht="29.25" customHeight="1" x14ac:dyDescent="0.2">
      <c r="Q57204" s="92" t="s">
        <v>50</v>
      </c>
      <c r="BF57204" s="101" t="s">
        <v>58</v>
      </c>
      <c r="BK57204" s="98" t="s">
        <v>70</v>
      </c>
    </row>
    <row r="57205" spans="17:63" ht="29.25" customHeight="1" x14ac:dyDescent="0.2">
      <c r="Q57205" s="92" t="s">
        <v>50</v>
      </c>
      <c r="BF57205" s="101" t="s">
        <v>58</v>
      </c>
      <c r="BK57205" s="98" t="s">
        <v>70</v>
      </c>
    </row>
    <row r="57206" spans="17:63" ht="29.25" customHeight="1" x14ac:dyDescent="0.2">
      <c r="Q57206" s="92" t="s">
        <v>50</v>
      </c>
      <c r="BF57206" s="101" t="s">
        <v>58</v>
      </c>
      <c r="BK57206" s="98" t="s">
        <v>70</v>
      </c>
    </row>
    <row r="57207" spans="17:63" ht="29.25" customHeight="1" x14ac:dyDescent="0.2">
      <c r="Q57207" s="92" t="s">
        <v>50</v>
      </c>
      <c r="BF57207" s="101" t="s">
        <v>58</v>
      </c>
      <c r="BK57207" s="98" t="s">
        <v>70</v>
      </c>
    </row>
    <row r="57208" spans="17:63" ht="29.25" customHeight="1" x14ac:dyDescent="0.2">
      <c r="Q57208" s="92" t="s">
        <v>50</v>
      </c>
      <c r="BF57208" s="101" t="s">
        <v>58</v>
      </c>
      <c r="BK57208" s="98" t="s">
        <v>70</v>
      </c>
    </row>
    <row r="57209" spans="17:63" ht="29.25" customHeight="1" x14ac:dyDescent="0.2">
      <c r="Q57209" s="92" t="s">
        <v>50</v>
      </c>
      <c r="BF57209" s="101" t="s">
        <v>58</v>
      </c>
      <c r="BK57209" s="98" t="s">
        <v>70</v>
      </c>
    </row>
    <row r="57210" spans="17:63" ht="29.25" customHeight="1" x14ac:dyDescent="0.2">
      <c r="Q57210" s="92" t="s">
        <v>50</v>
      </c>
      <c r="BF57210" s="101" t="s">
        <v>58</v>
      </c>
      <c r="BK57210" s="98" t="s">
        <v>70</v>
      </c>
    </row>
    <row r="57211" spans="17:63" ht="29.25" customHeight="1" x14ac:dyDescent="0.2">
      <c r="Q57211" s="92" t="s">
        <v>50</v>
      </c>
      <c r="BF57211" s="101" t="s">
        <v>58</v>
      </c>
      <c r="BK57211" s="98" t="s">
        <v>70</v>
      </c>
    </row>
    <row r="57212" spans="17:63" ht="29.25" customHeight="1" x14ac:dyDescent="0.2">
      <c r="Q57212" s="92" t="s">
        <v>50</v>
      </c>
      <c r="BF57212" s="101" t="s">
        <v>58</v>
      </c>
      <c r="BK57212" s="98" t="s">
        <v>70</v>
      </c>
    </row>
    <row r="57213" spans="17:63" ht="29.25" customHeight="1" x14ac:dyDescent="0.2">
      <c r="Q57213" s="92" t="s">
        <v>50</v>
      </c>
      <c r="BF57213" s="101" t="s">
        <v>58</v>
      </c>
      <c r="BK57213" s="98" t="s">
        <v>70</v>
      </c>
    </row>
    <row r="57214" spans="17:63" ht="29.25" customHeight="1" x14ac:dyDescent="0.2">
      <c r="Q57214" s="92" t="s">
        <v>50</v>
      </c>
      <c r="BF57214" s="101" t="s">
        <v>58</v>
      </c>
      <c r="BK57214" s="98" t="s">
        <v>70</v>
      </c>
    </row>
    <row r="57215" spans="17:63" ht="29.25" customHeight="1" x14ac:dyDescent="0.2">
      <c r="Q57215" s="92" t="s">
        <v>50</v>
      </c>
      <c r="BF57215" s="101" t="s">
        <v>58</v>
      </c>
      <c r="BK57215" s="98" t="s">
        <v>70</v>
      </c>
    </row>
    <row r="57216" spans="17:63" ht="29.25" customHeight="1" x14ac:dyDescent="0.2">
      <c r="Q57216" s="92" t="s">
        <v>50</v>
      </c>
      <c r="BF57216" s="101" t="s">
        <v>58</v>
      </c>
      <c r="BK57216" s="98" t="s">
        <v>70</v>
      </c>
    </row>
    <row r="57217" spans="17:63" ht="29.25" customHeight="1" x14ac:dyDescent="0.2">
      <c r="Q57217" s="92" t="s">
        <v>50</v>
      </c>
      <c r="BF57217" s="101" t="s">
        <v>58</v>
      </c>
      <c r="BK57217" s="98" t="s">
        <v>70</v>
      </c>
    </row>
    <row r="57218" spans="17:63" ht="29.25" customHeight="1" x14ac:dyDescent="0.2">
      <c r="Q57218" s="92" t="s">
        <v>50</v>
      </c>
      <c r="BF57218" s="101" t="s">
        <v>58</v>
      </c>
      <c r="BK57218" s="98" t="s">
        <v>70</v>
      </c>
    </row>
    <row r="57219" spans="17:63" ht="29.25" customHeight="1" x14ac:dyDescent="0.2">
      <c r="Q57219" s="92" t="s">
        <v>50</v>
      </c>
      <c r="BF57219" s="101" t="s">
        <v>58</v>
      </c>
      <c r="BK57219" s="98" t="s">
        <v>70</v>
      </c>
    </row>
    <row r="57220" spans="17:63" ht="29.25" customHeight="1" x14ac:dyDescent="0.2">
      <c r="Q57220" s="92" t="s">
        <v>50</v>
      </c>
      <c r="BF57220" s="101" t="s">
        <v>58</v>
      </c>
      <c r="BK57220" s="98" t="s">
        <v>70</v>
      </c>
    </row>
    <row r="57221" spans="17:63" ht="29.25" customHeight="1" x14ac:dyDescent="0.2">
      <c r="Q57221" s="92" t="s">
        <v>50</v>
      </c>
      <c r="BF57221" s="101" t="s">
        <v>58</v>
      </c>
      <c r="BK57221" s="98" t="s">
        <v>70</v>
      </c>
    </row>
    <row r="57222" spans="17:63" ht="29.25" customHeight="1" x14ac:dyDescent="0.2">
      <c r="Q57222" s="92" t="s">
        <v>50</v>
      </c>
      <c r="BF57222" s="101" t="s">
        <v>58</v>
      </c>
      <c r="BK57222" s="98" t="s">
        <v>70</v>
      </c>
    </row>
    <row r="57223" spans="17:63" ht="29.25" customHeight="1" x14ac:dyDescent="0.2">
      <c r="Q57223" s="92" t="s">
        <v>50</v>
      </c>
      <c r="BF57223" s="101" t="s">
        <v>58</v>
      </c>
      <c r="BK57223" s="98" t="s">
        <v>70</v>
      </c>
    </row>
    <row r="57224" spans="17:63" ht="29.25" customHeight="1" x14ac:dyDescent="0.2">
      <c r="Q57224" s="92" t="s">
        <v>50</v>
      </c>
      <c r="BF57224" s="101" t="s">
        <v>58</v>
      </c>
      <c r="BK57224" s="98" t="s">
        <v>70</v>
      </c>
    </row>
    <row r="57225" spans="17:63" ht="29.25" customHeight="1" x14ac:dyDescent="0.2">
      <c r="Q57225" s="92" t="s">
        <v>50</v>
      </c>
      <c r="BF57225" s="101" t="s">
        <v>58</v>
      </c>
      <c r="BK57225" s="98" t="s">
        <v>70</v>
      </c>
    </row>
    <row r="57226" spans="17:63" ht="29.25" customHeight="1" x14ac:dyDescent="0.2">
      <c r="Q57226" s="92" t="s">
        <v>50</v>
      </c>
      <c r="BF57226" s="101" t="s">
        <v>58</v>
      </c>
      <c r="BK57226" s="98" t="s">
        <v>70</v>
      </c>
    </row>
    <row r="57227" spans="17:63" ht="29.25" customHeight="1" x14ac:dyDescent="0.2">
      <c r="Q57227" s="92" t="s">
        <v>50</v>
      </c>
      <c r="BF57227" s="101" t="s">
        <v>58</v>
      </c>
      <c r="BK57227" s="98" t="s">
        <v>70</v>
      </c>
    </row>
    <row r="57228" spans="17:63" ht="29.25" customHeight="1" x14ac:dyDescent="0.2">
      <c r="Q57228" s="92" t="s">
        <v>50</v>
      </c>
      <c r="BF57228" s="101" t="s">
        <v>58</v>
      </c>
      <c r="BK57228" s="98" t="s">
        <v>70</v>
      </c>
    </row>
    <row r="57229" spans="17:63" ht="29.25" customHeight="1" x14ac:dyDescent="0.2">
      <c r="Q57229" s="92" t="s">
        <v>50</v>
      </c>
      <c r="BF57229" s="101" t="s">
        <v>58</v>
      </c>
      <c r="BK57229" s="98" t="s">
        <v>70</v>
      </c>
    </row>
    <row r="57230" spans="17:63" ht="29.25" customHeight="1" x14ac:dyDescent="0.2">
      <c r="Q57230" s="92" t="s">
        <v>50</v>
      </c>
      <c r="BF57230" s="101" t="s">
        <v>58</v>
      </c>
      <c r="BK57230" s="98" t="s">
        <v>70</v>
      </c>
    </row>
    <row r="57231" spans="17:63" ht="29.25" customHeight="1" x14ac:dyDescent="0.2">
      <c r="Q57231" s="92" t="s">
        <v>50</v>
      </c>
      <c r="BF57231" s="101" t="s">
        <v>58</v>
      </c>
      <c r="BK57231" s="98" t="s">
        <v>70</v>
      </c>
    </row>
    <row r="57232" spans="17:63" ht="29.25" customHeight="1" x14ac:dyDescent="0.2">
      <c r="Q57232" s="92" t="s">
        <v>50</v>
      </c>
      <c r="BF57232" s="101" t="s">
        <v>58</v>
      </c>
      <c r="BK57232" s="98" t="s">
        <v>70</v>
      </c>
    </row>
    <row r="57233" spans="17:63" ht="29.25" customHeight="1" x14ac:dyDescent="0.2">
      <c r="Q57233" s="92" t="s">
        <v>50</v>
      </c>
      <c r="BF57233" s="101" t="s">
        <v>58</v>
      </c>
      <c r="BK57233" s="98" t="s">
        <v>70</v>
      </c>
    </row>
    <row r="57234" spans="17:63" ht="29.25" customHeight="1" x14ac:dyDescent="0.2">
      <c r="Q57234" s="92" t="s">
        <v>50</v>
      </c>
      <c r="BF57234" s="101" t="s">
        <v>58</v>
      </c>
      <c r="BK57234" s="98" t="s">
        <v>70</v>
      </c>
    </row>
    <row r="57235" spans="17:63" ht="29.25" customHeight="1" x14ac:dyDescent="0.2">
      <c r="Q57235" s="92" t="s">
        <v>50</v>
      </c>
      <c r="BF57235" s="101" t="s">
        <v>58</v>
      </c>
      <c r="BK57235" s="98" t="s">
        <v>70</v>
      </c>
    </row>
    <row r="57236" spans="17:63" ht="29.25" customHeight="1" x14ac:dyDescent="0.2">
      <c r="Q57236" s="92" t="s">
        <v>50</v>
      </c>
      <c r="BF57236" s="101" t="s">
        <v>58</v>
      </c>
      <c r="BK57236" s="98" t="s">
        <v>70</v>
      </c>
    </row>
    <row r="57237" spans="17:63" ht="29.25" customHeight="1" x14ac:dyDescent="0.2">
      <c r="Q57237" s="92" t="s">
        <v>50</v>
      </c>
      <c r="BF57237" s="101" t="s">
        <v>58</v>
      </c>
      <c r="BK57237" s="98" t="s">
        <v>70</v>
      </c>
    </row>
    <row r="57238" spans="17:63" ht="29.25" customHeight="1" x14ac:dyDescent="0.2">
      <c r="Q57238" s="92" t="s">
        <v>50</v>
      </c>
      <c r="BF57238" s="101" t="s">
        <v>58</v>
      </c>
      <c r="BK57238" s="98" t="s">
        <v>70</v>
      </c>
    </row>
    <row r="57239" spans="17:63" ht="29.25" customHeight="1" x14ac:dyDescent="0.2">
      <c r="Q57239" s="92" t="s">
        <v>50</v>
      </c>
      <c r="BF57239" s="101" t="s">
        <v>58</v>
      </c>
      <c r="BK57239" s="98" t="s">
        <v>70</v>
      </c>
    </row>
    <row r="57240" spans="17:63" ht="29.25" customHeight="1" x14ac:dyDescent="0.2">
      <c r="Q57240" s="92" t="s">
        <v>50</v>
      </c>
      <c r="BF57240" s="101" t="s">
        <v>58</v>
      </c>
      <c r="BK57240" s="98" t="s">
        <v>70</v>
      </c>
    </row>
    <row r="57241" spans="17:63" ht="29.25" customHeight="1" x14ac:dyDescent="0.2">
      <c r="Q57241" s="92" t="s">
        <v>50</v>
      </c>
      <c r="BF57241" s="101" t="s">
        <v>58</v>
      </c>
      <c r="BK57241" s="98" t="s">
        <v>70</v>
      </c>
    </row>
    <row r="57242" spans="17:63" ht="29.25" customHeight="1" x14ac:dyDescent="0.2">
      <c r="Q57242" s="92" t="s">
        <v>50</v>
      </c>
      <c r="BF57242" s="101" t="s">
        <v>58</v>
      </c>
      <c r="BK57242" s="98" t="s">
        <v>70</v>
      </c>
    </row>
    <row r="57243" spans="17:63" ht="29.25" customHeight="1" x14ac:dyDescent="0.2">
      <c r="Q57243" s="92" t="s">
        <v>50</v>
      </c>
      <c r="BF57243" s="101" t="s">
        <v>58</v>
      </c>
      <c r="BK57243" s="98" t="s">
        <v>70</v>
      </c>
    </row>
    <row r="57244" spans="17:63" ht="29.25" customHeight="1" x14ac:dyDescent="0.2">
      <c r="Q57244" s="92" t="s">
        <v>50</v>
      </c>
      <c r="BF57244" s="101" t="s">
        <v>58</v>
      </c>
      <c r="BK57244" s="98" t="s">
        <v>70</v>
      </c>
    </row>
    <row r="57245" spans="17:63" ht="29.25" customHeight="1" x14ac:dyDescent="0.2">
      <c r="Q57245" s="92" t="s">
        <v>50</v>
      </c>
      <c r="BF57245" s="101" t="s">
        <v>58</v>
      </c>
      <c r="BK57245" s="98" t="s">
        <v>70</v>
      </c>
    </row>
    <row r="57246" spans="17:63" ht="29.25" customHeight="1" x14ac:dyDescent="0.2">
      <c r="Q57246" s="92" t="s">
        <v>50</v>
      </c>
      <c r="BF57246" s="101" t="s">
        <v>58</v>
      </c>
      <c r="BK57246" s="98" t="s">
        <v>70</v>
      </c>
    </row>
    <row r="57247" spans="17:63" ht="29.25" customHeight="1" x14ac:dyDescent="0.2">
      <c r="Q57247" s="92" t="s">
        <v>50</v>
      </c>
      <c r="BF57247" s="101" t="s">
        <v>58</v>
      </c>
      <c r="BK57247" s="98" t="s">
        <v>70</v>
      </c>
    </row>
    <row r="57248" spans="17:63" ht="29.25" customHeight="1" x14ac:dyDescent="0.2">
      <c r="Q57248" s="92" t="s">
        <v>50</v>
      </c>
      <c r="BF57248" s="101" t="s">
        <v>58</v>
      </c>
      <c r="BK57248" s="98" t="s">
        <v>70</v>
      </c>
    </row>
    <row r="57249" spans="17:63" ht="29.25" customHeight="1" x14ac:dyDescent="0.2">
      <c r="Q57249" s="92" t="s">
        <v>50</v>
      </c>
      <c r="BF57249" s="101" t="s">
        <v>58</v>
      </c>
      <c r="BK57249" s="98" t="s">
        <v>70</v>
      </c>
    </row>
    <row r="57250" spans="17:63" ht="29.25" customHeight="1" x14ac:dyDescent="0.2">
      <c r="Q57250" s="92" t="s">
        <v>50</v>
      </c>
      <c r="BF57250" s="101" t="s">
        <v>58</v>
      </c>
      <c r="BK57250" s="98" t="s">
        <v>70</v>
      </c>
    </row>
    <row r="57251" spans="17:63" ht="29.25" customHeight="1" x14ac:dyDescent="0.2">
      <c r="Q57251" s="92" t="s">
        <v>50</v>
      </c>
      <c r="BF57251" s="101" t="s">
        <v>58</v>
      </c>
      <c r="BK57251" s="98" t="s">
        <v>70</v>
      </c>
    </row>
    <row r="57252" spans="17:63" ht="29.25" customHeight="1" x14ac:dyDescent="0.2">
      <c r="Q57252" s="92" t="s">
        <v>50</v>
      </c>
      <c r="BF57252" s="101" t="s">
        <v>58</v>
      </c>
      <c r="BK57252" s="98" t="s">
        <v>70</v>
      </c>
    </row>
    <row r="57253" spans="17:63" ht="29.25" customHeight="1" x14ac:dyDescent="0.2">
      <c r="Q57253" s="92" t="s">
        <v>50</v>
      </c>
      <c r="BF57253" s="101" t="s">
        <v>58</v>
      </c>
      <c r="BK57253" s="98" t="s">
        <v>70</v>
      </c>
    </row>
    <row r="57254" spans="17:63" ht="29.25" customHeight="1" x14ac:dyDescent="0.2">
      <c r="Q57254" s="92" t="s">
        <v>50</v>
      </c>
      <c r="BF57254" s="101" t="s">
        <v>58</v>
      </c>
      <c r="BK57254" s="98" t="s">
        <v>70</v>
      </c>
    </row>
    <row r="57255" spans="17:63" ht="29.25" customHeight="1" x14ac:dyDescent="0.2">
      <c r="Q57255" s="92" t="s">
        <v>50</v>
      </c>
      <c r="BF57255" s="101" t="s">
        <v>58</v>
      </c>
      <c r="BK57255" s="98" t="s">
        <v>70</v>
      </c>
    </row>
    <row r="57256" spans="17:63" ht="29.25" customHeight="1" x14ac:dyDescent="0.2">
      <c r="Q57256" s="92" t="s">
        <v>50</v>
      </c>
      <c r="BF57256" s="101" t="s">
        <v>58</v>
      </c>
      <c r="BK57256" s="98" t="s">
        <v>70</v>
      </c>
    </row>
    <row r="57257" spans="17:63" ht="29.25" customHeight="1" x14ac:dyDescent="0.2">
      <c r="Q57257" s="92" t="s">
        <v>50</v>
      </c>
      <c r="BF57257" s="101" t="s">
        <v>58</v>
      </c>
      <c r="BK57257" s="98" t="s">
        <v>70</v>
      </c>
    </row>
    <row r="57258" spans="17:63" ht="29.25" customHeight="1" x14ac:dyDescent="0.2">
      <c r="Q57258" s="92" t="s">
        <v>50</v>
      </c>
      <c r="BF57258" s="101" t="s">
        <v>58</v>
      </c>
      <c r="BK57258" s="98" t="s">
        <v>70</v>
      </c>
    </row>
    <row r="57259" spans="17:63" ht="29.25" customHeight="1" x14ac:dyDescent="0.2">
      <c r="Q57259" s="92" t="s">
        <v>50</v>
      </c>
      <c r="BF57259" s="101" t="s">
        <v>58</v>
      </c>
      <c r="BK57259" s="98" t="s">
        <v>70</v>
      </c>
    </row>
    <row r="57260" spans="17:63" ht="29.25" customHeight="1" x14ac:dyDescent="0.2">
      <c r="Q57260" s="92" t="s">
        <v>50</v>
      </c>
      <c r="BF57260" s="101" t="s">
        <v>58</v>
      </c>
      <c r="BK57260" s="98" t="s">
        <v>70</v>
      </c>
    </row>
    <row r="57261" spans="17:63" ht="29.25" customHeight="1" x14ac:dyDescent="0.2">
      <c r="Q57261" s="92" t="s">
        <v>50</v>
      </c>
      <c r="BF57261" s="101" t="s">
        <v>58</v>
      </c>
      <c r="BK57261" s="98" t="s">
        <v>70</v>
      </c>
    </row>
    <row r="57262" spans="17:63" ht="29.25" customHeight="1" x14ac:dyDescent="0.2">
      <c r="Q57262" s="92" t="s">
        <v>50</v>
      </c>
      <c r="BF57262" s="101" t="s">
        <v>58</v>
      </c>
      <c r="BK57262" s="98" t="s">
        <v>70</v>
      </c>
    </row>
    <row r="57263" spans="17:63" ht="29.25" customHeight="1" x14ac:dyDescent="0.2">
      <c r="Q57263" s="92" t="s">
        <v>50</v>
      </c>
      <c r="BF57263" s="101" t="s">
        <v>58</v>
      </c>
      <c r="BK57263" s="98" t="s">
        <v>70</v>
      </c>
    </row>
    <row r="57264" spans="17:63" ht="29.25" customHeight="1" x14ac:dyDescent="0.2">
      <c r="Q57264" s="92" t="s">
        <v>50</v>
      </c>
      <c r="BF57264" s="101" t="s">
        <v>58</v>
      </c>
      <c r="BK57264" s="98" t="s">
        <v>70</v>
      </c>
    </row>
    <row r="57265" spans="17:63" ht="29.25" customHeight="1" x14ac:dyDescent="0.2">
      <c r="Q57265" s="92" t="s">
        <v>50</v>
      </c>
      <c r="BF57265" s="101" t="s">
        <v>58</v>
      </c>
      <c r="BK57265" s="98" t="s">
        <v>70</v>
      </c>
    </row>
    <row r="57266" spans="17:63" ht="29.25" customHeight="1" x14ac:dyDescent="0.2">
      <c r="Q57266" s="92" t="s">
        <v>50</v>
      </c>
      <c r="BF57266" s="101" t="s">
        <v>58</v>
      </c>
      <c r="BK57266" s="98" t="s">
        <v>70</v>
      </c>
    </row>
    <row r="57267" spans="17:63" ht="29.25" customHeight="1" x14ac:dyDescent="0.2">
      <c r="Q57267" s="92" t="s">
        <v>50</v>
      </c>
      <c r="BF57267" s="101" t="s">
        <v>58</v>
      </c>
      <c r="BK57267" s="98" t="s">
        <v>70</v>
      </c>
    </row>
    <row r="57268" spans="17:63" ht="29.25" customHeight="1" x14ac:dyDescent="0.2">
      <c r="Q57268" s="92" t="s">
        <v>50</v>
      </c>
      <c r="BF57268" s="101" t="s">
        <v>58</v>
      </c>
      <c r="BK57268" s="98" t="s">
        <v>70</v>
      </c>
    </row>
    <row r="57269" spans="17:63" ht="29.25" customHeight="1" x14ac:dyDescent="0.2">
      <c r="Q57269" s="92" t="s">
        <v>50</v>
      </c>
      <c r="BF57269" s="101" t="s">
        <v>58</v>
      </c>
      <c r="BK57269" s="98" t="s">
        <v>70</v>
      </c>
    </row>
    <row r="57270" spans="17:63" ht="29.25" customHeight="1" x14ac:dyDescent="0.2">
      <c r="Q57270" s="92" t="s">
        <v>50</v>
      </c>
      <c r="BF57270" s="101" t="s">
        <v>58</v>
      </c>
      <c r="BK57270" s="98" t="s">
        <v>70</v>
      </c>
    </row>
    <row r="57271" spans="17:63" ht="29.25" customHeight="1" x14ac:dyDescent="0.2">
      <c r="Q57271" s="92" t="s">
        <v>50</v>
      </c>
      <c r="BF57271" s="101" t="s">
        <v>58</v>
      </c>
      <c r="BK57271" s="98" t="s">
        <v>70</v>
      </c>
    </row>
    <row r="57272" spans="17:63" ht="29.25" customHeight="1" x14ac:dyDescent="0.2">
      <c r="Q57272" s="92" t="s">
        <v>50</v>
      </c>
      <c r="BF57272" s="101" t="s">
        <v>58</v>
      </c>
      <c r="BK57272" s="98" t="s">
        <v>70</v>
      </c>
    </row>
    <row r="57273" spans="17:63" ht="29.25" customHeight="1" x14ac:dyDescent="0.2">
      <c r="Q57273" s="92" t="s">
        <v>50</v>
      </c>
      <c r="BF57273" s="101" t="s">
        <v>58</v>
      </c>
      <c r="BK57273" s="98" t="s">
        <v>70</v>
      </c>
    </row>
    <row r="57274" spans="17:63" ht="29.25" customHeight="1" x14ac:dyDescent="0.2">
      <c r="Q57274" s="92" t="s">
        <v>50</v>
      </c>
      <c r="BF57274" s="101" t="s">
        <v>58</v>
      </c>
      <c r="BK57274" s="98" t="s">
        <v>70</v>
      </c>
    </row>
    <row r="57275" spans="17:63" ht="29.25" customHeight="1" x14ac:dyDescent="0.2">
      <c r="Q57275" s="92" t="s">
        <v>50</v>
      </c>
      <c r="BF57275" s="101" t="s">
        <v>58</v>
      </c>
      <c r="BK57275" s="98" t="s">
        <v>70</v>
      </c>
    </row>
    <row r="57276" spans="17:63" ht="29.25" customHeight="1" x14ac:dyDescent="0.2">
      <c r="Q57276" s="92" t="s">
        <v>50</v>
      </c>
      <c r="BF57276" s="101" t="s">
        <v>58</v>
      </c>
      <c r="BK57276" s="98" t="s">
        <v>70</v>
      </c>
    </row>
    <row r="57277" spans="17:63" ht="29.25" customHeight="1" x14ac:dyDescent="0.2">
      <c r="Q57277" s="92" t="s">
        <v>50</v>
      </c>
      <c r="BF57277" s="101" t="s">
        <v>58</v>
      </c>
      <c r="BK57277" s="98" t="s">
        <v>70</v>
      </c>
    </row>
    <row r="57278" spans="17:63" ht="29.25" customHeight="1" x14ac:dyDescent="0.2">
      <c r="Q57278" s="92" t="s">
        <v>50</v>
      </c>
      <c r="BF57278" s="101" t="s">
        <v>58</v>
      </c>
      <c r="BK57278" s="98" t="s">
        <v>70</v>
      </c>
    </row>
    <row r="57279" spans="17:63" ht="29.25" customHeight="1" x14ac:dyDescent="0.2">
      <c r="Q57279" s="92" t="s">
        <v>50</v>
      </c>
      <c r="BF57279" s="101" t="s">
        <v>58</v>
      </c>
      <c r="BK57279" s="98" t="s">
        <v>70</v>
      </c>
    </row>
    <row r="57280" spans="17:63" ht="29.25" customHeight="1" x14ac:dyDescent="0.2">
      <c r="Q57280" s="92" t="s">
        <v>50</v>
      </c>
      <c r="BF57280" s="101" t="s">
        <v>58</v>
      </c>
      <c r="BK57280" s="98" t="s">
        <v>70</v>
      </c>
    </row>
    <row r="57281" spans="17:63" ht="29.25" customHeight="1" x14ac:dyDescent="0.2">
      <c r="Q57281" s="92" t="s">
        <v>50</v>
      </c>
      <c r="BF57281" s="101" t="s">
        <v>58</v>
      </c>
      <c r="BK57281" s="98" t="s">
        <v>70</v>
      </c>
    </row>
    <row r="57282" spans="17:63" ht="29.25" customHeight="1" x14ac:dyDescent="0.2">
      <c r="Q57282" s="92" t="s">
        <v>50</v>
      </c>
      <c r="BF57282" s="101" t="s">
        <v>58</v>
      </c>
      <c r="BK57282" s="98" t="s">
        <v>70</v>
      </c>
    </row>
    <row r="57283" spans="17:63" ht="29.25" customHeight="1" x14ac:dyDescent="0.2">
      <c r="Q57283" s="92" t="s">
        <v>50</v>
      </c>
      <c r="BF57283" s="101" t="s">
        <v>58</v>
      </c>
      <c r="BK57283" s="98" t="s">
        <v>70</v>
      </c>
    </row>
    <row r="57284" spans="17:63" ht="29.25" customHeight="1" x14ac:dyDescent="0.2">
      <c r="Q57284" s="92" t="s">
        <v>50</v>
      </c>
      <c r="BF57284" s="101" t="s">
        <v>58</v>
      </c>
      <c r="BK57284" s="98" t="s">
        <v>70</v>
      </c>
    </row>
    <row r="57285" spans="17:63" ht="29.25" customHeight="1" x14ac:dyDescent="0.2">
      <c r="Q57285" s="92" t="s">
        <v>50</v>
      </c>
      <c r="BF57285" s="101" t="s">
        <v>58</v>
      </c>
      <c r="BK57285" s="98" t="s">
        <v>70</v>
      </c>
    </row>
    <row r="57286" spans="17:63" ht="29.25" customHeight="1" x14ac:dyDescent="0.2">
      <c r="Q57286" s="92" t="s">
        <v>50</v>
      </c>
      <c r="BF57286" s="101" t="s">
        <v>58</v>
      </c>
      <c r="BK57286" s="98" t="s">
        <v>70</v>
      </c>
    </row>
    <row r="57287" spans="17:63" ht="29.25" customHeight="1" x14ac:dyDescent="0.2">
      <c r="Q57287" s="92" t="s">
        <v>50</v>
      </c>
      <c r="BF57287" s="101" t="s">
        <v>58</v>
      </c>
      <c r="BK57287" s="98" t="s">
        <v>70</v>
      </c>
    </row>
    <row r="57288" spans="17:63" ht="29.25" customHeight="1" x14ac:dyDescent="0.2">
      <c r="Q57288" s="92" t="s">
        <v>50</v>
      </c>
      <c r="BF57288" s="101" t="s">
        <v>58</v>
      </c>
      <c r="BK57288" s="98" t="s">
        <v>70</v>
      </c>
    </row>
    <row r="57289" spans="17:63" ht="29.25" customHeight="1" x14ac:dyDescent="0.2">
      <c r="Q57289" s="92" t="s">
        <v>50</v>
      </c>
      <c r="BF57289" s="101" t="s">
        <v>58</v>
      </c>
      <c r="BK57289" s="98" t="s">
        <v>70</v>
      </c>
    </row>
    <row r="57290" spans="17:63" ht="29.25" customHeight="1" x14ac:dyDescent="0.2">
      <c r="Q57290" s="92" t="s">
        <v>50</v>
      </c>
      <c r="BF57290" s="101" t="s">
        <v>58</v>
      </c>
      <c r="BK57290" s="98" t="s">
        <v>70</v>
      </c>
    </row>
    <row r="57291" spans="17:63" ht="29.25" customHeight="1" x14ac:dyDescent="0.2">
      <c r="Q57291" s="92" t="s">
        <v>50</v>
      </c>
      <c r="BF57291" s="101" t="s">
        <v>58</v>
      </c>
      <c r="BK57291" s="98" t="s">
        <v>70</v>
      </c>
    </row>
    <row r="57292" spans="17:63" ht="29.25" customHeight="1" x14ac:dyDescent="0.2">
      <c r="Q57292" s="92" t="s">
        <v>50</v>
      </c>
      <c r="BF57292" s="101" t="s">
        <v>58</v>
      </c>
      <c r="BK57292" s="98" t="s">
        <v>70</v>
      </c>
    </row>
    <row r="57293" spans="17:63" ht="29.25" customHeight="1" x14ac:dyDescent="0.2">
      <c r="Q57293" s="92" t="s">
        <v>50</v>
      </c>
      <c r="BF57293" s="101" t="s">
        <v>58</v>
      </c>
      <c r="BK57293" s="98" t="s">
        <v>70</v>
      </c>
    </row>
    <row r="57294" spans="17:63" ht="29.25" customHeight="1" x14ac:dyDescent="0.2">
      <c r="Q57294" s="92" t="s">
        <v>50</v>
      </c>
      <c r="BF57294" s="101" t="s">
        <v>58</v>
      </c>
      <c r="BK57294" s="98" t="s">
        <v>70</v>
      </c>
    </row>
    <row r="57295" spans="17:63" ht="29.25" customHeight="1" x14ac:dyDescent="0.2">
      <c r="Q57295" s="92" t="s">
        <v>50</v>
      </c>
      <c r="BF57295" s="101" t="s">
        <v>58</v>
      </c>
      <c r="BK57295" s="98" t="s">
        <v>70</v>
      </c>
    </row>
    <row r="57296" spans="17:63" ht="29.25" customHeight="1" x14ac:dyDescent="0.2">
      <c r="Q57296" s="92" t="s">
        <v>50</v>
      </c>
      <c r="BF57296" s="101" t="s">
        <v>58</v>
      </c>
      <c r="BK57296" s="98" t="s">
        <v>70</v>
      </c>
    </row>
    <row r="57297" spans="17:63" ht="29.25" customHeight="1" x14ac:dyDescent="0.2">
      <c r="Q57297" s="92" t="s">
        <v>50</v>
      </c>
      <c r="BF57297" s="101" t="s">
        <v>58</v>
      </c>
      <c r="BK57297" s="98" t="s">
        <v>70</v>
      </c>
    </row>
    <row r="57298" spans="17:63" ht="29.25" customHeight="1" x14ac:dyDescent="0.2">
      <c r="Q57298" s="92" t="s">
        <v>50</v>
      </c>
      <c r="BF57298" s="101" t="s">
        <v>58</v>
      </c>
      <c r="BK57298" s="98" t="s">
        <v>70</v>
      </c>
    </row>
    <row r="57299" spans="17:63" ht="29.25" customHeight="1" x14ac:dyDescent="0.2">
      <c r="Q57299" s="92" t="s">
        <v>50</v>
      </c>
      <c r="BF57299" s="101" t="s">
        <v>58</v>
      </c>
      <c r="BK57299" s="98" t="s">
        <v>70</v>
      </c>
    </row>
    <row r="57300" spans="17:63" ht="29.25" customHeight="1" x14ac:dyDescent="0.2">
      <c r="Q57300" s="92" t="s">
        <v>50</v>
      </c>
      <c r="BF57300" s="101" t="s">
        <v>58</v>
      </c>
      <c r="BK57300" s="98" t="s">
        <v>70</v>
      </c>
    </row>
    <row r="57301" spans="17:63" ht="29.25" customHeight="1" x14ac:dyDescent="0.2">
      <c r="Q57301" s="92" t="s">
        <v>50</v>
      </c>
      <c r="BF57301" s="101" t="s">
        <v>58</v>
      </c>
      <c r="BK57301" s="98" t="s">
        <v>70</v>
      </c>
    </row>
    <row r="57302" spans="17:63" ht="29.25" customHeight="1" x14ac:dyDescent="0.2">
      <c r="Q57302" s="92" t="s">
        <v>50</v>
      </c>
      <c r="BF57302" s="101" t="s">
        <v>58</v>
      </c>
      <c r="BK57302" s="98" t="s">
        <v>70</v>
      </c>
    </row>
    <row r="57303" spans="17:63" ht="29.25" customHeight="1" x14ac:dyDescent="0.2">
      <c r="Q57303" s="92" t="s">
        <v>50</v>
      </c>
      <c r="BF57303" s="101" t="s">
        <v>58</v>
      </c>
      <c r="BK57303" s="98" t="s">
        <v>70</v>
      </c>
    </row>
    <row r="57304" spans="17:63" ht="29.25" customHeight="1" x14ac:dyDescent="0.2">
      <c r="Q57304" s="92" t="s">
        <v>50</v>
      </c>
      <c r="BF57304" s="101" t="s">
        <v>58</v>
      </c>
      <c r="BK57304" s="98" t="s">
        <v>70</v>
      </c>
    </row>
    <row r="57305" spans="17:63" ht="29.25" customHeight="1" x14ac:dyDescent="0.2">
      <c r="Q57305" s="92" t="s">
        <v>50</v>
      </c>
      <c r="BF57305" s="101" t="s">
        <v>58</v>
      </c>
      <c r="BK57305" s="98" t="s">
        <v>70</v>
      </c>
    </row>
    <row r="57306" spans="17:63" ht="29.25" customHeight="1" x14ac:dyDescent="0.2">
      <c r="Q57306" s="92" t="s">
        <v>50</v>
      </c>
      <c r="BF57306" s="101" t="s">
        <v>58</v>
      </c>
      <c r="BK57306" s="98" t="s">
        <v>70</v>
      </c>
    </row>
    <row r="57307" spans="17:63" ht="29.25" customHeight="1" x14ac:dyDescent="0.2">
      <c r="Q57307" s="92" t="s">
        <v>50</v>
      </c>
      <c r="BF57307" s="101" t="s">
        <v>58</v>
      </c>
      <c r="BK57307" s="98" t="s">
        <v>70</v>
      </c>
    </row>
    <row r="57308" spans="17:63" ht="29.25" customHeight="1" x14ac:dyDescent="0.2">
      <c r="Q57308" s="92" t="s">
        <v>50</v>
      </c>
      <c r="BF57308" s="101" t="s">
        <v>58</v>
      </c>
      <c r="BK57308" s="98" t="s">
        <v>70</v>
      </c>
    </row>
    <row r="57309" spans="17:63" ht="29.25" customHeight="1" x14ac:dyDescent="0.2">
      <c r="Q57309" s="92" t="s">
        <v>50</v>
      </c>
      <c r="BF57309" s="101" t="s">
        <v>58</v>
      </c>
      <c r="BK57309" s="98" t="s">
        <v>70</v>
      </c>
    </row>
    <row r="57310" spans="17:63" ht="29.25" customHeight="1" x14ac:dyDescent="0.2">
      <c r="Q57310" s="92" t="s">
        <v>50</v>
      </c>
      <c r="BF57310" s="101" t="s">
        <v>58</v>
      </c>
      <c r="BK57310" s="98" t="s">
        <v>70</v>
      </c>
    </row>
    <row r="57311" spans="17:63" ht="29.25" customHeight="1" x14ac:dyDescent="0.2">
      <c r="Q57311" s="92" t="s">
        <v>50</v>
      </c>
      <c r="BF57311" s="101" t="s">
        <v>58</v>
      </c>
      <c r="BK57311" s="98" t="s">
        <v>70</v>
      </c>
    </row>
    <row r="57312" spans="17:63" ht="29.25" customHeight="1" x14ac:dyDescent="0.2">
      <c r="Q57312" s="92" t="s">
        <v>50</v>
      </c>
      <c r="BF57312" s="101" t="s">
        <v>58</v>
      </c>
      <c r="BK57312" s="98" t="s">
        <v>70</v>
      </c>
    </row>
    <row r="57313" spans="17:63" ht="29.25" customHeight="1" x14ac:dyDescent="0.2">
      <c r="Q57313" s="92" t="s">
        <v>50</v>
      </c>
      <c r="BF57313" s="101" t="s">
        <v>58</v>
      </c>
      <c r="BK57313" s="98" t="s">
        <v>70</v>
      </c>
    </row>
    <row r="57314" spans="17:63" ht="29.25" customHeight="1" x14ac:dyDescent="0.2">
      <c r="Q57314" s="92" t="s">
        <v>50</v>
      </c>
      <c r="BF57314" s="101" t="s">
        <v>58</v>
      </c>
      <c r="BK57314" s="98" t="s">
        <v>70</v>
      </c>
    </row>
    <row r="57315" spans="17:63" ht="29.25" customHeight="1" x14ac:dyDescent="0.2">
      <c r="Q57315" s="92" t="s">
        <v>50</v>
      </c>
      <c r="BF57315" s="101" t="s">
        <v>58</v>
      </c>
      <c r="BK57315" s="98" t="s">
        <v>70</v>
      </c>
    </row>
    <row r="57316" spans="17:63" ht="29.25" customHeight="1" x14ac:dyDescent="0.2">
      <c r="Q57316" s="92" t="s">
        <v>50</v>
      </c>
      <c r="BF57316" s="101" t="s">
        <v>58</v>
      </c>
      <c r="BK57316" s="98" t="s">
        <v>70</v>
      </c>
    </row>
    <row r="57317" spans="17:63" ht="29.25" customHeight="1" x14ac:dyDescent="0.2">
      <c r="Q57317" s="92" t="s">
        <v>50</v>
      </c>
      <c r="BF57317" s="101" t="s">
        <v>58</v>
      </c>
      <c r="BK57317" s="98" t="s">
        <v>70</v>
      </c>
    </row>
    <row r="57318" spans="17:63" ht="29.25" customHeight="1" x14ac:dyDescent="0.2">
      <c r="Q57318" s="92" t="s">
        <v>50</v>
      </c>
      <c r="BF57318" s="101" t="s">
        <v>58</v>
      </c>
      <c r="BK57318" s="98" t="s">
        <v>70</v>
      </c>
    </row>
    <row r="57319" spans="17:63" ht="29.25" customHeight="1" x14ac:dyDescent="0.2">
      <c r="Q57319" s="92" t="s">
        <v>50</v>
      </c>
      <c r="BF57319" s="101" t="s">
        <v>58</v>
      </c>
      <c r="BK57319" s="98" t="s">
        <v>70</v>
      </c>
    </row>
    <row r="57320" spans="17:63" ht="29.25" customHeight="1" x14ac:dyDescent="0.2">
      <c r="Q57320" s="92" t="s">
        <v>50</v>
      </c>
      <c r="BF57320" s="101" t="s">
        <v>58</v>
      </c>
      <c r="BK57320" s="98" t="s">
        <v>70</v>
      </c>
    </row>
    <row r="57321" spans="17:63" ht="29.25" customHeight="1" x14ac:dyDescent="0.2">
      <c r="Q57321" s="92" t="s">
        <v>50</v>
      </c>
      <c r="BF57321" s="101" t="s">
        <v>58</v>
      </c>
      <c r="BK57321" s="98" t="s">
        <v>70</v>
      </c>
    </row>
    <row r="57322" spans="17:63" ht="29.25" customHeight="1" x14ac:dyDescent="0.2">
      <c r="Q57322" s="92" t="s">
        <v>50</v>
      </c>
      <c r="BF57322" s="101" t="s">
        <v>58</v>
      </c>
      <c r="BK57322" s="98" t="s">
        <v>70</v>
      </c>
    </row>
    <row r="57323" spans="17:63" ht="29.25" customHeight="1" x14ac:dyDescent="0.2">
      <c r="Q57323" s="92" t="s">
        <v>50</v>
      </c>
      <c r="BF57323" s="101" t="s">
        <v>58</v>
      </c>
      <c r="BK57323" s="98" t="s">
        <v>70</v>
      </c>
    </row>
    <row r="57324" spans="17:63" ht="29.25" customHeight="1" x14ac:dyDescent="0.2">
      <c r="Q57324" s="92" t="s">
        <v>50</v>
      </c>
      <c r="BF57324" s="101" t="s">
        <v>58</v>
      </c>
      <c r="BK57324" s="98" t="s">
        <v>70</v>
      </c>
    </row>
    <row r="57325" spans="17:63" ht="29.25" customHeight="1" x14ac:dyDescent="0.2">
      <c r="Q57325" s="92" t="s">
        <v>50</v>
      </c>
      <c r="BF57325" s="101" t="s">
        <v>58</v>
      </c>
      <c r="BK57325" s="98" t="s">
        <v>70</v>
      </c>
    </row>
    <row r="57326" spans="17:63" ht="29.25" customHeight="1" x14ac:dyDescent="0.2">
      <c r="Q57326" s="92" t="s">
        <v>50</v>
      </c>
      <c r="BF57326" s="101" t="s">
        <v>58</v>
      </c>
      <c r="BK57326" s="98" t="s">
        <v>70</v>
      </c>
    </row>
    <row r="57327" spans="17:63" ht="29.25" customHeight="1" x14ac:dyDescent="0.2">
      <c r="Q57327" s="92" t="s">
        <v>50</v>
      </c>
      <c r="BF57327" s="101" t="s">
        <v>58</v>
      </c>
      <c r="BK57327" s="98" t="s">
        <v>70</v>
      </c>
    </row>
    <row r="57328" spans="17:63" ht="29.25" customHeight="1" x14ac:dyDescent="0.2">
      <c r="Q57328" s="92" t="s">
        <v>50</v>
      </c>
      <c r="BF57328" s="101" t="s">
        <v>58</v>
      </c>
      <c r="BK57328" s="98" t="s">
        <v>70</v>
      </c>
    </row>
    <row r="57329" spans="17:63" ht="29.25" customHeight="1" x14ac:dyDescent="0.2">
      <c r="Q57329" s="92" t="s">
        <v>50</v>
      </c>
      <c r="BF57329" s="101" t="s">
        <v>58</v>
      </c>
      <c r="BK57329" s="98" t="s">
        <v>70</v>
      </c>
    </row>
    <row r="57330" spans="17:63" ht="29.25" customHeight="1" x14ac:dyDescent="0.2">
      <c r="Q57330" s="92" t="s">
        <v>50</v>
      </c>
      <c r="BF57330" s="101" t="s">
        <v>58</v>
      </c>
      <c r="BK57330" s="98" t="s">
        <v>70</v>
      </c>
    </row>
    <row r="57331" spans="17:63" ht="29.25" customHeight="1" x14ac:dyDescent="0.2">
      <c r="Q57331" s="92" t="s">
        <v>50</v>
      </c>
      <c r="BF57331" s="101" t="s">
        <v>58</v>
      </c>
      <c r="BK57331" s="98" t="s">
        <v>70</v>
      </c>
    </row>
    <row r="57332" spans="17:63" ht="29.25" customHeight="1" x14ac:dyDescent="0.2">
      <c r="Q57332" s="92" t="s">
        <v>50</v>
      </c>
      <c r="BF57332" s="101" t="s">
        <v>58</v>
      </c>
      <c r="BK57332" s="98" t="s">
        <v>70</v>
      </c>
    </row>
    <row r="57333" spans="17:63" ht="29.25" customHeight="1" x14ac:dyDescent="0.2">
      <c r="Q57333" s="92" t="s">
        <v>50</v>
      </c>
      <c r="BF57333" s="101" t="s">
        <v>58</v>
      </c>
      <c r="BK57333" s="98" t="s">
        <v>70</v>
      </c>
    </row>
    <row r="57334" spans="17:63" ht="29.25" customHeight="1" x14ac:dyDescent="0.2">
      <c r="Q57334" s="92" t="s">
        <v>50</v>
      </c>
      <c r="BF57334" s="101" t="s">
        <v>58</v>
      </c>
      <c r="BK57334" s="98" t="s">
        <v>70</v>
      </c>
    </row>
    <row r="57335" spans="17:63" ht="29.25" customHeight="1" x14ac:dyDescent="0.2">
      <c r="Q57335" s="92" t="s">
        <v>50</v>
      </c>
      <c r="BF57335" s="101" t="s">
        <v>58</v>
      </c>
      <c r="BK57335" s="98" t="s">
        <v>70</v>
      </c>
    </row>
    <row r="57336" spans="17:63" ht="29.25" customHeight="1" x14ac:dyDescent="0.2">
      <c r="Q57336" s="92" t="s">
        <v>50</v>
      </c>
      <c r="BF57336" s="101" t="s">
        <v>58</v>
      </c>
      <c r="BK57336" s="98" t="s">
        <v>70</v>
      </c>
    </row>
    <row r="57337" spans="17:63" ht="29.25" customHeight="1" x14ac:dyDescent="0.2">
      <c r="Q57337" s="92" t="s">
        <v>50</v>
      </c>
      <c r="BF57337" s="101" t="s">
        <v>58</v>
      </c>
      <c r="BK57337" s="98" t="s">
        <v>70</v>
      </c>
    </row>
    <row r="57338" spans="17:63" ht="29.25" customHeight="1" x14ac:dyDescent="0.2">
      <c r="Q57338" s="92" t="s">
        <v>50</v>
      </c>
      <c r="BF57338" s="101" t="s">
        <v>58</v>
      </c>
      <c r="BK57338" s="98" t="s">
        <v>70</v>
      </c>
    </row>
    <row r="57339" spans="17:63" ht="29.25" customHeight="1" x14ac:dyDescent="0.2">
      <c r="Q57339" s="92" t="s">
        <v>50</v>
      </c>
      <c r="BF57339" s="101" t="s">
        <v>58</v>
      </c>
      <c r="BK57339" s="98" t="s">
        <v>70</v>
      </c>
    </row>
    <row r="57340" spans="17:63" ht="29.25" customHeight="1" x14ac:dyDescent="0.2">
      <c r="Q57340" s="92" t="s">
        <v>50</v>
      </c>
      <c r="BF57340" s="101" t="s">
        <v>58</v>
      </c>
      <c r="BK57340" s="98" t="s">
        <v>70</v>
      </c>
    </row>
    <row r="57341" spans="17:63" ht="29.25" customHeight="1" x14ac:dyDescent="0.2">
      <c r="Q57341" s="92" t="s">
        <v>50</v>
      </c>
      <c r="BF57341" s="101" t="s">
        <v>58</v>
      </c>
      <c r="BK57341" s="98" t="s">
        <v>70</v>
      </c>
    </row>
    <row r="57342" spans="17:63" ht="29.25" customHeight="1" x14ac:dyDescent="0.2">
      <c r="Q57342" s="92" t="s">
        <v>50</v>
      </c>
      <c r="BF57342" s="101" t="s">
        <v>58</v>
      </c>
      <c r="BK57342" s="98" t="s">
        <v>70</v>
      </c>
    </row>
    <row r="57343" spans="17:63" ht="29.25" customHeight="1" x14ac:dyDescent="0.2">
      <c r="Q57343" s="92" t="s">
        <v>50</v>
      </c>
      <c r="BF57343" s="101" t="s">
        <v>58</v>
      </c>
      <c r="BK57343" s="98" t="s">
        <v>70</v>
      </c>
    </row>
    <row r="57344" spans="17:63" ht="29.25" customHeight="1" x14ac:dyDescent="0.2">
      <c r="Q57344" s="92" t="s">
        <v>50</v>
      </c>
      <c r="BF57344" s="101" t="s">
        <v>58</v>
      </c>
      <c r="BK57344" s="98" t="s">
        <v>70</v>
      </c>
    </row>
    <row r="57345" spans="17:63" ht="29.25" customHeight="1" x14ac:dyDescent="0.2">
      <c r="Q57345" s="92" t="s">
        <v>50</v>
      </c>
      <c r="BF57345" s="101" t="s">
        <v>58</v>
      </c>
      <c r="BK57345" s="98" t="s">
        <v>70</v>
      </c>
    </row>
    <row r="57346" spans="17:63" ht="29.25" customHeight="1" x14ac:dyDescent="0.2">
      <c r="Q57346" s="92" t="s">
        <v>50</v>
      </c>
      <c r="BF57346" s="101" t="s">
        <v>58</v>
      </c>
      <c r="BK57346" s="98" t="s">
        <v>70</v>
      </c>
    </row>
    <row r="57347" spans="17:63" ht="29.25" customHeight="1" x14ac:dyDescent="0.2">
      <c r="Q57347" s="92" t="s">
        <v>50</v>
      </c>
      <c r="BF57347" s="101" t="s">
        <v>58</v>
      </c>
      <c r="BK57347" s="98" t="s">
        <v>70</v>
      </c>
    </row>
    <row r="57348" spans="17:63" ht="29.25" customHeight="1" x14ac:dyDescent="0.2">
      <c r="Q57348" s="92" t="s">
        <v>50</v>
      </c>
      <c r="BF57348" s="101" t="s">
        <v>58</v>
      </c>
      <c r="BK57348" s="98" t="s">
        <v>70</v>
      </c>
    </row>
    <row r="57349" spans="17:63" ht="29.25" customHeight="1" x14ac:dyDescent="0.2">
      <c r="Q57349" s="92" t="s">
        <v>50</v>
      </c>
      <c r="BF57349" s="101" t="s">
        <v>58</v>
      </c>
      <c r="BK57349" s="98" t="s">
        <v>70</v>
      </c>
    </row>
    <row r="57350" spans="17:63" ht="29.25" customHeight="1" x14ac:dyDescent="0.2">
      <c r="Q57350" s="92" t="s">
        <v>50</v>
      </c>
      <c r="BF57350" s="101" t="s">
        <v>58</v>
      </c>
      <c r="BK57350" s="98" t="s">
        <v>70</v>
      </c>
    </row>
    <row r="57351" spans="17:63" ht="29.25" customHeight="1" x14ac:dyDescent="0.2">
      <c r="Q57351" s="92" t="s">
        <v>50</v>
      </c>
      <c r="BF57351" s="101" t="s">
        <v>58</v>
      </c>
      <c r="BK57351" s="98" t="s">
        <v>70</v>
      </c>
    </row>
    <row r="57352" spans="17:63" ht="29.25" customHeight="1" x14ac:dyDescent="0.2">
      <c r="Q57352" s="92" t="s">
        <v>50</v>
      </c>
      <c r="BF57352" s="101" t="s">
        <v>58</v>
      </c>
      <c r="BK57352" s="98" t="s">
        <v>70</v>
      </c>
    </row>
    <row r="57353" spans="17:63" ht="29.25" customHeight="1" x14ac:dyDescent="0.2">
      <c r="Q57353" s="92" t="s">
        <v>50</v>
      </c>
      <c r="BF57353" s="101" t="s">
        <v>58</v>
      </c>
      <c r="BK57353" s="98" t="s">
        <v>70</v>
      </c>
    </row>
    <row r="57354" spans="17:63" ht="29.25" customHeight="1" x14ac:dyDescent="0.2">
      <c r="Q57354" s="92" t="s">
        <v>50</v>
      </c>
      <c r="BF57354" s="101" t="s">
        <v>58</v>
      </c>
      <c r="BK57354" s="98" t="s">
        <v>70</v>
      </c>
    </row>
    <row r="57355" spans="17:63" ht="29.25" customHeight="1" x14ac:dyDescent="0.2">
      <c r="Q57355" s="92" t="s">
        <v>50</v>
      </c>
      <c r="BF57355" s="101" t="s">
        <v>58</v>
      </c>
      <c r="BK57355" s="98" t="s">
        <v>70</v>
      </c>
    </row>
    <row r="57356" spans="17:63" ht="29.25" customHeight="1" x14ac:dyDescent="0.2">
      <c r="Q57356" s="92" t="s">
        <v>50</v>
      </c>
      <c r="BF57356" s="101" t="s">
        <v>58</v>
      </c>
      <c r="BK57356" s="98" t="s">
        <v>70</v>
      </c>
    </row>
    <row r="57357" spans="17:63" ht="29.25" customHeight="1" x14ac:dyDescent="0.2">
      <c r="Q57357" s="92" t="s">
        <v>50</v>
      </c>
      <c r="BF57357" s="101" t="s">
        <v>58</v>
      </c>
      <c r="BK57357" s="98" t="s">
        <v>70</v>
      </c>
    </row>
    <row r="57358" spans="17:63" ht="29.25" customHeight="1" x14ac:dyDescent="0.2">
      <c r="Q57358" s="92" t="s">
        <v>50</v>
      </c>
      <c r="BF57358" s="101" t="s">
        <v>58</v>
      </c>
      <c r="BK57358" s="98" t="s">
        <v>70</v>
      </c>
    </row>
    <row r="57359" spans="17:63" ht="29.25" customHeight="1" x14ac:dyDescent="0.2">
      <c r="Q57359" s="92" t="s">
        <v>50</v>
      </c>
      <c r="BF57359" s="101" t="s">
        <v>58</v>
      </c>
      <c r="BK57359" s="98" t="s">
        <v>70</v>
      </c>
    </row>
    <row r="57360" spans="17:63" ht="29.25" customHeight="1" x14ac:dyDescent="0.2">
      <c r="Q57360" s="92" t="s">
        <v>50</v>
      </c>
      <c r="BF57360" s="101" t="s">
        <v>58</v>
      </c>
      <c r="BK57360" s="98" t="s">
        <v>70</v>
      </c>
    </row>
    <row r="57361" spans="17:63" ht="29.25" customHeight="1" x14ac:dyDescent="0.2">
      <c r="Q57361" s="92" t="s">
        <v>50</v>
      </c>
      <c r="BF57361" s="101" t="s">
        <v>58</v>
      </c>
      <c r="BK57361" s="98" t="s">
        <v>70</v>
      </c>
    </row>
    <row r="57362" spans="17:63" ht="29.25" customHeight="1" x14ac:dyDescent="0.2">
      <c r="Q57362" s="92" t="s">
        <v>50</v>
      </c>
      <c r="BF57362" s="101" t="s">
        <v>58</v>
      </c>
      <c r="BK57362" s="98" t="s">
        <v>70</v>
      </c>
    </row>
    <row r="57363" spans="17:63" ht="29.25" customHeight="1" x14ac:dyDescent="0.2">
      <c r="Q57363" s="92" t="s">
        <v>50</v>
      </c>
      <c r="BF57363" s="101" t="s">
        <v>58</v>
      </c>
      <c r="BK57363" s="98" t="s">
        <v>70</v>
      </c>
    </row>
    <row r="57364" spans="17:63" ht="29.25" customHeight="1" x14ac:dyDescent="0.2">
      <c r="Q57364" s="92" t="s">
        <v>50</v>
      </c>
      <c r="BF57364" s="101" t="s">
        <v>58</v>
      </c>
      <c r="BK57364" s="98" t="s">
        <v>70</v>
      </c>
    </row>
    <row r="57365" spans="17:63" ht="29.25" customHeight="1" x14ac:dyDescent="0.2">
      <c r="Q57365" s="92" t="s">
        <v>50</v>
      </c>
      <c r="BF57365" s="101" t="s">
        <v>58</v>
      </c>
      <c r="BK57365" s="98" t="s">
        <v>70</v>
      </c>
    </row>
    <row r="57366" spans="17:63" ht="29.25" customHeight="1" x14ac:dyDescent="0.2">
      <c r="Q57366" s="92" t="s">
        <v>50</v>
      </c>
      <c r="BF57366" s="101" t="s">
        <v>58</v>
      </c>
      <c r="BK57366" s="98" t="s">
        <v>70</v>
      </c>
    </row>
    <row r="57367" spans="17:63" ht="29.25" customHeight="1" x14ac:dyDescent="0.2">
      <c r="Q57367" s="92" t="s">
        <v>50</v>
      </c>
      <c r="BF57367" s="101" t="s">
        <v>58</v>
      </c>
      <c r="BK57367" s="98" t="s">
        <v>70</v>
      </c>
    </row>
    <row r="57368" spans="17:63" ht="29.25" customHeight="1" x14ac:dyDescent="0.2">
      <c r="Q57368" s="92" t="s">
        <v>50</v>
      </c>
      <c r="BF57368" s="101" t="s">
        <v>58</v>
      </c>
      <c r="BK57368" s="98" t="s">
        <v>70</v>
      </c>
    </row>
    <row r="57369" spans="17:63" ht="29.25" customHeight="1" x14ac:dyDescent="0.2">
      <c r="Q57369" s="92" t="s">
        <v>50</v>
      </c>
      <c r="BF57369" s="101" t="s">
        <v>58</v>
      </c>
      <c r="BK57369" s="98" t="s">
        <v>70</v>
      </c>
    </row>
    <row r="57370" spans="17:63" ht="29.25" customHeight="1" x14ac:dyDescent="0.2">
      <c r="Q57370" s="92" t="s">
        <v>50</v>
      </c>
      <c r="BF57370" s="101" t="s">
        <v>58</v>
      </c>
      <c r="BK57370" s="98" t="s">
        <v>70</v>
      </c>
    </row>
    <row r="57371" spans="17:63" ht="29.25" customHeight="1" x14ac:dyDescent="0.2">
      <c r="Q57371" s="92" t="s">
        <v>50</v>
      </c>
      <c r="BF57371" s="101" t="s">
        <v>58</v>
      </c>
      <c r="BK57371" s="98" t="s">
        <v>70</v>
      </c>
    </row>
    <row r="57372" spans="17:63" ht="29.25" customHeight="1" x14ac:dyDescent="0.2">
      <c r="Q57372" s="92" t="s">
        <v>50</v>
      </c>
      <c r="BF57372" s="101" t="s">
        <v>58</v>
      </c>
      <c r="BK57372" s="98" t="s">
        <v>70</v>
      </c>
    </row>
    <row r="57373" spans="17:63" ht="29.25" customHeight="1" x14ac:dyDescent="0.2">
      <c r="Q57373" s="92" t="s">
        <v>50</v>
      </c>
      <c r="BF57373" s="101" t="s">
        <v>58</v>
      </c>
      <c r="BK57373" s="98" t="s">
        <v>70</v>
      </c>
    </row>
    <row r="57374" spans="17:63" ht="29.25" customHeight="1" x14ac:dyDescent="0.2">
      <c r="Q57374" s="92" t="s">
        <v>50</v>
      </c>
      <c r="BF57374" s="101" t="s">
        <v>58</v>
      </c>
      <c r="BK57374" s="98" t="s">
        <v>70</v>
      </c>
    </row>
    <row r="57375" spans="17:63" ht="29.25" customHeight="1" x14ac:dyDescent="0.2">
      <c r="Q57375" s="92" t="s">
        <v>50</v>
      </c>
      <c r="BF57375" s="101" t="s">
        <v>58</v>
      </c>
      <c r="BK57375" s="98" t="s">
        <v>70</v>
      </c>
    </row>
    <row r="57376" spans="17:63" ht="29.25" customHeight="1" x14ac:dyDescent="0.2">
      <c r="Q57376" s="92" t="s">
        <v>50</v>
      </c>
      <c r="BF57376" s="101" t="s">
        <v>58</v>
      </c>
      <c r="BK57376" s="98" t="s">
        <v>70</v>
      </c>
    </row>
    <row r="57377" spans="17:63" ht="29.25" customHeight="1" x14ac:dyDescent="0.2">
      <c r="Q57377" s="92" t="s">
        <v>50</v>
      </c>
      <c r="BF57377" s="101" t="s">
        <v>58</v>
      </c>
      <c r="BK57377" s="98" t="s">
        <v>70</v>
      </c>
    </row>
    <row r="57378" spans="17:63" ht="29.25" customHeight="1" x14ac:dyDescent="0.2">
      <c r="Q57378" s="92" t="s">
        <v>50</v>
      </c>
      <c r="BF57378" s="101" t="s">
        <v>58</v>
      </c>
      <c r="BK57378" s="98" t="s">
        <v>70</v>
      </c>
    </row>
    <row r="57379" spans="17:63" ht="29.25" customHeight="1" x14ac:dyDescent="0.2">
      <c r="Q57379" s="92" t="s">
        <v>50</v>
      </c>
      <c r="BF57379" s="101" t="s">
        <v>58</v>
      </c>
      <c r="BK57379" s="98" t="s">
        <v>70</v>
      </c>
    </row>
    <row r="57380" spans="17:63" ht="29.25" customHeight="1" x14ac:dyDescent="0.2">
      <c r="Q57380" s="92" t="s">
        <v>50</v>
      </c>
      <c r="BF57380" s="101" t="s">
        <v>58</v>
      </c>
      <c r="BK57380" s="98" t="s">
        <v>70</v>
      </c>
    </row>
    <row r="57381" spans="17:63" ht="29.25" customHeight="1" x14ac:dyDescent="0.2">
      <c r="Q57381" s="92" t="s">
        <v>50</v>
      </c>
      <c r="BF57381" s="101" t="s">
        <v>58</v>
      </c>
      <c r="BK57381" s="98" t="s">
        <v>70</v>
      </c>
    </row>
    <row r="57382" spans="17:63" ht="29.25" customHeight="1" x14ac:dyDescent="0.2">
      <c r="Q57382" s="92" t="s">
        <v>50</v>
      </c>
      <c r="BF57382" s="101" t="s">
        <v>58</v>
      </c>
      <c r="BK57382" s="98" t="s">
        <v>70</v>
      </c>
    </row>
    <row r="57383" spans="17:63" ht="29.25" customHeight="1" x14ac:dyDescent="0.2">
      <c r="Q57383" s="92" t="s">
        <v>50</v>
      </c>
      <c r="BF57383" s="101" t="s">
        <v>58</v>
      </c>
      <c r="BK57383" s="98" t="s">
        <v>70</v>
      </c>
    </row>
    <row r="57384" spans="17:63" ht="29.25" customHeight="1" x14ac:dyDescent="0.2">
      <c r="Q57384" s="92" t="s">
        <v>50</v>
      </c>
      <c r="BF57384" s="101" t="s">
        <v>58</v>
      </c>
      <c r="BK57384" s="98" t="s">
        <v>70</v>
      </c>
    </row>
    <row r="57385" spans="17:63" ht="29.25" customHeight="1" x14ac:dyDescent="0.2">
      <c r="Q57385" s="92" t="s">
        <v>50</v>
      </c>
      <c r="BF57385" s="101" t="s">
        <v>58</v>
      </c>
      <c r="BK57385" s="98" t="s">
        <v>70</v>
      </c>
    </row>
    <row r="57386" spans="17:63" ht="29.25" customHeight="1" x14ac:dyDescent="0.2">
      <c r="Q57386" s="92" t="s">
        <v>50</v>
      </c>
      <c r="BF57386" s="101" t="s">
        <v>58</v>
      </c>
      <c r="BK57386" s="98" t="s">
        <v>70</v>
      </c>
    </row>
    <row r="57387" spans="17:63" ht="29.25" customHeight="1" x14ac:dyDescent="0.2">
      <c r="Q57387" s="92" t="s">
        <v>50</v>
      </c>
      <c r="BF57387" s="101" t="s">
        <v>58</v>
      </c>
      <c r="BK57387" s="98" t="s">
        <v>70</v>
      </c>
    </row>
    <row r="57388" spans="17:63" ht="29.25" customHeight="1" x14ac:dyDescent="0.2">
      <c r="Q57388" s="92" t="s">
        <v>50</v>
      </c>
      <c r="BF57388" s="101" t="s">
        <v>58</v>
      </c>
      <c r="BK57388" s="98" t="s">
        <v>70</v>
      </c>
    </row>
    <row r="57389" spans="17:63" ht="29.25" customHeight="1" x14ac:dyDescent="0.2">
      <c r="Q57389" s="92" t="s">
        <v>50</v>
      </c>
      <c r="BF57389" s="101" t="s">
        <v>58</v>
      </c>
      <c r="BK57389" s="98" t="s">
        <v>70</v>
      </c>
    </row>
    <row r="57390" spans="17:63" ht="29.25" customHeight="1" x14ac:dyDescent="0.2">
      <c r="Q57390" s="92" t="s">
        <v>50</v>
      </c>
      <c r="BF57390" s="101" t="s">
        <v>58</v>
      </c>
      <c r="BK57390" s="98" t="s">
        <v>70</v>
      </c>
    </row>
    <row r="57391" spans="17:63" ht="29.25" customHeight="1" x14ac:dyDescent="0.2">
      <c r="Q57391" s="92" t="s">
        <v>50</v>
      </c>
      <c r="BF57391" s="101" t="s">
        <v>58</v>
      </c>
      <c r="BK57391" s="98" t="s">
        <v>70</v>
      </c>
    </row>
    <row r="57392" spans="17:63" ht="29.25" customHeight="1" x14ac:dyDescent="0.2">
      <c r="Q57392" s="92" t="s">
        <v>50</v>
      </c>
      <c r="BF57392" s="101" t="s">
        <v>58</v>
      </c>
      <c r="BK57392" s="98" t="s">
        <v>70</v>
      </c>
    </row>
    <row r="57393" spans="17:63" ht="29.25" customHeight="1" x14ac:dyDescent="0.2">
      <c r="Q57393" s="92" t="s">
        <v>50</v>
      </c>
      <c r="BF57393" s="101" t="s">
        <v>58</v>
      </c>
      <c r="BK57393" s="98" t="s">
        <v>70</v>
      </c>
    </row>
    <row r="57394" spans="17:63" ht="29.25" customHeight="1" x14ac:dyDescent="0.2">
      <c r="Q57394" s="92" t="s">
        <v>50</v>
      </c>
      <c r="BF57394" s="101" t="s">
        <v>58</v>
      </c>
      <c r="BK57394" s="98" t="s">
        <v>70</v>
      </c>
    </row>
    <row r="57395" spans="17:63" ht="29.25" customHeight="1" x14ac:dyDescent="0.2">
      <c r="Q57395" s="92" t="s">
        <v>50</v>
      </c>
      <c r="BF57395" s="101" t="s">
        <v>58</v>
      </c>
      <c r="BK57395" s="98" t="s">
        <v>70</v>
      </c>
    </row>
    <row r="57396" spans="17:63" ht="29.25" customHeight="1" x14ac:dyDescent="0.2">
      <c r="Q57396" s="92" t="s">
        <v>50</v>
      </c>
      <c r="BF57396" s="101" t="s">
        <v>58</v>
      </c>
      <c r="BK57396" s="98" t="s">
        <v>70</v>
      </c>
    </row>
    <row r="57397" spans="17:63" ht="29.25" customHeight="1" x14ac:dyDescent="0.2">
      <c r="Q57397" s="92" t="s">
        <v>50</v>
      </c>
      <c r="BF57397" s="101" t="s">
        <v>58</v>
      </c>
      <c r="BK57397" s="98" t="s">
        <v>70</v>
      </c>
    </row>
    <row r="57398" spans="17:63" ht="29.25" customHeight="1" x14ac:dyDescent="0.2">
      <c r="Q57398" s="92" t="s">
        <v>50</v>
      </c>
      <c r="BF57398" s="101" t="s">
        <v>58</v>
      </c>
      <c r="BK57398" s="98" t="s">
        <v>70</v>
      </c>
    </row>
    <row r="57399" spans="17:63" ht="29.25" customHeight="1" x14ac:dyDescent="0.2">
      <c r="Q57399" s="92" t="s">
        <v>50</v>
      </c>
      <c r="BF57399" s="101" t="s">
        <v>58</v>
      </c>
      <c r="BK57399" s="98" t="s">
        <v>70</v>
      </c>
    </row>
    <row r="57400" spans="17:63" ht="29.25" customHeight="1" x14ac:dyDescent="0.2">
      <c r="Q57400" s="92" t="s">
        <v>50</v>
      </c>
      <c r="BF57400" s="101" t="s">
        <v>58</v>
      </c>
      <c r="BK57400" s="98" t="s">
        <v>70</v>
      </c>
    </row>
    <row r="57401" spans="17:63" ht="29.25" customHeight="1" x14ac:dyDescent="0.2">
      <c r="Q57401" s="92" t="s">
        <v>50</v>
      </c>
      <c r="BF57401" s="101" t="s">
        <v>58</v>
      </c>
      <c r="BK57401" s="98" t="s">
        <v>70</v>
      </c>
    </row>
    <row r="57402" spans="17:63" ht="29.25" customHeight="1" x14ac:dyDescent="0.2">
      <c r="Q57402" s="92" t="s">
        <v>50</v>
      </c>
      <c r="BF57402" s="101" t="s">
        <v>58</v>
      </c>
      <c r="BK57402" s="98" t="s">
        <v>70</v>
      </c>
    </row>
    <row r="57403" spans="17:63" ht="29.25" customHeight="1" x14ac:dyDescent="0.2">
      <c r="Q57403" s="92" t="s">
        <v>50</v>
      </c>
      <c r="BF57403" s="101" t="s">
        <v>58</v>
      </c>
      <c r="BK57403" s="98" t="s">
        <v>70</v>
      </c>
    </row>
    <row r="57404" spans="17:63" ht="29.25" customHeight="1" x14ac:dyDescent="0.2">
      <c r="Q57404" s="92" t="s">
        <v>50</v>
      </c>
      <c r="BF57404" s="101" t="s">
        <v>58</v>
      </c>
      <c r="BK57404" s="98" t="s">
        <v>70</v>
      </c>
    </row>
    <row r="57405" spans="17:63" ht="29.25" customHeight="1" x14ac:dyDescent="0.2">
      <c r="Q57405" s="92" t="s">
        <v>50</v>
      </c>
      <c r="BF57405" s="101" t="s">
        <v>58</v>
      </c>
      <c r="BK57405" s="98" t="s">
        <v>70</v>
      </c>
    </row>
    <row r="57406" spans="17:63" ht="29.25" customHeight="1" x14ac:dyDescent="0.2">
      <c r="Q57406" s="92" t="s">
        <v>50</v>
      </c>
      <c r="BF57406" s="101" t="s">
        <v>58</v>
      </c>
      <c r="BK57406" s="98" t="s">
        <v>70</v>
      </c>
    </row>
    <row r="57407" spans="17:63" ht="29.25" customHeight="1" x14ac:dyDescent="0.2">
      <c r="Q57407" s="92" t="s">
        <v>50</v>
      </c>
      <c r="BF57407" s="101" t="s">
        <v>58</v>
      </c>
      <c r="BK57407" s="98" t="s">
        <v>70</v>
      </c>
    </row>
    <row r="57408" spans="17:63" ht="29.25" customHeight="1" x14ac:dyDescent="0.2">
      <c r="Q57408" s="92" t="s">
        <v>50</v>
      </c>
      <c r="BF57408" s="101" t="s">
        <v>58</v>
      </c>
      <c r="BK57408" s="98" t="s">
        <v>70</v>
      </c>
    </row>
    <row r="57409" spans="17:63" ht="29.25" customHeight="1" x14ac:dyDescent="0.2">
      <c r="Q57409" s="92" t="s">
        <v>50</v>
      </c>
      <c r="BF57409" s="101" t="s">
        <v>58</v>
      </c>
      <c r="BK57409" s="98" t="s">
        <v>70</v>
      </c>
    </row>
    <row r="57410" spans="17:63" ht="29.25" customHeight="1" x14ac:dyDescent="0.2">
      <c r="Q57410" s="92" t="s">
        <v>50</v>
      </c>
      <c r="BF57410" s="101" t="s">
        <v>58</v>
      </c>
      <c r="BK57410" s="98" t="s">
        <v>70</v>
      </c>
    </row>
    <row r="57411" spans="17:63" ht="29.25" customHeight="1" x14ac:dyDescent="0.2">
      <c r="Q57411" s="92" t="s">
        <v>50</v>
      </c>
      <c r="BF57411" s="101" t="s">
        <v>58</v>
      </c>
      <c r="BK57411" s="98" t="s">
        <v>70</v>
      </c>
    </row>
    <row r="57412" spans="17:63" ht="29.25" customHeight="1" x14ac:dyDescent="0.2">
      <c r="Q57412" s="92" t="s">
        <v>50</v>
      </c>
      <c r="BF57412" s="101" t="s">
        <v>58</v>
      </c>
      <c r="BK57412" s="98" t="s">
        <v>70</v>
      </c>
    </row>
    <row r="57413" spans="17:63" ht="29.25" customHeight="1" x14ac:dyDescent="0.2">
      <c r="Q57413" s="92" t="s">
        <v>50</v>
      </c>
      <c r="BF57413" s="101" t="s">
        <v>58</v>
      </c>
      <c r="BK57413" s="98" t="s">
        <v>70</v>
      </c>
    </row>
    <row r="57414" spans="17:63" ht="29.25" customHeight="1" x14ac:dyDescent="0.2">
      <c r="Q57414" s="92" t="s">
        <v>50</v>
      </c>
      <c r="BF57414" s="101" t="s">
        <v>58</v>
      </c>
      <c r="BK57414" s="98" t="s">
        <v>70</v>
      </c>
    </row>
    <row r="57415" spans="17:63" ht="29.25" customHeight="1" x14ac:dyDescent="0.2">
      <c r="Q57415" s="92" t="s">
        <v>50</v>
      </c>
      <c r="BF57415" s="101" t="s">
        <v>58</v>
      </c>
      <c r="BK57415" s="98" t="s">
        <v>70</v>
      </c>
    </row>
    <row r="57416" spans="17:63" ht="29.25" customHeight="1" x14ac:dyDescent="0.2">
      <c r="Q57416" s="92" t="s">
        <v>50</v>
      </c>
      <c r="BF57416" s="101" t="s">
        <v>58</v>
      </c>
      <c r="BK57416" s="98" t="s">
        <v>70</v>
      </c>
    </row>
    <row r="57417" spans="17:63" ht="29.25" customHeight="1" x14ac:dyDescent="0.2">
      <c r="Q57417" s="92" t="s">
        <v>50</v>
      </c>
      <c r="BF57417" s="101" t="s">
        <v>58</v>
      </c>
      <c r="BK57417" s="98" t="s">
        <v>70</v>
      </c>
    </row>
    <row r="57418" spans="17:63" ht="29.25" customHeight="1" x14ac:dyDescent="0.2">
      <c r="Q57418" s="92" t="s">
        <v>50</v>
      </c>
      <c r="BF57418" s="101" t="s">
        <v>58</v>
      </c>
      <c r="BK57418" s="98" t="s">
        <v>70</v>
      </c>
    </row>
    <row r="57419" spans="17:63" ht="29.25" customHeight="1" x14ac:dyDescent="0.2">
      <c r="Q57419" s="92" t="s">
        <v>50</v>
      </c>
      <c r="BF57419" s="101" t="s">
        <v>58</v>
      </c>
      <c r="BK57419" s="98" t="s">
        <v>70</v>
      </c>
    </row>
    <row r="57420" spans="17:63" ht="29.25" customHeight="1" x14ac:dyDescent="0.2">
      <c r="Q57420" s="92" t="s">
        <v>50</v>
      </c>
      <c r="BF57420" s="101" t="s">
        <v>58</v>
      </c>
      <c r="BK57420" s="98" t="s">
        <v>70</v>
      </c>
    </row>
    <row r="57421" spans="17:63" ht="29.25" customHeight="1" x14ac:dyDescent="0.2">
      <c r="Q57421" s="92" t="s">
        <v>50</v>
      </c>
      <c r="BF57421" s="101" t="s">
        <v>58</v>
      </c>
      <c r="BK57421" s="98" t="s">
        <v>70</v>
      </c>
    </row>
    <row r="57422" spans="17:63" ht="29.25" customHeight="1" x14ac:dyDescent="0.2">
      <c r="Q57422" s="92" t="s">
        <v>50</v>
      </c>
      <c r="BF57422" s="101" t="s">
        <v>58</v>
      </c>
      <c r="BK57422" s="98" t="s">
        <v>70</v>
      </c>
    </row>
    <row r="57423" spans="17:63" ht="29.25" customHeight="1" x14ac:dyDescent="0.2">
      <c r="Q57423" s="92" t="s">
        <v>50</v>
      </c>
      <c r="BF57423" s="101" t="s">
        <v>58</v>
      </c>
      <c r="BK57423" s="98" t="s">
        <v>70</v>
      </c>
    </row>
    <row r="57424" spans="17:63" ht="29.25" customHeight="1" x14ac:dyDescent="0.2">
      <c r="Q57424" s="92" t="s">
        <v>50</v>
      </c>
      <c r="BF57424" s="101" t="s">
        <v>58</v>
      </c>
      <c r="BK57424" s="98" t="s">
        <v>70</v>
      </c>
    </row>
    <row r="57425" spans="17:63" ht="29.25" customHeight="1" x14ac:dyDescent="0.2">
      <c r="Q57425" s="92" t="s">
        <v>50</v>
      </c>
      <c r="BF57425" s="101" t="s">
        <v>58</v>
      </c>
      <c r="BK57425" s="98" t="s">
        <v>70</v>
      </c>
    </row>
    <row r="57426" spans="17:63" ht="29.25" customHeight="1" x14ac:dyDescent="0.2">
      <c r="Q57426" s="92" t="s">
        <v>50</v>
      </c>
      <c r="BF57426" s="101" t="s">
        <v>58</v>
      </c>
      <c r="BK57426" s="98" t="s">
        <v>70</v>
      </c>
    </row>
    <row r="57427" spans="17:63" ht="29.25" customHeight="1" x14ac:dyDescent="0.2">
      <c r="Q57427" s="92" t="s">
        <v>50</v>
      </c>
      <c r="BF57427" s="101" t="s">
        <v>58</v>
      </c>
      <c r="BK57427" s="98" t="s">
        <v>70</v>
      </c>
    </row>
    <row r="57428" spans="17:63" ht="29.25" customHeight="1" x14ac:dyDescent="0.2">
      <c r="Q57428" s="92" t="s">
        <v>50</v>
      </c>
      <c r="BF57428" s="101" t="s">
        <v>58</v>
      </c>
      <c r="BK57428" s="98" t="s">
        <v>70</v>
      </c>
    </row>
    <row r="57429" spans="17:63" ht="29.25" customHeight="1" x14ac:dyDescent="0.2">
      <c r="Q57429" s="92" t="s">
        <v>50</v>
      </c>
      <c r="BF57429" s="101" t="s">
        <v>58</v>
      </c>
      <c r="BK57429" s="98" t="s">
        <v>70</v>
      </c>
    </row>
    <row r="57430" spans="17:63" ht="29.25" customHeight="1" x14ac:dyDescent="0.2">
      <c r="Q57430" s="92" t="s">
        <v>50</v>
      </c>
      <c r="BF57430" s="101" t="s">
        <v>58</v>
      </c>
      <c r="BK57430" s="98" t="s">
        <v>70</v>
      </c>
    </row>
    <row r="57431" spans="17:63" ht="29.25" customHeight="1" x14ac:dyDescent="0.2">
      <c r="Q57431" s="92" t="s">
        <v>50</v>
      </c>
      <c r="BF57431" s="101" t="s">
        <v>58</v>
      </c>
      <c r="BK57431" s="98" t="s">
        <v>70</v>
      </c>
    </row>
    <row r="57432" spans="17:63" ht="29.25" customHeight="1" x14ac:dyDescent="0.2">
      <c r="Q57432" s="92" t="s">
        <v>50</v>
      </c>
      <c r="BF57432" s="101" t="s">
        <v>58</v>
      </c>
      <c r="BK57432" s="98" t="s">
        <v>70</v>
      </c>
    </row>
    <row r="57433" spans="17:63" ht="29.25" customHeight="1" x14ac:dyDescent="0.2">
      <c r="Q57433" s="92" t="s">
        <v>50</v>
      </c>
      <c r="BF57433" s="101" t="s">
        <v>58</v>
      </c>
      <c r="BK57433" s="98" t="s">
        <v>70</v>
      </c>
    </row>
    <row r="57434" spans="17:63" ht="29.25" customHeight="1" x14ac:dyDescent="0.2">
      <c r="Q57434" s="92" t="s">
        <v>50</v>
      </c>
      <c r="BF57434" s="101" t="s">
        <v>58</v>
      </c>
      <c r="BK57434" s="98" t="s">
        <v>70</v>
      </c>
    </row>
    <row r="57435" spans="17:63" ht="29.25" customHeight="1" x14ac:dyDescent="0.2">
      <c r="Q57435" s="92" t="s">
        <v>50</v>
      </c>
      <c r="BF57435" s="101" t="s">
        <v>58</v>
      </c>
      <c r="BK57435" s="98" t="s">
        <v>70</v>
      </c>
    </row>
    <row r="57436" spans="17:63" ht="29.25" customHeight="1" x14ac:dyDescent="0.2">
      <c r="Q57436" s="92" t="s">
        <v>50</v>
      </c>
      <c r="BF57436" s="101" t="s">
        <v>58</v>
      </c>
      <c r="BK57436" s="98" t="s">
        <v>70</v>
      </c>
    </row>
    <row r="57437" spans="17:63" ht="29.25" customHeight="1" x14ac:dyDescent="0.2">
      <c r="Q57437" s="92" t="s">
        <v>50</v>
      </c>
      <c r="BF57437" s="101" t="s">
        <v>58</v>
      </c>
      <c r="BK57437" s="98" t="s">
        <v>70</v>
      </c>
    </row>
    <row r="57438" spans="17:63" ht="29.25" customHeight="1" x14ac:dyDescent="0.2">
      <c r="Q57438" s="92" t="s">
        <v>50</v>
      </c>
      <c r="BF57438" s="101" t="s">
        <v>58</v>
      </c>
      <c r="BK57438" s="98" t="s">
        <v>70</v>
      </c>
    </row>
    <row r="57439" spans="17:63" ht="29.25" customHeight="1" x14ac:dyDescent="0.2">
      <c r="Q57439" s="92" t="s">
        <v>50</v>
      </c>
      <c r="BF57439" s="101" t="s">
        <v>58</v>
      </c>
      <c r="BK57439" s="98" t="s">
        <v>70</v>
      </c>
    </row>
    <row r="57440" spans="17:63" ht="29.25" customHeight="1" x14ac:dyDescent="0.2">
      <c r="Q57440" s="92" t="s">
        <v>50</v>
      </c>
      <c r="BF57440" s="101" t="s">
        <v>58</v>
      </c>
      <c r="BK57440" s="98" t="s">
        <v>70</v>
      </c>
    </row>
    <row r="57441" spans="17:63" ht="29.25" customHeight="1" x14ac:dyDescent="0.2">
      <c r="Q57441" s="92" t="s">
        <v>50</v>
      </c>
      <c r="BF57441" s="101" t="s">
        <v>58</v>
      </c>
      <c r="BK57441" s="98" t="s">
        <v>70</v>
      </c>
    </row>
    <row r="57442" spans="17:63" ht="29.25" customHeight="1" x14ac:dyDescent="0.2">
      <c r="Q57442" s="92" t="s">
        <v>50</v>
      </c>
      <c r="BF57442" s="101" t="s">
        <v>58</v>
      </c>
      <c r="BK57442" s="98" t="s">
        <v>70</v>
      </c>
    </row>
    <row r="57443" spans="17:63" ht="29.25" customHeight="1" x14ac:dyDescent="0.2">
      <c r="Q57443" s="92" t="s">
        <v>50</v>
      </c>
      <c r="BF57443" s="101" t="s">
        <v>58</v>
      </c>
      <c r="BK57443" s="98" t="s">
        <v>70</v>
      </c>
    </row>
    <row r="57444" spans="17:63" ht="29.25" customHeight="1" x14ac:dyDescent="0.2">
      <c r="Q57444" s="92" t="s">
        <v>50</v>
      </c>
      <c r="BF57444" s="101" t="s">
        <v>58</v>
      </c>
      <c r="BK57444" s="98" t="s">
        <v>70</v>
      </c>
    </row>
    <row r="57445" spans="17:63" ht="29.25" customHeight="1" x14ac:dyDescent="0.2">
      <c r="Q57445" s="92" t="s">
        <v>50</v>
      </c>
      <c r="BF57445" s="101" t="s">
        <v>58</v>
      </c>
      <c r="BK57445" s="98" t="s">
        <v>70</v>
      </c>
    </row>
    <row r="57446" spans="17:63" ht="29.25" customHeight="1" x14ac:dyDescent="0.2">
      <c r="Q57446" s="92" t="s">
        <v>50</v>
      </c>
      <c r="BF57446" s="101" t="s">
        <v>58</v>
      </c>
      <c r="BK57446" s="98" t="s">
        <v>70</v>
      </c>
    </row>
    <row r="57447" spans="17:63" ht="29.25" customHeight="1" x14ac:dyDescent="0.2">
      <c r="Q57447" s="92" t="s">
        <v>50</v>
      </c>
      <c r="BF57447" s="101" t="s">
        <v>58</v>
      </c>
      <c r="BK57447" s="98" t="s">
        <v>70</v>
      </c>
    </row>
    <row r="57448" spans="17:63" ht="29.25" customHeight="1" x14ac:dyDescent="0.2">
      <c r="Q57448" s="92" t="s">
        <v>50</v>
      </c>
      <c r="BF57448" s="101" t="s">
        <v>58</v>
      </c>
      <c r="BK57448" s="98" t="s">
        <v>70</v>
      </c>
    </row>
    <row r="57449" spans="17:63" ht="29.25" customHeight="1" x14ac:dyDescent="0.2">
      <c r="Q57449" s="92" t="s">
        <v>50</v>
      </c>
      <c r="BF57449" s="101" t="s">
        <v>58</v>
      </c>
      <c r="BK57449" s="98" t="s">
        <v>70</v>
      </c>
    </row>
    <row r="57450" spans="17:63" ht="29.25" customHeight="1" x14ac:dyDescent="0.2">
      <c r="Q57450" s="92" t="s">
        <v>50</v>
      </c>
      <c r="BF57450" s="101" t="s">
        <v>58</v>
      </c>
      <c r="BK57450" s="98" t="s">
        <v>70</v>
      </c>
    </row>
    <row r="57451" spans="17:63" ht="29.25" customHeight="1" x14ac:dyDescent="0.2">
      <c r="Q57451" s="92" t="s">
        <v>50</v>
      </c>
      <c r="BF57451" s="101" t="s">
        <v>58</v>
      </c>
      <c r="BK57451" s="98" t="s">
        <v>70</v>
      </c>
    </row>
    <row r="57452" spans="17:63" ht="29.25" customHeight="1" x14ac:dyDescent="0.2">
      <c r="Q57452" s="92" t="s">
        <v>50</v>
      </c>
      <c r="BF57452" s="101" t="s">
        <v>58</v>
      </c>
      <c r="BK57452" s="98" t="s">
        <v>70</v>
      </c>
    </row>
    <row r="57453" spans="17:63" ht="29.25" customHeight="1" x14ac:dyDescent="0.2">
      <c r="Q57453" s="92" t="s">
        <v>50</v>
      </c>
      <c r="BF57453" s="101" t="s">
        <v>58</v>
      </c>
      <c r="BK57453" s="98" t="s">
        <v>70</v>
      </c>
    </row>
    <row r="57454" spans="17:63" ht="29.25" customHeight="1" x14ac:dyDescent="0.2">
      <c r="Q57454" s="92" t="s">
        <v>50</v>
      </c>
      <c r="BF57454" s="101" t="s">
        <v>58</v>
      </c>
      <c r="BK57454" s="98" t="s">
        <v>70</v>
      </c>
    </row>
    <row r="57455" spans="17:63" ht="29.25" customHeight="1" x14ac:dyDescent="0.2">
      <c r="Q57455" s="92" t="s">
        <v>50</v>
      </c>
      <c r="BF57455" s="101" t="s">
        <v>58</v>
      </c>
      <c r="BK57455" s="98" t="s">
        <v>70</v>
      </c>
    </row>
    <row r="57456" spans="17:63" ht="29.25" customHeight="1" x14ac:dyDescent="0.2">
      <c r="Q57456" s="92" t="s">
        <v>50</v>
      </c>
      <c r="BF57456" s="101" t="s">
        <v>58</v>
      </c>
      <c r="BK57456" s="98" t="s">
        <v>70</v>
      </c>
    </row>
    <row r="57457" spans="17:63" ht="29.25" customHeight="1" x14ac:dyDescent="0.2">
      <c r="Q57457" s="92" t="s">
        <v>50</v>
      </c>
      <c r="BF57457" s="101" t="s">
        <v>58</v>
      </c>
      <c r="BK57457" s="98" t="s">
        <v>70</v>
      </c>
    </row>
    <row r="57458" spans="17:63" ht="29.25" customHeight="1" x14ac:dyDescent="0.2">
      <c r="Q57458" s="92" t="s">
        <v>50</v>
      </c>
      <c r="BF57458" s="101" t="s">
        <v>58</v>
      </c>
      <c r="BK57458" s="98" t="s">
        <v>70</v>
      </c>
    </row>
    <row r="57459" spans="17:63" ht="29.25" customHeight="1" x14ac:dyDescent="0.2">
      <c r="Q57459" s="92" t="s">
        <v>50</v>
      </c>
      <c r="BF57459" s="101" t="s">
        <v>58</v>
      </c>
      <c r="BK57459" s="98" t="s">
        <v>70</v>
      </c>
    </row>
    <row r="57460" spans="17:63" ht="29.25" customHeight="1" x14ac:dyDescent="0.2">
      <c r="Q57460" s="92" t="s">
        <v>50</v>
      </c>
      <c r="BF57460" s="101" t="s">
        <v>58</v>
      </c>
      <c r="BK57460" s="98" t="s">
        <v>70</v>
      </c>
    </row>
    <row r="57461" spans="17:63" ht="29.25" customHeight="1" x14ac:dyDescent="0.2">
      <c r="Q57461" s="92" t="s">
        <v>50</v>
      </c>
      <c r="BF57461" s="101" t="s">
        <v>58</v>
      </c>
      <c r="BK57461" s="98" t="s">
        <v>70</v>
      </c>
    </row>
    <row r="57462" spans="17:63" ht="29.25" customHeight="1" x14ac:dyDescent="0.2">
      <c r="Q57462" s="92" t="s">
        <v>50</v>
      </c>
      <c r="BF57462" s="101" t="s">
        <v>58</v>
      </c>
      <c r="BK57462" s="98" t="s">
        <v>70</v>
      </c>
    </row>
    <row r="57463" spans="17:63" ht="29.25" customHeight="1" x14ac:dyDescent="0.2">
      <c r="Q57463" s="92" t="s">
        <v>50</v>
      </c>
      <c r="BF57463" s="101" t="s">
        <v>58</v>
      </c>
      <c r="BK57463" s="98" t="s">
        <v>70</v>
      </c>
    </row>
    <row r="57464" spans="17:63" ht="29.25" customHeight="1" x14ac:dyDescent="0.2">
      <c r="Q57464" s="92" t="s">
        <v>50</v>
      </c>
      <c r="BF57464" s="101" t="s">
        <v>58</v>
      </c>
      <c r="BK57464" s="98" t="s">
        <v>70</v>
      </c>
    </row>
    <row r="57465" spans="17:63" ht="29.25" customHeight="1" x14ac:dyDescent="0.2">
      <c r="Q57465" s="92" t="s">
        <v>50</v>
      </c>
      <c r="BF57465" s="101" t="s">
        <v>58</v>
      </c>
      <c r="BK57465" s="98" t="s">
        <v>70</v>
      </c>
    </row>
    <row r="57466" spans="17:63" ht="29.25" customHeight="1" x14ac:dyDescent="0.2">
      <c r="Q57466" s="92" t="s">
        <v>50</v>
      </c>
      <c r="BF57466" s="101" t="s">
        <v>58</v>
      </c>
      <c r="BK57466" s="98" t="s">
        <v>70</v>
      </c>
    </row>
    <row r="57467" spans="17:63" ht="29.25" customHeight="1" x14ac:dyDescent="0.2">
      <c r="Q57467" s="92" t="s">
        <v>50</v>
      </c>
      <c r="BF57467" s="101" t="s">
        <v>58</v>
      </c>
      <c r="BK57467" s="98" t="s">
        <v>70</v>
      </c>
    </row>
    <row r="57468" spans="17:63" ht="29.25" customHeight="1" x14ac:dyDescent="0.2">
      <c r="Q57468" s="92" t="s">
        <v>50</v>
      </c>
      <c r="BF57468" s="101" t="s">
        <v>58</v>
      </c>
      <c r="BK57468" s="98" t="s">
        <v>70</v>
      </c>
    </row>
    <row r="57469" spans="17:63" ht="29.25" customHeight="1" x14ac:dyDescent="0.2">
      <c r="Q57469" s="92" t="s">
        <v>50</v>
      </c>
      <c r="BF57469" s="101" t="s">
        <v>58</v>
      </c>
      <c r="BK57469" s="98" t="s">
        <v>70</v>
      </c>
    </row>
    <row r="57470" spans="17:63" ht="29.25" customHeight="1" x14ac:dyDescent="0.2">
      <c r="Q57470" s="92" t="s">
        <v>50</v>
      </c>
      <c r="BF57470" s="101" t="s">
        <v>58</v>
      </c>
      <c r="BK57470" s="98" t="s">
        <v>70</v>
      </c>
    </row>
    <row r="57471" spans="17:63" ht="29.25" customHeight="1" x14ac:dyDescent="0.2">
      <c r="Q57471" s="92" t="s">
        <v>50</v>
      </c>
      <c r="BF57471" s="101" t="s">
        <v>58</v>
      </c>
      <c r="BK57471" s="98" t="s">
        <v>70</v>
      </c>
    </row>
    <row r="57472" spans="17:63" ht="29.25" customHeight="1" x14ac:dyDescent="0.2">
      <c r="Q57472" s="92" t="s">
        <v>50</v>
      </c>
      <c r="BF57472" s="101" t="s">
        <v>58</v>
      </c>
      <c r="BK57472" s="98" t="s">
        <v>70</v>
      </c>
    </row>
    <row r="57473" spans="17:63" ht="29.25" customHeight="1" x14ac:dyDescent="0.2">
      <c r="Q57473" s="92" t="s">
        <v>50</v>
      </c>
      <c r="BF57473" s="101" t="s">
        <v>58</v>
      </c>
      <c r="BK57473" s="98" t="s">
        <v>70</v>
      </c>
    </row>
    <row r="57474" spans="17:63" ht="29.25" customHeight="1" x14ac:dyDescent="0.2">
      <c r="Q57474" s="92" t="s">
        <v>50</v>
      </c>
      <c r="BF57474" s="101" t="s">
        <v>58</v>
      </c>
      <c r="BK57474" s="98" t="s">
        <v>70</v>
      </c>
    </row>
    <row r="57475" spans="17:63" ht="29.25" customHeight="1" x14ac:dyDescent="0.2">
      <c r="Q57475" s="92" t="s">
        <v>50</v>
      </c>
      <c r="BF57475" s="101" t="s">
        <v>58</v>
      </c>
      <c r="BK57475" s="98" t="s">
        <v>70</v>
      </c>
    </row>
    <row r="57476" spans="17:63" ht="29.25" customHeight="1" x14ac:dyDescent="0.2">
      <c r="Q57476" s="92" t="s">
        <v>50</v>
      </c>
      <c r="BF57476" s="101" t="s">
        <v>58</v>
      </c>
      <c r="BK57476" s="98" t="s">
        <v>70</v>
      </c>
    </row>
    <row r="57477" spans="17:63" ht="29.25" customHeight="1" x14ac:dyDescent="0.2">
      <c r="Q57477" s="92" t="s">
        <v>50</v>
      </c>
      <c r="BF57477" s="101" t="s">
        <v>58</v>
      </c>
      <c r="BK57477" s="98" t="s">
        <v>70</v>
      </c>
    </row>
    <row r="57478" spans="17:63" ht="29.25" customHeight="1" x14ac:dyDescent="0.2">
      <c r="Q57478" s="92" t="s">
        <v>50</v>
      </c>
      <c r="BF57478" s="101" t="s">
        <v>58</v>
      </c>
      <c r="BK57478" s="98" t="s">
        <v>70</v>
      </c>
    </row>
    <row r="57479" spans="17:63" ht="29.25" customHeight="1" x14ac:dyDescent="0.2">
      <c r="Q57479" s="92" t="s">
        <v>50</v>
      </c>
      <c r="BF57479" s="101" t="s">
        <v>58</v>
      </c>
      <c r="BK57479" s="98" t="s">
        <v>70</v>
      </c>
    </row>
    <row r="57480" spans="17:63" ht="29.25" customHeight="1" x14ac:dyDescent="0.2">
      <c r="Q57480" s="92" t="s">
        <v>50</v>
      </c>
      <c r="BF57480" s="101" t="s">
        <v>58</v>
      </c>
      <c r="BK57480" s="98" t="s">
        <v>70</v>
      </c>
    </row>
    <row r="57481" spans="17:63" ht="29.25" customHeight="1" x14ac:dyDescent="0.2">
      <c r="Q57481" s="92" t="s">
        <v>50</v>
      </c>
      <c r="BF57481" s="101" t="s">
        <v>58</v>
      </c>
      <c r="BK57481" s="98" t="s">
        <v>70</v>
      </c>
    </row>
    <row r="57482" spans="17:63" ht="29.25" customHeight="1" x14ac:dyDescent="0.2">
      <c r="Q57482" s="92" t="s">
        <v>50</v>
      </c>
      <c r="BF57482" s="101" t="s">
        <v>58</v>
      </c>
      <c r="BK57482" s="98" t="s">
        <v>70</v>
      </c>
    </row>
    <row r="57483" spans="17:63" ht="29.25" customHeight="1" x14ac:dyDescent="0.2">
      <c r="Q57483" s="92" t="s">
        <v>50</v>
      </c>
      <c r="BF57483" s="101" t="s">
        <v>58</v>
      </c>
      <c r="BK57483" s="98" t="s">
        <v>70</v>
      </c>
    </row>
    <row r="57484" spans="17:63" ht="29.25" customHeight="1" x14ac:dyDescent="0.2">
      <c r="Q57484" s="92" t="s">
        <v>50</v>
      </c>
      <c r="BF57484" s="101" t="s">
        <v>58</v>
      </c>
      <c r="BK57484" s="98" t="s">
        <v>70</v>
      </c>
    </row>
    <row r="57485" spans="17:63" ht="29.25" customHeight="1" x14ac:dyDescent="0.2">
      <c r="Q57485" s="92" t="s">
        <v>50</v>
      </c>
      <c r="BF57485" s="101" t="s">
        <v>58</v>
      </c>
      <c r="BK57485" s="98" t="s">
        <v>70</v>
      </c>
    </row>
    <row r="57486" spans="17:63" ht="29.25" customHeight="1" x14ac:dyDescent="0.2">
      <c r="Q57486" s="92" t="s">
        <v>50</v>
      </c>
      <c r="BF57486" s="101" t="s">
        <v>58</v>
      </c>
      <c r="BK57486" s="98" t="s">
        <v>70</v>
      </c>
    </row>
    <row r="57487" spans="17:63" ht="29.25" customHeight="1" x14ac:dyDescent="0.2">
      <c r="Q57487" s="92" t="s">
        <v>50</v>
      </c>
      <c r="BF57487" s="101" t="s">
        <v>58</v>
      </c>
      <c r="BK57487" s="98" t="s">
        <v>70</v>
      </c>
    </row>
    <row r="57488" spans="17:63" ht="29.25" customHeight="1" x14ac:dyDescent="0.2">
      <c r="Q57488" s="92" t="s">
        <v>50</v>
      </c>
      <c r="BF57488" s="101" t="s">
        <v>58</v>
      </c>
      <c r="BK57488" s="98" t="s">
        <v>70</v>
      </c>
    </row>
    <row r="57489" spans="17:63" ht="29.25" customHeight="1" x14ac:dyDescent="0.2">
      <c r="Q57489" s="92" t="s">
        <v>50</v>
      </c>
      <c r="BF57489" s="101" t="s">
        <v>58</v>
      </c>
      <c r="BK57489" s="98" t="s">
        <v>70</v>
      </c>
    </row>
    <row r="57490" spans="17:63" ht="29.25" customHeight="1" x14ac:dyDescent="0.2">
      <c r="Q57490" s="92" t="s">
        <v>50</v>
      </c>
      <c r="BF57490" s="101" t="s">
        <v>58</v>
      </c>
      <c r="BK57490" s="98" t="s">
        <v>70</v>
      </c>
    </row>
    <row r="57491" spans="17:63" ht="29.25" customHeight="1" x14ac:dyDescent="0.2">
      <c r="Q57491" s="92" t="s">
        <v>50</v>
      </c>
      <c r="BF57491" s="101" t="s">
        <v>58</v>
      </c>
      <c r="BK57491" s="98" t="s">
        <v>70</v>
      </c>
    </row>
    <row r="57492" spans="17:63" ht="29.25" customHeight="1" x14ac:dyDescent="0.2">
      <c r="Q57492" s="92" t="s">
        <v>50</v>
      </c>
      <c r="BF57492" s="101" t="s">
        <v>58</v>
      </c>
      <c r="BK57492" s="98" t="s">
        <v>70</v>
      </c>
    </row>
    <row r="57493" spans="17:63" ht="29.25" customHeight="1" x14ac:dyDescent="0.2">
      <c r="Q57493" s="92" t="s">
        <v>50</v>
      </c>
      <c r="BF57493" s="101" t="s">
        <v>58</v>
      </c>
      <c r="BK57493" s="98" t="s">
        <v>70</v>
      </c>
    </row>
    <row r="57494" spans="17:63" ht="29.25" customHeight="1" x14ac:dyDescent="0.2">
      <c r="Q57494" s="92" t="s">
        <v>50</v>
      </c>
      <c r="BF57494" s="101" t="s">
        <v>58</v>
      </c>
      <c r="BK57494" s="98" t="s">
        <v>70</v>
      </c>
    </row>
    <row r="57495" spans="17:63" ht="29.25" customHeight="1" x14ac:dyDescent="0.2">
      <c r="Q57495" s="92" t="s">
        <v>50</v>
      </c>
      <c r="BF57495" s="101" t="s">
        <v>58</v>
      </c>
      <c r="BK57495" s="98" t="s">
        <v>70</v>
      </c>
    </row>
    <row r="57496" spans="17:63" ht="29.25" customHeight="1" x14ac:dyDescent="0.2">
      <c r="Q57496" s="92" t="s">
        <v>50</v>
      </c>
      <c r="BF57496" s="101" t="s">
        <v>58</v>
      </c>
      <c r="BK57496" s="98" t="s">
        <v>70</v>
      </c>
    </row>
    <row r="57497" spans="17:63" ht="29.25" customHeight="1" x14ac:dyDescent="0.2">
      <c r="Q57497" s="92" t="s">
        <v>50</v>
      </c>
      <c r="BF57497" s="101" t="s">
        <v>58</v>
      </c>
      <c r="BK57497" s="98" t="s">
        <v>70</v>
      </c>
    </row>
    <row r="57498" spans="17:63" ht="29.25" customHeight="1" x14ac:dyDescent="0.2">
      <c r="Q57498" s="92" t="s">
        <v>50</v>
      </c>
      <c r="BF57498" s="101" t="s">
        <v>58</v>
      </c>
      <c r="BK57498" s="98" t="s">
        <v>70</v>
      </c>
    </row>
    <row r="57499" spans="17:63" ht="29.25" customHeight="1" x14ac:dyDescent="0.2">
      <c r="Q57499" s="92" t="s">
        <v>50</v>
      </c>
      <c r="BF57499" s="101" t="s">
        <v>58</v>
      </c>
      <c r="BK57499" s="98" t="s">
        <v>70</v>
      </c>
    </row>
    <row r="57500" spans="17:63" ht="29.25" customHeight="1" x14ac:dyDescent="0.2">
      <c r="Q57500" s="92" t="s">
        <v>50</v>
      </c>
      <c r="BF57500" s="101" t="s">
        <v>58</v>
      </c>
      <c r="BK57500" s="98" t="s">
        <v>70</v>
      </c>
    </row>
    <row r="57501" spans="17:63" ht="29.25" customHeight="1" x14ac:dyDescent="0.2">
      <c r="Q57501" s="92" t="s">
        <v>50</v>
      </c>
      <c r="BF57501" s="101" t="s">
        <v>58</v>
      </c>
      <c r="BK57501" s="98" t="s">
        <v>70</v>
      </c>
    </row>
    <row r="57502" spans="17:63" ht="29.25" customHeight="1" x14ac:dyDescent="0.2">
      <c r="Q57502" s="92" t="s">
        <v>50</v>
      </c>
      <c r="BF57502" s="101" t="s">
        <v>58</v>
      </c>
      <c r="BK57502" s="98" t="s">
        <v>70</v>
      </c>
    </row>
    <row r="57503" spans="17:63" ht="29.25" customHeight="1" x14ac:dyDescent="0.2">
      <c r="Q57503" s="92" t="s">
        <v>50</v>
      </c>
      <c r="BF57503" s="101" t="s">
        <v>58</v>
      </c>
      <c r="BK57503" s="98" t="s">
        <v>70</v>
      </c>
    </row>
    <row r="57504" spans="17:63" ht="29.25" customHeight="1" x14ac:dyDescent="0.2">
      <c r="Q57504" s="92" t="s">
        <v>50</v>
      </c>
      <c r="BF57504" s="101" t="s">
        <v>58</v>
      </c>
      <c r="BK57504" s="98" t="s">
        <v>70</v>
      </c>
    </row>
    <row r="57505" spans="17:63" ht="29.25" customHeight="1" x14ac:dyDescent="0.2">
      <c r="Q57505" s="92" t="s">
        <v>50</v>
      </c>
      <c r="BF57505" s="101" t="s">
        <v>58</v>
      </c>
      <c r="BK57505" s="98" t="s">
        <v>70</v>
      </c>
    </row>
    <row r="57506" spans="17:63" ht="29.25" customHeight="1" x14ac:dyDescent="0.2">
      <c r="Q57506" s="92" t="s">
        <v>50</v>
      </c>
      <c r="BF57506" s="101" t="s">
        <v>58</v>
      </c>
      <c r="BK57506" s="98" t="s">
        <v>70</v>
      </c>
    </row>
    <row r="57507" spans="17:63" ht="29.25" customHeight="1" x14ac:dyDescent="0.2">
      <c r="Q57507" s="92" t="s">
        <v>50</v>
      </c>
      <c r="BF57507" s="101" t="s">
        <v>58</v>
      </c>
      <c r="BK57507" s="98" t="s">
        <v>70</v>
      </c>
    </row>
    <row r="57508" spans="17:63" ht="29.25" customHeight="1" x14ac:dyDescent="0.2">
      <c r="Q57508" s="92" t="s">
        <v>50</v>
      </c>
      <c r="BF57508" s="101" t="s">
        <v>58</v>
      </c>
      <c r="BK57508" s="98" t="s">
        <v>70</v>
      </c>
    </row>
    <row r="57509" spans="17:63" ht="29.25" customHeight="1" x14ac:dyDescent="0.2">
      <c r="Q57509" s="92" t="s">
        <v>50</v>
      </c>
      <c r="BF57509" s="101" t="s">
        <v>58</v>
      </c>
      <c r="BK57509" s="98" t="s">
        <v>70</v>
      </c>
    </row>
    <row r="57510" spans="17:63" ht="29.25" customHeight="1" x14ac:dyDescent="0.2">
      <c r="Q57510" s="92" t="s">
        <v>50</v>
      </c>
      <c r="BF57510" s="101" t="s">
        <v>58</v>
      </c>
      <c r="BK57510" s="98" t="s">
        <v>70</v>
      </c>
    </row>
    <row r="57511" spans="17:63" ht="29.25" customHeight="1" x14ac:dyDescent="0.2">
      <c r="Q57511" s="92" t="s">
        <v>50</v>
      </c>
      <c r="BF57511" s="101" t="s">
        <v>58</v>
      </c>
      <c r="BK57511" s="98" t="s">
        <v>70</v>
      </c>
    </row>
    <row r="57512" spans="17:63" ht="29.25" customHeight="1" x14ac:dyDescent="0.2">
      <c r="Q57512" s="92" t="s">
        <v>50</v>
      </c>
      <c r="BF57512" s="101" t="s">
        <v>58</v>
      </c>
      <c r="BK57512" s="98" t="s">
        <v>70</v>
      </c>
    </row>
    <row r="57513" spans="17:63" ht="29.25" customHeight="1" x14ac:dyDescent="0.2">
      <c r="Q57513" s="92" t="s">
        <v>50</v>
      </c>
      <c r="BF57513" s="101" t="s">
        <v>58</v>
      </c>
      <c r="BK57513" s="98" t="s">
        <v>70</v>
      </c>
    </row>
    <row r="57514" spans="17:63" ht="29.25" customHeight="1" x14ac:dyDescent="0.2">
      <c r="Q57514" s="92" t="s">
        <v>50</v>
      </c>
      <c r="BF57514" s="101" t="s">
        <v>58</v>
      </c>
      <c r="BK57514" s="98" t="s">
        <v>70</v>
      </c>
    </row>
    <row r="57515" spans="17:63" ht="29.25" customHeight="1" x14ac:dyDescent="0.2">
      <c r="Q57515" s="92" t="s">
        <v>50</v>
      </c>
      <c r="BF57515" s="101" t="s">
        <v>58</v>
      </c>
      <c r="BK57515" s="98" t="s">
        <v>70</v>
      </c>
    </row>
    <row r="57516" spans="17:63" ht="29.25" customHeight="1" x14ac:dyDescent="0.2">
      <c r="Q57516" s="92" t="s">
        <v>50</v>
      </c>
      <c r="BF57516" s="101" t="s">
        <v>58</v>
      </c>
      <c r="BK57516" s="98" t="s">
        <v>70</v>
      </c>
    </row>
    <row r="57517" spans="17:63" ht="29.25" customHeight="1" x14ac:dyDescent="0.2">
      <c r="Q57517" s="92" t="s">
        <v>50</v>
      </c>
      <c r="BF57517" s="101" t="s">
        <v>58</v>
      </c>
      <c r="BK57517" s="98" t="s">
        <v>70</v>
      </c>
    </row>
    <row r="57518" spans="17:63" ht="29.25" customHeight="1" x14ac:dyDescent="0.2">
      <c r="Q57518" s="92" t="s">
        <v>50</v>
      </c>
      <c r="BF57518" s="101" t="s">
        <v>58</v>
      </c>
      <c r="BK57518" s="98" t="s">
        <v>70</v>
      </c>
    </row>
    <row r="57519" spans="17:63" ht="29.25" customHeight="1" x14ac:dyDescent="0.2">
      <c r="Q57519" s="92" t="s">
        <v>50</v>
      </c>
      <c r="BF57519" s="101" t="s">
        <v>58</v>
      </c>
      <c r="BK57519" s="98" t="s">
        <v>70</v>
      </c>
    </row>
    <row r="57520" spans="17:63" ht="29.25" customHeight="1" x14ac:dyDescent="0.2">
      <c r="Q57520" s="92" t="s">
        <v>50</v>
      </c>
      <c r="BF57520" s="101" t="s">
        <v>58</v>
      </c>
      <c r="BK57520" s="98" t="s">
        <v>70</v>
      </c>
    </row>
    <row r="57521" spans="17:63" ht="29.25" customHeight="1" x14ac:dyDescent="0.2">
      <c r="Q57521" s="92" t="s">
        <v>50</v>
      </c>
      <c r="BF57521" s="101" t="s">
        <v>58</v>
      </c>
      <c r="BK57521" s="98" t="s">
        <v>70</v>
      </c>
    </row>
    <row r="57522" spans="17:63" ht="29.25" customHeight="1" x14ac:dyDescent="0.2">
      <c r="Q57522" s="92" t="s">
        <v>50</v>
      </c>
      <c r="BF57522" s="101" t="s">
        <v>58</v>
      </c>
      <c r="BK57522" s="98" t="s">
        <v>70</v>
      </c>
    </row>
    <row r="57523" spans="17:63" ht="29.25" customHeight="1" x14ac:dyDescent="0.2">
      <c r="Q57523" s="92" t="s">
        <v>50</v>
      </c>
      <c r="BF57523" s="101" t="s">
        <v>58</v>
      </c>
      <c r="BK57523" s="98" t="s">
        <v>70</v>
      </c>
    </row>
    <row r="57524" spans="17:63" ht="29.25" customHeight="1" x14ac:dyDescent="0.2">
      <c r="Q57524" s="92" t="s">
        <v>50</v>
      </c>
      <c r="BF57524" s="101" t="s">
        <v>58</v>
      </c>
      <c r="BK57524" s="98" t="s">
        <v>70</v>
      </c>
    </row>
    <row r="57525" spans="17:63" ht="29.25" customHeight="1" x14ac:dyDescent="0.2">
      <c r="Q57525" s="92" t="s">
        <v>50</v>
      </c>
      <c r="BF57525" s="101" t="s">
        <v>58</v>
      </c>
      <c r="BK57525" s="98" t="s">
        <v>70</v>
      </c>
    </row>
    <row r="57526" spans="17:63" ht="29.25" customHeight="1" x14ac:dyDescent="0.2">
      <c r="Q57526" s="92" t="s">
        <v>50</v>
      </c>
      <c r="BF57526" s="101" t="s">
        <v>58</v>
      </c>
      <c r="BK57526" s="98" t="s">
        <v>70</v>
      </c>
    </row>
    <row r="57527" spans="17:63" ht="29.25" customHeight="1" x14ac:dyDescent="0.2">
      <c r="Q57527" s="92" t="s">
        <v>50</v>
      </c>
      <c r="BF57527" s="101" t="s">
        <v>58</v>
      </c>
      <c r="BK57527" s="98" t="s">
        <v>70</v>
      </c>
    </row>
    <row r="57528" spans="17:63" ht="29.25" customHeight="1" x14ac:dyDescent="0.2">
      <c r="Q57528" s="92" t="s">
        <v>50</v>
      </c>
      <c r="BF57528" s="101" t="s">
        <v>58</v>
      </c>
      <c r="BK57528" s="98" t="s">
        <v>70</v>
      </c>
    </row>
    <row r="57529" spans="17:63" ht="29.25" customHeight="1" x14ac:dyDescent="0.2">
      <c r="Q57529" s="92" t="s">
        <v>50</v>
      </c>
      <c r="BF57529" s="101" t="s">
        <v>58</v>
      </c>
      <c r="BK57529" s="98" t="s">
        <v>70</v>
      </c>
    </row>
    <row r="57530" spans="17:63" ht="29.25" customHeight="1" x14ac:dyDescent="0.2">
      <c r="Q57530" s="92" t="s">
        <v>50</v>
      </c>
      <c r="BF57530" s="101" t="s">
        <v>58</v>
      </c>
      <c r="BK57530" s="98" t="s">
        <v>70</v>
      </c>
    </row>
    <row r="57531" spans="17:63" ht="29.25" customHeight="1" x14ac:dyDescent="0.2">
      <c r="Q57531" s="92" t="s">
        <v>50</v>
      </c>
      <c r="BF57531" s="101" t="s">
        <v>58</v>
      </c>
      <c r="BK57531" s="98" t="s">
        <v>70</v>
      </c>
    </row>
    <row r="57532" spans="17:63" ht="29.25" customHeight="1" x14ac:dyDescent="0.2">
      <c r="Q57532" s="92" t="s">
        <v>50</v>
      </c>
      <c r="BF57532" s="101" t="s">
        <v>58</v>
      </c>
      <c r="BK57532" s="98" t="s">
        <v>70</v>
      </c>
    </row>
    <row r="57533" spans="17:63" ht="29.25" customHeight="1" x14ac:dyDescent="0.2">
      <c r="Q57533" s="92" t="s">
        <v>50</v>
      </c>
      <c r="BF57533" s="101" t="s">
        <v>58</v>
      </c>
      <c r="BK57533" s="98" t="s">
        <v>70</v>
      </c>
    </row>
    <row r="57534" spans="17:63" ht="29.25" customHeight="1" x14ac:dyDescent="0.2">
      <c r="Q57534" s="92" t="s">
        <v>50</v>
      </c>
      <c r="BF57534" s="101" t="s">
        <v>58</v>
      </c>
      <c r="BK57534" s="98" t="s">
        <v>70</v>
      </c>
    </row>
    <row r="57535" spans="17:63" ht="29.25" customHeight="1" x14ac:dyDescent="0.2">
      <c r="Q57535" s="92" t="s">
        <v>50</v>
      </c>
      <c r="BF57535" s="101" t="s">
        <v>58</v>
      </c>
      <c r="BK57535" s="98" t="s">
        <v>70</v>
      </c>
    </row>
    <row r="57536" spans="17:63" ht="29.25" customHeight="1" x14ac:dyDescent="0.2">
      <c r="Q57536" s="92" t="s">
        <v>50</v>
      </c>
      <c r="BF57536" s="101" t="s">
        <v>58</v>
      </c>
      <c r="BK57536" s="98" t="s">
        <v>70</v>
      </c>
    </row>
    <row r="57537" spans="17:63" ht="29.25" customHeight="1" x14ac:dyDescent="0.2">
      <c r="Q57537" s="92" t="s">
        <v>50</v>
      </c>
      <c r="BF57537" s="101" t="s">
        <v>58</v>
      </c>
      <c r="BK57537" s="98" t="s">
        <v>70</v>
      </c>
    </row>
    <row r="57538" spans="17:63" ht="29.25" customHeight="1" x14ac:dyDescent="0.2">
      <c r="Q57538" s="92" t="s">
        <v>50</v>
      </c>
      <c r="BF57538" s="101" t="s">
        <v>58</v>
      </c>
      <c r="BK57538" s="98" t="s">
        <v>70</v>
      </c>
    </row>
    <row r="57539" spans="17:63" ht="29.25" customHeight="1" x14ac:dyDescent="0.2">
      <c r="Q57539" s="92" t="s">
        <v>50</v>
      </c>
      <c r="BF57539" s="101" t="s">
        <v>58</v>
      </c>
      <c r="BK57539" s="98" t="s">
        <v>70</v>
      </c>
    </row>
    <row r="57540" spans="17:63" ht="29.25" customHeight="1" x14ac:dyDescent="0.2">
      <c r="Q57540" s="92" t="s">
        <v>50</v>
      </c>
      <c r="BF57540" s="101" t="s">
        <v>58</v>
      </c>
      <c r="BK57540" s="98" t="s">
        <v>70</v>
      </c>
    </row>
    <row r="57541" spans="17:63" ht="29.25" customHeight="1" x14ac:dyDescent="0.2">
      <c r="Q57541" s="92" t="s">
        <v>50</v>
      </c>
      <c r="BF57541" s="101" t="s">
        <v>58</v>
      </c>
      <c r="BK57541" s="98" t="s">
        <v>70</v>
      </c>
    </row>
    <row r="57542" spans="17:63" ht="29.25" customHeight="1" x14ac:dyDescent="0.2">
      <c r="Q57542" s="92" t="s">
        <v>50</v>
      </c>
      <c r="BF57542" s="101" t="s">
        <v>58</v>
      </c>
      <c r="BK57542" s="98" t="s">
        <v>70</v>
      </c>
    </row>
    <row r="57543" spans="17:63" ht="29.25" customHeight="1" x14ac:dyDescent="0.2">
      <c r="Q57543" s="92" t="s">
        <v>50</v>
      </c>
      <c r="BF57543" s="101" t="s">
        <v>58</v>
      </c>
      <c r="BK57543" s="98" t="s">
        <v>70</v>
      </c>
    </row>
    <row r="57544" spans="17:63" ht="29.25" customHeight="1" x14ac:dyDescent="0.2">
      <c r="Q57544" s="92" t="s">
        <v>50</v>
      </c>
      <c r="BF57544" s="101" t="s">
        <v>58</v>
      </c>
      <c r="BK57544" s="98" t="s">
        <v>70</v>
      </c>
    </row>
    <row r="57545" spans="17:63" ht="29.25" customHeight="1" x14ac:dyDescent="0.2">
      <c r="Q57545" s="92" t="s">
        <v>50</v>
      </c>
      <c r="BF57545" s="101" t="s">
        <v>58</v>
      </c>
      <c r="BK57545" s="98" t="s">
        <v>70</v>
      </c>
    </row>
    <row r="57546" spans="17:63" ht="29.25" customHeight="1" x14ac:dyDescent="0.2">
      <c r="Q57546" s="92" t="s">
        <v>50</v>
      </c>
      <c r="BF57546" s="101" t="s">
        <v>58</v>
      </c>
      <c r="BK57546" s="98" t="s">
        <v>70</v>
      </c>
    </row>
    <row r="57547" spans="17:63" ht="29.25" customHeight="1" x14ac:dyDescent="0.2">
      <c r="Q57547" s="92" t="s">
        <v>50</v>
      </c>
      <c r="BF57547" s="101" t="s">
        <v>58</v>
      </c>
      <c r="BK57547" s="98" t="s">
        <v>70</v>
      </c>
    </row>
    <row r="57548" spans="17:63" ht="29.25" customHeight="1" x14ac:dyDescent="0.2">
      <c r="Q57548" s="92" t="s">
        <v>50</v>
      </c>
      <c r="BF57548" s="101" t="s">
        <v>58</v>
      </c>
      <c r="BK57548" s="98" t="s">
        <v>70</v>
      </c>
    </row>
    <row r="57549" spans="17:63" ht="29.25" customHeight="1" x14ac:dyDescent="0.2">
      <c r="Q57549" s="92" t="s">
        <v>50</v>
      </c>
      <c r="BF57549" s="101" t="s">
        <v>58</v>
      </c>
      <c r="BK57549" s="98" t="s">
        <v>70</v>
      </c>
    </row>
    <row r="57550" spans="17:63" ht="29.25" customHeight="1" x14ac:dyDescent="0.2">
      <c r="Q57550" s="92" t="s">
        <v>50</v>
      </c>
      <c r="BF57550" s="101" t="s">
        <v>58</v>
      </c>
      <c r="BK57550" s="98" t="s">
        <v>70</v>
      </c>
    </row>
    <row r="57551" spans="17:63" ht="29.25" customHeight="1" x14ac:dyDescent="0.2">
      <c r="Q57551" s="92" t="s">
        <v>50</v>
      </c>
      <c r="BF57551" s="101" t="s">
        <v>58</v>
      </c>
      <c r="BK57551" s="98" t="s">
        <v>70</v>
      </c>
    </row>
    <row r="57552" spans="17:63" ht="29.25" customHeight="1" x14ac:dyDescent="0.2">
      <c r="Q57552" s="92" t="s">
        <v>50</v>
      </c>
      <c r="BF57552" s="101" t="s">
        <v>58</v>
      </c>
      <c r="BK57552" s="98" t="s">
        <v>70</v>
      </c>
    </row>
    <row r="57553" spans="17:63" ht="29.25" customHeight="1" x14ac:dyDescent="0.2">
      <c r="Q57553" s="92" t="s">
        <v>50</v>
      </c>
      <c r="BF57553" s="101" t="s">
        <v>58</v>
      </c>
      <c r="BK57553" s="98" t="s">
        <v>70</v>
      </c>
    </row>
    <row r="57554" spans="17:63" ht="29.25" customHeight="1" x14ac:dyDescent="0.2">
      <c r="Q57554" s="92" t="s">
        <v>50</v>
      </c>
      <c r="BF57554" s="101" t="s">
        <v>58</v>
      </c>
      <c r="BK57554" s="98" t="s">
        <v>70</v>
      </c>
    </row>
    <row r="57555" spans="17:63" ht="29.25" customHeight="1" x14ac:dyDescent="0.2">
      <c r="Q57555" s="92" t="s">
        <v>50</v>
      </c>
      <c r="BF57555" s="101" t="s">
        <v>58</v>
      </c>
      <c r="BK57555" s="98" t="s">
        <v>70</v>
      </c>
    </row>
    <row r="57556" spans="17:63" ht="29.25" customHeight="1" x14ac:dyDescent="0.2">
      <c r="Q57556" s="92" t="s">
        <v>50</v>
      </c>
      <c r="BF57556" s="101" t="s">
        <v>58</v>
      </c>
      <c r="BK57556" s="98" t="s">
        <v>70</v>
      </c>
    </row>
    <row r="57557" spans="17:63" ht="29.25" customHeight="1" x14ac:dyDescent="0.2">
      <c r="Q57557" s="92" t="s">
        <v>50</v>
      </c>
      <c r="BF57557" s="101" t="s">
        <v>58</v>
      </c>
      <c r="BK57557" s="98" t="s">
        <v>70</v>
      </c>
    </row>
    <row r="57558" spans="17:63" ht="29.25" customHeight="1" x14ac:dyDescent="0.2">
      <c r="Q57558" s="92" t="s">
        <v>50</v>
      </c>
      <c r="BF57558" s="101" t="s">
        <v>58</v>
      </c>
      <c r="BK57558" s="98" t="s">
        <v>70</v>
      </c>
    </row>
    <row r="57559" spans="17:63" ht="29.25" customHeight="1" x14ac:dyDescent="0.2">
      <c r="Q57559" s="92" t="s">
        <v>50</v>
      </c>
      <c r="BF57559" s="101" t="s">
        <v>58</v>
      </c>
      <c r="BK57559" s="98" t="s">
        <v>70</v>
      </c>
    </row>
    <row r="57560" spans="17:63" ht="29.25" customHeight="1" x14ac:dyDescent="0.2">
      <c r="Q57560" s="92" t="s">
        <v>50</v>
      </c>
      <c r="BF57560" s="101" t="s">
        <v>58</v>
      </c>
      <c r="BK57560" s="98" t="s">
        <v>70</v>
      </c>
    </row>
    <row r="57561" spans="17:63" ht="29.25" customHeight="1" x14ac:dyDescent="0.2">
      <c r="Q57561" s="92" t="s">
        <v>50</v>
      </c>
      <c r="BF57561" s="101" t="s">
        <v>58</v>
      </c>
      <c r="BK57561" s="98" t="s">
        <v>70</v>
      </c>
    </row>
    <row r="57562" spans="17:63" ht="29.25" customHeight="1" x14ac:dyDescent="0.2">
      <c r="Q57562" s="92" t="s">
        <v>50</v>
      </c>
      <c r="BF57562" s="101" t="s">
        <v>58</v>
      </c>
      <c r="BK57562" s="98" t="s">
        <v>70</v>
      </c>
    </row>
    <row r="57563" spans="17:63" ht="29.25" customHeight="1" x14ac:dyDescent="0.2">
      <c r="Q57563" s="92" t="s">
        <v>50</v>
      </c>
      <c r="BF57563" s="101" t="s">
        <v>58</v>
      </c>
      <c r="BK57563" s="98" t="s">
        <v>70</v>
      </c>
    </row>
    <row r="57564" spans="17:63" ht="29.25" customHeight="1" x14ac:dyDescent="0.2">
      <c r="Q57564" s="92" t="s">
        <v>50</v>
      </c>
      <c r="BF57564" s="101" t="s">
        <v>58</v>
      </c>
      <c r="BK57564" s="98" t="s">
        <v>70</v>
      </c>
    </row>
    <row r="57565" spans="17:63" ht="29.25" customHeight="1" x14ac:dyDescent="0.2">
      <c r="Q57565" s="92" t="s">
        <v>50</v>
      </c>
      <c r="BF57565" s="101" t="s">
        <v>58</v>
      </c>
      <c r="BK57565" s="98" t="s">
        <v>70</v>
      </c>
    </row>
    <row r="57566" spans="17:63" ht="29.25" customHeight="1" x14ac:dyDescent="0.2">
      <c r="Q57566" s="92" t="s">
        <v>50</v>
      </c>
      <c r="BF57566" s="101" t="s">
        <v>58</v>
      </c>
      <c r="BK57566" s="98" t="s">
        <v>70</v>
      </c>
    </row>
    <row r="57567" spans="17:63" ht="29.25" customHeight="1" x14ac:dyDescent="0.2">
      <c r="Q57567" s="92" t="s">
        <v>50</v>
      </c>
      <c r="BF57567" s="101" t="s">
        <v>58</v>
      </c>
      <c r="BK57567" s="98" t="s">
        <v>70</v>
      </c>
    </row>
    <row r="57568" spans="17:63" ht="29.25" customHeight="1" x14ac:dyDescent="0.2">
      <c r="Q57568" s="92" t="s">
        <v>50</v>
      </c>
      <c r="BF57568" s="101" t="s">
        <v>58</v>
      </c>
      <c r="BK57568" s="98" t="s">
        <v>70</v>
      </c>
    </row>
    <row r="57569" spans="17:63" ht="29.25" customHeight="1" x14ac:dyDescent="0.2">
      <c r="Q57569" s="92" t="s">
        <v>50</v>
      </c>
      <c r="BF57569" s="101" t="s">
        <v>58</v>
      </c>
      <c r="BK57569" s="98" t="s">
        <v>70</v>
      </c>
    </row>
    <row r="57570" spans="17:63" ht="29.25" customHeight="1" x14ac:dyDescent="0.2">
      <c r="Q57570" s="92" t="s">
        <v>50</v>
      </c>
      <c r="BF57570" s="101" t="s">
        <v>58</v>
      </c>
      <c r="BK57570" s="98" t="s">
        <v>70</v>
      </c>
    </row>
    <row r="57571" spans="17:63" ht="29.25" customHeight="1" x14ac:dyDescent="0.2">
      <c r="Q57571" s="92" t="s">
        <v>50</v>
      </c>
      <c r="BF57571" s="101" t="s">
        <v>58</v>
      </c>
      <c r="BK57571" s="98" t="s">
        <v>70</v>
      </c>
    </row>
    <row r="57572" spans="17:63" ht="29.25" customHeight="1" x14ac:dyDescent="0.2">
      <c r="Q57572" s="92" t="s">
        <v>50</v>
      </c>
      <c r="BF57572" s="101" t="s">
        <v>58</v>
      </c>
      <c r="BK57572" s="98" t="s">
        <v>70</v>
      </c>
    </row>
    <row r="57573" spans="17:63" ht="29.25" customHeight="1" x14ac:dyDescent="0.2">
      <c r="Q57573" s="92" t="s">
        <v>50</v>
      </c>
      <c r="BF57573" s="101" t="s">
        <v>58</v>
      </c>
      <c r="BK57573" s="98" t="s">
        <v>70</v>
      </c>
    </row>
    <row r="57574" spans="17:63" ht="29.25" customHeight="1" x14ac:dyDescent="0.2">
      <c r="Q57574" s="92" t="s">
        <v>50</v>
      </c>
      <c r="BF57574" s="101" t="s">
        <v>58</v>
      </c>
      <c r="BK57574" s="98" t="s">
        <v>70</v>
      </c>
    </row>
    <row r="57575" spans="17:63" ht="29.25" customHeight="1" x14ac:dyDescent="0.2">
      <c r="Q57575" s="92" t="s">
        <v>50</v>
      </c>
      <c r="BF57575" s="101" t="s">
        <v>58</v>
      </c>
      <c r="BK57575" s="98" t="s">
        <v>70</v>
      </c>
    </row>
    <row r="57576" spans="17:63" ht="29.25" customHeight="1" x14ac:dyDescent="0.2">
      <c r="Q57576" s="92" t="s">
        <v>50</v>
      </c>
      <c r="BF57576" s="101" t="s">
        <v>58</v>
      </c>
      <c r="BK57576" s="98" t="s">
        <v>70</v>
      </c>
    </row>
    <row r="57577" spans="17:63" ht="29.25" customHeight="1" x14ac:dyDescent="0.2">
      <c r="Q57577" s="92" t="s">
        <v>50</v>
      </c>
      <c r="BF57577" s="101" t="s">
        <v>58</v>
      </c>
      <c r="BK57577" s="98" t="s">
        <v>70</v>
      </c>
    </row>
    <row r="57578" spans="17:63" ht="29.25" customHeight="1" x14ac:dyDescent="0.2">
      <c r="Q57578" s="92" t="s">
        <v>50</v>
      </c>
      <c r="BF57578" s="101" t="s">
        <v>58</v>
      </c>
      <c r="BK57578" s="98" t="s">
        <v>70</v>
      </c>
    </row>
    <row r="57579" spans="17:63" ht="29.25" customHeight="1" x14ac:dyDescent="0.2">
      <c r="Q57579" s="92" t="s">
        <v>50</v>
      </c>
      <c r="BF57579" s="101" t="s">
        <v>58</v>
      </c>
      <c r="BK57579" s="98" t="s">
        <v>70</v>
      </c>
    </row>
    <row r="57580" spans="17:63" ht="29.25" customHeight="1" x14ac:dyDescent="0.2">
      <c r="Q57580" s="92" t="s">
        <v>50</v>
      </c>
      <c r="BF57580" s="101" t="s">
        <v>58</v>
      </c>
      <c r="BK57580" s="98" t="s">
        <v>70</v>
      </c>
    </row>
    <row r="57581" spans="17:63" ht="29.25" customHeight="1" x14ac:dyDescent="0.2">
      <c r="Q57581" s="92" t="s">
        <v>50</v>
      </c>
      <c r="BF57581" s="101" t="s">
        <v>58</v>
      </c>
      <c r="BK57581" s="98" t="s">
        <v>70</v>
      </c>
    </row>
    <row r="57582" spans="17:63" ht="29.25" customHeight="1" x14ac:dyDescent="0.2">
      <c r="Q57582" s="92" t="s">
        <v>50</v>
      </c>
      <c r="BF57582" s="101" t="s">
        <v>58</v>
      </c>
      <c r="BK57582" s="98" t="s">
        <v>70</v>
      </c>
    </row>
    <row r="57583" spans="17:63" ht="29.25" customHeight="1" x14ac:dyDescent="0.2">
      <c r="Q57583" s="92" t="s">
        <v>50</v>
      </c>
      <c r="BF57583" s="101" t="s">
        <v>58</v>
      </c>
      <c r="BK57583" s="98" t="s">
        <v>70</v>
      </c>
    </row>
    <row r="57584" spans="17:63" ht="29.25" customHeight="1" x14ac:dyDescent="0.2">
      <c r="Q57584" s="92" t="s">
        <v>50</v>
      </c>
      <c r="BF57584" s="101" t="s">
        <v>58</v>
      </c>
      <c r="BK57584" s="98" t="s">
        <v>70</v>
      </c>
    </row>
    <row r="57585" spans="17:63" ht="29.25" customHeight="1" x14ac:dyDescent="0.2">
      <c r="Q57585" s="92" t="s">
        <v>50</v>
      </c>
      <c r="BF57585" s="101" t="s">
        <v>58</v>
      </c>
      <c r="BK57585" s="98" t="s">
        <v>70</v>
      </c>
    </row>
    <row r="57586" spans="17:63" ht="29.25" customHeight="1" x14ac:dyDescent="0.2">
      <c r="Q57586" s="92" t="s">
        <v>50</v>
      </c>
      <c r="BF57586" s="101" t="s">
        <v>58</v>
      </c>
      <c r="BK57586" s="98" t="s">
        <v>70</v>
      </c>
    </row>
    <row r="57587" spans="17:63" ht="29.25" customHeight="1" x14ac:dyDescent="0.2">
      <c r="Q57587" s="92" t="s">
        <v>50</v>
      </c>
      <c r="BF57587" s="101" t="s">
        <v>58</v>
      </c>
      <c r="BK57587" s="98" t="s">
        <v>70</v>
      </c>
    </row>
    <row r="57588" spans="17:63" ht="29.25" customHeight="1" x14ac:dyDescent="0.2">
      <c r="Q57588" s="92" t="s">
        <v>50</v>
      </c>
      <c r="BF57588" s="101" t="s">
        <v>58</v>
      </c>
      <c r="BK57588" s="98" t="s">
        <v>70</v>
      </c>
    </row>
    <row r="57589" spans="17:63" ht="29.25" customHeight="1" x14ac:dyDescent="0.2">
      <c r="Q57589" s="92" t="s">
        <v>50</v>
      </c>
      <c r="BF57589" s="101" t="s">
        <v>58</v>
      </c>
      <c r="BK57589" s="98" t="s">
        <v>70</v>
      </c>
    </row>
    <row r="57590" spans="17:63" ht="29.25" customHeight="1" x14ac:dyDescent="0.2">
      <c r="Q57590" s="92" t="s">
        <v>50</v>
      </c>
      <c r="BF57590" s="101" t="s">
        <v>58</v>
      </c>
      <c r="BK57590" s="98" t="s">
        <v>70</v>
      </c>
    </row>
    <row r="57591" spans="17:63" ht="29.25" customHeight="1" x14ac:dyDescent="0.2">
      <c r="Q57591" s="92" t="s">
        <v>50</v>
      </c>
      <c r="BF57591" s="101" t="s">
        <v>58</v>
      </c>
      <c r="BK57591" s="98" t="s">
        <v>70</v>
      </c>
    </row>
    <row r="57592" spans="17:63" ht="29.25" customHeight="1" x14ac:dyDescent="0.2">
      <c r="Q57592" s="92" t="s">
        <v>50</v>
      </c>
      <c r="BF57592" s="101" t="s">
        <v>58</v>
      </c>
      <c r="BK57592" s="98" t="s">
        <v>70</v>
      </c>
    </row>
    <row r="57593" spans="17:63" ht="29.25" customHeight="1" x14ac:dyDescent="0.2">
      <c r="Q57593" s="92" t="s">
        <v>50</v>
      </c>
      <c r="BF57593" s="101" t="s">
        <v>58</v>
      </c>
      <c r="BK57593" s="98" t="s">
        <v>70</v>
      </c>
    </row>
    <row r="57594" spans="17:63" ht="29.25" customHeight="1" x14ac:dyDescent="0.2">
      <c r="Q57594" s="92" t="s">
        <v>50</v>
      </c>
      <c r="BF57594" s="101" t="s">
        <v>58</v>
      </c>
      <c r="BK57594" s="98" t="s">
        <v>70</v>
      </c>
    </row>
    <row r="57595" spans="17:63" ht="29.25" customHeight="1" x14ac:dyDescent="0.2">
      <c r="Q57595" s="92" t="s">
        <v>50</v>
      </c>
      <c r="BF57595" s="101" t="s">
        <v>58</v>
      </c>
      <c r="BK57595" s="98" t="s">
        <v>70</v>
      </c>
    </row>
    <row r="57596" spans="17:63" ht="29.25" customHeight="1" x14ac:dyDescent="0.2">
      <c r="Q57596" s="92" t="s">
        <v>50</v>
      </c>
      <c r="BF57596" s="101" t="s">
        <v>58</v>
      </c>
      <c r="BK57596" s="98" t="s">
        <v>70</v>
      </c>
    </row>
    <row r="57597" spans="17:63" ht="29.25" customHeight="1" x14ac:dyDescent="0.2">
      <c r="Q57597" s="92" t="s">
        <v>50</v>
      </c>
      <c r="BF57597" s="101" t="s">
        <v>58</v>
      </c>
      <c r="BK57597" s="98" t="s">
        <v>70</v>
      </c>
    </row>
    <row r="57598" spans="17:63" ht="29.25" customHeight="1" x14ac:dyDescent="0.2">
      <c r="Q57598" s="92" t="s">
        <v>50</v>
      </c>
      <c r="BF57598" s="101" t="s">
        <v>58</v>
      </c>
      <c r="BK57598" s="98" t="s">
        <v>70</v>
      </c>
    </row>
    <row r="57599" spans="17:63" ht="29.25" customHeight="1" x14ac:dyDescent="0.2">
      <c r="Q57599" s="92" t="s">
        <v>50</v>
      </c>
      <c r="BF57599" s="101" t="s">
        <v>58</v>
      </c>
      <c r="BK57599" s="98" t="s">
        <v>70</v>
      </c>
    </row>
    <row r="57600" spans="17:63" ht="29.25" customHeight="1" x14ac:dyDescent="0.2">
      <c r="Q57600" s="92" t="s">
        <v>50</v>
      </c>
      <c r="BF57600" s="101" t="s">
        <v>58</v>
      </c>
      <c r="BK57600" s="98" t="s">
        <v>70</v>
      </c>
    </row>
    <row r="57601" spans="17:63" ht="29.25" customHeight="1" x14ac:dyDescent="0.2">
      <c r="Q57601" s="92" t="s">
        <v>50</v>
      </c>
      <c r="BF57601" s="101" t="s">
        <v>58</v>
      </c>
      <c r="BK57601" s="98" t="s">
        <v>70</v>
      </c>
    </row>
    <row r="57602" spans="17:63" ht="29.25" customHeight="1" x14ac:dyDescent="0.2">
      <c r="Q57602" s="92" t="s">
        <v>50</v>
      </c>
      <c r="BF57602" s="101" t="s">
        <v>58</v>
      </c>
      <c r="BK57602" s="98" t="s">
        <v>70</v>
      </c>
    </row>
    <row r="57603" spans="17:63" ht="29.25" customHeight="1" x14ac:dyDescent="0.2">
      <c r="Q57603" s="92" t="s">
        <v>50</v>
      </c>
      <c r="BF57603" s="101" t="s">
        <v>58</v>
      </c>
      <c r="BK57603" s="98" t="s">
        <v>70</v>
      </c>
    </row>
    <row r="57604" spans="17:63" ht="29.25" customHeight="1" x14ac:dyDescent="0.2">
      <c r="Q57604" s="92" t="s">
        <v>50</v>
      </c>
      <c r="BF57604" s="101" t="s">
        <v>58</v>
      </c>
      <c r="BK57604" s="98" t="s">
        <v>70</v>
      </c>
    </row>
    <row r="57605" spans="17:63" ht="29.25" customHeight="1" x14ac:dyDescent="0.2">
      <c r="Q57605" s="92" t="s">
        <v>50</v>
      </c>
      <c r="BF57605" s="101" t="s">
        <v>58</v>
      </c>
      <c r="BK57605" s="98" t="s">
        <v>70</v>
      </c>
    </row>
    <row r="57606" spans="17:63" ht="29.25" customHeight="1" x14ac:dyDescent="0.2">
      <c r="Q57606" s="92" t="s">
        <v>50</v>
      </c>
      <c r="BF57606" s="101" t="s">
        <v>58</v>
      </c>
      <c r="BK57606" s="98" t="s">
        <v>70</v>
      </c>
    </row>
    <row r="57607" spans="17:63" ht="29.25" customHeight="1" x14ac:dyDescent="0.2">
      <c r="Q57607" s="92" t="s">
        <v>50</v>
      </c>
      <c r="BF57607" s="101" t="s">
        <v>58</v>
      </c>
      <c r="BK57607" s="98" t="s">
        <v>70</v>
      </c>
    </row>
    <row r="57608" spans="17:63" ht="29.25" customHeight="1" x14ac:dyDescent="0.2">
      <c r="Q57608" s="92" t="s">
        <v>50</v>
      </c>
      <c r="BF57608" s="101" t="s">
        <v>58</v>
      </c>
      <c r="BK57608" s="98" t="s">
        <v>70</v>
      </c>
    </row>
    <row r="57609" spans="17:63" ht="29.25" customHeight="1" x14ac:dyDescent="0.2">
      <c r="Q57609" s="92" t="s">
        <v>50</v>
      </c>
      <c r="BF57609" s="101" t="s">
        <v>58</v>
      </c>
      <c r="BK57609" s="98" t="s">
        <v>70</v>
      </c>
    </row>
    <row r="57610" spans="17:63" ht="29.25" customHeight="1" x14ac:dyDescent="0.2">
      <c r="Q57610" s="92" t="s">
        <v>50</v>
      </c>
      <c r="BF57610" s="101" t="s">
        <v>58</v>
      </c>
      <c r="BK57610" s="98" t="s">
        <v>70</v>
      </c>
    </row>
    <row r="57611" spans="17:63" ht="29.25" customHeight="1" x14ac:dyDescent="0.2">
      <c r="Q57611" s="92" t="s">
        <v>50</v>
      </c>
      <c r="BF57611" s="101" t="s">
        <v>58</v>
      </c>
      <c r="BK57611" s="98" t="s">
        <v>70</v>
      </c>
    </row>
    <row r="57612" spans="17:63" ht="29.25" customHeight="1" x14ac:dyDescent="0.2">
      <c r="Q57612" s="92" t="s">
        <v>50</v>
      </c>
      <c r="BF57612" s="101" t="s">
        <v>58</v>
      </c>
      <c r="BK57612" s="98" t="s">
        <v>70</v>
      </c>
    </row>
    <row r="57613" spans="17:63" ht="29.25" customHeight="1" x14ac:dyDescent="0.2">
      <c r="Q57613" s="92" t="s">
        <v>50</v>
      </c>
      <c r="BF57613" s="101" t="s">
        <v>58</v>
      </c>
      <c r="BK57613" s="98" t="s">
        <v>70</v>
      </c>
    </row>
    <row r="57614" spans="17:63" ht="29.25" customHeight="1" x14ac:dyDescent="0.2">
      <c r="Q57614" s="92" t="s">
        <v>50</v>
      </c>
      <c r="BF57614" s="101" t="s">
        <v>58</v>
      </c>
      <c r="BK57614" s="98" t="s">
        <v>70</v>
      </c>
    </row>
    <row r="57615" spans="17:63" ht="29.25" customHeight="1" x14ac:dyDescent="0.2">
      <c r="Q57615" s="92" t="s">
        <v>50</v>
      </c>
      <c r="BF57615" s="101" t="s">
        <v>58</v>
      </c>
      <c r="BK57615" s="98" t="s">
        <v>70</v>
      </c>
    </row>
    <row r="57616" spans="17:63" ht="29.25" customHeight="1" x14ac:dyDescent="0.2">
      <c r="Q57616" s="92" t="s">
        <v>50</v>
      </c>
      <c r="BF57616" s="101" t="s">
        <v>58</v>
      </c>
      <c r="BK57616" s="98" t="s">
        <v>70</v>
      </c>
    </row>
    <row r="57617" spans="17:63" ht="29.25" customHeight="1" x14ac:dyDescent="0.2">
      <c r="Q57617" s="92" t="s">
        <v>50</v>
      </c>
      <c r="BF57617" s="101" t="s">
        <v>58</v>
      </c>
      <c r="BK57617" s="98" t="s">
        <v>70</v>
      </c>
    </row>
    <row r="57618" spans="17:63" ht="29.25" customHeight="1" x14ac:dyDescent="0.2">
      <c r="Q57618" s="92" t="s">
        <v>50</v>
      </c>
      <c r="BF57618" s="101" t="s">
        <v>58</v>
      </c>
      <c r="BK57618" s="98" t="s">
        <v>70</v>
      </c>
    </row>
    <row r="57619" spans="17:63" ht="29.25" customHeight="1" x14ac:dyDescent="0.2">
      <c r="Q57619" s="92" t="s">
        <v>50</v>
      </c>
      <c r="BF57619" s="101" t="s">
        <v>58</v>
      </c>
      <c r="BK57619" s="98" t="s">
        <v>70</v>
      </c>
    </row>
    <row r="57620" spans="17:63" ht="29.25" customHeight="1" x14ac:dyDescent="0.2">
      <c r="Q57620" s="92" t="s">
        <v>50</v>
      </c>
      <c r="BF57620" s="101" t="s">
        <v>58</v>
      </c>
      <c r="BK57620" s="98" t="s">
        <v>70</v>
      </c>
    </row>
    <row r="57621" spans="17:63" ht="29.25" customHeight="1" x14ac:dyDescent="0.2">
      <c r="Q57621" s="92" t="s">
        <v>50</v>
      </c>
      <c r="BF57621" s="101" t="s">
        <v>58</v>
      </c>
      <c r="BK57621" s="98" t="s">
        <v>70</v>
      </c>
    </row>
    <row r="57622" spans="17:63" ht="29.25" customHeight="1" x14ac:dyDescent="0.2">
      <c r="Q57622" s="92" t="s">
        <v>50</v>
      </c>
      <c r="BF57622" s="101" t="s">
        <v>58</v>
      </c>
      <c r="BK57622" s="98" t="s">
        <v>70</v>
      </c>
    </row>
    <row r="57623" spans="17:63" ht="29.25" customHeight="1" x14ac:dyDescent="0.2">
      <c r="Q57623" s="92" t="s">
        <v>50</v>
      </c>
      <c r="BF57623" s="101" t="s">
        <v>58</v>
      </c>
      <c r="BK57623" s="98" t="s">
        <v>70</v>
      </c>
    </row>
    <row r="57624" spans="17:63" ht="29.25" customHeight="1" x14ac:dyDescent="0.2">
      <c r="Q57624" s="92" t="s">
        <v>50</v>
      </c>
      <c r="BF57624" s="101" t="s">
        <v>58</v>
      </c>
      <c r="BK57624" s="98" t="s">
        <v>70</v>
      </c>
    </row>
    <row r="57625" spans="17:63" ht="29.25" customHeight="1" x14ac:dyDescent="0.2">
      <c r="Q57625" s="92" t="s">
        <v>50</v>
      </c>
      <c r="BF57625" s="101" t="s">
        <v>58</v>
      </c>
      <c r="BK57625" s="98" t="s">
        <v>70</v>
      </c>
    </row>
    <row r="57626" spans="17:63" ht="29.25" customHeight="1" x14ac:dyDescent="0.2">
      <c r="Q57626" s="92" t="s">
        <v>50</v>
      </c>
      <c r="BF57626" s="101" t="s">
        <v>58</v>
      </c>
      <c r="BK57626" s="98" t="s">
        <v>70</v>
      </c>
    </row>
    <row r="57627" spans="17:63" ht="29.25" customHeight="1" x14ac:dyDescent="0.2">
      <c r="Q57627" s="92" t="s">
        <v>50</v>
      </c>
      <c r="BF57627" s="101" t="s">
        <v>58</v>
      </c>
      <c r="BK57627" s="98" t="s">
        <v>70</v>
      </c>
    </row>
    <row r="57628" spans="17:63" ht="29.25" customHeight="1" x14ac:dyDescent="0.2">
      <c r="Q57628" s="92" t="s">
        <v>50</v>
      </c>
      <c r="BF57628" s="101" t="s">
        <v>58</v>
      </c>
      <c r="BK57628" s="98" t="s">
        <v>70</v>
      </c>
    </row>
    <row r="57629" spans="17:63" ht="29.25" customHeight="1" x14ac:dyDescent="0.2">
      <c r="Q57629" s="92" t="s">
        <v>50</v>
      </c>
      <c r="BF57629" s="101" t="s">
        <v>58</v>
      </c>
      <c r="BK57629" s="98" t="s">
        <v>70</v>
      </c>
    </row>
    <row r="57630" spans="17:63" ht="29.25" customHeight="1" x14ac:dyDescent="0.2">
      <c r="Q57630" s="92" t="s">
        <v>50</v>
      </c>
      <c r="BF57630" s="101" t="s">
        <v>58</v>
      </c>
      <c r="BK57630" s="98" t="s">
        <v>70</v>
      </c>
    </row>
    <row r="57631" spans="17:63" ht="29.25" customHeight="1" x14ac:dyDescent="0.2">
      <c r="Q57631" s="92" t="s">
        <v>50</v>
      </c>
      <c r="BF57631" s="101" t="s">
        <v>58</v>
      </c>
      <c r="BK57631" s="98" t="s">
        <v>70</v>
      </c>
    </row>
    <row r="57632" spans="17:63" ht="29.25" customHeight="1" x14ac:dyDescent="0.2">
      <c r="Q57632" s="92" t="s">
        <v>50</v>
      </c>
      <c r="BF57632" s="101" t="s">
        <v>58</v>
      </c>
      <c r="BK57632" s="98" t="s">
        <v>70</v>
      </c>
    </row>
    <row r="57633" spans="17:63" ht="29.25" customHeight="1" x14ac:dyDescent="0.2">
      <c r="Q57633" s="92" t="s">
        <v>50</v>
      </c>
      <c r="BF57633" s="101" t="s">
        <v>58</v>
      </c>
      <c r="BK57633" s="98" t="s">
        <v>70</v>
      </c>
    </row>
    <row r="57634" spans="17:63" ht="29.25" customHeight="1" x14ac:dyDescent="0.2">
      <c r="Q57634" s="92" t="s">
        <v>50</v>
      </c>
      <c r="BF57634" s="101" t="s">
        <v>58</v>
      </c>
      <c r="BK57634" s="98" t="s">
        <v>70</v>
      </c>
    </row>
    <row r="57635" spans="17:63" ht="29.25" customHeight="1" x14ac:dyDescent="0.2">
      <c r="Q57635" s="92" t="s">
        <v>50</v>
      </c>
      <c r="BF57635" s="101" t="s">
        <v>58</v>
      </c>
      <c r="BK57635" s="98" t="s">
        <v>70</v>
      </c>
    </row>
    <row r="57636" spans="17:63" ht="29.25" customHeight="1" x14ac:dyDescent="0.2">
      <c r="Q57636" s="92" t="s">
        <v>50</v>
      </c>
      <c r="BF57636" s="101" t="s">
        <v>58</v>
      </c>
      <c r="BK57636" s="98" t="s">
        <v>70</v>
      </c>
    </row>
    <row r="57637" spans="17:63" ht="29.25" customHeight="1" x14ac:dyDescent="0.2">
      <c r="Q57637" s="92" t="s">
        <v>50</v>
      </c>
      <c r="BF57637" s="101" t="s">
        <v>58</v>
      </c>
      <c r="BK57637" s="98" t="s">
        <v>70</v>
      </c>
    </row>
    <row r="57638" spans="17:63" ht="29.25" customHeight="1" x14ac:dyDescent="0.2">
      <c r="Q57638" s="92" t="s">
        <v>50</v>
      </c>
      <c r="BF57638" s="101" t="s">
        <v>58</v>
      </c>
      <c r="BK57638" s="98" t="s">
        <v>70</v>
      </c>
    </row>
    <row r="57639" spans="17:63" ht="29.25" customHeight="1" x14ac:dyDescent="0.2">
      <c r="Q57639" s="92" t="s">
        <v>50</v>
      </c>
      <c r="BF57639" s="101" t="s">
        <v>58</v>
      </c>
      <c r="BK57639" s="98" t="s">
        <v>70</v>
      </c>
    </row>
    <row r="57640" spans="17:63" ht="29.25" customHeight="1" x14ac:dyDescent="0.2">
      <c r="Q57640" s="92" t="s">
        <v>50</v>
      </c>
      <c r="BF57640" s="101" t="s">
        <v>58</v>
      </c>
      <c r="BK57640" s="98" t="s">
        <v>70</v>
      </c>
    </row>
    <row r="57641" spans="17:63" ht="29.25" customHeight="1" x14ac:dyDescent="0.2">
      <c r="Q57641" s="92" t="s">
        <v>50</v>
      </c>
      <c r="BF57641" s="101" t="s">
        <v>58</v>
      </c>
      <c r="BK57641" s="98" t="s">
        <v>70</v>
      </c>
    </row>
    <row r="57642" spans="17:63" ht="29.25" customHeight="1" x14ac:dyDescent="0.2">
      <c r="Q57642" s="92" t="s">
        <v>50</v>
      </c>
      <c r="BF57642" s="101" t="s">
        <v>58</v>
      </c>
      <c r="BK57642" s="98" t="s">
        <v>70</v>
      </c>
    </row>
    <row r="57643" spans="17:63" ht="29.25" customHeight="1" x14ac:dyDescent="0.2">
      <c r="Q57643" s="92" t="s">
        <v>50</v>
      </c>
      <c r="BF57643" s="101" t="s">
        <v>58</v>
      </c>
      <c r="BK57643" s="98" t="s">
        <v>70</v>
      </c>
    </row>
    <row r="57644" spans="17:63" ht="29.25" customHeight="1" x14ac:dyDescent="0.2">
      <c r="Q57644" s="92" t="s">
        <v>50</v>
      </c>
      <c r="BF57644" s="101" t="s">
        <v>58</v>
      </c>
      <c r="BK57644" s="98" t="s">
        <v>70</v>
      </c>
    </row>
    <row r="57645" spans="17:63" ht="29.25" customHeight="1" x14ac:dyDescent="0.2">
      <c r="Q57645" s="92" t="s">
        <v>50</v>
      </c>
      <c r="BF57645" s="101" t="s">
        <v>58</v>
      </c>
      <c r="BK57645" s="98" t="s">
        <v>70</v>
      </c>
    </row>
    <row r="57646" spans="17:63" ht="29.25" customHeight="1" x14ac:dyDescent="0.2">
      <c r="Q57646" s="92" t="s">
        <v>50</v>
      </c>
      <c r="BF57646" s="101" t="s">
        <v>58</v>
      </c>
      <c r="BK57646" s="98" t="s">
        <v>70</v>
      </c>
    </row>
    <row r="57647" spans="17:63" ht="29.25" customHeight="1" x14ac:dyDescent="0.2">
      <c r="Q57647" s="92" t="s">
        <v>50</v>
      </c>
      <c r="BF57647" s="101" t="s">
        <v>58</v>
      </c>
      <c r="BK57647" s="98" t="s">
        <v>70</v>
      </c>
    </row>
    <row r="57648" spans="17:63" ht="29.25" customHeight="1" x14ac:dyDescent="0.2">
      <c r="Q57648" s="92" t="s">
        <v>50</v>
      </c>
      <c r="BF57648" s="101" t="s">
        <v>58</v>
      </c>
      <c r="BK57648" s="98" t="s">
        <v>70</v>
      </c>
    </row>
    <row r="57649" spans="17:63" ht="29.25" customHeight="1" x14ac:dyDescent="0.2">
      <c r="Q57649" s="92" t="s">
        <v>50</v>
      </c>
      <c r="BF57649" s="101" t="s">
        <v>58</v>
      </c>
      <c r="BK57649" s="98" t="s">
        <v>70</v>
      </c>
    </row>
    <row r="57650" spans="17:63" ht="29.25" customHeight="1" x14ac:dyDescent="0.2">
      <c r="Q57650" s="92" t="s">
        <v>50</v>
      </c>
      <c r="BF57650" s="101" t="s">
        <v>58</v>
      </c>
      <c r="BK57650" s="98" t="s">
        <v>70</v>
      </c>
    </row>
    <row r="57651" spans="17:63" ht="29.25" customHeight="1" x14ac:dyDescent="0.2">
      <c r="Q57651" s="92" t="s">
        <v>50</v>
      </c>
      <c r="BF57651" s="101" t="s">
        <v>58</v>
      </c>
      <c r="BK57651" s="98" t="s">
        <v>70</v>
      </c>
    </row>
    <row r="57652" spans="17:63" ht="29.25" customHeight="1" x14ac:dyDescent="0.2">
      <c r="Q57652" s="92" t="s">
        <v>50</v>
      </c>
      <c r="BF57652" s="101" t="s">
        <v>58</v>
      </c>
      <c r="BK57652" s="98" t="s">
        <v>70</v>
      </c>
    </row>
    <row r="57653" spans="17:63" ht="29.25" customHeight="1" x14ac:dyDescent="0.2">
      <c r="Q57653" s="92" t="s">
        <v>50</v>
      </c>
      <c r="BF57653" s="101" t="s">
        <v>58</v>
      </c>
      <c r="BK57653" s="98" t="s">
        <v>70</v>
      </c>
    </row>
    <row r="57654" spans="17:63" ht="29.25" customHeight="1" x14ac:dyDescent="0.2">
      <c r="Q57654" s="92" t="s">
        <v>50</v>
      </c>
      <c r="BF57654" s="101" t="s">
        <v>58</v>
      </c>
      <c r="BK57654" s="98" t="s">
        <v>70</v>
      </c>
    </row>
    <row r="57655" spans="17:63" ht="29.25" customHeight="1" x14ac:dyDescent="0.2">
      <c r="Q57655" s="92" t="s">
        <v>50</v>
      </c>
      <c r="BF57655" s="101" t="s">
        <v>58</v>
      </c>
      <c r="BK57655" s="98" t="s">
        <v>70</v>
      </c>
    </row>
    <row r="57656" spans="17:63" ht="29.25" customHeight="1" x14ac:dyDescent="0.2">
      <c r="Q57656" s="92" t="s">
        <v>50</v>
      </c>
      <c r="BF57656" s="101" t="s">
        <v>58</v>
      </c>
      <c r="BK57656" s="98" t="s">
        <v>70</v>
      </c>
    </row>
    <row r="57657" spans="17:63" ht="29.25" customHeight="1" x14ac:dyDescent="0.2">
      <c r="Q57657" s="92" t="s">
        <v>50</v>
      </c>
      <c r="BF57657" s="101" t="s">
        <v>58</v>
      </c>
      <c r="BK57657" s="98" t="s">
        <v>70</v>
      </c>
    </row>
    <row r="57658" spans="17:63" ht="29.25" customHeight="1" x14ac:dyDescent="0.2">
      <c r="Q57658" s="92" t="s">
        <v>50</v>
      </c>
      <c r="BF57658" s="101" t="s">
        <v>58</v>
      </c>
      <c r="BK57658" s="98" t="s">
        <v>70</v>
      </c>
    </row>
    <row r="57659" spans="17:63" ht="29.25" customHeight="1" x14ac:dyDescent="0.2">
      <c r="Q57659" s="92" t="s">
        <v>50</v>
      </c>
      <c r="BF57659" s="101" t="s">
        <v>58</v>
      </c>
      <c r="BK57659" s="98" t="s">
        <v>70</v>
      </c>
    </row>
    <row r="57660" spans="17:63" ht="29.25" customHeight="1" x14ac:dyDescent="0.2">
      <c r="Q57660" s="92" t="s">
        <v>50</v>
      </c>
      <c r="BF57660" s="101" t="s">
        <v>58</v>
      </c>
      <c r="BK57660" s="98" t="s">
        <v>70</v>
      </c>
    </row>
    <row r="57661" spans="17:63" ht="29.25" customHeight="1" x14ac:dyDescent="0.2">
      <c r="Q57661" s="92" t="s">
        <v>50</v>
      </c>
      <c r="BF57661" s="101" t="s">
        <v>58</v>
      </c>
      <c r="BK57661" s="98" t="s">
        <v>70</v>
      </c>
    </row>
    <row r="57662" spans="17:63" ht="29.25" customHeight="1" x14ac:dyDescent="0.2">
      <c r="Q57662" s="92" t="s">
        <v>50</v>
      </c>
      <c r="BF57662" s="101" t="s">
        <v>58</v>
      </c>
      <c r="BK57662" s="98" t="s">
        <v>70</v>
      </c>
    </row>
    <row r="57663" spans="17:63" ht="29.25" customHeight="1" x14ac:dyDescent="0.2">
      <c r="Q57663" s="92" t="s">
        <v>50</v>
      </c>
      <c r="BF57663" s="101" t="s">
        <v>58</v>
      </c>
      <c r="BK57663" s="98" t="s">
        <v>70</v>
      </c>
    </row>
    <row r="57664" spans="17:63" ht="29.25" customHeight="1" x14ac:dyDescent="0.2">
      <c r="Q57664" s="92" t="s">
        <v>50</v>
      </c>
      <c r="BF57664" s="101" t="s">
        <v>58</v>
      </c>
      <c r="BK57664" s="98" t="s">
        <v>70</v>
      </c>
    </row>
    <row r="57665" spans="17:63" ht="29.25" customHeight="1" x14ac:dyDescent="0.2">
      <c r="Q57665" s="92" t="s">
        <v>50</v>
      </c>
      <c r="BF57665" s="101" t="s">
        <v>58</v>
      </c>
      <c r="BK57665" s="98" t="s">
        <v>70</v>
      </c>
    </row>
    <row r="57666" spans="17:63" ht="29.25" customHeight="1" x14ac:dyDescent="0.2">
      <c r="Q57666" s="92" t="s">
        <v>50</v>
      </c>
      <c r="BF57666" s="101" t="s">
        <v>58</v>
      </c>
      <c r="BK57666" s="98" t="s">
        <v>70</v>
      </c>
    </row>
    <row r="57667" spans="17:63" ht="29.25" customHeight="1" x14ac:dyDescent="0.2">
      <c r="Q57667" s="92" t="s">
        <v>50</v>
      </c>
      <c r="BF57667" s="101" t="s">
        <v>58</v>
      </c>
      <c r="BK57667" s="98" t="s">
        <v>70</v>
      </c>
    </row>
    <row r="57668" spans="17:63" ht="29.25" customHeight="1" x14ac:dyDescent="0.2">
      <c r="Q57668" s="92" t="s">
        <v>50</v>
      </c>
      <c r="BF57668" s="101" t="s">
        <v>58</v>
      </c>
      <c r="BK57668" s="98" t="s">
        <v>70</v>
      </c>
    </row>
    <row r="57669" spans="17:63" ht="29.25" customHeight="1" x14ac:dyDescent="0.2">
      <c r="Q57669" s="92" t="s">
        <v>50</v>
      </c>
      <c r="BF57669" s="101" t="s">
        <v>58</v>
      </c>
      <c r="BK57669" s="98" t="s">
        <v>70</v>
      </c>
    </row>
    <row r="57670" spans="17:63" ht="29.25" customHeight="1" x14ac:dyDescent="0.2">
      <c r="Q57670" s="92" t="s">
        <v>50</v>
      </c>
      <c r="BF57670" s="101" t="s">
        <v>58</v>
      </c>
      <c r="BK57670" s="98" t="s">
        <v>70</v>
      </c>
    </row>
    <row r="57671" spans="17:63" ht="29.25" customHeight="1" x14ac:dyDescent="0.2">
      <c r="Q57671" s="92" t="s">
        <v>50</v>
      </c>
      <c r="BF57671" s="101" t="s">
        <v>58</v>
      </c>
      <c r="BK57671" s="98" t="s">
        <v>70</v>
      </c>
    </row>
    <row r="57672" spans="17:63" ht="29.25" customHeight="1" x14ac:dyDescent="0.2">
      <c r="Q57672" s="92" t="s">
        <v>50</v>
      </c>
      <c r="BF57672" s="101" t="s">
        <v>58</v>
      </c>
      <c r="BK57672" s="98" t="s">
        <v>70</v>
      </c>
    </row>
    <row r="57673" spans="17:63" ht="29.25" customHeight="1" x14ac:dyDescent="0.2">
      <c r="Q57673" s="92" t="s">
        <v>50</v>
      </c>
      <c r="BF57673" s="101" t="s">
        <v>58</v>
      </c>
      <c r="BK57673" s="98" t="s">
        <v>70</v>
      </c>
    </row>
    <row r="57674" spans="17:63" ht="29.25" customHeight="1" x14ac:dyDescent="0.2">
      <c r="Q57674" s="92" t="s">
        <v>50</v>
      </c>
      <c r="BF57674" s="101" t="s">
        <v>58</v>
      </c>
      <c r="BK57674" s="98" t="s">
        <v>70</v>
      </c>
    </row>
    <row r="57675" spans="17:63" ht="29.25" customHeight="1" x14ac:dyDescent="0.2">
      <c r="Q57675" s="92" t="s">
        <v>50</v>
      </c>
      <c r="BF57675" s="101" t="s">
        <v>58</v>
      </c>
      <c r="BK57675" s="98" t="s">
        <v>70</v>
      </c>
    </row>
    <row r="57676" spans="17:63" ht="29.25" customHeight="1" x14ac:dyDescent="0.2">
      <c r="Q57676" s="92" t="s">
        <v>50</v>
      </c>
      <c r="BF57676" s="101" t="s">
        <v>58</v>
      </c>
      <c r="BK57676" s="98" t="s">
        <v>70</v>
      </c>
    </row>
    <row r="57677" spans="17:63" ht="29.25" customHeight="1" x14ac:dyDescent="0.2">
      <c r="Q57677" s="92" t="s">
        <v>50</v>
      </c>
      <c r="BF57677" s="101" t="s">
        <v>58</v>
      </c>
      <c r="BK57677" s="98" t="s">
        <v>70</v>
      </c>
    </row>
    <row r="57678" spans="17:63" ht="29.25" customHeight="1" x14ac:dyDescent="0.2">
      <c r="Q57678" s="92" t="s">
        <v>50</v>
      </c>
      <c r="BF57678" s="101" t="s">
        <v>58</v>
      </c>
      <c r="BK57678" s="98" t="s">
        <v>70</v>
      </c>
    </row>
    <row r="57679" spans="17:63" ht="29.25" customHeight="1" x14ac:dyDescent="0.2">
      <c r="Q57679" s="92" t="s">
        <v>50</v>
      </c>
      <c r="BF57679" s="101" t="s">
        <v>58</v>
      </c>
      <c r="BK57679" s="98" t="s">
        <v>70</v>
      </c>
    </row>
    <row r="57680" spans="17:63" ht="29.25" customHeight="1" x14ac:dyDescent="0.2">
      <c r="Q57680" s="92" t="s">
        <v>50</v>
      </c>
      <c r="BF57680" s="101" t="s">
        <v>58</v>
      </c>
      <c r="BK57680" s="98" t="s">
        <v>70</v>
      </c>
    </row>
    <row r="57681" spans="17:63" ht="29.25" customHeight="1" x14ac:dyDescent="0.2">
      <c r="Q57681" s="92" t="s">
        <v>50</v>
      </c>
      <c r="BF57681" s="101" t="s">
        <v>58</v>
      </c>
      <c r="BK57681" s="98" t="s">
        <v>70</v>
      </c>
    </row>
    <row r="57682" spans="17:63" ht="29.25" customHeight="1" x14ac:dyDescent="0.2">
      <c r="Q57682" s="92" t="s">
        <v>50</v>
      </c>
      <c r="BF57682" s="101" t="s">
        <v>58</v>
      </c>
      <c r="BK57682" s="98" t="s">
        <v>70</v>
      </c>
    </row>
    <row r="57683" spans="17:63" ht="29.25" customHeight="1" x14ac:dyDescent="0.2">
      <c r="Q57683" s="92" t="s">
        <v>50</v>
      </c>
      <c r="BF57683" s="101" t="s">
        <v>58</v>
      </c>
      <c r="BK57683" s="98" t="s">
        <v>70</v>
      </c>
    </row>
    <row r="57684" spans="17:63" ht="29.25" customHeight="1" x14ac:dyDescent="0.2">
      <c r="Q57684" s="92" t="s">
        <v>50</v>
      </c>
      <c r="BF57684" s="101" t="s">
        <v>58</v>
      </c>
      <c r="BK57684" s="98" t="s">
        <v>70</v>
      </c>
    </row>
    <row r="57685" spans="17:63" ht="29.25" customHeight="1" x14ac:dyDescent="0.2">
      <c r="Q57685" s="92" t="s">
        <v>50</v>
      </c>
      <c r="BF57685" s="101" t="s">
        <v>58</v>
      </c>
      <c r="BK57685" s="98" t="s">
        <v>70</v>
      </c>
    </row>
    <row r="57686" spans="17:63" ht="29.25" customHeight="1" x14ac:dyDescent="0.2">
      <c r="Q57686" s="92" t="s">
        <v>50</v>
      </c>
      <c r="BF57686" s="101" t="s">
        <v>58</v>
      </c>
      <c r="BK57686" s="98" t="s">
        <v>70</v>
      </c>
    </row>
    <row r="57687" spans="17:63" ht="29.25" customHeight="1" x14ac:dyDescent="0.2">
      <c r="Q57687" s="92" t="s">
        <v>50</v>
      </c>
      <c r="BF57687" s="101" t="s">
        <v>58</v>
      </c>
      <c r="BK57687" s="98" t="s">
        <v>70</v>
      </c>
    </row>
    <row r="57688" spans="17:63" ht="29.25" customHeight="1" x14ac:dyDescent="0.2">
      <c r="Q57688" s="92" t="s">
        <v>50</v>
      </c>
      <c r="BF57688" s="101" t="s">
        <v>58</v>
      </c>
      <c r="BK57688" s="98" t="s">
        <v>70</v>
      </c>
    </row>
    <row r="57689" spans="17:63" ht="29.25" customHeight="1" x14ac:dyDescent="0.2">
      <c r="Q57689" s="92" t="s">
        <v>50</v>
      </c>
      <c r="BF57689" s="101" t="s">
        <v>58</v>
      </c>
      <c r="BK57689" s="98" t="s">
        <v>70</v>
      </c>
    </row>
    <row r="57690" spans="17:63" ht="29.25" customHeight="1" x14ac:dyDescent="0.2">
      <c r="Q57690" s="92" t="s">
        <v>50</v>
      </c>
      <c r="BF57690" s="101" t="s">
        <v>58</v>
      </c>
      <c r="BK57690" s="98" t="s">
        <v>70</v>
      </c>
    </row>
    <row r="57691" spans="17:63" ht="29.25" customHeight="1" x14ac:dyDescent="0.2">
      <c r="Q57691" s="92" t="s">
        <v>50</v>
      </c>
      <c r="BF57691" s="101" t="s">
        <v>58</v>
      </c>
      <c r="BK57691" s="98" t="s">
        <v>70</v>
      </c>
    </row>
    <row r="57692" spans="17:63" ht="29.25" customHeight="1" x14ac:dyDescent="0.2">
      <c r="Q57692" s="92" t="s">
        <v>50</v>
      </c>
      <c r="BF57692" s="101" t="s">
        <v>58</v>
      </c>
      <c r="BK57692" s="98" t="s">
        <v>70</v>
      </c>
    </row>
    <row r="57693" spans="17:63" ht="29.25" customHeight="1" x14ac:dyDescent="0.2">
      <c r="Q57693" s="92" t="s">
        <v>50</v>
      </c>
      <c r="BF57693" s="101" t="s">
        <v>58</v>
      </c>
      <c r="BK57693" s="98" t="s">
        <v>70</v>
      </c>
    </row>
    <row r="57694" spans="17:63" ht="29.25" customHeight="1" x14ac:dyDescent="0.2">
      <c r="Q57694" s="92" t="s">
        <v>50</v>
      </c>
      <c r="BF57694" s="101" t="s">
        <v>58</v>
      </c>
      <c r="BK57694" s="98" t="s">
        <v>70</v>
      </c>
    </row>
    <row r="57695" spans="17:63" ht="29.25" customHeight="1" x14ac:dyDescent="0.2">
      <c r="Q57695" s="92" t="s">
        <v>50</v>
      </c>
      <c r="BF57695" s="101" t="s">
        <v>58</v>
      </c>
      <c r="BK57695" s="98" t="s">
        <v>70</v>
      </c>
    </row>
    <row r="57696" spans="17:63" ht="29.25" customHeight="1" x14ac:dyDescent="0.2">
      <c r="Q57696" s="92" t="s">
        <v>50</v>
      </c>
      <c r="BF57696" s="101" t="s">
        <v>58</v>
      </c>
      <c r="BK57696" s="98" t="s">
        <v>70</v>
      </c>
    </row>
    <row r="57697" spans="17:63" ht="29.25" customHeight="1" x14ac:dyDescent="0.2">
      <c r="Q57697" s="92" t="s">
        <v>50</v>
      </c>
      <c r="BF57697" s="101" t="s">
        <v>58</v>
      </c>
      <c r="BK57697" s="98" t="s">
        <v>70</v>
      </c>
    </row>
    <row r="57698" spans="17:63" ht="29.25" customHeight="1" x14ac:dyDescent="0.2">
      <c r="Q57698" s="92" t="s">
        <v>50</v>
      </c>
      <c r="BF57698" s="101" t="s">
        <v>58</v>
      </c>
      <c r="BK57698" s="98" t="s">
        <v>70</v>
      </c>
    </row>
    <row r="57699" spans="17:63" ht="29.25" customHeight="1" x14ac:dyDescent="0.2">
      <c r="Q57699" s="92" t="s">
        <v>50</v>
      </c>
      <c r="BF57699" s="101" t="s">
        <v>58</v>
      </c>
      <c r="BK57699" s="98" t="s">
        <v>70</v>
      </c>
    </row>
    <row r="57700" spans="17:63" ht="29.25" customHeight="1" x14ac:dyDescent="0.2">
      <c r="Q57700" s="92" t="s">
        <v>50</v>
      </c>
      <c r="BF57700" s="101" t="s">
        <v>58</v>
      </c>
      <c r="BK57700" s="98" t="s">
        <v>70</v>
      </c>
    </row>
    <row r="57701" spans="17:63" ht="29.25" customHeight="1" x14ac:dyDescent="0.2">
      <c r="Q57701" s="92" t="s">
        <v>50</v>
      </c>
      <c r="BF57701" s="101" t="s">
        <v>58</v>
      </c>
      <c r="BK57701" s="98" t="s">
        <v>70</v>
      </c>
    </row>
    <row r="57702" spans="17:63" ht="29.25" customHeight="1" x14ac:dyDescent="0.2">
      <c r="Q57702" s="92" t="s">
        <v>50</v>
      </c>
      <c r="BF57702" s="101" t="s">
        <v>58</v>
      </c>
      <c r="BK57702" s="98" t="s">
        <v>70</v>
      </c>
    </row>
    <row r="57703" spans="17:63" ht="29.25" customHeight="1" x14ac:dyDescent="0.2">
      <c r="Q57703" s="92" t="s">
        <v>50</v>
      </c>
      <c r="BF57703" s="101" t="s">
        <v>58</v>
      </c>
      <c r="BK57703" s="98" t="s">
        <v>70</v>
      </c>
    </row>
    <row r="57704" spans="17:63" ht="29.25" customHeight="1" x14ac:dyDescent="0.2">
      <c r="Q57704" s="92" t="s">
        <v>50</v>
      </c>
      <c r="BF57704" s="101" t="s">
        <v>58</v>
      </c>
      <c r="BK57704" s="98" t="s">
        <v>70</v>
      </c>
    </row>
    <row r="57705" spans="17:63" ht="29.25" customHeight="1" x14ac:dyDescent="0.2">
      <c r="Q57705" s="92" t="s">
        <v>50</v>
      </c>
      <c r="BF57705" s="101" t="s">
        <v>58</v>
      </c>
      <c r="BK57705" s="98" t="s">
        <v>70</v>
      </c>
    </row>
    <row r="57706" spans="17:63" ht="29.25" customHeight="1" x14ac:dyDescent="0.2">
      <c r="Q57706" s="92" t="s">
        <v>50</v>
      </c>
      <c r="BF57706" s="101" t="s">
        <v>58</v>
      </c>
      <c r="BK57706" s="98" t="s">
        <v>70</v>
      </c>
    </row>
    <row r="57707" spans="17:63" ht="29.25" customHeight="1" x14ac:dyDescent="0.2">
      <c r="Q57707" s="92" t="s">
        <v>50</v>
      </c>
      <c r="BF57707" s="101" t="s">
        <v>58</v>
      </c>
      <c r="BK57707" s="98" t="s">
        <v>70</v>
      </c>
    </row>
    <row r="57708" spans="17:63" ht="29.25" customHeight="1" x14ac:dyDescent="0.2">
      <c r="Q57708" s="92" t="s">
        <v>50</v>
      </c>
      <c r="BF57708" s="101" t="s">
        <v>58</v>
      </c>
      <c r="BK57708" s="98" t="s">
        <v>70</v>
      </c>
    </row>
    <row r="57709" spans="17:63" ht="29.25" customHeight="1" x14ac:dyDescent="0.2">
      <c r="Q57709" s="92" t="s">
        <v>50</v>
      </c>
      <c r="BF57709" s="101" t="s">
        <v>58</v>
      </c>
      <c r="BK57709" s="98" t="s">
        <v>70</v>
      </c>
    </row>
    <row r="57710" spans="17:63" ht="29.25" customHeight="1" x14ac:dyDescent="0.2">
      <c r="Q57710" s="92" t="s">
        <v>50</v>
      </c>
      <c r="BF57710" s="101" t="s">
        <v>58</v>
      </c>
      <c r="BK57710" s="98" t="s">
        <v>70</v>
      </c>
    </row>
    <row r="57711" spans="17:63" ht="29.25" customHeight="1" x14ac:dyDescent="0.2">
      <c r="Q57711" s="92" t="s">
        <v>50</v>
      </c>
      <c r="BF57711" s="101" t="s">
        <v>58</v>
      </c>
      <c r="BK57711" s="98" t="s">
        <v>70</v>
      </c>
    </row>
    <row r="57712" spans="17:63" ht="29.25" customHeight="1" x14ac:dyDescent="0.2">
      <c r="Q57712" s="92" t="s">
        <v>50</v>
      </c>
      <c r="BF57712" s="101" t="s">
        <v>58</v>
      </c>
      <c r="BK57712" s="98" t="s">
        <v>70</v>
      </c>
    </row>
    <row r="57713" spans="17:63" ht="29.25" customHeight="1" x14ac:dyDescent="0.2">
      <c r="Q57713" s="92" t="s">
        <v>50</v>
      </c>
      <c r="BF57713" s="101" t="s">
        <v>58</v>
      </c>
      <c r="BK57713" s="98" t="s">
        <v>70</v>
      </c>
    </row>
    <row r="57714" spans="17:63" ht="29.25" customHeight="1" x14ac:dyDescent="0.2">
      <c r="Q57714" s="92" t="s">
        <v>50</v>
      </c>
      <c r="BF57714" s="101" t="s">
        <v>58</v>
      </c>
      <c r="BK57714" s="98" t="s">
        <v>70</v>
      </c>
    </row>
    <row r="57715" spans="17:63" ht="29.25" customHeight="1" x14ac:dyDescent="0.2">
      <c r="Q57715" s="92" t="s">
        <v>50</v>
      </c>
      <c r="BF57715" s="101" t="s">
        <v>58</v>
      </c>
      <c r="BK57715" s="98" t="s">
        <v>70</v>
      </c>
    </row>
    <row r="57716" spans="17:63" ht="29.25" customHeight="1" x14ac:dyDescent="0.2">
      <c r="Q57716" s="92" t="s">
        <v>50</v>
      </c>
      <c r="BF57716" s="101" t="s">
        <v>58</v>
      </c>
      <c r="BK57716" s="98" t="s">
        <v>70</v>
      </c>
    </row>
    <row r="57717" spans="17:63" ht="29.25" customHeight="1" x14ac:dyDescent="0.2">
      <c r="Q57717" s="92" t="s">
        <v>50</v>
      </c>
      <c r="BF57717" s="101" t="s">
        <v>58</v>
      </c>
      <c r="BK57717" s="98" t="s">
        <v>70</v>
      </c>
    </row>
    <row r="57718" spans="17:63" ht="29.25" customHeight="1" x14ac:dyDescent="0.2">
      <c r="Q57718" s="92" t="s">
        <v>50</v>
      </c>
      <c r="BF57718" s="101" t="s">
        <v>58</v>
      </c>
      <c r="BK57718" s="98" t="s">
        <v>70</v>
      </c>
    </row>
    <row r="57719" spans="17:63" ht="29.25" customHeight="1" x14ac:dyDescent="0.2">
      <c r="Q57719" s="92" t="s">
        <v>50</v>
      </c>
      <c r="BF57719" s="101" t="s">
        <v>58</v>
      </c>
      <c r="BK57719" s="98" t="s">
        <v>70</v>
      </c>
    </row>
    <row r="57720" spans="17:63" ht="29.25" customHeight="1" x14ac:dyDescent="0.2">
      <c r="Q57720" s="92" t="s">
        <v>50</v>
      </c>
      <c r="BF57720" s="101" t="s">
        <v>58</v>
      </c>
      <c r="BK57720" s="98" t="s">
        <v>70</v>
      </c>
    </row>
    <row r="57721" spans="17:63" ht="29.25" customHeight="1" x14ac:dyDescent="0.2">
      <c r="Q57721" s="92" t="s">
        <v>50</v>
      </c>
      <c r="BF57721" s="101" t="s">
        <v>58</v>
      </c>
      <c r="BK57721" s="98" t="s">
        <v>70</v>
      </c>
    </row>
    <row r="57722" spans="17:63" ht="29.25" customHeight="1" x14ac:dyDescent="0.2">
      <c r="Q57722" s="92" t="s">
        <v>50</v>
      </c>
      <c r="BF57722" s="101" t="s">
        <v>58</v>
      </c>
      <c r="BK57722" s="98" t="s">
        <v>70</v>
      </c>
    </row>
    <row r="57723" spans="17:63" ht="29.25" customHeight="1" x14ac:dyDescent="0.2">
      <c r="Q57723" s="92" t="s">
        <v>50</v>
      </c>
      <c r="BF57723" s="101" t="s">
        <v>58</v>
      </c>
      <c r="BK57723" s="98" t="s">
        <v>70</v>
      </c>
    </row>
    <row r="57724" spans="17:63" ht="29.25" customHeight="1" x14ac:dyDescent="0.2">
      <c r="Q57724" s="92" t="s">
        <v>50</v>
      </c>
      <c r="BF57724" s="101" t="s">
        <v>58</v>
      </c>
      <c r="BK57724" s="98" t="s">
        <v>70</v>
      </c>
    </row>
    <row r="57725" spans="17:63" ht="29.25" customHeight="1" x14ac:dyDescent="0.2">
      <c r="Q57725" s="92" t="s">
        <v>50</v>
      </c>
      <c r="BF57725" s="101" t="s">
        <v>58</v>
      </c>
      <c r="BK57725" s="98" t="s">
        <v>70</v>
      </c>
    </row>
    <row r="57726" spans="17:63" ht="29.25" customHeight="1" x14ac:dyDescent="0.2">
      <c r="Q57726" s="92" t="s">
        <v>50</v>
      </c>
      <c r="BF57726" s="101" t="s">
        <v>58</v>
      </c>
      <c r="BK57726" s="98" t="s">
        <v>70</v>
      </c>
    </row>
    <row r="57727" spans="17:63" ht="29.25" customHeight="1" x14ac:dyDescent="0.2">
      <c r="Q57727" s="92" t="s">
        <v>50</v>
      </c>
      <c r="BF57727" s="101" t="s">
        <v>58</v>
      </c>
      <c r="BK57727" s="98" t="s">
        <v>70</v>
      </c>
    </row>
    <row r="57728" spans="17:63" ht="29.25" customHeight="1" x14ac:dyDescent="0.2">
      <c r="Q57728" s="92" t="s">
        <v>50</v>
      </c>
      <c r="BF57728" s="101" t="s">
        <v>58</v>
      </c>
      <c r="BK57728" s="98" t="s">
        <v>70</v>
      </c>
    </row>
    <row r="57729" spans="17:63" ht="29.25" customHeight="1" x14ac:dyDescent="0.2">
      <c r="Q57729" s="92" t="s">
        <v>50</v>
      </c>
      <c r="BF57729" s="101" t="s">
        <v>58</v>
      </c>
      <c r="BK57729" s="98" t="s">
        <v>70</v>
      </c>
    </row>
    <row r="57730" spans="17:63" ht="29.25" customHeight="1" x14ac:dyDescent="0.2">
      <c r="Q57730" s="92" t="s">
        <v>50</v>
      </c>
      <c r="BF57730" s="101" t="s">
        <v>58</v>
      </c>
      <c r="BK57730" s="98" t="s">
        <v>70</v>
      </c>
    </row>
    <row r="57731" spans="17:63" ht="29.25" customHeight="1" x14ac:dyDescent="0.2">
      <c r="Q57731" s="92" t="s">
        <v>50</v>
      </c>
      <c r="BF57731" s="101" t="s">
        <v>58</v>
      </c>
      <c r="BK57731" s="98" t="s">
        <v>70</v>
      </c>
    </row>
    <row r="57732" spans="17:63" ht="29.25" customHeight="1" x14ac:dyDescent="0.2">
      <c r="Q57732" s="92" t="s">
        <v>50</v>
      </c>
      <c r="BF57732" s="101" t="s">
        <v>58</v>
      </c>
      <c r="BK57732" s="98" t="s">
        <v>70</v>
      </c>
    </row>
    <row r="57733" spans="17:63" ht="29.25" customHeight="1" x14ac:dyDescent="0.2">
      <c r="Q57733" s="92" t="s">
        <v>50</v>
      </c>
      <c r="BF57733" s="101" t="s">
        <v>58</v>
      </c>
      <c r="BK57733" s="98" t="s">
        <v>70</v>
      </c>
    </row>
    <row r="57734" spans="17:63" ht="29.25" customHeight="1" x14ac:dyDescent="0.2">
      <c r="Q57734" s="92" t="s">
        <v>50</v>
      </c>
      <c r="BF57734" s="101" t="s">
        <v>58</v>
      </c>
      <c r="BK57734" s="98" t="s">
        <v>70</v>
      </c>
    </row>
    <row r="57735" spans="17:63" ht="29.25" customHeight="1" x14ac:dyDescent="0.2">
      <c r="Q57735" s="92" t="s">
        <v>50</v>
      </c>
      <c r="BF57735" s="101" t="s">
        <v>58</v>
      </c>
      <c r="BK57735" s="98" t="s">
        <v>70</v>
      </c>
    </row>
    <row r="57736" spans="17:63" ht="29.25" customHeight="1" x14ac:dyDescent="0.2">
      <c r="Q57736" s="92" t="s">
        <v>50</v>
      </c>
      <c r="BF57736" s="101" t="s">
        <v>58</v>
      </c>
      <c r="BK57736" s="98" t="s">
        <v>70</v>
      </c>
    </row>
    <row r="57737" spans="17:63" ht="29.25" customHeight="1" x14ac:dyDescent="0.2">
      <c r="Q57737" s="92" t="s">
        <v>50</v>
      </c>
      <c r="BF57737" s="101" t="s">
        <v>58</v>
      </c>
      <c r="BK57737" s="98" t="s">
        <v>70</v>
      </c>
    </row>
    <row r="57738" spans="17:63" ht="29.25" customHeight="1" x14ac:dyDescent="0.2">
      <c r="Q57738" s="92" t="s">
        <v>50</v>
      </c>
      <c r="BF57738" s="101" t="s">
        <v>58</v>
      </c>
      <c r="BK57738" s="98" t="s">
        <v>70</v>
      </c>
    </row>
    <row r="57739" spans="17:63" ht="29.25" customHeight="1" x14ac:dyDescent="0.2">
      <c r="Q57739" s="92" t="s">
        <v>50</v>
      </c>
      <c r="BF57739" s="101" t="s">
        <v>58</v>
      </c>
      <c r="BK57739" s="98" t="s">
        <v>70</v>
      </c>
    </row>
    <row r="57740" spans="17:63" ht="29.25" customHeight="1" x14ac:dyDescent="0.2">
      <c r="Q57740" s="92" t="s">
        <v>50</v>
      </c>
      <c r="BF57740" s="101" t="s">
        <v>58</v>
      </c>
      <c r="BK57740" s="98" t="s">
        <v>70</v>
      </c>
    </row>
    <row r="57741" spans="17:63" ht="29.25" customHeight="1" x14ac:dyDescent="0.2">
      <c r="Q57741" s="92" t="s">
        <v>50</v>
      </c>
      <c r="BF57741" s="101" t="s">
        <v>58</v>
      </c>
      <c r="BK57741" s="98" t="s">
        <v>70</v>
      </c>
    </row>
    <row r="57742" spans="17:63" ht="29.25" customHeight="1" x14ac:dyDescent="0.2">
      <c r="Q57742" s="92" t="s">
        <v>50</v>
      </c>
      <c r="BF57742" s="101" t="s">
        <v>58</v>
      </c>
      <c r="BK57742" s="98" t="s">
        <v>70</v>
      </c>
    </row>
    <row r="57743" spans="17:63" ht="29.25" customHeight="1" x14ac:dyDescent="0.2">
      <c r="Q57743" s="92" t="s">
        <v>50</v>
      </c>
      <c r="BF57743" s="101" t="s">
        <v>58</v>
      </c>
      <c r="BK57743" s="98" t="s">
        <v>70</v>
      </c>
    </row>
    <row r="57744" spans="17:63" ht="29.25" customHeight="1" x14ac:dyDescent="0.2">
      <c r="Q57744" s="92" t="s">
        <v>50</v>
      </c>
      <c r="BF57744" s="101" t="s">
        <v>58</v>
      </c>
      <c r="BK57744" s="98" t="s">
        <v>70</v>
      </c>
    </row>
    <row r="57745" spans="17:63" ht="29.25" customHeight="1" x14ac:dyDescent="0.2">
      <c r="Q57745" s="92" t="s">
        <v>50</v>
      </c>
      <c r="BF57745" s="101" t="s">
        <v>58</v>
      </c>
      <c r="BK57745" s="98" t="s">
        <v>70</v>
      </c>
    </row>
    <row r="57746" spans="17:63" ht="29.25" customHeight="1" x14ac:dyDescent="0.2">
      <c r="Q57746" s="92" t="s">
        <v>50</v>
      </c>
      <c r="BF57746" s="101" t="s">
        <v>58</v>
      </c>
      <c r="BK57746" s="98" t="s">
        <v>70</v>
      </c>
    </row>
    <row r="57747" spans="17:63" ht="29.25" customHeight="1" x14ac:dyDescent="0.2">
      <c r="Q57747" s="92" t="s">
        <v>50</v>
      </c>
      <c r="BF57747" s="101" t="s">
        <v>58</v>
      </c>
      <c r="BK57747" s="98" t="s">
        <v>70</v>
      </c>
    </row>
    <row r="57748" spans="17:63" ht="29.25" customHeight="1" x14ac:dyDescent="0.2">
      <c r="Q57748" s="92" t="s">
        <v>50</v>
      </c>
      <c r="BF57748" s="101" t="s">
        <v>58</v>
      </c>
      <c r="BK57748" s="98" t="s">
        <v>70</v>
      </c>
    </row>
    <row r="57749" spans="17:63" ht="29.25" customHeight="1" x14ac:dyDescent="0.2">
      <c r="Q57749" s="92" t="s">
        <v>50</v>
      </c>
      <c r="BF57749" s="101" t="s">
        <v>58</v>
      </c>
      <c r="BK57749" s="98" t="s">
        <v>70</v>
      </c>
    </row>
    <row r="57750" spans="17:63" ht="29.25" customHeight="1" x14ac:dyDescent="0.2">
      <c r="Q57750" s="92" t="s">
        <v>50</v>
      </c>
      <c r="BF57750" s="101" t="s">
        <v>58</v>
      </c>
      <c r="BK57750" s="98" t="s">
        <v>70</v>
      </c>
    </row>
    <row r="57751" spans="17:63" ht="29.25" customHeight="1" x14ac:dyDescent="0.2">
      <c r="Q57751" s="92" t="s">
        <v>50</v>
      </c>
      <c r="BF57751" s="101" t="s">
        <v>58</v>
      </c>
      <c r="BK57751" s="98" t="s">
        <v>70</v>
      </c>
    </row>
    <row r="57752" spans="17:63" ht="29.25" customHeight="1" x14ac:dyDescent="0.2">
      <c r="Q57752" s="92" t="s">
        <v>50</v>
      </c>
      <c r="BF57752" s="101" t="s">
        <v>58</v>
      </c>
      <c r="BK57752" s="98" t="s">
        <v>70</v>
      </c>
    </row>
    <row r="57753" spans="17:63" ht="29.25" customHeight="1" x14ac:dyDescent="0.2">
      <c r="Q57753" s="92" t="s">
        <v>50</v>
      </c>
      <c r="BF57753" s="101" t="s">
        <v>58</v>
      </c>
      <c r="BK57753" s="98" t="s">
        <v>70</v>
      </c>
    </row>
    <row r="57754" spans="17:63" ht="29.25" customHeight="1" x14ac:dyDescent="0.2">
      <c r="Q57754" s="92" t="s">
        <v>50</v>
      </c>
      <c r="BF57754" s="101" t="s">
        <v>58</v>
      </c>
      <c r="BK57754" s="98" t="s">
        <v>70</v>
      </c>
    </row>
    <row r="57755" spans="17:63" ht="29.25" customHeight="1" x14ac:dyDescent="0.2">
      <c r="Q57755" s="92" t="s">
        <v>50</v>
      </c>
      <c r="BF57755" s="101" t="s">
        <v>58</v>
      </c>
      <c r="BK57755" s="98" t="s">
        <v>70</v>
      </c>
    </row>
    <row r="57756" spans="17:63" ht="29.25" customHeight="1" x14ac:dyDescent="0.2">
      <c r="Q57756" s="92" t="s">
        <v>50</v>
      </c>
      <c r="BF57756" s="101" t="s">
        <v>58</v>
      </c>
      <c r="BK57756" s="98" t="s">
        <v>70</v>
      </c>
    </row>
    <row r="57757" spans="17:63" ht="29.25" customHeight="1" x14ac:dyDescent="0.2">
      <c r="Q57757" s="92" t="s">
        <v>50</v>
      </c>
      <c r="BF57757" s="101" t="s">
        <v>58</v>
      </c>
      <c r="BK57757" s="98" t="s">
        <v>70</v>
      </c>
    </row>
    <row r="57758" spans="17:63" ht="29.25" customHeight="1" x14ac:dyDescent="0.2">
      <c r="Q57758" s="92" t="s">
        <v>50</v>
      </c>
      <c r="BF57758" s="101" t="s">
        <v>58</v>
      </c>
      <c r="BK57758" s="98" t="s">
        <v>70</v>
      </c>
    </row>
    <row r="57759" spans="17:63" ht="29.25" customHeight="1" x14ac:dyDescent="0.2">
      <c r="Q57759" s="92" t="s">
        <v>50</v>
      </c>
      <c r="BF57759" s="101" t="s">
        <v>58</v>
      </c>
      <c r="BK57759" s="98" t="s">
        <v>70</v>
      </c>
    </row>
    <row r="57760" spans="17:63" ht="29.25" customHeight="1" x14ac:dyDescent="0.2">
      <c r="Q57760" s="92" t="s">
        <v>50</v>
      </c>
      <c r="BF57760" s="101" t="s">
        <v>58</v>
      </c>
      <c r="BK57760" s="98" t="s">
        <v>70</v>
      </c>
    </row>
    <row r="57761" spans="17:63" ht="29.25" customHeight="1" x14ac:dyDescent="0.2">
      <c r="Q57761" s="92" t="s">
        <v>50</v>
      </c>
      <c r="BF57761" s="101" t="s">
        <v>58</v>
      </c>
      <c r="BK57761" s="98" t="s">
        <v>70</v>
      </c>
    </row>
    <row r="57762" spans="17:63" ht="29.25" customHeight="1" x14ac:dyDescent="0.2">
      <c r="Q57762" s="92" t="s">
        <v>50</v>
      </c>
      <c r="BF57762" s="101" t="s">
        <v>58</v>
      </c>
      <c r="BK57762" s="98" t="s">
        <v>70</v>
      </c>
    </row>
    <row r="57763" spans="17:63" ht="29.25" customHeight="1" x14ac:dyDescent="0.2">
      <c r="Q57763" s="92" t="s">
        <v>50</v>
      </c>
      <c r="BF57763" s="101" t="s">
        <v>58</v>
      </c>
      <c r="BK57763" s="98" t="s">
        <v>70</v>
      </c>
    </row>
    <row r="57764" spans="17:63" ht="29.25" customHeight="1" x14ac:dyDescent="0.2">
      <c r="Q57764" s="92" t="s">
        <v>50</v>
      </c>
      <c r="BF57764" s="101" t="s">
        <v>58</v>
      </c>
      <c r="BK57764" s="98" t="s">
        <v>70</v>
      </c>
    </row>
    <row r="57765" spans="17:63" ht="29.25" customHeight="1" x14ac:dyDescent="0.2">
      <c r="Q57765" s="92" t="s">
        <v>50</v>
      </c>
      <c r="BF57765" s="101" t="s">
        <v>58</v>
      </c>
      <c r="BK57765" s="98" t="s">
        <v>70</v>
      </c>
    </row>
    <row r="57766" spans="17:63" ht="29.25" customHeight="1" x14ac:dyDescent="0.2">
      <c r="Q57766" s="92" t="s">
        <v>50</v>
      </c>
      <c r="BF57766" s="101" t="s">
        <v>58</v>
      </c>
      <c r="BK57766" s="98" t="s">
        <v>70</v>
      </c>
    </row>
    <row r="57767" spans="17:63" ht="29.25" customHeight="1" x14ac:dyDescent="0.2">
      <c r="Q57767" s="92" t="s">
        <v>50</v>
      </c>
      <c r="BF57767" s="101" t="s">
        <v>58</v>
      </c>
      <c r="BK57767" s="98" t="s">
        <v>70</v>
      </c>
    </row>
    <row r="57768" spans="17:63" ht="29.25" customHeight="1" x14ac:dyDescent="0.2">
      <c r="Q57768" s="92" t="s">
        <v>50</v>
      </c>
      <c r="BF57768" s="101" t="s">
        <v>58</v>
      </c>
      <c r="BK57768" s="98" t="s">
        <v>70</v>
      </c>
    </row>
    <row r="57769" spans="17:63" ht="29.25" customHeight="1" x14ac:dyDescent="0.2">
      <c r="Q57769" s="92" t="s">
        <v>50</v>
      </c>
      <c r="BF57769" s="101" t="s">
        <v>58</v>
      </c>
      <c r="BK57769" s="98" t="s">
        <v>70</v>
      </c>
    </row>
    <row r="57770" spans="17:63" ht="29.25" customHeight="1" x14ac:dyDescent="0.2">
      <c r="Q57770" s="92" t="s">
        <v>50</v>
      </c>
      <c r="BF57770" s="101" t="s">
        <v>58</v>
      </c>
      <c r="BK57770" s="98" t="s">
        <v>70</v>
      </c>
    </row>
    <row r="57771" spans="17:63" ht="29.25" customHeight="1" x14ac:dyDescent="0.2">
      <c r="Q57771" s="92" t="s">
        <v>50</v>
      </c>
      <c r="BF57771" s="101" t="s">
        <v>58</v>
      </c>
      <c r="BK57771" s="98" t="s">
        <v>70</v>
      </c>
    </row>
    <row r="57772" spans="17:63" ht="29.25" customHeight="1" x14ac:dyDescent="0.2">
      <c r="Q57772" s="92" t="s">
        <v>50</v>
      </c>
      <c r="BF57772" s="101" t="s">
        <v>58</v>
      </c>
      <c r="BK57772" s="98" t="s">
        <v>70</v>
      </c>
    </row>
    <row r="57773" spans="17:63" ht="29.25" customHeight="1" x14ac:dyDescent="0.2">
      <c r="Q57773" s="92" t="s">
        <v>50</v>
      </c>
      <c r="BF57773" s="101" t="s">
        <v>58</v>
      </c>
      <c r="BK57773" s="98" t="s">
        <v>70</v>
      </c>
    </row>
    <row r="57774" spans="17:63" ht="29.25" customHeight="1" x14ac:dyDescent="0.2">
      <c r="Q57774" s="92" t="s">
        <v>50</v>
      </c>
      <c r="BF57774" s="101" t="s">
        <v>58</v>
      </c>
      <c r="BK57774" s="98" t="s">
        <v>70</v>
      </c>
    </row>
    <row r="57775" spans="17:63" ht="29.25" customHeight="1" x14ac:dyDescent="0.2">
      <c r="Q57775" s="92" t="s">
        <v>50</v>
      </c>
      <c r="BF57775" s="101" t="s">
        <v>58</v>
      </c>
      <c r="BK57775" s="98" t="s">
        <v>70</v>
      </c>
    </row>
    <row r="57776" spans="17:63" ht="29.25" customHeight="1" x14ac:dyDescent="0.2">
      <c r="Q57776" s="92" t="s">
        <v>50</v>
      </c>
      <c r="BF57776" s="101" t="s">
        <v>58</v>
      </c>
      <c r="BK57776" s="98" t="s">
        <v>70</v>
      </c>
    </row>
    <row r="57777" spans="17:63" ht="29.25" customHeight="1" x14ac:dyDescent="0.2">
      <c r="Q57777" s="92" t="s">
        <v>50</v>
      </c>
      <c r="BF57777" s="101" t="s">
        <v>58</v>
      </c>
      <c r="BK57777" s="98" t="s">
        <v>70</v>
      </c>
    </row>
    <row r="57778" spans="17:63" ht="29.25" customHeight="1" x14ac:dyDescent="0.2">
      <c r="Q57778" s="92" t="s">
        <v>50</v>
      </c>
      <c r="BF57778" s="101" t="s">
        <v>58</v>
      </c>
      <c r="BK57778" s="98" t="s">
        <v>70</v>
      </c>
    </row>
    <row r="57779" spans="17:63" ht="29.25" customHeight="1" x14ac:dyDescent="0.2">
      <c r="Q57779" s="92" t="s">
        <v>50</v>
      </c>
      <c r="BF57779" s="101" t="s">
        <v>58</v>
      </c>
      <c r="BK57779" s="98" t="s">
        <v>70</v>
      </c>
    </row>
    <row r="57780" spans="17:63" ht="29.25" customHeight="1" x14ac:dyDescent="0.2">
      <c r="Q57780" s="92" t="s">
        <v>50</v>
      </c>
      <c r="BF57780" s="101" t="s">
        <v>58</v>
      </c>
      <c r="BK57780" s="98" t="s">
        <v>70</v>
      </c>
    </row>
    <row r="57781" spans="17:63" ht="29.25" customHeight="1" x14ac:dyDescent="0.2">
      <c r="Q57781" s="92" t="s">
        <v>50</v>
      </c>
      <c r="BF57781" s="101" t="s">
        <v>58</v>
      </c>
      <c r="BK57781" s="98" t="s">
        <v>70</v>
      </c>
    </row>
    <row r="57782" spans="17:63" ht="29.25" customHeight="1" x14ac:dyDescent="0.2">
      <c r="Q57782" s="92" t="s">
        <v>50</v>
      </c>
      <c r="BF57782" s="101" t="s">
        <v>58</v>
      </c>
      <c r="BK57782" s="98" t="s">
        <v>70</v>
      </c>
    </row>
    <row r="57783" spans="17:63" ht="29.25" customHeight="1" x14ac:dyDescent="0.2">
      <c r="Q57783" s="92" t="s">
        <v>50</v>
      </c>
      <c r="BF57783" s="101" t="s">
        <v>58</v>
      </c>
      <c r="BK57783" s="98" t="s">
        <v>70</v>
      </c>
    </row>
    <row r="57784" spans="17:63" ht="29.25" customHeight="1" x14ac:dyDescent="0.2">
      <c r="Q57784" s="92" t="s">
        <v>50</v>
      </c>
      <c r="BF57784" s="101" t="s">
        <v>58</v>
      </c>
      <c r="BK57784" s="98" t="s">
        <v>70</v>
      </c>
    </row>
    <row r="57785" spans="17:63" ht="29.25" customHeight="1" x14ac:dyDescent="0.2">
      <c r="Q57785" s="92" t="s">
        <v>50</v>
      </c>
      <c r="BF57785" s="101" t="s">
        <v>58</v>
      </c>
      <c r="BK57785" s="98" t="s">
        <v>70</v>
      </c>
    </row>
    <row r="57786" spans="17:63" ht="29.25" customHeight="1" x14ac:dyDescent="0.2">
      <c r="Q57786" s="92" t="s">
        <v>50</v>
      </c>
      <c r="BF57786" s="101" t="s">
        <v>58</v>
      </c>
      <c r="BK57786" s="98" t="s">
        <v>70</v>
      </c>
    </row>
    <row r="57787" spans="17:63" ht="29.25" customHeight="1" x14ac:dyDescent="0.2">
      <c r="Q57787" s="92" t="s">
        <v>50</v>
      </c>
      <c r="BF57787" s="101" t="s">
        <v>58</v>
      </c>
      <c r="BK57787" s="98" t="s">
        <v>70</v>
      </c>
    </row>
    <row r="57788" spans="17:63" ht="29.25" customHeight="1" x14ac:dyDescent="0.2">
      <c r="Q57788" s="92" t="s">
        <v>50</v>
      </c>
      <c r="BF57788" s="101" t="s">
        <v>58</v>
      </c>
      <c r="BK57788" s="98" t="s">
        <v>70</v>
      </c>
    </row>
    <row r="57789" spans="17:63" ht="29.25" customHeight="1" x14ac:dyDescent="0.2">
      <c r="Q57789" s="92" t="s">
        <v>50</v>
      </c>
      <c r="BF57789" s="101" t="s">
        <v>58</v>
      </c>
      <c r="BK57789" s="98" t="s">
        <v>70</v>
      </c>
    </row>
    <row r="57790" spans="17:63" ht="29.25" customHeight="1" x14ac:dyDescent="0.2">
      <c r="Q57790" s="92" t="s">
        <v>50</v>
      </c>
      <c r="BF57790" s="101" t="s">
        <v>58</v>
      </c>
      <c r="BK57790" s="98" t="s">
        <v>70</v>
      </c>
    </row>
    <row r="57791" spans="17:63" ht="29.25" customHeight="1" x14ac:dyDescent="0.2">
      <c r="Q57791" s="92" t="s">
        <v>50</v>
      </c>
      <c r="BF57791" s="101" t="s">
        <v>58</v>
      </c>
      <c r="BK57791" s="98" t="s">
        <v>70</v>
      </c>
    </row>
    <row r="57792" spans="17:63" ht="29.25" customHeight="1" x14ac:dyDescent="0.2">
      <c r="Q57792" s="92" t="s">
        <v>50</v>
      </c>
      <c r="BF57792" s="101" t="s">
        <v>58</v>
      </c>
      <c r="BK57792" s="98" t="s">
        <v>70</v>
      </c>
    </row>
    <row r="57793" spans="17:63" ht="29.25" customHeight="1" x14ac:dyDescent="0.2">
      <c r="Q57793" s="92" t="s">
        <v>50</v>
      </c>
      <c r="BF57793" s="101" t="s">
        <v>58</v>
      </c>
      <c r="BK57793" s="98" t="s">
        <v>70</v>
      </c>
    </row>
    <row r="57794" spans="17:63" ht="29.25" customHeight="1" x14ac:dyDescent="0.2">
      <c r="Q57794" s="92" t="s">
        <v>50</v>
      </c>
      <c r="BF57794" s="101" t="s">
        <v>58</v>
      </c>
      <c r="BK57794" s="98" t="s">
        <v>70</v>
      </c>
    </row>
    <row r="57795" spans="17:63" ht="29.25" customHeight="1" x14ac:dyDescent="0.2">
      <c r="Q57795" s="92" t="s">
        <v>50</v>
      </c>
      <c r="BF57795" s="101" t="s">
        <v>58</v>
      </c>
      <c r="BK57795" s="98" t="s">
        <v>70</v>
      </c>
    </row>
    <row r="57796" spans="17:63" ht="29.25" customHeight="1" x14ac:dyDescent="0.2">
      <c r="Q57796" s="92" t="s">
        <v>50</v>
      </c>
      <c r="BF57796" s="101" t="s">
        <v>58</v>
      </c>
      <c r="BK57796" s="98" t="s">
        <v>70</v>
      </c>
    </row>
    <row r="57797" spans="17:63" ht="29.25" customHeight="1" x14ac:dyDescent="0.2">
      <c r="Q57797" s="92" t="s">
        <v>50</v>
      </c>
      <c r="BF57797" s="101" t="s">
        <v>58</v>
      </c>
      <c r="BK57797" s="98" t="s">
        <v>70</v>
      </c>
    </row>
    <row r="57798" spans="17:63" ht="29.25" customHeight="1" x14ac:dyDescent="0.2">
      <c r="Q57798" s="92" t="s">
        <v>50</v>
      </c>
      <c r="BF57798" s="101" t="s">
        <v>58</v>
      </c>
      <c r="BK57798" s="98" t="s">
        <v>70</v>
      </c>
    </row>
    <row r="57799" spans="17:63" ht="29.25" customHeight="1" x14ac:dyDescent="0.2">
      <c r="Q57799" s="92" t="s">
        <v>50</v>
      </c>
      <c r="BF57799" s="101" t="s">
        <v>58</v>
      </c>
      <c r="BK57799" s="98" t="s">
        <v>70</v>
      </c>
    </row>
    <row r="57800" spans="17:63" ht="29.25" customHeight="1" x14ac:dyDescent="0.2">
      <c r="Q57800" s="92" t="s">
        <v>50</v>
      </c>
      <c r="BF57800" s="101" t="s">
        <v>58</v>
      </c>
      <c r="BK57800" s="98" t="s">
        <v>70</v>
      </c>
    </row>
    <row r="57801" spans="17:63" ht="29.25" customHeight="1" x14ac:dyDescent="0.2">
      <c r="Q57801" s="92" t="s">
        <v>50</v>
      </c>
      <c r="BF57801" s="101" t="s">
        <v>58</v>
      </c>
      <c r="BK57801" s="98" t="s">
        <v>70</v>
      </c>
    </row>
    <row r="57802" spans="17:63" ht="29.25" customHeight="1" x14ac:dyDescent="0.2">
      <c r="Q57802" s="92" t="s">
        <v>50</v>
      </c>
      <c r="BF57802" s="101" t="s">
        <v>58</v>
      </c>
      <c r="BK57802" s="98" t="s">
        <v>70</v>
      </c>
    </row>
    <row r="57803" spans="17:63" ht="29.25" customHeight="1" x14ac:dyDescent="0.2">
      <c r="Q57803" s="92" t="s">
        <v>50</v>
      </c>
      <c r="BF57803" s="101" t="s">
        <v>58</v>
      </c>
      <c r="BK57803" s="98" t="s">
        <v>70</v>
      </c>
    </row>
    <row r="57804" spans="17:63" ht="29.25" customHeight="1" x14ac:dyDescent="0.2">
      <c r="Q57804" s="92" t="s">
        <v>50</v>
      </c>
      <c r="BF57804" s="101" t="s">
        <v>58</v>
      </c>
      <c r="BK57804" s="98" t="s">
        <v>70</v>
      </c>
    </row>
    <row r="57805" spans="17:63" ht="29.25" customHeight="1" x14ac:dyDescent="0.2">
      <c r="Q57805" s="92" t="s">
        <v>50</v>
      </c>
      <c r="BF57805" s="101" t="s">
        <v>58</v>
      </c>
      <c r="BK57805" s="98" t="s">
        <v>70</v>
      </c>
    </row>
    <row r="57806" spans="17:63" ht="29.25" customHeight="1" x14ac:dyDescent="0.2">
      <c r="Q57806" s="92" t="s">
        <v>50</v>
      </c>
      <c r="BF57806" s="101" t="s">
        <v>58</v>
      </c>
      <c r="BK57806" s="98" t="s">
        <v>70</v>
      </c>
    </row>
    <row r="57807" spans="17:63" ht="29.25" customHeight="1" x14ac:dyDescent="0.2">
      <c r="Q57807" s="92" t="s">
        <v>50</v>
      </c>
      <c r="BF57807" s="101" t="s">
        <v>58</v>
      </c>
      <c r="BK57807" s="98" t="s">
        <v>70</v>
      </c>
    </row>
    <row r="57808" spans="17:63" ht="29.25" customHeight="1" x14ac:dyDescent="0.2">
      <c r="Q57808" s="92" t="s">
        <v>50</v>
      </c>
      <c r="BF57808" s="101" t="s">
        <v>58</v>
      </c>
      <c r="BK57808" s="98" t="s">
        <v>70</v>
      </c>
    </row>
    <row r="57809" spans="17:63" ht="29.25" customHeight="1" x14ac:dyDescent="0.2">
      <c r="Q57809" s="92" t="s">
        <v>50</v>
      </c>
      <c r="BF57809" s="101" t="s">
        <v>58</v>
      </c>
      <c r="BK57809" s="98" t="s">
        <v>70</v>
      </c>
    </row>
    <row r="57810" spans="17:63" ht="29.25" customHeight="1" x14ac:dyDescent="0.2">
      <c r="Q57810" s="92" t="s">
        <v>50</v>
      </c>
      <c r="BF57810" s="101" t="s">
        <v>58</v>
      </c>
      <c r="BK57810" s="98" t="s">
        <v>70</v>
      </c>
    </row>
    <row r="57811" spans="17:63" ht="29.25" customHeight="1" x14ac:dyDescent="0.2">
      <c r="Q57811" s="92" t="s">
        <v>50</v>
      </c>
      <c r="BF57811" s="101" t="s">
        <v>58</v>
      </c>
      <c r="BK57811" s="98" t="s">
        <v>70</v>
      </c>
    </row>
    <row r="57812" spans="17:63" ht="29.25" customHeight="1" x14ac:dyDescent="0.2">
      <c r="Q57812" s="92" t="s">
        <v>50</v>
      </c>
      <c r="BF57812" s="101" t="s">
        <v>58</v>
      </c>
      <c r="BK57812" s="98" t="s">
        <v>70</v>
      </c>
    </row>
    <row r="57813" spans="17:63" ht="29.25" customHeight="1" x14ac:dyDescent="0.2">
      <c r="Q57813" s="92" t="s">
        <v>50</v>
      </c>
      <c r="BF57813" s="101" t="s">
        <v>58</v>
      </c>
      <c r="BK57813" s="98" t="s">
        <v>70</v>
      </c>
    </row>
    <row r="57814" spans="17:63" ht="29.25" customHeight="1" x14ac:dyDescent="0.2">
      <c r="Q57814" s="92" t="s">
        <v>50</v>
      </c>
      <c r="BF57814" s="101" t="s">
        <v>58</v>
      </c>
      <c r="BK57814" s="98" t="s">
        <v>70</v>
      </c>
    </row>
    <row r="57815" spans="17:63" ht="29.25" customHeight="1" x14ac:dyDescent="0.2">
      <c r="Q57815" s="92" t="s">
        <v>50</v>
      </c>
      <c r="BF57815" s="101" t="s">
        <v>58</v>
      </c>
      <c r="BK57815" s="98" t="s">
        <v>70</v>
      </c>
    </row>
    <row r="57816" spans="17:63" ht="29.25" customHeight="1" x14ac:dyDescent="0.2">
      <c r="Q57816" s="92" t="s">
        <v>50</v>
      </c>
      <c r="BF57816" s="101" t="s">
        <v>58</v>
      </c>
      <c r="BK57816" s="98" t="s">
        <v>70</v>
      </c>
    </row>
    <row r="57817" spans="17:63" ht="29.25" customHeight="1" x14ac:dyDescent="0.2">
      <c r="Q57817" s="92" t="s">
        <v>50</v>
      </c>
      <c r="BF57817" s="101" t="s">
        <v>58</v>
      </c>
      <c r="BK57817" s="98" t="s">
        <v>70</v>
      </c>
    </row>
    <row r="57818" spans="17:63" ht="29.25" customHeight="1" x14ac:dyDescent="0.2">
      <c r="Q57818" s="92" t="s">
        <v>50</v>
      </c>
      <c r="BF57818" s="101" t="s">
        <v>58</v>
      </c>
      <c r="BK57818" s="98" t="s">
        <v>70</v>
      </c>
    </row>
    <row r="57819" spans="17:63" ht="29.25" customHeight="1" x14ac:dyDescent="0.2">
      <c r="Q57819" s="92" t="s">
        <v>50</v>
      </c>
      <c r="BF57819" s="101" t="s">
        <v>58</v>
      </c>
      <c r="BK57819" s="98" t="s">
        <v>70</v>
      </c>
    </row>
    <row r="57820" spans="17:63" ht="29.25" customHeight="1" x14ac:dyDescent="0.2">
      <c r="Q57820" s="92" t="s">
        <v>50</v>
      </c>
      <c r="BF57820" s="101" t="s">
        <v>58</v>
      </c>
      <c r="BK57820" s="98" t="s">
        <v>70</v>
      </c>
    </row>
    <row r="57821" spans="17:63" ht="29.25" customHeight="1" x14ac:dyDescent="0.2">
      <c r="Q57821" s="92" t="s">
        <v>50</v>
      </c>
      <c r="BF57821" s="101" t="s">
        <v>58</v>
      </c>
      <c r="BK57821" s="98" t="s">
        <v>70</v>
      </c>
    </row>
    <row r="57822" spans="17:63" ht="29.25" customHeight="1" x14ac:dyDescent="0.2">
      <c r="Q57822" s="92" t="s">
        <v>50</v>
      </c>
      <c r="BF57822" s="101" t="s">
        <v>58</v>
      </c>
      <c r="BK57822" s="98" t="s">
        <v>70</v>
      </c>
    </row>
    <row r="57823" spans="17:63" ht="29.25" customHeight="1" x14ac:dyDescent="0.2">
      <c r="Q57823" s="92" t="s">
        <v>50</v>
      </c>
      <c r="BF57823" s="101" t="s">
        <v>58</v>
      </c>
      <c r="BK57823" s="98" t="s">
        <v>70</v>
      </c>
    </row>
    <row r="57824" spans="17:63" ht="29.25" customHeight="1" x14ac:dyDescent="0.2">
      <c r="Q57824" s="92" t="s">
        <v>50</v>
      </c>
      <c r="BF57824" s="101" t="s">
        <v>58</v>
      </c>
      <c r="BK57824" s="98" t="s">
        <v>70</v>
      </c>
    </row>
    <row r="57825" spans="17:63" ht="29.25" customHeight="1" x14ac:dyDescent="0.2">
      <c r="Q57825" s="92" t="s">
        <v>50</v>
      </c>
      <c r="BF57825" s="101" t="s">
        <v>58</v>
      </c>
      <c r="BK57825" s="98" t="s">
        <v>70</v>
      </c>
    </row>
    <row r="57826" spans="17:63" ht="29.25" customHeight="1" x14ac:dyDescent="0.2">
      <c r="Q57826" s="92" t="s">
        <v>50</v>
      </c>
      <c r="BF57826" s="101" t="s">
        <v>58</v>
      </c>
      <c r="BK57826" s="98" t="s">
        <v>70</v>
      </c>
    </row>
    <row r="57827" spans="17:63" ht="29.25" customHeight="1" x14ac:dyDescent="0.2">
      <c r="Q57827" s="92" t="s">
        <v>50</v>
      </c>
      <c r="BF57827" s="101" t="s">
        <v>58</v>
      </c>
      <c r="BK57827" s="98" t="s">
        <v>70</v>
      </c>
    </row>
    <row r="57828" spans="17:63" ht="29.25" customHeight="1" x14ac:dyDescent="0.2">
      <c r="Q57828" s="92" t="s">
        <v>50</v>
      </c>
      <c r="BF57828" s="101" t="s">
        <v>58</v>
      </c>
      <c r="BK57828" s="98" t="s">
        <v>70</v>
      </c>
    </row>
    <row r="57829" spans="17:63" ht="29.25" customHeight="1" x14ac:dyDescent="0.2">
      <c r="Q57829" s="92" t="s">
        <v>50</v>
      </c>
      <c r="BF57829" s="101" t="s">
        <v>58</v>
      </c>
      <c r="BK57829" s="98" t="s">
        <v>70</v>
      </c>
    </row>
    <row r="57830" spans="17:63" ht="29.25" customHeight="1" x14ac:dyDescent="0.2">
      <c r="Q57830" s="92" t="s">
        <v>50</v>
      </c>
      <c r="BF57830" s="101" t="s">
        <v>58</v>
      </c>
      <c r="BK57830" s="98" t="s">
        <v>70</v>
      </c>
    </row>
    <row r="57831" spans="17:63" ht="29.25" customHeight="1" x14ac:dyDescent="0.2">
      <c r="Q57831" s="92" t="s">
        <v>50</v>
      </c>
      <c r="BF57831" s="101" t="s">
        <v>58</v>
      </c>
      <c r="BK57831" s="98" t="s">
        <v>70</v>
      </c>
    </row>
    <row r="57832" spans="17:63" ht="29.25" customHeight="1" x14ac:dyDescent="0.2">
      <c r="Q57832" s="92" t="s">
        <v>50</v>
      </c>
      <c r="BF57832" s="101" t="s">
        <v>58</v>
      </c>
      <c r="BK57832" s="98" t="s">
        <v>70</v>
      </c>
    </row>
    <row r="57833" spans="17:63" ht="29.25" customHeight="1" x14ac:dyDescent="0.2">
      <c r="Q57833" s="92" t="s">
        <v>50</v>
      </c>
      <c r="BF57833" s="101" t="s">
        <v>58</v>
      </c>
      <c r="BK57833" s="98" t="s">
        <v>70</v>
      </c>
    </row>
    <row r="57834" spans="17:63" ht="29.25" customHeight="1" x14ac:dyDescent="0.2">
      <c r="Q57834" s="92" t="s">
        <v>50</v>
      </c>
      <c r="BF57834" s="101" t="s">
        <v>58</v>
      </c>
      <c r="BK57834" s="98" t="s">
        <v>70</v>
      </c>
    </row>
    <row r="57835" spans="17:63" ht="29.25" customHeight="1" x14ac:dyDescent="0.2">
      <c r="Q57835" s="92" t="s">
        <v>50</v>
      </c>
      <c r="BF57835" s="101" t="s">
        <v>58</v>
      </c>
      <c r="BK57835" s="98" t="s">
        <v>70</v>
      </c>
    </row>
    <row r="57836" spans="17:63" ht="29.25" customHeight="1" x14ac:dyDescent="0.2">
      <c r="Q57836" s="92" t="s">
        <v>50</v>
      </c>
      <c r="BF57836" s="101" t="s">
        <v>58</v>
      </c>
      <c r="BK57836" s="98" t="s">
        <v>70</v>
      </c>
    </row>
    <row r="57837" spans="17:63" ht="29.25" customHeight="1" x14ac:dyDescent="0.2">
      <c r="Q57837" s="92" t="s">
        <v>50</v>
      </c>
      <c r="BF57837" s="101" t="s">
        <v>58</v>
      </c>
      <c r="BK57837" s="98" t="s">
        <v>70</v>
      </c>
    </row>
    <row r="57838" spans="17:63" ht="29.25" customHeight="1" x14ac:dyDescent="0.2">
      <c r="Q57838" s="92" t="s">
        <v>50</v>
      </c>
      <c r="BF57838" s="101" t="s">
        <v>58</v>
      </c>
      <c r="BK57838" s="98" t="s">
        <v>70</v>
      </c>
    </row>
    <row r="57839" spans="17:63" ht="29.25" customHeight="1" x14ac:dyDescent="0.2">
      <c r="Q57839" s="92" t="s">
        <v>50</v>
      </c>
      <c r="BF57839" s="101" t="s">
        <v>58</v>
      </c>
      <c r="BK57839" s="98" t="s">
        <v>70</v>
      </c>
    </row>
    <row r="57840" spans="17:63" ht="29.25" customHeight="1" x14ac:dyDescent="0.2">
      <c r="Q57840" s="92" t="s">
        <v>50</v>
      </c>
      <c r="BF57840" s="101" t="s">
        <v>58</v>
      </c>
      <c r="BK57840" s="98" t="s">
        <v>70</v>
      </c>
    </row>
    <row r="57841" spans="17:63" ht="29.25" customHeight="1" x14ac:dyDescent="0.2">
      <c r="Q57841" s="92" t="s">
        <v>50</v>
      </c>
      <c r="BF57841" s="101" t="s">
        <v>58</v>
      </c>
      <c r="BK57841" s="98" t="s">
        <v>70</v>
      </c>
    </row>
    <row r="57842" spans="17:63" ht="29.25" customHeight="1" x14ac:dyDescent="0.2">
      <c r="Q57842" s="92" t="s">
        <v>50</v>
      </c>
      <c r="BF57842" s="101" t="s">
        <v>58</v>
      </c>
      <c r="BK57842" s="98" t="s">
        <v>70</v>
      </c>
    </row>
    <row r="57843" spans="17:63" ht="29.25" customHeight="1" x14ac:dyDescent="0.2">
      <c r="Q57843" s="92" t="s">
        <v>50</v>
      </c>
      <c r="BF57843" s="101" t="s">
        <v>58</v>
      </c>
      <c r="BK57843" s="98" t="s">
        <v>70</v>
      </c>
    </row>
    <row r="57844" spans="17:63" ht="29.25" customHeight="1" x14ac:dyDescent="0.2">
      <c r="Q57844" s="92" t="s">
        <v>50</v>
      </c>
      <c r="BF57844" s="101" t="s">
        <v>58</v>
      </c>
      <c r="BK57844" s="98" t="s">
        <v>70</v>
      </c>
    </row>
    <row r="57845" spans="17:63" ht="29.25" customHeight="1" x14ac:dyDescent="0.2">
      <c r="Q57845" s="92" t="s">
        <v>50</v>
      </c>
      <c r="BF57845" s="101" t="s">
        <v>58</v>
      </c>
      <c r="BK57845" s="98" t="s">
        <v>70</v>
      </c>
    </row>
    <row r="57846" spans="17:63" ht="29.25" customHeight="1" x14ac:dyDescent="0.2">
      <c r="Q57846" s="92" t="s">
        <v>50</v>
      </c>
      <c r="BF57846" s="101" t="s">
        <v>58</v>
      </c>
      <c r="BK57846" s="98" t="s">
        <v>70</v>
      </c>
    </row>
    <row r="57847" spans="17:63" ht="29.25" customHeight="1" x14ac:dyDescent="0.2">
      <c r="Q57847" s="92" t="s">
        <v>50</v>
      </c>
      <c r="BF57847" s="101" t="s">
        <v>58</v>
      </c>
      <c r="BK57847" s="98" t="s">
        <v>70</v>
      </c>
    </row>
    <row r="57848" spans="17:63" ht="29.25" customHeight="1" x14ac:dyDescent="0.2">
      <c r="Q57848" s="92" t="s">
        <v>50</v>
      </c>
      <c r="BF57848" s="101" t="s">
        <v>58</v>
      </c>
      <c r="BK57848" s="98" t="s">
        <v>70</v>
      </c>
    </row>
    <row r="57849" spans="17:63" ht="29.25" customHeight="1" x14ac:dyDescent="0.2">
      <c r="Q57849" s="92" t="s">
        <v>50</v>
      </c>
      <c r="BF57849" s="101" t="s">
        <v>58</v>
      </c>
      <c r="BK57849" s="98" t="s">
        <v>70</v>
      </c>
    </row>
    <row r="57850" spans="17:63" ht="29.25" customHeight="1" x14ac:dyDescent="0.2">
      <c r="Q57850" s="92" t="s">
        <v>50</v>
      </c>
      <c r="BF57850" s="101" t="s">
        <v>58</v>
      </c>
      <c r="BK57850" s="98" t="s">
        <v>70</v>
      </c>
    </row>
    <row r="57851" spans="17:63" ht="29.25" customHeight="1" x14ac:dyDescent="0.2">
      <c r="Q57851" s="92" t="s">
        <v>50</v>
      </c>
      <c r="BF57851" s="101" t="s">
        <v>58</v>
      </c>
      <c r="BK57851" s="98" t="s">
        <v>70</v>
      </c>
    </row>
    <row r="57852" spans="17:63" ht="29.25" customHeight="1" x14ac:dyDescent="0.2">
      <c r="Q57852" s="92" t="s">
        <v>50</v>
      </c>
      <c r="BF57852" s="101" t="s">
        <v>58</v>
      </c>
      <c r="BK57852" s="98" t="s">
        <v>70</v>
      </c>
    </row>
    <row r="57853" spans="17:63" ht="29.25" customHeight="1" x14ac:dyDescent="0.2">
      <c r="Q57853" s="92" t="s">
        <v>50</v>
      </c>
      <c r="BF57853" s="101" t="s">
        <v>58</v>
      </c>
      <c r="BK57853" s="98" t="s">
        <v>70</v>
      </c>
    </row>
    <row r="57854" spans="17:63" ht="29.25" customHeight="1" x14ac:dyDescent="0.2">
      <c r="Q57854" s="92" t="s">
        <v>50</v>
      </c>
      <c r="BF57854" s="101" t="s">
        <v>58</v>
      </c>
      <c r="BK57854" s="98" t="s">
        <v>70</v>
      </c>
    </row>
    <row r="57855" spans="17:63" ht="29.25" customHeight="1" x14ac:dyDescent="0.2">
      <c r="Q57855" s="92" t="s">
        <v>50</v>
      </c>
      <c r="BF57855" s="101" t="s">
        <v>58</v>
      </c>
      <c r="BK57855" s="98" t="s">
        <v>70</v>
      </c>
    </row>
    <row r="57856" spans="17:63" ht="29.25" customHeight="1" x14ac:dyDescent="0.2">
      <c r="Q57856" s="92" t="s">
        <v>50</v>
      </c>
      <c r="BF57856" s="101" t="s">
        <v>58</v>
      </c>
      <c r="BK57856" s="98" t="s">
        <v>70</v>
      </c>
    </row>
    <row r="57857" spans="17:63" ht="29.25" customHeight="1" x14ac:dyDescent="0.2">
      <c r="Q57857" s="92" t="s">
        <v>50</v>
      </c>
      <c r="BF57857" s="101" t="s">
        <v>58</v>
      </c>
      <c r="BK57857" s="98" t="s">
        <v>70</v>
      </c>
    </row>
    <row r="57858" spans="17:63" ht="29.25" customHeight="1" x14ac:dyDescent="0.2">
      <c r="Q57858" s="92" t="s">
        <v>50</v>
      </c>
      <c r="BF57858" s="101" t="s">
        <v>58</v>
      </c>
      <c r="BK57858" s="98" t="s">
        <v>70</v>
      </c>
    </row>
    <row r="57859" spans="17:63" ht="29.25" customHeight="1" x14ac:dyDescent="0.2">
      <c r="Q57859" s="92" t="s">
        <v>50</v>
      </c>
      <c r="BF57859" s="101" t="s">
        <v>58</v>
      </c>
      <c r="BK57859" s="98" t="s">
        <v>70</v>
      </c>
    </row>
    <row r="57860" spans="17:63" ht="29.25" customHeight="1" x14ac:dyDescent="0.2">
      <c r="Q57860" s="92" t="s">
        <v>50</v>
      </c>
      <c r="BF57860" s="101" t="s">
        <v>58</v>
      </c>
      <c r="BK57860" s="98" t="s">
        <v>70</v>
      </c>
    </row>
    <row r="57861" spans="17:63" ht="29.25" customHeight="1" x14ac:dyDescent="0.2">
      <c r="Q57861" s="92" t="s">
        <v>50</v>
      </c>
      <c r="BF57861" s="101" t="s">
        <v>58</v>
      </c>
      <c r="BK57861" s="98" t="s">
        <v>70</v>
      </c>
    </row>
    <row r="57862" spans="17:63" ht="29.25" customHeight="1" x14ac:dyDescent="0.2">
      <c r="Q57862" s="92" t="s">
        <v>50</v>
      </c>
      <c r="BF57862" s="101" t="s">
        <v>58</v>
      </c>
      <c r="BK57862" s="98" t="s">
        <v>70</v>
      </c>
    </row>
    <row r="57863" spans="17:63" ht="29.25" customHeight="1" x14ac:dyDescent="0.2">
      <c r="Q57863" s="92" t="s">
        <v>50</v>
      </c>
      <c r="BF57863" s="101" t="s">
        <v>58</v>
      </c>
      <c r="BK57863" s="98" t="s">
        <v>70</v>
      </c>
    </row>
    <row r="57864" spans="17:63" ht="29.25" customHeight="1" x14ac:dyDescent="0.2">
      <c r="Q57864" s="92" t="s">
        <v>50</v>
      </c>
      <c r="BF57864" s="101" t="s">
        <v>58</v>
      </c>
      <c r="BK57864" s="98" t="s">
        <v>70</v>
      </c>
    </row>
    <row r="57865" spans="17:63" ht="29.25" customHeight="1" x14ac:dyDescent="0.2">
      <c r="Q57865" s="92" t="s">
        <v>50</v>
      </c>
      <c r="BF57865" s="101" t="s">
        <v>58</v>
      </c>
      <c r="BK57865" s="98" t="s">
        <v>70</v>
      </c>
    </row>
    <row r="57866" spans="17:63" ht="29.25" customHeight="1" x14ac:dyDescent="0.2">
      <c r="Q57866" s="92" t="s">
        <v>50</v>
      </c>
      <c r="BF57866" s="101" t="s">
        <v>58</v>
      </c>
      <c r="BK57866" s="98" t="s">
        <v>70</v>
      </c>
    </row>
    <row r="57867" spans="17:63" ht="29.25" customHeight="1" x14ac:dyDescent="0.2">
      <c r="Q57867" s="92" t="s">
        <v>50</v>
      </c>
      <c r="BF57867" s="101" t="s">
        <v>58</v>
      </c>
      <c r="BK57867" s="98" t="s">
        <v>70</v>
      </c>
    </row>
    <row r="57868" spans="17:63" ht="29.25" customHeight="1" x14ac:dyDescent="0.2">
      <c r="Q57868" s="92" t="s">
        <v>50</v>
      </c>
      <c r="BF57868" s="101" t="s">
        <v>58</v>
      </c>
      <c r="BK57868" s="98" t="s">
        <v>70</v>
      </c>
    </row>
    <row r="57869" spans="17:63" ht="29.25" customHeight="1" x14ac:dyDescent="0.2">
      <c r="Q57869" s="92" t="s">
        <v>50</v>
      </c>
      <c r="BF57869" s="101" t="s">
        <v>58</v>
      </c>
      <c r="BK57869" s="98" t="s">
        <v>70</v>
      </c>
    </row>
    <row r="57870" spans="17:63" ht="29.25" customHeight="1" x14ac:dyDescent="0.2">
      <c r="Q57870" s="92" t="s">
        <v>50</v>
      </c>
      <c r="BF57870" s="101" t="s">
        <v>58</v>
      </c>
      <c r="BK57870" s="98" t="s">
        <v>70</v>
      </c>
    </row>
    <row r="57871" spans="17:63" ht="29.25" customHeight="1" x14ac:dyDescent="0.2">
      <c r="Q57871" s="92" t="s">
        <v>50</v>
      </c>
      <c r="BF57871" s="101" t="s">
        <v>58</v>
      </c>
      <c r="BK57871" s="98" t="s">
        <v>70</v>
      </c>
    </row>
    <row r="57872" spans="17:63" ht="29.25" customHeight="1" x14ac:dyDescent="0.2">
      <c r="Q57872" s="92" t="s">
        <v>50</v>
      </c>
      <c r="BF57872" s="101" t="s">
        <v>58</v>
      </c>
      <c r="BK57872" s="98" t="s">
        <v>70</v>
      </c>
    </row>
    <row r="57873" spans="17:63" ht="29.25" customHeight="1" x14ac:dyDescent="0.2">
      <c r="Q57873" s="92" t="s">
        <v>50</v>
      </c>
      <c r="BF57873" s="101" t="s">
        <v>58</v>
      </c>
      <c r="BK57873" s="98" t="s">
        <v>70</v>
      </c>
    </row>
    <row r="57874" spans="17:63" ht="29.25" customHeight="1" x14ac:dyDescent="0.2">
      <c r="Q57874" s="92" t="s">
        <v>50</v>
      </c>
      <c r="BF57874" s="101" t="s">
        <v>58</v>
      </c>
      <c r="BK57874" s="98" t="s">
        <v>70</v>
      </c>
    </row>
    <row r="57875" spans="17:63" ht="29.25" customHeight="1" x14ac:dyDescent="0.2">
      <c r="Q57875" s="92" t="s">
        <v>50</v>
      </c>
      <c r="BF57875" s="101" t="s">
        <v>58</v>
      </c>
      <c r="BK57875" s="98" t="s">
        <v>70</v>
      </c>
    </row>
    <row r="57876" spans="17:63" ht="29.25" customHeight="1" x14ac:dyDescent="0.2">
      <c r="Q57876" s="92" t="s">
        <v>50</v>
      </c>
      <c r="BF57876" s="101" t="s">
        <v>58</v>
      </c>
      <c r="BK57876" s="98" t="s">
        <v>70</v>
      </c>
    </row>
    <row r="57877" spans="17:63" ht="29.25" customHeight="1" x14ac:dyDescent="0.2">
      <c r="Q57877" s="92" t="s">
        <v>50</v>
      </c>
      <c r="BF57877" s="101" t="s">
        <v>58</v>
      </c>
      <c r="BK57877" s="98" t="s">
        <v>70</v>
      </c>
    </row>
    <row r="57878" spans="17:63" ht="29.25" customHeight="1" x14ac:dyDescent="0.2">
      <c r="Q57878" s="92" t="s">
        <v>50</v>
      </c>
      <c r="BF57878" s="101" t="s">
        <v>58</v>
      </c>
      <c r="BK57878" s="98" t="s">
        <v>70</v>
      </c>
    </row>
    <row r="57879" spans="17:63" ht="29.25" customHeight="1" x14ac:dyDescent="0.2">
      <c r="Q57879" s="92" t="s">
        <v>50</v>
      </c>
      <c r="BF57879" s="101" t="s">
        <v>58</v>
      </c>
      <c r="BK57879" s="98" t="s">
        <v>70</v>
      </c>
    </row>
    <row r="57880" spans="17:63" ht="29.25" customHeight="1" x14ac:dyDescent="0.2">
      <c r="Q57880" s="92" t="s">
        <v>50</v>
      </c>
      <c r="BF57880" s="101" t="s">
        <v>58</v>
      </c>
      <c r="BK57880" s="98" t="s">
        <v>70</v>
      </c>
    </row>
    <row r="57881" spans="17:63" ht="29.25" customHeight="1" x14ac:dyDescent="0.2">
      <c r="Q57881" s="92" t="s">
        <v>50</v>
      </c>
      <c r="BF57881" s="101" t="s">
        <v>58</v>
      </c>
      <c r="BK57881" s="98" t="s">
        <v>70</v>
      </c>
    </row>
    <row r="57882" spans="17:63" ht="29.25" customHeight="1" x14ac:dyDescent="0.2">
      <c r="Q57882" s="92" t="s">
        <v>50</v>
      </c>
      <c r="BF57882" s="101" t="s">
        <v>58</v>
      </c>
      <c r="BK57882" s="98" t="s">
        <v>70</v>
      </c>
    </row>
    <row r="57883" spans="17:63" ht="29.25" customHeight="1" x14ac:dyDescent="0.2">
      <c r="Q57883" s="92" t="s">
        <v>50</v>
      </c>
      <c r="BF57883" s="101" t="s">
        <v>58</v>
      </c>
      <c r="BK57883" s="98" t="s">
        <v>70</v>
      </c>
    </row>
    <row r="57884" spans="17:63" ht="29.25" customHeight="1" x14ac:dyDescent="0.2">
      <c r="Q57884" s="92" t="s">
        <v>50</v>
      </c>
      <c r="BF57884" s="101" t="s">
        <v>58</v>
      </c>
      <c r="BK57884" s="98" t="s">
        <v>70</v>
      </c>
    </row>
    <row r="57885" spans="17:63" ht="29.25" customHeight="1" x14ac:dyDescent="0.2">
      <c r="Q57885" s="92" t="s">
        <v>50</v>
      </c>
      <c r="BF57885" s="101" t="s">
        <v>58</v>
      </c>
      <c r="BK57885" s="98" t="s">
        <v>70</v>
      </c>
    </row>
    <row r="57886" spans="17:63" ht="29.25" customHeight="1" x14ac:dyDescent="0.2">
      <c r="Q57886" s="92" t="s">
        <v>50</v>
      </c>
      <c r="BF57886" s="101" t="s">
        <v>58</v>
      </c>
      <c r="BK57886" s="98" t="s">
        <v>70</v>
      </c>
    </row>
    <row r="57887" spans="17:63" ht="29.25" customHeight="1" x14ac:dyDescent="0.2">
      <c r="Q57887" s="92" t="s">
        <v>50</v>
      </c>
      <c r="BF57887" s="101" t="s">
        <v>58</v>
      </c>
      <c r="BK57887" s="98" t="s">
        <v>70</v>
      </c>
    </row>
    <row r="57888" spans="17:63" ht="29.25" customHeight="1" x14ac:dyDescent="0.2">
      <c r="Q57888" s="92" t="s">
        <v>50</v>
      </c>
      <c r="BF57888" s="101" t="s">
        <v>58</v>
      </c>
      <c r="BK57888" s="98" t="s">
        <v>70</v>
      </c>
    </row>
    <row r="57889" spans="17:63" ht="29.25" customHeight="1" x14ac:dyDescent="0.2">
      <c r="Q57889" s="92" t="s">
        <v>50</v>
      </c>
      <c r="BF57889" s="101" t="s">
        <v>58</v>
      </c>
      <c r="BK57889" s="98" t="s">
        <v>70</v>
      </c>
    </row>
    <row r="57890" spans="17:63" ht="29.25" customHeight="1" x14ac:dyDescent="0.2">
      <c r="Q57890" s="92" t="s">
        <v>50</v>
      </c>
      <c r="BF57890" s="101" t="s">
        <v>58</v>
      </c>
      <c r="BK57890" s="98" t="s">
        <v>70</v>
      </c>
    </row>
    <row r="57891" spans="17:63" ht="29.25" customHeight="1" x14ac:dyDescent="0.2">
      <c r="Q57891" s="92" t="s">
        <v>50</v>
      </c>
      <c r="BF57891" s="101" t="s">
        <v>58</v>
      </c>
      <c r="BK57891" s="98" t="s">
        <v>70</v>
      </c>
    </row>
    <row r="57892" spans="17:63" ht="29.25" customHeight="1" x14ac:dyDescent="0.2">
      <c r="Q57892" s="92" t="s">
        <v>50</v>
      </c>
      <c r="BF57892" s="101" t="s">
        <v>58</v>
      </c>
      <c r="BK57892" s="98" t="s">
        <v>70</v>
      </c>
    </row>
    <row r="57893" spans="17:63" ht="29.25" customHeight="1" x14ac:dyDescent="0.2">
      <c r="Q57893" s="92" t="s">
        <v>50</v>
      </c>
      <c r="BF57893" s="101" t="s">
        <v>58</v>
      </c>
      <c r="BK57893" s="98" t="s">
        <v>70</v>
      </c>
    </row>
    <row r="57894" spans="17:63" ht="29.25" customHeight="1" x14ac:dyDescent="0.2">
      <c r="Q57894" s="92" t="s">
        <v>50</v>
      </c>
      <c r="BF57894" s="101" t="s">
        <v>58</v>
      </c>
      <c r="BK57894" s="98" t="s">
        <v>70</v>
      </c>
    </row>
    <row r="57895" spans="17:63" ht="29.25" customHeight="1" x14ac:dyDescent="0.2">
      <c r="Q57895" s="92" t="s">
        <v>50</v>
      </c>
      <c r="BF57895" s="101" t="s">
        <v>58</v>
      </c>
      <c r="BK57895" s="98" t="s">
        <v>70</v>
      </c>
    </row>
    <row r="57896" spans="17:63" ht="29.25" customHeight="1" x14ac:dyDescent="0.2">
      <c r="Q57896" s="92" t="s">
        <v>50</v>
      </c>
      <c r="BF57896" s="101" t="s">
        <v>58</v>
      </c>
      <c r="BK57896" s="98" t="s">
        <v>70</v>
      </c>
    </row>
    <row r="57897" spans="17:63" ht="29.25" customHeight="1" x14ac:dyDescent="0.2">
      <c r="Q57897" s="92" t="s">
        <v>50</v>
      </c>
      <c r="BF57897" s="101" t="s">
        <v>58</v>
      </c>
      <c r="BK57897" s="98" t="s">
        <v>70</v>
      </c>
    </row>
    <row r="57898" spans="17:63" ht="29.25" customHeight="1" x14ac:dyDescent="0.2">
      <c r="Q57898" s="92" t="s">
        <v>50</v>
      </c>
      <c r="BF57898" s="101" t="s">
        <v>58</v>
      </c>
      <c r="BK57898" s="98" t="s">
        <v>70</v>
      </c>
    </row>
    <row r="57899" spans="17:63" ht="29.25" customHeight="1" x14ac:dyDescent="0.2">
      <c r="Q57899" s="92" t="s">
        <v>50</v>
      </c>
      <c r="BF57899" s="101" t="s">
        <v>58</v>
      </c>
      <c r="BK57899" s="98" t="s">
        <v>70</v>
      </c>
    </row>
    <row r="57900" spans="17:63" ht="29.25" customHeight="1" x14ac:dyDescent="0.2">
      <c r="Q57900" s="92" t="s">
        <v>50</v>
      </c>
      <c r="BF57900" s="101" t="s">
        <v>58</v>
      </c>
      <c r="BK57900" s="98" t="s">
        <v>70</v>
      </c>
    </row>
    <row r="57901" spans="17:63" ht="29.25" customHeight="1" x14ac:dyDescent="0.2">
      <c r="Q57901" s="92" t="s">
        <v>50</v>
      </c>
      <c r="BF57901" s="101" t="s">
        <v>58</v>
      </c>
      <c r="BK57901" s="98" t="s">
        <v>70</v>
      </c>
    </row>
    <row r="57902" spans="17:63" ht="29.25" customHeight="1" x14ac:dyDescent="0.2">
      <c r="Q57902" s="92" t="s">
        <v>50</v>
      </c>
      <c r="BF57902" s="101" t="s">
        <v>58</v>
      </c>
      <c r="BK57902" s="98" t="s">
        <v>70</v>
      </c>
    </row>
    <row r="57903" spans="17:63" ht="29.25" customHeight="1" x14ac:dyDescent="0.2">
      <c r="Q57903" s="92" t="s">
        <v>50</v>
      </c>
      <c r="BF57903" s="101" t="s">
        <v>58</v>
      </c>
      <c r="BK57903" s="98" t="s">
        <v>70</v>
      </c>
    </row>
    <row r="57904" spans="17:63" ht="29.25" customHeight="1" x14ac:dyDescent="0.2">
      <c r="Q57904" s="92" t="s">
        <v>50</v>
      </c>
      <c r="BF57904" s="101" t="s">
        <v>58</v>
      </c>
      <c r="BK57904" s="98" t="s">
        <v>70</v>
      </c>
    </row>
    <row r="57905" spans="17:63" ht="29.25" customHeight="1" x14ac:dyDescent="0.2">
      <c r="Q57905" s="92" t="s">
        <v>50</v>
      </c>
      <c r="BF57905" s="101" t="s">
        <v>58</v>
      </c>
      <c r="BK57905" s="98" t="s">
        <v>70</v>
      </c>
    </row>
    <row r="57906" spans="17:63" ht="29.25" customHeight="1" x14ac:dyDescent="0.2">
      <c r="Q57906" s="92" t="s">
        <v>50</v>
      </c>
      <c r="BF57906" s="101" t="s">
        <v>58</v>
      </c>
      <c r="BK57906" s="98" t="s">
        <v>70</v>
      </c>
    </row>
    <row r="57907" spans="17:63" ht="29.25" customHeight="1" x14ac:dyDescent="0.2">
      <c r="Q57907" s="92" t="s">
        <v>50</v>
      </c>
      <c r="BF57907" s="101" t="s">
        <v>58</v>
      </c>
      <c r="BK57907" s="98" t="s">
        <v>70</v>
      </c>
    </row>
    <row r="57908" spans="17:63" ht="29.25" customHeight="1" x14ac:dyDescent="0.2">
      <c r="Q57908" s="92" t="s">
        <v>50</v>
      </c>
      <c r="BF57908" s="101" t="s">
        <v>58</v>
      </c>
      <c r="BK57908" s="98" t="s">
        <v>70</v>
      </c>
    </row>
    <row r="57909" spans="17:63" ht="29.25" customHeight="1" x14ac:dyDescent="0.2">
      <c r="Q57909" s="92" t="s">
        <v>50</v>
      </c>
      <c r="BF57909" s="101" t="s">
        <v>58</v>
      </c>
      <c r="BK57909" s="98" t="s">
        <v>70</v>
      </c>
    </row>
    <row r="57910" spans="17:63" ht="29.25" customHeight="1" x14ac:dyDescent="0.2">
      <c r="Q57910" s="92" t="s">
        <v>50</v>
      </c>
      <c r="BF57910" s="101" t="s">
        <v>58</v>
      </c>
      <c r="BK57910" s="98" t="s">
        <v>70</v>
      </c>
    </row>
    <row r="57911" spans="17:63" ht="29.25" customHeight="1" x14ac:dyDescent="0.2">
      <c r="Q57911" s="92" t="s">
        <v>50</v>
      </c>
      <c r="BF57911" s="101" t="s">
        <v>58</v>
      </c>
      <c r="BK57911" s="98" t="s">
        <v>70</v>
      </c>
    </row>
    <row r="57912" spans="17:63" ht="29.25" customHeight="1" x14ac:dyDescent="0.2">
      <c r="Q57912" s="92" t="s">
        <v>50</v>
      </c>
      <c r="BF57912" s="101" t="s">
        <v>58</v>
      </c>
      <c r="BK57912" s="98" t="s">
        <v>70</v>
      </c>
    </row>
    <row r="57913" spans="17:63" ht="29.25" customHeight="1" x14ac:dyDescent="0.2">
      <c r="Q57913" s="92" t="s">
        <v>50</v>
      </c>
      <c r="BF57913" s="101" t="s">
        <v>58</v>
      </c>
      <c r="BK57913" s="98" t="s">
        <v>70</v>
      </c>
    </row>
    <row r="57914" spans="17:63" ht="29.25" customHeight="1" x14ac:dyDescent="0.2">
      <c r="Q57914" s="92" t="s">
        <v>50</v>
      </c>
      <c r="BF57914" s="101" t="s">
        <v>58</v>
      </c>
      <c r="BK57914" s="98" t="s">
        <v>70</v>
      </c>
    </row>
    <row r="57915" spans="17:63" ht="29.25" customHeight="1" x14ac:dyDescent="0.2">
      <c r="Q57915" s="92" t="s">
        <v>50</v>
      </c>
      <c r="BF57915" s="101" t="s">
        <v>58</v>
      </c>
      <c r="BK57915" s="98" t="s">
        <v>70</v>
      </c>
    </row>
    <row r="57916" spans="17:63" ht="29.25" customHeight="1" x14ac:dyDescent="0.2">
      <c r="Q57916" s="92" t="s">
        <v>50</v>
      </c>
      <c r="BF57916" s="101" t="s">
        <v>58</v>
      </c>
      <c r="BK57916" s="98" t="s">
        <v>70</v>
      </c>
    </row>
    <row r="57917" spans="17:63" ht="29.25" customHeight="1" x14ac:dyDescent="0.2">
      <c r="Q57917" s="92" t="s">
        <v>50</v>
      </c>
      <c r="BF57917" s="101" t="s">
        <v>58</v>
      </c>
      <c r="BK57917" s="98" t="s">
        <v>70</v>
      </c>
    </row>
    <row r="57918" spans="17:63" ht="29.25" customHeight="1" x14ac:dyDescent="0.2">
      <c r="Q57918" s="92" t="s">
        <v>50</v>
      </c>
      <c r="BF57918" s="101" t="s">
        <v>58</v>
      </c>
      <c r="BK57918" s="98" t="s">
        <v>70</v>
      </c>
    </row>
    <row r="57919" spans="17:63" ht="29.25" customHeight="1" x14ac:dyDescent="0.2">
      <c r="Q57919" s="92" t="s">
        <v>50</v>
      </c>
      <c r="BF57919" s="101" t="s">
        <v>58</v>
      </c>
      <c r="BK57919" s="98" t="s">
        <v>70</v>
      </c>
    </row>
    <row r="57920" spans="17:63" ht="29.25" customHeight="1" x14ac:dyDescent="0.2">
      <c r="Q57920" s="92" t="s">
        <v>50</v>
      </c>
      <c r="BF57920" s="101" t="s">
        <v>58</v>
      </c>
      <c r="BK57920" s="98" t="s">
        <v>70</v>
      </c>
    </row>
    <row r="57921" spans="17:63" ht="29.25" customHeight="1" x14ac:dyDescent="0.2">
      <c r="Q57921" s="92" t="s">
        <v>50</v>
      </c>
      <c r="BF57921" s="101" t="s">
        <v>58</v>
      </c>
      <c r="BK57921" s="98" t="s">
        <v>70</v>
      </c>
    </row>
    <row r="57922" spans="17:63" ht="29.25" customHeight="1" x14ac:dyDescent="0.2">
      <c r="Q57922" s="92" t="s">
        <v>50</v>
      </c>
      <c r="BF57922" s="101" t="s">
        <v>58</v>
      </c>
      <c r="BK57922" s="98" t="s">
        <v>70</v>
      </c>
    </row>
    <row r="57923" spans="17:63" ht="29.25" customHeight="1" x14ac:dyDescent="0.2">
      <c r="Q57923" s="92" t="s">
        <v>50</v>
      </c>
      <c r="BF57923" s="101" t="s">
        <v>58</v>
      </c>
      <c r="BK57923" s="98" t="s">
        <v>70</v>
      </c>
    </row>
    <row r="57924" spans="17:63" ht="29.25" customHeight="1" x14ac:dyDescent="0.2">
      <c r="Q57924" s="92" t="s">
        <v>50</v>
      </c>
      <c r="BF57924" s="101" t="s">
        <v>58</v>
      </c>
      <c r="BK57924" s="98" t="s">
        <v>70</v>
      </c>
    </row>
    <row r="57925" spans="17:63" ht="29.25" customHeight="1" x14ac:dyDescent="0.2">
      <c r="Q57925" s="92" t="s">
        <v>50</v>
      </c>
      <c r="BF57925" s="101" t="s">
        <v>58</v>
      </c>
      <c r="BK57925" s="98" t="s">
        <v>70</v>
      </c>
    </row>
    <row r="57926" spans="17:63" ht="29.25" customHeight="1" x14ac:dyDescent="0.2">
      <c r="Q57926" s="92" t="s">
        <v>50</v>
      </c>
      <c r="BF57926" s="101" t="s">
        <v>58</v>
      </c>
      <c r="BK57926" s="98" t="s">
        <v>70</v>
      </c>
    </row>
    <row r="57927" spans="17:63" ht="29.25" customHeight="1" x14ac:dyDescent="0.2">
      <c r="Q57927" s="92" t="s">
        <v>50</v>
      </c>
      <c r="BF57927" s="101" t="s">
        <v>58</v>
      </c>
      <c r="BK57927" s="98" t="s">
        <v>70</v>
      </c>
    </row>
    <row r="57928" spans="17:63" ht="29.25" customHeight="1" x14ac:dyDescent="0.2">
      <c r="Q57928" s="92" t="s">
        <v>50</v>
      </c>
      <c r="BF57928" s="101" t="s">
        <v>58</v>
      </c>
      <c r="BK57928" s="98" t="s">
        <v>70</v>
      </c>
    </row>
    <row r="57929" spans="17:63" ht="29.25" customHeight="1" x14ac:dyDescent="0.2">
      <c r="Q57929" s="92" t="s">
        <v>50</v>
      </c>
      <c r="BF57929" s="101" t="s">
        <v>58</v>
      </c>
      <c r="BK57929" s="98" t="s">
        <v>70</v>
      </c>
    </row>
    <row r="57930" spans="17:63" ht="29.25" customHeight="1" x14ac:dyDescent="0.2">
      <c r="Q57930" s="92" t="s">
        <v>50</v>
      </c>
      <c r="BF57930" s="101" t="s">
        <v>58</v>
      </c>
      <c r="BK57930" s="98" t="s">
        <v>70</v>
      </c>
    </row>
    <row r="57931" spans="17:63" ht="29.25" customHeight="1" x14ac:dyDescent="0.2">
      <c r="Q57931" s="92" t="s">
        <v>50</v>
      </c>
      <c r="BF57931" s="101" t="s">
        <v>58</v>
      </c>
      <c r="BK57931" s="98" t="s">
        <v>70</v>
      </c>
    </row>
    <row r="57932" spans="17:63" ht="29.25" customHeight="1" x14ac:dyDescent="0.2">
      <c r="Q57932" s="92" t="s">
        <v>50</v>
      </c>
      <c r="BF57932" s="101" t="s">
        <v>58</v>
      </c>
      <c r="BK57932" s="98" t="s">
        <v>70</v>
      </c>
    </row>
    <row r="57933" spans="17:63" ht="29.25" customHeight="1" x14ac:dyDescent="0.2">
      <c r="Q57933" s="92" t="s">
        <v>50</v>
      </c>
      <c r="BF57933" s="101" t="s">
        <v>58</v>
      </c>
      <c r="BK57933" s="98" t="s">
        <v>70</v>
      </c>
    </row>
    <row r="57934" spans="17:63" ht="29.25" customHeight="1" x14ac:dyDescent="0.2">
      <c r="Q57934" s="92" t="s">
        <v>50</v>
      </c>
      <c r="BF57934" s="101" t="s">
        <v>58</v>
      </c>
      <c r="BK57934" s="98" t="s">
        <v>70</v>
      </c>
    </row>
    <row r="57935" spans="17:63" ht="29.25" customHeight="1" x14ac:dyDescent="0.2">
      <c r="Q57935" s="92" t="s">
        <v>50</v>
      </c>
      <c r="BF57935" s="101" t="s">
        <v>58</v>
      </c>
      <c r="BK57935" s="98" t="s">
        <v>70</v>
      </c>
    </row>
    <row r="57936" spans="17:63" ht="29.25" customHeight="1" x14ac:dyDescent="0.2">
      <c r="Q57936" s="92" t="s">
        <v>50</v>
      </c>
      <c r="BF57936" s="101" t="s">
        <v>58</v>
      </c>
      <c r="BK57936" s="98" t="s">
        <v>70</v>
      </c>
    </row>
    <row r="57937" spans="17:63" ht="29.25" customHeight="1" x14ac:dyDescent="0.2">
      <c r="Q57937" s="92" t="s">
        <v>50</v>
      </c>
      <c r="BF57937" s="101" t="s">
        <v>58</v>
      </c>
      <c r="BK57937" s="98" t="s">
        <v>70</v>
      </c>
    </row>
    <row r="57938" spans="17:63" ht="29.25" customHeight="1" x14ac:dyDescent="0.2">
      <c r="Q57938" s="92" t="s">
        <v>50</v>
      </c>
      <c r="BF57938" s="101" t="s">
        <v>58</v>
      </c>
      <c r="BK57938" s="98" t="s">
        <v>70</v>
      </c>
    </row>
    <row r="57939" spans="17:63" ht="29.25" customHeight="1" x14ac:dyDescent="0.2">
      <c r="Q57939" s="92" t="s">
        <v>50</v>
      </c>
      <c r="BF57939" s="101" t="s">
        <v>58</v>
      </c>
      <c r="BK57939" s="98" t="s">
        <v>70</v>
      </c>
    </row>
    <row r="57940" spans="17:63" ht="29.25" customHeight="1" x14ac:dyDescent="0.2">
      <c r="Q57940" s="92" t="s">
        <v>50</v>
      </c>
      <c r="BF57940" s="101" t="s">
        <v>58</v>
      </c>
      <c r="BK57940" s="98" t="s">
        <v>70</v>
      </c>
    </row>
    <row r="57941" spans="17:63" ht="29.25" customHeight="1" x14ac:dyDescent="0.2">
      <c r="Q57941" s="92" t="s">
        <v>50</v>
      </c>
      <c r="BF57941" s="101" t="s">
        <v>58</v>
      </c>
      <c r="BK57941" s="98" t="s">
        <v>70</v>
      </c>
    </row>
    <row r="57942" spans="17:63" ht="29.25" customHeight="1" x14ac:dyDescent="0.2">
      <c r="Q57942" s="92" t="s">
        <v>50</v>
      </c>
      <c r="BF57942" s="101" t="s">
        <v>58</v>
      </c>
      <c r="BK57942" s="98" t="s">
        <v>70</v>
      </c>
    </row>
    <row r="57943" spans="17:63" ht="29.25" customHeight="1" x14ac:dyDescent="0.2">
      <c r="Q57943" s="92" t="s">
        <v>50</v>
      </c>
      <c r="BF57943" s="101" t="s">
        <v>58</v>
      </c>
      <c r="BK57943" s="98" t="s">
        <v>70</v>
      </c>
    </row>
    <row r="57944" spans="17:63" ht="29.25" customHeight="1" x14ac:dyDescent="0.2">
      <c r="Q57944" s="92" t="s">
        <v>50</v>
      </c>
      <c r="BF57944" s="101" t="s">
        <v>58</v>
      </c>
      <c r="BK57944" s="98" t="s">
        <v>70</v>
      </c>
    </row>
    <row r="57945" spans="17:63" ht="29.25" customHeight="1" x14ac:dyDescent="0.2">
      <c r="Q57945" s="92" t="s">
        <v>50</v>
      </c>
      <c r="BF57945" s="101" t="s">
        <v>58</v>
      </c>
      <c r="BK57945" s="98" t="s">
        <v>70</v>
      </c>
    </row>
    <row r="57946" spans="17:63" ht="29.25" customHeight="1" x14ac:dyDescent="0.2">
      <c r="Q57946" s="92" t="s">
        <v>50</v>
      </c>
      <c r="BF57946" s="101" t="s">
        <v>58</v>
      </c>
      <c r="BK57946" s="98" t="s">
        <v>70</v>
      </c>
    </row>
    <row r="57947" spans="17:63" ht="29.25" customHeight="1" x14ac:dyDescent="0.2">
      <c r="Q57947" s="92" t="s">
        <v>50</v>
      </c>
      <c r="BF57947" s="101" t="s">
        <v>58</v>
      </c>
      <c r="BK57947" s="98" t="s">
        <v>70</v>
      </c>
    </row>
    <row r="57948" spans="17:63" ht="29.25" customHeight="1" x14ac:dyDescent="0.2">
      <c r="Q57948" s="92" t="s">
        <v>50</v>
      </c>
      <c r="BF57948" s="101" t="s">
        <v>58</v>
      </c>
      <c r="BK57948" s="98" t="s">
        <v>70</v>
      </c>
    </row>
    <row r="57949" spans="17:63" ht="29.25" customHeight="1" x14ac:dyDescent="0.2">
      <c r="Q57949" s="92" t="s">
        <v>50</v>
      </c>
      <c r="BF57949" s="101" t="s">
        <v>58</v>
      </c>
      <c r="BK57949" s="98" t="s">
        <v>70</v>
      </c>
    </row>
    <row r="57950" spans="17:63" ht="29.25" customHeight="1" x14ac:dyDescent="0.2">
      <c r="Q57950" s="92" t="s">
        <v>50</v>
      </c>
      <c r="BF57950" s="101" t="s">
        <v>58</v>
      </c>
      <c r="BK57950" s="98" t="s">
        <v>70</v>
      </c>
    </row>
    <row r="57951" spans="17:63" ht="29.25" customHeight="1" x14ac:dyDescent="0.2">
      <c r="Q57951" s="92" t="s">
        <v>50</v>
      </c>
      <c r="BF57951" s="101" t="s">
        <v>58</v>
      </c>
      <c r="BK57951" s="98" t="s">
        <v>70</v>
      </c>
    </row>
    <row r="57952" spans="17:63" ht="29.25" customHeight="1" x14ac:dyDescent="0.2">
      <c r="Q57952" s="92" t="s">
        <v>50</v>
      </c>
      <c r="BF57952" s="101" t="s">
        <v>58</v>
      </c>
      <c r="BK57952" s="98" t="s">
        <v>70</v>
      </c>
    </row>
    <row r="57953" spans="17:63" ht="29.25" customHeight="1" x14ac:dyDescent="0.2">
      <c r="Q57953" s="92" t="s">
        <v>50</v>
      </c>
      <c r="BF57953" s="101" t="s">
        <v>58</v>
      </c>
      <c r="BK57953" s="98" t="s">
        <v>70</v>
      </c>
    </row>
    <row r="57954" spans="17:63" ht="29.25" customHeight="1" x14ac:dyDescent="0.2">
      <c r="Q57954" s="92" t="s">
        <v>50</v>
      </c>
      <c r="BF57954" s="101" t="s">
        <v>58</v>
      </c>
      <c r="BK57954" s="98" t="s">
        <v>70</v>
      </c>
    </row>
    <row r="57955" spans="17:63" ht="29.25" customHeight="1" x14ac:dyDescent="0.2">
      <c r="Q57955" s="92" t="s">
        <v>50</v>
      </c>
      <c r="BF57955" s="101" t="s">
        <v>58</v>
      </c>
      <c r="BK57955" s="98" t="s">
        <v>70</v>
      </c>
    </row>
    <row r="57956" spans="17:63" ht="29.25" customHeight="1" x14ac:dyDescent="0.2">
      <c r="Q57956" s="92" t="s">
        <v>50</v>
      </c>
      <c r="BF57956" s="101" t="s">
        <v>58</v>
      </c>
      <c r="BK57956" s="98" t="s">
        <v>70</v>
      </c>
    </row>
    <row r="57957" spans="17:63" ht="29.25" customHeight="1" x14ac:dyDescent="0.2">
      <c r="Q57957" s="92" t="s">
        <v>50</v>
      </c>
      <c r="BF57957" s="101" t="s">
        <v>58</v>
      </c>
      <c r="BK57957" s="98" t="s">
        <v>70</v>
      </c>
    </row>
    <row r="57958" spans="17:63" ht="29.25" customHeight="1" x14ac:dyDescent="0.2">
      <c r="Q57958" s="92" t="s">
        <v>50</v>
      </c>
      <c r="BF57958" s="101" t="s">
        <v>58</v>
      </c>
      <c r="BK57958" s="98" t="s">
        <v>70</v>
      </c>
    </row>
    <row r="57959" spans="17:63" ht="29.25" customHeight="1" x14ac:dyDescent="0.2">
      <c r="Q57959" s="92" t="s">
        <v>50</v>
      </c>
      <c r="BF57959" s="101" t="s">
        <v>58</v>
      </c>
      <c r="BK57959" s="98" t="s">
        <v>70</v>
      </c>
    </row>
    <row r="57960" spans="17:63" ht="29.25" customHeight="1" x14ac:dyDescent="0.2">
      <c r="Q57960" s="92" t="s">
        <v>50</v>
      </c>
      <c r="BF57960" s="101" t="s">
        <v>58</v>
      </c>
      <c r="BK57960" s="98" t="s">
        <v>70</v>
      </c>
    </row>
    <row r="57961" spans="17:63" ht="29.25" customHeight="1" x14ac:dyDescent="0.2">
      <c r="Q57961" s="92" t="s">
        <v>50</v>
      </c>
      <c r="BF57961" s="101" t="s">
        <v>58</v>
      </c>
      <c r="BK57961" s="98" t="s">
        <v>70</v>
      </c>
    </row>
    <row r="57962" spans="17:63" ht="29.25" customHeight="1" x14ac:dyDescent="0.2">
      <c r="Q57962" s="92" t="s">
        <v>50</v>
      </c>
      <c r="BF57962" s="101" t="s">
        <v>58</v>
      </c>
      <c r="BK57962" s="98" t="s">
        <v>70</v>
      </c>
    </row>
    <row r="57963" spans="17:63" ht="29.25" customHeight="1" x14ac:dyDescent="0.2">
      <c r="Q57963" s="92" t="s">
        <v>50</v>
      </c>
      <c r="BF57963" s="101" t="s">
        <v>58</v>
      </c>
      <c r="BK57963" s="98" t="s">
        <v>70</v>
      </c>
    </row>
    <row r="57964" spans="17:63" ht="29.25" customHeight="1" x14ac:dyDescent="0.2">
      <c r="Q57964" s="92" t="s">
        <v>50</v>
      </c>
      <c r="BF57964" s="101" t="s">
        <v>58</v>
      </c>
      <c r="BK57964" s="98" t="s">
        <v>70</v>
      </c>
    </row>
    <row r="57965" spans="17:63" ht="29.25" customHeight="1" x14ac:dyDescent="0.2">
      <c r="Q57965" s="92" t="s">
        <v>50</v>
      </c>
      <c r="BF57965" s="101" t="s">
        <v>58</v>
      </c>
      <c r="BK57965" s="98" t="s">
        <v>70</v>
      </c>
    </row>
    <row r="57966" spans="17:63" ht="29.25" customHeight="1" x14ac:dyDescent="0.2">
      <c r="Q57966" s="92" t="s">
        <v>50</v>
      </c>
      <c r="BF57966" s="101" t="s">
        <v>58</v>
      </c>
      <c r="BK57966" s="98" t="s">
        <v>70</v>
      </c>
    </row>
    <row r="57967" spans="17:63" ht="29.25" customHeight="1" x14ac:dyDescent="0.2">
      <c r="Q57967" s="92" t="s">
        <v>50</v>
      </c>
      <c r="BF57967" s="101" t="s">
        <v>58</v>
      </c>
      <c r="BK57967" s="98" t="s">
        <v>70</v>
      </c>
    </row>
    <row r="57968" spans="17:63" ht="29.25" customHeight="1" x14ac:dyDescent="0.2">
      <c r="Q57968" s="92" t="s">
        <v>50</v>
      </c>
      <c r="BF57968" s="101" t="s">
        <v>58</v>
      </c>
      <c r="BK57968" s="98" t="s">
        <v>70</v>
      </c>
    </row>
    <row r="57969" spans="17:63" ht="29.25" customHeight="1" x14ac:dyDescent="0.2">
      <c r="Q57969" s="92" t="s">
        <v>50</v>
      </c>
      <c r="BF57969" s="101" t="s">
        <v>58</v>
      </c>
      <c r="BK57969" s="98" t="s">
        <v>70</v>
      </c>
    </row>
    <row r="57970" spans="17:63" ht="29.25" customHeight="1" x14ac:dyDescent="0.2">
      <c r="Q57970" s="92" t="s">
        <v>50</v>
      </c>
      <c r="BF57970" s="101" t="s">
        <v>58</v>
      </c>
      <c r="BK57970" s="98" t="s">
        <v>70</v>
      </c>
    </row>
    <row r="57971" spans="17:63" ht="29.25" customHeight="1" x14ac:dyDescent="0.2">
      <c r="Q57971" s="92" t="s">
        <v>50</v>
      </c>
      <c r="BF57971" s="101" t="s">
        <v>58</v>
      </c>
      <c r="BK57971" s="98" t="s">
        <v>70</v>
      </c>
    </row>
    <row r="57972" spans="17:63" ht="29.25" customHeight="1" x14ac:dyDescent="0.2">
      <c r="Q57972" s="92" t="s">
        <v>50</v>
      </c>
      <c r="BF57972" s="101" t="s">
        <v>58</v>
      </c>
      <c r="BK57972" s="98" t="s">
        <v>70</v>
      </c>
    </row>
    <row r="57973" spans="17:63" ht="29.25" customHeight="1" x14ac:dyDescent="0.2">
      <c r="Q57973" s="92" t="s">
        <v>50</v>
      </c>
      <c r="BF57973" s="101" t="s">
        <v>58</v>
      </c>
      <c r="BK57973" s="98" t="s">
        <v>70</v>
      </c>
    </row>
    <row r="57974" spans="17:63" ht="29.25" customHeight="1" x14ac:dyDescent="0.2">
      <c r="Q57974" s="92" t="s">
        <v>50</v>
      </c>
      <c r="BF57974" s="101" t="s">
        <v>58</v>
      </c>
      <c r="BK57974" s="98" t="s">
        <v>70</v>
      </c>
    </row>
    <row r="57975" spans="17:63" ht="29.25" customHeight="1" x14ac:dyDescent="0.2">
      <c r="Q57975" s="92" t="s">
        <v>50</v>
      </c>
      <c r="BF57975" s="101" t="s">
        <v>58</v>
      </c>
      <c r="BK57975" s="98" t="s">
        <v>70</v>
      </c>
    </row>
    <row r="57976" spans="17:63" ht="29.25" customHeight="1" x14ac:dyDescent="0.2">
      <c r="Q57976" s="92" t="s">
        <v>50</v>
      </c>
      <c r="BF57976" s="101" t="s">
        <v>58</v>
      </c>
      <c r="BK57976" s="98" t="s">
        <v>70</v>
      </c>
    </row>
    <row r="57977" spans="17:63" ht="29.25" customHeight="1" x14ac:dyDescent="0.2">
      <c r="Q57977" s="92" t="s">
        <v>50</v>
      </c>
      <c r="BF57977" s="101" t="s">
        <v>58</v>
      </c>
      <c r="BK57977" s="98" t="s">
        <v>70</v>
      </c>
    </row>
    <row r="57978" spans="17:63" ht="29.25" customHeight="1" x14ac:dyDescent="0.2">
      <c r="Q57978" s="92" t="s">
        <v>50</v>
      </c>
      <c r="BF57978" s="101" t="s">
        <v>58</v>
      </c>
      <c r="BK57978" s="98" t="s">
        <v>70</v>
      </c>
    </row>
    <row r="57979" spans="17:63" ht="29.25" customHeight="1" x14ac:dyDescent="0.2">
      <c r="Q57979" s="92" t="s">
        <v>50</v>
      </c>
      <c r="BF57979" s="101" t="s">
        <v>58</v>
      </c>
      <c r="BK57979" s="98" t="s">
        <v>70</v>
      </c>
    </row>
    <row r="57980" spans="17:63" ht="29.25" customHeight="1" x14ac:dyDescent="0.2">
      <c r="Q57980" s="92" t="s">
        <v>50</v>
      </c>
      <c r="BF57980" s="101" t="s">
        <v>58</v>
      </c>
      <c r="BK57980" s="98" t="s">
        <v>70</v>
      </c>
    </row>
    <row r="57981" spans="17:63" ht="29.25" customHeight="1" x14ac:dyDescent="0.2">
      <c r="Q57981" s="92" t="s">
        <v>50</v>
      </c>
      <c r="BF57981" s="101" t="s">
        <v>58</v>
      </c>
      <c r="BK57981" s="98" t="s">
        <v>70</v>
      </c>
    </row>
    <row r="57982" spans="17:63" ht="29.25" customHeight="1" x14ac:dyDescent="0.2">
      <c r="Q57982" s="92" t="s">
        <v>50</v>
      </c>
      <c r="BF57982" s="101" t="s">
        <v>58</v>
      </c>
      <c r="BK57982" s="98" t="s">
        <v>70</v>
      </c>
    </row>
    <row r="57983" spans="17:63" ht="29.25" customHeight="1" x14ac:dyDescent="0.2">
      <c r="Q57983" s="92" t="s">
        <v>50</v>
      </c>
      <c r="BF57983" s="101" t="s">
        <v>58</v>
      </c>
      <c r="BK57983" s="98" t="s">
        <v>70</v>
      </c>
    </row>
    <row r="57984" spans="17:63" ht="29.25" customHeight="1" x14ac:dyDescent="0.2">
      <c r="Q57984" s="92" t="s">
        <v>50</v>
      </c>
      <c r="BF57984" s="101" t="s">
        <v>58</v>
      </c>
      <c r="BK57984" s="98" t="s">
        <v>70</v>
      </c>
    </row>
    <row r="57985" spans="17:63" ht="29.25" customHeight="1" x14ac:dyDescent="0.2">
      <c r="Q57985" s="92" t="s">
        <v>50</v>
      </c>
      <c r="BF57985" s="101" t="s">
        <v>58</v>
      </c>
      <c r="BK57985" s="98" t="s">
        <v>70</v>
      </c>
    </row>
    <row r="57986" spans="17:63" ht="29.25" customHeight="1" x14ac:dyDescent="0.2">
      <c r="Q57986" s="92" t="s">
        <v>50</v>
      </c>
      <c r="BF57986" s="101" t="s">
        <v>58</v>
      </c>
      <c r="BK57986" s="98" t="s">
        <v>70</v>
      </c>
    </row>
    <row r="57987" spans="17:63" ht="29.25" customHeight="1" x14ac:dyDescent="0.2">
      <c r="Q57987" s="92" t="s">
        <v>50</v>
      </c>
      <c r="BF57987" s="101" t="s">
        <v>58</v>
      </c>
      <c r="BK57987" s="98" t="s">
        <v>70</v>
      </c>
    </row>
    <row r="57988" spans="17:63" ht="29.25" customHeight="1" x14ac:dyDescent="0.2">
      <c r="Q57988" s="92" t="s">
        <v>50</v>
      </c>
      <c r="BF57988" s="101" t="s">
        <v>58</v>
      </c>
      <c r="BK57988" s="98" t="s">
        <v>70</v>
      </c>
    </row>
    <row r="57989" spans="17:63" ht="29.25" customHeight="1" x14ac:dyDescent="0.2">
      <c r="Q57989" s="92" t="s">
        <v>50</v>
      </c>
      <c r="BF57989" s="101" t="s">
        <v>58</v>
      </c>
      <c r="BK57989" s="98" t="s">
        <v>70</v>
      </c>
    </row>
    <row r="57990" spans="17:63" ht="29.25" customHeight="1" x14ac:dyDescent="0.2">
      <c r="Q57990" s="92" t="s">
        <v>50</v>
      </c>
      <c r="BF57990" s="101" t="s">
        <v>58</v>
      </c>
      <c r="BK57990" s="98" t="s">
        <v>70</v>
      </c>
    </row>
    <row r="57991" spans="17:63" ht="29.25" customHeight="1" x14ac:dyDescent="0.2">
      <c r="Q57991" s="92" t="s">
        <v>50</v>
      </c>
      <c r="BF57991" s="101" t="s">
        <v>58</v>
      </c>
      <c r="BK57991" s="98" t="s">
        <v>70</v>
      </c>
    </row>
    <row r="57992" spans="17:63" ht="29.25" customHeight="1" x14ac:dyDescent="0.2">
      <c r="Q57992" s="92" t="s">
        <v>50</v>
      </c>
      <c r="BF57992" s="101" t="s">
        <v>58</v>
      </c>
      <c r="BK57992" s="98" t="s">
        <v>70</v>
      </c>
    </row>
    <row r="57993" spans="17:63" ht="29.25" customHeight="1" x14ac:dyDescent="0.2">
      <c r="Q57993" s="92" t="s">
        <v>50</v>
      </c>
      <c r="BF57993" s="101" t="s">
        <v>58</v>
      </c>
      <c r="BK57993" s="98" t="s">
        <v>70</v>
      </c>
    </row>
    <row r="57994" spans="17:63" ht="29.25" customHeight="1" x14ac:dyDescent="0.2">
      <c r="Q57994" s="92" t="s">
        <v>50</v>
      </c>
      <c r="BF57994" s="101" t="s">
        <v>58</v>
      </c>
      <c r="BK57994" s="98" t="s">
        <v>70</v>
      </c>
    </row>
    <row r="57995" spans="17:63" ht="29.25" customHeight="1" x14ac:dyDescent="0.2">
      <c r="Q57995" s="92" t="s">
        <v>50</v>
      </c>
      <c r="BF57995" s="101" t="s">
        <v>58</v>
      </c>
      <c r="BK57995" s="98" t="s">
        <v>70</v>
      </c>
    </row>
    <row r="57996" spans="17:63" ht="29.25" customHeight="1" x14ac:dyDescent="0.2">
      <c r="Q57996" s="92" t="s">
        <v>50</v>
      </c>
      <c r="BF57996" s="101" t="s">
        <v>58</v>
      </c>
      <c r="BK57996" s="98" t="s">
        <v>70</v>
      </c>
    </row>
    <row r="57997" spans="17:63" ht="29.25" customHeight="1" x14ac:dyDescent="0.2">
      <c r="Q57997" s="92" t="s">
        <v>50</v>
      </c>
      <c r="BF57997" s="101" t="s">
        <v>58</v>
      </c>
      <c r="BK57997" s="98" t="s">
        <v>70</v>
      </c>
    </row>
    <row r="57998" spans="17:63" ht="29.25" customHeight="1" x14ac:dyDescent="0.2">
      <c r="Q57998" s="92" t="s">
        <v>50</v>
      </c>
      <c r="BF57998" s="101" t="s">
        <v>58</v>
      </c>
      <c r="BK57998" s="98" t="s">
        <v>70</v>
      </c>
    </row>
    <row r="57999" spans="17:63" ht="29.25" customHeight="1" x14ac:dyDescent="0.2">
      <c r="Q57999" s="92" t="s">
        <v>50</v>
      </c>
      <c r="BF57999" s="101" t="s">
        <v>58</v>
      </c>
      <c r="BK57999" s="98" t="s">
        <v>70</v>
      </c>
    </row>
    <row r="58000" spans="17:63" ht="29.25" customHeight="1" x14ac:dyDescent="0.2">
      <c r="Q58000" s="92" t="s">
        <v>50</v>
      </c>
      <c r="BF58000" s="101" t="s">
        <v>58</v>
      </c>
      <c r="BK58000" s="98" t="s">
        <v>70</v>
      </c>
    </row>
    <row r="58001" spans="17:63" ht="29.25" customHeight="1" x14ac:dyDescent="0.2">
      <c r="Q58001" s="92" t="s">
        <v>50</v>
      </c>
      <c r="BF58001" s="101" t="s">
        <v>58</v>
      </c>
      <c r="BK58001" s="98" t="s">
        <v>70</v>
      </c>
    </row>
    <row r="58002" spans="17:63" ht="29.25" customHeight="1" x14ac:dyDescent="0.2">
      <c r="Q58002" s="92" t="s">
        <v>50</v>
      </c>
      <c r="BF58002" s="101" t="s">
        <v>58</v>
      </c>
      <c r="BK58002" s="98" t="s">
        <v>70</v>
      </c>
    </row>
    <row r="58003" spans="17:63" ht="29.25" customHeight="1" x14ac:dyDescent="0.2">
      <c r="Q58003" s="92" t="s">
        <v>50</v>
      </c>
      <c r="BF58003" s="101" t="s">
        <v>58</v>
      </c>
      <c r="BK58003" s="98" t="s">
        <v>70</v>
      </c>
    </row>
    <row r="58004" spans="17:63" ht="29.25" customHeight="1" x14ac:dyDescent="0.2">
      <c r="Q58004" s="92" t="s">
        <v>50</v>
      </c>
      <c r="BF58004" s="101" t="s">
        <v>58</v>
      </c>
      <c r="BK58004" s="98" t="s">
        <v>70</v>
      </c>
    </row>
    <row r="58005" spans="17:63" ht="29.25" customHeight="1" x14ac:dyDescent="0.2">
      <c r="Q58005" s="92" t="s">
        <v>50</v>
      </c>
      <c r="BF58005" s="101" t="s">
        <v>58</v>
      </c>
      <c r="BK58005" s="98" t="s">
        <v>70</v>
      </c>
    </row>
    <row r="58006" spans="17:63" ht="29.25" customHeight="1" x14ac:dyDescent="0.2">
      <c r="Q58006" s="92" t="s">
        <v>50</v>
      </c>
      <c r="BF58006" s="101" t="s">
        <v>58</v>
      </c>
      <c r="BK58006" s="98" t="s">
        <v>70</v>
      </c>
    </row>
    <row r="58007" spans="17:63" ht="29.25" customHeight="1" x14ac:dyDescent="0.2">
      <c r="Q58007" s="92" t="s">
        <v>50</v>
      </c>
      <c r="BF58007" s="101" t="s">
        <v>58</v>
      </c>
      <c r="BK58007" s="98" t="s">
        <v>70</v>
      </c>
    </row>
    <row r="58008" spans="17:63" ht="29.25" customHeight="1" x14ac:dyDescent="0.2">
      <c r="Q58008" s="92" t="s">
        <v>50</v>
      </c>
      <c r="BF58008" s="101" t="s">
        <v>58</v>
      </c>
      <c r="BK58008" s="98" t="s">
        <v>70</v>
      </c>
    </row>
    <row r="58009" spans="17:63" ht="29.25" customHeight="1" x14ac:dyDescent="0.2">
      <c r="Q58009" s="92" t="s">
        <v>50</v>
      </c>
      <c r="BF58009" s="101" t="s">
        <v>58</v>
      </c>
      <c r="BK58009" s="98" t="s">
        <v>70</v>
      </c>
    </row>
    <row r="58010" spans="17:63" ht="29.25" customHeight="1" x14ac:dyDescent="0.2">
      <c r="Q58010" s="92" t="s">
        <v>50</v>
      </c>
      <c r="BF58010" s="101" t="s">
        <v>58</v>
      </c>
      <c r="BK58010" s="98" t="s">
        <v>70</v>
      </c>
    </row>
    <row r="58011" spans="17:63" ht="29.25" customHeight="1" x14ac:dyDescent="0.2">
      <c r="Q58011" s="92" t="s">
        <v>50</v>
      </c>
      <c r="BF58011" s="101" t="s">
        <v>58</v>
      </c>
      <c r="BK58011" s="98" t="s">
        <v>70</v>
      </c>
    </row>
    <row r="58012" spans="17:63" ht="29.25" customHeight="1" x14ac:dyDescent="0.2">
      <c r="Q58012" s="92" t="s">
        <v>50</v>
      </c>
      <c r="BF58012" s="101" t="s">
        <v>58</v>
      </c>
      <c r="BK58012" s="98" t="s">
        <v>70</v>
      </c>
    </row>
    <row r="58013" spans="17:63" ht="29.25" customHeight="1" x14ac:dyDescent="0.2">
      <c r="Q58013" s="92" t="s">
        <v>50</v>
      </c>
      <c r="BF58013" s="101" t="s">
        <v>58</v>
      </c>
      <c r="BK58013" s="98" t="s">
        <v>70</v>
      </c>
    </row>
    <row r="58014" spans="17:63" ht="29.25" customHeight="1" x14ac:dyDescent="0.2">
      <c r="Q58014" s="92" t="s">
        <v>50</v>
      </c>
      <c r="BF58014" s="101" t="s">
        <v>58</v>
      </c>
      <c r="BK58014" s="98" t="s">
        <v>70</v>
      </c>
    </row>
    <row r="58015" spans="17:63" ht="29.25" customHeight="1" x14ac:dyDescent="0.2">
      <c r="Q58015" s="92" t="s">
        <v>50</v>
      </c>
      <c r="BF58015" s="101" t="s">
        <v>58</v>
      </c>
      <c r="BK58015" s="98" t="s">
        <v>70</v>
      </c>
    </row>
    <row r="58016" spans="17:63" ht="29.25" customHeight="1" x14ac:dyDescent="0.2">
      <c r="Q58016" s="92" t="s">
        <v>50</v>
      </c>
      <c r="BF58016" s="101" t="s">
        <v>58</v>
      </c>
      <c r="BK58016" s="98" t="s">
        <v>70</v>
      </c>
    </row>
    <row r="58017" spans="17:63" ht="29.25" customHeight="1" x14ac:dyDescent="0.2">
      <c r="Q58017" s="92" t="s">
        <v>50</v>
      </c>
      <c r="BF58017" s="101" t="s">
        <v>58</v>
      </c>
      <c r="BK58017" s="98" t="s">
        <v>70</v>
      </c>
    </row>
    <row r="58018" spans="17:63" ht="29.25" customHeight="1" x14ac:dyDescent="0.2">
      <c r="Q58018" s="92" t="s">
        <v>50</v>
      </c>
      <c r="BF58018" s="101" t="s">
        <v>58</v>
      </c>
      <c r="BK58018" s="98" t="s">
        <v>70</v>
      </c>
    </row>
    <row r="58019" spans="17:63" ht="29.25" customHeight="1" x14ac:dyDescent="0.2">
      <c r="Q58019" s="92" t="s">
        <v>50</v>
      </c>
      <c r="BF58019" s="101" t="s">
        <v>58</v>
      </c>
      <c r="BK58019" s="98" t="s">
        <v>70</v>
      </c>
    </row>
    <row r="58020" spans="17:63" ht="29.25" customHeight="1" x14ac:dyDescent="0.2">
      <c r="Q58020" s="92" t="s">
        <v>50</v>
      </c>
      <c r="BF58020" s="101" t="s">
        <v>58</v>
      </c>
      <c r="BK58020" s="98" t="s">
        <v>70</v>
      </c>
    </row>
    <row r="58021" spans="17:63" ht="29.25" customHeight="1" x14ac:dyDescent="0.2">
      <c r="Q58021" s="92" t="s">
        <v>50</v>
      </c>
      <c r="BF58021" s="101" t="s">
        <v>58</v>
      </c>
      <c r="BK58021" s="98" t="s">
        <v>70</v>
      </c>
    </row>
    <row r="58022" spans="17:63" ht="29.25" customHeight="1" x14ac:dyDescent="0.2">
      <c r="Q58022" s="92" t="s">
        <v>50</v>
      </c>
      <c r="BF58022" s="101" t="s">
        <v>58</v>
      </c>
      <c r="BK58022" s="98" t="s">
        <v>70</v>
      </c>
    </row>
    <row r="58023" spans="17:63" ht="29.25" customHeight="1" x14ac:dyDescent="0.2">
      <c r="Q58023" s="92" t="s">
        <v>50</v>
      </c>
      <c r="BF58023" s="101" t="s">
        <v>58</v>
      </c>
      <c r="BK58023" s="98" t="s">
        <v>70</v>
      </c>
    </row>
    <row r="58024" spans="17:63" ht="29.25" customHeight="1" x14ac:dyDescent="0.2">
      <c r="Q58024" s="92" t="s">
        <v>50</v>
      </c>
      <c r="BF58024" s="101" t="s">
        <v>58</v>
      </c>
      <c r="BK58024" s="98" t="s">
        <v>70</v>
      </c>
    </row>
    <row r="58025" spans="17:63" ht="29.25" customHeight="1" x14ac:dyDescent="0.2">
      <c r="Q58025" s="92" t="s">
        <v>50</v>
      </c>
      <c r="BF58025" s="101" t="s">
        <v>58</v>
      </c>
      <c r="BK58025" s="98" t="s">
        <v>70</v>
      </c>
    </row>
    <row r="58026" spans="17:63" ht="29.25" customHeight="1" x14ac:dyDescent="0.2">
      <c r="Q58026" s="92" t="s">
        <v>50</v>
      </c>
      <c r="BF58026" s="101" t="s">
        <v>58</v>
      </c>
      <c r="BK58026" s="98" t="s">
        <v>70</v>
      </c>
    </row>
    <row r="58027" spans="17:63" ht="29.25" customHeight="1" x14ac:dyDescent="0.2">
      <c r="Q58027" s="92" t="s">
        <v>50</v>
      </c>
      <c r="BF58027" s="101" t="s">
        <v>58</v>
      </c>
      <c r="BK58027" s="98" t="s">
        <v>70</v>
      </c>
    </row>
    <row r="58028" spans="17:63" ht="29.25" customHeight="1" x14ac:dyDescent="0.2">
      <c r="Q58028" s="92" t="s">
        <v>50</v>
      </c>
      <c r="BF58028" s="101" t="s">
        <v>58</v>
      </c>
      <c r="BK58028" s="98" t="s">
        <v>70</v>
      </c>
    </row>
    <row r="58029" spans="17:63" ht="29.25" customHeight="1" x14ac:dyDescent="0.2">
      <c r="Q58029" s="92" t="s">
        <v>50</v>
      </c>
      <c r="BF58029" s="101" t="s">
        <v>58</v>
      </c>
      <c r="BK58029" s="98" t="s">
        <v>70</v>
      </c>
    </row>
    <row r="58030" spans="17:63" ht="29.25" customHeight="1" x14ac:dyDescent="0.2">
      <c r="Q58030" s="92" t="s">
        <v>50</v>
      </c>
      <c r="BF58030" s="101" t="s">
        <v>58</v>
      </c>
      <c r="BK58030" s="98" t="s">
        <v>70</v>
      </c>
    </row>
    <row r="58031" spans="17:63" ht="29.25" customHeight="1" x14ac:dyDescent="0.2">
      <c r="Q58031" s="92" t="s">
        <v>50</v>
      </c>
      <c r="BF58031" s="101" t="s">
        <v>58</v>
      </c>
      <c r="BK58031" s="98" t="s">
        <v>70</v>
      </c>
    </row>
    <row r="58032" spans="17:63" ht="29.25" customHeight="1" x14ac:dyDescent="0.2">
      <c r="Q58032" s="92" t="s">
        <v>50</v>
      </c>
      <c r="BF58032" s="101" t="s">
        <v>58</v>
      </c>
      <c r="BK58032" s="98" t="s">
        <v>70</v>
      </c>
    </row>
    <row r="58033" spans="17:63" ht="29.25" customHeight="1" x14ac:dyDescent="0.2">
      <c r="Q58033" s="92" t="s">
        <v>50</v>
      </c>
      <c r="BF58033" s="101" t="s">
        <v>58</v>
      </c>
      <c r="BK58033" s="98" t="s">
        <v>70</v>
      </c>
    </row>
    <row r="58034" spans="17:63" ht="29.25" customHeight="1" x14ac:dyDescent="0.2">
      <c r="Q58034" s="92" t="s">
        <v>50</v>
      </c>
      <c r="BF58034" s="101" t="s">
        <v>58</v>
      </c>
      <c r="BK58034" s="98" t="s">
        <v>70</v>
      </c>
    </row>
    <row r="58035" spans="17:63" ht="29.25" customHeight="1" x14ac:dyDescent="0.2">
      <c r="Q58035" s="92" t="s">
        <v>50</v>
      </c>
      <c r="BF58035" s="101" t="s">
        <v>58</v>
      </c>
      <c r="BK58035" s="98" t="s">
        <v>70</v>
      </c>
    </row>
    <row r="58036" spans="17:63" ht="29.25" customHeight="1" x14ac:dyDescent="0.2">
      <c r="Q58036" s="92" t="s">
        <v>50</v>
      </c>
      <c r="BF58036" s="101" t="s">
        <v>58</v>
      </c>
      <c r="BK58036" s="98" t="s">
        <v>70</v>
      </c>
    </row>
    <row r="58037" spans="17:63" ht="29.25" customHeight="1" x14ac:dyDescent="0.2">
      <c r="Q58037" s="92" t="s">
        <v>50</v>
      </c>
      <c r="BF58037" s="101" t="s">
        <v>58</v>
      </c>
      <c r="BK58037" s="98" t="s">
        <v>70</v>
      </c>
    </row>
    <row r="58038" spans="17:63" ht="29.25" customHeight="1" x14ac:dyDescent="0.2">
      <c r="Q58038" s="92" t="s">
        <v>50</v>
      </c>
      <c r="BF58038" s="101" t="s">
        <v>58</v>
      </c>
      <c r="BK58038" s="98" t="s">
        <v>70</v>
      </c>
    </row>
    <row r="58039" spans="17:63" ht="29.25" customHeight="1" x14ac:dyDescent="0.2">
      <c r="Q58039" s="92" t="s">
        <v>50</v>
      </c>
      <c r="BF58039" s="101" t="s">
        <v>58</v>
      </c>
      <c r="BK58039" s="98" t="s">
        <v>70</v>
      </c>
    </row>
    <row r="58040" spans="17:63" ht="29.25" customHeight="1" x14ac:dyDescent="0.2">
      <c r="Q58040" s="92" t="s">
        <v>50</v>
      </c>
      <c r="BF58040" s="101" t="s">
        <v>58</v>
      </c>
      <c r="BK58040" s="98" t="s">
        <v>70</v>
      </c>
    </row>
    <row r="58041" spans="17:63" ht="29.25" customHeight="1" x14ac:dyDescent="0.2">
      <c r="Q58041" s="92" t="s">
        <v>50</v>
      </c>
      <c r="BF58041" s="101" t="s">
        <v>58</v>
      </c>
      <c r="BK58041" s="98" t="s">
        <v>70</v>
      </c>
    </row>
    <row r="58042" spans="17:63" ht="29.25" customHeight="1" x14ac:dyDescent="0.2">
      <c r="Q58042" s="92" t="s">
        <v>50</v>
      </c>
      <c r="BF58042" s="101" t="s">
        <v>58</v>
      </c>
      <c r="BK58042" s="98" t="s">
        <v>70</v>
      </c>
    </row>
    <row r="58043" spans="17:63" ht="29.25" customHeight="1" x14ac:dyDescent="0.2">
      <c r="Q58043" s="92" t="s">
        <v>50</v>
      </c>
      <c r="BF58043" s="101" t="s">
        <v>58</v>
      </c>
      <c r="BK58043" s="98" t="s">
        <v>70</v>
      </c>
    </row>
    <row r="58044" spans="17:63" ht="29.25" customHeight="1" x14ac:dyDescent="0.2">
      <c r="Q58044" s="92" t="s">
        <v>50</v>
      </c>
      <c r="BF58044" s="101" t="s">
        <v>58</v>
      </c>
      <c r="BK58044" s="98" t="s">
        <v>70</v>
      </c>
    </row>
    <row r="58045" spans="17:63" ht="29.25" customHeight="1" x14ac:dyDescent="0.2">
      <c r="Q58045" s="92" t="s">
        <v>50</v>
      </c>
      <c r="BF58045" s="101" t="s">
        <v>58</v>
      </c>
      <c r="BK58045" s="98" t="s">
        <v>70</v>
      </c>
    </row>
    <row r="58046" spans="17:63" ht="29.25" customHeight="1" x14ac:dyDescent="0.2">
      <c r="Q58046" s="92" t="s">
        <v>50</v>
      </c>
      <c r="BF58046" s="101" t="s">
        <v>58</v>
      </c>
      <c r="BK58046" s="98" t="s">
        <v>70</v>
      </c>
    </row>
    <row r="58047" spans="17:63" ht="29.25" customHeight="1" x14ac:dyDescent="0.2">
      <c r="Q58047" s="92" t="s">
        <v>50</v>
      </c>
      <c r="BF58047" s="101" t="s">
        <v>58</v>
      </c>
      <c r="BK58047" s="98" t="s">
        <v>70</v>
      </c>
    </row>
    <row r="58048" spans="17:63" ht="29.25" customHeight="1" x14ac:dyDescent="0.2">
      <c r="Q58048" s="92" t="s">
        <v>50</v>
      </c>
      <c r="BF58048" s="101" t="s">
        <v>58</v>
      </c>
      <c r="BK58048" s="98" t="s">
        <v>70</v>
      </c>
    </row>
    <row r="58049" spans="17:63" ht="29.25" customHeight="1" x14ac:dyDescent="0.2">
      <c r="Q58049" s="92" t="s">
        <v>50</v>
      </c>
      <c r="BF58049" s="101" t="s">
        <v>58</v>
      </c>
      <c r="BK58049" s="98" t="s">
        <v>70</v>
      </c>
    </row>
    <row r="58050" spans="17:63" ht="29.25" customHeight="1" x14ac:dyDescent="0.2">
      <c r="Q58050" s="92" t="s">
        <v>50</v>
      </c>
      <c r="BF58050" s="101" t="s">
        <v>58</v>
      </c>
      <c r="BK58050" s="98" t="s">
        <v>70</v>
      </c>
    </row>
    <row r="58051" spans="17:63" ht="29.25" customHeight="1" x14ac:dyDescent="0.2">
      <c r="Q58051" s="92" t="s">
        <v>50</v>
      </c>
      <c r="BF58051" s="101" t="s">
        <v>58</v>
      </c>
      <c r="BK58051" s="98" t="s">
        <v>70</v>
      </c>
    </row>
    <row r="58052" spans="17:63" ht="29.25" customHeight="1" x14ac:dyDescent="0.2">
      <c r="Q58052" s="92" t="s">
        <v>50</v>
      </c>
      <c r="BF58052" s="101" t="s">
        <v>58</v>
      </c>
      <c r="BK58052" s="98" t="s">
        <v>70</v>
      </c>
    </row>
    <row r="58053" spans="17:63" ht="29.25" customHeight="1" x14ac:dyDescent="0.2">
      <c r="Q58053" s="92" t="s">
        <v>50</v>
      </c>
      <c r="BF58053" s="101" t="s">
        <v>58</v>
      </c>
      <c r="BK58053" s="98" t="s">
        <v>70</v>
      </c>
    </row>
    <row r="58054" spans="17:63" ht="29.25" customHeight="1" x14ac:dyDescent="0.2">
      <c r="Q58054" s="92" t="s">
        <v>50</v>
      </c>
      <c r="BF58054" s="101" t="s">
        <v>58</v>
      </c>
      <c r="BK58054" s="98" t="s">
        <v>70</v>
      </c>
    </row>
    <row r="58055" spans="17:63" ht="29.25" customHeight="1" x14ac:dyDescent="0.2">
      <c r="Q58055" s="92" t="s">
        <v>50</v>
      </c>
      <c r="BF58055" s="101" t="s">
        <v>58</v>
      </c>
      <c r="BK58055" s="98" t="s">
        <v>70</v>
      </c>
    </row>
    <row r="58056" spans="17:63" ht="29.25" customHeight="1" x14ac:dyDescent="0.2">
      <c r="Q58056" s="92" t="s">
        <v>50</v>
      </c>
      <c r="BF58056" s="101" t="s">
        <v>58</v>
      </c>
      <c r="BK58056" s="98" t="s">
        <v>70</v>
      </c>
    </row>
    <row r="58057" spans="17:63" ht="29.25" customHeight="1" x14ac:dyDescent="0.2">
      <c r="Q58057" s="92" t="s">
        <v>50</v>
      </c>
      <c r="BF58057" s="101" t="s">
        <v>58</v>
      </c>
      <c r="BK58057" s="98" t="s">
        <v>70</v>
      </c>
    </row>
    <row r="58058" spans="17:63" ht="29.25" customHeight="1" x14ac:dyDescent="0.2">
      <c r="Q58058" s="92" t="s">
        <v>50</v>
      </c>
      <c r="BF58058" s="101" t="s">
        <v>58</v>
      </c>
      <c r="BK58058" s="98" t="s">
        <v>70</v>
      </c>
    </row>
    <row r="58059" spans="17:63" ht="29.25" customHeight="1" x14ac:dyDescent="0.2">
      <c r="Q58059" s="92" t="s">
        <v>50</v>
      </c>
      <c r="BF58059" s="101" t="s">
        <v>58</v>
      </c>
      <c r="BK58059" s="98" t="s">
        <v>70</v>
      </c>
    </row>
    <row r="58060" spans="17:63" ht="29.25" customHeight="1" x14ac:dyDescent="0.2">
      <c r="Q58060" s="92" t="s">
        <v>50</v>
      </c>
      <c r="BF58060" s="101" t="s">
        <v>58</v>
      </c>
      <c r="BK58060" s="98" t="s">
        <v>70</v>
      </c>
    </row>
    <row r="58061" spans="17:63" ht="29.25" customHeight="1" x14ac:dyDescent="0.2">
      <c r="Q58061" s="92" t="s">
        <v>50</v>
      </c>
      <c r="BF58061" s="101" t="s">
        <v>58</v>
      </c>
      <c r="BK58061" s="98" t="s">
        <v>70</v>
      </c>
    </row>
    <row r="58062" spans="17:63" ht="29.25" customHeight="1" x14ac:dyDescent="0.2">
      <c r="Q58062" s="92" t="s">
        <v>50</v>
      </c>
      <c r="BF58062" s="101" t="s">
        <v>58</v>
      </c>
      <c r="BK58062" s="98" t="s">
        <v>70</v>
      </c>
    </row>
    <row r="58063" spans="17:63" ht="29.25" customHeight="1" x14ac:dyDescent="0.2">
      <c r="Q58063" s="92" t="s">
        <v>50</v>
      </c>
      <c r="BF58063" s="101" t="s">
        <v>58</v>
      </c>
      <c r="BK58063" s="98" t="s">
        <v>70</v>
      </c>
    </row>
    <row r="58064" spans="17:63" ht="29.25" customHeight="1" x14ac:dyDescent="0.2">
      <c r="Q58064" s="92" t="s">
        <v>50</v>
      </c>
      <c r="BF58064" s="101" t="s">
        <v>58</v>
      </c>
      <c r="BK58064" s="98" t="s">
        <v>70</v>
      </c>
    </row>
    <row r="58065" spans="17:63" ht="29.25" customHeight="1" x14ac:dyDescent="0.2">
      <c r="Q58065" s="92" t="s">
        <v>50</v>
      </c>
      <c r="BF58065" s="101" t="s">
        <v>58</v>
      </c>
      <c r="BK58065" s="98" t="s">
        <v>70</v>
      </c>
    </row>
    <row r="58066" spans="17:63" ht="29.25" customHeight="1" x14ac:dyDescent="0.2">
      <c r="Q58066" s="92" t="s">
        <v>50</v>
      </c>
      <c r="BF58066" s="101" t="s">
        <v>58</v>
      </c>
      <c r="BK58066" s="98" t="s">
        <v>70</v>
      </c>
    </row>
    <row r="58067" spans="17:63" ht="29.25" customHeight="1" x14ac:dyDescent="0.2">
      <c r="Q58067" s="92" t="s">
        <v>50</v>
      </c>
      <c r="BF58067" s="101" t="s">
        <v>58</v>
      </c>
      <c r="BK58067" s="98" t="s">
        <v>70</v>
      </c>
    </row>
    <row r="58068" spans="17:63" ht="29.25" customHeight="1" x14ac:dyDescent="0.2">
      <c r="Q58068" s="92" t="s">
        <v>50</v>
      </c>
      <c r="BF58068" s="101" t="s">
        <v>58</v>
      </c>
      <c r="BK58068" s="98" t="s">
        <v>70</v>
      </c>
    </row>
    <row r="58069" spans="17:63" ht="29.25" customHeight="1" x14ac:dyDescent="0.2">
      <c r="Q58069" s="92" t="s">
        <v>50</v>
      </c>
      <c r="BF58069" s="101" t="s">
        <v>58</v>
      </c>
      <c r="BK58069" s="98" t="s">
        <v>70</v>
      </c>
    </row>
    <row r="58070" spans="17:63" ht="29.25" customHeight="1" x14ac:dyDescent="0.2">
      <c r="Q58070" s="92" t="s">
        <v>50</v>
      </c>
      <c r="BF58070" s="101" t="s">
        <v>58</v>
      </c>
      <c r="BK58070" s="98" t="s">
        <v>70</v>
      </c>
    </row>
    <row r="58071" spans="17:63" ht="29.25" customHeight="1" x14ac:dyDescent="0.2">
      <c r="Q58071" s="92" t="s">
        <v>50</v>
      </c>
      <c r="BF58071" s="101" t="s">
        <v>58</v>
      </c>
      <c r="BK58071" s="98" t="s">
        <v>70</v>
      </c>
    </row>
    <row r="58072" spans="17:63" ht="29.25" customHeight="1" x14ac:dyDescent="0.2">
      <c r="Q58072" s="92" t="s">
        <v>50</v>
      </c>
      <c r="BF58072" s="101" t="s">
        <v>58</v>
      </c>
      <c r="BK58072" s="98" t="s">
        <v>70</v>
      </c>
    </row>
    <row r="58073" spans="17:63" ht="29.25" customHeight="1" x14ac:dyDescent="0.2">
      <c r="Q58073" s="92" t="s">
        <v>50</v>
      </c>
      <c r="BF58073" s="101" t="s">
        <v>58</v>
      </c>
      <c r="BK58073" s="98" t="s">
        <v>70</v>
      </c>
    </row>
    <row r="58074" spans="17:63" ht="29.25" customHeight="1" x14ac:dyDescent="0.2">
      <c r="Q58074" s="92" t="s">
        <v>50</v>
      </c>
      <c r="BF58074" s="101" t="s">
        <v>58</v>
      </c>
      <c r="BK58074" s="98" t="s">
        <v>70</v>
      </c>
    </row>
    <row r="58075" spans="17:63" ht="29.25" customHeight="1" x14ac:dyDescent="0.2">
      <c r="Q58075" s="92" t="s">
        <v>50</v>
      </c>
      <c r="BF58075" s="101" t="s">
        <v>58</v>
      </c>
      <c r="BK58075" s="98" t="s">
        <v>70</v>
      </c>
    </row>
    <row r="58076" spans="17:63" ht="29.25" customHeight="1" x14ac:dyDescent="0.2">
      <c r="Q58076" s="92" t="s">
        <v>50</v>
      </c>
      <c r="BF58076" s="101" t="s">
        <v>58</v>
      </c>
      <c r="BK58076" s="98" t="s">
        <v>70</v>
      </c>
    </row>
    <row r="58077" spans="17:63" ht="29.25" customHeight="1" x14ac:dyDescent="0.2">
      <c r="Q58077" s="92" t="s">
        <v>50</v>
      </c>
      <c r="BF58077" s="101" t="s">
        <v>58</v>
      </c>
      <c r="BK58077" s="98" t="s">
        <v>70</v>
      </c>
    </row>
    <row r="58078" spans="17:63" ht="29.25" customHeight="1" x14ac:dyDescent="0.2">
      <c r="Q58078" s="92" t="s">
        <v>50</v>
      </c>
      <c r="BF58078" s="101" t="s">
        <v>58</v>
      </c>
      <c r="BK58078" s="98" t="s">
        <v>70</v>
      </c>
    </row>
    <row r="58079" spans="17:63" ht="29.25" customHeight="1" x14ac:dyDescent="0.2">
      <c r="Q58079" s="92" t="s">
        <v>50</v>
      </c>
      <c r="BF58079" s="101" t="s">
        <v>58</v>
      </c>
      <c r="BK58079" s="98" t="s">
        <v>70</v>
      </c>
    </row>
    <row r="58080" spans="17:63" ht="29.25" customHeight="1" x14ac:dyDescent="0.2">
      <c r="Q58080" s="92" t="s">
        <v>50</v>
      </c>
      <c r="BF58080" s="101" t="s">
        <v>58</v>
      </c>
      <c r="BK58080" s="98" t="s">
        <v>70</v>
      </c>
    </row>
    <row r="58081" spans="17:63" ht="29.25" customHeight="1" x14ac:dyDescent="0.2">
      <c r="Q58081" s="92" t="s">
        <v>50</v>
      </c>
      <c r="BF58081" s="101" t="s">
        <v>58</v>
      </c>
      <c r="BK58081" s="98" t="s">
        <v>70</v>
      </c>
    </row>
    <row r="58082" spans="17:63" ht="29.25" customHeight="1" x14ac:dyDescent="0.2">
      <c r="Q58082" s="92" t="s">
        <v>50</v>
      </c>
      <c r="BF58082" s="101" t="s">
        <v>58</v>
      </c>
      <c r="BK58082" s="98" t="s">
        <v>70</v>
      </c>
    </row>
    <row r="58083" spans="17:63" ht="29.25" customHeight="1" x14ac:dyDescent="0.2">
      <c r="Q58083" s="92" t="s">
        <v>50</v>
      </c>
      <c r="BF58083" s="101" t="s">
        <v>58</v>
      </c>
      <c r="BK58083" s="98" t="s">
        <v>70</v>
      </c>
    </row>
    <row r="58084" spans="17:63" ht="29.25" customHeight="1" x14ac:dyDescent="0.2">
      <c r="Q58084" s="92" t="s">
        <v>50</v>
      </c>
      <c r="BF58084" s="101" t="s">
        <v>58</v>
      </c>
      <c r="BK58084" s="98" t="s">
        <v>70</v>
      </c>
    </row>
    <row r="58085" spans="17:63" ht="29.25" customHeight="1" x14ac:dyDescent="0.2">
      <c r="Q58085" s="92" t="s">
        <v>50</v>
      </c>
      <c r="BF58085" s="101" t="s">
        <v>58</v>
      </c>
      <c r="BK58085" s="98" t="s">
        <v>70</v>
      </c>
    </row>
    <row r="58086" spans="17:63" ht="29.25" customHeight="1" x14ac:dyDescent="0.2">
      <c r="Q58086" s="92" t="s">
        <v>50</v>
      </c>
      <c r="BF58086" s="101" t="s">
        <v>58</v>
      </c>
      <c r="BK58086" s="98" t="s">
        <v>70</v>
      </c>
    </row>
    <row r="58087" spans="17:63" ht="29.25" customHeight="1" x14ac:dyDescent="0.2">
      <c r="Q58087" s="92" t="s">
        <v>50</v>
      </c>
      <c r="BF58087" s="101" t="s">
        <v>58</v>
      </c>
      <c r="BK58087" s="98" t="s">
        <v>70</v>
      </c>
    </row>
    <row r="58088" spans="17:63" ht="29.25" customHeight="1" x14ac:dyDescent="0.2">
      <c r="Q58088" s="92" t="s">
        <v>50</v>
      </c>
      <c r="BF58088" s="101" t="s">
        <v>58</v>
      </c>
      <c r="BK58088" s="98" t="s">
        <v>70</v>
      </c>
    </row>
    <row r="58089" spans="17:63" ht="29.25" customHeight="1" x14ac:dyDescent="0.2">
      <c r="Q58089" s="92" t="s">
        <v>50</v>
      </c>
      <c r="BF58089" s="101" t="s">
        <v>58</v>
      </c>
      <c r="BK58089" s="98" t="s">
        <v>70</v>
      </c>
    </row>
    <row r="58090" spans="17:63" ht="29.25" customHeight="1" x14ac:dyDescent="0.2">
      <c r="Q58090" s="92" t="s">
        <v>50</v>
      </c>
      <c r="BF58090" s="101" t="s">
        <v>58</v>
      </c>
      <c r="BK58090" s="98" t="s">
        <v>70</v>
      </c>
    </row>
    <row r="58091" spans="17:63" ht="29.25" customHeight="1" x14ac:dyDescent="0.2">
      <c r="Q58091" s="92" t="s">
        <v>50</v>
      </c>
      <c r="BF58091" s="101" t="s">
        <v>58</v>
      </c>
      <c r="BK58091" s="98" t="s">
        <v>70</v>
      </c>
    </row>
    <row r="58092" spans="17:63" ht="29.25" customHeight="1" x14ac:dyDescent="0.2">
      <c r="Q58092" s="92" t="s">
        <v>50</v>
      </c>
      <c r="BF58092" s="101" t="s">
        <v>58</v>
      </c>
      <c r="BK58092" s="98" t="s">
        <v>70</v>
      </c>
    </row>
    <row r="58093" spans="17:63" ht="29.25" customHeight="1" x14ac:dyDescent="0.2">
      <c r="Q58093" s="92" t="s">
        <v>50</v>
      </c>
      <c r="BF58093" s="101" t="s">
        <v>58</v>
      </c>
      <c r="BK58093" s="98" t="s">
        <v>70</v>
      </c>
    </row>
    <row r="58094" spans="17:63" ht="29.25" customHeight="1" x14ac:dyDescent="0.2">
      <c r="Q58094" s="92" t="s">
        <v>50</v>
      </c>
      <c r="BF58094" s="101" t="s">
        <v>58</v>
      </c>
      <c r="BK58094" s="98" t="s">
        <v>70</v>
      </c>
    </row>
    <row r="58095" spans="17:63" ht="29.25" customHeight="1" x14ac:dyDescent="0.2">
      <c r="Q58095" s="92" t="s">
        <v>50</v>
      </c>
      <c r="BF58095" s="101" t="s">
        <v>58</v>
      </c>
      <c r="BK58095" s="98" t="s">
        <v>70</v>
      </c>
    </row>
    <row r="58096" spans="17:63" ht="29.25" customHeight="1" x14ac:dyDescent="0.2">
      <c r="Q58096" s="92" t="s">
        <v>50</v>
      </c>
      <c r="BF58096" s="101" t="s">
        <v>58</v>
      </c>
      <c r="BK58096" s="98" t="s">
        <v>70</v>
      </c>
    </row>
    <row r="58097" spans="17:63" ht="29.25" customHeight="1" x14ac:dyDescent="0.2">
      <c r="Q58097" s="92" t="s">
        <v>50</v>
      </c>
      <c r="BF58097" s="101" t="s">
        <v>58</v>
      </c>
      <c r="BK58097" s="98" t="s">
        <v>70</v>
      </c>
    </row>
    <row r="58098" spans="17:63" ht="29.25" customHeight="1" x14ac:dyDescent="0.2">
      <c r="Q58098" s="92" t="s">
        <v>50</v>
      </c>
      <c r="BF58098" s="101" t="s">
        <v>58</v>
      </c>
      <c r="BK58098" s="98" t="s">
        <v>70</v>
      </c>
    </row>
    <row r="58099" spans="17:63" ht="29.25" customHeight="1" x14ac:dyDescent="0.2">
      <c r="Q58099" s="92" t="s">
        <v>50</v>
      </c>
      <c r="BF58099" s="101" t="s">
        <v>58</v>
      </c>
      <c r="BK58099" s="98" t="s">
        <v>70</v>
      </c>
    </row>
    <row r="58100" spans="17:63" ht="29.25" customHeight="1" x14ac:dyDescent="0.2">
      <c r="Q58100" s="92" t="s">
        <v>50</v>
      </c>
      <c r="BF58100" s="101" t="s">
        <v>58</v>
      </c>
      <c r="BK58100" s="98" t="s">
        <v>70</v>
      </c>
    </row>
    <row r="58101" spans="17:63" ht="29.25" customHeight="1" x14ac:dyDescent="0.2">
      <c r="Q58101" s="92" t="s">
        <v>50</v>
      </c>
      <c r="BF58101" s="101" t="s">
        <v>58</v>
      </c>
      <c r="BK58101" s="98" t="s">
        <v>70</v>
      </c>
    </row>
    <row r="58102" spans="17:63" ht="29.25" customHeight="1" x14ac:dyDescent="0.2">
      <c r="Q58102" s="92" t="s">
        <v>50</v>
      </c>
      <c r="BF58102" s="101" t="s">
        <v>58</v>
      </c>
      <c r="BK58102" s="98" t="s">
        <v>70</v>
      </c>
    </row>
    <row r="58103" spans="17:63" ht="29.25" customHeight="1" x14ac:dyDescent="0.2">
      <c r="Q58103" s="92" t="s">
        <v>50</v>
      </c>
      <c r="BF58103" s="101" t="s">
        <v>58</v>
      </c>
      <c r="BK58103" s="98" t="s">
        <v>70</v>
      </c>
    </row>
    <row r="58104" spans="17:63" ht="29.25" customHeight="1" x14ac:dyDescent="0.2">
      <c r="Q58104" s="92" t="s">
        <v>50</v>
      </c>
      <c r="BF58104" s="101" t="s">
        <v>58</v>
      </c>
      <c r="BK58104" s="98" t="s">
        <v>70</v>
      </c>
    </row>
    <row r="58105" spans="17:63" ht="29.25" customHeight="1" x14ac:dyDescent="0.2">
      <c r="Q58105" s="92" t="s">
        <v>50</v>
      </c>
      <c r="BF58105" s="101" t="s">
        <v>58</v>
      </c>
      <c r="BK58105" s="98" t="s">
        <v>70</v>
      </c>
    </row>
    <row r="58106" spans="17:63" ht="29.25" customHeight="1" x14ac:dyDescent="0.2">
      <c r="Q58106" s="92" t="s">
        <v>50</v>
      </c>
      <c r="BF58106" s="101" t="s">
        <v>58</v>
      </c>
      <c r="BK58106" s="98" t="s">
        <v>70</v>
      </c>
    </row>
    <row r="58107" spans="17:63" ht="29.25" customHeight="1" x14ac:dyDescent="0.2">
      <c r="Q58107" s="92" t="s">
        <v>50</v>
      </c>
      <c r="BF58107" s="101" t="s">
        <v>58</v>
      </c>
      <c r="BK58107" s="98" t="s">
        <v>70</v>
      </c>
    </row>
    <row r="58108" spans="17:63" ht="29.25" customHeight="1" x14ac:dyDescent="0.2">
      <c r="Q58108" s="92" t="s">
        <v>50</v>
      </c>
      <c r="BF58108" s="101" t="s">
        <v>58</v>
      </c>
      <c r="BK58108" s="98" t="s">
        <v>70</v>
      </c>
    </row>
    <row r="58109" spans="17:63" ht="29.25" customHeight="1" x14ac:dyDescent="0.2">
      <c r="Q58109" s="92" t="s">
        <v>50</v>
      </c>
      <c r="BF58109" s="101" t="s">
        <v>58</v>
      </c>
      <c r="BK58109" s="98" t="s">
        <v>70</v>
      </c>
    </row>
    <row r="58110" spans="17:63" ht="29.25" customHeight="1" x14ac:dyDescent="0.2">
      <c r="Q58110" s="92" t="s">
        <v>50</v>
      </c>
      <c r="BF58110" s="101" t="s">
        <v>58</v>
      </c>
      <c r="BK58110" s="98" t="s">
        <v>70</v>
      </c>
    </row>
    <row r="58111" spans="17:63" ht="29.25" customHeight="1" x14ac:dyDescent="0.2">
      <c r="Q58111" s="92" t="s">
        <v>50</v>
      </c>
      <c r="BF58111" s="101" t="s">
        <v>58</v>
      </c>
      <c r="BK58111" s="98" t="s">
        <v>70</v>
      </c>
    </row>
    <row r="58112" spans="17:63" ht="29.25" customHeight="1" x14ac:dyDescent="0.2">
      <c r="Q58112" s="92" t="s">
        <v>50</v>
      </c>
      <c r="BF58112" s="101" t="s">
        <v>58</v>
      </c>
      <c r="BK58112" s="98" t="s">
        <v>70</v>
      </c>
    </row>
    <row r="58113" spans="17:63" ht="29.25" customHeight="1" x14ac:dyDescent="0.2">
      <c r="Q58113" s="92" t="s">
        <v>50</v>
      </c>
      <c r="BF58113" s="101" t="s">
        <v>58</v>
      </c>
      <c r="BK58113" s="98" t="s">
        <v>70</v>
      </c>
    </row>
    <row r="58114" spans="17:63" ht="29.25" customHeight="1" x14ac:dyDescent="0.2">
      <c r="Q58114" s="92" t="s">
        <v>50</v>
      </c>
      <c r="BF58114" s="101" t="s">
        <v>58</v>
      </c>
      <c r="BK58114" s="98" t="s">
        <v>70</v>
      </c>
    </row>
    <row r="58115" spans="17:63" ht="29.25" customHeight="1" x14ac:dyDescent="0.2">
      <c r="Q58115" s="92" t="s">
        <v>50</v>
      </c>
      <c r="BF58115" s="101" t="s">
        <v>58</v>
      </c>
      <c r="BK58115" s="98" t="s">
        <v>70</v>
      </c>
    </row>
    <row r="58116" spans="17:63" ht="29.25" customHeight="1" x14ac:dyDescent="0.2">
      <c r="Q58116" s="92" t="s">
        <v>50</v>
      </c>
      <c r="BF58116" s="101" t="s">
        <v>58</v>
      </c>
      <c r="BK58116" s="98" t="s">
        <v>70</v>
      </c>
    </row>
    <row r="58117" spans="17:63" ht="29.25" customHeight="1" x14ac:dyDescent="0.2">
      <c r="Q58117" s="92" t="s">
        <v>50</v>
      </c>
      <c r="BF58117" s="101" t="s">
        <v>58</v>
      </c>
      <c r="BK58117" s="98" t="s">
        <v>70</v>
      </c>
    </row>
    <row r="58118" spans="17:63" ht="29.25" customHeight="1" x14ac:dyDescent="0.2">
      <c r="Q58118" s="92" t="s">
        <v>50</v>
      </c>
      <c r="BF58118" s="101" t="s">
        <v>58</v>
      </c>
      <c r="BK58118" s="98" t="s">
        <v>70</v>
      </c>
    </row>
    <row r="58119" spans="17:63" ht="29.25" customHeight="1" x14ac:dyDescent="0.2">
      <c r="Q58119" s="92" t="s">
        <v>50</v>
      </c>
      <c r="BF58119" s="101" t="s">
        <v>58</v>
      </c>
      <c r="BK58119" s="98" t="s">
        <v>70</v>
      </c>
    </row>
    <row r="58120" spans="17:63" ht="29.25" customHeight="1" x14ac:dyDescent="0.2">
      <c r="Q58120" s="92" t="s">
        <v>50</v>
      </c>
      <c r="BF58120" s="101" t="s">
        <v>58</v>
      </c>
      <c r="BK58120" s="98" t="s">
        <v>70</v>
      </c>
    </row>
    <row r="58121" spans="17:63" ht="29.25" customHeight="1" x14ac:dyDescent="0.2">
      <c r="Q58121" s="92" t="s">
        <v>50</v>
      </c>
      <c r="BF58121" s="101" t="s">
        <v>58</v>
      </c>
      <c r="BK58121" s="98" t="s">
        <v>70</v>
      </c>
    </row>
    <row r="58122" spans="17:63" ht="29.25" customHeight="1" x14ac:dyDescent="0.2">
      <c r="Q58122" s="92" t="s">
        <v>50</v>
      </c>
      <c r="BF58122" s="101" t="s">
        <v>58</v>
      </c>
      <c r="BK58122" s="98" t="s">
        <v>70</v>
      </c>
    </row>
    <row r="58123" spans="17:63" ht="29.25" customHeight="1" x14ac:dyDescent="0.2">
      <c r="Q58123" s="92" t="s">
        <v>50</v>
      </c>
      <c r="BF58123" s="101" t="s">
        <v>58</v>
      </c>
      <c r="BK58123" s="98" t="s">
        <v>70</v>
      </c>
    </row>
    <row r="58124" spans="17:63" ht="29.25" customHeight="1" x14ac:dyDescent="0.2">
      <c r="Q58124" s="92" t="s">
        <v>50</v>
      </c>
      <c r="BF58124" s="101" t="s">
        <v>58</v>
      </c>
      <c r="BK58124" s="98" t="s">
        <v>70</v>
      </c>
    </row>
    <row r="58125" spans="17:63" ht="29.25" customHeight="1" x14ac:dyDescent="0.2">
      <c r="Q58125" s="92" t="s">
        <v>50</v>
      </c>
      <c r="BF58125" s="101" t="s">
        <v>58</v>
      </c>
      <c r="BK58125" s="98" t="s">
        <v>70</v>
      </c>
    </row>
    <row r="58126" spans="17:63" ht="29.25" customHeight="1" x14ac:dyDescent="0.2">
      <c r="Q58126" s="92" t="s">
        <v>50</v>
      </c>
      <c r="BF58126" s="101" t="s">
        <v>58</v>
      </c>
      <c r="BK58126" s="98" t="s">
        <v>70</v>
      </c>
    </row>
    <row r="58127" spans="17:63" ht="29.25" customHeight="1" x14ac:dyDescent="0.2">
      <c r="Q58127" s="92" t="s">
        <v>50</v>
      </c>
      <c r="BF58127" s="101" t="s">
        <v>58</v>
      </c>
      <c r="BK58127" s="98" t="s">
        <v>70</v>
      </c>
    </row>
    <row r="58128" spans="17:63" ht="29.25" customHeight="1" x14ac:dyDescent="0.2">
      <c r="Q58128" s="92" t="s">
        <v>50</v>
      </c>
      <c r="BF58128" s="101" t="s">
        <v>58</v>
      </c>
      <c r="BK58128" s="98" t="s">
        <v>70</v>
      </c>
    </row>
    <row r="58129" spans="17:63" ht="29.25" customHeight="1" x14ac:dyDescent="0.2">
      <c r="Q58129" s="92" t="s">
        <v>50</v>
      </c>
      <c r="BF58129" s="101" t="s">
        <v>58</v>
      </c>
      <c r="BK58129" s="98" t="s">
        <v>70</v>
      </c>
    </row>
    <row r="58130" spans="17:63" ht="29.25" customHeight="1" x14ac:dyDescent="0.2">
      <c r="Q58130" s="92" t="s">
        <v>50</v>
      </c>
      <c r="BF58130" s="101" t="s">
        <v>58</v>
      </c>
      <c r="BK58130" s="98" t="s">
        <v>70</v>
      </c>
    </row>
    <row r="58131" spans="17:63" ht="29.25" customHeight="1" x14ac:dyDescent="0.2">
      <c r="Q58131" s="92" t="s">
        <v>50</v>
      </c>
      <c r="BF58131" s="101" t="s">
        <v>58</v>
      </c>
      <c r="BK58131" s="98" t="s">
        <v>70</v>
      </c>
    </row>
    <row r="58132" spans="17:63" ht="29.25" customHeight="1" x14ac:dyDescent="0.2">
      <c r="Q58132" s="92" t="s">
        <v>50</v>
      </c>
      <c r="BF58132" s="101" t="s">
        <v>58</v>
      </c>
      <c r="BK58132" s="98" t="s">
        <v>70</v>
      </c>
    </row>
    <row r="58133" spans="17:63" ht="29.25" customHeight="1" x14ac:dyDescent="0.2">
      <c r="Q58133" s="92" t="s">
        <v>50</v>
      </c>
      <c r="BF58133" s="101" t="s">
        <v>58</v>
      </c>
      <c r="BK58133" s="98" t="s">
        <v>70</v>
      </c>
    </row>
    <row r="58134" spans="17:63" ht="29.25" customHeight="1" x14ac:dyDescent="0.2">
      <c r="Q58134" s="92" t="s">
        <v>50</v>
      </c>
      <c r="BF58134" s="101" t="s">
        <v>58</v>
      </c>
      <c r="BK58134" s="98" t="s">
        <v>70</v>
      </c>
    </row>
    <row r="58135" spans="17:63" ht="29.25" customHeight="1" x14ac:dyDescent="0.2">
      <c r="Q58135" s="92" t="s">
        <v>50</v>
      </c>
      <c r="BF58135" s="101" t="s">
        <v>58</v>
      </c>
      <c r="BK58135" s="98" t="s">
        <v>70</v>
      </c>
    </row>
    <row r="58136" spans="17:63" ht="29.25" customHeight="1" x14ac:dyDescent="0.2">
      <c r="Q58136" s="92" t="s">
        <v>50</v>
      </c>
      <c r="BF58136" s="101" t="s">
        <v>58</v>
      </c>
      <c r="BK58136" s="98" t="s">
        <v>70</v>
      </c>
    </row>
    <row r="58137" spans="17:63" ht="29.25" customHeight="1" x14ac:dyDescent="0.2">
      <c r="Q58137" s="92" t="s">
        <v>50</v>
      </c>
      <c r="BF58137" s="101" t="s">
        <v>58</v>
      </c>
      <c r="BK58137" s="98" t="s">
        <v>70</v>
      </c>
    </row>
    <row r="58138" spans="17:63" ht="29.25" customHeight="1" x14ac:dyDescent="0.2">
      <c r="Q58138" s="92" t="s">
        <v>50</v>
      </c>
      <c r="BF58138" s="101" t="s">
        <v>58</v>
      </c>
      <c r="BK58138" s="98" t="s">
        <v>70</v>
      </c>
    </row>
    <row r="58139" spans="17:63" ht="29.25" customHeight="1" x14ac:dyDescent="0.2">
      <c r="Q58139" s="92" t="s">
        <v>50</v>
      </c>
      <c r="BF58139" s="101" t="s">
        <v>58</v>
      </c>
      <c r="BK58139" s="98" t="s">
        <v>70</v>
      </c>
    </row>
    <row r="58140" spans="17:63" ht="29.25" customHeight="1" x14ac:dyDescent="0.2">
      <c r="Q58140" s="92" t="s">
        <v>50</v>
      </c>
      <c r="BF58140" s="101" t="s">
        <v>58</v>
      </c>
      <c r="BK58140" s="98" t="s">
        <v>70</v>
      </c>
    </row>
    <row r="58141" spans="17:63" ht="29.25" customHeight="1" x14ac:dyDescent="0.2">
      <c r="Q58141" s="92" t="s">
        <v>50</v>
      </c>
      <c r="BF58141" s="101" t="s">
        <v>58</v>
      </c>
      <c r="BK58141" s="98" t="s">
        <v>70</v>
      </c>
    </row>
    <row r="58142" spans="17:63" ht="29.25" customHeight="1" x14ac:dyDescent="0.2">
      <c r="Q58142" s="92" t="s">
        <v>50</v>
      </c>
      <c r="BF58142" s="101" t="s">
        <v>58</v>
      </c>
      <c r="BK58142" s="98" t="s">
        <v>70</v>
      </c>
    </row>
    <row r="58143" spans="17:63" ht="29.25" customHeight="1" x14ac:dyDescent="0.2">
      <c r="Q58143" s="92" t="s">
        <v>50</v>
      </c>
      <c r="BF58143" s="101" t="s">
        <v>58</v>
      </c>
      <c r="BK58143" s="98" t="s">
        <v>70</v>
      </c>
    </row>
    <row r="58144" spans="17:63" ht="29.25" customHeight="1" x14ac:dyDescent="0.2">
      <c r="Q58144" s="92" t="s">
        <v>50</v>
      </c>
      <c r="BF58144" s="101" t="s">
        <v>58</v>
      </c>
      <c r="BK58144" s="98" t="s">
        <v>70</v>
      </c>
    </row>
    <row r="58145" spans="17:63" ht="29.25" customHeight="1" x14ac:dyDescent="0.2">
      <c r="Q58145" s="92" t="s">
        <v>50</v>
      </c>
      <c r="BF58145" s="101" t="s">
        <v>58</v>
      </c>
      <c r="BK58145" s="98" t="s">
        <v>70</v>
      </c>
    </row>
    <row r="58146" spans="17:63" ht="29.25" customHeight="1" x14ac:dyDescent="0.2">
      <c r="Q58146" s="92" t="s">
        <v>50</v>
      </c>
      <c r="BF58146" s="101" t="s">
        <v>58</v>
      </c>
      <c r="BK58146" s="98" t="s">
        <v>70</v>
      </c>
    </row>
    <row r="58147" spans="17:63" ht="29.25" customHeight="1" x14ac:dyDescent="0.2">
      <c r="Q58147" s="92" t="s">
        <v>50</v>
      </c>
      <c r="BF58147" s="101" t="s">
        <v>58</v>
      </c>
      <c r="BK58147" s="98" t="s">
        <v>70</v>
      </c>
    </row>
    <row r="58148" spans="17:63" ht="29.25" customHeight="1" x14ac:dyDescent="0.2">
      <c r="Q58148" s="92" t="s">
        <v>50</v>
      </c>
      <c r="BF58148" s="101" t="s">
        <v>58</v>
      </c>
      <c r="BK58148" s="98" t="s">
        <v>70</v>
      </c>
    </row>
    <row r="58149" spans="17:63" ht="29.25" customHeight="1" x14ac:dyDescent="0.2">
      <c r="Q58149" s="92" t="s">
        <v>50</v>
      </c>
      <c r="BF58149" s="101" t="s">
        <v>58</v>
      </c>
      <c r="BK58149" s="98" t="s">
        <v>70</v>
      </c>
    </row>
    <row r="58150" spans="17:63" ht="29.25" customHeight="1" x14ac:dyDescent="0.2">
      <c r="Q58150" s="92" t="s">
        <v>50</v>
      </c>
      <c r="BF58150" s="101" t="s">
        <v>58</v>
      </c>
      <c r="BK58150" s="98" t="s">
        <v>70</v>
      </c>
    </row>
    <row r="58151" spans="17:63" ht="29.25" customHeight="1" x14ac:dyDescent="0.2">
      <c r="Q58151" s="92" t="s">
        <v>50</v>
      </c>
      <c r="BF58151" s="101" t="s">
        <v>58</v>
      </c>
      <c r="BK58151" s="98" t="s">
        <v>70</v>
      </c>
    </row>
    <row r="58152" spans="17:63" ht="29.25" customHeight="1" x14ac:dyDescent="0.2">
      <c r="Q58152" s="92" t="s">
        <v>50</v>
      </c>
      <c r="BF58152" s="101" t="s">
        <v>58</v>
      </c>
      <c r="BK58152" s="98" t="s">
        <v>70</v>
      </c>
    </row>
    <row r="58153" spans="17:63" ht="29.25" customHeight="1" x14ac:dyDescent="0.2">
      <c r="Q58153" s="92" t="s">
        <v>50</v>
      </c>
      <c r="BF58153" s="101" t="s">
        <v>58</v>
      </c>
      <c r="BK58153" s="98" t="s">
        <v>70</v>
      </c>
    </row>
    <row r="58154" spans="17:63" ht="29.25" customHeight="1" x14ac:dyDescent="0.2">
      <c r="Q58154" s="92" t="s">
        <v>50</v>
      </c>
      <c r="BF58154" s="101" t="s">
        <v>58</v>
      </c>
      <c r="BK58154" s="98" t="s">
        <v>70</v>
      </c>
    </row>
    <row r="58155" spans="17:63" ht="29.25" customHeight="1" x14ac:dyDescent="0.2">
      <c r="Q58155" s="92" t="s">
        <v>50</v>
      </c>
      <c r="BF58155" s="101" t="s">
        <v>58</v>
      </c>
      <c r="BK58155" s="98" t="s">
        <v>70</v>
      </c>
    </row>
    <row r="58156" spans="17:63" ht="29.25" customHeight="1" x14ac:dyDescent="0.2">
      <c r="Q58156" s="92" t="s">
        <v>50</v>
      </c>
      <c r="BF58156" s="101" t="s">
        <v>58</v>
      </c>
      <c r="BK58156" s="98" t="s">
        <v>70</v>
      </c>
    </row>
    <row r="58157" spans="17:63" ht="29.25" customHeight="1" x14ac:dyDescent="0.2">
      <c r="Q58157" s="92" t="s">
        <v>50</v>
      </c>
      <c r="BF58157" s="101" t="s">
        <v>58</v>
      </c>
      <c r="BK58157" s="98" t="s">
        <v>70</v>
      </c>
    </row>
    <row r="58158" spans="17:63" ht="29.25" customHeight="1" x14ac:dyDescent="0.2">
      <c r="Q58158" s="92" t="s">
        <v>50</v>
      </c>
      <c r="BF58158" s="101" t="s">
        <v>58</v>
      </c>
      <c r="BK58158" s="98" t="s">
        <v>70</v>
      </c>
    </row>
    <row r="58159" spans="17:63" ht="29.25" customHeight="1" x14ac:dyDescent="0.2">
      <c r="Q58159" s="92" t="s">
        <v>50</v>
      </c>
      <c r="BF58159" s="101" t="s">
        <v>58</v>
      </c>
      <c r="BK58159" s="98" t="s">
        <v>70</v>
      </c>
    </row>
    <row r="58160" spans="17:63" ht="29.25" customHeight="1" x14ac:dyDescent="0.2">
      <c r="Q58160" s="92" t="s">
        <v>50</v>
      </c>
      <c r="BF58160" s="101" t="s">
        <v>58</v>
      </c>
      <c r="BK58160" s="98" t="s">
        <v>70</v>
      </c>
    </row>
    <row r="58161" spans="17:63" ht="29.25" customHeight="1" x14ac:dyDescent="0.2">
      <c r="Q58161" s="92" t="s">
        <v>50</v>
      </c>
      <c r="BF58161" s="101" t="s">
        <v>58</v>
      </c>
      <c r="BK58161" s="98" t="s">
        <v>70</v>
      </c>
    </row>
    <row r="58162" spans="17:63" ht="29.25" customHeight="1" x14ac:dyDescent="0.2">
      <c r="Q58162" s="92" t="s">
        <v>50</v>
      </c>
      <c r="BF58162" s="101" t="s">
        <v>58</v>
      </c>
      <c r="BK58162" s="98" t="s">
        <v>70</v>
      </c>
    </row>
    <row r="58163" spans="17:63" ht="29.25" customHeight="1" x14ac:dyDescent="0.2">
      <c r="Q58163" s="92" t="s">
        <v>50</v>
      </c>
      <c r="BF58163" s="101" t="s">
        <v>58</v>
      </c>
      <c r="BK58163" s="98" t="s">
        <v>70</v>
      </c>
    </row>
    <row r="58164" spans="17:63" ht="29.25" customHeight="1" x14ac:dyDescent="0.2">
      <c r="Q58164" s="92" t="s">
        <v>50</v>
      </c>
      <c r="BF58164" s="101" t="s">
        <v>58</v>
      </c>
      <c r="BK58164" s="98" t="s">
        <v>70</v>
      </c>
    </row>
    <row r="58165" spans="17:63" ht="29.25" customHeight="1" x14ac:dyDescent="0.2">
      <c r="Q58165" s="92" t="s">
        <v>50</v>
      </c>
      <c r="BF58165" s="101" t="s">
        <v>58</v>
      </c>
      <c r="BK58165" s="98" t="s">
        <v>70</v>
      </c>
    </row>
    <row r="58166" spans="17:63" ht="29.25" customHeight="1" x14ac:dyDescent="0.2">
      <c r="Q58166" s="92" t="s">
        <v>50</v>
      </c>
      <c r="BF58166" s="101" t="s">
        <v>58</v>
      </c>
      <c r="BK58166" s="98" t="s">
        <v>70</v>
      </c>
    </row>
    <row r="58167" spans="17:63" ht="29.25" customHeight="1" x14ac:dyDescent="0.2">
      <c r="Q58167" s="92" t="s">
        <v>50</v>
      </c>
      <c r="BF58167" s="101" t="s">
        <v>58</v>
      </c>
      <c r="BK58167" s="98" t="s">
        <v>70</v>
      </c>
    </row>
    <row r="58168" spans="17:63" ht="29.25" customHeight="1" x14ac:dyDescent="0.2">
      <c r="Q58168" s="92" t="s">
        <v>50</v>
      </c>
      <c r="BF58168" s="101" t="s">
        <v>58</v>
      </c>
      <c r="BK58168" s="98" t="s">
        <v>70</v>
      </c>
    </row>
    <row r="58169" spans="17:63" ht="29.25" customHeight="1" x14ac:dyDescent="0.2">
      <c r="Q58169" s="92" t="s">
        <v>50</v>
      </c>
      <c r="BF58169" s="101" t="s">
        <v>58</v>
      </c>
      <c r="BK58169" s="98" t="s">
        <v>70</v>
      </c>
    </row>
    <row r="58170" spans="17:63" ht="29.25" customHeight="1" x14ac:dyDescent="0.2">
      <c r="Q58170" s="92" t="s">
        <v>50</v>
      </c>
      <c r="BF58170" s="101" t="s">
        <v>58</v>
      </c>
      <c r="BK58170" s="98" t="s">
        <v>70</v>
      </c>
    </row>
    <row r="58171" spans="17:63" ht="29.25" customHeight="1" x14ac:dyDescent="0.2">
      <c r="Q58171" s="92" t="s">
        <v>50</v>
      </c>
      <c r="BF58171" s="101" t="s">
        <v>58</v>
      </c>
      <c r="BK58171" s="98" t="s">
        <v>70</v>
      </c>
    </row>
    <row r="58172" spans="17:63" ht="29.25" customHeight="1" x14ac:dyDescent="0.2">
      <c r="Q58172" s="92" t="s">
        <v>50</v>
      </c>
      <c r="BF58172" s="101" t="s">
        <v>58</v>
      </c>
      <c r="BK58172" s="98" t="s">
        <v>70</v>
      </c>
    </row>
    <row r="58173" spans="17:63" ht="29.25" customHeight="1" x14ac:dyDescent="0.2">
      <c r="Q58173" s="92" t="s">
        <v>50</v>
      </c>
      <c r="BF58173" s="101" t="s">
        <v>58</v>
      </c>
      <c r="BK58173" s="98" t="s">
        <v>70</v>
      </c>
    </row>
    <row r="58174" spans="17:63" ht="29.25" customHeight="1" x14ac:dyDescent="0.2">
      <c r="Q58174" s="92" t="s">
        <v>50</v>
      </c>
      <c r="BF58174" s="101" t="s">
        <v>58</v>
      </c>
      <c r="BK58174" s="98" t="s">
        <v>70</v>
      </c>
    </row>
    <row r="58175" spans="17:63" ht="29.25" customHeight="1" x14ac:dyDescent="0.2">
      <c r="Q58175" s="92" t="s">
        <v>50</v>
      </c>
      <c r="BF58175" s="101" t="s">
        <v>58</v>
      </c>
      <c r="BK58175" s="98" t="s">
        <v>70</v>
      </c>
    </row>
    <row r="58176" spans="17:63" ht="29.25" customHeight="1" x14ac:dyDescent="0.2">
      <c r="Q58176" s="92" t="s">
        <v>50</v>
      </c>
      <c r="BF58176" s="101" t="s">
        <v>58</v>
      </c>
      <c r="BK58176" s="98" t="s">
        <v>70</v>
      </c>
    </row>
    <row r="58177" spans="17:63" ht="29.25" customHeight="1" x14ac:dyDescent="0.2">
      <c r="Q58177" s="92" t="s">
        <v>50</v>
      </c>
      <c r="BF58177" s="101" t="s">
        <v>58</v>
      </c>
      <c r="BK58177" s="98" t="s">
        <v>70</v>
      </c>
    </row>
    <row r="58178" spans="17:63" ht="29.25" customHeight="1" x14ac:dyDescent="0.2">
      <c r="Q58178" s="92" t="s">
        <v>50</v>
      </c>
      <c r="BF58178" s="101" t="s">
        <v>58</v>
      </c>
      <c r="BK58178" s="98" t="s">
        <v>70</v>
      </c>
    </row>
    <row r="58179" spans="17:63" ht="29.25" customHeight="1" x14ac:dyDescent="0.2">
      <c r="Q58179" s="92" t="s">
        <v>50</v>
      </c>
      <c r="BF58179" s="101" t="s">
        <v>58</v>
      </c>
      <c r="BK58179" s="98" t="s">
        <v>70</v>
      </c>
    </row>
    <row r="58180" spans="17:63" ht="29.25" customHeight="1" x14ac:dyDescent="0.2">
      <c r="Q58180" s="92" t="s">
        <v>50</v>
      </c>
      <c r="BF58180" s="101" t="s">
        <v>58</v>
      </c>
      <c r="BK58180" s="98" t="s">
        <v>70</v>
      </c>
    </row>
    <row r="58181" spans="17:63" ht="29.25" customHeight="1" x14ac:dyDescent="0.2">
      <c r="Q58181" s="92" t="s">
        <v>50</v>
      </c>
      <c r="BF58181" s="101" t="s">
        <v>58</v>
      </c>
      <c r="BK58181" s="98" t="s">
        <v>70</v>
      </c>
    </row>
    <row r="58182" spans="17:63" ht="29.25" customHeight="1" x14ac:dyDescent="0.2">
      <c r="Q58182" s="92" t="s">
        <v>50</v>
      </c>
      <c r="BF58182" s="101" t="s">
        <v>58</v>
      </c>
      <c r="BK58182" s="98" t="s">
        <v>70</v>
      </c>
    </row>
    <row r="58183" spans="17:63" ht="29.25" customHeight="1" x14ac:dyDescent="0.2">
      <c r="Q58183" s="92" t="s">
        <v>50</v>
      </c>
      <c r="BF58183" s="101" t="s">
        <v>58</v>
      </c>
      <c r="BK58183" s="98" t="s">
        <v>70</v>
      </c>
    </row>
    <row r="58184" spans="17:63" ht="29.25" customHeight="1" x14ac:dyDescent="0.2">
      <c r="Q58184" s="92" t="s">
        <v>50</v>
      </c>
      <c r="BF58184" s="101" t="s">
        <v>58</v>
      </c>
      <c r="BK58184" s="98" t="s">
        <v>70</v>
      </c>
    </row>
    <row r="58185" spans="17:63" ht="29.25" customHeight="1" x14ac:dyDescent="0.2">
      <c r="Q58185" s="92" t="s">
        <v>50</v>
      </c>
      <c r="BF58185" s="101" t="s">
        <v>58</v>
      </c>
      <c r="BK58185" s="98" t="s">
        <v>70</v>
      </c>
    </row>
    <row r="58186" spans="17:63" ht="29.25" customHeight="1" x14ac:dyDescent="0.2">
      <c r="Q58186" s="92" t="s">
        <v>50</v>
      </c>
      <c r="BF58186" s="101" t="s">
        <v>58</v>
      </c>
      <c r="BK58186" s="98" t="s">
        <v>70</v>
      </c>
    </row>
    <row r="58187" spans="17:63" ht="29.25" customHeight="1" x14ac:dyDescent="0.2">
      <c r="Q58187" s="92" t="s">
        <v>50</v>
      </c>
      <c r="BF58187" s="101" t="s">
        <v>58</v>
      </c>
      <c r="BK58187" s="98" t="s">
        <v>70</v>
      </c>
    </row>
    <row r="58188" spans="17:63" ht="29.25" customHeight="1" x14ac:dyDescent="0.2">
      <c r="Q58188" s="92" t="s">
        <v>50</v>
      </c>
      <c r="BF58188" s="101" t="s">
        <v>58</v>
      </c>
      <c r="BK58188" s="98" t="s">
        <v>70</v>
      </c>
    </row>
    <row r="58189" spans="17:63" ht="29.25" customHeight="1" x14ac:dyDescent="0.2">
      <c r="Q58189" s="92" t="s">
        <v>50</v>
      </c>
      <c r="BF58189" s="101" t="s">
        <v>58</v>
      </c>
      <c r="BK58189" s="98" t="s">
        <v>70</v>
      </c>
    </row>
    <row r="58190" spans="17:63" ht="29.25" customHeight="1" x14ac:dyDescent="0.2">
      <c r="Q58190" s="92" t="s">
        <v>50</v>
      </c>
      <c r="BF58190" s="101" t="s">
        <v>58</v>
      </c>
      <c r="BK58190" s="98" t="s">
        <v>70</v>
      </c>
    </row>
    <row r="58191" spans="17:63" ht="29.25" customHeight="1" x14ac:dyDescent="0.2">
      <c r="Q58191" s="92" t="s">
        <v>50</v>
      </c>
      <c r="BF58191" s="101" t="s">
        <v>58</v>
      </c>
      <c r="BK58191" s="98" t="s">
        <v>70</v>
      </c>
    </row>
    <row r="58192" spans="17:63" ht="29.25" customHeight="1" x14ac:dyDescent="0.2">
      <c r="Q58192" s="92" t="s">
        <v>50</v>
      </c>
      <c r="BF58192" s="101" t="s">
        <v>58</v>
      </c>
      <c r="BK58192" s="98" t="s">
        <v>70</v>
      </c>
    </row>
    <row r="58193" spans="17:63" ht="29.25" customHeight="1" x14ac:dyDescent="0.2">
      <c r="Q58193" s="92" t="s">
        <v>50</v>
      </c>
      <c r="BF58193" s="101" t="s">
        <v>58</v>
      </c>
      <c r="BK58193" s="98" t="s">
        <v>70</v>
      </c>
    </row>
    <row r="58194" spans="17:63" ht="29.25" customHeight="1" x14ac:dyDescent="0.2">
      <c r="Q58194" s="92" t="s">
        <v>50</v>
      </c>
      <c r="BF58194" s="101" t="s">
        <v>58</v>
      </c>
      <c r="BK58194" s="98" t="s">
        <v>70</v>
      </c>
    </row>
    <row r="58195" spans="17:63" ht="29.25" customHeight="1" x14ac:dyDescent="0.2">
      <c r="Q58195" s="92" t="s">
        <v>50</v>
      </c>
      <c r="BF58195" s="101" t="s">
        <v>58</v>
      </c>
      <c r="BK58195" s="98" t="s">
        <v>70</v>
      </c>
    </row>
    <row r="58196" spans="17:63" ht="29.25" customHeight="1" x14ac:dyDescent="0.2">
      <c r="Q58196" s="92" t="s">
        <v>50</v>
      </c>
      <c r="BF58196" s="101" t="s">
        <v>58</v>
      </c>
      <c r="BK58196" s="98" t="s">
        <v>70</v>
      </c>
    </row>
    <row r="58197" spans="17:63" ht="29.25" customHeight="1" x14ac:dyDescent="0.2">
      <c r="Q58197" s="92" t="s">
        <v>50</v>
      </c>
      <c r="BF58197" s="101" t="s">
        <v>58</v>
      </c>
      <c r="BK58197" s="98" t="s">
        <v>70</v>
      </c>
    </row>
    <row r="58198" spans="17:63" ht="29.25" customHeight="1" x14ac:dyDescent="0.2">
      <c r="Q58198" s="92" t="s">
        <v>50</v>
      </c>
      <c r="BF58198" s="101" t="s">
        <v>58</v>
      </c>
      <c r="BK58198" s="98" t="s">
        <v>70</v>
      </c>
    </row>
    <row r="58199" spans="17:63" ht="29.25" customHeight="1" x14ac:dyDescent="0.2">
      <c r="Q58199" s="92" t="s">
        <v>50</v>
      </c>
      <c r="BF58199" s="101" t="s">
        <v>58</v>
      </c>
      <c r="BK58199" s="98" t="s">
        <v>70</v>
      </c>
    </row>
    <row r="58200" spans="17:63" ht="29.25" customHeight="1" x14ac:dyDescent="0.2">
      <c r="Q58200" s="92" t="s">
        <v>50</v>
      </c>
      <c r="BF58200" s="101" t="s">
        <v>58</v>
      </c>
      <c r="BK58200" s="98" t="s">
        <v>70</v>
      </c>
    </row>
    <row r="58201" spans="17:63" ht="29.25" customHeight="1" x14ac:dyDescent="0.2">
      <c r="Q58201" s="92" t="s">
        <v>50</v>
      </c>
      <c r="BF58201" s="101" t="s">
        <v>58</v>
      </c>
      <c r="BK58201" s="98" t="s">
        <v>70</v>
      </c>
    </row>
    <row r="58202" spans="17:63" ht="29.25" customHeight="1" x14ac:dyDescent="0.2">
      <c r="Q58202" s="92" t="s">
        <v>50</v>
      </c>
      <c r="BF58202" s="101" t="s">
        <v>58</v>
      </c>
      <c r="BK58202" s="98" t="s">
        <v>70</v>
      </c>
    </row>
    <row r="58203" spans="17:63" ht="29.25" customHeight="1" x14ac:dyDescent="0.2">
      <c r="Q58203" s="92" t="s">
        <v>50</v>
      </c>
      <c r="BF58203" s="101" t="s">
        <v>58</v>
      </c>
      <c r="BK58203" s="98" t="s">
        <v>70</v>
      </c>
    </row>
    <row r="58204" spans="17:63" ht="29.25" customHeight="1" x14ac:dyDescent="0.2">
      <c r="Q58204" s="92" t="s">
        <v>50</v>
      </c>
      <c r="BF58204" s="101" t="s">
        <v>58</v>
      </c>
      <c r="BK58204" s="98" t="s">
        <v>70</v>
      </c>
    </row>
    <row r="58205" spans="17:63" ht="29.25" customHeight="1" x14ac:dyDescent="0.2">
      <c r="Q58205" s="92" t="s">
        <v>50</v>
      </c>
      <c r="BF58205" s="101" t="s">
        <v>58</v>
      </c>
      <c r="BK58205" s="98" t="s">
        <v>70</v>
      </c>
    </row>
    <row r="58206" spans="17:63" ht="29.25" customHeight="1" x14ac:dyDescent="0.2">
      <c r="Q58206" s="92" t="s">
        <v>50</v>
      </c>
      <c r="BF58206" s="101" t="s">
        <v>58</v>
      </c>
      <c r="BK58206" s="98" t="s">
        <v>70</v>
      </c>
    </row>
    <row r="58207" spans="17:63" ht="29.25" customHeight="1" x14ac:dyDescent="0.2">
      <c r="Q58207" s="92" t="s">
        <v>50</v>
      </c>
      <c r="BF58207" s="101" t="s">
        <v>58</v>
      </c>
      <c r="BK58207" s="98" t="s">
        <v>70</v>
      </c>
    </row>
    <row r="58208" spans="17:63" ht="29.25" customHeight="1" x14ac:dyDescent="0.2">
      <c r="Q58208" s="92" t="s">
        <v>50</v>
      </c>
      <c r="BF58208" s="101" t="s">
        <v>58</v>
      </c>
      <c r="BK58208" s="98" t="s">
        <v>70</v>
      </c>
    </row>
    <row r="58209" spans="17:63" ht="29.25" customHeight="1" x14ac:dyDescent="0.2">
      <c r="Q58209" s="92" t="s">
        <v>50</v>
      </c>
      <c r="BF58209" s="101" t="s">
        <v>58</v>
      </c>
      <c r="BK58209" s="98" t="s">
        <v>70</v>
      </c>
    </row>
    <row r="58210" spans="17:63" ht="29.25" customHeight="1" x14ac:dyDescent="0.2">
      <c r="Q58210" s="92" t="s">
        <v>50</v>
      </c>
      <c r="BF58210" s="101" t="s">
        <v>58</v>
      </c>
      <c r="BK58210" s="98" t="s">
        <v>70</v>
      </c>
    </row>
    <row r="58211" spans="17:63" ht="29.25" customHeight="1" x14ac:dyDescent="0.2">
      <c r="Q58211" s="92" t="s">
        <v>50</v>
      </c>
      <c r="BF58211" s="101" t="s">
        <v>58</v>
      </c>
      <c r="BK58211" s="98" t="s">
        <v>70</v>
      </c>
    </row>
    <row r="58212" spans="17:63" ht="29.25" customHeight="1" x14ac:dyDescent="0.2">
      <c r="Q58212" s="92" t="s">
        <v>50</v>
      </c>
      <c r="BF58212" s="101" t="s">
        <v>58</v>
      </c>
      <c r="BK58212" s="98" t="s">
        <v>70</v>
      </c>
    </row>
    <row r="58213" spans="17:63" ht="29.25" customHeight="1" x14ac:dyDescent="0.2">
      <c r="Q58213" s="92" t="s">
        <v>50</v>
      </c>
      <c r="BF58213" s="101" t="s">
        <v>58</v>
      </c>
      <c r="BK58213" s="98" t="s">
        <v>70</v>
      </c>
    </row>
    <row r="58214" spans="17:63" ht="29.25" customHeight="1" x14ac:dyDescent="0.2">
      <c r="Q58214" s="92" t="s">
        <v>50</v>
      </c>
      <c r="BF58214" s="101" t="s">
        <v>58</v>
      </c>
      <c r="BK58214" s="98" t="s">
        <v>70</v>
      </c>
    </row>
    <row r="58215" spans="17:63" ht="29.25" customHeight="1" x14ac:dyDescent="0.2">
      <c r="Q58215" s="92" t="s">
        <v>50</v>
      </c>
      <c r="BF58215" s="101" t="s">
        <v>58</v>
      </c>
      <c r="BK58215" s="98" t="s">
        <v>70</v>
      </c>
    </row>
    <row r="58216" spans="17:63" ht="29.25" customHeight="1" x14ac:dyDescent="0.2">
      <c r="Q58216" s="92" t="s">
        <v>50</v>
      </c>
      <c r="BF58216" s="101" t="s">
        <v>58</v>
      </c>
      <c r="BK58216" s="98" t="s">
        <v>70</v>
      </c>
    </row>
    <row r="58217" spans="17:63" ht="29.25" customHeight="1" x14ac:dyDescent="0.2">
      <c r="Q58217" s="92" t="s">
        <v>50</v>
      </c>
      <c r="BF58217" s="101" t="s">
        <v>58</v>
      </c>
      <c r="BK58217" s="98" t="s">
        <v>70</v>
      </c>
    </row>
    <row r="58218" spans="17:63" ht="29.25" customHeight="1" x14ac:dyDescent="0.2">
      <c r="Q58218" s="92" t="s">
        <v>50</v>
      </c>
      <c r="BF58218" s="101" t="s">
        <v>58</v>
      </c>
      <c r="BK58218" s="98" t="s">
        <v>70</v>
      </c>
    </row>
    <row r="58219" spans="17:63" ht="29.25" customHeight="1" x14ac:dyDescent="0.2">
      <c r="Q58219" s="92" t="s">
        <v>50</v>
      </c>
      <c r="BF58219" s="101" t="s">
        <v>58</v>
      </c>
      <c r="BK58219" s="98" t="s">
        <v>70</v>
      </c>
    </row>
    <row r="58220" spans="17:63" ht="29.25" customHeight="1" x14ac:dyDescent="0.2">
      <c r="Q58220" s="92" t="s">
        <v>50</v>
      </c>
      <c r="BF58220" s="101" t="s">
        <v>58</v>
      </c>
      <c r="BK58220" s="98" t="s">
        <v>70</v>
      </c>
    </row>
    <row r="58221" spans="17:63" ht="29.25" customHeight="1" x14ac:dyDescent="0.2">
      <c r="Q58221" s="92" t="s">
        <v>50</v>
      </c>
      <c r="BF58221" s="101" t="s">
        <v>58</v>
      </c>
      <c r="BK58221" s="98" t="s">
        <v>70</v>
      </c>
    </row>
    <row r="58222" spans="17:63" ht="29.25" customHeight="1" x14ac:dyDescent="0.2">
      <c r="Q58222" s="92" t="s">
        <v>50</v>
      </c>
      <c r="BF58222" s="101" t="s">
        <v>58</v>
      </c>
      <c r="BK58222" s="98" t="s">
        <v>70</v>
      </c>
    </row>
    <row r="58223" spans="17:63" ht="29.25" customHeight="1" x14ac:dyDescent="0.2">
      <c r="Q58223" s="92" t="s">
        <v>50</v>
      </c>
      <c r="BF58223" s="101" t="s">
        <v>58</v>
      </c>
      <c r="BK58223" s="98" t="s">
        <v>70</v>
      </c>
    </row>
    <row r="58224" spans="17:63" ht="29.25" customHeight="1" x14ac:dyDescent="0.2">
      <c r="Q58224" s="92" t="s">
        <v>50</v>
      </c>
      <c r="BF58224" s="101" t="s">
        <v>58</v>
      </c>
      <c r="BK58224" s="98" t="s">
        <v>70</v>
      </c>
    </row>
    <row r="58225" spans="17:63" ht="29.25" customHeight="1" x14ac:dyDescent="0.2">
      <c r="Q58225" s="92" t="s">
        <v>50</v>
      </c>
      <c r="BF58225" s="101" t="s">
        <v>58</v>
      </c>
      <c r="BK58225" s="98" t="s">
        <v>70</v>
      </c>
    </row>
    <row r="58226" spans="17:63" ht="29.25" customHeight="1" x14ac:dyDescent="0.2">
      <c r="Q58226" s="92" t="s">
        <v>50</v>
      </c>
      <c r="BF58226" s="101" t="s">
        <v>58</v>
      </c>
      <c r="BK58226" s="98" t="s">
        <v>70</v>
      </c>
    </row>
    <row r="58227" spans="17:63" ht="29.25" customHeight="1" x14ac:dyDescent="0.2">
      <c r="Q58227" s="92" t="s">
        <v>50</v>
      </c>
      <c r="BF58227" s="101" t="s">
        <v>58</v>
      </c>
      <c r="BK58227" s="98" t="s">
        <v>70</v>
      </c>
    </row>
    <row r="58228" spans="17:63" ht="29.25" customHeight="1" x14ac:dyDescent="0.2">
      <c r="Q58228" s="92" t="s">
        <v>50</v>
      </c>
      <c r="BF58228" s="101" t="s">
        <v>58</v>
      </c>
      <c r="BK58228" s="98" t="s">
        <v>70</v>
      </c>
    </row>
    <row r="58229" spans="17:63" ht="29.25" customHeight="1" x14ac:dyDescent="0.2">
      <c r="Q58229" s="92" t="s">
        <v>50</v>
      </c>
      <c r="BF58229" s="101" t="s">
        <v>58</v>
      </c>
      <c r="BK58229" s="98" t="s">
        <v>70</v>
      </c>
    </row>
    <row r="58230" spans="17:63" ht="29.25" customHeight="1" x14ac:dyDescent="0.2">
      <c r="Q58230" s="92" t="s">
        <v>50</v>
      </c>
      <c r="BF58230" s="101" t="s">
        <v>58</v>
      </c>
      <c r="BK58230" s="98" t="s">
        <v>70</v>
      </c>
    </row>
    <row r="58231" spans="17:63" ht="29.25" customHeight="1" x14ac:dyDescent="0.2">
      <c r="Q58231" s="92" t="s">
        <v>50</v>
      </c>
      <c r="BF58231" s="101" t="s">
        <v>58</v>
      </c>
      <c r="BK58231" s="98" t="s">
        <v>70</v>
      </c>
    </row>
    <row r="58232" spans="17:63" ht="29.25" customHeight="1" x14ac:dyDescent="0.2">
      <c r="Q58232" s="92" t="s">
        <v>50</v>
      </c>
      <c r="BF58232" s="101" t="s">
        <v>58</v>
      </c>
      <c r="BK58232" s="98" t="s">
        <v>70</v>
      </c>
    </row>
    <row r="58233" spans="17:63" ht="29.25" customHeight="1" x14ac:dyDescent="0.2">
      <c r="Q58233" s="92" t="s">
        <v>50</v>
      </c>
      <c r="BF58233" s="101" t="s">
        <v>58</v>
      </c>
      <c r="BK58233" s="98" t="s">
        <v>70</v>
      </c>
    </row>
    <row r="58234" spans="17:63" ht="29.25" customHeight="1" x14ac:dyDescent="0.2">
      <c r="Q58234" s="92" t="s">
        <v>50</v>
      </c>
      <c r="BF58234" s="101" t="s">
        <v>58</v>
      </c>
      <c r="BK58234" s="98" t="s">
        <v>70</v>
      </c>
    </row>
    <row r="58235" spans="17:63" ht="29.25" customHeight="1" x14ac:dyDescent="0.2">
      <c r="Q58235" s="92" t="s">
        <v>50</v>
      </c>
      <c r="BF58235" s="101" t="s">
        <v>58</v>
      </c>
      <c r="BK58235" s="98" t="s">
        <v>70</v>
      </c>
    </row>
    <row r="58236" spans="17:63" ht="29.25" customHeight="1" x14ac:dyDescent="0.2">
      <c r="Q58236" s="92" t="s">
        <v>50</v>
      </c>
      <c r="BF58236" s="101" t="s">
        <v>58</v>
      </c>
      <c r="BK58236" s="98" t="s">
        <v>70</v>
      </c>
    </row>
    <row r="58237" spans="17:63" ht="29.25" customHeight="1" x14ac:dyDescent="0.2">
      <c r="Q58237" s="92" t="s">
        <v>50</v>
      </c>
      <c r="BF58237" s="101" t="s">
        <v>58</v>
      </c>
      <c r="BK58237" s="98" t="s">
        <v>70</v>
      </c>
    </row>
    <row r="58238" spans="17:63" ht="29.25" customHeight="1" x14ac:dyDescent="0.2">
      <c r="Q58238" s="92" t="s">
        <v>50</v>
      </c>
      <c r="BF58238" s="101" t="s">
        <v>58</v>
      </c>
      <c r="BK58238" s="98" t="s">
        <v>70</v>
      </c>
    </row>
    <row r="58239" spans="17:63" ht="29.25" customHeight="1" x14ac:dyDescent="0.2">
      <c r="Q58239" s="92" t="s">
        <v>50</v>
      </c>
      <c r="BF58239" s="101" t="s">
        <v>58</v>
      </c>
      <c r="BK58239" s="98" t="s">
        <v>70</v>
      </c>
    </row>
    <row r="58240" spans="17:63" ht="29.25" customHeight="1" x14ac:dyDescent="0.2">
      <c r="Q58240" s="92" t="s">
        <v>50</v>
      </c>
      <c r="BF58240" s="101" t="s">
        <v>58</v>
      </c>
      <c r="BK58240" s="98" t="s">
        <v>70</v>
      </c>
    </row>
    <row r="58241" spans="17:63" ht="29.25" customHeight="1" x14ac:dyDescent="0.2">
      <c r="Q58241" s="92" t="s">
        <v>50</v>
      </c>
      <c r="BF58241" s="101" t="s">
        <v>58</v>
      </c>
      <c r="BK58241" s="98" t="s">
        <v>70</v>
      </c>
    </row>
    <row r="58242" spans="17:63" ht="29.25" customHeight="1" x14ac:dyDescent="0.2">
      <c r="Q58242" s="92" t="s">
        <v>50</v>
      </c>
      <c r="BF58242" s="101" t="s">
        <v>58</v>
      </c>
      <c r="BK58242" s="98" t="s">
        <v>70</v>
      </c>
    </row>
    <row r="58243" spans="17:63" ht="29.25" customHeight="1" x14ac:dyDescent="0.2">
      <c r="Q58243" s="92" t="s">
        <v>50</v>
      </c>
      <c r="BF58243" s="101" t="s">
        <v>58</v>
      </c>
      <c r="BK58243" s="98" t="s">
        <v>70</v>
      </c>
    </row>
    <row r="58244" spans="17:63" ht="29.25" customHeight="1" x14ac:dyDescent="0.2">
      <c r="Q58244" s="92" t="s">
        <v>50</v>
      </c>
      <c r="BF58244" s="101" t="s">
        <v>58</v>
      </c>
      <c r="BK58244" s="98" t="s">
        <v>70</v>
      </c>
    </row>
    <row r="58245" spans="17:63" ht="29.25" customHeight="1" x14ac:dyDescent="0.2">
      <c r="Q58245" s="92" t="s">
        <v>50</v>
      </c>
      <c r="BF58245" s="101" t="s">
        <v>58</v>
      </c>
      <c r="BK58245" s="98" t="s">
        <v>70</v>
      </c>
    </row>
    <row r="58246" spans="17:63" ht="29.25" customHeight="1" x14ac:dyDescent="0.2">
      <c r="Q58246" s="92" t="s">
        <v>50</v>
      </c>
      <c r="BF58246" s="101" t="s">
        <v>58</v>
      </c>
      <c r="BK58246" s="98" t="s">
        <v>70</v>
      </c>
    </row>
    <row r="58247" spans="17:63" ht="29.25" customHeight="1" x14ac:dyDescent="0.2">
      <c r="Q58247" s="92" t="s">
        <v>50</v>
      </c>
      <c r="BF58247" s="101" t="s">
        <v>58</v>
      </c>
      <c r="BK58247" s="98" t="s">
        <v>70</v>
      </c>
    </row>
    <row r="58248" spans="17:63" ht="29.25" customHeight="1" x14ac:dyDescent="0.2">
      <c r="Q58248" s="92" t="s">
        <v>50</v>
      </c>
      <c r="BF58248" s="101" t="s">
        <v>58</v>
      </c>
      <c r="BK58248" s="98" t="s">
        <v>70</v>
      </c>
    </row>
    <row r="58249" spans="17:63" ht="29.25" customHeight="1" x14ac:dyDescent="0.2">
      <c r="Q58249" s="92" t="s">
        <v>50</v>
      </c>
      <c r="BF58249" s="101" t="s">
        <v>58</v>
      </c>
      <c r="BK58249" s="98" t="s">
        <v>70</v>
      </c>
    </row>
    <row r="58250" spans="17:63" ht="29.25" customHeight="1" x14ac:dyDescent="0.2">
      <c r="Q58250" s="92" t="s">
        <v>50</v>
      </c>
      <c r="BF58250" s="101" t="s">
        <v>58</v>
      </c>
      <c r="BK58250" s="98" t="s">
        <v>70</v>
      </c>
    </row>
    <row r="58251" spans="17:63" ht="29.25" customHeight="1" x14ac:dyDescent="0.2">
      <c r="Q58251" s="92" t="s">
        <v>50</v>
      </c>
      <c r="BF58251" s="101" t="s">
        <v>58</v>
      </c>
      <c r="BK58251" s="98" t="s">
        <v>70</v>
      </c>
    </row>
    <row r="58252" spans="17:63" ht="29.25" customHeight="1" x14ac:dyDescent="0.2">
      <c r="Q58252" s="92" t="s">
        <v>50</v>
      </c>
      <c r="BF58252" s="101" t="s">
        <v>58</v>
      </c>
      <c r="BK58252" s="98" t="s">
        <v>70</v>
      </c>
    </row>
    <row r="58253" spans="17:63" ht="29.25" customHeight="1" x14ac:dyDescent="0.2">
      <c r="Q58253" s="92" t="s">
        <v>50</v>
      </c>
      <c r="BF58253" s="101" t="s">
        <v>58</v>
      </c>
      <c r="BK58253" s="98" t="s">
        <v>70</v>
      </c>
    </row>
    <row r="58254" spans="17:63" ht="29.25" customHeight="1" x14ac:dyDescent="0.2">
      <c r="Q58254" s="92" t="s">
        <v>50</v>
      </c>
      <c r="BF58254" s="101" t="s">
        <v>58</v>
      </c>
      <c r="BK58254" s="98" t="s">
        <v>70</v>
      </c>
    </row>
    <row r="58255" spans="17:63" ht="29.25" customHeight="1" x14ac:dyDescent="0.2">
      <c r="Q58255" s="92" t="s">
        <v>50</v>
      </c>
      <c r="BF58255" s="101" t="s">
        <v>58</v>
      </c>
      <c r="BK58255" s="98" t="s">
        <v>70</v>
      </c>
    </row>
    <row r="58256" spans="17:63" ht="29.25" customHeight="1" x14ac:dyDescent="0.2">
      <c r="Q58256" s="92" t="s">
        <v>50</v>
      </c>
      <c r="BF58256" s="101" t="s">
        <v>58</v>
      </c>
      <c r="BK58256" s="98" t="s">
        <v>70</v>
      </c>
    </row>
    <row r="58257" spans="17:63" ht="29.25" customHeight="1" x14ac:dyDescent="0.2">
      <c r="Q58257" s="92" t="s">
        <v>50</v>
      </c>
      <c r="BF58257" s="101" t="s">
        <v>58</v>
      </c>
      <c r="BK58257" s="98" t="s">
        <v>70</v>
      </c>
    </row>
    <row r="58258" spans="17:63" ht="29.25" customHeight="1" x14ac:dyDescent="0.2">
      <c r="Q58258" s="92" t="s">
        <v>50</v>
      </c>
      <c r="BF58258" s="101" t="s">
        <v>58</v>
      </c>
      <c r="BK58258" s="98" t="s">
        <v>70</v>
      </c>
    </row>
    <row r="58259" spans="17:63" ht="29.25" customHeight="1" x14ac:dyDescent="0.2">
      <c r="Q58259" s="92" t="s">
        <v>50</v>
      </c>
      <c r="BF58259" s="101" t="s">
        <v>58</v>
      </c>
      <c r="BK58259" s="98" t="s">
        <v>70</v>
      </c>
    </row>
    <row r="58260" spans="17:63" ht="29.25" customHeight="1" x14ac:dyDescent="0.2">
      <c r="Q58260" s="92" t="s">
        <v>50</v>
      </c>
      <c r="BF58260" s="101" t="s">
        <v>58</v>
      </c>
      <c r="BK58260" s="98" t="s">
        <v>70</v>
      </c>
    </row>
    <row r="58261" spans="17:63" ht="29.25" customHeight="1" x14ac:dyDescent="0.2">
      <c r="Q58261" s="92" t="s">
        <v>50</v>
      </c>
      <c r="BF58261" s="101" t="s">
        <v>58</v>
      </c>
      <c r="BK58261" s="98" t="s">
        <v>70</v>
      </c>
    </row>
    <row r="58262" spans="17:63" ht="29.25" customHeight="1" x14ac:dyDescent="0.2">
      <c r="Q58262" s="92" t="s">
        <v>50</v>
      </c>
      <c r="BF58262" s="101" t="s">
        <v>58</v>
      </c>
      <c r="BK58262" s="98" t="s">
        <v>70</v>
      </c>
    </row>
    <row r="58263" spans="17:63" ht="29.25" customHeight="1" x14ac:dyDescent="0.2">
      <c r="Q58263" s="92" t="s">
        <v>50</v>
      </c>
      <c r="BF58263" s="101" t="s">
        <v>58</v>
      </c>
      <c r="BK58263" s="98" t="s">
        <v>70</v>
      </c>
    </row>
    <row r="58264" spans="17:63" ht="29.25" customHeight="1" x14ac:dyDescent="0.2">
      <c r="Q58264" s="92" t="s">
        <v>50</v>
      </c>
      <c r="BF58264" s="101" t="s">
        <v>58</v>
      </c>
      <c r="BK58264" s="98" t="s">
        <v>70</v>
      </c>
    </row>
    <row r="58265" spans="17:63" ht="29.25" customHeight="1" x14ac:dyDescent="0.2">
      <c r="Q58265" s="92" t="s">
        <v>50</v>
      </c>
      <c r="BF58265" s="101" t="s">
        <v>58</v>
      </c>
      <c r="BK58265" s="98" t="s">
        <v>70</v>
      </c>
    </row>
    <row r="58266" spans="17:63" ht="29.25" customHeight="1" x14ac:dyDescent="0.2">
      <c r="Q58266" s="92" t="s">
        <v>50</v>
      </c>
      <c r="BF58266" s="101" t="s">
        <v>58</v>
      </c>
      <c r="BK58266" s="98" t="s">
        <v>70</v>
      </c>
    </row>
    <row r="58267" spans="17:63" ht="29.25" customHeight="1" x14ac:dyDescent="0.2">
      <c r="Q58267" s="92" t="s">
        <v>50</v>
      </c>
      <c r="BF58267" s="101" t="s">
        <v>58</v>
      </c>
      <c r="BK58267" s="98" t="s">
        <v>70</v>
      </c>
    </row>
    <row r="58268" spans="17:63" ht="29.25" customHeight="1" x14ac:dyDescent="0.2">
      <c r="Q58268" s="92" t="s">
        <v>50</v>
      </c>
      <c r="BF58268" s="101" t="s">
        <v>58</v>
      </c>
      <c r="BK58268" s="98" t="s">
        <v>70</v>
      </c>
    </row>
    <row r="58269" spans="17:63" ht="29.25" customHeight="1" x14ac:dyDescent="0.2">
      <c r="Q58269" s="92" t="s">
        <v>50</v>
      </c>
      <c r="BF58269" s="101" t="s">
        <v>58</v>
      </c>
      <c r="BK58269" s="98" t="s">
        <v>70</v>
      </c>
    </row>
    <row r="58270" spans="17:63" ht="29.25" customHeight="1" x14ac:dyDescent="0.2">
      <c r="Q58270" s="92" t="s">
        <v>50</v>
      </c>
      <c r="BF58270" s="101" t="s">
        <v>58</v>
      </c>
      <c r="BK58270" s="98" t="s">
        <v>70</v>
      </c>
    </row>
    <row r="58271" spans="17:63" ht="29.25" customHeight="1" x14ac:dyDescent="0.2">
      <c r="Q58271" s="92" t="s">
        <v>50</v>
      </c>
      <c r="BF58271" s="101" t="s">
        <v>58</v>
      </c>
      <c r="BK58271" s="98" t="s">
        <v>70</v>
      </c>
    </row>
    <row r="58272" spans="17:63" ht="29.25" customHeight="1" x14ac:dyDescent="0.2">
      <c r="Q58272" s="92" t="s">
        <v>50</v>
      </c>
      <c r="BF58272" s="101" t="s">
        <v>58</v>
      </c>
      <c r="BK58272" s="98" t="s">
        <v>70</v>
      </c>
    </row>
    <row r="58273" spans="17:63" ht="29.25" customHeight="1" x14ac:dyDescent="0.2">
      <c r="Q58273" s="92" t="s">
        <v>50</v>
      </c>
      <c r="BF58273" s="101" t="s">
        <v>58</v>
      </c>
      <c r="BK58273" s="98" t="s">
        <v>70</v>
      </c>
    </row>
    <row r="58274" spans="17:63" ht="29.25" customHeight="1" x14ac:dyDescent="0.2">
      <c r="Q58274" s="92" t="s">
        <v>50</v>
      </c>
      <c r="BF58274" s="101" t="s">
        <v>58</v>
      </c>
      <c r="BK58274" s="98" t="s">
        <v>70</v>
      </c>
    </row>
    <row r="58275" spans="17:63" ht="29.25" customHeight="1" x14ac:dyDescent="0.2">
      <c r="Q58275" s="92" t="s">
        <v>50</v>
      </c>
      <c r="BF58275" s="101" t="s">
        <v>58</v>
      </c>
      <c r="BK58275" s="98" t="s">
        <v>70</v>
      </c>
    </row>
    <row r="58276" spans="17:63" ht="29.25" customHeight="1" x14ac:dyDescent="0.2">
      <c r="Q58276" s="92" t="s">
        <v>50</v>
      </c>
      <c r="BF58276" s="101" t="s">
        <v>58</v>
      </c>
      <c r="BK58276" s="98" t="s">
        <v>70</v>
      </c>
    </row>
    <row r="58277" spans="17:63" ht="29.25" customHeight="1" x14ac:dyDescent="0.2">
      <c r="Q58277" s="92" t="s">
        <v>50</v>
      </c>
      <c r="BF58277" s="101" t="s">
        <v>58</v>
      </c>
      <c r="BK58277" s="98" t="s">
        <v>70</v>
      </c>
    </row>
    <row r="58278" spans="17:63" ht="29.25" customHeight="1" x14ac:dyDescent="0.2">
      <c r="Q58278" s="92" t="s">
        <v>50</v>
      </c>
      <c r="BF58278" s="101" t="s">
        <v>58</v>
      </c>
      <c r="BK58278" s="98" t="s">
        <v>70</v>
      </c>
    </row>
    <row r="58279" spans="17:63" ht="29.25" customHeight="1" x14ac:dyDescent="0.2">
      <c r="Q58279" s="92" t="s">
        <v>50</v>
      </c>
      <c r="BF58279" s="101" t="s">
        <v>58</v>
      </c>
      <c r="BK58279" s="98" t="s">
        <v>70</v>
      </c>
    </row>
    <row r="58280" spans="17:63" ht="29.25" customHeight="1" x14ac:dyDescent="0.2">
      <c r="Q58280" s="92" t="s">
        <v>50</v>
      </c>
      <c r="BF58280" s="101" t="s">
        <v>58</v>
      </c>
      <c r="BK58280" s="98" t="s">
        <v>70</v>
      </c>
    </row>
    <row r="58281" spans="17:63" ht="29.25" customHeight="1" x14ac:dyDescent="0.2">
      <c r="Q58281" s="92" t="s">
        <v>50</v>
      </c>
      <c r="BF58281" s="101" t="s">
        <v>58</v>
      </c>
      <c r="BK58281" s="98" t="s">
        <v>70</v>
      </c>
    </row>
    <row r="58282" spans="17:63" ht="29.25" customHeight="1" x14ac:dyDescent="0.2">
      <c r="Q58282" s="92" t="s">
        <v>50</v>
      </c>
      <c r="BF58282" s="101" t="s">
        <v>58</v>
      </c>
      <c r="BK58282" s="98" t="s">
        <v>70</v>
      </c>
    </row>
    <row r="58283" spans="17:63" ht="29.25" customHeight="1" x14ac:dyDescent="0.2">
      <c r="Q58283" s="92" t="s">
        <v>50</v>
      </c>
      <c r="BF58283" s="101" t="s">
        <v>58</v>
      </c>
      <c r="BK58283" s="98" t="s">
        <v>70</v>
      </c>
    </row>
    <row r="58284" spans="17:63" ht="29.25" customHeight="1" x14ac:dyDescent="0.2">
      <c r="Q58284" s="92" t="s">
        <v>50</v>
      </c>
      <c r="BF58284" s="101" t="s">
        <v>58</v>
      </c>
      <c r="BK58284" s="98" t="s">
        <v>70</v>
      </c>
    </row>
    <row r="58285" spans="17:63" ht="29.25" customHeight="1" x14ac:dyDescent="0.2">
      <c r="Q58285" s="92" t="s">
        <v>50</v>
      </c>
      <c r="BF58285" s="101" t="s">
        <v>58</v>
      </c>
      <c r="BK58285" s="98" t="s">
        <v>70</v>
      </c>
    </row>
    <row r="58286" spans="17:63" ht="29.25" customHeight="1" x14ac:dyDescent="0.2">
      <c r="Q58286" s="92" t="s">
        <v>50</v>
      </c>
      <c r="BF58286" s="101" t="s">
        <v>58</v>
      </c>
      <c r="BK58286" s="98" t="s">
        <v>70</v>
      </c>
    </row>
    <row r="58287" spans="17:63" ht="29.25" customHeight="1" x14ac:dyDescent="0.2">
      <c r="Q58287" s="92" t="s">
        <v>50</v>
      </c>
      <c r="BF58287" s="101" t="s">
        <v>58</v>
      </c>
      <c r="BK58287" s="98" t="s">
        <v>70</v>
      </c>
    </row>
    <row r="58288" spans="17:63" ht="29.25" customHeight="1" x14ac:dyDescent="0.2">
      <c r="Q58288" s="92" t="s">
        <v>50</v>
      </c>
      <c r="BF58288" s="101" t="s">
        <v>58</v>
      </c>
      <c r="BK58288" s="98" t="s">
        <v>70</v>
      </c>
    </row>
    <row r="58289" spans="17:63" ht="29.25" customHeight="1" x14ac:dyDescent="0.2">
      <c r="Q58289" s="92" t="s">
        <v>50</v>
      </c>
      <c r="BF58289" s="101" t="s">
        <v>58</v>
      </c>
      <c r="BK58289" s="98" t="s">
        <v>70</v>
      </c>
    </row>
    <row r="58290" spans="17:63" ht="29.25" customHeight="1" x14ac:dyDescent="0.2">
      <c r="Q58290" s="92" t="s">
        <v>50</v>
      </c>
      <c r="BF58290" s="101" t="s">
        <v>58</v>
      </c>
      <c r="BK58290" s="98" t="s">
        <v>70</v>
      </c>
    </row>
    <row r="58291" spans="17:63" ht="29.25" customHeight="1" x14ac:dyDescent="0.2">
      <c r="Q58291" s="92" t="s">
        <v>50</v>
      </c>
      <c r="BF58291" s="101" t="s">
        <v>58</v>
      </c>
      <c r="BK58291" s="98" t="s">
        <v>70</v>
      </c>
    </row>
    <row r="58292" spans="17:63" ht="29.25" customHeight="1" x14ac:dyDescent="0.2">
      <c r="Q58292" s="92" t="s">
        <v>50</v>
      </c>
      <c r="BF58292" s="101" t="s">
        <v>58</v>
      </c>
      <c r="BK58292" s="98" t="s">
        <v>70</v>
      </c>
    </row>
    <row r="58293" spans="17:63" ht="29.25" customHeight="1" x14ac:dyDescent="0.2">
      <c r="Q58293" s="92" t="s">
        <v>50</v>
      </c>
      <c r="BF58293" s="101" t="s">
        <v>58</v>
      </c>
      <c r="BK58293" s="98" t="s">
        <v>70</v>
      </c>
    </row>
    <row r="58294" spans="17:63" ht="29.25" customHeight="1" x14ac:dyDescent="0.2">
      <c r="Q58294" s="92" t="s">
        <v>50</v>
      </c>
      <c r="BF58294" s="101" t="s">
        <v>58</v>
      </c>
      <c r="BK58294" s="98" t="s">
        <v>70</v>
      </c>
    </row>
    <row r="58295" spans="17:63" ht="29.25" customHeight="1" x14ac:dyDescent="0.2">
      <c r="Q58295" s="92" t="s">
        <v>50</v>
      </c>
      <c r="BF58295" s="101" t="s">
        <v>58</v>
      </c>
      <c r="BK58295" s="98" t="s">
        <v>70</v>
      </c>
    </row>
    <row r="58296" spans="17:63" ht="29.25" customHeight="1" x14ac:dyDescent="0.2">
      <c r="Q58296" s="92" t="s">
        <v>50</v>
      </c>
      <c r="BF58296" s="101" t="s">
        <v>58</v>
      </c>
      <c r="BK58296" s="98" t="s">
        <v>70</v>
      </c>
    </row>
    <row r="58297" spans="17:63" ht="29.25" customHeight="1" x14ac:dyDescent="0.2">
      <c r="Q58297" s="92" t="s">
        <v>50</v>
      </c>
      <c r="BF58297" s="101" t="s">
        <v>58</v>
      </c>
      <c r="BK58297" s="98" t="s">
        <v>70</v>
      </c>
    </row>
    <row r="58298" spans="17:63" ht="29.25" customHeight="1" x14ac:dyDescent="0.2">
      <c r="Q58298" s="92" t="s">
        <v>50</v>
      </c>
      <c r="BF58298" s="101" t="s">
        <v>58</v>
      </c>
      <c r="BK58298" s="98" t="s">
        <v>70</v>
      </c>
    </row>
    <row r="58299" spans="17:63" ht="29.25" customHeight="1" x14ac:dyDescent="0.2">
      <c r="Q58299" s="92" t="s">
        <v>50</v>
      </c>
      <c r="BF58299" s="101" t="s">
        <v>58</v>
      </c>
      <c r="BK58299" s="98" t="s">
        <v>70</v>
      </c>
    </row>
    <row r="58300" spans="17:63" ht="29.25" customHeight="1" x14ac:dyDescent="0.2">
      <c r="Q58300" s="92" t="s">
        <v>50</v>
      </c>
      <c r="BF58300" s="101" t="s">
        <v>58</v>
      </c>
      <c r="BK58300" s="98" t="s">
        <v>70</v>
      </c>
    </row>
    <row r="58301" spans="17:63" ht="29.25" customHeight="1" x14ac:dyDescent="0.2">
      <c r="Q58301" s="92" t="s">
        <v>50</v>
      </c>
      <c r="BF58301" s="101" t="s">
        <v>58</v>
      </c>
      <c r="BK58301" s="98" t="s">
        <v>70</v>
      </c>
    </row>
    <row r="58302" spans="17:63" ht="29.25" customHeight="1" x14ac:dyDescent="0.2">
      <c r="Q58302" s="92" t="s">
        <v>50</v>
      </c>
      <c r="BF58302" s="101" t="s">
        <v>58</v>
      </c>
      <c r="BK58302" s="98" t="s">
        <v>70</v>
      </c>
    </row>
    <row r="58303" spans="17:63" ht="29.25" customHeight="1" x14ac:dyDescent="0.2">
      <c r="Q58303" s="92" t="s">
        <v>50</v>
      </c>
      <c r="BF58303" s="101" t="s">
        <v>58</v>
      </c>
      <c r="BK58303" s="98" t="s">
        <v>70</v>
      </c>
    </row>
    <row r="58304" spans="17:63" ht="29.25" customHeight="1" x14ac:dyDescent="0.2">
      <c r="Q58304" s="92" t="s">
        <v>50</v>
      </c>
      <c r="BF58304" s="101" t="s">
        <v>58</v>
      </c>
      <c r="BK58304" s="98" t="s">
        <v>70</v>
      </c>
    </row>
    <row r="58305" spans="17:63" ht="29.25" customHeight="1" x14ac:dyDescent="0.2">
      <c r="Q58305" s="92" t="s">
        <v>50</v>
      </c>
      <c r="BF58305" s="101" t="s">
        <v>58</v>
      </c>
      <c r="BK58305" s="98" t="s">
        <v>70</v>
      </c>
    </row>
    <row r="58306" spans="17:63" ht="29.25" customHeight="1" x14ac:dyDescent="0.2">
      <c r="Q58306" s="92" t="s">
        <v>50</v>
      </c>
      <c r="BF58306" s="101" t="s">
        <v>58</v>
      </c>
      <c r="BK58306" s="98" t="s">
        <v>70</v>
      </c>
    </row>
    <row r="58307" spans="17:63" ht="29.25" customHeight="1" x14ac:dyDescent="0.2">
      <c r="Q58307" s="92" t="s">
        <v>50</v>
      </c>
      <c r="BF58307" s="101" t="s">
        <v>58</v>
      </c>
      <c r="BK58307" s="98" t="s">
        <v>70</v>
      </c>
    </row>
    <row r="58308" spans="17:63" ht="29.25" customHeight="1" x14ac:dyDescent="0.2">
      <c r="Q58308" s="92" t="s">
        <v>50</v>
      </c>
      <c r="BF58308" s="101" t="s">
        <v>58</v>
      </c>
      <c r="BK58308" s="98" t="s">
        <v>70</v>
      </c>
    </row>
    <row r="58309" spans="17:63" ht="29.25" customHeight="1" x14ac:dyDescent="0.2">
      <c r="Q58309" s="92" t="s">
        <v>50</v>
      </c>
      <c r="BF58309" s="101" t="s">
        <v>58</v>
      </c>
      <c r="BK58309" s="98" t="s">
        <v>70</v>
      </c>
    </row>
    <row r="58310" spans="17:63" ht="29.25" customHeight="1" x14ac:dyDescent="0.2">
      <c r="Q58310" s="92" t="s">
        <v>50</v>
      </c>
      <c r="BF58310" s="101" t="s">
        <v>58</v>
      </c>
      <c r="BK58310" s="98" t="s">
        <v>70</v>
      </c>
    </row>
    <row r="58311" spans="17:63" ht="29.25" customHeight="1" x14ac:dyDescent="0.2">
      <c r="Q58311" s="92" t="s">
        <v>50</v>
      </c>
      <c r="BF58311" s="101" t="s">
        <v>58</v>
      </c>
      <c r="BK58311" s="98" t="s">
        <v>70</v>
      </c>
    </row>
    <row r="58312" spans="17:63" ht="29.25" customHeight="1" x14ac:dyDescent="0.2">
      <c r="Q58312" s="92" t="s">
        <v>50</v>
      </c>
      <c r="BF58312" s="101" t="s">
        <v>58</v>
      </c>
      <c r="BK58312" s="98" t="s">
        <v>70</v>
      </c>
    </row>
    <row r="58313" spans="17:63" ht="29.25" customHeight="1" x14ac:dyDescent="0.2">
      <c r="Q58313" s="92" t="s">
        <v>50</v>
      </c>
      <c r="BF58313" s="101" t="s">
        <v>58</v>
      </c>
      <c r="BK58313" s="98" t="s">
        <v>70</v>
      </c>
    </row>
    <row r="58314" spans="17:63" ht="29.25" customHeight="1" x14ac:dyDescent="0.2">
      <c r="Q58314" s="92" t="s">
        <v>50</v>
      </c>
      <c r="BF58314" s="101" t="s">
        <v>58</v>
      </c>
      <c r="BK58314" s="98" t="s">
        <v>70</v>
      </c>
    </row>
    <row r="58315" spans="17:63" ht="29.25" customHeight="1" x14ac:dyDescent="0.2">
      <c r="Q58315" s="92" t="s">
        <v>50</v>
      </c>
      <c r="BF58315" s="101" t="s">
        <v>58</v>
      </c>
      <c r="BK58315" s="98" t="s">
        <v>70</v>
      </c>
    </row>
    <row r="58316" spans="17:63" ht="29.25" customHeight="1" x14ac:dyDescent="0.2">
      <c r="Q58316" s="92" t="s">
        <v>50</v>
      </c>
      <c r="BF58316" s="101" t="s">
        <v>58</v>
      </c>
      <c r="BK58316" s="98" t="s">
        <v>70</v>
      </c>
    </row>
    <row r="58317" spans="17:63" ht="29.25" customHeight="1" x14ac:dyDescent="0.2">
      <c r="Q58317" s="92" t="s">
        <v>50</v>
      </c>
      <c r="BF58317" s="101" t="s">
        <v>58</v>
      </c>
      <c r="BK58317" s="98" t="s">
        <v>70</v>
      </c>
    </row>
    <row r="58318" spans="17:63" ht="29.25" customHeight="1" x14ac:dyDescent="0.2">
      <c r="Q58318" s="92" t="s">
        <v>50</v>
      </c>
      <c r="BF58318" s="101" t="s">
        <v>58</v>
      </c>
      <c r="BK58318" s="98" t="s">
        <v>70</v>
      </c>
    </row>
    <row r="58319" spans="17:63" ht="29.25" customHeight="1" x14ac:dyDescent="0.2">
      <c r="Q58319" s="92" t="s">
        <v>50</v>
      </c>
      <c r="BF58319" s="101" t="s">
        <v>58</v>
      </c>
      <c r="BK58319" s="98" t="s">
        <v>70</v>
      </c>
    </row>
    <row r="58320" spans="17:63" ht="29.25" customHeight="1" x14ac:dyDescent="0.2">
      <c r="Q58320" s="92" t="s">
        <v>50</v>
      </c>
      <c r="BF58320" s="101" t="s">
        <v>58</v>
      </c>
      <c r="BK58320" s="98" t="s">
        <v>70</v>
      </c>
    </row>
    <row r="58321" spans="17:63" ht="29.25" customHeight="1" x14ac:dyDescent="0.2">
      <c r="Q58321" s="92" t="s">
        <v>50</v>
      </c>
      <c r="BF58321" s="101" t="s">
        <v>58</v>
      </c>
      <c r="BK58321" s="98" t="s">
        <v>70</v>
      </c>
    </row>
    <row r="58322" spans="17:63" ht="29.25" customHeight="1" x14ac:dyDescent="0.2">
      <c r="Q58322" s="92" t="s">
        <v>50</v>
      </c>
      <c r="BF58322" s="101" t="s">
        <v>58</v>
      </c>
      <c r="BK58322" s="98" t="s">
        <v>70</v>
      </c>
    </row>
    <row r="58323" spans="17:63" ht="29.25" customHeight="1" x14ac:dyDescent="0.2">
      <c r="Q58323" s="92" t="s">
        <v>50</v>
      </c>
      <c r="BF58323" s="101" t="s">
        <v>58</v>
      </c>
      <c r="BK58323" s="98" t="s">
        <v>70</v>
      </c>
    </row>
    <row r="58324" spans="17:63" ht="29.25" customHeight="1" x14ac:dyDescent="0.2">
      <c r="Q58324" s="92" t="s">
        <v>50</v>
      </c>
      <c r="BF58324" s="101" t="s">
        <v>58</v>
      </c>
      <c r="BK58324" s="98" t="s">
        <v>70</v>
      </c>
    </row>
    <row r="58325" spans="17:63" ht="29.25" customHeight="1" x14ac:dyDescent="0.2">
      <c r="Q58325" s="92" t="s">
        <v>50</v>
      </c>
      <c r="BF58325" s="101" t="s">
        <v>58</v>
      </c>
      <c r="BK58325" s="98" t="s">
        <v>70</v>
      </c>
    </row>
    <row r="58326" spans="17:63" ht="29.25" customHeight="1" x14ac:dyDescent="0.2">
      <c r="Q58326" s="92" t="s">
        <v>50</v>
      </c>
      <c r="BF58326" s="101" t="s">
        <v>58</v>
      </c>
      <c r="BK58326" s="98" t="s">
        <v>70</v>
      </c>
    </row>
    <row r="58327" spans="17:63" ht="29.25" customHeight="1" x14ac:dyDescent="0.2">
      <c r="Q58327" s="92" t="s">
        <v>50</v>
      </c>
      <c r="BF58327" s="101" t="s">
        <v>58</v>
      </c>
      <c r="BK58327" s="98" t="s">
        <v>70</v>
      </c>
    </row>
    <row r="58328" spans="17:63" ht="29.25" customHeight="1" x14ac:dyDescent="0.2">
      <c r="Q58328" s="92" t="s">
        <v>50</v>
      </c>
      <c r="BF58328" s="101" t="s">
        <v>58</v>
      </c>
      <c r="BK58328" s="98" t="s">
        <v>70</v>
      </c>
    </row>
    <row r="58329" spans="17:63" ht="29.25" customHeight="1" x14ac:dyDescent="0.2">
      <c r="Q58329" s="92" t="s">
        <v>50</v>
      </c>
      <c r="BF58329" s="101" t="s">
        <v>58</v>
      </c>
      <c r="BK58329" s="98" t="s">
        <v>70</v>
      </c>
    </row>
    <row r="58330" spans="17:63" ht="29.25" customHeight="1" x14ac:dyDescent="0.2">
      <c r="Q58330" s="92" t="s">
        <v>50</v>
      </c>
      <c r="BF58330" s="101" t="s">
        <v>58</v>
      </c>
      <c r="BK58330" s="98" t="s">
        <v>70</v>
      </c>
    </row>
    <row r="58331" spans="17:63" ht="29.25" customHeight="1" x14ac:dyDescent="0.2">
      <c r="Q58331" s="92" t="s">
        <v>50</v>
      </c>
      <c r="BF58331" s="101" t="s">
        <v>58</v>
      </c>
      <c r="BK58331" s="98" t="s">
        <v>70</v>
      </c>
    </row>
    <row r="58332" spans="17:63" ht="29.25" customHeight="1" x14ac:dyDescent="0.2">
      <c r="Q58332" s="92" t="s">
        <v>50</v>
      </c>
      <c r="BF58332" s="101" t="s">
        <v>58</v>
      </c>
      <c r="BK58332" s="98" t="s">
        <v>70</v>
      </c>
    </row>
    <row r="58333" spans="17:63" ht="29.25" customHeight="1" x14ac:dyDescent="0.2">
      <c r="Q58333" s="92" t="s">
        <v>50</v>
      </c>
      <c r="BF58333" s="101" t="s">
        <v>58</v>
      </c>
      <c r="BK58333" s="98" t="s">
        <v>70</v>
      </c>
    </row>
    <row r="58334" spans="17:63" ht="29.25" customHeight="1" x14ac:dyDescent="0.2">
      <c r="Q58334" s="92" t="s">
        <v>50</v>
      </c>
      <c r="BF58334" s="101" t="s">
        <v>58</v>
      </c>
      <c r="BK58334" s="98" t="s">
        <v>70</v>
      </c>
    </row>
    <row r="58335" spans="17:63" ht="29.25" customHeight="1" x14ac:dyDescent="0.2">
      <c r="Q58335" s="92" t="s">
        <v>50</v>
      </c>
      <c r="BF58335" s="101" t="s">
        <v>58</v>
      </c>
      <c r="BK58335" s="98" t="s">
        <v>70</v>
      </c>
    </row>
    <row r="58336" spans="17:63" ht="29.25" customHeight="1" x14ac:dyDescent="0.2">
      <c r="Q58336" s="92" t="s">
        <v>50</v>
      </c>
      <c r="BF58336" s="101" t="s">
        <v>58</v>
      </c>
      <c r="BK58336" s="98" t="s">
        <v>70</v>
      </c>
    </row>
    <row r="58337" spans="17:63" ht="29.25" customHeight="1" x14ac:dyDescent="0.2">
      <c r="Q58337" s="92" t="s">
        <v>50</v>
      </c>
      <c r="BF58337" s="101" t="s">
        <v>58</v>
      </c>
      <c r="BK58337" s="98" t="s">
        <v>70</v>
      </c>
    </row>
    <row r="58338" spans="17:63" ht="29.25" customHeight="1" x14ac:dyDescent="0.2">
      <c r="Q58338" s="92" t="s">
        <v>50</v>
      </c>
      <c r="BF58338" s="101" t="s">
        <v>58</v>
      </c>
      <c r="BK58338" s="98" t="s">
        <v>70</v>
      </c>
    </row>
    <row r="58339" spans="17:63" ht="29.25" customHeight="1" x14ac:dyDescent="0.2">
      <c r="Q58339" s="92" t="s">
        <v>50</v>
      </c>
      <c r="BF58339" s="101" t="s">
        <v>58</v>
      </c>
      <c r="BK58339" s="98" t="s">
        <v>70</v>
      </c>
    </row>
    <row r="58340" spans="17:63" ht="29.25" customHeight="1" x14ac:dyDescent="0.2">
      <c r="Q58340" s="92" t="s">
        <v>50</v>
      </c>
      <c r="BF58340" s="101" t="s">
        <v>58</v>
      </c>
      <c r="BK58340" s="98" t="s">
        <v>70</v>
      </c>
    </row>
    <row r="58341" spans="17:63" ht="29.25" customHeight="1" x14ac:dyDescent="0.2">
      <c r="Q58341" s="92" t="s">
        <v>50</v>
      </c>
      <c r="BF58341" s="101" t="s">
        <v>58</v>
      </c>
      <c r="BK58341" s="98" t="s">
        <v>70</v>
      </c>
    </row>
    <row r="58342" spans="17:63" ht="29.25" customHeight="1" x14ac:dyDescent="0.2">
      <c r="Q58342" s="92" t="s">
        <v>50</v>
      </c>
      <c r="BF58342" s="101" t="s">
        <v>58</v>
      </c>
      <c r="BK58342" s="98" t="s">
        <v>70</v>
      </c>
    </row>
    <row r="58343" spans="17:63" ht="29.25" customHeight="1" x14ac:dyDescent="0.2">
      <c r="Q58343" s="92" t="s">
        <v>50</v>
      </c>
      <c r="BF58343" s="101" t="s">
        <v>58</v>
      </c>
      <c r="BK58343" s="98" t="s">
        <v>70</v>
      </c>
    </row>
    <row r="58344" spans="17:63" ht="29.25" customHeight="1" x14ac:dyDescent="0.2">
      <c r="Q58344" s="92" t="s">
        <v>50</v>
      </c>
      <c r="BF58344" s="101" t="s">
        <v>58</v>
      </c>
      <c r="BK58344" s="98" t="s">
        <v>70</v>
      </c>
    </row>
    <row r="58345" spans="17:63" ht="29.25" customHeight="1" x14ac:dyDescent="0.2">
      <c r="Q58345" s="92" t="s">
        <v>50</v>
      </c>
      <c r="BF58345" s="101" t="s">
        <v>58</v>
      </c>
      <c r="BK58345" s="98" t="s">
        <v>70</v>
      </c>
    </row>
    <row r="58346" spans="17:63" ht="29.25" customHeight="1" x14ac:dyDescent="0.2">
      <c r="Q58346" s="92" t="s">
        <v>50</v>
      </c>
      <c r="BF58346" s="101" t="s">
        <v>58</v>
      </c>
      <c r="BK58346" s="98" t="s">
        <v>70</v>
      </c>
    </row>
    <row r="58347" spans="17:63" ht="29.25" customHeight="1" x14ac:dyDescent="0.2">
      <c r="Q58347" s="92" t="s">
        <v>50</v>
      </c>
      <c r="BF58347" s="101" t="s">
        <v>58</v>
      </c>
      <c r="BK58347" s="98" t="s">
        <v>70</v>
      </c>
    </row>
    <row r="58348" spans="17:63" ht="29.25" customHeight="1" x14ac:dyDescent="0.2">
      <c r="Q58348" s="92" t="s">
        <v>50</v>
      </c>
      <c r="BF58348" s="101" t="s">
        <v>58</v>
      </c>
      <c r="BK58348" s="98" t="s">
        <v>70</v>
      </c>
    </row>
    <row r="58349" spans="17:63" ht="29.25" customHeight="1" x14ac:dyDescent="0.2">
      <c r="Q58349" s="92" t="s">
        <v>50</v>
      </c>
      <c r="BF58349" s="101" t="s">
        <v>58</v>
      </c>
      <c r="BK58349" s="98" t="s">
        <v>70</v>
      </c>
    </row>
    <row r="58350" spans="17:63" ht="29.25" customHeight="1" x14ac:dyDescent="0.2">
      <c r="Q58350" s="92" t="s">
        <v>50</v>
      </c>
      <c r="BF58350" s="101" t="s">
        <v>58</v>
      </c>
      <c r="BK58350" s="98" t="s">
        <v>70</v>
      </c>
    </row>
    <row r="58351" spans="17:63" ht="29.25" customHeight="1" x14ac:dyDescent="0.2">
      <c r="Q58351" s="92" t="s">
        <v>50</v>
      </c>
      <c r="BF58351" s="101" t="s">
        <v>58</v>
      </c>
      <c r="BK58351" s="98" t="s">
        <v>70</v>
      </c>
    </row>
    <row r="58352" spans="17:63" ht="29.25" customHeight="1" x14ac:dyDescent="0.2">
      <c r="Q58352" s="92" t="s">
        <v>50</v>
      </c>
      <c r="BF58352" s="101" t="s">
        <v>58</v>
      </c>
      <c r="BK58352" s="98" t="s">
        <v>70</v>
      </c>
    </row>
    <row r="58353" spans="17:63" ht="29.25" customHeight="1" x14ac:dyDescent="0.2">
      <c r="Q58353" s="92" t="s">
        <v>50</v>
      </c>
      <c r="BF58353" s="101" t="s">
        <v>58</v>
      </c>
      <c r="BK58353" s="98" t="s">
        <v>70</v>
      </c>
    </row>
    <row r="58354" spans="17:63" ht="29.25" customHeight="1" x14ac:dyDescent="0.2">
      <c r="Q58354" s="92" t="s">
        <v>50</v>
      </c>
      <c r="BF58354" s="101" t="s">
        <v>58</v>
      </c>
      <c r="BK58354" s="98" t="s">
        <v>70</v>
      </c>
    </row>
    <row r="58355" spans="17:63" ht="29.25" customHeight="1" x14ac:dyDescent="0.2">
      <c r="Q58355" s="92" t="s">
        <v>50</v>
      </c>
      <c r="BF58355" s="101" t="s">
        <v>58</v>
      </c>
      <c r="BK58355" s="98" t="s">
        <v>70</v>
      </c>
    </row>
    <row r="58356" spans="17:63" ht="29.25" customHeight="1" x14ac:dyDescent="0.2">
      <c r="Q58356" s="92" t="s">
        <v>50</v>
      </c>
      <c r="BF58356" s="101" t="s">
        <v>58</v>
      </c>
      <c r="BK58356" s="98" t="s">
        <v>70</v>
      </c>
    </row>
    <row r="58357" spans="17:63" ht="29.25" customHeight="1" x14ac:dyDescent="0.2">
      <c r="Q58357" s="92" t="s">
        <v>50</v>
      </c>
      <c r="BF58357" s="101" t="s">
        <v>58</v>
      </c>
      <c r="BK58357" s="98" t="s">
        <v>70</v>
      </c>
    </row>
    <row r="58358" spans="17:63" ht="29.25" customHeight="1" x14ac:dyDescent="0.2">
      <c r="Q58358" s="92" t="s">
        <v>50</v>
      </c>
      <c r="BF58358" s="101" t="s">
        <v>58</v>
      </c>
      <c r="BK58358" s="98" t="s">
        <v>70</v>
      </c>
    </row>
    <row r="58359" spans="17:63" ht="29.25" customHeight="1" x14ac:dyDescent="0.2">
      <c r="Q58359" s="92" t="s">
        <v>50</v>
      </c>
      <c r="BF58359" s="101" t="s">
        <v>58</v>
      </c>
      <c r="BK58359" s="98" t="s">
        <v>70</v>
      </c>
    </row>
    <row r="58360" spans="17:63" ht="29.25" customHeight="1" x14ac:dyDescent="0.2">
      <c r="Q58360" s="92" t="s">
        <v>50</v>
      </c>
      <c r="BF58360" s="101" t="s">
        <v>58</v>
      </c>
      <c r="BK58360" s="98" t="s">
        <v>70</v>
      </c>
    </row>
    <row r="58361" spans="17:63" ht="29.25" customHeight="1" x14ac:dyDescent="0.2">
      <c r="Q58361" s="92" t="s">
        <v>50</v>
      </c>
      <c r="BF58361" s="101" t="s">
        <v>58</v>
      </c>
      <c r="BK58361" s="98" t="s">
        <v>70</v>
      </c>
    </row>
    <row r="58362" spans="17:63" ht="29.25" customHeight="1" x14ac:dyDescent="0.2">
      <c r="Q58362" s="92" t="s">
        <v>50</v>
      </c>
      <c r="BF58362" s="101" t="s">
        <v>58</v>
      </c>
      <c r="BK58362" s="98" t="s">
        <v>70</v>
      </c>
    </row>
    <row r="58363" spans="17:63" ht="29.25" customHeight="1" x14ac:dyDescent="0.2">
      <c r="Q58363" s="92" t="s">
        <v>50</v>
      </c>
      <c r="BF58363" s="101" t="s">
        <v>58</v>
      </c>
      <c r="BK58363" s="98" t="s">
        <v>70</v>
      </c>
    </row>
    <row r="58364" spans="17:63" ht="29.25" customHeight="1" x14ac:dyDescent="0.2">
      <c r="Q58364" s="92" t="s">
        <v>50</v>
      </c>
      <c r="BF58364" s="101" t="s">
        <v>58</v>
      </c>
      <c r="BK58364" s="98" t="s">
        <v>70</v>
      </c>
    </row>
    <row r="58365" spans="17:63" ht="29.25" customHeight="1" x14ac:dyDescent="0.2">
      <c r="Q58365" s="92" t="s">
        <v>50</v>
      </c>
      <c r="BF58365" s="101" t="s">
        <v>58</v>
      </c>
      <c r="BK58365" s="98" t="s">
        <v>70</v>
      </c>
    </row>
    <row r="58366" spans="17:63" ht="29.25" customHeight="1" x14ac:dyDescent="0.2">
      <c r="Q58366" s="92" t="s">
        <v>50</v>
      </c>
      <c r="BF58366" s="101" t="s">
        <v>58</v>
      </c>
      <c r="BK58366" s="98" t="s">
        <v>70</v>
      </c>
    </row>
    <row r="58367" spans="17:63" ht="29.25" customHeight="1" x14ac:dyDescent="0.2">
      <c r="Q58367" s="92" t="s">
        <v>50</v>
      </c>
      <c r="BF58367" s="101" t="s">
        <v>58</v>
      </c>
      <c r="BK58367" s="98" t="s">
        <v>70</v>
      </c>
    </row>
    <row r="58368" spans="17:63" ht="29.25" customHeight="1" x14ac:dyDescent="0.2">
      <c r="Q58368" s="92" t="s">
        <v>50</v>
      </c>
      <c r="BF58368" s="101" t="s">
        <v>58</v>
      </c>
      <c r="BK58368" s="98" t="s">
        <v>70</v>
      </c>
    </row>
    <row r="58369" spans="17:63" ht="29.25" customHeight="1" x14ac:dyDescent="0.2">
      <c r="Q58369" s="92" t="s">
        <v>50</v>
      </c>
      <c r="BF58369" s="101" t="s">
        <v>58</v>
      </c>
      <c r="BK58369" s="98" t="s">
        <v>70</v>
      </c>
    </row>
    <row r="58370" spans="17:63" ht="29.25" customHeight="1" x14ac:dyDescent="0.2">
      <c r="Q58370" s="92" t="s">
        <v>50</v>
      </c>
      <c r="BF58370" s="101" t="s">
        <v>58</v>
      </c>
      <c r="BK58370" s="98" t="s">
        <v>70</v>
      </c>
    </row>
    <row r="58371" spans="17:63" ht="29.25" customHeight="1" x14ac:dyDescent="0.2">
      <c r="Q58371" s="92" t="s">
        <v>50</v>
      </c>
      <c r="BF58371" s="101" t="s">
        <v>58</v>
      </c>
      <c r="BK58371" s="98" t="s">
        <v>70</v>
      </c>
    </row>
    <row r="58372" spans="17:63" ht="29.25" customHeight="1" x14ac:dyDescent="0.2">
      <c r="Q58372" s="92" t="s">
        <v>50</v>
      </c>
      <c r="BF58372" s="101" t="s">
        <v>58</v>
      </c>
      <c r="BK58372" s="98" t="s">
        <v>70</v>
      </c>
    </row>
    <row r="58373" spans="17:63" ht="29.25" customHeight="1" x14ac:dyDescent="0.2">
      <c r="Q58373" s="92" t="s">
        <v>50</v>
      </c>
      <c r="BF58373" s="101" t="s">
        <v>58</v>
      </c>
      <c r="BK58373" s="98" t="s">
        <v>70</v>
      </c>
    </row>
    <row r="58374" spans="17:63" ht="29.25" customHeight="1" x14ac:dyDescent="0.2">
      <c r="Q58374" s="92" t="s">
        <v>50</v>
      </c>
      <c r="BF58374" s="101" t="s">
        <v>58</v>
      </c>
      <c r="BK58374" s="98" t="s">
        <v>70</v>
      </c>
    </row>
    <row r="58375" spans="17:63" ht="29.25" customHeight="1" x14ac:dyDescent="0.2">
      <c r="Q58375" s="92" t="s">
        <v>50</v>
      </c>
      <c r="BF58375" s="101" t="s">
        <v>58</v>
      </c>
      <c r="BK58375" s="98" t="s">
        <v>70</v>
      </c>
    </row>
    <row r="58376" spans="17:63" ht="29.25" customHeight="1" x14ac:dyDescent="0.2">
      <c r="Q58376" s="92" t="s">
        <v>50</v>
      </c>
      <c r="BF58376" s="101" t="s">
        <v>58</v>
      </c>
      <c r="BK58376" s="98" t="s">
        <v>70</v>
      </c>
    </row>
    <row r="58377" spans="17:63" ht="29.25" customHeight="1" x14ac:dyDescent="0.2">
      <c r="Q58377" s="92" t="s">
        <v>50</v>
      </c>
      <c r="BF58377" s="101" t="s">
        <v>58</v>
      </c>
      <c r="BK58377" s="98" t="s">
        <v>70</v>
      </c>
    </row>
    <row r="58378" spans="17:63" ht="29.25" customHeight="1" x14ac:dyDescent="0.2">
      <c r="Q58378" s="92" t="s">
        <v>50</v>
      </c>
      <c r="BF58378" s="101" t="s">
        <v>58</v>
      </c>
      <c r="BK58378" s="98" t="s">
        <v>70</v>
      </c>
    </row>
    <row r="58379" spans="17:63" ht="29.25" customHeight="1" x14ac:dyDescent="0.2">
      <c r="Q58379" s="92" t="s">
        <v>50</v>
      </c>
      <c r="BF58379" s="101" t="s">
        <v>58</v>
      </c>
      <c r="BK58379" s="98" t="s">
        <v>70</v>
      </c>
    </row>
    <row r="58380" spans="17:63" ht="29.25" customHeight="1" x14ac:dyDescent="0.2">
      <c r="Q58380" s="92" t="s">
        <v>50</v>
      </c>
      <c r="BF58380" s="101" t="s">
        <v>58</v>
      </c>
      <c r="BK58380" s="98" t="s">
        <v>70</v>
      </c>
    </row>
    <row r="58381" spans="17:63" ht="29.25" customHeight="1" x14ac:dyDescent="0.2">
      <c r="Q58381" s="92" t="s">
        <v>50</v>
      </c>
      <c r="BF58381" s="101" t="s">
        <v>58</v>
      </c>
      <c r="BK58381" s="98" t="s">
        <v>70</v>
      </c>
    </row>
    <row r="58382" spans="17:63" ht="29.25" customHeight="1" x14ac:dyDescent="0.2">
      <c r="Q58382" s="92" t="s">
        <v>50</v>
      </c>
      <c r="BF58382" s="101" t="s">
        <v>58</v>
      </c>
      <c r="BK58382" s="98" t="s">
        <v>70</v>
      </c>
    </row>
    <row r="58383" spans="17:63" ht="29.25" customHeight="1" x14ac:dyDescent="0.2">
      <c r="Q58383" s="92" t="s">
        <v>50</v>
      </c>
      <c r="BF58383" s="101" t="s">
        <v>58</v>
      </c>
      <c r="BK58383" s="98" t="s">
        <v>70</v>
      </c>
    </row>
    <row r="58384" spans="17:63" ht="29.25" customHeight="1" x14ac:dyDescent="0.2">
      <c r="Q58384" s="92" t="s">
        <v>50</v>
      </c>
      <c r="BF58384" s="101" t="s">
        <v>58</v>
      </c>
      <c r="BK58384" s="98" t="s">
        <v>70</v>
      </c>
    </row>
    <row r="58385" spans="17:63" ht="29.25" customHeight="1" x14ac:dyDescent="0.2">
      <c r="Q58385" s="92" t="s">
        <v>50</v>
      </c>
      <c r="BF58385" s="101" t="s">
        <v>58</v>
      </c>
      <c r="BK58385" s="98" t="s">
        <v>70</v>
      </c>
    </row>
    <row r="58386" spans="17:63" ht="29.25" customHeight="1" x14ac:dyDescent="0.2">
      <c r="Q58386" s="92" t="s">
        <v>50</v>
      </c>
      <c r="BF58386" s="101" t="s">
        <v>58</v>
      </c>
      <c r="BK58386" s="98" t="s">
        <v>70</v>
      </c>
    </row>
    <row r="58387" spans="17:63" ht="29.25" customHeight="1" x14ac:dyDescent="0.2">
      <c r="Q58387" s="92" t="s">
        <v>50</v>
      </c>
      <c r="BF58387" s="101" t="s">
        <v>58</v>
      </c>
      <c r="BK58387" s="98" t="s">
        <v>70</v>
      </c>
    </row>
    <row r="58388" spans="17:63" ht="29.25" customHeight="1" x14ac:dyDescent="0.2">
      <c r="Q58388" s="92" t="s">
        <v>50</v>
      </c>
      <c r="BF58388" s="101" t="s">
        <v>58</v>
      </c>
      <c r="BK58388" s="98" t="s">
        <v>70</v>
      </c>
    </row>
    <row r="58389" spans="17:63" ht="29.25" customHeight="1" x14ac:dyDescent="0.2">
      <c r="Q58389" s="92" t="s">
        <v>50</v>
      </c>
      <c r="BF58389" s="101" t="s">
        <v>58</v>
      </c>
      <c r="BK58389" s="98" t="s">
        <v>70</v>
      </c>
    </row>
    <row r="58390" spans="17:63" ht="29.25" customHeight="1" x14ac:dyDescent="0.2">
      <c r="Q58390" s="92" t="s">
        <v>50</v>
      </c>
      <c r="BF58390" s="101" t="s">
        <v>58</v>
      </c>
      <c r="BK58390" s="98" t="s">
        <v>70</v>
      </c>
    </row>
    <row r="58391" spans="17:63" ht="29.25" customHeight="1" x14ac:dyDescent="0.2">
      <c r="Q58391" s="92" t="s">
        <v>50</v>
      </c>
      <c r="BF58391" s="101" t="s">
        <v>58</v>
      </c>
      <c r="BK58391" s="98" t="s">
        <v>70</v>
      </c>
    </row>
    <row r="58392" spans="17:63" ht="29.25" customHeight="1" x14ac:dyDescent="0.2">
      <c r="Q58392" s="92" t="s">
        <v>50</v>
      </c>
      <c r="BF58392" s="101" t="s">
        <v>58</v>
      </c>
      <c r="BK58392" s="98" t="s">
        <v>70</v>
      </c>
    </row>
    <row r="58393" spans="17:63" ht="29.25" customHeight="1" x14ac:dyDescent="0.2">
      <c r="Q58393" s="92" t="s">
        <v>50</v>
      </c>
      <c r="BF58393" s="101" t="s">
        <v>58</v>
      </c>
      <c r="BK58393" s="98" t="s">
        <v>70</v>
      </c>
    </row>
    <row r="58394" spans="17:63" ht="29.25" customHeight="1" x14ac:dyDescent="0.2">
      <c r="Q58394" s="92" t="s">
        <v>50</v>
      </c>
      <c r="BF58394" s="101" t="s">
        <v>58</v>
      </c>
      <c r="BK58394" s="98" t="s">
        <v>70</v>
      </c>
    </row>
    <row r="58395" spans="17:63" ht="29.25" customHeight="1" x14ac:dyDescent="0.2">
      <c r="Q58395" s="92" t="s">
        <v>50</v>
      </c>
      <c r="BF58395" s="101" t="s">
        <v>58</v>
      </c>
      <c r="BK58395" s="98" t="s">
        <v>70</v>
      </c>
    </row>
    <row r="58396" spans="17:63" ht="29.25" customHeight="1" x14ac:dyDescent="0.2">
      <c r="Q58396" s="92" t="s">
        <v>50</v>
      </c>
      <c r="BF58396" s="101" t="s">
        <v>58</v>
      </c>
      <c r="BK58396" s="98" t="s">
        <v>70</v>
      </c>
    </row>
    <row r="58397" spans="17:63" ht="29.25" customHeight="1" x14ac:dyDescent="0.2">
      <c r="Q58397" s="92" t="s">
        <v>50</v>
      </c>
      <c r="BF58397" s="101" t="s">
        <v>58</v>
      </c>
      <c r="BK58397" s="98" t="s">
        <v>70</v>
      </c>
    </row>
    <row r="58398" spans="17:63" ht="29.25" customHeight="1" x14ac:dyDescent="0.2">
      <c r="Q58398" s="92" t="s">
        <v>50</v>
      </c>
      <c r="BF58398" s="101" t="s">
        <v>58</v>
      </c>
      <c r="BK58398" s="98" t="s">
        <v>70</v>
      </c>
    </row>
    <row r="58399" spans="17:63" ht="29.25" customHeight="1" x14ac:dyDescent="0.2">
      <c r="Q58399" s="92" t="s">
        <v>50</v>
      </c>
      <c r="BF58399" s="101" t="s">
        <v>58</v>
      </c>
      <c r="BK58399" s="98" t="s">
        <v>70</v>
      </c>
    </row>
    <row r="58400" spans="17:63" ht="29.25" customHeight="1" x14ac:dyDescent="0.2">
      <c r="Q58400" s="92" t="s">
        <v>50</v>
      </c>
      <c r="BF58400" s="101" t="s">
        <v>58</v>
      </c>
      <c r="BK58400" s="98" t="s">
        <v>70</v>
      </c>
    </row>
    <row r="58401" spans="17:63" ht="29.25" customHeight="1" x14ac:dyDescent="0.2">
      <c r="Q58401" s="92" t="s">
        <v>50</v>
      </c>
      <c r="BF58401" s="101" t="s">
        <v>58</v>
      </c>
      <c r="BK58401" s="98" t="s">
        <v>70</v>
      </c>
    </row>
    <row r="58402" spans="17:63" ht="29.25" customHeight="1" x14ac:dyDescent="0.2">
      <c r="Q58402" s="92" t="s">
        <v>50</v>
      </c>
      <c r="BF58402" s="101" t="s">
        <v>58</v>
      </c>
      <c r="BK58402" s="98" t="s">
        <v>70</v>
      </c>
    </row>
    <row r="58403" spans="17:63" ht="29.25" customHeight="1" x14ac:dyDescent="0.2">
      <c r="Q58403" s="92" t="s">
        <v>50</v>
      </c>
      <c r="BF58403" s="101" t="s">
        <v>58</v>
      </c>
      <c r="BK58403" s="98" t="s">
        <v>70</v>
      </c>
    </row>
    <row r="58404" spans="17:63" ht="29.25" customHeight="1" x14ac:dyDescent="0.2">
      <c r="Q58404" s="92" t="s">
        <v>50</v>
      </c>
      <c r="BF58404" s="101" t="s">
        <v>58</v>
      </c>
      <c r="BK58404" s="98" t="s">
        <v>70</v>
      </c>
    </row>
    <row r="58405" spans="17:63" ht="29.25" customHeight="1" x14ac:dyDescent="0.2">
      <c r="Q58405" s="92" t="s">
        <v>50</v>
      </c>
      <c r="BF58405" s="101" t="s">
        <v>58</v>
      </c>
      <c r="BK58405" s="98" t="s">
        <v>70</v>
      </c>
    </row>
    <row r="58406" spans="17:63" ht="29.25" customHeight="1" x14ac:dyDescent="0.2">
      <c r="Q58406" s="92" t="s">
        <v>50</v>
      </c>
      <c r="BF58406" s="101" t="s">
        <v>58</v>
      </c>
      <c r="BK58406" s="98" t="s">
        <v>70</v>
      </c>
    </row>
    <row r="58407" spans="17:63" ht="29.25" customHeight="1" x14ac:dyDescent="0.2">
      <c r="Q58407" s="92" t="s">
        <v>50</v>
      </c>
      <c r="BF58407" s="101" t="s">
        <v>58</v>
      </c>
      <c r="BK58407" s="98" t="s">
        <v>70</v>
      </c>
    </row>
    <row r="58408" spans="17:63" ht="29.25" customHeight="1" x14ac:dyDescent="0.2">
      <c r="Q58408" s="92" t="s">
        <v>50</v>
      </c>
      <c r="BF58408" s="101" t="s">
        <v>58</v>
      </c>
      <c r="BK58408" s="98" t="s">
        <v>70</v>
      </c>
    </row>
    <row r="58409" spans="17:63" ht="29.25" customHeight="1" x14ac:dyDescent="0.2">
      <c r="Q58409" s="92" t="s">
        <v>50</v>
      </c>
      <c r="BF58409" s="101" t="s">
        <v>58</v>
      </c>
      <c r="BK58409" s="98" t="s">
        <v>70</v>
      </c>
    </row>
    <row r="58410" spans="17:63" ht="29.25" customHeight="1" x14ac:dyDescent="0.2">
      <c r="Q58410" s="92" t="s">
        <v>50</v>
      </c>
      <c r="BF58410" s="101" t="s">
        <v>58</v>
      </c>
      <c r="BK58410" s="98" t="s">
        <v>70</v>
      </c>
    </row>
    <row r="58411" spans="17:63" ht="29.25" customHeight="1" x14ac:dyDescent="0.2">
      <c r="Q58411" s="92" t="s">
        <v>50</v>
      </c>
      <c r="BF58411" s="101" t="s">
        <v>58</v>
      </c>
      <c r="BK58411" s="98" t="s">
        <v>70</v>
      </c>
    </row>
    <row r="58412" spans="17:63" ht="29.25" customHeight="1" x14ac:dyDescent="0.2">
      <c r="Q58412" s="92" t="s">
        <v>50</v>
      </c>
      <c r="BF58412" s="101" t="s">
        <v>58</v>
      </c>
      <c r="BK58412" s="98" t="s">
        <v>70</v>
      </c>
    </row>
    <row r="58413" spans="17:63" ht="29.25" customHeight="1" x14ac:dyDescent="0.2">
      <c r="Q58413" s="92" t="s">
        <v>50</v>
      </c>
      <c r="BF58413" s="101" t="s">
        <v>58</v>
      </c>
      <c r="BK58413" s="98" t="s">
        <v>70</v>
      </c>
    </row>
    <row r="58414" spans="17:63" ht="29.25" customHeight="1" x14ac:dyDescent="0.2">
      <c r="Q58414" s="92" t="s">
        <v>50</v>
      </c>
      <c r="BF58414" s="101" t="s">
        <v>58</v>
      </c>
      <c r="BK58414" s="98" t="s">
        <v>70</v>
      </c>
    </row>
    <row r="58415" spans="17:63" ht="29.25" customHeight="1" x14ac:dyDescent="0.2">
      <c r="Q58415" s="92" t="s">
        <v>50</v>
      </c>
      <c r="BF58415" s="101" t="s">
        <v>58</v>
      </c>
      <c r="BK58415" s="98" t="s">
        <v>70</v>
      </c>
    </row>
    <row r="58416" spans="17:63" ht="29.25" customHeight="1" x14ac:dyDescent="0.2">
      <c r="Q58416" s="92" t="s">
        <v>50</v>
      </c>
      <c r="BF58416" s="101" t="s">
        <v>58</v>
      </c>
      <c r="BK58416" s="98" t="s">
        <v>70</v>
      </c>
    </row>
    <row r="58417" spans="17:63" ht="29.25" customHeight="1" x14ac:dyDescent="0.2">
      <c r="Q58417" s="92" t="s">
        <v>50</v>
      </c>
      <c r="BF58417" s="101" t="s">
        <v>58</v>
      </c>
      <c r="BK58417" s="98" t="s">
        <v>70</v>
      </c>
    </row>
    <row r="58418" spans="17:63" ht="29.25" customHeight="1" x14ac:dyDescent="0.2">
      <c r="Q58418" s="92" t="s">
        <v>50</v>
      </c>
      <c r="BF58418" s="101" t="s">
        <v>58</v>
      </c>
      <c r="BK58418" s="98" t="s">
        <v>70</v>
      </c>
    </row>
    <row r="58419" spans="17:63" ht="29.25" customHeight="1" x14ac:dyDescent="0.2">
      <c r="Q58419" s="92" t="s">
        <v>50</v>
      </c>
      <c r="BF58419" s="101" t="s">
        <v>58</v>
      </c>
      <c r="BK58419" s="98" t="s">
        <v>70</v>
      </c>
    </row>
    <row r="58420" spans="17:63" ht="29.25" customHeight="1" x14ac:dyDescent="0.2">
      <c r="Q58420" s="92" t="s">
        <v>50</v>
      </c>
      <c r="BF58420" s="101" t="s">
        <v>58</v>
      </c>
      <c r="BK58420" s="98" t="s">
        <v>70</v>
      </c>
    </row>
    <row r="58421" spans="17:63" ht="29.25" customHeight="1" x14ac:dyDescent="0.2">
      <c r="Q58421" s="92" t="s">
        <v>50</v>
      </c>
      <c r="BF58421" s="101" t="s">
        <v>58</v>
      </c>
      <c r="BK58421" s="98" t="s">
        <v>70</v>
      </c>
    </row>
    <row r="58422" spans="17:63" ht="29.25" customHeight="1" x14ac:dyDescent="0.2">
      <c r="Q58422" s="92" t="s">
        <v>50</v>
      </c>
      <c r="BF58422" s="101" t="s">
        <v>58</v>
      </c>
      <c r="BK58422" s="98" t="s">
        <v>70</v>
      </c>
    </row>
    <row r="58423" spans="17:63" ht="29.25" customHeight="1" x14ac:dyDescent="0.2">
      <c r="Q58423" s="92" t="s">
        <v>50</v>
      </c>
      <c r="BF58423" s="101" t="s">
        <v>58</v>
      </c>
      <c r="BK58423" s="98" t="s">
        <v>70</v>
      </c>
    </row>
    <row r="58424" spans="17:63" ht="29.25" customHeight="1" x14ac:dyDescent="0.2">
      <c r="Q58424" s="92" t="s">
        <v>50</v>
      </c>
      <c r="BF58424" s="101" t="s">
        <v>58</v>
      </c>
      <c r="BK58424" s="98" t="s">
        <v>70</v>
      </c>
    </row>
    <row r="58425" spans="17:63" ht="29.25" customHeight="1" x14ac:dyDescent="0.2">
      <c r="Q58425" s="92" t="s">
        <v>50</v>
      </c>
      <c r="BF58425" s="101" t="s">
        <v>58</v>
      </c>
      <c r="BK58425" s="98" t="s">
        <v>70</v>
      </c>
    </row>
    <row r="58426" spans="17:63" ht="29.25" customHeight="1" x14ac:dyDescent="0.2">
      <c r="Q58426" s="92" t="s">
        <v>50</v>
      </c>
      <c r="BF58426" s="101" t="s">
        <v>58</v>
      </c>
      <c r="BK58426" s="98" t="s">
        <v>70</v>
      </c>
    </row>
    <row r="58427" spans="17:63" ht="29.25" customHeight="1" x14ac:dyDescent="0.2">
      <c r="Q58427" s="92" t="s">
        <v>50</v>
      </c>
      <c r="BF58427" s="101" t="s">
        <v>58</v>
      </c>
      <c r="BK58427" s="98" t="s">
        <v>70</v>
      </c>
    </row>
    <row r="58428" spans="17:63" ht="29.25" customHeight="1" x14ac:dyDescent="0.2">
      <c r="Q58428" s="92" t="s">
        <v>50</v>
      </c>
      <c r="BF58428" s="101" t="s">
        <v>58</v>
      </c>
      <c r="BK58428" s="98" t="s">
        <v>70</v>
      </c>
    </row>
    <row r="58429" spans="17:63" ht="29.25" customHeight="1" x14ac:dyDescent="0.2">
      <c r="Q58429" s="92" t="s">
        <v>50</v>
      </c>
      <c r="BF58429" s="101" t="s">
        <v>58</v>
      </c>
      <c r="BK58429" s="98" t="s">
        <v>70</v>
      </c>
    </row>
    <row r="58430" spans="17:63" ht="29.25" customHeight="1" x14ac:dyDescent="0.2">
      <c r="Q58430" s="92" t="s">
        <v>50</v>
      </c>
      <c r="BF58430" s="101" t="s">
        <v>58</v>
      </c>
      <c r="BK58430" s="98" t="s">
        <v>70</v>
      </c>
    </row>
    <row r="58431" spans="17:63" ht="29.25" customHeight="1" x14ac:dyDescent="0.2">
      <c r="Q58431" s="92" t="s">
        <v>50</v>
      </c>
      <c r="BF58431" s="101" t="s">
        <v>58</v>
      </c>
      <c r="BK58431" s="98" t="s">
        <v>70</v>
      </c>
    </row>
    <row r="58432" spans="17:63" ht="29.25" customHeight="1" x14ac:dyDescent="0.2">
      <c r="Q58432" s="92" t="s">
        <v>50</v>
      </c>
      <c r="BF58432" s="101" t="s">
        <v>58</v>
      </c>
      <c r="BK58432" s="98" t="s">
        <v>70</v>
      </c>
    </row>
    <row r="58433" spans="17:63" ht="29.25" customHeight="1" x14ac:dyDescent="0.2">
      <c r="Q58433" s="92" t="s">
        <v>50</v>
      </c>
      <c r="BF58433" s="101" t="s">
        <v>58</v>
      </c>
      <c r="BK58433" s="98" t="s">
        <v>70</v>
      </c>
    </row>
    <row r="58434" spans="17:63" ht="29.25" customHeight="1" x14ac:dyDescent="0.2">
      <c r="Q58434" s="92" t="s">
        <v>50</v>
      </c>
      <c r="BF58434" s="101" t="s">
        <v>58</v>
      </c>
      <c r="BK58434" s="98" t="s">
        <v>70</v>
      </c>
    </row>
    <row r="58435" spans="17:63" ht="29.25" customHeight="1" x14ac:dyDescent="0.2">
      <c r="Q58435" s="92" t="s">
        <v>50</v>
      </c>
      <c r="BF58435" s="101" t="s">
        <v>58</v>
      </c>
      <c r="BK58435" s="98" t="s">
        <v>70</v>
      </c>
    </row>
    <row r="58436" spans="17:63" ht="29.25" customHeight="1" x14ac:dyDescent="0.2">
      <c r="Q58436" s="92" t="s">
        <v>50</v>
      </c>
      <c r="BF58436" s="101" t="s">
        <v>58</v>
      </c>
      <c r="BK58436" s="98" t="s">
        <v>70</v>
      </c>
    </row>
    <row r="58437" spans="17:63" ht="29.25" customHeight="1" x14ac:dyDescent="0.2">
      <c r="Q58437" s="92" t="s">
        <v>50</v>
      </c>
      <c r="BF58437" s="101" t="s">
        <v>58</v>
      </c>
      <c r="BK58437" s="98" t="s">
        <v>70</v>
      </c>
    </row>
    <row r="58438" spans="17:63" ht="29.25" customHeight="1" x14ac:dyDescent="0.2">
      <c r="Q58438" s="92" t="s">
        <v>50</v>
      </c>
      <c r="BF58438" s="101" t="s">
        <v>58</v>
      </c>
      <c r="BK58438" s="98" t="s">
        <v>70</v>
      </c>
    </row>
    <row r="58439" spans="17:63" ht="29.25" customHeight="1" x14ac:dyDescent="0.2">
      <c r="Q58439" s="92" t="s">
        <v>50</v>
      </c>
      <c r="BF58439" s="101" t="s">
        <v>58</v>
      </c>
      <c r="BK58439" s="98" t="s">
        <v>70</v>
      </c>
    </row>
    <row r="58440" spans="17:63" ht="29.25" customHeight="1" x14ac:dyDescent="0.2">
      <c r="Q58440" s="92" t="s">
        <v>50</v>
      </c>
      <c r="BF58440" s="101" t="s">
        <v>58</v>
      </c>
      <c r="BK58440" s="98" t="s">
        <v>70</v>
      </c>
    </row>
    <row r="58441" spans="17:63" ht="29.25" customHeight="1" x14ac:dyDescent="0.2">
      <c r="Q58441" s="92" t="s">
        <v>50</v>
      </c>
      <c r="BF58441" s="101" t="s">
        <v>58</v>
      </c>
      <c r="BK58441" s="98" t="s">
        <v>70</v>
      </c>
    </row>
    <row r="58442" spans="17:63" ht="29.25" customHeight="1" x14ac:dyDescent="0.2">
      <c r="Q58442" s="92" t="s">
        <v>50</v>
      </c>
      <c r="BF58442" s="101" t="s">
        <v>58</v>
      </c>
      <c r="BK58442" s="98" t="s">
        <v>70</v>
      </c>
    </row>
    <row r="58443" spans="17:63" ht="29.25" customHeight="1" x14ac:dyDescent="0.2">
      <c r="Q58443" s="92" t="s">
        <v>50</v>
      </c>
      <c r="BF58443" s="101" t="s">
        <v>58</v>
      </c>
      <c r="BK58443" s="98" t="s">
        <v>70</v>
      </c>
    </row>
    <row r="58444" spans="17:63" ht="29.25" customHeight="1" x14ac:dyDescent="0.2">
      <c r="Q58444" s="92" t="s">
        <v>50</v>
      </c>
      <c r="BF58444" s="101" t="s">
        <v>58</v>
      </c>
      <c r="BK58444" s="98" t="s">
        <v>70</v>
      </c>
    </row>
    <row r="58445" spans="17:63" ht="29.25" customHeight="1" x14ac:dyDescent="0.2">
      <c r="Q58445" s="92" t="s">
        <v>50</v>
      </c>
      <c r="BF58445" s="101" t="s">
        <v>58</v>
      </c>
      <c r="BK58445" s="98" t="s">
        <v>70</v>
      </c>
    </row>
    <row r="58446" spans="17:63" ht="29.25" customHeight="1" x14ac:dyDescent="0.2">
      <c r="Q58446" s="92" t="s">
        <v>50</v>
      </c>
      <c r="BF58446" s="101" t="s">
        <v>58</v>
      </c>
      <c r="BK58446" s="98" t="s">
        <v>70</v>
      </c>
    </row>
    <row r="58447" spans="17:63" ht="29.25" customHeight="1" x14ac:dyDescent="0.2">
      <c r="Q58447" s="92" t="s">
        <v>50</v>
      </c>
      <c r="BF58447" s="101" t="s">
        <v>58</v>
      </c>
      <c r="BK58447" s="98" t="s">
        <v>70</v>
      </c>
    </row>
    <row r="58448" spans="17:63" ht="29.25" customHeight="1" x14ac:dyDescent="0.2">
      <c r="Q58448" s="92" t="s">
        <v>50</v>
      </c>
      <c r="BF58448" s="101" t="s">
        <v>58</v>
      </c>
      <c r="BK58448" s="98" t="s">
        <v>70</v>
      </c>
    </row>
    <row r="58449" spans="17:63" ht="29.25" customHeight="1" x14ac:dyDescent="0.2">
      <c r="Q58449" s="92" t="s">
        <v>50</v>
      </c>
      <c r="BF58449" s="101" t="s">
        <v>58</v>
      </c>
      <c r="BK58449" s="98" t="s">
        <v>70</v>
      </c>
    </row>
    <row r="58450" spans="17:63" ht="29.25" customHeight="1" x14ac:dyDescent="0.2">
      <c r="Q58450" s="92" t="s">
        <v>50</v>
      </c>
      <c r="BF58450" s="101" t="s">
        <v>58</v>
      </c>
      <c r="BK58450" s="98" t="s">
        <v>70</v>
      </c>
    </row>
    <row r="58451" spans="17:63" ht="29.25" customHeight="1" x14ac:dyDescent="0.2">
      <c r="Q58451" s="92" t="s">
        <v>50</v>
      </c>
      <c r="BF58451" s="101" t="s">
        <v>58</v>
      </c>
      <c r="BK58451" s="98" t="s">
        <v>70</v>
      </c>
    </row>
    <row r="58452" spans="17:63" ht="29.25" customHeight="1" x14ac:dyDescent="0.2">
      <c r="Q58452" s="92" t="s">
        <v>50</v>
      </c>
      <c r="BF58452" s="101" t="s">
        <v>58</v>
      </c>
      <c r="BK58452" s="98" t="s">
        <v>70</v>
      </c>
    </row>
    <row r="58453" spans="17:63" ht="29.25" customHeight="1" x14ac:dyDescent="0.2">
      <c r="Q58453" s="92" t="s">
        <v>50</v>
      </c>
      <c r="BF58453" s="101" t="s">
        <v>58</v>
      </c>
      <c r="BK58453" s="98" t="s">
        <v>70</v>
      </c>
    </row>
    <row r="58454" spans="17:63" ht="29.25" customHeight="1" x14ac:dyDescent="0.2">
      <c r="Q58454" s="92" t="s">
        <v>50</v>
      </c>
      <c r="BF58454" s="101" t="s">
        <v>58</v>
      </c>
      <c r="BK58454" s="98" t="s">
        <v>70</v>
      </c>
    </row>
    <row r="58455" spans="17:63" ht="29.25" customHeight="1" x14ac:dyDescent="0.2">
      <c r="Q58455" s="92" t="s">
        <v>50</v>
      </c>
      <c r="BF58455" s="101" t="s">
        <v>58</v>
      </c>
      <c r="BK58455" s="98" t="s">
        <v>70</v>
      </c>
    </row>
    <row r="58456" spans="17:63" ht="29.25" customHeight="1" x14ac:dyDescent="0.2">
      <c r="Q58456" s="92" t="s">
        <v>50</v>
      </c>
      <c r="BF58456" s="101" t="s">
        <v>58</v>
      </c>
      <c r="BK58456" s="98" t="s">
        <v>70</v>
      </c>
    </row>
    <row r="58457" spans="17:63" ht="29.25" customHeight="1" x14ac:dyDescent="0.2">
      <c r="Q58457" s="92" t="s">
        <v>50</v>
      </c>
      <c r="BF58457" s="101" t="s">
        <v>58</v>
      </c>
      <c r="BK58457" s="98" t="s">
        <v>70</v>
      </c>
    </row>
    <row r="58458" spans="17:63" ht="29.25" customHeight="1" x14ac:dyDescent="0.2">
      <c r="Q58458" s="92" t="s">
        <v>50</v>
      </c>
      <c r="BF58458" s="101" t="s">
        <v>58</v>
      </c>
      <c r="BK58458" s="98" t="s">
        <v>70</v>
      </c>
    </row>
    <row r="58459" spans="17:63" ht="29.25" customHeight="1" x14ac:dyDescent="0.2">
      <c r="Q58459" s="92" t="s">
        <v>50</v>
      </c>
      <c r="BF58459" s="101" t="s">
        <v>58</v>
      </c>
      <c r="BK58459" s="98" t="s">
        <v>70</v>
      </c>
    </row>
    <row r="58460" spans="17:63" ht="29.25" customHeight="1" x14ac:dyDescent="0.2">
      <c r="Q58460" s="92" t="s">
        <v>50</v>
      </c>
      <c r="BF58460" s="101" t="s">
        <v>58</v>
      </c>
      <c r="BK58460" s="98" t="s">
        <v>70</v>
      </c>
    </row>
    <row r="58461" spans="17:63" ht="29.25" customHeight="1" x14ac:dyDescent="0.2">
      <c r="Q58461" s="92" t="s">
        <v>50</v>
      </c>
      <c r="BF58461" s="101" t="s">
        <v>58</v>
      </c>
      <c r="BK58461" s="98" t="s">
        <v>70</v>
      </c>
    </row>
    <row r="58462" spans="17:63" ht="29.25" customHeight="1" x14ac:dyDescent="0.2">
      <c r="Q58462" s="92" t="s">
        <v>50</v>
      </c>
      <c r="BF58462" s="101" t="s">
        <v>58</v>
      </c>
      <c r="BK58462" s="98" t="s">
        <v>70</v>
      </c>
    </row>
    <row r="58463" spans="17:63" ht="29.25" customHeight="1" x14ac:dyDescent="0.2">
      <c r="Q58463" s="92" t="s">
        <v>50</v>
      </c>
      <c r="BF58463" s="101" t="s">
        <v>58</v>
      </c>
      <c r="BK58463" s="98" t="s">
        <v>70</v>
      </c>
    </row>
    <row r="58464" spans="17:63" ht="29.25" customHeight="1" x14ac:dyDescent="0.2">
      <c r="Q58464" s="92" t="s">
        <v>50</v>
      </c>
      <c r="BF58464" s="101" t="s">
        <v>58</v>
      </c>
      <c r="BK58464" s="98" t="s">
        <v>70</v>
      </c>
    </row>
    <row r="58465" spans="17:63" ht="29.25" customHeight="1" x14ac:dyDescent="0.2">
      <c r="Q58465" s="92" t="s">
        <v>50</v>
      </c>
      <c r="BF58465" s="101" t="s">
        <v>58</v>
      </c>
      <c r="BK58465" s="98" t="s">
        <v>70</v>
      </c>
    </row>
    <row r="58466" spans="17:63" ht="29.25" customHeight="1" x14ac:dyDescent="0.2">
      <c r="Q58466" s="92" t="s">
        <v>50</v>
      </c>
      <c r="BF58466" s="101" t="s">
        <v>58</v>
      </c>
      <c r="BK58466" s="98" t="s">
        <v>70</v>
      </c>
    </row>
    <row r="58467" spans="17:63" ht="29.25" customHeight="1" x14ac:dyDescent="0.2">
      <c r="Q58467" s="92" t="s">
        <v>50</v>
      </c>
      <c r="BF58467" s="101" t="s">
        <v>58</v>
      </c>
      <c r="BK58467" s="98" t="s">
        <v>70</v>
      </c>
    </row>
    <row r="58468" spans="17:63" ht="29.25" customHeight="1" x14ac:dyDescent="0.2">
      <c r="Q58468" s="92" t="s">
        <v>50</v>
      </c>
      <c r="BF58468" s="101" t="s">
        <v>58</v>
      </c>
      <c r="BK58468" s="98" t="s">
        <v>70</v>
      </c>
    </row>
    <row r="58469" spans="17:63" ht="29.25" customHeight="1" x14ac:dyDescent="0.2">
      <c r="Q58469" s="92" t="s">
        <v>50</v>
      </c>
      <c r="BF58469" s="101" t="s">
        <v>58</v>
      </c>
      <c r="BK58469" s="98" t="s">
        <v>70</v>
      </c>
    </row>
    <row r="58470" spans="17:63" ht="29.25" customHeight="1" x14ac:dyDescent="0.2">
      <c r="Q58470" s="92" t="s">
        <v>50</v>
      </c>
      <c r="BF58470" s="101" t="s">
        <v>58</v>
      </c>
      <c r="BK58470" s="98" t="s">
        <v>70</v>
      </c>
    </row>
    <row r="58471" spans="17:63" ht="29.25" customHeight="1" x14ac:dyDescent="0.2">
      <c r="Q58471" s="92" t="s">
        <v>50</v>
      </c>
      <c r="BF58471" s="101" t="s">
        <v>58</v>
      </c>
      <c r="BK58471" s="98" t="s">
        <v>70</v>
      </c>
    </row>
    <row r="58472" spans="17:63" ht="29.25" customHeight="1" x14ac:dyDescent="0.2">
      <c r="Q58472" s="92" t="s">
        <v>50</v>
      </c>
      <c r="BF58472" s="101" t="s">
        <v>58</v>
      </c>
      <c r="BK58472" s="98" t="s">
        <v>70</v>
      </c>
    </row>
    <row r="58473" spans="17:63" ht="29.25" customHeight="1" x14ac:dyDescent="0.2">
      <c r="Q58473" s="92" t="s">
        <v>50</v>
      </c>
      <c r="BF58473" s="101" t="s">
        <v>58</v>
      </c>
      <c r="BK58473" s="98" t="s">
        <v>70</v>
      </c>
    </row>
    <row r="58474" spans="17:63" ht="29.25" customHeight="1" x14ac:dyDescent="0.2">
      <c r="Q58474" s="92" t="s">
        <v>50</v>
      </c>
      <c r="BF58474" s="101" t="s">
        <v>58</v>
      </c>
      <c r="BK58474" s="98" t="s">
        <v>70</v>
      </c>
    </row>
    <row r="58475" spans="17:63" ht="29.25" customHeight="1" x14ac:dyDescent="0.2">
      <c r="Q58475" s="92" t="s">
        <v>50</v>
      </c>
      <c r="BF58475" s="101" t="s">
        <v>58</v>
      </c>
      <c r="BK58475" s="98" t="s">
        <v>70</v>
      </c>
    </row>
    <row r="58476" spans="17:63" ht="29.25" customHeight="1" x14ac:dyDescent="0.2">
      <c r="Q58476" s="92" t="s">
        <v>50</v>
      </c>
      <c r="BF58476" s="101" t="s">
        <v>58</v>
      </c>
      <c r="BK58476" s="98" t="s">
        <v>70</v>
      </c>
    </row>
    <row r="58477" spans="17:63" ht="29.25" customHeight="1" x14ac:dyDescent="0.2">
      <c r="Q58477" s="92" t="s">
        <v>50</v>
      </c>
      <c r="BF58477" s="101" t="s">
        <v>58</v>
      </c>
      <c r="BK58477" s="98" t="s">
        <v>70</v>
      </c>
    </row>
    <row r="58478" spans="17:63" ht="29.25" customHeight="1" x14ac:dyDescent="0.2">
      <c r="Q58478" s="92" t="s">
        <v>50</v>
      </c>
      <c r="BF58478" s="101" t="s">
        <v>58</v>
      </c>
      <c r="BK58478" s="98" t="s">
        <v>70</v>
      </c>
    </row>
    <row r="58479" spans="17:63" ht="29.25" customHeight="1" x14ac:dyDescent="0.2">
      <c r="Q58479" s="92" t="s">
        <v>50</v>
      </c>
      <c r="BF58479" s="101" t="s">
        <v>58</v>
      </c>
      <c r="BK58479" s="98" t="s">
        <v>70</v>
      </c>
    </row>
    <row r="58480" spans="17:63" ht="29.25" customHeight="1" x14ac:dyDescent="0.2">
      <c r="Q58480" s="92" t="s">
        <v>50</v>
      </c>
      <c r="BF58480" s="101" t="s">
        <v>58</v>
      </c>
      <c r="BK58480" s="98" t="s">
        <v>70</v>
      </c>
    </row>
    <row r="58481" spans="17:63" ht="29.25" customHeight="1" x14ac:dyDescent="0.2">
      <c r="Q58481" s="92" t="s">
        <v>50</v>
      </c>
      <c r="BF58481" s="101" t="s">
        <v>58</v>
      </c>
      <c r="BK58481" s="98" t="s">
        <v>70</v>
      </c>
    </row>
    <row r="58482" spans="17:63" ht="29.25" customHeight="1" x14ac:dyDescent="0.2">
      <c r="Q58482" s="92" t="s">
        <v>50</v>
      </c>
      <c r="BF58482" s="101" t="s">
        <v>58</v>
      </c>
      <c r="BK58482" s="98" t="s">
        <v>70</v>
      </c>
    </row>
    <row r="58483" spans="17:63" ht="29.25" customHeight="1" x14ac:dyDescent="0.2">
      <c r="Q58483" s="92" t="s">
        <v>50</v>
      </c>
      <c r="BF58483" s="101" t="s">
        <v>58</v>
      </c>
      <c r="BK58483" s="98" t="s">
        <v>70</v>
      </c>
    </row>
    <row r="58484" spans="17:63" ht="29.25" customHeight="1" x14ac:dyDescent="0.2">
      <c r="Q58484" s="92" t="s">
        <v>50</v>
      </c>
      <c r="BF58484" s="101" t="s">
        <v>58</v>
      </c>
      <c r="BK58484" s="98" t="s">
        <v>70</v>
      </c>
    </row>
    <row r="58485" spans="17:63" ht="29.25" customHeight="1" x14ac:dyDescent="0.2">
      <c r="Q58485" s="92" t="s">
        <v>50</v>
      </c>
      <c r="BF58485" s="101" t="s">
        <v>58</v>
      </c>
      <c r="BK58485" s="98" t="s">
        <v>70</v>
      </c>
    </row>
    <row r="58486" spans="17:63" ht="29.25" customHeight="1" x14ac:dyDescent="0.2">
      <c r="Q58486" s="92" t="s">
        <v>50</v>
      </c>
      <c r="BF58486" s="101" t="s">
        <v>58</v>
      </c>
      <c r="BK58486" s="98" t="s">
        <v>70</v>
      </c>
    </row>
    <row r="58487" spans="17:63" ht="29.25" customHeight="1" x14ac:dyDescent="0.2">
      <c r="Q58487" s="92" t="s">
        <v>50</v>
      </c>
      <c r="BF58487" s="101" t="s">
        <v>58</v>
      </c>
      <c r="BK58487" s="98" t="s">
        <v>70</v>
      </c>
    </row>
    <row r="58488" spans="17:63" ht="29.25" customHeight="1" x14ac:dyDescent="0.2">
      <c r="Q58488" s="92" t="s">
        <v>50</v>
      </c>
      <c r="BF58488" s="101" t="s">
        <v>58</v>
      </c>
      <c r="BK58488" s="98" t="s">
        <v>70</v>
      </c>
    </row>
    <row r="58489" spans="17:63" ht="29.25" customHeight="1" x14ac:dyDescent="0.2">
      <c r="Q58489" s="92" t="s">
        <v>50</v>
      </c>
      <c r="BF58489" s="101" t="s">
        <v>58</v>
      </c>
      <c r="BK58489" s="98" t="s">
        <v>70</v>
      </c>
    </row>
    <row r="58490" spans="17:63" ht="29.25" customHeight="1" x14ac:dyDescent="0.2">
      <c r="Q58490" s="92" t="s">
        <v>50</v>
      </c>
      <c r="BF58490" s="101" t="s">
        <v>58</v>
      </c>
      <c r="BK58490" s="98" t="s">
        <v>70</v>
      </c>
    </row>
    <row r="58491" spans="17:63" ht="29.25" customHeight="1" x14ac:dyDescent="0.2">
      <c r="Q58491" s="92" t="s">
        <v>50</v>
      </c>
      <c r="BF58491" s="101" t="s">
        <v>58</v>
      </c>
      <c r="BK58491" s="98" t="s">
        <v>70</v>
      </c>
    </row>
    <row r="58492" spans="17:63" ht="29.25" customHeight="1" x14ac:dyDescent="0.2">
      <c r="Q58492" s="92" t="s">
        <v>50</v>
      </c>
      <c r="BF58492" s="101" t="s">
        <v>58</v>
      </c>
      <c r="BK58492" s="98" t="s">
        <v>70</v>
      </c>
    </row>
    <row r="58493" spans="17:63" ht="29.25" customHeight="1" x14ac:dyDescent="0.2">
      <c r="Q58493" s="92" t="s">
        <v>50</v>
      </c>
      <c r="BF58493" s="101" t="s">
        <v>58</v>
      </c>
      <c r="BK58493" s="98" t="s">
        <v>70</v>
      </c>
    </row>
    <row r="58494" spans="17:63" ht="29.25" customHeight="1" x14ac:dyDescent="0.2">
      <c r="Q58494" s="92" t="s">
        <v>50</v>
      </c>
      <c r="BF58494" s="101" t="s">
        <v>58</v>
      </c>
      <c r="BK58494" s="98" t="s">
        <v>70</v>
      </c>
    </row>
    <row r="58495" spans="17:63" ht="29.25" customHeight="1" x14ac:dyDescent="0.2">
      <c r="Q58495" s="92" t="s">
        <v>50</v>
      </c>
      <c r="BF58495" s="101" t="s">
        <v>58</v>
      </c>
      <c r="BK58495" s="98" t="s">
        <v>70</v>
      </c>
    </row>
    <row r="58496" spans="17:63" ht="29.25" customHeight="1" x14ac:dyDescent="0.2">
      <c r="Q58496" s="92" t="s">
        <v>50</v>
      </c>
      <c r="BF58496" s="101" t="s">
        <v>58</v>
      </c>
      <c r="BK58496" s="98" t="s">
        <v>70</v>
      </c>
    </row>
    <row r="58497" spans="17:63" ht="29.25" customHeight="1" x14ac:dyDescent="0.2">
      <c r="Q58497" s="92" t="s">
        <v>50</v>
      </c>
      <c r="BF58497" s="101" t="s">
        <v>58</v>
      </c>
      <c r="BK58497" s="98" t="s">
        <v>70</v>
      </c>
    </row>
    <row r="58498" spans="17:63" ht="29.25" customHeight="1" x14ac:dyDescent="0.2">
      <c r="Q58498" s="92" t="s">
        <v>50</v>
      </c>
      <c r="BF58498" s="101" t="s">
        <v>58</v>
      </c>
      <c r="BK58498" s="98" t="s">
        <v>70</v>
      </c>
    </row>
    <row r="58499" spans="17:63" ht="29.25" customHeight="1" x14ac:dyDescent="0.2">
      <c r="Q58499" s="92" t="s">
        <v>50</v>
      </c>
      <c r="BF58499" s="101" t="s">
        <v>58</v>
      </c>
      <c r="BK58499" s="98" t="s">
        <v>70</v>
      </c>
    </row>
    <row r="58500" spans="17:63" ht="29.25" customHeight="1" x14ac:dyDescent="0.2">
      <c r="Q58500" s="92" t="s">
        <v>50</v>
      </c>
      <c r="BF58500" s="101" t="s">
        <v>58</v>
      </c>
      <c r="BK58500" s="98" t="s">
        <v>70</v>
      </c>
    </row>
    <row r="58501" spans="17:63" ht="29.25" customHeight="1" x14ac:dyDescent="0.2">
      <c r="Q58501" s="92" t="s">
        <v>50</v>
      </c>
      <c r="BF58501" s="101" t="s">
        <v>58</v>
      </c>
      <c r="BK58501" s="98" t="s">
        <v>70</v>
      </c>
    </row>
    <row r="58502" spans="17:63" ht="29.25" customHeight="1" x14ac:dyDescent="0.2">
      <c r="Q58502" s="92" t="s">
        <v>50</v>
      </c>
      <c r="BF58502" s="101" t="s">
        <v>58</v>
      </c>
      <c r="BK58502" s="98" t="s">
        <v>70</v>
      </c>
    </row>
    <row r="58503" spans="17:63" ht="29.25" customHeight="1" x14ac:dyDescent="0.2">
      <c r="Q58503" s="92" t="s">
        <v>50</v>
      </c>
      <c r="BF58503" s="101" t="s">
        <v>58</v>
      </c>
      <c r="BK58503" s="98" t="s">
        <v>70</v>
      </c>
    </row>
    <row r="58504" spans="17:63" ht="29.25" customHeight="1" x14ac:dyDescent="0.2">
      <c r="Q58504" s="92" t="s">
        <v>50</v>
      </c>
      <c r="BF58504" s="101" t="s">
        <v>58</v>
      </c>
      <c r="BK58504" s="98" t="s">
        <v>70</v>
      </c>
    </row>
    <row r="58505" spans="17:63" ht="29.25" customHeight="1" x14ac:dyDescent="0.2">
      <c r="Q58505" s="92" t="s">
        <v>50</v>
      </c>
      <c r="BF58505" s="101" t="s">
        <v>58</v>
      </c>
      <c r="BK58505" s="98" t="s">
        <v>70</v>
      </c>
    </row>
    <row r="58506" spans="17:63" ht="29.25" customHeight="1" x14ac:dyDescent="0.2">
      <c r="Q58506" s="92" t="s">
        <v>50</v>
      </c>
      <c r="BF58506" s="101" t="s">
        <v>58</v>
      </c>
      <c r="BK58506" s="98" t="s">
        <v>70</v>
      </c>
    </row>
    <row r="58507" spans="17:63" ht="29.25" customHeight="1" x14ac:dyDescent="0.2">
      <c r="Q58507" s="92" t="s">
        <v>50</v>
      </c>
      <c r="BF58507" s="101" t="s">
        <v>58</v>
      </c>
      <c r="BK58507" s="98" t="s">
        <v>70</v>
      </c>
    </row>
    <row r="58508" spans="17:63" ht="29.25" customHeight="1" x14ac:dyDescent="0.2">
      <c r="Q58508" s="92" t="s">
        <v>50</v>
      </c>
      <c r="BF58508" s="101" t="s">
        <v>58</v>
      </c>
      <c r="BK58508" s="98" t="s">
        <v>70</v>
      </c>
    </row>
    <row r="58509" spans="17:63" ht="29.25" customHeight="1" x14ac:dyDescent="0.2">
      <c r="Q58509" s="92" t="s">
        <v>50</v>
      </c>
      <c r="BF58509" s="101" t="s">
        <v>58</v>
      </c>
      <c r="BK58509" s="98" t="s">
        <v>70</v>
      </c>
    </row>
    <row r="58510" spans="17:63" ht="29.25" customHeight="1" x14ac:dyDescent="0.2">
      <c r="Q58510" s="92" t="s">
        <v>50</v>
      </c>
      <c r="BF58510" s="101" t="s">
        <v>58</v>
      </c>
      <c r="BK58510" s="98" t="s">
        <v>70</v>
      </c>
    </row>
    <row r="58511" spans="17:63" ht="29.25" customHeight="1" x14ac:dyDescent="0.2">
      <c r="Q58511" s="92" t="s">
        <v>50</v>
      </c>
      <c r="BF58511" s="101" t="s">
        <v>58</v>
      </c>
      <c r="BK58511" s="98" t="s">
        <v>70</v>
      </c>
    </row>
    <row r="58512" spans="17:63" ht="29.25" customHeight="1" x14ac:dyDescent="0.2">
      <c r="Q58512" s="92" t="s">
        <v>50</v>
      </c>
      <c r="BF58512" s="101" t="s">
        <v>58</v>
      </c>
      <c r="BK58512" s="98" t="s">
        <v>70</v>
      </c>
    </row>
    <row r="58513" spans="17:63" ht="29.25" customHeight="1" x14ac:dyDescent="0.2">
      <c r="Q58513" s="92" t="s">
        <v>50</v>
      </c>
      <c r="BF58513" s="101" t="s">
        <v>58</v>
      </c>
      <c r="BK58513" s="98" t="s">
        <v>70</v>
      </c>
    </row>
    <row r="58514" spans="17:63" ht="29.25" customHeight="1" x14ac:dyDescent="0.2">
      <c r="Q58514" s="92" t="s">
        <v>50</v>
      </c>
      <c r="BF58514" s="101" t="s">
        <v>58</v>
      </c>
      <c r="BK58514" s="98" t="s">
        <v>70</v>
      </c>
    </row>
    <row r="58515" spans="17:63" ht="29.25" customHeight="1" x14ac:dyDescent="0.2">
      <c r="Q58515" s="92" t="s">
        <v>50</v>
      </c>
      <c r="BF58515" s="101" t="s">
        <v>58</v>
      </c>
      <c r="BK58515" s="98" t="s">
        <v>70</v>
      </c>
    </row>
    <row r="58516" spans="17:63" ht="29.25" customHeight="1" x14ac:dyDescent="0.2">
      <c r="Q58516" s="92" t="s">
        <v>50</v>
      </c>
      <c r="BF58516" s="101" t="s">
        <v>58</v>
      </c>
      <c r="BK58516" s="98" t="s">
        <v>70</v>
      </c>
    </row>
    <row r="58517" spans="17:63" ht="29.25" customHeight="1" x14ac:dyDescent="0.2">
      <c r="Q58517" s="92" t="s">
        <v>50</v>
      </c>
      <c r="BF58517" s="101" t="s">
        <v>58</v>
      </c>
      <c r="BK58517" s="98" t="s">
        <v>70</v>
      </c>
    </row>
    <row r="58518" spans="17:63" ht="29.25" customHeight="1" x14ac:dyDescent="0.2">
      <c r="Q58518" s="92" t="s">
        <v>50</v>
      </c>
      <c r="BF58518" s="101" t="s">
        <v>58</v>
      </c>
      <c r="BK58518" s="98" t="s">
        <v>70</v>
      </c>
    </row>
    <row r="58519" spans="17:63" ht="29.25" customHeight="1" x14ac:dyDescent="0.2">
      <c r="Q58519" s="92" t="s">
        <v>50</v>
      </c>
      <c r="BF58519" s="101" t="s">
        <v>58</v>
      </c>
      <c r="BK58519" s="98" t="s">
        <v>70</v>
      </c>
    </row>
    <row r="58520" spans="17:63" ht="29.25" customHeight="1" x14ac:dyDescent="0.2">
      <c r="Q58520" s="92" t="s">
        <v>50</v>
      </c>
      <c r="BF58520" s="101" t="s">
        <v>58</v>
      </c>
      <c r="BK58520" s="98" t="s">
        <v>70</v>
      </c>
    </row>
    <row r="58521" spans="17:63" ht="29.25" customHeight="1" x14ac:dyDescent="0.2">
      <c r="Q58521" s="92" t="s">
        <v>50</v>
      </c>
      <c r="BF58521" s="101" t="s">
        <v>58</v>
      </c>
      <c r="BK58521" s="98" t="s">
        <v>70</v>
      </c>
    </row>
    <row r="58522" spans="17:63" ht="29.25" customHeight="1" x14ac:dyDescent="0.2">
      <c r="Q58522" s="92" t="s">
        <v>50</v>
      </c>
      <c r="BF58522" s="101" t="s">
        <v>58</v>
      </c>
      <c r="BK58522" s="98" t="s">
        <v>70</v>
      </c>
    </row>
    <row r="58523" spans="17:63" ht="29.25" customHeight="1" x14ac:dyDescent="0.2">
      <c r="Q58523" s="92" t="s">
        <v>50</v>
      </c>
      <c r="BF58523" s="101" t="s">
        <v>58</v>
      </c>
      <c r="BK58523" s="98" t="s">
        <v>70</v>
      </c>
    </row>
    <row r="58524" spans="17:63" ht="29.25" customHeight="1" x14ac:dyDescent="0.2">
      <c r="Q58524" s="92" t="s">
        <v>50</v>
      </c>
      <c r="BF58524" s="101" t="s">
        <v>58</v>
      </c>
      <c r="BK58524" s="98" t="s">
        <v>70</v>
      </c>
    </row>
    <row r="58525" spans="17:63" ht="29.25" customHeight="1" x14ac:dyDescent="0.2">
      <c r="Q58525" s="92" t="s">
        <v>50</v>
      </c>
      <c r="BF58525" s="101" t="s">
        <v>58</v>
      </c>
      <c r="BK58525" s="98" t="s">
        <v>70</v>
      </c>
    </row>
    <row r="58526" spans="17:63" ht="29.25" customHeight="1" x14ac:dyDescent="0.2">
      <c r="Q58526" s="92" t="s">
        <v>50</v>
      </c>
      <c r="BF58526" s="101" t="s">
        <v>58</v>
      </c>
      <c r="BK58526" s="98" t="s">
        <v>70</v>
      </c>
    </row>
    <row r="58527" spans="17:63" ht="29.25" customHeight="1" x14ac:dyDescent="0.2">
      <c r="Q58527" s="92" t="s">
        <v>50</v>
      </c>
      <c r="BF58527" s="101" t="s">
        <v>58</v>
      </c>
      <c r="BK58527" s="98" t="s">
        <v>70</v>
      </c>
    </row>
    <row r="58528" spans="17:63" ht="29.25" customHeight="1" x14ac:dyDescent="0.2">
      <c r="Q58528" s="92" t="s">
        <v>50</v>
      </c>
      <c r="BF58528" s="101" t="s">
        <v>58</v>
      </c>
      <c r="BK58528" s="98" t="s">
        <v>70</v>
      </c>
    </row>
    <row r="58529" spans="17:63" ht="29.25" customHeight="1" x14ac:dyDescent="0.2">
      <c r="Q58529" s="92" t="s">
        <v>50</v>
      </c>
      <c r="BF58529" s="101" t="s">
        <v>58</v>
      </c>
      <c r="BK58529" s="98" t="s">
        <v>70</v>
      </c>
    </row>
    <row r="58530" spans="17:63" ht="29.25" customHeight="1" x14ac:dyDescent="0.2">
      <c r="Q58530" s="92" t="s">
        <v>50</v>
      </c>
      <c r="BF58530" s="101" t="s">
        <v>58</v>
      </c>
      <c r="BK58530" s="98" t="s">
        <v>70</v>
      </c>
    </row>
    <row r="58531" spans="17:63" ht="29.25" customHeight="1" x14ac:dyDescent="0.2">
      <c r="Q58531" s="92" t="s">
        <v>50</v>
      </c>
      <c r="BF58531" s="101" t="s">
        <v>58</v>
      </c>
      <c r="BK58531" s="98" t="s">
        <v>70</v>
      </c>
    </row>
    <row r="58532" spans="17:63" ht="29.25" customHeight="1" x14ac:dyDescent="0.2">
      <c r="Q58532" s="92" t="s">
        <v>50</v>
      </c>
      <c r="BF58532" s="101" t="s">
        <v>58</v>
      </c>
      <c r="BK58532" s="98" t="s">
        <v>70</v>
      </c>
    </row>
    <row r="58533" spans="17:63" ht="29.25" customHeight="1" x14ac:dyDescent="0.2">
      <c r="Q58533" s="92" t="s">
        <v>50</v>
      </c>
      <c r="BF58533" s="101" t="s">
        <v>58</v>
      </c>
      <c r="BK58533" s="98" t="s">
        <v>70</v>
      </c>
    </row>
    <row r="58534" spans="17:63" ht="29.25" customHeight="1" x14ac:dyDescent="0.2">
      <c r="Q58534" s="92" t="s">
        <v>50</v>
      </c>
      <c r="BF58534" s="101" t="s">
        <v>58</v>
      </c>
      <c r="BK58534" s="98" t="s">
        <v>70</v>
      </c>
    </row>
    <row r="58535" spans="17:63" ht="29.25" customHeight="1" x14ac:dyDescent="0.2">
      <c r="Q58535" s="92" t="s">
        <v>50</v>
      </c>
      <c r="BF58535" s="101" t="s">
        <v>58</v>
      </c>
      <c r="BK58535" s="98" t="s">
        <v>70</v>
      </c>
    </row>
    <row r="58536" spans="17:63" ht="29.25" customHeight="1" x14ac:dyDescent="0.2">
      <c r="Q58536" s="92" t="s">
        <v>50</v>
      </c>
      <c r="BF58536" s="101" t="s">
        <v>58</v>
      </c>
      <c r="BK58536" s="98" t="s">
        <v>70</v>
      </c>
    </row>
    <row r="58537" spans="17:63" ht="29.25" customHeight="1" x14ac:dyDescent="0.2">
      <c r="Q58537" s="92" t="s">
        <v>50</v>
      </c>
      <c r="BF58537" s="101" t="s">
        <v>58</v>
      </c>
      <c r="BK58537" s="98" t="s">
        <v>70</v>
      </c>
    </row>
    <row r="58538" spans="17:63" ht="29.25" customHeight="1" x14ac:dyDescent="0.2">
      <c r="Q58538" s="92" t="s">
        <v>50</v>
      </c>
      <c r="BF58538" s="101" t="s">
        <v>58</v>
      </c>
      <c r="BK58538" s="98" t="s">
        <v>70</v>
      </c>
    </row>
    <row r="58539" spans="17:63" ht="29.25" customHeight="1" x14ac:dyDescent="0.2">
      <c r="Q58539" s="92" t="s">
        <v>50</v>
      </c>
      <c r="BF58539" s="101" t="s">
        <v>58</v>
      </c>
      <c r="BK58539" s="98" t="s">
        <v>70</v>
      </c>
    </row>
    <row r="58540" spans="17:63" ht="29.25" customHeight="1" x14ac:dyDescent="0.2">
      <c r="Q58540" s="92" t="s">
        <v>50</v>
      </c>
      <c r="BF58540" s="101" t="s">
        <v>58</v>
      </c>
      <c r="BK58540" s="98" t="s">
        <v>70</v>
      </c>
    </row>
    <row r="58541" spans="17:63" ht="29.25" customHeight="1" x14ac:dyDescent="0.2">
      <c r="Q58541" s="92" t="s">
        <v>50</v>
      </c>
      <c r="BF58541" s="101" t="s">
        <v>58</v>
      </c>
      <c r="BK58541" s="98" t="s">
        <v>70</v>
      </c>
    </row>
    <row r="58542" spans="17:63" ht="29.25" customHeight="1" x14ac:dyDescent="0.2">
      <c r="Q58542" s="92" t="s">
        <v>50</v>
      </c>
      <c r="BF58542" s="101" t="s">
        <v>58</v>
      </c>
      <c r="BK58542" s="98" t="s">
        <v>70</v>
      </c>
    </row>
    <row r="58543" spans="17:63" ht="29.25" customHeight="1" x14ac:dyDescent="0.2">
      <c r="Q58543" s="92" t="s">
        <v>50</v>
      </c>
      <c r="BF58543" s="101" t="s">
        <v>58</v>
      </c>
      <c r="BK58543" s="98" t="s">
        <v>70</v>
      </c>
    </row>
    <row r="58544" spans="17:63" ht="29.25" customHeight="1" x14ac:dyDescent="0.2">
      <c r="Q58544" s="92" t="s">
        <v>50</v>
      </c>
      <c r="BF58544" s="101" t="s">
        <v>58</v>
      </c>
      <c r="BK58544" s="98" t="s">
        <v>70</v>
      </c>
    </row>
    <row r="58545" spans="17:63" ht="29.25" customHeight="1" x14ac:dyDescent="0.2">
      <c r="Q58545" s="92" t="s">
        <v>50</v>
      </c>
      <c r="BF58545" s="101" t="s">
        <v>58</v>
      </c>
      <c r="BK58545" s="98" t="s">
        <v>70</v>
      </c>
    </row>
    <row r="58546" spans="17:63" ht="29.25" customHeight="1" x14ac:dyDescent="0.2">
      <c r="Q58546" s="92" t="s">
        <v>50</v>
      </c>
      <c r="BF58546" s="101" t="s">
        <v>58</v>
      </c>
      <c r="BK58546" s="98" t="s">
        <v>70</v>
      </c>
    </row>
    <row r="58547" spans="17:63" ht="29.25" customHeight="1" x14ac:dyDescent="0.2">
      <c r="Q58547" s="92" t="s">
        <v>50</v>
      </c>
      <c r="BF58547" s="101" t="s">
        <v>58</v>
      </c>
      <c r="BK58547" s="98" t="s">
        <v>70</v>
      </c>
    </row>
    <row r="58548" spans="17:63" ht="29.25" customHeight="1" x14ac:dyDescent="0.2">
      <c r="Q58548" s="92" t="s">
        <v>50</v>
      </c>
      <c r="BF58548" s="101" t="s">
        <v>58</v>
      </c>
      <c r="BK58548" s="98" t="s">
        <v>70</v>
      </c>
    </row>
    <row r="58549" spans="17:63" ht="29.25" customHeight="1" x14ac:dyDescent="0.2">
      <c r="Q58549" s="92" t="s">
        <v>50</v>
      </c>
      <c r="BF58549" s="101" t="s">
        <v>58</v>
      </c>
      <c r="BK58549" s="98" t="s">
        <v>70</v>
      </c>
    </row>
    <row r="58550" spans="17:63" ht="29.25" customHeight="1" x14ac:dyDescent="0.2">
      <c r="Q58550" s="92" t="s">
        <v>50</v>
      </c>
      <c r="BF58550" s="101" t="s">
        <v>58</v>
      </c>
      <c r="BK58550" s="98" t="s">
        <v>70</v>
      </c>
    </row>
    <row r="58551" spans="17:63" ht="29.25" customHeight="1" x14ac:dyDescent="0.2">
      <c r="Q58551" s="92" t="s">
        <v>50</v>
      </c>
      <c r="BF58551" s="101" t="s">
        <v>58</v>
      </c>
      <c r="BK58551" s="98" t="s">
        <v>70</v>
      </c>
    </row>
    <row r="58552" spans="17:63" ht="29.25" customHeight="1" x14ac:dyDescent="0.2">
      <c r="Q58552" s="92" t="s">
        <v>50</v>
      </c>
      <c r="BF58552" s="101" t="s">
        <v>58</v>
      </c>
      <c r="BK58552" s="98" t="s">
        <v>70</v>
      </c>
    </row>
    <row r="58553" spans="17:63" ht="29.25" customHeight="1" x14ac:dyDescent="0.2">
      <c r="Q58553" s="92" t="s">
        <v>50</v>
      </c>
      <c r="BF58553" s="101" t="s">
        <v>58</v>
      </c>
      <c r="BK58553" s="98" t="s">
        <v>70</v>
      </c>
    </row>
    <row r="58554" spans="17:63" ht="29.25" customHeight="1" x14ac:dyDescent="0.2">
      <c r="Q58554" s="92" t="s">
        <v>50</v>
      </c>
      <c r="BF58554" s="101" t="s">
        <v>58</v>
      </c>
      <c r="BK58554" s="98" t="s">
        <v>70</v>
      </c>
    </row>
    <row r="58555" spans="17:63" ht="29.25" customHeight="1" x14ac:dyDescent="0.2">
      <c r="Q58555" s="92" t="s">
        <v>50</v>
      </c>
      <c r="BF58555" s="101" t="s">
        <v>58</v>
      </c>
      <c r="BK58555" s="98" t="s">
        <v>70</v>
      </c>
    </row>
    <row r="58556" spans="17:63" ht="29.25" customHeight="1" x14ac:dyDescent="0.2">
      <c r="Q58556" s="92" t="s">
        <v>50</v>
      </c>
      <c r="BF58556" s="101" t="s">
        <v>58</v>
      </c>
      <c r="BK58556" s="98" t="s">
        <v>70</v>
      </c>
    </row>
    <row r="58557" spans="17:63" ht="29.25" customHeight="1" x14ac:dyDescent="0.2">
      <c r="Q58557" s="92" t="s">
        <v>50</v>
      </c>
      <c r="BF58557" s="101" t="s">
        <v>58</v>
      </c>
      <c r="BK58557" s="98" t="s">
        <v>70</v>
      </c>
    </row>
    <row r="58558" spans="17:63" ht="29.25" customHeight="1" x14ac:dyDescent="0.2">
      <c r="Q58558" s="92" t="s">
        <v>50</v>
      </c>
      <c r="BF58558" s="101" t="s">
        <v>58</v>
      </c>
      <c r="BK58558" s="98" t="s">
        <v>70</v>
      </c>
    </row>
    <row r="58559" spans="17:63" ht="29.25" customHeight="1" x14ac:dyDescent="0.2">
      <c r="Q58559" s="92" t="s">
        <v>50</v>
      </c>
      <c r="BF58559" s="101" t="s">
        <v>58</v>
      </c>
      <c r="BK58559" s="98" t="s">
        <v>70</v>
      </c>
    </row>
    <row r="58560" spans="17:63" ht="29.25" customHeight="1" x14ac:dyDescent="0.2">
      <c r="Q58560" s="92" t="s">
        <v>50</v>
      </c>
      <c r="BF58560" s="101" t="s">
        <v>58</v>
      </c>
      <c r="BK58560" s="98" t="s">
        <v>70</v>
      </c>
    </row>
    <row r="58561" spans="17:63" ht="29.25" customHeight="1" x14ac:dyDescent="0.2">
      <c r="Q58561" s="92" t="s">
        <v>50</v>
      </c>
      <c r="BF58561" s="101" t="s">
        <v>58</v>
      </c>
      <c r="BK58561" s="98" t="s">
        <v>70</v>
      </c>
    </row>
    <row r="58562" spans="17:63" ht="29.25" customHeight="1" x14ac:dyDescent="0.2">
      <c r="Q58562" s="92" t="s">
        <v>50</v>
      </c>
      <c r="BF58562" s="101" t="s">
        <v>58</v>
      </c>
      <c r="BK58562" s="98" t="s">
        <v>70</v>
      </c>
    </row>
    <row r="58563" spans="17:63" ht="29.25" customHeight="1" x14ac:dyDescent="0.2">
      <c r="Q58563" s="92" t="s">
        <v>50</v>
      </c>
      <c r="BF58563" s="101" t="s">
        <v>58</v>
      </c>
      <c r="BK58563" s="98" t="s">
        <v>70</v>
      </c>
    </row>
    <row r="58564" spans="17:63" ht="29.25" customHeight="1" x14ac:dyDescent="0.2">
      <c r="Q58564" s="92" t="s">
        <v>50</v>
      </c>
      <c r="BF58564" s="101" t="s">
        <v>58</v>
      </c>
      <c r="BK58564" s="98" t="s">
        <v>70</v>
      </c>
    </row>
    <row r="58565" spans="17:63" ht="29.25" customHeight="1" x14ac:dyDescent="0.2">
      <c r="Q58565" s="92" t="s">
        <v>50</v>
      </c>
      <c r="BF58565" s="101" t="s">
        <v>58</v>
      </c>
      <c r="BK58565" s="98" t="s">
        <v>70</v>
      </c>
    </row>
    <row r="58566" spans="17:63" ht="29.25" customHeight="1" x14ac:dyDescent="0.2">
      <c r="Q58566" s="92" t="s">
        <v>50</v>
      </c>
      <c r="BF58566" s="101" t="s">
        <v>58</v>
      </c>
      <c r="BK58566" s="98" t="s">
        <v>70</v>
      </c>
    </row>
    <row r="58567" spans="17:63" ht="29.25" customHeight="1" x14ac:dyDescent="0.2">
      <c r="Q58567" s="92" t="s">
        <v>50</v>
      </c>
      <c r="BF58567" s="101" t="s">
        <v>58</v>
      </c>
      <c r="BK58567" s="98" t="s">
        <v>70</v>
      </c>
    </row>
    <row r="58568" spans="17:63" ht="29.25" customHeight="1" x14ac:dyDescent="0.2">
      <c r="Q58568" s="92" t="s">
        <v>50</v>
      </c>
      <c r="BF58568" s="101" t="s">
        <v>58</v>
      </c>
      <c r="BK58568" s="98" t="s">
        <v>70</v>
      </c>
    </row>
    <row r="58569" spans="17:63" ht="29.25" customHeight="1" x14ac:dyDescent="0.2">
      <c r="Q58569" s="92" t="s">
        <v>50</v>
      </c>
      <c r="BF58569" s="101" t="s">
        <v>58</v>
      </c>
      <c r="BK58569" s="98" t="s">
        <v>70</v>
      </c>
    </row>
    <row r="58570" spans="17:63" ht="29.25" customHeight="1" x14ac:dyDescent="0.2">
      <c r="Q58570" s="92" t="s">
        <v>50</v>
      </c>
      <c r="BF58570" s="101" t="s">
        <v>58</v>
      </c>
      <c r="BK58570" s="98" t="s">
        <v>70</v>
      </c>
    </row>
    <row r="58571" spans="17:63" ht="29.25" customHeight="1" x14ac:dyDescent="0.2">
      <c r="Q58571" s="92" t="s">
        <v>50</v>
      </c>
      <c r="BF58571" s="101" t="s">
        <v>58</v>
      </c>
      <c r="BK58571" s="98" t="s">
        <v>70</v>
      </c>
    </row>
    <row r="58572" spans="17:63" ht="29.25" customHeight="1" x14ac:dyDescent="0.2">
      <c r="Q58572" s="92" t="s">
        <v>50</v>
      </c>
      <c r="BF58572" s="101" t="s">
        <v>58</v>
      </c>
      <c r="BK58572" s="98" t="s">
        <v>70</v>
      </c>
    </row>
    <row r="58573" spans="17:63" ht="29.25" customHeight="1" x14ac:dyDescent="0.2">
      <c r="Q58573" s="92" t="s">
        <v>50</v>
      </c>
      <c r="BF58573" s="101" t="s">
        <v>58</v>
      </c>
      <c r="BK58573" s="98" t="s">
        <v>70</v>
      </c>
    </row>
    <row r="58574" spans="17:63" ht="29.25" customHeight="1" x14ac:dyDescent="0.2">
      <c r="Q58574" s="92" t="s">
        <v>50</v>
      </c>
      <c r="BF58574" s="101" t="s">
        <v>58</v>
      </c>
      <c r="BK58574" s="98" t="s">
        <v>70</v>
      </c>
    </row>
    <row r="58575" spans="17:63" ht="29.25" customHeight="1" x14ac:dyDescent="0.2">
      <c r="Q58575" s="92" t="s">
        <v>50</v>
      </c>
      <c r="BF58575" s="101" t="s">
        <v>58</v>
      </c>
      <c r="BK58575" s="98" t="s">
        <v>70</v>
      </c>
    </row>
    <row r="58576" spans="17:63" ht="29.25" customHeight="1" x14ac:dyDescent="0.2">
      <c r="Q58576" s="92" t="s">
        <v>50</v>
      </c>
      <c r="BF58576" s="101" t="s">
        <v>58</v>
      </c>
      <c r="BK58576" s="98" t="s">
        <v>70</v>
      </c>
    </row>
    <row r="58577" spans="17:63" ht="29.25" customHeight="1" x14ac:dyDescent="0.2">
      <c r="Q58577" s="92" t="s">
        <v>50</v>
      </c>
      <c r="BF58577" s="101" t="s">
        <v>58</v>
      </c>
      <c r="BK58577" s="98" t="s">
        <v>70</v>
      </c>
    </row>
    <row r="58578" spans="17:63" ht="29.25" customHeight="1" x14ac:dyDescent="0.2">
      <c r="Q58578" s="92" t="s">
        <v>50</v>
      </c>
      <c r="BF58578" s="101" t="s">
        <v>58</v>
      </c>
      <c r="BK58578" s="98" t="s">
        <v>70</v>
      </c>
    </row>
    <row r="58579" spans="17:63" ht="29.25" customHeight="1" x14ac:dyDescent="0.2">
      <c r="Q58579" s="92" t="s">
        <v>50</v>
      </c>
      <c r="BF58579" s="101" t="s">
        <v>58</v>
      </c>
      <c r="BK58579" s="98" t="s">
        <v>70</v>
      </c>
    </row>
    <row r="58580" spans="17:63" ht="29.25" customHeight="1" x14ac:dyDescent="0.2">
      <c r="Q58580" s="92" t="s">
        <v>50</v>
      </c>
      <c r="BF58580" s="101" t="s">
        <v>58</v>
      </c>
      <c r="BK58580" s="98" t="s">
        <v>70</v>
      </c>
    </row>
    <row r="58581" spans="17:63" ht="29.25" customHeight="1" x14ac:dyDescent="0.2">
      <c r="Q58581" s="92" t="s">
        <v>50</v>
      </c>
      <c r="BF58581" s="101" t="s">
        <v>58</v>
      </c>
      <c r="BK58581" s="98" t="s">
        <v>70</v>
      </c>
    </row>
    <row r="58582" spans="17:63" ht="29.25" customHeight="1" x14ac:dyDescent="0.2">
      <c r="Q58582" s="92" t="s">
        <v>50</v>
      </c>
      <c r="BF58582" s="101" t="s">
        <v>58</v>
      </c>
      <c r="BK58582" s="98" t="s">
        <v>70</v>
      </c>
    </row>
    <row r="58583" spans="17:63" ht="29.25" customHeight="1" x14ac:dyDescent="0.2">
      <c r="Q58583" s="92" t="s">
        <v>50</v>
      </c>
      <c r="BF58583" s="101" t="s">
        <v>58</v>
      </c>
      <c r="BK58583" s="98" t="s">
        <v>70</v>
      </c>
    </row>
    <row r="58584" spans="17:63" ht="29.25" customHeight="1" x14ac:dyDescent="0.2">
      <c r="Q58584" s="92" t="s">
        <v>50</v>
      </c>
      <c r="BF58584" s="101" t="s">
        <v>58</v>
      </c>
      <c r="BK58584" s="98" t="s">
        <v>70</v>
      </c>
    </row>
    <row r="58585" spans="17:63" ht="29.25" customHeight="1" x14ac:dyDescent="0.2">
      <c r="Q58585" s="92" t="s">
        <v>50</v>
      </c>
      <c r="BF58585" s="101" t="s">
        <v>58</v>
      </c>
      <c r="BK58585" s="98" t="s">
        <v>70</v>
      </c>
    </row>
    <row r="58586" spans="17:63" ht="29.25" customHeight="1" x14ac:dyDescent="0.2">
      <c r="Q58586" s="92" t="s">
        <v>50</v>
      </c>
      <c r="BF58586" s="101" t="s">
        <v>58</v>
      </c>
      <c r="BK58586" s="98" t="s">
        <v>70</v>
      </c>
    </row>
    <row r="58587" spans="17:63" ht="29.25" customHeight="1" x14ac:dyDescent="0.2">
      <c r="Q58587" s="92" t="s">
        <v>50</v>
      </c>
      <c r="BF58587" s="101" t="s">
        <v>58</v>
      </c>
      <c r="BK58587" s="98" t="s">
        <v>70</v>
      </c>
    </row>
    <row r="58588" spans="17:63" ht="29.25" customHeight="1" x14ac:dyDescent="0.2">
      <c r="Q58588" s="92" t="s">
        <v>50</v>
      </c>
      <c r="BF58588" s="101" t="s">
        <v>58</v>
      </c>
      <c r="BK58588" s="98" t="s">
        <v>70</v>
      </c>
    </row>
    <row r="58589" spans="17:63" ht="29.25" customHeight="1" x14ac:dyDescent="0.2">
      <c r="Q58589" s="92" t="s">
        <v>50</v>
      </c>
      <c r="BF58589" s="101" t="s">
        <v>58</v>
      </c>
      <c r="BK58589" s="98" t="s">
        <v>70</v>
      </c>
    </row>
    <row r="58590" spans="17:63" ht="29.25" customHeight="1" x14ac:dyDescent="0.2">
      <c r="Q58590" s="92" t="s">
        <v>50</v>
      </c>
      <c r="BF58590" s="101" t="s">
        <v>58</v>
      </c>
      <c r="BK58590" s="98" t="s">
        <v>70</v>
      </c>
    </row>
    <row r="58591" spans="17:63" ht="29.25" customHeight="1" x14ac:dyDescent="0.2">
      <c r="Q58591" s="92" t="s">
        <v>50</v>
      </c>
      <c r="BF58591" s="101" t="s">
        <v>58</v>
      </c>
      <c r="BK58591" s="98" t="s">
        <v>70</v>
      </c>
    </row>
    <row r="58592" spans="17:63" ht="29.25" customHeight="1" x14ac:dyDescent="0.2">
      <c r="Q58592" s="92" t="s">
        <v>50</v>
      </c>
      <c r="BF58592" s="101" t="s">
        <v>58</v>
      </c>
      <c r="BK58592" s="98" t="s">
        <v>70</v>
      </c>
    </row>
    <row r="58593" spans="17:63" ht="29.25" customHeight="1" x14ac:dyDescent="0.2">
      <c r="Q58593" s="92" t="s">
        <v>50</v>
      </c>
      <c r="BF58593" s="101" t="s">
        <v>58</v>
      </c>
      <c r="BK58593" s="98" t="s">
        <v>70</v>
      </c>
    </row>
    <row r="58594" spans="17:63" ht="29.25" customHeight="1" x14ac:dyDescent="0.2">
      <c r="Q58594" s="92" t="s">
        <v>50</v>
      </c>
      <c r="BF58594" s="101" t="s">
        <v>58</v>
      </c>
      <c r="BK58594" s="98" t="s">
        <v>70</v>
      </c>
    </row>
    <row r="58595" spans="17:63" ht="29.25" customHeight="1" x14ac:dyDescent="0.2">
      <c r="Q58595" s="92" t="s">
        <v>50</v>
      </c>
      <c r="BF58595" s="101" t="s">
        <v>58</v>
      </c>
      <c r="BK58595" s="98" t="s">
        <v>70</v>
      </c>
    </row>
    <row r="58596" spans="17:63" ht="29.25" customHeight="1" x14ac:dyDescent="0.2">
      <c r="Q58596" s="92" t="s">
        <v>50</v>
      </c>
      <c r="BF58596" s="101" t="s">
        <v>58</v>
      </c>
      <c r="BK58596" s="98" t="s">
        <v>70</v>
      </c>
    </row>
    <row r="58597" spans="17:63" ht="29.25" customHeight="1" x14ac:dyDescent="0.2">
      <c r="Q58597" s="92" t="s">
        <v>50</v>
      </c>
      <c r="BF58597" s="101" t="s">
        <v>58</v>
      </c>
      <c r="BK58597" s="98" t="s">
        <v>70</v>
      </c>
    </row>
    <row r="58598" spans="17:63" ht="29.25" customHeight="1" x14ac:dyDescent="0.2">
      <c r="Q58598" s="92" t="s">
        <v>50</v>
      </c>
      <c r="BF58598" s="101" t="s">
        <v>58</v>
      </c>
      <c r="BK58598" s="98" t="s">
        <v>70</v>
      </c>
    </row>
    <row r="58599" spans="17:63" ht="29.25" customHeight="1" x14ac:dyDescent="0.2">
      <c r="Q58599" s="92" t="s">
        <v>50</v>
      </c>
      <c r="BF58599" s="101" t="s">
        <v>58</v>
      </c>
      <c r="BK58599" s="98" t="s">
        <v>70</v>
      </c>
    </row>
    <row r="58600" spans="17:63" ht="29.25" customHeight="1" x14ac:dyDescent="0.2">
      <c r="Q58600" s="92" t="s">
        <v>50</v>
      </c>
      <c r="BF58600" s="101" t="s">
        <v>58</v>
      </c>
      <c r="BK58600" s="98" t="s">
        <v>70</v>
      </c>
    </row>
    <row r="58601" spans="17:63" ht="29.25" customHeight="1" x14ac:dyDescent="0.2">
      <c r="Q58601" s="92" t="s">
        <v>50</v>
      </c>
      <c r="BF58601" s="101" t="s">
        <v>58</v>
      </c>
      <c r="BK58601" s="98" t="s">
        <v>70</v>
      </c>
    </row>
    <row r="58602" spans="17:63" ht="29.25" customHeight="1" x14ac:dyDescent="0.2">
      <c r="Q58602" s="92" t="s">
        <v>50</v>
      </c>
      <c r="BF58602" s="101" t="s">
        <v>58</v>
      </c>
      <c r="BK58602" s="98" t="s">
        <v>70</v>
      </c>
    </row>
    <row r="58603" spans="17:63" ht="29.25" customHeight="1" x14ac:dyDescent="0.2">
      <c r="Q58603" s="92" t="s">
        <v>50</v>
      </c>
      <c r="BF58603" s="101" t="s">
        <v>58</v>
      </c>
      <c r="BK58603" s="98" t="s">
        <v>70</v>
      </c>
    </row>
    <row r="58604" spans="17:63" ht="29.25" customHeight="1" x14ac:dyDescent="0.2">
      <c r="Q58604" s="92" t="s">
        <v>50</v>
      </c>
      <c r="BF58604" s="101" t="s">
        <v>58</v>
      </c>
      <c r="BK58604" s="98" t="s">
        <v>70</v>
      </c>
    </row>
    <row r="58605" spans="17:63" ht="29.25" customHeight="1" x14ac:dyDescent="0.2">
      <c r="Q58605" s="92" t="s">
        <v>50</v>
      </c>
      <c r="BF58605" s="101" t="s">
        <v>58</v>
      </c>
      <c r="BK58605" s="98" t="s">
        <v>70</v>
      </c>
    </row>
    <row r="58606" spans="17:63" ht="29.25" customHeight="1" x14ac:dyDescent="0.2">
      <c r="Q58606" s="92" t="s">
        <v>50</v>
      </c>
      <c r="BF58606" s="101" t="s">
        <v>58</v>
      </c>
      <c r="BK58606" s="98" t="s">
        <v>70</v>
      </c>
    </row>
    <row r="58607" spans="17:63" ht="29.25" customHeight="1" x14ac:dyDescent="0.2">
      <c r="Q58607" s="92" t="s">
        <v>50</v>
      </c>
      <c r="BF58607" s="101" t="s">
        <v>58</v>
      </c>
      <c r="BK58607" s="98" t="s">
        <v>70</v>
      </c>
    </row>
    <row r="58608" spans="17:63" ht="29.25" customHeight="1" x14ac:dyDescent="0.2">
      <c r="Q58608" s="92" t="s">
        <v>50</v>
      </c>
      <c r="BF58608" s="101" t="s">
        <v>58</v>
      </c>
      <c r="BK58608" s="98" t="s">
        <v>70</v>
      </c>
    </row>
    <row r="58609" spans="17:63" ht="29.25" customHeight="1" x14ac:dyDescent="0.2">
      <c r="Q58609" s="92" t="s">
        <v>50</v>
      </c>
      <c r="BF58609" s="101" t="s">
        <v>58</v>
      </c>
      <c r="BK58609" s="98" t="s">
        <v>70</v>
      </c>
    </row>
    <row r="58610" spans="17:63" ht="29.25" customHeight="1" x14ac:dyDescent="0.2">
      <c r="Q58610" s="92" t="s">
        <v>50</v>
      </c>
      <c r="BF58610" s="101" t="s">
        <v>58</v>
      </c>
      <c r="BK58610" s="98" t="s">
        <v>70</v>
      </c>
    </row>
    <row r="58611" spans="17:63" ht="29.25" customHeight="1" x14ac:dyDescent="0.2">
      <c r="Q58611" s="92" t="s">
        <v>50</v>
      </c>
      <c r="BF58611" s="101" t="s">
        <v>58</v>
      </c>
      <c r="BK58611" s="98" t="s">
        <v>70</v>
      </c>
    </row>
    <row r="58612" spans="17:63" ht="29.25" customHeight="1" x14ac:dyDescent="0.2">
      <c r="Q58612" s="92" t="s">
        <v>50</v>
      </c>
      <c r="BF58612" s="101" t="s">
        <v>58</v>
      </c>
      <c r="BK58612" s="98" t="s">
        <v>70</v>
      </c>
    </row>
    <row r="58613" spans="17:63" ht="29.25" customHeight="1" x14ac:dyDescent="0.2">
      <c r="Q58613" s="92" t="s">
        <v>50</v>
      </c>
      <c r="BF58613" s="101" t="s">
        <v>58</v>
      </c>
      <c r="BK58613" s="98" t="s">
        <v>70</v>
      </c>
    </row>
    <row r="58614" spans="17:63" ht="29.25" customHeight="1" x14ac:dyDescent="0.2">
      <c r="Q58614" s="92" t="s">
        <v>50</v>
      </c>
      <c r="BF58614" s="101" t="s">
        <v>58</v>
      </c>
      <c r="BK58614" s="98" t="s">
        <v>70</v>
      </c>
    </row>
    <row r="58615" spans="17:63" ht="29.25" customHeight="1" x14ac:dyDescent="0.2">
      <c r="Q58615" s="92" t="s">
        <v>50</v>
      </c>
      <c r="BF58615" s="101" t="s">
        <v>58</v>
      </c>
      <c r="BK58615" s="98" t="s">
        <v>70</v>
      </c>
    </row>
    <row r="58616" spans="17:63" ht="29.25" customHeight="1" x14ac:dyDescent="0.2">
      <c r="Q58616" s="92" t="s">
        <v>50</v>
      </c>
      <c r="BF58616" s="101" t="s">
        <v>58</v>
      </c>
      <c r="BK58616" s="98" t="s">
        <v>70</v>
      </c>
    </row>
    <row r="58617" spans="17:63" ht="29.25" customHeight="1" x14ac:dyDescent="0.2">
      <c r="Q58617" s="92" t="s">
        <v>50</v>
      </c>
      <c r="BF58617" s="101" t="s">
        <v>58</v>
      </c>
      <c r="BK58617" s="98" t="s">
        <v>70</v>
      </c>
    </row>
    <row r="58618" spans="17:63" ht="29.25" customHeight="1" x14ac:dyDescent="0.2">
      <c r="Q58618" s="92" t="s">
        <v>50</v>
      </c>
      <c r="BF58618" s="101" t="s">
        <v>58</v>
      </c>
      <c r="BK58618" s="98" t="s">
        <v>70</v>
      </c>
    </row>
    <row r="58619" spans="17:63" ht="29.25" customHeight="1" x14ac:dyDescent="0.2">
      <c r="Q58619" s="92" t="s">
        <v>50</v>
      </c>
      <c r="BF58619" s="101" t="s">
        <v>58</v>
      </c>
      <c r="BK58619" s="98" t="s">
        <v>70</v>
      </c>
    </row>
    <row r="58620" spans="17:63" ht="29.25" customHeight="1" x14ac:dyDescent="0.2">
      <c r="Q58620" s="92" t="s">
        <v>50</v>
      </c>
      <c r="BF58620" s="101" t="s">
        <v>58</v>
      </c>
      <c r="BK58620" s="98" t="s">
        <v>70</v>
      </c>
    </row>
    <row r="58621" spans="17:63" ht="29.25" customHeight="1" x14ac:dyDescent="0.2">
      <c r="Q58621" s="92" t="s">
        <v>50</v>
      </c>
      <c r="BF58621" s="101" t="s">
        <v>58</v>
      </c>
      <c r="BK58621" s="98" t="s">
        <v>70</v>
      </c>
    </row>
    <row r="58622" spans="17:63" ht="29.25" customHeight="1" x14ac:dyDescent="0.2">
      <c r="Q58622" s="92" t="s">
        <v>50</v>
      </c>
      <c r="BF58622" s="101" t="s">
        <v>58</v>
      </c>
      <c r="BK58622" s="98" t="s">
        <v>70</v>
      </c>
    </row>
    <row r="58623" spans="17:63" ht="29.25" customHeight="1" x14ac:dyDescent="0.2">
      <c r="Q58623" s="92" t="s">
        <v>50</v>
      </c>
      <c r="BF58623" s="101" t="s">
        <v>58</v>
      </c>
      <c r="BK58623" s="98" t="s">
        <v>70</v>
      </c>
    </row>
    <row r="58624" spans="17:63" ht="29.25" customHeight="1" x14ac:dyDescent="0.2">
      <c r="Q58624" s="92" t="s">
        <v>50</v>
      </c>
      <c r="BF58624" s="101" t="s">
        <v>58</v>
      </c>
      <c r="BK58624" s="98" t="s">
        <v>70</v>
      </c>
    </row>
    <row r="58625" spans="17:63" ht="29.25" customHeight="1" x14ac:dyDescent="0.2">
      <c r="Q58625" s="92" t="s">
        <v>50</v>
      </c>
      <c r="BF58625" s="101" t="s">
        <v>58</v>
      </c>
      <c r="BK58625" s="98" t="s">
        <v>70</v>
      </c>
    </row>
    <row r="58626" spans="17:63" ht="29.25" customHeight="1" x14ac:dyDescent="0.2">
      <c r="Q58626" s="92" t="s">
        <v>50</v>
      </c>
      <c r="BF58626" s="101" t="s">
        <v>58</v>
      </c>
      <c r="BK58626" s="98" t="s">
        <v>70</v>
      </c>
    </row>
    <row r="58627" spans="17:63" ht="29.25" customHeight="1" x14ac:dyDescent="0.2">
      <c r="Q58627" s="92" t="s">
        <v>50</v>
      </c>
      <c r="BF58627" s="101" t="s">
        <v>58</v>
      </c>
      <c r="BK58627" s="98" t="s">
        <v>70</v>
      </c>
    </row>
    <row r="58628" spans="17:63" ht="29.25" customHeight="1" x14ac:dyDescent="0.2">
      <c r="Q58628" s="92" t="s">
        <v>50</v>
      </c>
      <c r="BF58628" s="101" t="s">
        <v>58</v>
      </c>
      <c r="BK58628" s="98" t="s">
        <v>70</v>
      </c>
    </row>
    <row r="58629" spans="17:63" ht="29.25" customHeight="1" x14ac:dyDescent="0.2">
      <c r="Q58629" s="92" t="s">
        <v>50</v>
      </c>
      <c r="BF58629" s="101" t="s">
        <v>58</v>
      </c>
      <c r="BK58629" s="98" t="s">
        <v>70</v>
      </c>
    </row>
    <row r="58630" spans="17:63" ht="29.25" customHeight="1" x14ac:dyDescent="0.2">
      <c r="Q58630" s="92" t="s">
        <v>50</v>
      </c>
      <c r="BF58630" s="101" t="s">
        <v>58</v>
      </c>
      <c r="BK58630" s="98" t="s">
        <v>70</v>
      </c>
    </row>
    <row r="58631" spans="17:63" ht="29.25" customHeight="1" x14ac:dyDescent="0.2">
      <c r="Q58631" s="92" t="s">
        <v>50</v>
      </c>
      <c r="BF58631" s="101" t="s">
        <v>58</v>
      </c>
      <c r="BK58631" s="98" t="s">
        <v>70</v>
      </c>
    </row>
    <row r="58632" spans="17:63" ht="29.25" customHeight="1" x14ac:dyDescent="0.2">
      <c r="Q58632" s="92" t="s">
        <v>50</v>
      </c>
      <c r="BF58632" s="101" t="s">
        <v>58</v>
      </c>
      <c r="BK58632" s="98" t="s">
        <v>70</v>
      </c>
    </row>
    <row r="58633" spans="17:63" ht="29.25" customHeight="1" x14ac:dyDescent="0.2">
      <c r="Q58633" s="92" t="s">
        <v>50</v>
      </c>
      <c r="BF58633" s="101" t="s">
        <v>58</v>
      </c>
      <c r="BK58633" s="98" t="s">
        <v>70</v>
      </c>
    </row>
    <row r="58634" spans="17:63" ht="29.25" customHeight="1" x14ac:dyDescent="0.2">
      <c r="Q58634" s="92" t="s">
        <v>50</v>
      </c>
      <c r="BF58634" s="101" t="s">
        <v>58</v>
      </c>
      <c r="BK58634" s="98" t="s">
        <v>70</v>
      </c>
    </row>
    <row r="58635" spans="17:63" ht="29.25" customHeight="1" x14ac:dyDescent="0.2">
      <c r="Q58635" s="92" t="s">
        <v>50</v>
      </c>
      <c r="BF58635" s="101" t="s">
        <v>58</v>
      </c>
      <c r="BK58635" s="98" t="s">
        <v>70</v>
      </c>
    </row>
    <row r="58636" spans="17:63" ht="29.25" customHeight="1" x14ac:dyDescent="0.2">
      <c r="Q58636" s="92" t="s">
        <v>50</v>
      </c>
      <c r="BF58636" s="101" t="s">
        <v>58</v>
      </c>
      <c r="BK58636" s="98" t="s">
        <v>70</v>
      </c>
    </row>
    <row r="58637" spans="17:63" ht="29.25" customHeight="1" x14ac:dyDescent="0.2">
      <c r="Q58637" s="92" t="s">
        <v>50</v>
      </c>
      <c r="BF58637" s="101" t="s">
        <v>58</v>
      </c>
      <c r="BK58637" s="98" t="s">
        <v>70</v>
      </c>
    </row>
    <row r="58638" spans="17:63" ht="29.25" customHeight="1" x14ac:dyDescent="0.2">
      <c r="Q58638" s="92" t="s">
        <v>50</v>
      </c>
      <c r="BF58638" s="101" t="s">
        <v>58</v>
      </c>
      <c r="BK58638" s="98" t="s">
        <v>70</v>
      </c>
    </row>
    <row r="58639" spans="17:63" ht="29.25" customHeight="1" x14ac:dyDescent="0.2">
      <c r="Q58639" s="92" t="s">
        <v>50</v>
      </c>
      <c r="BF58639" s="101" t="s">
        <v>58</v>
      </c>
      <c r="BK58639" s="98" t="s">
        <v>70</v>
      </c>
    </row>
    <row r="58640" spans="17:63" ht="29.25" customHeight="1" x14ac:dyDescent="0.2">
      <c r="Q58640" s="92" t="s">
        <v>50</v>
      </c>
      <c r="BF58640" s="101" t="s">
        <v>58</v>
      </c>
      <c r="BK58640" s="98" t="s">
        <v>70</v>
      </c>
    </row>
    <row r="58641" spans="17:63" ht="29.25" customHeight="1" x14ac:dyDescent="0.2">
      <c r="Q58641" s="92" t="s">
        <v>50</v>
      </c>
      <c r="BF58641" s="101" t="s">
        <v>58</v>
      </c>
      <c r="BK58641" s="98" t="s">
        <v>70</v>
      </c>
    </row>
    <row r="58642" spans="17:63" ht="29.25" customHeight="1" x14ac:dyDescent="0.2">
      <c r="Q58642" s="92" t="s">
        <v>50</v>
      </c>
      <c r="BF58642" s="101" t="s">
        <v>58</v>
      </c>
      <c r="BK58642" s="98" t="s">
        <v>70</v>
      </c>
    </row>
    <row r="58643" spans="17:63" ht="29.25" customHeight="1" x14ac:dyDescent="0.2">
      <c r="Q58643" s="92" t="s">
        <v>50</v>
      </c>
      <c r="BF58643" s="101" t="s">
        <v>58</v>
      </c>
      <c r="BK58643" s="98" t="s">
        <v>70</v>
      </c>
    </row>
    <row r="58644" spans="17:63" ht="29.25" customHeight="1" x14ac:dyDescent="0.2">
      <c r="Q58644" s="92" t="s">
        <v>50</v>
      </c>
      <c r="BF58644" s="101" t="s">
        <v>58</v>
      </c>
      <c r="BK58644" s="98" t="s">
        <v>70</v>
      </c>
    </row>
    <row r="58645" spans="17:63" ht="29.25" customHeight="1" x14ac:dyDescent="0.2">
      <c r="Q58645" s="92" t="s">
        <v>50</v>
      </c>
      <c r="BF58645" s="101" t="s">
        <v>58</v>
      </c>
      <c r="BK58645" s="98" t="s">
        <v>70</v>
      </c>
    </row>
    <row r="58646" spans="17:63" ht="29.25" customHeight="1" x14ac:dyDescent="0.2">
      <c r="Q58646" s="92" t="s">
        <v>50</v>
      </c>
      <c r="BF58646" s="101" t="s">
        <v>58</v>
      </c>
      <c r="BK58646" s="98" t="s">
        <v>70</v>
      </c>
    </row>
    <row r="58647" spans="17:63" ht="29.25" customHeight="1" x14ac:dyDescent="0.2">
      <c r="Q58647" s="92" t="s">
        <v>50</v>
      </c>
      <c r="BF58647" s="101" t="s">
        <v>58</v>
      </c>
      <c r="BK58647" s="98" t="s">
        <v>70</v>
      </c>
    </row>
    <row r="58648" spans="17:63" ht="29.25" customHeight="1" x14ac:dyDescent="0.2">
      <c r="Q58648" s="92" t="s">
        <v>50</v>
      </c>
      <c r="BF58648" s="101" t="s">
        <v>58</v>
      </c>
      <c r="BK58648" s="98" t="s">
        <v>70</v>
      </c>
    </row>
    <row r="58649" spans="17:63" ht="29.25" customHeight="1" x14ac:dyDescent="0.2">
      <c r="Q58649" s="92" t="s">
        <v>50</v>
      </c>
      <c r="BF58649" s="101" t="s">
        <v>58</v>
      </c>
      <c r="BK58649" s="98" t="s">
        <v>70</v>
      </c>
    </row>
    <row r="58650" spans="17:63" ht="29.25" customHeight="1" x14ac:dyDescent="0.2">
      <c r="Q58650" s="92" t="s">
        <v>50</v>
      </c>
      <c r="BF58650" s="101" t="s">
        <v>58</v>
      </c>
      <c r="BK58650" s="98" t="s">
        <v>70</v>
      </c>
    </row>
    <row r="58651" spans="17:63" ht="29.25" customHeight="1" x14ac:dyDescent="0.2">
      <c r="Q58651" s="92" t="s">
        <v>50</v>
      </c>
      <c r="BF58651" s="101" t="s">
        <v>58</v>
      </c>
      <c r="BK58651" s="98" t="s">
        <v>70</v>
      </c>
    </row>
    <row r="58652" spans="17:63" ht="29.25" customHeight="1" x14ac:dyDescent="0.2">
      <c r="Q58652" s="92" t="s">
        <v>50</v>
      </c>
      <c r="BF58652" s="101" t="s">
        <v>58</v>
      </c>
      <c r="BK58652" s="98" t="s">
        <v>70</v>
      </c>
    </row>
    <row r="58653" spans="17:63" ht="29.25" customHeight="1" x14ac:dyDescent="0.2">
      <c r="Q58653" s="92" t="s">
        <v>50</v>
      </c>
      <c r="BF58653" s="101" t="s">
        <v>58</v>
      </c>
      <c r="BK58653" s="98" t="s">
        <v>70</v>
      </c>
    </row>
    <row r="58654" spans="17:63" ht="29.25" customHeight="1" x14ac:dyDescent="0.2">
      <c r="Q58654" s="92" t="s">
        <v>50</v>
      </c>
      <c r="BF58654" s="101" t="s">
        <v>58</v>
      </c>
      <c r="BK58654" s="98" t="s">
        <v>70</v>
      </c>
    </row>
    <row r="58655" spans="17:63" ht="29.25" customHeight="1" x14ac:dyDescent="0.2">
      <c r="Q58655" s="92" t="s">
        <v>50</v>
      </c>
      <c r="BF58655" s="101" t="s">
        <v>58</v>
      </c>
      <c r="BK58655" s="98" t="s">
        <v>70</v>
      </c>
    </row>
    <row r="58656" spans="17:63" ht="29.25" customHeight="1" x14ac:dyDescent="0.2">
      <c r="Q58656" s="92" t="s">
        <v>50</v>
      </c>
      <c r="BF58656" s="101" t="s">
        <v>58</v>
      </c>
      <c r="BK58656" s="98" t="s">
        <v>70</v>
      </c>
    </row>
    <row r="58657" spans="17:63" ht="29.25" customHeight="1" x14ac:dyDescent="0.2">
      <c r="Q58657" s="92" t="s">
        <v>50</v>
      </c>
      <c r="BF58657" s="101" t="s">
        <v>58</v>
      </c>
      <c r="BK58657" s="98" t="s">
        <v>70</v>
      </c>
    </row>
    <row r="58658" spans="17:63" ht="29.25" customHeight="1" x14ac:dyDescent="0.2">
      <c r="Q58658" s="92" t="s">
        <v>50</v>
      </c>
      <c r="BF58658" s="101" t="s">
        <v>58</v>
      </c>
      <c r="BK58658" s="98" t="s">
        <v>70</v>
      </c>
    </row>
    <row r="58659" spans="17:63" ht="29.25" customHeight="1" x14ac:dyDescent="0.2">
      <c r="Q58659" s="92" t="s">
        <v>50</v>
      </c>
      <c r="BF58659" s="101" t="s">
        <v>58</v>
      </c>
      <c r="BK58659" s="98" t="s">
        <v>70</v>
      </c>
    </row>
    <row r="58660" spans="17:63" ht="29.25" customHeight="1" x14ac:dyDescent="0.2">
      <c r="Q58660" s="92" t="s">
        <v>50</v>
      </c>
      <c r="BF58660" s="101" t="s">
        <v>58</v>
      </c>
      <c r="BK58660" s="98" t="s">
        <v>70</v>
      </c>
    </row>
    <row r="58661" spans="17:63" ht="29.25" customHeight="1" x14ac:dyDescent="0.2">
      <c r="Q58661" s="92" t="s">
        <v>50</v>
      </c>
      <c r="BF58661" s="101" t="s">
        <v>58</v>
      </c>
      <c r="BK58661" s="98" t="s">
        <v>70</v>
      </c>
    </row>
    <row r="58662" spans="17:63" ht="29.25" customHeight="1" x14ac:dyDescent="0.2">
      <c r="Q58662" s="92" t="s">
        <v>50</v>
      </c>
      <c r="BF58662" s="101" t="s">
        <v>58</v>
      </c>
      <c r="BK58662" s="98" t="s">
        <v>70</v>
      </c>
    </row>
    <row r="58663" spans="17:63" ht="29.25" customHeight="1" x14ac:dyDescent="0.2">
      <c r="Q58663" s="92" t="s">
        <v>50</v>
      </c>
      <c r="BF58663" s="101" t="s">
        <v>58</v>
      </c>
      <c r="BK58663" s="98" t="s">
        <v>70</v>
      </c>
    </row>
    <row r="58664" spans="17:63" ht="29.25" customHeight="1" x14ac:dyDescent="0.2">
      <c r="Q58664" s="92" t="s">
        <v>50</v>
      </c>
      <c r="BF58664" s="101" t="s">
        <v>58</v>
      </c>
      <c r="BK58664" s="98" t="s">
        <v>70</v>
      </c>
    </row>
    <row r="58665" spans="17:63" ht="29.25" customHeight="1" x14ac:dyDescent="0.2">
      <c r="Q58665" s="92" t="s">
        <v>50</v>
      </c>
      <c r="BF58665" s="101" t="s">
        <v>58</v>
      </c>
      <c r="BK58665" s="98" t="s">
        <v>70</v>
      </c>
    </row>
    <row r="58666" spans="17:63" ht="29.25" customHeight="1" x14ac:dyDescent="0.2">
      <c r="Q58666" s="92" t="s">
        <v>50</v>
      </c>
      <c r="BF58666" s="101" t="s">
        <v>58</v>
      </c>
      <c r="BK58666" s="98" t="s">
        <v>70</v>
      </c>
    </row>
    <row r="58667" spans="17:63" ht="29.25" customHeight="1" x14ac:dyDescent="0.2">
      <c r="Q58667" s="92" t="s">
        <v>50</v>
      </c>
      <c r="BF58667" s="101" t="s">
        <v>58</v>
      </c>
      <c r="BK58667" s="98" t="s">
        <v>70</v>
      </c>
    </row>
    <row r="58668" spans="17:63" ht="29.25" customHeight="1" x14ac:dyDescent="0.2">
      <c r="Q58668" s="92" t="s">
        <v>50</v>
      </c>
      <c r="BF58668" s="101" t="s">
        <v>58</v>
      </c>
      <c r="BK58668" s="98" t="s">
        <v>70</v>
      </c>
    </row>
    <row r="58669" spans="17:63" ht="29.25" customHeight="1" x14ac:dyDescent="0.2">
      <c r="Q58669" s="92" t="s">
        <v>50</v>
      </c>
      <c r="BF58669" s="101" t="s">
        <v>58</v>
      </c>
      <c r="BK58669" s="98" t="s">
        <v>70</v>
      </c>
    </row>
    <row r="58670" spans="17:63" ht="29.25" customHeight="1" x14ac:dyDescent="0.2">
      <c r="Q58670" s="92" t="s">
        <v>50</v>
      </c>
      <c r="BF58670" s="101" t="s">
        <v>58</v>
      </c>
      <c r="BK58670" s="98" t="s">
        <v>70</v>
      </c>
    </row>
    <row r="58671" spans="17:63" ht="29.25" customHeight="1" x14ac:dyDescent="0.2">
      <c r="Q58671" s="92" t="s">
        <v>50</v>
      </c>
      <c r="BF58671" s="101" t="s">
        <v>58</v>
      </c>
      <c r="BK58671" s="98" t="s">
        <v>70</v>
      </c>
    </row>
    <row r="58672" spans="17:63" ht="29.25" customHeight="1" x14ac:dyDescent="0.2">
      <c r="Q58672" s="92" t="s">
        <v>50</v>
      </c>
      <c r="BF58672" s="101" t="s">
        <v>58</v>
      </c>
      <c r="BK58672" s="98" t="s">
        <v>70</v>
      </c>
    </row>
    <row r="58673" spans="17:63" ht="29.25" customHeight="1" x14ac:dyDescent="0.2">
      <c r="Q58673" s="92" t="s">
        <v>50</v>
      </c>
      <c r="BF58673" s="101" t="s">
        <v>58</v>
      </c>
      <c r="BK58673" s="98" t="s">
        <v>70</v>
      </c>
    </row>
    <row r="58674" spans="17:63" ht="29.25" customHeight="1" x14ac:dyDescent="0.2">
      <c r="Q58674" s="92" t="s">
        <v>50</v>
      </c>
      <c r="BF58674" s="101" t="s">
        <v>58</v>
      </c>
      <c r="BK58674" s="98" t="s">
        <v>70</v>
      </c>
    </row>
    <row r="58675" spans="17:63" ht="29.25" customHeight="1" x14ac:dyDescent="0.2">
      <c r="Q58675" s="92" t="s">
        <v>50</v>
      </c>
      <c r="BF58675" s="101" t="s">
        <v>58</v>
      </c>
      <c r="BK58675" s="98" t="s">
        <v>70</v>
      </c>
    </row>
    <row r="58676" spans="17:63" ht="29.25" customHeight="1" x14ac:dyDescent="0.2">
      <c r="Q58676" s="92" t="s">
        <v>50</v>
      </c>
      <c r="BF58676" s="101" t="s">
        <v>58</v>
      </c>
      <c r="BK58676" s="98" t="s">
        <v>70</v>
      </c>
    </row>
    <row r="58677" spans="17:63" ht="29.25" customHeight="1" x14ac:dyDescent="0.2">
      <c r="Q58677" s="92" t="s">
        <v>50</v>
      </c>
      <c r="BF58677" s="101" t="s">
        <v>58</v>
      </c>
      <c r="BK58677" s="98" t="s">
        <v>70</v>
      </c>
    </row>
    <row r="58678" spans="17:63" ht="29.25" customHeight="1" x14ac:dyDescent="0.2">
      <c r="Q58678" s="92" t="s">
        <v>50</v>
      </c>
      <c r="BF58678" s="101" t="s">
        <v>58</v>
      </c>
      <c r="BK58678" s="98" t="s">
        <v>70</v>
      </c>
    </row>
    <row r="58679" spans="17:63" ht="29.25" customHeight="1" x14ac:dyDescent="0.2">
      <c r="Q58679" s="92" t="s">
        <v>50</v>
      </c>
      <c r="BF58679" s="101" t="s">
        <v>58</v>
      </c>
      <c r="BK58679" s="98" t="s">
        <v>70</v>
      </c>
    </row>
    <row r="58680" spans="17:63" ht="29.25" customHeight="1" x14ac:dyDescent="0.2">
      <c r="Q58680" s="92" t="s">
        <v>50</v>
      </c>
      <c r="BF58680" s="101" t="s">
        <v>58</v>
      </c>
      <c r="BK58680" s="98" t="s">
        <v>70</v>
      </c>
    </row>
    <row r="58681" spans="17:63" ht="29.25" customHeight="1" x14ac:dyDescent="0.2">
      <c r="Q58681" s="92" t="s">
        <v>50</v>
      </c>
      <c r="BF58681" s="101" t="s">
        <v>58</v>
      </c>
      <c r="BK58681" s="98" t="s">
        <v>70</v>
      </c>
    </row>
    <row r="58682" spans="17:63" ht="29.25" customHeight="1" x14ac:dyDescent="0.2">
      <c r="Q58682" s="92" t="s">
        <v>50</v>
      </c>
      <c r="BF58682" s="101" t="s">
        <v>58</v>
      </c>
      <c r="BK58682" s="98" t="s">
        <v>70</v>
      </c>
    </row>
    <row r="58683" spans="17:63" ht="29.25" customHeight="1" x14ac:dyDescent="0.2">
      <c r="Q58683" s="92" t="s">
        <v>50</v>
      </c>
      <c r="BF58683" s="101" t="s">
        <v>58</v>
      </c>
      <c r="BK58683" s="98" t="s">
        <v>70</v>
      </c>
    </row>
    <row r="58684" spans="17:63" ht="29.25" customHeight="1" x14ac:dyDescent="0.2">
      <c r="Q58684" s="92" t="s">
        <v>50</v>
      </c>
      <c r="BF58684" s="101" t="s">
        <v>58</v>
      </c>
      <c r="BK58684" s="98" t="s">
        <v>70</v>
      </c>
    </row>
    <row r="58685" spans="17:63" ht="29.25" customHeight="1" x14ac:dyDescent="0.2">
      <c r="Q58685" s="92" t="s">
        <v>50</v>
      </c>
      <c r="BF58685" s="101" t="s">
        <v>58</v>
      </c>
      <c r="BK58685" s="98" t="s">
        <v>70</v>
      </c>
    </row>
    <row r="58686" spans="17:63" ht="29.25" customHeight="1" x14ac:dyDescent="0.2">
      <c r="Q58686" s="92" t="s">
        <v>50</v>
      </c>
      <c r="BF58686" s="101" t="s">
        <v>58</v>
      </c>
      <c r="BK58686" s="98" t="s">
        <v>70</v>
      </c>
    </row>
    <row r="58687" spans="17:63" ht="29.25" customHeight="1" x14ac:dyDescent="0.2">
      <c r="Q58687" s="92" t="s">
        <v>50</v>
      </c>
      <c r="BF58687" s="101" t="s">
        <v>58</v>
      </c>
      <c r="BK58687" s="98" t="s">
        <v>70</v>
      </c>
    </row>
    <row r="58688" spans="17:63" ht="29.25" customHeight="1" x14ac:dyDescent="0.2">
      <c r="Q58688" s="92" t="s">
        <v>50</v>
      </c>
      <c r="BF58688" s="101" t="s">
        <v>58</v>
      </c>
      <c r="BK58688" s="98" t="s">
        <v>70</v>
      </c>
    </row>
    <row r="58689" spans="17:63" ht="29.25" customHeight="1" x14ac:dyDescent="0.2">
      <c r="Q58689" s="92" t="s">
        <v>50</v>
      </c>
      <c r="BF58689" s="101" t="s">
        <v>58</v>
      </c>
      <c r="BK58689" s="98" t="s">
        <v>70</v>
      </c>
    </row>
    <row r="58690" spans="17:63" ht="29.25" customHeight="1" x14ac:dyDescent="0.2">
      <c r="Q58690" s="92" t="s">
        <v>50</v>
      </c>
      <c r="BF58690" s="101" t="s">
        <v>58</v>
      </c>
      <c r="BK58690" s="98" t="s">
        <v>70</v>
      </c>
    </row>
    <row r="58691" spans="17:63" ht="29.25" customHeight="1" x14ac:dyDescent="0.2">
      <c r="Q58691" s="92" t="s">
        <v>50</v>
      </c>
      <c r="BF58691" s="101" t="s">
        <v>58</v>
      </c>
      <c r="BK58691" s="98" t="s">
        <v>70</v>
      </c>
    </row>
    <row r="58692" spans="17:63" ht="29.25" customHeight="1" x14ac:dyDescent="0.2">
      <c r="Q58692" s="92" t="s">
        <v>50</v>
      </c>
      <c r="BF58692" s="101" t="s">
        <v>58</v>
      </c>
      <c r="BK58692" s="98" t="s">
        <v>70</v>
      </c>
    </row>
    <row r="58693" spans="17:63" ht="29.25" customHeight="1" x14ac:dyDescent="0.2">
      <c r="Q58693" s="92" t="s">
        <v>50</v>
      </c>
      <c r="BF58693" s="101" t="s">
        <v>58</v>
      </c>
      <c r="BK58693" s="98" t="s">
        <v>70</v>
      </c>
    </row>
    <row r="58694" spans="17:63" ht="29.25" customHeight="1" x14ac:dyDescent="0.2">
      <c r="Q58694" s="92" t="s">
        <v>50</v>
      </c>
      <c r="BF58694" s="101" t="s">
        <v>58</v>
      </c>
      <c r="BK58694" s="98" t="s">
        <v>70</v>
      </c>
    </row>
    <row r="58695" spans="17:63" ht="29.25" customHeight="1" x14ac:dyDescent="0.2">
      <c r="Q58695" s="92" t="s">
        <v>50</v>
      </c>
      <c r="BF58695" s="101" t="s">
        <v>58</v>
      </c>
      <c r="BK58695" s="98" t="s">
        <v>70</v>
      </c>
    </row>
    <row r="58696" spans="17:63" ht="29.25" customHeight="1" x14ac:dyDescent="0.2">
      <c r="Q58696" s="92" t="s">
        <v>50</v>
      </c>
      <c r="BF58696" s="101" t="s">
        <v>58</v>
      </c>
      <c r="BK58696" s="98" t="s">
        <v>70</v>
      </c>
    </row>
    <row r="58697" spans="17:63" ht="29.25" customHeight="1" x14ac:dyDescent="0.2">
      <c r="Q58697" s="92" t="s">
        <v>50</v>
      </c>
      <c r="BF58697" s="101" t="s">
        <v>58</v>
      </c>
      <c r="BK58697" s="98" t="s">
        <v>70</v>
      </c>
    </row>
    <row r="58698" spans="17:63" ht="29.25" customHeight="1" x14ac:dyDescent="0.2">
      <c r="Q58698" s="92" t="s">
        <v>50</v>
      </c>
      <c r="BF58698" s="101" t="s">
        <v>58</v>
      </c>
      <c r="BK58698" s="98" t="s">
        <v>70</v>
      </c>
    </row>
    <row r="58699" spans="17:63" ht="29.25" customHeight="1" x14ac:dyDescent="0.2">
      <c r="Q58699" s="92" t="s">
        <v>50</v>
      </c>
      <c r="BF58699" s="101" t="s">
        <v>58</v>
      </c>
      <c r="BK58699" s="98" t="s">
        <v>70</v>
      </c>
    </row>
    <row r="58700" spans="17:63" ht="29.25" customHeight="1" x14ac:dyDescent="0.2">
      <c r="Q58700" s="92" t="s">
        <v>50</v>
      </c>
      <c r="BF58700" s="101" t="s">
        <v>58</v>
      </c>
      <c r="BK58700" s="98" t="s">
        <v>70</v>
      </c>
    </row>
    <row r="58701" spans="17:63" ht="29.25" customHeight="1" x14ac:dyDescent="0.2">
      <c r="Q58701" s="92" t="s">
        <v>50</v>
      </c>
      <c r="BF58701" s="101" t="s">
        <v>58</v>
      </c>
      <c r="BK58701" s="98" t="s">
        <v>70</v>
      </c>
    </row>
    <row r="58702" spans="17:63" ht="29.25" customHeight="1" x14ac:dyDescent="0.2">
      <c r="Q58702" s="92" t="s">
        <v>50</v>
      </c>
      <c r="BF58702" s="101" t="s">
        <v>58</v>
      </c>
      <c r="BK58702" s="98" t="s">
        <v>70</v>
      </c>
    </row>
    <row r="58703" spans="17:63" ht="29.25" customHeight="1" x14ac:dyDescent="0.2">
      <c r="Q58703" s="92" t="s">
        <v>50</v>
      </c>
      <c r="BF58703" s="101" t="s">
        <v>58</v>
      </c>
      <c r="BK58703" s="98" t="s">
        <v>70</v>
      </c>
    </row>
    <row r="58704" spans="17:63" ht="29.25" customHeight="1" x14ac:dyDescent="0.2">
      <c r="Q58704" s="92" t="s">
        <v>50</v>
      </c>
      <c r="BF58704" s="101" t="s">
        <v>58</v>
      </c>
      <c r="BK58704" s="98" t="s">
        <v>70</v>
      </c>
    </row>
    <row r="58705" spans="17:63" ht="29.25" customHeight="1" x14ac:dyDescent="0.2">
      <c r="Q58705" s="92" t="s">
        <v>50</v>
      </c>
      <c r="BF58705" s="101" t="s">
        <v>58</v>
      </c>
      <c r="BK58705" s="98" t="s">
        <v>70</v>
      </c>
    </row>
    <row r="58706" spans="17:63" ht="29.25" customHeight="1" x14ac:dyDescent="0.2">
      <c r="Q58706" s="92" t="s">
        <v>50</v>
      </c>
      <c r="BF58706" s="101" t="s">
        <v>58</v>
      </c>
      <c r="BK58706" s="98" t="s">
        <v>70</v>
      </c>
    </row>
    <row r="58707" spans="17:63" ht="29.25" customHeight="1" x14ac:dyDescent="0.2">
      <c r="Q58707" s="92" t="s">
        <v>50</v>
      </c>
      <c r="BF58707" s="101" t="s">
        <v>58</v>
      </c>
      <c r="BK58707" s="98" t="s">
        <v>70</v>
      </c>
    </row>
    <row r="58708" spans="17:63" ht="29.25" customHeight="1" x14ac:dyDescent="0.2">
      <c r="Q58708" s="92" t="s">
        <v>50</v>
      </c>
      <c r="BF58708" s="101" t="s">
        <v>58</v>
      </c>
      <c r="BK58708" s="98" t="s">
        <v>70</v>
      </c>
    </row>
    <row r="58709" spans="17:63" ht="29.25" customHeight="1" x14ac:dyDescent="0.2">
      <c r="Q58709" s="92" t="s">
        <v>50</v>
      </c>
      <c r="BF58709" s="101" t="s">
        <v>58</v>
      </c>
      <c r="BK58709" s="98" t="s">
        <v>70</v>
      </c>
    </row>
    <row r="58710" spans="17:63" ht="29.25" customHeight="1" x14ac:dyDescent="0.2">
      <c r="Q58710" s="92" t="s">
        <v>50</v>
      </c>
      <c r="BF58710" s="101" t="s">
        <v>58</v>
      </c>
      <c r="BK58710" s="98" t="s">
        <v>70</v>
      </c>
    </row>
    <row r="58711" spans="17:63" ht="29.25" customHeight="1" x14ac:dyDescent="0.2">
      <c r="Q58711" s="92" t="s">
        <v>50</v>
      </c>
      <c r="BF58711" s="101" t="s">
        <v>58</v>
      </c>
      <c r="BK58711" s="98" t="s">
        <v>70</v>
      </c>
    </row>
    <row r="58712" spans="17:63" ht="29.25" customHeight="1" x14ac:dyDescent="0.2">
      <c r="Q58712" s="92" t="s">
        <v>50</v>
      </c>
      <c r="BF58712" s="101" t="s">
        <v>58</v>
      </c>
      <c r="BK58712" s="98" t="s">
        <v>70</v>
      </c>
    </row>
    <row r="58713" spans="17:63" ht="29.25" customHeight="1" x14ac:dyDescent="0.2">
      <c r="Q58713" s="92" t="s">
        <v>50</v>
      </c>
      <c r="BF58713" s="101" t="s">
        <v>58</v>
      </c>
      <c r="BK58713" s="98" t="s">
        <v>70</v>
      </c>
    </row>
    <row r="58714" spans="17:63" ht="29.25" customHeight="1" x14ac:dyDescent="0.2">
      <c r="Q58714" s="92" t="s">
        <v>50</v>
      </c>
      <c r="BF58714" s="101" t="s">
        <v>58</v>
      </c>
      <c r="BK58714" s="98" t="s">
        <v>70</v>
      </c>
    </row>
    <row r="58715" spans="17:63" ht="29.25" customHeight="1" x14ac:dyDescent="0.2">
      <c r="Q58715" s="92" t="s">
        <v>50</v>
      </c>
      <c r="BF58715" s="101" t="s">
        <v>58</v>
      </c>
      <c r="BK58715" s="98" t="s">
        <v>70</v>
      </c>
    </row>
    <row r="58716" spans="17:63" ht="29.25" customHeight="1" x14ac:dyDescent="0.2">
      <c r="Q58716" s="92" t="s">
        <v>50</v>
      </c>
      <c r="BF58716" s="101" t="s">
        <v>58</v>
      </c>
      <c r="BK58716" s="98" t="s">
        <v>70</v>
      </c>
    </row>
    <row r="58717" spans="17:63" ht="29.25" customHeight="1" x14ac:dyDescent="0.2">
      <c r="Q58717" s="92" t="s">
        <v>50</v>
      </c>
      <c r="BF58717" s="101" t="s">
        <v>58</v>
      </c>
      <c r="BK58717" s="98" t="s">
        <v>70</v>
      </c>
    </row>
    <row r="58718" spans="17:63" ht="29.25" customHeight="1" x14ac:dyDescent="0.2">
      <c r="Q58718" s="92" t="s">
        <v>50</v>
      </c>
      <c r="BF58718" s="101" t="s">
        <v>58</v>
      </c>
      <c r="BK58718" s="98" t="s">
        <v>70</v>
      </c>
    </row>
    <row r="58719" spans="17:63" ht="29.25" customHeight="1" x14ac:dyDescent="0.2">
      <c r="Q58719" s="92" t="s">
        <v>50</v>
      </c>
      <c r="BF58719" s="101" t="s">
        <v>58</v>
      </c>
      <c r="BK58719" s="98" t="s">
        <v>70</v>
      </c>
    </row>
    <row r="58720" spans="17:63" ht="29.25" customHeight="1" x14ac:dyDescent="0.2">
      <c r="Q58720" s="92" t="s">
        <v>50</v>
      </c>
      <c r="BF58720" s="101" t="s">
        <v>58</v>
      </c>
      <c r="BK58720" s="98" t="s">
        <v>70</v>
      </c>
    </row>
    <row r="58721" spans="17:63" ht="29.25" customHeight="1" x14ac:dyDescent="0.2">
      <c r="Q58721" s="92" t="s">
        <v>50</v>
      </c>
      <c r="BF58721" s="101" t="s">
        <v>58</v>
      </c>
      <c r="BK58721" s="98" t="s">
        <v>70</v>
      </c>
    </row>
    <row r="58722" spans="17:63" ht="29.25" customHeight="1" x14ac:dyDescent="0.2">
      <c r="Q58722" s="92" t="s">
        <v>50</v>
      </c>
      <c r="BF58722" s="101" t="s">
        <v>58</v>
      </c>
      <c r="BK58722" s="98" t="s">
        <v>70</v>
      </c>
    </row>
    <row r="58723" spans="17:63" ht="29.25" customHeight="1" x14ac:dyDescent="0.2">
      <c r="Q58723" s="92" t="s">
        <v>50</v>
      </c>
      <c r="BF58723" s="101" t="s">
        <v>58</v>
      </c>
      <c r="BK58723" s="98" t="s">
        <v>70</v>
      </c>
    </row>
    <row r="58724" spans="17:63" ht="29.25" customHeight="1" x14ac:dyDescent="0.2">
      <c r="Q58724" s="92" t="s">
        <v>50</v>
      </c>
      <c r="BF58724" s="101" t="s">
        <v>58</v>
      </c>
      <c r="BK58724" s="98" t="s">
        <v>70</v>
      </c>
    </row>
    <row r="58725" spans="17:63" ht="29.25" customHeight="1" x14ac:dyDescent="0.2">
      <c r="Q58725" s="92" t="s">
        <v>50</v>
      </c>
      <c r="BF58725" s="101" t="s">
        <v>58</v>
      </c>
      <c r="BK58725" s="98" t="s">
        <v>70</v>
      </c>
    </row>
    <row r="58726" spans="17:63" ht="29.25" customHeight="1" x14ac:dyDescent="0.2">
      <c r="Q58726" s="92" t="s">
        <v>50</v>
      </c>
      <c r="BF58726" s="101" t="s">
        <v>58</v>
      </c>
      <c r="BK58726" s="98" t="s">
        <v>70</v>
      </c>
    </row>
    <row r="58727" spans="17:63" ht="29.25" customHeight="1" x14ac:dyDescent="0.2">
      <c r="Q58727" s="92" t="s">
        <v>50</v>
      </c>
      <c r="BF58727" s="101" t="s">
        <v>58</v>
      </c>
      <c r="BK58727" s="98" t="s">
        <v>70</v>
      </c>
    </row>
    <row r="58728" spans="17:63" ht="29.25" customHeight="1" x14ac:dyDescent="0.2">
      <c r="Q58728" s="92" t="s">
        <v>50</v>
      </c>
      <c r="BF58728" s="101" t="s">
        <v>58</v>
      </c>
      <c r="BK58728" s="98" t="s">
        <v>70</v>
      </c>
    </row>
    <row r="58729" spans="17:63" ht="29.25" customHeight="1" x14ac:dyDescent="0.2">
      <c r="Q58729" s="92" t="s">
        <v>50</v>
      </c>
      <c r="BF58729" s="101" t="s">
        <v>58</v>
      </c>
      <c r="BK58729" s="98" t="s">
        <v>70</v>
      </c>
    </row>
    <row r="58730" spans="17:63" ht="29.25" customHeight="1" x14ac:dyDescent="0.2">
      <c r="Q58730" s="92" t="s">
        <v>50</v>
      </c>
      <c r="BF58730" s="101" t="s">
        <v>58</v>
      </c>
      <c r="BK58730" s="98" t="s">
        <v>70</v>
      </c>
    </row>
    <row r="58731" spans="17:63" ht="29.25" customHeight="1" x14ac:dyDescent="0.2">
      <c r="Q58731" s="92" t="s">
        <v>50</v>
      </c>
      <c r="BF58731" s="101" t="s">
        <v>58</v>
      </c>
      <c r="BK58731" s="98" t="s">
        <v>70</v>
      </c>
    </row>
    <row r="58732" spans="17:63" ht="29.25" customHeight="1" x14ac:dyDescent="0.2">
      <c r="Q58732" s="92" t="s">
        <v>50</v>
      </c>
      <c r="BF58732" s="101" t="s">
        <v>58</v>
      </c>
      <c r="BK58732" s="98" t="s">
        <v>70</v>
      </c>
    </row>
    <row r="58733" spans="17:63" ht="29.25" customHeight="1" x14ac:dyDescent="0.2">
      <c r="Q58733" s="92" t="s">
        <v>50</v>
      </c>
      <c r="BF58733" s="101" t="s">
        <v>58</v>
      </c>
      <c r="BK58733" s="98" t="s">
        <v>70</v>
      </c>
    </row>
    <row r="58734" spans="17:63" ht="29.25" customHeight="1" x14ac:dyDescent="0.2">
      <c r="Q58734" s="92" t="s">
        <v>50</v>
      </c>
      <c r="BF58734" s="101" t="s">
        <v>58</v>
      </c>
      <c r="BK58734" s="98" t="s">
        <v>70</v>
      </c>
    </row>
    <row r="58735" spans="17:63" ht="29.25" customHeight="1" x14ac:dyDescent="0.2">
      <c r="Q58735" s="92" t="s">
        <v>50</v>
      </c>
      <c r="BF58735" s="101" t="s">
        <v>58</v>
      </c>
      <c r="BK58735" s="98" t="s">
        <v>70</v>
      </c>
    </row>
    <row r="58736" spans="17:63" ht="29.25" customHeight="1" x14ac:dyDescent="0.2">
      <c r="Q58736" s="92" t="s">
        <v>50</v>
      </c>
      <c r="BF58736" s="101" t="s">
        <v>58</v>
      </c>
      <c r="BK58736" s="98" t="s">
        <v>70</v>
      </c>
    </row>
    <row r="58737" spans="17:63" ht="29.25" customHeight="1" x14ac:dyDescent="0.2">
      <c r="Q58737" s="92" t="s">
        <v>50</v>
      </c>
      <c r="BF58737" s="101" t="s">
        <v>58</v>
      </c>
      <c r="BK58737" s="98" t="s">
        <v>70</v>
      </c>
    </row>
    <row r="58738" spans="17:63" ht="29.25" customHeight="1" x14ac:dyDescent="0.2">
      <c r="Q58738" s="92" t="s">
        <v>50</v>
      </c>
      <c r="BF58738" s="101" t="s">
        <v>58</v>
      </c>
      <c r="BK58738" s="98" t="s">
        <v>70</v>
      </c>
    </row>
    <row r="58739" spans="17:63" ht="29.25" customHeight="1" x14ac:dyDescent="0.2">
      <c r="Q58739" s="92" t="s">
        <v>50</v>
      </c>
      <c r="BF58739" s="101" t="s">
        <v>58</v>
      </c>
      <c r="BK58739" s="98" t="s">
        <v>70</v>
      </c>
    </row>
    <row r="58740" spans="17:63" ht="29.25" customHeight="1" x14ac:dyDescent="0.2">
      <c r="Q58740" s="92" t="s">
        <v>50</v>
      </c>
      <c r="BF58740" s="101" t="s">
        <v>58</v>
      </c>
      <c r="BK58740" s="98" t="s">
        <v>70</v>
      </c>
    </row>
    <row r="58741" spans="17:63" ht="29.25" customHeight="1" x14ac:dyDescent="0.2">
      <c r="Q58741" s="92" t="s">
        <v>50</v>
      </c>
      <c r="BF58741" s="101" t="s">
        <v>58</v>
      </c>
      <c r="BK58741" s="98" t="s">
        <v>70</v>
      </c>
    </row>
    <row r="58742" spans="17:63" ht="29.25" customHeight="1" x14ac:dyDescent="0.2">
      <c r="Q58742" s="92" t="s">
        <v>50</v>
      </c>
      <c r="BF58742" s="101" t="s">
        <v>58</v>
      </c>
      <c r="BK58742" s="98" t="s">
        <v>70</v>
      </c>
    </row>
    <row r="58743" spans="17:63" ht="29.25" customHeight="1" x14ac:dyDescent="0.2">
      <c r="Q58743" s="92" t="s">
        <v>50</v>
      </c>
      <c r="BF58743" s="101" t="s">
        <v>58</v>
      </c>
      <c r="BK58743" s="98" t="s">
        <v>70</v>
      </c>
    </row>
    <row r="58744" spans="17:63" ht="29.25" customHeight="1" x14ac:dyDescent="0.2">
      <c r="Q58744" s="92" t="s">
        <v>50</v>
      </c>
      <c r="BF58744" s="101" t="s">
        <v>58</v>
      </c>
      <c r="BK58744" s="98" t="s">
        <v>70</v>
      </c>
    </row>
    <row r="58745" spans="17:63" ht="29.25" customHeight="1" x14ac:dyDescent="0.2">
      <c r="Q58745" s="92" t="s">
        <v>50</v>
      </c>
      <c r="BF58745" s="101" t="s">
        <v>58</v>
      </c>
      <c r="BK58745" s="98" t="s">
        <v>70</v>
      </c>
    </row>
    <row r="58746" spans="17:63" ht="29.25" customHeight="1" x14ac:dyDescent="0.2">
      <c r="Q58746" s="92" t="s">
        <v>50</v>
      </c>
      <c r="BF58746" s="101" t="s">
        <v>58</v>
      </c>
      <c r="BK58746" s="98" t="s">
        <v>70</v>
      </c>
    </row>
    <row r="58747" spans="17:63" ht="29.25" customHeight="1" x14ac:dyDescent="0.2">
      <c r="Q58747" s="92" t="s">
        <v>50</v>
      </c>
      <c r="BF58747" s="101" t="s">
        <v>58</v>
      </c>
      <c r="BK58747" s="98" t="s">
        <v>70</v>
      </c>
    </row>
    <row r="58748" spans="17:63" ht="29.25" customHeight="1" x14ac:dyDescent="0.2">
      <c r="Q58748" s="92" t="s">
        <v>50</v>
      </c>
      <c r="BF58748" s="101" t="s">
        <v>58</v>
      </c>
      <c r="BK58748" s="98" t="s">
        <v>70</v>
      </c>
    </row>
    <row r="58749" spans="17:63" ht="29.25" customHeight="1" x14ac:dyDescent="0.2">
      <c r="Q58749" s="92" t="s">
        <v>50</v>
      </c>
      <c r="BF58749" s="101" t="s">
        <v>58</v>
      </c>
      <c r="BK58749" s="98" t="s">
        <v>70</v>
      </c>
    </row>
    <row r="58750" spans="17:63" ht="29.25" customHeight="1" x14ac:dyDescent="0.2">
      <c r="Q58750" s="92" t="s">
        <v>50</v>
      </c>
      <c r="BF58750" s="101" t="s">
        <v>58</v>
      </c>
      <c r="BK58750" s="98" t="s">
        <v>70</v>
      </c>
    </row>
    <row r="58751" spans="17:63" ht="29.25" customHeight="1" x14ac:dyDescent="0.2">
      <c r="Q58751" s="92" t="s">
        <v>50</v>
      </c>
      <c r="BF58751" s="101" t="s">
        <v>58</v>
      </c>
      <c r="BK58751" s="98" t="s">
        <v>70</v>
      </c>
    </row>
    <row r="58752" spans="17:63" ht="29.25" customHeight="1" x14ac:dyDescent="0.2">
      <c r="Q58752" s="92" t="s">
        <v>50</v>
      </c>
      <c r="BF58752" s="101" t="s">
        <v>58</v>
      </c>
      <c r="BK58752" s="98" t="s">
        <v>70</v>
      </c>
    </row>
    <row r="58753" spans="17:63" ht="29.25" customHeight="1" x14ac:dyDescent="0.2">
      <c r="Q58753" s="92" t="s">
        <v>50</v>
      </c>
      <c r="BF58753" s="101" t="s">
        <v>58</v>
      </c>
      <c r="BK58753" s="98" t="s">
        <v>70</v>
      </c>
    </row>
    <row r="58754" spans="17:63" ht="29.25" customHeight="1" x14ac:dyDescent="0.2">
      <c r="Q58754" s="92" t="s">
        <v>50</v>
      </c>
      <c r="BF58754" s="101" t="s">
        <v>58</v>
      </c>
      <c r="BK58754" s="98" t="s">
        <v>70</v>
      </c>
    </row>
    <row r="58755" spans="17:63" ht="29.25" customHeight="1" x14ac:dyDescent="0.2">
      <c r="Q58755" s="92" t="s">
        <v>50</v>
      </c>
      <c r="BF58755" s="101" t="s">
        <v>58</v>
      </c>
      <c r="BK58755" s="98" t="s">
        <v>70</v>
      </c>
    </row>
    <row r="58756" spans="17:63" ht="29.25" customHeight="1" x14ac:dyDescent="0.2">
      <c r="Q58756" s="92" t="s">
        <v>50</v>
      </c>
      <c r="BF58756" s="101" t="s">
        <v>58</v>
      </c>
      <c r="BK58756" s="98" t="s">
        <v>70</v>
      </c>
    </row>
    <row r="58757" spans="17:63" ht="29.25" customHeight="1" x14ac:dyDescent="0.2">
      <c r="Q58757" s="92" t="s">
        <v>50</v>
      </c>
      <c r="BF58757" s="101" t="s">
        <v>58</v>
      </c>
      <c r="BK58757" s="98" t="s">
        <v>70</v>
      </c>
    </row>
    <row r="58758" spans="17:63" ht="29.25" customHeight="1" x14ac:dyDescent="0.2">
      <c r="Q58758" s="92" t="s">
        <v>50</v>
      </c>
      <c r="BF58758" s="101" t="s">
        <v>58</v>
      </c>
      <c r="BK58758" s="98" t="s">
        <v>70</v>
      </c>
    </row>
    <row r="58759" spans="17:63" ht="29.25" customHeight="1" x14ac:dyDescent="0.2">
      <c r="Q58759" s="92" t="s">
        <v>50</v>
      </c>
      <c r="BF58759" s="101" t="s">
        <v>58</v>
      </c>
      <c r="BK58759" s="98" t="s">
        <v>70</v>
      </c>
    </row>
    <row r="58760" spans="17:63" ht="29.25" customHeight="1" x14ac:dyDescent="0.2">
      <c r="Q58760" s="92" t="s">
        <v>50</v>
      </c>
      <c r="BF58760" s="101" t="s">
        <v>58</v>
      </c>
      <c r="BK58760" s="98" t="s">
        <v>70</v>
      </c>
    </row>
    <row r="58761" spans="17:63" ht="29.25" customHeight="1" x14ac:dyDescent="0.2">
      <c r="Q58761" s="92" t="s">
        <v>50</v>
      </c>
      <c r="BF58761" s="101" t="s">
        <v>58</v>
      </c>
      <c r="BK58761" s="98" t="s">
        <v>70</v>
      </c>
    </row>
    <row r="58762" spans="17:63" ht="29.25" customHeight="1" x14ac:dyDescent="0.2">
      <c r="Q58762" s="92" t="s">
        <v>50</v>
      </c>
      <c r="BF58762" s="101" t="s">
        <v>58</v>
      </c>
      <c r="BK58762" s="98" t="s">
        <v>70</v>
      </c>
    </row>
    <row r="58763" spans="17:63" ht="29.25" customHeight="1" x14ac:dyDescent="0.2">
      <c r="Q58763" s="92" t="s">
        <v>50</v>
      </c>
      <c r="BF58763" s="101" t="s">
        <v>58</v>
      </c>
      <c r="BK58763" s="98" t="s">
        <v>70</v>
      </c>
    </row>
    <row r="58764" spans="17:63" ht="29.25" customHeight="1" x14ac:dyDescent="0.2">
      <c r="Q58764" s="92" t="s">
        <v>50</v>
      </c>
      <c r="BF58764" s="101" t="s">
        <v>58</v>
      </c>
      <c r="BK58764" s="98" t="s">
        <v>70</v>
      </c>
    </row>
    <row r="58765" spans="17:63" ht="29.25" customHeight="1" x14ac:dyDescent="0.2">
      <c r="Q58765" s="92" t="s">
        <v>50</v>
      </c>
      <c r="BF58765" s="101" t="s">
        <v>58</v>
      </c>
      <c r="BK58765" s="98" t="s">
        <v>70</v>
      </c>
    </row>
    <row r="58766" spans="17:63" ht="29.25" customHeight="1" x14ac:dyDescent="0.2">
      <c r="Q58766" s="92" t="s">
        <v>50</v>
      </c>
      <c r="BF58766" s="101" t="s">
        <v>58</v>
      </c>
      <c r="BK58766" s="98" t="s">
        <v>70</v>
      </c>
    </row>
    <row r="58767" spans="17:63" ht="29.25" customHeight="1" x14ac:dyDescent="0.2">
      <c r="Q58767" s="92" t="s">
        <v>50</v>
      </c>
      <c r="BF58767" s="101" t="s">
        <v>58</v>
      </c>
      <c r="BK58767" s="98" t="s">
        <v>70</v>
      </c>
    </row>
    <row r="58768" spans="17:63" ht="29.25" customHeight="1" x14ac:dyDescent="0.2">
      <c r="Q58768" s="92" t="s">
        <v>50</v>
      </c>
      <c r="BF58768" s="101" t="s">
        <v>58</v>
      </c>
      <c r="BK58768" s="98" t="s">
        <v>70</v>
      </c>
    </row>
    <row r="58769" spans="17:63" ht="29.25" customHeight="1" x14ac:dyDescent="0.2">
      <c r="Q58769" s="92" t="s">
        <v>50</v>
      </c>
      <c r="BF58769" s="101" t="s">
        <v>58</v>
      </c>
      <c r="BK58769" s="98" t="s">
        <v>70</v>
      </c>
    </row>
    <row r="58770" spans="17:63" ht="29.25" customHeight="1" x14ac:dyDescent="0.2">
      <c r="Q58770" s="92" t="s">
        <v>50</v>
      </c>
      <c r="BF58770" s="101" t="s">
        <v>58</v>
      </c>
      <c r="BK58770" s="98" t="s">
        <v>70</v>
      </c>
    </row>
    <row r="58771" spans="17:63" ht="29.25" customHeight="1" x14ac:dyDescent="0.2">
      <c r="Q58771" s="92" t="s">
        <v>50</v>
      </c>
      <c r="BF58771" s="101" t="s">
        <v>58</v>
      </c>
      <c r="BK58771" s="98" t="s">
        <v>70</v>
      </c>
    </row>
    <row r="58772" spans="17:63" ht="29.25" customHeight="1" x14ac:dyDescent="0.2">
      <c r="Q58772" s="92" t="s">
        <v>50</v>
      </c>
      <c r="BF58772" s="101" t="s">
        <v>58</v>
      </c>
      <c r="BK58772" s="98" t="s">
        <v>70</v>
      </c>
    </row>
    <row r="58773" spans="17:63" ht="29.25" customHeight="1" x14ac:dyDescent="0.2">
      <c r="Q58773" s="92" t="s">
        <v>50</v>
      </c>
      <c r="BF58773" s="101" t="s">
        <v>58</v>
      </c>
      <c r="BK58773" s="98" t="s">
        <v>70</v>
      </c>
    </row>
    <row r="58774" spans="17:63" ht="29.25" customHeight="1" x14ac:dyDescent="0.2">
      <c r="Q58774" s="92" t="s">
        <v>50</v>
      </c>
      <c r="BF58774" s="101" t="s">
        <v>58</v>
      </c>
      <c r="BK58774" s="98" t="s">
        <v>70</v>
      </c>
    </row>
    <row r="58775" spans="17:63" ht="29.25" customHeight="1" x14ac:dyDescent="0.2">
      <c r="Q58775" s="92" t="s">
        <v>50</v>
      </c>
      <c r="BF58775" s="101" t="s">
        <v>58</v>
      </c>
      <c r="BK58775" s="98" t="s">
        <v>70</v>
      </c>
    </row>
    <row r="58776" spans="17:63" ht="29.25" customHeight="1" x14ac:dyDescent="0.2">
      <c r="Q58776" s="92" t="s">
        <v>50</v>
      </c>
      <c r="BF58776" s="101" t="s">
        <v>58</v>
      </c>
      <c r="BK58776" s="98" t="s">
        <v>70</v>
      </c>
    </row>
    <row r="58777" spans="17:63" ht="29.25" customHeight="1" x14ac:dyDescent="0.2">
      <c r="Q58777" s="92" t="s">
        <v>50</v>
      </c>
      <c r="BF58777" s="101" t="s">
        <v>58</v>
      </c>
      <c r="BK58777" s="98" t="s">
        <v>70</v>
      </c>
    </row>
    <row r="58778" spans="17:63" ht="29.25" customHeight="1" x14ac:dyDescent="0.2">
      <c r="Q58778" s="92" t="s">
        <v>50</v>
      </c>
      <c r="BF58778" s="101" t="s">
        <v>58</v>
      </c>
      <c r="BK58778" s="98" t="s">
        <v>70</v>
      </c>
    </row>
    <row r="58779" spans="17:63" ht="29.25" customHeight="1" x14ac:dyDescent="0.2">
      <c r="Q58779" s="92" t="s">
        <v>50</v>
      </c>
      <c r="BF58779" s="101" t="s">
        <v>58</v>
      </c>
      <c r="BK58779" s="98" t="s">
        <v>70</v>
      </c>
    </row>
    <row r="58780" spans="17:63" ht="29.25" customHeight="1" x14ac:dyDescent="0.2">
      <c r="Q58780" s="92" t="s">
        <v>50</v>
      </c>
      <c r="BF58780" s="101" t="s">
        <v>58</v>
      </c>
      <c r="BK58780" s="98" t="s">
        <v>70</v>
      </c>
    </row>
    <row r="58781" spans="17:63" ht="29.25" customHeight="1" x14ac:dyDescent="0.2">
      <c r="Q58781" s="92" t="s">
        <v>50</v>
      </c>
      <c r="BF58781" s="101" t="s">
        <v>58</v>
      </c>
      <c r="BK58781" s="98" t="s">
        <v>70</v>
      </c>
    </row>
    <row r="58782" spans="17:63" ht="29.25" customHeight="1" x14ac:dyDescent="0.2">
      <c r="Q58782" s="92" t="s">
        <v>50</v>
      </c>
      <c r="BF58782" s="101" t="s">
        <v>58</v>
      </c>
      <c r="BK58782" s="98" t="s">
        <v>70</v>
      </c>
    </row>
    <row r="58783" spans="17:63" ht="29.25" customHeight="1" x14ac:dyDescent="0.2">
      <c r="Q58783" s="92" t="s">
        <v>50</v>
      </c>
      <c r="BF58783" s="101" t="s">
        <v>58</v>
      </c>
      <c r="BK58783" s="98" t="s">
        <v>70</v>
      </c>
    </row>
    <row r="58784" spans="17:63" ht="29.25" customHeight="1" x14ac:dyDescent="0.2">
      <c r="Q58784" s="92" t="s">
        <v>50</v>
      </c>
      <c r="BF58784" s="101" t="s">
        <v>58</v>
      </c>
      <c r="BK58784" s="98" t="s">
        <v>70</v>
      </c>
    </row>
    <row r="58785" spans="17:63" ht="29.25" customHeight="1" x14ac:dyDescent="0.2">
      <c r="Q58785" s="92" t="s">
        <v>50</v>
      </c>
      <c r="BF58785" s="101" t="s">
        <v>58</v>
      </c>
      <c r="BK58785" s="98" t="s">
        <v>70</v>
      </c>
    </row>
    <row r="58786" spans="17:63" ht="29.25" customHeight="1" x14ac:dyDescent="0.2">
      <c r="Q58786" s="92" t="s">
        <v>50</v>
      </c>
      <c r="BF58786" s="101" t="s">
        <v>58</v>
      </c>
      <c r="BK58786" s="98" t="s">
        <v>70</v>
      </c>
    </row>
    <row r="58787" spans="17:63" ht="29.25" customHeight="1" x14ac:dyDescent="0.2">
      <c r="Q58787" s="92" t="s">
        <v>50</v>
      </c>
      <c r="BF58787" s="101" t="s">
        <v>58</v>
      </c>
      <c r="BK58787" s="98" t="s">
        <v>70</v>
      </c>
    </row>
    <row r="58788" spans="17:63" ht="29.25" customHeight="1" x14ac:dyDescent="0.2">
      <c r="Q58788" s="92" t="s">
        <v>50</v>
      </c>
      <c r="BF58788" s="101" t="s">
        <v>58</v>
      </c>
      <c r="BK58788" s="98" t="s">
        <v>70</v>
      </c>
    </row>
    <row r="58789" spans="17:63" ht="29.25" customHeight="1" x14ac:dyDescent="0.2">
      <c r="Q58789" s="92" t="s">
        <v>50</v>
      </c>
      <c r="BF58789" s="101" t="s">
        <v>58</v>
      </c>
      <c r="BK58789" s="98" t="s">
        <v>70</v>
      </c>
    </row>
    <row r="58790" spans="17:63" ht="29.25" customHeight="1" x14ac:dyDescent="0.2">
      <c r="Q58790" s="92" t="s">
        <v>50</v>
      </c>
      <c r="BF58790" s="101" t="s">
        <v>58</v>
      </c>
      <c r="BK58790" s="98" t="s">
        <v>70</v>
      </c>
    </row>
    <row r="58791" spans="17:63" ht="29.25" customHeight="1" x14ac:dyDescent="0.2">
      <c r="Q58791" s="92" t="s">
        <v>50</v>
      </c>
      <c r="BF58791" s="101" t="s">
        <v>58</v>
      </c>
      <c r="BK58791" s="98" t="s">
        <v>70</v>
      </c>
    </row>
    <row r="58792" spans="17:63" ht="29.25" customHeight="1" x14ac:dyDescent="0.2">
      <c r="Q58792" s="92" t="s">
        <v>50</v>
      </c>
      <c r="BF58792" s="101" t="s">
        <v>58</v>
      </c>
      <c r="BK58792" s="98" t="s">
        <v>70</v>
      </c>
    </row>
    <row r="58793" spans="17:63" ht="29.25" customHeight="1" x14ac:dyDescent="0.2">
      <c r="Q58793" s="92" t="s">
        <v>50</v>
      </c>
      <c r="BF58793" s="101" t="s">
        <v>58</v>
      </c>
      <c r="BK58793" s="98" t="s">
        <v>70</v>
      </c>
    </row>
    <row r="58794" spans="17:63" ht="29.25" customHeight="1" x14ac:dyDescent="0.2">
      <c r="Q58794" s="92" t="s">
        <v>50</v>
      </c>
      <c r="BF58794" s="101" t="s">
        <v>58</v>
      </c>
      <c r="BK58794" s="98" t="s">
        <v>70</v>
      </c>
    </row>
    <row r="58795" spans="17:63" ht="29.25" customHeight="1" x14ac:dyDescent="0.2">
      <c r="Q58795" s="92" t="s">
        <v>50</v>
      </c>
      <c r="BF58795" s="101" t="s">
        <v>58</v>
      </c>
      <c r="BK58795" s="98" t="s">
        <v>70</v>
      </c>
    </row>
    <row r="58796" spans="17:63" ht="29.25" customHeight="1" x14ac:dyDescent="0.2">
      <c r="Q58796" s="92" t="s">
        <v>50</v>
      </c>
      <c r="BF58796" s="101" t="s">
        <v>58</v>
      </c>
      <c r="BK58796" s="98" t="s">
        <v>70</v>
      </c>
    </row>
    <row r="58797" spans="17:63" ht="29.25" customHeight="1" x14ac:dyDescent="0.2">
      <c r="Q58797" s="92" t="s">
        <v>50</v>
      </c>
      <c r="BF58797" s="101" t="s">
        <v>58</v>
      </c>
      <c r="BK58797" s="98" t="s">
        <v>70</v>
      </c>
    </row>
    <row r="58798" spans="17:63" ht="29.25" customHeight="1" x14ac:dyDescent="0.2">
      <c r="Q58798" s="92" t="s">
        <v>50</v>
      </c>
      <c r="BF58798" s="101" t="s">
        <v>58</v>
      </c>
      <c r="BK58798" s="98" t="s">
        <v>70</v>
      </c>
    </row>
    <row r="58799" spans="17:63" ht="29.25" customHeight="1" x14ac:dyDescent="0.2">
      <c r="Q58799" s="92" t="s">
        <v>50</v>
      </c>
      <c r="BF58799" s="101" t="s">
        <v>58</v>
      </c>
      <c r="BK58799" s="98" t="s">
        <v>70</v>
      </c>
    </row>
    <row r="58800" spans="17:63" ht="29.25" customHeight="1" x14ac:dyDescent="0.2">
      <c r="Q58800" s="92" t="s">
        <v>50</v>
      </c>
      <c r="BF58800" s="101" t="s">
        <v>58</v>
      </c>
      <c r="BK58800" s="98" t="s">
        <v>70</v>
      </c>
    </row>
    <row r="58801" spans="17:63" ht="29.25" customHeight="1" x14ac:dyDescent="0.2">
      <c r="Q58801" s="92" t="s">
        <v>50</v>
      </c>
      <c r="BF58801" s="101" t="s">
        <v>58</v>
      </c>
      <c r="BK58801" s="98" t="s">
        <v>70</v>
      </c>
    </row>
    <row r="58802" spans="17:63" ht="29.25" customHeight="1" x14ac:dyDescent="0.2">
      <c r="Q58802" s="92" t="s">
        <v>50</v>
      </c>
      <c r="BF58802" s="101" t="s">
        <v>58</v>
      </c>
      <c r="BK58802" s="98" t="s">
        <v>70</v>
      </c>
    </row>
    <row r="58803" spans="17:63" ht="29.25" customHeight="1" x14ac:dyDescent="0.2">
      <c r="Q58803" s="92" t="s">
        <v>50</v>
      </c>
      <c r="BF58803" s="101" t="s">
        <v>58</v>
      </c>
      <c r="BK58803" s="98" t="s">
        <v>70</v>
      </c>
    </row>
    <row r="58804" spans="17:63" ht="29.25" customHeight="1" x14ac:dyDescent="0.2">
      <c r="Q58804" s="92" t="s">
        <v>50</v>
      </c>
      <c r="BF58804" s="101" t="s">
        <v>58</v>
      </c>
      <c r="BK58804" s="98" t="s">
        <v>70</v>
      </c>
    </row>
    <row r="58805" spans="17:63" ht="29.25" customHeight="1" x14ac:dyDescent="0.2">
      <c r="Q58805" s="92" t="s">
        <v>50</v>
      </c>
      <c r="BF58805" s="101" t="s">
        <v>58</v>
      </c>
      <c r="BK58805" s="98" t="s">
        <v>70</v>
      </c>
    </row>
    <row r="58806" spans="17:63" ht="29.25" customHeight="1" x14ac:dyDescent="0.2">
      <c r="Q58806" s="92" t="s">
        <v>50</v>
      </c>
      <c r="BF58806" s="101" t="s">
        <v>58</v>
      </c>
      <c r="BK58806" s="98" t="s">
        <v>70</v>
      </c>
    </row>
    <row r="58807" spans="17:63" ht="29.25" customHeight="1" x14ac:dyDescent="0.2">
      <c r="Q58807" s="92" t="s">
        <v>50</v>
      </c>
      <c r="BF58807" s="101" t="s">
        <v>58</v>
      </c>
      <c r="BK58807" s="98" t="s">
        <v>70</v>
      </c>
    </row>
    <row r="58808" spans="17:63" ht="29.25" customHeight="1" x14ac:dyDescent="0.2">
      <c r="Q58808" s="92" t="s">
        <v>50</v>
      </c>
      <c r="BF58808" s="101" t="s">
        <v>58</v>
      </c>
      <c r="BK58808" s="98" t="s">
        <v>70</v>
      </c>
    </row>
    <row r="58809" spans="17:63" ht="29.25" customHeight="1" x14ac:dyDescent="0.2">
      <c r="Q58809" s="92" t="s">
        <v>50</v>
      </c>
      <c r="BF58809" s="101" t="s">
        <v>58</v>
      </c>
      <c r="BK58809" s="98" t="s">
        <v>70</v>
      </c>
    </row>
    <row r="58810" spans="17:63" ht="29.25" customHeight="1" x14ac:dyDescent="0.2">
      <c r="Q58810" s="92" t="s">
        <v>50</v>
      </c>
      <c r="BF58810" s="101" t="s">
        <v>58</v>
      </c>
      <c r="BK58810" s="98" t="s">
        <v>70</v>
      </c>
    </row>
    <row r="58811" spans="17:63" ht="29.25" customHeight="1" x14ac:dyDescent="0.2">
      <c r="Q58811" s="92" t="s">
        <v>50</v>
      </c>
      <c r="BF58811" s="101" t="s">
        <v>58</v>
      </c>
      <c r="BK58811" s="98" t="s">
        <v>70</v>
      </c>
    </row>
    <row r="58812" spans="17:63" ht="29.25" customHeight="1" x14ac:dyDescent="0.2">
      <c r="Q58812" s="92" t="s">
        <v>50</v>
      </c>
      <c r="BF58812" s="101" t="s">
        <v>58</v>
      </c>
      <c r="BK58812" s="98" t="s">
        <v>70</v>
      </c>
    </row>
    <row r="58813" spans="17:63" ht="29.25" customHeight="1" x14ac:dyDescent="0.2">
      <c r="Q58813" s="92" t="s">
        <v>50</v>
      </c>
      <c r="BF58813" s="101" t="s">
        <v>58</v>
      </c>
      <c r="BK58813" s="98" t="s">
        <v>70</v>
      </c>
    </row>
    <row r="58814" spans="17:63" ht="29.25" customHeight="1" x14ac:dyDescent="0.2">
      <c r="Q58814" s="92" t="s">
        <v>50</v>
      </c>
      <c r="BF58814" s="101" t="s">
        <v>58</v>
      </c>
      <c r="BK58814" s="98" t="s">
        <v>70</v>
      </c>
    </row>
    <row r="58815" spans="17:63" ht="29.25" customHeight="1" x14ac:dyDescent="0.2">
      <c r="Q58815" s="92" t="s">
        <v>50</v>
      </c>
      <c r="BF58815" s="101" t="s">
        <v>58</v>
      </c>
      <c r="BK58815" s="98" t="s">
        <v>70</v>
      </c>
    </row>
    <row r="58816" spans="17:63" ht="29.25" customHeight="1" x14ac:dyDescent="0.2">
      <c r="Q58816" s="92" t="s">
        <v>50</v>
      </c>
      <c r="BF58816" s="101" t="s">
        <v>58</v>
      </c>
      <c r="BK58816" s="98" t="s">
        <v>70</v>
      </c>
    </row>
    <row r="58817" spans="17:63" ht="29.25" customHeight="1" x14ac:dyDescent="0.2">
      <c r="Q58817" s="92" t="s">
        <v>50</v>
      </c>
      <c r="BF58817" s="101" t="s">
        <v>58</v>
      </c>
      <c r="BK58817" s="98" t="s">
        <v>70</v>
      </c>
    </row>
    <row r="58818" spans="17:63" ht="29.25" customHeight="1" x14ac:dyDescent="0.2">
      <c r="Q58818" s="92" t="s">
        <v>50</v>
      </c>
      <c r="BF58818" s="101" t="s">
        <v>58</v>
      </c>
      <c r="BK58818" s="98" t="s">
        <v>70</v>
      </c>
    </row>
    <row r="58819" spans="17:63" ht="29.25" customHeight="1" x14ac:dyDescent="0.2">
      <c r="Q58819" s="92" t="s">
        <v>50</v>
      </c>
      <c r="BF58819" s="101" t="s">
        <v>58</v>
      </c>
      <c r="BK58819" s="98" t="s">
        <v>70</v>
      </c>
    </row>
    <row r="58820" spans="17:63" ht="29.25" customHeight="1" x14ac:dyDescent="0.2">
      <c r="Q58820" s="92" t="s">
        <v>50</v>
      </c>
      <c r="BF58820" s="101" t="s">
        <v>58</v>
      </c>
      <c r="BK58820" s="98" t="s">
        <v>70</v>
      </c>
    </row>
    <row r="58821" spans="17:63" ht="29.25" customHeight="1" x14ac:dyDescent="0.2">
      <c r="Q58821" s="92" t="s">
        <v>50</v>
      </c>
      <c r="BF58821" s="101" t="s">
        <v>58</v>
      </c>
      <c r="BK58821" s="98" t="s">
        <v>70</v>
      </c>
    </row>
    <row r="58822" spans="17:63" ht="29.25" customHeight="1" x14ac:dyDescent="0.2">
      <c r="Q58822" s="92" t="s">
        <v>50</v>
      </c>
      <c r="BF58822" s="101" t="s">
        <v>58</v>
      </c>
      <c r="BK58822" s="98" t="s">
        <v>70</v>
      </c>
    </row>
    <row r="58823" spans="17:63" ht="29.25" customHeight="1" x14ac:dyDescent="0.2">
      <c r="Q58823" s="92" t="s">
        <v>50</v>
      </c>
      <c r="BF58823" s="101" t="s">
        <v>58</v>
      </c>
      <c r="BK58823" s="98" t="s">
        <v>70</v>
      </c>
    </row>
    <row r="58824" spans="17:63" ht="29.25" customHeight="1" x14ac:dyDescent="0.2">
      <c r="Q58824" s="92" t="s">
        <v>50</v>
      </c>
      <c r="BF58824" s="101" t="s">
        <v>58</v>
      </c>
      <c r="BK58824" s="98" t="s">
        <v>70</v>
      </c>
    </row>
    <row r="58825" spans="17:63" ht="29.25" customHeight="1" x14ac:dyDescent="0.2">
      <c r="Q58825" s="92" t="s">
        <v>50</v>
      </c>
      <c r="BF58825" s="101" t="s">
        <v>58</v>
      </c>
      <c r="BK58825" s="98" t="s">
        <v>70</v>
      </c>
    </row>
    <row r="58826" spans="17:63" ht="29.25" customHeight="1" x14ac:dyDescent="0.2">
      <c r="Q58826" s="92" t="s">
        <v>50</v>
      </c>
      <c r="BF58826" s="101" t="s">
        <v>58</v>
      </c>
      <c r="BK58826" s="98" t="s">
        <v>70</v>
      </c>
    </row>
    <row r="58827" spans="17:63" ht="29.25" customHeight="1" x14ac:dyDescent="0.2">
      <c r="Q58827" s="92" t="s">
        <v>50</v>
      </c>
      <c r="BF58827" s="101" t="s">
        <v>58</v>
      </c>
      <c r="BK58827" s="98" t="s">
        <v>70</v>
      </c>
    </row>
    <row r="58828" spans="17:63" ht="29.25" customHeight="1" x14ac:dyDescent="0.2">
      <c r="Q58828" s="92" t="s">
        <v>50</v>
      </c>
      <c r="BF58828" s="101" t="s">
        <v>58</v>
      </c>
      <c r="BK58828" s="98" t="s">
        <v>70</v>
      </c>
    </row>
    <row r="58829" spans="17:63" ht="29.25" customHeight="1" x14ac:dyDescent="0.2">
      <c r="Q58829" s="92" t="s">
        <v>50</v>
      </c>
      <c r="BF58829" s="101" t="s">
        <v>58</v>
      </c>
      <c r="BK58829" s="98" t="s">
        <v>70</v>
      </c>
    </row>
    <row r="58830" spans="17:63" ht="29.25" customHeight="1" x14ac:dyDescent="0.2">
      <c r="Q58830" s="92" t="s">
        <v>50</v>
      </c>
      <c r="BF58830" s="101" t="s">
        <v>58</v>
      </c>
      <c r="BK58830" s="98" t="s">
        <v>70</v>
      </c>
    </row>
    <row r="58831" spans="17:63" ht="29.25" customHeight="1" x14ac:dyDescent="0.2">
      <c r="Q58831" s="92" t="s">
        <v>50</v>
      </c>
      <c r="BF58831" s="101" t="s">
        <v>58</v>
      </c>
      <c r="BK58831" s="98" t="s">
        <v>70</v>
      </c>
    </row>
    <row r="58832" spans="17:63" ht="29.25" customHeight="1" x14ac:dyDescent="0.2">
      <c r="Q58832" s="92" t="s">
        <v>50</v>
      </c>
      <c r="BF58832" s="101" t="s">
        <v>58</v>
      </c>
      <c r="BK58832" s="98" t="s">
        <v>70</v>
      </c>
    </row>
    <row r="58833" spans="17:63" ht="29.25" customHeight="1" x14ac:dyDescent="0.2">
      <c r="Q58833" s="92" t="s">
        <v>50</v>
      </c>
      <c r="BF58833" s="101" t="s">
        <v>58</v>
      </c>
      <c r="BK58833" s="98" t="s">
        <v>70</v>
      </c>
    </row>
    <row r="58834" spans="17:63" ht="29.25" customHeight="1" x14ac:dyDescent="0.2">
      <c r="Q58834" s="92" t="s">
        <v>50</v>
      </c>
      <c r="BF58834" s="101" t="s">
        <v>58</v>
      </c>
      <c r="BK58834" s="98" t="s">
        <v>70</v>
      </c>
    </row>
    <row r="58835" spans="17:63" ht="29.25" customHeight="1" x14ac:dyDescent="0.2">
      <c r="Q58835" s="92" t="s">
        <v>50</v>
      </c>
      <c r="BF58835" s="101" t="s">
        <v>58</v>
      </c>
      <c r="BK58835" s="98" t="s">
        <v>70</v>
      </c>
    </row>
    <row r="58836" spans="17:63" ht="29.25" customHeight="1" x14ac:dyDescent="0.2">
      <c r="Q58836" s="92" t="s">
        <v>50</v>
      </c>
      <c r="BF58836" s="101" t="s">
        <v>58</v>
      </c>
      <c r="BK58836" s="98" t="s">
        <v>70</v>
      </c>
    </row>
    <row r="58837" spans="17:63" ht="29.25" customHeight="1" x14ac:dyDescent="0.2">
      <c r="Q58837" s="92" t="s">
        <v>50</v>
      </c>
      <c r="BF58837" s="101" t="s">
        <v>58</v>
      </c>
      <c r="BK58837" s="98" t="s">
        <v>70</v>
      </c>
    </row>
    <row r="58838" spans="17:63" ht="29.25" customHeight="1" x14ac:dyDescent="0.2">
      <c r="Q58838" s="92" t="s">
        <v>50</v>
      </c>
      <c r="BF58838" s="101" t="s">
        <v>58</v>
      </c>
      <c r="BK58838" s="98" t="s">
        <v>70</v>
      </c>
    </row>
    <row r="58839" spans="17:63" ht="29.25" customHeight="1" x14ac:dyDescent="0.2">
      <c r="Q58839" s="92" t="s">
        <v>50</v>
      </c>
      <c r="BF58839" s="101" t="s">
        <v>58</v>
      </c>
      <c r="BK58839" s="98" t="s">
        <v>70</v>
      </c>
    </row>
    <row r="58840" spans="17:63" ht="29.25" customHeight="1" x14ac:dyDescent="0.2">
      <c r="Q58840" s="92" t="s">
        <v>50</v>
      </c>
      <c r="BF58840" s="101" t="s">
        <v>58</v>
      </c>
      <c r="BK58840" s="98" t="s">
        <v>70</v>
      </c>
    </row>
    <row r="58841" spans="17:63" ht="29.25" customHeight="1" x14ac:dyDescent="0.2">
      <c r="Q58841" s="92" t="s">
        <v>50</v>
      </c>
      <c r="BF58841" s="101" t="s">
        <v>58</v>
      </c>
      <c r="BK58841" s="98" t="s">
        <v>70</v>
      </c>
    </row>
    <row r="58842" spans="17:63" ht="29.25" customHeight="1" x14ac:dyDescent="0.2">
      <c r="Q58842" s="92" t="s">
        <v>50</v>
      </c>
      <c r="BF58842" s="101" t="s">
        <v>58</v>
      </c>
      <c r="BK58842" s="98" t="s">
        <v>70</v>
      </c>
    </row>
    <row r="58843" spans="17:63" ht="29.25" customHeight="1" x14ac:dyDescent="0.2">
      <c r="Q58843" s="92" t="s">
        <v>50</v>
      </c>
      <c r="BF58843" s="101" t="s">
        <v>58</v>
      </c>
      <c r="BK58843" s="98" t="s">
        <v>70</v>
      </c>
    </row>
    <row r="58844" spans="17:63" ht="29.25" customHeight="1" x14ac:dyDescent="0.2">
      <c r="Q58844" s="92" t="s">
        <v>50</v>
      </c>
      <c r="BF58844" s="101" t="s">
        <v>58</v>
      </c>
      <c r="BK58844" s="98" t="s">
        <v>70</v>
      </c>
    </row>
    <row r="58845" spans="17:63" ht="29.25" customHeight="1" x14ac:dyDescent="0.2">
      <c r="Q58845" s="92" t="s">
        <v>50</v>
      </c>
      <c r="BF58845" s="101" t="s">
        <v>58</v>
      </c>
      <c r="BK58845" s="98" t="s">
        <v>70</v>
      </c>
    </row>
    <row r="58846" spans="17:63" ht="29.25" customHeight="1" x14ac:dyDescent="0.2">
      <c r="Q58846" s="92" t="s">
        <v>50</v>
      </c>
      <c r="BF58846" s="101" t="s">
        <v>58</v>
      </c>
      <c r="BK58846" s="98" t="s">
        <v>70</v>
      </c>
    </row>
    <row r="58847" spans="17:63" ht="29.25" customHeight="1" x14ac:dyDescent="0.2">
      <c r="Q58847" s="92" t="s">
        <v>50</v>
      </c>
      <c r="BF58847" s="101" t="s">
        <v>58</v>
      </c>
      <c r="BK58847" s="98" t="s">
        <v>70</v>
      </c>
    </row>
    <row r="58848" spans="17:63" ht="29.25" customHeight="1" x14ac:dyDescent="0.2">
      <c r="Q58848" s="92" t="s">
        <v>50</v>
      </c>
      <c r="BF58848" s="101" t="s">
        <v>58</v>
      </c>
      <c r="BK58848" s="98" t="s">
        <v>70</v>
      </c>
    </row>
    <row r="58849" spans="17:63" ht="29.25" customHeight="1" x14ac:dyDescent="0.2">
      <c r="Q58849" s="92" t="s">
        <v>50</v>
      </c>
      <c r="BF58849" s="101" t="s">
        <v>58</v>
      </c>
      <c r="BK58849" s="98" t="s">
        <v>70</v>
      </c>
    </row>
    <row r="58850" spans="17:63" ht="29.25" customHeight="1" x14ac:dyDescent="0.2">
      <c r="Q58850" s="92" t="s">
        <v>50</v>
      </c>
      <c r="BF58850" s="101" t="s">
        <v>58</v>
      </c>
      <c r="BK58850" s="98" t="s">
        <v>70</v>
      </c>
    </row>
    <row r="58851" spans="17:63" ht="29.25" customHeight="1" x14ac:dyDescent="0.2">
      <c r="Q58851" s="92" t="s">
        <v>50</v>
      </c>
      <c r="BF58851" s="101" t="s">
        <v>58</v>
      </c>
      <c r="BK58851" s="98" t="s">
        <v>70</v>
      </c>
    </row>
    <row r="58852" spans="17:63" ht="29.25" customHeight="1" x14ac:dyDescent="0.2">
      <c r="Q58852" s="92" t="s">
        <v>50</v>
      </c>
      <c r="BF58852" s="101" t="s">
        <v>58</v>
      </c>
      <c r="BK58852" s="98" t="s">
        <v>70</v>
      </c>
    </row>
    <row r="58853" spans="17:63" ht="29.25" customHeight="1" x14ac:dyDescent="0.2">
      <c r="Q58853" s="92" t="s">
        <v>50</v>
      </c>
      <c r="BF58853" s="101" t="s">
        <v>58</v>
      </c>
      <c r="BK58853" s="98" t="s">
        <v>70</v>
      </c>
    </row>
    <row r="58854" spans="17:63" ht="29.25" customHeight="1" x14ac:dyDescent="0.2">
      <c r="Q58854" s="92" t="s">
        <v>50</v>
      </c>
      <c r="BF58854" s="101" t="s">
        <v>58</v>
      </c>
      <c r="BK58854" s="98" t="s">
        <v>70</v>
      </c>
    </row>
    <row r="58855" spans="17:63" ht="29.25" customHeight="1" x14ac:dyDescent="0.2">
      <c r="Q58855" s="92" t="s">
        <v>50</v>
      </c>
      <c r="BF58855" s="101" t="s">
        <v>58</v>
      </c>
      <c r="BK58855" s="98" t="s">
        <v>70</v>
      </c>
    </row>
    <row r="58856" spans="17:63" ht="29.25" customHeight="1" x14ac:dyDescent="0.2">
      <c r="Q58856" s="92" t="s">
        <v>50</v>
      </c>
      <c r="BF58856" s="101" t="s">
        <v>58</v>
      </c>
      <c r="BK58856" s="98" t="s">
        <v>70</v>
      </c>
    </row>
    <row r="58857" spans="17:63" ht="29.25" customHeight="1" x14ac:dyDescent="0.2">
      <c r="Q58857" s="92" t="s">
        <v>50</v>
      </c>
      <c r="BF58857" s="101" t="s">
        <v>58</v>
      </c>
      <c r="BK58857" s="98" t="s">
        <v>70</v>
      </c>
    </row>
    <row r="58858" spans="17:63" ht="29.25" customHeight="1" x14ac:dyDescent="0.2">
      <c r="Q58858" s="92" t="s">
        <v>50</v>
      </c>
      <c r="BF58858" s="101" t="s">
        <v>58</v>
      </c>
      <c r="BK58858" s="98" t="s">
        <v>70</v>
      </c>
    </row>
    <row r="58859" spans="17:63" ht="29.25" customHeight="1" x14ac:dyDescent="0.2">
      <c r="Q58859" s="92" t="s">
        <v>50</v>
      </c>
      <c r="BF58859" s="101" t="s">
        <v>58</v>
      </c>
      <c r="BK58859" s="98" t="s">
        <v>70</v>
      </c>
    </row>
    <row r="58860" spans="17:63" ht="29.25" customHeight="1" x14ac:dyDescent="0.2">
      <c r="Q58860" s="92" t="s">
        <v>50</v>
      </c>
      <c r="BF58860" s="101" t="s">
        <v>58</v>
      </c>
      <c r="BK58860" s="98" t="s">
        <v>70</v>
      </c>
    </row>
    <row r="58861" spans="17:63" ht="29.25" customHeight="1" x14ac:dyDescent="0.2">
      <c r="Q58861" s="92" t="s">
        <v>50</v>
      </c>
      <c r="BF58861" s="101" t="s">
        <v>58</v>
      </c>
      <c r="BK58861" s="98" t="s">
        <v>70</v>
      </c>
    </row>
    <row r="58862" spans="17:63" ht="29.25" customHeight="1" x14ac:dyDescent="0.2">
      <c r="Q58862" s="92" t="s">
        <v>50</v>
      </c>
      <c r="BF58862" s="101" t="s">
        <v>58</v>
      </c>
      <c r="BK58862" s="98" t="s">
        <v>70</v>
      </c>
    </row>
    <row r="58863" spans="17:63" ht="29.25" customHeight="1" x14ac:dyDescent="0.2">
      <c r="Q58863" s="92" t="s">
        <v>50</v>
      </c>
      <c r="BF58863" s="101" t="s">
        <v>58</v>
      </c>
      <c r="BK58863" s="98" t="s">
        <v>70</v>
      </c>
    </row>
    <row r="58864" spans="17:63" ht="29.25" customHeight="1" x14ac:dyDescent="0.2">
      <c r="Q58864" s="92" t="s">
        <v>50</v>
      </c>
      <c r="BF58864" s="101" t="s">
        <v>58</v>
      </c>
      <c r="BK58864" s="98" t="s">
        <v>70</v>
      </c>
    </row>
    <row r="58865" spans="17:63" ht="29.25" customHeight="1" x14ac:dyDescent="0.2">
      <c r="Q58865" s="92" t="s">
        <v>50</v>
      </c>
      <c r="BF58865" s="101" t="s">
        <v>58</v>
      </c>
      <c r="BK58865" s="98" t="s">
        <v>70</v>
      </c>
    </row>
    <row r="58866" spans="17:63" ht="29.25" customHeight="1" x14ac:dyDescent="0.2">
      <c r="Q58866" s="92" t="s">
        <v>50</v>
      </c>
      <c r="BF58866" s="101" t="s">
        <v>58</v>
      </c>
      <c r="BK58866" s="98" t="s">
        <v>70</v>
      </c>
    </row>
    <row r="58867" spans="17:63" ht="29.25" customHeight="1" x14ac:dyDescent="0.2">
      <c r="Q58867" s="92" t="s">
        <v>50</v>
      </c>
      <c r="BF58867" s="101" t="s">
        <v>58</v>
      </c>
      <c r="BK58867" s="98" t="s">
        <v>70</v>
      </c>
    </row>
    <row r="58868" spans="17:63" ht="29.25" customHeight="1" x14ac:dyDescent="0.2">
      <c r="Q58868" s="92" t="s">
        <v>50</v>
      </c>
      <c r="BF58868" s="101" t="s">
        <v>58</v>
      </c>
      <c r="BK58868" s="98" t="s">
        <v>70</v>
      </c>
    </row>
    <row r="58869" spans="17:63" ht="29.25" customHeight="1" x14ac:dyDescent="0.2">
      <c r="Q58869" s="92" t="s">
        <v>50</v>
      </c>
      <c r="BF58869" s="101" t="s">
        <v>58</v>
      </c>
      <c r="BK58869" s="98" t="s">
        <v>70</v>
      </c>
    </row>
    <row r="58870" spans="17:63" ht="29.25" customHeight="1" x14ac:dyDescent="0.2">
      <c r="Q58870" s="92" t="s">
        <v>50</v>
      </c>
      <c r="BF58870" s="101" t="s">
        <v>58</v>
      </c>
      <c r="BK58870" s="98" t="s">
        <v>70</v>
      </c>
    </row>
    <row r="58871" spans="17:63" ht="29.25" customHeight="1" x14ac:dyDescent="0.2">
      <c r="Q58871" s="92" t="s">
        <v>50</v>
      </c>
      <c r="BF58871" s="101" t="s">
        <v>58</v>
      </c>
      <c r="BK58871" s="98" t="s">
        <v>70</v>
      </c>
    </row>
    <row r="58872" spans="17:63" ht="29.25" customHeight="1" x14ac:dyDescent="0.2">
      <c r="Q58872" s="92" t="s">
        <v>50</v>
      </c>
      <c r="BF58872" s="101" t="s">
        <v>58</v>
      </c>
      <c r="BK58872" s="98" t="s">
        <v>70</v>
      </c>
    </row>
    <row r="58873" spans="17:63" ht="29.25" customHeight="1" x14ac:dyDescent="0.2">
      <c r="Q58873" s="92" t="s">
        <v>50</v>
      </c>
      <c r="BF58873" s="101" t="s">
        <v>58</v>
      </c>
      <c r="BK58873" s="98" t="s">
        <v>70</v>
      </c>
    </row>
    <row r="58874" spans="17:63" ht="29.25" customHeight="1" x14ac:dyDescent="0.2">
      <c r="Q58874" s="92" t="s">
        <v>50</v>
      </c>
      <c r="BF58874" s="101" t="s">
        <v>58</v>
      </c>
      <c r="BK58874" s="98" t="s">
        <v>70</v>
      </c>
    </row>
    <row r="58875" spans="17:63" ht="29.25" customHeight="1" x14ac:dyDescent="0.2">
      <c r="Q58875" s="92" t="s">
        <v>50</v>
      </c>
      <c r="BF58875" s="101" t="s">
        <v>58</v>
      </c>
      <c r="BK58875" s="98" t="s">
        <v>70</v>
      </c>
    </row>
    <row r="58876" spans="17:63" ht="29.25" customHeight="1" x14ac:dyDescent="0.2">
      <c r="Q58876" s="92" t="s">
        <v>50</v>
      </c>
      <c r="BF58876" s="101" t="s">
        <v>58</v>
      </c>
      <c r="BK58876" s="98" t="s">
        <v>70</v>
      </c>
    </row>
    <row r="58877" spans="17:63" ht="29.25" customHeight="1" x14ac:dyDescent="0.2">
      <c r="Q58877" s="92" t="s">
        <v>50</v>
      </c>
      <c r="BF58877" s="101" t="s">
        <v>58</v>
      </c>
      <c r="BK58877" s="98" t="s">
        <v>70</v>
      </c>
    </row>
    <row r="58878" spans="17:63" ht="29.25" customHeight="1" x14ac:dyDescent="0.2">
      <c r="Q58878" s="92" t="s">
        <v>50</v>
      </c>
      <c r="BF58878" s="101" t="s">
        <v>58</v>
      </c>
      <c r="BK58878" s="98" t="s">
        <v>70</v>
      </c>
    </row>
    <row r="58879" spans="17:63" ht="29.25" customHeight="1" x14ac:dyDescent="0.2">
      <c r="Q58879" s="92" t="s">
        <v>50</v>
      </c>
      <c r="BF58879" s="101" t="s">
        <v>58</v>
      </c>
      <c r="BK58879" s="98" t="s">
        <v>70</v>
      </c>
    </row>
    <row r="58880" spans="17:63" ht="29.25" customHeight="1" x14ac:dyDescent="0.2">
      <c r="Q58880" s="92" t="s">
        <v>50</v>
      </c>
      <c r="BF58880" s="101" t="s">
        <v>58</v>
      </c>
      <c r="BK58880" s="98" t="s">
        <v>70</v>
      </c>
    </row>
    <row r="58881" spans="17:63" ht="29.25" customHeight="1" x14ac:dyDescent="0.2">
      <c r="Q58881" s="92" t="s">
        <v>50</v>
      </c>
      <c r="BF58881" s="101" t="s">
        <v>58</v>
      </c>
      <c r="BK58881" s="98" t="s">
        <v>70</v>
      </c>
    </row>
    <row r="58882" spans="17:63" ht="29.25" customHeight="1" x14ac:dyDescent="0.2">
      <c r="Q58882" s="92" t="s">
        <v>50</v>
      </c>
      <c r="BF58882" s="101" t="s">
        <v>58</v>
      </c>
      <c r="BK58882" s="98" t="s">
        <v>70</v>
      </c>
    </row>
    <row r="58883" spans="17:63" ht="29.25" customHeight="1" x14ac:dyDescent="0.2">
      <c r="Q58883" s="92" t="s">
        <v>50</v>
      </c>
      <c r="BF58883" s="101" t="s">
        <v>58</v>
      </c>
      <c r="BK58883" s="98" t="s">
        <v>70</v>
      </c>
    </row>
    <row r="58884" spans="17:63" ht="29.25" customHeight="1" x14ac:dyDescent="0.2">
      <c r="Q58884" s="92" t="s">
        <v>50</v>
      </c>
      <c r="BF58884" s="101" t="s">
        <v>58</v>
      </c>
      <c r="BK58884" s="98" t="s">
        <v>70</v>
      </c>
    </row>
    <row r="58885" spans="17:63" ht="29.25" customHeight="1" x14ac:dyDescent="0.2">
      <c r="Q58885" s="92" t="s">
        <v>50</v>
      </c>
      <c r="BF58885" s="101" t="s">
        <v>58</v>
      </c>
      <c r="BK58885" s="98" t="s">
        <v>70</v>
      </c>
    </row>
    <row r="58886" spans="17:63" ht="29.25" customHeight="1" x14ac:dyDescent="0.2">
      <c r="Q58886" s="92" t="s">
        <v>50</v>
      </c>
      <c r="BF58886" s="101" t="s">
        <v>58</v>
      </c>
      <c r="BK58886" s="98" t="s">
        <v>70</v>
      </c>
    </row>
    <row r="58887" spans="17:63" ht="29.25" customHeight="1" x14ac:dyDescent="0.2">
      <c r="Q58887" s="92" t="s">
        <v>50</v>
      </c>
      <c r="BF58887" s="101" t="s">
        <v>58</v>
      </c>
      <c r="BK58887" s="98" t="s">
        <v>70</v>
      </c>
    </row>
    <row r="58888" spans="17:63" ht="29.25" customHeight="1" x14ac:dyDescent="0.2">
      <c r="Q58888" s="92" t="s">
        <v>50</v>
      </c>
      <c r="BF58888" s="101" t="s">
        <v>58</v>
      </c>
      <c r="BK58888" s="98" t="s">
        <v>70</v>
      </c>
    </row>
    <row r="58889" spans="17:63" ht="29.25" customHeight="1" x14ac:dyDescent="0.2">
      <c r="Q58889" s="92" t="s">
        <v>50</v>
      </c>
      <c r="BF58889" s="101" t="s">
        <v>58</v>
      </c>
      <c r="BK58889" s="98" t="s">
        <v>70</v>
      </c>
    </row>
    <row r="58890" spans="17:63" ht="29.25" customHeight="1" x14ac:dyDescent="0.2">
      <c r="Q58890" s="92" t="s">
        <v>50</v>
      </c>
      <c r="BF58890" s="101" t="s">
        <v>58</v>
      </c>
      <c r="BK58890" s="98" t="s">
        <v>70</v>
      </c>
    </row>
    <row r="58891" spans="17:63" ht="29.25" customHeight="1" x14ac:dyDescent="0.2">
      <c r="Q58891" s="92" t="s">
        <v>50</v>
      </c>
      <c r="BF58891" s="101" t="s">
        <v>58</v>
      </c>
      <c r="BK58891" s="98" t="s">
        <v>70</v>
      </c>
    </row>
    <row r="58892" spans="17:63" ht="29.25" customHeight="1" x14ac:dyDescent="0.2">
      <c r="Q58892" s="92" t="s">
        <v>50</v>
      </c>
      <c r="BF58892" s="101" t="s">
        <v>58</v>
      </c>
      <c r="BK58892" s="98" t="s">
        <v>70</v>
      </c>
    </row>
    <row r="58893" spans="17:63" ht="29.25" customHeight="1" x14ac:dyDescent="0.2">
      <c r="Q58893" s="92" t="s">
        <v>50</v>
      </c>
      <c r="BF58893" s="101" t="s">
        <v>58</v>
      </c>
      <c r="BK58893" s="98" t="s">
        <v>70</v>
      </c>
    </row>
    <row r="58894" spans="17:63" ht="29.25" customHeight="1" x14ac:dyDescent="0.2">
      <c r="Q58894" s="92" t="s">
        <v>50</v>
      </c>
      <c r="BF58894" s="101" t="s">
        <v>58</v>
      </c>
      <c r="BK58894" s="98" t="s">
        <v>70</v>
      </c>
    </row>
    <row r="58895" spans="17:63" ht="29.25" customHeight="1" x14ac:dyDescent="0.2">
      <c r="Q58895" s="92" t="s">
        <v>50</v>
      </c>
      <c r="BF58895" s="101" t="s">
        <v>58</v>
      </c>
      <c r="BK58895" s="98" t="s">
        <v>70</v>
      </c>
    </row>
    <row r="58896" spans="17:63" ht="29.25" customHeight="1" x14ac:dyDescent="0.2">
      <c r="Q58896" s="92" t="s">
        <v>50</v>
      </c>
      <c r="BF58896" s="101" t="s">
        <v>58</v>
      </c>
      <c r="BK58896" s="98" t="s">
        <v>70</v>
      </c>
    </row>
    <row r="58897" spans="17:63" ht="29.25" customHeight="1" x14ac:dyDescent="0.2">
      <c r="Q58897" s="92" t="s">
        <v>50</v>
      </c>
      <c r="BF58897" s="101" t="s">
        <v>58</v>
      </c>
      <c r="BK58897" s="98" t="s">
        <v>70</v>
      </c>
    </row>
    <row r="58898" spans="17:63" ht="29.25" customHeight="1" x14ac:dyDescent="0.2">
      <c r="Q58898" s="92" t="s">
        <v>50</v>
      </c>
      <c r="BF58898" s="101" t="s">
        <v>58</v>
      </c>
      <c r="BK58898" s="98" t="s">
        <v>70</v>
      </c>
    </row>
    <row r="58899" spans="17:63" ht="29.25" customHeight="1" x14ac:dyDescent="0.2">
      <c r="Q58899" s="92" t="s">
        <v>50</v>
      </c>
      <c r="BF58899" s="101" t="s">
        <v>58</v>
      </c>
      <c r="BK58899" s="98" t="s">
        <v>70</v>
      </c>
    </row>
    <row r="58900" spans="17:63" ht="29.25" customHeight="1" x14ac:dyDescent="0.2">
      <c r="Q58900" s="92" t="s">
        <v>50</v>
      </c>
      <c r="BF58900" s="101" t="s">
        <v>58</v>
      </c>
      <c r="BK58900" s="98" t="s">
        <v>70</v>
      </c>
    </row>
    <row r="58901" spans="17:63" ht="29.25" customHeight="1" x14ac:dyDescent="0.2">
      <c r="Q58901" s="92" t="s">
        <v>50</v>
      </c>
      <c r="BF58901" s="101" t="s">
        <v>58</v>
      </c>
      <c r="BK58901" s="98" t="s">
        <v>70</v>
      </c>
    </row>
    <row r="58902" spans="17:63" ht="29.25" customHeight="1" x14ac:dyDescent="0.2">
      <c r="Q58902" s="92" t="s">
        <v>50</v>
      </c>
      <c r="BF58902" s="101" t="s">
        <v>58</v>
      </c>
      <c r="BK58902" s="98" t="s">
        <v>70</v>
      </c>
    </row>
    <row r="58903" spans="17:63" ht="29.25" customHeight="1" x14ac:dyDescent="0.2">
      <c r="Q58903" s="92" t="s">
        <v>50</v>
      </c>
      <c r="BF58903" s="101" t="s">
        <v>58</v>
      </c>
      <c r="BK58903" s="98" t="s">
        <v>70</v>
      </c>
    </row>
    <row r="58904" spans="17:63" ht="29.25" customHeight="1" x14ac:dyDescent="0.2">
      <c r="Q58904" s="92" t="s">
        <v>50</v>
      </c>
      <c r="BF58904" s="101" t="s">
        <v>58</v>
      </c>
      <c r="BK58904" s="98" t="s">
        <v>70</v>
      </c>
    </row>
    <row r="58905" spans="17:63" ht="29.25" customHeight="1" x14ac:dyDescent="0.2">
      <c r="Q58905" s="92" t="s">
        <v>50</v>
      </c>
      <c r="BF58905" s="101" t="s">
        <v>58</v>
      </c>
      <c r="BK58905" s="98" t="s">
        <v>70</v>
      </c>
    </row>
    <row r="58906" spans="17:63" ht="29.25" customHeight="1" x14ac:dyDescent="0.2">
      <c r="Q58906" s="92" t="s">
        <v>50</v>
      </c>
      <c r="BF58906" s="101" t="s">
        <v>58</v>
      </c>
      <c r="BK58906" s="98" t="s">
        <v>70</v>
      </c>
    </row>
    <row r="58907" spans="17:63" ht="29.25" customHeight="1" x14ac:dyDescent="0.2">
      <c r="Q58907" s="92" t="s">
        <v>50</v>
      </c>
      <c r="BF58907" s="101" t="s">
        <v>58</v>
      </c>
      <c r="BK58907" s="98" t="s">
        <v>70</v>
      </c>
    </row>
    <row r="58908" spans="17:63" ht="29.25" customHeight="1" x14ac:dyDescent="0.2">
      <c r="Q58908" s="92" t="s">
        <v>50</v>
      </c>
      <c r="BF58908" s="101" t="s">
        <v>58</v>
      </c>
      <c r="BK58908" s="98" t="s">
        <v>70</v>
      </c>
    </row>
    <row r="58909" spans="17:63" ht="29.25" customHeight="1" x14ac:dyDescent="0.2">
      <c r="Q58909" s="92" t="s">
        <v>50</v>
      </c>
      <c r="BF58909" s="101" t="s">
        <v>58</v>
      </c>
      <c r="BK58909" s="98" t="s">
        <v>70</v>
      </c>
    </row>
    <row r="58910" spans="17:63" ht="29.25" customHeight="1" x14ac:dyDescent="0.2">
      <c r="Q58910" s="92" t="s">
        <v>50</v>
      </c>
      <c r="BF58910" s="101" t="s">
        <v>58</v>
      </c>
      <c r="BK58910" s="98" t="s">
        <v>70</v>
      </c>
    </row>
    <row r="58911" spans="17:63" ht="29.25" customHeight="1" x14ac:dyDescent="0.2">
      <c r="Q58911" s="92" t="s">
        <v>50</v>
      </c>
      <c r="BF58911" s="101" t="s">
        <v>58</v>
      </c>
      <c r="BK58911" s="98" t="s">
        <v>70</v>
      </c>
    </row>
    <row r="58912" spans="17:63" ht="29.25" customHeight="1" x14ac:dyDescent="0.2">
      <c r="Q58912" s="92" t="s">
        <v>50</v>
      </c>
      <c r="BF58912" s="101" t="s">
        <v>58</v>
      </c>
      <c r="BK58912" s="98" t="s">
        <v>70</v>
      </c>
    </row>
    <row r="58913" spans="17:63" ht="29.25" customHeight="1" x14ac:dyDescent="0.2">
      <c r="Q58913" s="92" t="s">
        <v>50</v>
      </c>
      <c r="BF58913" s="101" t="s">
        <v>58</v>
      </c>
      <c r="BK58913" s="98" t="s">
        <v>70</v>
      </c>
    </row>
    <row r="58914" spans="17:63" ht="29.25" customHeight="1" x14ac:dyDescent="0.2">
      <c r="Q58914" s="92" t="s">
        <v>50</v>
      </c>
      <c r="BF58914" s="101" t="s">
        <v>58</v>
      </c>
      <c r="BK58914" s="98" t="s">
        <v>70</v>
      </c>
    </row>
    <row r="58915" spans="17:63" ht="29.25" customHeight="1" x14ac:dyDescent="0.2">
      <c r="Q58915" s="92" t="s">
        <v>50</v>
      </c>
      <c r="BF58915" s="101" t="s">
        <v>58</v>
      </c>
      <c r="BK58915" s="98" t="s">
        <v>70</v>
      </c>
    </row>
    <row r="58916" spans="17:63" ht="29.25" customHeight="1" x14ac:dyDescent="0.2">
      <c r="Q58916" s="92" t="s">
        <v>50</v>
      </c>
      <c r="BF58916" s="101" t="s">
        <v>58</v>
      </c>
      <c r="BK58916" s="98" t="s">
        <v>70</v>
      </c>
    </row>
    <row r="58917" spans="17:63" ht="29.25" customHeight="1" x14ac:dyDescent="0.2">
      <c r="Q58917" s="92" t="s">
        <v>50</v>
      </c>
      <c r="BF58917" s="101" t="s">
        <v>58</v>
      </c>
      <c r="BK58917" s="98" t="s">
        <v>70</v>
      </c>
    </row>
    <row r="58918" spans="17:63" ht="29.25" customHeight="1" x14ac:dyDescent="0.2">
      <c r="Q58918" s="92" t="s">
        <v>50</v>
      </c>
      <c r="BF58918" s="101" t="s">
        <v>58</v>
      </c>
      <c r="BK58918" s="98" t="s">
        <v>70</v>
      </c>
    </row>
    <row r="58919" spans="17:63" ht="29.25" customHeight="1" x14ac:dyDescent="0.2">
      <c r="Q58919" s="92" t="s">
        <v>50</v>
      </c>
      <c r="BF58919" s="101" t="s">
        <v>58</v>
      </c>
      <c r="BK58919" s="98" t="s">
        <v>70</v>
      </c>
    </row>
    <row r="58920" spans="17:63" ht="29.25" customHeight="1" x14ac:dyDescent="0.2">
      <c r="Q58920" s="92" t="s">
        <v>50</v>
      </c>
      <c r="BF58920" s="101" t="s">
        <v>58</v>
      </c>
      <c r="BK58920" s="98" t="s">
        <v>70</v>
      </c>
    </row>
    <row r="58921" spans="17:63" ht="29.25" customHeight="1" x14ac:dyDescent="0.2">
      <c r="Q58921" s="92" t="s">
        <v>50</v>
      </c>
      <c r="BF58921" s="101" t="s">
        <v>58</v>
      </c>
      <c r="BK58921" s="98" t="s">
        <v>70</v>
      </c>
    </row>
    <row r="58922" spans="17:63" ht="29.25" customHeight="1" x14ac:dyDescent="0.2">
      <c r="Q58922" s="92" t="s">
        <v>50</v>
      </c>
      <c r="BF58922" s="101" t="s">
        <v>58</v>
      </c>
      <c r="BK58922" s="98" t="s">
        <v>70</v>
      </c>
    </row>
    <row r="58923" spans="17:63" ht="29.25" customHeight="1" x14ac:dyDescent="0.2">
      <c r="Q58923" s="92" t="s">
        <v>50</v>
      </c>
      <c r="BF58923" s="101" t="s">
        <v>58</v>
      </c>
      <c r="BK58923" s="98" t="s">
        <v>70</v>
      </c>
    </row>
    <row r="58924" spans="17:63" ht="29.25" customHeight="1" x14ac:dyDescent="0.2">
      <c r="Q58924" s="92" t="s">
        <v>50</v>
      </c>
      <c r="BF58924" s="101" t="s">
        <v>58</v>
      </c>
      <c r="BK58924" s="98" t="s">
        <v>70</v>
      </c>
    </row>
    <row r="58925" spans="17:63" ht="29.25" customHeight="1" x14ac:dyDescent="0.2">
      <c r="Q58925" s="92" t="s">
        <v>50</v>
      </c>
      <c r="BF58925" s="101" t="s">
        <v>58</v>
      </c>
      <c r="BK58925" s="98" t="s">
        <v>70</v>
      </c>
    </row>
    <row r="58926" spans="17:63" ht="29.25" customHeight="1" x14ac:dyDescent="0.2">
      <c r="Q58926" s="92" t="s">
        <v>50</v>
      </c>
      <c r="BF58926" s="101" t="s">
        <v>58</v>
      </c>
      <c r="BK58926" s="98" t="s">
        <v>70</v>
      </c>
    </row>
    <row r="58927" spans="17:63" ht="29.25" customHeight="1" x14ac:dyDescent="0.2">
      <c r="Q58927" s="92" t="s">
        <v>50</v>
      </c>
      <c r="BF58927" s="101" t="s">
        <v>58</v>
      </c>
      <c r="BK58927" s="98" t="s">
        <v>70</v>
      </c>
    </row>
    <row r="58928" spans="17:63" ht="29.25" customHeight="1" x14ac:dyDescent="0.2">
      <c r="Q58928" s="92" t="s">
        <v>50</v>
      </c>
      <c r="BF58928" s="101" t="s">
        <v>58</v>
      </c>
      <c r="BK58928" s="98" t="s">
        <v>70</v>
      </c>
    </row>
    <row r="58929" spans="17:63" ht="29.25" customHeight="1" x14ac:dyDescent="0.2">
      <c r="Q58929" s="92" t="s">
        <v>50</v>
      </c>
      <c r="BF58929" s="101" t="s">
        <v>58</v>
      </c>
      <c r="BK58929" s="98" t="s">
        <v>70</v>
      </c>
    </row>
    <row r="58930" spans="17:63" ht="29.25" customHeight="1" x14ac:dyDescent="0.2">
      <c r="Q58930" s="92" t="s">
        <v>50</v>
      </c>
      <c r="BF58930" s="101" t="s">
        <v>58</v>
      </c>
      <c r="BK58930" s="98" t="s">
        <v>70</v>
      </c>
    </row>
    <row r="58931" spans="17:63" ht="29.25" customHeight="1" x14ac:dyDescent="0.2">
      <c r="Q58931" s="92" t="s">
        <v>50</v>
      </c>
      <c r="BF58931" s="101" t="s">
        <v>58</v>
      </c>
      <c r="BK58931" s="98" t="s">
        <v>70</v>
      </c>
    </row>
    <row r="58932" spans="17:63" ht="29.25" customHeight="1" x14ac:dyDescent="0.2">
      <c r="Q58932" s="92" t="s">
        <v>50</v>
      </c>
      <c r="BF58932" s="101" t="s">
        <v>58</v>
      </c>
      <c r="BK58932" s="98" t="s">
        <v>70</v>
      </c>
    </row>
    <row r="58933" spans="17:63" ht="29.25" customHeight="1" x14ac:dyDescent="0.2">
      <c r="Q58933" s="92" t="s">
        <v>50</v>
      </c>
      <c r="BF58933" s="101" t="s">
        <v>58</v>
      </c>
      <c r="BK58933" s="98" t="s">
        <v>70</v>
      </c>
    </row>
    <row r="58934" spans="17:63" ht="29.25" customHeight="1" x14ac:dyDescent="0.2">
      <c r="Q58934" s="92" t="s">
        <v>50</v>
      </c>
      <c r="BF58934" s="101" t="s">
        <v>58</v>
      </c>
      <c r="BK58934" s="98" t="s">
        <v>70</v>
      </c>
    </row>
    <row r="58935" spans="17:63" ht="29.25" customHeight="1" x14ac:dyDescent="0.2">
      <c r="Q58935" s="92" t="s">
        <v>50</v>
      </c>
      <c r="BF58935" s="101" t="s">
        <v>58</v>
      </c>
      <c r="BK58935" s="98" t="s">
        <v>70</v>
      </c>
    </row>
    <row r="58936" spans="17:63" ht="29.25" customHeight="1" x14ac:dyDescent="0.2">
      <c r="Q58936" s="92" t="s">
        <v>50</v>
      </c>
      <c r="BF58936" s="101" t="s">
        <v>58</v>
      </c>
      <c r="BK58936" s="98" t="s">
        <v>70</v>
      </c>
    </row>
    <row r="58937" spans="17:63" ht="29.25" customHeight="1" x14ac:dyDescent="0.2">
      <c r="Q58937" s="92" t="s">
        <v>50</v>
      </c>
      <c r="BF58937" s="101" t="s">
        <v>58</v>
      </c>
      <c r="BK58937" s="98" t="s">
        <v>70</v>
      </c>
    </row>
    <row r="58938" spans="17:63" ht="29.25" customHeight="1" x14ac:dyDescent="0.2">
      <c r="Q58938" s="92" t="s">
        <v>50</v>
      </c>
      <c r="BF58938" s="101" t="s">
        <v>58</v>
      </c>
      <c r="BK58938" s="98" t="s">
        <v>70</v>
      </c>
    </row>
    <row r="58939" spans="17:63" ht="29.25" customHeight="1" x14ac:dyDescent="0.2">
      <c r="Q58939" s="92" t="s">
        <v>50</v>
      </c>
      <c r="BF58939" s="101" t="s">
        <v>58</v>
      </c>
      <c r="BK58939" s="98" t="s">
        <v>70</v>
      </c>
    </row>
    <row r="58940" spans="17:63" ht="29.25" customHeight="1" x14ac:dyDescent="0.2">
      <c r="Q58940" s="92" t="s">
        <v>50</v>
      </c>
      <c r="BF58940" s="101" t="s">
        <v>58</v>
      </c>
      <c r="BK58940" s="98" t="s">
        <v>70</v>
      </c>
    </row>
    <row r="58941" spans="17:63" ht="29.25" customHeight="1" x14ac:dyDescent="0.2">
      <c r="Q58941" s="92" t="s">
        <v>50</v>
      </c>
      <c r="BF58941" s="101" t="s">
        <v>58</v>
      </c>
      <c r="BK58941" s="98" t="s">
        <v>70</v>
      </c>
    </row>
    <row r="58942" spans="17:63" ht="29.25" customHeight="1" x14ac:dyDescent="0.2">
      <c r="Q58942" s="92" t="s">
        <v>50</v>
      </c>
      <c r="BF58942" s="101" t="s">
        <v>58</v>
      </c>
      <c r="BK58942" s="98" t="s">
        <v>70</v>
      </c>
    </row>
    <row r="58943" spans="17:63" ht="29.25" customHeight="1" x14ac:dyDescent="0.2">
      <c r="Q58943" s="92" t="s">
        <v>50</v>
      </c>
      <c r="BF58943" s="101" t="s">
        <v>58</v>
      </c>
      <c r="BK58943" s="98" t="s">
        <v>70</v>
      </c>
    </row>
    <row r="58944" spans="17:63" ht="29.25" customHeight="1" x14ac:dyDescent="0.2">
      <c r="Q58944" s="92" t="s">
        <v>50</v>
      </c>
      <c r="BF58944" s="101" t="s">
        <v>58</v>
      </c>
      <c r="BK58944" s="98" t="s">
        <v>70</v>
      </c>
    </row>
    <row r="58945" spans="17:63" ht="29.25" customHeight="1" x14ac:dyDescent="0.2">
      <c r="Q58945" s="92" t="s">
        <v>50</v>
      </c>
      <c r="BF58945" s="101" t="s">
        <v>58</v>
      </c>
      <c r="BK58945" s="98" t="s">
        <v>70</v>
      </c>
    </row>
    <row r="58946" spans="17:63" ht="29.25" customHeight="1" x14ac:dyDescent="0.2">
      <c r="Q58946" s="92" t="s">
        <v>50</v>
      </c>
      <c r="BF58946" s="101" t="s">
        <v>58</v>
      </c>
      <c r="BK58946" s="98" t="s">
        <v>70</v>
      </c>
    </row>
    <row r="58947" spans="17:63" ht="29.25" customHeight="1" x14ac:dyDescent="0.2">
      <c r="Q58947" s="92" t="s">
        <v>50</v>
      </c>
      <c r="BF58947" s="101" t="s">
        <v>58</v>
      </c>
      <c r="BK58947" s="98" t="s">
        <v>70</v>
      </c>
    </row>
    <row r="58948" spans="17:63" ht="29.25" customHeight="1" x14ac:dyDescent="0.2">
      <c r="Q58948" s="92" t="s">
        <v>50</v>
      </c>
      <c r="BF58948" s="101" t="s">
        <v>58</v>
      </c>
      <c r="BK58948" s="98" t="s">
        <v>70</v>
      </c>
    </row>
    <row r="58949" spans="17:63" ht="29.25" customHeight="1" x14ac:dyDescent="0.2">
      <c r="Q58949" s="92" t="s">
        <v>50</v>
      </c>
      <c r="BF58949" s="101" t="s">
        <v>58</v>
      </c>
      <c r="BK58949" s="98" t="s">
        <v>70</v>
      </c>
    </row>
    <row r="58950" spans="17:63" ht="29.25" customHeight="1" x14ac:dyDescent="0.2">
      <c r="Q58950" s="92" t="s">
        <v>50</v>
      </c>
      <c r="BF58950" s="101" t="s">
        <v>58</v>
      </c>
      <c r="BK58950" s="98" t="s">
        <v>70</v>
      </c>
    </row>
    <row r="58951" spans="17:63" ht="29.25" customHeight="1" x14ac:dyDescent="0.2">
      <c r="Q58951" s="92" t="s">
        <v>50</v>
      </c>
      <c r="BF58951" s="101" t="s">
        <v>58</v>
      </c>
      <c r="BK58951" s="98" t="s">
        <v>70</v>
      </c>
    </row>
    <row r="58952" spans="17:63" ht="29.25" customHeight="1" x14ac:dyDescent="0.2">
      <c r="Q58952" s="92" t="s">
        <v>50</v>
      </c>
      <c r="BF58952" s="101" t="s">
        <v>58</v>
      </c>
      <c r="BK58952" s="98" t="s">
        <v>70</v>
      </c>
    </row>
    <row r="58953" spans="17:63" ht="29.25" customHeight="1" x14ac:dyDescent="0.2">
      <c r="Q58953" s="92" t="s">
        <v>50</v>
      </c>
      <c r="BF58953" s="101" t="s">
        <v>58</v>
      </c>
      <c r="BK58953" s="98" t="s">
        <v>70</v>
      </c>
    </row>
    <row r="58954" spans="17:63" ht="29.25" customHeight="1" x14ac:dyDescent="0.2">
      <c r="Q58954" s="92" t="s">
        <v>50</v>
      </c>
      <c r="BF58954" s="101" t="s">
        <v>58</v>
      </c>
      <c r="BK58954" s="98" t="s">
        <v>70</v>
      </c>
    </row>
    <row r="58955" spans="17:63" ht="29.25" customHeight="1" x14ac:dyDescent="0.2">
      <c r="Q58955" s="92" t="s">
        <v>50</v>
      </c>
      <c r="BF58955" s="101" t="s">
        <v>58</v>
      </c>
      <c r="BK58955" s="98" t="s">
        <v>70</v>
      </c>
    </row>
    <row r="58956" spans="17:63" ht="29.25" customHeight="1" x14ac:dyDescent="0.2">
      <c r="Q58956" s="92" t="s">
        <v>50</v>
      </c>
      <c r="BF58956" s="101" t="s">
        <v>58</v>
      </c>
      <c r="BK58956" s="98" t="s">
        <v>70</v>
      </c>
    </row>
    <row r="58957" spans="17:63" ht="29.25" customHeight="1" x14ac:dyDescent="0.2">
      <c r="Q58957" s="92" t="s">
        <v>50</v>
      </c>
      <c r="BF58957" s="101" t="s">
        <v>58</v>
      </c>
      <c r="BK58957" s="98" t="s">
        <v>70</v>
      </c>
    </row>
    <row r="58958" spans="17:63" ht="29.25" customHeight="1" x14ac:dyDescent="0.2">
      <c r="Q58958" s="92" t="s">
        <v>50</v>
      </c>
      <c r="BF58958" s="101" t="s">
        <v>58</v>
      </c>
      <c r="BK58958" s="98" t="s">
        <v>70</v>
      </c>
    </row>
    <row r="58959" spans="17:63" ht="29.25" customHeight="1" x14ac:dyDescent="0.2">
      <c r="Q58959" s="92" t="s">
        <v>50</v>
      </c>
      <c r="BF58959" s="101" t="s">
        <v>58</v>
      </c>
      <c r="BK58959" s="98" t="s">
        <v>70</v>
      </c>
    </row>
    <row r="58960" spans="17:63" ht="29.25" customHeight="1" x14ac:dyDescent="0.2">
      <c r="Q58960" s="92" t="s">
        <v>50</v>
      </c>
      <c r="BF58960" s="101" t="s">
        <v>58</v>
      </c>
      <c r="BK58960" s="98" t="s">
        <v>70</v>
      </c>
    </row>
    <row r="58961" spans="17:63" ht="29.25" customHeight="1" x14ac:dyDescent="0.2">
      <c r="Q58961" s="92" t="s">
        <v>50</v>
      </c>
      <c r="BF58961" s="101" t="s">
        <v>58</v>
      </c>
      <c r="BK58961" s="98" t="s">
        <v>70</v>
      </c>
    </row>
    <row r="58962" spans="17:63" ht="29.25" customHeight="1" x14ac:dyDescent="0.2">
      <c r="Q58962" s="92" t="s">
        <v>50</v>
      </c>
      <c r="BF58962" s="101" t="s">
        <v>58</v>
      </c>
      <c r="BK58962" s="98" t="s">
        <v>70</v>
      </c>
    </row>
    <row r="58963" spans="17:63" ht="29.25" customHeight="1" x14ac:dyDescent="0.2">
      <c r="Q58963" s="92" t="s">
        <v>50</v>
      </c>
      <c r="BF58963" s="101" t="s">
        <v>58</v>
      </c>
      <c r="BK58963" s="98" t="s">
        <v>70</v>
      </c>
    </row>
    <row r="58964" spans="17:63" ht="29.25" customHeight="1" x14ac:dyDescent="0.2">
      <c r="Q58964" s="92" t="s">
        <v>50</v>
      </c>
      <c r="BF58964" s="101" t="s">
        <v>58</v>
      </c>
      <c r="BK58964" s="98" t="s">
        <v>70</v>
      </c>
    </row>
    <row r="58965" spans="17:63" ht="29.25" customHeight="1" x14ac:dyDescent="0.2">
      <c r="Q58965" s="92" t="s">
        <v>50</v>
      </c>
      <c r="BF58965" s="101" t="s">
        <v>58</v>
      </c>
      <c r="BK58965" s="98" t="s">
        <v>70</v>
      </c>
    </row>
    <row r="58966" spans="17:63" ht="29.25" customHeight="1" x14ac:dyDescent="0.2">
      <c r="Q58966" s="92" t="s">
        <v>50</v>
      </c>
      <c r="BF58966" s="101" t="s">
        <v>58</v>
      </c>
      <c r="BK58966" s="98" t="s">
        <v>70</v>
      </c>
    </row>
    <row r="58967" spans="17:63" ht="29.25" customHeight="1" x14ac:dyDescent="0.2">
      <c r="Q58967" s="92" t="s">
        <v>50</v>
      </c>
      <c r="BF58967" s="101" t="s">
        <v>58</v>
      </c>
      <c r="BK58967" s="98" t="s">
        <v>70</v>
      </c>
    </row>
    <row r="58968" spans="17:63" ht="29.25" customHeight="1" x14ac:dyDescent="0.2">
      <c r="Q58968" s="92" t="s">
        <v>50</v>
      </c>
      <c r="BF58968" s="101" t="s">
        <v>58</v>
      </c>
      <c r="BK58968" s="98" t="s">
        <v>70</v>
      </c>
    </row>
    <row r="58969" spans="17:63" ht="29.25" customHeight="1" x14ac:dyDescent="0.2">
      <c r="Q58969" s="92" t="s">
        <v>50</v>
      </c>
      <c r="BF58969" s="101" t="s">
        <v>58</v>
      </c>
      <c r="BK58969" s="98" t="s">
        <v>70</v>
      </c>
    </row>
    <row r="58970" spans="17:63" ht="29.25" customHeight="1" x14ac:dyDescent="0.2">
      <c r="Q58970" s="92" t="s">
        <v>50</v>
      </c>
      <c r="BF58970" s="101" t="s">
        <v>58</v>
      </c>
      <c r="BK58970" s="98" t="s">
        <v>70</v>
      </c>
    </row>
    <row r="58971" spans="17:63" ht="29.25" customHeight="1" x14ac:dyDescent="0.2">
      <c r="Q58971" s="92" t="s">
        <v>50</v>
      </c>
      <c r="BF58971" s="101" t="s">
        <v>58</v>
      </c>
      <c r="BK58971" s="98" t="s">
        <v>70</v>
      </c>
    </row>
    <row r="58972" spans="17:63" ht="29.25" customHeight="1" x14ac:dyDescent="0.2">
      <c r="Q58972" s="92" t="s">
        <v>50</v>
      </c>
      <c r="BF58972" s="101" t="s">
        <v>58</v>
      </c>
      <c r="BK58972" s="98" t="s">
        <v>70</v>
      </c>
    </row>
    <row r="58973" spans="17:63" ht="29.25" customHeight="1" x14ac:dyDescent="0.2">
      <c r="Q58973" s="92" t="s">
        <v>50</v>
      </c>
      <c r="BF58973" s="101" t="s">
        <v>58</v>
      </c>
      <c r="BK58973" s="98" t="s">
        <v>70</v>
      </c>
    </row>
    <row r="58974" spans="17:63" ht="29.25" customHeight="1" x14ac:dyDescent="0.2">
      <c r="Q58974" s="92" t="s">
        <v>50</v>
      </c>
      <c r="BF58974" s="101" t="s">
        <v>58</v>
      </c>
      <c r="BK58974" s="98" t="s">
        <v>70</v>
      </c>
    </row>
    <row r="58975" spans="17:63" ht="29.25" customHeight="1" x14ac:dyDescent="0.2">
      <c r="Q58975" s="92" t="s">
        <v>50</v>
      </c>
      <c r="BF58975" s="101" t="s">
        <v>58</v>
      </c>
      <c r="BK58975" s="98" t="s">
        <v>70</v>
      </c>
    </row>
    <row r="58976" spans="17:63" ht="29.25" customHeight="1" x14ac:dyDescent="0.2">
      <c r="Q58976" s="92" t="s">
        <v>50</v>
      </c>
      <c r="BF58976" s="101" t="s">
        <v>58</v>
      </c>
      <c r="BK58976" s="98" t="s">
        <v>70</v>
      </c>
    </row>
    <row r="58977" spans="17:63" ht="29.25" customHeight="1" x14ac:dyDescent="0.2">
      <c r="Q58977" s="92" t="s">
        <v>50</v>
      </c>
      <c r="BF58977" s="101" t="s">
        <v>58</v>
      </c>
      <c r="BK58977" s="98" t="s">
        <v>70</v>
      </c>
    </row>
    <row r="58978" spans="17:63" ht="29.25" customHeight="1" x14ac:dyDescent="0.2">
      <c r="Q58978" s="92" t="s">
        <v>50</v>
      </c>
      <c r="BF58978" s="101" t="s">
        <v>58</v>
      </c>
      <c r="BK58978" s="98" t="s">
        <v>70</v>
      </c>
    </row>
    <row r="58979" spans="17:63" ht="29.25" customHeight="1" x14ac:dyDescent="0.2">
      <c r="Q58979" s="92" t="s">
        <v>50</v>
      </c>
      <c r="BF58979" s="101" t="s">
        <v>58</v>
      </c>
      <c r="BK58979" s="98" t="s">
        <v>70</v>
      </c>
    </row>
    <row r="58980" spans="17:63" ht="29.25" customHeight="1" x14ac:dyDescent="0.2">
      <c r="Q58980" s="92" t="s">
        <v>50</v>
      </c>
      <c r="BF58980" s="101" t="s">
        <v>58</v>
      </c>
      <c r="BK58980" s="98" t="s">
        <v>70</v>
      </c>
    </row>
    <row r="58981" spans="17:63" ht="29.25" customHeight="1" x14ac:dyDescent="0.2">
      <c r="Q58981" s="92" t="s">
        <v>50</v>
      </c>
      <c r="BF58981" s="101" t="s">
        <v>58</v>
      </c>
      <c r="BK58981" s="98" t="s">
        <v>70</v>
      </c>
    </row>
    <row r="58982" spans="17:63" ht="29.25" customHeight="1" x14ac:dyDescent="0.2">
      <c r="Q58982" s="92" t="s">
        <v>50</v>
      </c>
      <c r="BF58982" s="101" t="s">
        <v>58</v>
      </c>
      <c r="BK58982" s="98" t="s">
        <v>70</v>
      </c>
    </row>
    <row r="58983" spans="17:63" ht="29.25" customHeight="1" x14ac:dyDescent="0.2">
      <c r="Q58983" s="92" t="s">
        <v>50</v>
      </c>
      <c r="BF58983" s="101" t="s">
        <v>58</v>
      </c>
      <c r="BK58983" s="98" t="s">
        <v>70</v>
      </c>
    </row>
    <row r="58984" spans="17:63" ht="29.25" customHeight="1" x14ac:dyDescent="0.2">
      <c r="Q58984" s="92" t="s">
        <v>50</v>
      </c>
      <c r="BF58984" s="101" t="s">
        <v>58</v>
      </c>
      <c r="BK58984" s="98" t="s">
        <v>70</v>
      </c>
    </row>
    <row r="58985" spans="17:63" ht="29.25" customHeight="1" x14ac:dyDescent="0.2">
      <c r="Q58985" s="92" t="s">
        <v>50</v>
      </c>
      <c r="BF58985" s="101" t="s">
        <v>58</v>
      </c>
      <c r="BK58985" s="98" t="s">
        <v>70</v>
      </c>
    </row>
    <row r="58986" spans="17:63" ht="29.25" customHeight="1" x14ac:dyDescent="0.2">
      <c r="Q58986" s="92" t="s">
        <v>50</v>
      </c>
      <c r="BF58986" s="101" t="s">
        <v>58</v>
      </c>
      <c r="BK58986" s="98" t="s">
        <v>70</v>
      </c>
    </row>
    <row r="58987" spans="17:63" ht="29.25" customHeight="1" x14ac:dyDescent="0.2">
      <c r="Q58987" s="92" t="s">
        <v>50</v>
      </c>
      <c r="BF58987" s="101" t="s">
        <v>58</v>
      </c>
      <c r="BK58987" s="98" t="s">
        <v>70</v>
      </c>
    </row>
    <row r="58988" spans="17:63" ht="29.25" customHeight="1" x14ac:dyDescent="0.2">
      <c r="Q58988" s="92" t="s">
        <v>50</v>
      </c>
      <c r="BF58988" s="101" t="s">
        <v>58</v>
      </c>
      <c r="BK58988" s="98" t="s">
        <v>70</v>
      </c>
    </row>
    <row r="58989" spans="17:63" ht="29.25" customHeight="1" x14ac:dyDescent="0.2">
      <c r="Q58989" s="92" t="s">
        <v>50</v>
      </c>
      <c r="BF58989" s="101" t="s">
        <v>58</v>
      </c>
      <c r="BK58989" s="98" t="s">
        <v>70</v>
      </c>
    </row>
    <row r="58990" spans="17:63" ht="29.25" customHeight="1" x14ac:dyDescent="0.2">
      <c r="Q58990" s="92" t="s">
        <v>50</v>
      </c>
      <c r="BF58990" s="101" t="s">
        <v>58</v>
      </c>
      <c r="BK58990" s="98" t="s">
        <v>70</v>
      </c>
    </row>
    <row r="58991" spans="17:63" ht="29.25" customHeight="1" x14ac:dyDescent="0.2">
      <c r="Q58991" s="92" t="s">
        <v>50</v>
      </c>
      <c r="BF58991" s="101" t="s">
        <v>58</v>
      </c>
      <c r="BK58991" s="98" t="s">
        <v>70</v>
      </c>
    </row>
    <row r="58992" spans="17:63" ht="29.25" customHeight="1" x14ac:dyDescent="0.2">
      <c r="Q58992" s="92" t="s">
        <v>50</v>
      </c>
      <c r="BF58992" s="101" t="s">
        <v>58</v>
      </c>
      <c r="BK58992" s="98" t="s">
        <v>70</v>
      </c>
    </row>
    <row r="58993" spans="17:63" ht="29.25" customHeight="1" x14ac:dyDescent="0.2">
      <c r="Q58993" s="92" t="s">
        <v>50</v>
      </c>
      <c r="BF58993" s="101" t="s">
        <v>58</v>
      </c>
      <c r="BK58993" s="98" t="s">
        <v>70</v>
      </c>
    </row>
    <row r="58994" spans="17:63" ht="29.25" customHeight="1" x14ac:dyDescent="0.2">
      <c r="Q58994" s="92" t="s">
        <v>50</v>
      </c>
      <c r="BF58994" s="101" t="s">
        <v>58</v>
      </c>
      <c r="BK58994" s="98" t="s">
        <v>70</v>
      </c>
    </row>
    <row r="58995" spans="17:63" ht="29.25" customHeight="1" x14ac:dyDescent="0.2">
      <c r="Q58995" s="92" t="s">
        <v>50</v>
      </c>
      <c r="BF58995" s="101" t="s">
        <v>58</v>
      </c>
      <c r="BK58995" s="98" t="s">
        <v>70</v>
      </c>
    </row>
    <row r="58996" spans="17:63" ht="29.25" customHeight="1" x14ac:dyDescent="0.2">
      <c r="Q58996" s="92" t="s">
        <v>50</v>
      </c>
      <c r="BF58996" s="101" t="s">
        <v>58</v>
      </c>
      <c r="BK58996" s="98" t="s">
        <v>70</v>
      </c>
    </row>
    <row r="58997" spans="17:63" ht="29.25" customHeight="1" x14ac:dyDescent="0.2">
      <c r="Q58997" s="92" t="s">
        <v>50</v>
      </c>
      <c r="BF58997" s="101" t="s">
        <v>58</v>
      </c>
      <c r="BK58997" s="98" t="s">
        <v>70</v>
      </c>
    </row>
    <row r="58998" spans="17:63" ht="29.25" customHeight="1" x14ac:dyDescent="0.2">
      <c r="Q58998" s="92" t="s">
        <v>50</v>
      </c>
      <c r="BF58998" s="101" t="s">
        <v>58</v>
      </c>
      <c r="BK58998" s="98" t="s">
        <v>70</v>
      </c>
    </row>
    <row r="58999" spans="17:63" ht="29.25" customHeight="1" x14ac:dyDescent="0.2">
      <c r="Q58999" s="92" t="s">
        <v>50</v>
      </c>
      <c r="BF58999" s="101" t="s">
        <v>58</v>
      </c>
      <c r="BK58999" s="98" t="s">
        <v>70</v>
      </c>
    </row>
    <row r="59000" spans="17:63" ht="29.25" customHeight="1" x14ac:dyDescent="0.2">
      <c r="Q59000" s="92" t="s">
        <v>50</v>
      </c>
      <c r="BF59000" s="101" t="s">
        <v>58</v>
      </c>
      <c r="BK59000" s="98" t="s">
        <v>70</v>
      </c>
    </row>
    <row r="59001" spans="17:63" ht="29.25" customHeight="1" x14ac:dyDescent="0.2">
      <c r="Q59001" s="92" t="s">
        <v>50</v>
      </c>
      <c r="BF59001" s="101" t="s">
        <v>58</v>
      </c>
      <c r="BK59001" s="98" t="s">
        <v>70</v>
      </c>
    </row>
    <row r="59002" spans="17:63" ht="29.25" customHeight="1" x14ac:dyDescent="0.2">
      <c r="Q59002" s="92" t="s">
        <v>50</v>
      </c>
      <c r="BF59002" s="101" t="s">
        <v>58</v>
      </c>
      <c r="BK59002" s="98" t="s">
        <v>70</v>
      </c>
    </row>
    <row r="59003" spans="17:63" ht="29.25" customHeight="1" x14ac:dyDescent="0.2">
      <c r="Q59003" s="92" t="s">
        <v>50</v>
      </c>
      <c r="BF59003" s="101" t="s">
        <v>58</v>
      </c>
      <c r="BK59003" s="98" t="s">
        <v>70</v>
      </c>
    </row>
    <row r="59004" spans="17:63" ht="29.25" customHeight="1" x14ac:dyDescent="0.2">
      <c r="Q59004" s="92" t="s">
        <v>50</v>
      </c>
      <c r="BF59004" s="101" t="s">
        <v>58</v>
      </c>
      <c r="BK59004" s="98" t="s">
        <v>70</v>
      </c>
    </row>
    <row r="59005" spans="17:63" ht="29.25" customHeight="1" x14ac:dyDescent="0.2">
      <c r="Q59005" s="92" t="s">
        <v>50</v>
      </c>
      <c r="BF59005" s="101" t="s">
        <v>58</v>
      </c>
      <c r="BK59005" s="98" t="s">
        <v>70</v>
      </c>
    </row>
    <row r="59006" spans="17:63" ht="29.25" customHeight="1" x14ac:dyDescent="0.2">
      <c r="Q59006" s="92" t="s">
        <v>50</v>
      </c>
      <c r="BF59006" s="101" t="s">
        <v>58</v>
      </c>
      <c r="BK59006" s="98" t="s">
        <v>70</v>
      </c>
    </row>
    <row r="59007" spans="17:63" ht="29.25" customHeight="1" x14ac:dyDescent="0.2">
      <c r="Q59007" s="92" t="s">
        <v>50</v>
      </c>
      <c r="BF59007" s="101" t="s">
        <v>58</v>
      </c>
      <c r="BK59007" s="98" t="s">
        <v>70</v>
      </c>
    </row>
    <row r="59008" spans="17:63" ht="29.25" customHeight="1" x14ac:dyDescent="0.2">
      <c r="Q59008" s="92" t="s">
        <v>50</v>
      </c>
      <c r="BF59008" s="101" t="s">
        <v>58</v>
      </c>
      <c r="BK59008" s="98" t="s">
        <v>70</v>
      </c>
    </row>
    <row r="59009" spans="17:63" ht="29.25" customHeight="1" x14ac:dyDescent="0.2">
      <c r="Q59009" s="92" t="s">
        <v>50</v>
      </c>
      <c r="BF59009" s="101" t="s">
        <v>58</v>
      </c>
      <c r="BK59009" s="98" t="s">
        <v>70</v>
      </c>
    </row>
    <row r="59010" spans="17:63" ht="29.25" customHeight="1" x14ac:dyDescent="0.2">
      <c r="Q59010" s="92" t="s">
        <v>50</v>
      </c>
      <c r="BF59010" s="101" t="s">
        <v>58</v>
      </c>
      <c r="BK59010" s="98" t="s">
        <v>70</v>
      </c>
    </row>
    <row r="59011" spans="17:63" ht="29.25" customHeight="1" x14ac:dyDescent="0.2">
      <c r="Q59011" s="92" t="s">
        <v>50</v>
      </c>
      <c r="BF59011" s="101" t="s">
        <v>58</v>
      </c>
      <c r="BK59011" s="98" t="s">
        <v>70</v>
      </c>
    </row>
    <row r="59012" spans="17:63" ht="29.25" customHeight="1" x14ac:dyDescent="0.2">
      <c r="Q59012" s="92" t="s">
        <v>50</v>
      </c>
      <c r="BF59012" s="101" t="s">
        <v>58</v>
      </c>
      <c r="BK59012" s="98" t="s">
        <v>70</v>
      </c>
    </row>
    <row r="59013" spans="17:63" ht="29.25" customHeight="1" x14ac:dyDescent="0.2">
      <c r="Q59013" s="92" t="s">
        <v>50</v>
      </c>
      <c r="BF59013" s="101" t="s">
        <v>58</v>
      </c>
      <c r="BK59013" s="98" t="s">
        <v>70</v>
      </c>
    </row>
    <row r="59014" spans="17:63" ht="29.25" customHeight="1" x14ac:dyDescent="0.2">
      <c r="Q59014" s="92" t="s">
        <v>50</v>
      </c>
      <c r="BF59014" s="101" t="s">
        <v>58</v>
      </c>
      <c r="BK59014" s="98" t="s">
        <v>70</v>
      </c>
    </row>
    <row r="59015" spans="17:63" ht="29.25" customHeight="1" x14ac:dyDescent="0.2">
      <c r="Q59015" s="92" t="s">
        <v>50</v>
      </c>
      <c r="BF59015" s="101" t="s">
        <v>58</v>
      </c>
      <c r="BK59015" s="98" t="s">
        <v>70</v>
      </c>
    </row>
    <row r="59016" spans="17:63" ht="29.25" customHeight="1" x14ac:dyDescent="0.2">
      <c r="Q59016" s="92" t="s">
        <v>50</v>
      </c>
      <c r="BF59016" s="101" t="s">
        <v>58</v>
      </c>
      <c r="BK59016" s="98" t="s">
        <v>70</v>
      </c>
    </row>
    <row r="59017" spans="17:63" ht="29.25" customHeight="1" x14ac:dyDescent="0.2">
      <c r="Q59017" s="92" t="s">
        <v>50</v>
      </c>
      <c r="BF59017" s="101" t="s">
        <v>58</v>
      </c>
      <c r="BK59017" s="98" t="s">
        <v>70</v>
      </c>
    </row>
    <row r="59018" spans="17:63" ht="29.25" customHeight="1" x14ac:dyDescent="0.2">
      <c r="Q59018" s="92" t="s">
        <v>50</v>
      </c>
      <c r="BF59018" s="101" t="s">
        <v>58</v>
      </c>
      <c r="BK59018" s="98" t="s">
        <v>70</v>
      </c>
    </row>
    <row r="59019" spans="17:63" ht="29.25" customHeight="1" x14ac:dyDescent="0.2">
      <c r="Q59019" s="92" t="s">
        <v>50</v>
      </c>
      <c r="BF59019" s="101" t="s">
        <v>58</v>
      </c>
      <c r="BK59019" s="98" t="s">
        <v>70</v>
      </c>
    </row>
    <row r="59020" spans="17:63" ht="29.25" customHeight="1" x14ac:dyDescent="0.2">
      <c r="Q59020" s="92" t="s">
        <v>50</v>
      </c>
      <c r="BF59020" s="101" t="s">
        <v>58</v>
      </c>
      <c r="BK59020" s="98" t="s">
        <v>70</v>
      </c>
    </row>
    <row r="59021" spans="17:63" ht="29.25" customHeight="1" x14ac:dyDescent="0.2">
      <c r="Q59021" s="92" t="s">
        <v>50</v>
      </c>
      <c r="BF59021" s="101" t="s">
        <v>58</v>
      </c>
      <c r="BK59021" s="98" t="s">
        <v>70</v>
      </c>
    </row>
    <row r="59022" spans="17:63" ht="29.25" customHeight="1" x14ac:dyDescent="0.2">
      <c r="Q59022" s="92" t="s">
        <v>50</v>
      </c>
      <c r="BF59022" s="101" t="s">
        <v>58</v>
      </c>
      <c r="BK59022" s="98" t="s">
        <v>70</v>
      </c>
    </row>
    <row r="59023" spans="17:63" ht="29.25" customHeight="1" x14ac:dyDescent="0.2">
      <c r="Q59023" s="92" t="s">
        <v>50</v>
      </c>
      <c r="BF59023" s="101" t="s">
        <v>58</v>
      </c>
      <c r="BK59023" s="98" t="s">
        <v>70</v>
      </c>
    </row>
    <row r="59024" spans="17:63" ht="29.25" customHeight="1" x14ac:dyDescent="0.2">
      <c r="Q59024" s="92" t="s">
        <v>50</v>
      </c>
      <c r="BF59024" s="101" t="s">
        <v>58</v>
      </c>
      <c r="BK59024" s="98" t="s">
        <v>70</v>
      </c>
    </row>
    <row r="59025" spans="17:63" ht="29.25" customHeight="1" x14ac:dyDescent="0.2">
      <c r="Q59025" s="92" t="s">
        <v>50</v>
      </c>
      <c r="BF59025" s="101" t="s">
        <v>58</v>
      </c>
      <c r="BK59025" s="98" t="s">
        <v>70</v>
      </c>
    </row>
    <row r="59026" spans="17:63" ht="29.25" customHeight="1" x14ac:dyDescent="0.2">
      <c r="Q59026" s="92" t="s">
        <v>50</v>
      </c>
      <c r="BF59026" s="101" t="s">
        <v>58</v>
      </c>
      <c r="BK59026" s="98" t="s">
        <v>70</v>
      </c>
    </row>
    <row r="59027" spans="17:63" ht="29.25" customHeight="1" x14ac:dyDescent="0.2">
      <c r="Q59027" s="92" t="s">
        <v>50</v>
      </c>
      <c r="BF59027" s="101" t="s">
        <v>58</v>
      </c>
      <c r="BK59027" s="98" t="s">
        <v>70</v>
      </c>
    </row>
    <row r="59028" spans="17:63" ht="29.25" customHeight="1" x14ac:dyDescent="0.2">
      <c r="Q59028" s="92" t="s">
        <v>50</v>
      </c>
      <c r="BF59028" s="101" t="s">
        <v>58</v>
      </c>
      <c r="BK59028" s="98" t="s">
        <v>70</v>
      </c>
    </row>
    <row r="59029" spans="17:63" ht="29.25" customHeight="1" x14ac:dyDescent="0.2">
      <c r="Q59029" s="92" t="s">
        <v>50</v>
      </c>
      <c r="BF59029" s="101" t="s">
        <v>58</v>
      </c>
      <c r="BK59029" s="98" t="s">
        <v>70</v>
      </c>
    </row>
    <row r="59030" spans="17:63" ht="29.25" customHeight="1" x14ac:dyDescent="0.2">
      <c r="Q59030" s="92" t="s">
        <v>50</v>
      </c>
      <c r="BF59030" s="101" t="s">
        <v>58</v>
      </c>
      <c r="BK59030" s="98" t="s">
        <v>70</v>
      </c>
    </row>
    <row r="59031" spans="17:63" ht="29.25" customHeight="1" x14ac:dyDescent="0.2">
      <c r="Q59031" s="92" t="s">
        <v>50</v>
      </c>
      <c r="BF59031" s="101" t="s">
        <v>58</v>
      </c>
      <c r="BK59031" s="98" t="s">
        <v>70</v>
      </c>
    </row>
    <row r="59032" spans="17:63" ht="29.25" customHeight="1" x14ac:dyDescent="0.2">
      <c r="Q59032" s="92" t="s">
        <v>50</v>
      </c>
      <c r="BF59032" s="101" t="s">
        <v>58</v>
      </c>
      <c r="BK59032" s="98" t="s">
        <v>70</v>
      </c>
    </row>
    <row r="59033" spans="17:63" ht="29.25" customHeight="1" x14ac:dyDescent="0.2">
      <c r="Q59033" s="92" t="s">
        <v>50</v>
      </c>
      <c r="BF59033" s="101" t="s">
        <v>58</v>
      </c>
      <c r="BK59033" s="98" t="s">
        <v>70</v>
      </c>
    </row>
    <row r="59034" spans="17:63" ht="29.25" customHeight="1" x14ac:dyDescent="0.2">
      <c r="Q59034" s="92" t="s">
        <v>50</v>
      </c>
      <c r="BF59034" s="101" t="s">
        <v>58</v>
      </c>
      <c r="BK59034" s="98" t="s">
        <v>70</v>
      </c>
    </row>
    <row r="59035" spans="17:63" ht="29.25" customHeight="1" x14ac:dyDescent="0.2">
      <c r="Q59035" s="92" t="s">
        <v>50</v>
      </c>
      <c r="BF59035" s="101" t="s">
        <v>58</v>
      </c>
      <c r="BK59035" s="98" t="s">
        <v>70</v>
      </c>
    </row>
    <row r="59036" spans="17:63" ht="29.25" customHeight="1" x14ac:dyDescent="0.2">
      <c r="Q59036" s="92" t="s">
        <v>50</v>
      </c>
      <c r="BF59036" s="101" t="s">
        <v>58</v>
      </c>
      <c r="BK59036" s="98" t="s">
        <v>70</v>
      </c>
    </row>
    <row r="59037" spans="17:63" ht="29.25" customHeight="1" x14ac:dyDescent="0.2">
      <c r="Q59037" s="92" t="s">
        <v>50</v>
      </c>
      <c r="BF59037" s="101" t="s">
        <v>58</v>
      </c>
      <c r="BK59037" s="98" t="s">
        <v>70</v>
      </c>
    </row>
    <row r="59038" spans="17:63" ht="29.25" customHeight="1" x14ac:dyDescent="0.2">
      <c r="Q59038" s="92" t="s">
        <v>50</v>
      </c>
      <c r="BF59038" s="101" t="s">
        <v>58</v>
      </c>
      <c r="BK59038" s="98" t="s">
        <v>70</v>
      </c>
    </row>
    <row r="59039" spans="17:63" ht="29.25" customHeight="1" x14ac:dyDescent="0.2">
      <c r="Q59039" s="92" t="s">
        <v>50</v>
      </c>
      <c r="BF59039" s="101" t="s">
        <v>58</v>
      </c>
      <c r="BK59039" s="98" t="s">
        <v>70</v>
      </c>
    </row>
    <row r="59040" spans="17:63" ht="29.25" customHeight="1" x14ac:dyDescent="0.2">
      <c r="Q59040" s="92" t="s">
        <v>50</v>
      </c>
      <c r="BF59040" s="101" t="s">
        <v>58</v>
      </c>
      <c r="BK59040" s="98" t="s">
        <v>70</v>
      </c>
    </row>
    <row r="59041" spans="17:63" ht="29.25" customHeight="1" x14ac:dyDescent="0.2">
      <c r="Q59041" s="92" t="s">
        <v>50</v>
      </c>
      <c r="BF59041" s="101" t="s">
        <v>58</v>
      </c>
      <c r="BK59041" s="98" t="s">
        <v>70</v>
      </c>
    </row>
    <row r="59042" spans="17:63" ht="29.25" customHeight="1" x14ac:dyDescent="0.2">
      <c r="Q59042" s="92" t="s">
        <v>50</v>
      </c>
      <c r="BF59042" s="101" t="s">
        <v>58</v>
      </c>
      <c r="BK59042" s="98" t="s">
        <v>70</v>
      </c>
    </row>
    <row r="59043" spans="17:63" ht="29.25" customHeight="1" x14ac:dyDescent="0.2">
      <c r="Q59043" s="92" t="s">
        <v>50</v>
      </c>
      <c r="BF59043" s="101" t="s">
        <v>58</v>
      </c>
      <c r="BK59043" s="98" t="s">
        <v>70</v>
      </c>
    </row>
    <row r="59044" spans="17:63" ht="29.25" customHeight="1" x14ac:dyDescent="0.2">
      <c r="Q59044" s="92" t="s">
        <v>50</v>
      </c>
      <c r="BF59044" s="101" t="s">
        <v>58</v>
      </c>
      <c r="BK59044" s="98" t="s">
        <v>70</v>
      </c>
    </row>
    <row r="59045" spans="17:63" ht="29.25" customHeight="1" x14ac:dyDescent="0.2">
      <c r="Q59045" s="92" t="s">
        <v>50</v>
      </c>
      <c r="BF59045" s="101" t="s">
        <v>58</v>
      </c>
      <c r="BK59045" s="98" t="s">
        <v>70</v>
      </c>
    </row>
    <row r="59046" spans="17:63" ht="29.25" customHeight="1" x14ac:dyDescent="0.2">
      <c r="Q59046" s="92" t="s">
        <v>50</v>
      </c>
      <c r="BF59046" s="101" t="s">
        <v>58</v>
      </c>
      <c r="BK59046" s="98" t="s">
        <v>70</v>
      </c>
    </row>
    <row r="59047" spans="17:63" ht="29.25" customHeight="1" x14ac:dyDescent="0.2">
      <c r="Q59047" s="92" t="s">
        <v>50</v>
      </c>
      <c r="BF59047" s="101" t="s">
        <v>58</v>
      </c>
      <c r="BK59047" s="98" t="s">
        <v>70</v>
      </c>
    </row>
    <row r="59048" spans="17:63" ht="29.25" customHeight="1" x14ac:dyDescent="0.2">
      <c r="Q59048" s="92" t="s">
        <v>50</v>
      </c>
      <c r="BF59048" s="101" t="s">
        <v>58</v>
      </c>
      <c r="BK59048" s="98" t="s">
        <v>70</v>
      </c>
    </row>
    <row r="59049" spans="17:63" ht="29.25" customHeight="1" x14ac:dyDescent="0.2">
      <c r="Q59049" s="92" t="s">
        <v>50</v>
      </c>
      <c r="BF59049" s="101" t="s">
        <v>58</v>
      </c>
      <c r="BK59049" s="98" t="s">
        <v>70</v>
      </c>
    </row>
    <row r="59050" spans="17:63" ht="29.25" customHeight="1" x14ac:dyDescent="0.2">
      <c r="Q59050" s="92" t="s">
        <v>50</v>
      </c>
      <c r="BF59050" s="101" t="s">
        <v>58</v>
      </c>
      <c r="BK59050" s="98" t="s">
        <v>70</v>
      </c>
    </row>
    <row r="59051" spans="17:63" ht="29.25" customHeight="1" x14ac:dyDescent="0.2">
      <c r="Q59051" s="92" t="s">
        <v>50</v>
      </c>
      <c r="BF59051" s="101" t="s">
        <v>58</v>
      </c>
      <c r="BK59051" s="98" t="s">
        <v>70</v>
      </c>
    </row>
    <row r="59052" spans="17:63" ht="29.25" customHeight="1" x14ac:dyDescent="0.2">
      <c r="Q59052" s="92" t="s">
        <v>50</v>
      </c>
      <c r="BF59052" s="101" t="s">
        <v>58</v>
      </c>
      <c r="BK59052" s="98" t="s">
        <v>70</v>
      </c>
    </row>
    <row r="59053" spans="17:63" ht="29.25" customHeight="1" x14ac:dyDescent="0.2">
      <c r="Q59053" s="92" t="s">
        <v>50</v>
      </c>
      <c r="BF59053" s="101" t="s">
        <v>58</v>
      </c>
      <c r="BK59053" s="98" t="s">
        <v>70</v>
      </c>
    </row>
    <row r="59054" spans="17:63" ht="29.25" customHeight="1" x14ac:dyDescent="0.2">
      <c r="Q59054" s="92" t="s">
        <v>50</v>
      </c>
      <c r="BF59054" s="101" t="s">
        <v>58</v>
      </c>
      <c r="BK59054" s="98" t="s">
        <v>70</v>
      </c>
    </row>
    <row r="59055" spans="17:63" ht="29.25" customHeight="1" x14ac:dyDescent="0.2">
      <c r="Q59055" s="92" t="s">
        <v>50</v>
      </c>
      <c r="BF59055" s="101" t="s">
        <v>58</v>
      </c>
      <c r="BK59055" s="98" t="s">
        <v>70</v>
      </c>
    </row>
    <row r="59056" spans="17:63" ht="29.25" customHeight="1" x14ac:dyDescent="0.2">
      <c r="Q59056" s="92" t="s">
        <v>50</v>
      </c>
      <c r="BF59056" s="101" t="s">
        <v>58</v>
      </c>
      <c r="BK59056" s="98" t="s">
        <v>70</v>
      </c>
    </row>
    <row r="59057" spans="17:63" ht="29.25" customHeight="1" x14ac:dyDescent="0.2">
      <c r="Q59057" s="92" t="s">
        <v>50</v>
      </c>
      <c r="BF59057" s="101" t="s">
        <v>58</v>
      </c>
      <c r="BK59057" s="98" t="s">
        <v>70</v>
      </c>
    </row>
    <row r="59058" spans="17:63" ht="29.25" customHeight="1" x14ac:dyDescent="0.2">
      <c r="Q59058" s="92" t="s">
        <v>50</v>
      </c>
      <c r="BF59058" s="101" t="s">
        <v>58</v>
      </c>
      <c r="BK59058" s="98" t="s">
        <v>70</v>
      </c>
    </row>
    <row r="59059" spans="17:63" ht="29.25" customHeight="1" x14ac:dyDescent="0.2">
      <c r="Q59059" s="92" t="s">
        <v>50</v>
      </c>
      <c r="BF59059" s="101" t="s">
        <v>58</v>
      </c>
      <c r="BK59059" s="98" t="s">
        <v>70</v>
      </c>
    </row>
    <row r="59060" spans="17:63" ht="29.25" customHeight="1" x14ac:dyDescent="0.2">
      <c r="Q59060" s="92" t="s">
        <v>50</v>
      </c>
      <c r="BF59060" s="101" t="s">
        <v>58</v>
      </c>
      <c r="BK59060" s="98" t="s">
        <v>70</v>
      </c>
    </row>
    <row r="59061" spans="17:63" ht="29.25" customHeight="1" x14ac:dyDescent="0.2">
      <c r="Q59061" s="92" t="s">
        <v>50</v>
      </c>
      <c r="BF59061" s="101" t="s">
        <v>58</v>
      </c>
      <c r="BK59061" s="98" t="s">
        <v>70</v>
      </c>
    </row>
    <row r="59062" spans="17:63" ht="29.25" customHeight="1" x14ac:dyDescent="0.2">
      <c r="Q59062" s="92" t="s">
        <v>50</v>
      </c>
      <c r="BF59062" s="101" t="s">
        <v>58</v>
      </c>
      <c r="BK59062" s="98" t="s">
        <v>70</v>
      </c>
    </row>
    <row r="59063" spans="17:63" ht="29.25" customHeight="1" x14ac:dyDescent="0.2">
      <c r="Q59063" s="92" t="s">
        <v>50</v>
      </c>
      <c r="BF59063" s="101" t="s">
        <v>58</v>
      </c>
      <c r="BK59063" s="98" t="s">
        <v>70</v>
      </c>
    </row>
    <row r="59064" spans="17:63" ht="29.25" customHeight="1" x14ac:dyDescent="0.2">
      <c r="Q59064" s="92" t="s">
        <v>50</v>
      </c>
      <c r="BF59064" s="101" t="s">
        <v>58</v>
      </c>
      <c r="BK59064" s="98" t="s">
        <v>70</v>
      </c>
    </row>
    <row r="59065" spans="17:63" ht="29.25" customHeight="1" x14ac:dyDescent="0.2">
      <c r="Q59065" s="92" t="s">
        <v>50</v>
      </c>
      <c r="BF59065" s="101" t="s">
        <v>58</v>
      </c>
      <c r="BK59065" s="98" t="s">
        <v>70</v>
      </c>
    </row>
    <row r="59066" spans="17:63" ht="29.25" customHeight="1" x14ac:dyDescent="0.2">
      <c r="Q59066" s="92" t="s">
        <v>50</v>
      </c>
      <c r="BF59066" s="101" t="s">
        <v>58</v>
      </c>
      <c r="BK59066" s="98" t="s">
        <v>70</v>
      </c>
    </row>
    <row r="59067" spans="17:63" ht="29.25" customHeight="1" x14ac:dyDescent="0.2">
      <c r="Q59067" s="92" t="s">
        <v>50</v>
      </c>
      <c r="BF59067" s="101" t="s">
        <v>58</v>
      </c>
      <c r="BK59067" s="98" t="s">
        <v>70</v>
      </c>
    </row>
    <row r="59068" spans="17:63" ht="29.25" customHeight="1" x14ac:dyDescent="0.2">
      <c r="Q59068" s="92" t="s">
        <v>50</v>
      </c>
      <c r="BF59068" s="101" t="s">
        <v>58</v>
      </c>
      <c r="BK59068" s="98" t="s">
        <v>70</v>
      </c>
    </row>
    <row r="59069" spans="17:63" ht="29.25" customHeight="1" x14ac:dyDescent="0.2">
      <c r="Q59069" s="92" t="s">
        <v>50</v>
      </c>
      <c r="BF59069" s="101" t="s">
        <v>58</v>
      </c>
      <c r="BK59069" s="98" t="s">
        <v>70</v>
      </c>
    </row>
    <row r="59070" spans="17:63" ht="29.25" customHeight="1" x14ac:dyDescent="0.2">
      <c r="Q59070" s="92" t="s">
        <v>50</v>
      </c>
      <c r="BF59070" s="101" t="s">
        <v>58</v>
      </c>
      <c r="BK59070" s="98" t="s">
        <v>70</v>
      </c>
    </row>
    <row r="59071" spans="17:63" ht="29.25" customHeight="1" x14ac:dyDescent="0.2">
      <c r="Q59071" s="92" t="s">
        <v>50</v>
      </c>
      <c r="BF59071" s="101" t="s">
        <v>58</v>
      </c>
      <c r="BK59071" s="98" t="s">
        <v>70</v>
      </c>
    </row>
    <row r="59072" spans="17:63" ht="29.25" customHeight="1" x14ac:dyDescent="0.2">
      <c r="Q59072" s="92" t="s">
        <v>50</v>
      </c>
      <c r="BF59072" s="101" t="s">
        <v>58</v>
      </c>
      <c r="BK59072" s="98" t="s">
        <v>70</v>
      </c>
    </row>
    <row r="59073" spans="17:63" ht="29.25" customHeight="1" x14ac:dyDescent="0.2">
      <c r="Q59073" s="92" t="s">
        <v>50</v>
      </c>
      <c r="BF59073" s="101" t="s">
        <v>58</v>
      </c>
      <c r="BK59073" s="98" t="s">
        <v>70</v>
      </c>
    </row>
    <row r="59074" spans="17:63" ht="29.25" customHeight="1" x14ac:dyDescent="0.2">
      <c r="Q59074" s="92" t="s">
        <v>50</v>
      </c>
      <c r="BF59074" s="101" t="s">
        <v>58</v>
      </c>
      <c r="BK59074" s="98" t="s">
        <v>70</v>
      </c>
    </row>
    <row r="59075" spans="17:63" ht="29.25" customHeight="1" x14ac:dyDescent="0.2">
      <c r="Q59075" s="92" t="s">
        <v>50</v>
      </c>
      <c r="BF59075" s="101" t="s">
        <v>58</v>
      </c>
      <c r="BK59075" s="98" t="s">
        <v>70</v>
      </c>
    </row>
    <row r="59076" spans="17:63" ht="29.25" customHeight="1" x14ac:dyDescent="0.2">
      <c r="Q59076" s="92" t="s">
        <v>50</v>
      </c>
      <c r="BF59076" s="101" t="s">
        <v>58</v>
      </c>
      <c r="BK59076" s="98" t="s">
        <v>70</v>
      </c>
    </row>
    <row r="59077" spans="17:63" ht="29.25" customHeight="1" x14ac:dyDescent="0.2">
      <c r="Q59077" s="92" t="s">
        <v>50</v>
      </c>
      <c r="BF59077" s="101" t="s">
        <v>58</v>
      </c>
      <c r="BK59077" s="98" t="s">
        <v>70</v>
      </c>
    </row>
    <row r="59078" spans="17:63" ht="29.25" customHeight="1" x14ac:dyDescent="0.2">
      <c r="Q59078" s="92" t="s">
        <v>50</v>
      </c>
      <c r="BF59078" s="101" t="s">
        <v>58</v>
      </c>
      <c r="BK59078" s="98" t="s">
        <v>70</v>
      </c>
    </row>
    <row r="59079" spans="17:63" ht="29.25" customHeight="1" x14ac:dyDescent="0.2">
      <c r="Q59079" s="92" t="s">
        <v>50</v>
      </c>
      <c r="BF59079" s="101" t="s">
        <v>58</v>
      </c>
      <c r="BK59079" s="98" t="s">
        <v>70</v>
      </c>
    </row>
    <row r="59080" spans="17:63" ht="29.25" customHeight="1" x14ac:dyDescent="0.2">
      <c r="Q59080" s="92" t="s">
        <v>50</v>
      </c>
      <c r="BF59080" s="101" t="s">
        <v>58</v>
      </c>
      <c r="BK59080" s="98" t="s">
        <v>70</v>
      </c>
    </row>
    <row r="59081" spans="17:63" ht="29.25" customHeight="1" x14ac:dyDescent="0.2">
      <c r="Q59081" s="92" t="s">
        <v>50</v>
      </c>
      <c r="BF59081" s="101" t="s">
        <v>58</v>
      </c>
      <c r="BK59081" s="98" t="s">
        <v>70</v>
      </c>
    </row>
    <row r="59082" spans="17:63" ht="29.25" customHeight="1" x14ac:dyDescent="0.2">
      <c r="Q59082" s="92" t="s">
        <v>50</v>
      </c>
      <c r="BF59082" s="101" t="s">
        <v>58</v>
      </c>
      <c r="BK59082" s="98" t="s">
        <v>70</v>
      </c>
    </row>
    <row r="59083" spans="17:63" ht="29.25" customHeight="1" x14ac:dyDescent="0.2">
      <c r="Q59083" s="92" t="s">
        <v>50</v>
      </c>
      <c r="BF59083" s="101" t="s">
        <v>58</v>
      </c>
      <c r="BK59083" s="98" t="s">
        <v>70</v>
      </c>
    </row>
    <row r="59084" spans="17:63" ht="29.25" customHeight="1" x14ac:dyDescent="0.2">
      <c r="Q59084" s="92" t="s">
        <v>50</v>
      </c>
      <c r="BF59084" s="101" t="s">
        <v>58</v>
      </c>
      <c r="BK59084" s="98" t="s">
        <v>70</v>
      </c>
    </row>
    <row r="59085" spans="17:63" ht="29.25" customHeight="1" x14ac:dyDescent="0.2">
      <c r="Q59085" s="92" t="s">
        <v>50</v>
      </c>
      <c r="BF59085" s="101" t="s">
        <v>58</v>
      </c>
      <c r="BK59085" s="98" t="s">
        <v>70</v>
      </c>
    </row>
    <row r="59086" spans="17:63" ht="29.25" customHeight="1" x14ac:dyDescent="0.2">
      <c r="Q59086" s="92" t="s">
        <v>50</v>
      </c>
      <c r="BF59086" s="101" t="s">
        <v>58</v>
      </c>
      <c r="BK59086" s="98" t="s">
        <v>70</v>
      </c>
    </row>
    <row r="59087" spans="17:63" ht="29.25" customHeight="1" x14ac:dyDescent="0.2">
      <c r="Q59087" s="92" t="s">
        <v>50</v>
      </c>
      <c r="BF59087" s="101" t="s">
        <v>58</v>
      </c>
      <c r="BK59087" s="98" t="s">
        <v>70</v>
      </c>
    </row>
    <row r="59088" spans="17:63" ht="29.25" customHeight="1" x14ac:dyDescent="0.2">
      <c r="Q59088" s="92" t="s">
        <v>50</v>
      </c>
      <c r="BF59088" s="101" t="s">
        <v>58</v>
      </c>
      <c r="BK59088" s="98" t="s">
        <v>70</v>
      </c>
    </row>
    <row r="59089" spans="17:63" ht="29.25" customHeight="1" x14ac:dyDescent="0.2">
      <c r="Q59089" s="92" t="s">
        <v>50</v>
      </c>
      <c r="BF59089" s="101" t="s">
        <v>58</v>
      </c>
      <c r="BK59089" s="98" t="s">
        <v>70</v>
      </c>
    </row>
    <row r="59090" spans="17:63" ht="29.25" customHeight="1" x14ac:dyDescent="0.2">
      <c r="Q59090" s="92" t="s">
        <v>50</v>
      </c>
      <c r="BF59090" s="101" t="s">
        <v>58</v>
      </c>
      <c r="BK59090" s="98" t="s">
        <v>70</v>
      </c>
    </row>
    <row r="59091" spans="17:63" ht="29.25" customHeight="1" x14ac:dyDescent="0.2">
      <c r="Q59091" s="92" t="s">
        <v>50</v>
      </c>
      <c r="BF59091" s="101" t="s">
        <v>58</v>
      </c>
      <c r="BK59091" s="98" t="s">
        <v>70</v>
      </c>
    </row>
    <row r="59092" spans="17:63" ht="29.25" customHeight="1" x14ac:dyDescent="0.2">
      <c r="Q59092" s="92" t="s">
        <v>50</v>
      </c>
      <c r="BF59092" s="101" t="s">
        <v>58</v>
      </c>
      <c r="BK59092" s="98" t="s">
        <v>70</v>
      </c>
    </row>
    <row r="59093" spans="17:63" ht="29.25" customHeight="1" x14ac:dyDescent="0.2">
      <c r="Q59093" s="92" t="s">
        <v>50</v>
      </c>
      <c r="BF59093" s="101" t="s">
        <v>58</v>
      </c>
      <c r="BK59093" s="98" t="s">
        <v>70</v>
      </c>
    </row>
    <row r="59094" spans="17:63" ht="29.25" customHeight="1" x14ac:dyDescent="0.2">
      <c r="Q59094" s="92" t="s">
        <v>50</v>
      </c>
      <c r="BF59094" s="101" t="s">
        <v>58</v>
      </c>
      <c r="BK59094" s="98" t="s">
        <v>70</v>
      </c>
    </row>
    <row r="59095" spans="17:63" ht="29.25" customHeight="1" x14ac:dyDescent="0.2">
      <c r="Q59095" s="92" t="s">
        <v>50</v>
      </c>
      <c r="BF59095" s="101" t="s">
        <v>58</v>
      </c>
      <c r="BK59095" s="98" t="s">
        <v>70</v>
      </c>
    </row>
    <row r="59096" spans="17:63" ht="29.25" customHeight="1" x14ac:dyDescent="0.2">
      <c r="Q59096" s="92" t="s">
        <v>50</v>
      </c>
      <c r="BF59096" s="101" t="s">
        <v>58</v>
      </c>
      <c r="BK59096" s="98" t="s">
        <v>70</v>
      </c>
    </row>
    <row r="59097" spans="17:63" ht="29.25" customHeight="1" x14ac:dyDescent="0.2">
      <c r="Q59097" s="92" t="s">
        <v>50</v>
      </c>
      <c r="BF59097" s="101" t="s">
        <v>58</v>
      </c>
      <c r="BK59097" s="98" t="s">
        <v>70</v>
      </c>
    </row>
    <row r="59098" spans="17:63" ht="29.25" customHeight="1" x14ac:dyDescent="0.2">
      <c r="Q59098" s="92" t="s">
        <v>50</v>
      </c>
      <c r="BF59098" s="101" t="s">
        <v>58</v>
      </c>
      <c r="BK59098" s="98" t="s">
        <v>70</v>
      </c>
    </row>
    <row r="59099" spans="17:63" ht="29.25" customHeight="1" x14ac:dyDescent="0.2">
      <c r="Q59099" s="92" t="s">
        <v>50</v>
      </c>
      <c r="BF59099" s="101" t="s">
        <v>58</v>
      </c>
      <c r="BK59099" s="98" t="s">
        <v>70</v>
      </c>
    </row>
    <row r="59100" spans="17:63" ht="29.25" customHeight="1" x14ac:dyDescent="0.2">
      <c r="Q59100" s="92" t="s">
        <v>50</v>
      </c>
      <c r="BF59100" s="101" t="s">
        <v>58</v>
      </c>
      <c r="BK59100" s="98" t="s">
        <v>70</v>
      </c>
    </row>
    <row r="59101" spans="17:63" ht="29.25" customHeight="1" x14ac:dyDescent="0.2">
      <c r="Q59101" s="92" t="s">
        <v>50</v>
      </c>
      <c r="BF59101" s="101" t="s">
        <v>58</v>
      </c>
      <c r="BK59101" s="98" t="s">
        <v>70</v>
      </c>
    </row>
    <row r="59102" spans="17:63" ht="29.25" customHeight="1" x14ac:dyDescent="0.2">
      <c r="Q59102" s="92" t="s">
        <v>50</v>
      </c>
      <c r="BF59102" s="101" t="s">
        <v>58</v>
      </c>
      <c r="BK59102" s="98" t="s">
        <v>70</v>
      </c>
    </row>
    <row r="59103" spans="17:63" ht="29.25" customHeight="1" x14ac:dyDescent="0.2">
      <c r="Q59103" s="92" t="s">
        <v>50</v>
      </c>
      <c r="BF59103" s="101" t="s">
        <v>58</v>
      </c>
      <c r="BK59103" s="98" t="s">
        <v>70</v>
      </c>
    </row>
    <row r="59104" spans="17:63" ht="29.25" customHeight="1" x14ac:dyDescent="0.2">
      <c r="Q59104" s="92" t="s">
        <v>50</v>
      </c>
      <c r="BF59104" s="101" t="s">
        <v>58</v>
      </c>
      <c r="BK59104" s="98" t="s">
        <v>70</v>
      </c>
    </row>
    <row r="59105" spans="17:63" ht="29.25" customHeight="1" x14ac:dyDescent="0.2">
      <c r="Q59105" s="92" t="s">
        <v>50</v>
      </c>
      <c r="BF59105" s="101" t="s">
        <v>58</v>
      </c>
      <c r="BK59105" s="98" t="s">
        <v>70</v>
      </c>
    </row>
    <row r="59106" spans="17:63" ht="29.25" customHeight="1" x14ac:dyDescent="0.2">
      <c r="Q59106" s="92" t="s">
        <v>50</v>
      </c>
      <c r="BF59106" s="101" t="s">
        <v>58</v>
      </c>
      <c r="BK59106" s="98" t="s">
        <v>70</v>
      </c>
    </row>
    <row r="59107" spans="17:63" ht="29.25" customHeight="1" x14ac:dyDescent="0.2">
      <c r="Q59107" s="92" t="s">
        <v>50</v>
      </c>
      <c r="BF59107" s="101" t="s">
        <v>58</v>
      </c>
      <c r="BK59107" s="98" t="s">
        <v>70</v>
      </c>
    </row>
    <row r="59108" spans="17:63" ht="29.25" customHeight="1" x14ac:dyDescent="0.2">
      <c r="Q59108" s="92" t="s">
        <v>50</v>
      </c>
      <c r="BF59108" s="101" t="s">
        <v>58</v>
      </c>
      <c r="BK59108" s="98" t="s">
        <v>70</v>
      </c>
    </row>
    <row r="59109" spans="17:63" ht="29.25" customHeight="1" x14ac:dyDescent="0.2">
      <c r="Q59109" s="92" t="s">
        <v>50</v>
      </c>
      <c r="BF59109" s="101" t="s">
        <v>58</v>
      </c>
      <c r="BK59109" s="98" t="s">
        <v>70</v>
      </c>
    </row>
    <row r="59110" spans="17:63" ht="29.25" customHeight="1" x14ac:dyDescent="0.2">
      <c r="Q59110" s="92" t="s">
        <v>50</v>
      </c>
      <c r="BF59110" s="101" t="s">
        <v>58</v>
      </c>
      <c r="BK59110" s="98" t="s">
        <v>70</v>
      </c>
    </row>
    <row r="59111" spans="17:63" ht="29.25" customHeight="1" x14ac:dyDescent="0.2">
      <c r="Q59111" s="92" t="s">
        <v>50</v>
      </c>
      <c r="BF59111" s="101" t="s">
        <v>58</v>
      </c>
      <c r="BK59111" s="98" t="s">
        <v>70</v>
      </c>
    </row>
    <row r="59112" spans="17:63" ht="29.25" customHeight="1" x14ac:dyDescent="0.2">
      <c r="Q59112" s="92" t="s">
        <v>50</v>
      </c>
      <c r="BF59112" s="101" t="s">
        <v>58</v>
      </c>
      <c r="BK59112" s="98" t="s">
        <v>70</v>
      </c>
    </row>
    <row r="59113" spans="17:63" ht="29.25" customHeight="1" x14ac:dyDescent="0.2">
      <c r="Q59113" s="92" t="s">
        <v>50</v>
      </c>
      <c r="BF59113" s="101" t="s">
        <v>58</v>
      </c>
      <c r="BK59113" s="98" t="s">
        <v>70</v>
      </c>
    </row>
    <row r="59114" spans="17:63" ht="29.25" customHeight="1" x14ac:dyDescent="0.2">
      <c r="Q59114" s="92" t="s">
        <v>50</v>
      </c>
      <c r="BF59114" s="101" t="s">
        <v>58</v>
      </c>
      <c r="BK59114" s="98" t="s">
        <v>70</v>
      </c>
    </row>
    <row r="59115" spans="17:63" ht="29.25" customHeight="1" x14ac:dyDescent="0.2">
      <c r="Q59115" s="92" t="s">
        <v>50</v>
      </c>
      <c r="BF59115" s="101" t="s">
        <v>58</v>
      </c>
      <c r="BK59115" s="98" t="s">
        <v>70</v>
      </c>
    </row>
    <row r="59116" spans="17:63" ht="29.25" customHeight="1" x14ac:dyDescent="0.2">
      <c r="Q59116" s="92" t="s">
        <v>50</v>
      </c>
      <c r="BF59116" s="101" t="s">
        <v>58</v>
      </c>
      <c r="BK59116" s="98" t="s">
        <v>70</v>
      </c>
    </row>
    <row r="59117" spans="17:63" ht="29.25" customHeight="1" x14ac:dyDescent="0.2">
      <c r="Q59117" s="92" t="s">
        <v>50</v>
      </c>
      <c r="BF59117" s="101" t="s">
        <v>58</v>
      </c>
      <c r="BK59117" s="98" t="s">
        <v>70</v>
      </c>
    </row>
    <row r="59118" spans="17:63" ht="29.25" customHeight="1" x14ac:dyDescent="0.2">
      <c r="Q59118" s="92" t="s">
        <v>50</v>
      </c>
      <c r="BF59118" s="101" t="s">
        <v>58</v>
      </c>
      <c r="BK59118" s="98" t="s">
        <v>70</v>
      </c>
    </row>
    <row r="59119" spans="17:63" ht="29.25" customHeight="1" x14ac:dyDescent="0.2">
      <c r="Q59119" s="92" t="s">
        <v>50</v>
      </c>
      <c r="BF59119" s="101" t="s">
        <v>58</v>
      </c>
      <c r="BK59119" s="98" t="s">
        <v>70</v>
      </c>
    </row>
    <row r="59120" spans="17:63" ht="29.25" customHeight="1" x14ac:dyDescent="0.2">
      <c r="Q59120" s="92" t="s">
        <v>50</v>
      </c>
      <c r="BF59120" s="101" t="s">
        <v>58</v>
      </c>
      <c r="BK59120" s="98" t="s">
        <v>70</v>
      </c>
    </row>
    <row r="59121" spans="17:63" ht="29.25" customHeight="1" x14ac:dyDescent="0.2">
      <c r="Q59121" s="92" t="s">
        <v>50</v>
      </c>
      <c r="BF59121" s="101" t="s">
        <v>58</v>
      </c>
      <c r="BK59121" s="98" t="s">
        <v>70</v>
      </c>
    </row>
    <row r="59122" spans="17:63" ht="29.25" customHeight="1" x14ac:dyDescent="0.2">
      <c r="Q59122" s="92" t="s">
        <v>50</v>
      </c>
      <c r="BF59122" s="101" t="s">
        <v>58</v>
      </c>
      <c r="BK59122" s="98" t="s">
        <v>70</v>
      </c>
    </row>
    <row r="59123" spans="17:63" ht="29.25" customHeight="1" x14ac:dyDescent="0.2">
      <c r="Q59123" s="92" t="s">
        <v>50</v>
      </c>
      <c r="BF59123" s="101" t="s">
        <v>58</v>
      </c>
      <c r="BK59123" s="98" t="s">
        <v>70</v>
      </c>
    </row>
    <row r="59124" spans="17:63" ht="29.25" customHeight="1" x14ac:dyDescent="0.2">
      <c r="Q59124" s="92" t="s">
        <v>50</v>
      </c>
      <c r="BF59124" s="101" t="s">
        <v>58</v>
      </c>
      <c r="BK59124" s="98" t="s">
        <v>70</v>
      </c>
    </row>
    <row r="59125" spans="17:63" ht="29.25" customHeight="1" x14ac:dyDescent="0.2">
      <c r="Q59125" s="92" t="s">
        <v>50</v>
      </c>
      <c r="BF59125" s="101" t="s">
        <v>58</v>
      </c>
      <c r="BK59125" s="98" t="s">
        <v>70</v>
      </c>
    </row>
    <row r="59126" spans="17:63" ht="29.25" customHeight="1" x14ac:dyDescent="0.2">
      <c r="Q59126" s="92" t="s">
        <v>50</v>
      </c>
      <c r="BF59126" s="101" t="s">
        <v>58</v>
      </c>
      <c r="BK59126" s="98" t="s">
        <v>70</v>
      </c>
    </row>
    <row r="59127" spans="17:63" ht="29.25" customHeight="1" x14ac:dyDescent="0.2">
      <c r="Q59127" s="92" t="s">
        <v>50</v>
      </c>
      <c r="BF59127" s="101" t="s">
        <v>58</v>
      </c>
      <c r="BK59127" s="98" t="s">
        <v>70</v>
      </c>
    </row>
    <row r="59128" spans="17:63" ht="29.25" customHeight="1" x14ac:dyDescent="0.2">
      <c r="Q59128" s="92" t="s">
        <v>50</v>
      </c>
      <c r="BF59128" s="101" t="s">
        <v>58</v>
      </c>
      <c r="BK59128" s="98" t="s">
        <v>70</v>
      </c>
    </row>
    <row r="59129" spans="17:63" ht="29.25" customHeight="1" x14ac:dyDescent="0.2">
      <c r="Q59129" s="92" t="s">
        <v>50</v>
      </c>
      <c r="BF59129" s="101" t="s">
        <v>58</v>
      </c>
      <c r="BK59129" s="98" t="s">
        <v>70</v>
      </c>
    </row>
    <row r="59130" spans="17:63" ht="29.25" customHeight="1" x14ac:dyDescent="0.2">
      <c r="Q59130" s="92" t="s">
        <v>50</v>
      </c>
      <c r="BF59130" s="101" t="s">
        <v>58</v>
      </c>
      <c r="BK59130" s="98" t="s">
        <v>70</v>
      </c>
    </row>
    <row r="59131" spans="17:63" ht="29.25" customHeight="1" x14ac:dyDescent="0.2">
      <c r="Q59131" s="92" t="s">
        <v>50</v>
      </c>
      <c r="BF59131" s="101" t="s">
        <v>58</v>
      </c>
      <c r="BK59131" s="98" t="s">
        <v>70</v>
      </c>
    </row>
    <row r="59132" spans="17:63" ht="29.25" customHeight="1" x14ac:dyDescent="0.2">
      <c r="Q59132" s="92" t="s">
        <v>50</v>
      </c>
      <c r="BF59132" s="101" t="s">
        <v>58</v>
      </c>
      <c r="BK59132" s="98" t="s">
        <v>70</v>
      </c>
    </row>
    <row r="59133" spans="17:63" ht="29.25" customHeight="1" x14ac:dyDescent="0.2">
      <c r="Q59133" s="92" t="s">
        <v>50</v>
      </c>
      <c r="BF59133" s="101" t="s">
        <v>58</v>
      </c>
      <c r="BK59133" s="98" t="s">
        <v>70</v>
      </c>
    </row>
    <row r="59134" spans="17:63" ht="29.25" customHeight="1" x14ac:dyDescent="0.2">
      <c r="Q59134" s="92" t="s">
        <v>50</v>
      </c>
      <c r="BF59134" s="101" t="s">
        <v>58</v>
      </c>
      <c r="BK59134" s="98" t="s">
        <v>70</v>
      </c>
    </row>
    <row r="59135" spans="17:63" ht="29.25" customHeight="1" x14ac:dyDescent="0.2">
      <c r="Q59135" s="92" t="s">
        <v>50</v>
      </c>
      <c r="BF59135" s="101" t="s">
        <v>58</v>
      </c>
      <c r="BK59135" s="98" t="s">
        <v>70</v>
      </c>
    </row>
    <row r="59136" spans="17:63" ht="29.25" customHeight="1" x14ac:dyDescent="0.2">
      <c r="Q59136" s="92" t="s">
        <v>50</v>
      </c>
      <c r="BF59136" s="101" t="s">
        <v>58</v>
      </c>
      <c r="BK59136" s="98" t="s">
        <v>70</v>
      </c>
    </row>
    <row r="59137" spans="17:63" ht="29.25" customHeight="1" x14ac:dyDescent="0.2">
      <c r="Q59137" s="92" t="s">
        <v>50</v>
      </c>
      <c r="BF59137" s="101" t="s">
        <v>58</v>
      </c>
      <c r="BK59137" s="98" t="s">
        <v>70</v>
      </c>
    </row>
    <row r="59138" spans="17:63" ht="29.25" customHeight="1" x14ac:dyDescent="0.2">
      <c r="Q59138" s="92" t="s">
        <v>50</v>
      </c>
      <c r="BF59138" s="101" t="s">
        <v>58</v>
      </c>
      <c r="BK59138" s="98" t="s">
        <v>70</v>
      </c>
    </row>
    <row r="59139" spans="17:63" ht="29.25" customHeight="1" x14ac:dyDescent="0.2">
      <c r="Q59139" s="92" t="s">
        <v>50</v>
      </c>
      <c r="BF59139" s="101" t="s">
        <v>58</v>
      </c>
      <c r="BK59139" s="98" t="s">
        <v>70</v>
      </c>
    </row>
    <row r="59140" spans="17:63" ht="29.25" customHeight="1" x14ac:dyDescent="0.2">
      <c r="Q59140" s="92" t="s">
        <v>50</v>
      </c>
      <c r="BF59140" s="101" t="s">
        <v>58</v>
      </c>
      <c r="BK59140" s="98" t="s">
        <v>70</v>
      </c>
    </row>
    <row r="59141" spans="17:63" ht="29.25" customHeight="1" x14ac:dyDescent="0.2">
      <c r="Q59141" s="92" t="s">
        <v>50</v>
      </c>
      <c r="BF59141" s="101" t="s">
        <v>58</v>
      </c>
      <c r="BK59141" s="98" t="s">
        <v>70</v>
      </c>
    </row>
    <row r="59142" spans="17:63" ht="29.25" customHeight="1" x14ac:dyDescent="0.2">
      <c r="Q59142" s="92" t="s">
        <v>50</v>
      </c>
      <c r="BF59142" s="101" t="s">
        <v>58</v>
      </c>
      <c r="BK59142" s="98" t="s">
        <v>70</v>
      </c>
    </row>
    <row r="59143" spans="17:63" ht="29.25" customHeight="1" x14ac:dyDescent="0.2">
      <c r="Q59143" s="92" t="s">
        <v>50</v>
      </c>
      <c r="BF59143" s="101" t="s">
        <v>58</v>
      </c>
      <c r="BK59143" s="98" t="s">
        <v>70</v>
      </c>
    </row>
    <row r="59144" spans="17:63" ht="29.25" customHeight="1" x14ac:dyDescent="0.2">
      <c r="Q59144" s="92" t="s">
        <v>50</v>
      </c>
      <c r="BF59144" s="101" t="s">
        <v>58</v>
      </c>
      <c r="BK59144" s="98" t="s">
        <v>70</v>
      </c>
    </row>
    <row r="59145" spans="17:63" ht="29.25" customHeight="1" x14ac:dyDescent="0.2">
      <c r="Q59145" s="92" t="s">
        <v>50</v>
      </c>
      <c r="BF59145" s="101" t="s">
        <v>58</v>
      </c>
      <c r="BK59145" s="98" t="s">
        <v>70</v>
      </c>
    </row>
    <row r="59146" spans="17:63" ht="29.25" customHeight="1" x14ac:dyDescent="0.2">
      <c r="Q59146" s="92" t="s">
        <v>50</v>
      </c>
      <c r="BF59146" s="101" t="s">
        <v>58</v>
      </c>
      <c r="BK59146" s="98" t="s">
        <v>70</v>
      </c>
    </row>
    <row r="59147" spans="17:63" ht="29.25" customHeight="1" x14ac:dyDescent="0.2">
      <c r="Q59147" s="92" t="s">
        <v>50</v>
      </c>
      <c r="BF59147" s="101" t="s">
        <v>58</v>
      </c>
      <c r="BK59147" s="98" t="s">
        <v>70</v>
      </c>
    </row>
    <row r="59148" spans="17:63" ht="29.25" customHeight="1" x14ac:dyDescent="0.2">
      <c r="Q59148" s="92" t="s">
        <v>50</v>
      </c>
      <c r="BF59148" s="101" t="s">
        <v>58</v>
      </c>
      <c r="BK59148" s="98" t="s">
        <v>70</v>
      </c>
    </row>
    <row r="59149" spans="17:63" ht="29.25" customHeight="1" x14ac:dyDescent="0.2">
      <c r="Q59149" s="92" t="s">
        <v>50</v>
      </c>
      <c r="BF59149" s="101" t="s">
        <v>58</v>
      </c>
      <c r="BK59149" s="98" t="s">
        <v>70</v>
      </c>
    </row>
    <row r="59150" spans="17:63" ht="29.25" customHeight="1" x14ac:dyDescent="0.2">
      <c r="Q59150" s="92" t="s">
        <v>50</v>
      </c>
      <c r="BF59150" s="101" t="s">
        <v>58</v>
      </c>
      <c r="BK59150" s="98" t="s">
        <v>70</v>
      </c>
    </row>
    <row r="59151" spans="17:63" ht="29.25" customHeight="1" x14ac:dyDescent="0.2">
      <c r="Q59151" s="92" t="s">
        <v>50</v>
      </c>
      <c r="BF59151" s="101" t="s">
        <v>58</v>
      </c>
      <c r="BK59151" s="98" t="s">
        <v>70</v>
      </c>
    </row>
    <row r="59152" spans="17:63" ht="29.25" customHeight="1" x14ac:dyDescent="0.2">
      <c r="Q59152" s="92" t="s">
        <v>50</v>
      </c>
      <c r="BF59152" s="101" t="s">
        <v>58</v>
      </c>
      <c r="BK59152" s="98" t="s">
        <v>70</v>
      </c>
    </row>
    <row r="59153" spans="17:63" ht="29.25" customHeight="1" x14ac:dyDescent="0.2">
      <c r="Q59153" s="92" t="s">
        <v>50</v>
      </c>
      <c r="BF59153" s="101" t="s">
        <v>58</v>
      </c>
      <c r="BK59153" s="98" t="s">
        <v>70</v>
      </c>
    </row>
    <row r="59154" spans="17:63" ht="29.25" customHeight="1" x14ac:dyDescent="0.2">
      <c r="Q59154" s="92" t="s">
        <v>50</v>
      </c>
      <c r="BF59154" s="101" t="s">
        <v>58</v>
      </c>
      <c r="BK59154" s="98" t="s">
        <v>70</v>
      </c>
    </row>
    <row r="59155" spans="17:63" ht="29.25" customHeight="1" x14ac:dyDescent="0.2">
      <c r="Q59155" s="92" t="s">
        <v>50</v>
      </c>
      <c r="BF59155" s="101" t="s">
        <v>58</v>
      </c>
      <c r="BK59155" s="98" t="s">
        <v>70</v>
      </c>
    </row>
    <row r="59156" spans="17:63" ht="29.25" customHeight="1" x14ac:dyDescent="0.2">
      <c r="Q59156" s="92" t="s">
        <v>50</v>
      </c>
      <c r="BF59156" s="101" t="s">
        <v>58</v>
      </c>
      <c r="BK59156" s="98" t="s">
        <v>70</v>
      </c>
    </row>
    <row r="59157" spans="17:63" ht="29.25" customHeight="1" x14ac:dyDescent="0.2">
      <c r="Q59157" s="92" t="s">
        <v>50</v>
      </c>
      <c r="BF59157" s="101" t="s">
        <v>58</v>
      </c>
      <c r="BK59157" s="98" t="s">
        <v>70</v>
      </c>
    </row>
    <row r="59158" spans="17:63" ht="29.25" customHeight="1" x14ac:dyDescent="0.2">
      <c r="Q59158" s="92" t="s">
        <v>50</v>
      </c>
      <c r="BF59158" s="101" t="s">
        <v>58</v>
      </c>
      <c r="BK59158" s="98" t="s">
        <v>70</v>
      </c>
    </row>
    <row r="59159" spans="17:63" ht="29.25" customHeight="1" x14ac:dyDescent="0.2">
      <c r="Q59159" s="92" t="s">
        <v>50</v>
      </c>
      <c r="BF59159" s="101" t="s">
        <v>58</v>
      </c>
      <c r="BK59159" s="98" t="s">
        <v>70</v>
      </c>
    </row>
    <row r="59160" spans="17:63" ht="29.25" customHeight="1" x14ac:dyDescent="0.2">
      <c r="Q59160" s="92" t="s">
        <v>50</v>
      </c>
      <c r="BF59160" s="101" t="s">
        <v>58</v>
      </c>
      <c r="BK59160" s="98" t="s">
        <v>70</v>
      </c>
    </row>
    <row r="59161" spans="17:63" ht="29.25" customHeight="1" x14ac:dyDescent="0.2">
      <c r="Q59161" s="92" t="s">
        <v>50</v>
      </c>
      <c r="BF59161" s="101" t="s">
        <v>58</v>
      </c>
      <c r="BK59161" s="98" t="s">
        <v>70</v>
      </c>
    </row>
    <row r="59162" spans="17:63" ht="29.25" customHeight="1" x14ac:dyDescent="0.2">
      <c r="Q59162" s="92" t="s">
        <v>50</v>
      </c>
      <c r="BF59162" s="101" t="s">
        <v>58</v>
      </c>
      <c r="BK59162" s="98" t="s">
        <v>70</v>
      </c>
    </row>
    <row r="59163" spans="17:63" ht="29.25" customHeight="1" x14ac:dyDescent="0.2">
      <c r="Q59163" s="92" t="s">
        <v>50</v>
      </c>
      <c r="BF59163" s="101" t="s">
        <v>58</v>
      </c>
      <c r="BK59163" s="98" t="s">
        <v>70</v>
      </c>
    </row>
    <row r="59164" spans="17:63" ht="29.25" customHeight="1" x14ac:dyDescent="0.2">
      <c r="Q59164" s="92" t="s">
        <v>50</v>
      </c>
      <c r="BF59164" s="101" t="s">
        <v>58</v>
      </c>
      <c r="BK59164" s="98" t="s">
        <v>70</v>
      </c>
    </row>
    <row r="59165" spans="17:63" ht="29.25" customHeight="1" x14ac:dyDescent="0.2">
      <c r="Q59165" s="92" t="s">
        <v>50</v>
      </c>
      <c r="BF59165" s="101" t="s">
        <v>58</v>
      </c>
      <c r="BK59165" s="98" t="s">
        <v>70</v>
      </c>
    </row>
    <row r="59166" spans="17:63" ht="29.25" customHeight="1" x14ac:dyDescent="0.2">
      <c r="Q59166" s="92" t="s">
        <v>50</v>
      </c>
      <c r="BF59166" s="101" t="s">
        <v>58</v>
      </c>
      <c r="BK59166" s="98" t="s">
        <v>70</v>
      </c>
    </row>
    <row r="59167" spans="17:63" ht="29.25" customHeight="1" x14ac:dyDescent="0.2">
      <c r="Q59167" s="92" t="s">
        <v>50</v>
      </c>
      <c r="BF59167" s="101" t="s">
        <v>58</v>
      </c>
      <c r="BK59167" s="98" t="s">
        <v>70</v>
      </c>
    </row>
    <row r="59168" spans="17:63" ht="29.25" customHeight="1" x14ac:dyDescent="0.2">
      <c r="Q59168" s="92" t="s">
        <v>50</v>
      </c>
      <c r="BF59168" s="101" t="s">
        <v>58</v>
      </c>
      <c r="BK59168" s="98" t="s">
        <v>70</v>
      </c>
    </row>
    <row r="59169" spans="17:63" ht="29.25" customHeight="1" x14ac:dyDescent="0.2">
      <c r="Q59169" s="92" t="s">
        <v>50</v>
      </c>
      <c r="BF59169" s="101" t="s">
        <v>58</v>
      </c>
      <c r="BK59169" s="98" t="s">
        <v>70</v>
      </c>
    </row>
    <row r="59170" spans="17:63" ht="29.25" customHeight="1" x14ac:dyDescent="0.2">
      <c r="Q59170" s="92" t="s">
        <v>50</v>
      </c>
      <c r="BF59170" s="101" t="s">
        <v>58</v>
      </c>
      <c r="BK59170" s="98" t="s">
        <v>70</v>
      </c>
    </row>
    <row r="59171" spans="17:63" ht="29.25" customHeight="1" x14ac:dyDescent="0.2">
      <c r="Q59171" s="92" t="s">
        <v>50</v>
      </c>
      <c r="BF59171" s="101" t="s">
        <v>58</v>
      </c>
      <c r="BK59171" s="98" t="s">
        <v>70</v>
      </c>
    </row>
    <row r="59172" spans="17:63" ht="29.25" customHeight="1" x14ac:dyDescent="0.2">
      <c r="Q59172" s="92" t="s">
        <v>50</v>
      </c>
      <c r="BF59172" s="101" t="s">
        <v>58</v>
      </c>
      <c r="BK59172" s="98" t="s">
        <v>70</v>
      </c>
    </row>
    <row r="59173" spans="17:63" ht="29.25" customHeight="1" x14ac:dyDescent="0.2">
      <c r="Q59173" s="92" t="s">
        <v>50</v>
      </c>
      <c r="BF59173" s="101" t="s">
        <v>58</v>
      </c>
      <c r="BK59173" s="98" t="s">
        <v>70</v>
      </c>
    </row>
    <row r="59174" spans="17:63" ht="29.25" customHeight="1" x14ac:dyDescent="0.2">
      <c r="Q59174" s="92" t="s">
        <v>50</v>
      </c>
      <c r="BF59174" s="101" t="s">
        <v>58</v>
      </c>
      <c r="BK59174" s="98" t="s">
        <v>70</v>
      </c>
    </row>
    <row r="59175" spans="17:63" ht="29.25" customHeight="1" x14ac:dyDescent="0.2">
      <c r="Q59175" s="92" t="s">
        <v>50</v>
      </c>
      <c r="BF59175" s="101" t="s">
        <v>58</v>
      </c>
      <c r="BK59175" s="98" t="s">
        <v>70</v>
      </c>
    </row>
    <row r="59176" spans="17:63" ht="29.25" customHeight="1" x14ac:dyDescent="0.2">
      <c r="Q59176" s="92" t="s">
        <v>50</v>
      </c>
      <c r="BF59176" s="101" t="s">
        <v>58</v>
      </c>
      <c r="BK59176" s="98" t="s">
        <v>70</v>
      </c>
    </row>
    <row r="59177" spans="17:63" ht="29.25" customHeight="1" x14ac:dyDescent="0.2">
      <c r="Q59177" s="92" t="s">
        <v>50</v>
      </c>
      <c r="BF59177" s="101" t="s">
        <v>58</v>
      </c>
      <c r="BK59177" s="98" t="s">
        <v>70</v>
      </c>
    </row>
    <row r="59178" spans="17:63" ht="29.25" customHeight="1" x14ac:dyDescent="0.2">
      <c r="Q59178" s="92" t="s">
        <v>50</v>
      </c>
      <c r="BF59178" s="101" t="s">
        <v>58</v>
      </c>
      <c r="BK59178" s="98" t="s">
        <v>70</v>
      </c>
    </row>
    <row r="59179" spans="17:63" ht="29.25" customHeight="1" x14ac:dyDescent="0.2">
      <c r="Q59179" s="92" t="s">
        <v>50</v>
      </c>
      <c r="BF59179" s="101" t="s">
        <v>58</v>
      </c>
      <c r="BK59179" s="98" t="s">
        <v>70</v>
      </c>
    </row>
    <row r="59180" spans="17:63" ht="29.25" customHeight="1" x14ac:dyDescent="0.2">
      <c r="Q59180" s="92" t="s">
        <v>50</v>
      </c>
      <c r="BF59180" s="101" t="s">
        <v>58</v>
      </c>
      <c r="BK59180" s="98" t="s">
        <v>70</v>
      </c>
    </row>
    <row r="59181" spans="17:63" ht="29.25" customHeight="1" x14ac:dyDescent="0.2">
      <c r="Q59181" s="92" t="s">
        <v>50</v>
      </c>
      <c r="BF59181" s="101" t="s">
        <v>58</v>
      </c>
      <c r="BK59181" s="98" t="s">
        <v>70</v>
      </c>
    </row>
    <row r="59182" spans="17:63" ht="29.25" customHeight="1" x14ac:dyDescent="0.2">
      <c r="Q59182" s="92" t="s">
        <v>50</v>
      </c>
      <c r="BF59182" s="101" t="s">
        <v>58</v>
      </c>
      <c r="BK59182" s="98" t="s">
        <v>70</v>
      </c>
    </row>
    <row r="59183" spans="17:63" ht="29.25" customHeight="1" x14ac:dyDescent="0.2">
      <c r="Q59183" s="92" t="s">
        <v>50</v>
      </c>
      <c r="BF59183" s="101" t="s">
        <v>58</v>
      </c>
      <c r="BK59183" s="98" t="s">
        <v>70</v>
      </c>
    </row>
    <row r="59184" spans="17:63" ht="29.25" customHeight="1" x14ac:dyDescent="0.2">
      <c r="Q59184" s="92" t="s">
        <v>50</v>
      </c>
      <c r="BF59184" s="101" t="s">
        <v>58</v>
      </c>
      <c r="BK59184" s="98" t="s">
        <v>70</v>
      </c>
    </row>
    <row r="59185" spans="17:63" ht="29.25" customHeight="1" x14ac:dyDescent="0.2">
      <c r="Q59185" s="92" t="s">
        <v>50</v>
      </c>
      <c r="BF59185" s="101" t="s">
        <v>58</v>
      </c>
      <c r="BK59185" s="98" t="s">
        <v>70</v>
      </c>
    </row>
    <row r="59186" spans="17:63" ht="29.25" customHeight="1" x14ac:dyDescent="0.2">
      <c r="Q59186" s="92" t="s">
        <v>50</v>
      </c>
      <c r="BF59186" s="101" t="s">
        <v>58</v>
      </c>
      <c r="BK59186" s="98" t="s">
        <v>70</v>
      </c>
    </row>
    <row r="59187" spans="17:63" ht="29.25" customHeight="1" x14ac:dyDescent="0.2">
      <c r="Q59187" s="92" t="s">
        <v>50</v>
      </c>
      <c r="BF59187" s="101" t="s">
        <v>58</v>
      </c>
      <c r="BK59187" s="98" t="s">
        <v>70</v>
      </c>
    </row>
    <row r="59188" spans="17:63" ht="29.25" customHeight="1" x14ac:dyDescent="0.2">
      <c r="Q59188" s="92" t="s">
        <v>50</v>
      </c>
      <c r="BF59188" s="101" t="s">
        <v>58</v>
      </c>
      <c r="BK59188" s="98" t="s">
        <v>70</v>
      </c>
    </row>
    <row r="59189" spans="17:63" ht="29.25" customHeight="1" x14ac:dyDescent="0.2">
      <c r="Q59189" s="92" t="s">
        <v>50</v>
      </c>
      <c r="BF59189" s="101" t="s">
        <v>58</v>
      </c>
      <c r="BK59189" s="98" t="s">
        <v>70</v>
      </c>
    </row>
    <row r="59190" spans="17:63" ht="29.25" customHeight="1" x14ac:dyDescent="0.2">
      <c r="Q59190" s="92" t="s">
        <v>50</v>
      </c>
      <c r="BF59190" s="101" t="s">
        <v>58</v>
      </c>
      <c r="BK59190" s="98" t="s">
        <v>70</v>
      </c>
    </row>
    <row r="59191" spans="17:63" ht="29.25" customHeight="1" x14ac:dyDescent="0.2">
      <c r="Q59191" s="92" t="s">
        <v>50</v>
      </c>
      <c r="BF59191" s="101" t="s">
        <v>58</v>
      </c>
      <c r="BK59191" s="98" t="s">
        <v>70</v>
      </c>
    </row>
    <row r="59192" spans="17:63" ht="29.25" customHeight="1" x14ac:dyDescent="0.2">
      <c r="Q59192" s="92" t="s">
        <v>50</v>
      </c>
      <c r="BF59192" s="101" t="s">
        <v>58</v>
      </c>
      <c r="BK59192" s="98" t="s">
        <v>70</v>
      </c>
    </row>
    <row r="59193" spans="17:63" ht="29.25" customHeight="1" x14ac:dyDescent="0.2">
      <c r="Q59193" s="92" t="s">
        <v>50</v>
      </c>
      <c r="BF59193" s="101" t="s">
        <v>58</v>
      </c>
      <c r="BK59193" s="98" t="s">
        <v>70</v>
      </c>
    </row>
    <row r="59194" spans="17:63" ht="29.25" customHeight="1" x14ac:dyDescent="0.2">
      <c r="Q59194" s="92" t="s">
        <v>50</v>
      </c>
      <c r="BF59194" s="101" t="s">
        <v>58</v>
      </c>
      <c r="BK59194" s="98" t="s">
        <v>70</v>
      </c>
    </row>
    <row r="59195" spans="17:63" ht="29.25" customHeight="1" x14ac:dyDescent="0.2">
      <c r="Q59195" s="92" t="s">
        <v>50</v>
      </c>
      <c r="BF59195" s="101" t="s">
        <v>58</v>
      </c>
      <c r="BK59195" s="98" t="s">
        <v>70</v>
      </c>
    </row>
    <row r="59196" spans="17:63" ht="29.25" customHeight="1" x14ac:dyDescent="0.2">
      <c r="Q59196" s="92" t="s">
        <v>50</v>
      </c>
      <c r="BF59196" s="101" t="s">
        <v>58</v>
      </c>
      <c r="BK59196" s="98" t="s">
        <v>70</v>
      </c>
    </row>
    <row r="59197" spans="17:63" ht="29.25" customHeight="1" x14ac:dyDescent="0.2">
      <c r="Q59197" s="92" t="s">
        <v>50</v>
      </c>
      <c r="BF59197" s="101" t="s">
        <v>58</v>
      </c>
      <c r="BK59197" s="98" t="s">
        <v>70</v>
      </c>
    </row>
    <row r="59198" spans="17:63" ht="29.25" customHeight="1" x14ac:dyDescent="0.2">
      <c r="Q59198" s="92" t="s">
        <v>50</v>
      </c>
      <c r="BF59198" s="101" t="s">
        <v>58</v>
      </c>
      <c r="BK59198" s="98" t="s">
        <v>70</v>
      </c>
    </row>
    <row r="59199" spans="17:63" ht="29.25" customHeight="1" x14ac:dyDescent="0.2">
      <c r="Q59199" s="92" t="s">
        <v>50</v>
      </c>
      <c r="BF59199" s="101" t="s">
        <v>58</v>
      </c>
      <c r="BK59199" s="98" t="s">
        <v>70</v>
      </c>
    </row>
    <row r="59200" spans="17:63" ht="29.25" customHeight="1" x14ac:dyDescent="0.2">
      <c r="Q59200" s="92" t="s">
        <v>50</v>
      </c>
      <c r="BF59200" s="101" t="s">
        <v>58</v>
      </c>
      <c r="BK59200" s="98" t="s">
        <v>70</v>
      </c>
    </row>
    <row r="59201" spans="17:63" ht="29.25" customHeight="1" x14ac:dyDescent="0.2">
      <c r="Q59201" s="92" t="s">
        <v>50</v>
      </c>
      <c r="BF59201" s="101" t="s">
        <v>58</v>
      </c>
      <c r="BK59201" s="98" t="s">
        <v>70</v>
      </c>
    </row>
    <row r="59202" spans="17:63" ht="29.25" customHeight="1" x14ac:dyDescent="0.2">
      <c r="Q59202" s="92" t="s">
        <v>50</v>
      </c>
      <c r="BF59202" s="101" t="s">
        <v>58</v>
      </c>
      <c r="BK59202" s="98" t="s">
        <v>70</v>
      </c>
    </row>
    <row r="59203" spans="17:63" ht="29.25" customHeight="1" x14ac:dyDescent="0.2">
      <c r="Q59203" s="92" t="s">
        <v>50</v>
      </c>
      <c r="BF59203" s="101" t="s">
        <v>58</v>
      </c>
      <c r="BK59203" s="98" t="s">
        <v>70</v>
      </c>
    </row>
    <row r="59204" spans="17:63" ht="29.25" customHeight="1" x14ac:dyDescent="0.2">
      <c r="Q59204" s="92" t="s">
        <v>50</v>
      </c>
      <c r="BF59204" s="101" t="s">
        <v>58</v>
      </c>
      <c r="BK59204" s="98" t="s">
        <v>70</v>
      </c>
    </row>
    <row r="59205" spans="17:63" ht="29.25" customHeight="1" x14ac:dyDescent="0.2">
      <c r="Q59205" s="92" t="s">
        <v>50</v>
      </c>
      <c r="BF59205" s="101" t="s">
        <v>58</v>
      </c>
      <c r="BK59205" s="98" t="s">
        <v>70</v>
      </c>
    </row>
    <row r="59206" spans="17:63" ht="29.25" customHeight="1" x14ac:dyDescent="0.2">
      <c r="Q59206" s="92" t="s">
        <v>50</v>
      </c>
      <c r="BF59206" s="101" t="s">
        <v>58</v>
      </c>
      <c r="BK59206" s="98" t="s">
        <v>70</v>
      </c>
    </row>
    <row r="59207" spans="17:63" ht="29.25" customHeight="1" x14ac:dyDescent="0.2">
      <c r="Q59207" s="92" t="s">
        <v>50</v>
      </c>
      <c r="BF59207" s="101" t="s">
        <v>58</v>
      </c>
      <c r="BK59207" s="98" t="s">
        <v>70</v>
      </c>
    </row>
    <row r="59208" spans="17:63" ht="29.25" customHeight="1" x14ac:dyDescent="0.2">
      <c r="Q59208" s="92" t="s">
        <v>50</v>
      </c>
      <c r="BF59208" s="101" t="s">
        <v>58</v>
      </c>
      <c r="BK59208" s="98" t="s">
        <v>70</v>
      </c>
    </row>
    <row r="59209" spans="17:63" ht="29.25" customHeight="1" x14ac:dyDescent="0.2">
      <c r="Q59209" s="92" t="s">
        <v>50</v>
      </c>
      <c r="BF59209" s="101" t="s">
        <v>58</v>
      </c>
      <c r="BK59209" s="98" t="s">
        <v>70</v>
      </c>
    </row>
    <row r="59210" spans="17:63" ht="29.25" customHeight="1" x14ac:dyDescent="0.2">
      <c r="Q59210" s="92" t="s">
        <v>50</v>
      </c>
      <c r="BF59210" s="101" t="s">
        <v>58</v>
      </c>
      <c r="BK59210" s="98" t="s">
        <v>70</v>
      </c>
    </row>
    <row r="59211" spans="17:63" ht="29.25" customHeight="1" x14ac:dyDescent="0.2">
      <c r="Q59211" s="92" t="s">
        <v>50</v>
      </c>
      <c r="BF59211" s="101" t="s">
        <v>58</v>
      </c>
      <c r="BK59211" s="98" t="s">
        <v>70</v>
      </c>
    </row>
    <row r="59212" spans="17:63" ht="29.25" customHeight="1" x14ac:dyDescent="0.2">
      <c r="Q59212" s="92" t="s">
        <v>50</v>
      </c>
      <c r="BF59212" s="101" t="s">
        <v>58</v>
      </c>
      <c r="BK59212" s="98" t="s">
        <v>70</v>
      </c>
    </row>
    <row r="59213" spans="17:63" ht="29.25" customHeight="1" x14ac:dyDescent="0.2">
      <c r="Q59213" s="92" t="s">
        <v>50</v>
      </c>
      <c r="BF59213" s="101" t="s">
        <v>58</v>
      </c>
      <c r="BK59213" s="98" t="s">
        <v>70</v>
      </c>
    </row>
    <row r="59214" spans="17:63" ht="29.25" customHeight="1" x14ac:dyDescent="0.2">
      <c r="Q59214" s="92" t="s">
        <v>50</v>
      </c>
      <c r="BF59214" s="101" t="s">
        <v>58</v>
      </c>
      <c r="BK59214" s="98" t="s">
        <v>70</v>
      </c>
    </row>
    <row r="59215" spans="17:63" ht="29.25" customHeight="1" x14ac:dyDescent="0.2">
      <c r="Q59215" s="92" t="s">
        <v>50</v>
      </c>
      <c r="BF59215" s="101" t="s">
        <v>58</v>
      </c>
      <c r="BK59215" s="98" t="s">
        <v>70</v>
      </c>
    </row>
    <row r="59216" spans="17:63" ht="29.25" customHeight="1" x14ac:dyDescent="0.2">
      <c r="Q59216" s="92" t="s">
        <v>50</v>
      </c>
      <c r="BF59216" s="101" t="s">
        <v>58</v>
      </c>
      <c r="BK59216" s="98" t="s">
        <v>70</v>
      </c>
    </row>
    <row r="59217" spans="17:63" ht="29.25" customHeight="1" x14ac:dyDescent="0.2">
      <c r="Q59217" s="92" t="s">
        <v>50</v>
      </c>
      <c r="BF59217" s="101" t="s">
        <v>58</v>
      </c>
      <c r="BK59217" s="98" t="s">
        <v>70</v>
      </c>
    </row>
    <row r="59218" spans="17:63" ht="29.25" customHeight="1" x14ac:dyDescent="0.2">
      <c r="Q59218" s="92" t="s">
        <v>50</v>
      </c>
      <c r="BF59218" s="101" t="s">
        <v>58</v>
      </c>
      <c r="BK59218" s="98" t="s">
        <v>70</v>
      </c>
    </row>
    <row r="59219" spans="17:63" ht="29.25" customHeight="1" x14ac:dyDescent="0.2">
      <c r="Q59219" s="92" t="s">
        <v>50</v>
      </c>
      <c r="BF59219" s="101" t="s">
        <v>58</v>
      </c>
      <c r="BK59219" s="98" t="s">
        <v>70</v>
      </c>
    </row>
    <row r="59220" spans="17:63" ht="29.25" customHeight="1" x14ac:dyDescent="0.2">
      <c r="Q59220" s="92" t="s">
        <v>50</v>
      </c>
      <c r="BF59220" s="101" t="s">
        <v>58</v>
      </c>
      <c r="BK59220" s="98" t="s">
        <v>70</v>
      </c>
    </row>
    <row r="59221" spans="17:63" ht="29.25" customHeight="1" x14ac:dyDescent="0.2">
      <c r="Q59221" s="92" t="s">
        <v>50</v>
      </c>
      <c r="BF59221" s="101" t="s">
        <v>58</v>
      </c>
      <c r="BK59221" s="98" t="s">
        <v>70</v>
      </c>
    </row>
    <row r="59222" spans="17:63" ht="29.25" customHeight="1" x14ac:dyDescent="0.2">
      <c r="Q59222" s="92" t="s">
        <v>50</v>
      </c>
      <c r="BF59222" s="101" t="s">
        <v>58</v>
      </c>
      <c r="BK59222" s="98" t="s">
        <v>70</v>
      </c>
    </row>
    <row r="59223" spans="17:63" ht="29.25" customHeight="1" x14ac:dyDescent="0.2">
      <c r="Q59223" s="92" t="s">
        <v>50</v>
      </c>
      <c r="BF59223" s="101" t="s">
        <v>58</v>
      </c>
      <c r="BK59223" s="98" t="s">
        <v>70</v>
      </c>
    </row>
    <row r="59224" spans="17:63" ht="29.25" customHeight="1" x14ac:dyDescent="0.2">
      <c r="Q59224" s="92" t="s">
        <v>50</v>
      </c>
      <c r="BF59224" s="101" t="s">
        <v>58</v>
      </c>
      <c r="BK59224" s="98" t="s">
        <v>70</v>
      </c>
    </row>
    <row r="59225" spans="17:63" ht="29.25" customHeight="1" x14ac:dyDescent="0.2">
      <c r="Q59225" s="92" t="s">
        <v>50</v>
      </c>
      <c r="BF59225" s="101" t="s">
        <v>58</v>
      </c>
      <c r="BK59225" s="98" t="s">
        <v>70</v>
      </c>
    </row>
    <row r="59226" spans="17:63" ht="29.25" customHeight="1" x14ac:dyDescent="0.2">
      <c r="Q59226" s="92" t="s">
        <v>50</v>
      </c>
      <c r="BF59226" s="101" t="s">
        <v>58</v>
      </c>
      <c r="BK59226" s="98" t="s">
        <v>70</v>
      </c>
    </row>
    <row r="59227" spans="17:63" ht="29.25" customHeight="1" x14ac:dyDescent="0.2">
      <c r="Q59227" s="92" t="s">
        <v>50</v>
      </c>
      <c r="BF59227" s="101" t="s">
        <v>58</v>
      </c>
      <c r="BK59227" s="98" t="s">
        <v>70</v>
      </c>
    </row>
    <row r="59228" spans="17:63" ht="29.25" customHeight="1" x14ac:dyDescent="0.2">
      <c r="Q59228" s="92" t="s">
        <v>50</v>
      </c>
      <c r="BF59228" s="101" t="s">
        <v>58</v>
      </c>
      <c r="BK59228" s="98" t="s">
        <v>70</v>
      </c>
    </row>
    <row r="59229" spans="17:63" ht="29.25" customHeight="1" x14ac:dyDescent="0.2">
      <c r="Q59229" s="92" t="s">
        <v>50</v>
      </c>
      <c r="BF59229" s="101" t="s">
        <v>58</v>
      </c>
      <c r="BK59229" s="98" t="s">
        <v>70</v>
      </c>
    </row>
    <row r="59230" spans="17:63" ht="29.25" customHeight="1" x14ac:dyDescent="0.2">
      <c r="Q59230" s="92" t="s">
        <v>50</v>
      </c>
      <c r="BF59230" s="101" t="s">
        <v>58</v>
      </c>
      <c r="BK59230" s="98" t="s">
        <v>70</v>
      </c>
    </row>
    <row r="59231" spans="17:63" ht="29.25" customHeight="1" x14ac:dyDescent="0.2">
      <c r="Q59231" s="92" t="s">
        <v>50</v>
      </c>
      <c r="BF59231" s="101" t="s">
        <v>58</v>
      </c>
      <c r="BK59231" s="98" t="s">
        <v>70</v>
      </c>
    </row>
    <row r="59232" spans="17:63" ht="29.25" customHeight="1" x14ac:dyDescent="0.2">
      <c r="Q59232" s="92" t="s">
        <v>50</v>
      </c>
      <c r="BF59232" s="101" t="s">
        <v>58</v>
      </c>
      <c r="BK59232" s="98" t="s">
        <v>70</v>
      </c>
    </row>
    <row r="59233" spans="17:63" ht="29.25" customHeight="1" x14ac:dyDescent="0.2">
      <c r="Q59233" s="92" t="s">
        <v>50</v>
      </c>
      <c r="BF59233" s="101" t="s">
        <v>58</v>
      </c>
      <c r="BK59233" s="98" t="s">
        <v>70</v>
      </c>
    </row>
    <row r="59234" spans="17:63" ht="29.25" customHeight="1" x14ac:dyDescent="0.2">
      <c r="Q59234" s="92" t="s">
        <v>50</v>
      </c>
      <c r="BF59234" s="101" t="s">
        <v>58</v>
      </c>
      <c r="BK59234" s="98" t="s">
        <v>70</v>
      </c>
    </row>
    <row r="59235" spans="17:63" ht="29.25" customHeight="1" x14ac:dyDescent="0.2">
      <c r="Q59235" s="92" t="s">
        <v>50</v>
      </c>
      <c r="BF59235" s="101" t="s">
        <v>58</v>
      </c>
      <c r="BK59235" s="98" t="s">
        <v>70</v>
      </c>
    </row>
    <row r="59236" spans="17:63" ht="29.25" customHeight="1" x14ac:dyDescent="0.2">
      <c r="Q59236" s="92" t="s">
        <v>50</v>
      </c>
      <c r="BF59236" s="101" t="s">
        <v>58</v>
      </c>
      <c r="BK59236" s="98" t="s">
        <v>70</v>
      </c>
    </row>
    <row r="59237" spans="17:63" ht="29.25" customHeight="1" x14ac:dyDescent="0.2">
      <c r="Q59237" s="92" t="s">
        <v>50</v>
      </c>
      <c r="BF59237" s="101" t="s">
        <v>58</v>
      </c>
      <c r="BK59237" s="98" t="s">
        <v>70</v>
      </c>
    </row>
    <row r="59238" spans="17:63" ht="29.25" customHeight="1" x14ac:dyDescent="0.2">
      <c r="Q59238" s="92" t="s">
        <v>50</v>
      </c>
      <c r="BF59238" s="101" t="s">
        <v>58</v>
      </c>
      <c r="BK59238" s="98" t="s">
        <v>70</v>
      </c>
    </row>
    <row r="59239" spans="17:63" ht="29.25" customHeight="1" x14ac:dyDescent="0.2">
      <c r="Q59239" s="92" t="s">
        <v>50</v>
      </c>
      <c r="BF59239" s="101" t="s">
        <v>58</v>
      </c>
      <c r="BK59239" s="98" t="s">
        <v>70</v>
      </c>
    </row>
    <row r="59240" spans="17:63" ht="29.25" customHeight="1" x14ac:dyDescent="0.2">
      <c r="Q59240" s="92" t="s">
        <v>50</v>
      </c>
      <c r="BF59240" s="101" t="s">
        <v>58</v>
      </c>
      <c r="BK59240" s="98" t="s">
        <v>70</v>
      </c>
    </row>
    <row r="59241" spans="17:63" ht="29.25" customHeight="1" x14ac:dyDescent="0.2">
      <c r="Q59241" s="92" t="s">
        <v>50</v>
      </c>
      <c r="BF59241" s="101" t="s">
        <v>58</v>
      </c>
      <c r="BK59241" s="98" t="s">
        <v>70</v>
      </c>
    </row>
    <row r="59242" spans="17:63" ht="29.25" customHeight="1" x14ac:dyDescent="0.2">
      <c r="Q59242" s="92" t="s">
        <v>50</v>
      </c>
      <c r="BF59242" s="101" t="s">
        <v>58</v>
      </c>
      <c r="BK59242" s="98" t="s">
        <v>70</v>
      </c>
    </row>
    <row r="59243" spans="17:63" ht="29.25" customHeight="1" x14ac:dyDescent="0.2">
      <c r="Q59243" s="92" t="s">
        <v>50</v>
      </c>
      <c r="BF59243" s="101" t="s">
        <v>58</v>
      </c>
      <c r="BK59243" s="98" t="s">
        <v>70</v>
      </c>
    </row>
    <row r="59244" spans="17:63" ht="29.25" customHeight="1" x14ac:dyDescent="0.2">
      <c r="Q59244" s="92" t="s">
        <v>50</v>
      </c>
      <c r="BF59244" s="101" t="s">
        <v>58</v>
      </c>
      <c r="BK59244" s="98" t="s">
        <v>70</v>
      </c>
    </row>
    <row r="59245" spans="17:63" ht="29.25" customHeight="1" x14ac:dyDescent="0.2">
      <c r="Q59245" s="92" t="s">
        <v>50</v>
      </c>
      <c r="BF59245" s="101" t="s">
        <v>58</v>
      </c>
      <c r="BK59245" s="98" t="s">
        <v>70</v>
      </c>
    </row>
    <row r="59246" spans="17:63" ht="29.25" customHeight="1" x14ac:dyDescent="0.2">
      <c r="Q59246" s="92" t="s">
        <v>50</v>
      </c>
      <c r="BF59246" s="101" t="s">
        <v>58</v>
      </c>
      <c r="BK59246" s="98" t="s">
        <v>70</v>
      </c>
    </row>
    <row r="59247" spans="17:63" ht="29.25" customHeight="1" x14ac:dyDescent="0.2">
      <c r="Q59247" s="92" t="s">
        <v>50</v>
      </c>
      <c r="BF59247" s="101" t="s">
        <v>58</v>
      </c>
      <c r="BK59247" s="98" t="s">
        <v>70</v>
      </c>
    </row>
    <row r="59248" spans="17:63" ht="29.25" customHeight="1" x14ac:dyDescent="0.2">
      <c r="Q59248" s="92" t="s">
        <v>50</v>
      </c>
      <c r="BF59248" s="101" t="s">
        <v>58</v>
      </c>
      <c r="BK59248" s="98" t="s">
        <v>70</v>
      </c>
    </row>
    <row r="59249" spans="17:63" ht="29.25" customHeight="1" x14ac:dyDescent="0.2">
      <c r="Q59249" s="92" t="s">
        <v>50</v>
      </c>
      <c r="BF59249" s="101" t="s">
        <v>58</v>
      </c>
      <c r="BK59249" s="98" t="s">
        <v>70</v>
      </c>
    </row>
    <row r="59250" spans="17:63" ht="29.25" customHeight="1" x14ac:dyDescent="0.2">
      <c r="Q59250" s="92" t="s">
        <v>50</v>
      </c>
      <c r="BF59250" s="101" t="s">
        <v>58</v>
      </c>
      <c r="BK59250" s="98" t="s">
        <v>70</v>
      </c>
    </row>
    <row r="59251" spans="17:63" ht="29.25" customHeight="1" x14ac:dyDescent="0.2">
      <c r="Q59251" s="92" t="s">
        <v>50</v>
      </c>
      <c r="BF59251" s="101" t="s">
        <v>58</v>
      </c>
      <c r="BK59251" s="98" t="s">
        <v>70</v>
      </c>
    </row>
    <row r="59252" spans="17:63" ht="29.25" customHeight="1" x14ac:dyDescent="0.2">
      <c r="Q59252" s="92" t="s">
        <v>50</v>
      </c>
      <c r="BF59252" s="101" t="s">
        <v>58</v>
      </c>
      <c r="BK59252" s="98" t="s">
        <v>70</v>
      </c>
    </row>
    <row r="59253" spans="17:63" ht="29.25" customHeight="1" x14ac:dyDescent="0.2">
      <c r="Q59253" s="92" t="s">
        <v>50</v>
      </c>
      <c r="BF59253" s="101" t="s">
        <v>58</v>
      </c>
      <c r="BK59253" s="98" t="s">
        <v>70</v>
      </c>
    </row>
    <row r="59254" spans="17:63" ht="29.25" customHeight="1" x14ac:dyDescent="0.2">
      <c r="Q59254" s="92" t="s">
        <v>50</v>
      </c>
      <c r="BF59254" s="101" t="s">
        <v>58</v>
      </c>
      <c r="BK59254" s="98" t="s">
        <v>70</v>
      </c>
    </row>
    <row r="59255" spans="17:63" ht="29.25" customHeight="1" x14ac:dyDescent="0.2">
      <c r="Q59255" s="92" t="s">
        <v>50</v>
      </c>
      <c r="BF59255" s="101" t="s">
        <v>58</v>
      </c>
      <c r="BK59255" s="98" t="s">
        <v>70</v>
      </c>
    </row>
    <row r="59256" spans="17:63" ht="29.25" customHeight="1" x14ac:dyDescent="0.2">
      <c r="Q59256" s="92" t="s">
        <v>50</v>
      </c>
      <c r="BF59256" s="101" t="s">
        <v>58</v>
      </c>
      <c r="BK59256" s="98" t="s">
        <v>70</v>
      </c>
    </row>
    <row r="59257" spans="17:63" ht="29.25" customHeight="1" x14ac:dyDescent="0.2">
      <c r="Q59257" s="92" t="s">
        <v>50</v>
      </c>
      <c r="BF59257" s="101" t="s">
        <v>58</v>
      </c>
      <c r="BK59257" s="98" t="s">
        <v>70</v>
      </c>
    </row>
    <row r="59258" spans="17:63" ht="29.25" customHeight="1" x14ac:dyDescent="0.2">
      <c r="Q59258" s="92" t="s">
        <v>50</v>
      </c>
      <c r="BF59258" s="101" t="s">
        <v>58</v>
      </c>
      <c r="BK59258" s="98" t="s">
        <v>70</v>
      </c>
    </row>
    <row r="59259" spans="17:63" ht="29.25" customHeight="1" x14ac:dyDescent="0.2">
      <c r="Q59259" s="92" t="s">
        <v>50</v>
      </c>
      <c r="BF59259" s="101" t="s">
        <v>58</v>
      </c>
      <c r="BK59259" s="98" t="s">
        <v>70</v>
      </c>
    </row>
    <row r="59260" spans="17:63" ht="29.25" customHeight="1" x14ac:dyDescent="0.2">
      <c r="Q59260" s="92" t="s">
        <v>50</v>
      </c>
      <c r="BF59260" s="101" t="s">
        <v>58</v>
      </c>
      <c r="BK59260" s="98" t="s">
        <v>70</v>
      </c>
    </row>
    <row r="59261" spans="17:63" ht="29.25" customHeight="1" x14ac:dyDescent="0.2">
      <c r="Q59261" s="92" t="s">
        <v>50</v>
      </c>
      <c r="BF59261" s="101" t="s">
        <v>58</v>
      </c>
      <c r="BK59261" s="98" t="s">
        <v>70</v>
      </c>
    </row>
    <row r="59262" spans="17:63" ht="29.25" customHeight="1" x14ac:dyDescent="0.2">
      <c r="Q59262" s="92" t="s">
        <v>50</v>
      </c>
      <c r="BF59262" s="101" t="s">
        <v>58</v>
      </c>
      <c r="BK59262" s="98" t="s">
        <v>70</v>
      </c>
    </row>
    <row r="59263" spans="17:63" ht="29.25" customHeight="1" x14ac:dyDescent="0.2">
      <c r="Q59263" s="92" t="s">
        <v>50</v>
      </c>
      <c r="BF59263" s="101" t="s">
        <v>58</v>
      </c>
      <c r="BK59263" s="98" t="s">
        <v>70</v>
      </c>
    </row>
    <row r="59264" spans="17:63" ht="29.25" customHeight="1" x14ac:dyDescent="0.2">
      <c r="Q59264" s="92" t="s">
        <v>50</v>
      </c>
      <c r="BF59264" s="101" t="s">
        <v>58</v>
      </c>
      <c r="BK59264" s="98" t="s">
        <v>70</v>
      </c>
    </row>
    <row r="59265" spans="17:63" ht="29.25" customHeight="1" x14ac:dyDescent="0.2">
      <c r="Q59265" s="92" t="s">
        <v>50</v>
      </c>
      <c r="BF59265" s="101" t="s">
        <v>58</v>
      </c>
      <c r="BK59265" s="98" t="s">
        <v>70</v>
      </c>
    </row>
    <row r="59266" spans="17:63" ht="29.25" customHeight="1" x14ac:dyDescent="0.2">
      <c r="Q59266" s="92" t="s">
        <v>50</v>
      </c>
      <c r="BF59266" s="101" t="s">
        <v>58</v>
      </c>
      <c r="BK59266" s="98" t="s">
        <v>70</v>
      </c>
    </row>
    <row r="59267" spans="17:63" ht="29.25" customHeight="1" x14ac:dyDescent="0.2">
      <c r="Q59267" s="92" t="s">
        <v>50</v>
      </c>
      <c r="BF59267" s="101" t="s">
        <v>58</v>
      </c>
      <c r="BK59267" s="98" t="s">
        <v>70</v>
      </c>
    </row>
    <row r="59268" spans="17:63" ht="29.25" customHeight="1" x14ac:dyDescent="0.2">
      <c r="Q59268" s="92" t="s">
        <v>50</v>
      </c>
      <c r="BF59268" s="101" t="s">
        <v>58</v>
      </c>
      <c r="BK59268" s="98" t="s">
        <v>70</v>
      </c>
    </row>
    <row r="59269" spans="17:63" ht="29.25" customHeight="1" x14ac:dyDescent="0.2">
      <c r="Q59269" s="92" t="s">
        <v>50</v>
      </c>
      <c r="BF59269" s="101" t="s">
        <v>58</v>
      </c>
      <c r="BK59269" s="98" t="s">
        <v>70</v>
      </c>
    </row>
    <row r="59270" spans="17:63" ht="29.25" customHeight="1" x14ac:dyDescent="0.2">
      <c r="Q59270" s="92" t="s">
        <v>50</v>
      </c>
      <c r="BF59270" s="101" t="s">
        <v>58</v>
      </c>
      <c r="BK59270" s="98" t="s">
        <v>70</v>
      </c>
    </row>
    <row r="59271" spans="17:63" ht="29.25" customHeight="1" x14ac:dyDescent="0.2">
      <c r="Q59271" s="92" t="s">
        <v>50</v>
      </c>
      <c r="BF59271" s="101" t="s">
        <v>58</v>
      </c>
      <c r="BK59271" s="98" t="s">
        <v>70</v>
      </c>
    </row>
    <row r="59272" spans="17:63" ht="29.25" customHeight="1" x14ac:dyDescent="0.2">
      <c r="Q59272" s="92" t="s">
        <v>50</v>
      </c>
      <c r="BF59272" s="101" t="s">
        <v>58</v>
      </c>
      <c r="BK59272" s="98" t="s">
        <v>70</v>
      </c>
    </row>
    <row r="59273" spans="17:63" ht="29.25" customHeight="1" x14ac:dyDescent="0.2">
      <c r="Q59273" s="92" t="s">
        <v>50</v>
      </c>
      <c r="BF59273" s="101" t="s">
        <v>58</v>
      </c>
      <c r="BK59273" s="98" t="s">
        <v>70</v>
      </c>
    </row>
    <row r="59274" spans="17:63" ht="29.25" customHeight="1" x14ac:dyDescent="0.2">
      <c r="Q59274" s="92" t="s">
        <v>50</v>
      </c>
      <c r="BF59274" s="101" t="s">
        <v>58</v>
      </c>
      <c r="BK59274" s="98" t="s">
        <v>70</v>
      </c>
    </row>
    <row r="59275" spans="17:63" ht="29.25" customHeight="1" x14ac:dyDescent="0.2">
      <c r="Q59275" s="92" t="s">
        <v>50</v>
      </c>
      <c r="BF59275" s="101" t="s">
        <v>58</v>
      </c>
      <c r="BK59275" s="98" t="s">
        <v>70</v>
      </c>
    </row>
    <row r="59276" spans="17:63" ht="29.25" customHeight="1" x14ac:dyDescent="0.2">
      <c r="Q59276" s="92" t="s">
        <v>50</v>
      </c>
      <c r="BF59276" s="101" t="s">
        <v>58</v>
      </c>
      <c r="BK59276" s="98" t="s">
        <v>70</v>
      </c>
    </row>
    <row r="59277" spans="17:63" ht="29.25" customHeight="1" x14ac:dyDescent="0.2">
      <c r="Q59277" s="92" t="s">
        <v>50</v>
      </c>
      <c r="BF59277" s="101" t="s">
        <v>58</v>
      </c>
      <c r="BK59277" s="98" t="s">
        <v>70</v>
      </c>
    </row>
    <row r="59278" spans="17:63" ht="29.25" customHeight="1" x14ac:dyDescent="0.2">
      <c r="Q59278" s="92" t="s">
        <v>50</v>
      </c>
      <c r="BF59278" s="101" t="s">
        <v>58</v>
      </c>
      <c r="BK59278" s="98" t="s">
        <v>70</v>
      </c>
    </row>
    <row r="59279" spans="17:63" ht="29.25" customHeight="1" x14ac:dyDescent="0.2">
      <c r="Q59279" s="92" t="s">
        <v>50</v>
      </c>
      <c r="BF59279" s="101" t="s">
        <v>58</v>
      </c>
      <c r="BK59279" s="98" t="s">
        <v>70</v>
      </c>
    </row>
    <row r="59280" spans="17:63" ht="29.25" customHeight="1" x14ac:dyDescent="0.2">
      <c r="Q59280" s="92" t="s">
        <v>50</v>
      </c>
      <c r="BF59280" s="101" t="s">
        <v>58</v>
      </c>
      <c r="BK59280" s="98" t="s">
        <v>70</v>
      </c>
    </row>
    <row r="59281" spans="17:63" ht="29.25" customHeight="1" x14ac:dyDescent="0.2">
      <c r="Q59281" s="92" t="s">
        <v>50</v>
      </c>
      <c r="BF59281" s="101" t="s">
        <v>58</v>
      </c>
      <c r="BK59281" s="98" t="s">
        <v>70</v>
      </c>
    </row>
    <row r="59282" spans="17:63" ht="29.25" customHeight="1" x14ac:dyDescent="0.2">
      <c r="Q59282" s="92" t="s">
        <v>50</v>
      </c>
      <c r="BF59282" s="101" t="s">
        <v>58</v>
      </c>
      <c r="BK59282" s="98" t="s">
        <v>70</v>
      </c>
    </row>
    <row r="59283" spans="17:63" ht="29.25" customHeight="1" x14ac:dyDescent="0.2">
      <c r="Q59283" s="92" t="s">
        <v>50</v>
      </c>
      <c r="BF59283" s="101" t="s">
        <v>58</v>
      </c>
      <c r="BK59283" s="98" t="s">
        <v>70</v>
      </c>
    </row>
    <row r="59284" spans="17:63" ht="29.25" customHeight="1" x14ac:dyDescent="0.2">
      <c r="Q59284" s="92" t="s">
        <v>50</v>
      </c>
      <c r="BF59284" s="101" t="s">
        <v>58</v>
      </c>
      <c r="BK59284" s="98" t="s">
        <v>70</v>
      </c>
    </row>
    <row r="59285" spans="17:63" ht="29.25" customHeight="1" x14ac:dyDescent="0.2">
      <c r="Q59285" s="92" t="s">
        <v>50</v>
      </c>
      <c r="BF59285" s="101" t="s">
        <v>58</v>
      </c>
      <c r="BK59285" s="98" t="s">
        <v>70</v>
      </c>
    </row>
    <row r="59286" spans="17:63" ht="29.25" customHeight="1" x14ac:dyDescent="0.2">
      <c r="Q59286" s="92" t="s">
        <v>50</v>
      </c>
      <c r="BF59286" s="101" t="s">
        <v>58</v>
      </c>
      <c r="BK59286" s="98" t="s">
        <v>70</v>
      </c>
    </row>
    <row r="59287" spans="17:63" ht="29.25" customHeight="1" x14ac:dyDescent="0.2">
      <c r="Q59287" s="92" t="s">
        <v>50</v>
      </c>
      <c r="BF59287" s="101" t="s">
        <v>58</v>
      </c>
      <c r="BK59287" s="98" t="s">
        <v>70</v>
      </c>
    </row>
    <row r="59288" spans="17:63" ht="29.25" customHeight="1" x14ac:dyDescent="0.2">
      <c r="Q59288" s="92" t="s">
        <v>50</v>
      </c>
      <c r="BF59288" s="101" t="s">
        <v>58</v>
      </c>
      <c r="BK59288" s="98" t="s">
        <v>70</v>
      </c>
    </row>
    <row r="59289" spans="17:63" ht="29.25" customHeight="1" x14ac:dyDescent="0.2">
      <c r="Q59289" s="92" t="s">
        <v>50</v>
      </c>
      <c r="BF59289" s="101" t="s">
        <v>58</v>
      </c>
      <c r="BK59289" s="98" t="s">
        <v>70</v>
      </c>
    </row>
    <row r="59290" spans="17:63" ht="29.25" customHeight="1" x14ac:dyDescent="0.2">
      <c r="Q59290" s="92" t="s">
        <v>50</v>
      </c>
      <c r="BF59290" s="101" t="s">
        <v>58</v>
      </c>
      <c r="BK59290" s="98" t="s">
        <v>70</v>
      </c>
    </row>
    <row r="59291" spans="17:63" ht="29.25" customHeight="1" x14ac:dyDescent="0.2">
      <c r="Q59291" s="92" t="s">
        <v>50</v>
      </c>
      <c r="BF59291" s="101" t="s">
        <v>58</v>
      </c>
      <c r="BK59291" s="98" t="s">
        <v>70</v>
      </c>
    </row>
    <row r="59292" spans="17:63" ht="29.25" customHeight="1" x14ac:dyDescent="0.2">
      <c r="Q59292" s="92" t="s">
        <v>50</v>
      </c>
      <c r="BF59292" s="101" t="s">
        <v>58</v>
      </c>
      <c r="BK59292" s="98" t="s">
        <v>70</v>
      </c>
    </row>
    <row r="59293" spans="17:63" ht="29.25" customHeight="1" x14ac:dyDescent="0.2">
      <c r="Q59293" s="92" t="s">
        <v>50</v>
      </c>
      <c r="BF59293" s="101" t="s">
        <v>58</v>
      </c>
      <c r="BK59293" s="98" t="s">
        <v>70</v>
      </c>
    </row>
    <row r="59294" spans="17:63" ht="29.25" customHeight="1" x14ac:dyDescent="0.2">
      <c r="Q59294" s="92" t="s">
        <v>50</v>
      </c>
      <c r="BF59294" s="101" t="s">
        <v>58</v>
      </c>
      <c r="BK59294" s="98" t="s">
        <v>70</v>
      </c>
    </row>
    <row r="59295" spans="17:63" ht="29.25" customHeight="1" x14ac:dyDescent="0.2">
      <c r="Q59295" s="92" t="s">
        <v>50</v>
      </c>
      <c r="BF59295" s="101" t="s">
        <v>58</v>
      </c>
      <c r="BK59295" s="98" t="s">
        <v>70</v>
      </c>
    </row>
    <row r="59296" spans="17:63" ht="29.25" customHeight="1" x14ac:dyDescent="0.2">
      <c r="Q59296" s="92" t="s">
        <v>50</v>
      </c>
      <c r="BF59296" s="101" t="s">
        <v>58</v>
      </c>
      <c r="BK59296" s="98" t="s">
        <v>70</v>
      </c>
    </row>
    <row r="59297" spans="17:63" ht="29.25" customHeight="1" x14ac:dyDescent="0.2">
      <c r="Q59297" s="92" t="s">
        <v>50</v>
      </c>
      <c r="BF59297" s="101" t="s">
        <v>58</v>
      </c>
      <c r="BK59297" s="98" t="s">
        <v>70</v>
      </c>
    </row>
    <row r="59298" spans="17:63" ht="29.25" customHeight="1" x14ac:dyDescent="0.2">
      <c r="Q59298" s="92" t="s">
        <v>50</v>
      </c>
      <c r="BF59298" s="101" t="s">
        <v>58</v>
      </c>
      <c r="BK59298" s="98" t="s">
        <v>70</v>
      </c>
    </row>
    <row r="59299" spans="17:63" ht="29.25" customHeight="1" x14ac:dyDescent="0.2">
      <c r="Q59299" s="92" t="s">
        <v>50</v>
      </c>
      <c r="BF59299" s="101" t="s">
        <v>58</v>
      </c>
      <c r="BK59299" s="98" t="s">
        <v>70</v>
      </c>
    </row>
    <row r="59300" spans="17:63" ht="29.25" customHeight="1" x14ac:dyDescent="0.2">
      <c r="Q59300" s="92" t="s">
        <v>50</v>
      </c>
      <c r="BF59300" s="101" t="s">
        <v>58</v>
      </c>
      <c r="BK59300" s="98" t="s">
        <v>70</v>
      </c>
    </row>
    <row r="59301" spans="17:63" ht="29.25" customHeight="1" x14ac:dyDescent="0.2">
      <c r="Q59301" s="92" t="s">
        <v>50</v>
      </c>
      <c r="BF59301" s="101" t="s">
        <v>58</v>
      </c>
      <c r="BK59301" s="98" t="s">
        <v>70</v>
      </c>
    </row>
    <row r="59302" spans="17:63" ht="29.25" customHeight="1" x14ac:dyDescent="0.2">
      <c r="Q59302" s="92" t="s">
        <v>50</v>
      </c>
      <c r="BF59302" s="101" t="s">
        <v>58</v>
      </c>
      <c r="BK59302" s="98" t="s">
        <v>70</v>
      </c>
    </row>
    <row r="59303" spans="17:63" ht="29.25" customHeight="1" x14ac:dyDescent="0.2">
      <c r="Q59303" s="92" t="s">
        <v>50</v>
      </c>
      <c r="BF59303" s="101" t="s">
        <v>58</v>
      </c>
      <c r="BK59303" s="98" t="s">
        <v>70</v>
      </c>
    </row>
    <row r="59304" spans="17:63" ht="29.25" customHeight="1" x14ac:dyDescent="0.2">
      <c r="Q59304" s="92" t="s">
        <v>50</v>
      </c>
      <c r="BF59304" s="101" t="s">
        <v>58</v>
      </c>
      <c r="BK59304" s="98" t="s">
        <v>70</v>
      </c>
    </row>
    <row r="59305" spans="17:63" ht="29.25" customHeight="1" x14ac:dyDescent="0.2">
      <c r="Q59305" s="92" t="s">
        <v>50</v>
      </c>
      <c r="BF59305" s="101" t="s">
        <v>58</v>
      </c>
      <c r="BK59305" s="98" t="s">
        <v>70</v>
      </c>
    </row>
    <row r="59306" spans="17:63" ht="29.25" customHeight="1" x14ac:dyDescent="0.2">
      <c r="Q59306" s="92" t="s">
        <v>50</v>
      </c>
      <c r="BF59306" s="101" t="s">
        <v>58</v>
      </c>
      <c r="BK59306" s="98" t="s">
        <v>70</v>
      </c>
    </row>
    <row r="59307" spans="17:63" ht="29.25" customHeight="1" x14ac:dyDescent="0.2">
      <c r="Q59307" s="92" t="s">
        <v>50</v>
      </c>
      <c r="BF59307" s="101" t="s">
        <v>58</v>
      </c>
      <c r="BK59307" s="98" t="s">
        <v>70</v>
      </c>
    </row>
    <row r="59308" spans="17:63" ht="29.25" customHeight="1" x14ac:dyDescent="0.2">
      <c r="Q59308" s="92" t="s">
        <v>50</v>
      </c>
      <c r="BF59308" s="101" t="s">
        <v>58</v>
      </c>
      <c r="BK59308" s="98" t="s">
        <v>70</v>
      </c>
    </row>
    <row r="59309" spans="17:63" ht="29.25" customHeight="1" x14ac:dyDescent="0.2">
      <c r="Q59309" s="92" t="s">
        <v>50</v>
      </c>
      <c r="BF59309" s="101" t="s">
        <v>58</v>
      </c>
      <c r="BK59309" s="98" t="s">
        <v>70</v>
      </c>
    </row>
    <row r="59310" spans="17:63" ht="29.25" customHeight="1" x14ac:dyDescent="0.2">
      <c r="Q59310" s="92" t="s">
        <v>50</v>
      </c>
      <c r="BF59310" s="101" t="s">
        <v>58</v>
      </c>
      <c r="BK59310" s="98" t="s">
        <v>70</v>
      </c>
    </row>
    <row r="59311" spans="17:63" ht="29.25" customHeight="1" x14ac:dyDescent="0.2">
      <c r="Q59311" s="92" t="s">
        <v>50</v>
      </c>
      <c r="BF59311" s="101" t="s">
        <v>58</v>
      </c>
      <c r="BK59311" s="98" t="s">
        <v>70</v>
      </c>
    </row>
    <row r="59312" spans="17:63" ht="29.25" customHeight="1" x14ac:dyDescent="0.2">
      <c r="Q59312" s="92" t="s">
        <v>50</v>
      </c>
      <c r="BF59312" s="101" t="s">
        <v>58</v>
      </c>
      <c r="BK59312" s="98" t="s">
        <v>70</v>
      </c>
    </row>
    <row r="59313" spans="17:63" ht="29.25" customHeight="1" x14ac:dyDescent="0.2">
      <c r="Q59313" s="92" t="s">
        <v>50</v>
      </c>
      <c r="BF59313" s="101" t="s">
        <v>58</v>
      </c>
      <c r="BK59313" s="98" t="s">
        <v>70</v>
      </c>
    </row>
    <row r="59314" spans="17:63" ht="29.25" customHeight="1" x14ac:dyDescent="0.2">
      <c r="Q59314" s="92" t="s">
        <v>50</v>
      </c>
      <c r="BF59314" s="101" t="s">
        <v>58</v>
      </c>
      <c r="BK59314" s="98" t="s">
        <v>70</v>
      </c>
    </row>
    <row r="59315" spans="17:63" ht="29.25" customHeight="1" x14ac:dyDescent="0.2">
      <c r="Q59315" s="92" t="s">
        <v>50</v>
      </c>
      <c r="BF59315" s="101" t="s">
        <v>58</v>
      </c>
      <c r="BK59315" s="98" t="s">
        <v>70</v>
      </c>
    </row>
    <row r="59316" spans="17:63" ht="29.25" customHeight="1" x14ac:dyDescent="0.2">
      <c r="Q59316" s="92" t="s">
        <v>50</v>
      </c>
      <c r="BF59316" s="101" t="s">
        <v>58</v>
      </c>
      <c r="BK59316" s="98" t="s">
        <v>70</v>
      </c>
    </row>
    <row r="59317" spans="17:63" ht="29.25" customHeight="1" x14ac:dyDescent="0.2">
      <c r="Q59317" s="92" t="s">
        <v>50</v>
      </c>
      <c r="BF59317" s="101" t="s">
        <v>58</v>
      </c>
      <c r="BK59317" s="98" t="s">
        <v>70</v>
      </c>
    </row>
    <row r="59318" spans="17:63" ht="29.25" customHeight="1" x14ac:dyDescent="0.2">
      <c r="Q59318" s="92" t="s">
        <v>50</v>
      </c>
      <c r="BF59318" s="101" t="s">
        <v>58</v>
      </c>
      <c r="BK59318" s="98" t="s">
        <v>70</v>
      </c>
    </row>
    <row r="59319" spans="17:63" ht="29.25" customHeight="1" x14ac:dyDescent="0.2">
      <c r="Q59319" s="92" t="s">
        <v>50</v>
      </c>
      <c r="BF59319" s="101" t="s">
        <v>58</v>
      </c>
      <c r="BK59319" s="98" t="s">
        <v>70</v>
      </c>
    </row>
    <row r="59320" spans="17:63" ht="29.25" customHeight="1" x14ac:dyDescent="0.2">
      <c r="Q59320" s="92" t="s">
        <v>50</v>
      </c>
      <c r="BF59320" s="101" t="s">
        <v>58</v>
      </c>
      <c r="BK59320" s="98" t="s">
        <v>70</v>
      </c>
    </row>
    <row r="59321" spans="17:63" ht="29.25" customHeight="1" x14ac:dyDescent="0.2">
      <c r="Q59321" s="92" t="s">
        <v>50</v>
      </c>
      <c r="BF59321" s="101" t="s">
        <v>58</v>
      </c>
      <c r="BK59321" s="98" t="s">
        <v>70</v>
      </c>
    </row>
    <row r="59322" spans="17:63" ht="29.25" customHeight="1" x14ac:dyDescent="0.2">
      <c r="Q59322" s="92" t="s">
        <v>50</v>
      </c>
      <c r="BF59322" s="101" t="s">
        <v>58</v>
      </c>
      <c r="BK59322" s="98" t="s">
        <v>70</v>
      </c>
    </row>
    <row r="59323" spans="17:63" ht="29.25" customHeight="1" x14ac:dyDescent="0.2">
      <c r="Q59323" s="92" t="s">
        <v>50</v>
      </c>
      <c r="BF59323" s="101" t="s">
        <v>58</v>
      </c>
      <c r="BK59323" s="98" t="s">
        <v>70</v>
      </c>
    </row>
    <row r="59324" spans="17:63" ht="29.25" customHeight="1" x14ac:dyDescent="0.2">
      <c r="Q59324" s="92" t="s">
        <v>50</v>
      </c>
      <c r="BF59324" s="101" t="s">
        <v>58</v>
      </c>
      <c r="BK59324" s="98" t="s">
        <v>70</v>
      </c>
    </row>
    <row r="59325" spans="17:63" ht="29.25" customHeight="1" x14ac:dyDescent="0.2">
      <c r="Q59325" s="92" t="s">
        <v>50</v>
      </c>
      <c r="BF59325" s="101" t="s">
        <v>58</v>
      </c>
      <c r="BK59325" s="98" t="s">
        <v>70</v>
      </c>
    </row>
    <row r="59326" spans="17:63" ht="29.25" customHeight="1" x14ac:dyDescent="0.2">
      <c r="Q59326" s="92" t="s">
        <v>50</v>
      </c>
      <c r="BF59326" s="101" t="s">
        <v>58</v>
      </c>
      <c r="BK59326" s="98" t="s">
        <v>70</v>
      </c>
    </row>
    <row r="59327" spans="17:63" ht="29.25" customHeight="1" x14ac:dyDescent="0.2">
      <c r="Q59327" s="92" t="s">
        <v>50</v>
      </c>
      <c r="BF59327" s="101" t="s">
        <v>58</v>
      </c>
      <c r="BK59327" s="98" t="s">
        <v>70</v>
      </c>
    </row>
    <row r="59328" spans="17:63" ht="29.25" customHeight="1" x14ac:dyDescent="0.2">
      <c r="Q59328" s="92" t="s">
        <v>50</v>
      </c>
      <c r="BF59328" s="101" t="s">
        <v>58</v>
      </c>
      <c r="BK59328" s="98" t="s">
        <v>70</v>
      </c>
    </row>
    <row r="59329" spans="17:63" ht="29.25" customHeight="1" x14ac:dyDescent="0.2">
      <c r="Q59329" s="92" t="s">
        <v>50</v>
      </c>
      <c r="BF59329" s="101" t="s">
        <v>58</v>
      </c>
      <c r="BK59329" s="98" t="s">
        <v>70</v>
      </c>
    </row>
    <row r="59330" spans="17:63" ht="29.25" customHeight="1" x14ac:dyDescent="0.2">
      <c r="Q59330" s="92" t="s">
        <v>50</v>
      </c>
      <c r="BF59330" s="101" t="s">
        <v>58</v>
      </c>
      <c r="BK59330" s="98" t="s">
        <v>70</v>
      </c>
    </row>
    <row r="59331" spans="17:63" ht="29.25" customHeight="1" x14ac:dyDescent="0.2">
      <c r="Q59331" s="92" t="s">
        <v>50</v>
      </c>
      <c r="BF59331" s="101" t="s">
        <v>58</v>
      </c>
      <c r="BK59331" s="98" t="s">
        <v>70</v>
      </c>
    </row>
    <row r="59332" spans="17:63" ht="29.25" customHeight="1" x14ac:dyDescent="0.2">
      <c r="Q59332" s="92" t="s">
        <v>50</v>
      </c>
      <c r="BF59332" s="101" t="s">
        <v>58</v>
      </c>
      <c r="BK59332" s="98" t="s">
        <v>70</v>
      </c>
    </row>
    <row r="59333" spans="17:63" ht="29.25" customHeight="1" x14ac:dyDescent="0.2">
      <c r="Q59333" s="92" t="s">
        <v>50</v>
      </c>
      <c r="BF59333" s="101" t="s">
        <v>58</v>
      </c>
      <c r="BK59333" s="98" t="s">
        <v>70</v>
      </c>
    </row>
    <row r="59334" spans="17:63" ht="29.25" customHeight="1" x14ac:dyDescent="0.2">
      <c r="Q59334" s="92" t="s">
        <v>50</v>
      </c>
      <c r="BF59334" s="101" t="s">
        <v>58</v>
      </c>
      <c r="BK59334" s="98" t="s">
        <v>70</v>
      </c>
    </row>
    <row r="59335" spans="17:63" ht="29.25" customHeight="1" x14ac:dyDescent="0.2">
      <c r="Q59335" s="92" t="s">
        <v>50</v>
      </c>
      <c r="BF59335" s="101" t="s">
        <v>58</v>
      </c>
      <c r="BK59335" s="98" t="s">
        <v>70</v>
      </c>
    </row>
    <row r="59336" spans="17:63" ht="29.25" customHeight="1" x14ac:dyDescent="0.2">
      <c r="Q59336" s="92" t="s">
        <v>50</v>
      </c>
      <c r="BF59336" s="101" t="s">
        <v>58</v>
      </c>
      <c r="BK59336" s="98" t="s">
        <v>70</v>
      </c>
    </row>
    <row r="59337" spans="17:63" ht="29.25" customHeight="1" x14ac:dyDescent="0.2">
      <c r="Q59337" s="92" t="s">
        <v>50</v>
      </c>
      <c r="BF59337" s="101" t="s">
        <v>58</v>
      </c>
      <c r="BK59337" s="98" t="s">
        <v>70</v>
      </c>
    </row>
    <row r="59338" spans="17:63" ht="29.25" customHeight="1" x14ac:dyDescent="0.2">
      <c r="Q59338" s="92" t="s">
        <v>50</v>
      </c>
      <c r="BF59338" s="101" t="s">
        <v>58</v>
      </c>
      <c r="BK59338" s="98" t="s">
        <v>70</v>
      </c>
    </row>
    <row r="59339" spans="17:63" ht="29.25" customHeight="1" x14ac:dyDescent="0.2">
      <c r="Q59339" s="92" t="s">
        <v>50</v>
      </c>
      <c r="BF59339" s="101" t="s">
        <v>58</v>
      </c>
      <c r="BK59339" s="98" t="s">
        <v>70</v>
      </c>
    </row>
    <row r="59340" spans="17:63" ht="29.25" customHeight="1" x14ac:dyDescent="0.2">
      <c r="Q59340" s="92" t="s">
        <v>50</v>
      </c>
      <c r="BF59340" s="101" t="s">
        <v>58</v>
      </c>
      <c r="BK59340" s="98" t="s">
        <v>70</v>
      </c>
    </row>
    <row r="59341" spans="17:63" ht="29.25" customHeight="1" x14ac:dyDescent="0.2">
      <c r="Q59341" s="92" t="s">
        <v>50</v>
      </c>
      <c r="BF59341" s="101" t="s">
        <v>58</v>
      </c>
      <c r="BK59341" s="98" t="s">
        <v>70</v>
      </c>
    </row>
    <row r="59342" spans="17:63" ht="29.25" customHeight="1" x14ac:dyDescent="0.2">
      <c r="Q59342" s="92" t="s">
        <v>50</v>
      </c>
      <c r="BF59342" s="101" t="s">
        <v>58</v>
      </c>
      <c r="BK59342" s="98" t="s">
        <v>70</v>
      </c>
    </row>
    <row r="59343" spans="17:63" ht="29.25" customHeight="1" x14ac:dyDescent="0.2">
      <c r="Q59343" s="92" t="s">
        <v>50</v>
      </c>
      <c r="BF59343" s="101" t="s">
        <v>58</v>
      </c>
      <c r="BK59343" s="98" t="s">
        <v>70</v>
      </c>
    </row>
    <row r="59344" spans="17:63" ht="29.25" customHeight="1" x14ac:dyDescent="0.2">
      <c r="Q59344" s="92" t="s">
        <v>50</v>
      </c>
      <c r="BF59344" s="101" t="s">
        <v>58</v>
      </c>
      <c r="BK59344" s="98" t="s">
        <v>70</v>
      </c>
    </row>
    <row r="59345" spans="17:63" ht="29.25" customHeight="1" x14ac:dyDescent="0.2">
      <c r="Q59345" s="92" t="s">
        <v>50</v>
      </c>
      <c r="BF59345" s="101" t="s">
        <v>58</v>
      </c>
      <c r="BK59345" s="98" t="s">
        <v>70</v>
      </c>
    </row>
    <row r="59346" spans="17:63" ht="29.25" customHeight="1" x14ac:dyDescent="0.2">
      <c r="Q59346" s="92" t="s">
        <v>50</v>
      </c>
      <c r="BF59346" s="101" t="s">
        <v>58</v>
      </c>
      <c r="BK59346" s="98" t="s">
        <v>70</v>
      </c>
    </row>
    <row r="59347" spans="17:63" ht="29.25" customHeight="1" x14ac:dyDescent="0.2">
      <c r="Q59347" s="92" t="s">
        <v>50</v>
      </c>
      <c r="BF59347" s="101" t="s">
        <v>58</v>
      </c>
      <c r="BK59347" s="98" t="s">
        <v>70</v>
      </c>
    </row>
    <row r="59348" spans="17:63" ht="29.25" customHeight="1" x14ac:dyDescent="0.2">
      <c r="Q59348" s="92" t="s">
        <v>50</v>
      </c>
      <c r="BF59348" s="101" t="s">
        <v>58</v>
      </c>
      <c r="BK59348" s="98" t="s">
        <v>70</v>
      </c>
    </row>
    <row r="59349" spans="17:63" ht="29.25" customHeight="1" x14ac:dyDescent="0.2">
      <c r="Q59349" s="92" t="s">
        <v>50</v>
      </c>
      <c r="BF59349" s="101" t="s">
        <v>58</v>
      </c>
      <c r="BK59349" s="98" t="s">
        <v>70</v>
      </c>
    </row>
    <row r="59350" spans="17:63" ht="29.25" customHeight="1" x14ac:dyDescent="0.2">
      <c r="Q59350" s="92" t="s">
        <v>50</v>
      </c>
      <c r="BF59350" s="101" t="s">
        <v>58</v>
      </c>
      <c r="BK59350" s="98" t="s">
        <v>70</v>
      </c>
    </row>
    <row r="59351" spans="17:63" ht="29.25" customHeight="1" x14ac:dyDescent="0.2">
      <c r="Q59351" s="92" t="s">
        <v>50</v>
      </c>
      <c r="BF59351" s="101" t="s">
        <v>58</v>
      </c>
      <c r="BK59351" s="98" t="s">
        <v>70</v>
      </c>
    </row>
    <row r="59352" spans="17:63" ht="29.25" customHeight="1" x14ac:dyDescent="0.2">
      <c r="Q59352" s="92" t="s">
        <v>50</v>
      </c>
      <c r="BF59352" s="101" t="s">
        <v>58</v>
      </c>
      <c r="BK59352" s="98" t="s">
        <v>70</v>
      </c>
    </row>
    <row r="59353" spans="17:63" ht="29.25" customHeight="1" x14ac:dyDescent="0.2">
      <c r="Q59353" s="92" t="s">
        <v>50</v>
      </c>
      <c r="BF59353" s="101" t="s">
        <v>58</v>
      </c>
      <c r="BK59353" s="98" t="s">
        <v>70</v>
      </c>
    </row>
    <row r="59354" spans="17:63" ht="29.25" customHeight="1" x14ac:dyDescent="0.2">
      <c r="Q59354" s="92" t="s">
        <v>50</v>
      </c>
      <c r="BF59354" s="101" t="s">
        <v>58</v>
      </c>
      <c r="BK59354" s="98" t="s">
        <v>70</v>
      </c>
    </row>
    <row r="59355" spans="17:63" ht="29.25" customHeight="1" x14ac:dyDescent="0.2">
      <c r="Q59355" s="92" t="s">
        <v>50</v>
      </c>
      <c r="BF59355" s="101" t="s">
        <v>58</v>
      </c>
      <c r="BK59355" s="98" t="s">
        <v>70</v>
      </c>
    </row>
    <row r="59356" spans="17:63" ht="29.25" customHeight="1" x14ac:dyDescent="0.2">
      <c r="Q59356" s="92" t="s">
        <v>50</v>
      </c>
      <c r="BF59356" s="101" t="s">
        <v>58</v>
      </c>
      <c r="BK59356" s="98" t="s">
        <v>70</v>
      </c>
    </row>
    <row r="59357" spans="17:63" ht="29.25" customHeight="1" x14ac:dyDescent="0.2">
      <c r="Q59357" s="92" t="s">
        <v>50</v>
      </c>
      <c r="BF59357" s="101" t="s">
        <v>58</v>
      </c>
      <c r="BK59357" s="98" t="s">
        <v>70</v>
      </c>
    </row>
    <row r="59358" spans="17:63" ht="29.25" customHeight="1" x14ac:dyDescent="0.2">
      <c r="Q59358" s="92" t="s">
        <v>50</v>
      </c>
      <c r="BF59358" s="101" t="s">
        <v>58</v>
      </c>
      <c r="BK59358" s="98" t="s">
        <v>70</v>
      </c>
    </row>
    <row r="59359" spans="17:63" ht="29.25" customHeight="1" x14ac:dyDescent="0.2">
      <c r="Q59359" s="92" t="s">
        <v>50</v>
      </c>
      <c r="BF59359" s="101" t="s">
        <v>58</v>
      </c>
      <c r="BK59359" s="98" t="s">
        <v>70</v>
      </c>
    </row>
    <row r="59360" spans="17:63" ht="29.25" customHeight="1" x14ac:dyDescent="0.2">
      <c r="Q59360" s="92" t="s">
        <v>50</v>
      </c>
      <c r="BF59360" s="101" t="s">
        <v>58</v>
      </c>
      <c r="BK59360" s="98" t="s">
        <v>70</v>
      </c>
    </row>
    <row r="59361" spans="17:63" ht="29.25" customHeight="1" x14ac:dyDescent="0.2">
      <c r="Q59361" s="92" t="s">
        <v>50</v>
      </c>
      <c r="BF59361" s="101" t="s">
        <v>58</v>
      </c>
      <c r="BK59361" s="98" t="s">
        <v>70</v>
      </c>
    </row>
    <row r="59362" spans="17:63" ht="29.25" customHeight="1" x14ac:dyDescent="0.2">
      <c r="Q59362" s="92" t="s">
        <v>50</v>
      </c>
      <c r="BF59362" s="101" t="s">
        <v>58</v>
      </c>
      <c r="BK59362" s="98" t="s">
        <v>70</v>
      </c>
    </row>
    <row r="59363" spans="17:63" ht="29.25" customHeight="1" x14ac:dyDescent="0.2">
      <c r="Q59363" s="92" t="s">
        <v>50</v>
      </c>
      <c r="BF59363" s="101" t="s">
        <v>58</v>
      </c>
      <c r="BK59363" s="98" t="s">
        <v>70</v>
      </c>
    </row>
    <row r="59364" spans="17:63" ht="29.25" customHeight="1" x14ac:dyDescent="0.2">
      <c r="Q59364" s="92" t="s">
        <v>50</v>
      </c>
      <c r="BF59364" s="101" t="s">
        <v>58</v>
      </c>
      <c r="BK59364" s="98" t="s">
        <v>70</v>
      </c>
    </row>
    <row r="59365" spans="17:63" ht="29.25" customHeight="1" x14ac:dyDescent="0.2">
      <c r="Q59365" s="92" t="s">
        <v>50</v>
      </c>
      <c r="BF59365" s="101" t="s">
        <v>58</v>
      </c>
      <c r="BK59365" s="98" t="s">
        <v>70</v>
      </c>
    </row>
    <row r="59366" spans="17:63" ht="29.25" customHeight="1" x14ac:dyDescent="0.2">
      <c r="Q59366" s="92" t="s">
        <v>50</v>
      </c>
      <c r="BF59366" s="101" t="s">
        <v>58</v>
      </c>
      <c r="BK59366" s="98" t="s">
        <v>70</v>
      </c>
    </row>
    <row r="59367" spans="17:63" ht="29.25" customHeight="1" x14ac:dyDescent="0.2">
      <c r="Q59367" s="92" t="s">
        <v>50</v>
      </c>
      <c r="BF59367" s="101" t="s">
        <v>58</v>
      </c>
      <c r="BK59367" s="98" t="s">
        <v>70</v>
      </c>
    </row>
    <row r="59368" spans="17:63" ht="29.25" customHeight="1" x14ac:dyDescent="0.2">
      <c r="Q59368" s="92" t="s">
        <v>50</v>
      </c>
      <c r="BF59368" s="101" t="s">
        <v>58</v>
      </c>
      <c r="BK59368" s="98" t="s">
        <v>70</v>
      </c>
    </row>
    <row r="59369" spans="17:63" ht="29.25" customHeight="1" x14ac:dyDescent="0.2">
      <c r="Q59369" s="92" t="s">
        <v>50</v>
      </c>
      <c r="BF59369" s="101" t="s">
        <v>58</v>
      </c>
      <c r="BK59369" s="98" t="s">
        <v>70</v>
      </c>
    </row>
    <row r="59370" spans="17:63" ht="29.25" customHeight="1" x14ac:dyDescent="0.2">
      <c r="Q59370" s="92" t="s">
        <v>50</v>
      </c>
      <c r="BF59370" s="101" t="s">
        <v>58</v>
      </c>
      <c r="BK59370" s="98" t="s">
        <v>70</v>
      </c>
    </row>
    <row r="59371" spans="17:63" ht="29.25" customHeight="1" x14ac:dyDescent="0.2">
      <c r="Q59371" s="92" t="s">
        <v>50</v>
      </c>
      <c r="BF59371" s="101" t="s">
        <v>58</v>
      </c>
      <c r="BK59371" s="98" t="s">
        <v>70</v>
      </c>
    </row>
    <row r="59372" spans="17:63" ht="29.25" customHeight="1" x14ac:dyDescent="0.2">
      <c r="Q59372" s="92" t="s">
        <v>50</v>
      </c>
      <c r="BF59372" s="101" t="s">
        <v>58</v>
      </c>
      <c r="BK59372" s="98" t="s">
        <v>70</v>
      </c>
    </row>
    <row r="59373" spans="17:63" ht="29.25" customHeight="1" x14ac:dyDescent="0.2">
      <c r="Q59373" s="92" t="s">
        <v>50</v>
      </c>
      <c r="BF59373" s="101" t="s">
        <v>58</v>
      </c>
      <c r="BK59373" s="98" t="s">
        <v>70</v>
      </c>
    </row>
    <row r="59374" spans="17:63" ht="29.25" customHeight="1" x14ac:dyDescent="0.2">
      <c r="Q59374" s="92" t="s">
        <v>50</v>
      </c>
      <c r="BF59374" s="101" t="s">
        <v>58</v>
      </c>
      <c r="BK59374" s="98" t="s">
        <v>70</v>
      </c>
    </row>
    <row r="59375" spans="17:63" ht="29.25" customHeight="1" x14ac:dyDescent="0.2">
      <c r="Q59375" s="92" t="s">
        <v>50</v>
      </c>
      <c r="BF59375" s="101" t="s">
        <v>58</v>
      </c>
      <c r="BK59375" s="98" t="s">
        <v>70</v>
      </c>
    </row>
    <row r="59376" spans="17:63" ht="29.25" customHeight="1" x14ac:dyDescent="0.2">
      <c r="Q59376" s="92" t="s">
        <v>50</v>
      </c>
      <c r="BF59376" s="101" t="s">
        <v>58</v>
      </c>
      <c r="BK59376" s="98" t="s">
        <v>70</v>
      </c>
    </row>
    <row r="59377" spans="17:63" ht="29.25" customHeight="1" x14ac:dyDescent="0.2">
      <c r="Q59377" s="92" t="s">
        <v>50</v>
      </c>
      <c r="BF59377" s="101" t="s">
        <v>58</v>
      </c>
      <c r="BK59377" s="98" t="s">
        <v>70</v>
      </c>
    </row>
    <row r="59378" spans="17:63" ht="29.25" customHeight="1" x14ac:dyDescent="0.2">
      <c r="Q59378" s="92" t="s">
        <v>50</v>
      </c>
      <c r="BF59378" s="101" t="s">
        <v>58</v>
      </c>
      <c r="BK59378" s="98" t="s">
        <v>70</v>
      </c>
    </row>
    <row r="59379" spans="17:63" ht="29.25" customHeight="1" x14ac:dyDescent="0.2">
      <c r="Q59379" s="92" t="s">
        <v>50</v>
      </c>
      <c r="BF59379" s="101" t="s">
        <v>58</v>
      </c>
      <c r="BK59379" s="98" t="s">
        <v>70</v>
      </c>
    </row>
    <row r="59380" spans="17:63" ht="29.25" customHeight="1" x14ac:dyDescent="0.2">
      <c r="Q59380" s="92" t="s">
        <v>50</v>
      </c>
      <c r="BF59380" s="101" t="s">
        <v>58</v>
      </c>
      <c r="BK59380" s="98" t="s">
        <v>70</v>
      </c>
    </row>
    <row r="59381" spans="17:63" ht="29.25" customHeight="1" x14ac:dyDescent="0.2">
      <c r="Q59381" s="92" t="s">
        <v>50</v>
      </c>
      <c r="BF59381" s="101" t="s">
        <v>58</v>
      </c>
      <c r="BK59381" s="98" t="s">
        <v>70</v>
      </c>
    </row>
    <row r="59382" spans="17:63" ht="29.25" customHeight="1" x14ac:dyDescent="0.2">
      <c r="Q59382" s="92" t="s">
        <v>50</v>
      </c>
      <c r="BF59382" s="101" t="s">
        <v>58</v>
      </c>
      <c r="BK59382" s="98" t="s">
        <v>70</v>
      </c>
    </row>
    <row r="59383" spans="17:63" ht="29.25" customHeight="1" x14ac:dyDescent="0.2">
      <c r="Q59383" s="92" t="s">
        <v>50</v>
      </c>
      <c r="BF59383" s="101" t="s">
        <v>58</v>
      </c>
      <c r="BK59383" s="98" t="s">
        <v>70</v>
      </c>
    </row>
    <row r="59384" spans="17:63" ht="29.25" customHeight="1" x14ac:dyDescent="0.2">
      <c r="Q59384" s="92" t="s">
        <v>50</v>
      </c>
      <c r="BF59384" s="101" t="s">
        <v>58</v>
      </c>
      <c r="BK59384" s="98" t="s">
        <v>70</v>
      </c>
    </row>
    <row r="59385" spans="17:63" ht="29.25" customHeight="1" x14ac:dyDescent="0.2">
      <c r="Q59385" s="92" t="s">
        <v>50</v>
      </c>
      <c r="BF59385" s="101" t="s">
        <v>58</v>
      </c>
      <c r="BK59385" s="98" t="s">
        <v>70</v>
      </c>
    </row>
    <row r="59386" spans="17:63" ht="29.25" customHeight="1" x14ac:dyDescent="0.2">
      <c r="Q59386" s="92" t="s">
        <v>50</v>
      </c>
      <c r="BF59386" s="101" t="s">
        <v>58</v>
      </c>
      <c r="BK59386" s="98" t="s">
        <v>70</v>
      </c>
    </row>
    <row r="59387" spans="17:63" ht="29.25" customHeight="1" x14ac:dyDescent="0.2">
      <c r="Q59387" s="92" t="s">
        <v>50</v>
      </c>
      <c r="BF59387" s="101" t="s">
        <v>58</v>
      </c>
      <c r="BK59387" s="98" t="s">
        <v>70</v>
      </c>
    </row>
    <row r="59388" spans="17:63" ht="29.25" customHeight="1" x14ac:dyDescent="0.2">
      <c r="Q59388" s="92" t="s">
        <v>50</v>
      </c>
      <c r="BF59388" s="101" t="s">
        <v>58</v>
      </c>
      <c r="BK59388" s="98" t="s">
        <v>70</v>
      </c>
    </row>
    <row r="59389" spans="17:63" ht="29.25" customHeight="1" x14ac:dyDescent="0.2">
      <c r="Q59389" s="92" t="s">
        <v>50</v>
      </c>
      <c r="BF59389" s="101" t="s">
        <v>58</v>
      </c>
      <c r="BK59389" s="98" t="s">
        <v>70</v>
      </c>
    </row>
    <row r="59390" spans="17:63" ht="29.25" customHeight="1" x14ac:dyDescent="0.2">
      <c r="Q59390" s="92" t="s">
        <v>50</v>
      </c>
      <c r="BF59390" s="101" t="s">
        <v>58</v>
      </c>
      <c r="BK59390" s="98" t="s">
        <v>70</v>
      </c>
    </row>
    <row r="59391" spans="17:63" ht="29.25" customHeight="1" x14ac:dyDescent="0.2">
      <c r="Q59391" s="92" t="s">
        <v>50</v>
      </c>
      <c r="BF59391" s="101" t="s">
        <v>58</v>
      </c>
      <c r="BK59391" s="98" t="s">
        <v>70</v>
      </c>
    </row>
    <row r="59392" spans="17:63" ht="29.25" customHeight="1" x14ac:dyDescent="0.2">
      <c r="Q59392" s="92" t="s">
        <v>50</v>
      </c>
      <c r="BF59392" s="101" t="s">
        <v>58</v>
      </c>
      <c r="BK59392" s="98" t="s">
        <v>70</v>
      </c>
    </row>
    <row r="59393" spans="17:63" ht="29.25" customHeight="1" x14ac:dyDescent="0.2">
      <c r="Q59393" s="92" t="s">
        <v>50</v>
      </c>
      <c r="BF59393" s="101" t="s">
        <v>58</v>
      </c>
      <c r="BK59393" s="98" t="s">
        <v>70</v>
      </c>
    </row>
    <row r="59394" spans="17:63" ht="29.25" customHeight="1" x14ac:dyDescent="0.2">
      <c r="Q59394" s="92" t="s">
        <v>50</v>
      </c>
      <c r="BF59394" s="101" t="s">
        <v>58</v>
      </c>
      <c r="BK59394" s="98" t="s">
        <v>70</v>
      </c>
    </row>
    <row r="59395" spans="17:63" ht="29.25" customHeight="1" x14ac:dyDescent="0.2">
      <c r="Q59395" s="92" t="s">
        <v>50</v>
      </c>
      <c r="BF59395" s="101" t="s">
        <v>58</v>
      </c>
      <c r="BK59395" s="98" t="s">
        <v>70</v>
      </c>
    </row>
    <row r="59396" spans="17:63" ht="29.25" customHeight="1" x14ac:dyDescent="0.2">
      <c r="Q59396" s="92" t="s">
        <v>50</v>
      </c>
      <c r="BF59396" s="101" t="s">
        <v>58</v>
      </c>
      <c r="BK59396" s="98" t="s">
        <v>70</v>
      </c>
    </row>
    <row r="59397" spans="17:63" ht="29.25" customHeight="1" x14ac:dyDescent="0.2">
      <c r="Q59397" s="92" t="s">
        <v>50</v>
      </c>
      <c r="BF59397" s="101" t="s">
        <v>58</v>
      </c>
      <c r="BK59397" s="98" t="s">
        <v>70</v>
      </c>
    </row>
    <row r="59398" spans="17:63" ht="29.25" customHeight="1" x14ac:dyDescent="0.2">
      <c r="Q59398" s="92" t="s">
        <v>50</v>
      </c>
      <c r="BF59398" s="101" t="s">
        <v>58</v>
      </c>
      <c r="BK59398" s="98" t="s">
        <v>70</v>
      </c>
    </row>
    <row r="59399" spans="17:63" ht="29.25" customHeight="1" x14ac:dyDescent="0.2">
      <c r="Q59399" s="92" t="s">
        <v>50</v>
      </c>
      <c r="BF59399" s="101" t="s">
        <v>58</v>
      </c>
      <c r="BK59399" s="98" t="s">
        <v>70</v>
      </c>
    </row>
    <row r="59400" spans="17:63" ht="29.25" customHeight="1" x14ac:dyDescent="0.2">
      <c r="Q59400" s="92" t="s">
        <v>50</v>
      </c>
      <c r="BF59400" s="101" t="s">
        <v>58</v>
      </c>
      <c r="BK59400" s="98" t="s">
        <v>70</v>
      </c>
    </row>
    <row r="59401" spans="17:63" ht="29.25" customHeight="1" x14ac:dyDescent="0.2">
      <c r="Q59401" s="92" t="s">
        <v>50</v>
      </c>
      <c r="BF59401" s="101" t="s">
        <v>58</v>
      </c>
      <c r="BK59401" s="98" t="s">
        <v>70</v>
      </c>
    </row>
    <row r="59402" spans="17:63" ht="29.25" customHeight="1" x14ac:dyDescent="0.2">
      <c r="Q59402" s="92" t="s">
        <v>50</v>
      </c>
      <c r="BF59402" s="101" t="s">
        <v>58</v>
      </c>
      <c r="BK59402" s="98" t="s">
        <v>70</v>
      </c>
    </row>
    <row r="59403" spans="17:63" ht="29.25" customHeight="1" x14ac:dyDescent="0.2">
      <c r="Q59403" s="92" t="s">
        <v>50</v>
      </c>
      <c r="BF59403" s="101" t="s">
        <v>58</v>
      </c>
      <c r="BK59403" s="98" t="s">
        <v>70</v>
      </c>
    </row>
    <row r="59404" spans="17:63" ht="29.25" customHeight="1" x14ac:dyDescent="0.2">
      <c r="Q59404" s="92" t="s">
        <v>50</v>
      </c>
      <c r="BF59404" s="101" t="s">
        <v>58</v>
      </c>
      <c r="BK59404" s="98" t="s">
        <v>70</v>
      </c>
    </row>
    <row r="59405" spans="17:63" ht="29.25" customHeight="1" x14ac:dyDescent="0.2">
      <c r="Q59405" s="92" t="s">
        <v>50</v>
      </c>
      <c r="BF59405" s="101" t="s">
        <v>58</v>
      </c>
      <c r="BK59405" s="98" t="s">
        <v>70</v>
      </c>
    </row>
    <row r="59406" spans="17:63" ht="29.25" customHeight="1" x14ac:dyDescent="0.2">
      <c r="Q59406" s="92" t="s">
        <v>50</v>
      </c>
      <c r="BF59406" s="101" t="s">
        <v>58</v>
      </c>
      <c r="BK59406" s="98" t="s">
        <v>70</v>
      </c>
    </row>
    <row r="59407" spans="17:63" ht="29.25" customHeight="1" x14ac:dyDescent="0.2">
      <c r="Q59407" s="92" t="s">
        <v>50</v>
      </c>
      <c r="BF59407" s="101" t="s">
        <v>58</v>
      </c>
      <c r="BK59407" s="98" t="s">
        <v>70</v>
      </c>
    </row>
    <row r="59408" spans="17:63" ht="29.25" customHeight="1" x14ac:dyDescent="0.2">
      <c r="Q59408" s="92" t="s">
        <v>50</v>
      </c>
      <c r="BF59408" s="101" t="s">
        <v>58</v>
      </c>
      <c r="BK59408" s="98" t="s">
        <v>70</v>
      </c>
    </row>
    <row r="59409" spans="17:63" ht="29.25" customHeight="1" x14ac:dyDescent="0.2">
      <c r="Q59409" s="92" t="s">
        <v>50</v>
      </c>
      <c r="BF59409" s="101" t="s">
        <v>58</v>
      </c>
      <c r="BK59409" s="98" t="s">
        <v>70</v>
      </c>
    </row>
    <row r="59410" spans="17:63" ht="29.25" customHeight="1" x14ac:dyDescent="0.2">
      <c r="Q59410" s="92" t="s">
        <v>50</v>
      </c>
      <c r="BF59410" s="101" t="s">
        <v>58</v>
      </c>
      <c r="BK59410" s="98" t="s">
        <v>70</v>
      </c>
    </row>
    <row r="59411" spans="17:63" ht="29.25" customHeight="1" x14ac:dyDescent="0.2">
      <c r="Q59411" s="92" t="s">
        <v>50</v>
      </c>
      <c r="BF59411" s="101" t="s">
        <v>58</v>
      </c>
      <c r="BK59411" s="98" t="s">
        <v>70</v>
      </c>
    </row>
    <row r="59412" spans="17:63" ht="29.25" customHeight="1" x14ac:dyDescent="0.2">
      <c r="Q59412" s="92" t="s">
        <v>50</v>
      </c>
      <c r="BF59412" s="101" t="s">
        <v>58</v>
      </c>
      <c r="BK59412" s="98" t="s">
        <v>70</v>
      </c>
    </row>
    <row r="59413" spans="17:63" ht="29.25" customHeight="1" x14ac:dyDescent="0.2">
      <c r="Q59413" s="92" t="s">
        <v>50</v>
      </c>
      <c r="BF59413" s="101" t="s">
        <v>58</v>
      </c>
      <c r="BK59413" s="98" t="s">
        <v>70</v>
      </c>
    </row>
    <row r="59414" spans="17:63" ht="29.25" customHeight="1" x14ac:dyDescent="0.2">
      <c r="Q59414" s="92" t="s">
        <v>50</v>
      </c>
      <c r="BF59414" s="101" t="s">
        <v>58</v>
      </c>
      <c r="BK59414" s="98" t="s">
        <v>70</v>
      </c>
    </row>
    <row r="59415" spans="17:63" ht="29.25" customHeight="1" x14ac:dyDescent="0.2">
      <c r="Q59415" s="92" t="s">
        <v>50</v>
      </c>
      <c r="BF59415" s="101" t="s">
        <v>58</v>
      </c>
      <c r="BK59415" s="98" t="s">
        <v>70</v>
      </c>
    </row>
    <row r="59416" spans="17:63" ht="29.25" customHeight="1" x14ac:dyDescent="0.2">
      <c r="Q59416" s="92" t="s">
        <v>50</v>
      </c>
      <c r="BF59416" s="101" t="s">
        <v>58</v>
      </c>
      <c r="BK59416" s="98" t="s">
        <v>70</v>
      </c>
    </row>
    <row r="59417" spans="17:63" ht="29.25" customHeight="1" x14ac:dyDescent="0.2">
      <c r="Q59417" s="92" t="s">
        <v>50</v>
      </c>
      <c r="BF59417" s="101" t="s">
        <v>58</v>
      </c>
      <c r="BK59417" s="98" t="s">
        <v>70</v>
      </c>
    </row>
    <row r="59418" spans="17:63" ht="29.25" customHeight="1" x14ac:dyDescent="0.2">
      <c r="Q59418" s="92" t="s">
        <v>50</v>
      </c>
      <c r="BF59418" s="101" t="s">
        <v>58</v>
      </c>
      <c r="BK59418" s="98" t="s">
        <v>70</v>
      </c>
    </row>
    <row r="59419" spans="17:63" ht="29.25" customHeight="1" x14ac:dyDescent="0.2">
      <c r="Q59419" s="92" t="s">
        <v>50</v>
      </c>
      <c r="BF59419" s="101" t="s">
        <v>58</v>
      </c>
      <c r="BK59419" s="98" t="s">
        <v>70</v>
      </c>
    </row>
    <row r="59420" spans="17:63" ht="29.25" customHeight="1" x14ac:dyDescent="0.2">
      <c r="Q59420" s="92" t="s">
        <v>50</v>
      </c>
      <c r="BF59420" s="101" t="s">
        <v>58</v>
      </c>
      <c r="BK59420" s="98" t="s">
        <v>70</v>
      </c>
    </row>
    <row r="59421" spans="17:63" ht="29.25" customHeight="1" x14ac:dyDescent="0.2">
      <c r="Q59421" s="92" t="s">
        <v>50</v>
      </c>
      <c r="BF59421" s="101" t="s">
        <v>58</v>
      </c>
      <c r="BK59421" s="98" t="s">
        <v>70</v>
      </c>
    </row>
    <row r="59422" spans="17:63" ht="29.25" customHeight="1" x14ac:dyDescent="0.2">
      <c r="Q59422" s="92" t="s">
        <v>50</v>
      </c>
      <c r="BF59422" s="101" t="s">
        <v>58</v>
      </c>
      <c r="BK59422" s="98" t="s">
        <v>70</v>
      </c>
    </row>
    <row r="59423" spans="17:63" ht="29.25" customHeight="1" x14ac:dyDescent="0.2">
      <c r="Q59423" s="92" t="s">
        <v>50</v>
      </c>
      <c r="BF59423" s="101" t="s">
        <v>58</v>
      </c>
      <c r="BK59423" s="98" t="s">
        <v>70</v>
      </c>
    </row>
    <row r="59424" spans="17:63" ht="29.25" customHeight="1" x14ac:dyDescent="0.2">
      <c r="Q59424" s="92" t="s">
        <v>50</v>
      </c>
      <c r="BF59424" s="101" t="s">
        <v>58</v>
      </c>
      <c r="BK59424" s="98" t="s">
        <v>70</v>
      </c>
    </row>
    <row r="59425" spans="17:63" ht="29.25" customHeight="1" x14ac:dyDescent="0.2">
      <c r="Q59425" s="92" t="s">
        <v>50</v>
      </c>
      <c r="BF59425" s="101" t="s">
        <v>58</v>
      </c>
      <c r="BK59425" s="98" t="s">
        <v>70</v>
      </c>
    </row>
    <row r="59426" spans="17:63" ht="29.25" customHeight="1" x14ac:dyDescent="0.2">
      <c r="Q59426" s="92" t="s">
        <v>50</v>
      </c>
      <c r="BF59426" s="101" t="s">
        <v>58</v>
      </c>
      <c r="BK59426" s="98" t="s">
        <v>70</v>
      </c>
    </row>
    <row r="59427" spans="17:63" ht="29.25" customHeight="1" x14ac:dyDescent="0.2">
      <c r="Q59427" s="92" t="s">
        <v>50</v>
      </c>
      <c r="BF59427" s="101" t="s">
        <v>58</v>
      </c>
      <c r="BK59427" s="98" t="s">
        <v>70</v>
      </c>
    </row>
    <row r="59428" spans="17:63" ht="29.25" customHeight="1" x14ac:dyDescent="0.2">
      <c r="Q59428" s="92" t="s">
        <v>50</v>
      </c>
      <c r="BF59428" s="101" t="s">
        <v>58</v>
      </c>
      <c r="BK59428" s="98" t="s">
        <v>70</v>
      </c>
    </row>
    <row r="59429" spans="17:63" ht="29.25" customHeight="1" x14ac:dyDescent="0.2">
      <c r="Q59429" s="92" t="s">
        <v>50</v>
      </c>
      <c r="BF59429" s="101" t="s">
        <v>58</v>
      </c>
      <c r="BK59429" s="98" t="s">
        <v>70</v>
      </c>
    </row>
    <row r="59430" spans="17:63" ht="29.25" customHeight="1" x14ac:dyDescent="0.2">
      <c r="Q59430" s="92" t="s">
        <v>50</v>
      </c>
      <c r="BF59430" s="101" t="s">
        <v>58</v>
      </c>
      <c r="BK59430" s="98" t="s">
        <v>70</v>
      </c>
    </row>
    <row r="59431" spans="17:63" ht="29.25" customHeight="1" x14ac:dyDescent="0.2">
      <c r="Q59431" s="92" t="s">
        <v>50</v>
      </c>
      <c r="BF59431" s="101" t="s">
        <v>58</v>
      </c>
      <c r="BK59431" s="98" t="s">
        <v>70</v>
      </c>
    </row>
    <row r="59432" spans="17:63" ht="29.25" customHeight="1" x14ac:dyDescent="0.2">
      <c r="Q59432" s="92" t="s">
        <v>50</v>
      </c>
      <c r="BF59432" s="101" t="s">
        <v>58</v>
      </c>
      <c r="BK59432" s="98" t="s">
        <v>70</v>
      </c>
    </row>
    <row r="59433" spans="17:63" ht="29.25" customHeight="1" x14ac:dyDescent="0.2">
      <c r="Q59433" s="92" t="s">
        <v>50</v>
      </c>
      <c r="BF59433" s="101" t="s">
        <v>58</v>
      </c>
      <c r="BK59433" s="98" t="s">
        <v>70</v>
      </c>
    </row>
    <row r="59434" spans="17:63" ht="29.25" customHeight="1" x14ac:dyDescent="0.2">
      <c r="Q59434" s="92" t="s">
        <v>50</v>
      </c>
      <c r="BF59434" s="101" t="s">
        <v>58</v>
      </c>
      <c r="BK59434" s="98" t="s">
        <v>70</v>
      </c>
    </row>
    <row r="59435" spans="17:63" ht="29.25" customHeight="1" x14ac:dyDescent="0.2">
      <c r="Q59435" s="92" t="s">
        <v>50</v>
      </c>
      <c r="BF59435" s="101" t="s">
        <v>58</v>
      </c>
      <c r="BK59435" s="98" t="s">
        <v>70</v>
      </c>
    </row>
    <row r="59436" spans="17:63" ht="29.25" customHeight="1" x14ac:dyDescent="0.2">
      <c r="Q59436" s="92" t="s">
        <v>50</v>
      </c>
      <c r="BF59436" s="101" t="s">
        <v>58</v>
      </c>
      <c r="BK59436" s="98" t="s">
        <v>70</v>
      </c>
    </row>
    <row r="59437" spans="17:63" ht="29.25" customHeight="1" x14ac:dyDescent="0.2">
      <c r="Q59437" s="92" t="s">
        <v>50</v>
      </c>
      <c r="BF59437" s="101" t="s">
        <v>58</v>
      </c>
      <c r="BK59437" s="98" t="s">
        <v>70</v>
      </c>
    </row>
    <row r="59438" spans="17:63" ht="29.25" customHeight="1" x14ac:dyDescent="0.2">
      <c r="Q59438" s="92" t="s">
        <v>50</v>
      </c>
      <c r="BF59438" s="101" t="s">
        <v>58</v>
      </c>
      <c r="BK59438" s="98" t="s">
        <v>70</v>
      </c>
    </row>
    <row r="59439" spans="17:63" ht="29.25" customHeight="1" x14ac:dyDescent="0.2">
      <c r="Q59439" s="92" t="s">
        <v>50</v>
      </c>
      <c r="BF59439" s="101" t="s">
        <v>58</v>
      </c>
      <c r="BK59439" s="98" t="s">
        <v>70</v>
      </c>
    </row>
    <row r="59440" spans="17:63" ht="29.25" customHeight="1" x14ac:dyDescent="0.2">
      <c r="Q59440" s="92" t="s">
        <v>50</v>
      </c>
      <c r="BF59440" s="101" t="s">
        <v>58</v>
      </c>
      <c r="BK59440" s="98" t="s">
        <v>70</v>
      </c>
    </row>
    <row r="59441" spans="17:63" ht="29.25" customHeight="1" x14ac:dyDescent="0.2">
      <c r="Q59441" s="92" t="s">
        <v>50</v>
      </c>
      <c r="BF59441" s="101" t="s">
        <v>58</v>
      </c>
      <c r="BK59441" s="98" t="s">
        <v>70</v>
      </c>
    </row>
    <row r="59442" spans="17:63" ht="29.25" customHeight="1" x14ac:dyDescent="0.2">
      <c r="Q59442" s="92" t="s">
        <v>50</v>
      </c>
      <c r="BF59442" s="101" t="s">
        <v>58</v>
      </c>
      <c r="BK59442" s="98" t="s">
        <v>70</v>
      </c>
    </row>
    <row r="59443" spans="17:63" ht="29.25" customHeight="1" x14ac:dyDescent="0.2">
      <c r="Q59443" s="92" t="s">
        <v>50</v>
      </c>
      <c r="BF59443" s="101" t="s">
        <v>58</v>
      </c>
      <c r="BK59443" s="98" t="s">
        <v>70</v>
      </c>
    </row>
    <row r="59444" spans="17:63" ht="29.25" customHeight="1" x14ac:dyDescent="0.2">
      <c r="Q59444" s="92" t="s">
        <v>50</v>
      </c>
      <c r="BF59444" s="101" t="s">
        <v>58</v>
      </c>
      <c r="BK59444" s="98" t="s">
        <v>70</v>
      </c>
    </row>
    <row r="59445" spans="17:63" ht="29.25" customHeight="1" x14ac:dyDescent="0.2">
      <c r="Q59445" s="92" t="s">
        <v>50</v>
      </c>
      <c r="BF59445" s="101" t="s">
        <v>58</v>
      </c>
      <c r="BK59445" s="98" t="s">
        <v>70</v>
      </c>
    </row>
    <row r="59446" spans="17:63" ht="29.25" customHeight="1" x14ac:dyDescent="0.2">
      <c r="Q59446" s="92" t="s">
        <v>50</v>
      </c>
      <c r="BF59446" s="101" t="s">
        <v>58</v>
      </c>
      <c r="BK59446" s="98" t="s">
        <v>70</v>
      </c>
    </row>
    <row r="59447" spans="17:63" ht="29.25" customHeight="1" x14ac:dyDescent="0.2">
      <c r="Q59447" s="92" t="s">
        <v>50</v>
      </c>
      <c r="BF59447" s="101" t="s">
        <v>58</v>
      </c>
      <c r="BK59447" s="98" t="s">
        <v>70</v>
      </c>
    </row>
    <row r="59448" spans="17:63" ht="29.25" customHeight="1" x14ac:dyDescent="0.2">
      <c r="Q59448" s="92" t="s">
        <v>50</v>
      </c>
      <c r="BF59448" s="101" t="s">
        <v>58</v>
      </c>
      <c r="BK59448" s="98" t="s">
        <v>70</v>
      </c>
    </row>
    <row r="59449" spans="17:63" ht="29.25" customHeight="1" x14ac:dyDescent="0.2">
      <c r="Q59449" s="92" t="s">
        <v>50</v>
      </c>
      <c r="BF59449" s="101" t="s">
        <v>58</v>
      </c>
      <c r="BK59449" s="98" t="s">
        <v>70</v>
      </c>
    </row>
    <row r="59450" spans="17:63" ht="29.25" customHeight="1" x14ac:dyDescent="0.2">
      <c r="Q59450" s="92" t="s">
        <v>50</v>
      </c>
      <c r="BF59450" s="101" t="s">
        <v>58</v>
      </c>
      <c r="BK59450" s="98" t="s">
        <v>70</v>
      </c>
    </row>
    <row r="59451" spans="17:63" ht="29.25" customHeight="1" x14ac:dyDescent="0.2">
      <c r="Q59451" s="92" t="s">
        <v>50</v>
      </c>
      <c r="BF59451" s="101" t="s">
        <v>58</v>
      </c>
      <c r="BK59451" s="98" t="s">
        <v>70</v>
      </c>
    </row>
    <row r="59452" spans="17:63" ht="29.25" customHeight="1" x14ac:dyDescent="0.2">
      <c r="Q59452" s="92" t="s">
        <v>50</v>
      </c>
      <c r="BF59452" s="101" t="s">
        <v>58</v>
      </c>
      <c r="BK59452" s="98" t="s">
        <v>70</v>
      </c>
    </row>
    <row r="59453" spans="17:63" ht="29.25" customHeight="1" x14ac:dyDescent="0.2">
      <c r="Q59453" s="92" t="s">
        <v>50</v>
      </c>
      <c r="BF59453" s="101" t="s">
        <v>58</v>
      </c>
      <c r="BK59453" s="98" t="s">
        <v>70</v>
      </c>
    </row>
    <row r="59454" spans="17:63" ht="29.25" customHeight="1" x14ac:dyDescent="0.2">
      <c r="Q59454" s="92" t="s">
        <v>50</v>
      </c>
      <c r="BF59454" s="101" t="s">
        <v>58</v>
      </c>
      <c r="BK59454" s="98" t="s">
        <v>70</v>
      </c>
    </row>
    <row r="59455" spans="17:63" ht="29.25" customHeight="1" x14ac:dyDescent="0.2">
      <c r="Q59455" s="92" t="s">
        <v>50</v>
      </c>
      <c r="BF59455" s="101" t="s">
        <v>58</v>
      </c>
      <c r="BK59455" s="98" t="s">
        <v>70</v>
      </c>
    </row>
    <row r="59456" spans="17:63" ht="29.25" customHeight="1" x14ac:dyDescent="0.2">
      <c r="Q59456" s="92" t="s">
        <v>50</v>
      </c>
      <c r="BF59456" s="101" t="s">
        <v>58</v>
      </c>
      <c r="BK59456" s="98" t="s">
        <v>70</v>
      </c>
    </row>
    <row r="59457" spans="17:63" ht="29.25" customHeight="1" x14ac:dyDescent="0.2">
      <c r="Q59457" s="92" t="s">
        <v>50</v>
      </c>
      <c r="BF59457" s="101" t="s">
        <v>58</v>
      </c>
      <c r="BK59457" s="98" t="s">
        <v>70</v>
      </c>
    </row>
    <row r="59458" spans="17:63" ht="29.25" customHeight="1" x14ac:dyDescent="0.2">
      <c r="Q59458" s="92" t="s">
        <v>50</v>
      </c>
      <c r="BF59458" s="101" t="s">
        <v>58</v>
      </c>
      <c r="BK59458" s="98" t="s">
        <v>70</v>
      </c>
    </row>
    <row r="59459" spans="17:63" ht="29.25" customHeight="1" x14ac:dyDescent="0.2">
      <c r="Q59459" s="92" t="s">
        <v>50</v>
      </c>
      <c r="BF59459" s="101" t="s">
        <v>58</v>
      </c>
      <c r="BK59459" s="98" t="s">
        <v>70</v>
      </c>
    </row>
    <row r="59460" spans="17:63" ht="29.25" customHeight="1" x14ac:dyDescent="0.2">
      <c r="Q59460" s="92" t="s">
        <v>50</v>
      </c>
      <c r="BF59460" s="101" t="s">
        <v>58</v>
      </c>
      <c r="BK59460" s="98" t="s">
        <v>70</v>
      </c>
    </row>
    <row r="59461" spans="17:63" ht="29.25" customHeight="1" x14ac:dyDescent="0.2">
      <c r="Q59461" s="92" t="s">
        <v>50</v>
      </c>
      <c r="BF59461" s="101" t="s">
        <v>58</v>
      </c>
      <c r="BK59461" s="98" t="s">
        <v>70</v>
      </c>
    </row>
    <row r="59462" spans="17:63" ht="29.25" customHeight="1" x14ac:dyDescent="0.2">
      <c r="Q59462" s="92" t="s">
        <v>50</v>
      </c>
      <c r="BF59462" s="101" t="s">
        <v>58</v>
      </c>
      <c r="BK59462" s="98" t="s">
        <v>70</v>
      </c>
    </row>
    <row r="59463" spans="17:63" ht="29.25" customHeight="1" x14ac:dyDescent="0.2">
      <c r="Q59463" s="92" t="s">
        <v>50</v>
      </c>
      <c r="BF59463" s="101" t="s">
        <v>58</v>
      </c>
      <c r="BK59463" s="98" t="s">
        <v>70</v>
      </c>
    </row>
    <row r="59464" spans="17:63" ht="29.25" customHeight="1" x14ac:dyDescent="0.2">
      <c r="Q59464" s="92" t="s">
        <v>50</v>
      </c>
      <c r="BF59464" s="101" t="s">
        <v>58</v>
      </c>
      <c r="BK59464" s="98" t="s">
        <v>70</v>
      </c>
    </row>
    <row r="59465" spans="17:63" ht="29.25" customHeight="1" x14ac:dyDescent="0.2">
      <c r="Q59465" s="92" t="s">
        <v>50</v>
      </c>
      <c r="BF59465" s="101" t="s">
        <v>58</v>
      </c>
      <c r="BK59465" s="98" t="s">
        <v>70</v>
      </c>
    </row>
    <row r="59466" spans="17:63" ht="29.25" customHeight="1" x14ac:dyDescent="0.2">
      <c r="Q59466" s="92" t="s">
        <v>50</v>
      </c>
      <c r="BF59466" s="101" t="s">
        <v>58</v>
      </c>
      <c r="BK59466" s="98" t="s">
        <v>70</v>
      </c>
    </row>
    <row r="59467" spans="17:63" ht="29.25" customHeight="1" x14ac:dyDescent="0.2">
      <c r="Q59467" s="92" t="s">
        <v>50</v>
      </c>
      <c r="BF59467" s="101" t="s">
        <v>58</v>
      </c>
      <c r="BK59467" s="98" t="s">
        <v>70</v>
      </c>
    </row>
    <row r="59468" spans="17:63" ht="29.25" customHeight="1" x14ac:dyDescent="0.2">
      <c r="Q59468" s="92" t="s">
        <v>50</v>
      </c>
      <c r="BF59468" s="101" t="s">
        <v>58</v>
      </c>
      <c r="BK59468" s="98" t="s">
        <v>70</v>
      </c>
    </row>
    <row r="59469" spans="17:63" ht="29.25" customHeight="1" x14ac:dyDescent="0.2">
      <c r="Q59469" s="92" t="s">
        <v>50</v>
      </c>
      <c r="BF59469" s="101" t="s">
        <v>58</v>
      </c>
      <c r="BK59469" s="98" t="s">
        <v>70</v>
      </c>
    </row>
    <row r="59470" spans="17:63" ht="29.25" customHeight="1" x14ac:dyDescent="0.2">
      <c r="Q59470" s="92" t="s">
        <v>50</v>
      </c>
      <c r="BF59470" s="101" t="s">
        <v>58</v>
      </c>
      <c r="BK59470" s="98" t="s">
        <v>70</v>
      </c>
    </row>
    <row r="59471" spans="17:63" ht="29.25" customHeight="1" x14ac:dyDescent="0.2">
      <c r="Q59471" s="92" t="s">
        <v>50</v>
      </c>
      <c r="BF59471" s="101" t="s">
        <v>58</v>
      </c>
      <c r="BK59471" s="98" t="s">
        <v>70</v>
      </c>
    </row>
    <row r="59472" spans="17:63" ht="29.25" customHeight="1" x14ac:dyDescent="0.2">
      <c r="Q59472" s="92" t="s">
        <v>50</v>
      </c>
      <c r="BF59472" s="101" t="s">
        <v>58</v>
      </c>
      <c r="BK59472" s="98" t="s">
        <v>70</v>
      </c>
    </row>
    <row r="59473" spans="17:63" ht="29.25" customHeight="1" x14ac:dyDescent="0.2">
      <c r="Q59473" s="92" t="s">
        <v>50</v>
      </c>
      <c r="BF59473" s="101" t="s">
        <v>58</v>
      </c>
      <c r="BK59473" s="98" t="s">
        <v>70</v>
      </c>
    </row>
    <row r="59474" spans="17:63" ht="29.25" customHeight="1" x14ac:dyDescent="0.2">
      <c r="Q59474" s="92" t="s">
        <v>50</v>
      </c>
      <c r="BF59474" s="101" t="s">
        <v>58</v>
      </c>
      <c r="BK59474" s="98" t="s">
        <v>70</v>
      </c>
    </row>
    <row r="59475" spans="17:63" ht="29.25" customHeight="1" x14ac:dyDescent="0.2">
      <c r="Q59475" s="92" t="s">
        <v>50</v>
      </c>
      <c r="BF59475" s="101" t="s">
        <v>58</v>
      </c>
      <c r="BK59475" s="98" t="s">
        <v>70</v>
      </c>
    </row>
    <row r="59476" spans="17:63" ht="29.25" customHeight="1" x14ac:dyDescent="0.2">
      <c r="Q59476" s="92" t="s">
        <v>50</v>
      </c>
      <c r="BF59476" s="101" t="s">
        <v>58</v>
      </c>
      <c r="BK59476" s="98" t="s">
        <v>70</v>
      </c>
    </row>
    <row r="59477" spans="17:63" ht="29.25" customHeight="1" x14ac:dyDescent="0.2">
      <c r="Q59477" s="92" t="s">
        <v>50</v>
      </c>
      <c r="BF59477" s="101" t="s">
        <v>58</v>
      </c>
      <c r="BK59477" s="98" t="s">
        <v>70</v>
      </c>
    </row>
    <row r="59478" spans="17:63" ht="29.25" customHeight="1" x14ac:dyDescent="0.2">
      <c r="Q59478" s="92" t="s">
        <v>50</v>
      </c>
      <c r="BF59478" s="101" t="s">
        <v>58</v>
      </c>
      <c r="BK59478" s="98" t="s">
        <v>70</v>
      </c>
    </row>
    <row r="59479" spans="17:63" ht="29.25" customHeight="1" x14ac:dyDescent="0.2">
      <c r="Q59479" s="92" t="s">
        <v>50</v>
      </c>
      <c r="BF59479" s="101" t="s">
        <v>58</v>
      </c>
      <c r="BK59479" s="98" t="s">
        <v>70</v>
      </c>
    </row>
    <row r="59480" spans="17:63" ht="29.25" customHeight="1" x14ac:dyDescent="0.2">
      <c r="Q59480" s="92" t="s">
        <v>50</v>
      </c>
      <c r="BF59480" s="101" t="s">
        <v>58</v>
      </c>
      <c r="BK59480" s="98" t="s">
        <v>70</v>
      </c>
    </row>
    <row r="59481" spans="17:63" ht="29.25" customHeight="1" x14ac:dyDescent="0.2">
      <c r="Q59481" s="92" t="s">
        <v>50</v>
      </c>
      <c r="BF59481" s="101" t="s">
        <v>58</v>
      </c>
      <c r="BK59481" s="98" t="s">
        <v>70</v>
      </c>
    </row>
    <row r="59482" spans="17:63" ht="29.25" customHeight="1" x14ac:dyDescent="0.2">
      <c r="Q59482" s="92" t="s">
        <v>50</v>
      </c>
      <c r="BF59482" s="101" t="s">
        <v>58</v>
      </c>
      <c r="BK59482" s="98" t="s">
        <v>70</v>
      </c>
    </row>
    <row r="59483" spans="17:63" ht="29.25" customHeight="1" x14ac:dyDescent="0.2">
      <c r="Q59483" s="92" t="s">
        <v>50</v>
      </c>
      <c r="BF59483" s="101" t="s">
        <v>58</v>
      </c>
      <c r="BK59483" s="98" t="s">
        <v>70</v>
      </c>
    </row>
    <row r="59484" spans="17:63" ht="29.25" customHeight="1" x14ac:dyDescent="0.2">
      <c r="Q59484" s="92" t="s">
        <v>50</v>
      </c>
      <c r="BF59484" s="101" t="s">
        <v>58</v>
      </c>
      <c r="BK59484" s="98" t="s">
        <v>70</v>
      </c>
    </row>
    <row r="59485" spans="17:63" ht="29.25" customHeight="1" x14ac:dyDescent="0.2">
      <c r="Q59485" s="92" t="s">
        <v>50</v>
      </c>
      <c r="BF59485" s="101" t="s">
        <v>58</v>
      </c>
      <c r="BK59485" s="98" t="s">
        <v>70</v>
      </c>
    </row>
    <row r="59486" spans="17:63" ht="29.25" customHeight="1" x14ac:dyDescent="0.2">
      <c r="Q59486" s="92" t="s">
        <v>50</v>
      </c>
      <c r="BF59486" s="101" t="s">
        <v>58</v>
      </c>
      <c r="BK59486" s="98" t="s">
        <v>70</v>
      </c>
    </row>
    <row r="59487" spans="17:63" ht="29.25" customHeight="1" x14ac:dyDescent="0.2">
      <c r="Q59487" s="92" t="s">
        <v>50</v>
      </c>
      <c r="BF59487" s="101" t="s">
        <v>58</v>
      </c>
      <c r="BK59487" s="98" t="s">
        <v>70</v>
      </c>
    </row>
    <row r="59488" spans="17:63" ht="29.25" customHeight="1" x14ac:dyDescent="0.2">
      <c r="Q59488" s="92" t="s">
        <v>50</v>
      </c>
      <c r="BF59488" s="101" t="s">
        <v>58</v>
      </c>
      <c r="BK59488" s="98" t="s">
        <v>70</v>
      </c>
    </row>
    <row r="59489" spans="17:63" ht="29.25" customHeight="1" x14ac:dyDescent="0.2">
      <c r="Q59489" s="92" t="s">
        <v>50</v>
      </c>
      <c r="BF59489" s="101" t="s">
        <v>58</v>
      </c>
      <c r="BK59489" s="98" t="s">
        <v>70</v>
      </c>
    </row>
    <row r="59490" spans="17:63" ht="29.25" customHeight="1" x14ac:dyDescent="0.2">
      <c r="Q59490" s="92" t="s">
        <v>50</v>
      </c>
      <c r="BF59490" s="101" t="s">
        <v>58</v>
      </c>
      <c r="BK59490" s="98" t="s">
        <v>70</v>
      </c>
    </row>
    <row r="59491" spans="17:63" ht="29.25" customHeight="1" x14ac:dyDescent="0.2">
      <c r="Q59491" s="92" t="s">
        <v>50</v>
      </c>
      <c r="BF59491" s="101" t="s">
        <v>58</v>
      </c>
      <c r="BK59491" s="98" t="s">
        <v>70</v>
      </c>
    </row>
    <row r="59492" spans="17:63" ht="29.25" customHeight="1" x14ac:dyDescent="0.2">
      <c r="Q59492" s="92" t="s">
        <v>50</v>
      </c>
      <c r="BF59492" s="101" t="s">
        <v>58</v>
      </c>
      <c r="BK59492" s="98" t="s">
        <v>70</v>
      </c>
    </row>
    <row r="59493" spans="17:63" ht="29.25" customHeight="1" x14ac:dyDescent="0.2">
      <c r="Q59493" s="92" t="s">
        <v>50</v>
      </c>
      <c r="BF59493" s="101" t="s">
        <v>58</v>
      </c>
      <c r="BK59493" s="98" t="s">
        <v>70</v>
      </c>
    </row>
    <row r="59494" spans="17:63" ht="29.25" customHeight="1" x14ac:dyDescent="0.2">
      <c r="Q59494" s="92" t="s">
        <v>50</v>
      </c>
      <c r="BF59494" s="101" t="s">
        <v>58</v>
      </c>
      <c r="BK59494" s="98" t="s">
        <v>70</v>
      </c>
    </row>
    <row r="59495" spans="17:63" ht="29.25" customHeight="1" x14ac:dyDescent="0.2">
      <c r="Q59495" s="92" t="s">
        <v>50</v>
      </c>
      <c r="BF59495" s="101" t="s">
        <v>58</v>
      </c>
      <c r="BK59495" s="98" t="s">
        <v>70</v>
      </c>
    </row>
    <row r="59496" spans="17:63" ht="29.25" customHeight="1" x14ac:dyDescent="0.2">
      <c r="Q59496" s="92" t="s">
        <v>50</v>
      </c>
      <c r="BF59496" s="101" t="s">
        <v>58</v>
      </c>
      <c r="BK59496" s="98" t="s">
        <v>70</v>
      </c>
    </row>
    <row r="59497" spans="17:63" ht="29.25" customHeight="1" x14ac:dyDescent="0.2">
      <c r="Q59497" s="92" t="s">
        <v>50</v>
      </c>
      <c r="BF59497" s="101" t="s">
        <v>58</v>
      </c>
      <c r="BK59497" s="98" t="s">
        <v>70</v>
      </c>
    </row>
    <row r="59498" spans="17:63" ht="29.25" customHeight="1" x14ac:dyDescent="0.2">
      <c r="Q59498" s="92" t="s">
        <v>50</v>
      </c>
      <c r="BF59498" s="101" t="s">
        <v>58</v>
      </c>
      <c r="BK59498" s="98" t="s">
        <v>70</v>
      </c>
    </row>
    <row r="59499" spans="17:63" ht="29.25" customHeight="1" x14ac:dyDescent="0.2">
      <c r="Q59499" s="92" t="s">
        <v>50</v>
      </c>
      <c r="BF59499" s="101" t="s">
        <v>58</v>
      </c>
      <c r="BK59499" s="98" t="s">
        <v>70</v>
      </c>
    </row>
    <row r="59500" spans="17:63" ht="29.25" customHeight="1" x14ac:dyDescent="0.2">
      <c r="Q59500" s="92" t="s">
        <v>50</v>
      </c>
      <c r="BF59500" s="101" t="s">
        <v>58</v>
      </c>
      <c r="BK59500" s="98" t="s">
        <v>70</v>
      </c>
    </row>
    <row r="59501" spans="17:63" ht="29.25" customHeight="1" x14ac:dyDescent="0.2">
      <c r="Q59501" s="92" t="s">
        <v>50</v>
      </c>
      <c r="BF59501" s="101" t="s">
        <v>58</v>
      </c>
      <c r="BK59501" s="98" t="s">
        <v>70</v>
      </c>
    </row>
    <row r="59502" spans="17:63" ht="29.25" customHeight="1" x14ac:dyDescent="0.2">
      <c r="Q59502" s="92" t="s">
        <v>50</v>
      </c>
      <c r="BF59502" s="101" t="s">
        <v>58</v>
      </c>
      <c r="BK59502" s="98" t="s">
        <v>70</v>
      </c>
    </row>
    <row r="59503" spans="17:63" ht="29.25" customHeight="1" x14ac:dyDescent="0.2">
      <c r="Q59503" s="92" t="s">
        <v>50</v>
      </c>
      <c r="BF59503" s="101" t="s">
        <v>58</v>
      </c>
      <c r="BK59503" s="98" t="s">
        <v>70</v>
      </c>
    </row>
    <row r="59504" spans="17:63" ht="29.25" customHeight="1" x14ac:dyDescent="0.2">
      <c r="Q59504" s="92" t="s">
        <v>50</v>
      </c>
      <c r="BF59504" s="101" t="s">
        <v>58</v>
      </c>
      <c r="BK59504" s="98" t="s">
        <v>70</v>
      </c>
    </row>
    <row r="59505" spans="17:63" ht="29.25" customHeight="1" x14ac:dyDescent="0.2">
      <c r="Q59505" s="92" t="s">
        <v>50</v>
      </c>
      <c r="BF59505" s="101" t="s">
        <v>58</v>
      </c>
      <c r="BK59505" s="98" t="s">
        <v>70</v>
      </c>
    </row>
    <row r="59506" spans="17:63" ht="29.25" customHeight="1" x14ac:dyDescent="0.2">
      <c r="Q59506" s="92" t="s">
        <v>50</v>
      </c>
      <c r="BF59506" s="101" t="s">
        <v>58</v>
      </c>
      <c r="BK59506" s="98" t="s">
        <v>70</v>
      </c>
    </row>
    <row r="59507" spans="17:63" ht="29.25" customHeight="1" x14ac:dyDescent="0.2">
      <c r="Q59507" s="92" t="s">
        <v>50</v>
      </c>
      <c r="BF59507" s="101" t="s">
        <v>58</v>
      </c>
      <c r="BK59507" s="98" t="s">
        <v>70</v>
      </c>
    </row>
    <row r="59508" spans="17:63" ht="29.25" customHeight="1" x14ac:dyDescent="0.2">
      <c r="Q59508" s="92" t="s">
        <v>50</v>
      </c>
      <c r="BF59508" s="101" t="s">
        <v>58</v>
      </c>
      <c r="BK59508" s="98" t="s">
        <v>70</v>
      </c>
    </row>
    <row r="59509" spans="17:63" ht="29.25" customHeight="1" x14ac:dyDescent="0.2">
      <c r="Q59509" s="92" t="s">
        <v>50</v>
      </c>
      <c r="BF59509" s="101" t="s">
        <v>58</v>
      </c>
      <c r="BK59509" s="98" t="s">
        <v>70</v>
      </c>
    </row>
    <row r="59510" spans="17:63" ht="29.25" customHeight="1" x14ac:dyDescent="0.2">
      <c r="Q59510" s="92" t="s">
        <v>50</v>
      </c>
      <c r="BF59510" s="101" t="s">
        <v>58</v>
      </c>
      <c r="BK59510" s="98" t="s">
        <v>70</v>
      </c>
    </row>
    <row r="59511" spans="17:63" ht="29.25" customHeight="1" x14ac:dyDescent="0.2">
      <c r="Q59511" s="92" t="s">
        <v>50</v>
      </c>
      <c r="BF59511" s="101" t="s">
        <v>58</v>
      </c>
      <c r="BK59511" s="98" t="s">
        <v>70</v>
      </c>
    </row>
    <row r="59512" spans="17:63" ht="29.25" customHeight="1" x14ac:dyDescent="0.2">
      <c r="Q59512" s="92" t="s">
        <v>50</v>
      </c>
      <c r="BF59512" s="101" t="s">
        <v>58</v>
      </c>
      <c r="BK59512" s="98" t="s">
        <v>70</v>
      </c>
    </row>
    <row r="59513" spans="17:63" ht="29.25" customHeight="1" x14ac:dyDescent="0.2">
      <c r="Q59513" s="92" t="s">
        <v>50</v>
      </c>
      <c r="BF59513" s="101" t="s">
        <v>58</v>
      </c>
      <c r="BK59513" s="98" t="s">
        <v>70</v>
      </c>
    </row>
    <row r="59514" spans="17:63" ht="29.25" customHeight="1" x14ac:dyDescent="0.2">
      <c r="Q59514" s="92" t="s">
        <v>50</v>
      </c>
      <c r="BF59514" s="101" t="s">
        <v>58</v>
      </c>
      <c r="BK59514" s="98" t="s">
        <v>70</v>
      </c>
    </row>
    <row r="59515" spans="17:63" ht="29.25" customHeight="1" x14ac:dyDescent="0.2">
      <c r="Q59515" s="92" t="s">
        <v>50</v>
      </c>
      <c r="BF59515" s="101" t="s">
        <v>58</v>
      </c>
      <c r="BK59515" s="98" t="s">
        <v>70</v>
      </c>
    </row>
    <row r="59516" spans="17:63" ht="29.25" customHeight="1" x14ac:dyDescent="0.2">
      <c r="Q59516" s="92" t="s">
        <v>50</v>
      </c>
      <c r="BF59516" s="101" t="s">
        <v>58</v>
      </c>
      <c r="BK59516" s="98" t="s">
        <v>70</v>
      </c>
    </row>
    <row r="59517" spans="17:63" ht="29.25" customHeight="1" x14ac:dyDescent="0.2">
      <c r="Q59517" s="92" t="s">
        <v>50</v>
      </c>
      <c r="BF59517" s="101" t="s">
        <v>58</v>
      </c>
      <c r="BK59517" s="98" t="s">
        <v>70</v>
      </c>
    </row>
    <row r="59518" spans="17:63" ht="29.25" customHeight="1" x14ac:dyDescent="0.2">
      <c r="Q59518" s="92" t="s">
        <v>50</v>
      </c>
      <c r="BF59518" s="101" t="s">
        <v>58</v>
      </c>
      <c r="BK59518" s="98" t="s">
        <v>70</v>
      </c>
    </row>
    <row r="59519" spans="17:63" ht="29.25" customHeight="1" x14ac:dyDescent="0.2">
      <c r="Q59519" s="92" t="s">
        <v>50</v>
      </c>
      <c r="BF59519" s="101" t="s">
        <v>58</v>
      </c>
      <c r="BK59519" s="98" t="s">
        <v>70</v>
      </c>
    </row>
    <row r="59520" spans="17:63" ht="29.25" customHeight="1" x14ac:dyDescent="0.2">
      <c r="Q59520" s="92" t="s">
        <v>50</v>
      </c>
      <c r="BF59520" s="101" t="s">
        <v>58</v>
      </c>
      <c r="BK59520" s="98" t="s">
        <v>70</v>
      </c>
    </row>
    <row r="59521" spans="17:63" ht="29.25" customHeight="1" x14ac:dyDescent="0.2">
      <c r="Q59521" s="92" t="s">
        <v>50</v>
      </c>
      <c r="BF59521" s="101" t="s">
        <v>58</v>
      </c>
      <c r="BK59521" s="98" t="s">
        <v>70</v>
      </c>
    </row>
    <row r="59522" spans="17:63" ht="29.25" customHeight="1" x14ac:dyDescent="0.2">
      <c r="Q59522" s="92" t="s">
        <v>50</v>
      </c>
      <c r="BF59522" s="101" t="s">
        <v>58</v>
      </c>
      <c r="BK59522" s="98" t="s">
        <v>70</v>
      </c>
    </row>
    <row r="59523" spans="17:63" ht="29.25" customHeight="1" x14ac:dyDescent="0.2">
      <c r="Q59523" s="92" t="s">
        <v>50</v>
      </c>
      <c r="BF59523" s="101" t="s">
        <v>58</v>
      </c>
      <c r="BK59523" s="98" t="s">
        <v>70</v>
      </c>
    </row>
    <row r="59524" spans="17:63" ht="29.25" customHeight="1" x14ac:dyDescent="0.2">
      <c r="Q59524" s="92" t="s">
        <v>50</v>
      </c>
      <c r="BF59524" s="101" t="s">
        <v>58</v>
      </c>
      <c r="BK59524" s="98" t="s">
        <v>70</v>
      </c>
    </row>
    <row r="59525" spans="17:63" ht="29.25" customHeight="1" x14ac:dyDescent="0.2">
      <c r="Q59525" s="92" t="s">
        <v>50</v>
      </c>
      <c r="BF59525" s="101" t="s">
        <v>58</v>
      </c>
      <c r="BK59525" s="98" t="s">
        <v>70</v>
      </c>
    </row>
    <row r="59526" spans="17:63" ht="29.25" customHeight="1" x14ac:dyDescent="0.2">
      <c r="Q59526" s="92" t="s">
        <v>50</v>
      </c>
      <c r="BF59526" s="101" t="s">
        <v>58</v>
      </c>
      <c r="BK59526" s="98" t="s">
        <v>70</v>
      </c>
    </row>
    <row r="59527" spans="17:63" ht="29.25" customHeight="1" x14ac:dyDescent="0.2">
      <c r="Q59527" s="92" t="s">
        <v>50</v>
      </c>
      <c r="BF59527" s="101" t="s">
        <v>58</v>
      </c>
      <c r="BK59527" s="98" t="s">
        <v>70</v>
      </c>
    </row>
    <row r="59528" spans="17:63" ht="29.25" customHeight="1" x14ac:dyDescent="0.2">
      <c r="Q59528" s="92" t="s">
        <v>50</v>
      </c>
      <c r="BF59528" s="101" t="s">
        <v>58</v>
      </c>
      <c r="BK59528" s="98" t="s">
        <v>70</v>
      </c>
    </row>
    <row r="59529" spans="17:63" ht="29.25" customHeight="1" x14ac:dyDescent="0.2">
      <c r="Q59529" s="92" t="s">
        <v>50</v>
      </c>
      <c r="BF59529" s="101" t="s">
        <v>58</v>
      </c>
      <c r="BK59529" s="98" t="s">
        <v>70</v>
      </c>
    </row>
    <row r="59530" spans="17:63" ht="29.25" customHeight="1" x14ac:dyDescent="0.2">
      <c r="Q59530" s="92" t="s">
        <v>50</v>
      </c>
      <c r="BF59530" s="101" t="s">
        <v>58</v>
      </c>
      <c r="BK59530" s="98" t="s">
        <v>70</v>
      </c>
    </row>
    <row r="59531" spans="17:63" ht="29.25" customHeight="1" x14ac:dyDescent="0.2">
      <c r="Q59531" s="92" t="s">
        <v>50</v>
      </c>
      <c r="BF59531" s="101" t="s">
        <v>58</v>
      </c>
      <c r="BK59531" s="98" t="s">
        <v>70</v>
      </c>
    </row>
    <row r="59532" spans="17:63" ht="29.25" customHeight="1" x14ac:dyDescent="0.2">
      <c r="Q59532" s="92" t="s">
        <v>50</v>
      </c>
      <c r="BF59532" s="101" t="s">
        <v>58</v>
      </c>
      <c r="BK59532" s="98" t="s">
        <v>70</v>
      </c>
    </row>
    <row r="59533" spans="17:63" ht="29.25" customHeight="1" x14ac:dyDescent="0.2">
      <c r="Q59533" s="92" t="s">
        <v>50</v>
      </c>
      <c r="BF59533" s="101" t="s">
        <v>58</v>
      </c>
      <c r="BK59533" s="98" t="s">
        <v>70</v>
      </c>
    </row>
    <row r="59534" spans="17:63" ht="29.25" customHeight="1" x14ac:dyDescent="0.2">
      <c r="Q59534" s="92" t="s">
        <v>50</v>
      </c>
      <c r="BF59534" s="101" t="s">
        <v>58</v>
      </c>
      <c r="BK59534" s="98" t="s">
        <v>70</v>
      </c>
    </row>
    <row r="59535" spans="17:63" ht="29.25" customHeight="1" x14ac:dyDescent="0.2">
      <c r="Q59535" s="92" t="s">
        <v>50</v>
      </c>
      <c r="BF59535" s="101" t="s">
        <v>58</v>
      </c>
      <c r="BK59535" s="98" t="s">
        <v>70</v>
      </c>
    </row>
    <row r="59536" spans="17:63" ht="29.25" customHeight="1" x14ac:dyDescent="0.2">
      <c r="Q59536" s="92" t="s">
        <v>50</v>
      </c>
      <c r="BF59536" s="101" t="s">
        <v>58</v>
      </c>
      <c r="BK59536" s="98" t="s">
        <v>70</v>
      </c>
    </row>
    <row r="59537" spans="17:63" ht="29.25" customHeight="1" x14ac:dyDescent="0.2">
      <c r="Q59537" s="92" t="s">
        <v>50</v>
      </c>
      <c r="BF59537" s="101" t="s">
        <v>58</v>
      </c>
      <c r="BK59537" s="98" t="s">
        <v>70</v>
      </c>
    </row>
    <row r="59538" spans="17:63" ht="29.25" customHeight="1" x14ac:dyDescent="0.2">
      <c r="Q59538" s="92" t="s">
        <v>50</v>
      </c>
      <c r="BF59538" s="101" t="s">
        <v>58</v>
      </c>
      <c r="BK59538" s="98" t="s">
        <v>70</v>
      </c>
    </row>
    <row r="59539" spans="17:63" ht="29.25" customHeight="1" x14ac:dyDescent="0.2">
      <c r="Q59539" s="92" t="s">
        <v>50</v>
      </c>
      <c r="BF59539" s="101" t="s">
        <v>58</v>
      </c>
      <c r="BK59539" s="98" t="s">
        <v>70</v>
      </c>
    </row>
    <row r="59540" spans="17:63" ht="29.25" customHeight="1" x14ac:dyDescent="0.2">
      <c r="Q59540" s="92" t="s">
        <v>50</v>
      </c>
      <c r="BF59540" s="101" t="s">
        <v>58</v>
      </c>
      <c r="BK59540" s="98" t="s">
        <v>70</v>
      </c>
    </row>
    <row r="59541" spans="17:63" ht="29.25" customHeight="1" x14ac:dyDescent="0.2">
      <c r="Q59541" s="92" t="s">
        <v>50</v>
      </c>
      <c r="BF59541" s="101" t="s">
        <v>58</v>
      </c>
      <c r="BK59541" s="98" t="s">
        <v>70</v>
      </c>
    </row>
    <row r="59542" spans="17:63" ht="29.25" customHeight="1" x14ac:dyDescent="0.2">
      <c r="Q59542" s="92" t="s">
        <v>50</v>
      </c>
      <c r="BF59542" s="101" t="s">
        <v>58</v>
      </c>
      <c r="BK59542" s="98" t="s">
        <v>70</v>
      </c>
    </row>
    <row r="59543" spans="17:63" ht="29.25" customHeight="1" x14ac:dyDescent="0.2">
      <c r="Q59543" s="92" t="s">
        <v>50</v>
      </c>
      <c r="BF59543" s="101" t="s">
        <v>58</v>
      </c>
      <c r="BK59543" s="98" t="s">
        <v>70</v>
      </c>
    </row>
    <row r="59544" spans="17:63" ht="29.25" customHeight="1" x14ac:dyDescent="0.2">
      <c r="Q59544" s="92" t="s">
        <v>50</v>
      </c>
      <c r="BF59544" s="101" t="s">
        <v>58</v>
      </c>
      <c r="BK59544" s="98" t="s">
        <v>70</v>
      </c>
    </row>
    <row r="59545" spans="17:63" ht="29.25" customHeight="1" x14ac:dyDescent="0.2">
      <c r="Q59545" s="92" t="s">
        <v>50</v>
      </c>
      <c r="BF59545" s="101" t="s">
        <v>58</v>
      </c>
      <c r="BK59545" s="98" t="s">
        <v>70</v>
      </c>
    </row>
    <row r="59546" spans="17:63" ht="29.25" customHeight="1" x14ac:dyDescent="0.2">
      <c r="Q59546" s="92" t="s">
        <v>50</v>
      </c>
      <c r="BF59546" s="101" t="s">
        <v>58</v>
      </c>
      <c r="BK59546" s="98" t="s">
        <v>70</v>
      </c>
    </row>
    <row r="59547" spans="17:63" ht="29.25" customHeight="1" x14ac:dyDescent="0.2">
      <c r="Q59547" s="92" t="s">
        <v>50</v>
      </c>
      <c r="BF59547" s="101" t="s">
        <v>58</v>
      </c>
      <c r="BK59547" s="98" t="s">
        <v>70</v>
      </c>
    </row>
    <row r="59548" spans="17:63" ht="29.25" customHeight="1" x14ac:dyDescent="0.2">
      <c r="Q59548" s="92" t="s">
        <v>50</v>
      </c>
      <c r="BF59548" s="101" t="s">
        <v>58</v>
      </c>
      <c r="BK59548" s="98" t="s">
        <v>70</v>
      </c>
    </row>
    <row r="59549" spans="17:63" ht="29.25" customHeight="1" x14ac:dyDescent="0.2">
      <c r="Q59549" s="92" t="s">
        <v>50</v>
      </c>
      <c r="BF59549" s="101" t="s">
        <v>58</v>
      </c>
      <c r="BK59549" s="98" t="s">
        <v>70</v>
      </c>
    </row>
    <row r="59550" spans="17:63" ht="29.25" customHeight="1" x14ac:dyDescent="0.2">
      <c r="Q59550" s="92" t="s">
        <v>50</v>
      </c>
      <c r="BF59550" s="101" t="s">
        <v>58</v>
      </c>
      <c r="BK59550" s="98" t="s">
        <v>70</v>
      </c>
    </row>
    <row r="59551" spans="17:63" ht="29.25" customHeight="1" x14ac:dyDescent="0.2">
      <c r="Q59551" s="92" t="s">
        <v>50</v>
      </c>
      <c r="BF59551" s="101" t="s">
        <v>58</v>
      </c>
      <c r="BK59551" s="98" t="s">
        <v>70</v>
      </c>
    </row>
    <row r="59552" spans="17:63" ht="29.25" customHeight="1" x14ac:dyDescent="0.2">
      <c r="Q59552" s="92" t="s">
        <v>50</v>
      </c>
      <c r="BF59552" s="101" t="s">
        <v>58</v>
      </c>
      <c r="BK59552" s="98" t="s">
        <v>70</v>
      </c>
    </row>
    <row r="59553" spans="17:63" ht="29.25" customHeight="1" x14ac:dyDescent="0.2">
      <c r="Q59553" s="92" t="s">
        <v>50</v>
      </c>
      <c r="BF59553" s="101" t="s">
        <v>58</v>
      </c>
      <c r="BK59553" s="98" t="s">
        <v>70</v>
      </c>
    </row>
    <row r="59554" spans="17:63" ht="29.25" customHeight="1" x14ac:dyDescent="0.2">
      <c r="Q59554" s="92" t="s">
        <v>50</v>
      </c>
      <c r="BF59554" s="101" t="s">
        <v>58</v>
      </c>
      <c r="BK59554" s="98" t="s">
        <v>70</v>
      </c>
    </row>
    <row r="59555" spans="17:63" ht="29.25" customHeight="1" x14ac:dyDescent="0.2">
      <c r="Q59555" s="92" t="s">
        <v>50</v>
      </c>
      <c r="BF59555" s="101" t="s">
        <v>58</v>
      </c>
      <c r="BK59555" s="98" t="s">
        <v>70</v>
      </c>
    </row>
    <row r="59556" spans="17:63" ht="29.25" customHeight="1" x14ac:dyDescent="0.2">
      <c r="Q59556" s="92" t="s">
        <v>50</v>
      </c>
      <c r="BF59556" s="101" t="s">
        <v>58</v>
      </c>
      <c r="BK59556" s="98" t="s">
        <v>70</v>
      </c>
    </row>
    <row r="59557" spans="17:63" ht="29.25" customHeight="1" x14ac:dyDescent="0.2">
      <c r="Q59557" s="92" t="s">
        <v>50</v>
      </c>
      <c r="BF59557" s="101" t="s">
        <v>58</v>
      </c>
      <c r="BK59557" s="98" t="s">
        <v>70</v>
      </c>
    </row>
    <row r="59558" spans="17:63" ht="29.25" customHeight="1" x14ac:dyDescent="0.2">
      <c r="Q59558" s="92" t="s">
        <v>50</v>
      </c>
      <c r="BF59558" s="101" t="s">
        <v>58</v>
      </c>
      <c r="BK59558" s="98" t="s">
        <v>70</v>
      </c>
    </row>
    <row r="59559" spans="17:63" ht="29.25" customHeight="1" x14ac:dyDescent="0.2">
      <c r="Q59559" s="92" t="s">
        <v>50</v>
      </c>
      <c r="BF59559" s="101" t="s">
        <v>58</v>
      </c>
      <c r="BK59559" s="98" t="s">
        <v>70</v>
      </c>
    </row>
    <row r="59560" spans="17:63" ht="29.25" customHeight="1" x14ac:dyDescent="0.2">
      <c r="Q59560" s="92" t="s">
        <v>50</v>
      </c>
      <c r="BF59560" s="101" t="s">
        <v>58</v>
      </c>
      <c r="BK59560" s="98" t="s">
        <v>70</v>
      </c>
    </row>
    <row r="59561" spans="17:63" ht="29.25" customHeight="1" x14ac:dyDescent="0.2">
      <c r="Q59561" s="92" t="s">
        <v>50</v>
      </c>
      <c r="BF59561" s="101" t="s">
        <v>58</v>
      </c>
      <c r="BK59561" s="98" t="s">
        <v>70</v>
      </c>
    </row>
    <row r="59562" spans="17:63" ht="29.25" customHeight="1" x14ac:dyDescent="0.2">
      <c r="Q59562" s="92" t="s">
        <v>50</v>
      </c>
      <c r="BF59562" s="101" t="s">
        <v>58</v>
      </c>
      <c r="BK59562" s="98" t="s">
        <v>70</v>
      </c>
    </row>
    <row r="59563" spans="17:63" ht="29.25" customHeight="1" x14ac:dyDescent="0.2">
      <c r="Q59563" s="92" t="s">
        <v>50</v>
      </c>
      <c r="BF59563" s="101" t="s">
        <v>58</v>
      </c>
      <c r="BK59563" s="98" t="s">
        <v>70</v>
      </c>
    </row>
    <row r="59564" spans="17:63" ht="29.25" customHeight="1" x14ac:dyDescent="0.2">
      <c r="Q59564" s="92" t="s">
        <v>50</v>
      </c>
      <c r="BF59564" s="101" t="s">
        <v>58</v>
      </c>
      <c r="BK59564" s="98" t="s">
        <v>70</v>
      </c>
    </row>
    <row r="59565" spans="17:63" ht="29.25" customHeight="1" x14ac:dyDescent="0.2">
      <c r="Q59565" s="92" t="s">
        <v>50</v>
      </c>
      <c r="BF59565" s="101" t="s">
        <v>58</v>
      </c>
      <c r="BK59565" s="98" t="s">
        <v>70</v>
      </c>
    </row>
    <row r="59566" spans="17:63" ht="29.25" customHeight="1" x14ac:dyDescent="0.2">
      <c r="Q59566" s="92" t="s">
        <v>50</v>
      </c>
      <c r="BF59566" s="101" t="s">
        <v>58</v>
      </c>
      <c r="BK59566" s="98" t="s">
        <v>70</v>
      </c>
    </row>
    <row r="59567" spans="17:63" ht="29.25" customHeight="1" x14ac:dyDescent="0.2">
      <c r="Q59567" s="92" t="s">
        <v>50</v>
      </c>
      <c r="BF59567" s="101" t="s">
        <v>58</v>
      </c>
      <c r="BK59567" s="98" t="s">
        <v>70</v>
      </c>
    </row>
    <row r="59568" spans="17:63" ht="29.25" customHeight="1" x14ac:dyDescent="0.2">
      <c r="Q59568" s="92" t="s">
        <v>50</v>
      </c>
      <c r="BF59568" s="101" t="s">
        <v>58</v>
      </c>
      <c r="BK59568" s="98" t="s">
        <v>70</v>
      </c>
    </row>
    <row r="59569" spans="17:63" ht="29.25" customHeight="1" x14ac:dyDescent="0.2">
      <c r="Q59569" s="92" t="s">
        <v>50</v>
      </c>
      <c r="BF59569" s="101" t="s">
        <v>58</v>
      </c>
      <c r="BK59569" s="98" t="s">
        <v>70</v>
      </c>
    </row>
    <row r="59570" spans="17:63" ht="29.25" customHeight="1" x14ac:dyDescent="0.2">
      <c r="Q59570" s="92" t="s">
        <v>50</v>
      </c>
      <c r="BF59570" s="101" t="s">
        <v>58</v>
      </c>
      <c r="BK59570" s="98" t="s">
        <v>70</v>
      </c>
    </row>
    <row r="59571" spans="17:63" ht="29.25" customHeight="1" x14ac:dyDescent="0.2">
      <c r="Q59571" s="92" t="s">
        <v>50</v>
      </c>
      <c r="BF59571" s="101" t="s">
        <v>58</v>
      </c>
      <c r="BK59571" s="98" t="s">
        <v>70</v>
      </c>
    </row>
    <row r="59572" spans="17:63" ht="29.25" customHeight="1" x14ac:dyDescent="0.2">
      <c r="Q59572" s="92" t="s">
        <v>50</v>
      </c>
      <c r="BF59572" s="101" t="s">
        <v>58</v>
      </c>
      <c r="BK59572" s="98" t="s">
        <v>70</v>
      </c>
    </row>
    <row r="59573" spans="17:63" ht="29.25" customHeight="1" x14ac:dyDescent="0.2">
      <c r="Q59573" s="92" t="s">
        <v>50</v>
      </c>
      <c r="BF59573" s="101" t="s">
        <v>58</v>
      </c>
      <c r="BK59573" s="98" t="s">
        <v>70</v>
      </c>
    </row>
    <row r="59574" spans="17:63" ht="29.25" customHeight="1" x14ac:dyDescent="0.2">
      <c r="Q59574" s="92" t="s">
        <v>50</v>
      </c>
      <c r="BF59574" s="101" t="s">
        <v>58</v>
      </c>
      <c r="BK59574" s="98" t="s">
        <v>70</v>
      </c>
    </row>
    <row r="59575" spans="17:63" ht="29.25" customHeight="1" x14ac:dyDescent="0.2">
      <c r="Q59575" s="92" t="s">
        <v>50</v>
      </c>
      <c r="BF59575" s="101" t="s">
        <v>58</v>
      </c>
      <c r="BK59575" s="98" t="s">
        <v>70</v>
      </c>
    </row>
    <row r="59576" spans="17:63" ht="29.25" customHeight="1" x14ac:dyDescent="0.2">
      <c r="Q59576" s="92" t="s">
        <v>50</v>
      </c>
      <c r="BF59576" s="101" t="s">
        <v>58</v>
      </c>
      <c r="BK59576" s="98" t="s">
        <v>70</v>
      </c>
    </row>
    <row r="59577" spans="17:63" ht="29.25" customHeight="1" x14ac:dyDescent="0.2">
      <c r="Q59577" s="92" t="s">
        <v>50</v>
      </c>
      <c r="BF59577" s="101" t="s">
        <v>58</v>
      </c>
      <c r="BK59577" s="98" t="s">
        <v>70</v>
      </c>
    </row>
    <row r="59578" spans="17:63" ht="29.25" customHeight="1" x14ac:dyDescent="0.2">
      <c r="Q59578" s="92" t="s">
        <v>50</v>
      </c>
      <c r="BF59578" s="101" t="s">
        <v>58</v>
      </c>
      <c r="BK59578" s="98" t="s">
        <v>70</v>
      </c>
    </row>
    <row r="59579" spans="17:63" ht="29.25" customHeight="1" x14ac:dyDescent="0.2">
      <c r="Q59579" s="92" t="s">
        <v>50</v>
      </c>
      <c r="BF59579" s="101" t="s">
        <v>58</v>
      </c>
      <c r="BK59579" s="98" t="s">
        <v>70</v>
      </c>
    </row>
    <row r="59580" spans="17:63" ht="29.25" customHeight="1" x14ac:dyDescent="0.2">
      <c r="Q59580" s="92" t="s">
        <v>50</v>
      </c>
      <c r="BF59580" s="101" t="s">
        <v>58</v>
      </c>
      <c r="BK59580" s="98" t="s">
        <v>70</v>
      </c>
    </row>
    <row r="59581" spans="17:63" ht="29.25" customHeight="1" x14ac:dyDescent="0.2">
      <c r="Q59581" s="92" t="s">
        <v>50</v>
      </c>
      <c r="BF59581" s="101" t="s">
        <v>58</v>
      </c>
      <c r="BK59581" s="98" t="s">
        <v>70</v>
      </c>
    </row>
    <row r="59582" spans="17:63" ht="29.25" customHeight="1" x14ac:dyDescent="0.2">
      <c r="Q59582" s="92" t="s">
        <v>50</v>
      </c>
      <c r="BF59582" s="101" t="s">
        <v>58</v>
      </c>
      <c r="BK59582" s="98" t="s">
        <v>70</v>
      </c>
    </row>
    <row r="59583" spans="17:63" ht="29.25" customHeight="1" x14ac:dyDescent="0.2">
      <c r="Q59583" s="92" t="s">
        <v>50</v>
      </c>
      <c r="BF59583" s="101" t="s">
        <v>58</v>
      </c>
      <c r="BK59583" s="98" t="s">
        <v>70</v>
      </c>
    </row>
    <row r="59584" spans="17:63" ht="29.25" customHeight="1" x14ac:dyDescent="0.2">
      <c r="Q59584" s="92" t="s">
        <v>50</v>
      </c>
      <c r="BF59584" s="101" t="s">
        <v>58</v>
      </c>
      <c r="BK59584" s="98" t="s">
        <v>70</v>
      </c>
    </row>
    <row r="59585" spans="17:63" ht="29.25" customHeight="1" x14ac:dyDescent="0.2">
      <c r="Q59585" s="92" t="s">
        <v>50</v>
      </c>
      <c r="BF59585" s="101" t="s">
        <v>58</v>
      </c>
      <c r="BK59585" s="98" t="s">
        <v>70</v>
      </c>
    </row>
    <row r="59586" spans="17:63" ht="29.25" customHeight="1" x14ac:dyDescent="0.2">
      <c r="Q59586" s="92" t="s">
        <v>50</v>
      </c>
      <c r="BF59586" s="101" t="s">
        <v>58</v>
      </c>
      <c r="BK59586" s="98" t="s">
        <v>70</v>
      </c>
    </row>
    <row r="59587" spans="17:63" ht="29.25" customHeight="1" x14ac:dyDescent="0.2">
      <c r="Q59587" s="92" t="s">
        <v>50</v>
      </c>
      <c r="BF59587" s="101" t="s">
        <v>58</v>
      </c>
      <c r="BK59587" s="98" t="s">
        <v>70</v>
      </c>
    </row>
    <row r="59588" spans="17:63" ht="29.25" customHeight="1" x14ac:dyDescent="0.2">
      <c r="Q59588" s="92" t="s">
        <v>50</v>
      </c>
      <c r="BF59588" s="101" t="s">
        <v>58</v>
      </c>
      <c r="BK59588" s="98" t="s">
        <v>70</v>
      </c>
    </row>
    <row r="59589" spans="17:63" ht="29.25" customHeight="1" x14ac:dyDescent="0.2">
      <c r="Q59589" s="92" t="s">
        <v>50</v>
      </c>
      <c r="BF59589" s="101" t="s">
        <v>58</v>
      </c>
      <c r="BK59589" s="98" t="s">
        <v>70</v>
      </c>
    </row>
    <row r="59590" spans="17:63" ht="29.25" customHeight="1" x14ac:dyDescent="0.2">
      <c r="Q59590" s="92" t="s">
        <v>50</v>
      </c>
      <c r="BF59590" s="101" t="s">
        <v>58</v>
      </c>
      <c r="BK59590" s="98" t="s">
        <v>70</v>
      </c>
    </row>
    <row r="59591" spans="17:63" ht="29.25" customHeight="1" x14ac:dyDescent="0.2">
      <c r="Q59591" s="92" t="s">
        <v>50</v>
      </c>
      <c r="BF59591" s="101" t="s">
        <v>58</v>
      </c>
      <c r="BK59591" s="98" t="s">
        <v>70</v>
      </c>
    </row>
    <row r="59592" spans="17:63" ht="29.25" customHeight="1" x14ac:dyDescent="0.2">
      <c r="Q59592" s="92" t="s">
        <v>50</v>
      </c>
      <c r="BF59592" s="101" t="s">
        <v>58</v>
      </c>
      <c r="BK59592" s="98" t="s">
        <v>70</v>
      </c>
    </row>
    <row r="59593" spans="17:63" ht="29.25" customHeight="1" x14ac:dyDescent="0.2">
      <c r="Q59593" s="92" t="s">
        <v>50</v>
      </c>
      <c r="BF59593" s="101" t="s">
        <v>58</v>
      </c>
      <c r="BK59593" s="98" t="s">
        <v>70</v>
      </c>
    </row>
    <row r="59594" spans="17:63" ht="29.25" customHeight="1" x14ac:dyDescent="0.2">
      <c r="Q59594" s="92" t="s">
        <v>50</v>
      </c>
      <c r="BF59594" s="101" t="s">
        <v>58</v>
      </c>
      <c r="BK59594" s="98" t="s">
        <v>70</v>
      </c>
    </row>
    <row r="59595" spans="17:63" ht="29.25" customHeight="1" x14ac:dyDescent="0.2">
      <c r="Q59595" s="92" t="s">
        <v>50</v>
      </c>
      <c r="BF59595" s="101" t="s">
        <v>58</v>
      </c>
      <c r="BK59595" s="98" t="s">
        <v>70</v>
      </c>
    </row>
    <row r="59596" spans="17:63" ht="29.25" customHeight="1" x14ac:dyDescent="0.2">
      <c r="Q59596" s="92" t="s">
        <v>50</v>
      </c>
      <c r="BF59596" s="101" t="s">
        <v>58</v>
      </c>
      <c r="BK59596" s="98" t="s">
        <v>70</v>
      </c>
    </row>
    <row r="59597" spans="17:63" ht="29.25" customHeight="1" x14ac:dyDescent="0.2">
      <c r="Q59597" s="92" t="s">
        <v>50</v>
      </c>
      <c r="BF59597" s="101" t="s">
        <v>58</v>
      </c>
      <c r="BK59597" s="98" t="s">
        <v>70</v>
      </c>
    </row>
    <row r="59598" spans="17:63" ht="29.25" customHeight="1" x14ac:dyDescent="0.2">
      <c r="Q59598" s="92" t="s">
        <v>50</v>
      </c>
      <c r="BF59598" s="101" t="s">
        <v>58</v>
      </c>
      <c r="BK59598" s="98" t="s">
        <v>70</v>
      </c>
    </row>
    <row r="59599" spans="17:63" ht="29.25" customHeight="1" x14ac:dyDescent="0.2">
      <c r="Q59599" s="92" t="s">
        <v>50</v>
      </c>
      <c r="BF59599" s="101" t="s">
        <v>58</v>
      </c>
      <c r="BK59599" s="98" t="s">
        <v>70</v>
      </c>
    </row>
    <row r="59600" spans="17:63" ht="29.25" customHeight="1" x14ac:dyDescent="0.2">
      <c r="Q59600" s="92" t="s">
        <v>50</v>
      </c>
      <c r="BF59600" s="101" t="s">
        <v>58</v>
      </c>
      <c r="BK59600" s="98" t="s">
        <v>70</v>
      </c>
    </row>
    <row r="59601" spans="17:63" ht="29.25" customHeight="1" x14ac:dyDescent="0.2">
      <c r="Q59601" s="92" t="s">
        <v>50</v>
      </c>
      <c r="BF59601" s="101" t="s">
        <v>58</v>
      </c>
      <c r="BK59601" s="98" t="s">
        <v>70</v>
      </c>
    </row>
    <row r="59602" spans="17:63" ht="29.25" customHeight="1" x14ac:dyDescent="0.2">
      <c r="Q59602" s="92" t="s">
        <v>50</v>
      </c>
      <c r="BF59602" s="101" t="s">
        <v>58</v>
      </c>
      <c r="BK59602" s="98" t="s">
        <v>70</v>
      </c>
    </row>
    <row r="59603" spans="17:63" ht="29.25" customHeight="1" x14ac:dyDescent="0.2">
      <c r="Q59603" s="92" t="s">
        <v>50</v>
      </c>
      <c r="BF59603" s="101" t="s">
        <v>58</v>
      </c>
      <c r="BK59603" s="98" t="s">
        <v>70</v>
      </c>
    </row>
    <row r="59604" spans="17:63" ht="29.25" customHeight="1" x14ac:dyDescent="0.2">
      <c r="Q59604" s="92" t="s">
        <v>50</v>
      </c>
      <c r="BF59604" s="101" t="s">
        <v>58</v>
      </c>
      <c r="BK59604" s="98" t="s">
        <v>70</v>
      </c>
    </row>
    <row r="59605" spans="17:63" ht="29.25" customHeight="1" x14ac:dyDescent="0.2">
      <c r="Q59605" s="92" t="s">
        <v>50</v>
      </c>
      <c r="BF59605" s="101" t="s">
        <v>58</v>
      </c>
      <c r="BK59605" s="98" t="s">
        <v>70</v>
      </c>
    </row>
    <row r="59606" spans="17:63" ht="29.25" customHeight="1" x14ac:dyDescent="0.2">
      <c r="Q59606" s="92" t="s">
        <v>50</v>
      </c>
      <c r="BF59606" s="101" t="s">
        <v>58</v>
      </c>
      <c r="BK59606" s="98" t="s">
        <v>70</v>
      </c>
    </row>
    <row r="59607" spans="17:63" ht="29.25" customHeight="1" x14ac:dyDescent="0.2">
      <c r="Q59607" s="92" t="s">
        <v>50</v>
      </c>
      <c r="BF59607" s="101" t="s">
        <v>58</v>
      </c>
      <c r="BK59607" s="98" t="s">
        <v>70</v>
      </c>
    </row>
    <row r="59608" spans="17:63" ht="29.25" customHeight="1" x14ac:dyDescent="0.2">
      <c r="Q59608" s="92" t="s">
        <v>50</v>
      </c>
      <c r="BF59608" s="101" t="s">
        <v>58</v>
      </c>
      <c r="BK59608" s="98" t="s">
        <v>70</v>
      </c>
    </row>
    <row r="59609" spans="17:63" ht="29.25" customHeight="1" x14ac:dyDescent="0.2">
      <c r="Q59609" s="92" t="s">
        <v>50</v>
      </c>
      <c r="BF59609" s="101" t="s">
        <v>58</v>
      </c>
      <c r="BK59609" s="98" t="s">
        <v>70</v>
      </c>
    </row>
    <row r="59610" spans="17:63" ht="29.25" customHeight="1" x14ac:dyDescent="0.2">
      <c r="Q59610" s="92" t="s">
        <v>50</v>
      </c>
      <c r="BF59610" s="101" t="s">
        <v>58</v>
      </c>
      <c r="BK59610" s="98" t="s">
        <v>70</v>
      </c>
    </row>
    <row r="59611" spans="17:63" ht="29.25" customHeight="1" x14ac:dyDescent="0.2">
      <c r="Q59611" s="92" t="s">
        <v>50</v>
      </c>
      <c r="BF59611" s="101" t="s">
        <v>58</v>
      </c>
      <c r="BK59611" s="98" t="s">
        <v>70</v>
      </c>
    </row>
    <row r="59612" spans="17:63" ht="29.25" customHeight="1" x14ac:dyDescent="0.2">
      <c r="Q59612" s="92" t="s">
        <v>50</v>
      </c>
      <c r="BF59612" s="101" t="s">
        <v>58</v>
      </c>
      <c r="BK59612" s="98" t="s">
        <v>70</v>
      </c>
    </row>
    <row r="59613" spans="17:63" ht="29.25" customHeight="1" x14ac:dyDescent="0.2">
      <c r="Q59613" s="92" t="s">
        <v>50</v>
      </c>
      <c r="BF59613" s="101" t="s">
        <v>58</v>
      </c>
      <c r="BK59613" s="98" t="s">
        <v>70</v>
      </c>
    </row>
    <row r="59614" spans="17:63" ht="29.25" customHeight="1" x14ac:dyDescent="0.2">
      <c r="Q59614" s="92" t="s">
        <v>50</v>
      </c>
      <c r="BF59614" s="101" t="s">
        <v>58</v>
      </c>
      <c r="BK59614" s="98" t="s">
        <v>70</v>
      </c>
    </row>
    <row r="59615" spans="17:63" ht="29.25" customHeight="1" x14ac:dyDescent="0.2">
      <c r="Q59615" s="92" t="s">
        <v>50</v>
      </c>
      <c r="BF59615" s="101" t="s">
        <v>58</v>
      </c>
      <c r="BK59615" s="98" t="s">
        <v>70</v>
      </c>
    </row>
    <row r="59616" spans="17:63" ht="29.25" customHeight="1" x14ac:dyDescent="0.2">
      <c r="Q59616" s="92" t="s">
        <v>50</v>
      </c>
      <c r="BF59616" s="101" t="s">
        <v>58</v>
      </c>
      <c r="BK59616" s="98" t="s">
        <v>70</v>
      </c>
    </row>
    <row r="59617" spans="17:63" ht="29.25" customHeight="1" x14ac:dyDescent="0.2">
      <c r="Q59617" s="92" t="s">
        <v>50</v>
      </c>
      <c r="BF59617" s="101" t="s">
        <v>58</v>
      </c>
      <c r="BK59617" s="98" t="s">
        <v>70</v>
      </c>
    </row>
    <row r="59618" spans="17:63" ht="29.25" customHeight="1" x14ac:dyDescent="0.2">
      <c r="Q59618" s="92" t="s">
        <v>50</v>
      </c>
      <c r="BF59618" s="101" t="s">
        <v>58</v>
      </c>
      <c r="BK59618" s="98" t="s">
        <v>70</v>
      </c>
    </row>
    <row r="59619" spans="17:63" ht="29.25" customHeight="1" x14ac:dyDescent="0.2">
      <c r="Q59619" s="92" t="s">
        <v>50</v>
      </c>
      <c r="BF59619" s="101" t="s">
        <v>58</v>
      </c>
      <c r="BK59619" s="98" t="s">
        <v>70</v>
      </c>
    </row>
    <row r="59620" spans="17:63" ht="29.25" customHeight="1" x14ac:dyDescent="0.2">
      <c r="Q59620" s="92" t="s">
        <v>50</v>
      </c>
      <c r="BF59620" s="101" t="s">
        <v>58</v>
      </c>
      <c r="BK59620" s="98" t="s">
        <v>70</v>
      </c>
    </row>
    <row r="59621" spans="17:63" ht="29.25" customHeight="1" x14ac:dyDescent="0.2">
      <c r="Q59621" s="92" t="s">
        <v>50</v>
      </c>
      <c r="BF59621" s="101" t="s">
        <v>58</v>
      </c>
      <c r="BK59621" s="98" t="s">
        <v>70</v>
      </c>
    </row>
    <row r="59622" spans="17:63" ht="29.25" customHeight="1" x14ac:dyDescent="0.2">
      <c r="Q59622" s="92" t="s">
        <v>50</v>
      </c>
      <c r="BF59622" s="101" t="s">
        <v>58</v>
      </c>
      <c r="BK59622" s="98" t="s">
        <v>70</v>
      </c>
    </row>
    <row r="59623" spans="17:63" ht="29.25" customHeight="1" x14ac:dyDescent="0.2">
      <c r="Q59623" s="92" t="s">
        <v>50</v>
      </c>
      <c r="BF59623" s="101" t="s">
        <v>58</v>
      </c>
      <c r="BK59623" s="98" t="s">
        <v>70</v>
      </c>
    </row>
    <row r="59624" spans="17:63" ht="29.25" customHeight="1" x14ac:dyDescent="0.2">
      <c r="Q59624" s="92" t="s">
        <v>50</v>
      </c>
      <c r="BF59624" s="101" t="s">
        <v>58</v>
      </c>
      <c r="BK59624" s="98" t="s">
        <v>70</v>
      </c>
    </row>
    <row r="59625" spans="17:63" ht="29.25" customHeight="1" x14ac:dyDescent="0.2">
      <c r="Q59625" s="92" t="s">
        <v>50</v>
      </c>
      <c r="BF59625" s="101" t="s">
        <v>58</v>
      </c>
      <c r="BK59625" s="98" t="s">
        <v>70</v>
      </c>
    </row>
    <row r="59626" spans="17:63" ht="29.25" customHeight="1" x14ac:dyDescent="0.2">
      <c r="Q59626" s="92" t="s">
        <v>50</v>
      </c>
      <c r="BF59626" s="101" t="s">
        <v>58</v>
      </c>
      <c r="BK59626" s="98" t="s">
        <v>70</v>
      </c>
    </row>
    <row r="59627" spans="17:63" ht="29.25" customHeight="1" x14ac:dyDescent="0.2">
      <c r="Q59627" s="92" t="s">
        <v>50</v>
      </c>
      <c r="BF59627" s="101" t="s">
        <v>58</v>
      </c>
      <c r="BK59627" s="98" t="s">
        <v>70</v>
      </c>
    </row>
    <row r="59628" spans="17:63" ht="29.25" customHeight="1" x14ac:dyDescent="0.2">
      <c r="Q59628" s="92" t="s">
        <v>50</v>
      </c>
      <c r="BF59628" s="101" t="s">
        <v>58</v>
      </c>
      <c r="BK59628" s="98" t="s">
        <v>70</v>
      </c>
    </row>
    <row r="59629" spans="17:63" ht="29.25" customHeight="1" x14ac:dyDescent="0.2">
      <c r="Q59629" s="92" t="s">
        <v>50</v>
      </c>
      <c r="BF59629" s="101" t="s">
        <v>58</v>
      </c>
      <c r="BK59629" s="98" t="s">
        <v>70</v>
      </c>
    </row>
    <row r="59630" spans="17:63" ht="29.25" customHeight="1" x14ac:dyDescent="0.2">
      <c r="Q59630" s="92" t="s">
        <v>50</v>
      </c>
      <c r="BF59630" s="101" t="s">
        <v>58</v>
      </c>
      <c r="BK59630" s="98" t="s">
        <v>70</v>
      </c>
    </row>
    <row r="59631" spans="17:63" ht="29.25" customHeight="1" x14ac:dyDescent="0.2">
      <c r="Q59631" s="92" t="s">
        <v>50</v>
      </c>
      <c r="BF59631" s="101" t="s">
        <v>58</v>
      </c>
      <c r="BK59631" s="98" t="s">
        <v>70</v>
      </c>
    </row>
    <row r="59632" spans="17:63" ht="29.25" customHeight="1" x14ac:dyDescent="0.2">
      <c r="Q59632" s="92" t="s">
        <v>50</v>
      </c>
      <c r="BF59632" s="101" t="s">
        <v>58</v>
      </c>
      <c r="BK59632" s="98" t="s">
        <v>70</v>
      </c>
    </row>
    <row r="59633" spans="17:63" ht="29.25" customHeight="1" x14ac:dyDescent="0.2">
      <c r="Q59633" s="92" t="s">
        <v>50</v>
      </c>
      <c r="BF59633" s="101" t="s">
        <v>58</v>
      </c>
      <c r="BK59633" s="98" t="s">
        <v>70</v>
      </c>
    </row>
    <row r="59634" spans="17:63" ht="29.25" customHeight="1" x14ac:dyDescent="0.2">
      <c r="Q59634" s="92" t="s">
        <v>50</v>
      </c>
      <c r="BF59634" s="101" t="s">
        <v>58</v>
      </c>
      <c r="BK59634" s="98" t="s">
        <v>70</v>
      </c>
    </row>
    <row r="59635" spans="17:63" ht="29.25" customHeight="1" x14ac:dyDescent="0.2">
      <c r="Q59635" s="92" t="s">
        <v>50</v>
      </c>
      <c r="BF59635" s="101" t="s">
        <v>58</v>
      </c>
      <c r="BK59635" s="98" t="s">
        <v>70</v>
      </c>
    </row>
    <row r="59636" spans="17:63" ht="29.25" customHeight="1" x14ac:dyDescent="0.2">
      <c r="Q59636" s="92" t="s">
        <v>50</v>
      </c>
      <c r="BF59636" s="101" t="s">
        <v>58</v>
      </c>
      <c r="BK59636" s="98" t="s">
        <v>70</v>
      </c>
    </row>
    <row r="59637" spans="17:63" ht="29.25" customHeight="1" x14ac:dyDescent="0.2">
      <c r="Q59637" s="92" t="s">
        <v>50</v>
      </c>
      <c r="BF59637" s="101" t="s">
        <v>58</v>
      </c>
      <c r="BK59637" s="98" t="s">
        <v>70</v>
      </c>
    </row>
    <row r="59638" spans="17:63" ht="29.25" customHeight="1" x14ac:dyDescent="0.2">
      <c r="Q59638" s="92" t="s">
        <v>50</v>
      </c>
      <c r="BF59638" s="101" t="s">
        <v>58</v>
      </c>
      <c r="BK59638" s="98" t="s">
        <v>70</v>
      </c>
    </row>
    <row r="59639" spans="17:63" ht="29.25" customHeight="1" x14ac:dyDescent="0.2">
      <c r="Q59639" s="92" t="s">
        <v>50</v>
      </c>
      <c r="BF59639" s="101" t="s">
        <v>58</v>
      </c>
      <c r="BK59639" s="98" t="s">
        <v>70</v>
      </c>
    </row>
    <row r="59640" spans="17:63" ht="29.25" customHeight="1" x14ac:dyDescent="0.2">
      <c r="Q59640" s="92" t="s">
        <v>50</v>
      </c>
      <c r="BF59640" s="101" t="s">
        <v>58</v>
      </c>
      <c r="BK59640" s="98" t="s">
        <v>70</v>
      </c>
    </row>
    <row r="59641" spans="17:63" ht="29.25" customHeight="1" x14ac:dyDescent="0.2">
      <c r="Q59641" s="92" t="s">
        <v>50</v>
      </c>
      <c r="BF59641" s="101" t="s">
        <v>58</v>
      </c>
      <c r="BK59641" s="98" t="s">
        <v>70</v>
      </c>
    </row>
    <row r="59642" spans="17:63" ht="29.25" customHeight="1" x14ac:dyDescent="0.2">
      <c r="Q59642" s="92" t="s">
        <v>50</v>
      </c>
      <c r="BF59642" s="101" t="s">
        <v>58</v>
      </c>
      <c r="BK59642" s="98" t="s">
        <v>70</v>
      </c>
    </row>
    <row r="59643" spans="17:63" ht="29.25" customHeight="1" x14ac:dyDescent="0.2">
      <c r="Q59643" s="92" t="s">
        <v>50</v>
      </c>
      <c r="BF59643" s="101" t="s">
        <v>58</v>
      </c>
      <c r="BK59643" s="98" t="s">
        <v>70</v>
      </c>
    </row>
    <row r="59644" spans="17:63" ht="29.25" customHeight="1" x14ac:dyDescent="0.2">
      <c r="Q59644" s="92" t="s">
        <v>50</v>
      </c>
      <c r="BF59644" s="101" t="s">
        <v>58</v>
      </c>
      <c r="BK59644" s="98" t="s">
        <v>70</v>
      </c>
    </row>
    <row r="59645" spans="17:63" ht="29.25" customHeight="1" x14ac:dyDescent="0.2">
      <c r="Q59645" s="92" t="s">
        <v>50</v>
      </c>
      <c r="BF59645" s="101" t="s">
        <v>58</v>
      </c>
      <c r="BK59645" s="98" t="s">
        <v>70</v>
      </c>
    </row>
    <row r="59646" spans="17:63" ht="29.25" customHeight="1" x14ac:dyDescent="0.2">
      <c r="Q59646" s="92" t="s">
        <v>50</v>
      </c>
      <c r="BF59646" s="101" t="s">
        <v>58</v>
      </c>
      <c r="BK59646" s="98" t="s">
        <v>70</v>
      </c>
    </row>
    <row r="59647" spans="17:63" ht="29.25" customHeight="1" x14ac:dyDescent="0.2">
      <c r="Q59647" s="92" t="s">
        <v>50</v>
      </c>
      <c r="BF59647" s="101" t="s">
        <v>58</v>
      </c>
      <c r="BK59647" s="98" t="s">
        <v>70</v>
      </c>
    </row>
    <row r="59648" spans="17:63" ht="29.25" customHeight="1" x14ac:dyDescent="0.2">
      <c r="Q59648" s="92" t="s">
        <v>50</v>
      </c>
      <c r="BF59648" s="101" t="s">
        <v>58</v>
      </c>
      <c r="BK59648" s="98" t="s">
        <v>70</v>
      </c>
    </row>
    <row r="59649" spans="17:63" ht="29.25" customHeight="1" x14ac:dyDescent="0.2">
      <c r="Q59649" s="92" t="s">
        <v>50</v>
      </c>
      <c r="BF59649" s="101" t="s">
        <v>58</v>
      </c>
      <c r="BK59649" s="98" t="s">
        <v>70</v>
      </c>
    </row>
    <row r="59650" spans="17:63" ht="29.25" customHeight="1" x14ac:dyDescent="0.2">
      <c r="Q59650" s="92" t="s">
        <v>50</v>
      </c>
      <c r="BF59650" s="101" t="s">
        <v>58</v>
      </c>
      <c r="BK59650" s="98" t="s">
        <v>70</v>
      </c>
    </row>
    <row r="59651" spans="17:63" ht="29.25" customHeight="1" x14ac:dyDescent="0.2">
      <c r="Q59651" s="92" t="s">
        <v>50</v>
      </c>
      <c r="BF59651" s="101" t="s">
        <v>58</v>
      </c>
      <c r="BK59651" s="98" t="s">
        <v>70</v>
      </c>
    </row>
    <row r="59652" spans="17:63" ht="29.25" customHeight="1" x14ac:dyDescent="0.2">
      <c r="Q59652" s="92" t="s">
        <v>50</v>
      </c>
      <c r="BF59652" s="101" t="s">
        <v>58</v>
      </c>
      <c r="BK59652" s="98" t="s">
        <v>70</v>
      </c>
    </row>
    <row r="59653" spans="17:63" ht="29.25" customHeight="1" x14ac:dyDescent="0.2">
      <c r="Q59653" s="92" t="s">
        <v>50</v>
      </c>
      <c r="BF59653" s="101" t="s">
        <v>58</v>
      </c>
      <c r="BK59653" s="98" t="s">
        <v>70</v>
      </c>
    </row>
    <row r="59654" spans="17:63" ht="29.25" customHeight="1" x14ac:dyDescent="0.2">
      <c r="Q59654" s="92" t="s">
        <v>50</v>
      </c>
      <c r="BF59654" s="101" t="s">
        <v>58</v>
      </c>
      <c r="BK59654" s="98" t="s">
        <v>70</v>
      </c>
    </row>
    <row r="59655" spans="17:63" ht="29.25" customHeight="1" x14ac:dyDescent="0.2">
      <c r="Q59655" s="92" t="s">
        <v>50</v>
      </c>
      <c r="BF59655" s="101" t="s">
        <v>58</v>
      </c>
      <c r="BK59655" s="98" t="s">
        <v>70</v>
      </c>
    </row>
    <row r="59656" spans="17:63" ht="29.25" customHeight="1" x14ac:dyDescent="0.2">
      <c r="Q59656" s="92" t="s">
        <v>50</v>
      </c>
      <c r="BF59656" s="101" t="s">
        <v>58</v>
      </c>
      <c r="BK59656" s="98" t="s">
        <v>70</v>
      </c>
    </row>
    <row r="59657" spans="17:63" ht="29.25" customHeight="1" x14ac:dyDescent="0.2">
      <c r="Q59657" s="92" t="s">
        <v>50</v>
      </c>
      <c r="BF59657" s="101" t="s">
        <v>58</v>
      </c>
      <c r="BK59657" s="98" t="s">
        <v>70</v>
      </c>
    </row>
    <row r="59658" spans="17:63" ht="29.25" customHeight="1" x14ac:dyDescent="0.2">
      <c r="Q59658" s="92" t="s">
        <v>50</v>
      </c>
      <c r="BF59658" s="101" t="s">
        <v>58</v>
      </c>
      <c r="BK59658" s="98" t="s">
        <v>70</v>
      </c>
    </row>
    <row r="59659" spans="17:63" ht="29.25" customHeight="1" x14ac:dyDescent="0.2">
      <c r="Q59659" s="92" t="s">
        <v>50</v>
      </c>
      <c r="BF59659" s="101" t="s">
        <v>58</v>
      </c>
      <c r="BK59659" s="98" t="s">
        <v>70</v>
      </c>
    </row>
    <row r="59660" spans="17:63" ht="29.25" customHeight="1" x14ac:dyDescent="0.2">
      <c r="Q59660" s="92" t="s">
        <v>50</v>
      </c>
      <c r="BF59660" s="101" t="s">
        <v>58</v>
      </c>
      <c r="BK59660" s="98" t="s">
        <v>70</v>
      </c>
    </row>
    <row r="59661" spans="17:63" ht="29.25" customHeight="1" x14ac:dyDescent="0.2">
      <c r="Q59661" s="92" t="s">
        <v>50</v>
      </c>
      <c r="BF59661" s="101" t="s">
        <v>58</v>
      </c>
      <c r="BK59661" s="98" t="s">
        <v>70</v>
      </c>
    </row>
    <row r="59662" spans="17:63" ht="29.25" customHeight="1" x14ac:dyDescent="0.2">
      <c r="Q59662" s="92" t="s">
        <v>50</v>
      </c>
      <c r="BF59662" s="101" t="s">
        <v>58</v>
      </c>
      <c r="BK59662" s="98" t="s">
        <v>70</v>
      </c>
    </row>
    <row r="59663" spans="17:63" ht="29.25" customHeight="1" x14ac:dyDescent="0.2">
      <c r="Q59663" s="92" t="s">
        <v>50</v>
      </c>
      <c r="BF59663" s="101" t="s">
        <v>58</v>
      </c>
      <c r="BK59663" s="98" t="s">
        <v>70</v>
      </c>
    </row>
    <row r="59664" spans="17:63" ht="29.25" customHeight="1" x14ac:dyDescent="0.2">
      <c r="Q59664" s="92" t="s">
        <v>50</v>
      </c>
      <c r="BF59664" s="101" t="s">
        <v>58</v>
      </c>
      <c r="BK59664" s="98" t="s">
        <v>70</v>
      </c>
    </row>
    <row r="59665" spans="17:63" ht="29.25" customHeight="1" x14ac:dyDescent="0.2">
      <c r="Q59665" s="92" t="s">
        <v>50</v>
      </c>
      <c r="BF59665" s="101" t="s">
        <v>58</v>
      </c>
      <c r="BK59665" s="98" t="s">
        <v>70</v>
      </c>
    </row>
    <row r="59666" spans="17:63" ht="29.25" customHeight="1" x14ac:dyDescent="0.2">
      <c r="Q59666" s="92" t="s">
        <v>50</v>
      </c>
      <c r="BF59666" s="101" t="s">
        <v>58</v>
      </c>
      <c r="BK59666" s="98" t="s">
        <v>70</v>
      </c>
    </row>
    <row r="59667" spans="17:63" ht="29.25" customHeight="1" x14ac:dyDescent="0.2">
      <c r="Q59667" s="92" t="s">
        <v>50</v>
      </c>
      <c r="BF59667" s="101" t="s">
        <v>58</v>
      </c>
      <c r="BK59667" s="98" t="s">
        <v>70</v>
      </c>
    </row>
    <row r="59668" spans="17:63" ht="29.25" customHeight="1" x14ac:dyDescent="0.2">
      <c r="Q59668" s="92" t="s">
        <v>50</v>
      </c>
      <c r="BF59668" s="101" t="s">
        <v>58</v>
      </c>
      <c r="BK59668" s="98" t="s">
        <v>70</v>
      </c>
    </row>
    <row r="59669" spans="17:63" ht="29.25" customHeight="1" x14ac:dyDescent="0.2">
      <c r="Q59669" s="92" t="s">
        <v>50</v>
      </c>
      <c r="BF59669" s="101" t="s">
        <v>58</v>
      </c>
      <c r="BK59669" s="98" t="s">
        <v>70</v>
      </c>
    </row>
    <row r="59670" spans="17:63" ht="29.25" customHeight="1" x14ac:dyDescent="0.2">
      <c r="Q59670" s="92" t="s">
        <v>50</v>
      </c>
      <c r="BF59670" s="101" t="s">
        <v>58</v>
      </c>
      <c r="BK59670" s="98" t="s">
        <v>70</v>
      </c>
    </row>
    <row r="59671" spans="17:63" ht="29.25" customHeight="1" x14ac:dyDescent="0.2">
      <c r="Q59671" s="92" t="s">
        <v>50</v>
      </c>
      <c r="BF59671" s="101" t="s">
        <v>58</v>
      </c>
      <c r="BK59671" s="98" t="s">
        <v>70</v>
      </c>
    </row>
    <row r="59672" spans="17:63" ht="29.25" customHeight="1" x14ac:dyDescent="0.2">
      <c r="Q59672" s="92" t="s">
        <v>50</v>
      </c>
      <c r="BF59672" s="101" t="s">
        <v>58</v>
      </c>
      <c r="BK59672" s="98" t="s">
        <v>70</v>
      </c>
    </row>
    <row r="59673" spans="17:63" ht="29.25" customHeight="1" x14ac:dyDescent="0.2">
      <c r="Q59673" s="92" t="s">
        <v>50</v>
      </c>
      <c r="BF59673" s="101" t="s">
        <v>58</v>
      </c>
      <c r="BK59673" s="98" t="s">
        <v>70</v>
      </c>
    </row>
    <row r="59674" spans="17:63" ht="29.25" customHeight="1" x14ac:dyDescent="0.2">
      <c r="Q59674" s="92" t="s">
        <v>50</v>
      </c>
      <c r="BF59674" s="101" t="s">
        <v>58</v>
      </c>
      <c r="BK59674" s="98" t="s">
        <v>70</v>
      </c>
    </row>
    <row r="59675" spans="17:63" ht="29.25" customHeight="1" x14ac:dyDescent="0.2">
      <c r="Q59675" s="92" t="s">
        <v>50</v>
      </c>
      <c r="BF59675" s="101" t="s">
        <v>58</v>
      </c>
      <c r="BK59675" s="98" t="s">
        <v>70</v>
      </c>
    </row>
    <row r="59676" spans="17:63" ht="29.25" customHeight="1" x14ac:dyDescent="0.2">
      <c r="Q59676" s="92" t="s">
        <v>50</v>
      </c>
      <c r="BF59676" s="101" t="s">
        <v>58</v>
      </c>
      <c r="BK59676" s="98" t="s">
        <v>70</v>
      </c>
    </row>
    <row r="59677" spans="17:63" ht="29.25" customHeight="1" x14ac:dyDescent="0.2">
      <c r="Q59677" s="92" t="s">
        <v>50</v>
      </c>
      <c r="BF59677" s="101" t="s">
        <v>58</v>
      </c>
      <c r="BK59677" s="98" t="s">
        <v>70</v>
      </c>
    </row>
    <row r="59678" spans="17:63" ht="29.25" customHeight="1" x14ac:dyDescent="0.2">
      <c r="Q59678" s="92" t="s">
        <v>50</v>
      </c>
      <c r="BF59678" s="101" t="s">
        <v>58</v>
      </c>
      <c r="BK59678" s="98" t="s">
        <v>70</v>
      </c>
    </row>
    <row r="59679" spans="17:63" ht="29.25" customHeight="1" x14ac:dyDescent="0.2">
      <c r="Q59679" s="92" t="s">
        <v>50</v>
      </c>
      <c r="BF59679" s="101" t="s">
        <v>58</v>
      </c>
      <c r="BK59679" s="98" t="s">
        <v>70</v>
      </c>
    </row>
    <row r="59680" spans="17:63" ht="29.25" customHeight="1" x14ac:dyDescent="0.2">
      <c r="Q59680" s="92" t="s">
        <v>50</v>
      </c>
      <c r="BF59680" s="101" t="s">
        <v>58</v>
      </c>
      <c r="BK59680" s="98" t="s">
        <v>70</v>
      </c>
    </row>
    <row r="59681" spans="17:63" ht="29.25" customHeight="1" x14ac:dyDescent="0.2">
      <c r="Q59681" s="92" t="s">
        <v>50</v>
      </c>
      <c r="BF59681" s="101" t="s">
        <v>58</v>
      </c>
      <c r="BK59681" s="98" t="s">
        <v>70</v>
      </c>
    </row>
    <row r="59682" spans="17:63" ht="29.25" customHeight="1" x14ac:dyDescent="0.2">
      <c r="Q59682" s="92" t="s">
        <v>50</v>
      </c>
      <c r="BF59682" s="101" t="s">
        <v>58</v>
      </c>
      <c r="BK59682" s="98" t="s">
        <v>70</v>
      </c>
    </row>
    <row r="59683" spans="17:63" ht="29.25" customHeight="1" x14ac:dyDescent="0.2">
      <c r="Q59683" s="92" t="s">
        <v>50</v>
      </c>
      <c r="BF59683" s="101" t="s">
        <v>58</v>
      </c>
      <c r="BK59683" s="98" t="s">
        <v>70</v>
      </c>
    </row>
    <row r="59684" spans="17:63" ht="29.25" customHeight="1" x14ac:dyDescent="0.2">
      <c r="Q59684" s="92" t="s">
        <v>50</v>
      </c>
      <c r="BF59684" s="101" t="s">
        <v>58</v>
      </c>
      <c r="BK59684" s="98" t="s">
        <v>70</v>
      </c>
    </row>
    <row r="59685" spans="17:63" ht="29.25" customHeight="1" x14ac:dyDescent="0.2">
      <c r="Q59685" s="92" t="s">
        <v>50</v>
      </c>
      <c r="BF59685" s="101" t="s">
        <v>58</v>
      </c>
      <c r="BK59685" s="98" t="s">
        <v>70</v>
      </c>
    </row>
    <row r="59686" spans="17:63" ht="29.25" customHeight="1" x14ac:dyDescent="0.2">
      <c r="Q59686" s="92" t="s">
        <v>50</v>
      </c>
      <c r="BF59686" s="101" t="s">
        <v>58</v>
      </c>
      <c r="BK59686" s="98" t="s">
        <v>70</v>
      </c>
    </row>
    <row r="59687" spans="17:63" ht="29.25" customHeight="1" x14ac:dyDescent="0.2">
      <c r="Q59687" s="92" t="s">
        <v>50</v>
      </c>
      <c r="BF59687" s="101" t="s">
        <v>58</v>
      </c>
      <c r="BK59687" s="98" t="s">
        <v>70</v>
      </c>
    </row>
    <row r="59688" spans="17:63" ht="29.25" customHeight="1" x14ac:dyDescent="0.2">
      <c r="Q59688" s="92" t="s">
        <v>50</v>
      </c>
      <c r="BF59688" s="101" t="s">
        <v>58</v>
      </c>
      <c r="BK59688" s="98" t="s">
        <v>70</v>
      </c>
    </row>
    <row r="59689" spans="17:63" ht="29.25" customHeight="1" x14ac:dyDescent="0.2">
      <c r="Q59689" s="92" t="s">
        <v>50</v>
      </c>
      <c r="BF59689" s="101" t="s">
        <v>58</v>
      </c>
      <c r="BK59689" s="98" t="s">
        <v>70</v>
      </c>
    </row>
    <row r="59690" spans="17:63" ht="29.25" customHeight="1" x14ac:dyDescent="0.2">
      <c r="Q59690" s="92" t="s">
        <v>50</v>
      </c>
      <c r="BF59690" s="101" t="s">
        <v>58</v>
      </c>
      <c r="BK59690" s="98" t="s">
        <v>70</v>
      </c>
    </row>
    <row r="59691" spans="17:63" ht="29.25" customHeight="1" x14ac:dyDescent="0.2">
      <c r="Q59691" s="92" t="s">
        <v>50</v>
      </c>
      <c r="BF59691" s="101" t="s">
        <v>58</v>
      </c>
      <c r="BK59691" s="98" t="s">
        <v>70</v>
      </c>
    </row>
    <row r="59692" spans="17:63" ht="29.25" customHeight="1" x14ac:dyDescent="0.2">
      <c r="Q59692" s="92" t="s">
        <v>50</v>
      </c>
      <c r="BF59692" s="101" t="s">
        <v>58</v>
      </c>
      <c r="BK59692" s="98" t="s">
        <v>70</v>
      </c>
    </row>
    <row r="59693" spans="17:63" ht="29.25" customHeight="1" x14ac:dyDescent="0.2">
      <c r="Q59693" s="92" t="s">
        <v>50</v>
      </c>
      <c r="BF59693" s="101" t="s">
        <v>58</v>
      </c>
      <c r="BK59693" s="98" t="s">
        <v>70</v>
      </c>
    </row>
    <row r="59694" spans="17:63" ht="29.25" customHeight="1" x14ac:dyDescent="0.2">
      <c r="Q59694" s="92" t="s">
        <v>50</v>
      </c>
      <c r="BF59694" s="101" t="s">
        <v>58</v>
      </c>
      <c r="BK59694" s="98" t="s">
        <v>70</v>
      </c>
    </row>
    <row r="59695" spans="17:63" ht="29.25" customHeight="1" x14ac:dyDescent="0.2">
      <c r="Q59695" s="92" t="s">
        <v>50</v>
      </c>
      <c r="BF59695" s="101" t="s">
        <v>58</v>
      </c>
      <c r="BK59695" s="98" t="s">
        <v>70</v>
      </c>
    </row>
    <row r="59696" spans="17:63" ht="29.25" customHeight="1" x14ac:dyDescent="0.2">
      <c r="Q59696" s="92" t="s">
        <v>50</v>
      </c>
      <c r="BF59696" s="101" t="s">
        <v>58</v>
      </c>
      <c r="BK59696" s="98" t="s">
        <v>70</v>
      </c>
    </row>
    <row r="59697" spans="17:63" ht="29.25" customHeight="1" x14ac:dyDescent="0.2">
      <c r="Q59697" s="92" t="s">
        <v>50</v>
      </c>
      <c r="BF59697" s="101" t="s">
        <v>58</v>
      </c>
      <c r="BK59697" s="98" t="s">
        <v>70</v>
      </c>
    </row>
    <row r="59698" spans="17:63" ht="29.25" customHeight="1" x14ac:dyDescent="0.2">
      <c r="Q59698" s="92" t="s">
        <v>50</v>
      </c>
      <c r="BF59698" s="101" t="s">
        <v>58</v>
      </c>
      <c r="BK59698" s="98" t="s">
        <v>70</v>
      </c>
    </row>
    <row r="59699" spans="17:63" ht="29.25" customHeight="1" x14ac:dyDescent="0.2">
      <c r="Q59699" s="92" t="s">
        <v>50</v>
      </c>
      <c r="BF59699" s="101" t="s">
        <v>58</v>
      </c>
      <c r="BK59699" s="98" t="s">
        <v>70</v>
      </c>
    </row>
    <row r="59700" spans="17:63" ht="29.25" customHeight="1" x14ac:dyDescent="0.2">
      <c r="Q59700" s="92" t="s">
        <v>50</v>
      </c>
      <c r="BF59700" s="101" t="s">
        <v>58</v>
      </c>
      <c r="BK59700" s="98" t="s">
        <v>70</v>
      </c>
    </row>
    <row r="59701" spans="17:63" ht="29.25" customHeight="1" x14ac:dyDescent="0.2">
      <c r="Q59701" s="92" t="s">
        <v>50</v>
      </c>
      <c r="BF59701" s="101" t="s">
        <v>58</v>
      </c>
      <c r="BK59701" s="98" t="s">
        <v>70</v>
      </c>
    </row>
    <row r="59702" spans="17:63" ht="29.25" customHeight="1" x14ac:dyDescent="0.2">
      <c r="Q59702" s="92" t="s">
        <v>50</v>
      </c>
      <c r="BF59702" s="101" t="s">
        <v>58</v>
      </c>
      <c r="BK59702" s="98" t="s">
        <v>70</v>
      </c>
    </row>
    <row r="59703" spans="17:63" ht="29.25" customHeight="1" x14ac:dyDescent="0.2">
      <c r="Q59703" s="92" t="s">
        <v>50</v>
      </c>
      <c r="BF59703" s="101" t="s">
        <v>58</v>
      </c>
      <c r="BK59703" s="98" t="s">
        <v>70</v>
      </c>
    </row>
    <row r="59704" spans="17:63" ht="29.25" customHeight="1" x14ac:dyDescent="0.2">
      <c r="Q59704" s="92" t="s">
        <v>50</v>
      </c>
      <c r="BF59704" s="101" t="s">
        <v>58</v>
      </c>
      <c r="BK59704" s="98" t="s">
        <v>70</v>
      </c>
    </row>
    <row r="59705" spans="17:63" ht="29.25" customHeight="1" x14ac:dyDescent="0.2">
      <c r="Q59705" s="92" t="s">
        <v>50</v>
      </c>
      <c r="BF59705" s="101" t="s">
        <v>58</v>
      </c>
      <c r="BK59705" s="98" t="s">
        <v>70</v>
      </c>
    </row>
    <row r="59706" spans="17:63" ht="29.25" customHeight="1" x14ac:dyDescent="0.2">
      <c r="Q59706" s="92" t="s">
        <v>50</v>
      </c>
      <c r="BF59706" s="101" t="s">
        <v>58</v>
      </c>
      <c r="BK59706" s="98" t="s">
        <v>70</v>
      </c>
    </row>
    <row r="59707" spans="17:63" ht="29.25" customHeight="1" x14ac:dyDescent="0.2">
      <c r="Q59707" s="92" t="s">
        <v>50</v>
      </c>
      <c r="BF59707" s="101" t="s">
        <v>58</v>
      </c>
      <c r="BK59707" s="98" t="s">
        <v>70</v>
      </c>
    </row>
    <row r="59708" spans="17:63" ht="29.25" customHeight="1" x14ac:dyDescent="0.2">
      <c r="Q59708" s="92" t="s">
        <v>50</v>
      </c>
      <c r="BF59708" s="101" t="s">
        <v>58</v>
      </c>
      <c r="BK59708" s="98" t="s">
        <v>70</v>
      </c>
    </row>
    <row r="59709" spans="17:63" ht="29.25" customHeight="1" x14ac:dyDescent="0.2">
      <c r="Q59709" s="92" t="s">
        <v>50</v>
      </c>
      <c r="BF59709" s="101" t="s">
        <v>58</v>
      </c>
      <c r="BK59709" s="98" t="s">
        <v>70</v>
      </c>
    </row>
    <row r="59710" spans="17:63" ht="29.25" customHeight="1" x14ac:dyDescent="0.2">
      <c r="Q59710" s="92" t="s">
        <v>50</v>
      </c>
      <c r="BF59710" s="101" t="s">
        <v>58</v>
      </c>
      <c r="BK59710" s="98" t="s">
        <v>70</v>
      </c>
    </row>
    <row r="59711" spans="17:63" ht="29.25" customHeight="1" x14ac:dyDescent="0.2">
      <c r="Q59711" s="92" t="s">
        <v>50</v>
      </c>
      <c r="BF59711" s="101" t="s">
        <v>58</v>
      </c>
      <c r="BK59711" s="98" t="s">
        <v>70</v>
      </c>
    </row>
    <row r="59712" spans="17:63" ht="29.25" customHeight="1" x14ac:dyDescent="0.2">
      <c r="Q59712" s="92" t="s">
        <v>50</v>
      </c>
      <c r="BF59712" s="101" t="s">
        <v>58</v>
      </c>
      <c r="BK59712" s="98" t="s">
        <v>70</v>
      </c>
    </row>
    <row r="59713" spans="17:63" ht="29.25" customHeight="1" x14ac:dyDescent="0.2">
      <c r="Q59713" s="92" t="s">
        <v>50</v>
      </c>
      <c r="BF59713" s="101" t="s">
        <v>58</v>
      </c>
      <c r="BK59713" s="98" t="s">
        <v>70</v>
      </c>
    </row>
    <row r="59714" spans="17:63" ht="29.25" customHeight="1" x14ac:dyDescent="0.2">
      <c r="Q59714" s="92" t="s">
        <v>50</v>
      </c>
      <c r="BF59714" s="101" t="s">
        <v>58</v>
      </c>
      <c r="BK59714" s="98" t="s">
        <v>70</v>
      </c>
    </row>
    <row r="59715" spans="17:63" ht="29.25" customHeight="1" x14ac:dyDescent="0.2">
      <c r="Q59715" s="92" t="s">
        <v>50</v>
      </c>
      <c r="BF59715" s="101" t="s">
        <v>58</v>
      </c>
      <c r="BK59715" s="98" t="s">
        <v>70</v>
      </c>
    </row>
    <row r="59716" spans="17:63" ht="29.25" customHeight="1" x14ac:dyDescent="0.2">
      <c r="Q59716" s="92" t="s">
        <v>50</v>
      </c>
      <c r="BF59716" s="101" t="s">
        <v>58</v>
      </c>
      <c r="BK59716" s="98" t="s">
        <v>70</v>
      </c>
    </row>
    <row r="59717" spans="17:63" ht="29.25" customHeight="1" x14ac:dyDescent="0.2">
      <c r="Q59717" s="92" t="s">
        <v>50</v>
      </c>
      <c r="BF59717" s="101" t="s">
        <v>58</v>
      </c>
      <c r="BK59717" s="98" t="s">
        <v>70</v>
      </c>
    </row>
    <row r="59718" spans="17:63" ht="29.25" customHeight="1" x14ac:dyDescent="0.2">
      <c r="Q59718" s="92" t="s">
        <v>50</v>
      </c>
      <c r="BF59718" s="101" t="s">
        <v>58</v>
      </c>
      <c r="BK59718" s="98" t="s">
        <v>70</v>
      </c>
    </row>
    <row r="59719" spans="17:63" ht="29.25" customHeight="1" x14ac:dyDescent="0.2">
      <c r="Q59719" s="92" t="s">
        <v>50</v>
      </c>
      <c r="BF59719" s="101" t="s">
        <v>58</v>
      </c>
      <c r="BK59719" s="98" t="s">
        <v>70</v>
      </c>
    </row>
    <row r="59720" spans="17:63" ht="29.25" customHeight="1" x14ac:dyDescent="0.2">
      <c r="Q59720" s="92" t="s">
        <v>50</v>
      </c>
      <c r="BF59720" s="101" t="s">
        <v>58</v>
      </c>
      <c r="BK59720" s="98" t="s">
        <v>70</v>
      </c>
    </row>
    <row r="59721" spans="17:63" ht="29.25" customHeight="1" x14ac:dyDescent="0.2">
      <c r="Q59721" s="92" t="s">
        <v>50</v>
      </c>
      <c r="BF59721" s="101" t="s">
        <v>58</v>
      </c>
      <c r="BK59721" s="98" t="s">
        <v>70</v>
      </c>
    </row>
    <row r="59722" spans="17:63" ht="29.25" customHeight="1" x14ac:dyDescent="0.2">
      <c r="Q59722" s="92" t="s">
        <v>50</v>
      </c>
      <c r="BF59722" s="101" t="s">
        <v>58</v>
      </c>
      <c r="BK59722" s="98" t="s">
        <v>70</v>
      </c>
    </row>
    <row r="59723" spans="17:63" ht="29.25" customHeight="1" x14ac:dyDescent="0.2">
      <c r="Q59723" s="92" t="s">
        <v>50</v>
      </c>
      <c r="BF59723" s="101" t="s">
        <v>58</v>
      </c>
      <c r="BK59723" s="98" t="s">
        <v>70</v>
      </c>
    </row>
    <row r="59724" spans="17:63" ht="29.25" customHeight="1" x14ac:dyDescent="0.2">
      <c r="Q59724" s="92" t="s">
        <v>50</v>
      </c>
      <c r="BF59724" s="101" t="s">
        <v>58</v>
      </c>
      <c r="BK59724" s="98" t="s">
        <v>70</v>
      </c>
    </row>
    <row r="59725" spans="17:63" ht="29.25" customHeight="1" x14ac:dyDescent="0.2">
      <c r="Q59725" s="92" t="s">
        <v>50</v>
      </c>
      <c r="BF59725" s="101" t="s">
        <v>58</v>
      </c>
      <c r="BK59725" s="98" t="s">
        <v>70</v>
      </c>
    </row>
    <row r="59726" spans="17:63" ht="29.25" customHeight="1" x14ac:dyDescent="0.2">
      <c r="Q59726" s="92" t="s">
        <v>50</v>
      </c>
      <c r="BF59726" s="101" t="s">
        <v>58</v>
      </c>
      <c r="BK59726" s="98" t="s">
        <v>70</v>
      </c>
    </row>
    <row r="59727" spans="17:63" ht="29.25" customHeight="1" x14ac:dyDescent="0.2">
      <c r="Q59727" s="92" t="s">
        <v>50</v>
      </c>
      <c r="BF59727" s="101" t="s">
        <v>58</v>
      </c>
      <c r="BK59727" s="98" t="s">
        <v>70</v>
      </c>
    </row>
    <row r="59728" spans="17:63" ht="29.25" customHeight="1" x14ac:dyDescent="0.2">
      <c r="Q59728" s="92" t="s">
        <v>50</v>
      </c>
      <c r="BF59728" s="101" t="s">
        <v>58</v>
      </c>
      <c r="BK59728" s="98" t="s">
        <v>70</v>
      </c>
    </row>
    <row r="59729" spans="17:63" ht="29.25" customHeight="1" x14ac:dyDescent="0.2">
      <c r="Q59729" s="92" t="s">
        <v>50</v>
      </c>
      <c r="BF59729" s="101" t="s">
        <v>58</v>
      </c>
      <c r="BK59729" s="98" t="s">
        <v>70</v>
      </c>
    </row>
    <row r="59730" spans="17:63" ht="29.25" customHeight="1" x14ac:dyDescent="0.2">
      <c r="Q59730" s="92" t="s">
        <v>50</v>
      </c>
      <c r="BF59730" s="101" t="s">
        <v>58</v>
      </c>
      <c r="BK59730" s="98" t="s">
        <v>70</v>
      </c>
    </row>
    <row r="59731" spans="17:63" ht="29.25" customHeight="1" x14ac:dyDescent="0.2">
      <c r="Q59731" s="92" t="s">
        <v>50</v>
      </c>
      <c r="BF59731" s="101" t="s">
        <v>58</v>
      </c>
      <c r="BK59731" s="98" t="s">
        <v>70</v>
      </c>
    </row>
    <row r="59732" spans="17:63" ht="29.25" customHeight="1" x14ac:dyDescent="0.2">
      <c r="Q59732" s="92" t="s">
        <v>50</v>
      </c>
      <c r="BF59732" s="101" t="s">
        <v>58</v>
      </c>
      <c r="BK59732" s="98" t="s">
        <v>70</v>
      </c>
    </row>
    <row r="59733" spans="17:63" ht="29.25" customHeight="1" x14ac:dyDescent="0.2">
      <c r="Q59733" s="92" t="s">
        <v>50</v>
      </c>
      <c r="BF59733" s="101" t="s">
        <v>58</v>
      </c>
      <c r="BK59733" s="98" t="s">
        <v>70</v>
      </c>
    </row>
    <row r="59734" spans="17:63" ht="29.25" customHeight="1" x14ac:dyDescent="0.2">
      <c r="Q59734" s="92" t="s">
        <v>50</v>
      </c>
      <c r="BF59734" s="101" t="s">
        <v>58</v>
      </c>
      <c r="BK59734" s="98" t="s">
        <v>70</v>
      </c>
    </row>
    <row r="59735" spans="17:63" ht="29.25" customHeight="1" x14ac:dyDescent="0.2">
      <c r="Q59735" s="92" t="s">
        <v>50</v>
      </c>
      <c r="BF59735" s="101" t="s">
        <v>58</v>
      </c>
      <c r="BK59735" s="98" t="s">
        <v>70</v>
      </c>
    </row>
    <row r="59736" spans="17:63" ht="29.25" customHeight="1" x14ac:dyDescent="0.2">
      <c r="Q59736" s="92" t="s">
        <v>50</v>
      </c>
      <c r="BF59736" s="101" t="s">
        <v>58</v>
      </c>
      <c r="BK59736" s="98" t="s">
        <v>70</v>
      </c>
    </row>
    <row r="59737" spans="17:63" ht="29.25" customHeight="1" x14ac:dyDescent="0.2">
      <c r="Q59737" s="92" t="s">
        <v>50</v>
      </c>
      <c r="BF59737" s="101" t="s">
        <v>58</v>
      </c>
      <c r="BK59737" s="98" t="s">
        <v>70</v>
      </c>
    </row>
    <row r="59738" spans="17:63" ht="29.25" customHeight="1" x14ac:dyDescent="0.2">
      <c r="Q59738" s="92" t="s">
        <v>50</v>
      </c>
      <c r="BF59738" s="101" t="s">
        <v>58</v>
      </c>
      <c r="BK59738" s="98" t="s">
        <v>70</v>
      </c>
    </row>
    <row r="59739" spans="17:63" ht="29.25" customHeight="1" x14ac:dyDescent="0.2">
      <c r="Q59739" s="92" t="s">
        <v>50</v>
      </c>
      <c r="BF59739" s="101" t="s">
        <v>58</v>
      </c>
      <c r="BK59739" s="98" t="s">
        <v>70</v>
      </c>
    </row>
    <row r="59740" spans="17:63" ht="29.25" customHeight="1" x14ac:dyDescent="0.2">
      <c r="Q59740" s="92" t="s">
        <v>50</v>
      </c>
      <c r="BF59740" s="101" t="s">
        <v>58</v>
      </c>
      <c r="BK59740" s="98" t="s">
        <v>70</v>
      </c>
    </row>
    <row r="59741" spans="17:63" ht="29.25" customHeight="1" x14ac:dyDescent="0.2">
      <c r="Q59741" s="92" t="s">
        <v>50</v>
      </c>
      <c r="BF59741" s="101" t="s">
        <v>58</v>
      </c>
      <c r="BK59741" s="98" t="s">
        <v>70</v>
      </c>
    </row>
    <row r="59742" spans="17:63" ht="29.25" customHeight="1" x14ac:dyDescent="0.2">
      <c r="Q59742" s="92" t="s">
        <v>50</v>
      </c>
      <c r="BF59742" s="101" t="s">
        <v>58</v>
      </c>
      <c r="BK59742" s="98" t="s">
        <v>70</v>
      </c>
    </row>
    <row r="59743" spans="17:63" ht="29.25" customHeight="1" x14ac:dyDescent="0.2">
      <c r="Q59743" s="92" t="s">
        <v>50</v>
      </c>
      <c r="BF59743" s="101" t="s">
        <v>58</v>
      </c>
      <c r="BK59743" s="98" t="s">
        <v>70</v>
      </c>
    </row>
    <row r="59744" spans="17:63" ht="29.25" customHeight="1" x14ac:dyDescent="0.2">
      <c r="Q59744" s="92" t="s">
        <v>50</v>
      </c>
      <c r="BF59744" s="101" t="s">
        <v>58</v>
      </c>
      <c r="BK59744" s="98" t="s">
        <v>70</v>
      </c>
    </row>
    <row r="59745" spans="17:63" ht="29.25" customHeight="1" x14ac:dyDescent="0.2">
      <c r="Q59745" s="92" t="s">
        <v>50</v>
      </c>
      <c r="BF59745" s="101" t="s">
        <v>58</v>
      </c>
      <c r="BK59745" s="98" t="s">
        <v>70</v>
      </c>
    </row>
    <row r="59746" spans="17:63" ht="29.25" customHeight="1" x14ac:dyDescent="0.2">
      <c r="Q59746" s="92" t="s">
        <v>50</v>
      </c>
      <c r="BF59746" s="101" t="s">
        <v>58</v>
      </c>
      <c r="BK59746" s="98" t="s">
        <v>70</v>
      </c>
    </row>
    <row r="59747" spans="17:63" ht="29.25" customHeight="1" x14ac:dyDescent="0.2">
      <c r="Q59747" s="92" t="s">
        <v>50</v>
      </c>
      <c r="BF59747" s="101" t="s">
        <v>58</v>
      </c>
      <c r="BK59747" s="98" t="s">
        <v>70</v>
      </c>
    </row>
    <row r="59748" spans="17:63" ht="29.25" customHeight="1" x14ac:dyDescent="0.2">
      <c r="Q59748" s="92" t="s">
        <v>50</v>
      </c>
      <c r="BF59748" s="101" t="s">
        <v>58</v>
      </c>
      <c r="BK59748" s="98" t="s">
        <v>70</v>
      </c>
    </row>
    <row r="59749" spans="17:63" ht="29.25" customHeight="1" x14ac:dyDescent="0.2">
      <c r="Q59749" s="92" t="s">
        <v>50</v>
      </c>
      <c r="BF59749" s="101" t="s">
        <v>58</v>
      </c>
      <c r="BK59749" s="98" t="s">
        <v>70</v>
      </c>
    </row>
    <row r="59750" spans="17:63" ht="29.25" customHeight="1" x14ac:dyDescent="0.2">
      <c r="Q59750" s="92" t="s">
        <v>50</v>
      </c>
      <c r="BF59750" s="101" t="s">
        <v>58</v>
      </c>
      <c r="BK59750" s="98" t="s">
        <v>70</v>
      </c>
    </row>
    <row r="59751" spans="17:63" ht="29.25" customHeight="1" x14ac:dyDescent="0.2">
      <c r="Q59751" s="92" t="s">
        <v>50</v>
      </c>
      <c r="BF59751" s="101" t="s">
        <v>58</v>
      </c>
      <c r="BK59751" s="98" t="s">
        <v>70</v>
      </c>
    </row>
    <row r="59752" spans="17:63" ht="29.25" customHeight="1" x14ac:dyDescent="0.2">
      <c r="Q59752" s="92" t="s">
        <v>50</v>
      </c>
      <c r="BF59752" s="101" t="s">
        <v>58</v>
      </c>
      <c r="BK59752" s="98" t="s">
        <v>70</v>
      </c>
    </row>
    <row r="59753" spans="17:63" ht="29.25" customHeight="1" x14ac:dyDescent="0.2">
      <c r="Q59753" s="92" t="s">
        <v>50</v>
      </c>
      <c r="BF59753" s="101" t="s">
        <v>58</v>
      </c>
      <c r="BK59753" s="98" t="s">
        <v>70</v>
      </c>
    </row>
    <row r="59754" spans="17:63" ht="29.25" customHeight="1" x14ac:dyDescent="0.2">
      <c r="Q59754" s="92" t="s">
        <v>50</v>
      </c>
      <c r="BF59754" s="101" t="s">
        <v>58</v>
      </c>
      <c r="BK59754" s="98" t="s">
        <v>70</v>
      </c>
    </row>
    <row r="59755" spans="17:63" ht="29.25" customHeight="1" x14ac:dyDescent="0.2">
      <c r="Q59755" s="92" t="s">
        <v>50</v>
      </c>
      <c r="BF59755" s="101" t="s">
        <v>58</v>
      </c>
      <c r="BK59755" s="98" t="s">
        <v>70</v>
      </c>
    </row>
    <row r="59756" spans="17:63" ht="29.25" customHeight="1" x14ac:dyDescent="0.2">
      <c r="Q59756" s="92" t="s">
        <v>50</v>
      </c>
      <c r="BF59756" s="101" t="s">
        <v>58</v>
      </c>
      <c r="BK59756" s="98" t="s">
        <v>70</v>
      </c>
    </row>
    <row r="59757" spans="17:63" ht="29.25" customHeight="1" x14ac:dyDescent="0.2">
      <c r="Q59757" s="92" t="s">
        <v>50</v>
      </c>
      <c r="BF59757" s="101" t="s">
        <v>58</v>
      </c>
      <c r="BK59757" s="98" t="s">
        <v>70</v>
      </c>
    </row>
    <row r="59758" spans="17:63" ht="29.25" customHeight="1" x14ac:dyDescent="0.2">
      <c r="Q59758" s="92" t="s">
        <v>50</v>
      </c>
      <c r="BF59758" s="101" t="s">
        <v>58</v>
      </c>
      <c r="BK59758" s="98" t="s">
        <v>70</v>
      </c>
    </row>
    <row r="59759" spans="17:63" ht="29.25" customHeight="1" x14ac:dyDescent="0.2">
      <c r="Q59759" s="92" t="s">
        <v>50</v>
      </c>
      <c r="BF59759" s="101" t="s">
        <v>58</v>
      </c>
      <c r="BK59759" s="98" t="s">
        <v>70</v>
      </c>
    </row>
    <row r="59760" spans="17:63" ht="29.25" customHeight="1" x14ac:dyDescent="0.2">
      <c r="Q59760" s="92" t="s">
        <v>50</v>
      </c>
      <c r="BF59760" s="101" t="s">
        <v>58</v>
      </c>
      <c r="BK59760" s="98" t="s">
        <v>70</v>
      </c>
    </row>
    <row r="59761" spans="17:63" ht="29.25" customHeight="1" x14ac:dyDescent="0.2">
      <c r="Q59761" s="92" t="s">
        <v>50</v>
      </c>
      <c r="BF59761" s="101" t="s">
        <v>58</v>
      </c>
      <c r="BK59761" s="98" t="s">
        <v>70</v>
      </c>
    </row>
    <row r="59762" spans="17:63" ht="29.25" customHeight="1" x14ac:dyDescent="0.2">
      <c r="Q59762" s="92" t="s">
        <v>50</v>
      </c>
      <c r="BF59762" s="101" t="s">
        <v>58</v>
      </c>
      <c r="BK59762" s="98" t="s">
        <v>70</v>
      </c>
    </row>
    <row r="59763" spans="17:63" ht="29.25" customHeight="1" x14ac:dyDescent="0.2">
      <c r="Q59763" s="92" t="s">
        <v>50</v>
      </c>
      <c r="BF59763" s="101" t="s">
        <v>58</v>
      </c>
      <c r="BK59763" s="98" t="s">
        <v>70</v>
      </c>
    </row>
    <row r="59764" spans="17:63" ht="29.25" customHeight="1" x14ac:dyDescent="0.2">
      <c r="Q59764" s="92" t="s">
        <v>50</v>
      </c>
      <c r="BF59764" s="101" t="s">
        <v>58</v>
      </c>
      <c r="BK59764" s="98" t="s">
        <v>70</v>
      </c>
    </row>
    <row r="59765" spans="17:63" ht="29.25" customHeight="1" x14ac:dyDescent="0.2">
      <c r="Q59765" s="92" t="s">
        <v>50</v>
      </c>
      <c r="BF59765" s="101" t="s">
        <v>58</v>
      </c>
      <c r="BK59765" s="98" t="s">
        <v>70</v>
      </c>
    </row>
    <row r="59766" spans="17:63" ht="29.25" customHeight="1" x14ac:dyDescent="0.2">
      <c r="Q59766" s="92" t="s">
        <v>50</v>
      </c>
      <c r="BF59766" s="101" t="s">
        <v>58</v>
      </c>
      <c r="BK59766" s="98" t="s">
        <v>70</v>
      </c>
    </row>
    <row r="59767" spans="17:63" ht="29.25" customHeight="1" x14ac:dyDescent="0.2">
      <c r="Q59767" s="92" t="s">
        <v>50</v>
      </c>
      <c r="BF59767" s="101" t="s">
        <v>58</v>
      </c>
      <c r="BK59767" s="98" t="s">
        <v>70</v>
      </c>
    </row>
    <row r="59768" spans="17:63" ht="29.25" customHeight="1" x14ac:dyDescent="0.2">
      <c r="Q59768" s="92" t="s">
        <v>50</v>
      </c>
      <c r="BF59768" s="101" t="s">
        <v>58</v>
      </c>
      <c r="BK59768" s="98" t="s">
        <v>70</v>
      </c>
    </row>
    <row r="59769" spans="17:63" ht="29.25" customHeight="1" x14ac:dyDescent="0.2">
      <c r="Q59769" s="92" t="s">
        <v>50</v>
      </c>
      <c r="BF59769" s="101" t="s">
        <v>58</v>
      </c>
      <c r="BK59769" s="98" t="s">
        <v>70</v>
      </c>
    </row>
    <row r="59770" spans="17:63" ht="29.25" customHeight="1" x14ac:dyDescent="0.2">
      <c r="Q59770" s="92" t="s">
        <v>50</v>
      </c>
      <c r="BF59770" s="101" t="s">
        <v>58</v>
      </c>
      <c r="BK59770" s="98" t="s">
        <v>70</v>
      </c>
    </row>
    <row r="59771" spans="17:63" ht="29.25" customHeight="1" x14ac:dyDescent="0.2">
      <c r="Q59771" s="92" t="s">
        <v>50</v>
      </c>
      <c r="BF59771" s="101" t="s">
        <v>58</v>
      </c>
      <c r="BK59771" s="98" t="s">
        <v>70</v>
      </c>
    </row>
    <row r="59772" spans="17:63" ht="29.25" customHeight="1" x14ac:dyDescent="0.2">
      <c r="Q59772" s="92" t="s">
        <v>50</v>
      </c>
      <c r="BF59772" s="101" t="s">
        <v>58</v>
      </c>
      <c r="BK59772" s="98" t="s">
        <v>70</v>
      </c>
    </row>
    <row r="59773" spans="17:63" ht="29.25" customHeight="1" x14ac:dyDescent="0.2">
      <c r="Q59773" s="92" t="s">
        <v>50</v>
      </c>
      <c r="BF59773" s="101" t="s">
        <v>58</v>
      </c>
      <c r="BK59773" s="98" t="s">
        <v>70</v>
      </c>
    </row>
    <row r="59774" spans="17:63" ht="29.25" customHeight="1" x14ac:dyDescent="0.2">
      <c r="Q59774" s="92" t="s">
        <v>50</v>
      </c>
      <c r="BF59774" s="101" t="s">
        <v>58</v>
      </c>
      <c r="BK59774" s="98" t="s">
        <v>70</v>
      </c>
    </row>
    <row r="59775" spans="17:63" ht="29.25" customHeight="1" x14ac:dyDescent="0.2">
      <c r="Q59775" s="92" t="s">
        <v>50</v>
      </c>
      <c r="BF59775" s="101" t="s">
        <v>58</v>
      </c>
      <c r="BK59775" s="98" t="s">
        <v>70</v>
      </c>
    </row>
    <row r="59776" spans="17:63" ht="29.25" customHeight="1" x14ac:dyDescent="0.2">
      <c r="Q59776" s="92" t="s">
        <v>50</v>
      </c>
      <c r="BF59776" s="101" t="s">
        <v>58</v>
      </c>
      <c r="BK59776" s="98" t="s">
        <v>70</v>
      </c>
    </row>
    <row r="59777" spans="17:63" ht="29.25" customHeight="1" x14ac:dyDescent="0.2">
      <c r="Q59777" s="92" t="s">
        <v>50</v>
      </c>
      <c r="BF59777" s="101" t="s">
        <v>58</v>
      </c>
      <c r="BK59777" s="98" t="s">
        <v>70</v>
      </c>
    </row>
    <row r="59778" spans="17:63" ht="29.25" customHeight="1" x14ac:dyDescent="0.2">
      <c r="Q59778" s="92" t="s">
        <v>50</v>
      </c>
      <c r="BF59778" s="101" t="s">
        <v>58</v>
      </c>
      <c r="BK59778" s="98" t="s">
        <v>70</v>
      </c>
    </row>
    <row r="59779" spans="17:63" ht="29.25" customHeight="1" x14ac:dyDescent="0.2">
      <c r="Q59779" s="92" t="s">
        <v>50</v>
      </c>
      <c r="BF59779" s="101" t="s">
        <v>58</v>
      </c>
      <c r="BK59779" s="98" t="s">
        <v>70</v>
      </c>
    </row>
    <row r="59780" spans="17:63" ht="29.25" customHeight="1" x14ac:dyDescent="0.2">
      <c r="Q59780" s="92" t="s">
        <v>50</v>
      </c>
      <c r="BF59780" s="101" t="s">
        <v>58</v>
      </c>
      <c r="BK59780" s="98" t="s">
        <v>70</v>
      </c>
    </row>
    <row r="59781" spans="17:63" ht="29.25" customHeight="1" x14ac:dyDescent="0.2">
      <c r="Q59781" s="92" t="s">
        <v>50</v>
      </c>
      <c r="BF59781" s="101" t="s">
        <v>58</v>
      </c>
      <c r="BK59781" s="98" t="s">
        <v>70</v>
      </c>
    </row>
    <row r="59782" spans="17:63" ht="29.25" customHeight="1" x14ac:dyDescent="0.2">
      <c r="Q59782" s="92" t="s">
        <v>50</v>
      </c>
      <c r="BF59782" s="101" t="s">
        <v>58</v>
      </c>
      <c r="BK59782" s="98" t="s">
        <v>70</v>
      </c>
    </row>
    <row r="59783" spans="17:63" ht="29.25" customHeight="1" x14ac:dyDescent="0.2">
      <c r="Q59783" s="92" t="s">
        <v>50</v>
      </c>
      <c r="BF59783" s="101" t="s">
        <v>58</v>
      </c>
      <c r="BK59783" s="98" t="s">
        <v>70</v>
      </c>
    </row>
    <row r="59784" spans="17:63" ht="29.25" customHeight="1" x14ac:dyDescent="0.2">
      <c r="Q59784" s="92" t="s">
        <v>50</v>
      </c>
      <c r="BF59784" s="101" t="s">
        <v>58</v>
      </c>
      <c r="BK59784" s="98" t="s">
        <v>70</v>
      </c>
    </row>
    <row r="59785" spans="17:63" ht="29.25" customHeight="1" x14ac:dyDescent="0.2">
      <c r="Q59785" s="92" t="s">
        <v>50</v>
      </c>
      <c r="BF59785" s="101" t="s">
        <v>58</v>
      </c>
      <c r="BK59785" s="98" t="s">
        <v>70</v>
      </c>
    </row>
    <row r="59786" spans="17:63" ht="29.25" customHeight="1" x14ac:dyDescent="0.2">
      <c r="Q59786" s="92" t="s">
        <v>50</v>
      </c>
      <c r="BF59786" s="101" t="s">
        <v>58</v>
      </c>
      <c r="BK59786" s="98" t="s">
        <v>70</v>
      </c>
    </row>
    <row r="59787" spans="17:63" ht="29.25" customHeight="1" x14ac:dyDescent="0.2">
      <c r="Q59787" s="92" t="s">
        <v>50</v>
      </c>
      <c r="BF59787" s="101" t="s">
        <v>58</v>
      </c>
      <c r="BK59787" s="98" t="s">
        <v>70</v>
      </c>
    </row>
    <row r="59788" spans="17:63" ht="29.25" customHeight="1" x14ac:dyDescent="0.2">
      <c r="Q59788" s="92" t="s">
        <v>50</v>
      </c>
      <c r="BF59788" s="101" t="s">
        <v>58</v>
      </c>
      <c r="BK59788" s="98" t="s">
        <v>70</v>
      </c>
    </row>
    <row r="59789" spans="17:63" ht="29.25" customHeight="1" x14ac:dyDescent="0.2">
      <c r="Q59789" s="92" t="s">
        <v>50</v>
      </c>
      <c r="BF59789" s="101" t="s">
        <v>58</v>
      </c>
      <c r="BK59789" s="98" t="s">
        <v>70</v>
      </c>
    </row>
    <row r="59790" spans="17:63" ht="29.25" customHeight="1" x14ac:dyDescent="0.2">
      <c r="Q59790" s="92" t="s">
        <v>50</v>
      </c>
      <c r="BF59790" s="101" t="s">
        <v>58</v>
      </c>
      <c r="BK59790" s="98" t="s">
        <v>70</v>
      </c>
    </row>
    <row r="59791" spans="17:63" ht="29.25" customHeight="1" x14ac:dyDescent="0.2">
      <c r="Q59791" s="92" t="s">
        <v>50</v>
      </c>
      <c r="BF59791" s="101" t="s">
        <v>58</v>
      </c>
      <c r="BK59791" s="98" t="s">
        <v>70</v>
      </c>
    </row>
    <row r="59792" spans="17:63" ht="29.25" customHeight="1" x14ac:dyDescent="0.2">
      <c r="Q59792" s="92" t="s">
        <v>50</v>
      </c>
      <c r="BF59792" s="101" t="s">
        <v>58</v>
      </c>
      <c r="BK59792" s="98" t="s">
        <v>70</v>
      </c>
    </row>
    <row r="59793" spans="17:63" ht="29.25" customHeight="1" x14ac:dyDescent="0.2">
      <c r="Q59793" s="92" t="s">
        <v>50</v>
      </c>
      <c r="BF59793" s="101" t="s">
        <v>58</v>
      </c>
      <c r="BK59793" s="98" t="s">
        <v>70</v>
      </c>
    </row>
    <row r="59794" spans="17:63" ht="29.25" customHeight="1" x14ac:dyDescent="0.2">
      <c r="Q59794" s="92" t="s">
        <v>50</v>
      </c>
      <c r="BF59794" s="101" t="s">
        <v>58</v>
      </c>
      <c r="BK59794" s="98" t="s">
        <v>70</v>
      </c>
    </row>
    <row r="59795" spans="17:63" ht="29.25" customHeight="1" x14ac:dyDescent="0.2">
      <c r="Q59795" s="92" t="s">
        <v>50</v>
      </c>
      <c r="BF59795" s="101" t="s">
        <v>58</v>
      </c>
      <c r="BK59795" s="98" t="s">
        <v>70</v>
      </c>
    </row>
    <row r="59796" spans="17:63" ht="29.25" customHeight="1" x14ac:dyDescent="0.2">
      <c r="Q59796" s="92" t="s">
        <v>50</v>
      </c>
      <c r="BF59796" s="101" t="s">
        <v>58</v>
      </c>
      <c r="BK59796" s="98" t="s">
        <v>70</v>
      </c>
    </row>
    <row r="59797" spans="17:63" ht="29.25" customHeight="1" x14ac:dyDescent="0.2">
      <c r="Q59797" s="92" t="s">
        <v>50</v>
      </c>
      <c r="BF59797" s="101" t="s">
        <v>58</v>
      </c>
      <c r="BK59797" s="98" t="s">
        <v>70</v>
      </c>
    </row>
    <row r="59798" spans="17:63" ht="29.25" customHeight="1" x14ac:dyDescent="0.2">
      <c r="Q59798" s="92" t="s">
        <v>50</v>
      </c>
      <c r="BF59798" s="101" t="s">
        <v>58</v>
      </c>
      <c r="BK59798" s="98" t="s">
        <v>70</v>
      </c>
    </row>
    <row r="59799" spans="17:63" ht="29.25" customHeight="1" x14ac:dyDescent="0.2">
      <c r="Q59799" s="92" t="s">
        <v>50</v>
      </c>
      <c r="BF59799" s="101" t="s">
        <v>58</v>
      </c>
      <c r="BK59799" s="98" t="s">
        <v>70</v>
      </c>
    </row>
    <row r="59800" spans="17:63" ht="29.25" customHeight="1" x14ac:dyDescent="0.2">
      <c r="Q59800" s="92" t="s">
        <v>50</v>
      </c>
      <c r="BF59800" s="101" t="s">
        <v>58</v>
      </c>
      <c r="BK59800" s="98" t="s">
        <v>70</v>
      </c>
    </row>
    <row r="59801" spans="17:63" ht="29.25" customHeight="1" x14ac:dyDescent="0.2">
      <c r="Q59801" s="92" t="s">
        <v>50</v>
      </c>
      <c r="BF59801" s="101" t="s">
        <v>58</v>
      </c>
      <c r="BK59801" s="98" t="s">
        <v>70</v>
      </c>
    </row>
    <row r="59802" spans="17:63" ht="29.25" customHeight="1" x14ac:dyDescent="0.2">
      <c r="Q59802" s="92" t="s">
        <v>50</v>
      </c>
      <c r="BF59802" s="101" t="s">
        <v>58</v>
      </c>
      <c r="BK59802" s="98" t="s">
        <v>70</v>
      </c>
    </row>
    <row r="59803" spans="17:63" ht="29.25" customHeight="1" x14ac:dyDescent="0.2">
      <c r="Q59803" s="92" t="s">
        <v>50</v>
      </c>
      <c r="BF59803" s="101" t="s">
        <v>58</v>
      </c>
      <c r="BK59803" s="98" t="s">
        <v>70</v>
      </c>
    </row>
    <row r="59804" spans="17:63" ht="29.25" customHeight="1" x14ac:dyDescent="0.2">
      <c r="Q59804" s="92" t="s">
        <v>50</v>
      </c>
      <c r="BF59804" s="101" t="s">
        <v>58</v>
      </c>
      <c r="BK59804" s="98" t="s">
        <v>70</v>
      </c>
    </row>
    <row r="59805" spans="17:63" ht="29.25" customHeight="1" x14ac:dyDescent="0.2">
      <c r="Q59805" s="92" t="s">
        <v>50</v>
      </c>
      <c r="BF59805" s="101" t="s">
        <v>58</v>
      </c>
      <c r="BK59805" s="98" t="s">
        <v>70</v>
      </c>
    </row>
    <row r="59806" spans="17:63" ht="29.25" customHeight="1" x14ac:dyDescent="0.2">
      <c r="Q59806" s="92" t="s">
        <v>50</v>
      </c>
      <c r="BF59806" s="101" t="s">
        <v>58</v>
      </c>
      <c r="BK59806" s="98" t="s">
        <v>70</v>
      </c>
    </row>
    <row r="59807" spans="17:63" ht="29.25" customHeight="1" x14ac:dyDescent="0.2">
      <c r="Q59807" s="92" t="s">
        <v>50</v>
      </c>
      <c r="BF59807" s="101" t="s">
        <v>58</v>
      </c>
      <c r="BK59807" s="98" t="s">
        <v>70</v>
      </c>
    </row>
    <row r="59808" spans="17:63" ht="29.25" customHeight="1" x14ac:dyDescent="0.2">
      <c r="Q59808" s="92" t="s">
        <v>50</v>
      </c>
      <c r="BF59808" s="101" t="s">
        <v>58</v>
      </c>
      <c r="BK59808" s="98" t="s">
        <v>70</v>
      </c>
    </row>
    <row r="59809" spans="17:63" ht="29.25" customHeight="1" x14ac:dyDescent="0.2">
      <c r="Q59809" s="92" t="s">
        <v>50</v>
      </c>
      <c r="BF59809" s="101" t="s">
        <v>58</v>
      </c>
      <c r="BK59809" s="98" t="s">
        <v>70</v>
      </c>
    </row>
    <row r="59810" spans="17:63" ht="29.25" customHeight="1" x14ac:dyDescent="0.2">
      <c r="Q59810" s="92" t="s">
        <v>50</v>
      </c>
      <c r="BF59810" s="101" t="s">
        <v>58</v>
      </c>
      <c r="BK59810" s="98" t="s">
        <v>70</v>
      </c>
    </row>
    <row r="59811" spans="17:63" ht="29.25" customHeight="1" x14ac:dyDescent="0.2">
      <c r="Q59811" s="92" t="s">
        <v>50</v>
      </c>
      <c r="BF59811" s="101" t="s">
        <v>58</v>
      </c>
      <c r="BK59811" s="98" t="s">
        <v>70</v>
      </c>
    </row>
    <row r="59812" spans="17:63" ht="29.25" customHeight="1" x14ac:dyDescent="0.2">
      <c r="Q59812" s="92" t="s">
        <v>50</v>
      </c>
      <c r="BF59812" s="101" t="s">
        <v>58</v>
      </c>
      <c r="BK59812" s="98" t="s">
        <v>70</v>
      </c>
    </row>
    <row r="59813" spans="17:63" ht="29.25" customHeight="1" x14ac:dyDescent="0.2">
      <c r="Q59813" s="92" t="s">
        <v>50</v>
      </c>
      <c r="BF59813" s="101" t="s">
        <v>58</v>
      </c>
      <c r="BK59813" s="98" t="s">
        <v>70</v>
      </c>
    </row>
    <row r="59814" spans="17:63" ht="29.25" customHeight="1" x14ac:dyDescent="0.2">
      <c r="Q59814" s="92" t="s">
        <v>50</v>
      </c>
      <c r="BF59814" s="101" t="s">
        <v>58</v>
      </c>
      <c r="BK59814" s="98" t="s">
        <v>70</v>
      </c>
    </row>
    <row r="59815" spans="17:63" ht="29.25" customHeight="1" x14ac:dyDescent="0.2">
      <c r="Q59815" s="92" t="s">
        <v>50</v>
      </c>
      <c r="BF59815" s="101" t="s">
        <v>58</v>
      </c>
      <c r="BK59815" s="98" t="s">
        <v>70</v>
      </c>
    </row>
    <row r="59816" spans="17:63" ht="29.25" customHeight="1" x14ac:dyDescent="0.2">
      <c r="Q59816" s="92" t="s">
        <v>50</v>
      </c>
      <c r="BF59816" s="101" t="s">
        <v>58</v>
      </c>
      <c r="BK59816" s="98" t="s">
        <v>70</v>
      </c>
    </row>
    <row r="59817" spans="17:63" ht="29.25" customHeight="1" x14ac:dyDescent="0.2">
      <c r="Q59817" s="92" t="s">
        <v>50</v>
      </c>
      <c r="BF59817" s="101" t="s">
        <v>58</v>
      </c>
      <c r="BK59817" s="98" t="s">
        <v>70</v>
      </c>
    </row>
    <row r="59818" spans="17:63" ht="29.25" customHeight="1" x14ac:dyDescent="0.2">
      <c r="Q59818" s="92" t="s">
        <v>50</v>
      </c>
      <c r="BF59818" s="101" t="s">
        <v>58</v>
      </c>
      <c r="BK59818" s="98" t="s">
        <v>70</v>
      </c>
    </row>
    <row r="59819" spans="17:63" ht="29.25" customHeight="1" x14ac:dyDescent="0.2">
      <c r="Q59819" s="92" t="s">
        <v>50</v>
      </c>
      <c r="BF59819" s="101" t="s">
        <v>58</v>
      </c>
      <c r="BK59819" s="98" t="s">
        <v>70</v>
      </c>
    </row>
    <row r="59820" spans="17:63" ht="29.25" customHeight="1" x14ac:dyDescent="0.2">
      <c r="Q59820" s="92" t="s">
        <v>50</v>
      </c>
      <c r="BF59820" s="101" t="s">
        <v>58</v>
      </c>
      <c r="BK59820" s="98" t="s">
        <v>70</v>
      </c>
    </row>
    <row r="59821" spans="17:63" ht="29.25" customHeight="1" x14ac:dyDescent="0.2">
      <c r="Q59821" s="92" t="s">
        <v>50</v>
      </c>
      <c r="BF59821" s="101" t="s">
        <v>58</v>
      </c>
      <c r="BK59821" s="98" t="s">
        <v>70</v>
      </c>
    </row>
    <row r="59822" spans="17:63" ht="29.25" customHeight="1" x14ac:dyDescent="0.2">
      <c r="Q59822" s="92" t="s">
        <v>50</v>
      </c>
      <c r="BF59822" s="101" t="s">
        <v>58</v>
      </c>
      <c r="BK59822" s="98" t="s">
        <v>70</v>
      </c>
    </row>
    <row r="59823" spans="17:63" ht="29.25" customHeight="1" x14ac:dyDescent="0.2">
      <c r="Q59823" s="92" t="s">
        <v>50</v>
      </c>
      <c r="BF59823" s="101" t="s">
        <v>58</v>
      </c>
      <c r="BK59823" s="98" t="s">
        <v>70</v>
      </c>
    </row>
    <row r="59824" spans="17:63" ht="29.25" customHeight="1" x14ac:dyDescent="0.2">
      <c r="Q59824" s="92" t="s">
        <v>50</v>
      </c>
      <c r="BF59824" s="101" t="s">
        <v>58</v>
      </c>
      <c r="BK59824" s="98" t="s">
        <v>70</v>
      </c>
    </row>
    <row r="59825" spans="17:63" ht="29.25" customHeight="1" x14ac:dyDescent="0.2">
      <c r="Q59825" s="92" t="s">
        <v>50</v>
      </c>
      <c r="BF59825" s="101" t="s">
        <v>58</v>
      </c>
      <c r="BK59825" s="98" t="s">
        <v>70</v>
      </c>
    </row>
    <row r="59826" spans="17:63" ht="29.25" customHeight="1" x14ac:dyDescent="0.2">
      <c r="Q59826" s="92" t="s">
        <v>50</v>
      </c>
      <c r="BF59826" s="101" t="s">
        <v>58</v>
      </c>
      <c r="BK59826" s="98" t="s">
        <v>70</v>
      </c>
    </row>
    <row r="59827" spans="17:63" ht="29.25" customHeight="1" x14ac:dyDescent="0.2">
      <c r="Q59827" s="92" t="s">
        <v>50</v>
      </c>
      <c r="BF59827" s="101" t="s">
        <v>58</v>
      </c>
      <c r="BK59827" s="98" t="s">
        <v>70</v>
      </c>
    </row>
    <row r="59828" spans="17:63" ht="29.25" customHeight="1" x14ac:dyDescent="0.2">
      <c r="Q59828" s="92" t="s">
        <v>50</v>
      </c>
      <c r="BF59828" s="101" t="s">
        <v>58</v>
      </c>
      <c r="BK59828" s="98" t="s">
        <v>70</v>
      </c>
    </row>
    <row r="59829" spans="17:63" ht="29.25" customHeight="1" x14ac:dyDescent="0.2">
      <c r="Q59829" s="92" t="s">
        <v>50</v>
      </c>
      <c r="BF59829" s="101" t="s">
        <v>58</v>
      </c>
      <c r="BK59829" s="98" t="s">
        <v>70</v>
      </c>
    </row>
    <row r="59830" spans="17:63" ht="29.25" customHeight="1" x14ac:dyDescent="0.2">
      <c r="Q59830" s="92" t="s">
        <v>50</v>
      </c>
      <c r="BF59830" s="101" t="s">
        <v>58</v>
      </c>
      <c r="BK59830" s="98" t="s">
        <v>70</v>
      </c>
    </row>
    <row r="59831" spans="17:63" ht="29.25" customHeight="1" x14ac:dyDescent="0.2">
      <c r="Q59831" s="92" t="s">
        <v>50</v>
      </c>
      <c r="BF59831" s="101" t="s">
        <v>58</v>
      </c>
      <c r="BK59831" s="98" t="s">
        <v>70</v>
      </c>
    </row>
    <row r="59832" spans="17:63" ht="29.25" customHeight="1" x14ac:dyDescent="0.2">
      <c r="Q59832" s="92" t="s">
        <v>50</v>
      </c>
      <c r="BF59832" s="101" t="s">
        <v>58</v>
      </c>
      <c r="BK59832" s="98" t="s">
        <v>70</v>
      </c>
    </row>
    <row r="59833" spans="17:63" ht="29.25" customHeight="1" x14ac:dyDescent="0.2">
      <c r="Q59833" s="92" t="s">
        <v>50</v>
      </c>
      <c r="BF59833" s="101" t="s">
        <v>58</v>
      </c>
      <c r="BK59833" s="98" t="s">
        <v>70</v>
      </c>
    </row>
    <row r="59834" spans="17:63" ht="29.25" customHeight="1" x14ac:dyDescent="0.2">
      <c r="Q59834" s="92" t="s">
        <v>50</v>
      </c>
      <c r="BF59834" s="101" t="s">
        <v>58</v>
      </c>
      <c r="BK59834" s="98" t="s">
        <v>70</v>
      </c>
    </row>
    <row r="59835" spans="17:63" ht="29.25" customHeight="1" x14ac:dyDescent="0.2">
      <c r="Q59835" s="92" t="s">
        <v>50</v>
      </c>
      <c r="BF59835" s="101" t="s">
        <v>58</v>
      </c>
      <c r="BK59835" s="98" t="s">
        <v>70</v>
      </c>
    </row>
    <row r="59836" spans="17:63" ht="29.25" customHeight="1" x14ac:dyDescent="0.2">
      <c r="Q59836" s="92" t="s">
        <v>50</v>
      </c>
      <c r="BF59836" s="101" t="s">
        <v>58</v>
      </c>
      <c r="BK59836" s="98" t="s">
        <v>70</v>
      </c>
    </row>
    <row r="59837" spans="17:63" ht="29.25" customHeight="1" x14ac:dyDescent="0.2">
      <c r="Q59837" s="92" t="s">
        <v>50</v>
      </c>
      <c r="BF59837" s="101" t="s">
        <v>58</v>
      </c>
      <c r="BK59837" s="98" t="s">
        <v>70</v>
      </c>
    </row>
    <row r="59838" spans="17:63" ht="29.25" customHeight="1" x14ac:dyDescent="0.2">
      <c r="Q59838" s="92" t="s">
        <v>50</v>
      </c>
      <c r="BF59838" s="101" t="s">
        <v>58</v>
      </c>
      <c r="BK59838" s="98" t="s">
        <v>70</v>
      </c>
    </row>
    <row r="59839" spans="17:63" ht="29.25" customHeight="1" x14ac:dyDescent="0.2">
      <c r="Q59839" s="92" t="s">
        <v>50</v>
      </c>
      <c r="BF59839" s="101" t="s">
        <v>58</v>
      </c>
      <c r="BK59839" s="98" t="s">
        <v>70</v>
      </c>
    </row>
    <row r="59840" spans="17:63" ht="29.25" customHeight="1" x14ac:dyDescent="0.2">
      <c r="Q59840" s="92" t="s">
        <v>50</v>
      </c>
      <c r="BF59840" s="101" t="s">
        <v>58</v>
      </c>
      <c r="BK59840" s="98" t="s">
        <v>70</v>
      </c>
    </row>
    <row r="59841" spans="17:63" ht="29.25" customHeight="1" x14ac:dyDescent="0.2">
      <c r="Q59841" s="92" t="s">
        <v>50</v>
      </c>
      <c r="BF59841" s="101" t="s">
        <v>58</v>
      </c>
      <c r="BK59841" s="98" t="s">
        <v>70</v>
      </c>
    </row>
    <row r="59842" spans="17:63" ht="29.25" customHeight="1" x14ac:dyDescent="0.2">
      <c r="Q59842" s="92" t="s">
        <v>50</v>
      </c>
      <c r="BF59842" s="101" t="s">
        <v>58</v>
      </c>
      <c r="BK59842" s="98" t="s">
        <v>70</v>
      </c>
    </row>
    <row r="59843" spans="17:63" ht="29.25" customHeight="1" x14ac:dyDescent="0.2">
      <c r="Q59843" s="92" t="s">
        <v>50</v>
      </c>
      <c r="BF59843" s="101" t="s">
        <v>58</v>
      </c>
      <c r="BK59843" s="98" t="s">
        <v>70</v>
      </c>
    </row>
    <row r="59844" spans="17:63" ht="29.25" customHeight="1" x14ac:dyDescent="0.2">
      <c r="Q59844" s="92" t="s">
        <v>50</v>
      </c>
      <c r="BF59844" s="101" t="s">
        <v>58</v>
      </c>
      <c r="BK59844" s="98" t="s">
        <v>70</v>
      </c>
    </row>
    <row r="59845" spans="17:63" ht="29.25" customHeight="1" x14ac:dyDescent="0.2">
      <c r="Q59845" s="92" t="s">
        <v>50</v>
      </c>
      <c r="BF59845" s="101" t="s">
        <v>58</v>
      </c>
      <c r="BK59845" s="98" t="s">
        <v>70</v>
      </c>
    </row>
    <row r="59846" spans="17:63" ht="29.25" customHeight="1" x14ac:dyDescent="0.2">
      <c r="Q59846" s="92" t="s">
        <v>50</v>
      </c>
      <c r="BF59846" s="101" t="s">
        <v>58</v>
      </c>
      <c r="BK59846" s="98" t="s">
        <v>70</v>
      </c>
    </row>
    <row r="59847" spans="17:63" ht="29.25" customHeight="1" x14ac:dyDescent="0.2">
      <c r="Q59847" s="92" t="s">
        <v>50</v>
      </c>
      <c r="BF59847" s="101" t="s">
        <v>58</v>
      </c>
      <c r="BK59847" s="98" t="s">
        <v>70</v>
      </c>
    </row>
    <row r="59848" spans="17:63" ht="29.25" customHeight="1" x14ac:dyDescent="0.2">
      <c r="Q59848" s="92" t="s">
        <v>50</v>
      </c>
      <c r="BF59848" s="101" t="s">
        <v>58</v>
      </c>
      <c r="BK59848" s="98" t="s">
        <v>70</v>
      </c>
    </row>
    <row r="59849" spans="17:63" ht="29.25" customHeight="1" x14ac:dyDescent="0.2">
      <c r="Q59849" s="92" t="s">
        <v>50</v>
      </c>
      <c r="BF59849" s="101" t="s">
        <v>58</v>
      </c>
      <c r="BK59849" s="98" t="s">
        <v>70</v>
      </c>
    </row>
    <row r="59850" spans="17:63" ht="29.25" customHeight="1" x14ac:dyDescent="0.2">
      <c r="Q59850" s="92" t="s">
        <v>50</v>
      </c>
      <c r="BF59850" s="101" t="s">
        <v>58</v>
      </c>
      <c r="BK59850" s="98" t="s">
        <v>70</v>
      </c>
    </row>
    <row r="59851" spans="17:63" ht="29.25" customHeight="1" x14ac:dyDescent="0.2">
      <c r="Q59851" s="92" t="s">
        <v>50</v>
      </c>
      <c r="BF59851" s="101" t="s">
        <v>58</v>
      </c>
      <c r="BK59851" s="98" t="s">
        <v>70</v>
      </c>
    </row>
    <row r="59852" spans="17:63" ht="29.25" customHeight="1" x14ac:dyDescent="0.2">
      <c r="Q59852" s="92" t="s">
        <v>50</v>
      </c>
      <c r="BF59852" s="101" t="s">
        <v>58</v>
      </c>
      <c r="BK59852" s="98" t="s">
        <v>70</v>
      </c>
    </row>
    <row r="59853" spans="17:63" ht="29.25" customHeight="1" x14ac:dyDescent="0.2">
      <c r="Q59853" s="92" t="s">
        <v>50</v>
      </c>
      <c r="BF59853" s="101" t="s">
        <v>58</v>
      </c>
      <c r="BK59853" s="98" t="s">
        <v>70</v>
      </c>
    </row>
    <row r="59854" spans="17:63" ht="29.25" customHeight="1" x14ac:dyDescent="0.2">
      <c r="Q59854" s="92" t="s">
        <v>50</v>
      </c>
      <c r="BF59854" s="101" t="s">
        <v>58</v>
      </c>
      <c r="BK59854" s="98" t="s">
        <v>70</v>
      </c>
    </row>
    <row r="59855" spans="17:63" ht="29.25" customHeight="1" x14ac:dyDescent="0.2">
      <c r="Q59855" s="92" t="s">
        <v>50</v>
      </c>
      <c r="BF59855" s="101" t="s">
        <v>58</v>
      </c>
      <c r="BK59855" s="98" t="s">
        <v>70</v>
      </c>
    </row>
    <row r="59856" spans="17:63" ht="29.25" customHeight="1" x14ac:dyDescent="0.2">
      <c r="Q59856" s="92" t="s">
        <v>50</v>
      </c>
      <c r="BF59856" s="101" t="s">
        <v>58</v>
      </c>
      <c r="BK59856" s="98" t="s">
        <v>70</v>
      </c>
    </row>
    <row r="59857" spans="17:63" ht="29.25" customHeight="1" x14ac:dyDescent="0.2">
      <c r="Q59857" s="92" t="s">
        <v>50</v>
      </c>
      <c r="BF59857" s="101" t="s">
        <v>58</v>
      </c>
      <c r="BK59857" s="98" t="s">
        <v>70</v>
      </c>
    </row>
    <row r="59858" spans="17:63" ht="29.25" customHeight="1" x14ac:dyDescent="0.2">
      <c r="Q59858" s="92" t="s">
        <v>50</v>
      </c>
      <c r="BF59858" s="101" t="s">
        <v>58</v>
      </c>
      <c r="BK59858" s="98" t="s">
        <v>70</v>
      </c>
    </row>
    <row r="59859" spans="17:63" ht="29.25" customHeight="1" x14ac:dyDescent="0.2">
      <c r="Q59859" s="92" t="s">
        <v>50</v>
      </c>
      <c r="BF59859" s="101" t="s">
        <v>58</v>
      </c>
      <c r="BK59859" s="98" t="s">
        <v>70</v>
      </c>
    </row>
    <row r="59860" spans="17:63" ht="29.25" customHeight="1" x14ac:dyDescent="0.2">
      <c r="Q59860" s="92" t="s">
        <v>50</v>
      </c>
      <c r="BF59860" s="101" t="s">
        <v>58</v>
      </c>
      <c r="BK59860" s="98" t="s">
        <v>70</v>
      </c>
    </row>
    <row r="59861" spans="17:63" ht="29.25" customHeight="1" x14ac:dyDescent="0.2">
      <c r="Q59861" s="92" t="s">
        <v>50</v>
      </c>
      <c r="BF59861" s="101" t="s">
        <v>58</v>
      </c>
      <c r="BK59861" s="98" t="s">
        <v>70</v>
      </c>
    </row>
    <row r="59862" spans="17:63" ht="29.25" customHeight="1" x14ac:dyDescent="0.2">
      <c r="Q59862" s="92" t="s">
        <v>50</v>
      </c>
      <c r="BF59862" s="101" t="s">
        <v>58</v>
      </c>
      <c r="BK59862" s="98" t="s">
        <v>70</v>
      </c>
    </row>
    <row r="59863" spans="17:63" ht="29.25" customHeight="1" x14ac:dyDescent="0.2">
      <c r="Q59863" s="92" t="s">
        <v>50</v>
      </c>
      <c r="BF59863" s="101" t="s">
        <v>58</v>
      </c>
      <c r="BK59863" s="98" t="s">
        <v>70</v>
      </c>
    </row>
    <row r="59864" spans="17:63" ht="29.25" customHeight="1" x14ac:dyDescent="0.2">
      <c r="Q59864" s="92" t="s">
        <v>50</v>
      </c>
      <c r="BF59864" s="101" t="s">
        <v>58</v>
      </c>
      <c r="BK59864" s="98" t="s">
        <v>70</v>
      </c>
    </row>
    <row r="59865" spans="17:63" ht="29.25" customHeight="1" x14ac:dyDescent="0.2">
      <c r="Q59865" s="92" t="s">
        <v>50</v>
      </c>
      <c r="BF59865" s="101" t="s">
        <v>58</v>
      </c>
      <c r="BK59865" s="98" t="s">
        <v>70</v>
      </c>
    </row>
    <row r="59866" spans="17:63" ht="29.25" customHeight="1" x14ac:dyDescent="0.2">
      <c r="Q59866" s="92" t="s">
        <v>50</v>
      </c>
      <c r="BF59866" s="101" t="s">
        <v>58</v>
      </c>
      <c r="BK59866" s="98" t="s">
        <v>70</v>
      </c>
    </row>
    <row r="59867" spans="17:63" ht="29.25" customHeight="1" x14ac:dyDescent="0.2">
      <c r="Q59867" s="92" t="s">
        <v>50</v>
      </c>
      <c r="BF59867" s="101" t="s">
        <v>58</v>
      </c>
      <c r="BK59867" s="98" t="s">
        <v>70</v>
      </c>
    </row>
    <row r="59868" spans="17:63" ht="29.25" customHeight="1" x14ac:dyDescent="0.2">
      <c r="Q59868" s="92" t="s">
        <v>50</v>
      </c>
      <c r="BF59868" s="101" t="s">
        <v>58</v>
      </c>
      <c r="BK59868" s="98" t="s">
        <v>70</v>
      </c>
    </row>
    <row r="59869" spans="17:63" ht="29.25" customHeight="1" x14ac:dyDescent="0.2">
      <c r="Q59869" s="92" t="s">
        <v>50</v>
      </c>
      <c r="BF59869" s="101" t="s">
        <v>58</v>
      </c>
      <c r="BK59869" s="98" t="s">
        <v>70</v>
      </c>
    </row>
    <row r="59870" spans="17:63" ht="29.25" customHeight="1" x14ac:dyDescent="0.2">
      <c r="Q59870" s="92" t="s">
        <v>50</v>
      </c>
      <c r="BF59870" s="101" t="s">
        <v>58</v>
      </c>
      <c r="BK59870" s="98" t="s">
        <v>70</v>
      </c>
    </row>
    <row r="59871" spans="17:63" ht="29.25" customHeight="1" x14ac:dyDescent="0.2">
      <c r="Q59871" s="92" t="s">
        <v>50</v>
      </c>
      <c r="BF59871" s="101" t="s">
        <v>58</v>
      </c>
      <c r="BK59871" s="98" t="s">
        <v>70</v>
      </c>
    </row>
    <row r="59872" spans="17:63" ht="29.25" customHeight="1" x14ac:dyDescent="0.2">
      <c r="Q59872" s="92" t="s">
        <v>50</v>
      </c>
      <c r="BF59872" s="101" t="s">
        <v>58</v>
      </c>
      <c r="BK59872" s="98" t="s">
        <v>70</v>
      </c>
    </row>
    <row r="59873" spans="17:63" ht="29.25" customHeight="1" x14ac:dyDescent="0.2">
      <c r="Q59873" s="92" t="s">
        <v>50</v>
      </c>
      <c r="BF59873" s="101" t="s">
        <v>58</v>
      </c>
      <c r="BK59873" s="98" t="s">
        <v>70</v>
      </c>
    </row>
    <row r="59874" spans="17:63" ht="29.25" customHeight="1" x14ac:dyDescent="0.2">
      <c r="Q59874" s="92" t="s">
        <v>50</v>
      </c>
      <c r="BF59874" s="101" t="s">
        <v>58</v>
      </c>
      <c r="BK59874" s="98" t="s">
        <v>70</v>
      </c>
    </row>
    <row r="59875" spans="17:63" ht="29.25" customHeight="1" x14ac:dyDescent="0.2">
      <c r="Q59875" s="92" t="s">
        <v>50</v>
      </c>
      <c r="BF59875" s="101" t="s">
        <v>58</v>
      </c>
      <c r="BK59875" s="98" t="s">
        <v>70</v>
      </c>
    </row>
    <row r="59876" spans="17:63" ht="29.25" customHeight="1" x14ac:dyDescent="0.2">
      <c r="Q59876" s="92" t="s">
        <v>50</v>
      </c>
      <c r="BF59876" s="101" t="s">
        <v>58</v>
      </c>
      <c r="BK59876" s="98" t="s">
        <v>70</v>
      </c>
    </row>
    <row r="59877" spans="17:63" ht="29.25" customHeight="1" x14ac:dyDescent="0.2">
      <c r="Q59877" s="92" t="s">
        <v>50</v>
      </c>
      <c r="BF59877" s="101" t="s">
        <v>58</v>
      </c>
      <c r="BK59877" s="98" t="s">
        <v>70</v>
      </c>
    </row>
    <row r="59878" spans="17:63" ht="29.25" customHeight="1" x14ac:dyDescent="0.2">
      <c r="Q59878" s="92" t="s">
        <v>50</v>
      </c>
      <c r="BF59878" s="101" t="s">
        <v>58</v>
      </c>
      <c r="BK59878" s="98" t="s">
        <v>70</v>
      </c>
    </row>
    <row r="59879" spans="17:63" ht="29.25" customHeight="1" x14ac:dyDescent="0.2">
      <c r="Q59879" s="92" t="s">
        <v>50</v>
      </c>
      <c r="BF59879" s="101" t="s">
        <v>58</v>
      </c>
      <c r="BK59879" s="98" t="s">
        <v>70</v>
      </c>
    </row>
    <row r="59880" spans="17:63" ht="29.25" customHeight="1" x14ac:dyDescent="0.2">
      <c r="Q59880" s="92" t="s">
        <v>50</v>
      </c>
      <c r="BF59880" s="101" t="s">
        <v>58</v>
      </c>
      <c r="BK59880" s="98" t="s">
        <v>70</v>
      </c>
    </row>
    <row r="59881" spans="17:63" ht="29.25" customHeight="1" x14ac:dyDescent="0.2">
      <c r="Q59881" s="92" t="s">
        <v>50</v>
      </c>
      <c r="BF59881" s="101" t="s">
        <v>58</v>
      </c>
      <c r="BK59881" s="98" t="s">
        <v>70</v>
      </c>
    </row>
    <row r="59882" spans="17:63" ht="29.25" customHeight="1" x14ac:dyDescent="0.2">
      <c r="Q59882" s="92" t="s">
        <v>50</v>
      </c>
      <c r="BF59882" s="101" t="s">
        <v>58</v>
      </c>
      <c r="BK59882" s="98" t="s">
        <v>70</v>
      </c>
    </row>
    <row r="59883" spans="17:63" ht="29.25" customHeight="1" x14ac:dyDescent="0.2">
      <c r="Q59883" s="92" t="s">
        <v>50</v>
      </c>
      <c r="BF59883" s="101" t="s">
        <v>58</v>
      </c>
      <c r="BK59883" s="98" t="s">
        <v>70</v>
      </c>
    </row>
    <row r="59884" spans="17:63" ht="29.25" customHeight="1" x14ac:dyDescent="0.2">
      <c r="Q59884" s="92" t="s">
        <v>50</v>
      </c>
      <c r="BF59884" s="101" t="s">
        <v>58</v>
      </c>
      <c r="BK59884" s="98" t="s">
        <v>70</v>
      </c>
    </row>
    <row r="59885" spans="17:63" ht="29.25" customHeight="1" x14ac:dyDescent="0.2">
      <c r="Q59885" s="92" t="s">
        <v>50</v>
      </c>
      <c r="BF59885" s="101" t="s">
        <v>58</v>
      </c>
      <c r="BK59885" s="98" t="s">
        <v>70</v>
      </c>
    </row>
    <row r="59886" spans="17:63" ht="29.25" customHeight="1" x14ac:dyDescent="0.2">
      <c r="Q59886" s="92" t="s">
        <v>50</v>
      </c>
      <c r="BF59886" s="101" t="s">
        <v>58</v>
      </c>
      <c r="BK59886" s="98" t="s">
        <v>70</v>
      </c>
    </row>
    <row r="59887" spans="17:63" ht="29.25" customHeight="1" x14ac:dyDescent="0.2">
      <c r="Q59887" s="92" t="s">
        <v>50</v>
      </c>
      <c r="BF59887" s="101" t="s">
        <v>58</v>
      </c>
      <c r="BK59887" s="98" t="s">
        <v>70</v>
      </c>
    </row>
    <row r="59888" spans="17:63" ht="29.25" customHeight="1" x14ac:dyDescent="0.2">
      <c r="Q59888" s="92" t="s">
        <v>50</v>
      </c>
      <c r="BF59888" s="101" t="s">
        <v>58</v>
      </c>
      <c r="BK59888" s="98" t="s">
        <v>70</v>
      </c>
    </row>
    <row r="59889" spans="17:63" ht="29.25" customHeight="1" x14ac:dyDescent="0.2">
      <c r="Q59889" s="92" t="s">
        <v>50</v>
      </c>
      <c r="BF59889" s="101" t="s">
        <v>58</v>
      </c>
      <c r="BK59889" s="98" t="s">
        <v>70</v>
      </c>
    </row>
    <row r="59890" spans="17:63" ht="29.25" customHeight="1" x14ac:dyDescent="0.2">
      <c r="Q59890" s="92" t="s">
        <v>50</v>
      </c>
      <c r="BF59890" s="101" t="s">
        <v>58</v>
      </c>
      <c r="BK59890" s="98" t="s">
        <v>70</v>
      </c>
    </row>
    <row r="59891" spans="17:63" ht="29.25" customHeight="1" x14ac:dyDescent="0.2">
      <c r="Q59891" s="92" t="s">
        <v>50</v>
      </c>
      <c r="BF59891" s="101" t="s">
        <v>58</v>
      </c>
      <c r="BK59891" s="98" t="s">
        <v>70</v>
      </c>
    </row>
    <row r="59892" spans="17:63" ht="29.25" customHeight="1" x14ac:dyDescent="0.2">
      <c r="Q59892" s="92" t="s">
        <v>50</v>
      </c>
      <c r="BF59892" s="101" t="s">
        <v>58</v>
      </c>
      <c r="BK59892" s="98" t="s">
        <v>70</v>
      </c>
    </row>
    <row r="59893" spans="17:63" ht="29.25" customHeight="1" x14ac:dyDescent="0.2">
      <c r="Q59893" s="92" t="s">
        <v>50</v>
      </c>
      <c r="BF59893" s="101" t="s">
        <v>58</v>
      </c>
      <c r="BK59893" s="98" t="s">
        <v>70</v>
      </c>
    </row>
    <row r="59894" spans="17:63" ht="29.25" customHeight="1" x14ac:dyDescent="0.2">
      <c r="Q59894" s="92" t="s">
        <v>50</v>
      </c>
      <c r="BF59894" s="101" t="s">
        <v>58</v>
      </c>
      <c r="BK59894" s="98" t="s">
        <v>70</v>
      </c>
    </row>
    <row r="59895" spans="17:63" ht="29.25" customHeight="1" x14ac:dyDescent="0.2">
      <c r="Q59895" s="92" t="s">
        <v>50</v>
      </c>
      <c r="BF59895" s="101" t="s">
        <v>58</v>
      </c>
      <c r="BK59895" s="98" t="s">
        <v>70</v>
      </c>
    </row>
    <row r="59896" spans="17:63" ht="29.25" customHeight="1" x14ac:dyDescent="0.2">
      <c r="Q59896" s="92" t="s">
        <v>50</v>
      </c>
      <c r="BF59896" s="101" t="s">
        <v>58</v>
      </c>
      <c r="BK59896" s="98" t="s">
        <v>70</v>
      </c>
    </row>
    <row r="59897" spans="17:63" ht="29.25" customHeight="1" x14ac:dyDescent="0.2">
      <c r="Q59897" s="92" t="s">
        <v>50</v>
      </c>
      <c r="BF59897" s="101" t="s">
        <v>58</v>
      </c>
      <c r="BK59897" s="98" t="s">
        <v>70</v>
      </c>
    </row>
    <row r="59898" spans="17:63" ht="29.25" customHeight="1" x14ac:dyDescent="0.2">
      <c r="Q59898" s="92" t="s">
        <v>50</v>
      </c>
      <c r="BF59898" s="101" t="s">
        <v>58</v>
      </c>
      <c r="BK59898" s="98" t="s">
        <v>70</v>
      </c>
    </row>
    <row r="59899" spans="17:63" ht="29.25" customHeight="1" x14ac:dyDescent="0.2">
      <c r="Q59899" s="92" t="s">
        <v>50</v>
      </c>
      <c r="BF59899" s="101" t="s">
        <v>58</v>
      </c>
      <c r="BK59899" s="98" t="s">
        <v>70</v>
      </c>
    </row>
    <row r="59900" spans="17:63" ht="29.25" customHeight="1" x14ac:dyDescent="0.2">
      <c r="Q59900" s="92" t="s">
        <v>50</v>
      </c>
      <c r="BF59900" s="101" t="s">
        <v>58</v>
      </c>
      <c r="BK59900" s="98" t="s">
        <v>70</v>
      </c>
    </row>
    <row r="59901" spans="17:63" ht="29.25" customHeight="1" x14ac:dyDescent="0.2">
      <c r="Q59901" s="92" t="s">
        <v>50</v>
      </c>
      <c r="BF59901" s="101" t="s">
        <v>58</v>
      </c>
      <c r="BK59901" s="98" t="s">
        <v>70</v>
      </c>
    </row>
    <row r="59902" spans="17:63" ht="29.25" customHeight="1" x14ac:dyDescent="0.2">
      <c r="Q59902" s="92" t="s">
        <v>50</v>
      </c>
      <c r="BF59902" s="101" t="s">
        <v>58</v>
      </c>
      <c r="BK59902" s="98" t="s">
        <v>70</v>
      </c>
    </row>
    <row r="59903" spans="17:63" ht="29.25" customHeight="1" x14ac:dyDescent="0.2">
      <c r="Q59903" s="92" t="s">
        <v>50</v>
      </c>
      <c r="BF59903" s="101" t="s">
        <v>58</v>
      </c>
      <c r="BK59903" s="98" t="s">
        <v>70</v>
      </c>
    </row>
    <row r="59904" spans="17:63" ht="29.25" customHeight="1" x14ac:dyDescent="0.2">
      <c r="Q59904" s="92" t="s">
        <v>50</v>
      </c>
      <c r="BF59904" s="101" t="s">
        <v>58</v>
      </c>
      <c r="BK59904" s="98" t="s">
        <v>70</v>
      </c>
    </row>
    <row r="59905" spans="17:63" ht="29.25" customHeight="1" x14ac:dyDescent="0.2">
      <c r="Q59905" s="92" t="s">
        <v>50</v>
      </c>
      <c r="BF59905" s="101" t="s">
        <v>58</v>
      </c>
      <c r="BK59905" s="98" t="s">
        <v>70</v>
      </c>
    </row>
    <row r="59906" spans="17:63" ht="29.25" customHeight="1" x14ac:dyDescent="0.2">
      <c r="Q59906" s="92" t="s">
        <v>50</v>
      </c>
      <c r="BF59906" s="101" t="s">
        <v>58</v>
      </c>
      <c r="BK59906" s="98" t="s">
        <v>70</v>
      </c>
    </row>
    <row r="59907" spans="17:63" ht="29.25" customHeight="1" x14ac:dyDescent="0.2">
      <c r="Q59907" s="92" t="s">
        <v>50</v>
      </c>
      <c r="BF59907" s="101" t="s">
        <v>58</v>
      </c>
      <c r="BK59907" s="98" t="s">
        <v>70</v>
      </c>
    </row>
    <row r="59908" spans="17:63" ht="29.25" customHeight="1" x14ac:dyDescent="0.2">
      <c r="Q59908" s="92" t="s">
        <v>50</v>
      </c>
      <c r="BF59908" s="101" t="s">
        <v>58</v>
      </c>
      <c r="BK59908" s="98" t="s">
        <v>70</v>
      </c>
    </row>
    <row r="59909" spans="17:63" ht="29.25" customHeight="1" x14ac:dyDescent="0.2">
      <c r="Q59909" s="92" t="s">
        <v>50</v>
      </c>
      <c r="BF59909" s="101" t="s">
        <v>58</v>
      </c>
      <c r="BK59909" s="98" t="s">
        <v>70</v>
      </c>
    </row>
    <row r="59910" spans="17:63" ht="29.25" customHeight="1" x14ac:dyDescent="0.2">
      <c r="Q59910" s="92" t="s">
        <v>50</v>
      </c>
      <c r="BF59910" s="101" t="s">
        <v>58</v>
      </c>
      <c r="BK59910" s="98" t="s">
        <v>70</v>
      </c>
    </row>
    <row r="59911" spans="17:63" ht="29.25" customHeight="1" x14ac:dyDescent="0.2">
      <c r="Q59911" s="92" t="s">
        <v>50</v>
      </c>
      <c r="BF59911" s="101" t="s">
        <v>58</v>
      </c>
      <c r="BK59911" s="98" t="s">
        <v>70</v>
      </c>
    </row>
    <row r="59912" spans="17:63" ht="29.25" customHeight="1" x14ac:dyDescent="0.2">
      <c r="Q59912" s="92" t="s">
        <v>50</v>
      </c>
      <c r="BF59912" s="101" t="s">
        <v>58</v>
      </c>
      <c r="BK59912" s="98" t="s">
        <v>70</v>
      </c>
    </row>
    <row r="59913" spans="17:63" ht="29.25" customHeight="1" x14ac:dyDescent="0.2">
      <c r="Q59913" s="92" t="s">
        <v>50</v>
      </c>
      <c r="BF59913" s="101" t="s">
        <v>58</v>
      </c>
      <c r="BK59913" s="98" t="s">
        <v>70</v>
      </c>
    </row>
    <row r="59914" spans="17:63" ht="29.25" customHeight="1" x14ac:dyDescent="0.2">
      <c r="Q59914" s="92" t="s">
        <v>50</v>
      </c>
      <c r="BF59914" s="101" t="s">
        <v>58</v>
      </c>
      <c r="BK59914" s="98" t="s">
        <v>70</v>
      </c>
    </row>
    <row r="59915" spans="17:63" ht="29.25" customHeight="1" x14ac:dyDescent="0.2">
      <c r="Q59915" s="92" t="s">
        <v>50</v>
      </c>
      <c r="BF59915" s="101" t="s">
        <v>58</v>
      </c>
      <c r="BK59915" s="98" t="s">
        <v>70</v>
      </c>
    </row>
    <row r="59916" spans="17:63" ht="29.25" customHeight="1" x14ac:dyDescent="0.2">
      <c r="Q59916" s="92" t="s">
        <v>50</v>
      </c>
      <c r="BF59916" s="101" t="s">
        <v>58</v>
      </c>
      <c r="BK59916" s="98" t="s">
        <v>70</v>
      </c>
    </row>
    <row r="59917" spans="17:63" ht="29.25" customHeight="1" x14ac:dyDescent="0.2">
      <c r="Q59917" s="92" t="s">
        <v>50</v>
      </c>
      <c r="BF59917" s="101" t="s">
        <v>58</v>
      </c>
      <c r="BK59917" s="98" t="s">
        <v>70</v>
      </c>
    </row>
    <row r="59918" spans="17:63" ht="29.25" customHeight="1" x14ac:dyDescent="0.2">
      <c r="Q59918" s="92" t="s">
        <v>50</v>
      </c>
      <c r="BF59918" s="101" t="s">
        <v>58</v>
      </c>
      <c r="BK59918" s="98" t="s">
        <v>70</v>
      </c>
    </row>
    <row r="59919" spans="17:63" ht="29.25" customHeight="1" x14ac:dyDescent="0.2">
      <c r="Q59919" s="92" t="s">
        <v>50</v>
      </c>
      <c r="BF59919" s="101" t="s">
        <v>58</v>
      </c>
      <c r="BK59919" s="98" t="s">
        <v>70</v>
      </c>
    </row>
    <row r="59920" spans="17:63" ht="29.25" customHeight="1" x14ac:dyDescent="0.2">
      <c r="Q59920" s="92" t="s">
        <v>50</v>
      </c>
      <c r="BF59920" s="101" t="s">
        <v>58</v>
      </c>
      <c r="BK59920" s="98" t="s">
        <v>70</v>
      </c>
    </row>
    <row r="59921" spans="17:63" ht="29.25" customHeight="1" x14ac:dyDescent="0.2">
      <c r="Q59921" s="92" t="s">
        <v>50</v>
      </c>
      <c r="BF59921" s="101" t="s">
        <v>58</v>
      </c>
      <c r="BK59921" s="98" t="s">
        <v>70</v>
      </c>
    </row>
    <row r="59922" spans="17:63" ht="29.25" customHeight="1" x14ac:dyDescent="0.2">
      <c r="Q59922" s="92" t="s">
        <v>50</v>
      </c>
      <c r="BF59922" s="101" t="s">
        <v>58</v>
      </c>
      <c r="BK59922" s="98" t="s">
        <v>70</v>
      </c>
    </row>
    <row r="59923" spans="17:63" ht="29.25" customHeight="1" x14ac:dyDescent="0.2">
      <c r="Q59923" s="92" t="s">
        <v>50</v>
      </c>
      <c r="BF59923" s="101" t="s">
        <v>58</v>
      </c>
      <c r="BK59923" s="98" t="s">
        <v>70</v>
      </c>
    </row>
    <row r="59924" spans="17:63" ht="29.25" customHeight="1" x14ac:dyDescent="0.2">
      <c r="Q59924" s="92" t="s">
        <v>50</v>
      </c>
      <c r="BF59924" s="101" t="s">
        <v>58</v>
      </c>
      <c r="BK59924" s="98" t="s">
        <v>70</v>
      </c>
    </row>
    <row r="59925" spans="17:63" ht="29.25" customHeight="1" x14ac:dyDescent="0.2">
      <c r="Q59925" s="92" t="s">
        <v>50</v>
      </c>
      <c r="BF59925" s="101" t="s">
        <v>58</v>
      </c>
      <c r="BK59925" s="98" t="s">
        <v>70</v>
      </c>
    </row>
    <row r="59926" spans="17:63" ht="29.25" customHeight="1" x14ac:dyDescent="0.2">
      <c r="Q59926" s="92" t="s">
        <v>50</v>
      </c>
      <c r="BF59926" s="101" t="s">
        <v>58</v>
      </c>
      <c r="BK59926" s="98" t="s">
        <v>70</v>
      </c>
    </row>
    <row r="59927" spans="17:63" ht="29.25" customHeight="1" x14ac:dyDescent="0.2">
      <c r="Q59927" s="92" t="s">
        <v>50</v>
      </c>
      <c r="BF59927" s="101" t="s">
        <v>58</v>
      </c>
      <c r="BK59927" s="98" t="s">
        <v>70</v>
      </c>
    </row>
    <row r="59928" spans="17:63" ht="29.25" customHeight="1" x14ac:dyDescent="0.2">
      <c r="Q59928" s="92" t="s">
        <v>50</v>
      </c>
      <c r="BF59928" s="101" t="s">
        <v>58</v>
      </c>
      <c r="BK59928" s="98" t="s">
        <v>70</v>
      </c>
    </row>
    <row r="59929" spans="17:63" ht="29.25" customHeight="1" x14ac:dyDescent="0.2">
      <c r="Q59929" s="92" t="s">
        <v>50</v>
      </c>
      <c r="BF59929" s="101" t="s">
        <v>58</v>
      </c>
      <c r="BK59929" s="98" t="s">
        <v>70</v>
      </c>
    </row>
    <row r="59930" spans="17:63" ht="29.25" customHeight="1" x14ac:dyDescent="0.2">
      <c r="Q59930" s="92" t="s">
        <v>50</v>
      </c>
      <c r="BF59930" s="101" t="s">
        <v>58</v>
      </c>
      <c r="BK59930" s="98" t="s">
        <v>70</v>
      </c>
    </row>
    <row r="59931" spans="17:63" ht="29.25" customHeight="1" x14ac:dyDescent="0.2">
      <c r="Q59931" s="92" t="s">
        <v>50</v>
      </c>
      <c r="BF59931" s="101" t="s">
        <v>58</v>
      </c>
      <c r="BK59931" s="98" t="s">
        <v>70</v>
      </c>
    </row>
    <row r="59932" spans="17:63" ht="29.25" customHeight="1" x14ac:dyDescent="0.2">
      <c r="Q59932" s="92" t="s">
        <v>50</v>
      </c>
      <c r="BF59932" s="101" t="s">
        <v>58</v>
      </c>
      <c r="BK59932" s="98" t="s">
        <v>70</v>
      </c>
    </row>
    <row r="59933" spans="17:63" ht="29.25" customHeight="1" x14ac:dyDescent="0.2">
      <c r="Q59933" s="92" t="s">
        <v>50</v>
      </c>
      <c r="BF59933" s="101" t="s">
        <v>58</v>
      </c>
      <c r="BK59933" s="98" t="s">
        <v>70</v>
      </c>
    </row>
    <row r="59934" spans="17:63" ht="29.25" customHeight="1" x14ac:dyDescent="0.2">
      <c r="Q59934" s="92" t="s">
        <v>50</v>
      </c>
      <c r="BF59934" s="101" t="s">
        <v>58</v>
      </c>
      <c r="BK59934" s="98" t="s">
        <v>70</v>
      </c>
    </row>
    <row r="59935" spans="17:63" ht="29.25" customHeight="1" x14ac:dyDescent="0.2">
      <c r="Q59935" s="92" t="s">
        <v>50</v>
      </c>
      <c r="BF59935" s="101" t="s">
        <v>58</v>
      </c>
      <c r="BK59935" s="98" t="s">
        <v>70</v>
      </c>
    </row>
    <row r="59936" spans="17:63" ht="29.25" customHeight="1" x14ac:dyDescent="0.2">
      <c r="Q59936" s="92" t="s">
        <v>50</v>
      </c>
      <c r="BF59936" s="101" t="s">
        <v>58</v>
      </c>
      <c r="BK59936" s="98" t="s">
        <v>70</v>
      </c>
    </row>
    <row r="59937" spans="17:63" ht="29.25" customHeight="1" x14ac:dyDescent="0.2">
      <c r="Q59937" s="92" t="s">
        <v>50</v>
      </c>
      <c r="BF59937" s="101" t="s">
        <v>58</v>
      </c>
      <c r="BK59937" s="98" t="s">
        <v>70</v>
      </c>
    </row>
    <row r="59938" spans="17:63" ht="29.25" customHeight="1" x14ac:dyDescent="0.2">
      <c r="Q59938" s="92" t="s">
        <v>50</v>
      </c>
      <c r="BF59938" s="101" t="s">
        <v>58</v>
      </c>
      <c r="BK59938" s="98" t="s">
        <v>70</v>
      </c>
    </row>
    <row r="59939" spans="17:63" ht="29.25" customHeight="1" x14ac:dyDescent="0.2">
      <c r="Q59939" s="92" t="s">
        <v>50</v>
      </c>
      <c r="BF59939" s="101" t="s">
        <v>58</v>
      </c>
      <c r="BK59939" s="98" t="s">
        <v>70</v>
      </c>
    </row>
    <row r="59940" spans="17:63" ht="29.25" customHeight="1" x14ac:dyDescent="0.2">
      <c r="Q59940" s="92" t="s">
        <v>50</v>
      </c>
      <c r="BF59940" s="101" t="s">
        <v>58</v>
      </c>
      <c r="BK59940" s="98" t="s">
        <v>70</v>
      </c>
    </row>
    <row r="59941" spans="17:63" ht="29.25" customHeight="1" x14ac:dyDescent="0.2">
      <c r="Q59941" s="92" t="s">
        <v>50</v>
      </c>
      <c r="BF59941" s="101" t="s">
        <v>58</v>
      </c>
      <c r="BK59941" s="98" t="s">
        <v>70</v>
      </c>
    </row>
    <row r="59942" spans="17:63" ht="29.25" customHeight="1" x14ac:dyDescent="0.2">
      <c r="Q59942" s="92" t="s">
        <v>50</v>
      </c>
      <c r="BF59942" s="101" t="s">
        <v>58</v>
      </c>
      <c r="BK59942" s="98" t="s">
        <v>70</v>
      </c>
    </row>
    <row r="59943" spans="17:63" ht="29.25" customHeight="1" x14ac:dyDescent="0.2">
      <c r="Q59943" s="92" t="s">
        <v>50</v>
      </c>
      <c r="BF59943" s="101" t="s">
        <v>58</v>
      </c>
      <c r="BK59943" s="98" t="s">
        <v>70</v>
      </c>
    </row>
    <row r="59944" spans="17:63" ht="29.25" customHeight="1" x14ac:dyDescent="0.2">
      <c r="Q59944" s="92" t="s">
        <v>50</v>
      </c>
      <c r="BF59944" s="101" t="s">
        <v>58</v>
      </c>
      <c r="BK59944" s="98" t="s">
        <v>70</v>
      </c>
    </row>
    <row r="59945" spans="17:63" ht="29.25" customHeight="1" x14ac:dyDescent="0.2">
      <c r="Q59945" s="92" t="s">
        <v>50</v>
      </c>
      <c r="BF59945" s="101" t="s">
        <v>58</v>
      </c>
      <c r="BK59945" s="98" t="s">
        <v>70</v>
      </c>
    </row>
    <row r="59946" spans="17:63" ht="29.25" customHeight="1" x14ac:dyDescent="0.2">
      <c r="Q59946" s="92" t="s">
        <v>50</v>
      </c>
      <c r="BF59946" s="101" t="s">
        <v>58</v>
      </c>
      <c r="BK59946" s="98" t="s">
        <v>70</v>
      </c>
    </row>
    <row r="59947" spans="17:63" ht="29.25" customHeight="1" x14ac:dyDescent="0.2">
      <c r="Q59947" s="92" t="s">
        <v>50</v>
      </c>
      <c r="BF59947" s="101" t="s">
        <v>58</v>
      </c>
      <c r="BK59947" s="98" t="s">
        <v>70</v>
      </c>
    </row>
    <row r="59948" spans="17:63" ht="29.25" customHeight="1" x14ac:dyDescent="0.2">
      <c r="Q59948" s="92" t="s">
        <v>50</v>
      </c>
      <c r="BF59948" s="101" t="s">
        <v>58</v>
      </c>
      <c r="BK59948" s="98" t="s">
        <v>70</v>
      </c>
    </row>
    <row r="59949" spans="17:63" ht="29.25" customHeight="1" x14ac:dyDescent="0.2">
      <c r="Q59949" s="92" t="s">
        <v>50</v>
      </c>
      <c r="BF59949" s="101" t="s">
        <v>58</v>
      </c>
      <c r="BK59949" s="98" t="s">
        <v>70</v>
      </c>
    </row>
    <row r="59950" spans="17:63" ht="29.25" customHeight="1" x14ac:dyDescent="0.2">
      <c r="Q59950" s="92" t="s">
        <v>50</v>
      </c>
      <c r="BF59950" s="101" t="s">
        <v>58</v>
      </c>
      <c r="BK59950" s="98" t="s">
        <v>70</v>
      </c>
    </row>
    <row r="59951" spans="17:63" ht="29.25" customHeight="1" x14ac:dyDescent="0.2">
      <c r="Q59951" s="92" t="s">
        <v>50</v>
      </c>
      <c r="BF59951" s="101" t="s">
        <v>58</v>
      </c>
      <c r="BK59951" s="98" t="s">
        <v>70</v>
      </c>
    </row>
    <row r="59952" spans="17:63" ht="29.25" customHeight="1" x14ac:dyDescent="0.2">
      <c r="Q59952" s="92" t="s">
        <v>50</v>
      </c>
      <c r="BF59952" s="101" t="s">
        <v>58</v>
      </c>
      <c r="BK59952" s="98" t="s">
        <v>70</v>
      </c>
    </row>
    <row r="59953" spans="17:63" ht="29.25" customHeight="1" x14ac:dyDescent="0.2">
      <c r="Q59953" s="92" t="s">
        <v>50</v>
      </c>
      <c r="BF59953" s="101" t="s">
        <v>58</v>
      </c>
      <c r="BK59953" s="98" t="s">
        <v>70</v>
      </c>
    </row>
    <row r="59954" spans="17:63" ht="29.25" customHeight="1" x14ac:dyDescent="0.2">
      <c r="Q59954" s="92" t="s">
        <v>50</v>
      </c>
      <c r="BF59954" s="101" t="s">
        <v>58</v>
      </c>
      <c r="BK59954" s="98" t="s">
        <v>70</v>
      </c>
    </row>
    <row r="59955" spans="17:63" ht="29.25" customHeight="1" x14ac:dyDescent="0.2">
      <c r="Q59955" s="92" t="s">
        <v>50</v>
      </c>
      <c r="BF59955" s="101" t="s">
        <v>58</v>
      </c>
      <c r="BK59955" s="98" t="s">
        <v>70</v>
      </c>
    </row>
    <row r="59956" spans="17:63" ht="29.25" customHeight="1" x14ac:dyDescent="0.2">
      <c r="Q59956" s="92" t="s">
        <v>50</v>
      </c>
      <c r="BF59956" s="101" t="s">
        <v>58</v>
      </c>
      <c r="BK59956" s="98" t="s">
        <v>70</v>
      </c>
    </row>
    <row r="59957" spans="17:63" ht="29.25" customHeight="1" x14ac:dyDescent="0.2">
      <c r="Q59957" s="92" t="s">
        <v>50</v>
      </c>
      <c r="BF59957" s="101" t="s">
        <v>58</v>
      </c>
      <c r="BK59957" s="98" t="s">
        <v>70</v>
      </c>
    </row>
    <row r="59958" spans="17:63" ht="29.25" customHeight="1" x14ac:dyDescent="0.2">
      <c r="Q59958" s="92" t="s">
        <v>50</v>
      </c>
      <c r="BF59958" s="101" t="s">
        <v>58</v>
      </c>
      <c r="BK59958" s="98" t="s">
        <v>70</v>
      </c>
    </row>
    <row r="59959" spans="17:63" ht="29.25" customHeight="1" x14ac:dyDescent="0.2">
      <c r="Q59959" s="92" t="s">
        <v>50</v>
      </c>
      <c r="BF59959" s="101" t="s">
        <v>58</v>
      </c>
      <c r="BK59959" s="98" t="s">
        <v>70</v>
      </c>
    </row>
    <row r="59960" spans="17:63" ht="29.25" customHeight="1" x14ac:dyDescent="0.2">
      <c r="Q59960" s="92" t="s">
        <v>50</v>
      </c>
      <c r="BF59960" s="101" t="s">
        <v>58</v>
      </c>
      <c r="BK59960" s="98" t="s">
        <v>70</v>
      </c>
    </row>
    <row r="59961" spans="17:63" ht="29.25" customHeight="1" x14ac:dyDescent="0.2">
      <c r="Q59961" s="92" t="s">
        <v>50</v>
      </c>
      <c r="BF59961" s="101" t="s">
        <v>58</v>
      </c>
      <c r="BK59961" s="98" t="s">
        <v>70</v>
      </c>
    </row>
    <row r="59962" spans="17:63" ht="29.25" customHeight="1" x14ac:dyDescent="0.2">
      <c r="Q59962" s="92" t="s">
        <v>50</v>
      </c>
      <c r="BF59962" s="101" t="s">
        <v>58</v>
      </c>
      <c r="BK59962" s="98" t="s">
        <v>70</v>
      </c>
    </row>
    <row r="59963" spans="17:63" ht="29.25" customHeight="1" x14ac:dyDescent="0.2">
      <c r="Q59963" s="92" t="s">
        <v>50</v>
      </c>
      <c r="BF59963" s="101" t="s">
        <v>58</v>
      </c>
      <c r="BK59963" s="98" t="s">
        <v>70</v>
      </c>
    </row>
    <row r="59964" spans="17:63" ht="29.25" customHeight="1" x14ac:dyDescent="0.2">
      <c r="Q59964" s="92" t="s">
        <v>50</v>
      </c>
      <c r="BF59964" s="101" t="s">
        <v>58</v>
      </c>
      <c r="BK59964" s="98" t="s">
        <v>70</v>
      </c>
    </row>
    <row r="59965" spans="17:63" ht="29.25" customHeight="1" x14ac:dyDescent="0.2">
      <c r="Q59965" s="92" t="s">
        <v>50</v>
      </c>
      <c r="BF59965" s="101" t="s">
        <v>58</v>
      </c>
      <c r="BK59965" s="98" t="s">
        <v>70</v>
      </c>
    </row>
    <row r="59966" spans="17:63" ht="29.25" customHeight="1" x14ac:dyDescent="0.2">
      <c r="Q59966" s="92" t="s">
        <v>50</v>
      </c>
      <c r="BF59966" s="101" t="s">
        <v>58</v>
      </c>
      <c r="BK59966" s="98" t="s">
        <v>70</v>
      </c>
    </row>
    <row r="59967" spans="17:63" ht="29.25" customHeight="1" x14ac:dyDescent="0.2">
      <c r="Q59967" s="92" t="s">
        <v>50</v>
      </c>
      <c r="BF59967" s="101" t="s">
        <v>58</v>
      </c>
      <c r="BK59967" s="98" t="s">
        <v>70</v>
      </c>
    </row>
    <row r="59968" spans="17:63" ht="29.25" customHeight="1" x14ac:dyDescent="0.2">
      <c r="Q59968" s="92" t="s">
        <v>50</v>
      </c>
      <c r="BF59968" s="101" t="s">
        <v>58</v>
      </c>
      <c r="BK59968" s="98" t="s">
        <v>70</v>
      </c>
    </row>
    <row r="59969" spans="17:63" ht="29.25" customHeight="1" x14ac:dyDescent="0.2">
      <c r="Q59969" s="92" t="s">
        <v>50</v>
      </c>
      <c r="BF59969" s="101" t="s">
        <v>58</v>
      </c>
      <c r="BK59969" s="98" t="s">
        <v>70</v>
      </c>
    </row>
    <row r="59970" spans="17:63" ht="29.25" customHeight="1" x14ac:dyDescent="0.2">
      <c r="Q59970" s="92" t="s">
        <v>50</v>
      </c>
      <c r="BF59970" s="101" t="s">
        <v>58</v>
      </c>
      <c r="BK59970" s="98" t="s">
        <v>70</v>
      </c>
    </row>
    <row r="59971" spans="17:63" ht="29.25" customHeight="1" x14ac:dyDescent="0.2">
      <c r="Q59971" s="92" t="s">
        <v>50</v>
      </c>
      <c r="BF59971" s="101" t="s">
        <v>58</v>
      </c>
      <c r="BK59971" s="98" t="s">
        <v>70</v>
      </c>
    </row>
    <row r="59972" spans="17:63" ht="29.25" customHeight="1" x14ac:dyDescent="0.2">
      <c r="Q59972" s="92" t="s">
        <v>50</v>
      </c>
      <c r="BF59972" s="101" t="s">
        <v>58</v>
      </c>
      <c r="BK59972" s="98" t="s">
        <v>70</v>
      </c>
    </row>
    <row r="59973" spans="17:63" ht="29.25" customHeight="1" x14ac:dyDescent="0.2">
      <c r="Q59973" s="92" t="s">
        <v>50</v>
      </c>
      <c r="BF59973" s="101" t="s">
        <v>58</v>
      </c>
      <c r="BK59973" s="98" t="s">
        <v>70</v>
      </c>
    </row>
    <row r="59974" spans="17:63" ht="29.25" customHeight="1" x14ac:dyDescent="0.2">
      <c r="Q59974" s="92" t="s">
        <v>50</v>
      </c>
      <c r="BF59974" s="101" t="s">
        <v>58</v>
      </c>
      <c r="BK59974" s="98" t="s">
        <v>70</v>
      </c>
    </row>
    <row r="59975" spans="17:63" ht="29.25" customHeight="1" x14ac:dyDescent="0.2">
      <c r="Q59975" s="92" t="s">
        <v>50</v>
      </c>
      <c r="BF59975" s="101" t="s">
        <v>58</v>
      </c>
      <c r="BK59975" s="98" t="s">
        <v>70</v>
      </c>
    </row>
    <row r="59976" spans="17:63" ht="29.25" customHeight="1" x14ac:dyDescent="0.2">
      <c r="Q59976" s="92" t="s">
        <v>50</v>
      </c>
      <c r="BF59976" s="101" t="s">
        <v>58</v>
      </c>
      <c r="BK59976" s="98" t="s">
        <v>70</v>
      </c>
    </row>
    <row r="59977" spans="17:63" ht="29.25" customHeight="1" x14ac:dyDescent="0.2">
      <c r="Q59977" s="92" t="s">
        <v>50</v>
      </c>
      <c r="BF59977" s="101" t="s">
        <v>58</v>
      </c>
      <c r="BK59977" s="98" t="s">
        <v>70</v>
      </c>
    </row>
    <row r="59978" spans="17:63" ht="29.25" customHeight="1" x14ac:dyDescent="0.2">
      <c r="Q59978" s="92" t="s">
        <v>50</v>
      </c>
      <c r="BF59978" s="101" t="s">
        <v>58</v>
      </c>
      <c r="BK59978" s="98" t="s">
        <v>70</v>
      </c>
    </row>
    <row r="59979" spans="17:63" ht="29.25" customHeight="1" x14ac:dyDescent="0.2">
      <c r="Q59979" s="92" t="s">
        <v>50</v>
      </c>
      <c r="BF59979" s="101" t="s">
        <v>58</v>
      </c>
      <c r="BK59979" s="98" t="s">
        <v>70</v>
      </c>
    </row>
    <row r="59980" spans="17:63" ht="29.25" customHeight="1" x14ac:dyDescent="0.2">
      <c r="Q59980" s="92" t="s">
        <v>50</v>
      </c>
      <c r="BF59980" s="101" t="s">
        <v>58</v>
      </c>
      <c r="BK59980" s="98" t="s">
        <v>70</v>
      </c>
    </row>
    <row r="59981" spans="17:63" ht="29.25" customHeight="1" x14ac:dyDescent="0.2">
      <c r="Q59981" s="92" t="s">
        <v>50</v>
      </c>
      <c r="BF59981" s="101" t="s">
        <v>58</v>
      </c>
      <c r="BK59981" s="98" t="s">
        <v>70</v>
      </c>
    </row>
    <row r="59982" spans="17:63" ht="29.25" customHeight="1" x14ac:dyDescent="0.2">
      <c r="Q59982" s="92" t="s">
        <v>50</v>
      </c>
      <c r="BF59982" s="101" t="s">
        <v>58</v>
      </c>
      <c r="BK59982" s="98" t="s">
        <v>70</v>
      </c>
    </row>
    <row r="59983" spans="17:63" ht="29.25" customHeight="1" x14ac:dyDescent="0.2">
      <c r="Q59983" s="92" t="s">
        <v>50</v>
      </c>
      <c r="BF59983" s="101" t="s">
        <v>58</v>
      </c>
      <c r="BK59983" s="98" t="s">
        <v>70</v>
      </c>
    </row>
    <row r="59984" spans="17:63" ht="29.25" customHeight="1" x14ac:dyDescent="0.2">
      <c r="Q59984" s="92" t="s">
        <v>50</v>
      </c>
      <c r="BF59984" s="101" t="s">
        <v>58</v>
      </c>
      <c r="BK59984" s="98" t="s">
        <v>70</v>
      </c>
    </row>
    <row r="59985" spans="17:63" ht="29.25" customHeight="1" x14ac:dyDescent="0.2">
      <c r="Q59985" s="92" t="s">
        <v>50</v>
      </c>
      <c r="BF59985" s="101" t="s">
        <v>58</v>
      </c>
      <c r="BK59985" s="98" t="s">
        <v>70</v>
      </c>
    </row>
    <row r="59986" spans="17:63" ht="29.25" customHeight="1" x14ac:dyDescent="0.2">
      <c r="Q59986" s="92" t="s">
        <v>50</v>
      </c>
      <c r="BF59986" s="101" t="s">
        <v>58</v>
      </c>
      <c r="BK59986" s="98" t="s">
        <v>70</v>
      </c>
    </row>
    <row r="59987" spans="17:63" ht="29.25" customHeight="1" x14ac:dyDescent="0.2">
      <c r="Q59987" s="92" t="s">
        <v>50</v>
      </c>
      <c r="BF59987" s="101" t="s">
        <v>58</v>
      </c>
      <c r="BK59987" s="98" t="s">
        <v>70</v>
      </c>
    </row>
    <row r="59988" spans="17:63" ht="29.25" customHeight="1" x14ac:dyDescent="0.2">
      <c r="Q59988" s="92" t="s">
        <v>50</v>
      </c>
      <c r="BF59988" s="101" t="s">
        <v>58</v>
      </c>
      <c r="BK59988" s="98" t="s">
        <v>70</v>
      </c>
    </row>
    <row r="59989" spans="17:63" ht="29.25" customHeight="1" x14ac:dyDescent="0.2">
      <c r="Q59989" s="92" t="s">
        <v>50</v>
      </c>
      <c r="BF59989" s="101" t="s">
        <v>58</v>
      </c>
      <c r="BK59989" s="98" t="s">
        <v>70</v>
      </c>
    </row>
    <row r="59990" spans="17:63" ht="29.25" customHeight="1" x14ac:dyDescent="0.2">
      <c r="Q59990" s="92" t="s">
        <v>50</v>
      </c>
      <c r="BF59990" s="101" t="s">
        <v>58</v>
      </c>
      <c r="BK59990" s="98" t="s">
        <v>70</v>
      </c>
    </row>
    <row r="59991" spans="17:63" ht="29.25" customHeight="1" x14ac:dyDescent="0.2">
      <c r="Q59991" s="92" t="s">
        <v>50</v>
      </c>
      <c r="BF59991" s="101" t="s">
        <v>58</v>
      </c>
      <c r="BK59991" s="98" t="s">
        <v>70</v>
      </c>
    </row>
    <row r="59992" spans="17:63" ht="29.25" customHeight="1" x14ac:dyDescent="0.2">
      <c r="Q59992" s="92" t="s">
        <v>50</v>
      </c>
      <c r="BF59992" s="101" t="s">
        <v>58</v>
      </c>
      <c r="BK59992" s="98" t="s">
        <v>70</v>
      </c>
    </row>
    <row r="59993" spans="17:63" ht="29.25" customHeight="1" x14ac:dyDescent="0.2">
      <c r="Q59993" s="92" t="s">
        <v>50</v>
      </c>
      <c r="BF59993" s="101" t="s">
        <v>58</v>
      </c>
      <c r="BK59993" s="98" t="s">
        <v>70</v>
      </c>
    </row>
    <row r="59994" spans="17:63" ht="29.25" customHeight="1" x14ac:dyDescent="0.2">
      <c r="Q59994" s="92" t="s">
        <v>50</v>
      </c>
      <c r="BF59994" s="101" t="s">
        <v>58</v>
      </c>
      <c r="BK59994" s="98" t="s">
        <v>70</v>
      </c>
    </row>
    <row r="59995" spans="17:63" ht="29.25" customHeight="1" x14ac:dyDescent="0.2">
      <c r="Q59995" s="92" t="s">
        <v>50</v>
      </c>
      <c r="BF59995" s="101" t="s">
        <v>58</v>
      </c>
      <c r="BK59995" s="98" t="s">
        <v>70</v>
      </c>
    </row>
    <row r="59996" spans="17:63" ht="29.25" customHeight="1" x14ac:dyDescent="0.2">
      <c r="Q59996" s="92" t="s">
        <v>50</v>
      </c>
      <c r="BF59996" s="101" t="s">
        <v>58</v>
      </c>
      <c r="BK59996" s="98" t="s">
        <v>70</v>
      </c>
    </row>
    <row r="59997" spans="17:63" ht="29.25" customHeight="1" x14ac:dyDescent="0.2">
      <c r="Q59997" s="92" t="s">
        <v>50</v>
      </c>
      <c r="BF59997" s="101" t="s">
        <v>58</v>
      </c>
      <c r="BK59997" s="98" t="s">
        <v>70</v>
      </c>
    </row>
    <row r="59998" spans="17:63" ht="29.25" customHeight="1" x14ac:dyDescent="0.2">
      <c r="Q59998" s="92" t="s">
        <v>50</v>
      </c>
      <c r="BF59998" s="101" t="s">
        <v>58</v>
      </c>
      <c r="BK59998" s="98" t="s">
        <v>70</v>
      </c>
    </row>
    <row r="59999" spans="17:63" ht="29.25" customHeight="1" x14ac:dyDescent="0.2">
      <c r="Q59999" s="92" t="s">
        <v>50</v>
      </c>
      <c r="BF59999" s="101" t="s">
        <v>58</v>
      </c>
      <c r="BK59999" s="98" t="s">
        <v>70</v>
      </c>
    </row>
    <row r="60000" spans="17:63" ht="29.25" customHeight="1" x14ac:dyDescent="0.2">
      <c r="Q60000" s="92" t="s">
        <v>50</v>
      </c>
      <c r="BF60000" s="101" t="s">
        <v>58</v>
      </c>
      <c r="BK60000" s="98" t="s">
        <v>70</v>
      </c>
    </row>
    <row r="60001" spans="17:63" ht="29.25" customHeight="1" x14ac:dyDescent="0.2">
      <c r="Q60001" s="92" t="s">
        <v>50</v>
      </c>
      <c r="BF60001" s="101" t="s">
        <v>58</v>
      </c>
      <c r="BK60001" s="98" t="s">
        <v>70</v>
      </c>
    </row>
    <row r="60002" spans="17:63" ht="29.25" customHeight="1" x14ac:dyDescent="0.2">
      <c r="Q60002" s="92" t="s">
        <v>50</v>
      </c>
      <c r="BF60002" s="101" t="s">
        <v>58</v>
      </c>
      <c r="BK60002" s="98" t="s">
        <v>70</v>
      </c>
    </row>
    <row r="60003" spans="17:63" ht="29.25" customHeight="1" x14ac:dyDescent="0.2">
      <c r="Q60003" s="92" t="s">
        <v>50</v>
      </c>
      <c r="BF60003" s="101" t="s">
        <v>58</v>
      </c>
      <c r="BK60003" s="98" t="s">
        <v>70</v>
      </c>
    </row>
    <row r="60004" spans="17:63" ht="29.25" customHeight="1" x14ac:dyDescent="0.2">
      <c r="Q60004" s="92" t="s">
        <v>50</v>
      </c>
      <c r="BF60004" s="101" t="s">
        <v>58</v>
      </c>
      <c r="BK60004" s="98" t="s">
        <v>70</v>
      </c>
    </row>
    <row r="60005" spans="17:63" ht="29.25" customHeight="1" x14ac:dyDescent="0.2">
      <c r="Q60005" s="92" t="s">
        <v>50</v>
      </c>
      <c r="BF60005" s="101" t="s">
        <v>58</v>
      </c>
      <c r="BK60005" s="98" t="s">
        <v>70</v>
      </c>
    </row>
    <row r="60006" spans="17:63" ht="29.25" customHeight="1" x14ac:dyDescent="0.2">
      <c r="Q60006" s="92" t="s">
        <v>50</v>
      </c>
      <c r="BF60006" s="101" t="s">
        <v>58</v>
      </c>
      <c r="BK60006" s="98" t="s">
        <v>70</v>
      </c>
    </row>
    <row r="60007" spans="17:63" ht="29.25" customHeight="1" x14ac:dyDescent="0.2">
      <c r="Q60007" s="92" t="s">
        <v>50</v>
      </c>
      <c r="BF60007" s="101" t="s">
        <v>58</v>
      </c>
      <c r="BK60007" s="98" t="s">
        <v>70</v>
      </c>
    </row>
    <row r="60008" spans="17:63" ht="29.25" customHeight="1" x14ac:dyDescent="0.2">
      <c r="Q60008" s="92" t="s">
        <v>50</v>
      </c>
      <c r="BF60008" s="101" t="s">
        <v>58</v>
      </c>
      <c r="BK60008" s="98" t="s">
        <v>70</v>
      </c>
    </row>
    <row r="60009" spans="17:63" ht="29.25" customHeight="1" x14ac:dyDescent="0.2">
      <c r="Q60009" s="92" t="s">
        <v>50</v>
      </c>
      <c r="BF60009" s="101" t="s">
        <v>58</v>
      </c>
      <c r="BK60009" s="98" t="s">
        <v>70</v>
      </c>
    </row>
    <row r="60010" spans="17:63" ht="29.25" customHeight="1" x14ac:dyDescent="0.2">
      <c r="Q60010" s="92" t="s">
        <v>50</v>
      </c>
      <c r="BF60010" s="101" t="s">
        <v>58</v>
      </c>
      <c r="BK60010" s="98" t="s">
        <v>70</v>
      </c>
    </row>
    <row r="60011" spans="17:63" ht="29.25" customHeight="1" x14ac:dyDescent="0.2">
      <c r="Q60011" s="92" t="s">
        <v>50</v>
      </c>
      <c r="BF60011" s="101" t="s">
        <v>58</v>
      </c>
      <c r="BK60011" s="98" t="s">
        <v>70</v>
      </c>
    </row>
    <row r="60012" spans="17:63" ht="29.25" customHeight="1" x14ac:dyDescent="0.2">
      <c r="Q60012" s="92" t="s">
        <v>50</v>
      </c>
      <c r="BF60012" s="101" t="s">
        <v>58</v>
      </c>
      <c r="BK60012" s="98" t="s">
        <v>70</v>
      </c>
    </row>
    <row r="60013" spans="17:63" ht="29.25" customHeight="1" x14ac:dyDescent="0.2">
      <c r="Q60013" s="92" t="s">
        <v>50</v>
      </c>
      <c r="BF60013" s="101" t="s">
        <v>58</v>
      </c>
      <c r="BK60013" s="98" t="s">
        <v>70</v>
      </c>
    </row>
    <row r="60014" spans="17:63" ht="29.25" customHeight="1" x14ac:dyDescent="0.2">
      <c r="Q60014" s="92" t="s">
        <v>50</v>
      </c>
      <c r="BF60014" s="101" t="s">
        <v>58</v>
      </c>
      <c r="BK60014" s="98" t="s">
        <v>70</v>
      </c>
    </row>
    <row r="60015" spans="17:63" ht="29.25" customHeight="1" x14ac:dyDescent="0.2">
      <c r="Q60015" s="92" t="s">
        <v>50</v>
      </c>
      <c r="BF60015" s="101" t="s">
        <v>58</v>
      </c>
      <c r="BK60015" s="98" t="s">
        <v>70</v>
      </c>
    </row>
    <row r="60016" spans="17:63" ht="29.25" customHeight="1" x14ac:dyDescent="0.2">
      <c r="Q60016" s="92" t="s">
        <v>50</v>
      </c>
      <c r="BF60016" s="101" t="s">
        <v>58</v>
      </c>
      <c r="BK60016" s="98" t="s">
        <v>70</v>
      </c>
    </row>
    <row r="60017" spans="17:63" ht="29.25" customHeight="1" x14ac:dyDescent="0.2">
      <c r="Q60017" s="92" t="s">
        <v>50</v>
      </c>
      <c r="BF60017" s="101" t="s">
        <v>58</v>
      </c>
      <c r="BK60017" s="98" t="s">
        <v>70</v>
      </c>
    </row>
    <row r="60018" spans="17:63" ht="29.25" customHeight="1" x14ac:dyDescent="0.2">
      <c r="Q60018" s="92" t="s">
        <v>50</v>
      </c>
      <c r="BF60018" s="101" t="s">
        <v>58</v>
      </c>
      <c r="BK60018" s="98" t="s">
        <v>70</v>
      </c>
    </row>
    <row r="60019" spans="17:63" ht="29.25" customHeight="1" x14ac:dyDescent="0.2">
      <c r="Q60019" s="92" t="s">
        <v>50</v>
      </c>
      <c r="BF60019" s="101" t="s">
        <v>58</v>
      </c>
      <c r="BK60019" s="98" t="s">
        <v>70</v>
      </c>
    </row>
    <row r="60020" spans="17:63" ht="29.25" customHeight="1" x14ac:dyDescent="0.2">
      <c r="Q60020" s="92" t="s">
        <v>50</v>
      </c>
      <c r="BF60020" s="101" t="s">
        <v>58</v>
      </c>
      <c r="BK60020" s="98" t="s">
        <v>70</v>
      </c>
    </row>
    <row r="60021" spans="17:63" ht="29.25" customHeight="1" x14ac:dyDescent="0.2">
      <c r="Q60021" s="92" t="s">
        <v>50</v>
      </c>
      <c r="BF60021" s="101" t="s">
        <v>58</v>
      </c>
      <c r="BK60021" s="98" t="s">
        <v>70</v>
      </c>
    </row>
    <row r="60022" spans="17:63" ht="29.25" customHeight="1" x14ac:dyDescent="0.2">
      <c r="Q60022" s="92" t="s">
        <v>50</v>
      </c>
      <c r="BF60022" s="101" t="s">
        <v>58</v>
      </c>
      <c r="BK60022" s="98" t="s">
        <v>70</v>
      </c>
    </row>
    <row r="60023" spans="17:63" ht="29.25" customHeight="1" x14ac:dyDescent="0.2">
      <c r="Q60023" s="92" t="s">
        <v>50</v>
      </c>
      <c r="BF60023" s="101" t="s">
        <v>58</v>
      </c>
      <c r="BK60023" s="98" t="s">
        <v>70</v>
      </c>
    </row>
    <row r="60024" spans="17:63" ht="29.25" customHeight="1" x14ac:dyDescent="0.2">
      <c r="Q60024" s="92" t="s">
        <v>50</v>
      </c>
      <c r="BF60024" s="101" t="s">
        <v>58</v>
      </c>
      <c r="BK60024" s="98" t="s">
        <v>70</v>
      </c>
    </row>
    <row r="60025" spans="17:63" ht="29.25" customHeight="1" x14ac:dyDescent="0.2">
      <c r="Q60025" s="92" t="s">
        <v>50</v>
      </c>
      <c r="BF60025" s="101" t="s">
        <v>58</v>
      </c>
      <c r="BK60025" s="98" t="s">
        <v>70</v>
      </c>
    </row>
    <row r="60026" spans="17:63" ht="29.25" customHeight="1" x14ac:dyDescent="0.2">
      <c r="Q60026" s="92" t="s">
        <v>50</v>
      </c>
      <c r="BF60026" s="101" t="s">
        <v>58</v>
      </c>
      <c r="BK60026" s="98" t="s">
        <v>70</v>
      </c>
    </row>
    <row r="60027" spans="17:63" ht="29.25" customHeight="1" x14ac:dyDescent="0.2">
      <c r="Q60027" s="92" t="s">
        <v>50</v>
      </c>
      <c r="BF60027" s="101" t="s">
        <v>58</v>
      </c>
      <c r="BK60027" s="98" t="s">
        <v>70</v>
      </c>
    </row>
    <row r="60028" spans="17:63" ht="29.25" customHeight="1" x14ac:dyDescent="0.2">
      <c r="Q60028" s="92" t="s">
        <v>50</v>
      </c>
      <c r="BF60028" s="101" t="s">
        <v>58</v>
      </c>
      <c r="BK60028" s="98" t="s">
        <v>70</v>
      </c>
    </row>
    <row r="60029" spans="17:63" ht="29.25" customHeight="1" x14ac:dyDescent="0.2">
      <c r="Q60029" s="92" t="s">
        <v>50</v>
      </c>
      <c r="BF60029" s="101" t="s">
        <v>58</v>
      </c>
      <c r="BK60029" s="98" t="s">
        <v>70</v>
      </c>
    </row>
    <row r="60030" spans="17:63" ht="29.25" customHeight="1" x14ac:dyDescent="0.2">
      <c r="Q60030" s="92" t="s">
        <v>50</v>
      </c>
      <c r="BF60030" s="101" t="s">
        <v>58</v>
      </c>
      <c r="BK60030" s="98" t="s">
        <v>70</v>
      </c>
    </row>
    <row r="60031" spans="17:63" ht="29.25" customHeight="1" x14ac:dyDescent="0.2">
      <c r="Q60031" s="92" t="s">
        <v>50</v>
      </c>
      <c r="BF60031" s="101" t="s">
        <v>58</v>
      </c>
      <c r="BK60031" s="98" t="s">
        <v>70</v>
      </c>
    </row>
    <row r="60032" spans="17:63" ht="29.25" customHeight="1" x14ac:dyDescent="0.2">
      <c r="Q60032" s="92" t="s">
        <v>50</v>
      </c>
      <c r="BF60032" s="101" t="s">
        <v>58</v>
      </c>
      <c r="BK60032" s="98" t="s">
        <v>70</v>
      </c>
    </row>
    <row r="60033" spans="17:63" ht="29.25" customHeight="1" x14ac:dyDescent="0.2">
      <c r="Q60033" s="92" t="s">
        <v>50</v>
      </c>
      <c r="BF60033" s="101" t="s">
        <v>58</v>
      </c>
      <c r="BK60033" s="98" t="s">
        <v>70</v>
      </c>
    </row>
    <row r="60034" spans="17:63" ht="29.25" customHeight="1" x14ac:dyDescent="0.2">
      <c r="Q60034" s="92" t="s">
        <v>50</v>
      </c>
      <c r="BF60034" s="101" t="s">
        <v>58</v>
      </c>
      <c r="BK60034" s="98" t="s">
        <v>70</v>
      </c>
    </row>
    <row r="60035" spans="17:63" ht="29.25" customHeight="1" x14ac:dyDescent="0.2">
      <c r="Q60035" s="92" t="s">
        <v>50</v>
      </c>
      <c r="BF60035" s="101" t="s">
        <v>58</v>
      </c>
      <c r="BK60035" s="98" t="s">
        <v>70</v>
      </c>
    </row>
    <row r="60036" spans="17:63" ht="29.25" customHeight="1" x14ac:dyDescent="0.2">
      <c r="Q60036" s="92" t="s">
        <v>50</v>
      </c>
      <c r="BF60036" s="101" t="s">
        <v>58</v>
      </c>
      <c r="BK60036" s="98" t="s">
        <v>70</v>
      </c>
    </row>
    <row r="60037" spans="17:63" ht="29.25" customHeight="1" x14ac:dyDescent="0.2">
      <c r="Q60037" s="92" t="s">
        <v>50</v>
      </c>
      <c r="BF60037" s="101" t="s">
        <v>58</v>
      </c>
      <c r="BK60037" s="98" t="s">
        <v>70</v>
      </c>
    </row>
    <row r="60038" spans="17:63" ht="29.25" customHeight="1" x14ac:dyDescent="0.2">
      <c r="Q60038" s="92" t="s">
        <v>50</v>
      </c>
      <c r="BF60038" s="101" t="s">
        <v>58</v>
      </c>
      <c r="BK60038" s="98" t="s">
        <v>70</v>
      </c>
    </row>
    <row r="60039" spans="17:63" ht="29.25" customHeight="1" x14ac:dyDescent="0.2">
      <c r="Q60039" s="92" t="s">
        <v>50</v>
      </c>
      <c r="BF60039" s="101" t="s">
        <v>58</v>
      </c>
      <c r="BK60039" s="98" t="s">
        <v>70</v>
      </c>
    </row>
    <row r="60040" spans="17:63" ht="29.25" customHeight="1" x14ac:dyDescent="0.2">
      <c r="Q60040" s="92" t="s">
        <v>50</v>
      </c>
      <c r="BF60040" s="101" t="s">
        <v>58</v>
      </c>
      <c r="BK60040" s="98" t="s">
        <v>70</v>
      </c>
    </row>
    <row r="60041" spans="17:63" ht="29.25" customHeight="1" x14ac:dyDescent="0.2">
      <c r="Q60041" s="92" t="s">
        <v>50</v>
      </c>
      <c r="BF60041" s="101" t="s">
        <v>58</v>
      </c>
      <c r="BK60041" s="98" t="s">
        <v>70</v>
      </c>
    </row>
    <row r="60042" spans="17:63" ht="29.25" customHeight="1" x14ac:dyDescent="0.2">
      <c r="Q60042" s="92" t="s">
        <v>50</v>
      </c>
      <c r="BF60042" s="101" t="s">
        <v>58</v>
      </c>
      <c r="BK60042" s="98" t="s">
        <v>70</v>
      </c>
    </row>
    <row r="60043" spans="17:63" ht="29.25" customHeight="1" x14ac:dyDescent="0.2">
      <c r="Q60043" s="92" t="s">
        <v>50</v>
      </c>
      <c r="BF60043" s="101" t="s">
        <v>58</v>
      </c>
      <c r="BK60043" s="98" t="s">
        <v>70</v>
      </c>
    </row>
    <row r="60044" spans="17:63" ht="29.25" customHeight="1" x14ac:dyDescent="0.2">
      <c r="Q60044" s="92" t="s">
        <v>50</v>
      </c>
      <c r="BF60044" s="101" t="s">
        <v>58</v>
      </c>
      <c r="BK60044" s="98" t="s">
        <v>70</v>
      </c>
    </row>
    <row r="60045" spans="17:63" ht="29.25" customHeight="1" x14ac:dyDescent="0.2">
      <c r="Q60045" s="92" t="s">
        <v>50</v>
      </c>
      <c r="BF60045" s="101" t="s">
        <v>58</v>
      </c>
      <c r="BK60045" s="98" t="s">
        <v>70</v>
      </c>
    </row>
    <row r="60046" spans="17:63" ht="29.25" customHeight="1" x14ac:dyDescent="0.2">
      <c r="Q60046" s="92" t="s">
        <v>50</v>
      </c>
      <c r="BF60046" s="101" t="s">
        <v>58</v>
      </c>
      <c r="BK60046" s="98" t="s">
        <v>70</v>
      </c>
    </row>
    <row r="60047" spans="17:63" ht="29.25" customHeight="1" x14ac:dyDescent="0.2">
      <c r="Q60047" s="92" t="s">
        <v>50</v>
      </c>
      <c r="BF60047" s="101" t="s">
        <v>58</v>
      </c>
      <c r="BK60047" s="98" t="s">
        <v>70</v>
      </c>
    </row>
    <row r="60048" spans="17:63" ht="29.25" customHeight="1" x14ac:dyDescent="0.2">
      <c r="Q60048" s="92" t="s">
        <v>50</v>
      </c>
      <c r="BF60048" s="101" t="s">
        <v>58</v>
      </c>
      <c r="BK60048" s="98" t="s">
        <v>70</v>
      </c>
    </row>
    <row r="60049" spans="17:63" ht="29.25" customHeight="1" x14ac:dyDescent="0.2">
      <c r="Q60049" s="92" t="s">
        <v>50</v>
      </c>
      <c r="BF60049" s="101" t="s">
        <v>58</v>
      </c>
      <c r="BK60049" s="98" t="s">
        <v>70</v>
      </c>
    </row>
    <row r="60050" spans="17:63" ht="29.25" customHeight="1" x14ac:dyDescent="0.2">
      <c r="Q60050" s="92" t="s">
        <v>50</v>
      </c>
      <c r="BF60050" s="101" t="s">
        <v>58</v>
      </c>
      <c r="BK60050" s="98" t="s">
        <v>70</v>
      </c>
    </row>
    <row r="60051" spans="17:63" ht="29.25" customHeight="1" x14ac:dyDescent="0.2">
      <c r="Q60051" s="92" t="s">
        <v>50</v>
      </c>
      <c r="BF60051" s="101" t="s">
        <v>58</v>
      </c>
      <c r="BK60051" s="98" t="s">
        <v>70</v>
      </c>
    </row>
    <row r="60052" spans="17:63" ht="29.25" customHeight="1" x14ac:dyDescent="0.2">
      <c r="Q60052" s="92" t="s">
        <v>50</v>
      </c>
      <c r="BF60052" s="101" t="s">
        <v>58</v>
      </c>
      <c r="BK60052" s="98" t="s">
        <v>70</v>
      </c>
    </row>
    <row r="60053" spans="17:63" ht="29.25" customHeight="1" x14ac:dyDescent="0.2">
      <c r="Q60053" s="92" t="s">
        <v>50</v>
      </c>
      <c r="BF60053" s="101" t="s">
        <v>58</v>
      </c>
      <c r="BK60053" s="98" t="s">
        <v>70</v>
      </c>
    </row>
    <row r="60054" spans="17:63" ht="29.25" customHeight="1" x14ac:dyDescent="0.2">
      <c r="Q60054" s="92" t="s">
        <v>50</v>
      </c>
      <c r="BF60054" s="101" t="s">
        <v>58</v>
      </c>
      <c r="BK60054" s="98" t="s">
        <v>70</v>
      </c>
    </row>
    <row r="60055" spans="17:63" ht="29.25" customHeight="1" x14ac:dyDescent="0.2">
      <c r="Q60055" s="92" t="s">
        <v>50</v>
      </c>
      <c r="BF60055" s="101" t="s">
        <v>58</v>
      </c>
      <c r="BK60055" s="98" t="s">
        <v>70</v>
      </c>
    </row>
    <row r="60056" spans="17:63" ht="29.25" customHeight="1" x14ac:dyDescent="0.2">
      <c r="Q60056" s="92" t="s">
        <v>50</v>
      </c>
      <c r="BF60056" s="101" t="s">
        <v>58</v>
      </c>
      <c r="BK60056" s="98" t="s">
        <v>70</v>
      </c>
    </row>
    <row r="60057" spans="17:63" ht="29.25" customHeight="1" x14ac:dyDescent="0.2">
      <c r="Q60057" s="92" t="s">
        <v>50</v>
      </c>
      <c r="BF60057" s="101" t="s">
        <v>58</v>
      </c>
      <c r="BK60057" s="98" t="s">
        <v>70</v>
      </c>
    </row>
    <row r="60058" spans="17:63" ht="29.25" customHeight="1" x14ac:dyDescent="0.2">
      <c r="Q60058" s="92" t="s">
        <v>50</v>
      </c>
      <c r="BF60058" s="101" t="s">
        <v>58</v>
      </c>
      <c r="BK60058" s="98" t="s">
        <v>70</v>
      </c>
    </row>
    <row r="60059" spans="17:63" ht="29.25" customHeight="1" x14ac:dyDescent="0.2">
      <c r="Q60059" s="92" t="s">
        <v>50</v>
      </c>
      <c r="BF60059" s="101" t="s">
        <v>58</v>
      </c>
      <c r="BK60059" s="98" t="s">
        <v>70</v>
      </c>
    </row>
    <row r="60060" spans="17:63" ht="29.25" customHeight="1" x14ac:dyDescent="0.2">
      <c r="Q60060" s="92" t="s">
        <v>50</v>
      </c>
      <c r="BF60060" s="101" t="s">
        <v>58</v>
      </c>
      <c r="BK60060" s="98" t="s">
        <v>70</v>
      </c>
    </row>
    <row r="60061" spans="17:63" ht="29.25" customHeight="1" x14ac:dyDescent="0.2">
      <c r="Q60061" s="92" t="s">
        <v>50</v>
      </c>
      <c r="BF60061" s="101" t="s">
        <v>58</v>
      </c>
      <c r="BK60061" s="98" t="s">
        <v>70</v>
      </c>
    </row>
    <row r="60062" spans="17:63" ht="29.25" customHeight="1" x14ac:dyDescent="0.2">
      <c r="Q60062" s="92" t="s">
        <v>50</v>
      </c>
      <c r="BF60062" s="101" t="s">
        <v>58</v>
      </c>
      <c r="BK60062" s="98" t="s">
        <v>70</v>
      </c>
    </row>
    <row r="60063" spans="17:63" ht="29.25" customHeight="1" x14ac:dyDescent="0.2">
      <c r="Q60063" s="92" t="s">
        <v>50</v>
      </c>
      <c r="BF60063" s="101" t="s">
        <v>58</v>
      </c>
      <c r="BK60063" s="98" t="s">
        <v>70</v>
      </c>
    </row>
    <row r="60064" spans="17:63" ht="29.25" customHeight="1" x14ac:dyDescent="0.2">
      <c r="Q60064" s="92" t="s">
        <v>50</v>
      </c>
      <c r="BF60064" s="101" t="s">
        <v>58</v>
      </c>
      <c r="BK60064" s="98" t="s">
        <v>70</v>
      </c>
    </row>
    <row r="60065" spans="17:63" ht="29.25" customHeight="1" x14ac:dyDescent="0.2">
      <c r="Q60065" s="92" t="s">
        <v>50</v>
      </c>
      <c r="BF60065" s="101" t="s">
        <v>58</v>
      </c>
      <c r="BK60065" s="98" t="s">
        <v>70</v>
      </c>
    </row>
    <row r="60066" spans="17:63" ht="29.25" customHeight="1" x14ac:dyDescent="0.2">
      <c r="Q60066" s="92" t="s">
        <v>50</v>
      </c>
      <c r="BF60066" s="101" t="s">
        <v>58</v>
      </c>
      <c r="BK60066" s="98" t="s">
        <v>70</v>
      </c>
    </row>
    <row r="60067" spans="17:63" ht="29.25" customHeight="1" x14ac:dyDescent="0.2">
      <c r="Q60067" s="92" t="s">
        <v>50</v>
      </c>
      <c r="BF60067" s="101" t="s">
        <v>58</v>
      </c>
      <c r="BK60067" s="98" t="s">
        <v>70</v>
      </c>
    </row>
    <row r="60068" spans="17:63" ht="29.25" customHeight="1" x14ac:dyDescent="0.2">
      <c r="Q60068" s="92" t="s">
        <v>50</v>
      </c>
      <c r="BF60068" s="101" t="s">
        <v>58</v>
      </c>
      <c r="BK60068" s="98" t="s">
        <v>70</v>
      </c>
    </row>
    <row r="60069" spans="17:63" ht="29.25" customHeight="1" x14ac:dyDescent="0.2">
      <c r="Q60069" s="92" t="s">
        <v>50</v>
      </c>
      <c r="BF60069" s="101" t="s">
        <v>58</v>
      </c>
      <c r="BK60069" s="98" t="s">
        <v>70</v>
      </c>
    </row>
    <row r="60070" spans="17:63" ht="29.25" customHeight="1" x14ac:dyDescent="0.2">
      <c r="Q60070" s="92" t="s">
        <v>50</v>
      </c>
      <c r="BF60070" s="101" t="s">
        <v>58</v>
      </c>
      <c r="BK60070" s="98" t="s">
        <v>70</v>
      </c>
    </row>
    <row r="60071" spans="17:63" ht="29.25" customHeight="1" x14ac:dyDescent="0.2">
      <c r="Q60071" s="92" t="s">
        <v>50</v>
      </c>
      <c r="BF60071" s="101" t="s">
        <v>58</v>
      </c>
      <c r="BK60071" s="98" t="s">
        <v>70</v>
      </c>
    </row>
    <row r="60072" spans="17:63" ht="29.25" customHeight="1" x14ac:dyDescent="0.2">
      <c r="Q60072" s="92" t="s">
        <v>50</v>
      </c>
      <c r="BF60072" s="101" t="s">
        <v>58</v>
      </c>
      <c r="BK60072" s="98" t="s">
        <v>70</v>
      </c>
    </row>
    <row r="60073" spans="17:63" ht="29.25" customHeight="1" x14ac:dyDescent="0.2">
      <c r="Q60073" s="92" t="s">
        <v>50</v>
      </c>
      <c r="BF60073" s="101" t="s">
        <v>58</v>
      </c>
      <c r="BK60073" s="98" t="s">
        <v>70</v>
      </c>
    </row>
    <row r="60074" spans="17:63" ht="29.25" customHeight="1" x14ac:dyDescent="0.2">
      <c r="Q60074" s="92" t="s">
        <v>50</v>
      </c>
      <c r="BF60074" s="101" t="s">
        <v>58</v>
      </c>
      <c r="BK60074" s="98" t="s">
        <v>70</v>
      </c>
    </row>
    <row r="60075" spans="17:63" ht="29.25" customHeight="1" x14ac:dyDescent="0.2">
      <c r="Q60075" s="92" t="s">
        <v>50</v>
      </c>
      <c r="BF60075" s="101" t="s">
        <v>58</v>
      </c>
      <c r="BK60075" s="98" t="s">
        <v>70</v>
      </c>
    </row>
    <row r="60076" spans="17:63" ht="29.25" customHeight="1" x14ac:dyDescent="0.2">
      <c r="Q60076" s="92" t="s">
        <v>50</v>
      </c>
      <c r="BF60076" s="101" t="s">
        <v>58</v>
      </c>
      <c r="BK60076" s="98" t="s">
        <v>70</v>
      </c>
    </row>
    <row r="60077" spans="17:63" ht="29.25" customHeight="1" x14ac:dyDescent="0.2">
      <c r="Q60077" s="92" t="s">
        <v>50</v>
      </c>
      <c r="BF60077" s="101" t="s">
        <v>58</v>
      </c>
      <c r="BK60077" s="98" t="s">
        <v>70</v>
      </c>
    </row>
    <row r="60078" spans="17:63" ht="29.25" customHeight="1" x14ac:dyDescent="0.2">
      <c r="Q60078" s="92" t="s">
        <v>50</v>
      </c>
      <c r="BF60078" s="101" t="s">
        <v>58</v>
      </c>
      <c r="BK60078" s="98" t="s">
        <v>70</v>
      </c>
    </row>
    <row r="60079" spans="17:63" ht="29.25" customHeight="1" x14ac:dyDescent="0.2">
      <c r="Q60079" s="92" t="s">
        <v>50</v>
      </c>
      <c r="BF60079" s="101" t="s">
        <v>58</v>
      </c>
      <c r="BK60079" s="98" t="s">
        <v>70</v>
      </c>
    </row>
    <row r="60080" spans="17:63" ht="29.25" customHeight="1" x14ac:dyDescent="0.2">
      <c r="Q60080" s="92" t="s">
        <v>50</v>
      </c>
      <c r="BF60080" s="101" t="s">
        <v>58</v>
      </c>
      <c r="BK60080" s="98" t="s">
        <v>70</v>
      </c>
    </row>
    <row r="60081" spans="17:63" ht="29.25" customHeight="1" x14ac:dyDescent="0.2">
      <c r="Q60081" s="92" t="s">
        <v>50</v>
      </c>
      <c r="BF60081" s="101" t="s">
        <v>58</v>
      </c>
      <c r="BK60081" s="98" t="s">
        <v>70</v>
      </c>
    </row>
    <row r="60082" spans="17:63" ht="29.25" customHeight="1" x14ac:dyDescent="0.2">
      <c r="Q60082" s="92" t="s">
        <v>50</v>
      </c>
      <c r="BF60082" s="101" t="s">
        <v>58</v>
      </c>
      <c r="BK60082" s="98" t="s">
        <v>70</v>
      </c>
    </row>
    <row r="60083" spans="17:63" ht="29.25" customHeight="1" x14ac:dyDescent="0.2">
      <c r="Q60083" s="92" t="s">
        <v>50</v>
      </c>
      <c r="BF60083" s="101" t="s">
        <v>58</v>
      </c>
      <c r="BK60083" s="98" t="s">
        <v>70</v>
      </c>
    </row>
    <row r="60084" spans="17:63" ht="29.25" customHeight="1" x14ac:dyDescent="0.2">
      <c r="Q60084" s="92" t="s">
        <v>50</v>
      </c>
      <c r="BF60084" s="101" t="s">
        <v>58</v>
      </c>
      <c r="BK60084" s="98" t="s">
        <v>70</v>
      </c>
    </row>
    <row r="60085" spans="17:63" ht="29.25" customHeight="1" x14ac:dyDescent="0.2">
      <c r="Q60085" s="92" t="s">
        <v>50</v>
      </c>
      <c r="BF60085" s="101" t="s">
        <v>58</v>
      </c>
      <c r="BK60085" s="98" t="s">
        <v>70</v>
      </c>
    </row>
    <row r="60086" spans="17:63" ht="29.25" customHeight="1" x14ac:dyDescent="0.2">
      <c r="Q60086" s="92" t="s">
        <v>50</v>
      </c>
      <c r="BF60086" s="101" t="s">
        <v>58</v>
      </c>
      <c r="BK60086" s="98" t="s">
        <v>70</v>
      </c>
    </row>
    <row r="60087" spans="17:63" ht="29.25" customHeight="1" x14ac:dyDescent="0.2">
      <c r="Q60087" s="92" t="s">
        <v>50</v>
      </c>
      <c r="BF60087" s="101" t="s">
        <v>58</v>
      </c>
      <c r="BK60087" s="98" t="s">
        <v>70</v>
      </c>
    </row>
    <row r="60088" spans="17:63" ht="29.25" customHeight="1" x14ac:dyDescent="0.2">
      <c r="Q60088" s="92" t="s">
        <v>50</v>
      </c>
      <c r="BF60088" s="101" t="s">
        <v>58</v>
      </c>
      <c r="BK60088" s="98" t="s">
        <v>70</v>
      </c>
    </row>
    <row r="60089" spans="17:63" ht="29.25" customHeight="1" x14ac:dyDescent="0.2">
      <c r="Q60089" s="92" t="s">
        <v>50</v>
      </c>
      <c r="BF60089" s="101" t="s">
        <v>58</v>
      </c>
      <c r="BK60089" s="98" t="s">
        <v>70</v>
      </c>
    </row>
    <row r="60090" spans="17:63" ht="29.25" customHeight="1" x14ac:dyDescent="0.2">
      <c r="Q60090" s="92" t="s">
        <v>50</v>
      </c>
      <c r="BF60090" s="101" t="s">
        <v>58</v>
      </c>
      <c r="BK60090" s="98" t="s">
        <v>70</v>
      </c>
    </row>
    <row r="60091" spans="17:63" ht="29.25" customHeight="1" x14ac:dyDescent="0.2">
      <c r="Q60091" s="92" t="s">
        <v>50</v>
      </c>
      <c r="BF60091" s="101" t="s">
        <v>58</v>
      </c>
      <c r="BK60091" s="98" t="s">
        <v>70</v>
      </c>
    </row>
    <row r="60092" spans="17:63" ht="29.25" customHeight="1" x14ac:dyDescent="0.2">
      <c r="Q60092" s="92" t="s">
        <v>50</v>
      </c>
      <c r="BF60092" s="101" t="s">
        <v>58</v>
      </c>
      <c r="BK60092" s="98" t="s">
        <v>70</v>
      </c>
    </row>
    <row r="60093" spans="17:63" ht="29.25" customHeight="1" x14ac:dyDescent="0.2">
      <c r="Q60093" s="92" t="s">
        <v>50</v>
      </c>
      <c r="BF60093" s="101" t="s">
        <v>58</v>
      </c>
      <c r="BK60093" s="98" t="s">
        <v>70</v>
      </c>
    </row>
    <row r="60094" spans="17:63" ht="29.25" customHeight="1" x14ac:dyDescent="0.2">
      <c r="Q60094" s="92" t="s">
        <v>50</v>
      </c>
      <c r="BF60094" s="101" t="s">
        <v>58</v>
      </c>
      <c r="BK60094" s="98" t="s">
        <v>70</v>
      </c>
    </row>
    <row r="60095" spans="17:63" ht="29.25" customHeight="1" x14ac:dyDescent="0.2">
      <c r="Q60095" s="92" t="s">
        <v>50</v>
      </c>
      <c r="BF60095" s="101" t="s">
        <v>58</v>
      </c>
      <c r="BK60095" s="98" t="s">
        <v>70</v>
      </c>
    </row>
    <row r="60096" spans="17:63" ht="29.25" customHeight="1" x14ac:dyDescent="0.2">
      <c r="Q60096" s="92" t="s">
        <v>50</v>
      </c>
      <c r="BF60096" s="101" t="s">
        <v>58</v>
      </c>
      <c r="BK60096" s="98" t="s">
        <v>70</v>
      </c>
    </row>
    <row r="60097" spans="17:63" ht="29.25" customHeight="1" x14ac:dyDescent="0.2">
      <c r="Q60097" s="92" t="s">
        <v>50</v>
      </c>
      <c r="BF60097" s="101" t="s">
        <v>58</v>
      </c>
      <c r="BK60097" s="98" t="s">
        <v>70</v>
      </c>
    </row>
    <row r="60098" spans="17:63" ht="29.25" customHeight="1" x14ac:dyDescent="0.2">
      <c r="Q60098" s="92" t="s">
        <v>50</v>
      </c>
      <c r="BF60098" s="101" t="s">
        <v>58</v>
      </c>
      <c r="BK60098" s="98" t="s">
        <v>70</v>
      </c>
    </row>
    <row r="60099" spans="17:63" ht="29.25" customHeight="1" x14ac:dyDescent="0.2">
      <c r="Q60099" s="92" t="s">
        <v>50</v>
      </c>
      <c r="BF60099" s="101" t="s">
        <v>58</v>
      </c>
      <c r="BK60099" s="98" t="s">
        <v>70</v>
      </c>
    </row>
    <row r="60100" spans="17:63" ht="29.25" customHeight="1" x14ac:dyDescent="0.2">
      <c r="Q60100" s="92" t="s">
        <v>50</v>
      </c>
      <c r="BF60100" s="101" t="s">
        <v>58</v>
      </c>
      <c r="BK60100" s="98" t="s">
        <v>70</v>
      </c>
    </row>
    <row r="60101" spans="17:63" ht="29.25" customHeight="1" x14ac:dyDescent="0.2">
      <c r="Q60101" s="92" t="s">
        <v>50</v>
      </c>
      <c r="BF60101" s="101" t="s">
        <v>58</v>
      </c>
      <c r="BK60101" s="98" t="s">
        <v>70</v>
      </c>
    </row>
    <row r="60102" spans="17:63" ht="29.25" customHeight="1" x14ac:dyDescent="0.2">
      <c r="Q60102" s="92" t="s">
        <v>50</v>
      </c>
      <c r="BF60102" s="101" t="s">
        <v>58</v>
      </c>
      <c r="BK60102" s="98" t="s">
        <v>70</v>
      </c>
    </row>
    <row r="60103" spans="17:63" ht="29.25" customHeight="1" x14ac:dyDescent="0.2">
      <c r="Q60103" s="92" t="s">
        <v>50</v>
      </c>
      <c r="BF60103" s="101" t="s">
        <v>58</v>
      </c>
      <c r="BK60103" s="98" t="s">
        <v>70</v>
      </c>
    </row>
    <row r="60104" spans="17:63" ht="29.25" customHeight="1" x14ac:dyDescent="0.2">
      <c r="Q60104" s="92" t="s">
        <v>50</v>
      </c>
      <c r="BF60104" s="101" t="s">
        <v>58</v>
      </c>
      <c r="BK60104" s="98" t="s">
        <v>70</v>
      </c>
    </row>
    <row r="60105" spans="17:63" ht="29.25" customHeight="1" x14ac:dyDescent="0.2">
      <c r="Q60105" s="92" t="s">
        <v>50</v>
      </c>
      <c r="BF60105" s="101" t="s">
        <v>58</v>
      </c>
      <c r="BK60105" s="98" t="s">
        <v>70</v>
      </c>
    </row>
    <row r="60106" spans="17:63" ht="29.25" customHeight="1" x14ac:dyDescent="0.2">
      <c r="Q60106" s="92" t="s">
        <v>50</v>
      </c>
      <c r="BF60106" s="101" t="s">
        <v>58</v>
      </c>
      <c r="BK60106" s="98" t="s">
        <v>70</v>
      </c>
    </row>
    <row r="60107" spans="17:63" ht="29.25" customHeight="1" x14ac:dyDescent="0.2">
      <c r="Q60107" s="92" t="s">
        <v>50</v>
      </c>
      <c r="BF60107" s="101" t="s">
        <v>58</v>
      </c>
      <c r="BK60107" s="98" t="s">
        <v>70</v>
      </c>
    </row>
    <row r="60108" spans="17:63" ht="29.25" customHeight="1" x14ac:dyDescent="0.2">
      <c r="Q60108" s="92" t="s">
        <v>50</v>
      </c>
      <c r="BF60108" s="101" t="s">
        <v>58</v>
      </c>
      <c r="BK60108" s="98" t="s">
        <v>70</v>
      </c>
    </row>
    <row r="60109" spans="17:63" ht="29.25" customHeight="1" x14ac:dyDescent="0.2">
      <c r="Q60109" s="92" t="s">
        <v>50</v>
      </c>
      <c r="BF60109" s="101" t="s">
        <v>58</v>
      </c>
      <c r="BK60109" s="98" t="s">
        <v>70</v>
      </c>
    </row>
    <row r="60110" spans="17:63" ht="29.25" customHeight="1" x14ac:dyDescent="0.2">
      <c r="Q60110" s="92" t="s">
        <v>50</v>
      </c>
      <c r="BF60110" s="101" t="s">
        <v>58</v>
      </c>
      <c r="BK60110" s="98" t="s">
        <v>70</v>
      </c>
    </row>
    <row r="60111" spans="17:63" ht="29.25" customHeight="1" x14ac:dyDescent="0.2">
      <c r="Q60111" s="92" t="s">
        <v>50</v>
      </c>
      <c r="BF60111" s="101" t="s">
        <v>58</v>
      </c>
      <c r="BK60111" s="98" t="s">
        <v>70</v>
      </c>
    </row>
    <row r="60112" spans="17:63" ht="29.25" customHeight="1" x14ac:dyDescent="0.2">
      <c r="Q60112" s="92" t="s">
        <v>50</v>
      </c>
      <c r="BF60112" s="101" t="s">
        <v>58</v>
      </c>
      <c r="BK60112" s="98" t="s">
        <v>70</v>
      </c>
    </row>
    <row r="60113" spans="17:63" ht="29.25" customHeight="1" x14ac:dyDescent="0.2">
      <c r="Q60113" s="92" t="s">
        <v>50</v>
      </c>
      <c r="BF60113" s="101" t="s">
        <v>58</v>
      </c>
      <c r="BK60113" s="98" t="s">
        <v>70</v>
      </c>
    </row>
    <row r="60114" spans="17:63" ht="29.25" customHeight="1" x14ac:dyDescent="0.2">
      <c r="Q60114" s="92" t="s">
        <v>50</v>
      </c>
      <c r="BF60114" s="101" t="s">
        <v>58</v>
      </c>
      <c r="BK60114" s="98" t="s">
        <v>70</v>
      </c>
    </row>
    <row r="60115" spans="17:63" ht="29.25" customHeight="1" x14ac:dyDescent="0.2">
      <c r="Q60115" s="92" t="s">
        <v>50</v>
      </c>
      <c r="BF60115" s="101" t="s">
        <v>58</v>
      </c>
      <c r="BK60115" s="98" t="s">
        <v>70</v>
      </c>
    </row>
    <row r="60116" spans="17:63" ht="29.25" customHeight="1" x14ac:dyDescent="0.2">
      <c r="Q60116" s="92" t="s">
        <v>50</v>
      </c>
      <c r="BF60116" s="101" t="s">
        <v>58</v>
      </c>
      <c r="BK60116" s="98" t="s">
        <v>70</v>
      </c>
    </row>
    <row r="60117" spans="17:63" ht="29.25" customHeight="1" x14ac:dyDescent="0.2">
      <c r="Q60117" s="92" t="s">
        <v>50</v>
      </c>
      <c r="BF60117" s="101" t="s">
        <v>58</v>
      </c>
      <c r="BK60117" s="98" t="s">
        <v>70</v>
      </c>
    </row>
    <row r="60118" spans="17:63" ht="29.25" customHeight="1" x14ac:dyDescent="0.2">
      <c r="Q60118" s="92" t="s">
        <v>50</v>
      </c>
      <c r="BF60118" s="101" t="s">
        <v>58</v>
      </c>
      <c r="BK60118" s="98" t="s">
        <v>70</v>
      </c>
    </row>
    <row r="60119" spans="17:63" ht="29.25" customHeight="1" x14ac:dyDescent="0.2">
      <c r="Q60119" s="92" t="s">
        <v>50</v>
      </c>
      <c r="BF60119" s="101" t="s">
        <v>58</v>
      </c>
      <c r="BK60119" s="98" t="s">
        <v>70</v>
      </c>
    </row>
    <row r="60120" spans="17:63" ht="29.25" customHeight="1" x14ac:dyDescent="0.2">
      <c r="Q60120" s="92" t="s">
        <v>50</v>
      </c>
      <c r="BF60120" s="101" t="s">
        <v>58</v>
      </c>
      <c r="BK60120" s="98" t="s">
        <v>70</v>
      </c>
    </row>
    <row r="60121" spans="17:63" ht="29.25" customHeight="1" x14ac:dyDescent="0.2">
      <c r="Q60121" s="92" t="s">
        <v>50</v>
      </c>
      <c r="BF60121" s="101" t="s">
        <v>58</v>
      </c>
      <c r="BK60121" s="98" t="s">
        <v>70</v>
      </c>
    </row>
    <row r="60122" spans="17:63" ht="29.25" customHeight="1" x14ac:dyDescent="0.2">
      <c r="Q60122" s="92" t="s">
        <v>50</v>
      </c>
      <c r="BF60122" s="101" t="s">
        <v>58</v>
      </c>
      <c r="BK60122" s="98" t="s">
        <v>70</v>
      </c>
    </row>
    <row r="60123" spans="17:63" ht="29.25" customHeight="1" x14ac:dyDescent="0.2">
      <c r="Q60123" s="92" t="s">
        <v>50</v>
      </c>
      <c r="BF60123" s="101" t="s">
        <v>58</v>
      </c>
      <c r="BK60123" s="98" t="s">
        <v>70</v>
      </c>
    </row>
    <row r="60124" spans="17:63" ht="29.25" customHeight="1" x14ac:dyDescent="0.2">
      <c r="Q60124" s="92" t="s">
        <v>50</v>
      </c>
      <c r="BF60124" s="101" t="s">
        <v>58</v>
      </c>
      <c r="BK60124" s="98" t="s">
        <v>70</v>
      </c>
    </row>
    <row r="60125" spans="17:63" ht="29.25" customHeight="1" x14ac:dyDescent="0.2">
      <c r="Q60125" s="92" t="s">
        <v>50</v>
      </c>
      <c r="BF60125" s="101" t="s">
        <v>58</v>
      </c>
      <c r="BK60125" s="98" t="s">
        <v>70</v>
      </c>
    </row>
    <row r="60126" spans="17:63" ht="29.25" customHeight="1" x14ac:dyDescent="0.2">
      <c r="Q60126" s="92" t="s">
        <v>50</v>
      </c>
      <c r="BF60126" s="101" t="s">
        <v>58</v>
      </c>
      <c r="BK60126" s="98" t="s">
        <v>70</v>
      </c>
    </row>
    <row r="60127" spans="17:63" ht="29.25" customHeight="1" x14ac:dyDescent="0.2">
      <c r="Q60127" s="92" t="s">
        <v>50</v>
      </c>
      <c r="BF60127" s="101" t="s">
        <v>58</v>
      </c>
      <c r="BK60127" s="98" t="s">
        <v>70</v>
      </c>
    </row>
    <row r="60128" spans="17:63" ht="29.25" customHeight="1" x14ac:dyDescent="0.2">
      <c r="Q60128" s="92" t="s">
        <v>50</v>
      </c>
      <c r="BF60128" s="101" t="s">
        <v>58</v>
      </c>
      <c r="BK60128" s="98" t="s">
        <v>70</v>
      </c>
    </row>
    <row r="60129" spans="17:63" ht="29.25" customHeight="1" x14ac:dyDescent="0.2">
      <c r="Q60129" s="92" t="s">
        <v>50</v>
      </c>
      <c r="BF60129" s="101" t="s">
        <v>58</v>
      </c>
      <c r="BK60129" s="98" t="s">
        <v>70</v>
      </c>
    </row>
    <row r="60130" spans="17:63" ht="29.25" customHeight="1" x14ac:dyDescent="0.2">
      <c r="Q60130" s="92" t="s">
        <v>50</v>
      </c>
      <c r="BF60130" s="101" t="s">
        <v>58</v>
      </c>
      <c r="BK60130" s="98" t="s">
        <v>70</v>
      </c>
    </row>
    <row r="60131" spans="17:63" ht="29.25" customHeight="1" x14ac:dyDescent="0.2">
      <c r="Q60131" s="92" t="s">
        <v>50</v>
      </c>
      <c r="BF60131" s="101" t="s">
        <v>58</v>
      </c>
      <c r="BK60131" s="98" t="s">
        <v>70</v>
      </c>
    </row>
    <row r="60132" spans="17:63" ht="29.25" customHeight="1" x14ac:dyDescent="0.2">
      <c r="Q60132" s="92" t="s">
        <v>50</v>
      </c>
      <c r="BF60132" s="101" t="s">
        <v>58</v>
      </c>
      <c r="BK60132" s="98" t="s">
        <v>70</v>
      </c>
    </row>
    <row r="60133" spans="17:63" ht="29.25" customHeight="1" x14ac:dyDescent="0.2">
      <c r="Q60133" s="92" t="s">
        <v>50</v>
      </c>
      <c r="BF60133" s="101" t="s">
        <v>58</v>
      </c>
      <c r="BK60133" s="98" t="s">
        <v>70</v>
      </c>
    </row>
    <row r="60134" spans="17:63" ht="29.25" customHeight="1" x14ac:dyDescent="0.2">
      <c r="Q60134" s="92" t="s">
        <v>50</v>
      </c>
      <c r="BF60134" s="101" t="s">
        <v>58</v>
      </c>
      <c r="BK60134" s="98" t="s">
        <v>70</v>
      </c>
    </row>
    <row r="60135" spans="17:63" ht="29.25" customHeight="1" x14ac:dyDescent="0.2">
      <c r="Q60135" s="92" t="s">
        <v>50</v>
      </c>
      <c r="BF60135" s="101" t="s">
        <v>58</v>
      </c>
      <c r="BK60135" s="98" t="s">
        <v>70</v>
      </c>
    </row>
    <row r="60136" spans="17:63" ht="29.25" customHeight="1" x14ac:dyDescent="0.2">
      <c r="Q60136" s="92" t="s">
        <v>50</v>
      </c>
      <c r="BF60136" s="101" t="s">
        <v>58</v>
      </c>
      <c r="BK60136" s="98" t="s">
        <v>70</v>
      </c>
    </row>
    <row r="60137" spans="17:63" ht="29.25" customHeight="1" x14ac:dyDescent="0.2">
      <c r="Q60137" s="92" t="s">
        <v>50</v>
      </c>
      <c r="BF60137" s="101" t="s">
        <v>58</v>
      </c>
      <c r="BK60137" s="98" t="s">
        <v>70</v>
      </c>
    </row>
    <row r="60138" spans="17:63" ht="29.25" customHeight="1" x14ac:dyDescent="0.2">
      <c r="Q60138" s="92" t="s">
        <v>50</v>
      </c>
      <c r="BF60138" s="101" t="s">
        <v>58</v>
      </c>
      <c r="BK60138" s="98" t="s">
        <v>70</v>
      </c>
    </row>
    <row r="60139" spans="17:63" ht="29.25" customHeight="1" x14ac:dyDescent="0.2">
      <c r="Q60139" s="92" t="s">
        <v>50</v>
      </c>
      <c r="BF60139" s="101" t="s">
        <v>58</v>
      </c>
      <c r="BK60139" s="98" t="s">
        <v>70</v>
      </c>
    </row>
    <row r="60140" spans="17:63" ht="29.25" customHeight="1" x14ac:dyDescent="0.2">
      <c r="Q60140" s="92" t="s">
        <v>50</v>
      </c>
      <c r="BF60140" s="101" t="s">
        <v>58</v>
      </c>
      <c r="BK60140" s="98" t="s">
        <v>70</v>
      </c>
    </row>
    <row r="60141" spans="17:63" ht="29.25" customHeight="1" x14ac:dyDescent="0.2">
      <c r="Q60141" s="92" t="s">
        <v>50</v>
      </c>
      <c r="BF60141" s="101" t="s">
        <v>58</v>
      </c>
      <c r="BK60141" s="98" t="s">
        <v>70</v>
      </c>
    </row>
    <row r="60142" spans="17:63" ht="29.25" customHeight="1" x14ac:dyDescent="0.2">
      <c r="Q60142" s="92" t="s">
        <v>50</v>
      </c>
      <c r="BF60142" s="101" t="s">
        <v>58</v>
      </c>
      <c r="BK60142" s="98" t="s">
        <v>70</v>
      </c>
    </row>
    <row r="60143" spans="17:63" ht="29.25" customHeight="1" x14ac:dyDescent="0.2">
      <c r="Q60143" s="92" t="s">
        <v>50</v>
      </c>
      <c r="BF60143" s="101" t="s">
        <v>58</v>
      </c>
      <c r="BK60143" s="98" t="s">
        <v>70</v>
      </c>
    </row>
    <row r="60144" spans="17:63" ht="29.25" customHeight="1" x14ac:dyDescent="0.2">
      <c r="Q60144" s="92" t="s">
        <v>50</v>
      </c>
      <c r="BF60144" s="101" t="s">
        <v>58</v>
      </c>
      <c r="BK60144" s="98" t="s">
        <v>70</v>
      </c>
    </row>
    <row r="60145" spans="17:63" ht="29.25" customHeight="1" x14ac:dyDescent="0.2">
      <c r="Q60145" s="92" t="s">
        <v>50</v>
      </c>
      <c r="BF60145" s="101" t="s">
        <v>58</v>
      </c>
      <c r="BK60145" s="98" t="s">
        <v>70</v>
      </c>
    </row>
    <row r="60146" spans="17:63" ht="29.25" customHeight="1" x14ac:dyDescent="0.2">
      <c r="Q60146" s="92" t="s">
        <v>50</v>
      </c>
      <c r="BF60146" s="101" t="s">
        <v>58</v>
      </c>
      <c r="BK60146" s="98" t="s">
        <v>70</v>
      </c>
    </row>
    <row r="60147" spans="17:63" ht="29.25" customHeight="1" x14ac:dyDescent="0.2">
      <c r="Q60147" s="92" t="s">
        <v>50</v>
      </c>
      <c r="BF60147" s="101" t="s">
        <v>58</v>
      </c>
      <c r="BK60147" s="98" t="s">
        <v>70</v>
      </c>
    </row>
    <row r="60148" spans="17:63" ht="29.25" customHeight="1" x14ac:dyDescent="0.2">
      <c r="Q60148" s="92" t="s">
        <v>50</v>
      </c>
      <c r="BF60148" s="101" t="s">
        <v>58</v>
      </c>
      <c r="BK60148" s="98" t="s">
        <v>70</v>
      </c>
    </row>
    <row r="60149" spans="17:63" ht="29.25" customHeight="1" x14ac:dyDescent="0.2">
      <c r="Q60149" s="92" t="s">
        <v>50</v>
      </c>
      <c r="BF60149" s="101" t="s">
        <v>58</v>
      </c>
      <c r="BK60149" s="98" t="s">
        <v>70</v>
      </c>
    </row>
    <row r="60150" spans="17:63" ht="29.25" customHeight="1" x14ac:dyDescent="0.2">
      <c r="Q60150" s="92" t="s">
        <v>50</v>
      </c>
      <c r="BF60150" s="101" t="s">
        <v>58</v>
      </c>
      <c r="BK60150" s="98" t="s">
        <v>70</v>
      </c>
    </row>
    <row r="60151" spans="17:63" ht="29.25" customHeight="1" x14ac:dyDescent="0.2">
      <c r="Q60151" s="92" t="s">
        <v>50</v>
      </c>
      <c r="BF60151" s="101" t="s">
        <v>58</v>
      </c>
      <c r="BK60151" s="98" t="s">
        <v>70</v>
      </c>
    </row>
    <row r="60152" spans="17:63" ht="29.25" customHeight="1" x14ac:dyDescent="0.2">
      <c r="Q60152" s="92" t="s">
        <v>50</v>
      </c>
      <c r="BF60152" s="101" t="s">
        <v>58</v>
      </c>
      <c r="BK60152" s="98" t="s">
        <v>70</v>
      </c>
    </row>
    <row r="60153" spans="17:63" ht="29.25" customHeight="1" x14ac:dyDescent="0.2">
      <c r="Q60153" s="92" t="s">
        <v>50</v>
      </c>
      <c r="BF60153" s="101" t="s">
        <v>58</v>
      </c>
      <c r="BK60153" s="98" t="s">
        <v>70</v>
      </c>
    </row>
    <row r="60154" spans="17:63" ht="29.25" customHeight="1" x14ac:dyDescent="0.2">
      <c r="Q60154" s="92" t="s">
        <v>50</v>
      </c>
      <c r="BF60154" s="101" t="s">
        <v>58</v>
      </c>
      <c r="BK60154" s="98" t="s">
        <v>70</v>
      </c>
    </row>
    <row r="60155" spans="17:63" ht="29.25" customHeight="1" x14ac:dyDescent="0.2">
      <c r="Q60155" s="92" t="s">
        <v>50</v>
      </c>
      <c r="BF60155" s="101" t="s">
        <v>58</v>
      </c>
      <c r="BK60155" s="98" t="s">
        <v>70</v>
      </c>
    </row>
    <row r="60156" spans="17:63" ht="29.25" customHeight="1" x14ac:dyDescent="0.2">
      <c r="Q60156" s="92" t="s">
        <v>50</v>
      </c>
      <c r="BF60156" s="101" t="s">
        <v>58</v>
      </c>
      <c r="BK60156" s="98" t="s">
        <v>70</v>
      </c>
    </row>
    <row r="60157" spans="17:63" ht="29.25" customHeight="1" x14ac:dyDescent="0.2">
      <c r="Q60157" s="92" t="s">
        <v>50</v>
      </c>
      <c r="BF60157" s="101" t="s">
        <v>58</v>
      </c>
      <c r="BK60157" s="98" t="s">
        <v>70</v>
      </c>
    </row>
    <row r="60158" spans="17:63" ht="29.25" customHeight="1" x14ac:dyDescent="0.2">
      <c r="Q60158" s="92" t="s">
        <v>50</v>
      </c>
      <c r="BF60158" s="101" t="s">
        <v>58</v>
      </c>
      <c r="BK60158" s="98" t="s">
        <v>70</v>
      </c>
    </row>
    <row r="60159" spans="17:63" ht="29.25" customHeight="1" x14ac:dyDescent="0.2">
      <c r="Q60159" s="92" t="s">
        <v>50</v>
      </c>
      <c r="BF60159" s="101" t="s">
        <v>58</v>
      </c>
      <c r="BK60159" s="98" t="s">
        <v>70</v>
      </c>
    </row>
    <row r="60160" spans="17:63" ht="29.25" customHeight="1" x14ac:dyDescent="0.2">
      <c r="Q60160" s="92" t="s">
        <v>50</v>
      </c>
      <c r="BF60160" s="101" t="s">
        <v>58</v>
      </c>
      <c r="BK60160" s="98" t="s">
        <v>70</v>
      </c>
    </row>
    <row r="60161" spans="17:63" ht="29.25" customHeight="1" x14ac:dyDescent="0.2">
      <c r="Q60161" s="92" t="s">
        <v>50</v>
      </c>
      <c r="BF60161" s="101" t="s">
        <v>58</v>
      </c>
      <c r="BK60161" s="98" t="s">
        <v>70</v>
      </c>
    </row>
    <row r="60162" spans="17:63" ht="29.25" customHeight="1" x14ac:dyDescent="0.2">
      <c r="Q60162" s="92" t="s">
        <v>50</v>
      </c>
      <c r="BF60162" s="101" t="s">
        <v>58</v>
      </c>
      <c r="BK60162" s="98" t="s">
        <v>70</v>
      </c>
    </row>
    <row r="60163" spans="17:63" ht="29.25" customHeight="1" x14ac:dyDescent="0.2">
      <c r="Q60163" s="92" t="s">
        <v>50</v>
      </c>
      <c r="BF60163" s="101" t="s">
        <v>58</v>
      </c>
      <c r="BK60163" s="98" t="s">
        <v>70</v>
      </c>
    </row>
    <row r="60164" spans="17:63" ht="29.25" customHeight="1" x14ac:dyDescent="0.2">
      <c r="Q60164" s="92" t="s">
        <v>50</v>
      </c>
      <c r="BF60164" s="101" t="s">
        <v>58</v>
      </c>
      <c r="BK60164" s="98" t="s">
        <v>70</v>
      </c>
    </row>
    <row r="60165" spans="17:63" ht="29.25" customHeight="1" x14ac:dyDescent="0.2">
      <c r="Q60165" s="92" t="s">
        <v>50</v>
      </c>
      <c r="BF60165" s="101" t="s">
        <v>58</v>
      </c>
      <c r="BK60165" s="98" t="s">
        <v>70</v>
      </c>
    </row>
    <row r="60166" spans="17:63" ht="29.25" customHeight="1" x14ac:dyDescent="0.2">
      <c r="Q60166" s="92" t="s">
        <v>50</v>
      </c>
      <c r="BF60166" s="101" t="s">
        <v>58</v>
      </c>
      <c r="BK60166" s="98" t="s">
        <v>70</v>
      </c>
    </row>
    <row r="60167" spans="17:63" ht="29.25" customHeight="1" x14ac:dyDescent="0.2">
      <c r="Q60167" s="92" t="s">
        <v>50</v>
      </c>
      <c r="BF60167" s="101" t="s">
        <v>58</v>
      </c>
      <c r="BK60167" s="98" t="s">
        <v>70</v>
      </c>
    </row>
    <row r="60168" spans="17:63" ht="29.25" customHeight="1" x14ac:dyDescent="0.2">
      <c r="Q60168" s="92" t="s">
        <v>50</v>
      </c>
      <c r="BF60168" s="101" t="s">
        <v>58</v>
      </c>
      <c r="BK60168" s="98" t="s">
        <v>70</v>
      </c>
    </row>
    <row r="60169" spans="17:63" ht="29.25" customHeight="1" x14ac:dyDescent="0.2">
      <c r="Q60169" s="92" t="s">
        <v>50</v>
      </c>
      <c r="BF60169" s="101" t="s">
        <v>58</v>
      </c>
      <c r="BK60169" s="98" t="s">
        <v>70</v>
      </c>
    </row>
    <row r="60170" spans="17:63" ht="29.25" customHeight="1" x14ac:dyDescent="0.2">
      <c r="Q60170" s="92" t="s">
        <v>50</v>
      </c>
      <c r="BF60170" s="101" t="s">
        <v>58</v>
      </c>
      <c r="BK60170" s="98" t="s">
        <v>70</v>
      </c>
    </row>
    <row r="60171" spans="17:63" ht="29.25" customHeight="1" x14ac:dyDescent="0.2">
      <c r="Q60171" s="92" t="s">
        <v>50</v>
      </c>
      <c r="BF60171" s="101" t="s">
        <v>58</v>
      </c>
      <c r="BK60171" s="98" t="s">
        <v>70</v>
      </c>
    </row>
    <row r="60172" spans="17:63" ht="29.25" customHeight="1" x14ac:dyDescent="0.2">
      <c r="Q60172" s="92" t="s">
        <v>50</v>
      </c>
      <c r="BF60172" s="101" t="s">
        <v>58</v>
      </c>
      <c r="BK60172" s="98" t="s">
        <v>70</v>
      </c>
    </row>
    <row r="60173" spans="17:63" ht="29.25" customHeight="1" x14ac:dyDescent="0.2">
      <c r="Q60173" s="92" t="s">
        <v>50</v>
      </c>
      <c r="BF60173" s="101" t="s">
        <v>58</v>
      </c>
      <c r="BK60173" s="98" t="s">
        <v>70</v>
      </c>
    </row>
    <row r="60174" spans="17:63" ht="29.25" customHeight="1" x14ac:dyDescent="0.2">
      <c r="Q60174" s="92" t="s">
        <v>50</v>
      </c>
      <c r="BF60174" s="101" t="s">
        <v>58</v>
      </c>
      <c r="BK60174" s="98" t="s">
        <v>70</v>
      </c>
    </row>
    <row r="60175" spans="17:63" ht="29.25" customHeight="1" x14ac:dyDescent="0.2">
      <c r="Q60175" s="92" t="s">
        <v>50</v>
      </c>
      <c r="BF60175" s="101" t="s">
        <v>58</v>
      </c>
      <c r="BK60175" s="98" t="s">
        <v>70</v>
      </c>
    </row>
    <row r="60176" spans="17:63" ht="29.25" customHeight="1" x14ac:dyDescent="0.2">
      <c r="Q60176" s="92" t="s">
        <v>50</v>
      </c>
      <c r="BF60176" s="101" t="s">
        <v>58</v>
      </c>
      <c r="BK60176" s="98" t="s">
        <v>70</v>
      </c>
    </row>
    <row r="60177" spans="17:63" ht="29.25" customHeight="1" x14ac:dyDescent="0.2">
      <c r="Q60177" s="92" t="s">
        <v>50</v>
      </c>
      <c r="BF60177" s="101" t="s">
        <v>58</v>
      </c>
      <c r="BK60177" s="98" t="s">
        <v>70</v>
      </c>
    </row>
    <row r="60178" spans="17:63" ht="29.25" customHeight="1" x14ac:dyDescent="0.2">
      <c r="Q60178" s="92" t="s">
        <v>50</v>
      </c>
      <c r="BF60178" s="101" t="s">
        <v>58</v>
      </c>
      <c r="BK60178" s="98" t="s">
        <v>70</v>
      </c>
    </row>
    <row r="60179" spans="17:63" ht="29.25" customHeight="1" x14ac:dyDescent="0.2">
      <c r="Q60179" s="92" t="s">
        <v>50</v>
      </c>
      <c r="BF60179" s="101" t="s">
        <v>58</v>
      </c>
      <c r="BK60179" s="98" t="s">
        <v>70</v>
      </c>
    </row>
    <row r="60180" spans="17:63" ht="29.25" customHeight="1" x14ac:dyDescent="0.2">
      <c r="Q60180" s="92" t="s">
        <v>50</v>
      </c>
      <c r="BF60180" s="101" t="s">
        <v>58</v>
      </c>
      <c r="BK60180" s="98" t="s">
        <v>70</v>
      </c>
    </row>
    <row r="60181" spans="17:63" ht="29.25" customHeight="1" x14ac:dyDescent="0.2">
      <c r="Q60181" s="92" t="s">
        <v>50</v>
      </c>
      <c r="BF60181" s="101" t="s">
        <v>58</v>
      </c>
      <c r="BK60181" s="98" t="s">
        <v>70</v>
      </c>
    </row>
    <row r="60182" spans="17:63" ht="29.25" customHeight="1" x14ac:dyDescent="0.2">
      <c r="Q60182" s="92" t="s">
        <v>50</v>
      </c>
      <c r="BF60182" s="101" t="s">
        <v>58</v>
      </c>
      <c r="BK60182" s="98" t="s">
        <v>70</v>
      </c>
    </row>
    <row r="60183" spans="17:63" ht="29.25" customHeight="1" x14ac:dyDescent="0.2">
      <c r="Q60183" s="92" t="s">
        <v>50</v>
      </c>
      <c r="BF60183" s="101" t="s">
        <v>58</v>
      </c>
      <c r="BK60183" s="98" t="s">
        <v>70</v>
      </c>
    </row>
    <row r="60184" spans="17:63" ht="29.25" customHeight="1" x14ac:dyDescent="0.2">
      <c r="Q60184" s="92" t="s">
        <v>50</v>
      </c>
      <c r="BF60184" s="101" t="s">
        <v>58</v>
      </c>
      <c r="BK60184" s="98" t="s">
        <v>70</v>
      </c>
    </row>
    <row r="60185" spans="17:63" ht="29.25" customHeight="1" x14ac:dyDescent="0.2">
      <c r="Q60185" s="92" t="s">
        <v>50</v>
      </c>
      <c r="BF60185" s="101" t="s">
        <v>58</v>
      </c>
      <c r="BK60185" s="98" t="s">
        <v>70</v>
      </c>
    </row>
    <row r="60186" spans="17:63" ht="29.25" customHeight="1" x14ac:dyDescent="0.2">
      <c r="Q60186" s="92" t="s">
        <v>50</v>
      </c>
      <c r="BF60186" s="101" t="s">
        <v>58</v>
      </c>
      <c r="BK60186" s="98" t="s">
        <v>70</v>
      </c>
    </row>
    <row r="60187" spans="17:63" ht="29.25" customHeight="1" x14ac:dyDescent="0.2">
      <c r="Q60187" s="92" t="s">
        <v>50</v>
      </c>
      <c r="BF60187" s="101" t="s">
        <v>58</v>
      </c>
      <c r="BK60187" s="98" t="s">
        <v>70</v>
      </c>
    </row>
    <row r="60188" spans="17:63" ht="29.25" customHeight="1" x14ac:dyDescent="0.2">
      <c r="Q60188" s="92" t="s">
        <v>50</v>
      </c>
      <c r="BF60188" s="101" t="s">
        <v>58</v>
      </c>
      <c r="BK60188" s="98" t="s">
        <v>70</v>
      </c>
    </row>
    <row r="60189" spans="17:63" ht="29.25" customHeight="1" x14ac:dyDescent="0.2">
      <c r="Q60189" s="92" t="s">
        <v>50</v>
      </c>
      <c r="BF60189" s="101" t="s">
        <v>58</v>
      </c>
      <c r="BK60189" s="98" t="s">
        <v>70</v>
      </c>
    </row>
    <row r="60190" spans="17:63" ht="29.25" customHeight="1" x14ac:dyDescent="0.2">
      <c r="Q60190" s="92" t="s">
        <v>50</v>
      </c>
      <c r="BF60190" s="101" t="s">
        <v>58</v>
      </c>
      <c r="BK60190" s="98" t="s">
        <v>70</v>
      </c>
    </row>
    <row r="60191" spans="17:63" ht="29.25" customHeight="1" x14ac:dyDescent="0.2">
      <c r="Q60191" s="92" t="s">
        <v>50</v>
      </c>
      <c r="BF60191" s="101" t="s">
        <v>58</v>
      </c>
      <c r="BK60191" s="98" t="s">
        <v>70</v>
      </c>
    </row>
    <row r="60192" spans="17:63" ht="29.25" customHeight="1" x14ac:dyDescent="0.2">
      <c r="Q60192" s="92" t="s">
        <v>50</v>
      </c>
      <c r="BF60192" s="101" t="s">
        <v>58</v>
      </c>
      <c r="BK60192" s="98" t="s">
        <v>70</v>
      </c>
    </row>
    <row r="60193" spans="17:63" ht="29.25" customHeight="1" x14ac:dyDescent="0.2">
      <c r="Q60193" s="92" t="s">
        <v>50</v>
      </c>
      <c r="BF60193" s="101" t="s">
        <v>58</v>
      </c>
      <c r="BK60193" s="98" t="s">
        <v>70</v>
      </c>
    </row>
    <row r="60194" spans="17:63" ht="29.25" customHeight="1" x14ac:dyDescent="0.2">
      <c r="Q60194" s="92" t="s">
        <v>50</v>
      </c>
      <c r="BF60194" s="101" t="s">
        <v>58</v>
      </c>
      <c r="BK60194" s="98" t="s">
        <v>70</v>
      </c>
    </row>
    <row r="60195" spans="17:63" ht="29.25" customHeight="1" x14ac:dyDescent="0.2">
      <c r="Q60195" s="92" t="s">
        <v>50</v>
      </c>
      <c r="BF60195" s="101" t="s">
        <v>58</v>
      </c>
      <c r="BK60195" s="98" t="s">
        <v>70</v>
      </c>
    </row>
    <row r="60196" spans="17:63" ht="29.25" customHeight="1" x14ac:dyDescent="0.2">
      <c r="Q60196" s="92" t="s">
        <v>50</v>
      </c>
      <c r="BF60196" s="101" t="s">
        <v>58</v>
      </c>
      <c r="BK60196" s="98" t="s">
        <v>70</v>
      </c>
    </row>
    <row r="60197" spans="17:63" ht="29.25" customHeight="1" x14ac:dyDescent="0.2">
      <c r="Q60197" s="92" t="s">
        <v>50</v>
      </c>
      <c r="BF60197" s="101" t="s">
        <v>58</v>
      </c>
      <c r="BK60197" s="98" t="s">
        <v>70</v>
      </c>
    </row>
    <row r="60198" spans="17:63" ht="29.25" customHeight="1" x14ac:dyDescent="0.2">
      <c r="Q60198" s="92" t="s">
        <v>50</v>
      </c>
      <c r="BF60198" s="101" t="s">
        <v>58</v>
      </c>
      <c r="BK60198" s="98" t="s">
        <v>70</v>
      </c>
    </row>
    <row r="60199" spans="17:63" ht="29.25" customHeight="1" x14ac:dyDescent="0.2">
      <c r="Q60199" s="92" t="s">
        <v>50</v>
      </c>
      <c r="BF60199" s="101" t="s">
        <v>58</v>
      </c>
      <c r="BK60199" s="98" t="s">
        <v>70</v>
      </c>
    </row>
    <row r="60200" spans="17:63" ht="29.25" customHeight="1" x14ac:dyDescent="0.2">
      <c r="Q60200" s="92" t="s">
        <v>50</v>
      </c>
      <c r="BF60200" s="101" t="s">
        <v>58</v>
      </c>
      <c r="BK60200" s="98" t="s">
        <v>70</v>
      </c>
    </row>
    <row r="60201" spans="17:63" ht="29.25" customHeight="1" x14ac:dyDescent="0.2">
      <c r="Q60201" s="92" t="s">
        <v>50</v>
      </c>
      <c r="BF60201" s="101" t="s">
        <v>58</v>
      </c>
      <c r="BK60201" s="98" t="s">
        <v>70</v>
      </c>
    </row>
    <row r="60202" spans="17:63" ht="29.25" customHeight="1" x14ac:dyDescent="0.2">
      <c r="Q60202" s="92" t="s">
        <v>50</v>
      </c>
      <c r="BF60202" s="101" t="s">
        <v>58</v>
      </c>
      <c r="BK60202" s="98" t="s">
        <v>70</v>
      </c>
    </row>
    <row r="60203" spans="17:63" ht="29.25" customHeight="1" x14ac:dyDescent="0.2">
      <c r="Q60203" s="92" t="s">
        <v>50</v>
      </c>
      <c r="BF60203" s="101" t="s">
        <v>58</v>
      </c>
      <c r="BK60203" s="98" t="s">
        <v>70</v>
      </c>
    </row>
    <row r="60204" spans="17:63" ht="29.25" customHeight="1" x14ac:dyDescent="0.2">
      <c r="Q60204" s="92" t="s">
        <v>50</v>
      </c>
      <c r="BF60204" s="101" t="s">
        <v>58</v>
      </c>
      <c r="BK60204" s="98" t="s">
        <v>70</v>
      </c>
    </row>
    <row r="60205" spans="17:63" ht="29.25" customHeight="1" x14ac:dyDescent="0.2">
      <c r="Q60205" s="92" t="s">
        <v>50</v>
      </c>
      <c r="BF60205" s="101" t="s">
        <v>58</v>
      </c>
      <c r="BK60205" s="98" t="s">
        <v>70</v>
      </c>
    </row>
    <row r="60206" spans="17:63" ht="29.25" customHeight="1" x14ac:dyDescent="0.2">
      <c r="Q60206" s="92" t="s">
        <v>50</v>
      </c>
      <c r="BF60206" s="101" t="s">
        <v>58</v>
      </c>
      <c r="BK60206" s="98" t="s">
        <v>70</v>
      </c>
    </row>
    <row r="60207" spans="17:63" ht="29.25" customHeight="1" x14ac:dyDescent="0.2">
      <c r="Q60207" s="92" t="s">
        <v>50</v>
      </c>
      <c r="BF60207" s="101" t="s">
        <v>58</v>
      </c>
      <c r="BK60207" s="98" t="s">
        <v>70</v>
      </c>
    </row>
    <row r="60208" spans="17:63" ht="29.25" customHeight="1" x14ac:dyDescent="0.2">
      <c r="Q60208" s="92" t="s">
        <v>50</v>
      </c>
      <c r="BF60208" s="101" t="s">
        <v>58</v>
      </c>
      <c r="BK60208" s="98" t="s">
        <v>70</v>
      </c>
    </row>
    <row r="60209" spans="17:63" ht="29.25" customHeight="1" x14ac:dyDescent="0.2">
      <c r="Q60209" s="92" t="s">
        <v>50</v>
      </c>
      <c r="BF60209" s="101" t="s">
        <v>58</v>
      </c>
      <c r="BK60209" s="98" t="s">
        <v>70</v>
      </c>
    </row>
    <row r="60210" spans="17:63" ht="29.25" customHeight="1" x14ac:dyDescent="0.2">
      <c r="Q60210" s="92" t="s">
        <v>50</v>
      </c>
      <c r="BF60210" s="101" t="s">
        <v>58</v>
      </c>
      <c r="BK60210" s="98" t="s">
        <v>70</v>
      </c>
    </row>
    <row r="60211" spans="17:63" ht="29.25" customHeight="1" x14ac:dyDescent="0.2">
      <c r="Q60211" s="92" t="s">
        <v>50</v>
      </c>
      <c r="BF60211" s="101" t="s">
        <v>58</v>
      </c>
      <c r="BK60211" s="98" t="s">
        <v>70</v>
      </c>
    </row>
    <row r="60212" spans="17:63" ht="29.25" customHeight="1" x14ac:dyDescent="0.2">
      <c r="Q60212" s="92" t="s">
        <v>50</v>
      </c>
      <c r="BF60212" s="101" t="s">
        <v>58</v>
      </c>
      <c r="BK60212" s="98" t="s">
        <v>70</v>
      </c>
    </row>
    <row r="60213" spans="17:63" ht="29.25" customHeight="1" x14ac:dyDescent="0.2">
      <c r="Q60213" s="92" t="s">
        <v>50</v>
      </c>
      <c r="BF60213" s="101" t="s">
        <v>58</v>
      </c>
      <c r="BK60213" s="98" t="s">
        <v>70</v>
      </c>
    </row>
    <row r="60214" spans="17:63" ht="29.25" customHeight="1" x14ac:dyDescent="0.2">
      <c r="Q60214" s="92" t="s">
        <v>50</v>
      </c>
      <c r="BF60214" s="101" t="s">
        <v>58</v>
      </c>
      <c r="BK60214" s="98" t="s">
        <v>70</v>
      </c>
    </row>
    <row r="60215" spans="17:63" ht="29.25" customHeight="1" x14ac:dyDescent="0.2">
      <c r="Q60215" s="92" t="s">
        <v>50</v>
      </c>
      <c r="BF60215" s="101" t="s">
        <v>58</v>
      </c>
      <c r="BK60215" s="98" t="s">
        <v>70</v>
      </c>
    </row>
    <row r="60216" spans="17:63" ht="29.25" customHeight="1" x14ac:dyDescent="0.2">
      <c r="Q60216" s="92" t="s">
        <v>50</v>
      </c>
      <c r="BF60216" s="101" t="s">
        <v>58</v>
      </c>
      <c r="BK60216" s="98" t="s">
        <v>70</v>
      </c>
    </row>
    <row r="60217" spans="17:63" ht="29.25" customHeight="1" x14ac:dyDescent="0.2">
      <c r="Q60217" s="92" t="s">
        <v>50</v>
      </c>
      <c r="BF60217" s="101" t="s">
        <v>58</v>
      </c>
      <c r="BK60217" s="98" t="s">
        <v>70</v>
      </c>
    </row>
    <row r="60218" spans="17:63" ht="29.25" customHeight="1" x14ac:dyDescent="0.2">
      <c r="Q60218" s="92" t="s">
        <v>50</v>
      </c>
      <c r="BF60218" s="101" t="s">
        <v>58</v>
      </c>
      <c r="BK60218" s="98" t="s">
        <v>70</v>
      </c>
    </row>
    <row r="60219" spans="17:63" ht="29.25" customHeight="1" x14ac:dyDescent="0.2">
      <c r="Q60219" s="92" t="s">
        <v>50</v>
      </c>
      <c r="BF60219" s="101" t="s">
        <v>58</v>
      </c>
      <c r="BK60219" s="98" t="s">
        <v>70</v>
      </c>
    </row>
    <row r="60220" spans="17:63" ht="29.25" customHeight="1" x14ac:dyDescent="0.2">
      <c r="Q60220" s="92" t="s">
        <v>50</v>
      </c>
      <c r="BF60220" s="101" t="s">
        <v>58</v>
      </c>
      <c r="BK60220" s="98" t="s">
        <v>70</v>
      </c>
    </row>
    <row r="60221" spans="17:63" ht="29.25" customHeight="1" x14ac:dyDescent="0.2">
      <c r="Q60221" s="92" t="s">
        <v>50</v>
      </c>
      <c r="BF60221" s="101" t="s">
        <v>58</v>
      </c>
      <c r="BK60221" s="98" t="s">
        <v>70</v>
      </c>
    </row>
    <row r="60222" spans="17:63" ht="29.25" customHeight="1" x14ac:dyDescent="0.2">
      <c r="Q60222" s="92" t="s">
        <v>50</v>
      </c>
      <c r="BF60222" s="101" t="s">
        <v>58</v>
      </c>
      <c r="BK60222" s="98" t="s">
        <v>70</v>
      </c>
    </row>
    <row r="60223" spans="17:63" ht="29.25" customHeight="1" x14ac:dyDescent="0.2">
      <c r="Q60223" s="92" t="s">
        <v>50</v>
      </c>
      <c r="BF60223" s="101" t="s">
        <v>58</v>
      </c>
      <c r="BK60223" s="98" t="s">
        <v>70</v>
      </c>
    </row>
    <row r="60224" spans="17:63" ht="29.25" customHeight="1" x14ac:dyDescent="0.2">
      <c r="Q60224" s="92" t="s">
        <v>50</v>
      </c>
      <c r="BF60224" s="101" t="s">
        <v>58</v>
      </c>
      <c r="BK60224" s="98" t="s">
        <v>70</v>
      </c>
    </row>
    <row r="60225" spans="17:63" ht="29.25" customHeight="1" x14ac:dyDescent="0.2">
      <c r="Q60225" s="92" t="s">
        <v>50</v>
      </c>
      <c r="BF60225" s="101" t="s">
        <v>58</v>
      </c>
      <c r="BK60225" s="98" t="s">
        <v>70</v>
      </c>
    </row>
    <row r="60226" spans="17:63" ht="29.25" customHeight="1" x14ac:dyDescent="0.2">
      <c r="Q60226" s="92" t="s">
        <v>50</v>
      </c>
      <c r="BF60226" s="101" t="s">
        <v>58</v>
      </c>
      <c r="BK60226" s="98" t="s">
        <v>70</v>
      </c>
    </row>
    <row r="60227" spans="17:63" ht="29.25" customHeight="1" x14ac:dyDescent="0.2">
      <c r="Q60227" s="92" t="s">
        <v>50</v>
      </c>
      <c r="BF60227" s="101" t="s">
        <v>58</v>
      </c>
      <c r="BK60227" s="98" t="s">
        <v>70</v>
      </c>
    </row>
    <row r="60228" spans="17:63" ht="29.25" customHeight="1" x14ac:dyDescent="0.2">
      <c r="Q60228" s="92" t="s">
        <v>50</v>
      </c>
      <c r="BF60228" s="101" t="s">
        <v>58</v>
      </c>
      <c r="BK60228" s="98" t="s">
        <v>70</v>
      </c>
    </row>
    <row r="60229" spans="17:63" ht="29.25" customHeight="1" x14ac:dyDescent="0.2">
      <c r="Q60229" s="92" t="s">
        <v>50</v>
      </c>
      <c r="BF60229" s="101" t="s">
        <v>58</v>
      </c>
      <c r="BK60229" s="98" t="s">
        <v>70</v>
      </c>
    </row>
    <row r="60230" spans="17:63" ht="29.25" customHeight="1" x14ac:dyDescent="0.2">
      <c r="Q60230" s="92" t="s">
        <v>50</v>
      </c>
      <c r="BF60230" s="101" t="s">
        <v>58</v>
      </c>
      <c r="BK60230" s="98" t="s">
        <v>70</v>
      </c>
    </row>
    <row r="60231" spans="17:63" ht="29.25" customHeight="1" x14ac:dyDescent="0.2">
      <c r="Q60231" s="92" t="s">
        <v>50</v>
      </c>
      <c r="BF60231" s="101" t="s">
        <v>58</v>
      </c>
      <c r="BK60231" s="98" t="s">
        <v>70</v>
      </c>
    </row>
    <row r="60232" spans="17:63" ht="29.25" customHeight="1" x14ac:dyDescent="0.2">
      <c r="Q60232" s="92" t="s">
        <v>50</v>
      </c>
      <c r="BF60232" s="101" t="s">
        <v>58</v>
      </c>
      <c r="BK60232" s="98" t="s">
        <v>70</v>
      </c>
    </row>
    <row r="60233" spans="17:63" ht="29.25" customHeight="1" x14ac:dyDescent="0.2">
      <c r="Q60233" s="92" t="s">
        <v>50</v>
      </c>
      <c r="BF60233" s="101" t="s">
        <v>58</v>
      </c>
      <c r="BK60233" s="98" t="s">
        <v>70</v>
      </c>
    </row>
    <row r="60234" spans="17:63" ht="29.25" customHeight="1" x14ac:dyDescent="0.2">
      <c r="Q60234" s="92" t="s">
        <v>50</v>
      </c>
      <c r="BF60234" s="101" t="s">
        <v>58</v>
      </c>
      <c r="BK60234" s="98" t="s">
        <v>70</v>
      </c>
    </row>
    <row r="60235" spans="17:63" ht="29.25" customHeight="1" x14ac:dyDescent="0.2">
      <c r="Q60235" s="92" t="s">
        <v>50</v>
      </c>
      <c r="BF60235" s="101" t="s">
        <v>58</v>
      </c>
      <c r="BK60235" s="98" t="s">
        <v>70</v>
      </c>
    </row>
    <row r="60236" spans="17:63" ht="29.25" customHeight="1" x14ac:dyDescent="0.2">
      <c r="Q60236" s="92" t="s">
        <v>50</v>
      </c>
      <c r="BF60236" s="101" t="s">
        <v>58</v>
      </c>
      <c r="BK60236" s="98" t="s">
        <v>70</v>
      </c>
    </row>
    <row r="60237" spans="17:63" ht="29.25" customHeight="1" x14ac:dyDescent="0.2">
      <c r="Q60237" s="92" t="s">
        <v>50</v>
      </c>
      <c r="BF60237" s="101" t="s">
        <v>58</v>
      </c>
      <c r="BK60237" s="98" t="s">
        <v>70</v>
      </c>
    </row>
    <row r="60238" spans="17:63" ht="29.25" customHeight="1" x14ac:dyDescent="0.2">
      <c r="Q60238" s="92" t="s">
        <v>50</v>
      </c>
      <c r="BF60238" s="101" t="s">
        <v>58</v>
      </c>
      <c r="BK60238" s="98" t="s">
        <v>70</v>
      </c>
    </row>
    <row r="60239" spans="17:63" ht="29.25" customHeight="1" x14ac:dyDescent="0.2">
      <c r="Q60239" s="92" t="s">
        <v>50</v>
      </c>
      <c r="BF60239" s="101" t="s">
        <v>58</v>
      </c>
      <c r="BK60239" s="98" t="s">
        <v>70</v>
      </c>
    </row>
    <row r="60240" spans="17:63" ht="29.25" customHeight="1" x14ac:dyDescent="0.2">
      <c r="Q60240" s="92" t="s">
        <v>50</v>
      </c>
      <c r="BF60240" s="101" t="s">
        <v>58</v>
      </c>
      <c r="BK60240" s="98" t="s">
        <v>70</v>
      </c>
    </row>
    <row r="60241" spans="17:63" ht="29.25" customHeight="1" x14ac:dyDescent="0.2">
      <c r="Q60241" s="92" t="s">
        <v>50</v>
      </c>
      <c r="BF60241" s="101" t="s">
        <v>58</v>
      </c>
      <c r="BK60241" s="98" t="s">
        <v>70</v>
      </c>
    </row>
    <row r="60242" spans="17:63" ht="29.25" customHeight="1" x14ac:dyDescent="0.2">
      <c r="Q60242" s="92" t="s">
        <v>50</v>
      </c>
      <c r="BF60242" s="101" t="s">
        <v>58</v>
      </c>
      <c r="BK60242" s="98" t="s">
        <v>70</v>
      </c>
    </row>
    <row r="60243" spans="17:63" ht="29.25" customHeight="1" x14ac:dyDescent="0.2">
      <c r="Q60243" s="92" t="s">
        <v>50</v>
      </c>
      <c r="BF60243" s="101" t="s">
        <v>58</v>
      </c>
      <c r="BK60243" s="98" t="s">
        <v>70</v>
      </c>
    </row>
    <row r="60244" spans="17:63" ht="29.25" customHeight="1" x14ac:dyDescent="0.2">
      <c r="Q60244" s="92" t="s">
        <v>50</v>
      </c>
      <c r="BF60244" s="101" t="s">
        <v>58</v>
      </c>
      <c r="BK60244" s="98" t="s">
        <v>70</v>
      </c>
    </row>
    <row r="60245" spans="17:63" ht="29.25" customHeight="1" x14ac:dyDescent="0.2">
      <c r="Q60245" s="92" t="s">
        <v>50</v>
      </c>
      <c r="BF60245" s="101" t="s">
        <v>58</v>
      </c>
      <c r="BK60245" s="98" t="s">
        <v>70</v>
      </c>
    </row>
    <row r="60246" spans="17:63" ht="29.25" customHeight="1" x14ac:dyDescent="0.2">
      <c r="Q60246" s="92" t="s">
        <v>50</v>
      </c>
      <c r="BF60246" s="101" t="s">
        <v>58</v>
      </c>
      <c r="BK60246" s="98" t="s">
        <v>70</v>
      </c>
    </row>
    <row r="60247" spans="17:63" ht="29.25" customHeight="1" x14ac:dyDescent="0.2">
      <c r="Q60247" s="92" t="s">
        <v>50</v>
      </c>
      <c r="BF60247" s="101" t="s">
        <v>58</v>
      </c>
      <c r="BK60247" s="98" t="s">
        <v>70</v>
      </c>
    </row>
    <row r="60248" spans="17:63" ht="29.25" customHeight="1" x14ac:dyDescent="0.2">
      <c r="Q60248" s="92" t="s">
        <v>50</v>
      </c>
      <c r="BF60248" s="101" t="s">
        <v>58</v>
      </c>
      <c r="BK60248" s="98" t="s">
        <v>70</v>
      </c>
    </row>
    <row r="60249" spans="17:63" ht="29.25" customHeight="1" x14ac:dyDescent="0.2">
      <c r="Q60249" s="92" t="s">
        <v>50</v>
      </c>
      <c r="BF60249" s="101" t="s">
        <v>58</v>
      </c>
      <c r="BK60249" s="98" t="s">
        <v>70</v>
      </c>
    </row>
    <row r="60250" spans="17:63" ht="29.25" customHeight="1" x14ac:dyDescent="0.2">
      <c r="Q60250" s="92" t="s">
        <v>50</v>
      </c>
      <c r="BF60250" s="101" t="s">
        <v>58</v>
      </c>
      <c r="BK60250" s="98" t="s">
        <v>70</v>
      </c>
    </row>
    <row r="60251" spans="17:63" ht="29.25" customHeight="1" x14ac:dyDescent="0.2">
      <c r="Q60251" s="92" t="s">
        <v>50</v>
      </c>
      <c r="BF60251" s="101" t="s">
        <v>58</v>
      </c>
      <c r="BK60251" s="98" t="s">
        <v>70</v>
      </c>
    </row>
    <row r="60252" spans="17:63" ht="29.25" customHeight="1" x14ac:dyDescent="0.2">
      <c r="Q60252" s="92" t="s">
        <v>50</v>
      </c>
      <c r="BF60252" s="101" t="s">
        <v>58</v>
      </c>
      <c r="BK60252" s="98" t="s">
        <v>70</v>
      </c>
    </row>
    <row r="60253" spans="17:63" ht="29.25" customHeight="1" x14ac:dyDescent="0.2">
      <c r="Q60253" s="92" t="s">
        <v>50</v>
      </c>
      <c r="BF60253" s="101" t="s">
        <v>58</v>
      </c>
      <c r="BK60253" s="98" t="s">
        <v>70</v>
      </c>
    </row>
    <row r="60254" spans="17:63" ht="29.25" customHeight="1" x14ac:dyDescent="0.2">
      <c r="Q60254" s="92" t="s">
        <v>50</v>
      </c>
      <c r="BF60254" s="101" t="s">
        <v>58</v>
      </c>
      <c r="BK60254" s="98" t="s">
        <v>70</v>
      </c>
    </row>
    <row r="60255" spans="17:63" ht="29.25" customHeight="1" x14ac:dyDescent="0.2">
      <c r="Q60255" s="92" t="s">
        <v>50</v>
      </c>
      <c r="BF60255" s="101" t="s">
        <v>58</v>
      </c>
      <c r="BK60255" s="98" t="s">
        <v>70</v>
      </c>
    </row>
    <row r="60256" spans="17:63" ht="29.25" customHeight="1" x14ac:dyDescent="0.2">
      <c r="Q60256" s="92" t="s">
        <v>50</v>
      </c>
      <c r="BF60256" s="101" t="s">
        <v>58</v>
      </c>
      <c r="BK60256" s="98" t="s">
        <v>70</v>
      </c>
    </row>
    <row r="60257" spans="17:63" ht="29.25" customHeight="1" x14ac:dyDescent="0.2">
      <c r="Q60257" s="92" t="s">
        <v>50</v>
      </c>
      <c r="BF60257" s="101" t="s">
        <v>58</v>
      </c>
      <c r="BK60257" s="98" t="s">
        <v>70</v>
      </c>
    </row>
    <row r="60258" spans="17:63" ht="29.25" customHeight="1" x14ac:dyDescent="0.2">
      <c r="Q60258" s="92" t="s">
        <v>50</v>
      </c>
      <c r="BF60258" s="101" t="s">
        <v>58</v>
      </c>
      <c r="BK60258" s="98" t="s">
        <v>70</v>
      </c>
    </row>
    <row r="60259" spans="17:63" ht="29.25" customHeight="1" x14ac:dyDescent="0.2">
      <c r="Q60259" s="92" t="s">
        <v>50</v>
      </c>
      <c r="BF60259" s="101" t="s">
        <v>58</v>
      </c>
      <c r="BK60259" s="98" t="s">
        <v>70</v>
      </c>
    </row>
    <row r="60260" spans="17:63" ht="29.25" customHeight="1" x14ac:dyDescent="0.2">
      <c r="Q60260" s="92" t="s">
        <v>50</v>
      </c>
      <c r="BF60260" s="101" t="s">
        <v>58</v>
      </c>
      <c r="BK60260" s="98" t="s">
        <v>70</v>
      </c>
    </row>
    <row r="60261" spans="17:63" ht="29.25" customHeight="1" x14ac:dyDescent="0.2">
      <c r="Q60261" s="92" t="s">
        <v>50</v>
      </c>
      <c r="BF60261" s="101" t="s">
        <v>58</v>
      </c>
      <c r="BK60261" s="98" t="s">
        <v>70</v>
      </c>
    </row>
    <row r="60262" spans="17:63" ht="29.25" customHeight="1" x14ac:dyDescent="0.2">
      <c r="Q60262" s="92" t="s">
        <v>50</v>
      </c>
      <c r="BF60262" s="101" t="s">
        <v>58</v>
      </c>
      <c r="BK60262" s="98" t="s">
        <v>70</v>
      </c>
    </row>
    <row r="60263" spans="17:63" ht="29.25" customHeight="1" x14ac:dyDescent="0.2">
      <c r="Q60263" s="92" t="s">
        <v>50</v>
      </c>
      <c r="BF60263" s="101" t="s">
        <v>58</v>
      </c>
      <c r="BK60263" s="98" t="s">
        <v>70</v>
      </c>
    </row>
    <row r="60264" spans="17:63" ht="29.25" customHeight="1" x14ac:dyDescent="0.2">
      <c r="Q60264" s="92" t="s">
        <v>50</v>
      </c>
      <c r="BF60264" s="101" t="s">
        <v>58</v>
      </c>
      <c r="BK60264" s="98" t="s">
        <v>70</v>
      </c>
    </row>
    <row r="60265" spans="17:63" ht="29.25" customHeight="1" x14ac:dyDescent="0.2">
      <c r="Q60265" s="92" t="s">
        <v>50</v>
      </c>
      <c r="BF60265" s="101" t="s">
        <v>58</v>
      </c>
      <c r="BK60265" s="98" t="s">
        <v>70</v>
      </c>
    </row>
    <row r="60266" spans="17:63" ht="29.25" customHeight="1" x14ac:dyDescent="0.2">
      <c r="Q60266" s="92" t="s">
        <v>50</v>
      </c>
      <c r="BF60266" s="101" t="s">
        <v>58</v>
      </c>
      <c r="BK60266" s="98" t="s">
        <v>70</v>
      </c>
    </row>
    <row r="60267" spans="17:63" ht="29.25" customHeight="1" x14ac:dyDescent="0.2">
      <c r="Q60267" s="92" t="s">
        <v>50</v>
      </c>
      <c r="BF60267" s="101" t="s">
        <v>58</v>
      </c>
      <c r="BK60267" s="98" t="s">
        <v>70</v>
      </c>
    </row>
    <row r="60268" spans="17:63" ht="29.25" customHeight="1" x14ac:dyDescent="0.2">
      <c r="Q60268" s="92" t="s">
        <v>50</v>
      </c>
      <c r="BF60268" s="101" t="s">
        <v>58</v>
      </c>
      <c r="BK60268" s="98" t="s">
        <v>70</v>
      </c>
    </row>
    <row r="60269" spans="17:63" ht="29.25" customHeight="1" x14ac:dyDescent="0.2">
      <c r="Q60269" s="92" t="s">
        <v>50</v>
      </c>
      <c r="BF60269" s="101" t="s">
        <v>58</v>
      </c>
      <c r="BK60269" s="98" t="s">
        <v>70</v>
      </c>
    </row>
    <row r="60270" spans="17:63" ht="29.25" customHeight="1" x14ac:dyDescent="0.2">
      <c r="Q60270" s="92" t="s">
        <v>50</v>
      </c>
      <c r="BF60270" s="101" t="s">
        <v>58</v>
      </c>
      <c r="BK60270" s="98" t="s">
        <v>70</v>
      </c>
    </row>
    <row r="60271" spans="17:63" ht="29.25" customHeight="1" x14ac:dyDescent="0.2">
      <c r="Q60271" s="92" t="s">
        <v>50</v>
      </c>
      <c r="BF60271" s="101" t="s">
        <v>58</v>
      </c>
      <c r="BK60271" s="98" t="s">
        <v>70</v>
      </c>
    </row>
    <row r="60272" spans="17:63" ht="29.25" customHeight="1" x14ac:dyDescent="0.2">
      <c r="Q60272" s="92" t="s">
        <v>50</v>
      </c>
      <c r="BF60272" s="101" t="s">
        <v>58</v>
      </c>
      <c r="BK60272" s="98" t="s">
        <v>70</v>
      </c>
    </row>
    <row r="60273" spans="17:63" ht="29.25" customHeight="1" x14ac:dyDescent="0.2">
      <c r="Q60273" s="92" t="s">
        <v>50</v>
      </c>
      <c r="BF60273" s="101" t="s">
        <v>58</v>
      </c>
      <c r="BK60273" s="98" t="s">
        <v>70</v>
      </c>
    </row>
    <row r="60274" spans="17:63" ht="29.25" customHeight="1" x14ac:dyDescent="0.2">
      <c r="Q60274" s="92" t="s">
        <v>50</v>
      </c>
      <c r="BF60274" s="101" t="s">
        <v>58</v>
      </c>
      <c r="BK60274" s="98" t="s">
        <v>70</v>
      </c>
    </row>
    <row r="60275" spans="17:63" ht="29.25" customHeight="1" x14ac:dyDescent="0.2">
      <c r="Q60275" s="92" t="s">
        <v>50</v>
      </c>
      <c r="BF60275" s="101" t="s">
        <v>58</v>
      </c>
      <c r="BK60275" s="98" t="s">
        <v>70</v>
      </c>
    </row>
    <row r="60276" spans="17:63" ht="29.25" customHeight="1" x14ac:dyDescent="0.2">
      <c r="Q60276" s="92" t="s">
        <v>50</v>
      </c>
      <c r="BF60276" s="101" t="s">
        <v>58</v>
      </c>
      <c r="BK60276" s="98" t="s">
        <v>70</v>
      </c>
    </row>
    <row r="60277" spans="17:63" ht="29.25" customHeight="1" x14ac:dyDescent="0.2">
      <c r="Q60277" s="92" t="s">
        <v>50</v>
      </c>
      <c r="BF60277" s="101" t="s">
        <v>58</v>
      </c>
      <c r="BK60277" s="98" t="s">
        <v>70</v>
      </c>
    </row>
    <row r="60278" spans="17:63" ht="29.25" customHeight="1" x14ac:dyDescent="0.2">
      <c r="Q60278" s="92" t="s">
        <v>50</v>
      </c>
      <c r="BF60278" s="101" t="s">
        <v>58</v>
      </c>
      <c r="BK60278" s="98" t="s">
        <v>70</v>
      </c>
    </row>
    <row r="60279" spans="17:63" ht="29.25" customHeight="1" x14ac:dyDescent="0.2">
      <c r="Q60279" s="92" t="s">
        <v>50</v>
      </c>
      <c r="BF60279" s="101" t="s">
        <v>58</v>
      </c>
      <c r="BK60279" s="98" t="s">
        <v>70</v>
      </c>
    </row>
    <row r="60280" spans="17:63" ht="29.25" customHeight="1" x14ac:dyDescent="0.2">
      <c r="Q60280" s="92" t="s">
        <v>50</v>
      </c>
      <c r="BF60280" s="101" t="s">
        <v>58</v>
      </c>
      <c r="BK60280" s="98" t="s">
        <v>70</v>
      </c>
    </row>
    <row r="60281" spans="17:63" ht="29.25" customHeight="1" x14ac:dyDescent="0.2">
      <c r="Q60281" s="92" t="s">
        <v>50</v>
      </c>
      <c r="BF60281" s="101" t="s">
        <v>58</v>
      </c>
      <c r="BK60281" s="98" t="s">
        <v>70</v>
      </c>
    </row>
    <row r="60282" spans="17:63" ht="29.25" customHeight="1" x14ac:dyDescent="0.2">
      <c r="Q60282" s="92" t="s">
        <v>50</v>
      </c>
      <c r="BF60282" s="101" t="s">
        <v>58</v>
      </c>
      <c r="BK60282" s="98" t="s">
        <v>70</v>
      </c>
    </row>
    <row r="60283" spans="17:63" ht="29.25" customHeight="1" x14ac:dyDescent="0.2">
      <c r="Q60283" s="92" t="s">
        <v>50</v>
      </c>
      <c r="BF60283" s="101" t="s">
        <v>58</v>
      </c>
      <c r="BK60283" s="98" t="s">
        <v>70</v>
      </c>
    </row>
    <row r="60284" spans="17:63" ht="29.25" customHeight="1" x14ac:dyDescent="0.2">
      <c r="Q60284" s="92" t="s">
        <v>50</v>
      </c>
      <c r="BF60284" s="101" t="s">
        <v>58</v>
      </c>
      <c r="BK60284" s="98" t="s">
        <v>70</v>
      </c>
    </row>
    <row r="60285" spans="17:63" ht="29.25" customHeight="1" x14ac:dyDescent="0.2">
      <c r="Q60285" s="92" t="s">
        <v>50</v>
      </c>
      <c r="BF60285" s="101" t="s">
        <v>58</v>
      </c>
      <c r="BK60285" s="98" t="s">
        <v>70</v>
      </c>
    </row>
    <row r="60286" spans="17:63" ht="29.25" customHeight="1" x14ac:dyDescent="0.2">
      <c r="Q60286" s="92" t="s">
        <v>50</v>
      </c>
      <c r="BF60286" s="101" t="s">
        <v>58</v>
      </c>
      <c r="BK60286" s="98" t="s">
        <v>70</v>
      </c>
    </row>
    <row r="60287" spans="17:63" ht="29.25" customHeight="1" x14ac:dyDescent="0.2">
      <c r="Q60287" s="92" t="s">
        <v>50</v>
      </c>
      <c r="BF60287" s="101" t="s">
        <v>58</v>
      </c>
      <c r="BK60287" s="98" t="s">
        <v>70</v>
      </c>
    </row>
    <row r="60288" spans="17:63" ht="29.25" customHeight="1" x14ac:dyDescent="0.2">
      <c r="Q60288" s="92" t="s">
        <v>50</v>
      </c>
      <c r="BF60288" s="101" t="s">
        <v>58</v>
      </c>
      <c r="BK60288" s="98" t="s">
        <v>70</v>
      </c>
    </row>
    <row r="60289" spans="17:63" ht="29.25" customHeight="1" x14ac:dyDescent="0.2">
      <c r="Q60289" s="92" t="s">
        <v>50</v>
      </c>
      <c r="BF60289" s="101" t="s">
        <v>58</v>
      </c>
      <c r="BK60289" s="98" t="s">
        <v>70</v>
      </c>
    </row>
    <row r="60290" spans="17:63" ht="29.25" customHeight="1" x14ac:dyDescent="0.2">
      <c r="Q60290" s="92" t="s">
        <v>50</v>
      </c>
      <c r="BF60290" s="101" t="s">
        <v>58</v>
      </c>
      <c r="BK60290" s="98" t="s">
        <v>70</v>
      </c>
    </row>
    <row r="60291" spans="17:63" ht="29.25" customHeight="1" x14ac:dyDescent="0.2">
      <c r="Q60291" s="92" t="s">
        <v>50</v>
      </c>
      <c r="BF60291" s="101" t="s">
        <v>58</v>
      </c>
      <c r="BK60291" s="98" t="s">
        <v>70</v>
      </c>
    </row>
    <row r="60292" spans="17:63" ht="29.25" customHeight="1" x14ac:dyDescent="0.2">
      <c r="Q60292" s="92" t="s">
        <v>50</v>
      </c>
      <c r="BF60292" s="101" t="s">
        <v>58</v>
      </c>
      <c r="BK60292" s="98" t="s">
        <v>70</v>
      </c>
    </row>
    <row r="60293" spans="17:63" ht="29.25" customHeight="1" x14ac:dyDescent="0.2">
      <c r="Q60293" s="92" t="s">
        <v>50</v>
      </c>
      <c r="BF60293" s="101" t="s">
        <v>58</v>
      </c>
      <c r="BK60293" s="98" t="s">
        <v>70</v>
      </c>
    </row>
    <row r="60294" spans="17:63" ht="29.25" customHeight="1" x14ac:dyDescent="0.2">
      <c r="Q60294" s="92" t="s">
        <v>50</v>
      </c>
      <c r="BF60294" s="101" t="s">
        <v>58</v>
      </c>
      <c r="BK60294" s="98" t="s">
        <v>70</v>
      </c>
    </row>
    <row r="60295" spans="17:63" ht="29.25" customHeight="1" x14ac:dyDescent="0.2">
      <c r="Q60295" s="92" t="s">
        <v>50</v>
      </c>
      <c r="BF60295" s="101" t="s">
        <v>58</v>
      </c>
      <c r="BK60295" s="98" t="s">
        <v>70</v>
      </c>
    </row>
    <row r="60296" spans="17:63" ht="29.25" customHeight="1" x14ac:dyDescent="0.2">
      <c r="Q60296" s="92" t="s">
        <v>50</v>
      </c>
      <c r="BF60296" s="101" t="s">
        <v>58</v>
      </c>
      <c r="BK60296" s="98" t="s">
        <v>70</v>
      </c>
    </row>
    <row r="60297" spans="17:63" ht="29.25" customHeight="1" x14ac:dyDescent="0.2">
      <c r="Q60297" s="92" t="s">
        <v>50</v>
      </c>
      <c r="BF60297" s="101" t="s">
        <v>58</v>
      </c>
      <c r="BK60297" s="98" t="s">
        <v>70</v>
      </c>
    </row>
    <row r="60298" spans="17:63" ht="29.25" customHeight="1" x14ac:dyDescent="0.2">
      <c r="Q60298" s="92" t="s">
        <v>50</v>
      </c>
      <c r="BF60298" s="101" t="s">
        <v>58</v>
      </c>
      <c r="BK60298" s="98" t="s">
        <v>70</v>
      </c>
    </row>
    <row r="60299" spans="17:63" ht="29.25" customHeight="1" x14ac:dyDescent="0.2">
      <c r="Q60299" s="92" t="s">
        <v>50</v>
      </c>
      <c r="BF60299" s="101" t="s">
        <v>58</v>
      </c>
      <c r="BK60299" s="98" t="s">
        <v>70</v>
      </c>
    </row>
    <row r="60300" spans="17:63" ht="29.25" customHeight="1" x14ac:dyDescent="0.2">
      <c r="Q60300" s="92" t="s">
        <v>50</v>
      </c>
      <c r="BF60300" s="101" t="s">
        <v>58</v>
      </c>
      <c r="BK60300" s="98" t="s">
        <v>70</v>
      </c>
    </row>
    <row r="60301" spans="17:63" ht="29.25" customHeight="1" x14ac:dyDescent="0.2">
      <c r="Q60301" s="92" t="s">
        <v>50</v>
      </c>
      <c r="BF60301" s="101" t="s">
        <v>58</v>
      </c>
      <c r="BK60301" s="98" t="s">
        <v>70</v>
      </c>
    </row>
    <row r="60302" spans="17:63" ht="29.25" customHeight="1" x14ac:dyDescent="0.2">
      <c r="Q60302" s="92" t="s">
        <v>50</v>
      </c>
      <c r="BF60302" s="101" t="s">
        <v>58</v>
      </c>
      <c r="BK60302" s="98" t="s">
        <v>70</v>
      </c>
    </row>
    <row r="60303" spans="17:63" ht="29.25" customHeight="1" x14ac:dyDescent="0.2">
      <c r="Q60303" s="92" t="s">
        <v>50</v>
      </c>
      <c r="BF60303" s="101" t="s">
        <v>58</v>
      </c>
      <c r="BK60303" s="98" t="s">
        <v>70</v>
      </c>
    </row>
    <row r="60304" spans="17:63" ht="29.25" customHeight="1" x14ac:dyDescent="0.2">
      <c r="Q60304" s="92" t="s">
        <v>50</v>
      </c>
      <c r="BF60304" s="101" t="s">
        <v>58</v>
      </c>
      <c r="BK60304" s="98" t="s">
        <v>70</v>
      </c>
    </row>
    <row r="60305" spans="17:63" ht="29.25" customHeight="1" x14ac:dyDescent="0.2">
      <c r="Q60305" s="92" t="s">
        <v>50</v>
      </c>
      <c r="BF60305" s="101" t="s">
        <v>58</v>
      </c>
      <c r="BK60305" s="98" t="s">
        <v>70</v>
      </c>
    </row>
    <row r="60306" spans="17:63" ht="29.25" customHeight="1" x14ac:dyDescent="0.2">
      <c r="Q60306" s="92" t="s">
        <v>50</v>
      </c>
      <c r="BF60306" s="101" t="s">
        <v>58</v>
      </c>
      <c r="BK60306" s="98" t="s">
        <v>70</v>
      </c>
    </row>
    <row r="60307" spans="17:63" ht="29.25" customHeight="1" x14ac:dyDescent="0.2">
      <c r="Q60307" s="92" t="s">
        <v>50</v>
      </c>
      <c r="BF60307" s="101" t="s">
        <v>58</v>
      </c>
      <c r="BK60307" s="98" t="s">
        <v>70</v>
      </c>
    </row>
    <row r="60308" spans="17:63" ht="29.25" customHeight="1" x14ac:dyDescent="0.2">
      <c r="Q60308" s="92" t="s">
        <v>50</v>
      </c>
      <c r="BF60308" s="101" t="s">
        <v>58</v>
      </c>
      <c r="BK60308" s="98" t="s">
        <v>70</v>
      </c>
    </row>
    <row r="60309" spans="17:63" ht="29.25" customHeight="1" x14ac:dyDescent="0.2">
      <c r="Q60309" s="92" t="s">
        <v>50</v>
      </c>
      <c r="BF60309" s="101" t="s">
        <v>58</v>
      </c>
      <c r="BK60309" s="98" t="s">
        <v>70</v>
      </c>
    </row>
    <row r="60310" spans="17:63" ht="29.25" customHeight="1" x14ac:dyDescent="0.2">
      <c r="Q60310" s="92" t="s">
        <v>50</v>
      </c>
      <c r="BF60310" s="101" t="s">
        <v>58</v>
      </c>
      <c r="BK60310" s="98" t="s">
        <v>70</v>
      </c>
    </row>
    <row r="60311" spans="17:63" ht="29.25" customHeight="1" x14ac:dyDescent="0.2">
      <c r="Q60311" s="92" t="s">
        <v>50</v>
      </c>
      <c r="BF60311" s="101" t="s">
        <v>58</v>
      </c>
      <c r="BK60311" s="98" t="s">
        <v>70</v>
      </c>
    </row>
    <row r="60312" spans="17:63" ht="29.25" customHeight="1" x14ac:dyDescent="0.2">
      <c r="Q60312" s="92" t="s">
        <v>50</v>
      </c>
      <c r="BF60312" s="101" t="s">
        <v>58</v>
      </c>
      <c r="BK60312" s="98" t="s">
        <v>70</v>
      </c>
    </row>
    <row r="60313" spans="17:63" ht="29.25" customHeight="1" x14ac:dyDescent="0.2">
      <c r="Q60313" s="92" t="s">
        <v>50</v>
      </c>
      <c r="BF60313" s="101" t="s">
        <v>58</v>
      </c>
      <c r="BK60313" s="98" t="s">
        <v>70</v>
      </c>
    </row>
    <row r="60314" spans="17:63" ht="29.25" customHeight="1" x14ac:dyDescent="0.2">
      <c r="Q60314" s="92" t="s">
        <v>50</v>
      </c>
      <c r="BF60314" s="101" t="s">
        <v>58</v>
      </c>
      <c r="BK60314" s="98" t="s">
        <v>70</v>
      </c>
    </row>
    <row r="60315" spans="17:63" ht="29.25" customHeight="1" x14ac:dyDescent="0.2">
      <c r="Q60315" s="92" t="s">
        <v>50</v>
      </c>
      <c r="BF60315" s="101" t="s">
        <v>58</v>
      </c>
      <c r="BK60315" s="98" t="s">
        <v>70</v>
      </c>
    </row>
    <row r="60316" spans="17:63" ht="29.25" customHeight="1" x14ac:dyDescent="0.2">
      <c r="Q60316" s="92" t="s">
        <v>50</v>
      </c>
      <c r="BF60316" s="101" t="s">
        <v>58</v>
      </c>
      <c r="BK60316" s="98" t="s">
        <v>70</v>
      </c>
    </row>
    <row r="60317" spans="17:63" ht="29.25" customHeight="1" x14ac:dyDescent="0.2">
      <c r="Q60317" s="92" t="s">
        <v>50</v>
      </c>
      <c r="BF60317" s="101" t="s">
        <v>58</v>
      </c>
      <c r="BK60317" s="98" t="s">
        <v>70</v>
      </c>
    </row>
    <row r="60318" spans="17:63" ht="29.25" customHeight="1" x14ac:dyDescent="0.2">
      <c r="Q60318" s="92" t="s">
        <v>50</v>
      </c>
      <c r="BF60318" s="101" t="s">
        <v>58</v>
      </c>
      <c r="BK60318" s="98" t="s">
        <v>70</v>
      </c>
    </row>
    <row r="60319" spans="17:63" ht="29.25" customHeight="1" x14ac:dyDescent="0.2">
      <c r="Q60319" s="92" t="s">
        <v>50</v>
      </c>
      <c r="BF60319" s="101" t="s">
        <v>58</v>
      </c>
      <c r="BK60319" s="98" t="s">
        <v>70</v>
      </c>
    </row>
    <row r="60320" spans="17:63" ht="29.25" customHeight="1" x14ac:dyDescent="0.2">
      <c r="Q60320" s="92" t="s">
        <v>50</v>
      </c>
      <c r="BF60320" s="101" t="s">
        <v>58</v>
      </c>
      <c r="BK60320" s="98" t="s">
        <v>70</v>
      </c>
    </row>
    <row r="60321" spans="17:63" ht="29.25" customHeight="1" x14ac:dyDescent="0.2">
      <c r="Q60321" s="92" t="s">
        <v>50</v>
      </c>
      <c r="BF60321" s="101" t="s">
        <v>58</v>
      </c>
      <c r="BK60321" s="98" t="s">
        <v>70</v>
      </c>
    </row>
    <row r="60322" spans="17:63" ht="29.25" customHeight="1" x14ac:dyDescent="0.2">
      <c r="Q60322" s="92" t="s">
        <v>50</v>
      </c>
      <c r="BF60322" s="101" t="s">
        <v>58</v>
      </c>
      <c r="BK60322" s="98" t="s">
        <v>70</v>
      </c>
    </row>
    <row r="60323" spans="17:63" ht="29.25" customHeight="1" x14ac:dyDescent="0.2">
      <c r="Q60323" s="92" t="s">
        <v>50</v>
      </c>
      <c r="BF60323" s="101" t="s">
        <v>58</v>
      </c>
      <c r="BK60323" s="98" t="s">
        <v>70</v>
      </c>
    </row>
    <row r="60324" spans="17:63" ht="29.25" customHeight="1" x14ac:dyDescent="0.2">
      <c r="Q60324" s="92" t="s">
        <v>50</v>
      </c>
      <c r="BF60324" s="101" t="s">
        <v>58</v>
      </c>
      <c r="BK60324" s="98" t="s">
        <v>70</v>
      </c>
    </row>
    <row r="60325" spans="17:63" ht="29.25" customHeight="1" x14ac:dyDescent="0.2">
      <c r="Q60325" s="92" t="s">
        <v>50</v>
      </c>
      <c r="BF60325" s="101" t="s">
        <v>58</v>
      </c>
      <c r="BK60325" s="98" t="s">
        <v>70</v>
      </c>
    </row>
    <row r="60326" spans="17:63" ht="29.25" customHeight="1" x14ac:dyDescent="0.2">
      <c r="Q60326" s="92" t="s">
        <v>50</v>
      </c>
      <c r="BF60326" s="101" t="s">
        <v>58</v>
      </c>
      <c r="BK60326" s="98" t="s">
        <v>70</v>
      </c>
    </row>
    <row r="60327" spans="17:63" ht="29.25" customHeight="1" x14ac:dyDescent="0.2">
      <c r="Q60327" s="92" t="s">
        <v>50</v>
      </c>
      <c r="BF60327" s="101" t="s">
        <v>58</v>
      </c>
      <c r="BK60327" s="98" t="s">
        <v>70</v>
      </c>
    </row>
    <row r="60328" spans="17:63" ht="29.25" customHeight="1" x14ac:dyDescent="0.2">
      <c r="Q60328" s="92" t="s">
        <v>50</v>
      </c>
      <c r="BF60328" s="101" t="s">
        <v>58</v>
      </c>
      <c r="BK60328" s="98" t="s">
        <v>70</v>
      </c>
    </row>
    <row r="60329" spans="17:63" ht="29.25" customHeight="1" x14ac:dyDescent="0.2">
      <c r="Q60329" s="92" t="s">
        <v>50</v>
      </c>
      <c r="BF60329" s="101" t="s">
        <v>58</v>
      </c>
      <c r="BK60329" s="98" t="s">
        <v>70</v>
      </c>
    </row>
    <row r="60330" spans="17:63" ht="29.25" customHeight="1" x14ac:dyDescent="0.2">
      <c r="Q60330" s="92" t="s">
        <v>50</v>
      </c>
      <c r="BF60330" s="101" t="s">
        <v>58</v>
      </c>
      <c r="BK60330" s="98" t="s">
        <v>70</v>
      </c>
    </row>
    <row r="60331" spans="17:63" ht="29.25" customHeight="1" x14ac:dyDescent="0.2">
      <c r="Q60331" s="92" t="s">
        <v>50</v>
      </c>
      <c r="BF60331" s="101" t="s">
        <v>58</v>
      </c>
      <c r="BK60331" s="98" t="s">
        <v>70</v>
      </c>
    </row>
    <row r="60332" spans="17:63" ht="29.25" customHeight="1" x14ac:dyDescent="0.2">
      <c r="Q60332" s="92" t="s">
        <v>50</v>
      </c>
      <c r="BF60332" s="101" t="s">
        <v>58</v>
      </c>
      <c r="BK60332" s="98" t="s">
        <v>70</v>
      </c>
    </row>
    <row r="60333" spans="17:63" ht="29.25" customHeight="1" x14ac:dyDescent="0.2">
      <c r="Q60333" s="92" t="s">
        <v>50</v>
      </c>
      <c r="BF60333" s="101" t="s">
        <v>58</v>
      </c>
      <c r="BK60333" s="98" t="s">
        <v>70</v>
      </c>
    </row>
    <row r="60334" spans="17:63" ht="29.25" customHeight="1" x14ac:dyDescent="0.2">
      <c r="Q60334" s="92" t="s">
        <v>50</v>
      </c>
      <c r="BF60334" s="101" t="s">
        <v>58</v>
      </c>
      <c r="BK60334" s="98" t="s">
        <v>70</v>
      </c>
    </row>
    <row r="60335" spans="17:63" ht="29.25" customHeight="1" x14ac:dyDescent="0.2">
      <c r="Q60335" s="92" t="s">
        <v>50</v>
      </c>
      <c r="BF60335" s="101" t="s">
        <v>58</v>
      </c>
      <c r="BK60335" s="98" t="s">
        <v>70</v>
      </c>
    </row>
    <row r="60336" spans="17:63" ht="29.25" customHeight="1" x14ac:dyDescent="0.2">
      <c r="Q60336" s="92" t="s">
        <v>50</v>
      </c>
      <c r="BF60336" s="101" t="s">
        <v>58</v>
      </c>
      <c r="BK60336" s="98" t="s">
        <v>70</v>
      </c>
    </row>
    <row r="60337" spans="17:63" ht="29.25" customHeight="1" x14ac:dyDescent="0.2">
      <c r="Q60337" s="92" t="s">
        <v>50</v>
      </c>
      <c r="BF60337" s="101" t="s">
        <v>58</v>
      </c>
      <c r="BK60337" s="98" t="s">
        <v>70</v>
      </c>
    </row>
    <row r="60338" spans="17:63" ht="29.25" customHeight="1" x14ac:dyDescent="0.2">
      <c r="Q60338" s="92" t="s">
        <v>50</v>
      </c>
      <c r="BF60338" s="101" t="s">
        <v>58</v>
      </c>
      <c r="BK60338" s="98" t="s">
        <v>70</v>
      </c>
    </row>
    <row r="60339" spans="17:63" ht="29.25" customHeight="1" x14ac:dyDescent="0.2">
      <c r="Q60339" s="92" t="s">
        <v>50</v>
      </c>
      <c r="BF60339" s="101" t="s">
        <v>58</v>
      </c>
      <c r="BK60339" s="98" t="s">
        <v>70</v>
      </c>
    </row>
    <row r="60340" spans="17:63" ht="29.25" customHeight="1" x14ac:dyDescent="0.2">
      <c r="Q60340" s="92" t="s">
        <v>50</v>
      </c>
      <c r="BF60340" s="101" t="s">
        <v>58</v>
      </c>
      <c r="BK60340" s="98" t="s">
        <v>70</v>
      </c>
    </row>
    <row r="60341" spans="17:63" ht="29.25" customHeight="1" x14ac:dyDescent="0.2">
      <c r="Q60341" s="92" t="s">
        <v>50</v>
      </c>
      <c r="BF60341" s="101" t="s">
        <v>58</v>
      </c>
      <c r="BK60341" s="98" t="s">
        <v>70</v>
      </c>
    </row>
    <row r="60342" spans="17:63" ht="29.25" customHeight="1" x14ac:dyDescent="0.2">
      <c r="Q60342" s="92" t="s">
        <v>50</v>
      </c>
      <c r="BF60342" s="101" t="s">
        <v>58</v>
      </c>
      <c r="BK60342" s="98" t="s">
        <v>70</v>
      </c>
    </row>
    <row r="60343" spans="17:63" ht="29.25" customHeight="1" x14ac:dyDescent="0.2">
      <c r="Q60343" s="92" t="s">
        <v>50</v>
      </c>
      <c r="BF60343" s="101" t="s">
        <v>58</v>
      </c>
      <c r="BK60343" s="98" t="s">
        <v>70</v>
      </c>
    </row>
    <row r="60344" spans="17:63" ht="29.25" customHeight="1" x14ac:dyDescent="0.2">
      <c r="Q60344" s="92" t="s">
        <v>50</v>
      </c>
      <c r="BF60344" s="101" t="s">
        <v>58</v>
      </c>
      <c r="BK60344" s="98" t="s">
        <v>70</v>
      </c>
    </row>
    <row r="60345" spans="17:63" ht="29.25" customHeight="1" x14ac:dyDescent="0.2">
      <c r="Q60345" s="92" t="s">
        <v>50</v>
      </c>
      <c r="BF60345" s="101" t="s">
        <v>58</v>
      </c>
      <c r="BK60345" s="98" t="s">
        <v>70</v>
      </c>
    </row>
    <row r="60346" spans="17:63" ht="29.25" customHeight="1" x14ac:dyDescent="0.2">
      <c r="Q60346" s="92" t="s">
        <v>50</v>
      </c>
      <c r="BF60346" s="101" t="s">
        <v>58</v>
      </c>
      <c r="BK60346" s="98" t="s">
        <v>70</v>
      </c>
    </row>
    <row r="60347" spans="17:63" ht="29.25" customHeight="1" x14ac:dyDescent="0.2">
      <c r="Q60347" s="92" t="s">
        <v>50</v>
      </c>
      <c r="BF60347" s="101" t="s">
        <v>58</v>
      </c>
      <c r="BK60347" s="98" t="s">
        <v>70</v>
      </c>
    </row>
    <row r="60348" spans="17:63" ht="29.25" customHeight="1" x14ac:dyDescent="0.2">
      <c r="Q60348" s="92" t="s">
        <v>50</v>
      </c>
      <c r="BF60348" s="101" t="s">
        <v>58</v>
      </c>
      <c r="BK60348" s="98" t="s">
        <v>70</v>
      </c>
    </row>
    <row r="60349" spans="17:63" ht="29.25" customHeight="1" x14ac:dyDescent="0.2">
      <c r="Q60349" s="92" t="s">
        <v>50</v>
      </c>
      <c r="BF60349" s="101" t="s">
        <v>58</v>
      </c>
      <c r="BK60349" s="98" t="s">
        <v>70</v>
      </c>
    </row>
    <row r="60350" spans="17:63" ht="29.25" customHeight="1" x14ac:dyDescent="0.2">
      <c r="Q60350" s="92" t="s">
        <v>50</v>
      </c>
      <c r="BF60350" s="101" t="s">
        <v>58</v>
      </c>
      <c r="BK60350" s="98" t="s">
        <v>70</v>
      </c>
    </row>
    <row r="60351" spans="17:63" ht="29.25" customHeight="1" x14ac:dyDescent="0.2">
      <c r="Q60351" s="92" t="s">
        <v>50</v>
      </c>
      <c r="BF60351" s="101" t="s">
        <v>58</v>
      </c>
      <c r="BK60351" s="98" t="s">
        <v>70</v>
      </c>
    </row>
    <row r="60352" spans="17:63" ht="29.25" customHeight="1" x14ac:dyDescent="0.2">
      <c r="Q60352" s="92" t="s">
        <v>50</v>
      </c>
      <c r="BF60352" s="101" t="s">
        <v>58</v>
      </c>
      <c r="BK60352" s="98" t="s">
        <v>70</v>
      </c>
    </row>
    <row r="60353" spans="17:63" ht="29.25" customHeight="1" x14ac:dyDescent="0.2">
      <c r="Q60353" s="92" t="s">
        <v>50</v>
      </c>
      <c r="BF60353" s="101" t="s">
        <v>58</v>
      </c>
      <c r="BK60353" s="98" t="s">
        <v>70</v>
      </c>
    </row>
    <row r="60354" spans="17:63" ht="29.25" customHeight="1" x14ac:dyDescent="0.2">
      <c r="Q60354" s="92" t="s">
        <v>50</v>
      </c>
      <c r="BF60354" s="101" t="s">
        <v>58</v>
      </c>
      <c r="BK60354" s="98" t="s">
        <v>70</v>
      </c>
    </row>
    <row r="60355" spans="17:63" ht="29.25" customHeight="1" x14ac:dyDescent="0.2">
      <c r="Q60355" s="92" t="s">
        <v>50</v>
      </c>
      <c r="BF60355" s="101" t="s">
        <v>58</v>
      </c>
      <c r="BK60355" s="98" t="s">
        <v>70</v>
      </c>
    </row>
    <row r="60356" spans="17:63" ht="29.25" customHeight="1" x14ac:dyDescent="0.2">
      <c r="Q60356" s="92" t="s">
        <v>50</v>
      </c>
      <c r="BF60356" s="101" t="s">
        <v>58</v>
      </c>
      <c r="BK60356" s="98" t="s">
        <v>70</v>
      </c>
    </row>
    <row r="60357" spans="17:63" ht="29.25" customHeight="1" x14ac:dyDescent="0.2">
      <c r="Q60357" s="92" t="s">
        <v>50</v>
      </c>
      <c r="BF60357" s="101" t="s">
        <v>58</v>
      </c>
      <c r="BK60357" s="98" t="s">
        <v>70</v>
      </c>
    </row>
    <row r="60358" spans="17:63" ht="29.25" customHeight="1" x14ac:dyDescent="0.2">
      <c r="Q60358" s="92" t="s">
        <v>50</v>
      </c>
      <c r="BF60358" s="101" t="s">
        <v>58</v>
      </c>
      <c r="BK60358" s="98" t="s">
        <v>70</v>
      </c>
    </row>
    <row r="60359" spans="17:63" ht="29.25" customHeight="1" x14ac:dyDescent="0.2">
      <c r="Q60359" s="92" t="s">
        <v>50</v>
      </c>
      <c r="BF60359" s="101" t="s">
        <v>58</v>
      </c>
      <c r="BK60359" s="98" t="s">
        <v>70</v>
      </c>
    </row>
    <row r="60360" spans="17:63" ht="29.25" customHeight="1" x14ac:dyDescent="0.2">
      <c r="Q60360" s="92" t="s">
        <v>50</v>
      </c>
      <c r="BF60360" s="101" t="s">
        <v>58</v>
      </c>
      <c r="BK60360" s="98" t="s">
        <v>70</v>
      </c>
    </row>
    <row r="60361" spans="17:63" ht="29.25" customHeight="1" x14ac:dyDescent="0.2">
      <c r="Q60361" s="92" t="s">
        <v>50</v>
      </c>
      <c r="BF60361" s="101" t="s">
        <v>58</v>
      </c>
      <c r="BK60361" s="98" t="s">
        <v>70</v>
      </c>
    </row>
    <row r="60362" spans="17:63" ht="29.25" customHeight="1" x14ac:dyDescent="0.2">
      <c r="Q60362" s="92" t="s">
        <v>50</v>
      </c>
      <c r="BF60362" s="101" t="s">
        <v>58</v>
      </c>
      <c r="BK60362" s="98" t="s">
        <v>70</v>
      </c>
    </row>
    <row r="60363" spans="17:63" ht="29.25" customHeight="1" x14ac:dyDescent="0.2">
      <c r="Q60363" s="92" t="s">
        <v>50</v>
      </c>
      <c r="BF60363" s="101" t="s">
        <v>58</v>
      </c>
      <c r="BK60363" s="98" t="s">
        <v>70</v>
      </c>
    </row>
    <row r="60364" spans="17:63" ht="29.25" customHeight="1" x14ac:dyDescent="0.2">
      <c r="Q60364" s="92" t="s">
        <v>50</v>
      </c>
      <c r="BF60364" s="101" t="s">
        <v>58</v>
      </c>
      <c r="BK60364" s="98" t="s">
        <v>70</v>
      </c>
    </row>
    <row r="60365" spans="17:63" ht="29.25" customHeight="1" x14ac:dyDescent="0.2">
      <c r="Q60365" s="92" t="s">
        <v>50</v>
      </c>
      <c r="BF60365" s="101" t="s">
        <v>58</v>
      </c>
      <c r="BK60365" s="98" t="s">
        <v>70</v>
      </c>
    </row>
    <row r="60366" spans="17:63" ht="29.25" customHeight="1" x14ac:dyDescent="0.2">
      <c r="Q60366" s="92" t="s">
        <v>50</v>
      </c>
      <c r="BF60366" s="101" t="s">
        <v>58</v>
      </c>
      <c r="BK60366" s="98" t="s">
        <v>70</v>
      </c>
    </row>
    <row r="60367" spans="17:63" ht="29.25" customHeight="1" x14ac:dyDescent="0.2">
      <c r="Q60367" s="92" t="s">
        <v>50</v>
      </c>
      <c r="BF60367" s="101" t="s">
        <v>58</v>
      </c>
      <c r="BK60367" s="98" t="s">
        <v>70</v>
      </c>
    </row>
    <row r="60368" spans="17:63" ht="29.25" customHeight="1" x14ac:dyDescent="0.2">
      <c r="Q60368" s="92" t="s">
        <v>50</v>
      </c>
      <c r="BF60368" s="101" t="s">
        <v>58</v>
      </c>
      <c r="BK60368" s="98" t="s">
        <v>70</v>
      </c>
    </row>
    <row r="60369" spans="17:63" ht="29.25" customHeight="1" x14ac:dyDescent="0.2">
      <c r="Q60369" s="92" t="s">
        <v>50</v>
      </c>
      <c r="BF60369" s="101" t="s">
        <v>58</v>
      </c>
      <c r="BK60369" s="98" t="s">
        <v>70</v>
      </c>
    </row>
    <row r="60370" spans="17:63" ht="29.25" customHeight="1" x14ac:dyDescent="0.2">
      <c r="Q60370" s="92" t="s">
        <v>50</v>
      </c>
      <c r="BF60370" s="101" t="s">
        <v>58</v>
      </c>
      <c r="BK60370" s="98" t="s">
        <v>70</v>
      </c>
    </row>
    <row r="60371" spans="17:63" ht="29.25" customHeight="1" x14ac:dyDescent="0.2">
      <c r="Q60371" s="92" t="s">
        <v>50</v>
      </c>
      <c r="BF60371" s="101" t="s">
        <v>58</v>
      </c>
      <c r="BK60371" s="98" t="s">
        <v>70</v>
      </c>
    </row>
    <row r="60372" spans="17:63" ht="29.25" customHeight="1" x14ac:dyDescent="0.2">
      <c r="Q60372" s="92" t="s">
        <v>50</v>
      </c>
      <c r="BF60372" s="101" t="s">
        <v>58</v>
      </c>
      <c r="BK60372" s="98" t="s">
        <v>70</v>
      </c>
    </row>
    <row r="60373" spans="17:63" ht="29.25" customHeight="1" x14ac:dyDescent="0.2">
      <c r="Q60373" s="92" t="s">
        <v>50</v>
      </c>
      <c r="BF60373" s="101" t="s">
        <v>58</v>
      </c>
      <c r="BK60373" s="98" t="s">
        <v>70</v>
      </c>
    </row>
    <row r="60374" spans="17:63" ht="29.25" customHeight="1" x14ac:dyDescent="0.2">
      <c r="Q60374" s="92" t="s">
        <v>50</v>
      </c>
      <c r="BF60374" s="101" t="s">
        <v>58</v>
      </c>
      <c r="BK60374" s="98" t="s">
        <v>70</v>
      </c>
    </row>
    <row r="60375" spans="17:63" ht="29.25" customHeight="1" x14ac:dyDescent="0.2">
      <c r="Q60375" s="92" t="s">
        <v>50</v>
      </c>
      <c r="BF60375" s="101" t="s">
        <v>58</v>
      </c>
      <c r="BK60375" s="98" t="s">
        <v>70</v>
      </c>
    </row>
    <row r="60376" spans="17:63" ht="29.25" customHeight="1" x14ac:dyDescent="0.2">
      <c r="Q60376" s="92" t="s">
        <v>50</v>
      </c>
      <c r="BF60376" s="101" t="s">
        <v>58</v>
      </c>
      <c r="BK60376" s="98" t="s">
        <v>70</v>
      </c>
    </row>
    <row r="60377" spans="17:63" ht="29.25" customHeight="1" x14ac:dyDescent="0.2">
      <c r="Q60377" s="92" t="s">
        <v>50</v>
      </c>
      <c r="BF60377" s="101" t="s">
        <v>58</v>
      </c>
      <c r="BK60377" s="98" t="s">
        <v>70</v>
      </c>
    </row>
    <row r="60378" spans="17:63" ht="29.25" customHeight="1" x14ac:dyDescent="0.2">
      <c r="Q60378" s="92" t="s">
        <v>50</v>
      </c>
      <c r="BF60378" s="101" t="s">
        <v>58</v>
      </c>
      <c r="BK60378" s="98" t="s">
        <v>70</v>
      </c>
    </row>
    <row r="60379" spans="17:63" ht="29.25" customHeight="1" x14ac:dyDescent="0.2">
      <c r="Q60379" s="92" t="s">
        <v>50</v>
      </c>
      <c r="BF60379" s="101" t="s">
        <v>58</v>
      </c>
      <c r="BK60379" s="98" t="s">
        <v>70</v>
      </c>
    </row>
    <row r="60380" spans="17:63" ht="29.25" customHeight="1" x14ac:dyDescent="0.2">
      <c r="Q60380" s="92" t="s">
        <v>50</v>
      </c>
      <c r="BF60380" s="101" t="s">
        <v>58</v>
      </c>
      <c r="BK60380" s="98" t="s">
        <v>70</v>
      </c>
    </row>
    <row r="60381" spans="17:63" ht="29.25" customHeight="1" x14ac:dyDescent="0.2">
      <c r="Q60381" s="92" t="s">
        <v>50</v>
      </c>
      <c r="BF60381" s="101" t="s">
        <v>58</v>
      </c>
      <c r="BK60381" s="98" t="s">
        <v>70</v>
      </c>
    </row>
    <row r="60382" spans="17:63" ht="29.25" customHeight="1" x14ac:dyDescent="0.2">
      <c r="Q60382" s="92" t="s">
        <v>50</v>
      </c>
      <c r="BF60382" s="101" t="s">
        <v>58</v>
      </c>
      <c r="BK60382" s="98" t="s">
        <v>70</v>
      </c>
    </row>
    <row r="60383" spans="17:63" ht="29.25" customHeight="1" x14ac:dyDescent="0.2">
      <c r="Q60383" s="92" t="s">
        <v>50</v>
      </c>
      <c r="BF60383" s="101" t="s">
        <v>58</v>
      </c>
      <c r="BK60383" s="98" t="s">
        <v>70</v>
      </c>
    </row>
    <row r="60384" spans="17:63" ht="29.25" customHeight="1" x14ac:dyDescent="0.2">
      <c r="Q60384" s="92" t="s">
        <v>50</v>
      </c>
      <c r="BF60384" s="101" t="s">
        <v>58</v>
      </c>
      <c r="BK60384" s="98" t="s">
        <v>70</v>
      </c>
    </row>
    <row r="60385" spans="17:63" ht="29.25" customHeight="1" x14ac:dyDescent="0.2">
      <c r="Q60385" s="92" t="s">
        <v>50</v>
      </c>
      <c r="BF60385" s="101" t="s">
        <v>58</v>
      </c>
      <c r="BK60385" s="98" t="s">
        <v>70</v>
      </c>
    </row>
    <row r="60386" spans="17:63" ht="29.25" customHeight="1" x14ac:dyDescent="0.2">
      <c r="Q60386" s="92" t="s">
        <v>50</v>
      </c>
      <c r="BF60386" s="101" t="s">
        <v>58</v>
      </c>
      <c r="BK60386" s="98" t="s">
        <v>70</v>
      </c>
    </row>
    <row r="60387" spans="17:63" ht="29.25" customHeight="1" x14ac:dyDescent="0.2">
      <c r="Q60387" s="92" t="s">
        <v>50</v>
      </c>
      <c r="BF60387" s="101" t="s">
        <v>58</v>
      </c>
      <c r="BK60387" s="98" t="s">
        <v>70</v>
      </c>
    </row>
    <row r="60388" spans="17:63" ht="29.25" customHeight="1" x14ac:dyDescent="0.2">
      <c r="Q60388" s="92" t="s">
        <v>50</v>
      </c>
      <c r="BF60388" s="101" t="s">
        <v>58</v>
      </c>
      <c r="BK60388" s="98" t="s">
        <v>70</v>
      </c>
    </row>
    <row r="60389" spans="17:63" ht="29.25" customHeight="1" x14ac:dyDescent="0.2">
      <c r="Q60389" s="92" t="s">
        <v>50</v>
      </c>
      <c r="BF60389" s="101" t="s">
        <v>58</v>
      </c>
      <c r="BK60389" s="98" t="s">
        <v>70</v>
      </c>
    </row>
    <row r="60390" spans="17:63" ht="29.25" customHeight="1" x14ac:dyDescent="0.2">
      <c r="Q60390" s="92" t="s">
        <v>50</v>
      </c>
      <c r="BF60390" s="101" t="s">
        <v>58</v>
      </c>
      <c r="BK60390" s="98" t="s">
        <v>70</v>
      </c>
    </row>
    <row r="60391" spans="17:63" ht="29.25" customHeight="1" x14ac:dyDescent="0.2">
      <c r="Q60391" s="92" t="s">
        <v>50</v>
      </c>
      <c r="BF60391" s="101" t="s">
        <v>58</v>
      </c>
      <c r="BK60391" s="98" t="s">
        <v>70</v>
      </c>
    </row>
    <row r="60392" spans="17:63" ht="29.25" customHeight="1" x14ac:dyDescent="0.2">
      <c r="Q60392" s="92" t="s">
        <v>50</v>
      </c>
      <c r="BF60392" s="101" t="s">
        <v>58</v>
      </c>
      <c r="BK60392" s="98" t="s">
        <v>70</v>
      </c>
    </row>
    <row r="60393" spans="17:63" ht="29.25" customHeight="1" x14ac:dyDescent="0.2">
      <c r="Q60393" s="92" t="s">
        <v>50</v>
      </c>
      <c r="BF60393" s="101" t="s">
        <v>58</v>
      </c>
      <c r="BK60393" s="98" t="s">
        <v>70</v>
      </c>
    </row>
    <row r="60394" spans="17:63" ht="29.25" customHeight="1" x14ac:dyDescent="0.2">
      <c r="Q60394" s="92" t="s">
        <v>50</v>
      </c>
      <c r="BF60394" s="101" t="s">
        <v>58</v>
      </c>
      <c r="BK60394" s="98" t="s">
        <v>70</v>
      </c>
    </row>
    <row r="60395" spans="17:63" ht="29.25" customHeight="1" x14ac:dyDescent="0.2">
      <c r="Q60395" s="92" t="s">
        <v>50</v>
      </c>
      <c r="BF60395" s="101" t="s">
        <v>58</v>
      </c>
      <c r="BK60395" s="98" t="s">
        <v>70</v>
      </c>
    </row>
    <row r="60396" spans="17:63" ht="29.25" customHeight="1" x14ac:dyDescent="0.2">
      <c r="Q60396" s="92" t="s">
        <v>50</v>
      </c>
      <c r="BF60396" s="101" t="s">
        <v>58</v>
      </c>
      <c r="BK60396" s="98" t="s">
        <v>70</v>
      </c>
    </row>
    <row r="60397" spans="17:63" ht="29.25" customHeight="1" x14ac:dyDescent="0.2">
      <c r="Q60397" s="92" t="s">
        <v>50</v>
      </c>
      <c r="BF60397" s="101" t="s">
        <v>58</v>
      </c>
      <c r="BK60397" s="98" t="s">
        <v>70</v>
      </c>
    </row>
    <row r="60398" spans="17:63" ht="29.25" customHeight="1" x14ac:dyDescent="0.2">
      <c r="Q60398" s="92" t="s">
        <v>50</v>
      </c>
      <c r="BF60398" s="101" t="s">
        <v>58</v>
      </c>
      <c r="BK60398" s="98" t="s">
        <v>70</v>
      </c>
    </row>
    <row r="60399" spans="17:63" ht="29.25" customHeight="1" x14ac:dyDescent="0.2">
      <c r="Q60399" s="92" t="s">
        <v>50</v>
      </c>
      <c r="BF60399" s="101" t="s">
        <v>58</v>
      </c>
      <c r="BK60399" s="98" t="s">
        <v>70</v>
      </c>
    </row>
    <row r="60400" spans="17:63" ht="29.25" customHeight="1" x14ac:dyDescent="0.2">
      <c r="Q60400" s="92" t="s">
        <v>50</v>
      </c>
      <c r="BF60400" s="101" t="s">
        <v>58</v>
      </c>
      <c r="BK60400" s="98" t="s">
        <v>70</v>
      </c>
    </row>
    <row r="60401" spans="17:63" ht="29.25" customHeight="1" x14ac:dyDescent="0.2">
      <c r="Q60401" s="92" t="s">
        <v>50</v>
      </c>
      <c r="BF60401" s="101" t="s">
        <v>58</v>
      </c>
      <c r="BK60401" s="98" t="s">
        <v>70</v>
      </c>
    </row>
    <row r="60402" spans="17:63" ht="29.25" customHeight="1" x14ac:dyDescent="0.2">
      <c r="Q60402" s="92" t="s">
        <v>50</v>
      </c>
      <c r="BF60402" s="101" t="s">
        <v>58</v>
      </c>
      <c r="BK60402" s="98" t="s">
        <v>70</v>
      </c>
    </row>
    <row r="60403" spans="17:63" ht="29.25" customHeight="1" x14ac:dyDescent="0.2">
      <c r="Q60403" s="92" t="s">
        <v>50</v>
      </c>
      <c r="BF60403" s="101" t="s">
        <v>58</v>
      </c>
      <c r="BK60403" s="98" t="s">
        <v>70</v>
      </c>
    </row>
    <row r="60404" spans="17:63" ht="29.25" customHeight="1" x14ac:dyDescent="0.2">
      <c r="Q60404" s="92" t="s">
        <v>50</v>
      </c>
      <c r="BF60404" s="101" t="s">
        <v>58</v>
      </c>
      <c r="BK60404" s="98" t="s">
        <v>70</v>
      </c>
    </row>
    <row r="60405" spans="17:63" ht="29.25" customHeight="1" x14ac:dyDescent="0.2">
      <c r="Q60405" s="92" t="s">
        <v>50</v>
      </c>
      <c r="BF60405" s="101" t="s">
        <v>58</v>
      </c>
      <c r="BK60405" s="98" t="s">
        <v>70</v>
      </c>
    </row>
    <row r="60406" spans="17:63" ht="29.25" customHeight="1" x14ac:dyDescent="0.2">
      <c r="Q60406" s="92" t="s">
        <v>50</v>
      </c>
      <c r="BF60406" s="101" t="s">
        <v>58</v>
      </c>
      <c r="BK60406" s="98" t="s">
        <v>70</v>
      </c>
    </row>
    <row r="60407" spans="17:63" ht="29.25" customHeight="1" x14ac:dyDescent="0.2">
      <c r="Q60407" s="92" t="s">
        <v>50</v>
      </c>
      <c r="BF60407" s="101" t="s">
        <v>58</v>
      </c>
      <c r="BK60407" s="98" t="s">
        <v>70</v>
      </c>
    </row>
    <row r="60408" spans="17:63" ht="29.25" customHeight="1" x14ac:dyDescent="0.2">
      <c r="Q60408" s="92" t="s">
        <v>50</v>
      </c>
      <c r="BF60408" s="101" t="s">
        <v>58</v>
      </c>
      <c r="BK60408" s="98" t="s">
        <v>70</v>
      </c>
    </row>
    <row r="60409" spans="17:63" ht="29.25" customHeight="1" x14ac:dyDescent="0.2">
      <c r="Q60409" s="92" t="s">
        <v>50</v>
      </c>
      <c r="BF60409" s="101" t="s">
        <v>58</v>
      </c>
      <c r="BK60409" s="98" t="s">
        <v>70</v>
      </c>
    </row>
    <row r="60410" spans="17:63" ht="29.25" customHeight="1" x14ac:dyDescent="0.2">
      <c r="Q60410" s="92" t="s">
        <v>50</v>
      </c>
      <c r="BF60410" s="101" t="s">
        <v>58</v>
      </c>
      <c r="BK60410" s="98" t="s">
        <v>70</v>
      </c>
    </row>
    <row r="60411" spans="17:63" ht="29.25" customHeight="1" x14ac:dyDescent="0.2">
      <c r="Q60411" s="92" t="s">
        <v>50</v>
      </c>
      <c r="BF60411" s="101" t="s">
        <v>58</v>
      </c>
      <c r="BK60411" s="98" t="s">
        <v>70</v>
      </c>
    </row>
    <row r="60412" spans="17:63" ht="29.25" customHeight="1" x14ac:dyDescent="0.2">
      <c r="Q60412" s="92" t="s">
        <v>50</v>
      </c>
      <c r="BF60412" s="101" t="s">
        <v>58</v>
      </c>
      <c r="BK60412" s="98" t="s">
        <v>70</v>
      </c>
    </row>
    <row r="60413" spans="17:63" ht="29.25" customHeight="1" x14ac:dyDescent="0.2">
      <c r="Q60413" s="92" t="s">
        <v>50</v>
      </c>
      <c r="BF60413" s="101" t="s">
        <v>58</v>
      </c>
      <c r="BK60413" s="98" t="s">
        <v>70</v>
      </c>
    </row>
    <row r="60414" spans="17:63" ht="29.25" customHeight="1" x14ac:dyDescent="0.2">
      <c r="Q60414" s="92" t="s">
        <v>50</v>
      </c>
      <c r="BF60414" s="101" t="s">
        <v>58</v>
      </c>
      <c r="BK60414" s="98" t="s">
        <v>70</v>
      </c>
    </row>
    <row r="60415" spans="17:63" ht="29.25" customHeight="1" x14ac:dyDescent="0.2">
      <c r="Q60415" s="92" t="s">
        <v>50</v>
      </c>
      <c r="BF60415" s="101" t="s">
        <v>58</v>
      </c>
      <c r="BK60415" s="98" t="s">
        <v>70</v>
      </c>
    </row>
    <row r="60416" spans="17:63" ht="29.25" customHeight="1" x14ac:dyDescent="0.2">
      <c r="Q60416" s="92" t="s">
        <v>50</v>
      </c>
      <c r="BF60416" s="101" t="s">
        <v>58</v>
      </c>
      <c r="BK60416" s="98" t="s">
        <v>70</v>
      </c>
    </row>
    <row r="60417" spans="17:63" ht="29.25" customHeight="1" x14ac:dyDescent="0.2">
      <c r="Q60417" s="92" t="s">
        <v>50</v>
      </c>
      <c r="BF60417" s="101" t="s">
        <v>58</v>
      </c>
      <c r="BK60417" s="98" t="s">
        <v>70</v>
      </c>
    </row>
    <row r="60418" spans="17:63" ht="29.25" customHeight="1" x14ac:dyDescent="0.2">
      <c r="Q60418" s="92" t="s">
        <v>50</v>
      </c>
      <c r="BF60418" s="101" t="s">
        <v>58</v>
      </c>
      <c r="BK60418" s="98" t="s">
        <v>70</v>
      </c>
    </row>
    <row r="60419" spans="17:63" ht="29.25" customHeight="1" x14ac:dyDescent="0.2">
      <c r="Q60419" s="92" t="s">
        <v>50</v>
      </c>
      <c r="BF60419" s="101" t="s">
        <v>58</v>
      </c>
      <c r="BK60419" s="98" t="s">
        <v>70</v>
      </c>
    </row>
    <row r="60420" spans="17:63" ht="29.25" customHeight="1" x14ac:dyDescent="0.2">
      <c r="Q60420" s="92" t="s">
        <v>50</v>
      </c>
      <c r="BF60420" s="101" t="s">
        <v>58</v>
      </c>
      <c r="BK60420" s="98" t="s">
        <v>70</v>
      </c>
    </row>
    <row r="60421" spans="17:63" ht="29.25" customHeight="1" x14ac:dyDescent="0.2">
      <c r="Q60421" s="92" t="s">
        <v>50</v>
      </c>
      <c r="BF60421" s="101" t="s">
        <v>58</v>
      </c>
      <c r="BK60421" s="98" t="s">
        <v>70</v>
      </c>
    </row>
    <row r="60422" spans="17:63" ht="29.25" customHeight="1" x14ac:dyDescent="0.2">
      <c r="Q60422" s="92" t="s">
        <v>50</v>
      </c>
      <c r="BF60422" s="101" t="s">
        <v>58</v>
      </c>
      <c r="BK60422" s="98" t="s">
        <v>70</v>
      </c>
    </row>
    <row r="60423" spans="17:63" ht="29.25" customHeight="1" x14ac:dyDescent="0.2">
      <c r="Q60423" s="92" t="s">
        <v>50</v>
      </c>
      <c r="BF60423" s="101" t="s">
        <v>58</v>
      </c>
      <c r="BK60423" s="98" t="s">
        <v>70</v>
      </c>
    </row>
    <row r="60424" spans="17:63" ht="29.25" customHeight="1" x14ac:dyDescent="0.2">
      <c r="Q60424" s="92" t="s">
        <v>50</v>
      </c>
      <c r="BF60424" s="101" t="s">
        <v>58</v>
      </c>
      <c r="BK60424" s="98" t="s">
        <v>70</v>
      </c>
    </row>
    <row r="60425" spans="17:63" ht="29.25" customHeight="1" x14ac:dyDescent="0.2">
      <c r="Q60425" s="92" t="s">
        <v>50</v>
      </c>
      <c r="BF60425" s="101" t="s">
        <v>58</v>
      </c>
      <c r="BK60425" s="98" t="s">
        <v>70</v>
      </c>
    </row>
    <row r="60426" spans="17:63" ht="29.25" customHeight="1" x14ac:dyDescent="0.2">
      <c r="Q60426" s="92" t="s">
        <v>50</v>
      </c>
      <c r="BF60426" s="101" t="s">
        <v>58</v>
      </c>
      <c r="BK60426" s="98" t="s">
        <v>70</v>
      </c>
    </row>
    <row r="60427" spans="17:63" ht="29.25" customHeight="1" x14ac:dyDescent="0.2">
      <c r="Q60427" s="92" t="s">
        <v>50</v>
      </c>
      <c r="BF60427" s="101" t="s">
        <v>58</v>
      </c>
      <c r="BK60427" s="98" t="s">
        <v>70</v>
      </c>
    </row>
    <row r="60428" spans="17:63" ht="29.25" customHeight="1" x14ac:dyDescent="0.2">
      <c r="Q60428" s="92" t="s">
        <v>50</v>
      </c>
      <c r="BF60428" s="101" t="s">
        <v>58</v>
      </c>
      <c r="BK60428" s="98" t="s">
        <v>70</v>
      </c>
    </row>
    <row r="60429" spans="17:63" ht="29.25" customHeight="1" x14ac:dyDescent="0.2">
      <c r="Q60429" s="92" t="s">
        <v>50</v>
      </c>
      <c r="BF60429" s="101" t="s">
        <v>58</v>
      </c>
      <c r="BK60429" s="98" t="s">
        <v>70</v>
      </c>
    </row>
    <row r="60430" spans="17:63" ht="29.25" customHeight="1" x14ac:dyDescent="0.2">
      <c r="Q60430" s="92" t="s">
        <v>50</v>
      </c>
      <c r="BF60430" s="101" t="s">
        <v>58</v>
      </c>
      <c r="BK60430" s="98" t="s">
        <v>70</v>
      </c>
    </row>
    <row r="60431" spans="17:63" ht="29.25" customHeight="1" x14ac:dyDescent="0.2">
      <c r="Q60431" s="92" t="s">
        <v>50</v>
      </c>
      <c r="BF60431" s="101" t="s">
        <v>58</v>
      </c>
      <c r="BK60431" s="98" t="s">
        <v>70</v>
      </c>
    </row>
    <row r="60432" spans="17:63" ht="29.25" customHeight="1" x14ac:dyDescent="0.2">
      <c r="Q60432" s="92" t="s">
        <v>50</v>
      </c>
      <c r="BF60432" s="101" t="s">
        <v>58</v>
      </c>
      <c r="BK60432" s="98" t="s">
        <v>70</v>
      </c>
    </row>
    <row r="60433" spans="17:63" ht="29.25" customHeight="1" x14ac:dyDescent="0.2">
      <c r="Q60433" s="92" t="s">
        <v>50</v>
      </c>
      <c r="BF60433" s="101" t="s">
        <v>58</v>
      </c>
      <c r="BK60433" s="98" t="s">
        <v>70</v>
      </c>
    </row>
    <row r="60434" spans="17:63" ht="29.25" customHeight="1" x14ac:dyDescent="0.2">
      <c r="Q60434" s="92" t="s">
        <v>50</v>
      </c>
      <c r="BF60434" s="101" t="s">
        <v>58</v>
      </c>
      <c r="BK60434" s="98" t="s">
        <v>70</v>
      </c>
    </row>
    <row r="60435" spans="17:63" ht="29.25" customHeight="1" x14ac:dyDescent="0.2">
      <c r="Q60435" s="92" t="s">
        <v>50</v>
      </c>
      <c r="BF60435" s="101" t="s">
        <v>58</v>
      </c>
      <c r="BK60435" s="98" t="s">
        <v>70</v>
      </c>
    </row>
    <row r="60436" spans="17:63" ht="29.25" customHeight="1" x14ac:dyDescent="0.2">
      <c r="Q60436" s="92" t="s">
        <v>50</v>
      </c>
      <c r="BF60436" s="101" t="s">
        <v>58</v>
      </c>
      <c r="BK60436" s="98" t="s">
        <v>70</v>
      </c>
    </row>
    <row r="60437" spans="17:63" ht="29.25" customHeight="1" x14ac:dyDescent="0.2">
      <c r="Q60437" s="92" t="s">
        <v>50</v>
      </c>
      <c r="BF60437" s="101" t="s">
        <v>58</v>
      </c>
      <c r="BK60437" s="98" t="s">
        <v>70</v>
      </c>
    </row>
    <row r="60438" spans="17:63" ht="29.25" customHeight="1" x14ac:dyDescent="0.2">
      <c r="Q60438" s="92" t="s">
        <v>50</v>
      </c>
      <c r="BF60438" s="101" t="s">
        <v>58</v>
      </c>
      <c r="BK60438" s="98" t="s">
        <v>70</v>
      </c>
    </row>
    <row r="60439" spans="17:63" ht="29.25" customHeight="1" x14ac:dyDescent="0.2">
      <c r="Q60439" s="92" t="s">
        <v>50</v>
      </c>
      <c r="BF60439" s="101" t="s">
        <v>58</v>
      </c>
      <c r="BK60439" s="98" t="s">
        <v>70</v>
      </c>
    </row>
    <row r="60440" spans="17:63" ht="29.25" customHeight="1" x14ac:dyDescent="0.2">
      <c r="Q60440" s="92" t="s">
        <v>50</v>
      </c>
      <c r="BF60440" s="101" t="s">
        <v>58</v>
      </c>
      <c r="BK60440" s="98" t="s">
        <v>70</v>
      </c>
    </row>
    <row r="60441" spans="17:63" ht="29.25" customHeight="1" x14ac:dyDescent="0.2">
      <c r="Q60441" s="92" t="s">
        <v>50</v>
      </c>
      <c r="BF60441" s="101" t="s">
        <v>58</v>
      </c>
      <c r="BK60441" s="98" t="s">
        <v>70</v>
      </c>
    </row>
    <row r="60442" spans="17:63" ht="29.25" customHeight="1" x14ac:dyDescent="0.2">
      <c r="Q60442" s="92" t="s">
        <v>50</v>
      </c>
      <c r="BF60442" s="101" t="s">
        <v>58</v>
      </c>
      <c r="BK60442" s="98" t="s">
        <v>70</v>
      </c>
    </row>
    <row r="60443" spans="17:63" ht="29.25" customHeight="1" x14ac:dyDescent="0.2">
      <c r="Q60443" s="92" t="s">
        <v>50</v>
      </c>
      <c r="BF60443" s="101" t="s">
        <v>58</v>
      </c>
      <c r="BK60443" s="98" t="s">
        <v>70</v>
      </c>
    </row>
    <row r="60444" spans="17:63" ht="29.25" customHeight="1" x14ac:dyDescent="0.2">
      <c r="Q60444" s="92" t="s">
        <v>50</v>
      </c>
      <c r="BF60444" s="101" t="s">
        <v>58</v>
      </c>
      <c r="BK60444" s="98" t="s">
        <v>70</v>
      </c>
    </row>
    <row r="60445" spans="17:63" ht="29.25" customHeight="1" x14ac:dyDescent="0.2">
      <c r="Q60445" s="92" t="s">
        <v>50</v>
      </c>
      <c r="BF60445" s="101" t="s">
        <v>58</v>
      </c>
      <c r="BK60445" s="98" t="s">
        <v>70</v>
      </c>
    </row>
    <row r="60446" spans="17:63" ht="29.25" customHeight="1" x14ac:dyDescent="0.2">
      <c r="Q60446" s="92" t="s">
        <v>50</v>
      </c>
      <c r="BF60446" s="101" t="s">
        <v>58</v>
      </c>
      <c r="BK60446" s="98" t="s">
        <v>70</v>
      </c>
    </row>
    <row r="60447" spans="17:63" ht="29.25" customHeight="1" x14ac:dyDescent="0.2">
      <c r="Q60447" s="92" t="s">
        <v>50</v>
      </c>
      <c r="BF60447" s="101" t="s">
        <v>58</v>
      </c>
      <c r="BK60447" s="98" t="s">
        <v>70</v>
      </c>
    </row>
    <row r="60448" spans="17:63" ht="29.25" customHeight="1" x14ac:dyDescent="0.2">
      <c r="Q60448" s="92" t="s">
        <v>50</v>
      </c>
      <c r="BF60448" s="101" t="s">
        <v>58</v>
      </c>
      <c r="BK60448" s="98" t="s">
        <v>70</v>
      </c>
    </row>
    <row r="60449" spans="17:63" ht="29.25" customHeight="1" x14ac:dyDescent="0.2">
      <c r="Q60449" s="92" t="s">
        <v>50</v>
      </c>
      <c r="BF60449" s="101" t="s">
        <v>58</v>
      </c>
      <c r="BK60449" s="98" t="s">
        <v>70</v>
      </c>
    </row>
    <row r="60450" spans="17:63" ht="29.25" customHeight="1" x14ac:dyDescent="0.2">
      <c r="Q60450" s="92" t="s">
        <v>50</v>
      </c>
      <c r="BF60450" s="101" t="s">
        <v>58</v>
      </c>
      <c r="BK60450" s="98" t="s">
        <v>70</v>
      </c>
    </row>
    <row r="60451" spans="17:63" ht="29.25" customHeight="1" x14ac:dyDescent="0.2">
      <c r="Q60451" s="92" t="s">
        <v>50</v>
      </c>
      <c r="BF60451" s="101" t="s">
        <v>58</v>
      </c>
      <c r="BK60451" s="98" t="s">
        <v>70</v>
      </c>
    </row>
    <row r="60452" spans="17:63" ht="29.25" customHeight="1" x14ac:dyDescent="0.2">
      <c r="Q60452" s="92" t="s">
        <v>50</v>
      </c>
      <c r="BF60452" s="101" t="s">
        <v>58</v>
      </c>
      <c r="BK60452" s="98" t="s">
        <v>70</v>
      </c>
    </row>
    <row r="60453" spans="17:63" ht="29.25" customHeight="1" x14ac:dyDescent="0.2">
      <c r="Q60453" s="92" t="s">
        <v>50</v>
      </c>
      <c r="BF60453" s="101" t="s">
        <v>58</v>
      </c>
      <c r="BK60453" s="98" t="s">
        <v>70</v>
      </c>
    </row>
    <row r="60454" spans="17:63" ht="29.25" customHeight="1" x14ac:dyDescent="0.2">
      <c r="Q60454" s="92" t="s">
        <v>50</v>
      </c>
      <c r="BF60454" s="101" t="s">
        <v>58</v>
      </c>
      <c r="BK60454" s="98" t="s">
        <v>70</v>
      </c>
    </row>
    <row r="60455" spans="17:63" ht="29.25" customHeight="1" x14ac:dyDescent="0.2">
      <c r="Q60455" s="92" t="s">
        <v>50</v>
      </c>
      <c r="BF60455" s="101" t="s">
        <v>58</v>
      </c>
      <c r="BK60455" s="98" t="s">
        <v>70</v>
      </c>
    </row>
    <row r="60456" spans="17:63" ht="29.25" customHeight="1" x14ac:dyDescent="0.2">
      <c r="Q60456" s="92" t="s">
        <v>50</v>
      </c>
      <c r="BF60456" s="101" t="s">
        <v>58</v>
      </c>
      <c r="BK60456" s="98" t="s">
        <v>70</v>
      </c>
    </row>
    <row r="60457" spans="17:63" ht="29.25" customHeight="1" x14ac:dyDescent="0.2">
      <c r="Q60457" s="92" t="s">
        <v>50</v>
      </c>
      <c r="BF60457" s="101" t="s">
        <v>58</v>
      </c>
      <c r="BK60457" s="98" t="s">
        <v>70</v>
      </c>
    </row>
    <row r="60458" spans="17:63" ht="29.25" customHeight="1" x14ac:dyDescent="0.2">
      <c r="Q60458" s="92" t="s">
        <v>50</v>
      </c>
      <c r="BF60458" s="101" t="s">
        <v>58</v>
      </c>
      <c r="BK60458" s="98" t="s">
        <v>70</v>
      </c>
    </row>
    <row r="60459" spans="17:63" ht="29.25" customHeight="1" x14ac:dyDescent="0.2">
      <c r="Q60459" s="92" t="s">
        <v>50</v>
      </c>
      <c r="BF60459" s="101" t="s">
        <v>58</v>
      </c>
      <c r="BK60459" s="98" t="s">
        <v>70</v>
      </c>
    </row>
    <row r="60460" spans="17:63" ht="29.25" customHeight="1" x14ac:dyDescent="0.2">
      <c r="Q60460" s="92" t="s">
        <v>50</v>
      </c>
      <c r="BF60460" s="101" t="s">
        <v>58</v>
      </c>
      <c r="BK60460" s="98" t="s">
        <v>70</v>
      </c>
    </row>
    <row r="60461" spans="17:63" ht="29.25" customHeight="1" x14ac:dyDescent="0.2">
      <c r="Q60461" s="92" t="s">
        <v>50</v>
      </c>
      <c r="BF60461" s="101" t="s">
        <v>58</v>
      </c>
      <c r="BK60461" s="98" t="s">
        <v>70</v>
      </c>
    </row>
    <row r="60462" spans="17:63" ht="29.25" customHeight="1" x14ac:dyDescent="0.2">
      <c r="Q60462" s="92" t="s">
        <v>50</v>
      </c>
      <c r="BF60462" s="101" t="s">
        <v>58</v>
      </c>
      <c r="BK60462" s="98" t="s">
        <v>70</v>
      </c>
    </row>
    <row r="60463" spans="17:63" ht="29.25" customHeight="1" x14ac:dyDescent="0.2">
      <c r="Q60463" s="92" t="s">
        <v>50</v>
      </c>
      <c r="BF60463" s="101" t="s">
        <v>58</v>
      </c>
      <c r="BK60463" s="98" t="s">
        <v>70</v>
      </c>
    </row>
    <row r="60464" spans="17:63" ht="29.25" customHeight="1" x14ac:dyDescent="0.2">
      <c r="Q60464" s="92" t="s">
        <v>50</v>
      </c>
      <c r="BF60464" s="101" t="s">
        <v>58</v>
      </c>
      <c r="BK60464" s="98" t="s">
        <v>70</v>
      </c>
    </row>
    <row r="60465" spans="17:63" ht="29.25" customHeight="1" x14ac:dyDescent="0.2">
      <c r="Q60465" s="92" t="s">
        <v>50</v>
      </c>
      <c r="BF60465" s="101" t="s">
        <v>58</v>
      </c>
      <c r="BK60465" s="98" t="s">
        <v>70</v>
      </c>
    </row>
    <row r="60466" spans="17:63" ht="29.25" customHeight="1" x14ac:dyDescent="0.2">
      <c r="Q60466" s="92" t="s">
        <v>50</v>
      </c>
      <c r="BF60466" s="101" t="s">
        <v>58</v>
      </c>
      <c r="BK60466" s="98" t="s">
        <v>70</v>
      </c>
    </row>
    <row r="60467" spans="17:63" ht="29.25" customHeight="1" x14ac:dyDescent="0.2">
      <c r="Q60467" s="92" t="s">
        <v>50</v>
      </c>
      <c r="BF60467" s="101" t="s">
        <v>58</v>
      </c>
      <c r="BK60467" s="98" t="s">
        <v>70</v>
      </c>
    </row>
    <row r="60468" spans="17:63" ht="29.25" customHeight="1" x14ac:dyDescent="0.2">
      <c r="Q60468" s="92" t="s">
        <v>50</v>
      </c>
      <c r="BF60468" s="101" t="s">
        <v>58</v>
      </c>
      <c r="BK60468" s="98" t="s">
        <v>70</v>
      </c>
    </row>
    <row r="60469" spans="17:63" ht="29.25" customHeight="1" x14ac:dyDescent="0.2">
      <c r="Q60469" s="92" t="s">
        <v>50</v>
      </c>
      <c r="BF60469" s="101" t="s">
        <v>58</v>
      </c>
      <c r="BK60469" s="98" t="s">
        <v>70</v>
      </c>
    </row>
    <row r="60470" spans="17:63" ht="29.25" customHeight="1" x14ac:dyDescent="0.2">
      <c r="Q60470" s="92" t="s">
        <v>50</v>
      </c>
      <c r="BF60470" s="101" t="s">
        <v>58</v>
      </c>
      <c r="BK60470" s="98" t="s">
        <v>70</v>
      </c>
    </row>
    <row r="60471" spans="17:63" ht="29.25" customHeight="1" x14ac:dyDescent="0.2">
      <c r="Q60471" s="92" t="s">
        <v>50</v>
      </c>
      <c r="BF60471" s="101" t="s">
        <v>58</v>
      </c>
      <c r="BK60471" s="98" t="s">
        <v>70</v>
      </c>
    </row>
    <row r="60472" spans="17:63" ht="29.25" customHeight="1" x14ac:dyDescent="0.2">
      <c r="Q60472" s="92" t="s">
        <v>50</v>
      </c>
      <c r="BF60472" s="101" t="s">
        <v>58</v>
      </c>
      <c r="BK60472" s="98" t="s">
        <v>70</v>
      </c>
    </row>
    <row r="60473" spans="17:63" ht="29.25" customHeight="1" x14ac:dyDescent="0.2">
      <c r="Q60473" s="92" t="s">
        <v>50</v>
      </c>
      <c r="BF60473" s="101" t="s">
        <v>58</v>
      </c>
      <c r="BK60473" s="98" t="s">
        <v>70</v>
      </c>
    </row>
    <row r="60474" spans="17:63" ht="29.25" customHeight="1" x14ac:dyDescent="0.2">
      <c r="Q60474" s="92" t="s">
        <v>50</v>
      </c>
      <c r="BF60474" s="101" t="s">
        <v>58</v>
      </c>
      <c r="BK60474" s="98" t="s">
        <v>70</v>
      </c>
    </row>
    <row r="60475" spans="17:63" ht="29.25" customHeight="1" x14ac:dyDescent="0.2">
      <c r="Q60475" s="92" t="s">
        <v>50</v>
      </c>
      <c r="BF60475" s="101" t="s">
        <v>58</v>
      </c>
      <c r="BK60475" s="98" t="s">
        <v>70</v>
      </c>
    </row>
    <row r="60476" spans="17:63" ht="29.25" customHeight="1" x14ac:dyDescent="0.2">
      <c r="Q60476" s="92" t="s">
        <v>50</v>
      </c>
      <c r="BF60476" s="101" t="s">
        <v>58</v>
      </c>
      <c r="BK60476" s="98" t="s">
        <v>70</v>
      </c>
    </row>
    <row r="60477" spans="17:63" ht="29.25" customHeight="1" x14ac:dyDescent="0.2">
      <c r="Q60477" s="92" t="s">
        <v>50</v>
      </c>
      <c r="BF60477" s="101" t="s">
        <v>58</v>
      </c>
      <c r="BK60477" s="98" t="s">
        <v>70</v>
      </c>
    </row>
    <row r="60478" spans="17:63" ht="29.25" customHeight="1" x14ac:dyDescent="0.2">
      <c r="Q60478" s="92" t="s">
        <v>50</v>
      </c>
      <c r="BF60478" s="101" t="s">
        <v>58</v>
      </c>
      <c r="BK60478" s="98" t="s">
        <v>70</v>
      </c>
    </row>
    <row r="60479" spans="17:63" ht="29.25" customHeight="1" x14ac:dyDescent="0.2">
      <c r="Q60479" s="92" t="s">
        <v>50</v>
      </c>
      <c r="BF60479" s="101" t="s">
        <v>58</v>
      </c>
      <c r="BK60479" s="98" t="s">
        <v>70</v>
      </c>
    </row>
    <row r="60480" spans="17:63" ht="29.25" customHeight="1" x14ac:dyDescent="0.2">
      <c r="Q60480" s="92" t="s">
        <v>50</v>
      </c>
      <c r="BF60480" s="101" t="s">
        <v>58</v>
      </c>
      <c r="BK60480" s="98" t="s">
        <v>70</v>
      </c>
    </row>
    <row r="60481" spans="17:63" ht="29.25" customHeight="1" x14ac:dyDescent="0.2">
      <c r="Q60481" s="92" t="s">
        <v>50</v>
      </c>
      <c r="BF60481" s="101" t="s">
        <v>58</v>
      </c>
      <c r="BK60481" s="98" t="s">
        <v>70</v>
      </c>
    </row>
    <row r="60482" spans="17:63" ht="29.25" customHeight="1" x14ac:dyDescent="0.2">
      <c r="Q60482" s="92" t="s">
        <v>50</v>
      </c>
      <c r="BF60482" s="101" t="s">
        <v>58</v>
      </c>
      <c r="BK60482" s="98" t="s">
        <v>70</v>
      </c>
    </row>
    <row r="60483" spans="17:63" ht="29.25" customHeight="1" x14ac:dyDescent="0.2">
      <c r="Q60483" s="92" t="s">
        <v>50</v>
      </c>
      <c r="BF60483" s="101" t="s">
        <v>58</v>
      </c>
      <c r="BK60483" s="98" t="s">
        <v>70</v>
      </c>
    </row>
    <row r="60484" spans="17:63" ht="29.25" customHeight="1" x14ac:dyDescent="0.2">
      <c r="Q60484" s="92" t="s">
        <v>50</v>
      </c>
      <c r="BF60484" s="101" t="s">
        <v>58</v>
      </c>
      <c r="BK60484" s="98" t="s">
        <v>70</v>
      </c>
    </row>
    <row r="60485" spans="17:63" ht="29.25" customHeight="1" x14ac:dyDescent="0.2">
      <c r="Q60485" s="92" t="s">
        <v>50</v>
      </c>
      <c r="BF60485" s="101" t="s">
        <v>58</v>
      </c>
      <c r="BK60485" s="98" t="s">
        <v>70</v>
      </c>
    </row>
    <row r="60486" spans="17:63" ht="29.25" customHeight="1" x14ac:dyDescent="0.2">
      <c r="Q60486" s="92" t="s">
        <v>50</v>
      </c>
      <c r="BF60486" s="101" t="s">
        <v>58</v>
      </c>
      <c r="BK60486" s="98" t="s">
        <v>70</v>
      </c>
    </row>
    <row r="60487" spans="17:63" ht="29.25" customHeight="1" x14ac:dyDescent="0.2">
      <c r="Q60487" s="92" t="s">
        <v>50</v>
      </c>
      <c r="BF60487" s="101" t="s">
        <v>58</v>
      </c>
      <c r="BK60487" s="98" t="s">
        <v>70</v>
      </c>
    </row>
    <row r="60488" spans="17:63" ht="29.25" customHeight="1" x14ac:dyDescent="0.2">
      <c r="Q60488" s="92" t="s">
        <v>50</v>
      </c>
      <c r="BF60488" s="101" t="s">
        <v>58</v>
      </c>
      <c r="BK60488" s="98" t="s">
        <v>70</v>
      </c>
    </row>
    <row r="60489" spans="17:63" ht="29.25" customHeight="1" x14ac:dyDescent="0.2">
      <c r="Q60489" s="92" t="s">
        <v>50</v>
      </c>
      <c r="BF60489" s="101" t="s">
        <v>58</v>
      </c>
      <c r="BK60489" s="98" t="s">
        <v>70</v>
      </c>
    </row>
    <row r="60490" spans="17:63" ht="29.25" customHeight="1" x14ac:dyDescent="0.2">
      <c r="Q60490" s="92" t="s">
        <v>50</v>
      </c>
      <c r="BF60490" s="101" t="s">
        <v>58</v>
      </c>
      <c r="BK60490" s="98" t="s">
        <v>70</v>
      </c>
    </row>
    <row r="60491" spans="17:63" ht="29.25" customHeight="1" x14ac:dyDescent="0.2">
      <c r="Q60491" s="92" t="s">
        <v>50</v>
      </c>
      <c r="BF60491" s="101" t="s">
        <v>58</v>
      </c>
      <c r="BK60491" s="98" t="s">
        <v>70</v>
      </c>
    </row>
    <row r="60492" spans="17:63" ht="29.25" customHeight="1" x14ac:dyDescent="0.2">
      <c r="Q60492" s="92" t="s">
        <v>50</v>
      </c>
      <c r="BF60492" s="101" t="s">
        <v>58</v>
      </c>
      <c r="BK60492" s="98" t="s">
        <v>70</v>
      </c>
    </row>
    <row r="60493" spans="17:63" ht="29.25" customHeight="1" x14ac:dyDescent="0.2">
      <c r="Q60493" s="92" t="s">
        <v>50</v>
      </c>
      <c r="BF60493" s="101" t="s">
        <v>58</v>
      </c>
      <c r="BK60493" s="98" t="s">
        <v>70</v>
      </c>
    </row>
    <row r="60494" spans="17:63" ht="29.25" customHeight="1" x14ac:dyDescent="0.2">
      <c r="Q60494" s="92" t="s">
        <v>50</v>
      </c>
      <c r="BF60494" s="101" t="s">
        <v>58</v>
      </c>
      <c r="BK60494" s="98" t="s">
        <v>70</v>
      </c>
    </row>
    <row r="60495" spans="17:63" ht="29.25" customHeight="1" x14ac:dyDescent="0.2">
      <c r="Q60495" s="92" t="s">
        <v>50</v>
      </c>
      <c r="BF60495" s="101" t="s">
        <v>58</v>
      </c>
      <c r="BK60495" s="98" t="s">
        <v>70</v>
      </c>
    </row>
    <row r="60496" spans="17:63" ht="29.25" customHeight="1" x14ac:dyDescent="0.2">
      <c r="Q60496" s="92" t="s">
        <v>50</v>
      </c>
      <c r="BF60496" s="101" t="s">
        <v>58</v>
      </c>
      <c r="BK60496" s="98" t="s">
        <v>70</v>
      </c>
    </row>
    <row r="60497" spans="17:63" ht="29.25" customHeight="1" x14ac:dyDescent="0.2">
      <c r="Q60497" s="92" t="s">
        <v>50</v>
      </c>
      <c r="BF60497" s="101" t="s">
        <v>58</v>
      </c>
      <c r="BK60497" s="98" t="s">
        <v>70</v>
      </c>
    </row>
    <row r="60498" spans="17:63" ht="29.25" customHeight="1" x14ac:dyDescent="0.2">
      <c r="Q60498" s="92" t="s">
        <v>50</v>
      </c>
      <c r="BF60498" s="101" t="s">
        <v>58</v>
      </c>
      <c r="BK60498" s="98" t="s">
        <v>70</v>
      </c>
    </row>
    <row r="60499" spans="17:63" ht="29.25" customHeight="1" x14ac:dyDescent="0.2">
      <c r="Q60499" s="92" t="s">
        <v>50</v>
      </c>
      <c r="BF60499" s="101" t="s">
        <v>58</v>
      </c>
      <c r="BK60499" s="98" t="s">
        <v>70</v>
      </c>
    </row>
    <row r="60500" spans="17:63" ht="29.25" customHeight="1" x14ac:dyDescent="0.2">
      <c r="Q60500" s="92" t="s">
        <v>50</v>
      </c>
      <c r="BF60500" s="101" t="s">
        <v>58</v>
      </c>
      <c r="BK60500" s="98" t="s">
        <v>70</v>
      </c>
    </row>
    <row r="60501" spans="17:63" ht="29.25" customHeight="1" x14ac:dyDescent="0.2">
      <c r="Q60501" s="92" t="s">
        <v>50</v>
      </c>
      <c r="BF60501" s="101" t="s">
        <v>58</v>
      </c>
      <c r="BK60501" s="98" t="s">
        <v>70</v>
      </c>
    </row>
    <row r="60502" spans="17:63" ht="29.25" customHeight="1" x14ac:dyDescent="0.2">
      <c r="Q60502" s="92" t="s">
        <v>50</v>
      </c>
      <c r="BF60502" s="101" t="s">
        <v>58</v>
      </c>
      <c r="BK60502" s="98" t="s">
        <v>70</v>
      </c>
    </row>
    <row r="60503" spans="17:63" ht="29.25" customHeight="1" x14ac:dyDescent="0.2">
      <c r="Q60503" s="92" t="s">
        <v>50</v>
      </c>
      <c r="BF60503" s="101" t="s">
        <v>58</v>
      </c>
      <c r="BK60503" s="98" t="s">
        <v>70</v>
      </c>
    </row>
    <row r="60504" spans="17:63" ht="29.25" customHeight="1" x14ac:dyDescent="0.2">
      <c r="Q60504" s="92" t="s">
        <v>50</v>
      </c>
      <c r="BF60504" s="101" t="s">
        <v>58</v>
      </c>
      <c r="BK60504" s="98" t="s">
        <v>70</v>
      </c>
    </row>
    <row r="60505" spans="17:63" ht="29.25" customHeight="1" x14ac:dyDescent="0.2">
      <c r="Q60505" s="92" t="s">
        <v>50</v>
      </c>
      <c r="BF60505" s="101" t="s">
        <v>58</v>
      </c>
      <c r="BK60505" s="98" t="s">
        <v>70</v>
      </c>
    </row>
    <row r="60506" spans="17:63" ht="29.25" customHeight="1" x14ac:dyDescent="0.2">
      <c r="Q60506" s="92" t="s">
        <v>50</v>
      </c>
      <c r="BF60506" s="101" t="s">
        <v>58</v>
      </c>
      <c r="BK60506" s="98" t="s">
        <v>70</v>
      </c>
    </row>
    <row r="60507" spans="17:63" ht="29.25" customHeight="1" x14ac:dyDescent="0.2">
      <c r="Q60507" s="92" t="s">
        <v>50</v>
      </c>
      <c r="BF60507" s="101" t="s">
        <v>58</v>
      </c>
      <c r="BK60507" s="98" t="s">
        <v>70</v>
      </c>
    </row>
    <row r="60508" spans="17:63" ht="29.25" customHeight="1" x14ac:dyDescent="0.2">
      <c r="Q60508" s="92" t="s">
        <v>50</v>
      </c>
      <c r="BF60508" s="101" t="s">
        <v>58</v>
      </c>
      <c r="BK60508" s="98" t="s">
        <v>70</v>
      </c>
    </row>
    <row r="60509" spans="17:63" ht="29.25" customHeight="1" x14ac:dyDescent="0.2">
      <c r="Q60509" s="92" t="s">
        <v>50</v>
      </c>
      <c r="BF60509" s="101" t="s">
        <v>58</v>
      </c>
      <c r="BK60509" s="98" t="s">
        <v>70</v>
      </c>
    </row>
    <row r="60510" spans="17:63" ht="29.25" customHeight="1" x14ac:dyDescent="0.2">
      <c r="Q60510" s="92" t="s">
        <v>50</v>
      </c>
      <c r="BF60510" s="101" t="s">
        <v>58</v>
      </c>
      <c r="BK60510" s="98" t="s">
        <v>70</v>
      </c>
    </row>
    <row r="60511" spans="17:63" ht="29.25" customHeight="1" x14ac:dyDescent="0.2">
      <c r="Q60511" s="92" t="s">
        <v>50</v>
      </c>
      <c r="BF60511" s="101" t="s">
        <v>58</v>
      </c>
      <c r="BK60511" s="98" t="s">
        <v>70</v>
      </c>
    </row>
    <row r="60512" spans="17:63" ht="29.25" customHeight="1" x14ac:dyDescent="0.2">
      <c r="Q60512" s="92" t="s">
        <v>50</v>
      </c>
      <c r="BF60512" s="101" t="s">
        <v>58</v>
      </c>
      <c r="BK60512" s="98" t="s">
        <v>70</v>
      </c>
    </row>
    <row r="60513" spans="17:63" ht="29.25" customHeight="1" x14ac:dyDescent="0.2">
      <c r="Q60513" s="92" t="s">
        <v>50</v>
      </c>
      <c r="BF60513" s="101" t="s">
        <v>58</v>
      </c>
      <c r="BK60513" s="98" t="s">
        <v>70</v>
      </c>
    </row>
    <row r="60514" spans="17:63" ht="29.25" customHeight="1" x14ac:dyDescent="0.2">
      <c r="Q60514" s="92" t="s">
        <v>50</v>
      </c>
      <c r="BF60514" s="101" t="s">
        <v>58</v>
      </c>
      <c r="BK60514" s="98" t="s">
        <v>70</v>
      </c>
    </row>
    <row r="60515" spans="17:63" ht="29.25" customHeight="1" x14ac:dyDescent="0.2">
      <c r="Q60515" s="92" t="s">
        <v>50</v>
      </c>
      <c r="BF60515" s="101" t="s">
        <v>58</v>
      </c>
      <c r="BK60515" s="98" t="s">
        <v>70</v>
      </c>
    </row>
    <row r="60516" spans="17:63" ht="29.25" customHeight="1" x14ac:dyDescent="0.2">
      <c r="Q60516" s="92" t="s">
        <v>50</v>
      </c>
      <c r="BF60516" s="101" t="s">
        <v>58</v>
      </c>
      <c r="BK60516" s="98" t="s">
        <v>70</v>
      </c>
    </row>
    <row r="60517" spans="17:63" ht="29.25" customHeight="1" x14ac:dyDescent="0.2">
      <c r="Q60517" s="92" t="s">
        <v>50</v>
      </c>
      <c r="BF60517" s="101" t="s">
        <v>58</v>
      </c>
      <c r="BK60517" s="98" t="s">
        <v>70</v>
      </c>
    </row>
    <row r="60518" spans="17:63" ht="29.25" customHeight="1" x14ac:dyDescent="0.2">
      <c r="Q60518" s="92" t="s">
        <v>50</v>
      </c>
      <c r="BF60518" s="101" t="s">
        <v>58</v>
      </c>
      <c r="BK60518" s="98" t="s">
        <v>70</v>
      </c>
    </row>
    <row r="60519" spans="17:63" ht="29.25" customHeight="1" x14ac:dyDescent="0.2">
      <c r="Q60519" s="92" t="s">
        <v>50</v>
      </c>
      <c r="BF60519" s="101" t="s">
        <v>58</v>
      </c>
      <c r="BK60519" s="98" t="s">
        <v>70</v>
      </c>
    </row>
    <row r="60520" spans="17:63" ht="29.25" customHeight="1" x14ac:dyDescent="0.2">
      <c r="Q60520" s="92" t="s">
        <v>50</v>
      </c>
      <c r="BF60520" s="101" t="s">
        <v>58</v>
      </c>
      <c r="BK60520" s="98" t="s">
        <v>70</v>
      </c>
    </row>
    <row r="60521" spans="17:63" ht="29.25" customHeight="1" x14ac:dyDescent="0.2">
      <c r="Q60521" s="92" t="s">
        <v>50</v>
      </c>
      <c r="BF60521" s="101" t="s">
        <v>58</v>
      </c>
      <c r="BK60521" s="98" t="s">
        <v>70</v>
      </c>
    </row>
    <row r="60522" spans="17:63" ht="29.25" customHeight="1" x14ac:dyDescent="0.2">
      <c r="Q60522" s="92" t="s">
        <v>50</v>
      </c>
      <c r="BF60522" s="101" t="s">
        <v>58</v>
      </c>
      <c r="BK60522" s="98" t="s">
        <v>70</v>
      </c>
    </row>
    <row r="60523" spans="17:63" ht="29.25" customHeight="1" x14ac:dyDescent="0.2">
      <c r="Q60523" s="92" t="s">
        <v>50</v>
      </c>
      <c r="BF60523" s="101" t="s">
        <v>58</v>
      </c>
      <c r="BK60523" s="98" t="s">
        <v>70</v>
      </c>
    </row>
    <row r="60524" spans="17:63" ht="29.25" customHeight="1" x14ac:dyDescent="0.2">
      <c r="Q60524" s="92" t="s">
        <v>50</v>
      </c>
      <c r="BF60524" s="101" t="s">
        <v>58</v>
      </c>
      <c r="BK60524" s="98" t="s">
        <v>70</v>
      </c>
    </row>
    <row r="60525" spans="17:63" ht="29.25" customHeight="1" x14ac:dyDescent="0.2">
      <c r="Q60525" s="92" t="s">
        <v>50</v>
      </c>
      <c r="BF60525" s="101" t="s">
        <v>58</v>
      </c>
      <c r="BK60525" s="98" t="s">
        <v>70</v>
      </c>
    </row>
    <row r="60526" spans="17:63" ht="29.25" customHeight="1" x14ac:dyDescent="0.2">
      <c r="Q60526" s="92" t="s">
        <v>50</v>
      </c>
      <c r="BF60526" s="101" t="s">
        <v>58</v>
      </c>
      <c r="BK60526" s="98" t="s">
        <v>70</v>
      </c>
    </row>
    <row r="60527" spans="17:63" ht="29.25" customHeight="1" x14ac:dyDescent="0.2">
      <c r="Q60527" s="92" t="s">
        <v>50</v>
      </c>
      <c r="BF60527" s="101" t="s">
        <v>58</v>
      </c>
      <c r="BK60527" s="98" t="s">
        <v>70</v>
      </c>
    </row>
    <row r="60528" spans="17:63" ht="29.25" customHeight="1" x14ac:dyDescent="0.2">
      <c r="Q60528" s="92" t="s">
        <v>50</v>
      </c>
      <c r="BF60528" s="101" t="s">
        <v>58</v>
      </c>
      <c r="BK60528" s="98" t="s">
        <v>70</v>
      </c>
    </row>
    <row r="60529" spans="17:63" ht="29.25" customHeight="1" x14ac:dyDescent="0.2">
      <c r="Q60529" s="92" t="s">
        <v>50</v>
      </c>
      <c r="BF60529" s="101" t="s">
        <v>58</v>
      </c>
      <c r="BK60529" s="98" t="s">
        <v>70</v>
      </c>
    </row>
    <row r="60530" spans="17:63" ht="29.25" customHeight="1" x14ac:dyDescent="0.2">
      <c r="Q60530" s="92" t="s">
        <v>50</v>
      </c>
      <c r="BF60530" s="101" t="s">
        <v>58</v>
      </c>
      <c r="BK60530" s="98" t="s">
        <v>70</v>
      </c>
    </row>
    <row r="60531" spans="17:63" ht="29.25" customHeight="1" x14ac:dyDescent="0.2">
      <c r="Q60531" s="92" t="s">
        <v>50</v>
      </c>
      <c r="BF60531" s="101" t="s">
        <v>58</v>
      </c>
      <c r="BK60531" s="98" t="s">
        <v>70</v>
      </c>
    </row>
    <row r="60532" spans="17:63" ht="29.25" customHeight="1" x14ac:dyDescent="0.2">
      <c r="Q60532" s="92" t="s">
        <v>50</v>
      </c>
      <c r="BF60532" s="101" t="s">
        <v>58</v>
      </c>
      <c r="BK60532" s="98" t="s">
        <v>70</v>
      </c>
    </row>
    <row r="60533" spans="17:63" ht="29.25" customHeight="1" x14ac:dyDescent="0.2">
      <c r="Q60533" s="92" t="s">
        <v>50</v>
      </c>
      <c r="BF60533" s="101" t="s">
        <v>58</v>
      </c>
      <c r="BK60533" s="98" t="s">
        <v>70</v>
      </c>
    </row>
    <row r="60534" spans="17:63" ht="29.25" customHeight="1" x14ac:dyDescent="0.2">
      <c r="Q60534" s="92" t="s">
        <v>50</v>
      </c>
      <c r="BF60534" s="101" t="s">
        <v>58</v>
      </c>
      <c r="BK60534" s="98" t="s">
        <v>70</v>
      </c>
    </row>
    <row r="60535" spans="17:63" ht="29.25" customHeight="1" x14ac:dyDescent="0.2">
      <c r="Q60535" s="92" t="s">
        <v>50</v>
      </c>
      <c r="BF60535" s="101" t="s">
        <v>58</v>
      </c>
      <c r="BK60535" s="98" t="s">
        <v>70</v>
      </c>
    </row>
    <row r="60536" spans="17:63" ht="29.25" customHeight="1" x14ac:dyDescent="0.2">
      <c r="Q60536" s="92" t="s">
        <v>50</v>
      </c>
      <c r="BF60536" s="101" t="s">
        <v>58</v>
      </c>
      <c r="BK60536" s="98" t="s">
        <v>70</v>
      </c>
    </row>
    <row r="60537" spans="17:63" ht="29.25" customHeight="1" x14ac:dyDescent="0.2">
      <c r="Q60537" s="92" t="s">
        <v>50</v>
      </c>
      <c r="BF60537" s="101" t="s">
        <v>58</v>
      </c>
      <c r="BK60537" s="98" t="s">
        <v>70</v>
      </c>
    </row>
    <row r="60538" spans="17:63" ht="29.25" customHeight="1" x14ac:dyDescent="0.2">
      <c r="Q60538" s="92" t="s">
        <v>50</v>
      </c>
      <c r="BF60538" s="101" t="s">
        <v>58</v>
      </c>
      <c r="BK60538" s="98" t="s">
        <v>70</v>
      </c>
    </row>
    <row r="60539" spans="17:63" ht="29.25" customHeight="1" x14ac:dyDescent="0.2">
      <c r="Q60539" s="92" t="s">
        <v>50</v>
      </c>
      <c r="BF60539" s="101" t="s">
        <v>58</v>
      </c>
      <c r="BK60539" s="98" t="s">
        <v>70</v>
      </c>
    </row>
    <row r="60540" spans="17:63" ht="29.25" customHeight="1" x14ac:dyDescent="0.2">
      <c r="Q60540" s="92" t="s">
        <v>50</v>
      </c>
      <c r="BF60540" s="101" t="s">
        <v>58</v>
      </c>
      <c r="BK60540" s="98" t="s">
        <v>70</v>
      </c>
    </row>
    <row r="60541" spans="17:63" ht="29.25" customHeight="1" x14ac:dyDescent="0.2">
      <c r="Q60541" s="92" t="s">
        <v>50</v>
      </c>
      <c r="BF60541" s="101" t="s">
        <v>58</v>
      </c>
      <c r="BK60541" s="98" t="s">
        <v>70</v>
      </c>
    </row>
    <row r="60542" spans="17:63" ht="29.25" customHeight="1" x14ac:dyDescent="0.2">
      <c r="Q60542" s="92" t="s">
        <v>50</v>
      </c>
      <c r="BF60542" s="101" t="s">
        <v>58</v>
      </c>
      <c r="BK60542" s="98" t="s">
        <v>70</v>
      </c>
    </row>
    <row r="60543" spans="17:63" ht="29.25" customHeight="1" x14ac:dyDescent="0.2">
      <c r="Q60543" s="92" t="s">
        <v>50</v>
      </c>
      <c r="BF60543" s="101" t="s">
        <v>58</v>
      </c>
      <c r="BK60543" s="98" t="s">
        <v>70</v>
      </c>
    </row>
    <row r="60544" spans="17:63" ht="29.25" customHeight="1" x14ac:dyDescent="0.2">
      <c r="Q60544" s="92" t="s">
        <v>50</v>
      </c>
      <c r="BF60544" s="101" t="s">
        <v>58</v>
      </c>
      <c r="BK60544" s="98" t="s">
        <v>70</v>
      </c>
    </row>
    <row r="60545" spans="17:63" ht="29.25" customHeight="1" x14ac:dyDescent="0.2">
      <c r="Q60545" s="92" t="s">
        <v>50</v>
      </c>
      <c r="BF60545" s="101" t="s">
        <v>58</v>
      </c>
      <c r="BK60545" s="98" t="s">
        <v>70</v>
      </c>
    </row>
    <row r="60546" spans="17:63" ht="29.25" customHeight="1" x14ac:dyDescent="0.2">
      <c r="Q60546" s="92" t="s">
        <v>50</v>
      </c>
      <c r="BF60546" s="101" t="s">
        <v>58</v>
      </c>
      <c r="BK60546" s="98" t="s">
        <v>70</v>
      </c>
    </row>
    <row r="60547" spans="17:63" ht="29.25" customHeight="1" x14ac:dyDescent="0.2">
      <c r="Q60547" s="92" t="s">
        <v>50</v>
      </c>
      <c r="BF60547" s="101" t="s">
        <v>58</v>
      </c>
      <c r="BK60547" s="98" t="s">
        <v>70</v>
      </c>
    </row>
    <row r="60548" spans="17:63" ht="29.25" customHeight="1" x14ac:dyDescent="0.2">
      <c r="Q60548" s="92" t="s">
        <v>50</v>
      </c>
      <c r="BF60548" s="101" t="s">
        <v>58</v>
      </c>
      <c r="BK60548" s="98" t="s">
        <v>70</v>
      </c>
    </row>
    <row r="60549" spans="17:63" ht="29.25" customHeight="1" x14ac:dyDescent="0.2">
      <c r="Q60549" s="92" t="s">
        <v>50</v>
      </c>
      <c r="BF60549" s="101" t="s">
        <v>58</v>
      </c>
      <c r="BK60549" s="98" t="s">
        <v>70</v>
      </c>
    </row>
    <row r="60550" spans="17:63" ht="29.25" customHeight="1" x14ac:dyDescent="0.2">
      <c r="Q60550" s="92" t="s">
        <v>50</v>
      </c>
      <c r="BF60550" s="101" t="s">
        <v>58</v>
      </c>
      <c r="BK60550" s="98" t="s">
        <v>70</v>
      </c>
    </row>
    <row r="60551" spans="17:63" ht="29.25" customHeight="1" x14ac:dyDescent="0.2">
      <c r="Q60551" s="92" t="s">
        <v>50</v>
      </c>
      <c r="BF60551" s="101" t="s">
        <v>58</v>
      </c>
      <c r="BK60551" s="98" t="s">
        <v>70</v>
      </c>
    </row>
    <row r="60552" spans="17:63" ht="29.25" customHeight="1" x14ac:dyDescent="0.2">
      <c r="Q60552" s="92" t="s">
        <v>50</v>
      </c>
      <c r="BF60552" s="101" t="s">
        <v>58</v>
      </c>
      <c r="BK60552" s="98" t="s">
        <v>70</v>
      </c>
    </row>
    <row r="60553" spans="17:63" ht="29.25" customHeight="1" x14ac:dyDescent="0.2">
      <c r="Q60553" s="92" t="s">
        <v>50</v>
      </c>
      <c r="BF60553" s="101" t="s">
        <v>58</v>
      </c>
      <c r="BK60553" s="98" t="s">
        <v>70</v>
      </c>
    </row>
    <row r="60554" spans="17:63" ht="29.25" customHeight="1" x14ac:dyDescent="0.2">
      <c r="Q60554" s="92" t="s">
        <v>50</v>
      </c>
      <c r="BF60554" s="101" t="s">
        <v>58</v>
      </c>
      <c r="BK60554" s="98" t="s">
        <v>70</v>
      </c>
    </row>
    <row r="60555" spans="17:63" ht="29.25" customHeight="1" x14ac:dyDescent="0.2">
      <c r="Q60555" s="92" t="s">
        <v>50</v>
      </c>
      <c r="BF60555" s="101" t="s">
        <v>58</v>
      </c>
      <c r="BK60555" s="98" t="s">
        <v>70</v>
      </c>
    </row>
    <row r="60556" spans="17:63" ht="29.25" customHeight="1" x14ac:dyDescent="0.2">
      <c r="Q60556" s="92" t="s">
        <v>50</v>
      </c>
      <c r="BF60556" s="101" t="s">
        <v>58</v>
      </c>
      <c r="BK60556" s="98" t="s">
        <v>70</v>
      </c>
    </row>
    <row r="60557" spans="17:63" ht="29.25" customHeight="1" x14ac:dyDescent="0.2">
      <c r="Q60557" s="92" t="s">
        <v>50</v>
      </c>
      <c r="BF60557" s="101" t="s">
        <v>58</v>
      </c>
      <c r="BK60557" s="98" t="s">
        <v>70</v>
      </c>
    </row>
    <row r="60558" spans="17:63" ht="29.25" customHeight="1" x14ac:dyDescent="0.2">
      <c r="Q60558" s="92" t="s">
        <v>50</v>
      </c>
      <c r="BF60558" s="101" t="s">
        <v>58</v>
      </c>
      <c r="BK60558" s="98" t="s">
        <v>70</v>
      </c>
    </row>
    <row r="60559" spans="17:63" ht="29.25" customHeight="1" x14ac:dyDescent="0.2">
      <c r="Q60559" s="92" t="s">
        <v>50</v>
      </c>
      <c r="BF60559" s="101" t="s">
        <v>58</v>
      </c>
      <c r="BK60559" s="98" t="s">
        <v>70</v>
      </c>
    </row>
    <row r="60560" spans="17:63" ht="29.25" customHeight="1" x14ac:dyDescent="0.2">
      <c r="Q60560" s="92" t="s">
        <v>50</v>
      </c>
      <c r="BF60560" s="101" t="s">
        <v>58</v>
      </c>
      <c r="BK60560" s="98" t="s">
        <v>70</v>
      </c>
    </row>
    <row r="60561" spans="17:63" ht="29.25" customHeight="1" x14ac:dyDescent="0.2">
      <c r="Q60561" s="92" t="s">
        <v>50</v>
      </c>
      <c r="BF60561" s="101" t="s">
        <v>58</v>
      </c>
      <c r="BK60561" s="98" t="s">
        <v>70</v>
      </c>
    </row>
    <row r="60562" spans="17:63" ht="29.25" customHeight="1" x14ac:dyDescent="0.2">
      <c r="Q60562" s="92" t="s">
        <v>50</v>
      </c>
      <c r="BF60562" s="101" t="s">
        <v>58</v>
      </c>
      <c r="BK60562" s="98" t="s">
        <v>70</v>
      </c>
    </row>
    <row r="60563" spans="17:63" ht="29.25" customHeight="1" x14ac:dyDescent="0.2">
      <c r="Q60563" s="92" t="s">
        <v>50</v>
      </c>
      <c r="BF60563" s="101" t="s">
        <v>58</v>
      </c>
      <c r="BK60563" s="98" t="s">
        <v>70</v>
      </c>
    </row>
    <row r="60564" spans="17:63" ht="29.25" customHeight="1" x14ac:dyDescent="0.2">
      <c r="Q60564" s="92" t="s">
        <v>50</v>
      </c>
      <c r="BF60564" s="101" t="s">
        <v>58</v>
      </c>
      <c r="BK60564" s="98" t="s">
        <v>70</v>
      </c>
    </row>
    <row r="60565" spans="17:63" ht="29.25" customHeight="1" x14ac:dyDescent="0.2">
      <c r="Q60565" s="92" t="s">
        <v>50</v>
      </c>
      <c r="BF60565" s="101" t="s">
        <v>58</v>
      </c>
      <c r="BK60565" s="98" t="s">
        <v>70</v>
      </c>
    </row>
    <row r="60566" spans="17:63" ht="29.25" customHeight="1" x14ac:dyDescent="0.2">
      <c r="Q60566" s="92" t="s">
        <v>50</v>
      </c>
      <c r="BF60566" s="101" t="s">
        <v>58</v>
      </c>
      <c r="BK60566" s="98" t="s">
        <v>70</v>
      </c>
    </row>
    <row r="60567" spans="17:63" ht="29.25" customHeight="1" x14ac:dyDescent="0.2">
      <c r="Q60567" s="92" t="s">
        <v>50</v>
      </c>
      <c r="BF60567" s="101" t="s">
        <v>58</v>
      </c>
      <c r="BK60567" s="98" t="s">
        <v>70</v>
      </c>
    </row>
    <row r="60568" spans="17:63" ht="29.25" customHeight="1" x14ac:dyDescent="0.2">
      <c r="Q60568" s="92" t="s">
        <v>50</v>
      </c>
      <c r="BF60568" s="101" t="s">
        <v>58</v>
      </c>
      <c r="BK60568" s="98" t="s">
        <v>70</v>
      </c>
    </row>
    <row r="60569" spans="17:63" ht="29.25" customHeight="1" x14ac:dyDescent="0.2">
      <c r="Q60569" s="92" t="s">
        <v>50</v>
      </c>
      <c r="BF60569" s="101" t="s">
        <v>58</v>
      </c>
      <c r="BK60569" s="98" t="s">
        <v>70</v>
      </c>
    </row>
    <row r="60570" spans="17:63" ht="29.25" customHeight="1" x14ac:dyDescent="0.2">
      <c r="Q60570" s="92" t="s">
        <v>50</v>
      </c>
      <c r="BF60570" s="101" t="s">
        <v>58</v>
      </c>
      <c r="BK60570" s="98" t="s">
        <v>70</v>
      </c>
    </row>
    <row r="60571" spans="17:63" ht="29.25" customHeight="1" x14ac:dyDescent="0.2">
      <c r="Q60571" s="92" t="s">
        <v>50</v>
      </c>
      <c r="BF60571" s="101" t="s">
        <v>58</v>
      </c>
      <c r="BK60571" s="98" t="s">
        <v>70</v>
      </c>
    </row>
    <row r="60572" spans="17:63" ht="29.25" customHeight="1" x14ac:dyDescent="0.2">
      <c r="Q60572" s="92" t="s">
        <v>50</v>
      </c>
      <c r="BF60572" s="101" t="s">
        <v>58</v>
      </c>
      <c r="BK60572" s="98" t="s">
        <v>70</v>
      </c>
    </row>
    <row r="60573" spans="17:63" ht="29.25" customHeight="1" x14ac:dyDescent="0.2">
      <c r="Q60573" s="92" t="s">
        <v>50</v>
      </c>
      <c r="BF60573" s="101" t="s">
        <v>58</v>
      </c>
      <c r="BK60573" s="98" t="s">
        <v>70</v>
      </c>
    </row>
    <row r="60574" spans="17:63" ht="29.25" customHeight="1" x14ac:dyDescent="0.2">
      <c r="Q60574" s="92" t="s">
        <v>50</v>
      </c>
      <c r="BF60574" s="101" t="s">
        <v>58</v>
      </c>
      <c r="BK60574" s="98" t="s">
        <v>70</v>
      </c>
    </row>
    <row r="60575" spans="17:63" ht="29.25" customHeight="1" x14ac:dyDescent="0.2">
      <c r="Q60575" s="92" t="s">
        <v>50</v>
      </c>
      <c r="BF60575" s="101" t="s">
        <v>58</v>
      </c>
      <c r="BK60575" s="98" t="s">
        <v>70</v>
      </c>
    </row>
    <row r="60576" spans="17:63" ht="29.25" customHeight="1" x14ac:dyDescent="0.2">
      <c r="Q60576" s="92" t="s">
        <v>50</v>
      </c>
      <c r="BF60576" s="101" t="s">
        <v>58</v>
      </c>
      <c r="BK60576" s="98" t="s">
        <v>70</v>
      </c>
    </row>
    <row r="60577" spans="17:63" ht="29.25" customHeight="1" x14ac:dyDescent="0.2">
      <c r="Q60577" s="92" t="s">
        <v>50</v>
      </c>
      <c r="BF60577" s="101" t="s">
        <v>58</v>
      </c>
      <c r="BK60577" s="98" t="s">
        <v>70</v>
      </c>
    </row>
    <row r="60578" spans="17:63" ht="29.25" customHeight="1" x14ac:dyDescent="0.2">
      <c r="Q60578" s="92" t="s">
        <v>50</v>
      </c>
      <c r="BF60578" s="101" t="s">
        <v>58</v>
      </c>
      <c r="BK60578" s="98" t="s">
        <v>70</v>
      </c>
    </row>
    <row r="60579" spans="17:63" ht="29.25" customHeight="1" x14ac:dyDescent="0.2">
      <c r="Q60579" s="92" t="s">
        <v>50</v>
      </c>
      <c r="BF60579" s="101" t="s">
        <v>58</v>
      </c>
      <c r="BK60579" s="98" t="s">
        <v>70</v>
      </c>
    </row>
    <row r="60580" spans="17:63" ht="29.25" customHeight="1" x14ac:dyDescent="0.2">
      <c r="Q60580" s="92" t="s">
        <v>50</v>
      </c>
      <c r="BF60580" s="101" t="s">
        <v>58</v>
      </c>
      <c r="BK60580" s="98" t="s">
        <v>70</v>
      </c>
    </row>
    <row r="60581" spans="17:63" ht="29.25" customHeight="1" x14ac:dyDescent="0.2">
      <c r="Q60581" s="92" t="s">
        <v>50</v>
      </c>
      <c r="BF60581" s="101" t="s">
        <v>58</v>
      </c>
      <c r="BK60581" s="98" t="s">
        <v>70</v>
      </c>
    </row>
    <row r="60582" spans="17:63" ht="29.25" customHeight="1" x14ac:dyDescent="0.2">
      <c r="Q60582" s="92" t="s">
        <v>50</v>
      </c>
      <c r="BF60582" s="101" t="s">
        <v>58</v>
      </c>
      <c r="BK60582" s="98" t="s">
        <v>70</v>
      </c>
    </row>
    <row r="60583" spans="17:63" ht="29.25" customHeight="1" x14ac:dyDescent="0.2">
      <c r="Q60583" s="92" t="s">
        <v>50</v>
      </c>
      <c r="BF60583" s="101" t="s">
        <v>58</v>
      </c>
      <c r="BK60583" s="98" t="s">
        <v>70</v>
      </c>
    </row>
    <row r="60584" spans="17:63" ht="29.25" customHeight="1" x14ac:dyDescent="0.2">
      <c r="Q60584" s="92" t="s">
        <v>50</v>
      </c>
      <c r="BF60584" s="101" t="s">
        <v>58</v>
      </c>
      <c r="BK60584" s="98" t="s">
        <v>70</v>
      </c>
    </row>
    <row r="60585" spans="17:63" ht="29.25" customHeight="1" x14ac:dyDescent="0.2">
      <c r="Q60585" s="92" t="s">
        <v>50</v>
      </c>
      <c r="BF60585" s="101" t="s">
        <v>58</v>
      </c>
      <c r="BK60585" s="98" t="s">
        <v>70</v>
      </c>
    </row>
    <row r="60586" spans="17:63" ht="29.25" customHeight="1" x14ac:dyDescent="0.2">
      <c r="Q60586" s="92" t="s">
        <v>50</v>
      </c>
      <c r="BF60586" s="101" t="s">
        <v>58</v>
      </c>
      <c r="BK60586" s="98" t="s">
        <v>70</v>
      </c>
    </row>
    <row r="60587" spans="17:63" ht="29.25" customHeight="1" x14ac:dyDescent="0.2">
      <c r="Q60587" s="92" t="s">
        <v>50</v>
      </c>
      <c r="BF60587" s="101" t="s">
        <v>58</v>
      </c>
      <c r="BK60587" s="98" t="s">
        <v>70</v>
      </c>
    </row>
    <row r="60588" spans="17:63" ht="29.25" customHeight="1" x14ac:dyDescent="0.2">
      <c r="Q60588" s="92" t="s">
        <v>50</v>
      </c>
      <c r="BF60588" s="101" t="s">
        <v>58</v>
      </c>
      <c r="BK60588" s="98" t="s">
        <v>70</v>
      </c>
    </row>
    <row r="60589" spans="17:63" ht="29.25" customHeight="1" x14ac:dyDescent="0.2">
      <c r="Q60589" s="92" t="s">
        <v>50</v>
      </c>
      <c r="BF60589" s="101" t="s">
        <v>58</v>
      </c>
      <c r="BK60589" s="98" t="s">
        <v>70</v>
      </c>
    </row>
    <row r="60590" spans="17:63" ht="29.25" customHeight="1" x14ac:dyDescent="0.2">
      <c r="Q60590" s="92" t="s">
        <v>50</v>
      </c>
      <c r="BF60590" s="101" t="s">
        <v>58</v>
      </c>
      <c r="BK60590" s="98" t="s">
        <v>70</v>
      </c>
    </row>
    <row r="60591" spans="17:63" ht="29.25" customHeight="1" x14ac:dyDescent="0.2">
      <c r="Q60591" s="92" t="s">
        <v>50</v>
      </c>
      <c r="BF60591" s="101" t="s">
        <v>58</v>
      </c>
      <c r="BK60591" s="98" t="s">
        <v>70</v>
      </c>
    </row>
    <row r="60592" spans="17:63" ht="29.25" customHeight="1" x14ac:dyDescent="0.2">
      <c r="Q60592" s="92" t="s">
        <v>50</v>
      </c>
      <c r="BF60592" s="101" t="s">
        <v>58</v>
      </c>
      <c r="BK60592" s="98" t="s">
        <v>70</v>
      </c>
    </row>
    <row r="60593" spans="17:63" ht="29.25" customHeight="1" x14ac:dyDescent="0.2">
      <c r="Q60593" s="92" t="s">
        <v>50</v>
      </c>
      <c r="BF60593" s="101" t="s">
        <v>58</v>
      </c>
      <c r="BK60593" s="98" t="s">
        <v>70</v>
      </c>
    </row>
    <row r="60594" spans="17:63" ht="29.25" customHeight="1" x14ac:dyDescent="0.2">
      <c r="Q60594" s="92" t="s">
        <v>50</v>
      </c>
      <c r="BF60594" s="101" t="s">
        <v>58</v>
      </c>
      <c r="BK60594" s="98" t="s">
        <v>70</v>
      </c>
    </row>
    <row r="60595" spans="17:63" ht="29.25" customHeight="1" x14ac:dyDescent="0.2">
      <c r="Q60595" s="92" t="s">
        <v>50</v>
      </c>
      <c r="BF60595" s="101" t="s">
        <v>58</v>
      </c>
      <c r="BK60595" s="98" t="s">
        <v>70</v>
      </c>
    </row>
    <row r="60596" spans="17:63" ht="29.25" customHeight="1" x14ac:dyDescent="0.2">
      <c r="Q60596" s="92" t="s">
        <v>50</v>
      </c>
      <c r="BF60596" s="101" t="s">
        <v>58</v>
      </c>
      <c r="BK60596" s="98" t="s">
        <v>70</v>
      </c>
    </row>
    <row r="60597" spans="17:63" ht="29.25" customHeight="1" x14ac:dyDescent="0.2">
      <c r="Q60597" s="92" t="s">
        <v>50</v>
      </c>
      <c r="BF60597" s="101" t="s">
        <v>58</v>
      </c>
      <c r="BK60597" s="98" t="s">
        <v>70</v>
      </c>
    </row>
    <row r="60598" spans="17:63" ht="29.25" customHeight="1" x14ac:dyDescent="0.2">
      <c r="Q60598" s="92" t="s">
        <v>50</v>
      </c>
      <c r="BF60598" s="101" t="s">
        <v>58</v>
      </c>
      <c r="BK60598" s="98" t="s">
        <v>70</v>
      </c>
    </row>
    <row r="60599" spans="17:63" ht="29.25" customHeight="1" x14ac:dyDescent="0.2">
      <c r="Q60599" s="92" t="s">
        <v>50</v>
      </c>
      <c r="BF60599" s="101" t="s">
        <v>58</v>
      </c>
      <c r="BK60599" s="98" t="s">
        <v>70</v>
      </c>
    </row>
    <row r="60600" spans="17:63" ht="29.25" customHeight="1" x14ac:dyDescent="0.2">
      <c r="Q60600" s="92" t="s">
        <v>50</v>
      </c>
      <c r="BF60600" s="101" t="s">
        <v>58</v>
      </c>
      <c r="BK60600" s="98" t="s">
        <v>70</v>
      </c>
    </row>
    <row r="60601" spans="17:63" ht="29.25" customHeight="1" x14ac:dyDescent="0.2">
      <c r="Q60601" s="92" t="s">
        <v>50</v>
      </c>
      <c r="BF60601" s="101" t="s">
        <v>58</v>
      </c>
      <c r="BK60601" s="98" t="s">
        <v>70</v>
      </c>
    </row>
    <row r="60602" spans="17:63" ht="29.25" customHeight="1" x14ac:dyDescent="0.2">
      <c r="Q60602" s="92" t="s">
        <v>50</v>
      </c>
      <c r="BF60602" s="101" t="s">
        <v>58</v>
      </c>
      <c r="BK60602" s="98" t="s">
        <v>70</v>
      </c>
    </row>
    <row r="60603" spans="17:63" ht="29.25" customHeight="1" x14ac:dyDescent="0.2">
      <c r="Q60603" s="92" t="s">
        <v>50</v>
      </c>
      <c r="BF60603" s="101" t="s">
        <v>58</v>
      </c>
      <c r="BK60603" s="98" t="s">
        <v>70</v>
      </c>
    </row>
    <row r="60604" spans="17:63" ht="29.25" customHeight="1" x14ac:dyDescent="0.2">
      <c r="Q60604" s="92" t="s">
        <v>50</v>
      </c>
      <c r="BF60604" s="101" t="s">
        <v>58</v>
      </c>
      <c r="BK60604" s="98" t="s">
        <v>70</v>
      </c>
    </row>
    <row r="60605" spans="17:63" ht="29.25" customHeight="1" x14ac:dyDescent="0.2">
      <c r="Q60605" s="92" t="s">
        <v>50</v>
      </c>
      <c r="BF60605" s="101" t="s">
        <v>58</v>
      </c>
      <c r="BK60605" s="98" t="s">
        <v>70</v>
      </c>
    </row>
    <row r="60606" spans="17:63" ht="29.25" customHeight="1" x14ac:dyDescent="0.2">
      <c r="Q60606" s="92" t="s">
        <v>50</v>
      </c>
      <c r="BF60606" s="101" t="s">
        <v>58</v>
      </c>
      <c r="BK60606" s="98" t="s">
        <v>70</v>
      </c>
    </row>
    <row r="60607" spans="17:63" ht="29.25" customHeight="1" x14ac:dyDescent="0.2">
      <c r="Q60607" s="92" t="s">
        <v>50</v>
      </c>
      <c r="BF60607" s="101" t="s">
        <v>58</v>
      </c>
      <c r="BK60607" s="98" t="s">
        <v>70</v>
      </c>
    </row>
    <row r="60608" spans="17:63" ht="29.25" customHeight="1" x14ac:dyDescent="0.2">
      <c r="Q60608" s="92" t="s">
        <v>50</v>
      </c>
      <c r="BF60608" s="101" t="s">
        <v>58</v>
      </c>
      <c r="BK60608" s="98" t="s">
        <v>70</v>
      </c>
    </row>
    <row r="60609" spans="17:63" ht="29.25" customHeight="1" x14ac:dyDescent="0.2">
      <c r="Q60609" s="92" t="s">
        <v>50</v>
      </c>
      <c r="BF60609" s="101" t="s">
        <v>58</v>
      </c>
      <c r="BK60609" s="98" t="s">
        <v>70</v>
      </c>
    </row>
    <row r="60610" spans="17:63" ht="29.25" customHeight="1" x14ac:dyDescent="0.2">
      <c r="Q60610" s="92" t="s">
        <v>50</v>
      </c>
      <c r="BF60610" s="101" t="s">
        <v>58</v>
      </c>
      <c r="BK60610" s="98" t="s">
        <v>70</v>
      </c>
    </row>
    <row r="60611" spans="17:63" ht="29.25" customHeight="1" x14ac:dyDescent="0.2">
      <c r="Q60611" s="92" t="s">
        <v>50</v>
      </c>
      <c r="BF60611" s="101" t="s">
        <v>58</v>
      </c>
      <c r="BK60611" s="98" t="s">
        <v>70</v>
      </c>
    </row>
    <row r="60612" spans="17:63" ht="29.25" customHeight="1" x14ac:dyDescent="0.2">
      <c r="Q60612" s="92" t="s">
        <v>50</v>
      </c>
      <c r="BF60612" s="101" t="s">
        <v>58</v>
      </c>
      <c r="BK60612" s="98" t="s">
        <v>70</v>
      </c>
    </row>
    <row r="60613" spans="17:63" ht="29.25" customHeight="1" x14ac:dyDescent="0.2">
      <c r="Q60613" s="92" t="s">
        <v>50</v>
      </c>
      <c r="BF60613" s="101" t="s">
        <v>58</v>
      </c>
      <c r="BK60613" s="98" t="s">
        <v>70</v>
      </c>
    </row>
    <row r="60614" spans="17:63" ht="29.25" customHeight="1" x14ac:dyDescent="0.2">
      <c r="Q60614" s="92" t="s">
        <v>50</v>
      </c>
      <c r="BF60614" s="101" t="s">
        <v>58</v>
      </c>
      <c r="BK60614" s="98" t="s">
        <v>70</v>
      </c>
    </row>
    <row r="60615" spans="17:63" ht="29.25" customHeight="1" x14ac:dyDescent="0.2">
      <c r="Q60615" s="92" t="s">
        <v>50</v>
      </c>
      <c r="BF60615" s="101" t="s">
        <v>58</v>
      </c>
      <c r="BK60615" s="98" t="s">
        <v>70</v>
      </c>
    </row>
    <row r="60616" spans="17:63" ht="29.25" customHeight="1" x14ac:dyDescent="0.2">
      <c r="Q60616" s="92" t="s">
        <v>50</v>
      </c>
      <c r="BF60616" s="101" t="s">
        <v>58</v>
      </c>
      <c r="BK60616" s="98" t="s">
        <v>70</v>
      </c>
    </row>
    <row r="60617" spans="17:63" ht="29.25" customHeight="1" x14ac:dyDescent="0.2">
      <c r="Q60617" s="92" t="s">
        <v>50</v>
      </c>
      <c r="BF60617" s="101" t="s">
        <v>58</v>
      </c>
      <c r="BK60617" s="98" t="s">
        <v>70</v>
      </c>
    </row>
    <row r="60618" spans="17:63" ht="29.25" customHeight="1" x14ac:dyDescent="0.2">
      <c r="Q60618" s="92" t="s">
        <v>50</v>
      </c>
      <c r="BF60618" s="101" t="s">
        <v>58</v>
      </c>
      <c r="BK60618" s="98" t="s">
        <v>70</v>
      </c>
    </row>
    <row r="60619" spans="17:63" ht="29.25" customHeight="1" x14ac:dyDescent="0.2">
      <c r="Q60619" s="92" t="s">
        <v>50</v>
      </c>
      <c r="BF60619" s="101" t="s">
        <v>58</v>
      </c>
      <c r="BK60619" s="98" t="s">
        <v>70</v>
      </c>
    </row>
    <row r="60620" spans="17:63" ht="29.25" customHeight="1" x14ac:dyDescent="0.2">
      <c r="Q60620" s="92" t="s">
        <v>50</v>
      </c>
      <c r="BF60620" s="101" t="s">
        <v>58</v>
      </c>
      <c r="BK60620" s="98" t="s">
        <v>70</v>
      </c>
    </row>
    <row r="60621" spans="17:63" ht="29.25" customHeight="1" x14ac:dyDescent="0.2">
      <c r="Q60621" s="92" t="s">
        <v>50</v>
      </c>
      <c r="BF60621" s="101" t="s">
        <v>58</v>
      </c>
      <c r="BK60621" s="98" t="s">
        <v>70</v>
      </c>
    </row>
    <row r="60622" spans="17:63" ht="29.25" customHeight="1" x14ac:dyDescent="0.2">
      <c r="Q60622" s="92" t="s">
        <v>50</v>
      </c>
      <c r="BF60622" s="101" t="s">
        <v>58</v>
      </c>
      <c r="BK60622" s="98" t="s">
        <v>70</v>
      </c>
    </row>
    <row r="60623" spans="17:63" ht="29.25" customHeight="1" x14ac:dyDescent="0.2">
      <c r="Q60623" s="92" t="s">
        <v>50</v>
      </c>
      <c r="BF60623" s="101" t="s">
        <v>58</v>
      </c>
      <c r="BK60623" s="98" t="s">
        <v>70</v>
      </c>
    </row>
    <row r="60624" spans="17:63" ht="29.25" customHeight="1" x14ac:dyDescent="0.2">
      <c r="Q60624" s="92" t="s">
        <v>50</v>
      </c>
      <c r="BF60624" s="101" t="s">
        <v>58</v>
      </c>
      <c r="BK60624" s="98" t="s">
        <v>70</v>
      </c>
    </row>
    <row r="60625" spans="17:63" ht="29.25" customHeight="1" x14ac:dyDescent="0.2">
      <c r="Q60625" s="92" t="s">
        <v>50</v>
      </c>
      <c r="BF60625" s="101" t="s">
        <v>58</v>
      </c>
      <c r="BK60625" s="98" t="s">
        <v>70</v>
      </c>
    </row>
    <row r="60626" spans="17:63" ht="29.25" customHeight="1" x14ac:dyDescent="0.2">
      <c r="Q60626" s="92" t="s">
        <v>50</v>
      </c>
      <c r="BF60626" s="101" t="s">
        <v>58</v>
      </c>
      <c r="BK60626" s="98" t="s">
        <v>70</v>
      </c>
    </row>
    <row r="60627" spans="17:63" ht="29.25" customHeight="1" x14ac:dyDescent="0.2">
      <c r="Q60627" s="92" t="s">
        <v>50</v>
      </c>
      <c r="BF60627" s="101" t="s">
        <v>58</v>
      </c>
      <c r="BK60627" s="98" t="s">
        <v>70</v>
      </c>
    </row>
    <row r="60628" spans="17:63" ht="29.25" customHeight="1" x14ac:dyDescent="0.2">
      <c r="Q60628" s="92" t="s">
        <v>50</v>
      </c>
      <c r="BF60628" s="101" t="s">
        <v>58</v>
      </c>
      <c r="BK60628" s="98" t="s">
        <v>70</v>
      </c>
    </row>
    <row r="60629" spans="17:63" ht="29.25" customHeight="1" x14ac:dyDescent="0.2">
      <c r="Q60629" s="92" t="s">
        <v>50</v>
      </c>
      <c r="BF60629" s="101" t="s">
        <v>58</v>
      </c>
      <c r="BK60629" s="98" t="s">
        <v>70</v>
      </c>
    </row>
    <row r="60630" spans="17:63" ht="29.25" customHeight="1" x14ac:dyDescent="0.2">
      <c r="Q60630" s="92" t="s">
        <v>50</v>
      </c>
      <c r="BF60630" s="101" t="s">
        <v>58</v>
      </c>
      <c r="BK60630" s="98" t="s">
        <v>70</v>
      </c>
    </row>
    <row r="60631" spans="17:63" ht="29.25" customHeight="1" x14ac:dyDescent="0.2">
      <c r="Q60631" s="92" t="s">
        <v>50</v>
      </c>
      <c r="BF60631" s="101" t="s">
        <v>58</v>
      </c>
      <c r="BK60631" s="98" t="s">
        <v>70</v>
      </c>
    </row>
    <row r="60632" spans="17:63" ht="29.25" customHeight="1" x14ac:dyDescent="0.2">
      <c r="Q60632" s="92" t="s">
        <v>50</v>
      </c>
      <c r="BF60632" s="101" t="s">
        <v>58</v>
      </c>
      <c r="BK60632" s="98" t="s">
        <v>70</v>
      </c>
    </row>
    <row r="60633" spans="17:63" ht="29.25" customHeight="1" x14ac:dyDescent="0.2">
      <c r="Q60633" s="92" t="s">
        <v>50</v>
      </c>
      <c r="BF60633" s="101" t="s">
        <v>58</v>
      </c>
      <c r="BK60633" s="98" t="s">
        <v>70</v>
      </c>
    </row>
    <row r="60634" spans="17:63" ht="29.25" customHeight="1" x14ac:dyDescent="0.2">
      <c r="Q60634" s="92" t="s">
        <v>50</v>
      </c>
      <c r="BF60634" s="101" t="s">
        <v>58</v>
      </c>
      <c r="BK60634" s="98" t="s">
        <v>70</v>
      </c>
    </row>
    <row r="60635" spans="17:63" ht="29.25" customHeight="1" x14ac:dyDescent="0.2">
      <c r="Q60635" s="92" t="s">
        <v>50</v>
      </c>
      <c r="BF60635" s="101" t="s">
        <v>58</v>
      </c>
      <c r="BK60635" s="98" t="s">
        <v>70</v>
      </c>
    </row>
    <row r="60636" spans="17:63" ht="29.25" customHeight="1" x14ac:dyDescent="0.2">
      <c r="Q60636" s="92" t="s">
        <v>50</v>
      </c>
      <c r="BF60636" s="101" t="s">
        <v>58</v>
      </c>
      <c r="BK60636" s="98" t="s">
        <v>70</v>
      </c>
    </row>
    <row r="60637" spans="17:63" ht="29.25" customHeight="1" x14ac:dyDescent="0.2">
      <c r="Q60637" s="92" t="s">
        <v>50</v>
      </c>
      <c r="BF60637" s="101" t="s">
        <v>58</v>
      </c>
      <c r="BK60637" s="98" t="s">
        <v>70</v>
      </c>
    </row>
    <row r="60638" spans="17:63" ht="29.25" customHeight="1" x14ac:dyDescent="0.2">
      <c r="Q60638" s="92" t="s">
        <v>50</v>
      </c>
      <c r="BF60638" s="101" t="s">
        <v>58</v>
      </c>
      <c r="BK60638" s="98" t="s">
        <v>70</v>
      </c>
    </row>
    <row r="60639" spans="17:63" ht="29.25" customHeight="1" x14ac:dyDescent="0.2">
      <c r="Q60639" s="92" t="s">
        <v>50</v>
      </c>
      <c r="BF60639" s="101" t="s">
        <v>58</v>
      </c>
      <c r="BK60639" s="98" t="s">
        <v>70</v>
      </c>
    </row>
    <row r="60640" spans="17:63" ht="29.25" customHeight="1" x14ac:dyDescent="0.2">
      <c r="Q60640" s="92" t="s">
        <v>50</v>
      </c>
      <c r="BF60640" s="101" t="s">
        <v>58</v>
      </c>
      <c r="BK60640" s="98" t="s">
        <v>70</v>
      </c>
    </row>
    <row r="60641" spans="17:63" ht="29.25" customHeight="1" x14ac:dyDescent="0.2">
      <c r="Q60641" s="92" t="s">
        <v>50</v>
      </c>
      <c r="BF60641" s="101" t="s">
        <v>58</v>
      </c>
      <c r="BK60641" s="98" t="s">
        <v>70</v>
      </c>
    </row>
    <row r="60642" spans="17:63" ht="29.25" customHeight="1" x14ac:dyDescent="0.2">
      <c r="Q60642" s="92" t="s">
        <v>50</v>
      </c>
      <c r="BF60642" s="101" t="s">
        <v>58</v>
      </c>
      <c r="BK60642" s="98" t="s">
        <v>70</v>
      </c>
    </row>
    <row r="60643" spans="17:63" ht="29.25" customHeight="1" x14ac:dyDescent="0.2">
      <c r="Q60643" s="92" t="s">
        <v>50</v>
      </c>
      <c r="BF60643" s="101" t="s">
        <v>58</v>
      </c>
      <c r="BK60643" s="98" t="s">
        <v>70</v>
      </c>
    </row>
    <row r="60644" spans="17:63" ht="29.25" customHeight="1" x14ac:dyDescent="0.2">
      <c r="Q60644" s="92" t="s">
        <v>50</v>
      </c>
      <c r="BF60644" s="101" t="s">
        <v>58</v>
      </c>
      <c r="BK60644" s="98" t="s">
        <v>70</v>
      </c>
    </row>
    <row r="60645" spans="17:63" ht="29.25" customHeight="1" x14ac:dyDescent="0.2">
      <c r="Q60645" s="92" t="s">
        <v>50</v>
      </c>
      <c r="BF60645" s="101" t="s">
        <v>58</v>
      </c>
      <c r="BK60645" s="98" t="s">
        <v>70</v>
      </c>
    </row>
    <row r="60646" spans="17:63" ht="29.25" customHeight="1" x14ac:dyDescent="0.2">
      <c r="Q60646" s="92" t="s">
        <v>50</v>
      </c>
      <c r="BF60646" s="101" t="s">
        <v>58</v>
      </c>
      <c r="BK60646" s="98" t="s">
        <v>70</v>
      </c>
    </row>
    <row r="60647" spans="17:63" ht="29.25" customHeight="1" x14ac:dyDescent="0.2">
      <c r="Q60647" s="92" t="s">
        <v>50</v>
      </c>
      <c r="BF60647" s="101" t="s">
        <v>58</v>
      </c>
      <c r="BK60647" s="98" t="s">
        <v>70</v>
      </c>
    </row>
    <row r="60648" spans="17:63" ht="29.25" customHeight="1" x14ac:dyDescent="0.2">
      <c r="Q60648" s="92" t="s">
        <v>50</v>
      </c>
      <c r="BF60648" s="101" t="s">
        <v>58</v>
      </c>
      <c r="BK60648" s="98" t="s">
        <v>70</v>
      </c>
    </row>
    <row r="60649" spans="17:63" ht="29.25" customHeight="1" x14ac:dyDescent="0.2">
      <c r="Q60649" s="92" t="s">
        <v>50</v>
      </c>
      <c r="BF60649" s="101" t="s">
        <v>58</v>
      </c>
      <c r="BK60649" s="98" t="s">
        <v>70</v>
      </c>
    </row>
    <row r="60650" spans="17:63" ht="29.25" customHeight="1" x14ac:dyDescent="0.2">
      <c r="Q60650" s="92" t="s">
        <v>50</v>
      </c>
      <c r="BF60650" s="101" t="s">
        <v>58</v>
      </c>
      <c r="BK60650" s="98" t="s">
        <v>70</v>
      </c>
    </row>
    <row r="60651" spans="17:63" ht="29.25" customHeight="1" x14ac:dyDescent="0.2">
      <c r="Q60651" s="92" t="s">
        <v>50</v>
      </c>
      <c r="BF60651" s="101" t="s">
        <v>58</v>
      </c>
      <c r="BK60651" s="98" t="s">
        <v>70</v>
      </c>
    </row>
    <row r="60652" spans="17:63" ht="29.25" customHeight="1" x14ac:dyDescent="0.2">
      <c r="Q60652" s="92" t="s">
        <v>50</v>
      </c>
      <c r="BF60652" s="101" t="s">
        <v>58</v>
      </c>
      <c r="BK60652" s="98" t="s">
        <v>70</v>
      </c>
    </row>
    <row r="60653" spans="17:63" ht="29.25" customHeight="1" x14ac:dyDescent="0.2">
      <c r="Q60653" s="92" t="s">
        <v>50</v>
      </c>
      <c r="BF60653" s="101" t="s">
        <v>58</v>
      </c>
      <c r="BK60653" s="98" t="s">
        <v>70</v>
      </c>
    </row>
    <row r="60654" spans="17:63" ht="29.25" customHeight="1" x14ac:dyDescent="0.2">
      <c r="Q60654" s="92" t="s">
        <v>50</v>
      </c>
      <c r="BF60654" s="101" t="s">
        <v>58</v>
      </c>
      <c r="BK60654" s="98" t="s">
        <v>70</v>
      </c>
    </row>
    <row r="60655" spans="17:63" ht="29.25" customHeight="1" x14ac:dyDescent="0.2">
      <c r="Q60655" s="92" t="s">
        <v>50</v>
      </c>
      <c r="BF60655" s="101" t="s">
        <v>58</v>
      </c>
      <c r="BK60655" s="98" t="s">
        <v>70</v>
      </c>
    </row>
    <row r="60656" spans="17:63" ht="29.25" customHeight="1" x14ac:dyDescent="0.2">
      <c r="Q60656" s="92" t="s">
        <v>50</v>
      </c>
      <c r="BF60656" s="101" t="s">
        <v>58</v>
      </c>
      <c r="BK60656" s="98" t="s">
        <v>70</v>
      </c>
    </row>
    <row r="60657" spans="17:63" ht="29.25" customHeight="1" x14ac:dyDescent="0.2">
      <c r="Q60657" s="92" t="s">
        <v>50</v>
      </c>
      <c r="BF60657" s="101" t="s">
        <v>58</v>
      </c>
      <c r="BK60657" s="98" t="s">
        <v>70</v>
      </c>
    </row>
    <row r="60658" spans="17:63" ht="29.25" customHeight="1" x14ac:dyDescent="0.2">
      <c r="Q60658" s="92" t="s">
        <v>50</v>
      </c>
      <c r="BF60658" s="101" t="s">
        <v>58</v>
      </c>
      <c r="BK60658" s="98" t="s">
        <v>70</v>
      </c>
    </row>
    <row r="60659" spans="17:63" ht="29.25" customHeight="1" x14ac:dyDescent="0.2">
      <c r="Q60659" s="92" t="s">
        <v>50</v>
      </c>
      <c r="BF60659" s="101" t="s">
        <v>58</v>
      </c>
      <c r="BK60659" s="98" t="s">
        <v>70</v>
      </c>
    </row>
    <row r="60660" spans="17:63" ht="29.25" customHeight="1" x14ac:dyDescent="0.2">
      <c r="Q60660" s="92" t="s">
        <v>50</v>
      </c>
      <c r="BF60660" s="101" t="s">
        <v>58</v>
      </c>
      <c r="BK60660" s="98" t="s">
        <v>70</v>
      </c>
    </row>
    <row r="60661" spans="17:63" ht="29.25" customHeight="1" x14ac:dyDescent="0.2">
      <c r="Q60661" s="92" t="s">
        <v>50</v>
      </c>
      <c r="BF60661" s="101" t="s">
        <v>58</v>
      </c>
      <c r="BK60661" s="98" t="s">
        <v>70</v>
      </c>
    </row>
    <row r="60662" spans="17:63" ht="29.25" customHeight="1" x14ac:dyDescent="0.2">
      <c r="Q60662" s="92" t="s">
        <v>50</v>
      </c>
      <c r="BF60662" s="101" t="s">
        <v>58</v>
      </c>
      <c r="BK60662" s="98" t="s">
        <v>70</v>
      </c>
    </row>
    <row r="60663" spans="17:63" ht="29.25" customHeight="1" x14ac:dyDescent="0.2">
      <c r="Q60663" s="92" t="s">
        <v>50</v>
      </c>
      <c r="BF60663" s="101" t="s">
        <v>58</v>
      </c>
      <c r="BK60663" s="98" t="s">
        <v>70</v>
      </c>
    </row>
    <row r="60664" spans="17:63" ht="29.25" customHeight="1" x14ac:dyDescent="0.2">
      <c r="Q60664" s="92" t="s">
        <v>50</v>
      </c>
      <c r="BF60664" s="101" t="s">
        <v>58</v>
      </c>
      <c r="BK60664" s="98" t="s">
        <v>70</v>
      </c>
    </row>
    <row r="60665" spans="17:63" ht="29.25" customHeight="1" x14ac:dyDescent="0.2">
      <c r="Q60665" s="92" t="s">
        <v>50</v>
      </c>
      <c r="BF60665" s="101" t="s">
        <v>58</v>
      </c>
      <c r="BK60665" s="98" t="s">
        <v>70</v>
      </c>
    </row>
    <row r="60666" spans="17:63" ht="29.25" customHeight="1" x14ac:dyDescent="0.2">
      <c r="Q60666" s="92" t="s">
        <v>50</v>
      </c>
      <c r="BF60666" s="101" t="s">
        <v>58</v>
      </c>
      <c r="BK60666" s="98" t="s">
        <v>70</v>
      </c>
    </row>
    <row r="60667" spans="17:63" ht="29.25" customHeight="1" x14ac:dyDescent="0.2">
      <c r="Q60667" s="92" t="s">
        <v>50</v>
      </c>
      <c r="BF60667" s="101" t="s">
        <v>58</v>
      </c>
      <c r="BK60667" s="98" t="s">
        <v>70</v>
      </c>
    </row>
    <row r="60668" spans="17:63" ht="29.25" customHeight="1" x14ac:dyDescent="0.2">
      <c r="Q60668" s="92" t="s">
        <v>50</v>
      </c>
      <c r="BF60668" s="101" t="s">
        <v>58</v>
      </c>
      <c r="BK60668" s="98" t="s">
        <v>70</v>
      </c>
    </row>
    <row r="60669" spans="17:63" ht="29.25" customHeight="1" x14ac:dyDescent="0.2">
      <c r="Q60669" s="92" t="s">
        <v>50</v>
      </c>
      <c r="BF60669" s="101" t="s">
        <v>58</v>
      </c>
      <c r="BK60669" s="98" t="s">
        <v>70</v>
      </c>
    </row>
    <row r="60670" spans="17:63" ht="29.25" customHeight="1" x14ac:dyDescent="0.2">
      <c r="Q60670" s="92" t="s">
        <v>50</v>
      </c>
      <c r="BF60670" s="101" t="s">
        <v>58</v>
      </c>
      <c r="BK60670" s="98" t="s">
        <v>70</v>
      </c>
    </row>
    <row r="60671" spans="17:63" ht="29.25" customHeight="1" x14ac:dyDescent="0.2">
      <c r="Q60671" s="92" t="s">
        <v>50</v>
      </c>
      <c r="BF60671" s="101" t="s">
        <v>58</v>
      </c>
      <c r="BK60671" s="98" t="s">
        <v>70</v>
      </c>
    </row>
    <row r="60672" spans="17:63" ht="29.25" customHeight="1" x14ac:dyDescent="0.2">
      <c r="Q60672" s="92" t="s">
        <v>50</v>
      </c>
      <c r="BF60672" s="101" t="s">
        <v>58</v>
      </c>
      <c r="BK60672" s="98" t="s">
        <v>70</v>
      </c>
    </row>
    <row r="60673" spans="17:63" ht="29.25" customHeight="1" x14ac:dyDescent="0.2">
      <c r="Q60673" s="92" t="s">
        <v>50</v>
      </c>
      <c r="BF60673" s="101" t="s">
        <v>58</v>
      </c>
      <c r="BK60673" s="98" t="s">
        <v>70</v>
      </c>
    </row>
    <row r="60674" spans="17:63" ht="29.25" customHeight="1" x14ac:dyDescent="0.2">
      <c r="Q60674" s="92" t="s">
        <v>50</v>
      </c>
      <c r="BF60674" s="101" t="s">
        <v>58</v>
      </c>
      <c r="BK60674" s="98" t="s">
        <v>70</v>
      </c>
    </row>
    <row r="60675" spans="17:63" ht="29.25" customHeight="1" x14ac:dyDescent="0.2">
      <c r="Q60675" s="92" t="s">
        <v>50</v>
      </c>
      <c r="BF60675" s="101" t="s">
        <v>58</v>
      </c>
      <c r="BK60675" s="98" t="s">
        <v>70</v>
      </c>
    </row>
    <row r="60676" spans="17:63" ht="29.25" customHeight="1" x14ac:dyDescent="0.2">
      <c r="Q60676" s="92" t="s">
        <v>50</v>
      </c>
      <c r="BF60676" s="101" t="s">
        <v>58</v>
      </c>
      <c r="BK60676" s="98" t="s">
        <v>70</v>
      </c>
    </row>
    <row r="60677" spans="17:63" ht="29.25" customHeight="1" x14ac:dyDescent="0.2">
      <c r="Q60677" s="92" t="s">
        <v>50</v>
      </c>
      <c r="BF60677" s="101" t="s">
        <v>58</v>
      </c>
      <c r="BK60677" s="98" t="s">
        <v>70</v>
      </c>
    </row>
    <row r="60678" spans="17:63" ht="29.25" customHeight="1" x14ac:dyDescent="0.2">
      <c r="Q60678" s="92" t="s">
        <v>50</v>
      </c>
      <c r="BF60678" s="101" t="s">
        <v>58</v>
      </c>
      <c r="BK60678" s="98" t="s">
        <v>70</v>
      </c>
    </row>
    <row r="60679" spans="17:63" ht="29.25" customHeight="1" x14ac:dyDescent="0.2">
      <c r="Q60679" s="92" t="s">
        <v>50</v>
      </c>
      <c r="BF60679" s="101" t="s">
        <v>58</v>
      </c>
      <c r="BK60679" s="98" t="s">
        <v>70</v>
      </c>
    </row>
    <row r="60680" spans="17:63" ht="29.25" customHeight="1" x14ac:dyDescent="0.2">
      <c r="Q60680" s="92" t="s">
        <v>50</v>
      </c>
      <c r="BF60680" s="101" t="s">
        <v>58</v>
      </c>
      <c r="BK60680" s="98" t="s">
        <v>70</v>
      </c>
    </row>
    <row r="60681" spans="17:63" ht="29.25" customHeight="1" x14ac:dyDescent="0.2">
      <c r="Q60681" s="92" t="s">
        <v>50</v>
      </c>
      <c r="BF60681" s="101" t="s">
        <v>58</v>
      </c>
      <c r="BK60681" s="98" t="s">
        <v>70</v>
      </c>
    </row>
    <row r="60682" spans="17:63" ht="29.25" customHeight="1" x14ac:dyDescent="0.2">
      <c r="Q60682" s="92" t="s">
        <v>50</v>
      </c>
      <c r="BF60682" s="101" t="s">
        <v>58</v>
      </c>
      <c r="BK60682" s="98" t="s">
        <v>70</v>
      </c>
    </row>
    <row r="60683" spans="17:63" ht="29.25" customHeight="1" x14ac:dyDescent="0.2">
      <c r="Q60683" s="92" t="s">
        <v>50</v>
      </c>
      <c r="BF60683" s="101" t="s">
        <v>58</v>
      </c>
      <c r="BK60683" s="98" t="s">
        <v>70</v>
      </c>
    </row>
    <row r="60684" spans="17:63" ht="29.25" customHeight="1" x14ac:dyDescent="0.2">
      <c r="Q60684" s="92" t="s">
        <v>50</v>
      </c>
      <c r="BF60684" s="101" t="s">
        <v>58</v>
      </c>
      <c r="BK60684" s="98" t="s">
        <v>70</v>
      </c>
    </row>
    <row r="60685" spans="17:63" ht="29.25" customHeight="1" x14ac:dyDescent="0.2">
      <c r="Q60685" s="92" t="s">
        <v>50</v>
      </c>
      <c r="BF60685" s="101" t="s">
        <v>58</v>
      </c>
      <c r="BK60685" s="98" t="s">
        <v>70</v>
      </c>
    </row>
    <row r="60686" spans="17:63" ht="29.25" customHeight="1" x14ac:dyDescent="0.2">
      <c r="Q60686" s="92" t="s">
        <v>50</v>
      </c>
      <c r="BF60686" s="101" t="s">
        <v>58</v>
      </c>
      <c r="BK60686" s="98" t="s">
        <v>70</v>
      </c>
    </row>
    <row r="60687" spans="17:63" ht="29.25" customHeight="1" x14ac:dyDescent="0.2">
      <c r="Q60687" s="92" t="s">
        <v>50</v>
      </c>
      <c r="BF60687" s="101" t="s">
        <v>58</v>
      </c>
      <c r="BK60687" s="98" t="s">
        <v>70</v>
      </c>
    </row>
    <row r="60688" spans="17:63" ht="29.25" customHeight="1" x14ac:dyDescent="0.2">
      <c r="Q60688" s="92" t="s">
        <v>50</v>
      </c>
      <c r="BF60688" s="101" t="s">
        <v>58</v>
      </c>
      <c r="BK60688" s="98" t="s">
        <v>70</v>
      </c>
    </row>
    <row r="60689" spans="17:63" ht="29.25" customHeight="1" x14ac:dyDescent="0.2">
      <c r="Q60689" s="92" t="s">
        <v>50</v>
      </c>
      <c r="BF60689" s="101" t="s">
        <v>58</v>
      </c>
      <c r="BK60689" s="98" t="s">
        <v>70</v>
      </c>
    </row>
    <row r="60690" spans="17:63" ht="29.25" customHeight="1" x14ac:dyDescent="0.2">
      <c r="Q60690" s="92" t="s">
        <v>50</v>
      </c>
      <c r="BF60690" s="101" t="s">
        <v>58</v>
      </c>
      <c r="BK60690" s="98" t="s">
        <v>70</v>
      </c>
    </row>
    <row r="60691" spans="17:63" ht="29.25" customHeight="1" x14ac:dyDescent="0.2">
      <c r="Q60691" s="92" t="s">
        <v>50</v>
      </c>
      <c r="BF60691" s="101" t="s">
        <v>58</v>
      </c>
      <c r="BK60691" s="98" t="s">
        <v>70</v>
      </c>
    </row>
    <row r="60692" spans="17:63" ht="29.25" customHeight="1" x14ac:dyDescent="0.2">
      <c r="Q60692" s="92" t="s">
        <v>50</v>
      </c>
      <c r="BF60692" s="101" t="s">
        <v>58</v>
      </c>
      <c r="BK60692" s="98" t="s">
        <v>70</v>
      </c>
    </row>
    <row r="60693" spans="17:63" ht="29.25" customHeight="1" x14ac:dyDescent="0.2">
      <c r="Q60693" s="92" t="s">
        <v>50</v>
      </c>
      <c r="BF60693" s="101" t="s">
        <v>58</v>
      </c>
      <c r="BK60693" s="98" t="s">
        <v>70</v>
      </c>
    </row>
    <row r="60694" spans="17:63" ht="29.25" customHeight="1" x14ac:dyDescent="0.2">
      <c r="Q60694" s="92" t="s">
        <v>50</v>
      </c>
      <c r="BF60694" s="101" t="s">
        <v>58</v>
      </c>
      <c r="BK60694" s="98" t="s">
        <v>70</v>
      </c>
    </row>
    <row r="60695" spans="17:63" ht="29.25" customHeight="1" x14ac:dyDescent="0.2">
      <c r="Q60695" s="92" t="s">
        <v>50</v>
      </c>
      <c r="BF60695" s="101" t="s">
        <v>58</v>
      </c>
      <c r="BK60695" s="98" t="s">
        <v>70</v>
      </c>
    </row>
    <row r="60696" spans="17:63" ht="29.25" customHeight="1" x14ac:dyDescent="0.2">
      <c r="Q60696" s="92" t="s">
        <v>50</v>
      </c>
      <c r="BF60696" s="101" t="s">
        <v>58</v>
      </c>
      <c r="BK60696" s="98" t="s">
        <v>70</v>
      </c>
    </row>
    <row r="60697" spans="17:63" ht="29.25" customHeight="1" x14ac:dyDescent="0.2">
      <c r="Q60697" s="92" t="s">
        <v>50</v>
      </c>
      <c r="BF60697" s="101" t="s">
        <v>58</v>
      </c>
      <c r="BK60697" s="98" t="s">
        <v>70</v>
      </c>
    </row>
    <row r="60698" spans="17:63" ht="29.25" customHeight="1" x14ac:dyDescent="0.2">
      <c r="Q60698" s="92" t="s">
        <v>50</v>
      </c>
      <c r="BF60698" s="101" t="s">
        <v>58</v>
      </c>
      <c r="BK60698" s="98" t="s">
        <v>70</v>
      </c>
    </row>
    <row r="60699" spans="17:63" ht="29.25" customHeight="1" x14ac:dyDescent="0.2">
      <c r="Q60699" s="92" t="s">
        <v>50</v>
      </c>
      <c r="BF60699" s="101" t="s">
        <v>58</v>
      </c>
      <c r="BK60699" s="98" t="s">
        <v>70</v>
      </c>
    </row>
    <row r="60700" spans="17:63" ht="29.25" customHeight="1" x14ac:dyDescent="0.2">
      <c r="Q60700" s="92" t="s">
        <v>50</v>
      </c>
      <c r="BF60700" s="101" t="s">
        <v>58</v>
      </c>
      <c r="BK60700" s="98" t="s">
        <v>70</v>
      </c>
    </row>
    <row r="60701" spans="17:63" ht="29.25" customHeight="1" x14ac:dyDescent="0.2">
      <c r="Q60701" s="92" t="s">
        <v>50</v>
      </c>
      <c r="BF60701" s="101" t="s">
        <v>58</v>
      </c>
      <c r="BK60701" s="98" t="s">
        <v>70</v>
      </c>
    </row>
    <row r="60702" spans="17:63" ht="29.25" customHeight="1" x14ac:dyDescent="0.2">
      <c r="Q60702" s="92" t="s">
        <v>50</v>
      </c>
      <c r="BF60702" s="101" t="s">
        <v>58</v>
      </c>
      <c r="BK60702" s="98" t="s">
        <v>70</v>
      </c>
    </row>
    <row r="60703" spans="17:63" ht="29.25" customHeight="1" x14ac:dyDescent="0.2">
      <c r="Q60703" s="92" t="s">
        <v>50</v>
      </c>
      <c r="BF60703" s="101" t="s">
        <v>58</v>
      </c>
      <c r="BK60703" s="98" t="s">
        <v>70</v>
      </c>
    </row>
    <row r="60704" spans="17:63" ht="29.25" customHeight="1" x14ac:dyDescent="0.2">
      <c r="Q60704" s="92" t="s">
        <v>50</v>
      </c>
      <c r="BF60704" s="101" t="s">
        <v>58</v>
      </c>
      <c r="BK60704" s="98" t="s">
        <v>70</v>
      </c>
    </row>
    <row r="60705" spans="17:63" ht="29.25" customHeight="1" x14ac:dyDescent="0.2">
      <c r="Q60705" s="92" t="s">
        <v>50</v>
      </c>
      <c r="BF60705" s="101" t="s">
        <v>58</v>
      </c>
      <c r="BK60705" s="98" t="s">
        <v>70</v>
      </c>
    </row>
    <row r="60706" spans="17:63" ht="29.25" customHeight="1" x14ac:dyDescent="0.2">
      <c r="Q60706" s="92" t="s">
        <v>50</v>
      </c>
      <c r="BF60706" s="101" t="s">
        <v>58</v>
      </c>
      <c r="BK60706" s="98" t="s">
        <v>70</v>
      </c>
    </row>
    <row r="60707" spans="17:63" ht="29.25" customHeight="1" x14ac:dyDescent="0.2">
      <c r="Q60707" s="92" t="s">
        <v>50</v>
      </c>
      <c r="BF60707" s="101" t="s">
        <v>58</v>
      </c>
      <c r="BK60707" s="98" t="s">
        <v>70</v>
      </c>
    </row>
    <row r="60708" spans="17:63" ht="29.25" customHeight="1" x14ac:dyDescent="0.2">
      <c r="Q60708" s="92" t="s">
        <v>50</v>
      </c>
      <c r="BF60708" s="101" t="s">
        <v>58</v>
      </c>
      <c r="BK60708" s="98" t="s">
        <v>70</v>
      </c>
    </row>
    <row r="60709" spans="17:63" ht="29.25" customHeight="1" x14ac:dyDescent="0.2">
      <c r="Q60709" s="92" t="s">
        <v>50</v>
      </c>
      <c r="BF60709" s="101" t="s">
        <v>58</v>
      </c>
      <c r="BK60709" s="98" t="s">
        <v>70</v>
      </c>
    </row>
    <row r="60710" spans="17:63" ht="29.25" customHeight="1" x14ac:dyDescent="0.2">
      <c r="Q60710" s="92" t="s">
        <v>50</v>
      </c>
      <c r="BF60710" s="101" t="s">
        <v>58</v>
      </c>
      <c r="BK60710" s="98" t="s">
        <v>70</v>
      </c>
    </row>
    <row r="60711" spans="17:63" ht="29.25" customHeight="1" x14ac:dyDescent="0.2">
      <c r="Q60711" s="92" t="s">
        <v>50</v>
      </c>
      <c r="BF60711" s="101" t="s">
        <v>58</v>
      </c>
      <c r="BK60711" s="98" t="s">
        <v>70</v>
      </c>
    </row>
    <row r="60712" spans="17:63" ht="29.25" customHeight="1" x14ac:dyDescent="0.2">
      <c r="Q60712" s="92" t="s">
        <v>50</v>
      </c>
      <c r="BF60712" s="101" t="s">
        <v>58</v>
      </c>
      <c r="BK60712" s="98" t="s">
        <v>70</v>
      </c>
    </row>
    <row r="60713" spans="17:63" ht="29.25" customHeight="1" x14ac:dyDescent="0.2">
      <c r="Q60713" s="92" t="s">
        <v>50</v>
      </c>
      <c r="BF60713" s="101" t="s">
        <v>58</v>
      </c>
      <c r="BK60713" s="98" t="s">
        <v>70</v>
      </c>
    </row>
    <row r="60714" spans="17:63" ht="29.25" customHeight="1" x14ac:dyDescent="0.2">
      <c r="Q60714" s="92" t="s">
        <v>50</v>
      </c>
      <c r="BF60714" s="101" t="s">
        <v>58</v>
      </c>
      <c r="BK60714" s="98" t="s">
        <v>70</v>
      </c>
    </row>
    <row r="60715" spans="17:63" ht="29.25" customHeight="1" x14ac:dyDescent="0.2">
      <c r="Q60715" s="92" t="s">
        <v>50</v>
      </c>
      <c r="BF60715" s="101" t="s">
        <v>58</v>
      </c>
      <c r="BK60715" s="98" t="s">
        <v>70</v>
      </c>
    </row>
    <row r="60716" spans="17:63" ht="29.25" customHeight="1" x14ac:dyDescent="0.2">
      <c r="Q60716" s="92" t="s">
        <v>50</v>
      </c>
      <c r="BF60716" s="101" t="s">
        <v>58</v>
      </c>
      <c r="BK60716" s="98" t="s">
        <v>70</v>
      </c>
    </row>
    <row r="60717" spans="17:63" ht="29.25" customHeight="1" x14ac:dyDescent="0.2">
      <c r="Q60717" s="92" t="s">
        <v>50</v>
      </c>
      <c r="BF60717" s="101" t="s">
        <v>58</v>
      </c>
      <c r="BK60717" s="98" t="s">
        <v>70</v>
      </c>
    </row>
    <row r="60718" spans="17:63" ht="29.25" customHeight="1" x14ac:dyDescent="0.2">
      <c r="Q60718" s="92" t="s">
        <v>50</v>
      </c>
      <c r="BF60718" s="101" t="s">
        <v>58</v>
      </c>
      <c r="BK60718" s="98" t="s">
        <v>70</v>
      </c>
    </row>
    <row r="60719" spans="17:63" ht="29.25" customHeight="1" x14ac:dyDescent="0.2">
      <c r="Q60719" s="92" t="s">
        <v>50</v>
      </c>
      <c r="BF60719" s="101" t="s">
        <v>58</v>
      </c>
      <c r="BK60719" s="98" t="s">
        <v>70</v>
      </c>
    </row>
    <row r="60720" spans="17:63" ht="29.25" customHeight="1" x14ac:dyDescent="0.2">
      <c r="Q60720" s="92" t="s">
        <v>50</v>
      </c>
      <c r="BF60720" s="101" t="s">
        <v>58</v>
      </c>
      <c r="BK60720" s="98" t="s">
        <v>70</v>
      </c>
    </row>
    <row r="60721" spans="17:63" ht="29.25" customHeight="1" x14ac:dyDescent="0.2">
      <c r="Q60721" s="92" t="s">
        <v>50</v>
      </c>
      <c r="BF60721" s="101" t="s">
        <v>58</v>
      </c>
      <c r="BK60721" s="98" t="s">
        <v>70</v>
      </c>
    </row>
    <row r="60722" spans="17:63" ht="29.25" customHeight="1" x14ac:dyDescent="0.2">
      <c r="Q60722" s="92" t="s">
        <v>50</v>
      </c>
      <c r="BF60722" s="101" t="s">
        <v>58</v>
      </c>
      <c r="BK60722" s="98" t="s">
        <v>70</v>
      </c>
    </row>
    <row r="60723" spans="17:63" ht="29.25" customHeight="1" x14ac:dyDescent="0.2">
      <c r="Q60723" s="92" t="s">
        <v>50</v>
      </c>
      <c r="BF60723" s="101" t="s">
        <v>58</v>
      </c>
      <c r="BK60723" s="98" t="s">
        <v>70</v>
      </c>
    </row>
    <row r="60724" spans="17:63" ht="29.25" customHeight="1" x14ac:dyDescent="0.2">
      <c r="Q60724" s="92" t="s">
        <v>50</v>
      </c>
      <c r="BF60724" s="101" t="s">
        <v>58</v>
      </c>
      <c r="BK60724" s="98" t="s">
        <v>70</v>
      </c>
    </row>
    <row r="60725" spans="17:63" ht="29.25" customHeight="1" x14ac:dyDescent="0.2">
      <c r="Q60725" s="92" t="s">
        <v>50</v>
      </c>
      <c r="BF60725" s="101" t="s">
        <v>58</v>
      </c>
      <c r="BK60725" s="98" t="s">
        <v>70</v>
      </c>
    </row>
    <row r="60726" spans="17:63" ht="29.25" customHeight="1" x14ac:dyDescent="0.2">
      <c r="Q60726" s="92" t="s">
        <v>50</v>
      </c>
      <c r="BF60726" s="101" t="s">
        <v>58</v>
      </c>
      <c r="BK60726" s="98" t="s">
        <v>70</v>
      </c>
    </row>
    <row r="60727" spans="17:63" ht="29.25" customHeight="1" x14ac:dyDescent="0.2">
      <c r="Q60727" s="92" t="s">
        <v>50</v>
      </c>
      <c r="BF60727" s="101" t="s">
        <v>58</v>
      </c>
      <c r="BK60727" s="98" t="s">
        <v>70</v>
      </c>
    </row>
    <row r="60728" spans="17:63" ht="29.25" customHeight="1" x14ac:dyDescent="0.2">
      <c r="Q60728" s="92" t="s">
        <v>50</v>
      </c>
      <c r="BF60728" s="101" t="s">
        <v>58</v>
      </c>
      <c r="BK60728" s="98" t="s">
        <v>70</v>
      </c>
    </row>
    <row r="60729" spans="17:63" ht="29.25" customHeight="1" x14ac:dyDescent="0.2">
      <c r="Q60729" s="92" t="s">
        <v>50</v>
      </c>
      <c r="BF60729" s="101" t="s">
        <v>58</v>
      </c>
      <c r="BK60729" s="98" t="s">
        <v>70</v>
      </c>
    </row>
    <row r="60730" spans="17:63" ht="29.25" customHeight="1" x14ac:dyDescent="0.2">
      <c r="Q60730" s="92" t="s">
        <v>50</v>
      </c>
      <c r="BF60730" s="101" t="s">
        <v>58</v>
      </c>
      <c r="BK60730" s="98" t="s">
        <v>70</v>
      </c>
    </row>
    <row r="60731" spans="17:63" ht="29.25" customHeight="1" x14ac:dyDescent="0.2">
      <c r="Q60731" s="92" t="s">
        <v>50</v>
      </c>
      <c r="BF60731" s="101" t="s">
        <v>58</v>
      </c>
      <c r="BK60731" s="98" t="s">
        <v>70</v>
      </c>
    </row>
    <row r="60732" spans="17:63" ht="29.25" customHeight="1" x14ac:dyDescent="0.2">
      <c r="Q60732" s="92" t="s">
        <v>50</v>
      </c>
      <c r="BF60732" s="101" t="s">
        <v>58</v>
      </c>
      <c r="BK60732" s="98" t="s">
        <v>70</v>
      </c>
    </row>
    <row r="60733" spans="17:63" ht="29.25" customHeight="1" x14ac:dyDescent="0.2">
      <c r="Q60733" s="92" t="s">
        <v>50</v>
      </c>
      <c r="BF60733" s="101" t="s">
        <v>58</v>
      </c>
      <c r="BK60733" s="98" t="s">
        <v>70</v>
      </c>
    </row>
    <row r="60734" spans="17:63" ht="29.25" customHeight="1" x14ac:dyDescent="0.2">
      <c r="Q60734" s="92" t="s">
        <v>50</v>
      </c>
      <c r="BF60734" s="101" t="s">
        <v>58</v>
      </c>
      <c r="BK60734" s="98" t="s">
        <v>70</v>
      </c>
    </row>
    <row r="60735" spans="17:63" ht="29.25" customHeight="1" x14ac:dyDescent="0.2">
      <c r="Q60735" s="92" t="s">
        <v>50</v>
      </c>
      <c r="BF60735" s="101" t="s">
        <v>58</v>
      </c>
      <c r="BK60735" s="98" t="s">
        <v>70</v>
      </c>
    </row>
    <row r="60736" spans="17:63" ht="29.25" customHeight="1" x14ac:dyDescent="0.2">
      <c r="Q60736" s="92" t="s">
        <v>50</v>
      </c>
      <c r="BF60736" s="101" t="s">
        <v>58</v>
      </c>
      <c r="BK60736" s="98" t="s">
        <v>70</v>
      </c>
    </row>
    <row r="60737" spans="17:63" ht="29.25" customHeight="1" x14ac:dyDescent="0.2">
      <c r="Q60737" s="92" t="s">
        <v>50</v>
      </c>
      <c r="BF60737" s="101" t="s">
        <v>58</v>
      </c>
      <c r="BK60737" s="98" t="s">
        <v>70</v>
      </c>
    </row>
    <row r="60738" spans="17:63" ht="29.25" customHeight="1" x14ac:dyDescent="0.2">
      <c r="Q60738" s="92" t="s">
        <v>50</v>
      </c>
      <c r="BF60738" s="101" t="s">
        <v>58</v>
      </c>
      <c r="BK60738" s="98" t="s">
        <v>70</v>
      </c>
    </row>
    <row r="60739" spans="17:63" ht="29.25" customHeight="1" x14ac:dyDescent="0.2">
      <c r="Q60739" s="92" t="s">
        <v>50</v>
      </c>
      <c r="BF60739" s="101" t="s">
        <v>58</v>
      </c>
      <c r="BK60739" s="98" t="s">
        <v>70</v>
      </c>
    </row>
    <row r="60740" spans="17:63" ht="29.25" customHeight="1" x14ac:dyDescent="0.2">
      <c r="Q60740" s="92" t="s">
        <v>50</v>
      </c>
      <c r="BF60740" s="101" t="s">
        <v>58</v>
      </c>
      <c r="BK60740" s="98" t="s">
        <v>70</v>
      </c>
    </row>
    <row r="60741" spans="17:63" ht="29.25" customHeight="1" x14ac:dyDescent="0.2">
      <c r="Q60741" s="92" t="s">
        <v>50</v>
      </c>
      <c r="BF60741" s="101" t="s">
        <v>58</v>
      </c>
      <c r="BK60741" s="98" t="s">
        <v>70</v>
      </c>
    </row>
    <row r="60742" spans="17:63" ht="29.25" customHeight="1" x14ac:dyDescent="0.2">
      <c r="Q60742" s="92" t="s">
        <v>50</v>
      </c>
      <c r="BF60742" s="101" t="s">
        <v>58</v>
      </c>
      <c r="BK60742" s="98" t="s">
        <v>70</v>
      </c>
    </row>
    <row r="60743" spans="17:63" ht="29.25" customHeight="1" x14ac:dyDescent="0.2">
      <c r="Q60743" s="92" t="s">
        <v>50</v>
      </c>
      <c r="BF60743" s="101" t="s">
        <v>58</v>
      </c>
      <c r="BK60743" s="98" t="s">
        <v>70</v>
      </c>
    </row>
    <row r="60744" spans="17:63" ht="29.25" customHeight="1" x14ac:dyDescent="0.2">
      <c r="Q60744" s="92" t="s">
        <v>50</v>
      </c>
      <c r="BF60744" s="101" t="s">
        <v>58</v>
      </c>
      <c r="BK60744" s="98" t="s">
        <v>70</v>
      </c>
    </row>
    <row r="60745" spans="17:63" ht="29.25" customHeight="1" x14ac:dyDescent="0.2">
      <c r="Q60745" s="92" t="s">
        <v>50</v>
      </c>
      <c r="BF60745" s="101" t="s">
        <v>58</v>
      </c>
      <c r="BK60745" s="98" t="s">
        <v>70</v>
      </c>
    </row>
    <row r="60746" spans="17:63" ht="29.25" customHeight="1" x14ac:dyDescent="0.2">
      <c r="Q60746" s="92" t="s">
        <v>50</v>
      </c>
      <c r="BF60746" s="101" t="s">
        <v>58</v>
      </c>
      <c r="BK60746" s="98" t="s">
        <v>70</v>
      </c>
    </row>
    <row r="60747" spans="17:63" ht="29.25" customHeight="1" x14ac:dyDescent="0.2">
      <c r="Q60747" s="92" t="s">
        <v>50</v>
      </c>
      <c r="BF60747" s="101" t="s">
        <v>58</v>
      </c>
      <c r="BK60747" s="98" t="s">
        <v>70</v>
      </c>
    </row>
    <row r="60748" spans="17:63" ht="29.25" customHeight="1" x14ac:dyDescent="0.2">
      <c r="Q60748" s="92" t="s">
        <v>50</v>
      </c>
      <c r="BF60748" s="101" t="s">
        <v>58</v>
      </c>
      <c r="BK60748" s="98" t="s">
        <v>70</v>
      </c>
    </row>
    <row r="60749" spans="17:63" ht="29.25" customHeight="1" x14ac:dyDescent="0.2">
      <c r="Q60749" s="92" t="s">
        <v>50</v>
      </c>
      <c r="BF60749" s="101" t="s">
        <v>58</v>
      </c>
      <c r="BK60749" s="98" t="s">
        <v>70</v>
      </c>
    </row>
    <row r="60750" spans="17:63" ht="29.25" customHeight="1" x14ac:dyDescent="0.2">
      <c r="Q60750" s="92" t="s">
        <v>50</v>
      </c>
      <c r="BF60750" s="101" t="s">
        <v>58</v>
      </c>
      <c r="BK60750" s="98" t="s">
        <v>70</v>
      </c>
    </row>
    <row r="60751" spans="17:63" ht="29.25" customHeight="1" x14ac:dyDescent="0.2">
      <c r="Q60751" s="92" t="s">
        <v>50</v>
      </c>
      <c r="BF60751" s="101" t="s">
        <v>58</v>
      </c>
      <c r="BK60751" s="98" t="s">
        <v>70</v>
      </c>
    </row>
    <row r="60752" spans="17:63" ht="29.25" customHeight="1" x14ac:dyDescent="0.2">
      <c r="Q60752" s="92" t="s">
        <v>50</v>
      </c>
      <c r="BF60752" s="101" t="s">
        <v>58</v>
      </c>
      <c r="BK60752" s="98" t="s">
        <v>70</v>
      </c>
    </row>
    <row r="60753" spans="17:63" ht="29.25" customHeight="1" x14ac:dyDescent="0.2">
      <c r="Q60753" s="92" t="s">
        <v>50</v>
      </c>
      <c r="BF60753" s="101" t="s">
        <v>58</v>
      </c>
      <c r="BK60753" s="98" t="s">
        <v>70</v>
      </c>
    </row>
    <row r="60754" spans="17:63" ht="29.25" customHeight="1" x14ac:dyDescent="0.2">
      <c r="Q60754" s="92" t="s">
        <v>50</v>
      </c>
      <c r="BF60754" s="101" t="s">
        <v>58</v>
      </c>
      <c r="BK60754" s="98" t="s">
        <v>70</v>
      </c>
    </row>
    <row r="60755" spans="17:63" ht="29.25" customHeight="1" x14ac:dyDescent="0.2">
      <c r="Q60755" s="92" t="s">
        <v>50</v>
      </c>
      <c r="BF60755" s="101" t="s">
        <v>58</v>
      </c>
      <c r="BK60755" s="98" t="s">
        <v>70</v>
      </c>
    </row>
    <row r="60756" spans="17:63" ht="29.25" customHeight="1" x14ac:dyDescent="0.2">
      <c r="Q60756" s="92" t="s">
        <v>50</v>
      </c>
      <c r="BF60756" s="101" t="s">
        <v>58</v>
      </c>
      <c r="BK60756" s="98" t="s">
        <v>70</v>
      </c>
    </row>
    <row r="60757" spans="17:63" ht="29.25" customHeight="1" x14ac:dyDescent="0.2">
      <c r="Q60757" s="92" t="s">
        <v>50</v>
      </c>
      <c r="BF60757" s="101" t="s">
        <v>58</v>
      </c>
      <c r="BK60757" s="98" t="s">
        <v>70</v>
      </c>
    </row>
    <row r="60758" spans="17:63" ht="29.25" customHeight="1" x14ac:dyDescent="0.2">
      <c r="Q60758" s="92" t="s">
        <v>50</v>
      </c>
      <c r="BF60758" s="101" t="s">
        <v>58</v>
      </c>
      <c r="BK60758" s="98" t="s">
        <v>70</v>
      </c>
    </row>
    <row r="60759" spans="17:63" ht="29.25" customHeight="1" x14ac:dyDescent="0.2">
      <c r="Q60759" s="92" t="s">
        <v>50</v>
      </c>
      <c r="BF60759" s="101" t="s">
        <v>58</v>
      </c>
      <c r="BK60759" s="98" t="s">
        <v>70</v>
      </c>
    </row>
    <row r="60760" spans="17:63" ht="29.25" customHeight="1" x14ac:dyDescent="0.2">
      <c r="Q60760" s="92" t="s">
        <v>50</v>
      </c>
      <c r="BF60760" s="101" t="s">
        <v>58</v>
      </c>
      <c r="BK60760" s="98" t="s">
        <v>70</v>
      </c>
    </row>
    <row r="60761" spans="17:63" ht="29.25" customHeight="1" x14ac:dyDescent="0.2">
      <c r="Q60761" s="92" t="s">
        <v>50</v>
      </c>
      <c r="BF60761" s="101" t="s">
        <v>58</v>
      </c>
      <c r="BK60761" s="98" t="s">
        <v>70</v>
      </c>
    </row>
    <row r="60762" spans="17:63" ht="29.25" customHeight="1" x14ac:dyDescent="0.2">
      <c r="Q60762" s="92" t="s">
        <v>50</v>
      </c>
      <c r="BF60762" s="101" t="s">
        <v>58</v>
      </c>
      <c r="BK60762" s="98" t="s">
        <v>70</v>
      </c>
    </row>
    <row r="60763" spans="17:63" ht="29.25" customHeight="1" x14ac:dyDescent="0.2">
      <c r="Q60763" s="92" t="s">
        <v>50</v>
      </c>
      <c r="BF60763" s="101" t="s">
        <v>58</v>
      </c>
      <c r="BK60763" s="98" t="s">
        <v>70</v>
      </c>
    </row>
    <row r="60764" spans="17:63" ht="29.25" customHeight="1" x14ac:dyDescent="0.2">
      <c r="Q60764" s="92" t="s">
        <v>50</v>
      </c>
      <c r="BF60764" s="101" t="s">
        <v>58</v>
      </c>
      <c r="BK60764" s="98" t="s">
        <v>70</v>
      </c>
    </row>
    <row r="60765" spans="17:63" ht="29.25" customHeight="1" x14ac:dyDescent="0.2">
      <c r="Q60765" s="92" t="s">
        <v>50</v>
      </c>
      <c r="BF60765" s="101" t="s">
        <v>58</v>
      </c>
      <c r="BK60765" s="98" t="s">
        <v>70</v>
      </c>
    </row>
    <row r="60766" spans="17:63" ht="29.25" customHeight="1" x14ac:dyDescent="0.2">
      <c r="Q60766" s="92" t="s">
        <v>50</v>
      </c>
      <c r="BF60766" s="101" t="s">
        <v>58</v>
      </c>
      <c r="BK60766" s="98" t="s">
        <v>70</v>
      </c>
    </row>
    <row r="60767" spans="17:63" ht="29.25" customHeight="1" x14ac:dyDescent="0.2">
      <c r="Q60767" s="92" t="s">
        <v>50</v>
      </c>
      <c r="BF60767" s="101" t="s">
        <v>58</v>
      </c>
      <c r="BK60767" s="98" t="s">
        <v>70</v>
      </c>
    </row>
    <row r="60768" spans="17:63" ht="29.25" customHeight="1" x14ac:dyDescent="0.2">
      <c r="Q60768" s="92" t="s">
        <v>50</v>
      </c>
      <c r="BF60768" s="101" t="s">
        <v>58</v>
      </c>
      <c r="BK60768" s="98" t="s">
        <v>70</v>
      </c>
    </row>
    <row r="60769" spans="17:63" ht="29.25" customHeight="1" x14ac:dyDescent="0.2">
      <c r="Q60769" s="92" t="s">
        <v>50</v>
      </c>
      <c r="BF60769" s="101" t="s">
        <v>58</v>
      </c>
      <c r="BK60769" s="98" t="s">
        <v>70</v>
      </c>
    </row>
    <row r="60770" spans="17:63" ht="29.25" customHeight="1" x14ac:dyDescent="0.2">
      <c r="Q60770" s="92" t="s">
        <v>50</v>
      </c>
      <c r="BF60770" s="101" t="s">
        <v>58</v>
      </c>
      <c r="BK60770" s="98" t="s">
        <v>70</v>
      </c>
    </row>
    <row r="60771" spans="17:63" ht="29.25" customHeight="1" x14ac:dyDescent="0.2">
      <c r="Q60771" s="92" t="s">
        <v>50</v>
      </c>
      <c r="BF60771" s="101" t="s">
        <v>58</v>
      </c>
      <c r="BK60771" s="98" t="s">
        <v>70</v>
      </c>
    </row>
    <row r="60772" spans="17:63" ht="29.25" customHeight="1" x14ac:dyDescent="0.2">
      <c r="Q60772" s="92" t="s">
        <v>50</v>
      </c>
      <c r="BF60772" s="101" t="s">
        <v>58</v>
      </c>
      <c r="BK60772" s="98" t="s">
        <v>70</v>
      </c>
    </row>
    <row r="60773" spans="17:63" ht="29.25" customHeight="1" x14ac:dyDescent="0.2">
      <c r="Q60773" s="92" t="s">
        <v>50</v>
      </c>
      <c r="BF60773" s="101" t="s">
        <v>58</v>
      </c>
      <c r="BK60773" s="98" t="s">
        <v>70</v>
      </c>
    </row>
    <row r="60774" spans="17:63" ht="29.25" customHeight="1" x14ac:dyDescent="0.2">
      <c r="Q60774" s="92" t="s">
        <v>50</v>
      </c>
      <c r="BF60774" s="101" t="s">
        <v>58</v>
      </c>
      <c r="BK60774" s="98" t="s">
        <v>70</v>
      </c>
    </row>
    <row r="60775" spans="17:63" ht="29.25" customHeight="1" x14ac:dyDescent="0.2">
      <c r="Q60775" s="92" t="s">
        <v>50</v>
      </c>
      <c r="BF60775" s="101" t="s">
        <v>58</v>
      </c>
      <c r="BK60775" s="98" t="s">
        <v>70</v>
      </c>
    </row>
    <row r="60776" spans="17:63" ht="29.25" customHeight="1" x14ac:dyDescent="0.2">
      <c r="Q60776" s="92" t="s">
        <v>50</v>
      </c>
      <c r="BF60776" s="101" t="s">
        <v>58</v>
      </c>
      <c r="BK60776" s="98" t="s">
        <v>70</v>
      </c>
    </row>
    <row r="60777" spans="17:63" ht="29.25" customHeight="1" x14ac:dyDescent="0.2">
      <c r="Q60777" s="92" t="s">
        <v>50</v>
      </c>
      <c r="BF60777" s="101" t="s">
        <v>58</v>
      </c>
      <c r="BK60777" s="98" t="s">
        <v>70</v>
      </c>
    </row>
    <row r="60778" spans="17:63" ht="29.25" customHeight="1" x14ac:dyDescent="0.2">
      <c r="Q60778" s="92" t="s">
        <v>50</v>
      </c>
      <c r="BF60778" s="101" t="s">
        <v>58</v>
      </c>
      <c r="BK60778" s="98" t="s">
        <v>70</v>
      </c>
    </row>
    <row r="60779" spans="17:63" ht="29.25" customHeight="1" x14ac:dyDescent="0.2">
      <c r="Q60779" s="92" t="s">
        <v>50</v>
      </c>
      <c r="BF60779" s="101" t="s">
        <v>58</v>
      </c>
      <c r="BK60779" s="98" t="s">
        <v>70</v>
      </c>
    </row>
    <row r="60780" spans="17:63" ht="29.25" customHeight="1" x14ac:dyDescent="0.2">
      <c r="Q60780" s="92" t="s">
        <v>50</v>
      </c>
      <c r="BF60780" s="101" t="s">
        <v>58</v>
      </c>
      <c r="BK60780" s="98" t="s">
        <v>70</v>
      </c>
    </row>
    <row r="60781" spans="17:63" ht="29.25" customHeight="1" x14ac:dyDescent="0.2">
      <c r="Q60781" s="92" t="s">
        <v>50</v>
      </c>
      <c r="BF60781" s="101" t="s">
        <v>58</v>
      </c>
      <c r="BK60781" s="98" t="s">
        <v>70</v>
      </c>
    </row>
    <row r="60782" spans="17:63" ht="29.25" customHeight="1" x14ac:dyDescent="0.2">
      <c r="Q60782" s="92" t="s">
        <v>50</v>
      </c>
      <c r="BF60782" s="101" t="s">
        <v>58</v>
      </c>
      <c r="BK60782" s="98" t="s">
        <v>70</v>
      </c>
    </row>
    <row r="60783" spans="17:63" ht="29.25" customHeight="1" x14ac:dyDescent="0.2">
      <c r="Q60783" s="92" t="s">
        <v>50</v>
      </c>
      <c r="BF60783" s="101" t="s">
        <v>58</v>
      </c>
      <c r="BK60783" s="98" t="s">
        <v>70</v>
      </c>
    </row>
    <row r="60784" spans="17:63" ht="29.25" customHeight="1" x14ac:dyDescent="0.2">
      <c r="Q60784" s="92" t="s">
        <v>50</v>
      </c>
      <c r="BF60784" s="101" t="s">
        <v>58</v>
      </c>
      <c r="BK60784" s="98" t="s">
        <v>70</v>
      </c>
    </row>
    <row r="60785" spans="17:63" ht="29.25" customHeight="1" x14ac:dyDescent="0.2">
      <c r="Q60785" s="92" t="s">
        <v>50</v>
      </c>
      <c r="BF60785" s="101" t="s">
        <v>58</v>
      </c>
      <c r="BK60785" s="98" t="s">
        <v>70</v>
      </c>
    </row>
    <row r="60786" spans="17:63" ht="29.25" customHeight="1" x14ac:dyDescent="0.2">
      <c r="Q60786" s="92" t="s">
        <v>50</v>
      </c>
      <c r="BF60786" s="101" t="s">
        <v>58</v>
      </c>
      <c r="BK60786" s="98" t="s">
        <v>70</v>
      </c>
    </row>
    <row r="60787" spans="17:63" ht="29.25" customHeight="1" x14ac:dyDescent="0.2">
      <c r="Q60787" s="92" t="s">
        <v>50</v>
      </c>
      <c r="BF60787" s="101" t="s">
        <v>58</v>
      </c>
      <c r="BK60787" s="98" t="s">
        <v>70</v>
      </c>
    </row>
    <row r="60788" spans="17:63" ht="29.25" customHeight="1" x14ac:dyDescent="0.2">
      <c r="Q60788" s="92" t="s">
        <v>50</v>
      </c>
      <c r="BF60788" s="101" t="s">
        <v>58</v>
      </c>
      <c r="BK60788" s="98" t="s">
        <v>70</v>
      </c>
    </row>
    <row r="60789" spans="17:63" ht="29.25" customHeight="1" x14ac:dyDescent="0.2">
      <c r="Q60789" s="92" t="s">
        <v>50</v>
      </c>
      <c r="BF60789" s="101" t="s">
        <v>58</v>
      </c>
      <c r="BK60789" s="98" t="s">
        <v>70</v>
      </c>
    </row>
    <row r="60790" spans="17:63" ht="29.25" customHeight="1" x14ac:dyDescent="0.2">
      <c r="Q60790" s="92" t="s">
        <v>50</v>
      </c>
      <c r="BF60790" s="101" t="s">
        <v>58</v>
      </c>
      <c r="BK60790" s="98" t="s">
        <v>70</v>
      </c>
    </row>
    <row r="60791" spans="17:63" ht="29.25" customHeight="1" x14ac:dyDescent="0.2">
      <c r="Q60791" s="92" t="s">
        <v>50</v>
      </c>
      <c r="BF60791" s="101" t="s">
        <v>58</v>
      </c>
      <c r="BK60791" s="98" t="s">
        <v>70</v>
      </c>
    </row>
    <row r="60792" spans="17:63" ht="29.25" customHeight="1" x14ac:dyDescent="0.2">
      <c r="Q60792" s="92" t="s">
        <v>50</v>
      </c>
      <c r="BF60792" s="101" t="s">
        <v>58</v>
      </c>
      <c r="BK60792" s="98" t="s">
        <v>70</v>
      </c>
    </row>
    <row r="60793" spans="17:63" ht="29.25" customHeight="1" x14ac:dyDescent="0.2">
      <c r="Q60793" s="92" t="s">
        <v>50</v>
      </c>
      <c r="BF60793" s="101" t="s">
        <v>58</v>
      </c>
      <c r="BK60793" s="98" t="s">
        <v>70</v>
      </c>
    </row>
    <row r="60794" spans="17:63" ht="29.25" customHeight="1" x14ac:dyDescent="0.2">
      <c r="Q60794" s="92" t="s">
        <v>50</v>
      </c>
      <c r="BF60794" s="101" t="s">
        <v>58</v>
      </c>
      <c r="BK60794" s="98" t="s">
        <v>70</v>
      </c>
    </row>
    <row r="60795" spans="17:63" ht="29.25" customHeight="1" x14ac:dyDescent="0.2">
      <c r="Q60795" s="92" t="s">
        <v>50</v>
      </c>
      <c r="BF60795" s="101" t="s">
        <v>58</v>
      </c>
      <c r="BK60795" s="98" t="s">
        <v>70</v>
      </c>
    </row>
    <row r="60796" spans="17:63" ht="29.25" customHeight="1" x14ac:dyDescent="0.2">
      <c r="Q60796" s="92" t="s">
        <v>50</v>
      </c>
      <c r="BF60796" s="101" t="s">
        <v>58</v>
      </c>
      <c r="BK60796" s="98" t="s">
        <v>70</v>
      </c>
    </row>
    <row r="60797" spans="17:63" ht="29.25" customHeight="1" x14ac:dyDescent="0.2">
      <c r="Q60797" s="92" t="s">
        <v>50</v>
      </c>
      <c r="BF60797" s="101" t="s">
        <v>58</v>
      </c>
      <c r="BK60797" s="98" t="s">
        <v>70</v>
      </c>
    </row>
    <row r="60798" spans="17:63" ht="29.25" customHeight="1" x14ac:dyDescent="0.2">
      <c r="Q60798" s="92" t="s">
        <v>50</v>
      </c>
      <c r="BF60798" s="101" t="s">
        <v>58</v>
      </c>
      <c r="BK60798" s="98" t="s">
        <v>70</v>
      </c>
    </row>
    <row r="60799" spans="17:63" ht="29.25" customHeight="1" x14ac:dyDescent="0.2">
      <c r="Q60799" s="92" t="s">
        <v>50</v>
      </c>
      <c r="BF60799" s="101" t="s">
        <v>58</v>
      </c>
      <c r="BK60799" s="98" t="s">
        <v>70</v>
      </c>
    </row>
    <row r="60800" spans="17:63" ht="29.25" customHeight="1" x14ac:dyDescent="0.2">
      <c r="Q60800" s="92" t="s">
        <v>50</v>
      </c>
      <c r="BF60800" s="101" t="s">
        <v>58</v>
      </c>
      <c r="BK60800" s="98" t="s">
        <v>70</v>
      </c>
    </row>
    <row r="60801" spans="17:63" ht="29.25" customHeight="1" x14ac:dyDescent="0.2">
      <c r="Q60801" s="92" t="s">
        <v>50</v>
      </c>
      <c r="BF60801" s="101" t="s">
        <v>58</v>
      </c>
      <c r="BK60801" s="98" t="s">
        <v>70</v>
      </c>
    </row>
    <row r="60802" spans="17:63" ht="29.25" customHeight="1" x14ac:dyDescent="0.2">
      <c r="Q60802" s="92" t="s">
        <v>50</v>
      </c>
      <c r="BF60802" s="101" t="s">
        <v>58</v>
      </c>
      <c r="BK60802" s="98" t="s">
        <v>70</v>
      </c>
    </row>
    <row r="60803" spans="17:63" ht="29.25" customHeight="1" x14ac:dyDescent="0.2">
      <c r="Q60803" s="92" t="s">
        <v>50</v>
      </c>
      <c r="BF60803" s="101" t="s">
        <v>58</v>
      </c>
      <c r="BK60803" s="98" t="s">
        <v>70</v>
      </c>
    </row>
    <row r="60804" spans="17:63" ht="29.25" customHeight="1" x14ac:dyDescent="0.2">
      <c r="Q60804" s="92" t="s">
        <v>50</v>
      </c>
      <c r="BF60804" s="101" t="s">
        <v>58</v>
      </c>
      <c r="BK60804" s="98" t="s">
        <v>70</v>
      </c>
    </row>
    <row r="60805" spans="17:63" ht="29.25" customHeight="1" x14ac:dyDescent="0.2">
      <c r="Q60805" s="92" t="s">
        <v>50</v>
      </c>
      <c r="BF60805" s="101" t="s">
        <v>58</v>
      </c>
      <c r="BK60805" s="98" t="s">
        <v>70</v>
      </c>
    </row>
    <row r="60806" spans="17:63" ht="29.25" customHeight="1" x14ac:dyDescent="0.2">
      <c r="Q60806" s="92" t="s">
        <v>50</v>
      </c>
      <c r="BF60806" s="101" t="s">
        <v>58</v>
      </c>
      <c r="BK60806" s="98" t="s">
        <v>70</v>
      </c>
    </row>
    <row r="60807" spans="17:63" ht="29.25" customHeight="1" x14ac:dyDescent="0.2">
      <c r="Q60807" s="92" t="s">
        <v>50</v>
      </c>
      <c r="BF60807" s="101" t="s">
        <v>58</v>
      </c>
      <c r="BK60807" s="98" t="s">
        <v>70</v>
      </c>
    </row>
    <row r="60808" spans="17:63" ht="29.25" customHeight="1" x14ac:dyDescent="0.2">
      <c r="Q60808" s="92" t="s">
        <v>50</v>
      </c>
      <c r="BF60808" s="101" t="s">
        <v>58</v>
      </c>
      <c r="BK60808" s="98" t="s">
        <v>70</v>
      </c>
    </row>
    <row r="60809" spans="17:63" ht="29.25" customHeight="1" x14ac:dyDescent="0.2">
      <c r="Q60809" s="92" t="s">
        <v>50</v>
      </c>
      <c r="BF60809" s="101" t="s">
        <v>58</v>
      </c>
      <c r="BK60809" s="98" t="s">
        <v>70</v>
      </c>
    </row>
    <row r="60810" spans="17:63" ht="29.25" customHeight="1" x14ac:dyDescent="0.2">
      <c r="Q60810" s="92" t="s">
        <v>50</v>
      </c>
      <c r="BF60810" s="101" t="s">
        <v>58</v>
      </c>
      <c r="BK60810" s="98" t="s">
        <v>70</v>
      </c>
    </row>
    <row r="60811" spans="17:63" ht="29.25" customHeight="1" x14ac:dyDescent="0.2">
      <c r="Q60811" s="92" t="s">
        <v>50</v>
      </c>
      <c r="BF60811" s="101" t="s">
        <v>58</v>
      </c>
      <c r="BK60811" s="98" t="s">
        <v>70</v>
      </c>
    </row>
    <row r="60812" spans="17:63" ht="29.25" customHeight="1" x14ac:dyDescent="0.2">
      <c r="Q60812" s="92" t="s">
        <v>50</v>
      </c>
      <c r="BF60812" s="101" t="s">
        <v>58</v>
      </c>
      <c r="BK60812" s="98" t="s">
        <v>70</v>
      </c>
    </row>
    <row r="60813" spans="17:63" ht="29.25" customHeight="1" x14ac:dyDescent="0.2">
      <c r="Q60813" s="92" t="s">
        <v>50</v>
      </c>
      <c r="BF60813" s="101" t="s">
        <v>58</v>
      </c>
      <c r="BK60813" s="98" t="s">
        <v>70</v>
      </c>
    </row>
    <row r="60814" spans="17:63" ht="29.25" customHeight="1" x14ac:dyDescent="0.2">
      <c r="Q60814" s="92" t="s">
        <v>50</v>
      </c>
      <c r="BF60814" s="101" t="s">
        <v>58</v>
      </c>
      <c r="BK60814" s="98" t="s">
        <v>70</v>
      </c>
    </row>
    <row r="60815" spans="17:63" ht="29.25" customHeight="1" x14ac:dyDescent="0.2">
      <c r="Q60815" s="92" t="s">
        <v>50</v>
      </c>
      <c r="BF60815" s="101" t="s">
        <v>58</v>
      </c>
      <c r="BK60815" s="98" t="s">
        <v>70</v>
      </c>
    </row>
    <row r="60816" spans="17:63" ht="29.25" customHeight="1" x14ac:dyDescent="0.2">
      <c r="Q60816" s="92" t="s">
        <v>50</v>
      </c>
      <c r="BF60816" s="101" t="s">
        <v>58</v>
      </c>
      <c r="BK60816" s="98" t="s">
        <v>70</v>
      </c>
    </row>
    <row r="60817" spans="17:63" ht="29.25" customHeight="1" x14ac:dyDescent="0.2">
      <c r="Q60817" s="92" t="s">
        <v>50</v>
      </c>
      <c r="BF60817" s="101" t="s">
        <v>58</v>
      </c>
      <c r="BK60817" s="98" t="s">
        <v>70</v>
      </c>
    </row>
    <row r="60818" spans="17:63" ht="29.25" customHeight="1" x14ac:dyDescent="0.2">
      <c r="Q60818" s="92" t="s">
        <v>50</v>
      </c>
      <c r="BF60818" s="101" t="s">
        <v>58</v>
      </c>
      <c r="BK60818" s="98" t="s">
        <v>70</v>
      </c>
    </row>
    <row r="60819" spans="17:63" ht="29.25" customHeight="1" x14ac:dyDescent="0.2">
      <c r="Q60819" s="92" t="s">
        <v>50</v>
      </c>
      <c r="BF60819" s="101" t="s">
        <v>58</v>
      </c>
      <c r="BK60819" s="98" t="s">
        <v>70</v>
      </c>
    </row>
    <row r="60820" spans="17:63" ht="29.25" customHeight="1" x14ac:dyDescent="0.2">
      <c r="Q60820" s="92" t="s">
        <v>50</v>
      </c>
      <c r="BF60820" s="101" t="s">
        <v>58</v>
      </c>
      <c r="BK60820" s="98" t="s">
        <v>70</v>
      </c>
    </row>
    <row r="60821" spans="17:63" ht="29.25" customHeight="1" x14ac:dyDescent="0.2">
      <c r="Q60821" s="92" t="s">
        <v>50</v>
      </c>
      <c r="BF60821" s="101" t="s">
        <v>58</v>
      </c>
      <c r="BK60821" s="98" t="s">
        <v>70</v>
      </c>
    </row>
    <row r="60822" spans="17:63" ht="29.25" customHeight="1" x14ac:dyDescent="0.2">
      <c r="Q60822" s="92" t="s">
        <v>50</v>
      </c>
      <c r="BF60822" s="101" t="s">
        <v>58</v>
      </c>
      <c r="BK60822" s="98" t="s">
        <v>70</v>
      </c>
    </row>
    <row r="60823" spans="17:63" ht="29.25" customHeight="1" x14ac:dyDescent="0.2">
      <c r="Q60823" s="92" t="s">
        <v>50</v>
      </c>
      <c r="BF60823" s="101" t="s">
        <v>58</v>
      </c>
      <c r="BK60823" s="98" t="s">
        <v>70</v>
      </c>
    </row>
    <row r="60824" spans="17:63" ht="29.25" customHeight="1" x14ac:dyDescent="0.2">
      <c r="Q60824" s="92" t="s">
        <v>50</v>
      </c>
      <c r="BF60824" s="101" t="s">
        <v>58</v>
      </c>
      <c r="BK60824" s="98" t="s">
        <v>70</v>
      </c>
    </row>
    <row r="60825" spans="17:63" ht="29.25" customHeight="1" x14ac:dyDescent="0.2">
      <c r="Q60825" s="92" t="s">
        <v>50</v>
      </c>
      <c r="BF60825" s="101" t="s">
        <v>58</v>
      </c>
      <c r="BK60825" s="98" t="s">
        <v>70</v>
      </c>
    </row>
    <row r="60826" spans="17:63" ht="29.25" customHeight="1" x14ac:dyDescent="0.2">
      <c r="Q60826" s="92" t="s">
        <v>50</v>
      </c>
      <c r="BF60826" s="101" t="s">
        <v>58</v>
      </c>
      <c r="BK60826" s="98" t="s">
        <v>70</v>
      </c>
    </row>
    <row r="60827" spans="17:63" ht="29.25" customHeight="1" x14ac:dyDescent="0.2">
      <c r="Q60827" s="92" t="s">
        <v>50</v>
      </c>
      <c r="BF60827" s="101" t="s">
        <v>58</v>
      </c>
      <c r="BK60827" s="98" t="s">
        <v>70</v>
      </c>
    </row>
    <row r="60828" spans="17:63" ht="29.25" customHeight="1" x14ac:dyDescent="0.2">
      <c r="Q60828" s="92" t="s">
        <v>50</v>
      </c>
      <c r="BF60828" s="101" t="s">
        <v>58</v>
      </c>
      <c r="BK60828" s="98" t="s">
        <v>70</v>
      </c>
    </row>
    <row r="60829" spans="17:63" ht="29.25" customHeight="1" x14ac:dyDescent="0.2">
      <c r="Q60829" s="92" t="s">
        <v>50</v>
      </c>
      <c r="BF60829" s="101" t="s">
        <v>58</v>
      </c>
      <c r="BK60829" s="98" t="s">
        <v>70</v>
      </c>
    </row>
    <row r="60830" spans="17:63" ht="29.25" customHeight="1" x14ac:dyDescent="0.2">
      <c r="Q60830" s="92" t="s">
        <v>50</v>
      </c>
      <c r="BF60830" s="101" t="s">
        <v>58</v>
      </c>
      <c r="BK60830" s="98" t="s">
        <v>70</v>
      </c>
    </row>
    <row r="60831" spans="17:63" ht="29.25" customHeight="1" x14ac:dyDescent="0.2">
      <c r="Q60831" s="92" t="s">
        <v>50</v>
      </c>
      <c r="BF60831" s="101" t="s">
        <v>58</v>
      </c>
      <c r="BK60831" s="98" t="s">
        <v>70</v>
      </c>
    </row>
    <row r="60832" spans="17:63" ht="29.25" customHeight="1" x14ac:dyDescent="0.2">
      <c r="Q60832" s="92" t="s">
        <v>50</v>
      </c>
      <c r="BF60832" s="101" t="s">
        <v>58</v>
      </c>
      <c r="BK60832" s="98" t="s">
        <v>70</v>
      </c>
    </row>
    <row r="60833" spans="17:63" ht="29.25" customHeight="1" x14ac:dyDescent="0.2">
      <c r="Q60833" s="92" t="s">
        <v>50</v>
      </c>
      <c r="BF60833" s="101" t="s">
        <v>58</v>
      </c>
      <c r="BK60833" s="98" t="s">
        <v>70</v>
      </c>
    </row>
    <row r="60834" spans="17:63" ht="29.25" customHeight="1" x14ac:dyDescent="0.2">
      <c r="Q60834" s="92" t="s">
        <v>50</v>
      </c>
      <c r="BF60834" s="101" t="s">
        <v>58</v>
      </c>
      <c r="BK60834" s="98" t="s">
        <v>70</v>
      </c>
    </row>
    <row r="60835" spans="17:63" ht="29.25" customHeight="1" x14ac:dyDescent="0.2">
      <c r="Q60835" s="92" t="s">
        <v>50</v>
      </c>
      <c r="BF60835" s="101" t="s">
        <v>58</v>
      </c>
      <c r="BK60835" s="98" t="s">
        <v>70</v>
      </c>
    </row>
    <row r="60836" spans="17:63" ht="29.25" customHeight="1" x14ac:dyDescent="0.2">
      <c r="Q60836" s="92" t="s">
        <v>50</v>
      </c>
      <c r="BF60836" s="101" t="s">
        <v>58</v>
      </c>
      <c r="BK60836" s="98" t="s">
        <v>70</v>
      </c>
    </row>
    <row r="60837" spans="17:63" ht="29.25" customHeight="1" x14ac:dyDescent="0.2">
      <c r="Q60837" s="92" t="s">
        <v>50</v>
      </c>
      <c r="BF60837" s="101" t="s">
        <v>58</v>
      </c>
      <c r="BK60837" s="98" t="s">
        <v>70</v>
      </c>
    </row>
    <row r="60838" spans="17:63" ht="29.25" customHeight="1" x14ac:dyDescent="0.2">
      <c r="Q60838" s="92" t="s">
        <v>50</v>
      </c>
      <c r="BF60838" s="101" t="s">
        <v>58</v>
      </c>
      <c r="BK60838" s="98" t="s">
        <v>70</v>
      </c>
    </row>
    <row r="60839" spans="17:63" ht="29.25" customHeight="1" x14ac:dyDescent="0.2">
      <c r="Q60839" s="92" t="s">
        <v>50</v>
      </c>
      <c r="BF60839" s="101" t="s">
        <v>58</v>
      </c>
      <c r="BK60839" s="98" t="s">
        <v>70</v>
      </c>
    </row>
    <row r="60840" spans="17:63" ht="29.25" customHeight="1" x14ac:dyDescent="0.2">
      <c r="Q60840" s="92" t="s">
        <v>50</v>
      </c>
      <c r="BF60840" s="101" t="s">
        <v>58</v>
      </c>
      <c r="BK60840" s="98" t="s">
        <v>70</v>
      </c>
    </row>
    <row r="60841" spans="17:63" ht="29.25" customHeight="1" x14ac:dyDescent="0.2">
      <c r="Q60841" s="92" t="s">
        <v>50</v>
      </c>
      <c r="BF60841" s="101" t="s">
        <v>58</v>
      </c>
      <c r="BK60841" s="98" t="s">
        <v>70</v>
      </c>
    </row>
    <row r="60842" spans="17:63" ht="29.25" customHeight="1" x14ac:dyDescent="0.2">
      <c r="Q60842" s="92" t="s">
        <v>50</v>
      </c>
      <c r="BF60842" s="101" t="s">
        <v>58</v>
      </c>
      <c r="BK60842" s="98" t="s">
        <v>70</v>
      </c>
    </row>
    <row r="60843" spans="17:63" ht="29.25" customHeight="1" x14ac:dyDescent="0.2">
      <c r="Q60843" s="92" t="s">
        <v>50</v>
      </c>
      <c r="BF60843" s="101" t="s">
        <v>58</v>
      </c>
      <c r="BK60843" s="98" t="s">
        <v>70</v>
      </c>
    </row>
    <row r="60844" spans="17:63" ht="29.25" customHeight="1" x14ac:dyDescent="0.2">
      <c r="Q60844" s="92" t="s">
        <v>50</v>
      </c>
      <c r="BF60844" s="101" t="s">
        <v>58</v>
      </c>
      <c r="BK60844" s="98" t="s">
        <v>70</v>
      </c>
    </row>
    <row r="60845" spans="17:63" ht="29.25" customHeight="1" x14ac:dyDescent="0.2">
      <c r="Q60845" s="92" t="s">
        <v>50</v>
      </c>
      <c r="BF60845" s="101" t="s">
        <v>58</v>
      </c>
      <c r="BK60845" s="98" t="s">
        <v>70</v>
      </c>
    </row>
    <row r="60846" spans="17:63" ht="29.25" customHeight="1" x14ac:dyDescent="0.2">
      <c r="Q60846" s="92" t="s">
        <v>50</v>
      </c>
      <c r="BF60846" s="101" t="s">
        <v>58</v>
      </c>
      <c r="BK60846" s="98" t="s">
        <v>70</v>
      </c>
    </row>
    <row r="60847" spans="17:63" ht="29.25" customHeight="1" x14ac:dyDescent="0.2">
      <c r="Q60847" s="92" t="s">
        <v>50</v>
      </c>
      <c r="BF60847" s="101" t="s">
        <v>58</v>
      </c>
      <c r="BK60847" s="98" t="s">
        <v>70</v>
      </c>
    </row>
    <row r="60848" spans="17:63" ht="29.25" customHeight="1" x14ac:dyDescent="0.2">
      <c r="Q60848" s="92" t="s">
        <v>50</v>
      </c>
      <c r="BF60848" s="101" t="s">
        <v>58</v>
      </c>
      <c r="BK60848" s="98" t="s">
        <v>70</v>
      </c>
    </row>
    <row r="60849" spans="17:63" ht="29.25" customHeight="1" x14ac:dyDescent="0.2">
      <c r="Q60849" s="92" t="s">
        <v>50</v>
      </c>
      <c r="BF60849" s="101" t="s">
        <v>58</v>
      </c>
      <c r="BK60849" s="98" t="s">
        <v>70</v>
      </c>
    </row>
    <row r="60850" spans="17:63" ht="29.25" customHeight="1" x14ac:dyDescent="0.2">
      <c r="Q60850" s="92" t="s">
        <v>50</v>
      </c>
      <c r="BF60850" s="101" t="s">
        <v>58</v>
      </c>
      <c r="BK60850" s="98" t="s">
        <v>70</v>
      </c>
    </row>
    <row r="60851" spans="17:63" ht="29.25" customHeight="1" x14ac:dyDescent="0.2">
      <c r="Q60851" s="92" t="s">
        <v>50</v>
      </c>
      <c r="BF60851" s="101" t="s">
        <v>58</v>
      </c>
      <c r="BK60851" s="98" t="s">
        <v>70</v>
      </c>
    </row>
    <row r="60852" spans="17:63" ht="29.25" customHeight="1" x14ac:dyDescent="0.2">
      <c r="Q60852" s="92" t="s">
        <v>50</v>
      </c>
      <c r="BF60852" s="101" t="s">
        <v>58</v>
      </c>
      <c r="BK60852" s="98" t="s">
        <v>70</v>
      </c>
    </row>
    <row r="60853" spans="17:63" ht="29.25" customHeight="1" x14ac:dyDescent="0.2">
      <c r="Q60853" s="92" t="s">
        <v>50</v>
      </c>
      <c r="BF60853" s="101" t="s">
        <v>58</v>
      </c>
      <c r="BK60853" s="98" t="s">
        <v>70</v>
      </c>
    </row>
    <row r="60854" spans="17:63" ht="29.25" customHeight="1" x14ac:dyDescent="0.2">
      <c r="Q60854" s="92" t="s">
        <v>50</v>
      </c>
      <c r="BF60854" s="101" t="s">
        <v>58</v>
      </c>
      <c r="BK60854" s="98" t="s">
        <v>70</v>
      </c>
    </row>
    <row r="60855" spans="17:63" ht="29.25" customHeight="1" x14ac:dyDescent="0.2">
      <c r="Q60855" s="92" t="s">
        <v>50</v>
      </c>
      <c r="BF60855" s="101" t="s">
        <v>58</v>
      </c>
      <c r="BK60855" s="98" t="s">
        <v>70</v>
      </c>
    </row>
    <row r="60856" spans="17:63" ht="29.25" customHeight="1" x14ac:dyDescent="0.2">
      <c r="Q60856" s="92" t="s">
        <v>50</v>
      </c>
      <c r="BF60856" s="101" t="s">
        <v>58</v>
      </c>
      <c r="BK60856" s="98" t="s">
        <v>70</v>
      </c>
    </row>
    <row r="60857" spans="17:63" ht="29.25" customHeight="1" x14ac:dyDescent="0.2">
      <c r="Q60857" s="92" t="s">
        <v>50</v>
      </c>
      <c r="BF60857" s="101" t="s">
        <v>58</v>
      </c>
      <c r="BK60857" s="98" t="s">
        <v>70</v>
      </c>
    </row>
    <row r="60858" spans="17:63" ht="29.25" customHeight="1" x14ac:dyDescent="0.2">
      <c r="Q60858" s="92" t="s">
        <v>50</v>
      </c>
      <c r="BF60858" s="101" t="s">
        <v>58</v>
      </c>
      <c r="BK60858" s="98" t="s">
        <v>70</v>
      </c>
    </row>
    <row r="60859" spans="17:63" ht="29.25" customHeight="1" x14ac:dyDescent="0.2">
      <c r="Q60859" s="92" t="s">
        <v>50</v>
      </c>
      <c r="BF60859" s="101" t="s">
        <v>58</v>
      </c>
      <c r="BK60859" s="98" t="s">
        <v>70</v>
      </c>
    </row>
    <row r="60860" spans="17:63" ht="29.25" customHeight="1" x14ac:dyDescent="0.2">
      <c r="Q60860" s="92" t="s">
        <v>50</v>
      </c>
      <c r="BF60860" s="101" t="s">
        <v>58</v>
      </c>
      <c r="BK60860" s="98" t="s">
        <v>70</v>
      </c>
    </row>
    <row r="60861" spans="17:63" ht="29.25" customHeight="1" x14ac:dyDescent="0.2">
      <c r="Q60861" s="92" t="s">
        <v>50</v>
      </c>
      <c r="BF60861" s="101" t="s">
        <v>58</v>
      </c>
      <c r="BK60861" s="98" t="s">
        <v>70</v>
      </c>
    </row>
    <row r="60862" spans="17:63" ht="29.25" customHeight="1" x14ac:dyDescent="0.2">
      <c r="Q60862" s="92" t="s">
        <v>50</v>
      </c>
      <c r="BF60862" s="101" t="s">
        <v>58</v>
      </c>
      <c r="BK60862" s="98" t="s">
        <v>70</v>
      </c>
    </row>
    <row r="60863" spans="17:63" ht="29.25" customHeight="1" x14ac:dyDescent="0.2">
      <c r="Q60863" s="92" t="s">
        <v>50</v>
      </c>
      <c r="BF60863" s="101" t="s">
        <v>58</v>
      </c>
      <c r="BK60863" s="98" t="s">
        <v>70</v>
      </c>
    </row>
    <row r="60864" spans="17:63" ht="29.25" customHeight="1" x14ac:dyDescent="0.2">
      <c r="Q60864" s="92" t="s">
        <v>50</v>
      </c>
      <c r="BF60864" s="101" t="s">
        <v>58</v>
      </c>
      <c r="BK60864" s="98" t="s">
        <v>70</v>
      </c>
    </row>
    <row r="60865" spans="17:63" ht="29.25" customHeight="1" x14ac:dyDescent="0.2">
      <c r="Q60865" s="92" t="s">
        <v>50</v>
      </c>
      <c r="BF60865" s="101" t="s">
        <v>58</v>
      </c>
      <c r="BK60865" s="98" t="s">
        <v>70</v>
      </c>
    </row>
    <row r="60866" spans="17:63" ht="29.25" customHeight="1" x14ac:dyDescent="0.2">
      <c r="Q60866" s="92" t="s">
        <v>50</v>
      </c>
      <c r="BF60866" s="101" t="s">
        <v>58</v>
      </c>
      <c r="BK60866" s="98" t="s">
        <v>70</v>
      </c>
    </row>
    <row r="60867" spans="17:63" ht="29.25" customHeight="1" x14ac:dyDescent="0.2">
      <c r="Q60867" s="92" t="s">
        <v>50</v>
      </c>
      <c r="BF60867" s="101" t="s">
        <v>58</v>
      </c>
      <c r="BK60867" s="98" t="s">
        <v>70</v>
      </c>
    </row>
    <row r="60868" spans="17:63" ht="29.25" customHeight="1" x14ac:dyDescent="0.2">
      <c r="Q60868" s="92" t="s">
        <v>50</v>
      </c>
      <c r="BF60868" s="101" t="s">
        <v>58</v>
      </c>
      <c r="BK60868" s="98" t="s">
        <v>70</v>
      </c>
    </row>
    <row r="60869" spans="17:63" ht="29.25" customHeight="1" x14ac:dyDescent="0.2">
      <c r="Q60869" s="92" t="s">
        <v>50</v>
      </c>
      <c r="BF60869" s="101" t="s">
        <v>58</v>
      </c>
      <c r="BK60869" s="98" t="s">
        <v>70</v>
      </c>
    </row>
    <row r="60870" spans="17:63" ht="29.25" customHeight="1" x14ac:dyDescent="0.2">
      <c r="Q60870" s="92" t="s">
        <v>50</v>
      </c>
      <c r="BF60870" s="101" t="s">
        <v>58</v>
      </c>
      <c r="BK60870" s="98" t="s">
        <v>70</v>
      </c>
    </row>
    <row r="60871" spans="17:63" ht="29.25" customHeight="1" x14ac:dyDescent="0.2">
      <c r="Q60871" s="92" t="s">
        <v>50</v>
      </c>
      <c r="BF60871" s="101" t="s">
        <v>58</v>
      </c>
      <c r="BK60871" s="98" t="s">
        <v>70</v>
      </c>
    </row>
    <row r="60872" spans="17:63" ht="29.25" customHeight="1" x14ac:dyDescent="0.2">
      <c r="Q60872" s="92" t="s">
        <v>50</v>
      </c>
      <c r="BF60872" s="101" t="s">
        <v>58</v>
      </c>
      <c r="BK60872" s="98" t="s">
        <v>70</v>
      </c>
    </row>
    <row r="60873" spans="17:63" ht="29.25" customHeight="1" x14ac:dyDescent="0.2">
      <c r="Q60873" s="92" t="s">
        <v>50</v>
      </c>
      <c r="BF60873" s="101" t="s">
        <v>58</v>
      </c>
      <c r="BK60873" s="98" t="s">
        <v>70</v>
      </c>
    </row>
    <row r="60874" spans="17:63" ht="29.25" customHeight="1" x14ac:dyDescent="0.2">
      <c r="Q60874" s="92" t="s">
        <v>50</v>
      </c>
      <c r="BF60874" s="101" t="s">
        <v>58</v>
      </c>
      <c r="BK60874" s="98" t="s">
        <v>70</v>
      </c>
    </row>
    <row r="60875" spans="17:63" ht="29.25" customHeight="1" x14ac:dyDescent="0.2">
      <c r="Q60875" s="92" t="s">
        <v>50</v>
      </c>
      <c r="BF60875" s="101" t="s">
        <v>58</v>
      </c>
      <c r="BK60875" s="98" t="s">
        <v>70</v>
      </c>
    </row>
    <row r="60876" spans="17:63" ht="29.25" customHeight="1" x14ac:dyDescent="0.2">
      <c r="Q60876" s="92" t="s">
        <v>50</v>
      </c>
      <c r="BF60876" s="101" t="s">
        <v>58</v>
      </c>
      <c r="BK60876" s="98" t="s">
        <v>70</v>
      </c>
    </row>
    <row r="60877" spans="17:63" ht="29.25" customHeight="1" x14ac:dyDescent="0.2">
      <c r="Q60877" s="92" t="s">
        <v>50</v>
      </c>
      <c r="BF60877" s="101" t="s">
        <v>58</v>
      </c>
      <c r="BK60877" s="98" t="s">
        <v>70</v>
      </c>
    </row>
    <row r="60878" spans="17:63" ht="29.25" customHeight="1" x14ac:dyDescent="0.2">
      <c r="Q60878" s="92" t="s">
        <v>50</v>
      </c>
      <c r="BF60878" s="101" t="s">
        <v>58</v>
      </c>
      <c r="BK60878" s="98" t="s">
        <v>70</v>
      </c>
    </row>
    <row r="60879" spans="17:63" ht="29.25" customHeight="1" x14ac:dyDescent="0.2">
      <c r="Q60879" s="92" t="s">
        <v>50</v>
      </c>
      <c r="BF60879" s="101" t="s">
        <v>58</v>
      </c>
      <c r="BK60879" s="98" t="s">
        <v>70</v>
      </c>
    </row>
    <row r="60880" spans="17:63" ht="29.25" customHeight="1" x14ac:dyDescent="0.2">
      <c r="Q60880" s="92" t="s">
        <v>50</v>
      </c>
      <c r="BF60880" s="101" t="s">
        <v>58</v>
      </c>
      <c r="BK60880" s="98" t="s">
        <v>70</v>
      </c>
    </row>
    <row r="60881" spans="17:63" ht="29.25" customHeight="1" x14ac:dyDescent="0.2">
      <c r="Q60881" s="92" t="s">
        <v>50</v>
      </c>
      <c r="BF60881" s="101" t="s">
        <v>58</v>
      </c>
      <c r="BK60881" s="98" t="s">
        <v>70</v>
      </c>
    </row>
    <row r="60882" spans="17:63" ht="29.25" customHeight="1" x14ac:dyDescent="0.2">
      <c r="Q60882" s="92" t="s">
        <v>50</v>
      </c>
      <c r="BF60882" s="101" t="s">
        <v>58</v>
      </c>
      <c r="BK60882" s="98" t="s">
        <v>70</v>
      </c>
    </row>
    <row r="60883" spans="17:63" ht="29.25" customHeight="1" x14ac:dyDescent="0.2">
      <c r="Q60883" s="92" t="s">
        <v>50</v>
      </c>
      <c r="BF60883" s="101" t="s">
        <v>58</v>
      </c>
      <c r="BK60883" s="98" t="s">
        <v>70</v>
      </c>
    </row>
    <row r="60884" spans="17:63" ht="29.25" customHeight="1" x14ac:dyDescent="0.2">
      <c r="Q60884" s="92" t="s">
        <v>50</v>
      </c>
      <c r="BF60884" s="101" t="s">
        <v>58</v>
      </c>
      <c r="BK60884" s="98" t="s">
        <v>70</v>
      </c>
    </row>
    <row r="60885" spans="17:63" ht="29.25" customHeight="1" x14ac:dyDescent="0.2">
      <c r="Q60885" s="92" t="s">
        <v>50</v>
      </c>
      <c r="BF60885" s="101" t="s">
        <v>58</v>
      </c>
      <c r="BK60885" s="98" t="s">
        <v>70</v>
      </c>
    </row>
    <row r="60886" spans="17:63" ht="29.25" customHeight="1" x14ac:dyDescent="0.2">
      <c r="Q60886" s="92" t="s">
        <v>50</v>
      </c>
      <c r="BF60886" s="101" t="s">
        <v>58</v>
      </c>
      <c r="BK60886" s="98" t="s">
        <v>70</v>
      </c>
    </row>
    <row r="60887" spans="17:63" ht="29.25" customHeight="1" x14ac:dyDescent="0.2">
      <c r="Q60887" s="92" t="s">
        <v>50</v>
      </c>
      <c r="BF60887" s="101" t="s">
        <v>58</v>
      </c>
      <c r="BK60887" s="98" t="s">
        <v>70</v>
      </c>
    </row>
    <row r="60888" spans="17:63" ht="29.25" customHeight="1" x14ac:dyDescent="0.2">
      <c r="Q60888" s="92" t="s">
        <v>50</v>
      </c>
      <c r="BF60888" s="101" t="s">
        <v>58</v>
      </c>
      <c r="BK60888" s="98" t="s">
        <v>70</v>
      </c>
    </row>
    <row r="60889" spans="17:63" ht="29.25" customHeight="1" x14ac:dyDescent="0.2">
      <c r="Q60889" s="92" t="s">
        <v>50</v>
      </c>
      <c r="BF60889" s="101" t="s">
        <v>58</v>
      </c>
      <c r="BK60889" s="98" t="s">
        <v>70</v>
      </c>
    </row>
    <row r="60890" spans="17:63" ht="29.25" customHeight="1" x14ac:dyDescent="0.2">
      <c r="Q60890" s="92" t="s">
        <v>50</v>
      </c>
      <c r="BF60890" s="101" t="s">
        <v>58</v>
      </c>
      <c r="BK60890" s="98" t="s">
        <v>70</v>
      </c>
    </row>
    <row r="60891" spans="17:63" ht="29.25" customHeight="1" x14ac:dyDescent="0.2">
      <c r="Q60891" s="92" t="s">
        <v>50</v>
      </c>
      <c r="BF60891" s="101" t="s">
        <v>58</v>
      </c>
      <c r="BK60891" s="98" t="s">
        <v>70</v>
      </c>
    </row>
    <row r="60892" spans="17:63" ht="29.25" customHeight="1" x14ac:dyDescent="0.2">
      <c r="Q60892" s="92" t="s">
        <v>50</v>
      </c>
      <c r="BF60892" s="101" t="s">
        <v>58</v>
      </c>
      <c r="BK60892" s="98" t="s">
        <v>70</v>
      </c>
    </row>
    <row r="60893" spans="17:63" ht="29.25" customHeight="1" x14ac:dyDescent="0.2">
      <c r="Q60893" s="92" t="s">
        <v>50</v>
      </c>
      <c r="BF60893" s="101" t="s">
        <v>58</v>
      </c>
      <c r="BK60893" s="98" t="s">
        <v>70</v>
      </c>
    </row>
    <row r="60894" spans="17:63" ht="29.25" customHeight="1" x14ac:dyDescent="0.2">
      <c r="Q60894" s="92" t="s">
        <v>50</v>
      </c>
      <c r="BF60894" s="101" t="s">
        <v>58</v>
      </c>
      <c r="BK60894" s="98" t="s">
        <v>70</v>
      </c>
    </row>
    <row r="60895" spans="17:63" ht="29.25" customHeight="1" x14ac:dyDescent="0.2">
      <c r="Q60895" s="92" t="s">
        <v>50</v>
      </c>
      <c r="BF60895" s="101" t="s">
        <v>58</v>
      </c>
      <c r="BK60895" s="98" t="s">
        <v>70</v>
      </c>
    </row>
    <row r="60896" spans="17:63" ht="29.25" customHeight="1" x14ac:dyDescent="0.2">
      <c r="Q60896" s="92" t="s">
        <v>50</v>
      </c>
      <c r="BF60896" s="101" t="s">
        <v>58</v>
      </c>
      <c r="BK60896" s="98" t="s">
        <v>70</v>
      </c>
    </row>
    <row r="60897" spans="17:63" ht="29.25" customHeight="1" x14ac:dyDescent="0.2">
      <c r="Q60897" s="92" t="s">
        <v>50</v>
      </c>
      <c r="BF60897" s="101" t="s">
        <v>58</v>
      </c>
      <c r="BK60897" s="98" t="s">
        <v>70</v>
      </c>
    </row>
    <row r="60898" spans="17:63" ht="29.25" customHeight="1" x14ac:dyDescent="0.2">
      <c r="Q60898" s="92" t="s">
        <v>50</v>
      </c>
      <c r="BF60898" s="101" t="s">
        <v>58</v>
      </c>
      <c r="BK60898" s="98" t="s">
        <v>70</v>
      </c>
    </row>
    <row r="60899" spans="17:63" ht="29.25" customHeight="1" x14ac:dyDescent="0.2">
      <c r="Q60899" s="92" t="s">
        <v>50</v>
      </c>
      <c r="BF60899" s="101" t="s">
        <v>58</v>
      </c>
      <c r="BK60899" s="98" t="s">
        <v>70</v>
      </c>
    </row>
    <row r="60900" spans="17:63" ht="29.25" customHeight="1" x14ac:dyDescent="0.2">
      <c r="Q60900" s="92" t="s">
        <v>50</v>
      </c>
      <c r="BF60900" s="101" t="s">
        <v>58</v>
      </c>
      <c r="BK60900" s="98" t="s">
        <v>70</v>
      </c>
    </row>
    <row r="60901" spans="17:63" ht="29.25" customHeight="1" x14ac:dyDescent="0.2">
      <c r="Q60901" s="92" t="s">
        <v>50</v>
      </c>
      <c r="BF60901" s="101" t="s">
        <v>58</v>
      </c>
      <c r="BK60901" s="98" t="s">
        <v>70</v>
      </c>
    </row>
    <row r="60902" spans="17:63" ht="29.25" customHeight="1" x14ac:dyDescent="0.2">
      <c r="Q60902" s="92" t="s">
        <v>50</v>
      </c>
      <c r="BF60902" s="101" t="s">
        <v>58</v>
      </c>
      <c r="BK60902" s="98" t="s">
        <v>70</v>
      </c>
    </row>
    <row r="60903" spans="17:63" ht="29.25" customHeight="1" x14ac:dyDescent="0.2">
      <c r="Q60903" s="92" t="s">
        <v>50</v>
      </c>
      <c r="BF60903" s="101" t="s">
        <v>58</v>
      </c>
      <c r="BK60903" s="98" t="s">
        <v>70</v>
      </c>
    </row>
    <row r="60904" spans="17:63" ht="29.25" customHeight="1" x14ac:dyDescent="0.2">
      <c r="Q60904" s="92" t="s">
        <v>50</v>
      </c>
      <c r="BF60904" s="101" t="s">
        <v>58</v>
      </c>
      <c r="BK60904" s="98" t="s">
        <v>70</v>
      </c>
    </row>
    <row r="60905" spans="17:63" ht="29.25" customHeight="1" x14ac:dyDescent="0.2">
      <c r="Q60905" s="92" t="s">
        <v>50</v>
      </c>
      <c r="BF60905" s="101" t="s">
        <v>58</v>
      </c>
      <c r="BK60905" s="98" t="s">
        <v>70</v>
      </c>
    </row>
    <row r="60906" spans="17:63" ht="29.25" customHeight="1" x14ac:dyDescent="0.2">
      <c r="Q60906" s="92" t="s">
        <v>50</v>
      </c>
      <c r="BF60906" s="101" t="s">
        <v>58</v>
      </c>
      <c r="BK60906" s="98" t="s">
        <v>70</v>
      </c>
    </row>
    <row r="60907" spans="17:63" ht="29.25" customHeight="1" x14ac:dyDescent="0.2">
      <c r="Q60907" s="92" t="s">
        <v>50</v>
      </c>
      <c r="BF60907" s="101" t="s">
        <v>58</v>
      </c>
      <c r="BK60907" s="98" t="s">
        <v>70</v>
      </c>
    </row>
    <row r="60908" spans="17:63" ht="29.25" customHeight="1" x14ac:dyDescent="0.2">
      <c r="Q60908" s="92" t="s">
        <v>50</v>
      </c>
      <c r="BF60908" s="101" t="s">
        <v>58</v>
      </c>
      <c r="BK60908" s="98" t="s">
        <v>70</v>
      </c>
    </row>
    <row r="60909" spans="17:63" ht="29.25" customHeight="1" x14ac:dyDescent="0.2">
      <c r="Q60909" s="92" t="s">
        <v>50</v>
      </c>
      <c r="BF60909" s="101" t="s">
        <v>58</v>
      </c>
      <c r="BK60909" s="98" t="s">
        <v>70</v>
      </c>
    </row>
    <row r="60910" spans="17:63" ht="29.25" customHeight="1" x14ac:dyDescent="0.2">
      <c r="Q60910" s="92" t="s">
        <v>50</v>
      </c>
      <c r="BF60910" s="101" t="s">
        <v>58</v>
      </c>
      <c r="BK60910" s="98" t="s">
        <v>70</v>
      </c>
    </row>
    <row r="60911" spans="17:63" ht="29.25" customHeight="1" x14ac:dyDescent="0.2">
      <c r="Q60911" s="92" t="s">
        <v>50</v>
      </c>
      <c r="BF60911" s="101" t="s">
        <v>58</v>
      </c>
      <c r="BK60911" s="98" t="s">
        <v>70</v>
      </c>
    </row>
    <row r="60912" spans="17:63" ht="29.25" customHeight="1" x14ac:dyDescent="0.2">
      <c r="Q60912" s="92" t="s">
        <v>50</v>
      </c>
      <c r="BF60912" s="101" t="s">
        <v>58</v>
      </c>
      <c r="BK60912" s="98" t="s">
        <v>70</v>
      </c>
    </row>
    <row r="60913" spans="17:63" ht="29.25" customHeight="1" x14ac:dyDescent="0.2">
      <c r="Q60913" s="92" t="s">
        <v>50</v>
      </c>
      <c r="BF60913" s="101" t="s">
        <v>58</v>
      </c>
      <c r="BK60913" s="98" t="s">
        <v>70</v>
      </c>
    </row>
    <row r="60914" spans="17:63" ht="29.25" customHeight="1" x14ac:dyDescent="0.2">
      <c r="Q60914" s="92" t="s">
        <v>50</v>
      </c>
      <c r="BF60914" s="101" t="s">
        <v>58</v>
      </c>
      <c r="BK60914" s="98" t="s">
        <v>70</v>
      </c>
    </row>
    <row r="60915" spans="17:63" ht="29.25" customHeight="1" x14ac:dyDescent="0.2">
      <c r="Q60915" s="92" t="s">
        <v>50</v>
      </c>
      <c r="BF60915" s="101" t="s">
        <v>58</v>
      </c>
      <c r="BK60915" s="98" t="s">
        <v>70</v>
      </c>
    </row>
    <row r="60916" spans="17:63" ht="29.25" customHeight="1" x14ac:dyDescent="0.2">
      <c r="Q60916" s="92" t="s">
        <v>50</v>
      </c>
      <c r="BF60916" s="101" t="s">
        <v>58</v>
      </c>
      <c r="BK60916" s="98" t="s">
        <v>70</v>
      </c>
    </row>
    <row r="60917" spans="17:63" ht="29.25" customHeight="1" x14ac:dyDescent="0.2">
      <c r="Q60917" s="92" t="s">
        <v>50</v>
      </c>
      <c r="BF60917" s="101" t="s">
        <v>58</v>
      </c>
      <c r="BK60917" s="98" t="s">
        <v>70</v>
      </c>
    </row>
    <row r="60918" spans="17:63" ht="29.25" customHeight="1" x14ac:dyDescent="0.2">
      <c r="Q60918" s="92" t="s">
        <v>50</v>
      </c>
      <c r="BF60918" s="101" t="s">
        <v>58</v>
      </c>
      <c r="BK60918" s="98" t="s">
        <v>70</v>
      </c>
    </row>
    <row r="60919" spans="17:63" ht="29.25" customHeight="1" x14ac:dyDescent="0.2">
      <c r="Q60919" s="92" t="s">
        <v>50</v>
      </c>
      <c r="BF60919" s="101" t="s">
        <v>58</v>
      </c>
      <c r="BK60919" s="98" t="s">
        <v>70</v>
      </c>
    </row>
    <row r="60920" spans="17:63" ht="29.25" customHeight="1" x14ac:dyDescent="0.2">
      <c r="Q60920" s="92" t="s">
        <v>50</v>
      </c>
      <c r="BF60920" s="101" t="s">
        <v>58</v>
      </c>
      <c r="BK60920" s="98" t="s">
        <v>70</v>
      </c>
    </row>
    <row r="60921" spans="17:63" ht="29.25" customHeight="1" x14ac:dyDescent="0.2">
      <c r="Q60921" s="92" t="s">
        <v>50</v>
      </c>
      <c r="BF60921" s="101" t="s">
        <v>58</v>
      </c>
      <c r="BK60921" s="98" t="s">
        <v>70</v>
      </c>
    </row>
    <row r="60922" spans="17:63" ht="29.25" customHeight="1" x14ac:dyDescent="0.2">
      <c r="Q60922" s="92" t="s">
        <v>50</v>
      </c>
      <c r="BF60922" s="101" t="s">
        <v>58</v>
      </c>
      <c r="BK60922" s="98" t="s">
        <v>70</v>
      </c>
    </row>
    <row r="60923" spans="17:63" ht="29.25" customHeight="1" x14ac:dyDescent="0.2">
      <c r="Q60923" s="92" t="s">
        <v>50</v>
      </c>
      <c r="BF60923" s="101" t="s">
        <v>58</v>
      </c>
      <c r="BK60923" s="98" t="s">
        <v>70</v>
      </c>
    </row>
    <row r="60924" spans="17:63" ht="29.25" customHeight="1" x14ac:dyDescent="0.2">
      <c r="Q60924" s="92" t="s">
        <v>50</v>
      </c>
      <c r="BF60924" s="101" t="s">
        <v>58</v>
      </c>
      <c r="BK60924" s="98" t="s">
        <v>70</v>
      </c>
    </row>
    <row r="60925" spans="17:63" ht="29.25" customHeight="1" x14ac:dyDescent="0.2">
      <c r="Q60925" s="92" t="s">
        <v>50</v>
      </c>
      <c r="BF60925" s="101" t="s">
        <v>58</v>
      </c>
      <c r="BK60925" s="98" t="s">
        <v>70</v>
      </c>
    </row>
    <row r="60926" spans="17:63" ht="29.25" customHeight="1" x14ac:dyDescent="0.2">
      <c r="Q60926" s="92" t="s">
        <v>50</v>
      </c>
      <c r="BF60926" s="101" t="s">
        <v>58</v>
      </c>
      <c r="BK60926" s="98" t="s">
        <v>70</v>
      </c>
    </row>
    <row r="60927" spans="17:63" ht="29.25" customHeight="1" x14ac:dyDescent="0.2">
      <c r="Q60927" s="92" t="s">
        <v>50</v>
      </c>
      <c r="BF60927" s="101" t="s">
        <v>58</v>
      </c>
      <c r="BK60927" s="98" t="s">
        <v>70</v>
      </c>
    </row>
    <row r="60928" spans="17:63" ht="29.25" customHeight="1" x14ac:dyDescent="0.2">
      <c r="Q60928" s="92" t="s">
        <v>50</v>
      </c>
      <c r="BF60928" s="101" t="s">
        <v>58</v>
      </c>
      <c r="BK60928" s="98" t="s">
        <v>70</v>
      </c>
    </row>
    <row r="60929" spans="17:63" ht="29.25" customHeight="1" x14ac:dyDescent="0.2">
      <c r="Q60929" s="92" t="s">
        <v>50</v>
      </c>
      <c r="BF60929" s="101" t="s">
        <v>58</v>
      </c>
      <c r="BK60929" s="98" t="s">
        <v>70</v>
      </c>
    </row>
    <row r="60930" spans="17:63" ht="29.25" customHeight="1" x14ac:dyDescent="0.2">
      <c r="Q60930" s="92" t="s">
        <v>50</v>
      </c>
      <c r="BF60930" s="101" t="s">
        <v>58</v>
      </c>
      <c r="BK60930" s="98" t="s">
        <v>70</v>
      </c>
    </row>
    <row r="60931" spans="17:63" ht="29.25" customHeight="1" x14ac:dyDescent="0.2">
      <c r="Q60931" s="92" t="s">
        <v>50</v>
      </c>
      <c r="BF60931" s="101" t="s">
        <v>58</v>
      </c>
      <c r="BK60931" s="98" t="s">
        <v>70</v>
      </c>
    </row>
    <row r="60932" spans="17:63" ht="29.25" customHeight="1" x14ac:dyDescent="0.2">
      <c r="Q60932" s="92" t="s">
        <v>50</v>
      </c>
      <c r="BF60932" s="101" t="s">
        <v>58</v>
      </c>
      <c r="BK60932" s="98" t="s">
        <v>70</v>
      </c>
    </row>
    <row r="60933" spans="17:63" ht="29.25" customHeight="1" x14ac:dyDescent="0.2">
      <c r="Q60933" s="92" t="s">
        <v>50</v>
      </c>
      <c r="BF60933" s="101" t="s">
        <v>58</v>
      </c>
      <c r="BK60933" s="98" t="s">
        <v>70</v>
      </c>
    </row>
    <row r="60934" spans="17:63" ht="29.25" customHeight="1" x14ac:dyDescent="0.2">
      <c r="Q60934" s="92" t="s">
        <v>50</v>
      </c>
      <c r="BF60934" s="101" t="s">
        <v>58</v>
      </c>
      <c r="BK60934" s="98" t="s">
        <v>70</v>
      </c>
    </row>
    <row r="60935" spans="17:63" ht="29.25" customHeight="1" x14ac:dyDescent="0.2">
      <c r="Q60935" s="92" t="s">
        <v>50</v>
      </c>
      <c r="BF60935" s="101" t="s">
        <v>58</v>
      </c>
      <c r="BK60935" s="98" t="s">
        <v>70</v>
      </c>
    </row>
    <row r="60936" spans="17:63" ht="29.25" customHeight="1" x14ac:dyDescent="0.2">
      <c r="Q60936" s="92" t="s">
        <v>50</v>
      </c>
      <c r="BF60936" s="101" t="s">
        <v>58</v>
      </c>
      <c r="BK60936" s="98" t="s">
        <v>70</v>
      </c>
    </row>
    <row r="60937" spans="17:63" ht="29.25" customHeight="1" x14ac:dyDescent="0.2">
      <c r="Q60937" s="92" t="s">
        <v>50</v>
      </c>
      <c r="BF60937" s="101" t="s">
        <v>58</v>
      </c>
      <c r="BK60937" s="98" t="s">
        <v>70</v>
      </c>
    </row>
    <row r="60938" spans="17:63" ht="29.25" customHeight="1" x14ac:dyDescent="0.2">
      <c r="Q60938" s="92" t="s">
        <v>50</v>
      </c>
      <c r="BF60938" s="101" t="s">
        <v>58</v>
      </c>
      <c r="BK60938" s="98" t="s">
        <v>70</v>
      </c>
    </row>
    <row r="60939" spans="17:63" ht="29.25" customHeight="1" x14ac:dyDescent="0.2">
      <c r="Q60939" s="92" t="s">
        <v>50</v>
      </c>
      <c r="BF60939" s="101" t="s">
        <v>58</v>
      </c>
      <c r="BK60939" s="98" t="s">
        <v>70</v>
      </c>
    </row>
    <row r="60940" spans="17:63" ht="29.25" customHeight="1" x14ac:dyDescent="0.2">
      <c r="Q60940" s="92" t="s">
        <v>50</v>
      </c>
      <c r="BF60940" s="101" t="s">
        <v>58</v>
      </c>
      <c r="BK60940" s="98" t="s">
        <v>70</v>
      </c>
    </row>
    <row r="60941" spans="17:63" ht="29.25" customHeight="1" x14ac:dyDescent="0.2">
      <c r="Q60941" s="92" t="s">
        <v>50</v>
      </c>
      <c r="BF60941" s="101" t="s">
        <v>58</v>
      </c>
      <c r="BK60941" s="98" t="s">
        <v>70</v>
      </c>
    </row>
    <row r="60942" spans="17:63" ht="29.25" customHeight="1" x14ac:dyDescent="0.2">
      <c r="Q60942" s="92" t="s">
        <v>50</v>
      </c>
      <c r="BF60942" s="101" t="s">
        <v>58</v>
      </c>
      <c r="BK60942" s="98" t="s">
        <v>70</v>
      </c>
    </row>
    <row r="60943" spans="17:63" ht="29.25" customHeight="1" x14ac:dyDescent="0.2">
      <c r="Q60943" s="92" t="s">
        <v>50</v>
      </c>
      <c r="BF60943" s="101" t="s">
        <v>58</v>
      </c>
      <c r="BK60943" s="98" t="s">
        <v>70</v>
      </c>
    </row>
    <row r="60944" spans="17:63" ht="29.25" customHeight="1" x14ac:dyDescent="0.2">
      <c r="Q60944" s="92" t="s">
        <v>50</v>
      </c>
      <c r="BF60944" s="101" t="s">
        <v>58</v>
      </c>
      <c r="BK60944" s="98" t="s">
        <v>70</v>
      </c>
    </row>
    <row r="60945" spans="17:63" ht="29.25" customHeight="1" x14ac:dyDescent="0.2">
      <c r="Q60945" s="92" t="s">
        <v>50</v>
      </c>
      <c r="BF60945" s="101" t="s">
        <v>58</v>
      </c>
      <c r="BK60945" s="98" t="s">
        <v>70</v>
      </c>
    </row>
    <row r="60946" spans="17:63" ht="29.25" customHeight="1" x14ac:dyDescent="0.2">
      <c r="Q60946" s="92" t="s">
        <v>50</v>
      </c>
      <c r="BF60946" s="101" t="s">
        <v>58</v>
      </c>
      <c r="BK60946" s="98" t="s">
        <v>70</v>
      </c>
    </row>
    <row r="60947" spans="17:63" ht="29.25" customHeight="1" x14ac:dyDescent="0.2">
      <c r="Q60947" s="92" t="s">
        <v>50</v>
      </c>
      <c r="BF60947" s="101" t="s">
        <v>58</v>
      </c>
      <c r="BK60947" s="98" t="s">
        <v>70</v>
      </c>
    </row>
    <row r="60948" spans="17:63" ht="29.25" customHeight="1" x14ac:dyDescent="0.2">
      <c r="Q60948" s="92" t="s">
        <v>50</v>
      </c>
      <c r="BF60948" s="101" t="s">
        <v>58</v>
      </c>
      <c r="BK60948" s="98" t="s">
        <v>70</v>
      </c>
    </row>
    <row r="60949" spans="17:63" ht="29.25" customHeight="1" x14ac:dyDescent="0.2">
      <c r="Q60949" s="92" t="s">
        <v>50</v>
      </c>
      <c r="BF60949" s="101" t="s">
        <v>58</v>
      </c>
      <c r="BK60949" s="98" t="s">
        <v>70</v>
      </c>
    </row>
    <row r="60950" spans="17:63" ht="29.25" customHeight="1" x14ac:dyDescent="0.2">
      <c r="Q60950" s="92" t="s">
        <v>50</v>
      </c>
      <c r="BF60950" s="101" t="s">
        <v>58</v>
      </c>
      <c r="BK60950" s="98" t="s">
        <v>70</v>
      </c>
    </row>
    <row r="60951" spans="17:63" ht="29.25" customHeight="1" x14ac:dyDescent="0.2">
      <c r="Q60951" s="92" t="s">
        <v>50</v>
      </c>
      <c r="BF60951" s="101" t="s">
        <v>58</v>
      </c>
      <c r="BK60951" s="98" t="s">
        <v>70</v>
      </c>
    </row>
    <row r="60952" spans="17:63" ht="29.25" customHeight="1" x14ac:dyDescent="0.2">
      <c r="Q60952" s="92" t="s">
        <v>50</v>
      </c>
      <c r="BF60952" s="101" t="s">
        <v>58</v>
      </c>
      <c r="BK60952" s="98" t="s">
        <v>70</v>
      </c>
    </row>
    <row r="60953" spans="17:63" ht="29.25" customHeight="1" x14ac:dyDescent="0.2">
      <c r="Q60953" s="92" t="s">
        <v>50</v>
      </c>
      <c r="BF60953" s="101" t="s">
        <v>58</v>
      </c>
      <c r="BK60953" s="98" t="s">
        <v>70</v>
      </c>
    </row>
    <row r="60954" spans="17:63" ht="29.25" customHeight="1" x14ac:dyDescent="0.2">
      <c r="Q60954" s="92" t="s">
        <v>50</v>
      </c>
      <c r="BF60954" s="101" t="s">
        <v>58</v>
      </c>
      <c r="BK60954" s="98" t="s">
        <v>70</v>
      </c>
    </row>
    <row r="60955" spans="17:63" ht="29.25" customHeight="1" x14ac:dyDescent="0.2">
      <c r="Q60955" s="92" t="s">
        <v>50</v>
      </c>
      <c r="BF60955" s="101" t="s">
        <v>58</v>
      </c>
      <c r="BK60955" s="98" t="s">
        <v>70</v>
      </c>
    </row>
    <row r="60956" spans="17:63" ht="29.25" customHeight="1" x14ac:dyDescent="0.2">
      <c r="Q60956" s="92" t="s">
        <v>50</v>
      </c>
      <c r="BF60956" s="101" t="s">
        <v>58</v>
      </c>
      <c r="BK60956" s="98" t="s">
        <v>70</v>
      </c>
    </row>
    <row r="60957" spans="17:63" ht="29.25" customHeight="1" x14ac:dyDescent="0.2">
      <c r="Q60957" s="92" t="s">
        <v>50</v>
      </c>
      <c r="BF60957" s="101" t="s">
        <v>58</v>
      </c>
      <c r="BK60957" s="98" t="s">
        <v>70</v>
      </c>
    </row>
    <row r="60958" spans="17:63" ht="29.25" customHeight="1" x14ac:dyDescent="0.2">
      <c r="Q60958" s="92" t="s">
        <v>50</v>
      </c>
      <c r="BF60958" s="101" t="s">
        <v>58</v>
      </c>
      <c r="BK60958" s="98" t="s">
        <v>70</v>
      </c>
    </row>
    <row r="60959" spans="17:63" ht="29.25" customHeight="1" x14ac:dyDescent="0.2">
      <c r="Q60959" s="92" t="s">
        <v>50</v>
      </c>
      <c r="BF60959" s="101" t="s">
        <v>58</v>
      </c>
      <c r="BK60959" s="98" t="s">
        <v>70</v>
      </c>
    </row>
    <row r="60960" spans="17:63" ht="29.25" customHeight="1" x14ac:dyDescent="0.2">
      <c r="Q60960" s="92" t="s">
        <v>50</v>
      </c>
      <c r="BF60960" s="101" t="s">
        <v>58</v>
      </c>
      <c r="BK60960" s="98" t="s">
        <v>70</v>
      </c>
    </row>
    <row r="60961" spans="17:63" ht="29.25" customHeight="1" x14ac:dyDescent="0.2">
      <c r="Q60961" s="92" t="s">
        <v>50</v>
      </c>
      <c r="BF60961" s="101" t="s">
        <v>58</v>
      </c>
      <c r="BK60961" s="98" t="s">
        <v>70</v>
      </c>
    </row>
    <row r="60962" spans="17:63" ht="29.25" customHeight="1" x14ac:dyDescent="0.2">
      <c r="Q60962" s="92" t="s">
        <v>50</v>
      </c>
      <c r="BF60962" s="101" t="s">
        <v>58</v>
      </c>
      <c r="BK60962" s="98" t="s">
        <v>70</v>
      </c>
    </row>
    <row r="60963" spans="17:63" ht="29.25" customHeight="1" x14ac:dyDescent="0.2">
      <c r="Q60963" s="92" t="s">
        <v>50</v>
      </c>
      <c r="BF60963" s="101" t="s">
        <v>58</v>
      </c>
      <c r="BK60963" s="98" t="s">
        <v>70</v>
      </c>
    </row>
    <row r="60964" spans="17:63" ht="29.25" customHeight="1" x14ac:dyDescent="0.2">
      <c r="Q60964" s="92" t="s">
        <v>50</v>
      </c>
      <c r="BF60964" s="101" t="s">
        <v>58</v>
      </c>
      <c r="BK60964" s="98" t="s">
        <v>70</v>
      </c>
    </row>
    <row r="60965" spans="17:63" ht="29.25" customHeight="1" x14ac:dyDescent="0.2">
      <c r="Q60965" s="92" t="s">
        <v>50</v>
      </c>
      <c r="BF60965" s="101" t="s">
        <v>58</v>
      </c>
      <c r="BK60965" s="98" t="s">
        <v>70</v>
      </c>
    </row>
    <row r="60966" spans="17:63" ht="29.25" customHeight="1" x14ac:dyDescent="0.2">
      <c r="Q60966" s="92" t="s">
        <v>50</v>
      </c>
      <c r="BF60966" s="101" t="s">
        <v>58</v>
      </c>
      <c r="BK60966" s="98" t="s">
        <v>70</v>
      </c>
    </row>
    <row r="60967" spans="17:63" ht="29.25" customHeight="1" x14ac:dyDescent="0.2">
      <c r="Q60967" s="92" t="s">
        <v>50</v>
      </c>
      <c r="BF60967" s="101" t="s">
        <v>58</v>
      </c>
      <c r="BK60967" s="98" t="s">
        <v>70</v>
      </c>
    </row>
    <row r="60968" spans="17:63" ht="29.25" customHeight="1" x14ac:dyDescent="0.2">
      <c r="Q60968" s="92" t="s">
        <v>50</v>
      </c>
      <c r="BF60968" s="101" t="s">
        <v>58</v>
      </c>
      <c r="BK60968" s="98" t="s">
        <v>70</v>
      </c>
    </row>
    <row r="60969" spans="17:63" ht="29.25" customHeight="1" x14ac:dyDescent="0.2">
      <c r="Q60969" s="92" t="s">
        <v>50</v>
      </c>
      <c r="BF60969" s="101" t="s">
        <v>58</v>
      </c>
      <c r="BK60969" s="98" t="s">
        <v>70</v>
      </c>
    </row>
    <row r="60970" spans="17:63" ht="29.25" customHeight="1" x14ac:dyDescent="0.2">
      <c r="Q60970" s="92" t="s">
        <v>50</v>
      </c>
      <c r="BF60970" s="101" t="s">
        <v>58</v>
      </c>
      <c r="BK60970" s="98" t="s">
        <v>70</v>
      </c>
    </row>
    <row r="60971" spans="17:63" ht="29.25" customHeight="1" x14ac:dyDescent="0.2">
      <c r="Q60971" s="92" t="s">
        <v>50</v>
      </c>
      <c r="BF60971" s="101" t="s">
        <v>58</v>
      </c>
      <c r="BK60971" s="98" t="s">
        <v>70</v>
      </c>
    </row>
    <row r="60972" spans="17:63" ht="29.25" customHeight="1" x14ac:dyDescent="0.2">
      <c r="Q60972" s="92" t="s">
        <v>50</v>
      </c>
      <c r="BF60972" s="101" t="s">
        <v>58</v>
      </c>
      <c r="BK60972" s="98" t="s">
        <v>70</v>
      </c>
    </row>
    <row r="60973" spans="17:63" ht="29.25" customHeight="1" x14ac:dyDescent="0.2">
      <c r="Q60973" s="92" t="s">
        <v>50</v>
      </c>
      <c r="BF60973" s="101" t="s">
        <v>58</v>
      </c>
      <c r="BK60973" s="98" t="s">
        <v>70</v>
      </c>
    </row>
    <row r="60974" spans="17:63" ht="29.25" customHeight="1" x14ac:dyDescent="0.2">
      <c r="Q60974" s="92" t="s">
        <v>50</v>
      </c>
      <c r="BF60974" s="101" t="s">
        <v>58</v>
      </c>
      <c r="BK60974" s="98" t="s">
        <v>70</v>
      </c>
    </row>
    <row r="60975" spans="17:63" ht="29.25" customHeight="1" x14ac:dyDescent="0.2">
      <c r="Q60975" s="92" t="s">
        <v>50</v>
      </c>
      <c r="BF60975" s="101" t="s">
        <v>58</v>
      </c>
      <c r="BK60975" s="98" t="s">
        <v>70</v>
      </c>
    </row>
    <row r="60976" spans="17:63" ht="29.25" customHeight="1" x14ac:dyDescent="0.2">
      <c r="Q60976" s="92" t="s">
        <v>50</v>
      </c>
      <c r="BF60976" s="101" t="s">
        <v>58</v>
      </c>
      <c r="BK60976" s="98" t="s">
        <v>70</v>
      </c>
    </row>
    <row r="60977" spans="17:63" ht="29.25" customHeight="1" x14ac:dyDescent="0.2">
      <c r="Q60977" s="92" t="s">
        <v>50</v>
      </c>
      <c r="BF60977" s="101" t="s">
        <v>58</v>
      </c>
      <c r="BK60977" s="98" t="s">
        <v>70</v>
      </c>
    </row>
    <row r="60978" spans="17:63" ht="29.25" customHeight="1" x14ac:dyDescent="0.2">
      <c r="Q60978" s="92" t="s">
        <v>50</v>
      </c>
      <c r="BF60978" s="101" t="s">
        <v>58</v>
      </c>
      <c r="BK60978" s="98" t="s">
        <v>70</v>
      </c>
    </row>
    <row r="60979" spans="17:63" ht="29.25" customHeight="1" x14ac:dyDescent="0.2">
      <c r="Q60979" s="92" t="s">
        <v>50</v>
      </c>
      <c r="BF60979" s="101" t="s">
        <v>58</v>
      </c>
      <c r="BK60979" s="98" t="s">
        <v>70</v>
      </c>
    </row>
    <row r="60980" spans="17:63" ht="29.25" customHeight="1" x14ac:dyDescent="0.2">
      <c r="Q60980" s="92" t="s">
        <v>50</v>
      </c>
      <c r="BF60980" s="101" t="s">
        <v>58</v>
      </c>
      <c r="BK60980" s="98" t="s">
        <v>70</v>
      </c>
    </row>
    <row r="60981" spans="17:63" ht="29.25" customHeight="1" x14ac:dyDescent="0.2">
      <c r="Q60981" s="92" t="s">
        <v>50</v>
      </c>
      <c r="BF60981" s="101" t="s">
        <v>58</v>
      </c>
      <c r="BK60981" s="98" t="s">
        <v>70</v>
      </c>
    </row>
    <row r="60982" spans="17:63" ht="29.25" customHeight="1" x14ac:dyDescent="0.2">
      <c r="Q60982" s="92" t="s">
        <v>50</v>
      </c>
      <c r="BF60982" s="101" t="s">
        <v>58</v>
      </c>
      <c r="BK60982" s="98" t="s">
        <v>70</v>
      </c>
    </row>
    <row r="60983" spans="17:63" ht="29.25" customHeight="1" x14ac:dyDescent="0.2">
      <c r="Q60983" s="92" t="s">
        <v>50</v>
      </c>
      <c r="BF60983" s="101" t="s">
        <v>58</v>
      </c>
      <c r="BK60983" s="98" t="s">
        <v>70</v>
      </c>
    </row>
    <row r="60984" spans="17:63" ht="29.25" customHeight="1" x14ac:dyDescent="0.2">
      <c r="Q60984" s="92" t="s">
        <v>50</v>
      </c>
      <c r="BF60984" s="101" t="s">
        <v>58</v>
      </c>
      <c r="BK60984" s="98" t="s">
        <v>70</v>
      </c>
    </row>
    <row r="60985" spans="17:63" ht="29.25" customHeight="1" x14ac:dyDescent="0.2">
      <c r="Q60985" s="92" t="s">
        <v>50</v>
      </c>
      <c r="BF60985" s="101" t="s">
        <v>58</v>
      </c>
      <c r="BK60985" s="98" t="s">
        <v>70</v>
      </c>
    </row>
    <row r="60986" spans="17:63" ht="29.25" customHeight="1" x14ac:dyDescent="0.2">
      <c r="Q60986" s="92" t="s">
        <v>50</v>
      </c>
      <c r="BF60986" s="101" t="s">
        <v>58</v>
      </c>
      <c r="BK60986" s="98" t="s">
        <v>70</v>
      </c>
    </row>
    <row r="60987" spans="17:63" ht="29.25" customHeight="1" x14ac:dyDescent="0.2">
      <c r="Q60987" s="92" t="s">
        <v>50</v>
      </c>
      <c r="BF60987" s="101" t="s">
        <v>58</v>
      </c>
      <c r="BK60987" s="98" t="s">
        <v>70</v>
      </c>
    </row>
    <row r="60988" spans="17:63" ht="29.25" customHeight="1" x14ac:dyDescent="0.2">
      <c r="Q60988" s="92" t="s">
        <v>50</v>
      </c>
      <c r="BF60988" s="101" t="s">
        <v>58</v>
      </c>
      <c r="BK60988" s="98" t="s">
        <v>70</v>
      </c>
    </row>
    <row r="60989" spans="17:63" ht="29.25" customHeight="1" x14ac:dyDescent="0.2">
      <c r="Q60989" s="92" t="s">
        <v>50</v>
      </c>
      <c r="BF60989" s="101" t="s">
        <v>58</v>
      </c>
      <c r="BK60989" s="98" t="s">
        <v>70</v>
      </c>
    </row>
    <row r="60990" spans="17:63" ht="29.25" customHeight="1" x14ac:dyDescent="0.2">
      <c r="Q60990" s="92" t="s">
        <v>50</v>
      </c>
      <c r="BF60990" s="101" t="s">
        <v>58</v>
      </c>
      <c r="BK60990" s="98" t="s">
        <v>70</v>
      </c>
    </row>
    <row r="60991" spans="17:63" ht="29.25" customHeight="1" x14ac:dyDescent="0.2">
      <c r="Q60991" s="92" t="s">
        <v>50</v>
      </c>
      <c r="BF60991" s="101" t="s">
        <v>58</v>
      </c>
      <c r="BK60991" s="98" t="s">
        <v>70</v>
      </c>
    </row>
    <row r="60992" spans="17:63" ht="29.25" customHeight="1" x14ac:dyDescent="0.2">
      <c r="Q60992" s="92" t="s">
        <v>50</v>
      </c>
      <c r="BF60992" s="101" t="s">
        <v>58</v>
      </c>
      <c r="BK60992" s="98" t="s">
        <v>70</v>
      </c>
    </row>
    <row r="60993" spans="17:63" ht="29.25" customHeight="1" x14ac:dyDescent="0.2">
      <c r="Q60993" s="92" t="s">
        <v>50</v>
      </c>
      <c r="BF60993" s="101" t="s">
        <v>58</v>
      </c>
      <c r="BK60993" s="98" t="s">
        <v>70</v>
      </c>
    </row>
    <row r="60994" spans="17:63" ht="29.25" customHeight="1" x14ac:dyDescent="0.2">
      <c r="Q60994" s="92" t="s">
        <v>50</v>
      </c>
      <c r="BF60994" s="101" t="s">
        <v>58</v>
      </c>
      <c r="BK60994" s="98" t="s">
        <v>70</v>
      </c>
    </row>
    <row r="60995" spans="17:63" ht="29.25" customHeight="1" x14ac:dyDescent="0.2">
      <c r="Q60995" s="92" t="s">
        <v>50</v>
      </c>
      <c r="BF60995" s="101" t="s">
        <v>58</v>
      </c>
      <c r="BK60995" s="98" t="s">
        <v>70</v>
      </c>
    </row>
    <row r="60996" spans="17:63" ht="29.25" customHeight="1" x14ac:dyDescent="0.2">
      <c r="Q60996" s="92" t="s">
        <v>50</v>
      </c>
      <c r="BF60996" s="101" t="s">
        <v>58</v>
      </c>
      <c r="BK60996" s="98" t="s">
        <v>70</v>
      </c>
    </row>
    <row r="60997" spans="17:63" ht="29.25" customHeight="1" x14ac:dyDescent="0.2">
      <c r="Q60997" s="92" t="s">
        <v>50</v>
      </c>
      <c r="BF60997" s="101" t="s">
        <v>58</v>
      </c>
      <c r="BK60997" s="98" t="s">
        <v>70</v>
      </c>
    </row>
    <row r="60998" spans="17:63" ht="29.25" customHeight="1" x14ac:dyDescent="0.2">
      <c r="Q60998" s="92" t="s">
        <v>50</v>
      </c>
      <c r="BF60998" s="101" t="s">
        <v>58</v>
      </c>
      <c r="BK60998" s="98" t="s">
        <v>70</v>
      </c>
    </row>
    <row r="60999" spans="17:63" ht="29.25" customHeight="1" x14ac:dyDescent="0.2">
      <c r="Q60999" s="92" t="s">
        <v>50</v>
      </c>
      <c r="BF60999" s="101" t="s">
        <v>58</v>
      </c>
      <c r="BK60999" s="98" t="s">
        <v>70</v>
      </c>
    </row>
    <row r="61000" spans="17:63" ht="29.25" customHeight="1" x14ac:dyDescent="0.2">
      <c r="Q61000" s="92" t="s">
        <v>50</v>
      </c>
      <c r="BF61000" s="101" t="s">
        <v>58</v>
      </c>
      <c r="BK61000" s="98" t="s">
        <v>70</v>
      </c>
    </row>
    <row r="61001" spans="17:63" ht="29.25" customHeight="1" x14ac:dyDescent="0.2">
      <c r="Q61001" s="92" t="s">
        <v>50</v>
      </c>
      <c r="BF61001" s="101" t="s">
        <v>58</v>
      </c>
      <c r="BK61001" s="98" t="s">
        <v>70</v>
      </c>
    </row>
    <row r="61002" spans="17:63" ht="29.25" customHeight="1" x14ac:dyDescent="0.2">
      <c r="Q61002" s="92" t="s">
        <v>50</v>
      </c>
      <c r="BF61002" s="101" t="s">
        <v>58</v>
      </c>
      <c r="BK61002" s="98" t="s">
        <v>70</v>
      </c>
    </row>
    <row r="61003" spans="17:63" ht="29.25" customHeight="1" x14ac:dyDescent="0.2">
      <c r="Q61003" s="92" t="s">
        <v>50</v>
      </c>
      <c r="BF61003" s="101" t="s">
        <v>58</v>
      </c>
      <c r="BK61003" s="98" t="s">
        <v>70</v>
      </c>
    </row>
    <row r="61004" spans="17:63" ht="29.25" customHeight="1" x14ac:dyDescent="0.2">
      <c r="Q61004" s="92" t="s">
        <v>50</v>
      </c>
      <c r="BF61004" s="101" t="s">
        <v>58</v>
      </c>
      <c r="BK61004" s="98" t="s">
        <v>70</v>
      </c>
    </row>
    <row r="61005" spans="17:63" ht="29.25" customHeight="1" x14ac:dyDescent="0.2">
      <c r="Q61005" s="92" t="s">
        <v>50</v>
      </c>
      <c r="BF61005" s="101" t="s">
        <v>58</v>
      </c>
      <c r="BK61005" s="98" t="s">
        <v>70</v>
      </c>
    </row>
    <row r="61006" spans="17:63" ht="29.25" customHeight="1" x14ac:dyDescent="0.2">
      <c r="Q61006" s="92" t="s">
        <v>50</v>
      </c>
      <c r="BF61006" s="101" t="s">
        <v>58</v>
      </c>
      <c r="BK61006" s="98" t="s">
        <v>70</v>
      </c>
    </row>
    <row r="61007" spans="17:63" ht="29.25" customHeight="1" x14ac:dyDescent="0.2">
      <c r="Q61007" s="92" t="s">
        <v>50</v>
      </c>
      <c r="BF61007" s="101" t="s">
        <v>58</v>
      </c>
      <c r="BK61007" s="98" t="s">
        <v>70</v>
      </c>
    </row>
    <row r="61008" spans="17:63" ht="29.25" customHeight="1" x14ac:dyDescent="0.2">
      <c r="Q61008" s="92" t="s">
        <v>50</v>
      </c>
      <c r="BF61008" s="101" t="s">
        <v>58</v>
      </c>
      <c r="BK61008" s="98" t="s">
        <v>70</v>
      </c>
    </row>
    <row r="61009" spans="17:63" ht="29.25" customHeight="1" x14ac:dyDescent="0.2">
      <c r="Q61009" s="92" t="s">
        <v>50</v>
      </c>
      <c r="BF61009" s="101" t="s">
        <v>58</v>
      </c>
      <c r="BK61009" s="98" t="s">
        <v>70</v>
      </c>
    </row>
    <row r="61010" spans="17:63" ht="29.25" customHeight="1" x14ac:dyDescent="0.2">
      <c r="Q61010" s="92" t="s">
        <v>50</v>
      </c>
      <c r="BF61010" s="101" t="s">
        <v>58</v>
      </c>
      <c r="BK61010" s="98" t="s">
        <v>70</v>
      </c>
    </row>
    <row r="61011" spans="17:63" ht="29.25" customHeight="1" x14ac:dyDescent="0.2">
      <c r="Q61011" s="92" t="s">
        <v>50</v>
      </c>
      <c r="BF61011" s="101" t="s">
        <v>58</v>
      </c>
      <c r="BK61011" s="98" t="s">
        <v>70</v>
      </c>
    </row>
    <row r="61012" spans="17:63" ht="29.25" customHeight="1" x14ac:dyDescent="0.2">
      <c r="Q61012" s="92" t="s">
        <v>50</v>
      </c>
      <c r="BF61012" s="101" t="s">
        <v>58</v>
      </c>
      <c r="BK61012" s="98" t="s">
        <v>70</v>
      </c>
    </row>
    <row r="61013" spans="17:63" ht="29.25" customHeight="1" x14ac:dyDescent="0.2">
      <c r="Q61013" s="92" t="s">
        <v>50</v>
      </c>
      <c r="BF61013" s="101" t="s">
        <v>58</v>
      </c>
      <c r="BK61013" s="98" t="s">
        <v>70</v>
      </c>
    </row>
    <row r="61014" spans="17:63" ht="29.25" customHeight="1" x14ac:dyDescent="0.2">
      <c r="Q61014" s="92" t="s">
        <v>50</v>
      </c>
      <c r="BF61014" s="101" t="s">
        <v>58</v>
      </c>
      <c r="BK61014" s="98" t="s">
        <v>70</v>
      </c>
    </row>
    <row r="61015" spans="17:63" ht="29.25" customHeight="1" x14ac:dyDescent="0.2">
      <c r="Q61015" s="92" t="s">
        <v>50</v>
      </c>
      <c r="BF61015" s="101" t="s">
        <v>58</v>
      </c>
      <c r="BK61015" s="98" t="s">
        <v>70</v>
      </c>
    </row>
    <row r="61016" spans="17:63" ht="29.25" customHeight="1" x14ac:dyDescent="0.2">
      <c r="Q61016" s="92" t="s">
        <v>50</v>
      </c>
      <c r="BF61016" s="101" t="s">
        <v>58</v>
      </c>
      <c r="BK61016" s="98" t="s">
        <v>70</v>
      </c>
    </row>
    <row r="61017" spans="17:63" ht="29.25" customHeight="1" x14ac:dyDescent="0.2">
      <c r="Q61017" s="92" t="s">
        <v>50</v>
      </c>
      <c r="BF61017" s="101" t="s">
        <v>58</v>
      </c>
      <c r="BK61017" s="98" t="s">
        <v>70</v>
      </c>
    </row>
    <row r="61018" spans="17:63" ht="29.25" customHeight="1" x14ac:dyDescent="0.2">
      <c r="Q61018" s="92" t="s">
        <v>50</v>
      </c>
      <c r="BF61018" s="101" t="s">
        <v>58</v>
      </c>
      <c r="BK61018" s="98" t="s">
        <v>70</v>
      </c>
    </row>
    <row r="61019" spans="17:63" ht="29.25" customHeight="1" x14ac:dyDescent="0.2">
      <c r="Q61019" s="92" t="s">
        <v>50</v>
      </c>
      <c r="BF61019" s="101" t="s">
        <v>58</v>
      </c>
      <c r="BK61019" s="98" t="s">
        <v>70</v>
      </c>
    </row>
    <row r="61020" spans="17:63" ht="29.25" customHeight="1" x14ac:dyDescent="0.2">
      <c r="Q61020" s="92" t="s">
        <v>50</v>
      </c>
      <c r="BF61020" s="101" t="s">
        <v>58</v>
      </c>
      <c r="BK61020" s="98" t="s">
        <v>70</v>
      </c>
    </row>
    <row r="61021" spans="17:63" ht="29.25" customHeight="1" x14ac:dyDescent="0.2">
      <c r="Q61021" s="92" t="s">
        <v>50</v>
      </c>
      <c r="BF61021" s="101" t="s">
        <v>58</v>
      </c>
      <c r="BK61021" s="98" t="s">
        <v>70</v>
      </c>
    </row>
    <row r="61022" spans="17:63" ht="29.25" customHeight="1" x14ac:dyDescent="0.2">
      <c r="Q61022" s="92" t="s">
        <v>50</v>
      </c>
      <c r="BF61022" s="101" t="s">
        <v>58</v>
      </c>
      <c r="BK61022" s="98" t="s">
        <v>70</v>
      </c>
    </row>
    <row r="61023" spans="17:63" ht="29.25" customHeight="1" x14ac:dyDescent="0.2">
      <c r="Q61023" s="92" t="s">
        <v>50</v>
      </c>
      <c r="BF61023" s="101" t="s">
        <v>58</v>
      </c>
      <c r="BK61023" s="98" t="s">
        <v>70</v>
      </c>
    </row>
    <row r="61024" spans="17:63" ht="29.25" customHeight="1" x14ac:dyDescent="0.2">
      <c r="Q61024" s="92" t="s">
        <v>50</v>
      </c>
      <c r="BF61024" s="101" t="s">
        <v>58</v>
      </c>
      <c r="BK61024" s="98" t="s">
        <v>70</v>
      </c>
    </row>
    <row r="61025" spans="17:63" ht="29.25" customHeight="1" x14ac:dyDescent="0.2">
      <c r="Q61025" s="92" t="s">
        <v>50</v>
      </c>
      <c r="BF61025" s="101" t="s">
        <v>58</v>
      </c>
      <c r="BK61025" s="98" t="s">
        <v>70</v>
      </c>
    </row>
    <row r="61026" spans="17:63" ht="29.25" customHeight="1" x14ac:dyDescent="0.2">
      <c r="Q61026" s="92" t="s">
        <v>50</v>
      </c>
      <c r="BF61026" s="101" t="s">
        <v>58</v>
      </c>
      <c r="BK61026" s="98" t="s">
        <v>70</v>
      </c>
    </row>
    <row r="61027" spans="17:63" ht="29.25" customHeight="1" x14ac:dyDescent="0.2">
      <c r="Q61027" s="92" t="s">
        <v>50</v>
      </c>
      <c r="BF61027" s="101" t="s">
        <v>58</v>
      </c>
      <c r="BK61027" s="98" t="s">
        <v>70</v>
      </c>
    </row>
    <row r="61028" spans="17:63" ht="29.25" customHeight="1" x14ac:dyDescent="0.2">
      <c r="Q61028" s="92" t="s">
        <v>50</v>
      </c>
      <c r="BF61028" s="101" t="s">
        <v>58</v>
      </c>
      <c r="BK61028" s="98" t="s">
        <v>70</v>
      </c>
    </row>
    <row r="61029" spans="17:63" ht="29.25" customHeight="1" x14ac:dyDescent="0.2">
      <c r="Q61029" s="92" t="s">
        <v>50</v>
      </c>
      <c r="BF61029" s="101" t="s">
        <v>58</v>
      </c>
      <c r="BK61029" s="98" t="s">
        <v>70</v>
      </c>
    </row>
    <row r="61030" spans="17:63" ht="29.25" customHeight="1" x14ac:dyDescent="0.2">
      <c r="Q61030" s="92" t="s">
        <v>50</v>
      </c>
      <c r="BF61030" s="101" t="s">
        <v>58</v>
      </c>
      <c r="BK61030" s="98" t="s">
        <v>70</v>
      </c>
    </row>
    <row r="61031" spans="17:63" ht="29.25" customHeight="1" x14ac:dyDescent="0.2">
      <c r="Q61031" s="92" t="s">
        <v>50</v>
      </c>
      <c r="BF61031" s="101" t="s">
        <v>58</v>
      </c>
      <c r="BK61031" s="98" t="s">
        <v>70</v>
      </c>
    </row>
    <row r="61032" spans="17:63" ht="29.25" customHeight="1" x14ac:dyDescent="0.2">
      <c r="Q61032" s="92" t="s">
        <v>50</v>
      </c>
      <c r="BF61032" s="101" t="s">
        <v>58</v>
      </c>
      <c r="BK61032" s="98" t="s">
        <v>70</v>
      </c>
    </row>
    <row r="61033" spans="17:63" ht="29.25" customHeight="1" x14ac:dyDescent="0.2">
      <c r="Q61033" s="92" t="s">
        <v>50</v>
      </c>
      <c r="BF61033" s="101" t="s">
        <v>58</v>
      </c>
      <c r="BK61033" s="98" t="s">
        <v>70</v>
      </c>
    </row>
    <row r="61034" spans="17:63" ht="29.25" customHeight="1" x14ac:dyDescent="0.2">
      <c r="Q61034" s="92" t="s">
        <v>50</v>
      </c>
      <c r="BF61034" s="101" t="s">
        <v>58</v>
      </c>
      <c r="BK61034" s="98" t="s">
        <v>70</v>
      </c>
    </row>
    <row r="61035" spans="17:63" ht="29.25" customHeight="1" x14ac:dyDescent="0.2">
      <c r="Q61035" s="92" t="s">
        <v>50</v>
      </c>
      <c r="BF61035" s="101" t="s">
        <v>58</v>
      </c>
      <c r="BK61035" s="98" t="s">
        <v>70</v>
      </c>
    </row>
    <row r="61036" spans="17:63" ht="29.25" customHeight="1" x14ac:dyDescent="0.2">
      <c r="Q61036" s="92" t="s">
        <v>50</v>
      </c>
      <c r="BF61036" s="101" t="s">
        <v>58</v>
      </c>
      <c r="BK61036" s="98" t="s">
        <v>70</v>
      </c>
    </row>
    <row r="61037" spans="17:63" ht="29.25" customHeight="1" x14ac:dyDescent="0.2">
      <c r="Q61037" s="92" t="s">
        <v>50</v>
      </c>
      <c r="BF61037" s="101" t="s">
        <v>58</v>
      </c>
      <c r="BK61037" s="98" t="s">
        <v>70</v>
      </c>
    </row>
    <row r="61038" spans="17:63" ht="29.25" customHeight="1" x14ac:dyDescent="0.2">
      <c r="Q61038" s="92" t="s">
        <v>50</v>
      </c>
      <c r="BF61038" s="101" t="s">
        <v>58</v>
      </c>
      <c r="BK61038" s="98" t="s">
        <v>70</v>
      </c>
    </row>
    <row r="61039" spans="17:63" ht="29.25" customHeight="1" x14ac:dyDescent="0.2">
      <c r="Q61039" s="92" t="s">
        <v>50</v>
      </c>
      <c r="BF61039" s="101" t="s">
        <v>58</v>
      </c>
      <c r="BK61039" s="98" t="s">
        <v>70</v>
      </c>
    </row>
    <row r="61040" spans="17:63" ht="29.25" customHeight="1" x14ac:dyDescent="0.2">
      <c r="Q61040" s="92" t="s">
        <v>50</v>
      </c>
      <c r="BF61040" s="101" t="s">
        <v>58</v>
      </c>
      <c r="BK61040" s="98" t="s">
        <v>70</v>
      </c>
    </row>
    <row r="61041" spans="17:63" ht="29.25" customHeight="1" x14ac:dyDescent="0.2">
      <c r="Q61041" s="92" t="s">
        <v>50</v>
      </c>
      <c r="BF61041" s="101" t="s">
        <v>58</v>
      </c>
      <c r="BK61041" s="98" t="s">
        <v>70</v>
      </c>
    </row>
    <row r="61042" spans="17:63" ht="29.25" customHeight="1" x14ac:dyDescent="0.2">
      <c r="Q61042" s="92" t="s">
        <v>50</v>
      </c>
      <c r="BF61042" s="101" t="s">
        <v>58</v>
      </c>
      <c r="BK61042" s="98" t="s">
        <v>70</v>
      </c>
    </row>
    <row r="61043" spans="17:63" ht="29.25" customHeight="1" x14ac:dyDescent="0.2">
      <c r="Q61043" s="92" t="s">
        <v>50</v>
      </c>
      <c r="BF61043" s="101" t="s">
        <v>58</v>
      </c>
      <c r="BK61043" s="98" t="s">
        <v>70</v>
      </c>
    </row>
    <row r="61044" spans="17:63" ht="29.25" customHeight="1" x14ac:dyDescent="0.2">
      <c r="Q61044" s="92" t="s">
        <v>50</v>
      </c>
      <c r="BF61044" s="101" t="s">
        <v>58</v>
      </c>
      <c r="BK61044" s="98" t="s">
        <v>70</v>
      </c>
    </row>
    <row r="61045" spans="17:63" ht="29.25" customHeight="1" x14ac:dyDescent="0.2">
      <c r="Q61045" s="92" t="s">
        <v>50</v>
      </c>
      <c r="BF61045" s="101" t="s">
        <v>58</v>
      </c>
      <c r="BK61045" s="98" t="s">
        <v>70</v>
      </c>
    </row>
    <row r="61046" spans="17:63" ht="29.25" customHeight="1" x14ac:dyDescent="0.2">
      <c r="Q61046" s="92" t="s">
        <v>50</v>
      </c>
      <c r="BF61046" s="101" t="s">
        <v>58</v>
      </c>
      <c r="BK61046" s="98" t="s">
        <v>70</v>
      </c>
    </row>
    <row r="61047" spans="17:63" ht="29.25" customHeight="1" x14ac:dyDescent="0.2">
      <c r="Q61047" s="92" t="s">
        <v>50</v>
      </c>
      <c r="BF61047" s="101" t="s">
        <v>58</v>
      </c>
      <c r="BK61047" s="98" t="s">
        <v>70</v>
      </c>
    </row>
    <row r="61048" spans="17:63" ht="29.25" customHeight="1" x14ac:dyDescent="0.2">
      <c r="Q61048" s="92" t="s">
        <v>50</v>
      </c>
      <c r="BF61048" s="101" t="s">
        <v>58</v>
      </c>
      <c r="BK61048" s="98" t="s">
        <v>70</v>
      </c>
    </row>
    <row r="61049" spans="17:63" ht="29.25" customHeight="1" x14ac:dyDescent="0.2">
      <c r="Q61049" s="92" t="s">
        <v>50</v>
      </c>
      <c r="BF61049" s="101" t="s">
        <v>58</v>
      </c>
      <c r="BK61049" s="98" t="s">
        <v>70</v>
      </c>
    </row>
    <row r="61050" spans="17:63" ht="29.25" customHeight="1" x14ac:dyDescent="0.2">
      <c r="Q61050" s="92" t="s">
        <v>50</v>
      </c>
      <c r="BF61050" s="101" t="s">
        <v>58</v>
      </c>
      <c r="BK61050" s="98" t="s">
        <v>70</v>
      </c>
    </row>
    <row r="61051" spans="17:63" ht="29.25" customHeight="1" x14ac:dyDescent="0.2">
      <c r="Q61051" s="92" t="s">
        <v>50</v>
      </c>
      <c r="BF61051" s="101" t="s">
        <v>58</v>
      </c>
      <c r="BK61051" s="98" t="s">
        <v>70</v>
      </c>
    </row>
    <row r="61052" spans="17:63" ht="29.25" customHeight="1" x14ac:dyDescent="0.2">
      <c r="Q61052" s="92" t="s">
        <v>50</v>
      </c>
      <c r="BF61052" s="101" t="s">
        <v>58</v>
      </c>
      <c r="BK61052" s="98" t="s">
        <v>70</v>
      </c>
    </row>
    <row r="61053" spans="17:63" ht="29.25" customHeight="1" x14ac:dyDescent="0.2">
      <c r="Q61053" s="92" t="s">
        <v>50</v>
      </c>
      <c r="BF61053" s="101" t="s">
        <v>58</v>
      </c>
      <c r="BK61053" s="98" t="s">
        <v>70</v>
      </c>
    </row>
    <row r="61054" spans="17:63" ht="29.25" customHeight="1" x14ac:dyDescent="0.2">
      <c r="Q61054" s="92" t="s">
        <v>50</v>
      </c>
      <c r="BF61054" s="101" t="s">
        <v>58</v>
      </c>
      <c r="BK61054" s="98" t="s">
        <v>70</v>
      </c>
    </row>
    <row r="61055" spans="17:63" ht="29.25" customHeight="1" x14ac:dyDescent="0.2">
      <c r="Q61055" s="92" t="s">
        <v>50</v>
      </c>
      <c r="BF61055" s="101" t="s">
        <v>58</v>
      </c>
      <c r="BK61055" s="98" t="s">
        <v>70</v>
      </c>
    </row>
    <row r="61056" spans="17:63" ht="29.25" customHeight="1" x14ac:dyDescent="0.2">
      <c r="Q61056" s="92" t="s">
        <v>50</v>
      </c>
      <c r="BF61056" s="101" t="s">
        <v>58</v>
      </c>
      <c r="BK61056" s="98" t="s">
        <v>70</v>
      </c>
    </row>
    <row r="61057" spans="17:63" ht="29.25" customHeight="1" x14ac:dyDescent="0.2">
      <c r="Q61057" s="92" t="s">
        <v>50</v>
      </c>
      <c r="BF61057" s="101" t="s">
        <v>58</v>
      </c>
      <c r="BK61057" s="98" t="s">
        <v>70</v>
      </c>
    </row>
    <row r="61058" spans="17:63" ht="29.25" customHeight="1" x14ac:dyDescent="0.2">
      <c r="Q61058" s="92" t="s">
        <v>50</v>
      </c>
      <c r="BF61058" s="101" t="s">
        <v>58</v>
      </c>
      <c r="BK61058" s="98" t="s">
        <v>70</v>
      </c>
    </row>
    <row r="61059" spans="17:63" ht="29.25" customHeight="1" x14ac:dyDescent="0.2">
      <c r="Q61059" s="92" t="s">
        <v>50</v>
      </c>
      <c r="BF61059" s="101" t="s">
        <v>58</v>
      </c>
      <c r="BK61059" s="98" t="s">
        <v>70</v>
      </c>
    </row>
    <row r="61060" spans="17:63" ht="29.25" customHeight="1" x14ac:dyDescent="0.2">
      <c r="Q61060" s="92" t="s">
        <v>50</v>
      </c>
      <c r="BF61060" s="101" t="s">
        <v>58</v>
      </c>
      <c r="BK61060" s="98" t="s">
        <v>70</v>
      </c>
    </row>
    <row r="61061" spans="17:63" ht="29.25" customHeight="1" x14ac:dyDescent="0.2">
      <c r="Q61061" s="92" t="s">
        <v>50</v>
      </c>
      <c r="BF61061" s="101" t="s">
        <v>58</v>
      </c>
      <c r="BK61061" s="98" t="s">
        <v>70</v>
      </c>
    </row>
    <row r="61062" spans="17:63" ht="29.25" customHeight="1" x14ac:dyDescent="0.2">
      <c r="Q61062" s="92" t="s">
        <v>50</v>
      </c>
      <c r="BF61062" s="101" t="s">
        <v>58</v>
      </c>
      <c r="BK61062" s="98" t="s">
        <v>70</v>
      </c>
    </row>
    <row r="61063" spans="17:63" ht="29.25" customHeight="1" x14ac:dyDescent="0.2">
      <c r="Q61063" s="92" t="s">
        <v>50</v>
      </c>
      <c r="BF61063" s="101" t="s">
        <v>58</v>
      </c>
      <c r="BK61063" s="98" t="s">
        <v>70</v>
      </c>
    </row>
    <row r="61064" spans="17:63" ht="29.25" customHeight="1" x14ac:dyDescent="0.2">
      <c r="Q61064" s="92" t="s">
        <v>50</v>
      </c>
      <c r="BF61064" s="101" t="s">
        <v>58</v>
      </c>
      <c r="BK61064" s="98" t="s">
        <v>70</v>
      </c>
    </row>
    <row r="61065" spans="17:63" ht="29.25" customHeight="1" x14ac:dyDescent="0.2">
      <c r="Q61065" s="92" t="s">
        <v>50</v>
      </c>
      <c r="BF61065" s="101" t="s">
        <v>58</v>
      </c>
      <c r="BK61065" s="98" t="s">
        <v>70</v>
      </c>
    </row>
    <row r="61066" spans="17:63" ht="29.25" customHeight="1" x14ac:dyDescent="0.2">
      <c r="Q61066" s="92" t="s">
        <v>50</v>
      </c>
      <c r="BF61066" s="101" t="s">
        <v>58</v>
      </c>
      <c r="BK61066" s="98" t="s">
        <v>70</v>
      </c>
    </row>
    <row r="61067" spans="17:63" ht="29.25" customHeight="1" x14ac:dyDescent="0.2">
      <c r="Q61067" s="92" t="s">
        <v>50</v>
      </c>
      <c r="BF61067" s="101" t="s">
        <v>58</v>
      </c>
      <c r="BK61067" s="98" t="s">
        <v>70</v>
      </c>
    </row>
    <row r="61068" spans="17:63" ht="29.25" customHeight="1" x14ac:dyDescent="0.2">
      <c r="Q61068" s="92" t="s">
        <v>50</v>
      </c>
      <c r="BF61068" s="101" t="s">
        <v>58</v>
      </c>
      <c r="BK61068" s="98" t="s">
        <v>70</v>
      </c>
    </row>
    <row r="61069" spans="17:63" ht="29.25" customHeight="1" x14ac:dyDescent="0.2">
      <c r="Q61069" s="92" t="s">
        <v>50</v>
      </c>
      <c r="BF61069" s="101" t="s">
        <v>58</v>
      </c>
      <c r="BK61069" s="98" t="s">
        <v>70</v>
      </c>
    </row>
    <row r="61070" spans="17:63" ht="29.25" customHeight="1" x14ac:dyDescent="0.2">
      <c r="Q61070" s="92" t="s">
        <v>50</v>
      </c>
      <c r="BF61070" s="101" t="s">
        <v>58</v>
      </c>
      <c r="BK61070" s="98" t="s">
        <v>70</v>
      </c>
    </row>
    <row r="61071" spans="17:63" ht="29.25" customHeight="1" x14ac:dyDescent="0.2">
      <c r="Q61071" s="92" t="s">
        <v>50</v>
      </c>
      <c r="BF61071" s="101" t="s">
        <v>58</v>
      </c>
      <c r="BK61071" s="98" t="s">
        <v>70</v>
      </c>
    </row>
    <row r="61072" spans="17:63" ht="29.25" customHeight="1" x14ac:dyDescent="0.2">
      <c r="Q61072" s="92" t="s">
        <v>50</v>
      </c>
      <c r="BF61072" s="101" t="s">
        <v>58</v>
      </c>
      <c r="BK61072" s="98" t="s">
        <v>70</v>
      </c>
    </row>
    <row r="61073" spans="17:63" ht="29.25" customHeight="1" x14ac:dyDescent="0.2">
      <c r="Q61073" s="92" t="s">
        <v>50</v>
      </c>
      <c r="BF61073" s="101" t="s">
        <v>58</v>
      </c>
      <c r="BK61073" s="98" t="s">
        <v>70</v>
      </c>
    </row>
    <row r="61074" spans="17:63" ht="29.25" customHeight="1" x14ac:dyDescent="0.2">
      <c r="Q61074" s="92" t="s">
        <v>50</v>
      </c>
      <c r="BF61074" s="101" t="s">
        <v>58</v>
      </c>
      <c r="BK61074" s="98" t="s">
        <v>70</v>
      </c>
    </row>
    <row r="61075" spans="17:63" ht="29.25" customHeight="1" x14ac:dyDescent="0.2">
      <c r="Q61075" s="92" t="s">
        <v>50</v>
      </c>
      <c r="BF61075" s="101" t="s">
        <v>58</v>
      </c>
      <c r="BK61075" s="98" t="s">
        <v>70</v>
      </c>
    </row>
    <row r="61076" spans="17:63" ht="29.25" customHeight="1" x14ac:dyDescent="0.2">
      <c r="Q61076" s="92" t="s">
        <v>50</v>
      </c>
      <c r="BF61076" s="101" t="s">
        <v>58</v>
      </c>
      <c r="BK61076" s="98" t="s">
        <v>70</v>
      </c>
    </row>
    <row r="61077" spans="17:63" ht="29.25" customHeight="1" x14ac:dyDescent="0.2">
      <c r="Q61077" s="92" t="s">
        <v>50</v>
      </c>
      <c r="BF61077" s="101" t="s">
        <v>58</v>
      </c>
      <c r="BK61077" s="98" t="s">
        <v>70</v>
      </c>
    </row>
    <row r="61078" spans="17:63" ht="29.25" customHeight="1" x14ac:dyDescent="0.2">
      <c r="Q61078" s="92" t="s">
        <v>50</v>
      </c>
      <c r="BF61078" s="101" t="s">
        <v>58</v>
      </c>
      <c r="BK61078" s="98" t="s">
        <v>70</v>
      </c>
    </row>
    <row r="61079" spans="17:63" ht="29.25" customHeight="1" x14ac:dyDescent="0.2">
      <c r="Q61079" s="92" t="s">
        <v>50</v>
      </c>
      <c r="BF61079" s="101" t="s">
        <v>58</v>
      </c>
      <c r="BK61079" s="98" t="s">
        <v>70</v>
      </c>
    </row>
    <row r="61080" spans="17:63" ht="29.25" customHeight="1" x14ac:dyDescent="0.2">
      <c r="Q61080" s="92" t="s">
        <v>50</v>
      </c>
      <c r="BF61080" s="101" t="s">
        <v>58</v>
      </c>
      <c r="BK61080" s="98" t="s">
        <v>70</v>
      </c>
    </row>
    <row r="61081" spans="17:63" ht="29.25" customHeight="1" x14ac:dyDescent="0.2">
      <c r="Q61081" s="92" t="s">
        <v>50</v>
      </c>
      <c r="BF61081" s="101" t="s">
        <v>58</v>
      </c>
      <c r="BK61081" s="98" t="s">
        <v>70</v>
      </c>
    </row>
    <row r="61082" spans="17:63" ht="29.25" customHeight="1" x14ac:dyDescent="0.2">
      <c r="Q61082" s="92" t="s">
        <v>50</v>
      </c>
      <c r="BF61082" s="101" t="s">
        <v>58</v>
      </c>
      <c r="BK61082" s="98" t="s">
        <v>70</v>
      </c>
    </row>
    <row r="61083" spans="17:63" ht="29.25" customHeight="1" x14ac:dyDescent="0.2">
      <c r="Q61083" s="92" t="s">
        <v>50</v>
      </c>
      <c r="BF61083" s="101" t="s">
        <v>58</v>
      </c>
      <c r="BK61083" s="98" t="s">
        <v>70</v>
      </c>
    </row>
    <row r="61084" spans="17:63" ht="29.25" customHeight="1" x14ac:dyDescent="0.2">
      <c r="Q61084" s="92" t="s">
        <v>50</v>
      </c>
      <c r="BF61084" s="101" t="s">
        <v>58</v>
      </c>
      <c r="BK61084" s="98" t="s">
        <v>70</v>
      </c>
    </row>
    <row r="61085" spans="17:63" ht="29.25" customHeight="1" x14ac:dyDescent="0.2">
      <c r="Q61085" s="92" t="s">
        <v>50</v>
      </c>
      <c r="BF61085" s="101" t="s">
        <v>58</v>
      </c>
      <c r="BK61085" s="98" t="s">
        <v>70</v>
      </c>
    </row>
    <row r="61086" spans="17:63" ht="29.25" customHeight="1" x14ac:dyDescent="0.2">
      <c r="Q61086" s="92" t="s">
        <v>50</v>
      </c>
      <c r="BF61086" s="101" t="s">
        <v>58</v>
      </c>
      <c r="BK61086" s="98" t="s">
        <v>70</v>
      </c>
    </row>
    <row r="61087" spans="17:63" ht="29.25" customHeight="1" x14ac:dyDescent="0.2">
      <c r="Q61087" s="92" t="s">
        <v>50</v>
      </c>
      <c r="BF61087" s="101" t="s">
        <v>58</v>
      </c>
      <c r="BK61087" s="98" t="s">
        <v>70</v>
      </c>
    </row>
    <row r="61088" spans="17:63" ht="29.25" customHeight="1" x14ac:dyDescent="0.2">
      <c r="Q61088" s="92" t="s">
        <v>50</v>
      </c>
      <c r="BF61088" s="101" t="s">
        <v>58</v>
      </c>
      <c r="BK61088" s="98" t="s">
        <v>70</v>
      </c>
    </row>
    <row r="61089" spans="17:63" ht="29.25" customHeight="1" x14ac:dyDescent="0.2">
      <c r="Q61089" s="92" t="s">
        <v>50</v>
      </c>
      <c r="BF61089" s="101" t="s">
        <v>58</v>
      </c>
      <c r="BK61089" s="98" t="s">
        <v>70</v>
      </c>
    </row>
    <row r="61090" spans="17:63" ht="29.25" customHeight="1" x14ac:dyDescent="0.2">
      <c r="Q61090" s="92" t="s">
        <v>50</v>
      </c>
      <c r="BF61090" s="101" t="s">
        <v>58</v>
      </c>
      <c r="BK61090" s="98" t="s">
        <v>70</v>
      </c>
    </row>
    <row r="61091" spans="17:63" ht="29.25" customHeight="1" x14ac:dyDescent="0.2">
      <c r="Q61091" s="92" t="s">
        <v>50</v>
      </c>
      <c r="BF61091" s="101" t="s">
        <v>58</v>
      </c>
      <c r="BK61091" s="98" t="s">
        <v>70</v>
      </c>
    </row>
    <row r="61092" spans="17:63" ht="29.25" customHeight="1" x14ac:dyDescent="0.2">
      <c r="Q61092" s="92" t="s">
        <v>50</v>
      </c>
      <c r="BF61092" s="101" t="s">
        <v>58</v>
      </c>
      <c r="BK61092" s="98" t="s">
        <v>70</v>
      </c>
    </row>
    <row r="61093" spans="17:63" ht="29.25" customHeight="1" x14ac:dyDescent="0.2">
      <c r="Q61093" s="92" t="s">
        <v>50</v>
      </c>
      <c r="BF61093" s="101" t="s">
        <v>58</v>
      </c>
      <c r="BK61093" s="98" t="s">
        <v>70</v>
      </c>
    </row>
    <row r="61094" spans="17:63" ht="29.25" customHeight="1" x14ac:dyDescent="0.2">
      <c r="Q61094" s="92" t="s">
        <v>50</v>
      </c>
      <c r="BF61094" s="101" t="s">
        <v>58</v>
      </c>
      <c r="BK61094" s="98" t="s">
        <v>70</v>
      </c>
    </row>
    <row r="61095" spans="17:63" ht="29.25" customHeight="1" x14ac:dyDescent="0.2">
      <c r="Q61095" s="92" t="s">
        <v>50</v>
      </c>
      <c r="BF61095" s="101" t="s">
        <v>58</v>
      </c>
      <c r="BK61095" s="98" t="s">
        <v>70</v>
      </c>
    </row>
    <row r="61096" spans="17:63" ht="29.25" customHeight="1" x14ac:dyDescent="0.2">
      <c r="Q61096" s="92" t="s">
        <v>50</v>
      </c>
      <c r="BF61096" s="101" t="s">
        <v>58</v>
      </c>
      <c r="BK61096" s="98" t="s">
        <v>70</v>
      </c>
    </row>
    <row r="61097" spans="17:63" ht="29.25" customHeight="1" x14ac:dyDescent="0.2">
      <c r="Q61097" s="92" t="s">
        <v>50</v>
      </c>
      <c r="BF61097" s="101" t="s">
        <v>58</v>
      </c>
      <c r="BK61097" s="98" t="s">
        <v>70</v>
      </c>
    </row>
    <row r="61098" spans="17:63" ht="29.25" customHeight="1" x14ac:dyDescent="0.2">
      <c r="Q61098" s="92" t="s">
        <v>50</v>
      </c>
      <c r="BF61098" s="101" t="s">
        <v>58</v>
      </c>
      <c r="BK61098" s="98" t="s">
        <v>70</v>
      </c>
    </row>
    <row r="61099" spans="17:63" ht="29.25" customHeight="1" x14ac:dyDescent="0.2">
      <c r="Q61099" s="92" t="s">
        <v>50</v>
      </c>
      <c r="BF61099" s="101" t="s">
        <v>58</v>
      </c>
      <c r="BK61099" s="98" t="s">
        <v>70</v>
      </c>
    </row>
    <row r="61100" spans="17:63" ht="29.25" customHeight="1" x14ac:dyDescent="0.2">
      <c r="Q61100" s="92" t="s">
        <v>50</v>
      </c>
      <c r="BF61100" s="101" t="s">
        <v>58</v>
      </c>
      <c r="BK61100" s="98" t="s">
        <v>70</v>
      </c>
    </row>
    <row r="61101" spans="17:63" ht="29.25" customHeight="1" x14ac:dyDescent="0.2">
      <c r="Q61101" s="92" t="s">
        <v>50</v>
      </c>
      <c r="BF61101" s="101" t="s">
        <v>58</v>
      </c>
      <c r="BK61101" s="98" t="s">
        <v>70</v>
      </c>
    </row>
    <row r="61102" spans="17:63" ht="29.25" customHeight="1" x14ac:dyDescent="0.2">
      <c r="Q61102" s="92" t="s">
        <v>50</v>
      </c>
      <c r="BF61102" s="101" t="s">
        <v>58</v>
      </c>
      <c r="BK61102" s="98" t="s">
        <v>70</v>
      </c>
    </row>
    <row r="61103" spans="17:63" ht="29.25" customHeight="1" x14ac:dyDescent="0.2">
      <c r="Q61103" s="92" t="s">
        <v>50</v>
      </c>
      <c r="BF61103" s="101" t="s">
        <v>58</v>
      </c>
      <c r="BK61103" s="98" t="s">
        <v>70</v>
      </c>
    </row>
    <row r="61104" spans="17:63" ht="29.25" customHeight="1" x14ac:dyDescent="0.2">
      <c r="Q61104" s="92" t="s">
        <v>50</v>
      </c>
      <c r="BF61104" s="101" t="s">
        <v>58</v>
      </c>
      <c r="BK61104" s="98" t="s">
        <v>70</v>
      </c>
    </row>
    <row r="61105" spans="17:63" ht="29.25" customHeight="1" x14ac:dyDescent="0.2">
      <c r="Q61105" s="92" t="s">
        <v>50</v>
      </c>
      <c r="BF61105" s="101" t="s">
        <v>58</v>
      </c>
      <c r="BK61105" s="98" t="s">
        <v>70</v>
      </c>
    </row>
    <row r="61106" spans="17:63" ht="29.25" customHeight="1" x14ac:dyDescent="0.2">
      <c r="Q61106" s="92" t="s">
        <v>50</v>
      </c>
      <c r="BF61106" s="101" t="s">
        <v>58</v>
      </c>
      <c r="BK61106" s="98" t="s">
        <v>70</v>
      </c>
    </row>
    <row r="61107" spans="17:63" ht="29.25" customHeight="1" x14ac:dyDescent="0.2">
      <c r="Q61107" s="92" t="s">
        <v>50</v>
      </c>
      <c r="BF61107" s="101" t="s">
        <v>58</v>
      </c>
      <c r="BK61107" s="98" t="s">
        <v>70</v>
      </c>
    </row>
    <row r="61108" spans="17:63" ht="29.25" customHeight="1" x14ac:dyDescent="0.2">
      <c r="Q61108" s="92" t="s">
        <v>50</v>
      </c>
      <c r="BF61108" s="101" t="s">
        <v>58</v>
      </c>
      <c r="BK61108" s="98" t="s">
        <v>70</v>
      </c>
    </row>
    <row r="61109" spans="17:63" ht="29.25" customHeight="1" x14ac:dyDescent="0.2">
      <c r="Q61109" s="92" t="s">
        <v>50</v>
      </c>
      <c r="BF61109" s="101" t="s">
        <v>58</v>
      </c>
      <c r="BK61109" s="98" t="s">
        <v>70</v>
      </c>
    </row>
    <row r="61110" spans="17:63" ht="29.25" customHeight="1" x14ac:dyDescent="0.2">
      <c r="Q61110" s="92" t="s">
        <v>50</v>
      </c>
      <c r="BF61110" s="101" t="s">
        <v>58</v>
      </c>
      <c r="BK61110" s="98" t="s">
        <v>70</v>
      </c>
    </row>
    <row r="61111" spans="17:63" ht="29.25" customHeight="1" x14ac:dyDescent="0.2">
      <c r="Q61111" s="92" t="s">
        <v>50</v>
      </c>
      <c r="BF61111" s="101" t="s">
        <v>58</v>
      </c>
      <c r="BK61111" s="98" t="s">
        <v>70</v>
      </c>
    </row>
    <row r="61112" spans="17:63" ht="29.25" customHeight="1" x14ac:dyDescent="0.2">
      <c r="Q61112" s="92" t="s">
        <v>50</v>
      </c>
      <c r="BF61112" s="101" t="s">
        <v>58</v>
      </c>
      <c r="BK61112" s="98" t="s">
        <v>70</v>
      </c>
    </row>
    <row r="61113" spans="17:63" ht="29.25" customHeight="1" x14ac:dyDescent="0.2">
      <c r="Q61113" s="92" t="s">
        <v>50</v>
      </c>
      <c r="BF61113" s="101" t="s">
        <v>58</v>
      </c>
      <c r="BK61113" s="98" t="s">
        <v>70</v>
      </c>
    </row>
    <row r="61114" spans="17:63" ht="29.25" customHeight="1" x14ac:dyDescent="0.2">
      <c r="Q61114" s="92" t="s">
        <v>50</v>
      </c>
      <c r="BF61114" s="101" t="s">
        <v>58</v>
      </c>
      <c r="BK61114" s="98" t="s">
        <v>70</v>
      </c>
    </row>
    <row r="61115" spans="17:63" ht="29.25" customHeight="1" x14ac:dyDescent="0.2">
      <c r="Q61115" s="92" t="s">
        <v>50</v>
      </c>
      <c r="BF61115" s="101" t="s">
        <v>58</v>
      </c>
      <c r="BK61115" s="98" t="s">
        <v>70</v>
      </c>
    </row>
    <row r="61116" spans="17:63" ht="29.25" customHeight="1" x14ac:dyDescent="0.2">
      <c r="Q61116" s="92" t="s">
        <v>50</v>
      </c>
      <c r="BF61116" s="101" t="s">
        <v>58</v>
      </c>
      <c r="BK61116" s="98" t="s">
        <v>70</v>
      </c>
    </row>
    <row r="61117" spans="17:63" ht="29.25" customHeight="1" x14ac:dyDescent="0.2">
      <c r="Q61117" s="92" t="s">
        <v>50</v>
      </c>
      <c r="BF61117" s="101" t="s">
        <v>58</v>
      </c>
      <c r="BK61117" s="98" t="s">
        <v>70</v>
      </c>
    </row>
    <row r="61118" spans="17:63" ht="29.25" customHeight="1" x14ac:dyDescent="0.2">
      <c r="Q61118" s="92" t="s">
        <v>50</v>
      </c>
      <c r="BF61118" s="101" t="s">
        <v>58</v>
      </c>
      <c r="BK61118" s="98" t="s">
        <v>70</v>
      </c>
    </row>
    <row r="61119" spans="17:63" ht="29.25" customHeight="1" x14ac:dyDescent="0.2">
      <c r="Q61119" s="92" t="s">
        <v>50</v>
      </c>
      <c r="BF61119" s="101" t="s">
        <v>58</v>
      </c>
      <c r="BK61119" s="98" t="s">
        <v>70</v>
      </c>
    </row>
    <row r="61120" spans="17:63" ht="29.25" customHeight="1" x14ac:dyDescent="0.2">
      <c r="Q61120" s="92" t="s">
        <v>50</v>
      </c>
      <c r="BF61120" s="101" t="s">
        <v>58</v>
      </c>
      <c r="BK61120" s="98" t="s">
        <v>70</v>
      </c>
    </row>
    <row r="61121" spans="17:63" ht="29.25" customHeight="1" x14ac:dyDescent="0.2">
      <c r="Q61121" s="92" t="s">
        <v>50</v>
      </c>
      <c r="BF61121" s="101" t="s">
        <v>58</v>
      </c>
      <c r="BK61121" s="98" t="s">
        <v>70</v>
      </c>
    </row>
    <row r="61122" spans="17:63" ht="29.25" customHeight="1" x14ac:dyDescent="0.2">
      <c r="Q61122" s="92" t="s">
        <v>50</v>
      </c>
      <c r="BF61122" s="101" t="s">
        <v>58</v>
      </c>
      <c r="BK61122" s="98" t="s">
        <v>70</v>
      </c>
    </row>
    <row r="61123" spans="17:63" ht="29.25" customHeight="1" x14ac:dyDescent="0.2">
      <c r="Q61123" s="92" t="s">
        <v>50</v>
      </c>
      <c r="BF61123" s="101" t="s">
        <v>58</v>
      </c>
      <c r="BK61123" s="98" t="s">
        <v>70</v>
      </c>
    </row>
    <row r="61124" spans="17:63" ht="29.25" customHeight="1" x14ac:dyDescent="0.2">
      <c r="Q61124" s="92" t="s">
        <v>50</v>
      </c>
      <c r="BF61124" s="101" t="s">
        <v>58</v>
      </c>
      <c r="BK61124" s="98" t="s">
        <v>70</v>
      </c>
    </row>
    <row r="61125" spans="17:63" ht="29.25" customHeight="1" x14ac:dyDescent="0.2">
      <c r="Q61125" s="92" t="s">
        <v>50</v>
      </c>
      <c r="BF61125" s="101" t="s">
        <v>58</v>
      </c>
      <c r="BK61125" s="98" t="s">
        <v>70</v>
      </c>
    </row>
    <row r="61126" spans="17:63" ht="29.25" customHeight="1" x14ac:dyDescent="0.2">
      <c r="Q61126" s="92" t="s">
        <v>50</v>
      </c>
      <c r="BF61126" s="101" t="s">
        <v>58</v>
      </c>
      <c r="BK61126" s="98" t="s">
        <v>70</v>
      </c>
    </row>
    <row r="61127" spans="17:63" ht="29.25" customHeight="1" x14ac:dyDescent="0.2">
      <c r="Q61127" s="92" t="s">
        <v>50</v>
      </c>
      <c r="BF61127" s="101" t="s">
        <v>58</v>
      </c>
      <c r="BK61127" s="98" t="s">
        <v>70</v>
      </c>
    </row>
    <row r="61128" spans="17:63" ht="29.25" customHeight="1" x14ac:dyDescent="0.2">
      <c r="Q61128" s="92" t="s">
        <v>50</v>
      </c>
      <c r="BF61128" s="101" t="s">
        <v>58</v>
      </c>
      <c r="BK61128" s="98" t="s">
        <v>70</v>
      </c>
    </row>
    <row r="61129" spans="17:63" ht="29.25" customHeight="1" x14ac:dyDescent="0.2">
      <c r="Q61129" s="92" t="s">
        <v>50</v>
      </c>
      <c r="BF61129" s="101" t="s">
        <v>58</v>
      </c>
      <c r="BK61129" s="98" t="s">
        <v>70</v>
      </c>
    </row>
    <row r="61130" spans="17:63" ht="29.25" customHeight="1" x14ac:dyDescent="0.2">
      <c r="Q61130" s="92" t="s">
        <v>50</v>
      </c>
      <c r="BF61130" s="101" t="s">
        <v>58</v>
      </c>
      <c r="BK61130" s="98" t="s">
        <v>70</v>
      </c>
    </row>
    <row r="61131" spans="17:63" ht="29.25" customHeight="1" x14ac:dyDescent="0.2">
      <c r="Q61131" s="92" t="s">
        <v>50</v>
      </c>
      <c r="BF61131" s="101" t="s">
        <v>58</v>
      </c>
      <c r="BK61131" s="98" t="s">
        <v>70</v>
      </c>
    </row>
    <row r="61132" spans="17:63" ht="29.25" customHeight="1" x14ac:dyDescent="0.2">
      <c r="Q61132" s="92" t="s">
        <v>50</v>
      </c>
      <c r="BF61132" s="101" t="s">
        <v>58</v>
      </c>
      <c r="BK61132" s="98" t="s">
        <v>70</v>
      </c>
    </row>
    <row r="61133" spans="17:63" ht="29.25" customHeight="1" x14ac:dyDescent="0.2">
      <c r="Q61133" s="92" t="s">
        <v>50</v>
      </c>
      <c r="BF61133" s="101" t="s">
        <v>58</v>
      </c>
      <c r="BK61133" s="98" t="s">
        <v>70</v>
      </c>
    </row>
    <row r="61134" spans="17:63" ht="29.25" customHeight="1" x14ac:dyDescent="0.2">
      <c r="Q61134" s="92" t="s">
        <v>50</v>
      </c>
      <c r="BF61134" s="101" t="s">
        <v>58</v>
      </c>
      <c r="BK61134" s="98" t="s">
        <v>70</v>
      </c>
    </row>
    <row r="61135" spans="17:63" ht="29.25" customHeight="1" x14ac:dyDescent="0.2">
      <c r="Q61135" s="92" t="s">
        <v>50</v>
      </c>
      <c r="BF61135" s="101" t="s">
        <v>58</v>
      </c>
      <c r="BK61135" s="98" t="s">
        <v>70</v>
      </c>
    </row>
    <row r="61136" spans="17:63" ht="29.25" customHeight="1" x14ac:dyDescent="0.2">
      <c r="Q61136" s="92" t="s">
        <v>50</v>
      </c>
      <c r="BF61136" s="101" t="s">
        <v>58</v>
      </c>
      <c r="BK61136" s="98" t="s">
        <v>70</v>
      </c>
    </row>
    <row r="61137" spans="17:63" ht="29.25" customHeight="1" x14ac:dyDescent="0.2">
      <c r="Q61137" s="92" t="s">
        <v>50</v>
      </c>
      <c r="BF61137" s="101" t="s">
        <v>58</v>
      </c>
      <c r="BK61137" s="98" t="s">
        <v>70</v>
      </c>
    </row>
    <row r="61138" spans="17:63" ht="29.25" customHeight="1" x14ac:dyDescent="0.2">
      <c r="Q61138" s="92" t="s">
        <v>50</v>
      </c>
      <c r="BF61138" s="101" t="s">
        <v>58</v>
      </c>
      <c r="BK61138" s="98" t="s">
        <v>70</v>
      </c>
    </row>
    <row r="61139" spans="17:63" ht="29.25" customHeight="1" x14ac:dyDescent="0.2">
      <c r="Q61139" s="92" t="s">
        <v>50</v>
      </c>
      <c r="BF61139" s="101" t="s">
        <v>58</v>
      </c>
      <c r="BK61139" s="98" t="s">
        <v>70</v>
      </c>
    </row>
    <row r="61140" spans="17:63" ht="29.25" customHeight="1" x14ac:dyDescent="0.2">
      <c r="Q61140" s="92" t="s">
        <v>50</v>
      </c>
      <c r="BF61140" s="101" t="s">
        <v>58</v>
      </c>
      <c r="BK61140" s="98" t="s">
        <v>70</v>
      </c>
    </row>
    <row r="61141" spans="17:63" ht="29.25" customHeight="1" x14ac:dyDescent="0.2">
      <c r="Q61141" s="92" t="s">
        <v>50</v>
      </c>
      <c r="BF61141" s="101" t="s">
        <v>58</v>
      </c>
      <c r="BK61141" s="98" t="s">
        <v>70</v>
      </c>
    </row>
    <row r="61142" spans="17:63" ht="29.25" customHeight="1" x14ac:dyDescent="0.2">
      <c r="Q61142" s="92" t="s">
        <v>50</v>
      </c>
      <c r="BF61142" s="101" t="s">
        <v>58</v>
      </c>
      <c r="BK61142" s="98" t="s">
        <v>70</v>
      </c>
    </row>
    <row r="61143" spans="17:63" ht="29.25" customHeight="1" x14ac:dyDescent="0.2">
      <c r="Q61143" s="92" t="s">
        <v>50</v>
      </c>
      <c r="BF61143" s="101" t="s">
        <v>58</v>
      </c>
      <c r="BK61143" s="98" t="s">
        <v>70</v>
      </c>
    </row>
    <row r="61144" spans="17:63" ht="29.25" customHeight="1" x14ac:dyDescent="0.2">
      <c r="Q61144" s="92" t="s">
        <v>50</v>
      </c>
      <c r="BF61144" s="101" t="s">
        <v>58</v>
      </c>
      <c r="BK61144" s="98" t="s">
        <v>70</v>
      </c>
    </row>
    <row r="61145" spans="17:63" ht="29.25" customHeight="1" x14ac:dyDescent="0.2">
      <c r="Q61145" s="92" t="s">
        <v>50</v>
      </c>
      <c r="BF61145" s="101" t="s">
        <v>58</v>
      </c>
      <c r="BK61145" s="98" t="s">
        <v>70</v>
      </c>
    </row>
    <row r="61146" spans="17:63" ht="29.25" customHeight="1" x14ac:dyDescent="0.2">
      <c r="Q61146" s="92" t="s">
        <v>50</v>
      </c>
      <c r="BF61146" s="101" t="s">
        <v>58</v>
      </c>
      <c r="BK61146" s="98" t="s">
        <v>70</v>
      </c>
    </row>
    <row r="61147" spans="17:63" ht="29.25" customHeight="1" x14ac:dyDescent="0.2">
      <c r="Q61147" s="92" t="s">
        <v>50</v>
      </c>
      <c r="BF61147" s="101" t="s">
        <v>58</v>
      </c>
      <c r="BK61147" s="98" t="s">
        <v>70</v>
      </c>
    </row>
    <row r="61148" spans="17:63" ht="29.25" customHeight="1" x14ac:dyDescent="0.2">
      <c r="Q61148" s="92" t="s">
        <v>50</v>
      </c>
      <c r="BF61148" s="101" t="s">
        <v>58</v>
      </c>
      <c r="BK61148" s="98" t="s">
        <v>70</v>
      </c>
    </row>
    <row r="61149" spans="17:63" ht="29.25" customHeight="1" x14ac:dyDescent="0.2">
      <c r="Q61149" s="92" t="s">
        <v>50</v>
      </c>
      <c r="BF61149" s="101" t="s">
        <v>58</v>
      </c>
      <c r="BK61149" s="98" t="s">
        <v>70</v>
      </c>
    </row>
    <row r="61150" spans="17:63" ht="29.25" customHeight="1" x14ac:dyDescent="0.2">
      <c r="Q61150" s="92" t="s">
        <v>50</v>
      </c>
      <c r="BF61150" s="101" t="s">
        <v>58</v>
      </c>
      <c r="BK61150" s="98" t="s">
        <v>70</v>
      </c>
    </row>
    <row r="61151" spans="17:63" ht="29.25" customHeight="1" x14ac:dyDescent="0.2">
      <c r="Q61151" s="92" t="s">
        <v>50</v>
      </c>
      <c r="BF61151" s="101" t="s">
        <v>58</v>
      </c>
      <c r="BK61151" s="98" t="s">
        <v>70</v>
      </c>
    </row>
    <row r="61152" spans="17:63" ht="29.25" customHeight="1" x14ac:dyDescent="0.2">
      <c r="Q61152" s="92" t="s">
        <v>50</v>
      </c>
      <c r="BF61152" s="101" t="s">
        <v>58</v>
      </c>
      <c r="BK61152" s="98" t="s">
        <v>70</v>
      </c>
    </row>
    <row r="61153" spans="17:63" ht="29.25" customHeight="1" x14ac:dyDescent="0.2">
      <c r="Q61153" s="92" t="s">
        <v>50</v>
      </c>
      <c r="BF61153" s="101" t="s">
        <v>58</v>
      </c>
      <c r="BK61153" s="98" t="s">
        <v>70</v>
      </c>
    </row>
    <row r="61154" spans="17:63" ht="29.25" customHeight="1" x14ac:dyDescent="0.2">
      <c r="Q61154" s="92" t="s">
        <v>50</v>
      </c>
      <c r="BF61154" s="101" t="s">
        <v>58</v>
      </c>
      <c r="BK61154" s="98" t="s">
        <v>70</v>
      </c>
    </row>
    <row r="61155" spans="17:63" ht="29.25" customHeight="1" x14ac:dyDescent="0.2">
      <c r="Q61155" s="92" t="s">
        <v>50</v>
      </c>
      <c r="BF61155" s="101" t="s">
        <v>58</v>
      </c>
      <c r="BK61155" s="98" t="s">
        <v>70</v>
      </c>
    </row>
    <row r="61156" spans="17:63" ht="29.25" customHeight="1" x14ac:dyDescent="0.2">
      <c r="Q61156" s="92" t="s">
        <v>50</v>
      </c>
      <c r="BF61156" s="101" t="s">
        <v>58</v>
      </c>
      <c r="BK61156" s="98" t="s">
        <v>70</v>
      </c>
    </row>
    <row r="61157" spans="17:63" ht="29.25" customHeight="1" x14ac:dyDescent="0.2">
      <c r="Q61157" s="92" t="s">
        <v>50</v>
      </c>
      <c r="BF61157" s="101" t="s">
        <v>58</v>
      </c>
      <c r="BK61157" s="98" t="s">
        <v>70</v>
      </c>
    </row>
    <row r="61158" spans="17:63" ht="29.25" customHeight="1" x14ac:dyDescent="0.2">
      <c r="Q61158" s="92" t="s">
        <v>50</v>
      </c>
      <c r="BF61158" s="101" t="s">
        <v>58</v>
      </c>
      <c r="BK61158" s="98" t="s">
        <v>70</v>
      </c>
    </row>
    <row r="61159" spans="17:63" ht="29.25" customHeight="1" x14ac:dyDescent="0.2">
      <c r="Q61159" s="92" t="s">
        <v>50</v>
      </c>
      <c r="BF61159" s="101" t="s">
        <v>58</v>
      </c>
      <c r="BK61159" s="98" t="s">
        <v>70</v>
      </c>
    </row>
    <row r="61160" spans="17:63" ht="29.25" customHeight="1" x14ac:dyDescent="0.2">
      <c r="Q61160" s="92" t="s">
        <v>50</v>
      </c>
      <c r="BF61160" s="101" t="s">
        <v>58</v>
      </c>
      <c r="BK61160" s="98" t="s">
        <v>70</v>
      </c>
    </row>
    <row r="61161" spans="17:63" ht="29.25" customHeight="1" x14ac:dyDescent="0.2">
      <c r="Q61161" s="92" t="s">
        <v>50</v>
      </c>
      <c r="BF61161" s="101" t="s">
        <v>58</v>
      </c>
      <c r="BK61161" s="98" t="s">
        <v>70</v>
      </c>
    </row>
    <row r="61162" spans="17:63" ht="29.25" customHeight="1" x14ac:dyDescent="0.2">
      <c r="Q61162" s="92" t="s">
        <v>50</v>
      </c>
      <c r="BF61162" s="101" t="s">
        <v>58</v>
      </c>
      <c r="BK61162" s="98" t="s">
        <v>70</v>
      </c>
    </row>
    <row r="61163" spans="17:63" ht="29.25" customHeight="1" x14ac:dyDescent="0.2">
      <c r="Q61163" s="92" t="s">
        <v>50</v>
      </c>
      <c r="BF61163" s="101" t="s">
        <v>58</v>
      </c>
      <c r="BK61163" s="98" t="s">
        <v>70</v>
      </c>
    </row>
    <row r="61164" spans="17:63" ht="29.25" customHeight="1" x14ac:dyDescent="0.2">
      <c r="Q61164" s="92" t="s">
        <v>50</v>
      </c>
      <c r="BF61164" s="101" t="s">
        <v>58</v>
      </c>
      <c r="BK61164" s="98" t="s">
        <v>70</v>
      </c>
    </row>
    <row r="61165" spans="17:63" ht="29.25" customHeight="1" x14ac:dyDescent="0.2">
      <c r="Q61165" s="92" t="s">
        <v>50</v>
      </c>
      <c r="BF61165" s="101" t="s">
        <v>58</v>
      </c>
      <c r="BK61165" s="98" t="s">
        <v>70</v>
      </c>
    </row>
    <row r="61166" spans="17:63" ht="29.25" customHeight="1" x14ac:dyDescent="0.2">
      <c r="Q61166" s="92" t="s">
        <v>50</v>
      </c>
      <c r="BF61166" s="101" t="s">
        <v>58</v>
      </c>
      <c r="BK61166" s="98" t="s">
        <v>70</v>
      </c>
    </row>
    <row r="61167" spans="17:63" ht="29.25" customHeight="1" x14ac:dyDescent="0.2">
      <c r="Q61167" s="92" t="s">
        <v>50</v>
      </c>
      <c r="BF61167" s="101" t="s">
        <v>58</v>
      </c>
      <c r="BK61167" s="98" t="s">
        <v>70</v>
      </c>
    </row>
    <row r="61168" spans="17:63" ht="29.25" customHeight="1" x14ac:dyDescent="0.2">
      <c r="Q61168" s="92" t="s">
        <v>50</v>
      </c>
      <c r="BF61168" s="101" t="s">
        <v>58</v>
      </c>
      <c r="BK61168" s="98" t="s">
        <v>70</v>
      </c>
    </row>
    <row r="61169" spans="17:63" ht="29.25" customHeight="1" x14ac:dyDescent="0.2">
      <c r="Q61169" s="92" t="s">
        <v>50</v>
      </c>
      <c r="BF61169" s="101" t="s">
        <v>58</v>
      </c>
      <c r="BK61169" s="98" t="s">
        <v>70</v>
      </c>
    </row>
    <row r="61170" spans="17:63" ht="29.25" customHeight="1" x14ac:dyDescent="0.2">
      <c r="Q61170" s="92" t="s">
        <v>50</v>
      </c>
      <c r="BF61170" s="101" t="s">
        <v>58</v>
      </c>
      <c r="BK61170" s="98" t="s">
        <v>70</v>
      </c>
    </row>
    <row r="61171" spans="17:63" ht="29.25" customHeight="1" x14ac:dyDescent="0.2">
      <c r="Q61171" s="92" t="s">
        <v>50</v>
      </c>
      <c r="BF61171" s="101" t="s">
        <v>58</v>
      </c>
      <c r="BK61171" s="98" t="s">
        <v>70</v>
      </c>
    </row>
    <row r="61172" spans="17:63" ht="29.25" customHeight="1" x14ac:dyDescent="0.2">
      <c r="Q61172" s="92" t="s">
        <v>50</v>
      </c>
      <c r="BF61172" s="101" t="s">
        <v>58</v>
      </c>
      <c r="BK61172" s="98" t="s">
        <v>70</v>
      </c>
    </row>
    <row r="61173" spans="17:63" ht="29.25" customHeight="1" x14ac:dyDescent="0.2">
      <c r="Q61173" s="92" t="s">
        <v>50</v>
      </c>
      <c r="BF61173" s="101" t="s">
        <v>58</v>
      </c>
      <c r="BK61173" s="98" t="s">
        <v>70</v>
      </c>
    </row>
    <row r="61174" spans="17:63" ht="29.25" customHeight="1" x14ac:dyDescent="0.2">
      <c r="Q61174" s="92" t="s">
        <v>50</v>
      </c>
      <c r="BF61174" s="101" t="s">
        <v>58</v>
      </c>
      <c r="BK61174" s="98" t="s">
        <v>70</v>
      </c>
    </row>
    <row r="61175" spans="17:63" ht="29.25" customHeight="1" x14ac:dyDescent="0.2">
      <c r="Q61175" s="92" t="s">
        <v>50</v>
      </c>
      <c r="BF61175" s="101" t="s">
        <v>58</v>
      </c>
      <c r="BK61175" s="98" t="s">
        <v>70</v>
      </c>
    </row>
    <row r="61176" spans="17:63" ht="29.25" customHeight="1" x14ac:dyDescent="0.2">
      <c r="Q61176" s="92" t="s">
        <v>50</v>
      </c>
      <c r="BF61176" s="101" t="s">
        <v>58</v>
      </c>
      <c r="BK61176" s="98" t="s">
        <v>70</v>
      </c>
    </row>
    <row r="61177" spans="17:63" ht="29.25" customHeight="1" x14ac:dyDescent="0.2">
      <c r="Q61177" s="92" t="s">
        <v>50</v>
      </c>
      <c r="BF61177" s="101" t="s">
        <v>58</v>
      </c>
      <c r="BK61177" s="98" t="s">
        <v>70</v>
      </c>
    </row>
    <row r="61178" spans="17:63" ht="29.25" customHeight="1" x14ac:dyDescent="0.2">
      <c r="Q61178" s="92" t="s">
        <v>50</v>
      </c>
      <c r="BF61178" s="101" t="s">
        <v>58</v>
      </c>
      <c r="BK61178" s="98" t="s">
        <v>70</v>
      </c>
    </row>
    <row r="61179" spans="17:63" ht="29.25" customHeight="1" x14ac:dyDescent="0.2">
      <c r="Q61179" s="92" t="s">
        <v>50</v>
      </c>
      <c r="BF61179" s="101" t="s">
        <v>58</v>
      </c>
      <c r="BK61179" s="98" t="s">
        <v>70</v>
      </c>
    </row>
    <row r="61180" spans="17:63" ht="29.25" customHeight="1" x14ac:dyDescent="0.2">
      <c r="Q61180" s="92" t="s">
        <v>50</v>
      </c>
      <c r="BF61180" s="101" t="s">
        <v>58</v>
      </c>
      <c r="BK61180" s="98" t="s">
        <v>70</v>
      </c>
    </row>
    <row r="61181" spans="17:63" ht="29.25" customHeight="1" x14ac:dyDescent="0.2">
      <c r="Q61181" s="92" t="s">
        <v>50</v>
      </c>
      <c r="BF61181" s="101" t="s">
        <v>58</v>
      </c>
      <c r="BK61181" s="98" t="s">
        <v>70</v>
      </c>
    </row>
    <row r="61182" spans="17:63" ht="29.25" customHeight="1" x14ac:dyDescent="0.2">
      <c r="Q61182" s="92" t="s">
        <v>50</v>
      </c>
      <c r="BF61182" s="101" t="s">
        <v>58</v>
      </c>
      <c r="BK61182" s="98" t="s">
        <v>70</v>
      </c>
    </row>
    <row r="61183" spans="17:63" ht="29.25" customHeight="1" x14ac:dyDescent="0.2">
      <c r="Q61183" s="92" t="s">
        <v>50</v>
      </c>
      <c r="BF61183" s="101" t="s">
        <v>58</v>
      </c>
      <c r="BK61183" s="98" t="s">
        <v>70</v>
      </c>
    </row>
    <row r="61184" spans="17:63" ht="29.25" customHeight="1" x14ac:dyDescent="0.2">
      <c r="Q61184" s="92" t="s">
        <v>50</v>
      </c>
      <c r="BF61184" s="101" t="s">
        <v>58</v>
      </c>
      <c r="BK61184" s="98" t="s">
        <v>70</v>
      </c>
    </row>
    <row r="61185" spans="17:63" ht="29.25" customHeight="1" x14ac:dyDescent="0.2">
      <c r="Q61185" s="92" t="s">
        <v>50</v>
      </c>
      <c r="BF61185" s="101" t="s">
        <v>58</v>
      </c>
      <c r="BK61185" s="98" t="s">
        <v>70</v>
      </c>
    </row>
    <row r="61186" spans="17:63" ht="29.25" customHeight="1" x14ac:dyDescent="0.2">
      <c r="Q61186" s="92" t="s">
        <v>50</v>
      </c>
      <c r="BF61186" s="101" t="s">
        <v>58</v>
      </c>
      <c r="BK61186" s="98" t="s">
        <v>70</v>
      </c>
    </row>
    <row r="61187" spans="17:63" ht="29.25" customHeight="1" x14ac:dyDescent="0.2">
      <c r="Q61187" s="92" t="s">
        <v>50</v>
      </c>
      <c r="BF61187" s="101" t="s">
        <v>58</v>
      </c>
      <c r="BK61187" s="98" t="s">
        <v>70</v>
      </c>
    </row>
    <row r="61188" spans="17:63" ht="29.25" customHeight="1" x14ac:dyDescent="0.2">
      <c r="Q61188" s="92" t="s">
        <v>50</v>
      </c>
      <c r="BF61188" s="101" t="s">
        <v>58</v>
      </c>
      <c r="BK61188" s="98" t="s">
        <v>70</v>
      </c>
    </row>
    <row r="61189" spans="17:63" ht="29.25" customHeight="1" x14ac:dyDescent="0.2">
      <c r="Q61189" s="92" t="s">
        <v>50</v>
      </c>
      <c r="BF61189" s="101" t="s">
        <v>58</v>
      </c>
      <c r="BK61189" s="98" t="s">
        <v>70</v>
      </c>
    </row>
    <row r="61190" spans="17:63" ht="29.25" customHeight="1" x14ac:dyDescent="0.2">
      <c r="Q61190" s="92" t="s">
        <v>50</v>
      </c>
      <c r="BF61190" s="101" t="s">
        <v>58</v>
      </c>
      <c r="BK61190" s="98" t="s">
        <v>70</v>
      </c>
    </row>
    <row r="61191" spans="17:63" ht="29.25" customHeight="1" x14ac:dyDescent="0.2">
      <c r="Q61191" s="92" t="s">
        <v>50</v>
      </c>
      <c r="BF61191" s="101" t="s">
        <v>58</v>
      </c>
      <c r="BK61191" s="98" t="s">
        <v>70</v>
      </c>
    </row>
    <row r="61192" spans="17:63" ht="29.25" customHeight="1" x14ac:dyDescent="0.2">
      <c r="Q61192" s="92" t="s">
        <v>50</v>
      </c>
      <c r="BF61192" s="101" t="s">
        <v>58</v>
      </c>
      <c r="BK61192" s="98" t="s">
        <v>70</v>
      </c>
    </row>
    <row r="61193" spans="17:63" ht="29.25" customHeight="1" x14ac:dyDescent="0.2">
      <c r="Q61193" s="92" t="s">
        <v>50</v>
      </c>
      <c r="BF61193" s="101" t="s">
        <v>58</v>
      </c>
      <c r="BK61193" s="98" t="s">
        <v>70</v>
      </c>
    </row>
    <row r="61194" spans="17:63" ht="29.25" customHeight="1" x14ac:dyDescent="0.2">
      <c r="Q61194" s="92" t="s">
        <v>50</v>
      </c>
      <c r="BF61194" s="101" t="s">
        <v>58</v>
      </c>
      <c r="BK61194" s="98" t="s">
        <v>70</v>
      </c>
    </row>
    <row r="61195" spans="17:63" ht="29.25" customHeight="1" x14ac:dyDescent="0.2">
      <c r="Q61195" s="92" t="s">
        <v>50</v>
      </c>
      <c r="BF61195" s="101" t="s">
        <v>58</v>
      </c>
      <c r="BK61195" s="98" t="s">
        <v>70</v>
      </c>
    </row>
    <row r="61196" spans="17:63" ht="29.25" customHeight="1" x14ac:dyDescent="0.2">
      <c r="Q61196" s="92" t="s">
        <v>50</v>
      </c>
      <c r="BF61196" s="101" t="s">
        <v>58</v>
      </c>
      <c r="BK61196" s="98" t="s">
        <v>70</v>
      </c>
    </row>
    <row r="61197" spans="17:63" ht="29.25" customHeight="1" x14ac:dyDescent="0.2">
      <c r="Q61197" s="92" t="s">
        <v>50</v>
      </c>
      <c r="BF61197" s="101" t="s">
        <v>58</v>
      </c>
      <c r="BK61197" s="98" t="s">
        <v>70</v>
      </c>
    </row>
    <row r="61198" spans="17:63" ht="29.25" customHeight="1" x14ac:dyDescent="0.2">
      <c r="Q61198" s="92" t="s">
        <v>50</v>
      </c>
      <c r="BF61198" s="101" t="s">
        <v>58</v>
      </c>
      <c r="BK61198" s="98" t="s">
        <v>70</v>
      </c>
    </row>
    <row r="61199" spans="17:63" ht="29.25" customHeight="1" x14ac:dyDescent="0.2">
      <c r="Q61199" s="92" t="s">
        <v>50</v>
      </c>
      <c r="BF61199" s="101" t="s">
        <v>58</v>
      </c>
      <c r="BK61199" s="98" t="s">
        <v>70</v>
      </c>
    </row>
    <row r="61200" spans="17:63" ht="29.25" customHeight="1" x14ac:dyDescent="0.2">
      <c r="Q61200" s="92" t="s">
        <v>50</v>
      </c>
      <c r="BF61200" s="101" t="s">
        <v>58</v>
      </c>
      <c r="BK61200" s="98" t="s">
        <v>70</v>
      </c>
    </row>
    <row r="61201" spans="17:63" ht="29.25" customHeight="1" x14ac:dyDescent="0.2">
      <c r="Q61201" s="92" t="s">
        <v>50</v>
      </c>
      <c r="BF61201" s="101" t="s">
        <v>58</v>
      </c>
      <c r="BK61201" s="98" t="s">
        <v>70</v>
      </c>
    </row>
    <row r="61202" spans="17:63" ht="29.25" customHeight="1" x14ac:dyDescent="0.2">
      <c r="Q61202" s="92" t="s">
        <v>50</v>
      </c>
      <c r="BF61202" s="101" t="s">
        <v>58</v>
      </c>
      <c r="BK61202" s="98" t="s">
        <v>70</v>
      </c>
    </row>
    <row r="61203" spans="17:63" ht="29.25" customHeight="1" x14ac:dyDescent="0.2">
      <c r="Q61203" s="92" t="s">
        <v>50</v>
      </c>
      <c r="BF61203" s="101" t="s">
        <v>58</v>
      </c>
      <c r="BK61203" s="98" t="s">
        <v>70</v>
      </c>
    </row>
    <row r="61204" spans="17:63" ht="29.25" customHeight="1" x14ac:dyDescent="0.2">
      <c r="Q61204" s="92" t="s">
        <v>50</v>
      </c>
      <c r="BF61204" s="101" t="s">
        <v>58</v>
      </c>
      <c r="BK61204" s="98" t="s">
        <v>70</v>
      </c>
    </row>
    <row r="61205" spans="17:63" ht="29.25" customHeight="1" x14ac:dyDescent="0.2">
      <c r="Q61205" s="92" t="s">
        <v>50</v>
      </c>
      <c r="BF61205" s="101" t="s">
        <v>58</v>
      </c>
      <c r="BK61205" s="98" t="s">
        <v>70</v>
      </c>
    </row>
    <row r="61206" spans="17:63" ht="29.25" customHeight="1" x14ac:dyDescent="0.2">
      <c r="Q61206" s="92" t="s">
        <v>50</v>
      </c>
      <c r="BF61206" s="101" t="s">
        <v>58</v>
      </c>
      <c r="BK61206" s="98" t="s">
        <v>70</v>
      </c>
    </row>
    <row r="61207" spans="17:63" ht="29.25" customHeight="1" x14ac:dyDescent="0.2">
      <c r="Q61207" s="92" t="s">
        <v>50</v>
      </c>
      <c r="BF61207" s="101" t="s">
        <v>58</v>
      </c>
      <c r="BK61207" s="98" t="s">
        <v>70</v>
      </c>
    </row>
    <row r="61208" spans="17:63" ht="29.25" customHeight="1" x14ac:dyDescent="0.2">
      <c r="Q61208" s="92" t="s">
        <v>50</v>
      </c>
      <c r="BF61208" s="101" t="s">
        <v>58</v>
      </c>
      <c r="BK61208" s="98" t="s">
        <v>70</v>
      </c>
    </row>
    <row r="61209" spans="17:63" ht="29.25" customHeight="1" x14ac:dyDescent="0.2">
      <c r="Q61209" s="92" t="s">
        <v>50</v>
      </c>
      <c r="BF61209" s="101" t="s">
        <v>58</v>
      </c>
      <c r="BK61209" s="98" t="s">
        <v>70</v>
      </c>
    </row>
    <row r="61210" spans="17:63" ht="29.25" customHeight="1" x14ac:dyDescent="0.2">
      <c r="Q61210" s="92" t="s">
        <v>50</v>
      </c>
      <c r="BF61210" s="101" t="s">
        <v>58</v>
      </c>
      <c r="BK61210" s="98" t="s">
        <v>70</v>
      </c>
    </row>
    <row r="61211" spans="17:63" ht="29.25" customHeight="1" x14ac:dyDescent="0.2">
      <c r="Q61211" s="92" t="s">
        <v>50</v>
      </c>
      <c r="BF61211" s="101" t="s">
        <v>58</v>
      </c>
      <c r="BK61211" s="98" t="s">
        <v>70</v>
      </c>
    </row>
    <row r="61212" spans="17:63" ht="29.25" customHeight="1" x14ac:dyDescent="0.2">
      <c r="Q61212" s="92" t="s">
        <v>50</v>
      </c>
      <c r="BF61212" s="101" t="s">
        <v>58</v>
      </c>
      <c r="BK61212" s="98" t="s">
        <v>70</v>
      </c>
    </row>
    <row r="61213" spans="17:63" ht="29.25" customHeight="1" x14ac:dyDescent="0.2">
      <c r="Q61213" s="92" t="s">
        <v>50</v>
      </c>
      <c r="BF61213" s="101" t="s">
        <v>58</v>
      </c>
      <c r="BK61213" s="98" t="s">
        <v>70</v>
      </c>
    </row>
    <row r="61214" spans="17:63" ht="29.25" customHeight="1" x14ac:dyDescent="0.2">
      <c r="Q61214" s="92" t="s">
        <v>50</v>
      </c>
      <c r="BF61214" s="101" t="s">
        <v>58</v>
      </c>
      <c r="BK61214" s="98" t="s">
        <v>70</v>
      </c>
    </row>
    <row r="61215" spans="17:63" ht="29.25" customHeight="1" x14ac:dyDescent="0.2">
      <c r="Q61215" s="92" t="s">
        <v>50</v>
      </c>
      <c r="BF61215" s="101" t="s">
        <v>58</v>
      </c>
      <c r="BK61215" s="98" t="s">
        <v>70</v>
      </c>
    </row>
    <row r="61216" spans="17:63" ht="29.25" customHeight="1" x14ac:dyDescent="0.2">
      <c r="Q61216" s="92" t="s">
        <v>50</v>
      </c>
      <c r="BF61216" s="101" t="s">
        <v>58</v>
      </c>
      <c r="BK61216" s="98" t="s">
        <v>70</v>
      </c>
    </row>
    <row r="61217" spans="17:63" ht="29.25" customHeight="1" x14ac:dyDescent="0.2">
      <c r="Q61217" s="92" t="s">
        <v>50</v>
      </c>
      <c r="BF61217" s="101" t="s">
        <v>58</v>
      </c>
      <c r="BK61217" s="98" t="s">
        <v>70</v>
      </c>
    </row>
    <row r="61218" spans="17:63" ht="29.25" customHeight="1" x14ac:dyDescent="0.2">
      <c r="Q61218" s="92" t="s">
        <v>50</v>
      </c>
      <c r="BF61218" s="101" t="s">
        <v>58</v>
      </c>
      <c r="BK61218" s="98" t="s">
        <v>70</v>
      </c>
    </row>
    <row r="61219" spans="17:63" ht="29.25" customHeight="1" x14ac:dyDescent="0.2">
      <c r="Q61219" s="92" t="s">
        <v>50</v>
      </c>
      <c r="BF61219" s="101" t="s">
        <v>58</v>
      </c>
      <c r="BK61219" s="98" t="s">
        <v>70</v>
      </c>
    </row>
    <row r="61220" spans="17:63" ht="29.25" customHeight="1" x14ac:dyDescent="0.2">
      <c r="Q61220" s="92" t="s">
        <v>50</v>
      </c>
      <c r="BF61220" s="101" t="s">
        <v>58</v>
      </c>
      <c r="BK61220" s="98" t="s">
        <v>70</v>
      </c>
    </row>
    <row r="61221" spans="17:63" ht="29.25" customHeight="1" x14ac:dyDescent="0.2">
      <c r="Q61221" s="92" t="s">
        <v>50</v>
      </c>
      <c r="BF61221" s="101" t="s">
        <v>58</v>
      </c>
      <c r="BK61221" s="98" t="s">
        <v>70</v>
      </c>
    </row>
    <row r="61222" spans="17:63" ht="29.25" customHeight="1" x14ac:dyDescent="0.2">
      <c r="Q61222" s="92" t="s">
        <v>50</v>
      </c>
      <c r="BF61222" s="101" t="s">
        <v>58</v>
      </c>
      <c r="BK61222" s="98" t="s">
        <v>70</v>
      </c>
    </row>
    <row r="61223" spans="17:63" ht="29.25" customHeight="1" x14ac:dyDescent="0.2">
      <c r="Q61223" s="92" t="s">
        <v>50</v>
      </c>
      <c r="BF61223" s="101" t="s">
        <v>58</v>
      </c>
      <c r="BK61223" s="98" t="s">
        <v>70</v>
      </c>
    </row>
    <row r="61224" spans="17:63" ht="29.25" customHeight="1" x14ac:dyDescent="0.2">
      <c r="Q61224" s="92" t="s">
        <v>50</v>
      </c>
      <c r="BF61224" s="101" t="s">
        <v>58</v>
      </c>
      <c r="BK61224" s="98" t="s">
        <v>70</v>
      </c>
    </row>
    <row r="61225" spans="17:63" ht="29.25" customHeight="1" x14ac:dyDescent="0.2">
      <c r="Q61225" s="92" t="s">
        <v>50</v>
      </c>
      <c r="BF61225" s="101" t="s">
        <v>58</v>
      </c>
      <c r="BK61225" s="98" t="s">
        <v>70</v>
      </c>
    </row>
    <row r="61226" spans="17:63" ht="29.25" customHeight="1" x14ac:dyDescent="0.2">
      <c r="Q61226" s="92" t="s">
        <v>50</v>
      </c>
      <c r="BF61226" s="101" t="s">
        <v>58</v>
      </c>
      <c r="BK61226" s="98" t="s">
        <v>70</v>
      </c>
    </row>
    <row r="61227" spans="17:63" ht="29.25" customHeight="1" x14ac:dyDescent="0.2">
      <c r="Q61227" s="92" t="s">
        <v>50</v>
      </c>
      <c r="BF61227" s="101" t="s">
        <v>58</v>
      </c>
      <c r="BK61227" s="98" t="s">
        <v>70</v>
      </c>
    </row>
    <row r="61228" spans="17:63" ht="29.25" customHeight="1" x14ac:dyDescent="0.2">
      <c r="Q61228" s="92" t="s">
        <v>50</v>
      </c>
      <c r="BF61228" s="101" t="s">
        <v>58</v>
      </c>
      <c r="BK61228" s="98" t="s">
        <v>70</v>
      </c>
    </row>
    <row r="61229" spans="17:63" ht="29.25" customHeight="1" x14ac:dyDescent="0.2">
      <c r="Q61229" s="92" t="s">
        <v>50</v>
      </c>
      <c r="BF61229" s="101" t="s">
        <v>58</v>
      </c>
      <c r="BK61229" s="98" t="s">
        <v>70</v>
      </c>
    </row>
    <row r="61230" spans="17:63" ht="29.25" customHeight="1" x14ac:dyDescent="0.2">
      <c r="Q61230" s="92" t="s">
        <v>50</v>
      </c>
      <c r="BF61230" s="101" t="s">
        <v>58</v>
      </c>
      <c r="BK61230" s="98" t="s">
        <v>70</v>
      </c>
    </row>
    <row r="61231" spans="17:63" ht="29.25" customHeight="1" x14ac:dyDescent="0.2">
      <c r="Q61231" s="92" t="s">
        <v>50</v>
      </c>
      <c r="BF61231" s="101" t="s">
        <v>58</v>
      </c>
      <c r="BK61231" s="98" t="s">
        <v>70</v>
      </c>
    </row>
    <row r="61232" spans="17:63" ht="29.25" customHeight="1" x14ac:dyDescent="0.2">
      <c r="Q61232" s="92" t="s">
        <v>50</v>
      </c>
      <c r="BF61232" s="101" t="s">
        <v>58</v>
      </c>
      <c r="BK61232" s="98" t="s">
        <v>70</v>
      </c>
    </row>
    <row r="61233" spans="17:63" ht="29.25" customHeight="1" x14ac:dyDescent="0.2">
      <c r="Q61233" s="92" t="s">
        <v>50</v>
      </c>
      <c r="BF61233" s="101" t="s">
        <v>58</v>
      </c>
      <c r="BK61233" s="98" t="s">
        <v>70</v>
      </c>
    </row>
    <row r="61234" spans="17:63" ht="29.25" customHeight="1" x14ac:dyDescent="0.2">
      <c r="Q61234" s="92" t="s">
        <v>50</v>
      </c>
      <c r="BF61234" s="101" t="s">
        <v>58</v>
      </c>
      <c r="BK61234" s="98" t="s">
        <v>70</v>
      </c>
    </row>
    <row r="61235" spans="17:63" ht="29.25" customHeight="1" x14ac:dyDescent="0.2">
      <c r="Q61235" s="92" t="s">
        <v>50</v>
      </c>
      <c r="BF61235" s="101" t="s">
        <v>58</v>
      </c>
      <c r="BK61235" s="98" t="s">
        <v>70</v>
      </c>
    </row>
    <row r="61236" spans="17:63" ht="29.25" customHeight="1" x14ac:dyDescent="0.2">
      <c r="Q61236" s="92" t="s">
        <v>50</v>
      </c>
      <c r="BF61236" s="101" t="s">
        <v>58</v>
      </c>
      <c r="BK61236" s="98" t="s">
        <v>70</v>
      </c>
    </row>
    <row r="61237" spans="17:63" ht="29.25" customHeight="1" x14ac:dyDescent="0.2">
      <c r="Q61237" s="92" t="s">
        <v>50</v>
      </c>
      <c r="BF61237" s="101" t="s">
        <v>58</v>
      </c>
      <c r="BK61237" s="98" t="s">
        <v>70</v>
      </c>
    </row>
    <row r="61238" spans="17:63" ht="29.25" customHeight="1" x14ac:dyDescent="0.2">
      <c r="Q61238" s="92" t="s">
        <v>50</v>
      </c>
      <c r="BF61238" s="101" t="s">
        <v>58</v>
      </c>
      <c r="BK61238" s="98" t="s">
        <v>70</v>
      </c>
    </row>
    <row r="61239" spans="17:63" ht="29.25" customHeight="1" x14ac:dyDescent="0.2">
      <c r="Q61239" s="92" t="s">
        <v>50</v>
      </c>
      <c r="BF61239" s="101" t="s">
        <v>58</v>
      </c>
      <c r="BK61239" s="98" t="s">
        <v>70</v>
      </c>
    </row>
    <row r="61240" spans="17:63" ht="29.25" customHeight="1" x14ac:dyDescent="0.2">
      <c r="Q61240" s="92" t="s">
        <v>50</v>
      </c>
      <c r="BF61240" s="101" t="s">
        <v>58</v>
      </c>
      <c r="BK61240" s="98" t="s">
        <v>70</v>
      </c>
    </row>
    <row r="61241" spans="17:63" ht="29.25" customHeight="1" x14ac:dyDescent="0.2">
      <c r="Q61241" s="92" t="s">
        <v>50</v>
      </c>
      <c r="BF61241" s="101" t="s">
        <v>58</v>
      </c>
      <c r="BK61241" s="98" t="s">
        <v>70</v>
      </c>
    </row>
    <row r="61242" spans="17:63" ht="29.25" customHeight="1" x14ac:dyDescent="0.2">
      <c r="Q61242" s="92" t="s">
        <v>50</v>
      </c>
      <c r="BF61242" s="101" t="s">
        <v>58</v>
      </c>
      <c r="BK61242" s="98" t="s">
        <v>70</v>
      </c>
    </row>
    <row r="61243" spans="17:63" ht="29.25" customHeight="1" x14ac:dyDescent="0.2">
      <c r="Q61243" s="92" t="s">
        <v>50</v>
      </c>
      <c r="BF61243" s="101" t="s">
        <v>58</v>
      </c>
      <c r="BK61243" s="98" t="s">
        <v>70</v>
      </c>
    </row>
    <row r="61244" spans="17:63" ht="29.25" customHeight="1" x14ac:dyDescent="0.2">
      <c r="Q61244" s="92" t="s">
        <v>50</v>
      </c>
      <c r="BF61244" s="101" t="s">
        <v>58</v>
      </c>
      <c r="BK61244" s="98" t="s">
        <v>70</v>
      </c>
    </row>
    <row r="61245" spans="17:63" ht="29.25" customHeight="1" x14ac:dyDescent="0.2">
      <c r="Q61245" s="92" t="s">
        <v>50</v>
      </c>
      <c r="BF61245" s="101" t="s">
        <v>58</v>
      </c>
      <c r="BK61245" s="98" t="s">
        <v>70</v>
      </c>
    </row>
    <row r="61246" spans="17:63" ht="29.25" customHeight="1" x14ac:dyDescent="0.2">
      <c r="Q61246" s="92" t="s">
        <v>50</v>
      </c>
      <c r="BF61246" s="101" t="s">
        <v>58</v>
      </c>
      <c r="BK61246" s="98" t="s">
        <v>70</v>
      </c>
    </row>
    <row r="61247" spans="17:63" ht="29.25" customHeight="1" x14ac:dyDescent="0.2">
      <c r="Q61247" s="92" t="s">
        <v>50</v>
      </c>
      <c r="BF61247" s="101" t="s">
        <v>58</v>
      </c>
      <c r="BK61247" s="98" t="s">
        <v>70</v>
      </c>
    </row>
    <row r="61248" spans="17:63" ht="29.25" customHeight="1" x14ac:dyDescent="0.2">
      <c r="Q61248" s="92" t="s">
        <v>50</v>
      </c>
      <c r="BF61248" s="101" t="s">
        <v>58</v>
      </c>
      <c r="BK61248" s="98" t="s">
        <v>70</v>
      </c>
    </row>
    <row r="61249" spans="17:63" ht="29.25" customHeight="1" x14ac:dyDescent="0.2">
      <c r="Q61249" s="92" t="s">
        <v>50</v>
      </c>
      <c r="BF61249" s="101" t="s">
        <v>58</v>
      </c>
      <c r="BK61249" s="98" t="s">
        <v>70</v>
      </c>
    </row>
    <row r="61250" spans="17:63" ht="29.25" customHeight="1" x14ac:dyDescent="0.2">
      <c r="Q61250" s="92" t="s">
        <v>50</v>
      </c>
      <c r="BF61250" s="101" t="s">
        <v>58</v>
      </c>
      <c r="BK61250" s="98" t="s">
        <v>70</v>
      </c>
    </row>
    <row r="61251" spans="17:63" ht="29.25" customHeight="1" x14ac:dyDescent="0.2">
      <c r="Q61251" s="92" t="s">
        <v>50</v>
      </c>
      <c r="BF61251" s="101" t="s">
        <v>58</v>
      </c>
      <c r="BK61251" s="98" t="s">
        <v>70</v>
      </c>
    </row>
    <row r="61252" spans="17:63" ht="29.25" customHeight="1" x14ac:dyDescent="0.2">
      <c r="Q61252" s="92" t="s">
        <v>50</v>
      </c>
      <c r="BF61252" s="101" t="s">
        <v>58</v>
      </c>
      <c r="BK61252" s="98" t="s">
        <v>70</v>
      </c>
    </row>
    <row r="61253" spans="17:63" ht="29.25" customHeight="1" x14ac:dyDescent="0.2">
      <c r="Q61253" s="92" t="s">
        <v>50</v>
      </c>
      <c r="BF61253" s="101" t="s">
        <v>58</v>
      </c>
      <c r="BK61253" s="98" t="s">
        <v>70</v>
      </c>
    </row>
    <row r="61254" spans="17:63" ht="29.25" customHeight="1" x14ac:dyDescent="0.2">
      <c r="Q61254" s="92" t="s">
        <v>50</v>
      </c>
      <c r="BF61254" s="101" t="s">
        <v>58</v>
      </c>
      <c r="BK61254" s="98" t="s">
        <v>70</v>
      </c>
    </row>
    <row r="61255" spans="17:63" ht="29.25" customHeight="1" x14ac:dyDescent="0.2">
      <c r="Q61255" s="92" t="s">
        <v>50</v>
      </c>
      <c r="BF61255" s="101" t="s">
        <v>58</v>
      </c>
      <c r="BK61255" s="98" t="s">
        <v>70</v>
      </c>
    </row>
    <row r="61256" spans="17:63" ht="29.25" customHeight="1" x14ac:dyDescent="0.2">
      <c r="Q61256" s="92" t="s">
        <v>50</v>
      </c>
      <c r="BF61256" s="101" t="s">
        <v>58</v>
      </c>
      <c r="BK61256" s="98" t="s">
        <v>70</v>
      </c>
    </row>
    <row r="61257" spans="17:63" ht="29.25" customHeight="1" x14ac:dyDescent="0.2">
      <c r="Q61257" s="92" t="s">
        <v>50</v>
      </c>
      <c r="BF61257" s="101" t="s">
        <v>58</v>
      </c>
      <c r="BK61257" s="98" t="s">
        <v>70</v>
      </c>
    </row>
    <row r="61258" spans="17:63" ht="29.25" customHeight="1" x14ac:dyDescent="0.2">
      <c r="Q61258" s="92" t="s">
        <v>50</v>
      </c>
      <c r="BF61258" s="101" t="s">
        <v>58</v>
      </c>
      <c r="BK61258" s="98" t="s">
        <v>70</v>
      </c>
    </row>
    <row r="61259" spans="17:63" ht="29.25" customHeight="1" x14ac:dyDescent="0.2">
      <c r="Q61259" s="92" t="s">
        <v>50</v>
      </c>
      <c r="BF61259" s="101" t="s">
        <v>58</v>
      </c>
      <c r="BK61259" s="98" t="s">
        <v>70</v>
      </c>
    </row>
    <row r="61260" spans="17:63" ht="29.25" customHeight="1" x14ac:dyDescent="0.2">
      <c r="Q61260" s="92" t="s">
        <v>50</v>
      </c>
      <c r="BF61260" s="101" t="s">
        <v>58</v>
      </c>
      <c r="BK61260" s="98" t="s">
        <v>70</v>
      </c>
    </row>
    <row r="61261" spans="17:63" ht="29.25" customHeight="1" x14ac:dyDescent="0.2">
      <c r="Q61261" s="92" t="s">
        <v>50</v>
      </c>
      <c r="BF61261" s="101" t="s">
        <v>58</v>
      </c>
      <c r="BK61261" s="98" t="s">
        <v>70</v>
      </c>
    </row>
    <row r="61262" spans="17:63" ht="29.25" customHeight="1" x14ac:dyDescent="0.2">
      <c r="Q61262" s="92" t="s">
        <v>50</v>
      </c>
      <c r="BF61262" s="101" t="s">
        <v>58</v>
      </c>
      <c r="BK61262" s="98" t="s">
        <v>70</v>
      </c>
    </row>
    <row r="61263" spans="17:63" ht="29.25" customHeight="1" x14ac:dyDescent="0.2">
      <c r="Q61263" s="92" t="s">
        <v>50</v>
      </c>
      <c r="BF61263" s="101" t="s">
        <v>58</v>
      </c>
      <c r="BK61263" s="98" t="s">
        <v>70</v>
      </c>
    </row>
    <row r="61264" spans="17:63" ht="29.25" customHeight="1" x14ac:dyDescent="0.2">
      <c r="Q61264" s="92" t="s">
        <v>50</v>
      </c>
      <c r="BF61264" s="101" t="s">
        <v>58</v>
      </c>
      <c r="BK61264" s="98" t="s">
        <v>70</v>
      </c>
    </row>
    <row r="61265" spans="17:63" ht="29.25" customHeight="1" x14ac:dyDescent="0.2">
      <c r="Q61265" s="92" t="s">
        <v>50</v>
      </c>
      <c r="BF61265" s="101" t="s">
        <v>58</v>
      </c>
      <c r="BK61265" s="98" t="s">
        <v>70</v>
      </c>
    </row>
    <row r="61266" spans="17:63" ht="29.25" customHeight="1" x14ac:dyDescent="0.2">
      <c r="Q61266" s="92" t="s">
        <v>50</v>
      </c>
      <c r="BF61266" s="101" t="s">
        <v>58</v>
      </c>
      <c r="BK61266" s="98" t="s">
        <v>70</v>
      </c>
    </row>
    <row r="61267" spans="17:63" ht="29.25" customHeight="1" x14ac:dyDescent="0.2">
      <c r="Q61267" s="92" t="s">
        <v>50</v>
      </c>
      <c r="BF61267" s="101" t="s">
        <v>58</v>
      </c>
      <c r="BK61267" s="98" t="s">
        <v>70</v>
      </c>
    </row>
    <row r="61268" spans="17:63" ht="29.25" customHeight="1" x14ac:dyDescent="0.2">
      <c r="Q61268" s="92" t="s">
        <v>50</v>
      </c>
      <c r="BF61268" s="101" t="s">
        <v>58</v>
      </c>
      <c r="BK61268" s="98" t="s">
        <v>70</v>
      </c>
    </row>
    <row r="61269" spans="17:63" ht="29.25" customHeight="1" x14ac:dyDescent="0.2">
      <c r="Q61269" s="92" t="s">
        <v>50</v>
      </c>
      <c r="BF61269" s="101" t="s">
        <v>58</v>
      </c>
      <c r="BK61269" s="98" t="s">
        <v>70</v>
      </c>
    </row>
    <row r="61270" spans="17:63" ht="29.25" customHeight="1" x14ac:dyDescent="0.2">
      <c r="Q61270" s="92" t="s">
        <v>50</v>
      </c>
      <c r="BF61270" s="101" t="s">
        <v>58</v>
      </c>
      <c r="BK61270" s="98" t="s">
        <v>70</v>
      </c>
    </row>
    <row r="61271" spans="17:63" ht="29.25" customHeight="1" x14ac:dyDescent="0.2">
      <c r="Q61271" s="92" t="s">
        <v>50</v>
      </c>
      <c r="BF61271" s="101" t="s">
        <v>58</v>
      </c>
      <c r="BK61271" s="98" t="s">
        <v>70</v>
      </c>
    </row>
    <row r="61272" spans="17:63" ht="29.25" customHeight="1" x14ac:dyDescent="0.2">
      <c r="Q61272" s="92" t="s">
        <v>50</v>
      </c>
      <c r="BF61272" s="101" t="s">
        <v>58</v>
      </c>
      <c r="BK61272" s="98" t="s">
        <v>70</v>
      </c>
    </row>
    <row r="61273" spans="17:63" ht="29.25" customHeight="1" x14ac:dyDescent="0.2">
      <c r="Q61273" s="92" t="s">
        <v>50</v>
      </c>
      <c r="BF61273" s="101" t="s">
        <v>58</v>
      </c>
      <c r="BK61273" s="98" t="s">
        <v>70</v>
      </c>
    </row>
    <row r="61274" spans="17:63" ht="29.25" customHeight="1" x14ac:dyDescent="0.2">
      <c r="Q61274" s="92" t="s">
        <v>50</v>
      </c>
      <c r="BF61274" s="101" t="s">
        <v>58</v>
      </c>
      <c r="BK61274" s="98" t="s">
        <v>70</v>
      </c>
    </row>
    <row r="61275" spans="17:63" ht="29.25" customHeight="1" x14ac:dyDescent="0.2">
      <c r="Q61275" s="92" t="s">
        <v>50</v>
      </c>
      <c r="BF61275" s="101" t="s">
        <v>58</v>
      </c>
      <c r="BK61275" s="98" t="s">
        <v>70</v>
      </c>
    </row>
    <row r="61276" spans="17:63" ht="29.25" customHeight="1" x14ac:dyDescent="0.2">
      <c r="Q61276" s="92" t="s">
        <v>50</v>
      </c>
      <c r="BF61276" s="101" t="s">
        <v>58</v>
      </c>
      <c r="BK61276" s="98" t="s">
        <v>70</v>
      </c>
    </row>
    <row r="61277" spans="17:63" ht="29.25" customHeight="1" x14ac:dyDescent="0.2">
      <c r="Q61277" s="92" t="s">
        <v>50</v>
      </c>
      <c r="BF61277" s="101" t="s">
        <v>58</v>
      </c>
      <c r="BK61277" s="98" t="s">
        <v>70</v>
      </c>
    </row>
    <row r="61278" spans="17:63" ht="29.25" customHeight="1" x14ac:dyDescent="0.2">
      <c r="Q61278" s="92" t="s">
        <v>50</v>
      </c>
      <c r="BF61278" s="101" t="s">
        <v>58</v>
      </c>
      <c r="BK61278" s="98" t="s">
        <v>70</v>
      </c>
    </row>
    <row r="61279" spans="17:63" ht="29.25" customHeight="1" x14ac:dyDescent="0.2">
      <c r="Q61279" s="92" t="s">
        <v>50</v>
      </c>
      <c r="BF61279" s="101" t="s">
        <v>58</v>
      </c>
      <c r="BK61279" s="98" t="s">
        <v>70</v>
      </c>
    </row>
    <row r="61280" spans="17:63" ht="29.25" customHeight="1" x14ac:dyDescent="0.2">
      <c r="Q61280" s="92" t="s">
        <v>50</v>
      </c>
      <c r="BF61280" s="101" t="s">
        <v>58</v>
      </c>
      <c r="BK61280" s="98" t="s">
        <v>70</v>
      </c>
    </row>
    <row r="61281" spans="17:63" ht="29.25" customHeight="1" x14ac:dyDescent="0.2">
      <c r="Q61281" s="92" t="s">
        <v>50</v>
      </c>
      <c r="BF61281" s="101" t="s">
        <v>58</v>
      </c>
      <c r="BK61281" s="98" t="s">
        <v>70</v>
      </c>
    </row>
    <row r="61282" spans="17:63" ht="29.25" customHeight="1" x14ac:dyDescent="0.2">
      <c r="Q61282" s="92" t="s">
        <v>50</v>
      </c>
      <c r="BF61282" s="101" t="s">
        <v>58</v>
      </c>
      <c r="BK61282" s="98" t="s">
        <v>70</v>
      </c>
    </row>
    <row r="61283" spans="17:63" ht="29.25" customHeight="1" x14ac:dyDescent="0.2">
      <c r="Q61283" s="92" t="s">
        <v>50</v>
      </c>
      <c r="BF61283" s="101" t="s">
        <v>58</v>
      </c>
      <c r="BK61283" s="98" t="s">
        <v>70</v>
      </c>
    </row>
    <row r="61284" spans="17:63" ht="29.25" customHeight="1" x14ac:dyDescent="0.2">
      <c r="Q61284" s="92" t="s">
        <v>50</v>
      </c>
      <c r="BF61284" s="101" t="s">
        <v>58</v>
      </c>
      <c r="BK61284" s="98" t="s">
        <v>70</v>
      </c>
    </row>
    <row r="61285" spans="17:63" ht="29.25" customHeight="1" x14ac:dyDescent="0.2">
      <c r="Q61285" s="92" t="s">
        <v>50</v>
      </c>
      <c r="BF61285" s="101" t="s">
        <v>58</v>
      </c>
      <c r="BK61285" s="98" t="s">
        <v>70</v>
      </c>
    </row>
    <row r="61286" spans="17:63" ht="29.25" customHeight="1" x14ac:dyDescent="0.2">
      <c r="Q61286" s="92" t="s">
        <v>50</v>
      </c>
      <c r="BF61286" s="101" t="s">
        <v>58</v>
      </c>
      <c r="BK61286" s="98" t="s">
        <v>70</v>
      </c>
    </row>
    <row r="61287" spans="17:63" ht="29.25" customHeight="1" x14ac:dyDescent="0.2">
      <c r="Q61287" s="92" t="s">
        <v>50</v>
      </c>
      <c r="BF61287" s="101" t="s">
        <v>58</v>
      </c>
      <c r="BK61287" s="98" t="s">
        <v>70</v>
      </c>
    </row>
    <row r="61288" spans="17:63" ht="29.25" customHeight="1" x14ac:dyDescent="0.2">
      <c r="Q61288" s="92" t="s">
        <v>50</v>
      </c>
      <c r="BF61288" s="101" t="s">
        <v>58</v>
      </c>
      <c r="BK61288" s="98" t="s">
        <v>70</v>
      </c>
    </row>
    <row r="61289" spans="17:63" ht="29.25" customHeight="1" x14ac:dyDescent="0.2">
      <c r="Q61289" s="92" t="s">
        <v>50</v>
      </c>
      <c r="BF61289" s="101" t="s">
        <v>58</v>
      </c>
      <c r="BK61289" s="98" t="s">
        <v>70</v>
      </c>
    </row>
    <row r="61290" spans="17:63" ht="29.25" customHeight="1" x14ac:dyDescent="0.2">
      <c r="Q61290" s="92" t="s">
        <v>50</v>
      </c>
      <c r="BF61290" s="101" t="s">
        <v>58</v>
      </c>
      <c r="BK61290" s="98" t="s">
        <v>70</v>
      </c>
    </row>
    <row r="61291" spans="17:63" ht="29.25" customHeight="1" x14ac:dyDescent="0.2">
      <c r="Q61291" s="92" t="s">
        <v>50</v>
      </c>
      <c r="BF61291" s="101" t="s">
        <v>58</v>
      </c>
      <c r="BK61291" s="98" t="s">
        <v>70</v>
      </c>
    </row>
    <row r="61292" spans="17:63" ht="29.25" customHeight="1" x14ac:dyDescent="0.2">
      <c r="Q61292" s="92" t="s">
        <v>50</v>
      </c>
      <c r="BF61292" s="101" t="s">
        <v>58</v>
      </c>
      <c r="BK61292" s="98" t="s">
        <v>70</v>
      </c>
    </row>
    <row r="61293" spans="17:63" ht="29.25" customHeight="1" x14ac:dyDescent="0.2">
      <c r="Q61293" s="92" t="s">
        <v>50</v>
      </c>
      <c r="BF61293" s="101" t="s">
        <v>58</v>
      </c>
      <c r="BK61293" s="98" t="s">
        <v>70</v>
      </c>
    </row>
    <row r="61294" spans="17:63" ht="29.25" customHeight="1" x14ac:dyDescent="0.2">
      <c r="Q61294" s="92" t="s">
        <v>50</v>
      </c>
      <c r="BF61294" s="101" t="s">
        <v>58</v>
      </c>
      <c r="BK61294" s="98" t="s">
        <v>70</v>
      </c>
    </row>
    <row r="61295" spans="17:63" ht="29.25" customHeight="1" x14ac:dyDescent="0.2">
      <c r="Q61295" s="92" t="s">
        <v>50</v>
      </c>
      <c r="BF61295" s="101" t="s">
        <v>58</v>
      </c>
      <c r="BK61295" s="98" t="s">
        <v>70</v>
      </c>
    </row>
    <row r="61296" spans="17:63" ht="29.25" customHeight="1" x14ac:dyDescent="0.2">
      <c r="Q61296" s="92" t="s">
        <v>50</v>
      </c>
      <c r="BF61296" s="101" t="s">
        <v>58</v>
      </c>
      <c r="BK61296" s="98" t="s">
        <v>70</v>
      </c>
    </row>
    <row r="61297" spans="17:63" ht="29.25" customHeight="1" x14ac:dyDescent="0.2">
      <c r="Q61297" s="92" t="s">
        <v>50</v>
      </c>
      <c r="BF61297" s="101" t="s">
        <v>58</v>
      </c>
      <c r="BK61297" s="98" t="s">
        <v>70</v>
      </c>
    </row>
    <row r="61298" spans="17:63" ht="29.25" customHeight="1" x14ac:dyDescent="0.2">
      <c r="Q61298" s="92" t="s">
        <v>50</v>
      </c>
      <c r="BF61298" s="101" t="s">
        <v>58</v>
      </c>
      <c r="BK61298" s="98" t="s">
        <v>70</v>
      </c>
    </row>
    <row r="61299" spans="17:63" ht="29.25" customHeight="1" x14ac:dyDescent="0.2">
      <c r="Q61299" s="92" t="s">
        <v>50</v>
      </c>
      <c r="BF61299" s="101" t="s">
        <v>58</v>
      </c>
      <c r="BK61299" s="98" t="s">
        <v>70</v>
      </c>
    </row>
    <row r="61300" spans="17:63" ht="29.25" customHeight="1" x14ac:dyDescent="0.2">
      <c r="Q61300" s="92" t="s">
        <v>50</v>
      </c>
      <c r="BF61300" s="101" t="s">
        <v>58</v>
      </c>
      <c r="BK61300" s="98" t="s">
        <v>70</v>
      </c>
    </row>
    <row r="61301" spans="17:63" ht="29.25" customHeight="1" x14ac:dyDescent="0.2">
      <c r="Q61301" s="92" t="s">
        <v>50</v>
      </c>
      <c r="BF61301" s="101" t="s">
        <v>58</v>
      </c>
      <c r="BK61301" s="98" t="s">
        <v>70</v>
      </c>
    </row>
    <row r="61302" spans="17:63" ht="29.25" customHeight="1" x14ac:dyDescent="0.2">
      <c r="Q61302" s="92" t="s">
        <v>50</v>
      </c>
      <c r="BF61302" s="101" t="s">
        <v>58</v>
      </c>
      <c r="BK61302" s="98" t="s">
        <v>70</v>
      </c>
    </row>
    <row r="61303" spans="17:63" ht="29.25" customHeight="1" x14ac:dyDescent="0.2">
      <c r="Q61303" s="92" t="s">
        <v>50</v>
      </c>
      <c r="BF61303" s="101" t="s">
        <v>58</v>
      </c>
      <c r="BK61303" s="98" t="s">
        <v>70</v>
      </c>
    </row>
    <row r="61304" spans="17:63" ht="29.25" customHeight="1" x14ac:dyDescent="0.2">
      <c r="Q61304" s="92" t="s">
        <v>50</v>
      </c>
      <c r="BF61304" s="101" t="s">
        <v>58</v>
      </c>
      <c r="BK61304" s="98" t="s">
        <v>70</v>
      </c>
    </row>
    <row r="61305" spans="17:63" ht="29.25" customHeight="1" x14ac:dyDescent="0.2">
      <c r="Q61305" s="92" t="s">
        <v>50</v>
      </c>
      <c r="BF61305" s="101" t="s">
        <v>58</v>
      </c>
      <c r="BK61305" s="98" t="s">
        <v>70</v>
      </c>
    </row>
    <row r="61306" spans="17:63" ht="29.25" customHeight="1" x14ac:dyDescent="0.2">
      <c r="Q61306" s="92" t="s">
        <v>50</v>
      </c>
      <c r="BF61306" s="101" t="s">
        <v>58</v>
      </c>
      <c r="BK61306" s="98" t="s">
        <v>70</v>
      </c>
    </row>
    <row r="61307" spans="17:63" ht="29.25" customHeight="1" x14ac:dyDescent="0.2">
      <c r="Q61307" s="92" t="s">
        <v>50</v>
      </c>
      <c r="BF61307" s="101" t="s">
        <v>58</v>
      </c>
      <c r="BK61307" s="98" t="s">
        <v>70</v>
      </c>
    </row>
    <row r="61308" spans="17:63" ht="29.25" customHeight="1" x14ac:dyDescent="0.2">
      <c r="Q61308" s="92" t="s">
        <v>50</v>
      </c>
      <c r="BF61308" s="101" t="s">
        <v>58</v>
      </c>
      <c r="BK61308" s="98" t="s">
        <v>70</v>
      </c>
    </row>
    <row r="61309" spans="17:63" ht="29.25" customHeight="1" x14ac:dyDescent="0.2">
      <c r="Q61309" s="92" t="s">
        <v>50</v>
      </c>
      <c r="BF61309" s="101" t="s">
        <v>58</v>
      </c>
      <c r="BK61309" s="98" t="s">
        <v>70</v>
      </c>
    </row>
    <row r="61310" spans="17:63" ht="29.25" customHeight="1" x14ac:dyDescent="0.2">
      <c r="Q61310" s="92" t="s">
        <v>50</v>
      </c>
      <c r="BF61310" s="101" t="s">
        <v>58</v>
      </c>
      <c r="BK61310" s="98" t="s">
        <v>70</v>
      </c>
    </row>
    <row r="61311" spans="17:63" ht="29.25" customHeight="1" x14ac:dyDescent="0.2">
      <c r="Q61311" s="92" t="s">
        <v>50</v>
      </c>
      <c r="BF61311" s="101" t="s">
        <v>58</v>
      </c>
      <c r="BK61311" s="98" t="s">
        <v>70</v>
      </c>
    </row>
    <row r="61312" spans="17:63" ht="29.25" customHeight="1" x14ac:dyDescent="0.2">
      <c r="Q61312" s="92" t="s">
        <v>50</v>
      </c>
      <c r="BF61312" s="101" t="s">
        <v>58</v>
      </c>
      <c r="BK61312" s="98" t="s">
        <v>70</v>
      </c>
    </row>
    <row r="61313" spans="17:63" ht="29.25" customHeight="1" x14ac:dyDescent="0.2">
      <c r="Q61313" s="92" t="s">
        <v>50</v>
      </c>
      <c r="BF61313" s="101" t="s">
        <v>58</v>
      </c>
      <c r="BK61313" s="98" t="s">
        <v>70</v>
      </c>
    </row>
    <row r="61314" spans="17:63" ht="29.25" customHeight="1" x14ac:dyDescent="0.2">
      <c r="Q61314" s="92" t="s">
        <v>50</v>
      </c>
      <c r="BF61314" s="101" t="s">
        <v>58</v>
      </c>
      <c r="BK61314" s="98" t="s">
        <v>70</v>
      </c>
    </row>
    <row r="61315" spans="17:63" ht="29.25" customHeight="1" x14ac:dyDescent="0.2">
      <c r="Q61315" s="92" t="s">
        <v>50</v>
      </c>
      <c r="BF61315" s="101" t="s">
        <v>58</v>
      </c>
      <c r="BK61315" s="98" t="s">
        <v>70</v>
      </c>
    </row>
    <row r="61316" spans="17:63" ht="29.25" customHeight="1" x14ac:dyDescent="0.2">
      <c r="Q61316" s="92" t="s">
        <v>50</v>
      </c>
      <c r="BF61316" s="101" t="s">
        <v>58</v>
      </c>
      <c r="BK61316" s="98" t="s">
        <v>70</v>
      </c>
    </row>
    <row r="61317" spans="17:63" ht="29.25" customHeight="1" x14ac:dyDescent="0.2">
      <c r="Q61317" s="92" t="s">
        <v>50</v>
      </c>
      <c r="BF61317" s="101" t="s">
        <v>58</v>
      </c>
      <c r="BK61317" s="98" t="s">
        <v>70</v>
      </c>
    </row>
    <row r="61318" spans="17:63" ht="29.25" customHeight="1" x14ac:dyDescent="0.2">
      <c r="Q61318" s="92" t="s">
        <v>50</v>
      </c>
      <c r="BF61318" s="101" t="s">
        <v>58</v>
      </c>
      <c r="BK61318" s="98" t="s">
        <v>70</v>
      </c>
    </row>
    <row r="61319" spans="17:63" ht="29.25" customHeight="1" x14ac:dyDescent="0.2">
      <c r="Q61319" s="92" t="s">
        <v>50</v>
      </c>
      <c r="BF61319" s="101" t="s">
        <v>58</v>
      </c>
      <c r="BK61319" s="98" t="s">
        <v>70</v>
      </c>
    </row>
    <row r="61320" spans="17:63" ht="29.25" customHeight="1" x14ac:dyDescent="0.2">
      <c r="Q61320" s="92" t="s">
        <v>50</v>
      </c>
      <c r="BF61320" s="101" t="s">
        <v>58</v>
      </c>
      <c r="BK61320" s="98" t="s">
        <v>70</v>
      </c>
    </row>
    <row r="61321" spans="17:63" ht="29.25" customHeight="1" x14ac:dyDescent="0.2">
      <c r="Q61321" s="92" t="s">
        <v>50</v>
      </c>
      <c r="BF61321" s="101" t="s">
        <v>58</v>
      </c>
      <c r="BK61321" s="98" t="s">
        <v>70</v>
      </c>
    </row>
    <row r="61322" spans="17:63" ht="29.25" customHeight="1" x14ac:dyDescent="0.2">
      <c r="Q61322" s="92" t="s">
        <v>50</v>
      </c>
      <c r="BF61322" s="101" t="s">
        <v>58</v>
      </c>
      <c r="BK61322" s="98" t="s">
        <v>70</v>
      </c>
    </row>
    <row r="61323" spans="17:63" ht="29.25" customHeight="1" x14ac:dyDescent="0.2">
      <c r="Q61323" s="92" t="s">
        <v>50</v>
      </c>
      <c r="BF61323" s="101" t="s">
        <v>58</v>
      </c>
      <c r="BK61323" s="98" t="s">
        <v>70</v>
      </c>
    </row>
    <row r="61324" spans="17:63" ht="29.25" customHeight="1" x14ac:dyDescent="0.2">
      <c r="Q61324" s="92" t="s">
        <v>50</v>
      </c>
      <c r="BF61324" s="101" t="s">
        <v>58</v>
      </c>
      <c r="BK61324" s="98" t="s">
        <v>70</v>
      </c>
    </row>
    <row r="61325" spans="17:63" ht="29.25" customHeight="1" x14ac:dyDescent="0.2">
      <c r="Q61325" s="92" t="s">
        <v>50</v>
      </c>
      <c r="BF61325" s="101" t="s">
        <v>58</v>
      </c>
      <c r="BK61325" s="98" t="s">
        <v>70</v>
      </c>
    </row>
    <row r="61326" spans="17:63" ht="29.25" customHeight="1" x14ac:dyDescent="0.2">
      <c r="Q61326" s="92" t="s">
        <v>50</v>
      </c>
      <c r="BF61326" s="101" t="s">
        <v>58</v>
      </c>
      <c r="BK61326" s="98" t="s">
        <v>70</v>
      </c>
    </row>
    <row r="61327" spans="17:63" ht="29.25" customHeight="1" x14ac:dyDescent="0.2">
      <c r="Q61327" s="92" t="s">
        <v>50</v>
      </c>
      <c r="BF61327" s="101" t="s">
        <v>58</v>
      </c>
      <c r="BK61327" s="98" t="s">
        <v>70</v>
      </c>
    </row>
    <row r="61328" spans="17:63" ht="29.25" customHeight="1" x14ac:dyDescent="0.2">
      <c r="Q61328" s="92" t="s">
        <v>50</v>
      </c>
      <c r="BF61328" s="101" t="s">
        <v>58</v>
      </c>
      <c r="BK61328" s="98" t="s">
        <v>70</v>
      </c>
    </row>
    <row r="61329" spans="17:63" ht="29.25" customHeight="1" x14ac:dyDescent="0.2">
      <c r="Q61329" s="92" t="s">
        <v>50</v>
      </c>
      <c r="BF61329" s="101" t="s">
        <v>58</v>
      </c>
      <c r="BK61329" s="98" t="s">
        <v>70</v>
      </c>
    </row>
    <row r="61330" spans="17:63" ht="29.25" customHeight="1" x14ac:dyDescent="0.2">
      <c r="Q61330" s="92" t="s">
        <v>50</v>
      </c>
      <c r="BF61330" s="101" t="s">
        <v>58</v>
      </c>
      <c r="BK61330" s="98" t="s">
        <v>70</v>
      </c>
    </row>
    <row r="61331" spans="17:63" ht="29.25" customHeight="1" x14ac:dyDescent="0.2">
      <c r="Q61331" s="92" t="s">
        <v>50</v>
      </c>
      <c r="BF61331" s="101" t="s">
        <v>58</v>
      </c>
      <c r="BK61331" s="98" t="s">
        <v>70</v>
      </c>
    </row>
    <row r="61332" spans="17:63" ht="29.25" customHeight="1" x14ac:dyDescent="0.2">
      <c r="Q61332" s="92" t="s">
        <v>50</v>
      </c>
      <c r="BF61332" s="101" t="s">
        <v>58</v>
      </c>
      <c r="BK61332" s="98" t="s">
        <v>70</v>
      </c>
    </row>
    <row r="61333" spans="17:63" ht="29.25" customHeight="1" x14ac:dyDescent="0.2">
      <c r="Q61333" s="92" t="s">
        <v>50</v>
      </c>
      <c r="BF61333" s="101" t="s">
        <v>58</v>
      </c>
      <c r="BK61333" s="98" t="s">
        <v>70</v>
      </c>
    </row>
    <row r="61334" spans="17:63" ht="29.25" customHeight="1" x14ac:dyDescent="0.2">
      <c r="Q61334" s="92" t="s">
        <v>50</v>
      </c>
      <c r="BF61334" s="101" t="s">
        <v>58</v>
      </c>
      <c r="BK61334" s="98" t="s">
        <v>70</v>
      </c>
    </row>
    <row r="61335" spans="17:63" ht="29.25" customHeight="1" x14ac:dyDescent="0.2">
      <c r="Q61335" s="92" t="s">
        <v>50</v>
      </c>
      <c r="BF61335" s="101" t="s">
        <v>58</v>
      </c>
      <c r="BK61335" s="98" t="s">
        <v>70</v>
      </c>
    </row>
    <row r="61336" spans="17:63" ht="29.25" customHeight="1" x14ac:dyDescent="0.2">
      <c r="Q61336" s="92" t="s">
        <v>50</v>
      </c>
      <c r="BF61336" s="101" t="s">
        <v>58</v>
      </c>
      <c r="BK61336" s="98" t="s">
        <v>70</v>
      </c>
    </row>
    <row r="61337" spans="17:63" ht="29.25" customHeight="1" x14ac:dyDescent="0.2">
      <c r="Q61337" s="92" t="s">
        <v>50</v>
      </c>
      <c r="BF61337" s="101" t="s">
        <v>58</v>
      </c>
      <c r="BK61337" s="98" t="s">
        <v>70</v>
      </c>
    </row>
    <row r="61338" spans="17:63" ht="29.25" customHeight="1" x14ac:dyDescent="0.2">
      <c r="Q61338" s="92" t="s">
        <v>50</v>
      </c>
      <c r="BF61338" s="101" t="s">
        <v>58</v>
      </c>
      <c r="BK61338" s="98" t="s">
        <v>70</v>
      </c>
    </row>
    <row r="61339" spans="17:63" ht="29.25" customHeight="1" x14ac:dyDescent="0.2">
      <c r="Q61339" s="92" t="s">
        <v>50</v>
      </c>
      <c r="BF61339" s="101" t="s">
        <v>58</v>
      </c>
      <c r="BK61339" s="98" t="s">
        <v>70</v>
      </c>
    </row>
    <row r="61340" spans="17:63" ht="29.25" customHeight="1" x14ac:dyDescent="0.2">
      <c r="Q61340" s="92" t="s">
        <v>50</v>
      </c>
      <c r="BF61340" s="101" t="s">
        <v>58</v>
      </c>
      <c r="BK61340" s="98" t="s">
        <v>70</v>
      </c>
    </row>
    <row r="61341" spans="17:63" ht="29.25" customHeight="1" x14ac:dyDescent="0.2">
      <c r="Q61341" s="92" t="s">
        <v>50</v>
      </c>
      <c r="BF61341" s="101" t="s">
        <v>58</v>
      </c>
      <c r="BK61341" s="98" t="s">
        <v>70</v>
      </c>
    </row>
    <row r="61342" spans="17:63" ht="29.25" customHeight="1" x14ac:dyDescent="0.2">
      <c r="Q61342" s="92" t="s">
        <v>50</v>
      </c>
      <c r="BF61342" s="101" t="s">
        <v>58</v>
      </c>
      <c r="BK61342" s="98" t="s">
        <v>70</v>
      </c>
    </row>
    <row r="61343" spans="17:63" ht="29.25" customHeight="1" x14ac:dyDescent="0.2">
      <c r="Q61343" s="92" t="s">
        <v>50</v>
      </c>
      <c r="BF61343" s="101" t="s">
        <v>58</v>
      </c>
      <c r="BK61343" s="98" t="s">
        <v>70</v>
      </c>
    </row>
    <row r="61344" spans="17:63" ht="29.25" customHeight="1" x14ac:dyDescent="0.2">
      <c r="Q61344" s="92" t="s">
        <v>50</v>
      </c>
      <c r="BF61344" s="101" t="s">
        <v>58</v>
      </c>
      <c r="BK61344" s="98" t="s">
        <v>70</v>
      </c>
    </row>
    <row r="61345" spans="17:63" ht="29.25" customHeight="1" x14ac:dyDescent="0.2">
      <c r="Q61345" s="92" t="s">
        <v>50</v>
      </c>
      <c r="BF61345" s="101" t="s">
        <v>58</v>
      </c>
      <c r="BK61345" s="98" t="s">
        <v>70</v>
      </c>
    </row>
    <row r="61346" spans="17:63" ht="29.25" customHeight="1" x14ac:dyDescent="0.2">
      <c r="Q61346" s="92" t="s">
        <v>50</v>
      </c>
      <c r="BF61346" s="101" t="s">
        <v>58</v>
      </c>
      <c r="BK61346" s="98" t="s">
        <v>70</v>
      </c>
    </row>
    <row r="61347" spans="17:63" ht="29.25" customHeight="1" x14ac:dyDescent="0.2">
      <c r="Q61347" s="92" t="s">
        <v>50</v>
      </c>
      <c r="BF61347" s="101" t="s">
        <v>58</v>
      </c>
      <c r="BK61347" s="98" t="s">
        <v>70</v>
      </c>
    </row>
    <row r="61348" spans="17:63" ht="29.25" customHeight="1" x14ac:dyDescent="0.2">
      <c r="Q61348" s="92" t="s">
        <v>50</v>
      </c>
      <c r="BF61348" s="101" t="s">
        <v>58</v>
      </c>
      <c r="BK61348" s="98" t="s">
        <v>70</v>
      </c>
    </row>
    <row r="61349" spans="17:63" ht="29.25" customHeight="1" x14ac:dyDescent="0.2">
      <c r="Q61349" s="92" t="s">
        <v>50</v>
      </c>
      <c r="BF61349" s="101" t="s">
        <v>58</v>
      </c>
      <c r="BK61349" s="98" t="s">
        <v>70</v>
      </c>
    </row>
    <row r="61350" spans="17:63" ht="29.25" customHeight="1" x14ac:dyDescent="0.2">
      <c r="Q61350" s="92" t="s">
        <v>50</v>
      </c>
      <c r="BF61350" s="101" t="s">
        <v>58</v>
      </c>
      <c r="BK61350" s="98" t="s">
        <v>70</v>
      </c>
    </row>
    <row r="61351" spans="17:63" ht="29.25" customHeight="1" x14ac:dyDescent="0.2">
      <c r="Q61351" s="92" t="s">
        <v>50</v>
      </c>
      <c r="BF61351" s="101" t="s">
        <v>58</v>
      </c>
      <c r="BK61351" s="98" t="s">
        <v>70</v>
      </c>
    </row>
    <row r="61352" spans="17:63" ht="29.25" customHeight="1" x14ac:dyDescent="0.2">
      <c r="Q61352" s="92" t="s">
        <v>50</v>
      </c>
      <c r="BF61352" s="101" t="s">
        <v>58</v>
      </c>
      <c r="BK61352" s="98" t="s">
        <v>70</v>
      </c>
    </row>
    <row r="61353" spans="17:63" ht="29.25" customHeight="1" x14ac:dyDescent="0.2">
      <c r="Q61353" s="92" t="s">
        <v>50</v>
      </c>
      <c r="BF61353" s="101" t="s">
        <v>58</v>
      </c>
      <c r="BK61353" s="98" t="s">
        <v>70</v>
      </c>
    </row>
    <row r="61354" spans="17:63" ht="29.25" customHeight="1" x14ac:dyDescent="0.2">
      <c r="Q61354" s="92" t="s">
        <v>50</v>
      </c>
      <c r="BF61354" s="101" t="s">
        <v>58</v>
      </c>
      <c r="BK61354" s="98" t="s">
        <v>70</v>
      </c>
    </row>
    <row r="61355" spans="17:63" ht="29.25" customHeight="1" x14ac:dyDescent="0.2">
      <c r="Q61355" s="92" t="s">
        <v>50</v>
      </c>
      <c r="BF61355" s="101" t="s">
        <v>58</v>
      </c>
      <c r="BK61355" s="98" t="s">
        <v>70</v>
      </c>
    </row>
    <row r="61356" spans="17:63" ht="29.25" customHeight="1" x14ac:dyDescent="0.2">
      <c r="Q61356" s="92" t="s">
        <v>50</v>
      </c>
      <c r="BF61356" s="101" t="s">
        <v>58</v>
      </c>
      <c r="BK61356" s="98" t="s">
        <v>70</v>
      </c>
    </row>
    <row r="61357" spans="17:63" ht="29.25" customHeight="1" x14ac:dyDescent="0.2">
      <c r="Q61357" s="92" t="s">
        <v>50</v>
      </c>
      <c r="BF61357" s="101" t="s">
        <v>58</v>
      </c>
      <c r="BK61357" s="98" t="s">
        <v>70</v>
      </c>
    </row>
    <row r="61358" spans="17:63" ht="29.25" customHeight="1" x14ac:dyDescent="0.2">
      <c r="Q61358" s="92" t="s">
        <v>50</v>
      </c>
      <c r="BF61358" s="101" t="s">
        <v>58</v>
      </c>
      <c r="BK61358" s="98" t="s">
        <v>70</v>
      </c>
    </row>
    <row r="61359" spans="17:63" ht="29.25" customHeight="1" x14ac:dyDescent="0.2">
      <c r="Q61359" s="92" t="s">
        <v>50</v>
      </c>
      <c r="BF61359" s="101" t="s">
        <v>58</v>
      </c>
      <c r="BK61359" s="98" t="s">
        <v>70</v>
      </c>
    </row>
    <row r="61360" spans="17:63" ht="29.25" customHeight="1" x14ac:dyDescent="0.2">
      <c r="Q61360" s="92" t="s">
        <v>50</v>
      </c>
      <c r="BF61360" s="101" t="s">
        <v>58</v>
      </c>
      <c r="BK61360" s="98" t="s">
        <v>70</v>
      </c>
    </row>
    <row r="61361" spans="17:63" ht="29.25" customHeight="1" x14ac:dyDescent="0.2">
      <c r="Q61361" s="92" t="s">
        <v>50</v>
      </c>
      <c r="BF61361" s="101" t="s">
        <v>58</v>
      </c>
      <c r="BK61361" s="98" t="s">
        <v>70</v>
      </c>
    </row>
    <row r="61362" spans="17:63" ht="29.25" customHeight="1" x14ac:dyDescent="0.2">
      <c r="Q61362" s="92" t="s">
        <v>50</v>
      </c>
      <c r="BF61362" s="101" t="s">
        <v>58</v>
      </c>
      <c r="BK61362" s="98" t="s">
        <v>70</v>
      </c>
    </row>
    <row r="61363" spans="17:63" ht="29.25" customHeight="1" x14ac:dyDescent="0.2">
      <c r="Q61363" s="92" t="s">
        <v>50</v>
      </c>
      <c r="BF61363" s="101" t="s">
        <v>58</v>
      </c>
      <c r="BK61363" s="98" t="s">
        <v>70</v>
      </c>
    </row>
    <row r="61364" spans="17:63" ht="29.25" customHeight="1" x14ac:dyDescent="0.2">
      <c r="Q61364" s="92" t="s">
        <v>50</v>
      </c>
      <c r="BF61364" s="101" t="s">
        <v>58</v>
      </c>
      <c r="BK61364" s="98" t="s">
        <v>70</v>
      </c>
    </row>
    <row r="61365" spans="17:63" ht="29.25" customHeight="1" x14ac:dyDescent="0.2">
      <c r="Q61365" s="92" t="s">
        <v>50</v>
      </c>
      <c r="BF61365" s="101" t="s">
        <v>58</v>
      </c>
      <c r="BK61365" s="98" t="s">
        <v>70</v>
      </c>
    </row>
    <row r="61366" spans="17:63" ht="29.25" customHeight="1" x14ac:dyDescent="0.2">
      <c r="Q61366" s="92" t="s">
        <v>50</v>
      </c>
      <c r="BF61366" s="101" t="s">
        <v>58</v>
      </c>
      <c r="BK61366" s="98" t="s">
        <v>70</v>
      </c>
    </row>
    <row r="61367" spans="17:63" ht="29.25" customHeight="1" x14ac:dyDescent="0.2">
      <c r="Q61367" s="92" t="s">
        <v>50</v>
      </c>
      <c r="BF61367" s="101" t="s">
        <v>58</v>
      </c>
      <c r="BK61367" s="98" t="s">
        <v>70</v>
      </c>
    </row>
    <row r="61368" spans="17:63" ht="29.25" customHeight="1" x14ac:dyDescent="0.2">
      <c r="Q61368" s="92" t="s">
        <v>50</v>
      </c>
      <c r="BF61368" s="101" t="s">
        <v>58</v>
      </c>
      <c r="BK61368" s="98" t="s">
        <v>70</v>
      </c>
    </row>
    <row r="61369" spans="17:63" ht="29.25" customHeight="1" x14ac:dyDescent="0.2">
      <c r="Q61369" s="92" t="s">
        <v>50</v>
      </c>
      <c r="BF61369" s="101" t="s">
        <v>58</v>
      </c>
      <c r="BK61369" s="98" t="s">
        <v>70</v>
      </c>
    </row>
    <row r="61370" spans="17:63" ht="29.25" customHeight="1" x14ac:dyDescent="0.2">
      <c r="Q61370" s="92" t="s">
        <v>50</v>
      </c>
      <c r="BF61370" s="101" t="s">
        <v>58</v>
      </c>
      <c r="BK61370" s="98" t="s">
        <v>70</v>
      </c>
    </row>
    <row r="61371" spans="17:63" ht="29.25" customHeight="1" x14ac:dyDescent="0.2">
      <c r="Q61371" s="92" t="s">
        <v>50</v>
      </c>
      <c r="BF61371" s="101" t="s">
        <v>58</v>
      </c>
      <c r="BK61371" s="98" t="s">
        <v>70</v>
      </c>
    </row>
    <row r="61372" spans="17:63" ht="29.25" customHeight="1" x14ac:dyDescent="0.2">
      <c r="Q61372" s="92" t="s">
        <v>50</v>
      </c>
      <c r="BF61372" s="101" t="s">
        <v>58</v>
      </c>
      <c r="BK61372" s="98" t="s">
        <v>70</v>
      </c>
    </row>
    <row r="61373" spans="17:63" ht="29.25" customHeight="1" x14ac:dyDescent="0.2">
      <c r="Q61373" s="92" t="s">
        <v>50</v>
      </c>
      <c r="BF61373" s="101" t="s">
        <v>58</v>
      </c>
      <c r="BK61373" s="98" t="s">
        <v>70</v>
      </c>
    </row>
    <row r="61374" spans="17:63" ht="29.25" customHeight="1" x14ac:dyDescent="0.2">
      <c r="Q61374" s="92" t="s">
        <v>50</v>
      </c>
      <c r="BF61374" s="101" t="s">
        <v>58</v>
      </c>
      <c r="BK61374" s="98" t="s">
        <v>70</v>
      </c>
    </row>
    <row r="61375" spans="17:63" ht="29.25" customHeight="1" x14ac:dyDescent="0.2">
      <c r="Q61375" s="92" t="s">
        <v>50</v>
      </c>
      <c r="BF61375" s="101" t="s">
        <v>58</v>
      </c>
      <c r="BK61375" s="98" t="s">
        <v>70</v>
      </c>
    </row>
    <row r="61376" spans="17:63" ht="29.25" customHeight="1" x14ac:dyDescent="0.2">
      <c r="Q61376" s="92" t="s">
        <v>50</v>
      </c>
      <c r="BF61376" s="101" t="s">
        <v>58</v>
      </c>
      <c r="BK61376" s="98" t="s">
        <v>70</v>
      </c>
    </row>
    <row r="61377" spans="17:63" ht="29.25" customHeight="1" x14ac:dyDescent="0.2">
      <c r="Q61377" s="92" t="s">
        <v>50</v>
      </c>
      <c r="BF61377" s="101" t="s">
        <v>58</v>
      </c>
      <c r="BK61377" s="98" t="s">
        <v>70</v>
      </c>
    </row>
    <row r="61378" spans="17:63" ht="29.25" customHeight="1" x14ac:dyDescent="0.2">
      <c r="Q61378" s="92" t="s">
        <v>50</v>
      </c>
      <c r="BF61378" s="101" t="s">
        <v>58</v>
      </c>
      <c r="BK61378" s="98" t="s">
        <v>70</v>
      </c>
    </row>
    <row r="61379" spans="17:63" ht="29.25" customHeight="1" x14ac:dyDescent="0.2">
      <c r="Q61379" s="92" t="s">
        <v>50</v>
      </c>
      <c r="BF61379" s="101" t="s">
        <v>58</v>
      </c>
      <c r="BK61379" s="98" t="s">
        <v>70</v>
      </c>
    </row>
    <row r="61380" spans="17:63" ht="29.25" customHeight="1" x14ac:dyDescent="0.2">
      <c r="Q61380" s="92" t="s">
        <v>50</v>
      </c>
      <c r="BF61380" s="101" t="s">
        <v>58</v>
      </c>
      <c r="BK61380" s="98" t="s">
        <v>70</v>
      </c>
    </row>
    <row r="61381" spans="17:63" ht="29.25" customHeight="1" x14ac:dyDescent="0.2">
      <c r="Q61381" s="92" t="s">
        <v>50</v>
      </c>
      <c r="BF61381" s="101" t="s">
        <v>58</v>
      </c>
      <c r="BK61381" s="98" t="s">
        <v>70</v>
      </c>
    </row>
    <row r="61382" spans="17:63" ht="29.25" customHeight="1" x14ac:dyDescent="0.2">
      <c r="Q61382" s="92" t="s">
        <v>50</v>
      </c>
      <c r="BF61382" s="101" t="s">
        <v>58</v>
      </c>
      <c r="BK61382" s="98" t="s">
        <v>70</v>
      </c>
    </row>
    <row r="61383" spans="17:63" ht="29.25" customHeight="1" x14ac:dyDescent="0.2">
      <c r="Q61383" s="92" t="s">
        <v>50</v>
      </c>
      <c r="BF61383" s="101" t="s">
        <v>58</v>
      </c>
      <c r="BK61383" s="98" t="s">
        <v>70</v>
      </c>
    </row>
    <row r="61384" spans="17:63" ht="29.25" customHeight="1" x14ac:dyDescent="0.2">
      <c r="Q61384" s="92" t="s">
        <v>50</v>
      </c>
      <c r="BF61384" s="101" t="s">
        <v>58</v>
      </c>
      <c r="BK61384" s="98" t="s">
        <v>70</v>
      </c>
    </row>
    <row r="61385" spans="17:63" ht="29.25" customHeight="1" x14ac:dyDescent="0.2">
      <c r="Q61385" s="92" t="s">
        <v>50</v>
      </c>
      <c r="BF61385" s="101" t="s">
        <v>58</v>
      </c>
      <c r="BK61385" s="98" t="s">
        <v>70</v>
      </c>
    </row>
    <row r="61386" spans="17:63" ht="29.25" customHeight="1" x14ac:dyDescent="0.2">
      <c r="Q61386" s="92" t="s">
        <v>50</v>
      </c>
      <c r="BF61386" s="101" t="s">
        <v>58</v>
      </c>
      <c r="BK61386" s="98" t="s">
        <v>70</v>
      </c>
    </row>
    <row r="61387" spans="17:63" ht="29.25" customHeight="1" x14ac:dyDescent="0.2">
      <c r="Q61387" s="92" t="s">
        <v>50</v>
      </c>
      <c r="BF61387" s="101" t="s">
        <v>58</v>
      </c>
      <c r="BK61387" s="98" t="s">
        <v>70</v>
      </c>
    </row>
    <row r="61388" spans="17:63" ht="29.25" customHeight="1" x14ac:dyDescent="0.2">
      <c r="Q61388" s="92" t="s">
        <v>50</v>
      </c>
      <c r="BF61388" s="101" t="s">
        <v>58</v>
      </c>
      <c r="BK61388" s="98" t="s">
        <v>70</v>
      </c>
    </row>
    <row r="61389" spans="17:63" ht="29.25" customHeight="1" x14ac:dyDescent="0.2">
      <c r="Q61389" s="92" t="s">
        <v>50</v>
      </c>
      <c r="BF61389" s="101" t="s">
        <v>58</v>
      </c>
      <c r="BK61389" s="98" t="s">
        <v>70</v>
      </c>
    </row>
    <row r="61390" spans="17:63" ht="29.25" customHeight="1" x14ac:dyDescent="0.2">
      <c r="Q61390" s="92" t="s">
        <v>50</v>
      </c>
      <c r="BF61390" s="101" t="s">
        <v>58</v>
      </c>
      <c r="BK61390" s="98" t="s">
        <v>70</v>
      </c>
    </row>
    <row r="61391" spans="17:63" ht="29.25" customHeight="1" x14ac:dyDescent="0.2">
      <c r="Q61391" s="92" t="s">
        <v>50</v>
      </c>
      <c r="BF61391" s="101" t="s">
        <v>58</v>
      </c>
      <c r="BK61391" s="98" t="s">
        <v>70</v>
      </c>
    </row>
    <row r="61392" spans="17:63" ht="29.25" customHeight="1" x14ac:dyDescent="0.2">
      <c r="Q61392" s="92" t="s">
        <v>50</v>
      </c>
      <c r="BF61392" s="101" t="s">
        <v>58</v>
      </c>
      <c r="BK61392" s="98" t="s">
        <v>70</v>
      </c>
    </row>
    <row r="61393" spans="17:63" ht="29.25" customHeight="1" x14ac:dyDescent="0.2">
      <c r="Q61393" s="92" t="s">
        <v>50</v>
      </c>
      <c r="BF61393" s="101" t="s">
        <v>58</v>
      </c>
      <c r="BK61393" s="98" t="s">
        <v>70</v>
      </c>
    </row>
    <row r="61394" spans="17:63" ht="29.25" customHeight="1" x14ac:dyDescent="0.2">
      <c r="Q61394" s="92" t="s">
        <v>50</v>
      </c>
      <c r="BF61394" s="101" t="s">
        <v>58</v>
      </c>
      <c r="BK61394" s="98" t="s">
        <v>70</v>
      </c>
    </row>
    <row r="61395" spans="17:63" ht="29.25" customHeight="1" x14ac:dyDescent="0.2">
      <c r="Q61395" s="92" t="s">
        <v>50</v>
      </c>
      <c r="BF61395" s="101" t="s">
        <v>58</v>
      </c>
      <c r="BK61395" s="98" t="s">
        <v>70</v>
      </c>
    </row>
    <row r="61396" spans="17:63" ht="29.25" customHeight="1" x14ac:dyDescent="0.2">
      <c r="Q61396" s="92" t="s">
        <v>50</v>
      </c>
      <c r="BF61396" s="101" t="s">
        <v>58</v>
      </c>
      <c r="BK61396" s="98" t="s">
        <v>70</v>
      </c>
    </row>
    <row r="61397" spans="17:63" ht="29.25" customHeight="1" x14ac:dyDescent="0.2">
      <c r="Q61397" s="92" t="s">
        <v>50</v>
      </c>
      <c r="BF61397" s="101" t="s">
        <v>58</v>
      </c>
      <c r="BK61397" s="98" t="s">
        <v>70</v>
      </c>
    </row>
    <row r="61398" spans="17:63" ht="29.25" customHeight="1" x14ac:dyDescent="0.2">
      <c r="Q61398" s="92" t="s">
        <v>50</v>
      </c>
      <c r="BF61398" s="101" t="s">
        <v>58</v>
      </c>
      <c r="BK61398" s="98" t="s">
        <v>70</v>
      </c>
    </row>
    <row r="61399" spans="17:63" ht="29.25" customHeight="1" x14ac:dyDescent="0.2">
      <c r="Q61399" s="92" t="s">
        <v>50</v>
      </c>
      <c r="BF61399" s="101" t="s">
        <v>58</v>
      </c>
      <c r="BK61399" s="98" t="s">
        <v>70</v>
      </c>
    </row>
    <row r="61400" spans="17:63" ht="29.25" customHeight="1" x14ac:dyDescent="0.2">
      <c r="Q61400" s="92" t="s">
        <v>50</v>
      </c>
      <c r="BF61400" s="101" t="s">
        <v>58</v>
      </c>
      <c r="BK61400" s="98" t="s">
        <v>70</v>
      </c>
    </row>
    <row r="61401" spans="17:63" ht="29.25" customHeight="1" x14ac:dyDescent="0.2">
      <c r="Q61401" s="92" t="s">
        <v>50</v>
      </c>
      <c r="BF61401" s="101" t="s">
        <v>58</v>
      </c>
      <c r="BK61401" s="98" t="s">
        <v>70</v>
      </c>
    </row>
    <row r="61402" spans="17:63" ht="29.25" customHeight="1" x14ac:dyDescent="0.2">
      <c r="Q61402" s="92" t="s">
        <v>50</v>
      </c>
      <c r="BF61402" s="101" t="s">
        <v>58</v>
      </c>
      <c r="BK61402" s="98" t="s">
        <v>70</v>
      </c>
    </row>
    <row r="61403" spans="17:63" ht="29.25" customHeight="1" x14ac:dyDescent="0.2">
      <c r="Q61403" s="92" t="s">
        <v>50</v>
      </c>
      <c r="BF61403" s="101" t="s">
        <v>58</v>
      </c>
      <c r="BK61403" s="98" t="s">
        <v>70</v>
      </c>
    </row>
    <row r="61404" spans="17:63" ht="29.25" customHeight="1" x14ac:dyDescent="0.2">
      <c r="Q61404" s="92" t="s">
        <v>50</v>
      </c>
      <c r="BF61404" s="101" t="s">
        <v>58</v>
      </c>
      <c r="BK61404" s="98" t="s">
        <v>70</v>
      </c>
    </row>
    <row r="61405" spans="17:63" ht="29.25" customHeight="1" x14ac:dyDescent="0.2">
      <c r="Q61405" s="92" t="s">
        <v>50</v>
      </c>
      <c r="BF61405" s="101" t="s">
        <v>58</v>
      </c>
      <c r="BK61405" s="98" t="s">
        <v>70</v>
      </c>
    </row>
    <row r="61406" spans="17:63" ht="29.25" customHeight="1" x14ac:dyDescent="0.2">
      <c r="Q61406" s="92" t="s">
        <v>50</v>
      </c>
      <c r="BF61406" s="101" t="s">
        <v>58</v>
      </c>
      <c r="BK61406" s="98" t="s">
        <v>70</v>
      </c>
    </row>
    <row r="61407" spans="17:63" ht="29.25" customHeight="1" x14ac:dyDescent="0.2">
      <c r="Q61407" s="92" t="s">
        <v>50</v>
      </c>
      <c r="BF61407" s="101" t="s">
        <v>58</v>
      </c>
      <c r="BK61407" s="98" t="s">
        <v>70</v>
      </c>
    </row>
    <row r="61408" spans="17:63" ht="29.25" customHeight="1" x14ac:dyDescent="0.2">
      <c r="Q61408" s="92" t="s">
        <v>50</v>
      </c>
      <c r="BF61408" s="101" t="s">
        <v>58</v>
      </c>
      <c r="BK61408" s="98" t="s">
        <v>70</v>
      </c>
    </row>
    <row r="61409" spans="17:63" ht="29.25" customHeight="1" x14ac:dyDescent="0.2">
      <c r="Q61409" s="92" t="s">
        <v>50</v>
      </c>
      <c r="BF61409" s="101" t="s">
        <v>58</v>
      </c>
      <c r="BK61409" s="98" t="s">
        <v>70</v>
      </c>
    </row>
    <row r="61410" spans="17:63" ht="29.25" customHeight="1" x14ac:dyDescent="0.2">
      <c r="Q61410" s="92" t="s">
        <v>50</v>
      </c>
      <c r="BF61410" s="101" t="s">
        <v>58</v>
      </c>
      <c r="BK61410" s="98" t="s">
        <v>70</v>
      </c>
    </row>
    <row r="61411" spans="17:63" ht="29.25" customHeight="1" x14ac:dyDescent="0.2">
      <c r="Q61411" s="92" t="s">
        <v>50</v>
      </c>
      <c r="BF61411" s="101" t="s">
        <v>58</v>
      </c>
      <c r="BK61411" s="98" t="s">
        <v>70</v>
      </c>
    </row>
    <row r="61412" spans="17:63" ht="29.25" customHeight="1" x14ac:dyDescent="0.2">
      <c r="Q61412" s="92" t="s">
        <v>50</v>
      </c>
      <c r="BF61412" s="101" t="s">
        <v>58</v>
      </c>
      <c r="BK61412" s="98" t="s">
        <v>70</v>
      </c>
    </row>
    <row r="61413" spans="17:63" ht="29.25" customHeight="1" x14ac:dyDescent="0.2">
      <c r="Q61413" s="92" t="s">
        <v>50</v>
      </c>
      <c r="BF61413" s="101" t="s">
        <v>58</v>
      </c>
      <c r="BK61413" s="98" t="s">
        <v>70</v>
      </c>
    </row>
    <row r="61414" spans="17:63" ht="29.25" customHeight="1" x14ac:dyDescent="0.2">
      <c r="Q61414" s="92" t="s">
        <v>50</v>
      </c>
      <c r="BF61414" s="101" t="s">
        <v>58</v>
      </c>
      <c r="BK61414" s="98" t="s">
        <v>70</v>
      </c>
    </row>
    <row r="61415" spans="17:63" ht="29.25" customHeight="1" x14ac:dyDescent="0.2">
      <c r="Q61415" s="92" t="s">
        <v>50</v>
      </c>
      <c r="BF61415" s="101" t="s">
        <v>58</v>
      </c>
      <c r="BK61415" s="98" t="s">
        <v>70</v>
      </c>
    </row>
    <row r="61416" spans="17:63" ht="29.25" customHeight="1" x14ac:dyDescent="0.2">
      <c r="Q61416" s="92" t="s">
        <v>50</v>
      </c>
      <c r="BF61416" s="101" t="s">
        <v>58</v>
      </c>
      <c r="BK61416" s="98" t="s">
        <v>70</v>
      </c>
    </row>
    <row r="61417" spans="17:63" ht="29.25" customHeight="1" x14ac:dyDescent="0.2">
      <c r="Q61417" s="92" t="s">
        <v>50</v>
      </c>
      <c r="BF61417" s="101" t="s">
        <v>58</v>
      </c>
      <c r="BK61417" s="98" t="s">
        <v>70</v>
      </c>
    </row>
    <row r="61418" spans="17:63" ht="29.25" customHeight="1" x14ac:dyDescent="0.2">
      <c r="Q61418" s="92" t="s">
        <v>50</v>
      </c>
      <c r="BF61418" s="101" t="s">
        <v>58</v>
      </c>
      <c r="BK61418" s="98" t="s">
        <v>70</v>
      </c>
    </row>
    <row r="61419" spans="17:63" ht="29.25" customHeight="1" x14ac:dyDescent="0.2">
      <c r="Q61419" s="92" t="s">
        <v>50</v>
      </c>
      <c r="BF61419" s="101" t="s">
        <v>58</v>
      </c>
      <c r="BK61419" s="98" t="s">
        <v>70</v>
      </c>
    </row>
    <row r="61420" spans="17:63" ht="29.25" customHeight="1" x14ac:dyDescent="0.2">
      <c r="Q61420" s="92" t="s">
        <v>50</v>
      </c>
      <c r="BF61420" s="101" t="s">
        <v>58</v>
      </c>
      <c r="BK61420" s="98" t="s">
        <v>70</v>
      </c>
    </row>
    <row r="61421" spans="17:63" ht="29.25" customHeight="1" x14ac:dyDescent="0.2">
      <c r="Q61421" s="92" t="s">
        <v>50</v>
      </c>
      <c r="BF61421" s="101" t="s">
        <v>58</v>
      </c>
      <c r="BK61421" s="98" t="s">
        <v>70</v>
      </c>
    </row>
    <row r="61422" spans="17:63" ht="29.25" customHeight="1" x14ac:dyDescent="0.2">
      <c r="Q61422" s="92" t="s">
        <v>50</v>
      </c>
      <c r="BF61422" s="101" t="s">
        <v>58</v>
      </c>
      <c r="BK61422" s="98" t="s">
        <v>70</v>
      </c>
    </row>
    <row r="61423" spans="17:63" ht="29.25" customHeight="1" x14ac:dyDescent="0.2">
      <c r="Q61423" s="92" t="s">
        <v>50</v>
      </c>
      <c r="BF61423" s="101" t="s">
        <v>58</v>
      </c>
      <c r="BK61423" s="98" t="s">
        <v>70</v>
      </c>
    </row>
    <row r="61424" spans="17:63" ht="29.25" customHeight="1" x14ac:dyDescent="0.2">
      <c r="Q61424" s="92" t="s">
        <v>50</v>
      </c>
      <c r="BF61424" s="101" t="s">
        <v>58</v>
      </c>
      <c r="BK61424" s="98" t="s">
        <v>70</v>
      </c>
    </row>
    <row r="61425" spans="17:63" ht="29.25" customHeight="1" x14ac:dyDescent="0.2">
      <c r="Q61425" s="92" t="s">
        <v>50</v>
      </c>
      <c r="BF61425" s="101" t="s">
        <v>58</v>
      </c>
      <c r="BK61425" s="98" t="s">
        <v>70</v>
      </c>
    </row>
    <row r="61426" spans="17:63" ht="29.25" customHeight="1" x14ac:dyDescent="0.2">
      <c r="Q61426" s="92" t="s">
        <v>50</v>
      </c>
      <c r="BF61426" s="101" t="s">
        <v>58</v>
      </c>
      <c r="BK61426" s="98" t="s">
        <v>70</v>
      </c>
    </row>
    <row r="61427" spans="17:63" ht="29.25" customHeight="1" x14ac:dyDescent="0.2">
      <c r="Q61427" s="92" t="s">
        <v>50</v>
      </c>
      <c r="BF61427" s="101" t="s">
        <v>58</v>
      </c>
      <c r="BK61427" s="98" t="s">
        <v>70</v>
      </c>
    </row>
    <row r="61428" spans="17:63" ht="29.25" customHeight="1" x14ac:dyDescent="0.2">
      <c r="Q61428" s="92" t="s">
        <v>50</v>
      </c>
      <c r="BF61428" s="101" t="s">
        <v>58</v>
      </c>
      <c r="BK61428" s="98" t="s">
        <v>70</v>
      </c>
    </row>
    <row r="61429" spans="17:63" ht="29.25" customHeight="1" x14ac:dyDescent="0.2">
      <c r="Q61429" s="92" t="s">
        <v>50</v>
      </c>
      <c r="BF61429" s="101" t="s">
        <v>58</v>
      </c>
      <c r="BK61429" s="98" t="s">
        <v>70</v>
      </c>
    </row>
    <row r="61430" spans="17:63" ht="29.25" customHeight="1" x14ac:dyDescent="0.2">
      <c r="Q61430" s="92" t="s">
        <v>50</v>
      </c>
      <c r="BF61430" s="101" t="s">
        <v>58</v>
      </c>
      <c r="BK61430" s="98" t="s">
        <v>70</v>
      </c>
    </row>
    <row r="61431" spans="17:63" ht="29.25" customHeight="1" x14ac:dyDescent="0.2">
      <c r="Q61431" s="92" t="s">
        <v>50</v>
      </c>
      <c r="BF61431" s="101" t="s">
        <v>58</v>
      </c>
      <c r="BK61431" s="98" t="s">
        <v>70</v>
      </c>
    </row>
    <row r="61432" spans="17:63" ht="29.25" customHeight="1" x14ac:dyDescent="0.2">
      <c r="Q61432" s="92" t="s">
        <v>50</v>
      </c>
      <c r="BF61432" s="101" t="s">
        <v>58</v>
      </c>
      <c r="BK61432" s="98" t="s">
        <v>70</v>
      </c>
    </row>
    <row r="61433" spans="17:63" ht="29.25" customHeight="1" x14ac:dyDescent="0.2">
      <c r="Q61433" s="92" t="s">
        <v>50</v>
      </c>
      <c r="BF61433" s="101" t="s">
        <v>58</v>
      </c>
      <c r="BK61433" s="98" t="s">
        <v>70</v>
      </c>
    </row>
    <row r="61434" spans="17:63" ht="29.25" customHeight="1" x14ac:dyDescent="0.2">
      <c r="Q61434" s="92" t="s">
        <v>50</v>
      </c>
      <c r="BF61434" s="101" t="s">
        <v>58</v>
      </c>
      <c r="BK61434" s="98" t="s">
        <v>70</v>
      </c>
    </row>
    <row r="61435" spans="17:63" ht="29.25" customHeight="1" x14ac:dyDescent="0.2">
      <c r="Q61435" s="92" t="s">
        <v>50</v>
      </c>
      <c r="BF61435" s="101" t="s">
        <v>58</v>
      </c>
      <c r="BK61435" s="98" t="s">
        <v>70</v>
      </c>
    </row>
    <row r="61436" spans="17:63" ht="29.25" customHeight="1" x14ac:dyDescent="0.2">
      <c r="Q61436" s="92" t="s">
        <v>50</v>
      </c>
      <c r="BF61436" s="101" t="s">
        <v>58</v>
      </c>
      <c r="BK61436" s="98" t="s">
        <v>70</v>
      </c>
    </row>
    <row r="61437" spans="17:63" ht="29.25" customHeight="1" x14ac:dyDescent="0.2">
      <c r="Q61437" s="92" t="s">
        <v>50</v>
      </c>
      <c r="BF61437" s="101" t="s">
        <v>58</v>
      </c>
      <c r="BK61437" s="98" t="s">
        <v>70</v>
      </c>
    </row>
    <row r="61438" spans="17:63" ht="29.25" customHeight="1" x14ac:dyDescent="0.2">
      <c r="Q61438" s="92" t="s">
        <v>50</v>
      </c>
      <c r="BF61438" s="101" t="s">
        <v>58</v>
      </c>
      <c r="BK61438" s="98" t="s">
        <v>70</v>
      </c>
    </row>
    <row r="61439" spans="17:63" ht="29.25" customHeight="1" x14ac:dyDescent="0.2">
      <c r="Q61439" s="92" t="s">
        <v>50</v>
      </c>
      <c r="BF61439" s="101" t="s">
        <v>58</v>
      </c>
      <c r="BK61439" s="98" t="s">
        <v>70</v>
      </c>
    </row>
    <row r="61440" spans="17:63" ht="29.25" customHeight="1" x14ac:dyDescent="0.2">
      <c r="Q61440" s="92" t="s">
        <v>50</v>
      </c>
      <c r="BF61440" s="101" t="s">
        <v>58</v>
      </c>
      <c r="BK61440" s="98" t="s">
        <v>70</v>
      </c>
    </row>
    <row r="61441" spans="17:63" ht="29.25" customHeight="1" x14ac:dyDescent="0.2">
      <c r="Q61441" s="92" t="s">
        <v>50</v>
      </c>
      <c r="BF61441" s="101" t="s">
        <v>58</v>
      </c>
      <c r="BK61441" s="98" t="s">
        <v>70</v>
      </c>
    </row>
    <row r="61442" spans="17:63" ht="29.25" customHeight="1" x14ac:dyDescent="0.2">
      <c r="Q61442" s="92" t="s">
        <v>50</v>
      </c>
      <c r="BF61442" s="101" t="s">
        <v>58</v>
      </c>
      <c r="BK61442" s="98" t="s">
        <v>70</v>
      </c>
    </row>
    <row r="61443" spans="17:63" ht="29.25" customHeight="1" x14ac:dyDescent="0.2">
      <c r="Q61443" s="92" t="s">
        <v>50</v>
      </c>
      <c r="BF61443" s="101" t="s">
        <v>58</v>
      </c>
      <c r="BK61443" s="98" t="s">
        <v>70</v>
      </c>
    </row>
    <row r="61444" spans="17:63" ht="29.25" customHeight="1" x14ac:dyDescent="0.2">
      <c r="Q61444" s="92" t="s">
        <v>50</v>
      </c>
      <c r="BF61444" s="101" t="s">
        <v>58</v>
      </c>
      <c r="BK61444" s="98" t="s">
        <v>70</v>
      </c>
    </row>
    <row r="61445" spans="17:63" ht="29.25" customHeight="1" x14ac:dyDescent="0.2">
      <c r="Q61445" s="92" t="s">
        <v>50</v>
      </c>
      <c r="BF61445" s="101" t="s">
        <v>58</v>
      </c>
      <c r="BK61445" s="98" t="s">
        <v>70</v>
      </c>
    </row>
    <row r="61446" spans="17:63" ht="29.25" customHeight="1" x14ac:dyDescent="0.2">
      <c r="Q61446" s="92" t="s">
        <v>50</v>
      </c>
      <c r="BF61446" s="101" t="s">
        <v>58</v>
      </c>
      <c r="BK61446" s="98" t="s">
        <v>70</v>
      </c>
    </row>
    <row r="61447" spans="17:63" ht="29.25" customHeight="1" x14ac:dyDescent="0.2">
      <c r="Q61447" s="92" t="s">
        <v>50</v>
      </c>
      <c r="BF61447" s="101" t="s">
        <v>58</v>
      </c>
      <c r="BK61447" s="98" t="s">
        <v>70</v>
      </c>
    </row>
    <row r="61448" spans="17:63" ht="29.25" customHeight="1" x14ac:dyDescent="0.2">
      <c r="Q61448" s="92" t="s">
        <v>50</v>
      </c>
      <c r="BF61448" s="101" t="s">
        <v>58</v>
      </c>
      <c r="BK61448" s="98" t="s">
        <v>70</v>
      </c>
    </row>
    <row r="61449" spans="17:63" ht="29.25" customHeight="1" x14ac:dyDescent="0.2">
      <c r="Q61449" s="92" t="s">
        <v>50</v>
      </c>
      <c r="BF61449" s="101" t="s">
        <v>58</v>
      </c>
      <c r="BK61449" s="98" t="s">
        <v>70</v>
      </c>
    </row>
    <row r="61450" spans="17:63" ht="29.25" customHeight="1" x14ac:dyDescent="0.2">
      <c r="Q61450" s="92" t="s">
        <v>50</v>
      </c>
      <c r="BF61450" s="101" t="s">
        <v>58</v>
      </c>
      <c r="BK61450" s="98" t="s">
        <v>70</v>
      </c>
    </row>
    <row r="61451" spans="17:63" ht="29.25" customHeight="1" x14ac:dyDescent="0.2">
      <c r="Q61451" s="92" t="s">
        <v>50</v>
      </c>
      <c r="BF61451" s="101" t="s">
        <v>58</v>
      </c>
      <c r="BK61451" s="98" t="s">
        <v>70</v>
      </c>
    </row>
    <row r="61452" spans="17:63" ht="29.25" customHeight="1" x14ac:dyDescent="0.2">
      <c r="Q61452" s="92" t="s">
        <v>50</v>
      </c>
      <c r="BF61452" s="101" t="s">
        <v>58</v>
      </c>
      <c r="BK61452" s="98" t="s">
        <v>70</v>
      </c>
    </row>
    <row r="61453" spans="17:63" ht="29.25" customHeight="1" x14ac:dyDescent="0.2">
      <c r="Q61453" s="92" t="s">
        <v>50</v>
      </c>
      <c r="BF61453" s="101" t="s">
        <v>58</v>
      </c>
      <c r="BK61453" s="98" t="s">
        <v>70</v>
      </c>
    </row>
    <row r="61454" spans="17:63" ht="29.25" customHeight="1" x14ac:dyDescent="0.2">
      <c r="Q61454" s="92" t="s">
        <v>50</v>
      </c>
      <c r="BF61454" s="101" t="s">
        <v>58</v>
      </c>
      <c r="BK61454" s="98" t="s">
        <v>70</v>
      </c>
    </row>
    <row r="61455" spans="17:63" ht="29.25" customHeight="1" x14ac:dyDescent="0.2">
      <c r="Q61455" s="92" t="s">
        <v>50</v>
      </c>
      <c r="BF61455" s="101" t="s">
        <v>58</v>
      </c>
      <c r="BK61455" s="98" t="s">
        <v>70</v>
      </c>
    </row>
    <row r="61456" spans="17:63" ht="29.25" customHeight="1" x14ac:dyDescent="0.2">
      <c r="Q61456" s="92" t="s">
        <v>50</v>
      </c>
      <c r="BF61456" s="101" t="s">
        <v>58</v>
      </c>
      <c r="BK61456" s="98" t="s">
        <v>70</v>
      </c>
    </row>
    <row r="61457" spans="17:63" ht="29.25" customHeight="1" x14ac:dyDescent="0.2">
      <c r="Q61457" s="92" t="s">
        <v>50</v>
      </c>
      <c r="BF61457" s="101" t="s">
        <v>58</v>
      </c>
      <c r="BK61457" s="98" t="s">
        <v>70</v>
      </c>
    </row>
    <row r="61458" spans="17:63" ht="29.25" customHeight="1" x14ac:dyDescent="0.2">
      <c r="Q61458" s="92" t="s">
        <v>50</v>
      </c>
      <c r="BF61458" s="101" t="s">
        <v>58</v>
      </c>
      <c r="BK61458" s="98" t="s">
        <v>70</v>
      </c>
    </row>
    <row r="61459" spans="17:63" ht="29.25" customHeight="1" x14ac:dyDescent="0.2">
      <c r="Q61459" s="92" t="s">
        <v>50</v>
      </c>
      <c r="BF61459" s="101" t="s">
        <v>58</v>
      </c>
      <c r="BK61459" s="98" t="s">
        <v>70</v>
      </c>
    </row>
    <row r="61460" spans="17:63" ht="29.25" customHeight="1" x14ac:dyDescent="0.2">
      <c r="Q61460" s="92" t="s">
        <v>50</v>
      </c>
      <c r="BF61460" s="101" t="s">
        <v>58</v>
      </c>
      <c r="BK61460" s="98" t="s">
        <v>70</v>
      </c>
    </row>
    <row r="61461" spans="17:63" ht="29.25" customHeight="1" x14ac:dyDescent="0.2">
      <c r="Q61461" s="92" t="s">
        <v>50</v>
      </c>
      <c r="BF61461" s="101" t="s">
        <v>58</v>
      </c>
      <c r="BK61461" s="98" t="s">
        <v>70</v>
      </c>
    </row>
    <row r="61462" spans="17:63" ht="29.25" customHeight="1" x14ac:dyDescent="0.2">
      <c r="Q61462" s="92" t="s">
        <v>50</v>
      </c>
      <c r="BF61462" s="101" t="s">
        <v>58</v>
      </c>
      <c r="BK61462" s="98" t="s">
        <v>70</v>
      </c>
    </row>
    <row r="61463" spans="17:63" ht="29.25" customHeight="1" x14ac:dyDescent="0.2">
      <c r="Q61463" s="92" t="s">
        <v>50</v>
      </c>
      <c r="BF61463" s="101" t="s">
        <v>58</v>
      </c>
      <c r="BK61463" s="98" t="s">
        <v>70</v>
      </c>
    </row>
    <row r="61464" spans="17:63" ht="29.25" customHeight="1" x14ac:dyDescent="0.2">
      <c r="Q61464" s="92" t="s">
        <v>50</v>
      </c>
      <c r="BF61464" s="101" t="s">
        <v>58</v>
      </c>
      <c r="BK61464" s="98" t="s">
        <v>70</v>
      </c>
    </row>
    <row r="61465" spans="17:63" ht="29.25" customHeight="1" x14ac:dyDescent="0.2">
      <c r="Q61465" s="92" t="s">
        <v>50</v>
      </c>
      <c r="BF61465" s="101" t="s">
        <v>58</v>
      </c>
      <c r="BK61465" s="98" t="s">
        <v>70</v>
      </c>
    </row>
    <row r="61466" spans="17:63" ht="29.25" customHeight="1" x14ac:dyDescent="0.2">
      <c r="Q61466" s="92" t="s">
        <v>50</v>
      </c>
      <c r="BF61466" s="101" t="s">
        <v>58</v>
      </c>
      <c r="BK61466" s="98" t="s">
        <v>70</v>
      </c>
    </row>
    <row r="61467" spans="17:63" ht="29.25" customHeight="1" x14ac:dyDescent="0.2">
      <c r="Q61467" s="92" t="s">
        <v>50</v>
      </c>
      <c r="BF61467" s="101" t="s">
        <v>58</v>
      </c>
      <c r="BK61467" s="98" t="s">
        <v>70</v>
      </c>
    </row>
    <row r="61468" spans="17:63" ht="29.25" customHeight="1" x14ac:dyDescent="0.2">
      <c r="Q61468" s="92" t="s">
        <v>50</v>
      </c>
      <c r="BF61468" s="101" t="s">
        <v>58</v>
      </c>
      <c r="BK61468" s="98" t="s">
        <v>70</v>
      </c>
    </row>
    <row r="61469" spans="17:63" ht="29.25" customHeight="1" x14ac:dyDescent="0.2">
      <c r="Q61469" s="92" t="s">
        <v>50</v>
      </c>
      <c r="BF61469" s="101" t="s">
        <v>58</v>
      </c>
      <c r="BK61469" s="98" t="s">
        <v>70</v>
      </c>
    </row>
    <row r="61470" spans="17:63" ht="29.25" customHeight="1" x14ac:dyDescent="0.2">
      <c r="Q61470" s="92" t="s">
        <v>50</v>
      </c>
      <c r="BF61470" s="101" t="s">
        <v>58</v>
      </c>
      <c r="BK61470" s="98" t="s">
        <v>70</v>
      </c>
    </row>
    <row r="61471" spans="17:63" ht="29.25" customHeight="1" x14ac:dyDescent="0.2">
      <c r="Q61471" s="92" t="s">
        <v>50</v>
      </c>
      <c r="BF61471" s="101" t="s">
        <v>58</v>
      </c>
      <c r="BK61471" s="98" t="s">
        <v>70</v>
      </c>
    </row>
    <row r="61472" spans="17:63" ht="29.25" customHeight="1" x14ac:dyDescent="0.2">
      <c r="Q61472" s="92" t="s">
        <v>50</v>
      </c>
      <c r="BF61472" s="101" t="s">
        <v>58</v>
      </c>
      <c r="BK61472" s="98" t="s">
        <v>70</v>
      </c>
    </row>
    <row r="61473" spans="17:63" ht="29.25" customHeight="1" x14ac:dyDescent="0.2">
      <c r="Q61473" s="92" t="s">
        <v>50</v>
      </c>
      <c r="BF61473" s="101" t="s">
        <v>58</v>
      </c>
      <c r="BK61473" s="98" t="s">
        <v>70</v>
      </c>
    </row>
    <row r="61474" spans="17:63" ht="29.25" customHeight="1" x14ac:dyDescent="0.2">
      <c r="Q61474" s="92" t="s">
        <v>50</v>
      </c>
      <c r="BF61474" s="101" t="s">
        <v>58</v>
      </c>
      <c r="BK61474" s="98" t="s">
        <v>70</v>
      </c>
    </row>
    <row r="61475" spans="17:63" ht="29.25" customHeight="1" x14ac:dyDescent="0.2">
      <c r="Q61475" s="92" t="s">
        <v>50</v>
      </c>
      <c r="BF61475" s="101" t="s">
        <v>58</v>
      </c>
      <c r="BK61475" s="98" t="s">
        <v>70</v>
      </c>
    </row>
    <row r="61476" spans="17:63" ht="29.25" customHeight="1" x14ac:dyDescent="0.2">
      <c r="Q61476" s="92" t="s">
        <v>50</v>
      </c>
      <c r="BF61476" s="101" t="s">
        <v>58</v>
      </c>
      <c r="BK61476" s="98" t="s">
        <v>70</v>
      </c>
    </row>
    <row r="61477" spans="17:63" ht="29.25" customHeight="1" x14ac:dyDescent="0.2">
      <c r="Q61477" s="92" t="s">
        <v>50</v>
      </c>
      <c r="BF61477" s="101" t="s">
        <v>58</v>
      </c>
      <c r="BK61477" s="98" t="s">
        <v>70</v>
      </c>
    </row>
    <row r="61478" spans="17:63" ht="29.25" customHeight="1" x14ac:dyDescent="0.2">
      <c r="Q61478" s="92" t="s">
        <v>50</v>
      </c>
      <c r="BF61478" s="101" t="s">
        <v>58</v>
      </c>
      <c r="BK61478" s="98" t="s">
        <v>70</v>
      </c>
    </row>
    <row r="61479" spans="17:63" ht="29.25" customHeight="1" x14ac:dyDescent="0.2">
      <c r="Q61479" s="92" t="s">
        <v>50</v>
      </c>
      <c r="BF61479" s="101" t="s">
        <v>58</v>
      </c>
      <c r="BK61479" s="98" t="s">
        <v>70</v>
      </c>
    </row>
    <row r="61480" spans="17:63" ht="29.25" customHeight="1" x14ac:dyDescent="0.2">
      <c r="Q61480" s="92" t="s">
        <v>50</v>
      </c>
      <c r="BF61480" s="101" t="s">
        <v>58</v>
      </c>
      <c r="BK61480" s="98" t="s">
        <v>70</v>
      </c>
    </row>
    <row r="61481" spans="17:63" ht="29.25" customHeight="1" x14ac:dyDescent="0.2">
      <c r="Q61481" s="92" t="s">
        <v>50</v>
      </c>
      <c r="BF61481" s="101" t="s">
        <v>58</v>
      </c>
      <c r="BK61481" s="98" t="s">
        <v>70</v>
      </c>
    </row>
    <row r="61482" spans="17:63" ht="29.25" customHeight="1" x14ac:dyDescent="0.2">
      <c r="Q61482" s="92" t="s">
        <v>50</v>
      </c>
      <c r="BF61482" s="101" t="s">
        <v>58</v>
      </c>
      <c r="BK61482" s="98" t="s">
        <v>70</v>
      </c>
    </row>
    <row r="61483" spans="17:63" ht="29.25" customHeight="1" x14ac:dyDescent="0.2">
      <c r="Q61483" s="92" t="s">
        <v>50</v>
      </c>
      <c r="BF61483" s="101" t="s">
        <v>58</v>
      </c>
      <c r="BK61483" s="98" t="s">
        <v>70</v>
      </c>
    </row>
    <row r="61484" spans="17:63" ht="29.25" customHeight="1" x14ac:dyDescent="0.2">
      <c r="Q61484" s="92" t="s">
        <v>50</v>
      </c>
      <c r="BF61484" s="101" t="s">
        <v>58</v>
      </c>
      <c r="BK61484" s="98" t="s">
        <v>70</v>
      </c>
    </row>
    <row r="61485" spans="17:63" ht="29.25" customHeight="1" x14ac:dyDescent="0.2">
      <c r="Q61485" s="92" t="s">
        <v>50</v>
      </c>
      <c r="BF61485" s="101" t="s">
        <v>58</v>
      </c>
      <c r="BK61485" s="98" t="s">
        <v>70</v>
      </c>
    </row>
    <row r="61486" spans="17:63" ht="29.25" customHeight="1" x14ac:dyDescent="0.2">
      <c r="Q61486" s="92" t="s">
        <v>50</v>
      </c>
      <c r="BF61486" s="101" t="s">
        <v>58</v>
      </c>
      <c r="BK61486" s="98" t="s">
        <v>70</v>
      </c>
    </row>
    <row r="61487" spans="17:63" ht="29.25" customHeight="1" x14ac:dyDescent="0.2">
      <c r="Q61487" s="92" t="s">
        <v>50</v>
      </c>
      <c r="BF61487" s="101" t="s">
        <v>58</v>
      </c>
      <c r="BK61487" s="98" t="s">
        <v>70</v>
      </c>
    </row>
    <row r="61488" spans="17:63" ht="29.25" customHeight="1" x14ac:dyDescent="0.2">
      <c r="Q61488" s="92" t="s">
        <v>50</v>
      </c>
      <c r="BF61488" s="101" t="s">
        <v>58</v>
      </c>
      <c r="BK61488" s="98" t="s">
        <v>70</v>
      </c>
    </row>
    <row r="61489" spans="17:63" ht="29.25" customHeight="1" x14ac:dyDescent="0.2">
      <c r="Q61489" s="92" t="s">
        <v>50</v>
      </c>
      <c r="BF61489" s="101" t="s">
        <v>58</v>
      </c>
      <c r="BK61489" s="98" t="s">
        <v>70</v>
      </c>
    </row>
    <row r="61490" spans="17:63" ht="29.25" customHeight="1" x14ac:dyDescent="0.2">
      <c r="Q61490" s="92" t="s">
        <v>50</v>
      </c>
      <c r="BF61490" s="101" t="s">
        <v>58</v>
      </c>
      <c r="BK61490" s="98" t="s">
        <v>70</v>
      </c>
    </row>
    <row r="61491" spans="17:63" ht="29.25" customHeight="1" x14ac:dyDescent="0.2">
      <c r="Q61491" s="92" t="s">
        <v>50</v>
      </c>
      <c r="BF61491" s="101" t="s">
        <v>58</v>
      </c>
      <c r="BK61491" s="98" t="s">
        <v>70</v>
      </c>
    </row>
    <row r="61492" spans="17:63" ht="29.25" customHeight="1" x14ac:dyDescent="0.2">
      <c r="Q61492" s="92" t="s">
        <v>50</v>
      </c>
      <c r="BF61492" s="101" t="s">
        <v>58</v>
      </c>
      <c r="BK61492" s="98" t="s">
        <v>70</v>
      </c>
    </row>
    <row r="61493" spans="17:63" ht="29.25" customHeight="1" x14ac:dyDescent="0.2">
      <c r="Q61493" s="92" t="s">
        <v>50</v>
      </c>
      <c r="BF61493" s="101" t="s">
        <v>58</v>
      </c>
      <c r="BK61493" s="98" t="s">
        <v>70</v>
      </c>
    </row>
    <row r="61494" spans="17:63" ht="29.25" customHeight="1" x14ac:dyDescent="0.2">
      <c r="Q61494" s="92" t="s">
        <v>50</v>
      </c>
      <c r="BF61494" s="101" t="s">
        <v>58</v>
      </c>
      <c r="BK61494" s="98" t="s">
        <v>70</v>
      </c>
    </row>
    <row r="61495" spans="17:63" ht="29.25" customHeight="1" x14ac:dyDescent="0.2">
      <c r="Q61495" s="92" t="s">
        <v>50</v>
      </c>
      <c r="BF61495" s="101" t="s">
        <v>58</v>
      </c>
      <c r="BK61495" s="98" t="s">
        <v>70</v>
      </c>
    </row>
    <row r="61496" spans="17:63" ht="29.25" customHeight="1" x14ac:dyDescent="0.2">
      <c r="Q61496" s="92" t="s">
        <v>50</v>
      </c>
      <c r="BF61496" s="101" t="s">
        <v>58</v>
      </c>
      <c r="BK61496" s="98" t="s">
        <v>70</v>
      </c>
    </row>
    <row r="61497" spans="17:63" ht="29.25" customHeight="1" x14ac:dyDescent="0.2">
      <c r="Q61497" s="92" t="s">
        <v>50</v>
      </c>
      <c r="BF61497" s="101" t="s">
        <v>58</v>
      </c>
      <c r="BK61497" s="98" t="s">
        <v>70</v>
      </c>
    </row>
    <row r="61498" spans="17:63" ht="29.25" customHeight="1" x14ac:dyDescent="0.2">
      <c r="Q61498" s="92" t="s">
        <v>50</v>
      </c>
      <c r="BF61498" s="101" t="s">
        <v>58</v>
      </c>
      <c r="BK61498" s="98" t="s">
        <v>70</v>
      </c>
    </row>
    <row r="61499" spans="17:63" ht="29.25" customHeight="1" x14ac:dyDescent="0.2">
      <c r="Q61499" s="92" t="s">
        <v>50</v>
      </c>
      <c r="BF61499" s="101" t="s">
        <v>58</v>
      </c>
      <c r="BK61499" s="98" t="s">
        <v>70</v>
      </c>
    </row>
    <row r="61500" spans="17:63" ht="29.25" customHeight="1" x14ac:dyDescent="0.2">
      <c r="Q61500" s="92" t="s">
        <v>50</v>
      </c>
      <c r="BF61500" s="101" t="s">
        <v>58</v>
      </c>
      <c r="BK61500" s="98" t="s">
        <v>70</v>
      </c>
    </row>
    <row r="61501" spans="17:63" ht="29.25" customHeight="1" x14ac:dyDescent="0.2">
      <c r="Q61501" s="92" t="s">
        <v>50</v>
      </c>
      <c r="BF61501" s="101" t="s">
        <v>58</v>
      </c>
      <c r="BK61501" s="98" t="s">
        <v>70</v>
      </c>
    </row>
    <row r="61502" spans="17:63" ht="29.25" customHeight="1" x14ac:dyDescent="0.2">
      <c r="Q61502" s="92" t="s">
        <v>50</v>
      </c>
      <c r="BF61502" s="101" t="s">
        <v>58</v>
      </c>
      <c r="BK61502" s="98" t="s">
        <v>70</v>
      </c>
    </row>
    <row r="61503" spans="17:63" ht="29.25" customHeight="1" x14ac:dyDescent="0.2">
      <c r="Q61503" s="92" t="s">
        <v>50</v>
      </c>
      <c r="BF61503" s="101" t="s">
        <v>58</v>
      </c>
      <c r="BK61503" s="98" t="s">
        <v>70</v>
      </c>
    </row>
    <row r="61504" spans="17:63" ht="29.25" customHeight="1" x14ac:dyDescent="0.2">
      <c r="Q61504" s="92" t="s">
        <v>50</v>
      </c>
      <c r="BF61504" s="101" t="s">
        <v>58</v>
      </c>
      <c r="BK61504" s="98" t="s">
        <v>70</v>
      </c>
    </row>
    <row r="61505" spans="17:63" ht="29.25" customHeight="1" x14ac:dyDescent="0.2">
      <c r="Q61505" s="92" t="s">
        <v>50</v>
      </c>
      <c r="BF61505" s="101" t="s">
        <v>58</v>
      </c>
      <c r="BK61505" s="98" t="s">
        <v>70</v>
      </c>
    </row>
    <row r="61506" spans="17:63" ht="29.25" customHeight="1" x14ac:dyDescent="0.2">
      <c r="Q61506" s="92" t="s">
        <v>50</v>
      </c>
      <c r="BF61506" s="101" t="s">
        <v>58</v>
      </c>
      <c r="BK61506" s="98" t="s">
        <v>70</v>
      </c>
    </row>
    <row r="61507" spans="17:63" ht="29.25" customHeight="1" x14ac:dyDescent="0.2">
      <c r="Q61507" s="92" t="s">
        <v>50</v>
      </c>
      <c r="BF61507" s="101" t="s">
        <v>58</v>
      </c>
      <c r="BK61507" s="98" t="s">
        <v>70</v>
      </c>
    </row>
    <row r="61508" spans="17:63" ht="29.25" customHeight="1" x14ac:dyDescent="0.2">
      <c r="Q61508" s="92" t="s">
        <v>50</v>
      </c>
      <c r="BF61508" s="101" t="s">
        <v>58</v>
      </c>
      <c r="BK61508" s="98" t="s">
        <v>70</v>
      </c>
    </row>
    <row r="61509" spans="17:63" ht="29.25" customHeight="1" x14ac:dyDescent="0.2">
      <c r="Q61509" s="92" t="s">
        <v>50</v>
      </c>
      <c r="BF61509" s="101" t="s">
        <v>58</v>
      </c>
      <c r="BK61509" s="98" t="s">
        <v>70</v>
      </c>
    </row>
    <row r="61510" spans="17:63" ht="29.25" customHeight="1" x14ac:dyDescent="0.2">
      <c r="Q61510" s="92" t="s">
        <v>50</v>
      </c>
      <c r="BF61510" s="101" t="s">
        <v>58</v>
      </c>
      <c r="BK61510" s="98" t="s">
        <v>70</v>
      </c>
    </row>
    <row r="61511" spans="17:63" ht="29.25" customHeight="1" x14ac:dyDescent="0.2">
      <c r="Q61511" s="92" t="s">
        <v>50</v>
      </c>
      <c r="BF61511" s="101" t="s">
        <v>58</v>
      </c>
      <c r="BK61511" s="98" t="s">
        <v>70</v>
      </c>
    </row>
    <row r="61512" spans="17:63" ht="29.25" customHeight="1" x14ac:dyDescent="0.2">
      <c r="Q61512" s="92" t="s">
        <v>50</v>
      </c>
      <c r="BF61512" s="101" t="s">
        <v>58</v>
      </c>
      <c r="BK61512" s="98" t="s">
        <v>70</v>
      </c>
    </row>
    <row r="61513" spans="17:63" ht="29.25" customHeight="1" x14ac:dyDescent="0.2">
      <c r="Q61513" s="92" t="s">
        <v>50</v>
      </c>
      <c r="BF61513" s="101" t="s">
        <v>58</v>
      </c>
      <c r="BK61513" s="98" t="s">
        <v>70</v>
      </c>
    </row>
    <row r="61514" spans="17:63" ht="29.25" customHeight="1" x14ac:dyDescent="0.2">
      <c r="Q61514" s="92" t="s">
        <v>50</v>
      </c>
      <c r="BF61514" s="101" t="s">
        <v>58</v>
      </c>
      <c r="BK61514" s="98" t="s">
        <v>70</v>
      </c>
    </row>
    <row r="61515" spans="17:63" ht="29.25" customHeight="1" x14ac:dyDescent="0.2">
      <c r="Q61515" s="92" t="s">
        <v>50</v>
      </c>
      <c r="BF61515" s="101" t="s">
        <v>58</v>
      </c>
      <c r="BK61515" s="98" t="s">
        <v>70</v>
      </c>
    </row>
    <row r="61516" spans="17:63" ht="29.25" customHeight="1" x14ac:dyDescent="0.2">
      <c r="Q61516" s="92" t="s">
        <v>50</v>
      </c>
      <c r="BF61516" s="101" t="s">
        <v>58</v>
      </c>
      <c r="BK61516" s="98" t="s">
        <v>70</v>
      </c>
    </row>
    <row r="61517" spans="17:63" ht="29.25" customHeight="1" x14ac:dyDescent="0.2">
      <c r="Q61517" s="92" t="s">
        <v>50</v>
      </c>
      <c r="BF61517" s="101" t="s">
        <v>58</v>
      </c>
      <c r="BK61517" s="98" t="s">
        <v>70</v>
      </c>
    </row>
    <row r="61518" spans="17:63" ht="29.25" customHeight="1" x14ac:dyDescent="0.2">
      <c r="Q61518" s="92" t="s">
        <v>50</v>
      </c>
      <c r="BF61518" s="101" t="s">
        <v>58</v>
      </c>
      <c r="BK61518" s="98" t="s">
        <v>70</v>
      </c>
    </row>
    <row r="61519" spans="17:63" ht="29.25" customHeight="1" x14ac:dyDescent="0.2">
      <c r="Q61519" s="92" t="s">
        <v>50</v>
      </c>
      <c r="BF61519" s="101" t="s">
        <v>58</v>
      </c>
      <c r="BK61519" s="98" t="s">
        <v>70</v>
      </c>
    </row>
    <row r="61520" spans="17:63" ht="29.25" customHeight="1" x14ac:dyDescent="0.2">
      <c r="Q61520" s="92" t="s">
        <v>50</v>
      </c>
      <c r="BF61520" s="101" t="s">
        <v>58</v>
      </c>
      <c r="BK61520" s="98" t="s">
        <v>70</v>
      </c>
    </row>
    <row r="61521" spans="17:63" ht="29.25" customHeight="1" x14ac:dyDescent="0.2">
      <c r="Q61521" s="92" t="s">
        <v>50</v>
      </c>
      <c r="BF61521" s="101" t="s">
        <v>58</v>
      </c>
      <c r="BK61521" s="98" t="s">
        <v>70</v>
      </c>
    </row>
    <row r="61522" spans="17:63" ht="29.25" customHeight="1" x14ac:dyDescent="0.2">
      <c r="Q61522" s="92" t="s">
        <v>50</v>
      </c>
      <c r="BF61522" s="101" t="s">
        <v>58</v>
      </c>
      <c r="BK61522" s="98" t="s">
        <v>70</v>
      </c>
    </row>
    <row r="61523" spans="17:63" ht="29.25" customHeight="1" x14ac:dyDescent="0.2">
      <c r="Q61523" s="92" t="s">
        <v>50</v>
      </c>
      <c r="BF61523" s="101" t="s">
        <v>58</v>
      </c>
      <c r="BK61523" s="98" t="s">
        <v>70</v>
      </c>
    </row>
    <row r="61524" spans="17:63" ht="29.25" customHeight="1" x14ac:dyDescent="0.2">
      <c r="Q61524" s="92" t="s">
        <v>50</v>
      </c>
      <c r="BF61524" s="101" t="s">
        <v>58</v>
      </c>
      <c r="BK61524" s="98" t="s">
        <v>70</v>
      </c>
    </row>
    <row r="61525" spans="17:63" ht="29.25" customHeight="1" x14ac:dyDescent="0.2">
      <c r="Q61525" s="92" t="s">
        <v>50</v>
      </c>
      <c r="BF61525" s="101" t="s">
        <v>58</v>
      </c>
      <c r="BK61525" s="98" t="s">
        <v>70</v>
      </c>
    </row>
    <row r="61526" spans="17:63" ht="29.25" customHeight="1" x14ac:dyDescent="0.2">
      <c r="Q61526" s="92" t="s">
        <v>50</v>
      </c>
      <c r="BF61526" s="101" t="s">
        <v>58</v>
      </c>
      <c r="BK61526" s="98" t="s">
        <v>70</v>
      </c>
    </row>
    <row r="61527" spans="17:63" ht="29.25" customHeight="1" x14ac:dyDescent="0.2">
      <c r="Q61527" s="92" t="s">
        <v>50</v>
      </c>
      <c r="BF61527" s="101" t="s">
        <v>58</v>
      </c>
      <c r="BK61527" s="98" t="s">
        <v>70</v>
      </c>
    </row>
    <row r="61528" spans="17:63" ht="29.25" customHeight="1" x14ac:dyDescent="0.2">
      <c r="Q61528" s="92" t="s">
        <v>50</v>
      </c>
      <c r="BF61528" s="101" t="s">
        <v>58</v>
      </c>
      <c r="BK61528" s="98" t="s">
        <v>70</v>
      </c>
    </row>
    <row r="61529" spans="17:63" ht="29.25" customHeight="1" x14ac:dyDescent="0.2">
      <c r="Q61529" s="92" t="s">
        <v>50</v>
      </c>
      <c r="BF61529" s="101" t="s">
        <v>58</v>
      </c>
      <c r="BK61529" s="98" t="s">
        <v>70</v>
      </c>
    </row>
    <row r="61530" spans="17:63" ht="29.25" customHeight="1" x14ac:dyDescent="0.2">
      <c r="Q61530" s="92" t="s">
        <v>50</v>
      </c>
      <c r="BF61530" s="101" t="s">
        <v>58</v>
      </c>
      <c r="BK61530" s="98" t="s">
        <v>70</v>
      </c>
    </row>
    <row r="61531" spans="17:63" ht="29.25" customHeight="1" x14ac:dyDescent="0.2">
      <c r="Q61531" s="92" t="s">
        <v>50</v>
      </c>
      <c r="BF61531" s="101" t="s">
        <v>58</v>
      </c>
      <c r="BK61531" s="98" t="s">
        <v>70</v>
      </c>
    </row>
    <row r="61532" spans="17:63" ht="29.25" customHeight="1" x14ac:dyDescent="0.2">
      <c r="Q61532" s="92" t="s">
        <v>50</v>
      </c>
      <c r="BF61532" s="101" t="s">
        <v>58</v>
      </c>
      <c r="BK61532" s="98" t="s">
        <v>70</v>
      </c>
    </row>
    <row r="61533" spans="17:63" ht="29.25" customHeight="1" x14ac:dyDescent="0.2">
      <c r="Q61533" s="92" t="s">
        <v>50</v>
      </c>
      <c r="BF61533" s="101" t="s">
        <v>58</v>
      </c>
      <c r="BK61533" s="98" t="s">
        <v>70</v>
      </c>
    </row>
    <row r="61534" spans="17:63" ht="29.25" customHeight="1" x14ac:dyDescent="0.2">
      <c r="Q61534" s="92" t="s">
        <v>50</v>
      </c>
      <c r="BF61534" s="101" t="s">
        <v>58</v>
      </c>
      <c r="BK61534" s="98" t="s">
        <v>70</v>
      </c>
    </row>
    <row r="61535" spans="17:63" ht="29.25" customHeight="1" x14ac:dyDescent="0.2">
      <c r="Q61535" s="92" t="s">
        <v>50</v>
      </c>
      <c r="BF61535" s="101" t="s">
        <v>58</v>
      </c>
      <c r="BK61535" s="98" t="s">
        <v>70</v>
      </c>
    </row>
    <row r="61536" spans="17:63" ht="29.25" customHeight="1" x14ac:dyDescent="0.2">
      <c r="Q61536" s="92" t="s">
        <v>50</v>
      </c>
      <c r="BF61536" s="101" t="s">
        <v>58</v>
      </c>
      <c r="BK61536" s="98" t="s">
        <v>70</v>
      </c>
    </row>
    <row r="61537" spans="17:63" ht="29.25" customHeight="1" x14ac:dyDescent="0.2">
      <c r="Q61537" s="92" t="s">
        <v>50</v>
      </c>
      <c r="BF61537" s="101" t="s">
        <v>58</v>
      </c>
      <c r="BK61537" s="98" t="s">
        <v>70</v>
      </c>
    </row>
    <row r="61538" spans="17:63" ht="29.25" customHeight="1" x14ac:dyDescent="0.2">
      <c r="Q61538" s="92" t="s">
        <v>50</v>
      </c>
      <c r="BF61538" s="101" t="s">
        <v>58</v>
      </c>
      <c r="BK61538" s="98" t="s">
        <v>70</v>
      </c>
    </row>
    <row r="61539" spans="17:63" ht="29.25" customHeight="1" x14ac:dyDescent="0.2">
      <c r="Q61539" s="92" t="s">
        <v>50</v>
      </c>
      <c r="BF61539" s="101" t="s">
        <v>58</v>
      </c>
      <c r="BK61539" s="98" t="s">
        <v>70</v>
      </c>
    </row>
    <row r="61540" spans="17:63" ht="29.25" customHeight="1" x14ac:dyDescent="0.2">
      <c r="Q61540" s="92" t="s">
        <v>50</v>
      </c>
      <c r="BF61540" s="101" t="s">
        <v>58</v>
      </c>
      <c r="BK61540" s="98" t="s">
        <v>70</v>
      </c>
    </row>
    <row r="61541" spans="17:63" ht="29.25" customHeight="1" x14ac:dyDescent="0.2">
      <c r="Q61541" s="92" t="s">
        <v>50</v>
      </c>
      <c r="BF61541" s="101" t="s">
        <v>58</v>
      </c>
      <c r="BK61541" s="98" t="s">
        <v>70</v>
      </c>
    </row>
    <row r="61542" spans="17:63" ht="29.25" customHeight="1" x14ac:dyDescent="0.2">
      <c r="Q61542" s="92" t="s">
        <v>50</v>
      </c>
      <c r="BF61542" s="101" t="s">
        <v>58</v>
      </c>
      <c r="BK61542" s="98" t="s">
        <v>70</v>
      </c>
    </row>
    <row r="61543" spans="17:63" ht="29.25" customHeight="1" x14ac:dyDescent="0.2">
      <c r="Q61543" s="92" t="s">
        <v>50</v>
      </c>
      <c r="BF61543" s="101" t="s">
        <v>58</v>
      </c>
      <c r="BK61543" s="98" t="s">
        <v>70</v>
      </c>
    </row>
    <row r="61544" spans="17:63" ht="29.25" customHeight="1" x14ac:dyDescent="0.2">
      <c r="Q61544" s="92" t="s">
        <v>50</v>
      </c>
      <c r="BF61544" s="101" t="s">
        <v>58</v>
      </c>
      <c r="BK61544" s="98" t="s">
        <v>70</v>
      </c>
    </row>
    <row r="61545" spans="17:63" ht="29.25" customHeight="1" x14ac:dyDescent="0.2">
      <c r="Q61545" s="92" t="s">
        <v>50</v>
      </c>
      <c r="BF61545" s="101" t="s">
        <v>58</v>
      </c>
      <c r="BK61545" s="98" t="s">
        <v>70</v>
      </c>
    </row>
    <row r="61546" spans="17:63" ht="29.25" customHeight="1" x14ac:dyDescent="0.2">
      <c r="Q61546" s="92" t="s">
        <v>50</v>
      </c>
      <c r="BF61546" s="101" t="s">
        <v>58</v>
      </c>
      <c r="BK61546" s="98" t="s">
        <v>70</v>
      </c>
    </row>
    <row r="61547" spans="17:63" ht="29.25" customHeight="1" x14ac:dyDescent="0.2">
      <c r="Q61547" s="92" t="s">
        <v>50</v>
      </c>
      <c r="BF61547" s="101" t="s">
        <v>58</v>
      </c>
      <c r="BK61547" s="98" t="s">
        <v>70</v>
      </c>
    </row>
    <row r="61548" spans="17:63" ht="29.25" customHeight="1" x14ac:dyDescent="0.2">
      <c r="Q61548" s="92" t="s">
        <v>50</v>
      </c>
      <c r="BF61548" s="101" t="s">
        <v>58</v>
      </c>
      <c r="BK61548" s="98" t="s">
        <v>70</v>
      </c>
    </row>
    <row r="61549" spans="17:63" ht="29.25" customHeight="1" x14ac:dyDescent="0.2">
      <c r="Q61549" s="92" t="s">
        <v>50</v>
      </c>
      <c r="BF61549" s="101" t="s">
        <v>58</v>
      </c>
      <c r="BK61549" s="98" t="s">
        <v>70</v>
      </c>
    </row>
    <row r="61550" spans="17:63" ht="29.25" customHeight="1" x14ac:dyDescent="0.2">
      <c r="Q61550" s="92" t="s">
        <v>50</v>
      </c>
      <c r="BF61550" s="101" t="s">
        <v>58</v>
      </c>
      <c r="BK61550" s="98" t="s">
        <v>70</v>
      </c>
    </row>
    <row r="61551" spans="17:63" ht="29.25" customHeight="1" x14ac:dyDescent="0.2">
      <c r="Q61551" s="92" t="s">
        <v>50</v>
      </c>
      <c r="BF61551" s="101" t="s">
        <v>58</v>
      </c>
      <c r="BK61551" s="98" t="s">
        <v>70</v>
      </c>
    </row>
    <row r="61552" spans="17:63" ht="29.25" customHeight="1" x14ac:dyDescent="0.2">
      <c r="Q61552" s="92" t="s">
        <v>50</v>
      </c>
      <c r="BF61552" s="101" t="s">
        <v>58</v>
      </c>
      <c r="BK61552" s="98" t="s">
        <v>70</v>
      </c>
    </row>
    <row r="61553" spans="17:63" ht="29.25" customHeight="1" x14ac:dyDescent="0.2">
      <c r="Q61553" s="92" t="s">
        <v>50</v>
      </c>
      <c r="BF61553" s="101" t="s">
        <v>58</v>
      </c>
      <c r="BK61553" s="98" t="s">
        <v>70</v>
      </c>
    </row>
    <row r="61554" spans="17:63" ht="29.25" customHeight="1" x14ac:dyDescent="0.2">
      <c r="Q61554" s="92" t="s">
        <v>50</v>
      </c>
      <c r="BF61554" s="101" t="s">
        <v>58</v>
      </c>
      <c r="BK61554" s="98" t="s">
        <v>70</v>
      </c>
    </row>
    <row r="61555" spans="17:63" ht="29.25" customHeight="1" x14ac:dyDescent="0.2">
      <c r="Q61555" s="92" t="s">
        <v>50</v>
      </c>
      <c r="BF61555" s="101" t="s">
        <v>58</v>
      </c>
      <c r="BK61555" s="98" t="s">
        <v>70</v>
      </c>
    </row>
    <row r="61556" spans="17:63" ht="29.25" customHeight="1" x14ac:dyDescent="0.2">
      <c r="Q61556" s="92" t="s">
        <v>50</v>
      </c>
      <c r="BF61556" s="101" t="s">
        <v>58</v>
      </c>
      <c r="BK61556" s="98" t="s">
        <v>70</v>
      </c>
    </row>
    <row r="61557" spans="17:63" ht="29.25" customHeight="1" x14ac:dyDescent="0.2">
      <c r="Q61557" s="92" t="s">
        <v>50</v>
      </c>
      <c r="BF61557" s="101" t="s">
        <v>58</v>
      </c>
      <c r="BK61557" s="98" t="s">
        <v>70</v>
      </c>
    </row>
    <row r="61558" spans="17:63" ht="29.25" customHeight="1" x14ac:dyDescent="0.2">
      <c r="Q61558" s="92" t="s">
        <v>50</v>
      </c>
      <c r="BF61558" s="101" t="s">
        <v>58</v>
      </c>
      <c r="BK61558" s="98" t="s">
        <v>70</v>
      </c>
    </row>
    <row r="61559" spans="17:63" ht="29.25" customHeight="1" x14ac:dyDescent="0.2">
      <c r="Q61559" s="92" t="s">
        <v>50</v>
      </c>
      <c r="BF61559" s="101" t="s">
        <v>58</v>
      </c>
      <c r="BK61559" s="98" t="s">
        <v>70</v>
      </c>
    </row>
    <row r="61560" spans="17:63" ht="29.25" customHeight="1" x14ac:dyDescent="0.2">
      <c r="Q61560" s="92" t="s">
        <v>50</v>
      </c>
      <c r="BF61560" s="101" t="s">
        <v>58</v>
      </c>
      <c r="BK61560" s="98" t="s">
        <v>70</v>
      </c>
    </row>
    <row r="61561" spans="17:63" ht="29.25" customHeight="1" x14ac:dyDescent="0.2">
      <c r="Q61561" s="92" t="s">
        <v>50</v>
      </c>
      <c r="BF61561" s="101" t="s">
        <v>58</v>
      </c>
      <c r="BK61561" s="98" t="s">
        <v>70</v>
      </c>
    </row>
    <row r="61562" spans="17:63" ht="29.25" customHeight="1" x14ac:dyDescent="0.2">
      <c r="Q61562" s="92" t="s">
        <v>50</v>
      </c>
      <c r="BF61562" s="101" t="s">
        <v>58</v>
      </c>
      <c r="BK61562" s="98" t="s">
        <v>70</v>
      </c>
    </row>
    <row r="61563" spans="17:63" ht="29.25" customHeight="1" x14ac:dyDescent="0.2">
      <c r="Q61563" s="92" t="s">
        <v>50</v>
      </c>
      <c r="BF61563" s="101" t="s">
        <v>58</v>
      </c>
      <c r="BK61563" s="98" t="s">
        <v>70</v>
      </c>
    </row>
    <row r="61564" spans="17:63" ht="29.25" customHeight="1" x14ac:dyDescent="0.2">
      <c r="Q61564" s="92" t="s">
        <v>50</v>
      </c>
      <c r="BF61564" s="101" t="s">
        <v>58</v>
      </c>
      <c r="BK61564" s="98" t="s">
        <v>70</v>
      </c>
    </row>
    <row r="61565" spans="17:63" ht="29.25" customHeight="1" x14ac:dyDescent="0.2">
      <c r="Q61565" s="92" t="s">
        <v>50</v>
      </c>
      <c r="BF61565" s="101" t="s">
        <v>58</v>
      </c>
      <c r="BK61565" s="98" t="s">
        <v>70</v>
      </c>
    </row>
    <row r="61566" spans="17:63" ht="29.25" customHeight="1" x14ac:dyDescent="0.2">
      <c r="Q61566" s="92" t="s">
        <v>50</v>
      </c>
      <c r="BF61566" s="101" t="s">
        <v>58</v>
      </c>
      <c r="BK61566" s="98" t="s">
        <v>70</v>
      </c>
    </row>
    <row r="61567" spans="17:63" ht="29.25" customHeight="1" x14ac:dyDescent="0.2">
      <c r="Q61567" s="92" t="s">
        <v>50</v>
      </c>
      <c r="BF61567" s="101" t="s">
        <v>58</v>
      </c>
      <c r="BK61567" s="98" t="s">
        <v>70</v>
      </c>
    </row>
    <row r="61568" spans="17:63" ht="29.25" customHeight="1" x14ac:dyDescent="0.2">
      <c r="Q61568" s="92" t="s">
        <v>50</v>
      </c>
      <c r="BF61568" s="101" t="s">
        <v>58</v>
      </c>
      <c r="BK61568" s="98" t="s">
        <v>70</v>
      </c>
    </row>
    <row r="61569" spans="17:63" ht="29.25" customHeight="1" x14ac:dyDescent="0.2">
      <c r="Q61569" s="92" t="s">
        <v>50</v>
      </c>
      <c r="BF61569" s="101" t="s">
        <v>58</v>
      </c>
      <c r="BK61569" s="98" t="s">
        <v>70</v>
      </c>
    </row>
    <row r="61570" spans="17:63" ht="29.25" customHeight="1" x14ac:dyDescent="0.2">
      <c r="Q61570" s="92" t="s">
        <v>50</v>
      </c>
      <c r="BF61570" s="101" t="s">
        <v>58</v>
      </c>
      <c r="BK61570" s="98" t="s">
        <v>70</v>
      </c>
    </row>
    <row r="61571" spans="17:63" ht="29.25" customHeight="1" x14ac:dyDescent="0.2">
      <c r="Q61571" s="92" t="s">
        <v>50</v>
      </c>
      <c r="BF61571" s="101" t="s">
        <v>58</v>
      </c>
      <c r="BK61571" s="98" t="s">
        <v>70</v>
      </c>
    </row>
    <row r="61572" spans="17:63" ht="29.25" customHeight="1" x14ac:dyDescent="0.2">
      <c r="Q61572" s="92" t="s">
        <v>50</v>
      </c>
      <c r="BF61572" s="101" t="s">
        <v>58</v>
      </c>
      <c r="BK61572" s="98" t="s">
        <v>70</v>
      </c>
    </row>
    <row r="61573" spans="17:63" ht="29.25" customHeight="1" x14ac:dyDescent="0.2">
      <c r="Q61573" s="92" t="s">
        <v>50</v>
      </c>
      <c r="BF61573" s="101" t="s">
        <v>58</v>
      </c>
      <c r="BK61573" s="98" t="s">
        <v>70</v>
      </c>
    </row>
    <row r="61574" spans="17:63" ht="29.25" customHeight="1" x14ac:dyDescent="0.2">
      <c r="Q61574" s="92" t="s">
        <v>50</v>
      </c>
      <c r="BF61574" s="101" t="s">
        <v>58</v>
      </c>
      <c r="BK61574" s="98" t="s">
        <v>70</v>
      </c>
    </row>
    <row r="61575" spans="17:63" ht="29.25" customHeight="1" x14ac:dyDescent="0.2">
      <c r="Q61575" s="92" t="s">
        <v>50</v>
      </c>
      <c r="BF61575" s="101" t="s">
        <v>58</v>
      </c>
      <c r="BK61575" s="98" t="s">
        <v>70</v>
      </c>
    </row>
    <row r="61576" spans="17:63" ht="29.25" customHeight="1" x14ac:dyDescent="0.2">
      <c r="Q61576" s="92" t="s">
        <v>50</v>
      </c>
      <c r="BF61576" s="101" t="s">
        <v>58</v>
      </c>
      <c r="BK61576" s="98" t="s">
        <v>70</v>
      </c>
    </row>
    <row r="61577" spans="17:63" ht="29.25" customHeight="1" x14ac:dyDescent="0.2">
      <c r="Q61577" s="92" t="s">
        <v>50</v>
      </c>
      <c r="BF61577" s="101" t="s">
        <v>58</v>
      </c>
      <c r="BK61577" s="98" t="s">
        <v>70</v>
      </c>
    </row>
    <row r="61578" spans="17:63" ht="29.25" customHeight="1" x14ac:dyDescent="0.2">
      <c r="Q61578" s="92" t="s">
        <v>50</v>
      </c>
      <c r="BF61578" s="101" t="s">
        <v>58</v>
      </c>
      <c r="BK61578" s="98" t="s">
        <v>70</v>
      </c>
    </row>
    <row r="61579" spans="17:63" ht="29.25" customHeight="1" x14ac:dyDescent="0.2">
      <c r="Q61579" s="92" t="s">
        <v>50</v>
      </c>
      <c r="BF61579" s="101" t="s">
        <v>58</v>
      </c>
      <c r="BK61579" s="98" t="s">
        <v>70</v>
      </c>
    </row>
    <row r="61580" spans="17:63" ht="29.25" customHeight="1" x14ac:dyDescent="0.2">
      <c r="Q61580" s="92" t="s">
        <v>50</v>
      </c>
      <c r="BF61580" s="101" t="s">
        <v>58</v>
      </c>
      <c r="BK61580" s="98" t="s">
        <v>70</v>
      </c>
    </row>
    <row r="61581" spans="17:63" ht="29.25" customHeight="1" x14ac:dyDescent="0.2">
      <c r="Q61581" s="92" t="s">
        <v>50</v>
      </c>
      <c r="BF61581" s="101" t="s">
        <v>58</v>
      </c>
      <c r="BK61581" s="98" t="s">
        <v>70</v>
      </c>
    </row>
    <row r="61582" spans="17:63" ht="29.25" customHeight="1" x14ac:dyDescent="0.2">
      <c r="Q61582" s="92" t="s">
        <v>50</v>
      </c>
      <c r="BF61582" s="101" t="s">
        <v>58</v>
      </c>
      <c r="BK61582" s="98" t="s">
        <v>70</v>
      </c>
    </row>
    <row r="61583" spans="17:63" ht="29.25" customHeight="1" x14ac:dyDescent="0.2">
      <c r="Q61583" s="92" t="s">
        <v>50</v>
      </c>
      <c r="BF61583" s="101" t="s">
        <v>58</v>
      </c>
      <c r="BK61583" s="98" t="s">
        <v>70</v>
      </c>
    </row>
    <row r="61584" spans="17:63" ht="29.25" customHeight="1" x14ac:dyDescent="0.2">
      <c r="Q61584" s="92" t="s">
        <v>50</v>
      </c>
      <c r="BF61584" s="101" t="s">
        <v>58</v>
      </c>
      <c r="BK61584" s="98" t="s">
        <v>70</v>
      </c>
    </row>
    <row r="61585" spans="17:63" ht="29.25" customHeight="1" x14ac:dyDescent="0.2">
      <c r="Q61585" s="92" t="s">
        <v>50</v>
      </c>
      <c r="BF61585" s="101" t="s">
        <v>58</v>
      </c>
      <c r="BK61585" s="98" t="s">
        <v>70</v>
      </c>
    </row>
    <row r="61586" spans="17:63" ht="29.25" customHeight="1" x14ac:dyDescent="0.2">
      <c r="Q61586" s="92" t="s">
        <v>50</v>
      </c>
      <c r="BF61586" s="101" t="s">
        <v>58</v>
      </c>
      <c r="BK61586" s="98" t="s">
        <v>70</v>
      </c>
    </row>
    <row r="61587" spans="17:63" ht="29.25" customHeight="1" x14ac:dyDescent="0.2">
      <c r="Q61587" s="92" t="s">
        <v>50</v>
      </c>
      <c r="BF61587" s="101" t="s">
        <v>58</v>
      </c>
      <c r="BK61587" s="98" t="s">
        <v>70</v>
      </c>
    </row>
    <row r="61588" spans="17:63" ht="29.25" customHeight="1" x14ac:dyDescent="0.2">
      <c r="Q61588" s="92" t="s">
        <v>50</v>
      </c>
      <c r="BF61588" s="101" t="s">
        <v>58</v>
      </c>
      <c r="BK61588" s="98" t="s">
        <v>70</v>
      </c>
    </row>
    <row r="61589" spans="17:63" ht="29.25" customHeight="1" x14ac:dyDescent="0.2">
      <c r="Q61589" s="92" t="s">
        <v>50</v>
      </c>
      <c r="BF61589" s="101" t="s">
        <v>58</v>
      </c>
      <c r="BK61589" s="98" t="s">
        <v>70</v>
      </c>
    </row>
    <row r="61590" spans="17:63" ht="29.25" customHeight="1" x14ac:dyDescent="0.2">
      <c r="Q61590" s="92" t="s">
        <v>50</v>
      </c>
      <c r="BF61590" s="101" t="s">
        <v>58</v>
      </c>
      <c r="BK61590" s="98" t="s">
        <v>70</v>
      </c>
    </row>
    <row r="61591" spans="17:63" ht="29.25" customHeight="1" x14ac:dyDescent="0.2">
      <c r="Q61591" s="92" t="s">
        <v>50</v>
      </c>
      <c r="BF61591" s="101" t="s">
        <v>58</v>
      </c>
      <c r="BK61591" s="98" t="s">
        <v>70</v>
      </c>
    </row>
    <row r="61592" spans="17:63" ht="29.25" customHeight="1" x14ac:dyDescent="0.2">
      <c r="Q61592" s="92" t="s">
        <v>50</v>
      </c>
      <c r="BF61592" s="101" t="s">
        <v>58</v>
      </c>
      <c r="BK61592" s="98" t="s">
        <v>70</v>
      </c>
    </row>
    <row r="61593" spans="17:63" ht="29.25" customHeight="1" x14ac:dyDescent="0.2">
      <c r="Q61593" s="92" t="s">
        <v>50</v>
      </c>
      <c r="BF61593" s="101" t="s">
        <v>58</v>
      </c>
      <c r="BK61593" s="98" t="s">
        <v>70</v>
      </c>
    </row>
    <row r="61594" spans="17:63" ht="29.25" customHeight="1" x14ac:dyDescent="0.2">
      <c r="Q61594" s="92" t="s">
        <v>50</v>
      </c>
      <c r="BF61594" s="101" t="s">
        <v>58</v>
      </c>
      <c r="BK61594" s="98" t="s">
        <v>70</v>
      </c>
    </row>
    <row r="61595" spans="17:63" ht="29.25" customHeight="1" x14ac:dyDescent="0.2">
      <c r="Q61595" s="92" t="s">
        <v>50</v>
      </c>
      <c r="BF61595" s="101" t="s">
        <v>58</v>
      </c>
      <c r="BK61595" s="98" t="s">
        <v>70</v>
      </c>
    </row>
    <row r="61596" spans="17:63" ht="29.25" customHeight="1" x14ac:dyDescent="0.2">
      <c r="Q61596" s="92" t="s">
        <v>50</v>
      </c>
      <c r="BF61596" s="101" t="s">
        <v>58</v>
      </c>
      <c r="BK61596" s="98" t="s">
        <v>70</v>
      </c>
    </row>
    <row r="61597" spans="17:63" ht="29.25" customHeight="1" x14ac:dyDescent="0.2">
      <c r="Q61597" s="92" t="s">
        <v>50</v>
      </c>
      <c r="BF61597" s="101" t="s">
        <v>58</v>
      </c>
      <c r="BK61597" s="98" t="s">
        <v>70</v>
      </c>
    </row>
    <row r="61598" spans="17:63" ht="29.25" customHeight="1" x14ac:dyDescent="0.2">
      <c r="Q61598" s="92" t="s">
        <v>50</v>
      </c>
      <c r="BF61598" s="101" t="s">
        <v>58</v>
      </c>
      <c r="BK61598" s="98" t="s">
        <v>70</v>
      </c>
    </row>
    <row r="61599" spans="17:63" ht="29.25" customHeight="1" x14ac:dyDescent="0.2">
      <c r="Q61599" s="92" t="s">
        <v>50</v>
      </c>
      <c r="BF61599" s="101" t="s">
        <v>58</v>
      </c>
      <c r="BK61599" s="98" t="s">
        <v>70</v>
      </c>
    </row>
    <row r="61600" spans="17:63" ht="29.25" customHeight="1" x14ac:dyDescent="0.2">
      <c r="Q61600" s="92" t="s">
        <v>50</v>
      </c>
      <c r="BF61600" s="101" t="s">
        <v>58</v>
      </c>
      <c r="BK61600" s="98" t="s">
        <v>70</v>
      </c>
    </row>
    <row r="61601" spans="17:63" ht="29.25" customHeight="1" x14ac:dyDescent="0.2">
      <c r="Q61601" s="92" t="s">
        <v>50</v>
      </c>
      <c r="BF61601" s="101" t="s">
        <v>58</v>
      </c>
      <c r="BK61601" s="98" t="s">
        <v>70</v>
      </c>
    </row>
    <row r="61602" spans="17:63" ht="29.25" customHeight="1" x14ac:dyDescent="0.2">
      <c r="Q61602" s="92" t="s">
        <v>50</v>
      </c>
      <c r="BF61602" s="101" t="s">
        <v>58</v>
      </c>
      <c r="BK61602" s="98" t="s">
        <v>70</v>
      </c>
    </row>
    <row r="61603" spans="17:63" ht="29.25" customHeight="1" x14ac:dyDescent="0.2">
      <c r="Q61603" s="92" t="s">
        <v>50</v>
      </c>
      <c r="BF61603" s="101" t="s">
        <v>58</v>
      </c>
      <c r="BK61603" s="98" t="s">
        <v>70</v>
      </c>
    </row>
    <row r="61604" spans="17:63" ht="29.25" customHeight="1" x14ac:dyDescent="0.2">
      <c r="Q61604" s="92" t="s">
        <v>50</v>
      </c>
      <c r="BF61604" s="101" t="s">
        <v>58</v>
      </c>
      <c r="BK61604" s="98" t="s">
        <v>70</v>
      </c>
    </row>
    <row r="61605" spans="17:63" ht="29.25" customHeight="1" x14ac:dyDescent="0.2">
      <c r="Q61605" s="92" t="s">
        <v>50</v>
      </c>
      <c r="BF61605" s="101" t="s">
        <v>58</v>
      </c>
      <c r="BK61605" s="98" t="s">
        <v>70</v>
      </c>
    </row>
    <row r="61606" spans="17:63" ht="29.25" customHeight="1" x14ac:dyDescent="0.2">
      <c r="Q61606" s="92" t="s">
        <v>50</v>
      </c>
      <c r="BF61606" s="101" t="s">
        <v>58</v>
      </c>
      <c r="BK61606" s="98" t="s">
        <v>70</v>
      </c>
    </row>
    <row r="61607" spans="17:63" ht="29.25" customHeight="1" x14ac:dyDescent="0.2">
      <c r="Q61607" s="92" t="s">
        <v>50</v>
      </c>
      <c r="BF61607" s="101" t="s">
        <v>58</v>
      </c>
      <c r="BK61607" s="98" t="s">
        <v>70</v>
      </c>
    </row>
    <row r="61608" spans="17:63" ht="29.25" customHeight="1" x14ac:dyDescent="0.2">
      <c r="Q61608" s="92" t="s">
        <v>50</v>
      </c>
      <c r="BF61608" s="101" t="s">
        <v>58</v>
      </c>
      <c r="BK61608" s="98" t="s">
        <v>70</v>
      </c>
    </row>
    <row r="61609" spans="17:63" ht="29.25" customHeight="1" x14ac:dyDescent="0.2">
      <c r="Q61609" s="92" t="s">
        <v>50</v>
      </c>
      <c r="BF61609" s="101" t="s">
        <v>58</v>
      </c>
      <c r="BK61609" s="98" t="s">
        <v>70</v>
      </c>
    </row>
    <row r="61610" spans="17:63" ht="29.25" customHeight="1" x14ac:dyDescent="0.2">
      <c r="Q61610" s="92" t="s">
        <v>50</v>
      </c>
      <c r="BF61610" s="101" t="s">
        <v>58</v>
      </c>
      <c r="BK61610" s="98" t="s">
        <v>70</v>
      </c>
    </row>
    <row r="61611" spans="17:63" ht="29.25" customHeight="1" x14ac:dyDescent="0.2">
      <c r="Q61611" s="92" t="s">
        <v>50</v>
      </c>
      <c r="BF61611" s="101" t="s">
        <v>58</v>
      </c>
      <c r="BK61611" s="98" t="s">
        <v>70</v>
      </c>
    </row>
    <row r="61612" spans="17:63" ht="29.25" customHeight="1" x14ac:dyDescent="0.2">
      <c r="Q61612" s="92" t="s">
        <v>50</v>
      </c>
      <c r="BF61612" s="101" t="s">
        <v>58</v>
      </c>
      <c r="BK61612" s="98" t="s">
        <v>70</v>
      </c>
    </row>
    <row r="61613" spans="17:63" ht="29.25" customHeight="1" x14ac:dyDescent="0.2">
      <c r="Q61613" s="92" t="s">
        <v>50</v>
      </c>
      <c r="BF61613" s="101" t="s">
        <v>58</v>
      </c>
      <c r="BK61613" s="98" t="s">
        <v>70</v>
      </c>
    </row>
    <row r="61614" spans="17:63" ht="29.25" customHeight="1" x14ac:dyDescent="0.2">
      <c r="Q61614" s="92" t="s">
        <v>50</v>
      </c>
      <c r="BF61614" s="101" t="s">
        <v>58</v>
      </c>
      <c r="BK61614" s="98" t="s">
        <v>70</v>
      </c>
    </row>
    <row r="61615" spans="17:63" ht="29.25" customHeight="1" x14ac:dyDescent="0.2">
      <c r="Q61615" s="92" t="s">
        <v>50</v>
      </c>
      <c r="BF61615" s="101" t="s">
        <v>58</v>
      </c>
      <c r="BK61615" s="98" t="s">
        <v>70</v>
      </c>
    </row>
    <row r="61616" spans="17:63" ht="29.25" customHeight="1" x14ac:dyDescent="0.2">
      <c r="Q61616" s="92" t="s">
        <v>50</v>
      </c>
      <c r="BF61616" s="101" t="s">
        <v>58</v>
      </c>
      <c r="BK61616" s="98" t="s">
        <v>70</v>
      </c>
    </row>
    <row r="61617" spans="17:63" ht="29.25" customHeight="1" x14ac:dyDescent="0.2">
      <c r="Q61617" s="92" t="s">
        <v>50</v>
      </c>
      <c r="BF61617" s="101" t="s">
        <v>58</v>
      </c>
      <c r="BK61617" s="98" t="s">
        <v>70</v>
      </c>
    </row>
    <row r="61618" spans="17:63" ht="29.25" customHeight="1" x14ac:dyDescent="0.2">
      <c r="Q61618" s="92" t="s">
        <v>50</v>
      </c>
      <c r="BF61618" s="101" t="s">
        <v>58</v>
      </c>
      <c r="BK61618" s="98" t="s">
        <v>70</v>
      </c>
    </row>
    <row r="61619" spans="17:63" ht="29.25" customHeight="1" x14ac:dyDescent="0.2">
      <c r="Q61619" s="92" t="s">
        <v>50</v>
      </c>
      <c r="BF61619" s="101" t="s">
        <v>58</v>
      </c>
      <c r="BK61619" s="98" t="s">
        <v>70</v>
      </c>
    </row>
    <row r="61620" spans="17:63" ht="29.25" customHeight="1" x14ac:dyDescent="0.2">
      <c r="Q61620" s="92" t="s">
        <v>50</v>
      </c>
      <c r="BF61620" s="101" t="s">
        <v>58</v>
      </c>
      <c r="BK61620" s="98" t="s">
        <v>70</v>
      </c>
    </row>
    <row r="61621" spans="17:63" ht="29.25" customHeight="1" x14ac:dyDescent="0.2">
      <c r="Q61621" s="92" t="s">
        <v>50</v>
      </c>
      <c r="BF61621" s="101" t="s">
        <v>58</v>
      </c>
      <c r="BK61621" s="98" t="s">
        <v>70</v>
      </c>
    </row>
    <row r="61622" spans="17:63" ht="29.25" customHeight="1" x14ac:dyDescent="0.2">
      <c r="Q61622" s="92" t="s">
        <v>50</v>
      </c>
      <c r="BF61622" s="101" t="s">
        <v>58</v>
      </c>
      <c r="BK61622" s="98" t="s">
        <v>70</v>
      </c>
    </row>
    <row r="61623" spans="17:63" ht="29.25" customHeight="1" x14ac:dyDescent="0.2">
      <c r="Q61623" s="92" t="s">
        <v>50</v>
      </c>
      <c r="BF61623" s="101" t="s">
        <v>58</v>
      </c>
      <c r="BK61623" s="98" t="s">
        <v>70</v>
      </c>
    </row>
    <row r="61624" spans="17:63" ht="29.25" customHeight="1" x14ac:dyDescent="0.2">
      <c r="Q61624" s="92" t="s">
        <v>50</v>
      </c>
      <c r="BF61624" s="101" t="s">
        <v>58</v>
      </c>
      <c r="BK61624" s="98" t="s">
        <v>70</v>
      </c>
    </row>
    <row r="61625" spans="17:63" ht="29.25" customHeight="1" x14ac:dyDescent="0.2">
      <c r="Q61625" s="92" t="s">
        <v>50</v>
      </c>
      <c r="BF61625" s="101" t="s">
        <v>58</v>
      </c>
      <c r="BK61625" s="98" t="s">
        <v>70</v>
      </c>
    </row>
    <row r="61626" spans="17:63" ht="29.25" customHeight="1" x14ac:dyDescent="0.2">
      <c r="Q61626" s="92" t="s">
        <v>50</v>
      </c>
      <c r="BF61626" s="101" t="s">
        <v>58</v>
      </c>
      <c r="BK61626" s="98" t="s">
        <v>70</v>
      </c>
    </row>
    <row r="61627" spans="17:63" ht="29.25" customHeight="1" x14ac:dyDescent="0.2">
      <c r="Q61627" s="92" t="s">
        <v>50</v>
      </c>
      <c r="BF61627" s="101" t="s">
        <v>58</v>
      </c>
      <c r="BK61627" s="98" t="s">
        <v>70</v>
      </c>
    </row>
    <row r="61628" spans="17:63" ht="29.25" customHeight="1" x14ac:dyDescent="0.2">
      <c r="Q61628" s="92" t="s">
        <v>50</v>
      </c>
      <c r="BF61628" s="101" t="s">
        <v>58</v>
      </c>
      <c r="BK61628" s="98" t="s">
        <v>70</v>
      </c>
    </row>
    <row r="61629" spans="17:63" ht="29.25" customHeight="1" x14ac:dyDescent="0.2">
      <c r="Q61629" s="92" t="s">
        <v>50</v>
      </c>
      <c r="BF61629" s="101" t="s">
        <v>58</v>
      </c>
      <c r="BK61629" s="98" t="s">
        <v>70</v>
      </c>
    </row>
    <row r="61630" spans="17:63" ht="29.25" customHeight="1" x14ac:dyDescent="0.2">
      <c r="Q61630" s="92" t="s">
        <v>50</v>
      </c>
      <c r="BF61630" s="101" t="s">
        <v>58</v>
      </c>
      <c r="BK61630" s="98" t="s">
        <v>70</v>
      </c>
    </row>
    <row r="61631" spans="17:63" ht="29.25" customHeight="1" x14ac:dyDescent="0.2">
      <c r="Q61631" s="92" t="s">
        <v>50</v>
      </c>
      <c r="BF61631" s="101" t="s">
        <v>58</v>
      </c>
      <c r="BK61631" s="98" t="s">
        <v>70</v>
      </c>
    </row>
    <row r="61632" spans="17:63" ht="29.25" customHeight="1" x14ac:dyDescent="0.2">
      <c r="Q61632" s="92" t="s">
        <v>50</v>
      </c>
      <c r="BF61632" s="101" t="s">
        <v>58</v>
      </c>
      <c r="BK61632" s="98" t="s">
        <v>70</v>
      </c>
    </row>
    <row r="61633" spans="17:63" ht="29.25" customHeight="1" x14ac:dyDescent="0.2">
      <c r="Q61633" s="92" t="s">
        <v>50</v>
      </c>
      <c r="BF61633" s="101" t="s">
        <v>58</v>
      </c>
      <c r="BK61633" s="98" t="s">
        <v>70</v>
      </c>
    </row>
    <row r="61634" spans="17:63" ht="29.25" customHeight="1" x14ac:dyDescent="0.2">
      <c r="Q61634" s="92" t="s">
        <v>50</v>
      </c>
      <c r="BF61634" s="101" t="s">
        <v>58</v>
      </c>
      <c r="BK61634" s="98" t="s">
        <v>70</v>
      </c>
    </row>
    <row r="61635" spans="17:63" ht="29.25" customHeight="1" x14ac:dyDescent="0.2">
      <c r="Q61635" s="92" t="s">
        <v>50</v>
      </c>
      <c r="BF61635" s="101" t="s">
        <v>58</v>
      </c>
      <c r="BK61635" s="98" t="s">
        <v>70</v>
      </c>
    </row>
    <row r="61636" spans="17:63" ht="29.25" customHeight="1" x14ac:dyDescent="0.2">
      <c r="Q61636" s="92" t="s">
        <v>50</v>
      </c>
      <c r="BF61636" s="101" t="s">
        <v>58</v>
      </c>
      <c r="BK61636" s="98" t="s">
        <v>70</v>
      </c>
    </row>
    <row r="61637" spans="17:63" ht="29.25" customHeight="1" x14ac:dyDescent="0.2">
      <c r="Q61637" s="92" t="s">
        <v>50</v>
      </c>
      <c r="BF61637" s="101" t="s">
        <v>58</v>
      </c>
      <c r="BK61637" s="98" t="s">
        <v>70</v>
      </c>
    </row>
    <row r="61638" spans="17:63" ht="29.25" customHeight="1" x14ac:dyDescent="0.2">
      <c r="Q61638" s="92" t="s">
        <v>50</v>
      </c>
      <c r="BF61638" s="101" t="s">
        <v>58</v>
      </c>
      <c r="BK61638" s="98" t="s">
        <v>70</v>
      </c>
    </row>
    <row r="61639" spans="17:63" ht="29.25" customHeight="1" x14ac:dyDescent="0.2">
      <c r="Q61639" s="92" t="s">
        <v>50</v>
      </c>
      <c r="BF61639" s="101" t="s">
        <v>58</v>
      </c>
      <c r="BK61639" s="98" t="s">
        <v>70</v>
      </c>
    </row>
    <row r="61640" spans="17:63" ht="29.25" customHeight="1" x14ac:dyDescent="0.2">
      <c r="Q61640" s="92" t="s">
        <v>50</v>
      </c>
      <c r="BF61640" s="101" t="s">
        <v>58</v>
      </c>
      <c r="BK61640" s="98" t="s">
        <v>70</v>
      </c>
    </row>
    <row r="61641" spans="17:63" ht="29.25" customHeight="1" x14ac:dyDescent="0.2">
      <c r="Q61641" s="92" t="s">
        <v>50</v>
      </c>
      <c r="BF61641" s="101" t="s">
        <v>58</v>
      </c>
      <c r="BK61641" s="98" t="s">
        <v>70</v>
      </c>
    </row>
    <row r="61642" spans="17:63" ht="29.25" customHeight="1" x14ac:dyDescent="0.2">
      <c r="Q61642" s="92" t="s">
        <v>50</v>
      </c>
      <c r="BF61642" s="101" t="s">
        <v>58</v>
      </c>
      <c r="BK61642" s="98" t="s">
        <v>70</v>
      </c>
    </row>
    <row r="61643" spans="17:63" ht="29.25" customHeight="1" x14ac:dyDescent="0.2">
      <c r="Q61643" s="92" t="s">
        <v>50</v>
      </c>
      <c r="BF61643" s="101" t="s">
        <v>58</v>
      </c>
      <c r="BK61643" s="98" t="s">
        <v>70</v>
      </c>
    </row>
    <row r="61644" spans="17:63" ht="29.25" customHeight="1" x14ac:dyDescent="0.2">
      <c r="Q61644" s="92" t="s">
        <v>50</v>
      </c>
      <c r="BF61644" s="101" t="s">
        <v>58</v>
      </c>
      <c r="BK61644" s="98" t="s">
        <v>70</v>
      </c>
    </row>
    <row r="61645" spans="17:63" ht="29.25" customHeight="1" x14ac:dyDescent="0.2">
      <c r="Q61645" s="92" t="s">
        <v>50</v>
      </c>
      <c r="BF61645" s="101" t="s">
        <v>58</v>
      </c>
      <c r="BK61645" s="98" t="s">
        <v>70</v>
      </c>
    </row>
    <row r="61646" spans="17:63" ht="29.25" customHeight="1" x14ac:dyDescent="0.2">
      <c r="Q61646" s="92" t="s">
        <v>50</v>
      </c>
      <c r="BF61646" s="101" t="s">
        <v>58</v>
      </c>
      <c r="BK61646" s="98" t="s">
        <v>70</v>
      </c>
    </row>
    <row r="61647" spans="17:63" ht="29.25" customHeight="1" x14ac:dyDescent="0.2">
      <c r="Q61647" s="92" t="s">
        <v>50</v>
      </c>
      <c r="BF61647" s="101" t="s">
        <v>58</v>
      </c>
      <c r="BK61647" s="98" t="s">
        <v>70</v>
      </c>
    </row>
    <row r="61648" spans="17:63" ht="29.25" customHeight="1" x14ac:dyDescent="0.2">
      <c r="Q61648" s="92" t="s">
        <v>50</v>
      </c>
      <c r="BF61648" s="101" t="s">
        <v>58</v>
      </c>
      <c r="BK61648" s="98" t="s">
        <v>70</v>
      </c>
    </row>
    <row r="61649" spans="17:63" ht="29.25" customHeight="1" x14ac:dyDescent="0.2">
      <c r="Q61649" s="92" t="s">
        <v>50</v>
      </c>
      <c r="BF61649" s="101" t="s">
        <v>58</v>
      </c>
      <c r="BK61649" s="98" t="s">
        <v>70</v>
      </c>
    </row>
    <row r="61650" spans="17:63" ht="29.25" customHeight="1" x14ac:dyDescent="0.2">
      <c r="Q61650" s="92" t="s">
        <v>50</v>
      </c>
      <c r="BF61650" s="101" t="s">
        <v>58</v>
      </c>
      <c r="BK61650" s="98" t="s">
        <v>70</v>
      </c>
    </row>
    <row r="61651" spans="17:63" ht="29.25" customHeight="1" x14ac:dyDescent="0.2">
      <c r="Q61651" s="92" t="s">
        <v>50</v>
      </c>
      <c r="BF61651" s="101" t="s">
        <v>58</v>
      </c>
      <c r="BK61651" s="98" t="s">
        <v>70</v>
      </c>
    </row>
    <row r="61652" spans="17:63" ht="29.25" customHeight="1" x14ac:dyDescent="0.2">
      <c r="Q61652" s="92" t="s">
        <v>50</v>
      </c>
      <c r="BF61652" s="101" t="s">
        <v>58</v>
      </c>
      <c r="BK61652" s="98" t="s">
        <v>70</v>
      </c>
    </row>
    <row r="61653" spans="17:63" ht="29.25" customHeight="1" x14ac:dyDescent="0.2">
      <c r="Q61653" s="92" t="s">
        <v>50</v>
      </c>
      <c r="BF61653" s="101" t="s">
        <v>58</v>
      </c>
      <c r="BK61653" s="98" t="s">
        <v>70</v>
      </c>
    </row>
    <row r="61654" spans="17:63" ht="29.25" customHeight="1" x14ac:dyDescent="0.2">
      <c r="Q61654" s="92" t="s">
        <v>50</v>
      </c>
      <c r="BF61654" s="101" t="s">
        <v>58</v>
      </c>
      <c r="BK61654" s="98" t="s">
        <v>70</v>
      </c>
    </row>
    <row r="61655" spans="17:63" ht="29.25" customHeight="1" x14ac:dyDescent="0.2">
      <c r="Q61655" s="92" t="s">
        <v>50</v>
      </c>
      <c r="BF61655" s="101" t="s">
        <v>58</v>
      </c>
      <c r="BK61655" s="98" t="s">
        <v>70</v>
      </c>
    </row>
    <row r="61656" spans="17:63" ht="29.25" customHeight="1" x14ac:dyDescent="0.2">
      <c r="Q61656" s="92" t="s">
        <v>50</v>
      </c>
      <c r="BF61656" s="101" t="s">
        <v>58</v>
      </c>
      <c r="BK61656" s="98" t="s">
        <v>70</v>
      </c>
    </row>
    <row r="61657" spans="17:63" ht="29.25" customHeight="1" x14ac:dyDescent="0.2">
      <c r="Q61657" s="92" t="s">
        <v>50</v>
      </c>
      <c r="BF61657" s="101" t="s">
        <v>58</v>
      </c>
      <c r="BK61657" s="98" t="s">
        <v>70</v>
      </c>
    </row>
    <row r="61658" spans="17:63" ht="29.25" customHeight="1" x14ac:dyDescent="0.2">
      <c r="Q61658" s="92" t="s">
        <v>50</v>
      </c>
      <c r="BF61658" s="101" t="s">
        <v>58</v>
      </c>
      <c r="BK61658" s="98" t="s">
        <v>70</v>
      </c>
    </row>
    <row r="61659" spans="17:63" ht="29.25" customHeight="1" x14ac:dyDescent="0.2">
      <c r="Q61659" s="92" t="s">
        <v>50</v>
      </c>
      <c r="BF61659" s="101" t="s">
        <v>58</v>
      </c>
      <c r="BK61659" s="98" t="s">
        <v>70</v>
      </c>
    </row>
    <row r="61660" spans="17:63" ht="29.25" customHeight="1" x14ac:dyDescent="0.2">
      <c r="Q61660" s="92" t="s">
        <v>50</v>
      </c>
      <c r="BF61660" s="101" t="s">
        <v>58</v>
      </c>
      <c r="BK61660" s="98" t="s">
        <v>70</v>
      </c>
    </row>
    <row r="61661" spans="17:63" ht="29.25" customHeight="1" x14ac:dyDescent="0.2">
      <c r="Q61661" s="92" t="s">
        <v>50</v>
      </c>
      <c r="BF61661" s="101" t="s">
        <v>58</v>
      </c>
      <c r="BK61661" s="98" t="s">
        <v>70</v>
      </c>
    </row>
    <row r="61662" spans="17:63" ht="29.25" customHeight="1" x14ac:dyDescent="0.2">
      <c r="Q61662" s="92" t="s">
        <v>50</v>
      </c>
      <c r="BF61662" s="101" t="s">
        <v>58</v>
      </c>
      <c r="BK61662" s="98" t="s">
        <v>70</v>
      </c>
    </row>
    <row r="61663" spans="17:63" ht="29.25" customHeight="1" x14ac:dyDescent="0.2">
      <c r="Q61663" s="92" t="s">
        <v>50</v>
      </c>
      <c r="BF61663" s="101" t="s">
        <v>58</v>
      </c>
      <c r="BK61663" s="98" t="s">
        <v>70</v>
      </c>
    </row>
    <row r="61664" spans="17:63" ht="29.25" customHeight="1" x14ac:dyDescent="0.2">
      <c r="Q61664" s="92" t="s">
        <v>50</v>
      </c>
      <c r="BF61664" s="101" t="s">
        <v>58</v>
      </c>
      <c r="BK61664" s="98" t="s">
        <v>70</v>
      </c>
    </row>
    <row r="61665" spans="17:63" ht="29.25" customHeight="1" x14ac:dyDescent="0.2">
      <c r="Q61665" s="92" t="s">
        <v>50</v>
      </c>
      <c r="BF61665" s="101" t="s">
        <v>58</v>
      </c>
      <c r="BK61665" s="98" t="s">
        <v>70</v>
      </c>
    </row>
    <row r="61666" spans="17:63" ht="29.25" customHeight="1" x14ac:dyDescent="0.2">
      <c r="Q61666" s="92" t="s">
        <v>50</v>
      </c>
      <c r="BF61666" s="101" t="s">
        <v>58</v>
      </c>
      <c r="BK61666" s="98" t="s">
        <v>70</v>
      </c>
    </row>
    <row r="61667" spans="17:63" ht="29.25" customHeight="1" x14ac:dyDescent="0.2">
      <c r="Q61667" s="92" t="s">
        <v>50</v>
      </c>
      <c r="BF61667" s="101" t="s">
        <v>58</v>
      </c>
      <c r="BK61667" s="98" t="s">
        <v>70</v>
      </c>
    </row>
    <row r="61668" spans="17:63" ht="29.25" customHeight="1" x14ac:dyDescent="0.2">
      <c r="Q61668" s="92" t="s">
        <v>50</v>
      </c>
      <c r="BF61668" s="101" t="s">
        <v>58</v>
      </c>
      <c r="BK61668" s="98" t="s">
        <v>70</v>
      </c>
    </row>
    <row r="61669" spans="17:63" ht="29.25" customHeight="1" x14ac:dyDescent="0.2">
      <c r="Q61669" s="92" t="s">
        <v>50</v>
      </c>
      <c r="BF61669" s="101" t="s">
        <v>58</v>
      </c>
      <c r="BK61669" s="98" t="s">
        <v>70</v>
      </c>
    </row>
    <row r="61670" spans="17:63" ht="29.25" customHeight="1" x14ac:dyDescent="0.2">
      <c r="Q61670" s="92" t="s">
        <v>50</v>
      </c>
      <c r="BF61670" s="101" t="s">
        <v>58</v>
      </c>
      <c r="BK61670" s="98" t="s">
        <v>70</v>
      </c>
    </row>
    <row r="61671" spans="17:63" ht="29.25" customHeight="1" x14ac:dyDescent="0.2">
      <c r="Q61671" s="92" t="s">
        <v>50</v>
      </c>
      <c r="BF61671" s="101" t="s">
        <v>58</v>
      </c>
      <c r="BK61671" s="98" t="s">
        <v>70</v>
      </c>
    </row>
    <row r="61672" spans="17:63" ht="29.25" customHeight="1" x14ac:dyDescent="0.2">
      <c r="Q61672" s="92" t="s">
        <v>50</v>
      </c>
      <c r="BF61672" s="101" t="s">
        <v>58</v>
      </c>
      <c r="BK61672" s="98" t="s">
        <v>70</v>
      </c>
    </row>
    <row r="61673" spans="17:63" ht="29.25" customHeight="1" x14ac:dyDescent="0.2">
      <c r="Q61673" s="92" t="s">
        <v>50</v>
      </c>
      <c r="BF61673" s="101" t="s">
        <v>58</v>
      </c>
      <c r="BK61673" s="98" t="s">
        <v>70</v>
      </c>
    </row>
    <row r="61674" spans="17:63" ht="29.25" customHeight="1" x14ac:dyDescent="0.2">
      <c r="Q61674" s="92" t="s">
        <v>50</v>
      </c>
      <c r="BF61674" s="101" t="s">
        <v>58</v>
      </c>
      <c r="BK61674" s="98" t="s">
        <v>70</v>
      </c>
    </row>
    <row r="61675" spans="17:63" ht="29.25" customHeight="1" x14ac:dyDescent="0.2">
      <c r="Q61675" s="92" t="s">
        <v>50</v>
      </c>
      <c r="BF61675" s="101" t="s">
        <v>58</v>
      </c>
      <c r="BK61675" s="98" t="s">
        <v>70</v>
      </c>
    </row>
    <row r="61676" spans="17:63" ht="29.25" customHeight="1" x14ac:dyDescent="0.2">
      <c r="Q61676" s="92" t="s">
        <v>50</v>
      </c>
      <c r="BF61676" s="101" t="s">
        <v>58</v>
      </c>
      <c r="BK61676" s="98" t="s">
        <v>70</v>
      </c>
    </row>
    <row r="61677" spans="17:63" ht="29.25" customHeight="1" x14ac:dyDescent="0.2">
      <c r="Q61677" s="92" t="s">
        <v>50</v>
      </c>
      <c r="BF61677" s="101" t="s">
        <v>58</v>
      </c>
      <c r="BK61677" s="98" t="s">
        <v>70</v>
      </c>
    </row>
    <row r="61678" spans="17:63" ht="29.25" customHeight="1" x14ac:dyDescent="0.2">
      <c r="Q61678" s="92" t="s">
        <v>50</v>
      </c>
      <c r="BF61678" s="101" t="s">
        <v>58</v>
      </c>
      <c r="BK61678" s="98" t="s">
        <v>70</v>
      </c>
    </row>
    <row r="61679" spans="17:63" ht="29.25" customHeight="1" x14ac:dyDescent="0.2">
      <c r="Q61679" s="92" t="s">
        <v>50</v>
      </c>
      <c r="BF61679" s="101" t="s">
        <v>58</v>
      </c>
      <c r="BK61679" s="98" t="s">
        <v>70</v>
      </c>
    </row>
    <row r="61680" spans="17:63" ht="29.25" customHeight="1" x14ac:dyDescent="0.2">
      <c r="Q61680" s="92" t="s">
        <v>50</v>
      </c>
      <c r="BF61680" s="101" t="s">
        <v>58</v>
      </c>
      <c r="BK61680" s="98" t="s">
        <v>70</v>
      </c>
    </row>
    <row r="61681" spans="17:63" ht="29.25" customHeight="1" x14ac:dyDescent="0.2">
      <c r="Q61681" s="92" t="s">
        <v>50</v>
      </c>
      <c r="BF61681" s="101" t="s">
        <v>58</v>
      </c>
      <c r="BK61681" s="98" t="s">
        <v>70</v>
      </c>
    </row>
    <row r="61682" spans="17:63" ht="29.25" customHeight="1" x14ac:dyDescent="0.2">
      <c r="Q61682" s="92" t="s">
        <v>50</v>
      </c>
      <c r="BF61682" s="101" t="s">
        <v>58</v>
      </c>
      <c r="BK61682" s="98" t="s">
        <v>70</v>
      </c>
    </row>
    <row r="61683" spans="17:63" ht="29.25" customHeight="1" x14ac:dyDescent="0.2">
      <c r="Q61683" s="92" t="s">
        <v>50</v>
      </c>
      <c r="BF61683" s="101" t="s">
        <v>58</v>
      </c>
      <c r="BK61683" s="98" t="s">
        <v>70</v>
      </c>
    </row>
    <row r="61684" spans="17:63" ht="29.25" customHeight="1" x14ac:dyDescent="0.2">
      <c r="Q61684" s="92" t="s">
        <v>50</v>
      </c>
      <c r="BF61684" s="101" t="s">
        <v>58</v>
      </c>
      <c r="BK61684" s="98" t="s">
        <v>70</v>
      </c>
    </row>
    <row r="61685" spans="17:63" ht="29.25" customHeight="1" x14ac:dyDescent="0.2">
      <c r="Q61685" s="92" t="s">
        <v>50</v>
      </c>
      <c r="BF61685" s="101" t="s">
        <v>58</v>
      </c>
      <c r="BK61685" s="98" t="s">
        <v>70</v>
      </c>
    </row>
    <row r="61686" spans="17:63" ht="29.25" customHeight="1" x14ac:dyDescent="0.2">
      <c r="Q61686" s="92" t="s">
        <v>50</v>
      </c>
      <c r="BF61686" s="101" t="s">
        <v>58</v>
      </c>
      <c r="BK61686" s="98" t="s">
        <v>70</v>
      </c>
    </row>
    <row r="61687" spans="17:63" ht="29.25" customHeight="1" x14ac:dyDescent="0.2">
      <c r="Q61687" s="92" t="s">
        <v>50</v>
      </c>
      <c r="BF61687" s="101" t="s">
        <v>58</v>
      </c>
      <c r="BK61687" s="98" t="s">
        <v>70</v>
      </c>
    </row>
    <row r="61688" spans="17:63" ht="29.25" customHeight="1" x14ac:dyDescent="0.2">
      <c r="Q61688" s="92" t="s">
        <v>50</v>
      </c>
      <c r="BF61688" s="101" t="s">
        <v>58</v>
      </c>
      <c r="BK61688" s="98" t="s">
        <v>70</v>
      </c>
    </row>
    <row r="61689" spans="17:63" ht="29.25" customHeight="1" x14ac:dyDescent="0.2">
      <c r="Q61689" s="92" t="s">
        <v>50</v>
      </c>
      <c r="BF61689" s="101" t="s">
        <v>58</v>
      </c>
      <c r="BK61689" s="98" t="s">
        <v>70</v>
      </c>
    </row>
    <row r="61690" spans="17:63" ht="29.25" customHeight="1" x14ac:dyDescent="0.2">
      <c r="Q61690" s="92" t="s">
        <v>50</v>
      </c>
      <c r="BF61690" s="101" t="s">
        <v>58</v>
      </c>
      <c r="BK61690" s="98" t="s">
        <v>70</v>
      </c>
    </row>
    <row r="61691" spans="17:63" ht="29.25" customHeight="1" x14ac:dyDescent="0.2">
      <c r="Q61691" s="92" t="s">
        <v>50</v>
      </c>
      <c r="BF61691" s="101" t="s">
        <v>58</v>
      </c>
      <c r="BK61691" s="98" t="s">
        <v>70</v>
      </c>
    </row>
    <row r="61692" spans="17:63" ht="29.25" customHeight="1" x14ac:dyDescent="0.2">
      <c r="Q61692" s="92" t="s">
        <v>50</v>
      </c>
      <c r="BF61692" s="101" t="s">
        <v>58</v>
      </c>
      <c r="BK61692" s="98" t="s">
        <v>70</v>
      </c>
    </row>
    <row r="61693" spans="17:63" ht="29.25" customHeight="1" x14ac:dyDescent="0.2">
      <c r="Q61693" s="92" t="s">
        <v>50</v>
      </c>
      <c r="BF61693" s="101" t="s">
        <v>58</v>
      </c>
      <c r="BK61693" s="98" t="s">
        <v>70</v>
      </c>
    </row>
    <row r="61694" spans="17:63" ht="29.25" customHeight="1" x14ac:dyDescent="0.2">
      <c r="Q61694" s="92" t="s">
        <v>50</v>
      </c>
      <c r="BF61694" s="101" t="s">
        <v>58</v>
      </c>
      <c r="BK61694" s="98" t="s">
        <v>70</v>
      </c>
    </row>
    <row r="61695" spans="17:63" ht="29.25" customHeight="1" x14ac:dyDescent="0.2">
      <c r="Q61695" s="92" t="s">
        <v>50</v>
      </c>
      <c r="BF61695" s="101" t="s">
        <v>58</v>
      </c>
      <c r="BK61695" s="98" t="s">
        <v>70</v>
      </c>
    </row>
    <row r="61696" spans="17:63" ht="29.25" customHeight="1" x14ac:dyDescent="0.2">
      <c r="Q61696" s="92" t="s">
        <v>50</v>
      </c>
      <c r="BF61696" s="101" t="s">
        <v>58</v>
      </c>
      <c r="BK61696" s="98" t="s">
        <v>70</v>
      </c>
    </row>
    <row r="61697" spans="17:63" ht="29.25" customHeight="1" x14ac:dyDescent="0.2">
      <c r="Q61697" s="92" t="s">
        <v>50</v>
      </c>
      <c r="BF61697" s="101" t="s">
        <v>58</v>
      </c>
      <c r="BK61697" s="98" t="s">
        <v>70</v>
      </c>
    </row>
    <row r="61698" spans="17:63" ht="29.25" customHeight="1" x14ac:dyDescent="0.2">
      <c r="Q61698" s="92" t="s">
        <v>50</v>
      </c>
      <c r="BF61698" s="101" t="s">
        <v>58</v>
      </c>
      <c r="BK61698" s="98" t="s">
        <v>70</v>
      </c>
    </row>
    <row r="61699" spans="17:63" ht="29.25" customHeight="1" x14ac:dyDescent="0.2">
      <c r="Q61699" s="92" t="s">
        <v>50</v>
      </c>
      <c r="BF61699" s="101" t="s">
        <v>58</v>
      </c>
      <c r="BK61699" s="98" t="s">
        <v>70</v>
      </c>
    </row>
    <row r="61700" spans="17:63" ht="29.25" customHeight="1" x14ac:dyDescent="0.2">
      <c r="Q61700" s="92" t="s">
        <v>50</v>
      </c>
      <c r="BF61700" s="101" t="s">
        <v>58</v>
      </c>
      <c r="BK61700" s="98" t="s">
        <v>70</v>
      </c>
    </row>
    <row r="61701" spans="17:63" ht="29.25" customHeight="1" x14ac:dyDescent="0.2">
      <c r="Q61701" s="92" t="s">
        <v>50</v>
      </c>
      <c r="BF61701" s="101" t="s">
        <v>58</v>
      </c>
      <c r="BK61701" s="98" t="s">
        <v>70</v>
      </c>
    </row>
    <row r="61702" spans="17:63" ht="29.25" customHeight="1" x14ac:dyDescent="0.2">
      <c r="Q61702" s="92" t="s">
        <v>50</v>
      </c>
      <c r="BF61702" s="101" t="s">
        <v>58</v>
      </c>
      <c r="BK61702" s="98" t="s">
        <v>70</v>
      </c>
    </row>
    <row r="61703" spans="17:63" ht="29.25" customHeight="1" x14ac:dyDescent="0.2">
      <c r="Q61703" s="92" t="s">
        <v>50</v>
      </c>
      <c r="BF61703" s="101" t="s">
        <v>58</v>
      </c>
      <c r="BK61703" s="98" t="s">
        <v>70</v>
      </c>
    </row>
    <row r="61704" spans="17:63" ht="29.25" customHeight="1" x14ac:dyDescent="0.2">
      <c r="Q61704" s="92" t="s">
        <v>50</v>
      </c>
      <c r="BF61704" s="101" t="s">
        <v>58</v>
      </c>
      <c r="BK61704" s="98" t="s">
        <v>70</v>
      </c>
    </row>
    <row r="61705" spans="17:63" ht="29.25" customHeight="1" x14ac:dyDescent="0.2">
      <c r="Q61705" s="92" t="s">
        <v>50</v>
      </c>
      <c r="BF61705" s="101" t="s">
        <v>58</v>
      </c>
      <c r="BK61705" s="98" t="s">
        <v>70</v>
      </c>
    </row>
    <row r="61706" spans="17:63" ht="29.25" customHeight="1" x14ac:dyDescent="0.2">
      <c r="Q61706" s="92" t="s">
        <v>50</v>
      </c>
      <c r="BF61706" s="101" t="s">
        <v>58</v>
      </c>
      <c r="BK61706" s="98" t="s">
        <v>70</v>
      </c>
    </row>
    <row r="61707" spans="17:63" ht="29.25" customHeight="1" x14ac:dyDescent="0.2">
      <c r="Q61707" s="92" t="s">
        <v>50</v>
      </c>
      <c r="BF61707" s="101" t="s">
        <v>58</v>
      </c>
      <c r="BK61707" s="98" t="s">
        <v>70</v>
      </c>
    </row>
    <row r="61708" spans="17:63" ht="29.25" customHeight="1" x14ac:dyDescent="0.2">
      <c r="Q61708" s="92" t="s">
        <v>50</v>
      </c>
      <c r="BF61708" s="101" t="s">
        <v>58</v>
      </c>
      <c r="BK61708" s="98" t="s">
        <v>70</v>
      </c>
    </row>
    <row r="61709" spans="17:63" ht="29.25" customHeight="1" x14ac:dyDescent="0.2">
      <c r="Q61709" s="92" t="s">
        <v>50</v>
      </c>
      <c r="BF61709" s="101" t="s">
        <v>58</v>
      </c>
      <c r="BK61709" s="98" t="s">
        <v>70</v>
      </c>
    </row>
    <row r="61710" spans="17:63" ht="29.25" customHeight="1" x14ac:dyDescent="0.2">
      <c r="Q61710" s="92" t="s">
        <v>50</v>
      </c>
      <c r="BF61710" s="101" t="s">
        <v>58</v>
      </c>
      <c r="BK61710" s="98" t="s">
        <v>70</v>
      </c>
    </row>
    <row r="61711" spans="17:63" ht="29.25" customHeight="1" x14ac:dyDescent="0.2">
      <c r="Q61711" s="92" t="s">
        <v>50</v>
      </c>
      <c r="BF61711" s="101" t="s">
        <v>58</v>
      </c>
      <c r="BK61711" s="98" t="s">
        <v>70</v>
      </c>
    </row>
    <row r="61712" spans="17:63" ht="29.25" customHeight="1" x14ac:dyDescent="0.2">
      <c r="Q61712" s="92" t="s">
        <v>50</v>
      </c>
      <c r="BF61712" s="101" t="s">
        <v>58</v>
      </c>
      <c r="BK61712" s="98" t="s">
        <v>70</v>
      </c>
    </row>
    <row r="61713" spans="17:63" ht="29.25" customHeight="1" x14ac:dyDescent="0.2">
      <c r="Q61713" s="92" t="s">
        <v>50</v>
      </c>
      <c r="BF61713" s="101" t="s">
        <v>58</v>
      </c>
      <c r="BK61713" s="98" t="s">
        <v>70</v>
      </c>
    </row>
    <row r="61714" spans="17:63" ht="29.25" customHeight="1" x14ac:dyDescent="0.2">
      <c r="Q61714" s="92" t="s">
        <v>50</v>
      </c>
      <c r="BF61714" s="101" t="s">
        <v>58</v>
      </c>
      <c r="BK61714" s="98" t="s">
        <v>70</v>
      </c>
    </row>
    <row r="61715" spans="17:63" ht="29.25" customHeight="1" x14ac:dyDescent="0.2">
      <c r="Q61715" s="92" t="s">
        <v>50</v>
      </c>
      <c r="BF61715" s="101" t="s">
        <v>58</v>
      </c>
      <c r="BK61715" s="98" t="s">
        <v>70</v>
      </c>
    </row>
    <row r="61716" spans="17:63" ht="29.25" customHeight="1" x14ac:dyDescent="0.2">
      <c r="Q61716" s="92" t="s">
        <v>50</v>
      </c>
      <c r="BF61716" s="101" t="s">
        <v>58</v>
      </c>
      <c r="BK61716" s="98" t="s">
        <v>70</v>
      </c>
    </row>
    <row r="61717" spans="17:63" ht="29.25" customHeight="1" x14ac:dyDescent="0.2">
      <c r="Q61717" s="92" t="s">
        <v>50</v>
      </c>
      <c r="BF61717" s="101" t="s">
        <v>58</v>
      </c>
      <c r="BK61717" s="98" t="s">
        <v>70</v>
      </c>
    </row>
    <row r="61718" spans="17:63" ht="29.25" customHeight="1" x14ac:dyDescent="0.2">
      <c r="Q61718" s="92" t="s">
        <v>50</v>
      </c>
      <c r="BF61718" s="101" t="s">
        <v>58</v>
      </c>
      <c r="BK61718" s="98" t="s">
        <v>70</v>
      </c>
    </row>
    <row r="61719" spans="17:63" ht="29.25" customHeight="1" x14ac:dyDescent="0.2">
      <c r="Q61719" s="92" t="s">
        <v>50</v>
      </c>
      <c r="BF61719" s="101" t="s">
        <v>58</v>
      </c>
      <c r="BK61719" s="98" t="s">
        <v>70</v>
      </c>
    </row>
    <row r="61720" spans="17:63" ht="29.25" customHeight="1" x14ac:dyDescent="0.2">
      <c r="Q61720" s="92" t="s">
        <v>50</v>
      </c>
      <c r="BF61720" s="101" t="s">
        <v>58</v>
      </c>
      <c r="BK61720" s="98" t="s">
        <v>70</v>
      </c>
    </row>
    <row r="61721" spans="17:63" ht="29.25" customHeight="1" x14ac:dyDescent="0.2">
      <c r="Q61721" s="92" t="s">
        <v>50</v>
      </c>
      <c r="BF61721" s="101" t="s">
        <v>58</v>
      </c>
      <c r="BK61721" s="98" t="s">
        <v>70</v>
      </c>
    </row>
    <row r="61722" spans="17:63" ht="29.25" customHeight="1" x14ac:dyDescent="0.2">
      <c r="Q61722" s="92" t="s">
        <v>50</v>
      </c>
      <c r="BF61722" s="101" t="s">
        <v>58</v>
      </c>
      <c r="BK61722" s="98" t="s">
        <v>70</v>
      </c>
    </row>
    <row r="61723" spans="17:63" ht="29.25" customHeight="1" x14ac:dyDescent="0.2">
      <c r="Q61723" s="92" t="s">
        <v>50</v>
      </c>
      <c r="BF61723" s="101" t="s">
        <v>58</v>
      </c>
      <c r="BK61723" s="98" t="s">
        <v>70</v>
      </c>
    </row>
    <row r="61724" spans="17:63" ht="29.25" customHeight="1" x14ac:dyDescent="0.2">
      <c r="Q61724" s="92" t="s">
        <v>50</v>
      </c>
      <c r="BF61724" s="101" t="s">
        <v>58</v>
      </c>
      <c r="BK61724" s="98" t="s">
        <v>70</v>
      </c>
    </row>
    <row r="61725" spans="17:63" ht="29.25" customHeight="1" x14ac:dyDescent="0.2">
      <c r="Q61725" s="92" t="s">
        <v>50</v>
      </c>
      <c r="BF61725" s="101" t="s">
        <v>58</v>
      </c>
      <c r="BK61725" s="98" t="s">
        <v>70</v>
      </c>
    </row>
    <row r="61726" spans="17:63" ht="29.25" customHeight="1" x14ac:dyDescent="0.2">
      <c r="Q61726" s="92" t="s">
        <v>50</v>
      </c>
      <c r="BF61726" s="101" t="s">
        <v>58</v>
      </c>
      <c r="BK61726" s="98" t="s">
        <v>70</v>
      </c>
    </row>
    <row r="61727" spans="17:63" ht="29.25" customHeight="1" x14ac:dyDescent="0.2">
      <c r="Q61727" s="92" t="s">
        <v>50</v>
      </c>
      <c r="BF61727" s="101" t="s">
        <v>58</v>
      </c>
      <c r="BK61727" s="98" t="s">
        <v>70</v>
      </c>
    </row>
    <row r="61728" spans="17:63" ht="29.25" customHeight="1" x14ac:dyDescent="0.2">
      <c r="Q61728" s="92" t="s">
        <v>50</v>
      </c>
      <c r="BF61728" s="101" t="s">
        <v>58</v>
      </c>
      <c r="BK61728" s="98" t="s">
        <v>70</v>
      </c>
    </row>
    <row r="61729" spans="17:63" ht="29.25" customHeight="1" x14ac:dyDescent="0.2">
      <c r="Q61729" s="92" t="s">
        <v>50</v>
      </c>
      <c r="BF61729" s="101" t="s">
        <v>58</v>
      </c>
      <c r="BK61729" s="98" t="s">
        <v>70</v>
      </c>
    </row>
    <row r="61730" spans="17:63" ht="29.25" customHeight="1" x14ac:dyDescent="0.2">
      <c r="Q61730" s="92" t="s">
        <v>50</v>
      </c>
      <c r="BF61730" s="101" t="s">
        <v>58</v>
      </c>
      <c r="BK61730" s="98" t="s">
        <v>70</v>
      </c>
    </row>
    <row r="61731" spans="17:63" ht="29.25" customHeight="1" x14ac:dyDescent="0.2">
      <c r="Q61731" s="92" t="s">
        <v>50</v>
      </c>
      <c r="BF61731" s="101" t="s">
        <v>58</v>
      </c>
      <c r="BK61731" s="98" t="s">
        <v>70</v>
      </c>
    </row>
    <row r="61732" spans="17:63" ht="29.25" customHeight="1" x14ac:dyDescent="0.2">
      <c r="Q61732" s="92" t="s">
        <v>50</v>
      </c>
      <c r="BF61732" s="101" t="s">
        <v>58</v>
      </c>
      <c r="BK61732" s="98" t="s">
        <v>70</v>
      </c>
    </row>
    <row r="61733" spans="17:63" ht="29.25" customHeight="1" x14ac:dyDescent="0.2">
      <c r="Q61733" s="92" t="s">
        <v>50</v>
      </c>
      <c r="BF61733" s="101" t="s">
        <v>58</v>
      </c>
      <c r="BK61733" s="98" t="s">
        <v>70</v>
      </c>
    </row>
    <row r="61734" spans="17:63" ht="29.25" customHeight="1" x14ac:dyDescent="0.2">
      <c r="Q61734" s="92" t="s">
        <v>50</v>
      </c>
      <c r="BF61734" s="101" t="s">
        <v>58</v>
      </c>
      <c r="BK61734" s="98" t="s">
        <v>70</v>
      </c>
    </row>
    <row r="61735" spans="17:63" ht="29.25" customHeight="1" x14ac:dyDescent="0.2">
      <c r="Q61735" s="92" t="s">
        <v>50</v>
      </c>
      <c r="BF61735" s="101" t="s">
        <v>58</v>
      </c>
      <c r="BK61735" s="98" t="s">
        <v>70</v>
      </c>
    </row>
    <row r="61736" spans="17:63" ht="29.25" customHeight="1" x14ac:dyDescent="0.2">
      <c r="Q61736" s="92" t="s">
        <v>50</v>
      </c>
      <c r="BF61736" s="101" t="s">
        <v>58</v>
      </c>
      <c r="BK61736" s="98" t="s">
        <v>70</v>
      </c>
    </row>
    <row r="61737" spans="17:63" ht="29.25" customHeight="1" x14ac:dyDescent="0.2">
      <c r="Q61737" s="92" t="s">
        <v>50</v>
      </c>
      <c r="BF61737" s="101" t="s">
        <v>58</v>
      </c>
      <c r="BK61737" s="98" t="s">
        <v>70</v>
      </c>
    </row>
    <row r="61738" spans="17:63" ht="29.25" customHeight="1" x14ac:dyDescent="0.2">
      <c r="Q61738" s="92" t="s">
        <v>50</v>
      </c>
      <c r="BF61738" s="101" t="s">
        <v>58</v>
      </c>
      <c r="BK61738" s="98" t="s">
        <v>70</v>
      </c>
    </row>
    <row r="61739" spans="17:63" ht="29.25" customHeight="1" x14ac:dyDescent="0.2">
      <c r="Q61739" s="92" t="s">
        <v>50</v>
      </c>
      <c r="BF61739" s="101" t="s">
        <v>58</v>
      </c>
      <c r="BK61739" s="98" t="s">
        <v>70</v>
      </c>
    </row>
    <row r="61740" spans="17:63" ht="29.25" customHeight="1" x14ac:dyDescent="0.2">
      <c r="Q61740" s="92" t="s">
        <v>50</v>
      </c>
      <c r="BF61740" s="101" t="s">
        <v>58</v>
      </c>
      <c r="BK61740" s="98" t="s">
        <v>70</v>
      </c>
    </row>
    <row r="61741" spans="17:63" ht="29.25" customHeight="1" x14ac:dyDescent="0.2">
      <c r="Q61741" s="92" t="s">
        <v>50</v>
      </c>
      <c r="BF61741" s="101" t="s">
        <v>58</v>
      </c>
      <c r="BK61741" s="98" t="s">
        <v>70</v>
      </c>
    </row>
    <row r="61742" spans="17:63" ht="29.25" customHeight="1" x14ac:dyDescent="0.2">
      <c r="Q61742" s="92" t="s">
        <v>50</v>
      </c>
      <c r="BF61742" s="101" t="s">
        <v>58</v>
      </c>
      <c r="BK61742" s="98" t="s">
        <v>70</v>
      </c>
    </row>
    <row r="61743" spans="17:63" ht="29.25" customHeight="1" x14ac:dyDescent="0.2">
      <c r="Q61743" s="92" t="s">
        <v>50</v>
      </c>
      <c r="BF61743" s="101" t="s">
        <v>58</v>
      </c>
      <c r="BK61743" s="98" t="s">
        <v>70</v>
      </c>
    </row>
    <row r="61744" spans="17:63" ht="29.25" customHeight="1" x14ac:dyDescent="0.2">
      <c r="Q61744" s="92" t="s">
        <v>50</v>
      </c>
      <c r="BF61744" s="101" t="s">
        <v>58</v>
      </c>
      <c r="BK61744" s="98" t="s">
        <v>70</v>
      </c>
    </row>
    <row r="61745" spans="17:63" ht="29.25" customHeight="1" x14ac:dyDescent="0.2">
      <c r="Q61745" s="92" t="s">
        <v>50</v>
      </c>
      <c r="BF61745" s="101" t="s">
        <v>58</v>
      </c>
      <c r="BK61745" s="98" t="s">
        <v>70</v>
      </c>
    </row>
    <row r="61746" spans="17:63" ht="29.25" customHeight="1" x14ac:dyDescent="0.2">
      <c r="Q61746" s="92" t="s">
        <v>50</v>
      </c>
      <c r="BF61746" s="101" t="s">
        <v>58</v>
      </c>
      <c r="BK61746" s="98" t="s">
        <v>70</v>
      </c>
    </row>
    <row r="61747" spans="17:63" ht="29.25" customHeight="1" x14ac:dyDescent="0.2">
      <c r="Q61747" s="92" t="s">
        <v>50</v>
      </c>
      <c r="BF61747" s="101" t="s">
        <v>58</v>
      </c>
      <c r="BK61747" s="98" t="s">
        <v>70</v>
      </c>
    </row>
    <row r="61748" spans="17:63" ht="29.25" customHeight="1" x14ac:dyDescent="0.2">
      <c r="Q61748" s="92" t="s">
        <v>50</v>
      </c>
      <c r="BF61748" s="101" t="s">
        <v>58</v>
      </c>
      <c r="BK61748" s="98" t="s">
        <v>70</v>
      </c>
    </row>
    <row r="61749" spans="17:63" ht="29.25" customHeight="1" x14ac:dyDescent="0.2">
      <c r="Q61749" s="92" t="s">
        <v>50</v>
      </c>
      <c r="BF61749" s="101" t="s">
        <v>58</v>
      </c>
      <c r="BK61749" s="98" t="s">
        <v>70</v>
      </c>
    </row>
    <row r="61750" spans="17:63" ht="29.25" customHeight="1" x14ac:dyDescent="0.2">
      <c r="Q61750" s="92" t="s">
        <v>50</v>
      </c>
      <c r="BF61750" s="101" t="s">
        <v>58</v>
      </c>
      <c r="BK61750" s="98" t="s">
        <v>70</v>
      </c>
    </row>
    <row r="61751" spans="17:63" ht="29.25" customHeight="1" x14ac:dyDescent="0.2">
      <c r="Q61751" s="92" t="s">
        <v>50</v>
      </c>
      <c r="BF61751" s="101" t="s">
        <v>58</v>
      </c>
      <c r="BK61751" s="98" t="s">
        <v>70</v>
      </c>
    </row>
    <row r="61752" spans="17:63" ht="29.25" customHeight="1" x14ac:dyDescent="0.2">
      <c r="Q61752" s="92" t="s">
        <v>50</v>
      </c>
      <c r="BF61752" s="101" t="s">
        <v>58</v>
      </c>
      <c r="BK61752" s="98" t="s">
        <v>70</v>
      </c>
    </row>
    <row r="61753" spans="17:63" ht="29.25" customHeight="1" x14ac:dyDescent="0.2">
      <c r="Q61753" s="92" t="s">
        <v>50</v>
      </c>
      <c r="BF61753" s="101" t="s">
        <v>58</v>
      </c>
      <c r="BK61753" s="98" t="s">
        <v>70</v>
      </c>
    </row>
    <row r="61754" spans="17:63" ht="29.25" customHeight="1" x14ac:dyDescent="0.2">
      <c r="Q61754" s="92" t="s">
        <v>50</v>
      </c>
      <c r="BF61754" s="101" t="s">
        <v>58</v>
      </c>
      <c r="BK61754" s="98" t="s">
        <v>70</v>
      </c>
    </row>
    <row r="61755" spans="17:63" ht="29.25" customHeight="1" x14ac:dyDescent="0.2">
      <c r="Q61755" s="92" t="s">
        <v>50</v>
      </c>
      <c r="BF61755" s="101" t="s">
        <v>58</v>
      </c>
      <c r="BK61755" s="98" t="s">
        <v>70</v>
      </c>
    </row>
    <row r="61756" spans="17:63" ht="29.25" customHeight="1" x14ac:dyDescent="0.2">
      <c r="Q61756" s="92" t="s">
        <v>50</v>
      </c>
      <c r="BF61756" s="101" t="s">
        <v>58</v>
      </c>
      <c r="BK61756" s="98" t="s">
        <v>70</v>
      </c>
    </row>
    <row r="61757" spans="17:63" ht="29.25" customHeight="1" x14ac:dyDescent="0.2">
      <c r="Q61757" s="92" t="s">
        <v>50</v>
      </c>
      <c r="BF61757" s="101" t="s">
        <v>58</v>
      </c>
      <c r="BK61757" s="98" t="s">
        <v>70</v>
      </c>
    </row>
    <row r="61758" spans="17:63" ht="29.25" customHeight="1" x14ac:dyDescent="0.2">
      <c r="Q61758" s="92" t="s">
        <v>50</v>
      </c>
      <c r="BF61758" s="101" t="s">
        <v>58</v>
      </c>
      <c r="BK61758" s="98" t="s">
        <v>70</v>
      </c>
    </row>
    <row r="61759" spans="17:63" ht="29.25" customHeight="1" x14ac:dyDescent="0.2">
      <c r="Q61759" s="92" t="s">
        <v>50</v>
      </c>
      <c r="BF61759" s="101" t="s">
        <v>58</v>
      </c>
      <c r="BK61759" s="98" t="s">
        <v>70</v>
      </c>
    </row>
    <row r="61760" spans="17:63" ht="29.25" customHeight="1" x14ac:dyDescent="0.2">
      <c r="Q61760" s="92" t="s">
        <v>50</v>
      </c>
      <c r="BF61760" s="101" t="s">
        <v>58</v>
      </c>
      <c r="BK61760" s="98" t="s">
        <v>70</v>
      </c>
    </row>
    <row r="61761" spans="17:63" ht="29.25" customHeight="1" x14ac:dyDescent="0.2">
      <c r="Q61761" s="92" t="s">
        <v>50</v>
      </c>
      <c r="BF61761" s="101" t="s">
        <v>58</v>
      </c>
      <c r="BK61761" s="98" t="s">
        <v>70</v>
      </c>
    </row>
    <row r="61762" spans="17:63" ht="29.25" customHeight="1" x14ac:dyDescent="0.2">
      <c r="Q61762" s="92" t="s">
        <v>50</v>
      </c>
      <c r="BF61762" s="101" t="s">
        <v>58</v>
      </c>
      <c r="BK61762" s="98" t="s">
        <v>70</v>
      </c>
    </row>
    <row r="61763" spans="17:63" ht="29.25" customHeight="1" x14ac:dyDescent="0.2">
      <c r="Q61763" s="92" t="s">
        <v>50</v>
      </c>
      <c r="BF61763" s="101" t="s">
        <v>58</v>
      </c>
      <c r="BK61763" s="98" t="s">
        <v>70</v>
      </c>
    </row>
    <row r="61764" spans="17:63" ht="29.25" customHeight="1" x14ac:dyDescent="0.2">
      <c r="Q61764" s="92" t="s">
        <v>50</v>
      </c>
      <c r="BF61764" s="101" t="s">
        <v>58</v>
      </c>
      <c r="BK61764" s="98" t="s">
        <v>70</v>
      </c>
    </row>
    <row r="61765" spans="17:63" ht="29.25" customHeight="1" x14ac:dyDescent="0.2">
      <c r="Q61765" s="92" t="s">
        <v>50</v>
      </c>
      <c r="BF61765" s="101" t="s">
        <v>58</v>
      </c>
      <c r="BK61765" s="98" t="s">
        <v>70</v>
      </c>
    </row>
    <row r="61766" spans="17:63" ht="29.25" customHeight="1" x14ac:dyDescent="0.2">
      <c r="Q61766" s="92" t="s">
        <v>50</v>
      </c>
      <c r="BF61766" s="101" t="s">
        <v>58</v>
      </c>
      <c r="BK61766" s="98" t="s">
        <v>70</v>
      </c>
    </row>
    <row r="61767" spans="17:63" ht="29.25" customHeight="1" x14ac:dyDescent="0.2">
      <c r="Q61767" s="92" t="s">
        <v>50</v>
      </c>
      <c r="BF61767" s="101" t="s">
        <v>58</v>
      </c>
      <c r="BK61767" s="98" t="s">
        <v>70</v>
      </c>
    </row>
    <row r="61768" spans="17:63" ht="29.25" customHeight="1" x14ac:dyDescent="0.2">
      <c r="Q61768" s="92" t="s">
        <v>50</v>
      </c>
      <c r="BF61768" s="101" t="s">
        <v>58</v>
      </c>
      <c r="BK61768" s="98" t="s">
        <v>70</v>
      </c>
    </row>
    <row r="61769" spans="17:63" ht="29.25" customHeight="1" x14ac:dyDescent="0.2">
      <c r="Q61769" s="92" t="s">
        <v>50</v>
      </c>
      <c r="BF61769" s="101" t="s">
        <v>58</v>
      </c>
      <c r="BK61769" s="98" t="s">
        <v>70</v>
      </c>
    </row>
    <row r="61770" spans="17:63" ht="29.25" customHeight="1" x14ac:dyDescent="0.2">
      <c r="Q61770" s="92" t="s">
        <v>50</v>
      </c>
      <c r="BF61770" s="101" t="s">
        <v>58</v>
      </c>
      <c r="BK61770" s="98" t="s">
        <v>70</v>
      </c>
    </row>
    <row r="61771" spans="17:63" ht="29.25" customHeight="1" x14ac:dyDescent="0.2">
      <c r="Q61771" s="92" t="s">
        <v>50</v>
      </c>
      <c r="BF61771" s="101" t="s">
        <v>58</v>
      </c>
      <c r="BK61771" s="98" t="s">
        <v>70</v>
      </c>
    </row>
    <row r="61772" spans="17:63" ht="29.25" customHeight="1" x14ac:dyDescent="0.2">
      <c r="Q61772" s="92" t="s">
        <v>50</v>
      </c>
      <c r="BF61772" s="101" t="s">
        <v>58</v>
      </c>
      <c r="BK61772" s="98" t="s">
        <v>70</v>
      </c>
    </row>
    <row r="61773" spans="17:63" ht="29.25" customHeight="1" x14ac:dyDescent="0.2">
      <c r="Q61773" s="92" t="s">
        <v>50</v>
      </c>
      <c r="BF61773" s="101" t="s">
        <v>58</v>
      </c>
      <c r="BK61773" s="98" t="s">
        <v>70</v>
      </c>
    </row>
    <row r="61774" spans="17:63" ht="29.25" customHeight="1" x14ac:dyDescent="0.2">
      <c r="Q61774" s="92" t="s">
        <v>50</v>
      </c>
      <c r="BF61774" s="101" t="s">
        <v>58</v>
      </c>
      <c r="BK61774" s="98" t="s">
        <v>70</v>
      </c>
    </row>
    <row r="61775" spans="17:63" ht="29.25" customHeight="1" x14ac:dyDescent="0.2">
      <c r="Q61775" s="92" t="s">
        <v>50</v>
      </c>
      <c r="BF61775" s="101" t="s">
        <v>58</v>
      </c>
      <c r="BK61775" s="98" t="s">
        <v>70</v>
      </c>
    </row>
    <row r="61776" spans="17:63" ht="29.25" customHeight="1" x14ac:dyDescent="0.2">
      <c r="Q61776" s="92" t="s">
        <v>50</v>
      </c>
      <c r="BF61776" s="101" t="s">
        <v>58</v>
      </c>
      <c r="BK61776" s="98" t="s">
        <v>70</v>
      </c>
    </row>
    <row r="61777" spans="17:63" ht="29.25" customHeight="1" x14ac:dyDescent="0.2">
      <c r="Q61777" s="92" t="s">
        <v>50</v>
      </c>
      <c r="BF61777" s="101" t="s">
        <v>58</v>
      </c>
      <c r="BK61777" s="98" t="s">
        <v>70</v>
      </c>
    </row>
    <row r="61778" spans="17:63" ht="29.25" customHeight="1" x14ac:dyDescent="0.2">
      <c r="Q61778" s="92" t="s">
        <v>50</v>
      </c>
      <c r="BF61778" s="101" t="s">
        <v>58</v>
      </c>
      <c r="BK61778" s="98" t="s">
        <v>70</v>
      </c>
    </row>
    <row r="61779" spans="17:63" ht="29.25" customHeight="1" x14ac:dyDescent="0.2">
      <c r="Q61779" s="92" t="s">
        <v>50</v>
      </c>
      <c r="BF61779" s="101" t="s">
        <v>58</v>
      </c>
      <c r="BK61779" s="98" t="s">
        <v>70</v>
      </c>
    </row>
    <row r="61780" spans="17:63" ht="29.25" customHeight="1" x14ac:dyDescent="0.2">
      <c r="Q61780" s="92" t="s">
        <v>50</v>
      </c>
      <c r="BF61780" s="101" t="s">
        <v>58</v>
      </c>
      <c r="BK61780" s="98" t="s">
        <v>70</v>
      </c>
    </row>
    <row r="61781" spans="17:63" ht="29.25" customHeight="1" x14ac:dyDescent="0.2">
      <c r="Q61781" s="92" t="s">
        <v>50</v>
      </c>
      <c r="BF61781" s="101" t="s">
        <v>58</v>
      </c>
      <c r="BK61781" s="98" t="s">
        <v>70</v>
      </c>
    </row>
    <row r="61782" spans="17:63" ht="29.25" customHeight="1" x14ac:dyDescent="0.2">
      <c r="Q61782" s="92" t="s">
        <v>50</v>
      </c>
      <c r="BF61782" s="101" t="s">
        <v>58</v>
      </c>
      <c r="BK61782" s="98" t="s">
        <v>70</v>
      </c>
    </row>
    <row r="61783" spans="17:63" ht="29.25" customHeight="1" x14ac:dyDescent="0.2">
      <c r="Q61783" s="92" t="s">
        <v>50</v>
      </c>
      <c r="BF61783" s="101" t="s">
        <v>58</v>
      </c>
      <c r="BK61783" s="98" t="s">
        <v>70</v>
      </c>
    </row>
    <row r="61784" spans="17:63" ht="29.25" customHeight="1" x14ac:dyDescent="0.2">
      <c r="Q61784" s="92" t="s">
        <v>50</v>
      </c>
      <c r="BF61784" s="101" t="s">
        <v>58</v>
      </c>
      <c r="BK61784" s="98" t="s">
        <v>70</v>
      </c>
    </row>
    <row r="61785" spans="17:63" ht="29.25" customHeight="1" x14ac:dyDescent="0.2">
      <c r="Q61785" s="92" t="s">
        <v>50</v>
      </c>
      <c r="BF61785" s="101" t="s">
        <v>58</v>
      </c>
      <c r="BK61785" s="98" t="s">
        <v>70</v>
      </c>
    </row>
    <row r="61786" spans="17:63" ht="29.25" customHeight="1" x14ac:dyDescent="0.2">
      <c r="Q61786" s="92" t="s">
        <v>50</v>
      </c>
      <c r="BF61786" s="101" t="s">
        <v>58</v>
      </c>
      <c r="BK61786" s="98" t="s">
        <v>70</v>
      </c>
    </row>
    <row r="61787" spans="17:63" ht="29.25" customHeight="1" x14ac:dyDescent="0.2">
      <c r="Q61787" s="92" t="s">
        <v>50</v>
      </c>
      <c r="BF61787" s="101" t="s">
        <v>58</v>
      </c>
      <c r="BK61787" s="98" t="s">
        <v>70</v>
      </c>
    </row>
    <row r="61788" spans="17:63" ht="29.25" customHeight="1" x14ac:dyDescent="0.2">
      <c r="Q61788" s="92" t="s">
        <v>50</v>
      </c>
      <c r="BF61788" s="101" t="s">
        <v>58</v>
      </c>
      <c r="BK61788" s="98" t="s">
        <v>70</v>
      </c>
    </row>
    <row r="61789" spans="17:63" ht="29.25" customHeight="1" x14ac:dyDescent="0.2">
      <c r="Q61789" s="92" t="s">
        <v>50</v>
      </c>
      <c r="BF61789" s="101" t="s">
        <v>58</v>
      </c>
      <c r="BK61789" s="98" t="s">
        <v>70</v>
      </c>
    </row>
    <row r="61790" spans="17:63" ht="29.25" customHeight="1" x14ac:dyDescent="0.2">
      <c r="Q61790" s="92" t="s">
        <v>50</v>
      </c>
      <c r="BF61790" s="101" t="s">
        <v>58</v>
      </c>
      <c r="BK61790" s="98" t="s">
        <v>70</v>
      </c>
    </row>
    <row r="61791" spans="17:63" ht="29.25" customHeight="1" x14ac:dyDescent="0.2">
      <c r="Q61791" s="92" t="s">
        <v>50</v>
      </c>
      <c r="BF61791" s="101" t="s">
        <v>58</v>
      </c>
      <c r="BK61791" s="98" t="s">
        <v>70</v>
      </c>
    </row>
    <row r="61792" spans="17:63" ht="29.25" customHeight="1" x14ac:dyDescent="0.2">
      <c r="Q61792" s="92" t="s">
        <v>50</v>
      </c>
      <c r="BF61792" s="101" t="s">
        <v>58</v>
      </c>
      <c r="BK61792" s="98" t="s">
        <v>70</v>
      </c>
    </row>
    <row r="61793" spans="17:63" ht="29.25" customHeight="1" x14ac:dyDescent="0.2">
      <c r="Q61793" s="92" t="s">
        <v>50</v>
      </c>
      <c r="BF61793" s="101" t="s">
        <v>58</v>
      </c>
      <c r="BK61793" s="98" t="s">
        <v>70</v>
      </c>
    </row>
    <row r="61794" spans="17:63" ht="29.25" customHeight="1" x14ac:dyDescent="0.2">
      <c r="Q61794" s="92" t="s">
        <v>50</v>
      </c>
      <c r="BF61794" s="101" t="s">
        <v>58</v>
      </c>
      <c r="BK61794" s="98" t="s">
        <v>70</v>
      </c>
    </row>
    <row r="61795" spans="17:63" ht="29.25" customHeight="1" x14ac:dyDescent="0.2">
      <c r="Q61795" s="92" t="s">
        <v>50</v>
      </c>
      <c r="BF61795" s="101" t="s">
        <v>58</v>
      </c>
      <c r="BK61795" s="98" t="s">
        <v>70</v>
      </c>
    </row>
    <row r="61796" spans="17:63" ht="29.25" customHeight="1" x14ac:dyDescent="0.2">
      <c r="Q61796" s="92" t="s">
        <v>50</v>
      </c>
      <c r="BF61796" s="101" t="s">
        <v>58</v>
      </c>
      <c r="BK61796" s="98" t="s">
        <v>70</v>
      </c>
    </row>
    <row r="61797" spans="17:63" ht="29.25" customHeight="1" x14ac:dyDescent="0.2">
      <c r="Q61797" s="92" t="s">
        <v>50</v>
      </c>
      <c r="BF61797" s="101" t="s">
        <v>58</v>
      </c>
      <c r="BK61797" s="98" t="s">
        <v>70</v>
      </c>
    </row>
    <row r="61798" spans="17:63" ht="29.25" customHeight="1" x14ac:dyDescent="0.2">
      <c r="Q61798" s="92" t="s">
        <v>50</v>
      </c>
      <c r="BF61798" s="101" t="s">
        <v>58</v>
      </c>
      <c r="BK61798" s="98" t="s">
        <v>70</v>
      </c>
    </row>
    <row r="61799" spans="17:63" ht="29.25" customHeight="1" x14ac:dyDescent="0.2">
      <c r="Q61799" s="92" t="s">
        <v>50</v>
      </c>
      <c r="BF61799" s="101" t="s">
        <v>58</v>
      </c>
      <c r="BK61799" s="98" t="s">
        <v>70</v>
      </c>
    </row>
    <row r="61800" spans="17:63" ht="29.25" customHeight="1" x14ac:dyDescent="0.2">
      <c r="Q61800" s="92" t="s">
        <v>50</v>
      </c>
      <c r="BF61800" s="101" t="s">
        <v>58</v>
      </c>
      <c r="BK61800" s="98" t="s">
        <v>70</v>
      </c>
    </row>
    <row r="61801" spans="17:63" ht="29.25" customHeight="1" x14ac:dyDescent="0.2">
      <c r="Q61801" s="92" t="s">
        <v>50</v>
      </c>
      <c r="BF61801" s="101" t="s">
        <v>58</v>
      </c>
      <c r="BK61801" s="98" t="s">
        <v>70</v>
      </c>
    </row>
    <row r="61802" spans="17:63" ht="29.25" customHeight="1" x14ac:dyDescent="0.2">
      <c r="Q61802" s="92" t="s">
        <v>50</v>
      </c>
      <c r="BF61802" s="101" t="s">
        <v>58</v>
      </c>
      <c r="BK61802" s="98" t="s">
        <v>70</v>
      </c>
    </row>
    <row r="61803" spans="17:63" ht="29.25" customHeight="1" x14ac:dyDescent="0.2">
      <c r="Q61803" s="92" t="s">
        <v>50</v>
      </c>
      <c r="BF61803" s="101" t="s">
        <v>58</v>
      </c>
      <c r="BK61803" s="98" t="s">
        <v>70</v>
      </c>
    </row>
    <row r="61804" spans="17:63" ht="29.25" customHeight="1" x14ac:dyDescent="0.2">
      <c r="Q61804" s="92" t="s">
        <v>50</v>
      </c>
      <c r="BF61804" s="101" t="s">
        <v>58</v>
      </c>
      <c r="BK61804" s="98" t="s">
        <v>70</v>
      </c>
    </row>
    <row r="61805" spans="17:63" ht="29.25" customHeight="1" x14ac:dyDescent="0.2">
      <c r="Q61805" s="92" t="s">
        <v>50</v>
      </c>
      <c r="BF61805" s="101" t="s">
        <v>58</v>
      </c>
      <c r="BK61805" s="98" t="s">
        <v>70</v>
      </c>
    </row>
    <row r="61806" spans="17:63" ht="29.25" customHeight="1" x14ac:dyDescent="0.2">
      <c r="Q61806" s="92" t="s">
        <v>50</v>
      </c>
      <c r="BF61806" s="101" t="s">
        <v>58</v>
      </c>
      <c r="BK61806" s="98" t="s">
        <v>70</v>
      </c>
    </row>
    <row r="61807" spans="17:63" ht="29.25" customHeight="1" x14ac:dyDescent="0.2">
      <c r="Q61807" s="92" t="s">
        <v>50</v>
      </c>
      <c r="BF61807" s="101" t="s">
        <v>58</v>
      </c>
      <c r="BK61807" s="98" t="s">
        <v>70</v>
      </c>
    </row>
    <row r="61808" spans="17:63" ht="29.25" customHeight="1" x14ac:dyDescent="0.2">
      <c r="Q61808" s="92" t="s">
        <v>50</v>
      </c>
      <c r="BF61808" s="101" t="s">
        <v>58</v>
      </c>
      <c r="BK61808" s="98" t="s">
        <v>70</v>
      </c>
    </row>
    <row r="61809" spans="17:63" ht="29.25" customHeight="1" x14ac:dyDescent="0.2">
      <c r="Q61809" s="92" t="s">
        <v>50</v>
      </c>
      <c r="BF61809" s="101" t="s">
        <v>58</v>
      </c>
      <c r="BK61809" s="98" t="s">
        <v>70</v>
      </c>
    </row>
    <row r="61810" spans="17:63" ht="29.25" customHeight="1" x14ac:dyDescent="0.2">
      <c r="Q61810" s="92" t="s">
        <v>50</v>
      </c>
      <c r="BF61810" s="101" t="s">
        <v>58</v>
      </c>
      <c r="BK61810" s="98" t="s">
        <v>70</v>
      </c>
    </row>
    <row r="61811" spans="17:63" ht="29.25" customHeight="1" x14ac:dyDescent="0.2">
      <c r="Q61811" s="92" t="s">
        <v>50</v>
      </c>
      <c r="BF61811" s="101" t="s">
        <v>58</v>
      </c>
      <c r="BK61811" s="98" t="s">
        <v>70</v>
      </c>
    </row>
    <row r="61812" spans="17:63" ht="29.25" customHeight="1" x14ac:dyDescent="0.2">
      <c r="Q61812" s="92" t="s">
        <v>50</v>
      </c>
      <c r="BF61812" s="101" t="s">
        <v>58</v>
      </c>
      <c r="BK61812" s="98" t="s">
        <v>70</v>
      </c>
    </row>
    <row r="61813" spans="17:63" ht="29.25" customHeight="1" x14ac:dyDescent="0.2">
      <c r="Q61813" s="92" t="s">
        <v>50</v>
      </c>
      <c r="BF61813" s="101" t="s">
        <v>58</v>
      </c>
      <c r="BK61813" s="98" t="s">
        <v>70</v>
      </c>
    </row>
    <row r="61814" spans="17:63" ht="29.25" customHeight="1" x14ac:dyDescent="0.2">
      <c r="Q61814" s="92" t="s">
        <v>50</v>
      </c>
      <c r="BF61814" s="101" t="s">
        <v>58</v>
      </c>
      <c r="BK61814" s="98" t="s">
        <v>70</v>
      </c>
    </row>
    <row r="61815" spans="17:63" ht="29.25" customHeight="1" x14ac:dyDescent="0.2">
      <c r="Q61815" s="92" t="s">
        <v>50</v>
      </c>
      <c r="BF61815" s="101" t="s">
        <v>58</v>
      </c>
      <c r="BK61815" s="98" t="s">
        <v>70</v>
      </c>
    </row>
    <row r="61816" spans="17:63" ht="29.25" customHeight="1" x14ac:dyDescent="0.2">
      <c r="Q61816" s="92" t="s">
        <v>50</v>
      </c>
      <c r="BF61816" s="101" t="s">
        <v>58</v>
      </c>
      <c r="BK61816" s="98" t="s">
        <v>70</v>
      </c>
    </row>
    <row r="61817" spans="17:63" ht="29.25" customHeight="1" x14ac:dyDescent="0.2">
      <c r="Q61817" s="92" t="s">
        <v>50</v>
      </c>
      <c r="BF61817" s="101" t="s">
        <v>58</v>
      </c>
      <c r="BK61817" s="98" t="s">
        <v>70</v>
      </c>
    </row>
    <row r="61818" spans="17:63" ht="29.25" customHeight="1" x14ac:dyDescent="0.2">
      <c r="Q61818" s="92" t="s">
        <v>50</v>
      </c>
      <c r="BF61818" s="101" t="s">
        <v>58</v>
      </c>
      <c r="BK61818" s="98" t="s">
        <v>70</v>
      </c>
    </row>
    <row r="61819" spans="17:63" ht="29.25" customHeight="1" x14ac:dyDescent="0.2">
      <c r="Q61819" s="92" t="s">
        <v>50</v>
      </c>
      <c r="BF61819" s="101" t="s">
        <v>58</v>
      </c>
      <c r="BK61819" s="98" t="s">
        <v>70</v>
      </c>
    </row>
    <row r="61820" spans="17:63" ht="29.25" customHeight="1" x14ac:dyDescent="0.2">
      <c r="Q61820" s="92" t="s">
        <v>50</v>
      </c>
      <c r="BF61820" s="101" t="s">
        <v>58</v>
      </c>
      <c r="BK61820" s="98" t="s">
        <v>70</v>
      </c>
    </row>
    <row r="61821" spans="17:63" ht="29.25" customHeight="1" x14ac:dyDescent="0.2">
      <c r="Q61821" s="92" t="s">
        <v>50</v>
      </c>
      <c r="BF61821" s="101" t="s">
        <v>58</v>
      </c>
      <c r="BK61821" s="98" t="s">
        <v>70</v>
      </c>
    </row>
    <row r="61822" spans="17:63" ht="29.25" customHeight="1" x14ac:dyDescent="0.2">
      <c r="Q61822" s="92" t="s">
        <v>50</v>
      </c>
      <c r="BF61822" s="101" t="s">
        <v>58</v>
      </c>
      <c r="BK61822" s="98" t="s">
        <v>70</v>
      </c>
    </row>
    <row r="61823" spans="17:63" ht="29.25" customHeight="1" x14ac:dyDescent="0.2">
      <c r="Q61823" s="92" t="s">
        <v>50</v>
      </c>
      <c r="BF61823" s="101" t="s">
        <v>58</v>
      </c>
      <c r="BK61823" s="98" t="s">
        <v>70</v>
      </c>
    </row>
    <row r="61824" spans="17:63" ht="29.25" customHeight="1" x14ac:dyDescent="0.2">
      <c r="Q61824" s="92" t="s">
        <v>50</v>
      </c>
      <c r="BF61824" s="101" t="s">
        <v>58</v>
      </c>
      <c r="BK61824" s="98" t="s">
        <v>70</v>
      </c>
    </row>
    <row r="61825" spans="17:63" ht="29.25" customHeight="1" x14ac:dyDescent="0.2">
      <c r="Q61825" s="92" t="s">
        <v>50</v>
      </c>
      <c r="BF61825" s="101" t="s">
        <v>58</v>
      </c>
      <c r="BK61825" s="98" t="s">
        <v>70</v>
      </c>
    </row>
    <row r="61826" spans="17:63" ht="29.25" customHeight="1" x14ac:dyDescent="0.2">
      <c r="Q61826" s="92" t="s">
        <v>50</v>
      </c>
      <c r="BF61826" s="101" t="s">
        <v>58</v>
      </c>
      <c r="BK61826" s="98" t="s">
        <v>70</v>
      </c>
    </row>
    <row r="61827" spans="17:63" ht="29.25" customHeight="1" x14ac:dyDescent="0.2">
      <c r="Q61827" s="92" t="s">
        <v>50</v>
      </c>
      <c r="BF61827" s="101" t="s">
        <v>58</v>
      </c>
      <c r="BK61827" s="98" t="s">
        <v>70</v>
      </c>
    </row>
    <row r="61828" spans="17:63" ht="29.25" customHeight="1" x14ac:dyDescent="0.2">
      <c r="Q61828" s="92" t="s">
        <v>50</v>
      </c>
      <c r="BF61828" s="101" t="s">
        <v>58</v>
      </c>
      <c r="BK61828" s="98" t="s">
        <v>70</v>
      </c>
    </row>
    <row r="61829" spans="17:63" ht="29.25" customHeight="1" x14ac:dyDescent="0.2">
      <c r="Q61829" s="92" t="s">
        <v>50</v>
      </c>
      <c r="BF61829" s="101" t="s">
        <v>58</v>
      </c>
      <c r="BK61829" s="98" t="s">
        <v>70</v>
      </c>
    </row>
    <row r="61830" spans="17:63" ht="29.25" customHeight="1" x14ac:dyDescent="0.2">
      <c r="Q61830" s="92" t="s">
        <v>50</v>
      </c>
      <c r="BF61830" s="101" t="s">
        <v>58</v>
      </c>
      <c r="BK61830" s="98" t="s">
        <v>70</v>
      </c>
    </row>
    <row r="61831" spans="17:63" ht="29.25" customHeight="1" x14ac:dyDescent="0.2">
      <c r="Q61831" s="92" t="s">
        <v>50</v>
      </c>
      <c r="BF61831" s="101" t="s">
        <v>58</v>
      </c>
      <c r="BK61831" s="98" t="s">
        <v>70</v>
      </c>
    </row>
    <row r="61832" spans="17:63" ht="29.25" customHeight="1" x14ac:dyDescent="0.2">
      <c r="Q61832" s="92" t="s">
        <v>50</v>
      </c>
      <c r="BF61832" s="101" t="s">
        <v>58</v>
      </c>
      <c r="BK61832" s="98" t="s">
        <v>70</v>
      </c>
    </row>
    <row r="61833" spans="17:63" ht="29.25" customHeight="1" x14ac:dyDescent="0.2">
      <c r="Q61833" s="92" t="s">
        <v>50</v>
      </c>
      <c r="BF61833" s="101" t="s">
        <v>58</v>
      </c>
      <c r="BK61833" s="98" t="s">
        <v>70</v>
      </c>
    </row>
    <row r="61834" spans="17:63" ht="29.25" customHeight="1" x14ac:dyDescent="0.2">
      <c r="Q61834" s="92" t="s">
        <v>50</v>
      </c>
      <c r="BF61834" s="101" t="s">
        <v>58</v>
      </c>
      <c r="BK61834" s="98" t="s">
        <v>70</v>
      </c>
    </row>
    <row r="61835" spans="17:63" ht="29.25" customHeight="1" x14ac:dyDescent="0.2">
      <c r="Q61835" s="92" t="s">
        <v>50</v>
      </c>
      <c r="BF61835" s="101" t="s">
        <v>58</v>
      </c>
      <c r="BK61835" s="98" t="s">
        <v>70</v>
      </c>
    </row>
    <row r="61836" spans="17:63" ht="29.25" customHeight="1" x14ac:dyDescent="0.2">
      <c r="Q61836" s="92" t="s">
        <v>50</v>
      </c>
      <c r="BF61836" s="101" t="s">
        <v>58</v>
      </c>
      <c r="BK61836" s="98" t="s">
        <v>70</v>
      </c>
    </row>
    <row r="61837" spans="17:63" ht="29.25" customHeight="1" x14ac:dyDescent="0.2">
      <c r="Q61837" s="92" t="s">
        <v>50</v>
      </c>
      <c r="BF61837" s="101" t="s">
        <v>58</v>
      </c>
      <c r="BK61837" s="98" t="s">
        <v>70</v>
      </c>
    </row>
    <row r="61838" spans="17:63" ht="29.25" customHeight="1" x14ac:dyDescent="0.2">
      <c r="Q61838" s="92" t="s">
        <v>50</v>
      </c>
      <c r="BF61838" s="101" t="s">
        <v>58</v>
      </c>
      <c r="BK61838" s="98" t="s">
        <v>70</v>
      </c>
    </row>
    <row r="61839" spans="17:63" ht="29.25" customHeight="1" x14ac:dyDescent="0.2">
      <c r="Q61839" s="92" t="s">
        <v>50</v>
      </c>
      <c r="BF61839" s="101" t="s">
        <v>58</v>
      </c>
      <c r="BK61839" s="98" t="s">
        <v>70</v>
      </c>
    </row>
    <row r="61840" spans="17:63" ht="29.25" customHeight="1" x14ac:dyDescent="0.2">
      <c r="Q61840" s="92" t="s">
        <v>50</v>
      </c>
      <c r="BF61840" s="101" t="s">
        <v>58</v>
      </c>
      <c r="BK61840" s="98" t="s">
        <v>70</v>
      </c>
    </row>
    <row r="61841" spans="17:63" ht="29.25" customHeight="1" x14ac:dyDescent="0.2">
      <c r="Q61841" s="92" t="s">
        <v>50</v>
      </c>
      <c r="BF61841" s="101" t="s">
        <v>58</v>
      </c>
      <c r="BK61841" s="98" t="s">
        <v>70</v>
      </c>
    </row>
    <row r="61842" spans="17:63" ht="29.25" customHeight="1" x14ac:dyDescent="0.2">
      <c r="Q61842" s="92" t="s">
        <v>50</v>
      </c>
      <c r="BF61842" s="101" t="s">
        <v>58</v>
      </c>
      <c r="BK61842" s="98" t="s">
        <v>70</v>
      </c>
    </row>
    <row r="61843" spans="17:63" ht="29.25" customHeight="1" x14ac:dyDescent="0.2">
      <c r="Q61843" s="92" t="s">
        <v>50</v>
      </c>
      <c r="BF61843" s="101" t="s">
        <v>58</v>
      </c>
      <c r="BK61843" s="98" t="s">
        <v>70</v>
      </c>
    </row>
    <row r="61844" spans="17:63" ht="29.25" customHeight="1" x14ac:dyDescent="0.2">
      <c r="Q61844" s="92" t="s">
        <v>50</v>
      </c>
      <c r="BF61844" s="101" t="s">
        <v>58</v>
      </c>
      <c r="BK61844" s="98" t="s">
        <v>70</v>
      </c>
    </row>
    <row r="61845" spans="17:63" ht="29.25" customHeight="1" x14ac:dyDescent="0.2">
      <c r="Q61845" s="92" t="s">
        <v>50</v>
      </c>
      <c r="BF61845" s="101" t="s">
        <v>58</v>
      </c>
      <c r="BK61845" s="98" t="s">
        <v>70</v>
      </c>
    </row>
    <row r="61846" spans="17:63" ht="29.25" customHeight="1" x14ac:dyDescent="0.2">
      <c r="Q61846" s="92" t="s">
        <v>50</v>
      </c>
      <c r="BF61846" s="101" t="s">
        <v>58</v>
      </c>
      <c r="BK61846" s="98" t="s">
        <v>70</v>
      </c>
    </row>
    <row r="61847" spans="17:63" ht="29.25" customHeight="1" x14ac:dyDescent="0.2">
      <c r="Q61847" s="92" t="s">
        <v>50</v>
      </c>
      <c r="BF61847" s="101" t="s">
        <v>58</v>
      </c>
      <c r="BK61847" s="98" t="s">
        <v>70</v>
      </c>
    </row>
    <row r="61848" spans="17:63" ht="29.25" customHeight="1" x14ac:dyDescent="0.2">
      <c r="Q61848" s="92" t="s">
        <v>50</v>
      </c>
      <c r="BF61848" s="101" t="s">
        <v>58</v>
      </c>
      <c r="BK61848" s="98" t="s">
        <v>70</v>
      </c>
    </row>
    <row r="61849" spans="17:63" ht="29.25" customHeight="1" x14ac:dyDescent="0.2">
      <c r="Q61849" s="92" t="s">
        <v>50</v>
      </c>
      <c r="BF61849" s="101" t="s">
        <v>58</v>
      </c>
      <c r="BK61849" s="98" t="s">
        <v>70</v>
      </c>
    </row>
    <row r="61850" spans="17:63" ht="29.25" customHeight="1" x14ac:dyDescent="0.2">
      <c r="Q61850" s="92" t="s">
        <v>50</v>
      </c>
      <c r="BF61850" s="101" t="s">
        <v>58</v>
      </c>
      <c r="BK61850" s="98" t="s">
        <v>70</v>
      </c>
    </row>
    <row r="61851" spans="17:63" ht="29.25" customHeight="1" x14ac:dyDescent="0.2">
      <c r="Q61851" s="92" t="s">
        <v>50</v>
      </c>
      <c r="BF61851" s="101" t="s">
        <v>58</v>
      </c>
      <c r="BK61851" s="98" t="s">
        <v>70</v>
      </c>
    </row>
    <row r="61852" spans="17:63" ht="29.25" customHeight="1" x14ac:dyDescent="0.2">
      <c r="Q61852" s="92" t="s">
        <v>50</v>
      </c>
      <c r="BF61852" s="101" t="s">
        <v>58</v>
      </c>
      <c r="BK61852" s="98" t="s">
        <v>70</v>
      </c>
    </row>
    <row r="61853" spans="17:63" ht="29.25" customHeight="1" x14ac:dyDescent="0.2">
      <c r="Q61853" s="92" t="s">
        <v>50</v>
      </c>
      <c r="BF61853" s="101" t="s">
        <v>58</v>
      </c>
      <c r="BK61853" s="98" t="s">
        <v>70</v>
      </c>
    </row>
    <row r="61854" spans="17:63" ht="29.25" customHeight="1" x14ac:dyDescent="0.2">
      <c r="Q61854" s="92" t="s">
        <v>50</v>
      </c>
      <c r="BF61854" s="101" t="s">
        <v>58</v>
      </c>
      <c r="BK61854" s="98" t="s">
        <v>70</v>
      </c>
    </row>
    <row r="61855" spans="17:63" ht="29.25" customHeight="1" x14ac:dyDescent="0.2">
      <c r="Q61855" s="92" t="s">
        <v>50</v>
      </c>
      <c r="BF61855" s="101" t="s">
        <v>58</v>
      </c>
      <c r="BK61855" s="98" t="s">
        <v>70</v>
      </c>
    </row>
    <row r="61856" spans="17:63" ht="29.25" customHeight="1" x14ac:dyDescent="0.2">
      <c r="Q61856" s="92" t="s">
        <v>50</v>
      </c>
      <c r="BF61856" s="101" t="s">
        <v>58</v>
      </c>
      <c r="BK61856" s="98" t="s">
        <v>70</v>
      </c>
    </row>
    <row r="61857" spans="17:63" ht="29.25" customHeight="1" x14ac:dyDescent="0.2">
      <c r="Q61857" s="92" t="s">
        <v>50</v>
      </c>
      <c r="BF61857" s="101" t="s">
        <v>58</v>
      </c>
      <c r="BK61857" s="98" t="s">
        <v>70</v>
      </c>
    </row>
    <row r="61858" spans="17:63" ht="29.25" customHeight="1" x14ac:dyDescent="0.2">
      <c r="Q61858" s="92" t="s">
        <v>50</v>
      </c>
      <c r="BF61858" s="101" t="s">
        <v>58</v>
      </c>
      <c r="BK61858" s="98" t="s">
        <v>70</v>
      </c>
    </row>
    <row r="61859" spans="17:63" ht="29.25" customHeight="1" x14ac:dyDescent="0.2">
      <c r="Q61859" s="92" t="s">
        <v>50</v>
      </c>
      <c r="BF61859" s="101" t="s">
        <v>58</v>
      </c>
      <c r="BK61859" s="98" t="s">
        <v>70</v>
      </c>
    </row>
    <row r="61860" spans="17:63" ht="29.25" customHeight="1" x14ac:dyDescent="0.2">
      <c r="Q61860" s="92" t="s">
        <v>50</v>
      </c>
      <c r="BF61860" s="101" t="s">
        <v>58</v>
      </c>
      <c r="BK61860" s="98" t="s">
        <v>70</v>
      </c>
    </row>
    <row r="61861" spans="17:63" ht="29.25" customHeight="1" x14ac:dyDescent="0.2">
      <c r="Q61861" s="92" t="s">
        <v>50</v>
      </c>
      <c r="BF61861" s="101" t="s">
        <v>58</v>
      </c>
      <c r="BK61861" s="98" t="s">
        <v>70</v>
      </c>
    </row>
    <row r="61862" spans="17:63" ht="29.25" customHeight="1" x14ac:dyDescent="0.2">
      <c r="Q61862" s="92" t="s">
        <v>50</v>
      </c>
      <c r="BF61862" s="101" t="s">
        <v>58</v>
      </c>
      <c r="BK61862" s="98" t="s">
        <v>70</v>
      </c>
    </row>
    <row r="61863" spans="17:63" ht="29.25" customHeight="1" x14ac:dyDescent="0.2">
      <c r="Q61863" s="92" t="s">
        <v>50</v>
      </c>
      <c r="BF61863" s="101" t="s">
        <v>58</v>
      </c>
      <c r="BK61863" s="98" t="s">
        <v>70</v>
      </c>
    </row>
    <row r="61864" spans="17:63" ht="29.25" customHeight="1" x14ac:dyDescent="0.2">
      <c r="Q61864" s="92" t="s">
        <v>50</v>
      </c>
      <c r="BF61864" s="101" t="s">
        <v>58</v>
      </c>
      <c r="BK61864" s="98" t="s">
        <v>70</v>
      </c>
    </row>
    <row r="61865" spans="17:63" ht="29.25" customHeight="1" x14ac:dyDescent="0.2">
      <c r="Q61865" s="92" t="s">
        <v>50</v>
      </c>
      <c r="BF61865" s="101" t="s">
        <v>58</v>
      </c>
      <c r="BK61865" s="98" t="s">
        <v>70</v>
      </c>
    </row>
    <row r="61866" spans="17:63" ht="29.25" customHeight="1" x14ac:dyDescent="0.2">
      <c r="Q61866" s="92" t="s">
        <v>50</v>
      </c>
      <c r="BF61866" s="101" t="s">
        <v>58</v>
      </c>
      <c r="BK61866" s="98" t="s">
        <v>70</v>
      </c>
    </row>
    <row r="61867" spans="17:63" ht="29.25" customHeight="1" x14ac:dyDescent="0.2">
      <c r="Q61867" s="92" t="s">
        <v>50</v>
      </c>
      <c r="BF61867" s="101" t="s">
        <v>58</v>
      </c>
      <c r="BK61867" s="98" t="s">
        <v>70</v>
      </c>
    </row>
    <row r="61868" spans="17:63" ht="29.25" customHeight="1" x14ac:dyDescent="0.2">
      <c r="Q61868" s="92" t="s">
        <v>50</v>
      </c>
      <c r="BF61868" s="101" t="s">
        <v>58</v>
      </c>
      <c r="BK61868" s="98" t="s">
        <v>70</v>
      </c>
    </row>
    <row r="61869" spans="17:63" ht="29.25" customHeight="1" x14ac:dyDescent="0.2">
      <c r="Q61869" s="92" t="s">
        <v>50</v>
      </c>
      <c r="BF61869" s="101" t="s">
        <v>58</v>
      </c>
      <c r="BK61869" s="98" t="s">
        <v>70</v>
      </c>
    </row>
    <row r="61870" spans="17:63" ht="29.25" customHeight="1" x14ac:dyDescent="0.2">
      <c r="Q61870" s="92" t="s">
        <v>50</v>
      </c>
      <c r="BF61870" s="101" t="s">
        <v>58</v>
      </c>
      <c r="BK61870" s="98" t="s">
        <v>70</v>
      </c>
    </row>
    <row r="61871" spans="17:63" ht="29.25" customHeight="1" x14ac:dyDescent="0.2">
      <c r="Q61871" s="92" t="s">
        <v>50</v>
      </c>
      <c r="BF61871" s="101" t="s">
        <v>58</v>
      </c>
      <c r="BK61871" s="98" t="s">
        <v>70</v>
      </c>
    </row>
    <row r="61872" spans="17:63" ht="29.25" customHeight="1" x14ac:dyDescent="0.2">
      <c r="Q61872" s="92" t="s">
        <v>50</v>
      </c>
      <c r="BF61872" s="101" t="s">
        <v>58</v>
      </c>
      <c r="BK61872" s="98" t="s">
        <v>70</v>
      </c>
    </row>
    <row r="61873" spans="17:63" ht="29.25" customHeight="1" x14ac:dyDescent="0.2">
      <c r="Q61873" s="92" t="s">
        <v>50</v>
      </c>
      <c r="BF61873" s="101" t="s">
        <v>58</v>
      </c>
      <c r="BK61873" s="98" t="s">
        <v>70</v>
      </c>
    </row>
    <row r="61874" spans="17:63" ht="29.25" customHeight="1" x14ac:dyDescent="0.2">
      <c r="Q61874" s="92" t="s">
        <v>50</v>
      </c>
      <c r="BF61874" s="101" t="s">
        <v>58</v>
      </c>
      <c r="BK61874" s="98" t="s">
        <v>70</v>
      </c>
    </row>
    <row r="61875" spans="17:63" ht="29.25" customHeight="1" x14ac:dyDescent="0.2">
      <c r="Q61875" s="92" t="s">
        <v>50</v>
      </c>
      <c r="BF61875" s="101" t="s">
        <v>58</v>
      </c>
      <c r="BK61875" s="98" t="s">
        <v>70</v>
      </c>
    </row>
    <row r="61876" spans="17:63" ht="29.25" customHeight="1" x14ac:dyDescent="0.2">
      <c r="Q61876" s="92" t="s">
        <v>50</v>
      </c>
      <c r="BF61876" s="101" t="s">
        <v>58</v>
      </c>
      <c r="BK61876" s="98" t="s">
        <v>70</v>
      </c>
    </row>
    <row r="61877" spans="17:63" ht="29.25" customHeight="1" x14ac:dyDescent="0.2">
      <c r="Q61877" s="92" t="s">
        <v>50</v>
      </c>
      <c r="BF61877" s="101" t="s">
        <v>58</v>
      </c>
      <c r="BK61877" s="98" t="s">
        <v>70</v>
      </c>
    </row>
    <row r="61878" spans="17:63" ht="29.25" customHeight="1" x14ac:dyDescent="0.2">
      <c r="Q61878" s="92" t="s">
        <v>50</v>
      </c>
      <c r="BF61878" s="101" t="s">
        <v>58</v>
      </c>
      <c r="BK61878" s="98" t="s">
        <v>70</v>
      </c>
    </row>
    <row r="61879" spans="17:63" ht="29.25" customHeight="1" x14ac:dyDescent="0.2">
      <c r="Q61879" s="92" t="s">
        <v>50</v>
      </c>
      <c r="BF61879" s="101" t="s">
        <v>58</v>
      </c>
      <c r="BK61879" s="98" t="s">
        <v>70</v>
      </c>
    </row>
    <row r="61880" spans="17:63" ht="29.25" customHeight="1" x14ac:dyDescent="0.2">
      <c r="Q61880" s="92" t="s">
        <v>50</v>
      </c>
      <c r="BF61880" s="101" t="s">
        <v>58</v>
      </c>
      <c r="BK61880" s="98" t="s">
        <v>70</v>
      </c>
    </row>
    <row r="61881" spans="17:63" ht="29.25" customHeight="1" x14ac:dyDescent="0.2">
      <c r="Q61881" s="92" t="s">
        <v>50</v>
      </c>
      <c r="BF61881" s="101" t="s">
        <v>58</v>
      </c>
      <c r="BK61881" s="98" t="s">
        <v>70</v>
      </c>
    </row>
    <row r="61882" spans="17:63" ht="29.25" customHeight="1" x14ac:dyDescent="0.2">
      <c r="Q61882" s="92" t="s">
        <v>50</v>
      </c>
      <c r="BF61882" s="101" t="s">
        <v>58</v>
      </c>
      <c r="BK61882" s="98" t="s">
        <v>70</v>
      </c>
    </row>
    <row r="61883" spans="17:63" ht="29.25" customHeight="1" x14ac:dyDescent="0.2">
      <c r="Q61883" s="92" t="s">
        <v>50</v>
      </c>
      <c r="BF61883" s="101" t="s">
        <v>58</v>
      </c>
      <c r="BK61883" s="98" t="s">
        <v>70</v>
      </c>
    </row>
    <row r="61884" spans="17:63" ht="29.25" customHeight="1" x14ac:dyDescent="0.2">
      <c r="Q61884" s="92" t="s">
        <v>50</v>
      </c>
      <c r="BF61884" s="101" t="s">
        <v>58</v>
      </c>
      <c r="BK61884" s="98" t="s">
        <v>70</v>
      </c>
    </row>
    <row r="61885" spans="17:63" ht="29.25" customHeight="1" x14ac:dyDescent="0.2">
      <c r="Q61885" s="92" t="s">
        <v>50</v>
      </c>
      <c r="BF61885" s="101" t="s">
        <v>58</v>
      </c>
      <c r="BK61885" s="98" t="s">
        <v>70</v>
      </c>
    </row>
    <row r="61886" spans="17:63" ht="29.25" customHeight="1" x14ac:dyDescent="0.2">
      <c r="Q61886" s="92" t="s">
        <v>50</v>
      </c>
      <c r="BF61886" s="101" t="s">
        <v>58</v>
      </c>
      <c r="BK61886" s="98" t="s">
        <v>70</v>
      </c>
    </row>
    <row r="61887" spans="17:63" ht="29.25" customHeight="1" x14ac:dyDescent="0.2">
      <c r="Q61887" s="92" t="s">
        <v>50</v>
      </c>
      <c r="BF61887" s="101" t="s">
        <v>58</v>
      </c>
      <c r="BK61887" s="98" t="s">
        <v>70</v>
      </c>
    </row>
    <row r="61888" spans="17:63" ht="29.25" customHeight="1" x14ac:dyDescent="0.2">
      <c r="Q61888" s="92" t="s">
        <v>50</v>
      </c>
      <c r="BF61888" s="101" t="s">
        <v>58</v>
      </c>
      <c r="BK61888" s="98" t="s">
        <v>70</v>
      </c>
    </row>
    <row r="61889" spans="17:63" ht="29.25" customHeight="1" x14ac:dyDescent="0.2">
      <c r="Q61889" s="92" t="s">
        <v>50</v>
      </c>
      <c r="BF61889" s="101" t="s">
        <v>58</v>
      </c>
      <c r="BK61889" s="98" t="s">
        <v>70</v>
      </c>
    </row>
    <row r="61890" spans="17:63" ht="29.25" customHeight="1" x14ac:dyDescent="0.2">
      <c r="Q61890" s="92" t="s">
        <v>50</v>
      </c>
      <c r="BF61890" s="101" t="s">
        <v>58</v>
      </c>
      <c r="BK61890" s="98" t="s">
        <v>70</v>
      </c>
    </row>
    <row r="61891" spans="17:63" ht="29.25" customHeight="1" x14ac:dyDescent="0.2">
      <c r="Q61891" s="92" t="s">
        <v>50</v>
      </c>
      <c r="BF61891" s="101" t="s">
        <v>58</v>
      </c>
      <c r="BK61891" s="98" t="s">
        <v>70</v>
      </c>
    </row>
    <row r="61892" spans="17:63" ht="29.25" customHeight="1" x14ac:dyDescent="0.2">
      <c r="Q61892" s="92" t="s">
        <v>50</v>
      </c>
      <c r="BF61892" s="101" t="s">
        <v>58</v>
      </c>
      <c r="BK61892" s="98" t="s">
        <v>70</v>
      </c>
    </row>
    <row r="61893" spans="17:63" ht="29.25" customHeight="1" x14ac:dyDescent="0.2">
      <c r="Q61893" s="92" t="s">
        <v>50</v>
      </c>
      <c r="BF61893" s="101" t="s">
        <v>58</v>
      </c>
      <c r="BK61893" s="98" t="s">
        <v>70</v>
      </c>
    </row>
    <row r="61894" spans="17:63" ht="29.25" customHeight="1" x14ac:dyDescent="0.2">
      <c r="Q61894" s="92" t="s">
        <v>50</v>
      </c>
      <c r="BF61894" s="101" t="s">
        <v>58</v>
      </c>
      <c r="BK61894" s="98" t="s">
        <v>70</v>
      </c>
    </row>
    <row r="61895" spans="17:63" ht="29.25" customHeight="1" x14ac:dyDescent="0.2">
      <c r="Q61895" s="92" t="s">
        <v>50</v>
      </c>
      <c r="BF61895" s="101" t="s">
        <v>58</v>
      </c>
      <c r="BK61895" s="98" t="s">
        <v>70</v>
      </c>
    </row>
    <row r="61896" spans="17:63" ht="29.25" customHeight="1" x14ac:dyDescent="0.2">
      <c r="Q61896" s="92" t="s">
        <v>50</v>
      </c>
      <c r="BF61896" s="101" t="s">
        <v>58</v>
      </c>
      <c r="BK61896" s="98" t="s">
        <v>70</v>
      </c>
    </row>
    <row r="61897" spans="17:63" ht="29.25" customHeight="1" x14ac:dyDescent="0.2">
      <c r="Q61897" s="92" t="s">
        <v>50</v>
      </c>
      <c r="BF61897" s="101" t="s">
        <v>58</v>
      </c>
      <c r="BK61897" s="98" t="s">
        <v>70</v>
      </c>
    </row>
    <row r="61898" spans="17:63" ht="29.25" customHeight="1" x14ac:dyDescent="0.2">
      <c r="Q61898" s="92" t="s">
        <v>50</v>
      </c>
      <c r="BF61898" s="101" t="s">
        <v>58</v>
      </c>
      <c r="BK61898" s="98" t="s">
        <v>70</v>
      </c>
    </row>
    <row r="61899" spans="17:63" ht="29.25" customHeight="1" x14ac:dyDescent="0.2">
      <c r="Q61899" s="92" t="s">
        <v>50</v>
      </c>
      <c r="BF61899" s="101" t="s">
        <v>58</v>
      </c>
      <c r="BK61899" s="98" t="s">
        <v>70</v>
      </c>
    </row>
    <row r="61900" spans="17:63" ht="29.25" customHeight="1" x14ac:dyDescent="0.2">
      <c r="Q61900" s="92" t="s">
        <v>50</v>
      </c>
      <c r="BF61900" s="101" t="s">
        <v>58</v>
      </c>
      <c r="BK61900" s="98" t="s">
        <v>70</v>
      </c>
    </row>
    <row r="61901" spans="17:63" ht="29.25" customHeight="1" x14ac:dyDescent="0.2">
      <c r="Q61901" s="92" t="s">
        <v>50</v>
      </c>
      <c r="BF61901" s="101" t="s">
        <v>58</v>
      </c>
      <c r="BK61901" s="98" t="s">
        <v>70</v>
      </c>
    </row>
    <row r="61902" spans="17:63" ht="29.25" customHeight="1" x14ac:dyDescent="0.2">
      <c r="Q61902" s="92" t="s">
        <v>50</v>
      </c>
      <c r="BF61902" s="101" t="s">
        <v>58</v>
      </c>
      <c r="BK61902" s="98" t="s">
        <v>70</v>
      </c>
    </row>
    <row r="61903" spans="17:63" ht="29.25" customHeight="1" x14ac:dyDescent="0.2">
      <c r="Q61903" s="92" t="s">
        <v>50</v>
      </c>
      <c r="BF61903" s="101" t="s">
        <v>58</v>
      </c>
      <c r="BK61903" s="98" t="s">
        <v>70</v>
      </c>
    </row>
    <row r="61904" spans="17:63" ht="29.25" customHeight="1" x14ac:dyDescent="0.2">
      <c r="Q61904" s="92" t="s">
        <v>50</v>
      </c>
      <c r="BF61904" s="101" t="s">
        <v>58</v>
      </c>
      <c r="BK61904" s="98" t="s">
        <v>70</v>
      </c>
    </row>
    <row r="61905" spans="17:63" ht="29.25" customHeight="1" x14ac:dyDescent="0.2">
      <c r="Q61905" s="92" t="s">
        <v>50</v>
      </c>
      <c r="BF61905" s="101" t="s">
        <v>58</v>
      </c>
      <c r="BK61905" s="98" t="s">
        <v>70</v>
      </c>
    </row>
    <row r="61906" spans="17:63" ht="29.25" customHeight="1" x14ac:dyDescent="0.2">
      <c r="Q61906" s="92" t="s">
        <v>50</v>
      </c>
      <c r="BF61906" s="101" t="s">
        <v>58</v>
      </c>
      <c r="BK61906" s="98" t="s">
        <v>70</v>
      </c>
    </row>
    <row r="61907" spans="17:63" ht="29.25" customHeight="1" x14ac:dyDescent="0.2">
      <c r="Q61907" s="92" t="s">
        <v>50</v>
      </c>
      <c r="BF61907" s="101" t="s">
        <v>58</v>
      </c>
      <c r="BK61907" s="98" t="s">
        <v>70</v>
      </c>
    </row>
    <row r="61908" spans="17:63" ht="29.25" customHeight="1" x14ac:dyDescent="0.2">
      <c r="Q61908" s="92" t="s">
        <v>50</v>
      </c>
      <c r="BF61908" s="101" t="s">
        <v>58</v>
      </c>
      <c r="BK61908" s="98" t="s">
        <v>70</v>
      </c>
    </row>
    <row r="61909" spans="17:63" ht="29.25" customHeight="1" x14ac:dyDescent="0.2">
      <c r="Q61909" s="92" t="s">
        <v>50</v>
      </c>
      <c r="BF61909" s="101" t="s">
        <v>58</v>
      </c>
      <c r="BK61909" s="98" t="s">
        <v>70</v>
      </c>
    </row>
    <row r="61910" spans="17:63" ht="29.25" customHeight="1" x14ac:dyDescent="0.2">
      <c r="Q61910" s="92" t="s">
        <v>50</v>
      </c>
      <c r="BF61910" s="101" t="s">
        <v>58</v>
      </c>
      <c r="BK61910" s="98" t="s">
        <v>70</v>
      </c>
    </row>
    <row r="61911" spans="17:63" ht="29.25" customHeight="1" x14ac:dyDescent="0.2">
      <c r="Q61911" s="92" t="s">
        <v>50</v>
      </c>
      <c r="BF61911" s="101" t="s">
        <v>58</v>
      </c>
      <c r="BK61911" s="98" t="s">
        <v>70</v>
      </c>
    </row>
    <row r="61912" spans="17:63" ht="29.25" customHeight="1" x14ac:dyDescent="0.2">
      <c r="Q61912" s="92" t="s">
        <v>50</v>
      </c>
      <c r="BF61912" s="101" t="s">
        <v>58</v>
      </c>
      <c r="BK61912" s="98" t="s">
        <v>70</v>
      </c>
    </row>
    <row r="61913" spans="17:63" ht="29.25" customHeight="1" x14ac:dyDescent="0.2">
      <c r="Q61913" s="92" t="s">
        <v>50</v>
      </c>
      <c r="BF61913" s="101" t="s">
        <v>58</v>
      </c>
      <c r="BK61913" s="98" t="s">
        <v>70</v>
      </c>
    </row>
    <row r="61914" spans="17:63" ht="29.25" customHeight="1" x14ac:dyDescent="0.2">
      <c r="Q61914" s="92" t="s">
        <v>50</v>
      </c>
      <c r="BF61914" s="101" t="s">
        <v>58</v>
      </c>
      <c r="BK61914" s="98" t="s">
        <v>70</v>
      </c>
    </row>
    <row r="61915" spans="17:63" ht="29.25" customHeight="1" x14ac:dyDescent="0.2">
      <c r="Q61915" s="92" t="s">
        <v>50</v>
      </c>
      <c r="BF61915" s="101" t="s">
        <v>58</v>
      </c>
      <c r="BK61915" s="98" t="s">
        <v>70</v>
      </c>
    </row>
    <row r="61916" spans="17:63" ht="29.25" customHeight="1" x14ac:dyDescent="0.2">
      <c r="Q61916" s="92" t="s">
        <v>50</v>
      </c>
      <c r="BF61916" s="101" t="s">
        <v>58</v>
      </c>
      <c r="BK61916" s="98" t="s">
        <v>70</v>
      </c>
    </row>
    <row r="61917" spans="17:63" ht="29.25" customHeight="1" x14ac:dyDescent="0.2">
      <c r="Q61917" s="92" t="s">
        <v>50</v>
      </c>
      <c r="BF61917" s="101" t="s">
        <v>58</v>
      </c>
      <c r="BK61917" s="98" t="s">
        <v>70</v>
      </c>
    </row>
    <row r="61918" spans="17:63" ht="29.25" customHeight="1" x14ac:dyDescent="0.2">
      <c r="Q61918" s="92" t="s">
        <v>50</v>
      </c>
      <c r="BF61918" s="101" t="s">
        <v>58</v>
      </c>
      <c r="BK61918" s="98" t="s">
        <v>70</v>
      </c>
    </row>
    <row r="61919" spans="17:63" ht="29.25" customHeight="1" x14ac:dyDescent="0.2">
      <c r="Q61919" s="92" t="s">
        <v>50</v>
      </c>
      <c r="BF61919" s="101" t="s">
        <v>58</v>
      </c>
      <c r="BK61919" s="98" t="s">
        <v>70</v>
      </c>
    </row>
    <row r="61920" spans="17:63" ht="29.25" customHeight="1" x14ac:dyDescent="0.2">
      <c r="Q61920" s="92" t="s">
        <v>50</v>
      </c>
      <c r="BF61920" s="101" t="s">
        <v>58</v>
      </c>
      <c r="BK61920" s="98" t="s">
        <v>70</v>
      </c>
    </row>
    <row r="61921" spans="17:63" ht="29.25" customHeight="1" x14ac:dyDescent="0.2">
      <c r="Q61921" s="92" t="s">
        <v>50</v>
      </c>
      <c r="BF61921" s="101" t="s">
        <v>58</v>
      </c>
      <c r="BK61921" s="98" t="s">
        <v>70</v>
      </c>
    </row>
    <row r="61922" spans="17:63" ht="29.25" customHeight="1" x14ac:dyDescent="0.2">
      <c r="Q61922" s="92" t="s">
        <v>50</v>
      </c>
      <c r="BF61922" s="101" t="s">
        <v>58</v>
      </c>
      <c r="BK61922" s="98" t="s">
        <v>70</v>
      </c>
    </row>
    <row r="61923" spans="17:63" ht="29.25" customHeight="1" x14ac:dyDescent="0.2">
      <c r="Q61923" s="92" t="s">
        <v>50</v>
      </c>
      <c r="BF61923" s="101" t="s">
        <v>58</v>
      </c>
      <c r="BK61923" s="98" t="s">
        <v>70</v>
      </c>
    </row>
    <row r="61924" spans="17:63" ht="29.25" customHeight="1" x14ac:dyDescent="0.2">
      <c r="Q61924" s="92" t="s">
        <v>50</v>
      </c>
      <c r="BF61924" s="101" t="s">
        <v>58</v>
      </c>
      <c r="BK61924" s="98" t="s">
        <v>70</v>
      </c>
    </row>
    <row r="61925" spans="17:63" ht="29.25" customHeight="1" x14ac:dyDescent="0.2">
      <c r="Q61925" s="92" t="s">
        <v>50</v>
      </c>
      <c r="BF61925" s="101" t="s">
        <v>58</v>
      </c>
      <c r="BK61925" s="98" t="s">
        <v>70</v>
      </c>
    </row>
    <row r="61926" spans="17:63" ht="29.25" customHeight="1" x14ac:dyDescent="0.2">
      <c r="Q61926" s="92" t="s">
        <v>50</v>
      </c>
      <c r="BF61926" s="101" t="s">
        <v>58</v>
      </c>
      <c r="BK61926" s="98" t="s">
        <v>70</v>
      </c>
    </row>
    <row r="61927" spans="17:63" ht="29.25" customHeight="1" x14ac:dyDescent="0.2">
      <c r="Q61927" s="92" t="s">
        <v>50</v>
      </c>
      <c r="BF61927" s="101" t="s">
        <v>58</v>
      </c>
      <c r="BK61927" s="98" t="s">
        <v>70</v>
      </c>
    </row>
    <row r="61928" spans="17:63" ht="29.25" customHeight="1" x14ac:dyDescent="0.2">
      <c r="Q61928" s="92" t="s">
        <v>50</v>
      </c>
      <c r="BF61928" s="101" t="s">
        <v>58</v>
      </c>
      <c r="BK61928" s="98" t="s">
        <v>70</v>
      </c>
    </row>
    <row r="61929" spans="17:63" ht="29.25" customHeight="1" x14ac:dyDescent="0.2">
      <c r="Q61929" s="92" t="s">
        <v>50</v>
      </c>
      <c r="BF61929" s="101" t="s">
        <v>58</v>
      </c>
      <c r="BK61929" s="98" t="s">
        <v>70</v>
      </c>
    </row>
    <row r="61930" spans="17:63" ht="29.25" customHeight="1" x14ac:dyDescent="0.2">
      <c r="Q61930" s="92" t="s">
        <v>50</v>
      </c>
      <c r="BF61930" s="101" t="s">
        <v>58</v>
      </c>
      <c r="BK61930" s="98" t="s">
        <v>70</v>
      </c>
    </row>
    <row r="61931" spans="17:63" ht="29.25" customHeight="1" x14ac:dyDescent="0.2">
      <c r="Q61931" s="92" t="s">
        <v>50</v>
      </c>
      <c r="BF61931" s="101" t="s">
        <v>58</v>
      </c>
      <c r="BK61931" s="98" t="s">
        <v>70</v>
      </c>
    </row>
    <row r="61932" spans="17:63" ht="29.25" customHeight="1" x14ac:dyDescent="0.2">
      <c r="Q61932" s="92" t="s">
        <v>50</v>
      </c>
      <c r="BF61932" s="101" t="s">
        <v>58</v>
      </c>
      <c r="BK61932" s="98" t="s">
        <v>70</v>
      </c>
    </row>
    <row r="61933" spans="17:63" ht="29.25" customHeight="1" x14ac:dyDescent="0.2">
      <c r="Q61933" s="92" t="s">
        <v>50</v>
      </c>
      <c r="BF61933" s="101" t="s">
        <v>58</v>
      </c>
      <c r="BK61933" s="98" t="s">
        <v>70</v>
      </c>
    </row>
    <row r="61934" spans="17:63" ht="29.25" customHeight="1" x14ac:dyDescent="0.2">
      <c r="Q61934" s="92" t="s">
        <v>50</v>
      </c>
      <c r="BF61934" s="101" t="s">
        <v>58</v>
      </c>
      <c r="BK61934" s="98" t="s">
        <v>70</v>
      </c>
    </row>
    <row r="61935" spans="17:63" ht="29.25" customHeight="1" x14ac:dyDescent="0.2">
      <c r="Q61935" s="92" t="s">
        <v>50</v>
      </c>
      <c r="BF61935" s="101" t="s">
        <v>58</v>
      </c>
      <c r="BK61935" s="98" t="s">
        <v>70</v>
      </c>
    </row>
    <row r="61936" spans="17:63" ht="29.25" customHeight="1" x14ac:dyDescent="0.2">
      <c r="Q61936" s="92" t="s">
        <v>50</v>
      </c>
      <c r="BF61936" s="101" t="s">
        <v>58</v>
      </c>
      <c r="BK61936" s="98" t="s">
        <v>70</v>
      </c>
    </row>
    <row r="61937" spans="17:63" ht="29.25" customHeight="1" x14ac:dyDescent="0.2">
      <c r="Q61937" s="92" t="s">
        <v>50</v>
      </c>
      <c r="BF61937" s="101" t="s">
        <v>58</v>
      </c>
      <c r="BK61937" s="98" t="s">
        <v>70</v>
      </c>
    </row>
    <row r="61938" spans="17:63" ht="29.25" customHeight="1" x14ac:dyDescent="0.2">
      <c r="Q61938" s="92" t="s">
        <v>50</v>
      </c>
      <c r="BF61938" s="101" t="s">
        <v>58</v>
      </c>
      <c r="BK61938" s="98" t="s">
        <v>70</v>
      </c>
    </row>
    <row r="61939" spans="17:63" ht="29.25" customHeight="1" x14ac:dyDescent="0.2">
      <c r="Q61939" s="92" t="s">
        <v>50</v>
      </c>
      <c r="BF61939" s="101" t="s">
        <v>58</v>
      </c>
      <c r="BK61939" s="98" t="s">
        <v>70</v>
      </c>
    </row>
    <row r="61940" spans="17:63" ht="29.25" customHeight="1" x14ac:dyDescent="0.2">
      <c r="Q61940" s="92" t="s">
        <v>50</v>
      </c>
      <c r="BF61940" s="101" t="s">
        <v>58</v>
      </c>
      <c r="BK61940" s="98" t="s">
        <v>70</v>
      </c>
    </row>
    <row r="61941" spans="17:63" ht="29.25" customHeight="1" x14ac:dyDescent="0.2">
      <c r="Q61941" s="92" t="s">
        <v>50</v>
      </c>
      <c r="BF61941" s="101" t="s">
        <v>58</v>
      </c>
      <c r="BK61941" s="98" t="s">
        <v>70</v>
      </c>
    </row>
    <row r="61942" spans="17:63" ht="29.25" customHeight="1" x14ac:dyDescent="0.2">
      <c r="Q61942" s="92" t="s">
        <v>50</v>
      </c>
      <c r="BF61942" s="101" t="s">
        <v>58</v>
      </c>
      <c r="BK61942" s="98" t="s">
        <v>70</v>
      </c>
    </row>
    <row r="61943" spans="17:63" ht="29.25" customHeight="1" x14ac:dyDescent="0.2">
      <c r="Q61943" s="92" t="s">
        <v>50</v>
      </c>
      <c r="BF61943" s="101" t="s">
        <v>58</v>
      </c>
      <c r="BK61943" s="98" t="s">
        <v>70</v>
      </c>
    </row>
    <row r="61944" spans="17:63" ht="29.25" customHeight="1" x14ac:dyDescent="0.2">
      <c r="Q61944" s="92" t="s">
        <v>50</v>
      </c>
      <c r="BF61944" s="101" t="s">
        <v>58</v>
      </c>
      <c r="BK61944" s="98" t="s">
        <v>70</v>
      </c>
    </row>
    <row r="61945" spans="17:63" ht="29.25" customHeight="1" x14ac:dyDescent="0.2">
      <c r="Q61945" s="92" t="s">
        <v>50</v>
      </c>
      <c r="BF61945" s="101" t="s">
        <v>58</v>
      </c>
      <c r="BK61945" s="98" t="s">
        <v>70</v>
      </c>
    </row>
    <row r="61946" spans="17:63" ht="29.25" customHeight="1" x14ac:dyDescent="0.2">
      <c r="Q61946" s="92" t="s">
        <v>50</v>
      </c>
      <c r="BF61946" s="101" t="s">
        <v>58</v>
      </c>
      <c r="BK61946" s="98" t="s">
        <v>70</v>
      </c>
    </row>
    <row r="61947" spans="17:63" ht="29.25" customHeight="1" x14ac:dyDescent="0.2">
      <c r="Q61947" s="92" t="s">
        <v>50</v>
      </c>
      <c r="BF61947" s="101" t="s">
        <v>58</v>
      </c>
      <c r="BK61947" s="98" t="s">
        <v>70</v>
      </c>
    </row>
    <row r="61948" spans="17:63" ht="29.25" customHeight="1" x14ac:dyDescent="0.2">
      <c r="Q61948" s="92" t="s">
        <v>50</v>
      </c>
      <c r="BF61948" s="101" t="s">
        <v>58</v>
      </c>
      <c r="BK61948" s="98" t="s">
        <v>70</v>
      </c>
    </row>
    <row r="61949" spans="17:63" ht="29.25" customHeight="1" x14ac:dyDescent="0.2">
      <c r="Q61949" s="92" t="s">
        <v>50</v>
      </c>
      <c r="BF61949" s="101" t="s">
        <v>58</v>
      </c>
      <c r="BK61949" s="98" t="s">
        <v>70</v>
      </c>
    </row>
    <row r="61950" spans="17:63" ht="29.25" customHeight="1" x14ac:dyDescent="0.2">
      <c r="Q61950" s="92" t="s">
        <v>50</v>
      </c>
      <c r="BF61950" s="101" t="s">
        <v>58</v>
      </c>
      <c r="BK61950" s="98" t="s">
        <v>70</v>
      </c>
    </row>
    <row r="61951" spans="17:63" ht="29.25" customHeight="1" x14ac:dyDescent="0.2">
      <c r="Q61951" s="92" t="s">
        <v>50</v>
      </c>
      <c r="BF61951" s="101" t="s">
        <v>58</v>
      </c>
      <c r="BK61951" s="98" t="s">
        <v>70</v>
      </c>
    </row>
    <row r="61952" spans="17:63" ht="29.25" customHeight="1" x14ac:dyDescent="0.2">
      <c r="Q61952" s="92" t="s">
        <v>50</v>
      </c>
      <c r="BF61952" s="101" t="s">
        <v>58</v>
      </c>
      <c r="BK61952" s="98" t="s">
        <v>70</v>
      </c>
    </row>
    <row r="61953" spans="17:63" ht="29.25" customHeight="1" x14ac:dyDescent="0.2">
      <c r="Q61953" s="92" t="s">
        <v>50</v>
      </c>
      <c r="BF61953" s="101" t="s">
        <v>58</v>
      </c>
      <c r="BK61953" s="98" t="s">
        <v>70</v>
      </c>
    </row>
    <row r="61954" spans="17:63" ht="29.25" customHeight="1" x14ac:dyDescent="0.2">
      <c r="Q61954" s="92" t="s">
        <v>50</v>
      </c>
      <c r="BF61954" s="101" t="s">
        <v>58</v>
      </c>
      <c r="BK61954" s="98" t="s">
        <v>70</v>
      </c>
    </row>
    <row r="61955" spans="17:63" ht="29.25" customHeight="1" x14ac:dyDescent="0.2">
      <c r="Q61955" s="92" t="s">
        <v>50</v>
      </c>
      <c r="BF61955" s="101" t="s">
        <v>58</v>
      </c>
      <c r="BK61955" s="98" t="s">
        <v>70</v>
      </c>
    </row>
    <row r="61956" spans="17:63" ht="29.25" customHeight="1" x14ac:dyDescent="0.2">
      <c r="Q61956" s="92" t="s">
        <v>50</v>
      </c>
      <c r="BF61956" s="101" t="s">
        <v>58</v>
      </c>
      <c r="BK61956" s="98" t="s">
        <v>70</v>
      </c>
    </row>
    <row r="61957" spans="17:63" ht="29.25" customHeight="1" x14ac:dyDescent="0.2">
      <c r="Q61957" s="92" t="s">
        <v>50</v>
      </c>
      <c r="BF61957" s="101" t="s">
        <v>58</v>
      </c>
      <c r="BK61957" s="98" t="s">
        <v>70</v>
      </c>
    </row>
    <row r="61958" spans="17:63" ht="29.25" customHeight="1" x14ac:dyDescent="0.2">
      <c r="Q61958" s="92" t="s">
        <v>50</v>
      </c>
      <c r="BF61958" s="101" t="s">
        <v>58</v>
      </c>
      <c r="BK61958" s="98" t="s">
        <v>70</v>
      </c>
    </row>
    <row r="61959" spans="17:63" ht="29.25" customHeight="1" x14ac:dyDescent="0.2">
      <c r="Q61959" s="92" t="s">
        <v>50</v>
      </c>
      <c r="BF61959" s="101" t="s">
        <v>58</v>
      </c>
      <c r="BK61959" s="98" t="s">
        <v>70</v>
      </c>
    </row>
    <row r="61960" spans="17:63" ht="29.25" customHeight="1" x14ac:dyDescent="0.2">
      <c r="Q61960" s="92" t="s">
        <v>50</v>
      </c>
      <c r="BF61960" s="101" t="s">
        <v>58</v>
      </c>
      <c r="BK61960" s="98" t="s">
        <v>70</v>
      </c>
    </row>
    <row r="61961" spans="17:63" ht="29.25" customHeight="1" x14ac:dyDescent="0.2">
      <c r="Q61961" s="92" t="s">
        <v>50</v>
      </c>
      <c r="BF61961" s="101" t="s">
        <v>58</v>
      </c>
      <c r="BK61961" s="98" t="s">
        <v>70</v>
      </c>
    </row>
    <row r="61962" spans="17:63" ht="29.25" customHeight="1" x14ac:dyDescent="0.2">
      <c r="Q61962" s="92" t="s">
        <v>50</v>
      </c>
      <c r="BF61962" s="101" t="s">
        <v>58</v>
      </c>
      <c r="BK61962" s="98" t="s">
        <v>70</v>
      </c>
    </row>
    <row r="61963" spans="17:63" ht="29.25" customHeight="1" x14ac:dyDescent="0.2">
      <c r="Q61963" s="92" t="s">
        <v>50</v>
      </c>
      <c r="BF61963" s="101" t="s">
        <v>58</v>
      </c>
      <c r="BK61963" s="98" t="s">
        <v>70</v>
      </c>
    </row>
    <row r="61964" spans="17:63" ht="29.25" customHeight="1" x14ac:dyDescent="0.2">
      <c r="Q61964" s="92" t="s">
        <v>50</v>
      </c>
      <c r="BF61964" s="101" t="s">
        <v>58</v>
      </c>
      <c r="BK61964" s="98" t="s">
        <v>70</v>
      </c>
    </row>
    <row r="61965" spans="17:63" ht="29.25" customHeight="1" x14ac:dyDescent="0.2">
      <c r="Q61965" s="92" t="s">
        <v>50</v>
      </c>
      <c r="BF61965" s="101" t="s">
        <v>58</v>
      </c>
      <c r="BK61965" s="98" t="s">
        <v>70</v>
      </c>
    </row>
    <row r="61966" spans="17:63" ht="29.25" customHeight="1" x14ac:dyDescent="0.2">
      <c r="Q61966" s="92" t="s">
        <v>50</v>
      </c>
      <c r="BF61966" s="101" t="s">
        <v>58</v>
      </c>
      <c r="BK61966" s="98" t="s">
        <v>70</v>
      </c>
    </row>
    <row r="61967" spans="17:63" ht="29.25" customHeight="1" x14ac:dyDescent="0.2">
      <c r="Q61967" s="92" t="s">
        <v>50</v>
      </c>
      <c r="BF61967" s="101" t="s">
        <v>58</v>
      </c>
      <c r="BK61967" s="98" t="s">
        <v>70</v>
      </c>
    </row>
    <row r="61968" spans="17:63" ht="29.25" customHeight="1" x14ac:dyDescent="0.2">
      <c r="Q61968" s="92" t="s">
        <v>50</v>
      </c>
      <c r="BF61968" s="101" t="s">
        <v>58</v>
      </c>
      <c r="BK61968" s="98" t="s">
        <v>70</v>
      </c>
    </row>
    <row r="61969" spans="17:63" ht="29.25" customHeight="1" x14ac:dyDescent="0.2">
      <c r="Q61969" s="92" t="s">
        <v>50</v>
      </c>
      <c r="BF61969" s="101" t="s">
        <v>58</v>
      </c>
      <c r="BK61969" s="98" t="s">
        <v>70</v>
      </c>
    </row>
    <row r="61970" spans="17:63" ht="29.25" customHeight="1" x14ac:dyDescent="0.2">
      <c r="Q61970" s="92" t="s">
        <v>50</v>
      </c>
      <c r="BF61970" s="101" t="s">
        <v>58</v>
      </c>
      <c r="BK61970" s="98" t="s">
        <v>70</v>
      </c>
    </row>
    <row r="61971" spans="17:63" ht="29.25" customHeight="1" x14ac:dyDescent="0.2">
      <c r="Q61971" s="92" t="s">
        <v>50</v>
      </c>
      <c r="BF61971" s="101" t="s">
        <v>58</v>
      </c>
      <c r="BK61971" s="98" t="s">
        <v>70</v>
      </c>
    </row>
    <row r="61972" spans="17:63" ht="29.25" customHeight="1" x14ac:dyDescent="0.2">
      <c r="Q61972" s="92" t="s">
        <v>50</v>
      </c>
      <c r="BF61972" s="101" t="s">
        <v>58</v>
      </c>
      <c r="BK61972" s="98" t="s">
        <v>70</v>
      </c>
    </row>
    <row r="61973" spans="17:63" ht="29.25" customHeight="1" x14ac:dyDescent="0.2">
      <c r="Q61973" s="92" t="s">
        <v>50</v>
      </c>
      <c r="BF61973" s="101" t="s">
        <v>58</v>
      </c>
      <c r="BK61973" s="98" t="s">
        <v>70</v>
      </c>
    </row>
    <row r="61974" spans="17:63" ht="29.25" customHeight="1" x14ac:dyDescent="0.2">
      <c r="Q61974" s="92" t="s">
        <v>50</v>
      </c>
      <c r="BF61974" s="101" t="s">
        <v>58</v>
      </c>
      <c r="BK61974" s="98" t="s">
        <v>70</v>
      </c>
    </row>
    <row r="61975" spans="17:63" ht="29.25" customHeight="1" x14ac:dyDescent="0.2">
      <c r="Q61975" s="92" t="s">
        <v>50</v>
      </c>
      <c r="BF61975" s="101" t="s">
        <v>58</v>
      </c>
      <c r="BK61975" s="98" t="s">
        <v>70</v>
      </c>
    </row>
    <row r="61976" spans="17:63" ht="29.25" customHeight="1" x14ac:dyDescent="0.2">
      <c r="Q61976" s="92" t="s">
        <v>50</v>
      </c>
      <c r="BF61976" s="101" t="s">
        <v>58</v>
      </c>
      <c r="BK61976" s="98" t="s">
        <v>70</v>
      </c>
    </row>
    <row r="61977" spans="17:63" ht="29.25" customHeight="1" x14ac:dyDescent="0.2">
      <c r="Q61977" s="92" t="s">
        <v>50</v>
      </c>
      <c r="BF61977" s="101" t="s">
        <v>58</v>
      </c>
      <c r="BK61977" s="98" t="s">
        <v>70</v>
      </c>
    </row>
    <row r="61978" spans="17:63" ht="29.25" customHeight="1" x14ac:dyDescent="0.2">
      <c r="Q61978" s="92" t="s">
        <v>50</v>
      </c>
      <c r="BF61978" s="101" t="s">
        <v>58</v>
      </c>
      <c r="BK61978" s="98" t="s">
        <v>70</v>
      </c>
    </row>
    <row r="61979" spans="17:63" ht="29.25" customHeight="1" x14ac:dyDescent="0.2">
      <c r="Q61979" s="92" t="s">
        <v>50</v>
      </c>
      <c r="BF61979" s="101" t="s">
        <v>58</v>
      </c>
      <c r="BK61979" s="98" t="s">
        <v>70</v>
      </c>
    </row>
    <row r="61980" spans="17:63" ht="29.25" customHeight="1" x14ac:dyDescent="0.2">
      <c r="Q61980" s="92" t="s">
        <v>50</v>
      </c>
      <c r="BF61980" s="101" t="s">
        <v>58</v>
      </c>
      <c r="BK61980" s="98" t="s">
        <v>70</v>
      </c>
    </row>
    <row r="61981" spans="17:63" ht="29.25" customHeight="1" x14ac:dyDescent="0.2">
      <c r="Q61981" s="92" t="s">
        <v>50</v>
      </c>
      <c r="BF61981" s="101" t="s">
        <v>58</v>
      </c>
      <c r="BK61981" s="98" t="s">
        <v>70</v>
      </c>
    </row>
    <row r="61982" spans="17:63" ht="29.25" customHeight="1" x14ac:dyDescent="0.2">
      <c r="Q61982" s="92" t="s">
        <v>50</v>
      </c>
      <c r="BF61982" s="101" t="s">
        <v>58</v>
      </c>
      <c r="BK61982" s="98" t="s">
        <v>70</v>
      </c>
    </row>
    <row r="61983" spans="17:63" ht="29.25" customHeight="1" x14ac:dyDescent="0.2">
      <c r="Q61983" s="92" t="s">
        <v>50</v>
      </c>
      <c r="BF61983" s="101" t="s">
        <v>58</v>
      </c>
      <c r="BK61983" s="98" t="s">
        <v>70</v>
      </c>
    </row>
    <row r="61984" spans="17:63" ht="29.25" customHeight="1" x14ac:dyDescent="0.2">
      <c r="Q61984" s="92" t="s">
        <v>50</v>
      </c>
      <c r="BF61984" s="101" t="s">
        <v>58</v>
      </c>
      <c r="BK61984" s="98" t="s">
        <v>70</v>
      </c>
    </row>
    <row r="61985" spans="17:63" ht="29.25" customHeight="1" x14ac:dyDescent="0.2">
      <c r="Q61985" s="92" t="s">
        <v>50</v>
      </c>
      <c r="BF61985" s="101" t="s">
        <v>58</v>
      </c>
      <c r="BK61985" s="98" t="s">
        <v>70</v>
      </c>
    </row>
    <row r="61986" spans="17:63" ht="29.25" customHeight="1" x14ac:dyDescent="0.2">
      <c r="Q61986" s="92" t="s">
        <v>50</v>
      </c>
      <c r="BF61986" s="101" t="s">
        <v>58</v>
      </c>
      <c r="BK61986" s="98" t="s">
        <v>70</v>
      </c>
    </row>
    <row r="61987" spans="17:63" ht="29.25" customHeight="1" x14ac:dyDescent="0.2">
      <c r="Q61987" s="92" t="s">
        <v>50</v>
      </c>
      <c r="BF61987" s="101" t="s">
        <v>58</v>
      </c>
      <c r="BK61987" s="98" t="s">
        <v>70</v>
      </c>
    </row>
    <row r="61988" spans="17:63" ht="29.25" customHeight="1" x14ac:dyDescent="0.2">
      <c r="Q61988" s="92" t="s">
        <v>50</v>
      </c>
      <c r="BF61988" s="101" t="s">
        <v>58</v>
      </c>
      <c r="BK61988" s="98" t="s">
        <v>70</v>
      </c>
    </row>
    <row r="61989" spans="17:63" ht="29.25" customHeight="1" x14ac:dyDescent="0.2">
      <c r="Q61989" s="92" t="s">
        <v>50</v>
      </c>
      <c r="BF61989" s="101" t="s">
        <v>58</v>
      </c>
      <c r="BK61989" s="98" t="s">
        <v>70</v>
      </c>
    </row>
    <row r="61990" spans="17:63" ht="29.25" customHeight="1" x14ac:dyDescent="0.2">
      <c r="Q61990" s="92" t="s">
        <v>50</v>
      </c>
      <c r="BF61990" s="101" t="s">
        <v>58</v>
      </c>
      <c r="BK61990" s="98" t="s">
        <v>70</v>
      </c>
    </row>
    <row r="61991" spans="17:63" ht="29.25" customHeight="1" x14ac:dyDescent="0.2">
      <c r="Q61991" s="92" t="s">
        <v>50</v>
      </c>
      <c r="BF61991" s="101" t="s">
        <v>58</v>
      </c>
      <c r="BK61991" s="98" t="s">
        <v>70</v>
      </c>
    </row>
    <row r="61992" spans="17:63" ht="29.25" customHeight="1" x14ac:dyDescent="0.2">
      <c r="Q61992" s="92" t="s">
        <v>50</v>
      </c>
      <c r="BF61992" s="101" t="s">
        <v>58</v>
      </c>
      <c r="BK61992" s="98" t="s">
        <v>70</v>
      </c>
    </row>
    <row r="61993" spans="17:63" ht="29.25" customHeight="1" x14ac:dyDescent="0.2">
      <c r="Q61993" s="92" t="s">
        <v>50</v>
      </c>
      <c r="BF61993" s="101" t="s">
        <v>58</v>
      </c>
      <c r="BK61993" s="98" t="s">
        <v>70</v>
      </c>
    </row>
    <row r="61994" spans="17:63" ht="29.25" customHeight="1" x14ac:dyDescent="0.2">
      <c r="Q61994" s="92" t="s">
        <v>50</v>
      </c>
      <c r="BF61994" s="101" t="s">
        <v>58</v>
      </c>
      <c r="BK61994" s="98" t="s">
        <v>70</v>
      </c>
    </row>
    <row r="61995" spans="17:63" ht="29.25" customHeight="1" x14ac:dyDescent="0.2">
      <c r="Q61995" s="92" t="s">
        <v>50</v>
      </c>
      <c r="BF61995" s="101" t="s">
        <v>58</v>
      </c>
      <c r="BK61995" s="98" t="s">
        <v>70</v>
      </c>
    </row>
    <row r="61996" spans="17:63" ht="29.25" customHeight="1" x14ac:dyDescent="0.2">
      <c r="Q61996" s="92" t="s">
        <v>50</v>
      </c>
      <c r="BF61996" s="101" t="s">
        <v>58</v>
      </c>
      <c r="BK61996" s="98" t="s">
        <v>70</v>
      </c>
    </row>
    <row r="61997" spans="17:63" ht="29.25" customHeight="1" x14ac:dyDescent="0.2">
      <c r="Q61997" s="92" t="s">
        <v>50</v>
      </c>
      <c r="BF61997" s="101" t="s">
        <v>58</v>
      </c>
      <c r="BK61997" s="98" t="s">
        <v>70</v>
      </c>
    </row>
    <row r="61998" spans="17:63" ht="29.25" customHeight="1" x14ac:dyDescent="0.2">
      <c r="Q61998" s="92" t="s">
        <v>50</v>
      </c>
      <c r="BF61998" s="101" t="s">
        <v>58</v>
      </c>
      <c r="BK61998" s="98" t="s">
        <v>70</v>
      </c>
    </row>
    <row r="61999" spans="17:63" ht="29.25" customHeight="1" x14ac:dyDescent="0.2">
      <c r="Q61999" s="92" t="s">
        <v>50</v>
      </c>
      <c r="BF61999" s="101" t="s">
        <v>58</v>
      </c>
      <c r="BK61999" s="98" t="s">
        <v>70</v>
      </c>
    </row>
    <row r="62000" spans="17:63" ht="29.25" customHeight="1" x14ac:dyDescent="0.2">
      <c r="Q62000" s="92" t="s">
        <v>50</v>
      </c>
      <c r="BF62000" s="101" t="s">
        <v>58</v>
      </c>
      <c r="BK62000" s="98" t="s">
        <v>70</v>
      </c>
    </row>
    <row r="62001" spans="17:63" ht="29.25" customHeight="1" x14ac:dyDescent="0.2">
      <c r="Q62001" s="92" t="s">
        <v>50</v>
      </c>
      <c r="BF62001" s="101" t="s">
        <v>58</v>
      </c>
      <c r="BK62001" s="98" t="s">
        <v>70</v>
      </c>
    </row>
    <row r="62002" spans="17:63" ht="29.25" customHeight="1" x14ac:dyDescent="0.2">
      <c r="Q62002" s="92" t="s">
        <v>50</v>
      </c>
      <c r="BF62002" s="101" t="s">
        <v>58</v>
      </c>
      <c r="BK62002" s="98" t="s">
        <v>70</v>
      </c>
    </row>
    <row r="62003" spans="17:63" ht="29.25" customHeight="1" x14ac:dyDescent="0.2">
      <c r="Q62003" s="92" t="s">
        <v>50</v>
      </c>
      <c r="BF62003" s="101" t="s">
        <v>58</v>
      </c>
      <c r="BK62003" s="98" t="s">
        <v>70</v>
      </c>
    </row>
    <row r="62004" spans="17:63" ht="29.25" customHeight="1" x14ac:dyDescent="0.2">
      <c r="Q62004" s="92" t="s">
        <v>50</v>
      </c>
      <c r="BF62004" s="101" t="s">
        <v>58</v>
      </c>
      <c r="BK62004" s="98" t="s">
        <v>70</v>
      </c>
    </row>
    <row r="62005" spans="17:63" ht="29.25" customHeight="1" x14ac:dyDescent="0.2">
      <c r="Q62005" s="92" t="s">
        <v>50</v>
      </c>
      <c r="BF62005" s="101" t="s">
        <v>58</v>
      </c>
      <c r="BK62005" s="98" t="s">
        <v>70</v>
      </c>
    </row>
    <row r="62006" spans="17:63" ht="29.25" customHeight="1" x14ac:dyDescent="0.2">
      <c r="Q62006" s="92" t="s">
        <v>50</v>
      </c>
      <c r="BF62006" s="101" t="s">
        <v>58</v>
      </c>
      <c r="BK62006" s="98" t="s">
        <v>70</v>
      </c>
    </row>
    <row r="62007" spans="17:63" ht="29.25" customHeight="1" x14ac:dyDescent="0.2">
      <c r="Q62007" s="92" t="s">
        <v>50</v>
      </c>
      <c r="BF62007" s="101" t="s">
        <v>58</v>
      </c>
      <c r="BK62007" s="98" t="s">
        <v>70</v>
      </c>
    </row>
    <row r="62008" spans="17:63" ht="29.25" customHeight="1" x14ac:dyDescent="0.2">
      <c r="Q62008" s="92" t="s">
        <v>50</v>
      </c>
      <c r="BF62008" s="101" t="s">
        <v>58</v>
      </c>
      <c r="BK62008" s="98" t="s">
        <v>70</v>
      </c>
    </row>
    <row r="62009" spans="17:63" ht="29.25" customHeight="1" x14ac:dyDescent="0.2">
      <c r="Q62009" s="92" t="s">
        <v>50</v>
      </c>
      <c r="BF62009" s="101" t="s">
        <v>58</v>
      </c>
      <c r="BK62009" s="98" t="s">
        <v>70</v>
      </c>
    </row>
    <row r="62010" spans="17:63" ht="29.25" customHeight="1" x14ac:dyDescent="0.2">
      <c r="Q62010" s="92" t="s">
        <v>50</v>
      </c>
      <c r="BF62010" s="101" t="s">
        <v>58</v>
      </c>
      <c r="BK62010" s="98" t="s">
        <v>70</v>
      </c>
    </row>
    <row r="62011" spans="17:63" ht="29.25" customHeight="1" x14ac:dyDescent="0.2">
      <c r="Q62011" s="92" t="s">
        <v>50</v>
      </c>
      <c r="BF62011" s="101" t="s">
        <v>58</v>
      </c>
      <c r="BK62011" s="98" t="s">
        <v>70</v>
      </c>
    </row>
    <row r="62012" spans="17:63" ht="29.25" customHeight="1" x14ac:dyDescent="0.2">
      <c r="Q62012" s="92" t="s">
        <v>50</v>
      </c>
      <c r="BF62012" s="101" t="s">
        <v>58</v>
      </c>
      <c r="BK62012" s="98" t="s">
        <v>70</v>
      </c>
    </row>
    <row r="62013" spans="17:63" ht="29.25" customHeight="1" x14ac:dyDescent="0.2">
      <c r="Q62013" s="92" t="s">
        <v>50</v>
      </c>
      <c r="BF62013" s="101" t="s">
        <v>58</v>
      </c>
      <c r="BK62013" s="98" t="s">
        <v>70</v>
      </c>
    </row>
    <row r="62014" spans="17:63" ht="29.25" customHeight="1" x14ac:dyDescent="0.2">
      <c r="Q62014" s="92" t="s">
        <v>50</v>
      </c>
      <c r="BF62014" s="101" t="s">
        <v>58</v>
      </c>
      <c r="BK62014" s="98" t="s">
        <v>70</v>
      </c>
    </row>
    <row r="62015" spans="17:63" ht="29.25" customHeight="1" x14ac:dyDescent="0.2">
      <c r="Q62015" s="92" t="s">
        <v>50</v>
      </c>
      <c r="BF62015" s="101" t="s">
        <v>58</v>
      </c>
      <c r="BK62015" s="98" t="s">
        <v>70</v>
      </c>
    </row>
    <row r="62016" spans="17:63" ht="29.25" customHeight="1" x14ac:dyDescent="0.2">
      <c r="Q62016" s="92" t="s">
        <v>50</v>
      </c>
      <c r="BF62016" s="101" t="s">
        <v>58</v>
      </c>
      <c r="BK62016" s="98" t="s">
        <v>70</v>
      </c>
    </row>
    <row r="62017" spans="17:63" ht="29.25" customHeight="1" x14ac:dyDescent="0.2">
      <c r="Q62017" s="92" t="s">
        <v>50</v>
      </c>
      <c r="BF62017" s="101" t="s">
        <v>58</v>
      </c>
      <c r="BK62017" s="98" t="s">
        <v>70</v>
      </c>
    </row>
    <row r="62018" spans="17:63" ht="29.25" customHeight="1" x14ac:dyDescent="0.2">
      <c r="Q62018" s="92" t="s">
        <v>50</v>
      </c>
      <c r="BF62018" s="101" t="s">
        <v>58</v>
      </c>
      <c r="BK62018" s="98" t="s">
        <v>70</v>
      </c>
    </row>
    <row r="62019" spans="17:63" ht="29.25" customHeight="1" x14ac:dyDescent="0.2">
      <c r="Q62019" s="92" t="s">
        <v>50</v>
      </c>
      <c r="BF62019" s="101" t="s">
        <v>58</v>
      </c>
      <c r="BK62019" s="98" t="s">
        <v>70</v>
      </c>
    </row>
    <row r="62020" spans="17:63" ht="29.25" customHeight="1" x14ac:dyDescent="0.2">
      <c r="Q62020" s="92" t="s">
        <v>50</v>
      </c>
      <c r="BF62020" s="101" t="s">
        <v>58</v>
      </c>
      <c r="BK62020" s="98" t="s">
        <v>70</v>
      </c>
    </row>
    <row r="62021" spans="17:63" ht="29.25" customHeight="1" x14ac:dyDescent="0.2">
      <c r="Q62021" s="92" t="s">
        <v>50</v>
      </c>
      <c r="BF62021" s="101" t="s">
        <v>58</v>
      </c>
      <c r="BK62021" s="98" t="s">
        <v>70</v>
      </c>
    </row>
    <row r="62022" spans="17:63" ht="29.25" customHeight="1" x14ac:dyDescent="0.2">
      <c r="Q62022" s="92" t="s">
        <v>50</v>
      </c>
      <c r="BF62022" s="101" t="s">
        <v>58</v>
      </c>
      <c r="BK62022" s="98" t="s">
        <v>70</v>
      </c>
    </row>
    <row r="62023" spans="17:63" ht="29.25" customHeight="1" x14ac:dyDescent="0.2">
      <c r="Q62023" s="92" t="s">
        <v>50</v>
      </c>
      <c r="BF62023" s="101" t="s">
        <v>58</v>
      </c>
      <c r="BK62023" s="98" t="s">
        <v>70</v>
      </c>
    </row>
    <row r="62024" spans="17:63" ht="29.25" customHeight="1" x14ac:dyDescent="0.2">
      <c r="Q62024" s="92" t="s">
        <v>50</v>
      </c>
      <c r="BF62024" s="101" t="s">
        <v>58</v>
      </c>
      <c r="BK62024" s="98" t="s">
        <v>70</v>
      </c>
    </row>
    <row r="62025" spans="17:63" ht="29.25" customHeight="1" x14ac:dyDescent="0.2">
      <c r="Q62025" s="92" t="s">
        <v>50</v>
      </c>
      <c r="BF62025" s="101" t="s">
        <v>58</v>
      </c>
      <c r="BK62025" s="98" t="s">
        <v>70</v>
      </c>
    </row>
    <row r="62026" spans="17:63" ht="29.25" customHeight="1" x14ac:dyDescent="0.2">
      <c r="Q62026" s="92" t="s">
        <v>50</v>
      </c>
      <c r="BF62026" s="101" t="s">
        <v>58</v>
      </c>
      <c r="BK62026" s="98" t="s">
        <v>70</v>
      </c>
    </row>
    <row r="62027" spans="17:63" ht="29.25" customHeight="1" x14ac:dyDescent="0.2">
      <c r="Q62027" s="92" t="s">
        <v>50</v>
      </c>
      <c r="BF62027" s="101" t="s">
        <v>58</v>
      </c>
      <c r="BK62027" s="98" t="s">
        <v>70</v>
      </c>
    </row>
    <row r="62028" spans="17:63" ht="29.25" customHeight="1" x14ac:dyDescent="0.2">
      <c r="Q62028" s="92" t="s">
        <v>50</v>
      </c>
      <c r="BF62028" s="101" t="s">
        <v>58</v>
      </c>
      <c r="BK62028" s="98" t="s">
        <v>70</v>
      </c>
    </row>
    <row r="62029" spans="17:63" ht="29.25" customHeight="1" x14ac:dyDescent="0.2">
      <c r="Q62029" s="92" t="s">
        <v>50</v>
      </c>
      <c r="BF62029" s="101" t="s">
        <v>58</v>
      </c>
      <c r="BK62029" s="98" t="s">
        <v>70</v>
      </c>
    </row>
    <row r="62030" spans="17:63" ht="29.25" customHeight="1" x14ac:dyDescent="0.2">
      <c r="Q62030" s="92" t="s">
        <v>50</v>
      </c>
      <c r="BF62030" s="101" t="s">
        <v>58</v>
      </c>
      <c r="BK62030" s="98" t="s">
        <v>70</v>
      </c>
    </row>
    <row r="62031" spans="17:63" ht="29.25" customHeight="1" x14ac:dyDescent="0.2">
      <c r="Q62031" s="92" t="s">
        <v>50</v>
      </c>
      <c r="BF62031" s="101" t="s">
        <v>58</v>
      </c>
      <c r="BK62031" s="98" t="s">
        <v>70</v>
      </c>
    </row>
    <row r="62032" spans="17:63" ht="29.25" customHeight="1" x14ac:dyDescent="0.2">
      <c r="Q62032" s="92" t="s">
        <v>50</v>
      </c>
      <c r="BF62032" s="101" t="s">
        <v>58</v>
      </c>
      <c r="BK62032" s="98" t="s">
        <v>70</v>
      </c>
    </row>
    <row r="62033" spans="17:63" ht="29.25" customHeight="1" x14ac:dyDescent="0.2">
      <c r="Q62033" s="92" t="s">
        <v>50</v>
      </c>
      <c r="BF62033" s="101" t="s">
        <v>58</v>
      </c>
      <c r="BK62033" s="98" t="s">
        <v>70</v>
      </c>
    </row>
    <row r="62034" spans="17:63" ht="29.25" customHeight="1" x14ac:dyDescent="0.2">
      <c r="Q62034" s="92" t="s">
        <v>50</v>
      </c>
      <c r="BF62034" s="101" t="s">
        <v>58</v>
      </c>
      <c r="BK62034" s="98" t="s">
        <v>70</v>
      </c>
    </row>
    <row r="62035" spans="17:63" ht="29.25" customHeight="1" x14ac:dyDescent="0.2">
      <c r="Q62035" s="92" t="s">
        <v>50</v>
      </c>
      <c r="BF62035" s="101" t="s">
        <v>58</v>
      </c>
      <c r="BK62035" s="98" t="s">
        <v>70</v>
      </c>
    </row>
    <row r="62036" spans="17:63" ht="29.25" customHeight="1" x14ac:dyDescent="0.2">
      <c r="Q62036" s="92" t="s">
        <v>50</v>
      </c>
      <c r="BF62036" s="101" t="s">
        <v>58</v>
      </c>
      <c r="BK62036" s="98" t="s">
        <v>70</v>
      </c>
    </row>
    <row r="62037" spans="17:63" ht="29.25" customHeight="1" x14ac:dyDescent="0.2">
      <c r="Q62037" s="92" t="s">
        <v>50</v>
      </c>
      <c r="BF62037" s="101" t="s">
        <v>58</v>
      </c>
      <c r="BK62037" s="98" t="s">
        <v>70</v>
      </c>
    </row>
    <row r="62038" spans="17:63" ht="29.25" customHeight="1" x14ac:dyDescent="0.2">
      <c r="Q62038" s="92" t="s">
        <v>50</v>
      </c>
      <c r="BF62038" s="101" t="s">
        <v>58</v>
      </c>
      <c r="BK62038" s="98" t="s">
        <v>70</v>
      </c>
    </row>
    <row r="62039" spans="17:63" ht="29.25" customHeight="1" x14ac:dyDescent="0.2">
      <c r="Q62039" s="92" t="s">
        <v>50</v>
      </c>
      <c r="BF62039" s="101" t="s">
        <v>58</v>
      </c>
      <c r="BK62039" s="98" t="s">
        <v>70</v>
      </c>
    </row>
    <row r="62040" spans="17:63" ht="29.25" customHeight="1" x14ac:dyDescent="0.2">
      <c r="Q62040" s="92" t="s">
        <v>50</v>
      </c>
      <c r="BF62040" s="101" t="s">
        <v>58</v>
      </c>
      <c r="BK62040" s="98" t="s">
        <v>70</v>
      </c>
    </row>
    <row r="62041" spans="17:63" ht="29.25" customHeight="1" x14ac:dyDescent="0.2">
      <c r="Q62041" s="92" t="s">
        <v>50</v>
      </c>
      <c r="BF62041" s="101" t="s">
        <v>58</v>
      </c>
      <c r="BK62041" s="98" t="s">
        <v>70</v>
      </c>
    </row>
    <row r="62042" spans="17:63" ht="29.25" customHeight="1" x14ac:dyDescent="0.2">
      <c r="Q62042" s="92" t="s">
        <v>50</v>
      </c>
      <c r="BF62042" s="101" t="s">
        <v>58</v>
      </c>
      <c r="BK62042" s="98" t="s">
        <v>70</v>
      </c>
    </row>
    <row r="62043" spans="17:63" ht="29.25" customHeight="1" x14ac:dyDescent="0.2">
      <c r="Q62043" s="92" t="s">
        <v>50</v>
      </c>
      <c r="BF62043" s="101" t="s">
        <v>58</v>
      </c>
      <c r="BK62043" s="98" t="s">
        <v>70</v>
      </c>
    </row>
    <row r="62044" spans="17:63" ht="29.25" customHeight="1" x14ac:dyDescent="0.2">
      <c r="Q62044" s="92" t="s">
        <v>50</v>
      </c>
      <c r="BF62044" s="101" t="s">
        <v>58</v>
      </c>
      <c r="BK62044" s="98" t="s">
        <v>70</v>
      </c>
    </row>
    <row r="62045" spans="17:63" ht="29.25" customHeight="1" x14ac:dyDescent="0.2">
      <c r="Q62045" s="92" t="s">
        <v>50</v>
      </c>
      <c r="BF62045" s="101" t="s">
        <v>58</v>
      </c>
      <c r="BK62045" s="98" t="s">
        <v>70</v>
      </c>
    </row>
    <row r="62046" spans="17:63" ht="29.25" customHeight="1" x14ac:dyDescent="0.2">
      <c r="Q62046" s="92" t="s">
        <v>50</v>
      </c>
      <c r="BF62046" s="101" t="s">
        <v>58</v>
      </c>
      <c r="BK62046" s="98" t="s">
        <v>70</v>
      </c>
    </row>
    <row r="62047" spans="17:63" ht="29.25" customHeight="1" x14ac:dyDescent="0.2">
      <c r="Q62047" s="92" t="s">
        <v>50</v>
      </c>
      <c r="BF62047" s="101" t="s">
        <v>58</v>
      </c>
      <c r="BK62047" s="98" t="s">
        <v>70</v>
      </c>
    </row>
    <row r="62048" spans="17:63" ht="29.25" customHeight="1" x14ac:dyDescent="0.2">
      <c r="Q62048" s="92" t="s">
        <v>50</v>
      </c>
      <c r="BF62048" s="101" t="s">
        <v>58</v>
      </c>
      <c r="BK62048" s="98" t="s">
        <v>70</v>
      </c>
    </row>
    <row r="62049" spans="17:63" ht="29.25" customHeight="1" x14ac:dyDescent="0.2">
      <c r="Q62049" s="92" t="s">
        <v>50</v>
      </c>
      <c r="BF62049" s="101" t="s">
        <v>58</v>
      </c>
      <c r="BK62049" s="98" t="s">
        <v>70</v>
      </c>
    </row>
    <row r="62050" spans="17:63" ht="29.25" customHeight="1" x14ac:dyDescent="0.2">
      <c r="Q62050" s="92" t="s">
        <v>50</v>
      </c>
      <c r="BF62050" s="101" t="s">
        <v>58</v>
      </c>
      <c r="BK62050" s="98" t="s">
        <v>70</v>
      </c>
    </row>
    <row r="62051" spans="17:63" ht="29.25" customHeight="1" x14ac:dyDescent="0.2">
      <c r="Q62051" s="92" t="s">
        <v>50</v>
      </c>
      <c r="BF62051" s="101" t="s">
        <v>58</v>
      </c>
      <c r="BK62051" s="98" t="s">
        <v>70</v>
      </c>
    </row>
    <row r="62052" spans="17:63" ht="29.25" customHeight="1" x14ac:dyDescent="0.2">
      <c r="Q62052" s="92" t="s">
        <v>50</v>
      </c>
      <c r="BF62052" s="101" t="s">
        <v>58</v>
      </c>
      <c r="BK62052" s="98" t="s">
        <v>70</v>
      </c>
    </row>
    <row r="62053" spans="17:63" ht="29.25" customHeight="1" x14ac:dyDescent="0.2">
      <c r="Q62053" s="92" t="s">
        <v>50</v>
      </c>
      <c r="BF62053" s="101" t="s">
        <v>58</v>
      </c>
      <c r="BK62053" s="98" t="s">
        <v>70</v>
      </c>
    </row>
    <row r="62054" spans="17:63" ht="29.25" customHeight="1" x14ac:dyDescent="0.2">
      <c r="Q62054" s="92" t="s">
        <v>50</v>
      </c>
      <c r="BF62054" s="101" t="s">
        <v>58</v>
      </c>
      <c r="BK62054" s="98" t="s">
        <v>70</v>
      </c>
    </row>
    <row r="62055" spans="17:63" ht="29.25" customHeight="1" x14ac:dyDescent="0.2">
      <c r="Q62055" s="92" t="s">
        <v>50</v>
      </c>
      <c r="BF62055" s="101" t="s">
        <v>58</v>
      </c>
      <c r="BK62055" s="98" t="s">
        <v>70</v>
      </c>
    </row>
    <row r="62056" spans="17:63" ht="29.25" customHeight="1" x14ac:dyDescent="0.2">
      <c r="Q62056" s="92" t="s">
        <v>50</v>
      </c>
      <c r="BF62056" s="101" t="s">
        <v>58</v>
      </c>
      <c r="BK62056" s="98" t="s">
        <v>70</v>
      </c>
    </row>
    <row r="62057" spans="17:63" ht="29.25" customHeight="1" x14ac:dyDescent="0.2">
      <c r="Q62057" s="92" t="s">
        <v>50</v>
      </c>
      <c r="BF62057" s="101" t="s">
        <v>58</v>
      </c>
      <c r="BK62057" s="98" t="s">
        <v>70</v>
      </c>
    </row>
    <row r="62058" spans="17:63" ht="29.25" customHeight="1" x14ac:dyDescent="0.2">
      <c r="Q62058" s="92" t="s">
        <v>50</v>
      </c>
      <c r="BF62058" s="101" t="s">
        <v>58</v>
      </c>
      <c r="BK62058" s="98" t="s">
        <v>70</v>
      </c>
    </row>
    <row r="62059" spans="17:63" ht="29.25" customHeight="1" x14ac:dyDescent="0.2">
      <c r="Q62059" s="92" t="s">
        <v>50</v>
      </c>
      <c r="BF62059" s="101" t="s">
        <v>58</v>
      </c>
      <c r="BK62059" s="98" t="s">
        <v>70</v>
      </c>
    </row>
    <row r="62060" spans="17:63" ht="29.25" customHeight="1" x14ac:dyDescent="0.2">
      <c r="Q62060" s="92" t="s">
        <v>50</v>
      </c>
      <c r="BF62060" s="101" t="s">
        <v>58</v>
      </c>
      <c r="BK62060" s="98" t="s">
        <v>70</v>
      </c>
    </row>
    <row r="62061" spans="17:63" ht="29.25" customHeight="1" x14ac:dyDescent="0.2">
      <c r="Q62061" s="92" t="s">
        <v>50</v>
      </c>
      <c r="BF62061" s="101" t="s">
        <v>58</v>
      </c>
      <c r="BK62061" s="98" t="s">
        <v>70</v>
      </c>
    </row>
    <row r="62062" spans="17:63" ht="29.25" customHeight="1" x14ac:dyDescent="0.2">
      <c r="Q62062" s="92" t="s">
        <v>50</v>
      </c>
      <c r="BF62062" s="101" t="s">
        <v>58</v>
      </c>
      <c r="BK62062" s="98" t="s">
        <v>70</v>
      </c>
    </row>
    <row r="62063" spans="17:63" ht="29.25" customHeight="1" x14ac:dyDescent="0.2">
      <c r="Q62063" s="92" t="s">
        <v>50</v>
      </c>
      <c r="BF62063" s="101" t="s">
        <v>58</v>
      </c>
      <c r="BK62063" s="98" t="s">
        <v>70</v>
      </c>
    </row>
    <row r="62064" spans="17:63" ht="29.25" customHeight="1" x14ac:dyDescent="0.2">
      <c r="Q62064" s="92" t="s">
        <v>50</v>
      </c>
      <c r="BF62064" s="101" t="s">
        <v>58</v>
      </c>
      <c r="BK62064" s="98" t="s">
        <v>70</v>
      </c>
    </row>
    <row r="62065" spans="17:63" ht="29.25" customHeight="1" x14ac:dyDescent="0.2">
      <c r="Q62065" s="92" t="s">
        <v>50</v>
      </c>
      <c r="BF62065" s="101" t="s">
        <v>58</v>
      </c>
      <c r="BK62065" s="98" t="s">
        <v>70</v>
      </c>
    </row>
    <row r="62066" spans="17:63" ht="29.25" customHeight="1" x14ac:dyDescent="0.2">
      <c r="Q62066" s="92" t="s">
        <v>50</v>
      </c>
      <c r="BF62066" s="101" t="s">
        <v>58</v>
      </c>
      <c r="BK62066" s="98" t="s">
        <v>70</v>
      </c>
    </row>
    <row r="62067" spans="17:63" ht="29.25" customHeight="1" x14ac:dyDescent="0.2">
      <c r="Q62067" s="92" t="s">
        <v>50</v>
      </c>
      <c r="BF62067" s="101" t="s">
        <v>58</v>
      </c>
      <c r="BK62067" s="98" t="s">
        <v>70</v>
      </c>
    </row>
    <row r="62068" spans="17:63" ht="29.25" customHeight="1" x14ac:dyDescent="0.2">
      <c r="Q62068" s="92" t="s">
        <v>50</v>
      </c>
      <c r="BF62068" s="101" t="s">
        <v>58</v>
      </c>
      <c r="BK62068" s="98" t="s">
        <v>70</v>
      </c>
    </row>
    <row r="62069" spans="17:63" ht="29.25" customHeight="1" x14ac:dyDescent="0.2">
      <c r="Q62069" s="92" t="s">
        <v>50</v>
      </c>
      <c r="BF62069" s="101" t="s">
        <v>58</v>
      </c>
      <c r="BK62069" s="98" t="s">
        <v>70</v>
      </c>
    </row>
    <row r="62070" spans="17:63" ht="29.25" customHeight="1" x14ac:dyDescent="0.2">
      <c r="Q62070" s="92" t="s">
        <v>50</v>
      </c>
      <c r="BF62070" s="101" t="s">
        <v>58</v>
      </c>
      <c r="BK62070" s="98" t="s">
        <v>70</v>
      </c>
    </row>
    <row r="62071" spans="17:63" ht="29.25" customHeight="1" x14ac:dyDescent="0.2">
      <c r="Q62071" s="92" t="s">
        <v>50</v>
      </c>
      <c r="BF62071" s="101" t="s">
        <v>58</v>
      </c>
      <c r="BK62071" s="98" t="s">
        <v>70</v>
      </c>
    </row>
    <row r="62072" spans="17:63" ht="29.25" customHeight="1" x14ac:dyDescent="0.2">
      <c r="Q62072" s="92" t="s">
        <v>50</v>
      </c>
      <c r="BF62072" s="101" t="s">
        <v>58</v>
      </c>
      <c r="BK62072" s="98" t="s">
        <v>70</v>
      </c>
    </row>
    <row r="62073" spans="17:63" ht="29.25" customHeight="1" x14ac:dyDescent="0.2">
      <c r="Q62073" s="92" t="s">
        <v>50</v>
      </c>
      <c r="BF62073" s="101" t="s">
        <v>58</v>
      </c>
      <c r="BK62073" s="98" t="s">
        <v>70</v>
      </c>
    </row>
    <row r="62074" spans="17:63" ht="29.25" customHeight="1" x14ac:dyDescent="0.2">
      <c r="Q62074" s="92" t="s">
        <v>50</v>
      </c>
      <c r="BF62074" s="101" t="s">
        <v>58</v>
      </c>
      <c r="BK62074" s="98" t="s">
        <v>70</v>
      </c>
    </row>
    <row r="62075" spans="17:63" ht="29.25" customHeight="1" x14ac:dyDescent="0.2">
      <c r="Q62075" s="92" t="s">
        <v>50</v>
      </c>
      <c r="BF62075" s="101" t="s">
        <v>58</v>
      </c>
      <c r="BK62075" s="98" t="s">
        <v>70</v>
      </c>
    </row>
    <row r="62076" spans="17:63" ht="29.25" customHeight="1" x14ac:dyDescent="0.2">
      <c r="Q62076" s="92" t="s">
        <v>50</v>
      </c>
      <c r="BF62076" s="101" t="s">
        <v>58</v>
      </c>
      <c r="BK62076" s="98" t="s">
        <v>70</v>
      </c>
    </row>
    <row r="62077" spans="17:63" ht="29.25" customHeight="1" x14ac:dyDescent="0.2">
      <c r="Q62077" s="92" t="s">
        <v>50</v>
      </c>
      <c r="BF62077" s="101" t="s">
        <v>58</v>
      </c>
      <c r="BK62077" s="98" t="s">
        <v>70</v>
      </c>
    </row>
    <row r="62078" spans="17:63" ht="29.25" customHeight="1" x14ac:dyDescent="0.2">
      <c r="Q62078" s="92" t="s">
        <v>50</v>
      </c>
      <c r="BF62078" s="101" t="s">
        <v>58</v>
      </c>
      <c r="BK62078" s="98" t="s">
        <v>70</v>
      </c>
    </row>
    <row r="62079" spans="17:63" ht="29.25" customHeight="1" x14ac:dyDescent="0.2">
      <c r="Q62079" s="92" t="s">
        <v>50</v>
      </c>
      <c r="BF62079" s="101" t="s">
        <v>58</v>
      </c>
      <c r="BK62079" s="98" t="s">
        <v>70</v>
      </c>
    </row>
    <row r="62080" spans="17:63" ht="29.25" customHeight="1" x14ac:dyDescent="0.2">
      <c r="Q62080" s="92" t="s">
        <v>50</v>
      </c>
      <c r="BF62080" s="101" t="s">
        <v>58</v>
      </c>
      <c r="BK62080" s="98" t="s">
        <v>70</v>
      </c>
    </row>
    <row r="62081" spans="17:63" ht="29.25" customHeight="1" x14ac:dyDescent="0.2">
      <c r="Q62081" s="92" t="s">
        <v>50</v>
      </c>
      <c r="BF62081" s="101" t="s">
        <v>58</v>
      </c>
      <c r="BK62081" s="98" t="s">
        <v>70</v>
      </c>
    </row>
    <row r="62082" spans="17:63" ht="29.25" customHeight="1" x14ac:dyDescent="0.2">
      <c r="Q62082" s="92" t="s">
        <v>50</v>
      </c>
      <c r="BF62082" s="101" t="s">
        <v>58</v>
      </c>
      <c r="BK62082" s="98" t="s">
        <v>70</v>
      </c>
    </row>
    <row r="62083" spans="17:63" ht="29.25" customHeight="1" x14ac:dyDescent="0.2">
      <c r="Q62083" s="92" t="s">
        <v>50</v>
      </c>
      <c r="BF62083" s="101" t="s">
        <v>58</v>
      </c>
      <c r="BK62083" s="98" t="s">
        <v>70</v>
      </c>
    </row>
    <row r="62084" spans="17:63" ht="29.25" customHeight="1" x14ac:dyDescent="0.2">
      <c r="Q62084" s="92" t="s">
        <v>50</v>
      </c>
      <c r="BF62084" s="101" t="s">
        <v>58</v>
      </c>
      <c r="BK62084" s="98" t="s">
        <v>70</v>
      </c>
    </row>
    <row r="62085" spans="17:63" ht="29.25" customHeight="1" x14ac:dyDescent="0.2">
      <c r="Q62085" s="92" t="s">
        <v>50</v>
      </c>
      <c r="BF62085" s="101" t="s">
        <v>58</v>
      </c>
      <c r="BK62085" s="98" t="s">
        <v>70</v>
      </c>
    </row>
    <row r="62086" spans="17:63" ht="29.25" customHeight="1" x14ac:dyDescent="0.2">
      <c r="Q62086" s="92" t="s">
        <v>50</v>
      </c>
      <c r="BF62086" s="101" t="s">
        <v>58</v>
      </c>
      <c r="BK62086" s="98" t="s">
        <v>70</v>
      </c>
    </row>
    <row r="62087" spans="17:63" ht="29.25" customHeight="1" x14ac:dyDescent="0.2">
      <c r="Q62087" s="92" t="s">
        <v>50</v>
      </c>
      <c r="BF62087" s="101" t="s">
        <v>58</v>
      </c>
      <c r="BK62087" s="98" t="s">
        <v>70</v>
      </c>
    </row>
    <row r="62088" spans="17:63" ht="29.25" customHeight="1" x14ac:dyDescent="0.2">
      <c r="Q62088" s="92" t="s">
        <v>50</v>
      </c>
      <c r="BF62088" s="101" t="s">
        <v>58</v>
      </c>
      <c r="BK62088" s="98" t="s">
        <v>70</v>
      </c>
    </row>
    <row r="62089" spans="17:63" ht="29.25" customHeight="1" x14ac:dyDescent="0.2">
      <c r="Q62089" s="92" t="s">
        <v>50</v>
      </c>
      <c r="BF62089" s="101" t="s">
        <v>58</v>
      </c>
      <c r="BK62089" s="98" t="s">
        <v>70</v>
      </c>
    </row>
    <row r="62090" spans="17:63" ht="29.25" customHeight="1" x14ac:dyDescent="0.2">
      <c r="Q62090" s="92" t="s">
        <v>50</v>
      </c>
      <c r="BF62090" s="101" t="s">
        <v>58</v>
      </c>
      <c r="BK62090" s="98" t="s">
        <v>70</v>
      </c>
    </row>
    <row r="62091" spans="17:63" ht="29.25" customHeight="1" x14ac:dyDescent="0.2">
      <c r="Q62091" s="92" t="s">
        <v>50</v>
      </c>
      <c r="BF62091" s="101" t="s">
        <v>58</v>
      </c>
      <c r="BK62091" s="98" t="s">
        <v>70</v>
      </c>
    </row>
    <row r="62092" spans="17:63" ht="29.25" customHeight="1" x14ac:dyDescent="0.2">
      <c r="Q62092" s="92" t="s">
        <v>50</v>
      </c>
      <c r="BF62092" s="101" t="s">
        <v>58</v>
      </c>
      <c r="BK62092" s="98" t="s">
        <v>70</v>
      </c>
    </row>
    <row r="62093" spans="17:63" ht="29.25" customHeight="1" x14ac:dyDescent="0.2">
      <c r="Q62093" s="92" t="s">
        <v>50</v>
      </c>
      <c r="BF62093" s="101" t="s">
        <v>58</v>
      </c>
      <c r="BK62093" s="98" t="s">
        <v>70</v>
      </c>
    </row>
    <row r="62094" spans="17:63" ht="29.25" customHeight="1" x14ac:dyDescent="0.2">
      <c r="Q62094" s="92" t="s">
        <v>50</v>
      </c>
      <c r="BF62094" s="101" t="s">
        <v>58</v>
      </c>
      <c r="BK62094" s="98" t="s">
        <v>70</v>
      </c>
    </row>
    <row r="62095" spans="17:63" ht="29.25" customHeight="1" x14ac:dyDescent="0.2">
      <c r="Q62095" s="92" t="s">
        <v>50</v>
      </c>
      <c r="BF62095" s="101" t="s">
        <v>58</v>
      </c>
      <c r="BK62095" s="98" t="s">
        <v>70</v>
      </c>
    </row>
    <row r="62096" spans="17:63" ht="29.25" customHeight="1" x14ac:dyDescent="0.2">
      <c r="Q62096" s="92" t="s">
        <v>50</v>
      </c>
      <c r="BF62096" s="101" t="s">
        <v>58</v>
      </c>
      <c r="BK62096" s="98" t="s">
        <v>70</v>
      </c>
    </row>
    <row r="62097" spans="17:63" ht="29.25" customHeight="1" x14ac:dyDescent="0.2">
      <c r="Q62097" s="92" t="s">
        <v>50</v>
      </c>
      <c r="BF62097" s="101" t="s">
        <v>58</v>
      </c>
      <c r="BK62097" s="98" t="s">
        <v>70</v>
      </c>
    </row>
    <row r="62098" spans="17:63" ht="29.25" customHeight="1" x14ac:dyDescent="0.2">
      <c r="Q62098" s="92" t="s">
        <v>50</v>
      </c>
      <c r="BF62098" s="101" t="s">
        <v>58</v>
      </c>
      <c r="BK62098" s="98" t="s">
        <v>70</v>
      </c>
    </row>
    <row r="62099" spans="17:63" ht="29.25" customHeight="1" x14ac:dyDescent="0.2">
      <c r="Q62099" s="92" t="s">
        <v>50</v>
      </c>
      <c r="BF62099" s="101" t="s">
        <v>58</v>
      </c>
      <c r="BK62099" s="98" t="s">
        <v>70</v>
      </c>
    </row>
    <row r="62100" spans="17:63" ht="29.25" customHeight="1" x14ac:dyDescent="0.2">
      <c r="Q62100" s="92" t="s">
        <v>50</v>
      </c>
      <c r="BF62100" s="101" t="s">
        <v>58</v>
      </c>
      <c r="BK62100" s="98" t="s">
        <v>70</v>
      </c>
    </row>
    <row r="62101" spans="17:63" ht="29.25" customHeight="1" x14ac:dyDescent="0.2">
      <c r="Q62101" s="92" t="s">
        <v>50</v>
      </c>
      <c r="BF62101" s="101" t="s">
        <v>58</v>
      </c>
      <c r="BK62101" s="98" t="s">
        <v>70</v>
      </c>
    </row>
    <row r="62102" spans="17:63" ht="29.25" customHeight="1" x14ac:dyDescent="0.2">
      <c r="Q62102" s="92" t="s">
        <v>50</v>
      </c>
      <c r="BF62102" s="101" t="s">
        <v>58</v>
      </c>
      <c r="BK62102" s="98" t="s">
        <v>70</v>
      </c>
    </row>
    <row r="62103" spans="17:63" ht="29.25" customHeight="1" x14ac:dyDescent="0.2">
      <c r="Q62103" s="92" t="s">
        <v>50</v>
      </c>
      <c r="BF62103" s="101" t="s">
        <v>58</v>
      </c>
      <c r="BK62103" s="98" t="s">
        <v>70</v>
      </c>
    </row>
    <row r="62104" spans="17:63" ht="29.25" customHeight="1" x14ac:dyDescent="0.2">
      <c r="Q62104" s="92" t="s">
        <v>50</v>
      </c>
      <c r="BF62104" s="101" t="s">
        <v>58</v>
      </c>
      <c r="BK62104" s="98" t="s">
        <v>70</v>
      </c>
    </row>
    <row r="62105" spans="17:63" ht="29.25" customHeight="1" x14ac:dyDescent="0.2">
      <c r="Q62105" s="92" t="s">
        <v>50</v>
      </c>
      <c r="BF62105" s="101" t="s">
        <v>58</v>
      </c>
      <c r="BK62105" s="98" t="s">
        <v>70</v>
      </c>
    </row>
    <row r="62106" spans="17:63" ht="29.25" customHeight="1" x14ac:dyDescent="0.2">
      <c r="Q62106" s="92" t="s">
        <v>50</v>
      </c>
      <c r="BF62106" s="101" t="s">
        <v>58</v>
      </c>
      <c r="BK62106" s="98" t="s">
        <v>70</v>
      </c>
    </row>
    <row r="62107" spans="17:63" ht="29.25" customHeight="1" x14ac:dyDescent="0.2">
      <c r="Q62107" s="92" t="s">
        <v>50</v>
      </c>
      <c r="BF62107" s="101" t="s">
        <v>58</v>
      </c>
      <c r="BK62107" s="98" t="s">
        <v>70</v>
      </c>
    </row>
    <row r="62108" spans="17:63" ht="29.25" customHeight="1" x14ac:dyDescent="0.2">
      <c r="Q62108" s="92" t="s">
        <v>50</v>
      </c>
      <c r="BF62108" s="101" t="s">
        <v>58</v>
      </c>
      <c r="BK62108" s="98" t="s">
        <v>70</v>
      </c>
    </row>
    <row r="62109" spans="17:63" ht="29.25" customHeight="1" x14ac:dyDescent="0.2">
      <c r="Q62109" s="92" t="s">
        <v>50</v>
      </c>
      <c r="BF62109" s="101" t="s">
        <v>58</v>
      </c>
      <c r="BK62109" s="98" t="s">
        <v>70</v>
      </c>
    </row>
    <row r="62110" spans="17:63" ht="29.25" customHeight="1" x14ac:dyDescent="0.2">
      <c r="Q62110" s="92" t="s">
        <v>50</v>
      </c>
      <c r="BF62110" s="101" t="s">
        <v>58</v>
      </c>
      <c r="BK62110" s="98" t="s">
        <v>70</v>
      </c>
    </row>
    <row r="62111" spans="17:63" ht="29.25" customHeight="1" x14ac:dyDescent="0.2">
      <c r="Q62111" s="92" t="s">
        <v>50</v>
      </c>
      <c r="BF62111" s="101" t="s">
        <v>58</v>
      </c>
      <c r="BK62111" s="98" t="s">
        <v>70</v>
      </c>
    </row>
    <row r="62112" spans="17:63" ht="29.25" customHeight="1" x14ac:dyDescent="0.2">
      <c r="Q62112" s="92" t="s">
        <v>50</v>
      </c>
      <c r="BF62112" s="101" t="s">
        <v>58</v>
      </c>
      <c r="BK62112" s="98" t="s">
        <v>70</v>
      </c>
    </row>
    <row r="62113" spans="17:63" ht="29.25" customHeight="1" x14ac:dyDescent="0.2">
      <c r="Q62113" s="92" t="s">
        <v>50</v>
      </c>
      <c r="BF62113" s="101" t="s">
        <v>58</v>
      </c>
      <c r="BK62113" s="98" t="s">
        <v>70</v>
      </c>
    </row>
    <row r="62114" spans="17:63" ht="29.25" customHeight="1" x14ac:dyDescent="0.2">
      <c r="Q62114" s="92" t="s">
        <v>50</v>
      </c>
      <c r="BF62114" s="101" t="s">
        <v>58</v>
      </c>
      <c r="BK62114" s="98" t="s">
        <v>70</v>
      </c>
    </row>
    <row r="62115" spans="17:63" ht="29.25" customHeight="1" x14ac:dyDescent="0.2">
      <c r="Q62115" s="92" t="s">
        <v>50</v>
      </c>
      <c r="BF62115" s="101" t="s">
        <v>58</v>
      </c>
      <c r="BK62115" s="98" t="s">
        <v>70</v>
      </c>
    </row>
    <row r="62116" spans="17:63" ht="29.25" customHeight="1" x14ac:dyDescent="0.2">
      <c r="Q62116" s="92" t="s">
        <v>50</v>
      </c>
      <c r="BF62116" s="101" t="s">
        <v>58</v>
      </c>
      <c r="BK62116" s="98" t="s">
        <v>70</v>
      </c>
    </row>
    <row r="62117" spans="17:63" ht="29.25" customHeight="1" x14ac:dyDescent="0.2">
      <c r="Q62117" s="92" t="s">
        <v>50</v>
      </c>
      <c r="BF62117" s="101" t="s">
        <v>58</v>
      </c>
      <c r="BK62117" s="98" t="s">
        <v>70</v>
      </c>
    </row>
    <row r="62118" spans="17:63" ht="29.25" customHeight="1" x14ac:dyDescent="0.2">
      <c r="Q62118" s="92" t="s">
        <v>50</v>
      </c>
      <c r="BF62118" s="101" t="s">
        <v>58</v>
      </c>
      <c r="BK62118" s="98" t="s">
        <v>70</v>
      </c>
    </row>
    <row r="62119" spans="17:63" ht="29.25" customHeight="1" x14ac:dyDescent="0.2">
      <c r="Q62119" s="92" t="s">
        <v>50</v>
      </c>
      <c r="BF62119" s="101" t="s">
        <v>58</v>
      </c>
      <c r="BK62119" s="98" t="s">
        <v>70</v>
      </c>
    </row>
    <row r="62120" spans="17:63" ht="29.25" customHeight="1" x14ac:dyDescent="0.2">
      <c r="Q62120" s="92" t="s">
        <v>50</v>
      </c>
      <c r="BF62120" s="101" t="s">
        <v>58</v>
      </c>
      <c r="BK62120" s="98" t="s">
        <v>70</v>
      </c>
    </row>
    <row r="62121" spans="17:63" ht="29.25" customHeight="1" x14ac:dyDescent="0.2">
      <c r="Q62121" s="92" t="s">
        <v>50</v>
      </c>
      <c r="BF62121" s="101" t="s">
        <v>58</v>
      </c>
      <c r="BK62121" s="98" t="s">
        <v>70</v>
      </c>
    </row>
    <row r="62122" spans="17:63" ht="29.25" customHeight="1" x14ac:dyDescent="0.2">
      <c r="Q62122" s="92" t="s">
        <v>50</v>
      </c>
      <c r="BF62122" s="101" t="s">
        <v>58</v>
      </c>
      <c r="BK62122" s="98" t="s">
        <v>70</v>
      </c>
    </row>
    <row r="62123" spans="17:63" ht="29.25" customHeight="1" x14ac:dyDescent="0.2">
      <c r="Q62123" s="92" t="s">
        <v>50</v>
      </c>
      <c r="BF62123" s="101" t="s">
        <v>58</v>
      </c>
      <c r="BK62123" s="98" t="s">
        <v>70</v>
      </c>
    </row>
    <row r="62124" spans="17:63" ht="29.25" customHeight="1" x14ac:dyDescent="0.2">
      <c r="Q62124" s="92" t="s">
        <v>50</v>
      </c>
      <c r="BF62124" s="101" t="s">
        <v>58</v>
      </c>
      <c r="BK62124" s="98" t="s">
        <v>70</v>
      </c>
    </row>
    <row r="62125" spans="17:63" ht="29.25" customHeight="1" x14ac:dyDescent="0.2">
      <c r="Q62125" s="92" t="s">
        <v>50</v>
      </c>
      <c r="BF62125" s="101" t="s">
        <v>58</v>
      </c>
      <c r="BK62125" s="98" t="s">
        <v>70</v>
      </c>
    </row>
    <row r="62126" spans="17:63" ht="29.25" customHeight="1" x14ac:dyDescent="0.2">
      <c r="Q62126" s="92" t="s">
        <v>50</v>
      </c>
      <c r="BF62126" s="101" t="s">
        <v>58</v>
      </c>
      <c r="BK62126" s="98" t="s">
        <v>70</v>
      </c>
    </row>
    <row r="62127" spans="17:63" ht="29.25" customHeight="1" x14ac:dyDescent="0.2">
      <c r="Q62127" s="92" t="s">
        <v>50</v>
      </c>
      <c r="BF62127" s="101" t="s">
        <v>58</v>
      </c>
      <c r="BK62127" s="98" t="s">
        <v>70</v>
      </c>
    </row>
    <row r="62128" spans="17:63" ht="29.25" customHeight="1" x14ac:dyDescent="0.2">
      <c r="Q62128" s="92" t="s">
        <v>50</v>
      </c>
      <c r="BF62128" s="101" t="s">
        <v>58</v>
      </c>
      <c r="BK62128" s="98" t="s">
        <v>70</v>
      </c>
    </row>
    <row r="62129" spans="17:63" ht="29.25" customHeight="1" x14ac:dyDescent="0.2">
      <c r="Q62129" s="92" t="s">
        <v>50</v>
      </c>
      <c r="BF62129" s="101" t="s">
        <v>58</v>
      </c>
      <c r="BK62129" s="98" t="s">
        <v>70</v>
      </c>
    </row>
    <row r="62130" spans="17:63" ht="29.25" customHeight="1" x14ac:dyDescent="0.2">
      <c r="Q62130" s="92" t="s">
        <v>50</v>
      </c>
      <c r="BF62130" s="101" t="s">
        <v>58</v>
      </c>
      <c r="BK62130" s="98" t="s">
        <v>70</v>
      </c>
    </row>
    <row r="62131" spans="17:63" ht="29.25" customHeight="1" x14ac:dyDescent="0.2">
      <c r="Q62131" s="92" t="s">
        <v>50</v>
      </c>
      <c r="BF62131" s="101" t="s">
        <v>58</v>
      </c>
      <c r="BK62131" s="98" t="s">
        <v>70</v>
      </c>
    </row>
    <row r="62132" spans="17:63" ht="29.25" customHeight="1" x14ac:dyDescent="0.2">
      <c r="Q62132" s="92" t="s">
        <v>50</v>
      </c>
      <c r="BF62132" s="101" t="s">
        <v>58</v>
      </c>
      <c r="BK62132" s="98" t="s">
        <v>70</v>
      </c>
    </row>
    <row r="62133" spans="17:63" ht="29.25" customHeight="1" x14ac:dyDescent="0.2">
      <c r="Q62133" s="92" t="s">
        <v>50</v>
      </c>
      <c r="BF62133" s="101" t="s">
        <v>58</v>
      </c>
      <c r="BK62133" s="98" t="s">
        <v>70</v>
      </c>
    </row>
    <row r="62134" spans="17:63" ht="29.25" customHeight="1" x14ac:dyDescent="0.2">
      <c r="Q62134" s="92" t="s">
        <v>50</v>
      </c>
      <c r="BF62134" s="101" t="s">
        <v>58</v>
      </c>
      <c r="BK62134" s="98" t="s">
        <v>70</v>
      </c>
    </row>
    <row r="62135" spans="17:63" ht="29.25" customHeight="1" x14ac:dyDescent="0.2">
      <c r="Q62135" s="92" t="s">
        <v>50</v>
      </c>
      <c r="BF62135" s="101" t="s">
        <v>58</v>
      </c>
      <c r="BK62135" s="98" t="s">
        <v>70</v>
      </c>
    </row>
    <row r="62136" spans="17:63" ht="29.25" customHeight="1" x14ac:dyDescent="0.2">
      <c r="Q62136" s="92" t="s">
        <v>50</v>
      </c>
      <c r="BF62136" s="101" t="s">
        <v>58</v>
      </c>
      <c r="BK62136" s="98" t="s">
        <v>70</v>
      </c>
    </row>
    <row r="62137" spans="17:63" ht="29.25" customHeight="1" x14ac:dyDescent="0.2">
      <c r="Q62137" s="92" t="s">
        <v>50</v>
      </c>
      <c r="BF62137" s="101" t="s">
        <v>58</v>
      </c>
      <c r="BK62137" s="98" t="s">
        <v>70</v>
      </c>
    </row>
    <row r="62138" spans="17:63" ht="29.25" customHeight="1" x14ac:dyDescent="0.2">
      <c r="Q62138" s="92" t="s">
        <v>50</v>
      </c>
      <c r="BF62138" s="101" t="s">
        <v>58</v>
      </c>
      <c r="BK62138" s="98" t="s">
        <v>70</v>
      </c>
    </row>
    <row r="62139" spans="17:63" ht="29.25" customHeight="1" x14ac:dyDescent="0.2">
      <c r="Q62139" s="92" t="s">
        <v>50</v>
      </c>
      <c r="BF62139" s="101" t="s">
        <v>58</v>
      </c>
      <c r="BK62139" s="98" t="s">
        <v>70</v>
      </c>
    </row>
    <row r="62140" spans="17:63" ht="29.25" customHeight="1" x14ac:dyDescent="0.2">
      <c r="Q62140" s="92" t="s">
        <v>50</v>
      </c>
      <c r="BF62140" s="101" t="s">
        <v>58</v>
      </c>
      <c r="BK62140" s="98" t="s">
        <v>70</v>
      </c>
    </row>
    <row r="62141" spans="17:63" ht="29.25" customHeight="1" x14ac:dyDescent="0.2">
      <c r="Q62141" s="92" t="s">
        <v>50</v>
      </c>
      <c r="BF62141" s="101" t="s">
        <v>58</v>
      </c>
      <c r="BK62141" s="98" t="s">
        <v>70</v>
      </c>
    </row>
    <row r="62142" spans="17:63" ht="29.25" customHeight="1" x14ac:dyDescent="0.2">
      <c r="Q62142" s="92" t="s">
        <v>50</v>
      </c>
      <c r="BF62142" s="101" t="s">
        <v>58</v>
      </c>
      <c r="BK62142" s="98" t="s">
        <v>70</v>
      </c>
    </row>
    <row r="62143" spans="17:63" ht="29.25" customHeight="1" x14ac:dyDescent="0.2">
      <c r="Q62143" s="92" t="s">
        <v>50</v>
      </c>
      <c r="BF62143" s="101" t="s">
        <v>58</v>
      </c>
      <c r="BK62143" s="98" t="s">
        <v>70</v>
      </c>
    </row>
    <row r="62144" spans="17:63" ht="29.25" customHeight="1" x14ac:dyDescent="0.2">
      <c r="Q62144" s="92" t="s">
        <v>50</v>
      </c>
      <c r="BF62144" s="101" t="s">
        <v>58</v>
      </c>
      <c r="BK62144" s="98" t="s">
        <v>70</v>
      </c>
    </row>
    <row r="62145" spans="17:63" ht="29.25" customHeight="1" x14ac:dyDescent="0.2">
      <c r="Q62145" s="92" t="s">
        <v>50</v>
      </c>
      <c r="BF62145" s="101" t="s">
        <v>58</v>
      </c>
      <c r="BK62145" s="98" t="s">
        <v>70</v>
      </c>
    </row>
    <row r="62146" spans="17:63" ht="29.25" customHeight="1" x14ac:dyDescent="0.2">
      <c r="Q62146" s="92" t="s">
        <v>50</v>
      </c>
      <c r="BF62146" s="101" t="s">
        <v>58</v>
      </c>
      <c r="BK62146" s="98" t="s">
        <v>70</v>
      </c>
    </row>
    <row r="62147" spans="17:63" ht="29.25" customHeight="1" x14ac:dyDescent="0.2">
      <c r="Q62147" s="92" t="s">
        <v>50</v>
      </c>
      <c r="BF62147" s="101" t="s">
        <v>58</v>
      </c>
      <c r="BK62147" s="98" t="s">
        <v>70</v>
      </c>
    </row>
    <row r="62148" spans="17:63" ht="29.25" customHeight="1" x14ac:dyDescent="0.2">
      <c r="Q62148" s="92" t="s">
        <v>50</v>
      </c>
      <c r="BF62148" s="101" t="s">
        <v>58</v>
      </c>
      <c r="BK62148" s="98" t="s">
        <v>70</v>
      </c>
    </row>
    <row r="62149" spans="17:63" ht="29.25" customHeight="1" x14ac:dyDescent="0.2">
      <c r="Q62149" s="92" t="s">
        <v>50</v>
      </c>
      <c r="BF62149" s="101" t="s">
        <v>58</v>
      </c>
      <c r="BK62149" s="98" t="s">
        <v>70</v>
      </c>
    </row>
    <row r="62150" spans="17:63" ht="29.25" customHeight="1" x14ac:dyDescent="0.2">
      <c r="Q62150" s="92" t="s">
        <v>50</v>
      </c>
      <c r="BF62150" s="101" t="s">
        <v>58</v>
      </c>
      <c r="BK62150" s="98" t="s">
        <v>70</v>
      </c>
    </row>
    <row r="62151" spans="17:63" ht="29.25" customHeight="1" x14ac:dyDescent="0.2">
      <c r="Q62151" s="92" t="s">
        <v>50</v>
      </c>
      <c r="BF62151" s="101" t="s">
        <v>58</v>
      </c>
      <c r="BK62151" s="98" t="s">
        <v>70</v>
      </c>
    </row>
    <row r="62152" spans="17:63" ht="29.25" customHeight="1" x14ac:dyDescent="0.2">
      <c r="Q62152" s="92" t="s">
        <v>50</v>
      </c>
      <c r="BF62152" s="101" t="s">
        <v>58</v>
      </c>
      <c r="BK62152" s="98" t="s">
        <v>70</v>
      </c>
    </row>
    <row r="62153" spans="17:63" ht="29.25" customHeight="1" x14ac:dyDescent="0.2">
      <c r="Q62153" s="92" t="s">
        <v>50</v>
      </c>
      <c r="BF62153" s="101" t="s">
        <v>58</v>
      </c>
      <c r="BK62153" s="98" t="s">
        <v>70</v>
      </c>
    </row>
    <row r="62154" spans="17:63" ht="29.25" customHeight="1" x14ac:dyDescent="0.2">
      <c r="Q62154" s="92" t="s">
        <v>50</v>
      </c>
      <c r="BF62154" s="101" t="s">
        <v>58</v>
      </c>
      <c r="BK62154" s="98" t="s">
        <v>70</v>
      </c>
    </row>
    <row r="62155" spans="17:63" ht="29.25" customHeight="1" x14ac:dyDescent="0.2">
      <c r="Q62155" s="92" t="s">
        <v>50</v>
      </c>
      <c r="BF62155" s="101" t="s">
        <v>58</v>
      </c>
      <c r="BK62155" s="98" t="s">
        <v>70</v>
      </c>
    </row>
    <row r="62156" spans="17:63" ht="29.25" customHeight="1" x14ac:dyDescent="0.2">
      <c r="Q62156" s="92" t="s">
        <v>50</v>
      </c>
      <c r="BF62156" s="101" t="s">
        <v>58</v>
      </c>
      <c r="BK62156" s="98" t="s">
        <v>70</v>
      </c>
    </row>
    <row r="62157" spans="17:63" ht="29.25" customHeight="1" x14ac:dyDescent="0.2">
      <c r="Q62157" s="92" t="s">
        <v>50</v>
      </c>
      <c r="BF62157" s="101" t="s">
        <v>58</v>
      </c>
      <c r="BK62157" s="98" t="s">
        <v>70</v>
      </c>
    </row>
    <row r="62158" spans="17:63" ht="29.25" customHeight="1" x14ac:dyDescent="0.2">
      <c r="Q62158" s="92" t="s">
        <v>50</v>
      </c>
      <c r="BF62158" s="101" t="s">
        <v>58</v>
      </c>
      <c r="BK62158" s="98" t="s">
        <v>70</v>
      </c>
    </row>
    <row r="62159" spans="17:63" ht="29.25" customHeight="1" x14ac:dyDescent="0.2">
      <c r="Q62159" s="92" t="s">
        <v>50</v>
      </c>
      <c r="BF62159" s="101" t="s">
        <v>58</v>
      </c>
      <c r="BK62159" s="98" t="s">
        <v>70</v>
      </c>
    </row>
    <row r="62160" spans="17:63" ht="29.25" customHeight="1" x14ac:dyDescent="0.2">
      <c r="Q62160" s="92" t="s">
        <v>50</v>
      </c>
      <c r="BF62160" s="101" t="s">
        <v>58</v>
      </c>
      <c r="BK62160" s="98" t="s">
        <v>70</v>
      </c>
    </row>
    <row r="62161" spans="17:63" ht="29.25" customHeight="1" x14ac:dyDescent="0.2">
      <c r="Q62161" s="92" t="s">
        <v>50</v>
      </c>
      <c r="BF62161" s="101" t="s">
        <v>58</v>
      </c>
      <c r="BK62161" s="98" t="s">
        <v>70</v>
      </c>
    </row>
    <row r="62162" spans="17:63" ht="29.25" customHeight="1" x14ac:dyDescent="0.2">
      <c r="Q62162" s="92" t="s">
        <v>50</v>
      </c>
      <c r="BF62162" s="101" t="s">
        <v>58</v>
      </c>
      <c r="BK62162" s="98" t="s">
        <v>70</v>
      </c>
    </row>
    <row r="62163" spans="17:63" ht="29.25" customHeight="1" x14ac:dyDescent="0.2">
      <c r="Q62163" s="92" t="s">
        <v>50</v>
      </c>
      <c r="BF62163" s="101" t="s">
        <v>58</v>
      </c>
      <c r="BK62163" s="98" t="s">
        <v>70</v>
      </c>
    </row>
    <row r="62164" spans="17:63" ht="29.25" customHeight="1" x14ac:dyDescent="0.2">
      <c r="Q62164" s="92" t="s">
        <v>50</v>
      </c>
      <c r="BF62164" s="101" t="s">
        <v>58</v>
      </c>
      <c r="BK62164" s="98" t="s">
        <v>70</v>
      </c>
    </row>
    <row r="62165" spans="17:63" ht="29.25" customHeight="1" x14ac:dyDescent="0.2">
      <c r="Q62165" s="92" t="s">
        <v>50</v>
      </c>
      <c r="BF62165" s="101" t="s">
        <v>58</v>
      </c>
      <c r="BK62165" s="98" t="s">
        <v>70</v>
      </c>
    </row>
    <row r="62166" spans="17:63" ht="29.25" customHeight="1" x14ac:dyDescent="0.2">
      <c r="Q62166" s="92" t="s">
        <v>50</v>
      </c>
      <c r="BF62166" s="101" t="s">
        <v>58</v>
      </c>
      <c r="BK62166" s="98" t="s">
        <v>70</v>
      </c>
    </row>
    <row r="62167" spans="17:63" ht="29.25" customHeight="1" x14ac:dyDescent="0.2">
      <c r="Q62167" s="92" t="s">
        <v>50</v>
      </c>
      <c r="BF62167" s="101" t="s">
        <v>58</v>
      </c>
      <c r="BK62167" s="98" t="s">
        <v>70</v>
      </c>
    </row>
    <row r="62168" spans="17:63" ht="29.25" customHeight="1" x14ac:dyDescent="0.2">
      <c r="Q62168" s="92" t="s">
        <v>50</v>
      </c>
      <c r="BF62168" s="101" t="s">
        <v>58</v>
      </c>
      <c r="BK62168" s="98" t="s">
        <v>70</v>
      </c>
    </row>
    <row r="62169" spans="17:63" ht="29.25" customHeight="1" x14ac:dyDescent="0.2">
      <c r="Q62169" s="92" t="s">
        <v>50</v>
      </c>
      <c r="BF62169" s="101" t="s">
        <v>58</v>
      </c>
      <c r="BK62169" s="98" t="s">
        <v>70</v>
      </c>
    </row>
    <row r="62170" spans="17:63" ht="29.25" customHeight="1" x14ac:dyDescent="0.2">
      <c r="Q62170" s="92" t="s">
        <v>50</v>
      </c>
      <c r="BF62170" s="101" t="s">
        <v>58</v>
      </c>
      <c r="BK62170" s="98" t="s">
        <v>70</v>
      </c>
    </row>
    <row r="62171" spans="17:63" ht="29.25" customHeight="1" x14ac:dyDescent="0.2">
      <c r="Q62171" s="92" t="s">
        <v>50</v>
      </c>
      <c r="BF62171" s="101" t="s">
        <v>58</v>
      </c>
      <c r="BK62171" s="98" t="s">
        <v>70</v>
      </c>
    </row>
    <row r="62172" spans="17:63" ht="29.25" customHeight="1" x14ac:dyDescent="0.2">
      <c r="Q62172" s="92" t="s">
        <v>50</v>
      </c>
      <c r="BF62172" s="101" t="s">
        <v>58</v>
      </c>
      <c r="BK62172" s="98" t="s">
        <v>70</v>
      </c>
    </row>
    <row r="62173" spans="17:63" ht="29.25" customHeight="1" x14ac:dyDescent="0.2">
      <c r="Q62173" s="92" t="s">
        <v>50</v>
      </c>
      <c r="BF62173" s="101" t="s">
        <v>58</v>
      </c>
      <c r="BK62173" s="98" t="s">
        <v>70</v>
      </c>
    </row>
    <row r="62174" spans="17:63" ht="29.25" customHeight="1" x14ac:dyDescent="0.2">
      <c r="Q62174" s="92" t="s">
        <v>50</v>
      </c>
      <c r="BF62174" s="101" t="s">
        <v>58</v>
      </c>
      <c r="BK62174" s="98" t="s">
        <v>70</v>
      </c>
    </row>
    <row r="62175" spans="17:63" ht="29.25" customHeight="1" x14ac:dyDescent="0.2">
      <c r="Q62175" s="92" t="s">
        <v>50</v>
      </c>
      <c r="BF62175" s="101" t="s">
        <v>58</v>
      </c>
      <c r="BK62175" s="98" t="s">
        <v>70</v>
      </c>
    </row>
    <row r="62176" spans="17:63" ht="29.25" customHeight="1" x14ac:dyDescent="0.2">
      <c r="Q62176" s="92" t="s">
        <v>50</v>
      </c>
      <c r="BF62176" s="101" t="s">
        <v>58</v>
      </c>
      <c r="BK62176" s="98" t="s">
        <v>70</v>
      </c>
    </row>
    <row r="62177" spans="17:63" ht="29.25" customHeight="1" x14ac:dyDescent="0.2">
      <c r="Q62177" s="92" t="s">
        <v>50</v>
      </c>
      <c r="BF62177" s="101" t="s">
        <v>58</v>
      </c>
      <c r="BK62177" s="98" t="s">
        <v>70</v>
      </c>
    </row>
    <row r="62178" spans="17:63" ht="29.25" customHeight="1" x14ac:dyDescent="0.2">
      <c r="Q62178" s="92" t="s">
        <v>50</v>
      </c>
      <c r="BF62178" s="101" t="s">
        <v>58</v>
      </c>
      <c r="BK62178" s="98" t="s">
        <v>70</v>
      </c>
    </row>
    <row r="62179" spans="17:63" ht="29.25" customHeight="1" x14ac:dyDescent="0.2">
      <c r="Q62179" s="92" t="s">
        <v>50</v>
      </c>
      <c r="BF62179" s="101" t="s">
        <v>58</v>
      </c>
      <c r="BK62179" s="98" t="s">
        <v>70</v>
      </c>
    </row>
    <row r="62180" spans="17:63" ht="29.25" customHeight="1" x14ac:dyDescent="0.2">
      <c r="Q62180" s="92" t="s">
        <v>50</v>
      </c>
      <c r="BF62180" s="101" t="s">
        <v>58</v>
      </c>
      <c r="BK62180" s="98" t="s">
        <v>70</v>
      </c>
    </row>
    <row r="62181" spans="17:63" ht="29.25" customHeight="1" x14ac:dyDescent="0.2">
      <c r="Q62181" s="92" t="s">
        <v>50</v>
      </c>
      <c r="BF62181" s="101" t="s">
        <v>58</v>
      </c>
      <c r="BK62181" s="98" t="s">
        <v>70</v>
      </c>
    </row>
    <row r="62182" spans="17:63" ht="29.25" customHeight="1" x14ac:dyDescent="0.2">
      <c r="Q62182" s="92" t="s">
        <v>50</v>
      </c>
      <c r="BF62182" s="101" t="s">
        <v>58</v>
      </c>
      <c r="BK62182" s="98" t="s">
        <v>70</v>
      </c>
    </row>
    <row r="62183" spans="17:63" ht="29.25" customHeight="1" x14ac:dyDescent="0.2">
      <c r="Q62183" s="92" t="s">
        <v>50</v>
      </c>
      <c r="BF62183" s="101" t="s">
        <v>58</v>
      </c>
      <c r="BK62183" s="98" t="s">
        <v>70</v>
      </c>
    </row>
    <row r="62184" spans="17:63" ht="29.25" customHeight="1" x14ac:dyDescent="0.2">
      <c r="Q62184" s="92" t="s">
        <v>50</v>
      </c>
      <c r="BF62184" s="101" t="s">
        <v>58</v>
      </c>
      <c r="BK62184" s="98" t="s">
        <v>70</v>
      </c>
    </row>
    <row r="62185" spans="17:63" ht="29.25" customHeight="1" x14ac:dyDescent="0.2">
      <c r="Q62185" s="92" t="s">
        <v>50</v>
      </c>
      <c r="BF62185" s="101" t="s">
        <v>58</v>
      </c>
      <c r="BK62185" s="98" t="s">
        <v>70</v>
      </c>
    </row>
    <row r="62186" spans="17:63" ht="29.25" customHeight="1" x14ac:dyDescent="0.2">
      <c r="Q62186" s="92" t="s">
        <v>50</v>
      </c>
      <c r="BF62186" s="101" t="s">
        <v>58</v>
      </c>
      <c r="BK62186" s="98" t="s">
        <v>70</v>
      </c>
    </row>
    <row r="62187" spans="17:63" ht="29.25" customHeight="1" x14ac:dyDescent="0.2">
      <c r="Q62187" s="92" t="s">
        <v>50</v>
      </c>
      <c r="BF62187" s="101" t="s">
        <v>58</v>
      </c>
      <c r="BK62187" s="98" t="s">
        <v>70</v>
      </c>
    </row>
    <row r="62188" spans="17:63" ht="29.25" customHeight="1" x14ac:dyDescent="0.2">
      <c r="Q62188" s="92" t="s">
        <v>50</v>
      </c>
      <c r="BF62188" s="101" t="s">
        <v>58</v>
      </c>
      <c r="BK62188" s="98" t="s">
        <v>70</v>
      </c>
    </row>
    <row r="62189" spans="17:63" ht="29.25" customHeight="1" x14ac:dyDescent="0.2">
      <c r="Q62189" s="92" t="s">
        <v>50</v>
      </c>
      <c r="BF62189" s="101" t="s">
        <v>58</v>
      </c>
      <c r="BK62189" s="98" t="s">
        <v>70</v>
      </c>
    </row>
    <row r="62190" spans="17:63" ht="29.25" customHeight="1" x14ac:dyDescent="0.2">
      <c r="Q62190" s="92" t="s">
        <v>50</v>
      </c>
      <c r="BF62190" s="101" t="s">
        <v>58</v>
      </c>
      <c r="BK62190" s="98" t="s">
        <v>70</v>
      </c>
    </row>
    <row r="62191" spans="17:63" ht="29.25" customHeight="1" x14ac:dyDescent="0.2">
      <c r="Q62191" s="92" t="s">
        <v>50</v>
      </c>
      <c r="BF62191" s="101" t="s">
        <v>58</v>
      </c>
      <c r="BK62191" s="98" t="s">
        <v>70</v>
      </c>
    </row>
    <row r="62192" spans="17:63" ht="29.25" customHeight="1" x14ac:dyDescent="0.2">
      <c r="Q62192" s="92" t="s">
        <v>50</v>
      </c>
      <c r="BF62192" s="101" t="s">
        <v>58</v>
      </c>
      <c r="BK62192" s="98" t="s">
        <v>70</v>
      </c>
    </row>
    <row r="62193" spans="17:63" ht="29.25" customHeight="1" x14ac:dyDescent="0.2">
      <c r="Q62193" s="92" t="s">
        <v>50</v>
      </c>
      <c r="BF62193" s="101" t="s">
        <v>58</v>
      </c>
      <c r="BK62193" s="98" t="s">
        <v>70</v>
      </c>
    </row>
    <row r="62194" spans="17:63" ht="29.25" customHeight="1" x14ac:dyDescent="0.2">
      <c r="Q62194" s="92" t="s">
        <v>50</v>
      </c>
      <c r="BF62194" s="101" t="s">
        <v>58</v>
      </c>
      <c r="BK62194" s="98" t="s">
        <v>70</v>
      </c>
    </row>
    <row r="62195" spans="17:63" ht="29.25" customHeight="1" x14ac:dyDescent="0.2">
      <c r="Q62195" s="92" t="s">
        <v>50</v>
      </c>
      <c r="BF62195" s="101" t="s">
        <v>58</v>
      </c>
      <c r="BK62195" s="98" t="s">
        <v>70</v>
      </c>
    </row>
    <row r="62196" spans="17:63" ht="29.25" customHeight="1" x14ac:dyDescent="0.2">
      <c r="Q62196" s="92" t="s">
        <v>50</v>
      </c>
      <c r="BF62196" s="101" t="s">
        <v>58</v>
      </c>
      <c r="BK62196" s="98" t="s">
        <v>70</v>
      </c>
    </row>
    <row r="62197" spans="17:63" ht="29.25" customHeight="1" x14ac:dyDescent="0.2">
      <c r="Q62197" s="92" t="s">
        <v>50</v>
      </c>
      <c r="BF62197" s="101" t="s">
        <v>58</v>
      </c>
      <c r="BK62197" s="98" t="s">
        <v>70</v>
      </c>
    </row>
    <row r="62198" spans="17:63" ht="29.25" customHeight="1" x14ac:dyDescent="0.2">
      <c r="Q62198" s="92" t="s">
        <v>50</v>
      </c>
      <c r="BF62198" s="101" t="s">
        <v>58</v>
      </c>
      <c r="BK62198" s="98" t="s">
        <v>70</v>
      </c>
    </row>
    <row r="62199" spans="17:63" ht="29.25" customHeight="1" x14ac:dyDescent="0.2">
      <c r="Q62199" s="92" t="s">
        <v>50</v>
      </c>
      <c r="BF62199" s="101" t="s">
        <v>58</v>
      </c>
      <c r="BK62199" s="98" t="s">
        <v>70</v>
      </c>
    </row>
    <row r="62200" spans="17:63" ht="29.25" customHeight="1" x14ac:dyDescent="0.2">
      <c r="Q62200" s="92" t="s">
        <v>50</v>
      </c>
      <c r="BF62200" s="101" t="s">
        <v>58</v>
      </c>
      <c r="BK62200" s="98" t="s">
        <v>70</v>
      </c>
    </row>
    <row r="62201" spans="17:63" ht="29.25" customHeight="1" x14ac:dyDescent="0.2">
      <c r="Q62201" s="92" t="s">
        <v>50</v>
      </c>
      <c r="BF62201" s="101" t="s">
        <v>58</v>
      </c>
      <c r="BK62201" s="98" t="s">
        <v>70</v>
      </c>
    </row>
    <row r="62202" spans="17:63" ht="29.25" customHeight="1" x14ac:dyDescent="0.2">
      <c r="Q62202" s="92" t="s">
        <v>50</v>
      </c>
      <c r="BF62202" s="101" t="s">
        <v>58</v>
      </c>
      <c r="BK62202" s="98" t="s">
        <v>70</v>
      </c>
    </row>
    <row r="62203" spans="17:63" ht="29.25" customHeight="1" x14ac:dyDescent="0.2">
      <c r="Q62203" s="92" t="s">
        <v>50</v>
      </c>
      <c r="BF62203" s="101" t="s">
        <v>58</v>
      </c>
      <c r="BK62203" s="98" t="s">
        <v>70</v>
      </c>
    </row>
    <row r="62204" spans="17:63" ht="29.25" customHeight="1" x14ac:dyDescent="0.2">
      <c r="Q62204" s="92" t="s">
        <v>50</v>
      </c>
      <c r="BF62204" s="101" t="s">
        <v>58</v>
      </c>
      <c r="BK62204" s="98" t="s">
        <v>70</v>
      </c>
    </row>
    <row r="62205" spans="17:63" ht="29.25" customHeight="1" x14ac:dyDescent="0.2">
      <c r="Q62205" s="92" t="s">
        <v>50</v>
      </c>
      <c r="BF62205" s="101" t="s">
        <v>58</v>
      </c>
      <c r="BK62205" s="98" t="s">
        <v>70</v>
      </c>
    </row>
    <row r="62206" spans="17:63" ht="29.25" customHeight="1" x14ac:dyDescent="0.2">
      <c r="Q62206" s="92" t="s">
        <v>50</v>
      </c>
      <c r="BF62206" s="101" t="s">
        <v>58</v>
      </c>
      <c r="BK62206" s="98" t="s">
        <v>70</v>
      </c>
    </row>
    <row r="62207" spans="17:63" ht="29.25" customHeight="1" x14ac:dyDescent="0.2">
      <c r="Q62207" s="92" t="s">
        <v>50</v>
      </c>
      <c r="BF62207" s="101" t="s">
        <v>58</v>
      </c>
      <c r="BK62207" s="98" t="s">
        <v>70</v>
      </c>
    </row>
    <row r="62208" spans="17:63" ht="29.25" customHeight="1" x14ac:dyDescent="0.2">
      <c r="Q62208" s="92" t="s">
        <v>50</v>
      </c>
      <c r="BF62208" s="101" t="s">
        <v>58</v>
      </c>
      <c r="BK62208" s="98" t="s">
        <v>70</v>
      </c>
    </row>
    <row r="62209" spans="17:63" ht="29.25" customHeight="1" x14ac:dyDescent="0.2">
      <c r="Q62209" s="92" t="s">
        <v>50</v>
      </c>
      <c r="BF62209" s="101" t="s">
        <v>58</v>
      </c>
      <c r="BK62209" s="98" t="s">
        <v>70</v>
      </c>
    </row>
    <row r="62210" spans="17:63" ht="29.25" customHeight="1" x14ac:dyDescent="0.2">
      <c r="Q62210" s="92" t="s">
        <v>50</v>
      </c>
      <c r="BF62210" s="101" t="s">
        <v>58</v>
      </c>
      <c r="BK62210" s="98" t="s">
        <v>70</v>
      </c>
    </row>
    <row r="62211" spans="17:63" ht="29.25" customHeight="1" x14ac:dyDescent="0.2">
      <c r="Q62211" s="92" t="s">
        <v>50</v>
      </c>
      <c r="BF62211" s="101" t="s">
        <v>58</v>
      </c>
      <c r="BK62211" s="98" t="s">
        <v>70</v>
      </c>
    </row>
    <row r="62212" spans="17:63" ht="29.25" customHeight="1" x14ac:dyDescent="0.2">
      <c r="Q62212" s="92" t="s">
        <v>50</v>
      </c>
      <c r="BF62212" s="101" t="s">
        <v>58</v>
      </c>
      <c r="BK62212" s="98" t="s">
        <v>70</v>
      </c>
    </row>
    <row r="62213" spans="17:63" ht="29.25" customHeight="1" x14ac:dyDescent="0.2">
      <c r="Q62213" s="92" t="s">
        <v>50</v>
      </c>
      <c r="BF62213" s="101" t="s">
        <v>58</v>
      </c>
      <c r="BK62213" s="98" t="s">
        <v>70</v>
      </c>
    </row>
    <row r="62214" spans="17:63" ht="29.25" customHeight="1" x14ac:dyDescent="0.2">
      <c r="Q62214" s="92" t="s">
        <v>50</v>
      </c>
      <c r="BF62214" s="101" t="s">
        <v>58</v>
      </c>
      <c r="BK62214" s="98" t="s">
        <v>70</v>
      </c>
    </row>
    <row r="62215" spans="17:63" ht="29.25" customHeight="1" x14ac:dyDescent="0.2">
      <c r="Q62215" s="92" t="s">
        <v>50</v>
      </c>
      <c r="BF62215" s="101" t="s">
        <v>58</v>
      </c>
      <c r="BK62215" s="98" t="s">
        <v>70</v>
      </c>
    </row>
    <row r="62216" spans="17:63" ht="29.25" customHeight="1" x14ac:dyDescent="0.2">
      <c r="Q62216" s="92" t="s">
        <v>50</v>
      </c>
      <c r="BF62216" s="101" t="s">
        <v>58</v>
      </c>
      <c r="BK62216" s="98" t="s">
        <v>70</v>
      </c>
    </row>
    <row r="62217" spans="17:63" ht="29.25" customHeight="1" x14ac:dyDescent="0.2">
      <c r="Q62217" s="92" t="s">
        <v>50</v>
      </c>
      <c r="BF62217" s="101" t="s">
        <v>58</v>
      </c>
      <c r="BK62217" s="98" t="s">
        <v>70</v>
      </c>
    </row>
    <row r="62218" spans="17:63" ht="29.25" customHeight="1" x14ac:dyDescent="0.2">
      <c r="Q62218" s="92" t="s">
        <v>50</v>
      </c>
      <c r="BF62218" s="101" t="s">
        <v>58</v>
      </c>
      <c r="BK62218" s="98" t="s">
        <v>70</v>
      </c>
    </row>
    <row r="62219" spans="17:63" ht="29.25" customHeight="1" x14ac:dyDescent="0.2">
      <c r="Q62219" s="92" t="s">
        <v>50</v>
      </c>
      <c r="BF62219" s="101" t="s">
        <v>58</v>
      </c>
      <c r="BK62219" s="98" t="s">
        <v>70</v>
      </c>
    </row>
    <row r="62220" spans="17:63" ht="29.25" customHeight="1" x14ac:dyDescent="0.2">
      <c r="Q62220" s="92" t="s">
        <v>50</v>
      </c>
      <c r="BF62220" s="101" t="s">
        <v>58</v>
      </c>
      <c r="BK62220" s="98" t="s">
        <v>70</v>
      </c>
    </row>
    <row r="62221" spans="17:63" ht="29.25" customHeight="1" x14ac:dyDescent="0.2">
      <c r="Q62221" s="92" t="s">
        <v>50</v>
      </c>
      <c r="BF62221" s="101" t="s">
        <v>58</v>
      </c>
      <c r="BK62221" s="98" t="s">
        <v>70</v>
      </c>
    </row>
    <row r="62222" spans="17:63" ht="29.25" customHeight="1" x14ac:dyDescent="0.2">
      <c r="Q62222" s="92" t="s">
        <v>50</v>
      </c>
      <c r="BF62222" s="101" t="s">
        <v>58</v>
      </c>
      <c r="BK62222" s="98" t="s">
        <v>70</v>
      </c>
    </row>
    <row r="62223" spans="17:63" ht="29.25" customHeight="1" x14ac:dyDescent="0.2">
      <c r="Q62223" s="92" t="s">
        <v>50</v>
      </c>
      <c r="BF62223" s="101" t="s">
        <v>58</v>
      </c>
      <c r="BK62223" s="98" t="s">
        <v>70</v>
      </c>
    </row>
    <row r="62224" spans="17:63" ht="29.25" customHeight="1" x14ac:dyDescent="0.2">
      <c r="Q62224" s="92" t="s">
        <v>50</v>
      </c>
      <c r="BF62224" s="101" t="s">
        <v>58</v>
      </c>
      <c r="BK62224" s="98" t="s">
        <v>70</v>
      </c>
    </row>
    <row r="62225" spans="17:63" ht="29.25" customHeight="1" x14ac:dyDescent="0.2">
      <c r="Q62225" s="92" t="s">
        <v>50</v>
      </c>
      <c r="BF62225" s="101" t="s">
        <v>58</v>
      </c>
      <c r="BK62225" s="98" t="s">
        <v>70</v>
      </c>
    </row>
    <row r="62226" spans="17:63" ht="29.25" customHeight="1" x14ac:dyDescent="0.2">
      <c r="Q62226" s="92" t="s">
        <v>50</v>
      </c>
      <c r="BF62226" s="101" t="s">
        <v>58</v>
      </c>
      <c r="BK62226" s="98" t="s">
        <v>70</v>
      </c>
    </row>
    <row r="62227" spans="17:63" ht="29.25" customHeight="1" x14ac:dyDescent="0.2">
      <c r="Q62227" s="92" t="s">
        <v>50</v>
      </c>
      <c r="BF62227" s="101" t="s">
        <v>58</v>
      </c>
      <c r="BK62227" s="98" t="s">
        <v>70</v>
      </c>
    </row>
    <row r="62228" spans="17:63" ht="29.25" customHeight="1" x14ac:dyDescent="0.2">
      <c r="Q62228" s="92" t="s">
        <v>50</v>
      </c>
      <c r="BF62228" s="101" t="s">
        <v>58</v>
      </c>
      <c r="BK62228" s="98" t="s">
        <v>70</v>
      </c>
    </row>
    <row r="62229" spans="17:63" ht="29.25" customHeight="1" x14ac:dyDescent="0.2">
      <c r="Q62229" s="92" t="s">
        <v>50</v>
      </c>
      <c r="BF62229" s="101" t="s">
        <v>58</v>
      </c>
      <c r="BK62229" s="98" t="s">
        <v>70</v>
      </c>
    </row>
    <row r="62230" spans="17:63" ht="29.25" customHeight="1" x14ac:dyDescent="0.2">
      <c r="Q62230" s="92" t="s">
        <v>50</v>
      </c>
      <c r="BF62230" s="101" t="s">
        <v>58</v>
      </c>
      <c r="BK62230" s="98" t="s">
        <v>70</v>
      </c>
    </row>
    <row r="62231" spans="17:63" ht="29.25" customHeight="1" x14ac:dyDescent="0.2">
      <c r="Q62231" s="92" t="s">
        <v>50</v>
      </c>
      <c r="BF62231" s="101" t="s">
        <v>58</v>
      </c>
      <c r="BK62231" s="98" t="s">
        <v>70</v>
      </c>
    </row>
    <row r="62232" spans="17:63" ht="29.25" customHeight="1" x14ac:dyDescent="0.2">
      <c r="Q62232" s="92" t="s">
        <v>50</v>
      </c>
      <c r="BF62232" s="101" t="s">
        <v>58</v>
      </c>
      <c r="BK62232" s="98" t="s">
        <v>70</v>
      </c>
    </row>
    <row r="62233" spans="17:63" ht="29.25" customHeight="1" x14ac:dyDescent="0.2">
      <c r="Q62233" s="92" t="s">
        <v>50</v>
      </c>
      <c r="BF62233" s="101" t="s">
        <v>58</v>
      </c>
      <c r="BK62233" s="98" t="s">
        <v>70</v>
      </c>
    </row>
    <row r="62234" spans="17:63" ht="29.25" customHeight="1" x14ac:dyDescent="0.2">
      <c r="Q62234" s="92" t="s">
        <v>50</v>
      </c>
      <c r="BF62234" s="101" t="s">
        <v>58</v>
      </c>
      <c r="BK62234" s="98" t="s">
        <v>70</v>
      </c>
    </row>
    <row r="62235" spans="17:63" ht="29.25" customHeight="1" x14ac:dyDescent="0.2">
      <c r="Q62235" s="92" t="s">
        <v>50</v>
      </c>
      <c r="BF62235" s="101" t="s">
        <v>58</v>
      </c>
      <c r="BK62235" s="98" t="s">
        <v>70</v>
      </c>
    </row>
    <row r="62236" spans="17:63" ht="29.25" customHeight="1" x14ac:dyDescent="0.2">
      <c r="Q62236" s="92" t="s">
        <v>50</v>
      </c>
      <c r="BF62236" s="101" t="s">
        <v>58</v>
      </c>
      <c r="BK62236" s="98" t="s">
        <v>70</v>
      </c>
    </row>
    <row r="62237" spans="17:63" ht="29.25" customHeight="1" x14ac:dyDescent="0.2">
      <c r="Q62237" s="92" t="s">
        <v>50</v>
      </c>
      <c r="BF62237" s="101" t="s">
        <v>58</v>
      </c>
      <c r="BK62237" s="98" t="s">
        <v>70</v>
      </c>
    </row>
    <row r="62238" spans="17:63" ht="29.25" customHeight="1" x14ac:dyDescent="0.2">
      <c r="Q62238" s="92" t="s">
        <v>50</v>
      </c>
      <c r="BF62238" s="101" t="s">
        <v>58</v>
      </c>
      <c r="BK62238" s="98" t="s">
        <v>70</v>
      </c>
    </row>
    <row r="62239" spans="17:63" ht="29.25" customHeight="1" x14ac:dyDescent="0.2">
      <c r="Q62239" s="92" t="s">
        <v>50</v>
      </c>
      <c r="BF62239" s="101" t="s">
        <v>58</v>
      </c>
      <c r="BK62239" s="98" t="s">
        <v>70</v>
      </c>
    </row>
    <row r="62240" spans="17:63" ht="29.25" customHeight="1" x14ac:dyDescent="0.2">
      <c r="Q62240" s="92" t="s">
        <v>50</v>
      </c>
      <c r="BF62240" s="101" t="s">
        <v>58</v>
      </c>
      <c r="BK62240" s="98" t="s">
        <v>70</v>
      </c>
    </row>
    <row r="62241" spans="17:63" ht="29.25" customHeight="1" x14ac:dyDescent="0.2">
      <c r="Q62241" s="92" t="s">
        <v>50</v>
      </c>
      <c r="BF62241" s="101" t="s">
        <v>58</v>
      </c>
      <c r="BK62241" s="98" t="s">
        <v>70</v>
      </c>
    </row>
    <row r="62242" spans="17:63" ht="29.25" customHeight="1" x14ac:dyDescent="0.2">
      <c r="Q62242" s="92" t="s">
        <v>50</v>
      </c>
      <c r="BF62242" s="101" t="s">
        <v>58</v>
      </c>
      <c r="BK62242" s="98" t="s">
        <v>70</v>
      </c>
    </row>
    <row r="62243" spans="17:63" ht="29.25" customHeight="1" x14ac:dyDescent="0.2">
      <c r="Q62243" s="92" t="s">
        <v>50</v>
      </c>
      <c r="BF62243" s="101" t="s">
        <v>58</v>
      </c>
      <c r="BK62243" s="98" t="s">
        <v>70</v>
      </c>
    </row>
    <row r="62244" spans="17:63" ht="29.25" customHeight="1" x14ac:dyDescent="0.2">
      <c r="Q62244" s="92" t="s">
        <v>50</v>
      </c>
      <c r="BF62244" s="101" t="s">
        <v>58</v>
      </c>
      <c r="BK62244" s="98" t="s">
        <v>70</v>
      </c>
    </row>
    <row r="62245" spans="17:63" ht="29.25" customHeight="1" x14ac:dyDescent="0.2">
      <c r="Q62245" s="92" t="s">
        <v>50</v>
      </c>
      <c r="BF62245" s="101" t="s">
        <v>58</v>
      </c>
      <c r="BK62245" s="98" t="s">
        <v>70</v>
      </c>
    </row>
    <row r="62246" spans="17:63" ht="29.25" customHeight="1" x14ac:dyDescent="0.2">
      <c r="Q62246" s="92" t="s">
        <v>50</v>
      </c>
      <c r="BF62246" s="101" t="s">
        <v>58</v>
      </c>
      <c r="BK62246" s="98" t="s">
        <v>70</v>
      </c>
    </row>
    <row r="62247" spans="17:63" ht="29.25" customHeight="1" x14ac:dyDescent="0.2">
      <c r="Q62247" s="92" t="s">
        <v>50</v>
      </c>
      <c r="BF62247" s="101" t="s">
        <v>58</v>
      </c>
      <c r="BK62247" s="98" t="s">
        <v>70</v>
      </c>
    </row>
    <row r="62248" spans="17:63" ht="29.25" customHeight="1" x14ac:dyDescent="0.2">
      <c r="Q62248" s="92" t="s">
        <v>50</v>
      </c>
      <c r="BF62248" s="101" t="s">
        <v>58</v>
      </c>
      <c r="BK62248" s="98" t="s">
        <v>70</v>
      </c>
    </row>
    <row r="62249" spans="17:63" ht="29.25" customHeight="1" x14ac:dyDescent="0.2">
      <c r="Q62249" s="92" t="s">
        <v>50</v>
      </c>
      <c r="BF62249" s="101" t="s">
        <v>58</v>
      </c>
      <c r="BK62249" s="98" t="s">
        <v>70</v>
      </c>
    </row>
    <row r="62250" spans="17:63" ht="29.25" customHeight="1" x14ac:dyDescent="0.2">
      <c r="Q62250" s="92" t="s">
        <v>50</v>
      </c>
      <c r="BF62250" s="101" t="s">
        <v>58</v>
      </c>
      <c r="BK62250" s="98" t="s">
        <v>70</v>
      </c>
    </row>
    <row r="62251" spans="17:63" ht="29.25" customHeight="1" x14ac:dyDescent="0.2">
      <c r="Q62251" s="92" t="s">
        <v>50</v>
      </c>
      <c r="BF62251" s="101" t="s">
        <v>58</v>
      </c>
      <c r="BK62251" s="98" t="s">
        <v>70</v>
      </c>
    </row>
    <row r="62252" spans="17:63" ht="29.25" customHeight="1" x14ac:dyDescent="0.2">
      <c r="Q62252" s="92" t="s">
        <v>50</v>
      </c>
      <c r="BF62252" s="101" t="s">
        <v>58</v>
      </c>
      <c r="BK62252" s="98" t="s">
        <v>70</v>
      </c>
    </row>
    <row r="62253" spans="17:63" ht="29.25" customHeight="1" x14ac:dyDescent="0.2">
      <c r="Q62253" s="92" t="s">
        <v>50</v>
      </c>
      <c r="BF62253" s="101" t="s">
        <v>58</v>
      </c>
      <c r="BK62253" s="98" t="s">
        <v>70</v>
      </c>
    </row>
    <row r="62254" spans="17:63" ht="29.25" customHeight="1" x14ac:dyDescent="0.2">
      <c r="Q62254" s="92" t="s">
        <v>50</v>
      </c>
      <c r="BF62254" s="101" t="s">
        <v>58</v>
      </c>
      <c r="BK62254" s="98" t="s">
        <v>70</v>
      </c>
    </row>
    <row r="62255" spans="17:63" ht="29.25" customHeight="1" x14ac:dyDescent="0.2">
      <c r="Q62255" s="92" t="s">
        <v>50</v>
      </c>
      <c r="BF62255" s="101" t="s">
        <v>58</v>
      </c>
      <c r="BK62255" s="98" t="s">
        <v>70</v>
      </c>
    </row>
    <row r="62256" spans="17:63" ht="29.25" customHeight="1" x14ac:dyDescent="0.2">
      <c r="Q62256" s="92" t="s">
        <v>50</v>
      </c>
      <c r="BF62256" s="101" t="s">
        <v>58</v>
      </c>
      <c r="BK62256" s="98" t="s">
        <v>70</v>
      </c>
    </row>
    <row r="62257" spans="17:63" ht="29.25" customHeight="1" x14ac:dyDescent="0.2">
      <c r="Q62257" s="92" t="s">
        <v>50</v>
      </c>
      <c r="BF62257" s="101" t="s">
        <v>58</v>
      </c>
      <c r="BK62257" s="98" t="s">
        <v>70</v>
      </c>
    </row>
    <row r="62258" spans="17:63" ht="29.25" customHeight="1" x14ac:dyDescent="0.2">
      <c r="Q62258" s="92" t="s">
        <v>50</v>
      </c>
      <c r="BF62258" s="101" t="s">
        <v>58</v>
      </c>
      <c r="BK62258" s="98" t="s">
        <v>70</v>
      </c>
    </row>
    <row r="62259" spans="17:63" ht="29.25" customHeight="1" x14ac:dyDescent="0.2">
      <c r="Q62259" s="92" t="s">
        <v>50</v>
      </c>
      <c r="BF62259" s="101" t="s">
        <v>58</v>
      </c>
      <c r="BK62259" s="98" t="s">
        <v>70</v>
      </c>
    </row>
    <row r="62260" spans="17:63" ht="29.25" customHeight="1" x14ac:dyDescent="0.2">
      <c r="Q62260" s="92" t="s">
        <v>50</v>
      </c>
      <c r="BF62260" s="101" t="s">
        <v>58</v>
      </c>
      <c r="BK62260" s="98" t="s">
        <v>70</v>
      </c>
    </row>
    <row r="62261" spans="17:63" ht="29.25" customHeight="1" x14ac:dyDescent="0.2">
      <c r="Q62261" s="92" t="s">
        <v>50</v>
      </c>
      <c r="BF62261" s="101" t="s">
        <v>58</v>
      </c>
      <c r="BK62261" s="98" t="s">
        <v>70</v>
      </c>
    </row>
    <row r="62262" spans="17:63" ht="29.25" customHeight="1" x14ac:dyDescent="0.2">
      <c r="Q62262" s="92" t="s">
        <v>50</v>
      </c>
      <c r="BF62262" s="101" t="s">
        <v>58</v>
      </c>
      <c r="BK62262" s="98" t="s">
        <v>70</v>
      </c>
    </row>
    <row r="62263" spans="17:63" ht="29.25" customHeight="1" x14ac:dyDescent="0.2">
      <c r="Q62263" s="92" t="s">
        <v>50</v>
      </c>
      <c r="BF62263" s="101" t="s">
        <v>58</v>
      </c>
      <c r="BK62263" s="98" t="s">
        <v>70</v>
      </c>
    </row>
    <row r="62264" spans="17:63" ht="29.25" customHeight="1" x14ac:dyDescent="0.2">
      <c r="Q62264" s="92" t="s">
        <v>50</v>
      </c>
      <c r="BF62264" s="101" t="s">
        <v>58</v>
      </c>
      <c r="BK62264" s="98" t="s">
        <v>70</v>
      </c>
    </row>
    <row r="62265" spans="17:63" ht="29.25" customHeight="1" x14ac:dyDescent="0.2">
      <c r="Q62265" s="92" t="s">
        <v>50</v>
      </c>
      <c r="BF62265" s="101" t="s">
        <v>58</v>
      </c>
      <c r="BK62265" s="98" t="s">
        <v>70</v>
      </c>
    </row>
    <row r="62266" spans="17:63" ht="29.25" customHeight="1" x14ac:dyDescent="0.2">
      <c r="Q62266" s="92" t="s">
        <v>50</v>
      </c>
      <c r="BF62266" s="101" t="s">
        <v>58</v>
      </c>
      <c r="BK62266" s="98" t="s">
        <v>70</v>
      </c>
    </row>
    <row r="62267" spans="17:63" ht="29.25" customHeight="1" x14ac:dyDescent="0.2">
      <c r="Q62267" s="92" t="s">
        <v>50</v>
      </c>
      <c r="BF62267" s="101" t="s">
        <v>58</v>
      </c>
      <c r="BK62267" s="98" t="s">
        <v>70</v>
      </c>
    </row>
    <row r="62268" spans="17:63" ht="29.25" customHeight="1" x14ac:dyDescent="0.2">
      <c r="Q62268" s="92" t="s">
        <v>50</v>
      </c>
      <c r="BF62268" s="101" t="s">
        <v>58</v>
      </c>
      <c r="BK62268" s="98" t="s">
        <v>70</v>
      </c>
    </row>
    <row r="62269" spans="17:63" ht="29.25" customHeight="1" x14ac:dyDescent="0.2">
      <c r="Q62269" s="92" t="s">
        <v>50</v>
      </c>
      <c r="BF62269" s="101" t="s">
        <v>58</v>
      </c>
      <c r="BK62269" s="98" t="s">
        <v>70</v>
      </c>
    </row>
    <row r="62270" spans="17:63" ht="29.25" customHeight="1" x14ac:dyDescent="0.2">
      <c r="Q62270" s="92" t="s">
        <v>50</v>
      </c>
      <c r="BF62270" s="101" t="s">
        <v>58</v>
      </c>
      <c r="BK62270" s="98" t="s">
        <v>70</v>
      </c>
    </row>
    <row r="62271" spans="17:63" ht="29.25" customHeight="1" x14ac:dyDescent="0.2">
      <c r="Q62271" s="92" t="s">
        <v>50</v>
      </c>
      <c r="BF62271" s="101" t="s">
        <v>58</v>
      </c>
      <c r="BK62271" s="98" t="s">
        <v>70</v>
      </c>
    </row>
    <row r="62272" spans="17:63" ht="29.25" customHeight="1" x14ac:dyDescent="0.2">
      <c r="Q62272" s="92" t="s">
        <v>50</v>
      </c>
      <c r="BF62272" s="101" t="s">
        <v>58</v>
      </c>
      <c r="BK62272" s="98" t="s">
        <v>70</v>
      </c>
    </row>
    <row r="62273" spans="17:63" ht="29.25" customHeight="1" x14ac:dyDescent="0.2">
      <c r="Q62273" s="92" t="s">
        <v>50</v>
      </c>
      <c r="BF62273" s="101" t="s">
        <v>58</v>
      </c>
      <c r="BK62273" s="98" t="s">
        <v>70</v>
      </c>
    </row>
    <row r="62274" spans="17:63" ht="29.25" customHeight="1" x14ac:dyDescent="0.2">
      <c r="Q62274" s="92" t="s">
        <v>50</v>
      </c>
      <c r="BF62274" s="101" t="s">
        <v>58</v>
      </c>
      <c r="BK62274" s="98" t="s">
        <v>70</v>
      </c>
    </row>
    <row r="62275" spans="17:63" ht="29.25" customHeight="1" x14ac:dyDescent="0.2">
      <c r="Q62275" s="92" t="s">
        <v>50</v>
      </c>
      <c r="BF62275" s="101" t="s">
        <v>58</v>
      </c>
      <c r="BK62275" s="98" t="s">
        <v>70</v>
      </c>
    </row>
    <row r="62276" spans="17:63" ht="29.25" customHeight="1" x14ac:dyDescent="0.2">
      <c r="Q62276" s="92" t="s">
        <v>50</v>
      </c>
      <c r="BF62276" s="101" t="s">
        <v>58</v>
      </c>
      <c r="BK62276" s="98" t="s">
        <v>70</v>
      </c>
    </row>
    <row r="62277" spans="17:63" ht="29.25" customHeight="1" x14ac:dyDescent="0.2">
      <c r="Q62277" s="92" t="s">
        <v>50</v>
      </c>
      <c r="BF62277" s="101" t="s">
        <v>58</v>
      </c>
      <c r="BK62277" s="98" t="s">
        <v>70</v>
      </c>
    </row>
    <row r="62278" spans="17:63" ht="29.25" customHeight="1" x14ac:dyDescent="0.2">
      <c r="Q62278" s="92" t="s">
        <v>50</v>
      </c>
      <c r="BF62278" s="101" t="s">
        <v>58</v>
      </c>
      <c r="BK62278" s="98" t="s">
        <v>70</v>
      </c>
    </row>
    <row r="62279" spans="17:63" ht="29.25" customHeight="1" x14ac:dyDescent="0.2">
      <c r="Q62279" s="92" t="s">
        <v>50</v>
      </c>
      <c r="BF62279" s="101" t="s">
        <v>58</v>
      </c>
      <c r="BK62279" s="98" t="s">
        <v>70</v>
      </c>
    </row>
    <row r="62280" spans="17:63" ht="29.25" customHeight="1" x14ac:dyDescent="0.2">
      <c r="Q62280" s="92" t="s">
        <v>50</v>
      </c>
      <c r="BF62280" s="101" t="s">
        <v>58</v>
      </c>
      <c r="BK62280" s="98" t="s">
        <v>70</v>
      </c>
    </row>
    <row r="62281" spans="17:63" ht="29.25" customHeight="1" x14ac:dyDescent="0.2">
      <c r="Q62281" s="92" t="s">
        <v>50</v>
      </c>
      <c r="BF62281" s="101" t="s">
        <v>58</v>
      </c>
      <c r="BK62281" s="98" t="s">
        <v>70</v>
      </c>
    </row>
    <row r="62282" spans="17:63" ht="29.25" customHeight="1" x14ac:dyDescent="0.2">
      <c r="Q62282" s="92" t="s">
        <v>50</v>
      </c>
      <c r="BF62282" s="101" t="s">
        <v>58</v>
      </c>
      <c r="BK62282" s="98" t="s">
        <v>70</v>
      </c>
    </row>
    <row r="62283" spans="17:63" ht="29.25" customHeight="1" x14ac:dyDescent="0.2">
      <c r="Q62283" s="92" t="s">
        <v>50</v>
      </c>
      <c r="BF62283" s="101" t="s">
        <v>58</v>
      </c>
      <c r="BK62283" s="98" t="s">
        <v>70</v>
      </c>
    </row>
    <row r="62284" spans="17:63" ht="29.25" customHeight="1" x14ac:dyDescent="0.2">
      <c r="Q62284" s="92" t="s">
        <v>50</v>
      </c>
      <c r="BF62284" s="101" t="s">
        <v>58</v>
      </c>
      <c r="BK62284" s="98" t="s">
        <v>70</v>
      </c>
    </row>
    <row r="62285" spans="17:63" ht="29.25" customHeight="1" x14ac:dyDescent="0.2">
      <c r="Q62285" s="92" t="s">
        <v>50</v>
      </c>
      <c r="BF62285" s="101" t="s">
        <v>58</v>
      </c>
      <c r="BK62285" s="98" t="s">
        <v>70</v>
      </c>
    </row>
    <row r="62286" spans="17:63" ht="29.25" customHeight="1" x14ac:dyDescent="0.2">
      <c r="Q62286" s="92" t="s">
        <v>50</v>
      </c>
      <c r="BF62286" s="101" t="s">
        <v>58</v>
      </c>
      <c r="BK62286" s="98" t="s">
        <v>70</v>
      </c>
    </row>
    <row r="62287" spans="17:63" ht="29.25" customHeight="1" x14ac:dyDescent="0.2">
      <c r="Q62287" s="92" t="s">
        <v>50</v>
      </c>
      <c r="BF62287" s="101" t="s">
        <v>58</v>
      </c>
      <c r="BK62287" s="98" t="s">
        <v>70</v>
      </c>
    </row>
    <row r="62288" spans="17:63" ht="29.25" customHeight="1" x14ac:dyDescent="0.2">
      <c r="Q62288" s="92" t="s">
        <v>50</v>
      </c>
      <c r="BF62288" s="101" t="s">
        <v>58</v>
      </c>
      <c r="BK62288" s="98" t="s">
        <v>70</v>
      </c>
    </row>
    <row r="62289" spans="17:63" ht="29.25" customHeight="1" x14ac:dyDescent="0.2">
      <c r="Q62289" s="92" t="s">
        <v>50</v>
      </c>
      <c r="BF62289" s="101" t="s">
        <v>58</v>
      </c>
      <c r="BK62289" s="98" t="s">
        <v>70</v>
      </c>
    </row>
    <row r="62290" spans="17:63" ht="29.25" customHeight="1" x14ac:dyDescent="0.2">
      <c r="Q62290" s="92" t="s">
        <v>50</v>
      </c>
      <c r="BF62290" s="101" t="s">
        <v>58</v>
      </c>
      <c r="BK62290" s="98" t="s">
        <v>70</v>
      </c>
    </row>
    <row r="62291" spans="17:63" ht="29.25" customHeight="1" x14ac:dyDescent="0.2">
      <c r="Q62291" s="92" t="s">
        <v>50</v>
      </c>
      <c r="BF62291" s="101" t="s">
        <v>58</v>
      </c>
      <c r="BK62291" s="98" t="s">
        <v>70</v>
      </c>
    </row>
    <row r="62292" spans="17:63" ht="29.25" customHeight="1" x14ac:dyDescent="0.2">
      <c r="Q62292" s="92" t="s">
        <v>50</v>
      </c>
      <c r="BF62292" s="101" t="s">
        <v>58</v>
      </c>
      <c r="BK62292" s="98" t="s">
        <v>70</v>
      </c>
    </row>
    <row r="62293" spans="17:63" ht="29.25" customHeight="1" x14ac:dyDescent="0.2">
      <c r="Q62293" s="92" t="s">
        <v>50</v>
      </c>
      <c r="BF62293" s="101" t="s">
        <v>58</v>
      </c>
      <c r="BK62293" s="98" t="s">
        <v>70</v>
      </c>
    </row>
    <row r="62294" spans="17:63" ht="29.25" customHeight="1" x14ac:dyDescent="0.2">
      <c r="Q62294" s="92" t="s">
        <v>50</v>
      </c>
      <c r="BF62294" s="101" t="s">
        <v>58</v>
      </c>
      <c r="BK62294" s="98" t="s">
        <v>70</v>
      </c>
    </row>
    <row r="62295" spans="17:63" ht="29.25" customHeight="1" x14ac:dyDescent="0.2">
      <c r="Q62295" s="92" t="s">
        <v>50</v>
      </c>
      <c r="BF62295" s="101" t="s">
        <v>58</v>
      </c>
      <c r="BK62295" s="98" t="s">
        <v>70</v>
      </c>
    </row>
    <row r="62296" spans="17:63" ht="29.25" customHeight="1" x14ac:dyDescent="0.2">
      <c r="Q62296" s="92" t="s">
        <v>50</v>
      </c>
      <c r="BF62296" s="101" t="s">
        <v>58</v>
      </c>
      <c r="BK62296" s="98" t="s">
        <v>70</v>
      </c>
    </row>
    <row r="62297" spans="17:63" ht="29.25" customHeight="1" x14ac:dyDescent="0.2">
      <c r="Q62297" s="92" t="s">
        <v>50</v>
      </c>
      <c r="BF62297" s="101" t="s">
        <v>58</v>
      </c>
      <c r="BK62297" s="98" t="s">
        <v>70</v>
      </c>
    </row>
    <row r="62298" spans="17:63" ht="29.25" customHeight="1" x14ac:dyDescent="0.2">
      <c r="Q62298" s="92" t="s">
        <v>50</v>
      </c>
      <c r="BF62298" s="101" t="s">
        <v>58</v>
      </c>
      <c r="BK62298" s="98" t="s">
        <v>70</v>
      </c>
    </row>
    <row r="62299" spans="17:63" ht="29.25" customHeight="1" x14ac:dyDescent="0.2">
      <c r="Q62299" s="92" t="s">
        <v>50</v>
      </c>
      <c r="BF62299" s="101" t="s">
        <v>58</v>
      </c>
      <c r="BK62299" s="98" t="s">
        <v>70</v>
      </c>
    </row>
    <row r="62300" spans="17:63" ht="29.25" customHeight="1" x14ac:dyDescent="0.2">
      <c r="Q62300" s="92" t="s">
        <v>50</v>
      </c>
      <c r="BF62300" s="101" t="s">
        <v>58</v>
      </c>
      <c r="BK62300" s="98" t="s">
        <v>70</v>
      </c>
    </row>
    <row r="62301" spans="17:63" ht="29.25" customHeight="1" x14ac:dyDescent="0.2">
      <c r="Q62301" s="92" t="s">
        <v>50</v>
      </c>
      <c r="BF62301" s="101" t="s">
        <v>58</v>
      </c>
      <c r="BK62301" s="98" t="s">
        <v>70</v>
      </c>
    </row>
    <row r="62302" spans="17:63" ht="29.25" customHeight="1" x14ac:dyDescent="0.2">
      <c r="Q62302" s="92" t="s">
        <v>50</v>
      </c>
      <c r="BF62302" s="101" t="s">
        <v>58</v>
      </c>
      <c r="BK62302" s="98" t="s">
        <v>70</v>
      </c>
    </row>
    <row r="62303" spans="17:63" ht="29.25" customHeight="1" x14ac:dyDescent="0.2">
      <c r="Q62303" s="92" t="s">
        <v>50</v>
      </c>
      <c r="BF62303" s="101" t="s">
        <v>58</v>
      </c>
      <c r="BK62303" s="98" t="s">
        <v>70</v>
      </c>
    </row>
    <row r="62304" spans="17:63" ht="29.25" customHeight="1" x14ac:dyDescent="0.2">
      <c r="Q62304" s="92" t="s">
        <v>50</v>
      </c>
      <c r="BF62304" s="101" t="s">
        <v>58</v>
      </c>
      <c r="BK62304" s="98" t="s">
        <v>70</v>
      </c>
    </row>
    <row r="62305" spans="17:63" ht="29.25" customHeight="1" x14ac:dyDescent="0.2">
      <c r="Q62305" s="92" t="s">
        <v>50</v>
      </c>
      <c r="BF62305" s="101" t="s">
        <v>58</v>
      </c>
      <c r="BK62305" s="98" t="s">
        <v>70</v>
      </c>
    </row>
    <row r="62306" spans="17:63" ht="29.25" customHeight="1" x14ac:dyDescent="0.2">
      <c r="Q62306" s="92" t="s">
        <v>50</v>
      </c>
      <c r="BF62306" s="101" t="s">
        <v>58</v>
      </c>
      <c r="BK62306" s="98" t="s">
        <v>70</v>
      </c>
    </row>
    <row r="62307" spans="17:63" ht="29.25" customHeight="1" x14ac:dyDescent="0.2">
      <c r="Q62307" s="92" t="s">
        <v>50</v>
      </c>
      <c r="BF62307" s="101" t="s">
        <v>58</v>
      </c>
      <c r="BK62307" s="98" t="s">
        <v>70</v>
      </c>
    </row>
    <row r="62308" spans="17:63" ht="29.25" customHeight="1" x14ac:dyDescent="0.2">
      <c r="Q62308" s="92" t="s">
        <v>50</v>
      </c>
      <c r="BF62308" s="101" t="s">
        <v>58</v>
      </c>
      <c r="BK62308" s="98" t="s">
        <v>70</v>
      </c>
    </row>
    <row r="62309" spans="17:63" ht="29.25" customHeight="1" x14ac:dyDescent="0.2">
      <c r="Q62309" s="92" t="s">
        <v>50</v>
      </c>
      <c r="BF62309" s="101" t="s">
        <v>58</v>
      </c>
      <c r="BK62309" s="98" t="s">
        <v>70</v>
      </c>
    </row>
    <row r="62310" spans="17:63" ht="29.25" customHeight="1" x14ac:dyDescent="0.2">
      <c r="Q62310" s="92" t="s">
        <v>50</v>
      </c>
      <c r="BF62310" s="101" t="s">
        <v>58</v>
      </c>
      <c r="BK62310" s="98" t="s">
        <v>70</v>
      </c>
    </row>
    <row r="62311" spans="17:63" ht="29.25" customHeight="1" x14ac:dyDescent="0.2">
      <c r="Q62311" s="92" t="s">
        <v>50</v>
      </c>
      <c r="BF62311" s="101" t="s">
        <v>58</v>
      </c>
      <c r="BK62311" s="98" t="s">
        <v>70</v>
      </c>
    </row>
    <row r="62312" spans="17:63" ht="29.25" customHeight="1" x14ac:dyDescent="0.2">
      <c r="Q62312" s="92" t="s">
        <v>50</v>
      </c>
      <c r="BF62312" s="101" t="s">
        <v>58</v>
      </c>
      <c r="BK62312" s="98" t="s">
        <v>70</v>
      </c>
    </row>
    <row r="62313" spans="17:63" ht="29.25" customHeight="1" x14ac:dyDescent="0.2">
      <c r="Q62313" s="92" t="s">
        <v>50</v>
      </c>
      <c r="BF62313" s="101" t="s">
        <v>58</v>
      </c>
      <c r="BK62313" s="98" t="s">
        <v>70</v>
      </c>
    </row>
    <row r="62314" spans="17:63" ht="29.25" customHeight="1" x14ac:dyDescent="0.2">
      <c r="Q62314" s="92" t="s">
        <v>50</v>
      </c>
      <c r="BF62314" s="101" t="s">
        <v>58</v>
      </c>
      <c r="BK62314" s="98" t="s">
        <v>70</v>
      </c>
    </row>
    <row r="62315" spans="17:63" ht="29.25" customHeight="1" x14ac:dyDescent="0.2">
      <c r="Q62315" s="92" t="s">
        <v>50</v>
      </c>
      <c r="BF62315" s="101" t="s">
        <v>58</v>
      </c>
      <c r="BK62315" s="98" t="s">
        <v>70</v>
      </c>
    </row>
    <row r="62316" spans="17:63" ht="29.25" customHeight="1" x14ac:dyDescent="0.2">
      <c r="Q62316" s="92" t="s">
        <v>50</v>
      </c>
      <c r="BF62316" s="101" t="s">
        <v>58</v>
      </c>
      <c r="BK62316" s="98" t="s">
        <v>70</v>
      </c>
    </row>
    <row r="62317" spans="17:63" ht="29.25" customHeight="1" x14ac:dyDescent="0.2">
      <c r="Q62317" s="92" t="s">
        <v>50</v>
      </c>
      <c r="BF62317" s="101" t="s">
        <v>58</v>
      </c>
      <c r="BK62317" s="98" t="s">
        <v>70</v>
      </c>
    </row>
    <row r="62318" spans="17:63" ht="29.25" customHeight="1" x14ac:dyDescent="0.2">
      <c r="Q62318" s="92" t="s">
        <v>50</v>
      </c>
      <c r="BF62318" s="101" t="s">
        <v>58</v>
      </c>
      <c r="BK62318" s="98" t="s">
        <v>70</v>
      </c>
    </row>
    <row r="62319" spans="17:63" ht="29.25" customHeight="1" x14ac:dyDescent="0.2">
      <c r="Q62319" s="92" t="s">
        <v>50</v>
      </c>
      <c r="BF62319" s="101" t="s">
        <v>58</v>
      </c>
      <c r="BK62319" s="98" t="s">
        <v>70</v>
      </c>
    </row>
    <row r="62320" spans="17:63" ht="29.25" customHeight="1" x14ac:dyDescent="0.2">
      <c r="Q62320" s="92" t="s">
        <v>50</v>
      </c>
      <c r="BF62320" s="101" t="s">
        <v>58</v>
      </c>
      <c r="BK62320" s="98" t="s">
        <v>70</v>
      </c>
    </row>
    <row r="62321" spans="17:63" ht="29.25" customHeight="1" x14ac:dyDescent="0.2">
      <c r="Q62321" s="92" t="s">
        <v>50</v>
      </c>
      <c r="BF62321" s="101" t="s">
        <v>58</v>
      </c>
      <c r="BK62321" s="98" t="s">
        <v>70</v>
      </c>
    </row>
    <row r="62322" spans="17:63" ht="29.25" customHeight="1" x14ac:dyDescent="0.2">
      <c r="Q62322" s="92" t="s">
        <v>50</v>
      </c>
      <c r="BF62322" s="101" t="s">
        <v>58</v>
      </c>
      <c r="BK62322" s="98" t="s">
        <v>70</v>
      </c>
    </row>
    <row r="62323" spans="17:63" ht="29.25" customHeight="1" x14ac:dyDescent="0.2">
      <c r="Q62323" s="92" t="s">
        <v>50</v>
      </c>
      <c r="BF62323" s="101" t="s">
        <v>58</v>
      </c>
      <c r="BK62323" s="98" t="s">
        <v>70</v>
      </c>
    </row>
    <row r="62324" spans="17:63" ht="29.25" customHeight="1" x14ac:dyDescent="0.2">
      <c r="Q62324" s="92" t="s">
        <v>50</v>
      </c>
      <c r="BF62324" s="101" t="s">
        <v>58</v>
      </c>
      <c r="BK62324" s="98" t="s">
        <v>70</v>
      </c>
    </row>
    <row r="62325" spans="17:63" ht="29.25" customHeight="1" x14ac:dyDescent="0.2">
      <c r="Q62325" s="92" t="s">
        <v>50</v>
      </c>
      <c r="BF62325" s="101" t="s">
        <v>58</v>
      </c>
      <c r="BK62325" s="98" t="s">
        <v>70</v>
      </c>
    </row>
    <row r="62326" spans="17:63" ht="29.25" customHeight="1" x14ac:dyDescent="0.2">
      <c r="Q62326" s="92" t="s">
        <v>50</v>
      </c>
      <c r="BF62326" s="101" t="s">
        <v>58</v>
      </c>
      <c r="BK62326" s="98" t="s">
        <v>70</v>
      </c>
    </row>
    <row r="62327" spans="17:63" ht="29.25" customHeight="1" x14ac:dyDescent="0.2">
      <c r="Q62327" s="92" t="s">
        <v>50</v>
      </c>
      <c r="BF62327" s="101" t="s">
        <v>58</v>
      </c>
      <c r="BK62327" s="98" t="s">
        <v>70</v>
      </c>
    </row>
    <row r="62328" spans="17:63" ht="29.25" customHeight="1" x14ac:dyDescent="0.2">
      <c r="Q62328" s="92" t="s">
        <v>50</v>
      </c>
      <c r="BF62328" s="101" t="s">
        <v>58</v>
      </c>
      <c r="BK62328" s="98" t="s">
        <v>70</v>
      </c>
    </row>
    <row r="62329" spans="17:63" ht="29.25" customHeight="1" x14ac:dyDescent="0.2">
      <c r="Q62329" s="92" t="s">
        <v>50</v>
      </c>
      <c r="BF62329" s="101" t="s">
        <v>58</v>
      </c>
      <c r="BK62329" s="98" t="s">
        <v>70</v>
      </c>
    </row>
    <row r="62330" spans="17:63" ht="29.25" customHeight="1" x14ac:dyDescent="0.2">
      <c r="Q62330" s="92" t="s">
        <v>50</v>
      </c>
      <c r="BF62330" s="101" t="s">
        <v>58</v>
      </c>
      <c r="BK62330" s="98" t="s">
        <v>70</v>
      </c>
    </row>
    <row r="62331" spans="17:63" ht="29.25" customHeight="1" x14ac:dyDescent="0.2">
      <c r="Q62331" s="92" t="s">
        <v>50</v>
      </c>
      <c r="BF62331" s="101" t="s">
        <v>58</v>
      </c>
      <c r="BK62331" s="98" t="s">
        <v>70</v>
      </c>
    </row>
    <row r="62332" spans="17:63" ht="29.25" customHeight="1" x14ac:dyDescent="0.2">
      <c r="Q62332" s="92" t="s">
        <v>50</v>
      </c>
      <c r="BF62332" s="101" t="s">
        <v>58</v>
      </c>
      <c r="BK62332" s="98" t="s">
        <v>70</v>
      </c>
    </row>
    <row r="62333" spans="17:63" ht="29.25" customHeight="1" x14ac:dyDescent="0.2">
      <c r="Q62333" s="92" t="s">
        <v>50</v>
      </c>
      <c r="BF62333" s="101" t="s">
        <v>58</v>
      </c>
      <c r="BK62333" s="98" t="s">
        <v>70</v>
      </c>
    </row>
    <row r="62334" spans="17:63" ht="29.25" customHeight="1" x14ac:dyDescent="0.2">
      <c r="Q62334" s="92" t="s">
        <v>50</v>
      </c>
      <c r="BF62334" s="101" t="s">
        <v>58</v>
      </c>
      <c r="BK62334" s="98" t="s">
        <v>70</v>
      </c>
    </row>
    <row r="62335" spans="17:63" ht="29.25" customHeight="1" x14ac:dyDescent="0.2">
      <c r="Q62335" s="92" t="s">
        <v>50</v>
      </c>
      <c r="BF62335" s="101" t="s">
        <v>58</v>
      </c>
      <c r="BK62335" s="98" t="s">
        <v>70</v>
      </c>
    </row>
    <row r="62336" spans="17:63" ht="29.25" customHeight="1" x14ac:dyDescent="0.2">
      <c r="Q62336" s="92" t="s">
        <v>50</v>
      </c>
      <c r="BF62336" s="101" t="s">
        <v>58</v>
      </c>
      <c r="BK62336" s="98" t="s">
        <v>70</v>
      </c>
    </row>
    <row r="62337" spans="17:63" ht="29.25" customHeight="1" x14ac:dyDescent="0.2">
      <c r="Q62337" s="92" t="s">
        <v>50</v>
      </c>
      <c r="BF62337" s="101" t="s">
        <v>58</v>
      </c>
      <c r="BK62337" s="98" t="s">
        <v>70</v>
      </c>
    </row>
    <row r="62338" spans="17:63" ht="29.25" customHeight="1" x14ac:dyDescent="0.2">
      <c r="Q62338" s="92" t="s">
        <v>50</v>
      </c>
      <c r="BF62338" s="101" t="s">
        <v>58</v>
      </c>
      <c r="BK62338" s="98" t="s">
        <v>70</v>
      </c>
    </row>
    <row r="62339" spans="17:63" ht="29.25" customHeight="1" x14ac:dyDescent="0.2">
      <c r="Q62339" s="92" t="s">
        <v>50</v>
      </c>
      <c r="BF62339" s="101" t="s">
        <v>58</v>
      </c>
      <c r="BK62339" s="98" t="s">
        <v>70</v>
      </c>
    </row>
    <row r="62340" spans="17:63" ht="29.25" customHeight="1" x14ac:dyDescent="0.2">
      <c r="Q62340" s="92" t="s">
        <v>50</v>
      </c>
      <c r="BF62340" s="101" t="s">
        <v>58</v>
      </c>
      <c r="BK62340" s="98" t="s">
        <v>70</v>
      </c>
    </row>
    <row r="62341" spans="17:63" ht="29.25" customHeight="1" x14ac:dyDescent="0.2">
      <c r="Q62341" s="92" t="s">
        <v>50</v>
      </c>
      <c r="BF62341" s="101" t="s">
        <v>58</v>
      </c>
      <c r="BK62341" s="98" t="s">
        <v>70</v>
      </c>
    </row>
    <row r="62342" spans="17:63" ht="29.25" customHeight="1" x14ac:dyDescent="0.2">
      <c r="Q62342" s="92" t="s">
        <v>50</v>
      </c>
      <c r="BF62342" s="101" t="s">
        <v>58</v>
      </c>
      <c r="BK62342" s="98" t="s">
        <v>70</v>
      </c>
    </row>
    <row r="62343" spans="17:63" ht="29.25" customHeight="1" x14ac:dyDescent="0.2">
      <c r="Q62343" s="92" t="s">
        <v>50</v>
      </c>
      <c r="BF62343" s="101" t="s">
        <v>58</v>
      </c>
      <c r="BK62343" s="98" t="s">
        <v>70</v>
      </c>
    </row>
    <row r="62344" spans="17:63" ht="29.25" customHeight="1" x14ac:dyDescent="0.2">
      <c r="Q62344" s="92" t="s">
        <v>50</v>
      </c>
      <c r="BF62344" s="101" t="s">
        <v>58</v>
      </c>
      <c r="BK62344" s="98" t="s">
        <v>70</v>
      </c>
    </row>
    <row r="62345" spans="17:63" ht="29.25" customHeight="1" x14ac:dyDescent="0.2">
      <c r="Q62345" s="92" t="s">
        <v>50</v>
      </c>
      <c r="BF62345" s="101" t="s">
        <v>58</v>
      </c>
      <c r="BK62345" s="98" t="s">
        <v>70</v>
      </c>
    </row>
    <row r="62346" spans="17:63" ht="29.25" customHeight="1" x14ac:dyDescent="0.2">
      <c r="Q62346" s="92" t="s">
        <v>50</v>
      </c>
      <c r="BF62346" s="101" t="s">
        <v>58</v>
      </c>
      <c r="BK62346" s="98" t="s">
        <v>70</v>
      </c>
    </row>
    <row r="62347" spans="17:63" ht="29.25" customHeight="1" x14ac:dyDescent="0.2">
      <c r="Q62347" s="92" t="s">
        <v>50</v>
      </c>
      <c r="BF62347" s="101" t="s">
        <v>58</v>
      </c>
      <c r="BK62347" s="98" t="s">
        <v>70</v>
      </c>
    </row>
    <row r="62348" spans="17:63" ht="29.25" customHeight="1" x14ac:dyDescent="0.2">
      <c r="Q62348" s="92" t="s">
        <v>50</v>
      </c>
      <c r="BF62348" s="101" t="s">
        <v>58</v>
      </c>
      <c r="BK62348" s="98" t="s">
        <v>70</v>
      </c>
    </row>
    <row r="62349" spans="17:63" ht="29.25" customHeight="1" x14ac:dyDescent="0.2">
      <c r="Q62349" s="92" t="s">
        <v>50</v>
      </c>
      <c r="BF62349" s="101" t="s">
        <v>58</v>
      </c>
      <c r="BK62349" s="98" t="s">
        <v>70</v>
      </c>
    </row>
    <row r="62350" spans="17:63" ht="29.25" customHeight="1" x14ac:dyDescent="0.2">
      <c r="Q62350" s="92" t="s">
        <v>50</v>
      </c>
      <c r="BF62350" s="101" t="s">
        <v>58</v>
      </c>
      <c r="BK62350" s="98" t="s">
        <v>70</v>
      </c>
    </row>
    <row r="62351" spans="17:63" ht="29.25" customHeight="1" x14ac:dyDescent="0.2">
      <c r="Q62351" s="92" t="s">
        <v>50</v>
      </c>
      <c r="BF62351" s="101" t="s">
        <v>58</v>
      </c>
      <c r="BK62351" s="98" t="s">
        <v>70</v>
      </c>
    </row>
    <row r="62352" spans="17:63" ht="29.25" customHeight="1" x14ac:dyDescent="0.2">
      <c r="Q62352" s="92" t="s">
        <v>50</v>
      </c>
      <c r="BF62352" s="101" t="s">
        <v>58</v>
      </c>
      <c r="BK62352" s="98" t="s">
        <v>70</v>
      </c>
    </row>
    <row r="62353" spans="17:63" ht="29.25" customHeight="1" x14ac:dyDescent="0.2">
      <c r="Q62353" s="92" t="s">
        <v>50</v>
      </c>
      <c r="BF62353" s="101" t="s">
        <v>58</v>
      </c>
      <c r="BK62353" s="98" t="s">
        <v>70</v>
      </c>
    </row>
    <row r="62354" spans="17:63" ht="29.25" customHeight="1" x14ac:dyDescent="0.2">
      <c r="Q62354" s="92" t="s">
        <v>50</v>
      </c>
      <c r="BF62354" s="101" t="s">
        <v>58</v>
      </c>
      <c r="BK62354" s="98" t="s">
        <v>70</v>
      </c>
    </row>
    <row r="62355" spans="17:63" ht="29.25" customHeight="1" x14ac:dyDescent="0.2">
      <c r="Q62355" s="92" t="s">
        <v>50</v>
      </c>
      <c r="BF62355" s="101" t="s">
        <v>58</v>
      </c>
      <c r="BK62355" s="98" t="s">
        <v>70</v>
      </c>
    </row>
    <row r="62356" spans="17:63" ht="29.25" customHeight="1" x14ac:dyDescent="0.2">
      <c r="Q62356" s="92" t="s">
        <v>50</v>
      </c>
      <c r="BF62356" s="101" t="s">
        <v>58</v>
      </c>
      <c r="BK62356" s="98" t="s">
        <v>70</v>
      </c>
    </row>
    <row r="62357" spans="17:63" ht="29.25" customHeight="1" x14ac:dyDescent="0.2">
      <c r="Q62357" s="92" t="s">
        <v>50</v>
      </c>
      <c r="BF62357" s="101" t="s">
        <v>58</v>
      </c>
      <c r="BK62357" s="98" t="s">
        <v>70</v>
      </c>
    </row>
    <row r="62358" spans="17:63" ht="29.25" customHeight="1" x14ac:dyDescent="0.2">
      <c r="Q62358" s="92" t="s">
        <v>50</v>
      </c>
      <c r="BF62358" s="101" t="s">
        <v>58</v>
      </c>
      <c r="BK62358" s="98" t="s">
        <v>70</v>
      </c>
    </row>
    <row r="62359" spans="17:63" ht="29.25" customHeight="1" x14ac:dyDescent="0.2">
      <c r="Q62359" s="92" t="s">
        <v>50</v>
      </c>
      <c r="BF62359" s="101" t="s">
        <v>58</v>
      </c>
      <c r="BK62359" s="98" t="s">
        <v>70</v>
      </c>
    </row>
    <row r="62360" spans="17:63" ht="29.25" customHeight="1" x14ac:dyDescent="0.2">
      <c r="Q62360" s="92" t="s">
        <v>50</v>
      </c>
      <c r="BF62360" s="101" t="s">
        <v>58</v>
      </c>
      <c r="BK62360" s="98" t="s">
        <v>70</v>
      </c>
    </row>
    <row r="62361" spans="17:63" ht="29.25" customHeight="1" x14ac:dyDescent="0.2">
      <c r="Q62361" s="92" t="s">
        <v>50</v>
      </c>
      <c r="BF62361" s="101" t="s">
        <v>58</v>
      </c>
      <c r="BK62361" s="98" t="s">
        <v>70</v>
      </c>
    </row>
    <row r="62362" spans="17:63" ht="29.25" customHeight="1" x14ac:dyDescent="0.2">
      <c r="Q62362" s="92" t="s">
        <v>50</v>
      </c>
      <c r="BF62362" s="101" t="s">
        <v>58</v>
      </c>
      <c r="BK62362" s="98" t="s">
        <v>70</v>
      </c>
    </row>
    <row r="62363" spans="17:63" ht="29.25" customHeight="1" x14ac:dyDescent="0.2">
      <c r="Q62363" s="92" t="s">
        <v>50</v>
      </c>
      <c r="BF62363" s="101" t="s">
        <v>58</v>
      </c>
      <c r="BK62363" s="98" t="s">
        <v>70</v>
      </c>
    </row>
    <row r="62364" spans="17:63" ht="29.25" customHeight="1" x14ac:dyDescent="0.2">
      <c r="Q62364" s="92" t="s">
        <v>50</v>
      </c>
      <c r="BF62364" s="101" t="s">
        <v>58</v>
      </c>
      <c r="BK62364" s="98" t="s">
        <v>70</v>
      </c>
    </row>
    <row r="62365" spans="17:63" ht="29.25" customHeight="1" x14ac:dyDescent="0.2">
      <c r="Q62365" s="92" t="s">
        <v>50</v>
      </c>
      <c r="BF62365" s="101" t="s">
        <v>58</v>
      </c>
      <c r="BK62365" s="98" t="s">
        <v>70</v>
      </c>
    </row>
    <row r="62366" spans="17:63" ht="29.25" customHeight="1" x14ac:dyDescent="0.2">
      <c r="Q62366" s="92" t="s">
        <v>50</v>
      </c>
      <c r="BF62366" s="101" t="s">
        <v>58</v>
      </c>
      <c r="BK62366" s="98" t="s">
        <v>70</v>
      </c>
    </row>
    <row r="62367" spans="17:63" ht="29.25" customHeight="1" x14ac:dyDescent="0.2">
      <c r="Q62367" s="92" t="s">
        <v>50</v>
      </c>
      <c r="BF62367" s="101" t="s">
        <v>58</v>
      </c>
      <c r="BK62367" s="98" t="s">
        <v>70</v>
      </c>
    </row>
    <row r="62368" spans="17:63" ht="29.25" customHeight="1" x14ac:dyDescent="0.2">
      <c r="Q62368" s="92" t="s">
        <v>50</v>
      </c>
      <c r="BF62368" s="101" t="s">
        <v>58</v>
      </c>
      <c r="BK62368" s="98" t="s">
        <v>70</v>
      </c>
    </row>
    <row r="62369" spans="17:63" ht="29.25" customHeight="1" x14ac:dyDescent="0.2">
      <c r="Q62369" s="92" t="s">
        <v>50</v>
      </c>
      <c r="BF62369" s="101" t="s">
        <v>58</v>
      </c>
      <c r="BK62369" s="98" t="s">
        <v>70</v>
      </c>
    </row>
    <row r="62370" spans="17:63" ht="29.25" customHeight="1" x14ac:dyDescent="0.2">
      <c r="Q62370" s="92" t="s">
        <v>50</v>
      </c>
      <c r="BF62370" s="101" t="s">
        <v>58</v>
      </c>
      <c r="BK62370" s="98" t="s">
        <v>70</v>
      </c>
    </row>
    <row r="62371" spans="17:63" ht="29.25" customHeight="1" x14ac:dyDescent="0.2">
      <c r="Q62371" s="92" t="s">
        <v>50</v>
      </c>
      <c r="BF62371" s="101" t="s">
        <v>58</v>
      </c>
      <c r="BK62371" s="98" t="s">
        <v>70</v>
      </c>
    </row>
    <row r="62372" spans="17:63" ht="29.25" customHeight="1" x14ac:dyDescent="0.2">
      <c r="Q62372" s="92" t="s">
        <v>50</v>
      </c>
      <c r="BF62372" s="101" t="s">
        <v>58</v>
      </c>
      <c r="BK62372" s="98" t="s">
        <v>70</v>
      </c>
    </row>
    <row r="62373" spans="17:63" ht="29.25" customHeight="1" x14ac:dyDescent="0.2">
      <c r="Q62373" s="92" t="s">
        <v>50</v>
      </c>
      <c r="BF62373" s="101" t="s">
        <v>58</v>
      </c>
      <c r="BK62373" s="98" t="s">
        <v>70</v>
      </c>
    </row>
    <row r="62374" spans="17:63" ht="29.25" customHeight="1" x14ac:dyDescent="0.2">
      <c r="Q62374" s="92" t="s">
        <v>50</v>
      </c>
      <c r="BF62374" s="101" t="s">
        <v>58</v>
      </c>
      <c r="BK62374" s="98" t="s">
        <v>70</v>
      </c>
    </row>
    <row r="62375" spans="17:63" ht="29.25" customHeight="1" x14ac:dyDescent="0.2">
      <c r="Q62375" s="92" t="s">
        <v>50</v>
      </c>
      <c r="BF62375" s="101" t="s">
        <v>58</v>
      </c>
      <c r="BK62375" s="98" t="s">
        <v>70</v>
      </c>
    </row>
    <row r="62376" spans="17:63" ht="29.25" customHeight="1" x14ac:dyDescent="0.2">
      <c r="Q62376" s="92" t="s">
        <v>50</v>
      </c>
      <c r="BF62376" s="101" t="s">
        <v>58</v>
      </c>
      <c r="BK62376" s="98" t="s">
        <v>70</v>
      </c>
    </row>
    <row r="62377" spans="17:63" ht="29.25" customHeight="1" x14ac:dyDescent="0.2">
      <c r="Q62377" s="92" t="s">
        <v>50</v>
      </c>
      <c r="BF62377" s="101" t="s">
        <v>58</v>
      </c>
      <c r="BK62377" s="98" t="s">
        <v>70</v>
      </c>
    </row>
    <row r="62378" spans="17:63" ht="29.25" customHeight="1" x14ac:dyDescent="0.2">
      <c r="Q62378" s="92" t="s">
        <v>50</v>
      </c>
      <c r="BF62378" s="101" t="s">
        <v>58</v>
      </c>
      <c r="BK62378" s="98" t="s">
        <v>70</v>
      </c>
    </row>
    <row r="62379" spans="17:63" ht="29.25" customHeight="1" x14ac:dyDescent="0.2">
      <c r="Q62379" s="92" t="s">
        <v>50</v>
      </c>
      <c r="BF62379" s="101" t="s">
        <v>58</v>
      </c>
      <c r="BK62379" s="98" t="s">
        <v>70</v>
      </c>
    </row>
    <row r="62380" spans="17:63" ht="29.25" customHeight="1" x14ac:dyDescent="0.2">
      <c r="Q62380" s="92" t="s">
        <v>50</v>
      </c>
      <c r="BF62380" s="101" t="s">
        <v>58</v>
      </c>
      <c r="BK62380" s="98" t="s">
        <v>70</v>
      </c>
    </row>
    <row r="62381" spans="17:63" ht="29.25" customHeight="1" x14ac:dyDescent="0.2">
      <c r="Q62381" s="92" t="s">
        <v>50</v>
      </c>
      <c r="BF62381" s="101" t="s">
        <v>58</v>
      </c>
      <c r="BK62381" s="98" t="s">
        <v>70</v>
      </c>
    </row>
    <row r="62382" spans="17:63" ht="29.25" customHeight="1" x14ac:dyDescent="0.2">
      <c r="Q62382" s="92" t="s">
        <v>50</v>
      </c>
      <c r="BF62382" s="101" t="s">
        <v>58</v>
      </c>
      <c r="BK62382" s="98" t="s">
        <v>70</v>
      </c>
    </row>
    <row r="62383" spans="17:63" ht="29.25" customHeight="1" x14ac:dyDescent="0.2">
      <c r="Q62383" s="92" t="s">
        <v>50</v>
      </c>
      <c r="BF62383" s="101" t="s">
        <v>58</v>
      </c>
      <c r="BK62383" s="98" t="s">
        <v>70</v>
      </c>
    </row>
    <row r="62384" spans="17:63" ht="29.25" customHeight="1" x14ac:dyDescent="0.2">
      <c r="Q62384" s="92" t="s">
        <v>50</v>
      </c>
      <c r="BF62384" s="101" t="s">
        <v>58</v>
      </c>
      <c r="BK62384" s="98" t="s">
        <v>70</v>
      </c>
    </row>
    <row r="62385" spans="17:63" ht="29.25" customHeight="1" x14ac:dyDescent="0.2">
      <c r="Q62385" s="92" t="s">
        <v>50</v>
      </c>
      <c r="BF62385" s="101" t="s">
        <v>58</v>
      </c>
      <c r="BK62385" s="98" t="s">
        <v>70</v>
      </c>
    </row>
    <row r="62386" spans="17:63" ht="29.25" customHeight="1" x14ac:dyDescent="0.2">
      <c r="Q62386" s="92" t="s">
        <v>50</v>
      </c>
      <c r="BF62386" s="101" t="s">
        <v>58</v>
      </c>
      <c r="BK62386" s="98" t="s">
        <v>70</v>
      </c>
    </row>
    <row r="62387" spans="17:63" ht="29.25" customHeight="1" x14ac:dyDescent="0.2">
      <c r="Q62387" s="92" t="s">
        <v>50</v>
      </c>
      <c r="BF62387" s="101" t="s">
        <v>58</v>
      </c>
      <c r="BK62387" s="98" t="s">
        <v>70</v>
      </c>
    </row>
    <row r="62388" spans="17:63" ht="29.25" customHeight="1" x14ac:dyDescent="0.2">
      <c r="Q62388" s="92" t="s">
        <v>50</v>
      </c>
      <c r="BF62388" s="101" t="s">
        <v>58</v>
      </c>
      <c r="BK62388" s="98" t="s">
        <v>70</v>
      </c>
    </row>
    <row r="62389" spans="17:63" ht="29.25" customHeight="1" x14ac:dyDescent="0.2">
      <c r="Q62389" s="92" t="s">
        <v>50</v>
      </c>
      <c r="BF62389" s="101" t="s">
        <v>58</v>
      </c>
      <c r="BK62389" s="98" t="s">
        <v>70</v>
      </c>
    </row>
    <row r="62390" spans="17:63" ht="29.25" customHeight="1" x14ac:dyDescent="0.2">
      <c r="Q62390" s="92" t="s">
        <v>50</v>
      </c>
      <c r="BF62390" s="101" t="s">
        <v>58</v>
      </c>
      <c r="BK62390" s="98" t="s">
        <v>70</v>
      </c>
    </row>
    <row r="62391" spans="17:63" ht="29.25" customHeight="1" x14ac:dyDescent="0.2">
      <c r="Q62391" s="92" t="s">
        <v>50</v>
      </c>
      <c r="BF62391" s="101" t="s">
        <v>58</v>
      </c>
      <c r="BK62391" s="98" t="s">
        <v>70</v>
      </c>
    </row>
    <row r="62392" spans="17:63" ht="29.25" customHeight="1" x14ac:dyDescent="0.2">
      <c r="Q62392" s="92" t="s">
        <v>50</v>
      </c>
      <c r="BF62392" s="101" t="s">
        <v>58</v>
      </c>
      <c r="BK62392" s="98" t="s">
        <v>70</v>
      </c>
    </row>
    <row r="62393" spans="17:63" ht="29.25" customHeight="1" x14ac:dyDescent="0.2">
      <c r="Q62393" s="92" t="s">
        <v>50</v>
      </c>
      <c r="BF62393" s="101" t="s">
        <v>58</v>
      </c>
      <c r="BK62393" s="98" t="s">
        <v>70</v>
      </c>
    </row>
    <row r="62394" spans="17:63" ht="29.25" customHeight="1" x14ac:dyDescent="0.2">
      <c r="Q62394" s="92" t="s">
        <v>50</v>
      </c>
      <c r="BF62394" s="101" t="s">
        <v>58</v>
      </c>
      <c r="BK62394" s="98" t="s">
        <v>70</v>
      </c>
    </row>
    <row r="62395" spans="17:63" ht="29.25" customHeight="1" x14ac:dyDescent="0.2">
      <c r="Q62395" s="92" t="s">
        <v>50</v>
      </c>
      <c r="BF62395" s="101" t="s">
        <v>58</v>
      </c>
      <c r="BK62395" s="98" t="s">
        <v>70</v>
      </c>
    </row>
    <row r="62396" spans="17:63" ht="29.25" customHeight="1" x14ac:dyDescent="0.2">
      <c r="Q62396" s="92" t="s">
        <v>50</v>
      </c>
      <c r="BF62396" s="101" t="s">
        <v>58</v>
      </c>
      <c r="BK62396" s="98" t="s">
        <v>70</v>
      </c>
    </row>
    <row r="62397" spans="17:63" ht="29.25" customHeight="1" x14ac:dyDescent="0.2">
      <c r="Q62397" s="92" t="s">
        <v>50</v>
      </c>
      <c r="BF62397" s="101" t="s">
        <v>58</v>
      </c>
      <c r="BK62397" s="98" t="s">
        <v>70</v>
      </c>
    </row>
    <row r="62398" spans="17:63" ht="29.25" customHeight="1" x14ac:dyDescent="0.2">
      <c r="Q62398" s="92" t="s">
        <v>50</v>
      </c>
      <c r="BF62398" s="101" t="s">
        <v>58</v>
      </c>
      <c r="BK62398" s="98" t="s">
        <v>70</v>
      </c>
    </row>
    <row r="62399" spans="17:63" ht="29.25" customHeight="1" x14ac:dyDescent="0.2">
      <c r="Q62399" s="92" t="s">
        <v>50</v>
      </c>
      <c r="BF62399" s="101" t="s">
        <v>58</v>
      </c>
      <c r="BK62399" s="98" t="s">
        <v>70</v>
      </c>
    </row>
    <row r="62400" spans="17:63" ht="29.25" customHeight="1" x14ac:dyDescent="0.2">
      <c r="Q62400" s="92" t="s">
        <v>50</v>
      </c>
      <c r="BF62400" s="101" t="s">
        <v>58</v>
      </c>
      <c r="BK62400" s="98" t="s">
        <v>70</v>
      </c>
    </row>
    <row r="62401" spans="17:63" ht="29.25" customHeight="1" x14ac:dyDescent="0.2">
      <c r="Q62401" s="92" t="s">
        <v>50</v>
      </c>
      <c r="BF62401" s="101" t="s">
        <v>58</v>
      </c>
      <c r="BK62401" s="98" t="s">
        <v>70</v>
      </c>
    </row>
    <row r="62402" spans="17:63" ht="29.25" customHeight="1" x14ac:dyDescent="0.2">
      <c r="Q62402" s="92" t="s">
        <v>50</v>
      </c>
      <c r="BF62402" s="101" t="s">
        <v>58</v>
      </c>
      <c r="BK62402" s="98" t="s">
        <v>70</v>
      </c>
    </row>
    <row r="62403" spans="17:63" ht="29.25" customHeight="1" x14ac:dyDescent="0.2">
      <c r="Q62403" s="92" t="s">
        <v>50</v>
      </c>
      <c r="BF62403" s="101" t="s">
        <v>58</v>
      </c>
      <c r="BK62403" s="98" t="s">
        <v>70</v>
      </c>
    </row>
    <row r="62404" spans="17:63" ht="29.25" customHeight="1" x14ac:dyDescent="0.2">
      <c r="Q62404" s="92" t="s">
        <v>50</v>
      </c>
      <c r="BF62404" s="101" t="s">
        <v>58</v>
      </c>
      <c r="BK62404" s="98" t="s">
        <v>70</v>
      </c>
    </row>
    <row r="62405" spans="17:63" ht="29.25" customHeight="1" x14ac:dyDescent="0.2">
      <c r="Q62405" s="92" t="s">
        <v>50</v>
      </c>
      <c r="BF62405" s="101" t="s">
        <v>58</v>
      </c>
      <c r="BK62405" s="98" t="s">
        <v>70</v>
      </c>
    </row>
    <row r="62406" spans="17:63" ht="29.25" customHeight="1" x14ac:dyDescent="0.2">
      <c r="Q62406" s="92" t="s">
        <v>50</v>
      </c>
      <c r="BF62406" s="101" t="s">
        <v>58</v>
      </c>
      <c r="BK62406" s="98" t="s">
        <v>70</v>
      </c>
    </row>
    <row r="62407" spans="17:63" ht="29.25" customHeight="1" x14ac:dyDescent="0.2">
      <c r="Q62407" s="92" t="s">
        <v>50</v>
      </c>
      <c r="BF62407" s="101" t="s">
        <v>58</v>
      </c>
      <c r="BK62407" s="98" t="s">
        <v>70</v>
      </c>
    </row>
    <row r="62408" spans="17:63" ht="29.25" customHeight="1" x14ac:dyDescent="0.2">
      <c r="Q62408" s="92" t="s">
        <v>50</v>
      </c>
      <c r="BF62408" s="101" t="s">
        <v>58</v>
      </c>
      <c r="BK62408" s="98" t="s">
        <v>70</v>
      </c>
    </row>
    <row r="62409" spans="17:63" ht="29.25" customHeight="1" x14ac:dyDescent="0.2">
      <c r="Q62409" s="92" t="s">
        <v>50</v>
      </c>
      <c r="BF62409" s="101" t="s">
        <v>58</v>
      </c>
      <c r="BK62409" s="98" t="s">
        <v>70</v>
      </c>
    </row>
    <row r="62410" spans="17:63" ht="29.25" customHeight="1" x14ac:dyDescent="0.2">
      <c r="Q62410" s="92" t="s">
        <v>50</v>
      </c>
      <c r="BF62410" s="101" t="s">
        <v>58</v>
      </c>
      <c r="BK62410" s="98" t="s">
        <v>70</v>
      </c>
    </row>
    <row r="62411" spans="17:63" ht="29.25" customHeight="1" x14ac:dyDescent="0.2">
      <c r="Q62411" s="92" t="s">
        <v>50</v>
      </c>
      <c r="BF62411" s="101" t="s">
        <v>58</v>
      </c>
      <c r="BK62411" s="98" t="s">
        <v>70</v>
      </c>
    </row>
    <row r="62412" spans="17:63" ht="29.25" customHeight="1" x14ac:dyDescent="0.2">
      <c r="Q62412" s="92" t="s">
        <v>50</v>
      </c>
      <c r="BF62412" s="101" t="s">
        <v>58</v>
      </c>
      <c r="BK62412" s="98" t="s">
        <v>70</v>
      </c>
    </row>
    <row r="62413" spans="17:63" ht="29.25" customHeight="1" x14ac:dyDescent="0.2">
      <c r="Q62413" s="92" t="s">
        <v>50</v>
      </c>
      <c r="BF62413" s="101" t="s">
        <v>58</v>
      </c>
      <c r="BK62413" s="98" t="s">
        <v>70</v>
      </c>
    </row>
    <row r="62414" spans="17:63" ht="29.25" customHeight="1" x14ac:dyDescent="0.2">
      <c r="Q62414" s="92" t="s">
        <v>50</v>
      </c>
      <c r="BF62414" s="101" t="s">
        <v>58</v>
      </c>
      <c r="BK62414" s="98" t="s">
        <v>70</v>
      </c>
    </row>
    <row r="62415" spans="17:63" ht="29.25" customHeight="1" x14ac:dyDescent="0.2">
      <c r="Q62415" s="92" t="s">
        <v>50</v>
      </c>
      <c r="BF62415" s="101" t="s">
        <v>58</v>
      </c>
      <c r="BK62415" s="98" t="s">
        <v>70</v>
      </c>
    </row>
    <row r="62416" spans="17:63" ht="29.25" customHeight="1" x14ac:dyDescent="0.2">
      <c r="Q62416" s="92" t="s">
        <v>50</v>
      </c>
      <c r="BF62416" s="101" t="s">
        <v>58</v>
      </c>
      <c r="BK62416" s="98" t="s">
        <v>70</v>
      </c>
    </row>
    <row r="62417" spans="17:63" ht="29.25" customHeight="1" x14ac:dyDescent="0.2">
      <c r="Q62417" s="92" t="s">
        <v>50</v>
      </c>
      <c r="BF62417" s="101" t="s">
        <v>58</v>
      </c>
      <c r="BK62417" s="98" t="s">
        <v>70</v>
      </c>
    </row>
    <row r="62418" spans="17:63" ht="29.25" customHeight="1" x14ac:dyDescent="0.2">
      <c r="Q62418" s="92" t="s">
        <v>50</v>
      </c>
      <c r="BF62418" s="101" t="s">
        <v>58</v>
      </c>
      <c r="BK62418" s="98" t="s">
        <v>70</v>
      </c>
    </row>
    <row r="62419" spans="17:63" ht="29.25" customHeight="1" x14ac:dyDescent="0.2">
      <c r="Q62419" s="92" t="s">
        <v>50</v>
      </c>
      <c r="BF62419" s="101" t="s">
        <v>58</v>
      </c>
      <c r="BK62419" s="98" t="s">
        <v>70</v>
      </c>
    </row>
    <row r="62420" spans="17:63" ht="29.25" customHeight="1" x14ac:dyDescent="0.2">
      <c r="Q62420" s="92" t="s">
        <v>50</v>
      </c>
      <c r="BF62420" s="101" t="s">
        <v>58</v>
      </c>
      <c r="BK62420" s="98" t="s">
        <v>70</v>
      </c>
    </row>
    <row r="62421" spans="17:63" ht="29.25" customHeight="1" x14ac:dyDescent="0.2">
      <c r="Q62421" s="92" t="s">
        <v>50</v>
      </c>
      <c r="BF62421" s="101" t="s">
        <v>58</v>
      </c>
      <c r="BK62421" s="98" t="s">
        <v>70</v>
      </c>
    </row>
    <row r="62422" spans="17:63" ht="29.25" customHeight="1" x14ac:dyDescent="0.2">
      <c r="Q62422" s="92" t="s">
        <v>50</v>
      </c>
      <c r="BF62422" s="101" t="s">
        <v>58</v>
      </c>
      <c r="BK62422" s="98" t="s">
        <v>70</v>
      </c>
    </row>
    <row r="62423" spans="17:63" ht="29.25" customHeight="1" x14ac:dyDescent="0.2">
      <c r="Q62423" s="92" t="s">
        <v>50</v>
      </c>
      <c r="BF62423" s="101" t="s">
        <v>58</v>
      </c>
      <c r="BK62423" s="98" t="s">
        <v>70</v>
      </c>
    </row>
    <row r="62424" spans="17:63" ht="29.25" customHeight="1" x14ac:dyDescent="0.2">
      <c r="Q62424" s="92" t="s">
        <v>50</v>
      </c>
      <c r="BF62424" s="101" t="s">
        <v>58</v>
      </c>
      <c r="BK62424" s="98" t="s">
        <v>70</v>
      </c>
    </row>
    <row r="62425" spans="17:63" ht="29.25" customHeight="1" x14ac:dyDescent="0.2">
      <c r="Q62425" s="92" t="s">
        <v>50</v>
      </c>
      <c r="BF62425" s="101" t="s">
        <v>58</v>
      </c>
      <c r="BK62425" s="98" t="s">
        <v>70</v>
      </c>
    </row>
    <row r="62426" spans="17:63" ht="29.25" customHeight="1" x14ac:dyDescent="0.2">
      <c r="Q62426" s="92" t="s">
        <v>50</v>
      </c>
      <c r="BF62426" s="101" t="s">
        <v>58</v>
      </c>
      <c r="BK62426" s="98" t="s">
        <v>70</v>
      </c>
    </row>
    <row r="62427" spans="17:63" ht="29.25" customHeight="1" x14ac:dyDescent="0.2">
      <c r="Q62427" s="92" t="s">
        <v>50</v>
      </c>
      <c r="BF62427" s="101" t="s">
        <v>58</v>
      </c>
      <c r="BK62427" s="98" t="s">
        <v>70</v>
      </c>
    </row>
    <row r="62428" spans="17:63" ht="29.25" customHeight="1" x14ac:dyDescent="0.2">
      <c r="Q62428" s="92" t="s">
        <v>50</v>
      </c>
      <c r="BF62428" s="101" t="s">
        <v>58</v>
      </c>
      <c r="BK62428" s="98" t="s">
        <v>70</v>
      </c>
    </row>
    <row r="62429" spans="17:63" ht="29.25" customHeight="1" x14ac:dyDescent="0.2">
      <c r="Q62429" s="92" t="s">
        <v>50</v>
      </c>
      <c r="BF62429" s="101" t="s">
        <v>58</v>
      </c>
      <c r="BK62429" s="98" t="s">
        <v>70</v>
      </c>
    </row>
    <row r="62430" spans="17:63" ht="29.25" customHeight="1" x14ac:dyDescent="0.2">
      <c r="Q62430" s="92" t="s">
        <v>50</v>
      </c>
      <c r="BF62430" s="101" t="s">
        <v>58</v>
      </c>
      <c r="BK62430" s="98" t="s">
        <v>70</v>
      </c>
    </row>
    <row r="62431" spans="17:63" ht="29.25" customHeight="1" x14ac:dyDescent="0.2">
      <c r="Q62431" s="92" t="s">
        <v>50</v>
      </c>
      <c r="BF62431" s="101" t="s">
        <v>58</v>
      </c>
      <c r="BK62431" s="98" t="s">
        <v>70</v>
      </c>
    </row>
    <row r="62432" spans="17:63" ht="29.25" customHeight="1" x14ac:dyDescent="0.2">
      <c r="Q62432" s="92" t="s">
        <v>50</v>
      </c>
      <c r="BF62432" s="101" t="s">
        <v>58</v>
      </c>
      <c r="BK62432" s="98" t="s">
        <v>70</v>
      </c>
    </row>
    <row r="62433" spans="17:63" ht="29.25" customHeight="1" x14ac:dyDescent="0.2">
      <c r="Q62433" s="92" t="s">
        <v>50</v>
      </c>
      <c r="BF62433" s="101" t="s">
        <v>58</v>
      </c>
      <c r="BK62433" s="98" t="s">
        <v>70</v>
      </c>
    </row>
    <row r="62434" spans="17:63" ht="29.25" customHeight="1" x14ac:dyDescent="0.2">
      <c r="Q62434" s="92" t="s">
        <v>50</v>
      </c>
      <c r="BF62434" s="101" t="s">
        <v>58</v>
      </c>
      <c r="BK62434" s="98" t="s">
        <v>70</v>
      </c>
    </row>
    <row r="62435" spans="17:63" ht="29.25" customHeight="1" x14ac:dyDescent="0.2">
      <c r="Q62435" s="92" t="s">
        <v>50</v>
      </c>
      <c r="BF62435" s="101" t="s">
        <v>58</v>
      </c>
      <c r="BK62435" s="98" t="s">
        <v>70</v>
      </c>
    </row>
    <row r="62436" spans="17:63" ht="29.25" customHeight="1" x14ac:dyDescent="0.2">
      <c r="Q62436" s="92" t="s">
        <v>50</v>
      </c>
      <c r="BF62436" s="101" t="s">
        <v>58</v>
      </c>
      <c r="BK62436" s="98" t="s">
        <v>70</v>
      </c>
    </row>
    <row r="62437" spans="17:63" ht="29.25" customHeight="1" x14ac:dyDescent="0.2">
      <c r="Q62437" s="92" t="s">
        <v>50</v>
      </c>
      <c r="BF62437" s="101" t="s">
        <v>58</v>
      </c>
      <c r="BK62437" s="98" t="s">
        <v>70</v>
      </c>
    </row>
    <row r="62438" spans="17:63" ht="29.25" customHeight="1" x14ac:dyDescent="0.2">
      <c r="Q62438" s="92" t="s">
        <v>50</v>
      </c>
      <c r="BF62438" s="101" t="s">
        <v>58</v>
      </c>
      <c r="BK62438" s="98" t="s">
        <v>70</v>
      </c>
    </row>
    <row r="62439" spans="17:63" ht="29.25" customHeight="1" x14ac:dyDescent="0.2">
      <c r="Q62439" s="92" t="s">
        <v>50</v>
      </c>
      <c r="BF62439" s="101" t="s">
        <v>58</v>
      </c>
      <c r="BK62439" s="98" t="s">
        <v>70</v>
      </c>
    </row>
    <row r="62440" spans="17:63" ht="29.25" customHeight="1" x14ac:dyDescent="0.2">
      <c r="Q62440" s="92" t="s">
        <v>50</v>
      </c>
      <c r="BF62440" s="101" t="s">
        <v>58</v>
      </c>
      <c r="BK62440" s="98" t="s">
        <v>70</v>
      </c>
    </row>
    <row r="62441" spans="17:63" ht="29.25" customHeight="1" x14ac:dyDescent="0.2">
      <c r="Q62441" s="92" t="s">
        <v>50</v>
      </c>
      <c r="BF62441" s="101" t="s">
        <v>58</v>
      </c>
      <c r="BK62441" s="98" t="s">
        <v>70</v>
      </c>
    </row>
    <row r="62442" spans="17:63" ht="29.25" customHeight="1" x14ac:dyDescent="0.2">
      <c r="Q62442" s="92" t="s">
        <v>50</v>
      </c>
      <c r="BF62442" s="101" t="s">
        <v>58</v>
      </c>
      <c r="BK62442" s="98" t="s">
        <v>70</v>
      </c>
    </row>
    <row r="62443" spans="17:63" ht="29.25" customHeight="1" x14ac:dyDescent="0.2">
      <c r="Q62443" s="92" t="s">
        <v>50</v>
      </c>
      <c r="BF62443" s="101" t="s">
        <v>58</v>
      </c>
      <c r="BK62443" s="98" t="s">
        <v>70</v>
      </c>
    </row>
    <row r="62444" spans="17:63" ht="29.25" customHeight="1" x14ac:dyDescent="0.2">
      <c r="Q62444" s="92" t="s">
        <v>50</v>
      </c>
      <c r="BF62444" s="101" t="s">
        <v>58</v>
      </c>
      <c r="BK62444" s="98" t="s">
        <v>70</v>
      </c>
    </row>
    <row r="62445" spans="17:63" ht="29.25" customHeight="1" x14ac:dyDescent="0.2">
      <c r="Q62445" s="92" t="s">
        <v>50</v>
      </c>
      <c r="BF62445" s="101" t="s">
        <v>58</v>
      </c>
      <c r="BK62445" s="98" t="s">
        <v>70</v>
      </c>
    </row>
    <row r="62446" spans="17:63" ht="29.25" customHeight="1" x14ac:dyDescent="0.2">
      <c r="Q62446" s="92" t="s">
        <v>50</v>
      </c>
      <c r="BF62446" s="101" t="s">
        <v>58</v>
      </c>
      <c r="BK62446" s="98" t="s">
        <v>70</v>
      </c>
    </row>
    <row r="62447" spans="17:63" ht="29.25" customHeight="1" x14ac:dyDescent="0.2">
      <c r="Q62447" s="92" t="s">
        <v>50</v>
      </c>
      <c r="BF62447" s="101" t="s">
        <v>58</v>
      </c>
      <c r="BK62447" s="98" t="s">
        <v>70</v>
      </c>
    </row>
    <row r="62448" spans="17:63" ht="29.25" customHeight="1" x14ac:dyDescent="0.2">
      <c r="Q62448" s="92" t="s">
        <v>50</v>
      </c>
      <c r="BF62448" s="101" t="s">
        <v>58</v>
      </c>
      <c r="BK62448" s="98" t="s">
        <v>70</v>
      </c>
    </row>
    <row r="62449" spans="17:63" ht="29.25" customHeight="1" x14ac:dyDescent="0.2">
      <c r="Q62449" s="92" t="s">
        <v>50</v>
      </c>
      <c r="BF62449" s="101" t="s">
        <v>58</v>
      </c>
      <c r="BK62449" s="98" t="s">
        <v>70</v>
      </c>
    </row>
    <row r="62450" spans="17:63" ht="29.25" customHeight="1" x14ac:dyDescent="0.2">
      <c r="Q62450" s="92" t="s">
        <v>50</v>
      </c>
      <c r="BF62450" s="101" t="s">
        <v>58</v>
      </c>
      <c r="BK62450" s="98" t="s">
        <v>70</v>
      </c>
    </row>
    <row r="62451" spans="17:63" ht="29.25" customHeight="1" x14ac:dyDescent="0.2">
      <c r="Q62451" s="92" t="s">
        <v>50</v>
      </c>
      <c r="BF62451" s="101" t="s">
        <v>58</v>
      </c>
      <c r="BK62451" s="98" t="s">
        <v>70</v>
      </c>
    </row>
    <row r="62452" spans="17:63" ht="29.25" customHeight="1" x14ac:dyDescent="0.2">
      <c r="Q62452" s="92" t="s">
        <v>50</v>
      </c>
      <c r="BF62452" s="101" t="s">
        <v>58</v>
      </c>
      <c r="BK62452" s="98" t="s">
        <v>70</v>
      </c>
    </row>
    <row r="62453" spans="17:63" ht="29.25" customHeight="1" x14ac:dyDescent="0.2">
      <c r="Q62453" s="92" t="s">
        <v>50</v>
      </c>
      <c r="BF62453" s="101" t="s">
        <v>58</v>
      </c>
      <c r="BK62453" s="98" t="s">
        <v>70</v>
      </c>
    </row>
    <row r="62454" spans="17:63" ht="29.25" customHeight="1" x14ac:dyDescent="0.2">
      <c r="Q62454" s="92" t="s">
        <v>50</v>
      </c>
      <c r="BF62454" s="101" t="s">
        <v>58</v>
      </c>
      <c r="BK62454" s="98" t="s">
        <v>70</v>
      </c>
    </row>
    <row r="62455" spans="17:63" ht="29.25" customHeight="1" x14ac:dyDescent="0.2">
      <c r="Q62455" s="92" t="s">
        <v>50</v>
      </c>
      <c r="BF62455" s="101" t="s">
        <v>58</v>
      </c>
      <c r="BK62455" s="98" t="s">
        <v>70</v>
      </c>
    </row>
    <row r="62456" spans="17:63" ht="29.25" customHeight="1" x14ac:dyDescent="0.2">
      <c r="Q62456" s="92" t="s">
        <v>50</v>
      </c>
      <c r="BF62456" s="101" t="s">
        <v>58</v>
      </c>
      <c r="BK62456" s="98" t="s">
        <v>70</v>
      </c>
    </row>
    <row r="62457" spans="17:63" ht="29.25" customHeight="1" x14ac:dyDescent="0.2">
      <c r="Q62457" s="92" t="s">
        <v>50</v>
      </c>
      <c r="BF62457" s="101" t="s">
        <v>58</v>
      </c>
      <c r="BK62457" s="98" t="s">
        <v>70</v>
      </c>
    </row>
    <row r="62458" spans="17:63" ht="29.25" customHeight="1" x14ac:dyDescent="0.2">
      <c r="Q62458" s="92" t="s">
        <v>50</v>
      </c>
      <c r="BF62458" s="101" t="s">
        <v>58</v>
      </c>
      <c r="BK62458" s="98" t="s">
        <v>70</v>
      </c>
    </row>
    <row r="62459" spans="17:63" ht="29.25" customHeight="1" x14ac:dyDescent="0.2">
      <c r="Q62459" s="92" t="s">
        <v>50</v>
      </c>
      <c r="BF62459" s="101" t="s">
        <v>58</v>
      </c>
      <c r="BK62459" s="98" t="s">
        <v>70</v>
      </c>
    </row>
    <row r="62460" spans="17:63" ht="29.25" customHeight="1" x14ac:dyDescent="0.2">
      <c r="Q62460" s="92" t="s">
        <v>50</v>
      </c>
      <c r="BF62460" s="101" t="s">
        <v>58</v>
      </c>
      <c r="BK62460" s="98" t="s">
        <v>70</v>
      </c>
    </row>
    <row r="62461" spans="17:63" ht="29.25" customHeight="1" x14ac:dyDescent="0.2">
      <c r="Q62461" s="92" t="s">
        <v>50</v>
      </c>
      <c r="BF62461" s="101" t="s">
        <v>58</v>
      </c>
      <c r="BK62461" s="98" t="s">
        <v>70</v>
      </c>
    </row>
    <row r="62462" spans="17:63" ht="29.25" customHeight="1" x14ac:dyDescent="0.2">
      <c r="Q62462" s="92" t="s">
        <v>50</v>
      </c>
      <c r="BF62462" s="101" t="s">
        <v>58</v>
      </c>
      <c r="BK62462" s="98" t="s">
        <v>70</v>
      </c>
    </row>
    <row r="62463" spans="17:63" ht="29.25" customHeight="1" x14ac:dyDescent="0.2">
      <c r="Q62463" s="92" t="s">
        <v>50</v>
      </c>
      <c r="BF62463" s="101" t="s">
        <v>58</v>
      </c>
      <c r="BK62463" s="98" t="s">
        <v>70</v>
      </c>
    </row>
    <row r="62464" spans="17:63" ht="29.25" customHeight="1" x14ac:dyDescent="0.2">
      <c r="Q62464" s="92" t="s">
        <v>50</v>
      </c>
      <c r="BF62464" s="101" t="s">
        <v>58</v>
      </c>
      <c r="BK62464" s="98" t="s">
        <v>70</v>
      </c>
    </row>
    <row r="62465" spans="17:63" ht="29.25" customHeight="1" x14ac:dyDescent="0.2">
      <c r="Q62465" s="92" t="s">
        <v>50</v>
      </c>
      <c r="BF62465" s="101" t="s">
        <v>58</v>
      </c>
      <c r="BK62465" s="98" t="s">
        <v>70</v>
      </c>
    </row>
    <row r="62466" spans="17:63" ht="29.25" customHeight="1" x14ac:dyDescent="0.2">
      <c r="Q62466" s="92" t="s">
        <v>50</v>
      </c>
      <c r="BF62466" s="101" t="s">
        <v>58</v>
      </c>
      <c r="BK62466" s="98" t="s">
        <v>70</v>
      </c>
    </row>
    <row r="62467" spans="17:63" ht="29.25" customHeight="1" x14ac:dyDescent="0.2">
      <c r="Q62467" s="92" t="s">
        <v>50</v>
      </c>
      <c r="BF62467" s="101" t="s">
        <v>58</v>
      </c>
      <c r="BK62467" s="98" t="s">
        <v>70</v>
      </c>
    </row>
    <row r="62468" spans="17:63" ht="29.25" customHeight="1" x14ac:dyDescent="0.2">
      <c r="Q62468" s="92" t="s">
        <v>50</v>
      </c>
      <c r="BF62468" s="101" t="s">
        <v>58</v>
      </c>
      <c r="BK62468" s="98" t="s">
        <v>70</v>
      </c>
    </row>
    <row r="62469" spans="17:63" ht="29.25" customHeight="1" x14ac:dyDescent="0.2">
      <c r="Q62469" s="92" t="s">
        <v>50</v>
      </c>
      <c r="BF62469" s="101" t="s">
        <v>58</v>
      </c>
      <c r="BK62469" s="98" t="s">
        <v>70</v>
      </c>
    </row>
    <row r="62470" spans="17:63" ht="29.25" customHeight="1" x14ac:dyDescent="0.2">
      <c r="Q62470" s="92" t="s">
        <v>50</v>
      </c>
      <c r="BF62470" s="101" t="s">
        <v>58</v>
      </c>
      <c r="BK62470" s="98" t="s">
        <v>70</v>
      </c>
    </row>
    <row r="62471" spans="17:63" ht="29.25" customHeight="1" x14ac:dyDescent="0.2">
      <c r="Q62471" s="92" t="s">
        <v>50</v>
      </c>
      <c r="BF62471" s="101" t="s">
        <v>58</v>
      </c>
      <c r="BK62471" s="98" t="s">
        <v>70</v>
      </c>
    </row>
    <row r="62472" spans="17:63" ht="29.25" customHeight="1" x14ac:dyDescent="0.2">
      <c r="Q62472" s="92" t="s">
        <v>50</v>
      </c>
      <c r="BF62472" s="101" t="s">
        <v>58</v>
      </c>
      <c r="BK62472" s="98" t="s">
        <v>70</v>
      </c>
    </row>
    <row r="62473" spans="17:63" ht="29.25" customHeight="1" x14ac:dyDescent="0.2">
      <c r="Q62473" s="92" t="s">
        <v>50</v>
      </c>
      <c r="BF62473" s="101" t="s">
        <v>58</v>
      </c>
      <c r="BK62473" s="98" t="s">
        <v>70</v>
      </c>
    </row>
    <row r="62474" spans="17:63" ht="29.25" customHeight="1" x14ac:dyDescent="0.2">
      <c r="Q62474" s="92" t="s">
        <v>50</v>
      </c>
      <c r="BF62474" s="101" t="s">
        <v>58</v>
      </c>
      <c r="BK62474" s="98" t="s">
        <v>70</v>
      </c>
    </row>
    <row r="62475" spans="17:63" ht="29.25" customHeight="1" x14ac:dyDescent="0.2">
      <c r="Q62475" s="92" t="s">
        <v>50</v>
      </c>
      <c r="BF62475" s="101" t="s">
        <v>58</v>
      </c>
      <c r="BK62475" s="98" t="s">
        <v>70</v>
      </c>
    </row>
    <row r="62476" spans="17:63" ht="29.25" customHeight="1" x14ac:dyDescent="0.2">
      <c r="Q62476" s="92" t="s">
        <v>50</v>
      </c>
      <c r="BF62476" s="101" t="s">
        <v>58</v>
      </c>
      <c r="BK62476" s="98" t="s">
        <v>70</v>
      </c>
    </row>
    <row r="62477" spans="17:63" ht="29.25" customHeight="1" x14ac:dyDescent="0.2">
      <c r="Q62477" s="92" t="s">
        <v>50</v>
      </c>
      <c r="BF62477" s="101" t="s">
        <v>58</v>
      </c>
      <c r="BK62477" s="98" t="s">
        <v>70</v>
      </c>
    </row>
    <row r="62478" spans="17:63" ht="29.25" customHeight="1" x14ac:dyDescent="0.2">
      <c r="Q62478" s="92" t="s">
        <v>50</v>
      </c>
      <c r="BF62478" s="101" t="s">
        <v>58</v>
      </c>
      <c r="BK62478" s="98" t="s">
        <v>70</v>
      </c>
    </row>
    <row r="62479" spans="17:63" ht="29.25" customHeight="1" x14ac:dyDescent="0.2">
      <c r="Q62479" s="92" t="s">
        <v>50</v>
      </c>
      <c r="BF62479" s="101" t="s">
        <v>58</v>
      </c>
      <c r="BK62479" s="98" t="s">
        <v>70</v>
      </c>
    </row>
    <row r="62480" spans="17:63" ht="29.25" customHeight="1" x14ac:dyDescent="0.2">
      <c r="Q62480" s="92" t="s">
        <v>50</v>
      </c>
      <c r="BF62480" s="101" t="s">
        <v>58</v>
      </c>
      <c r="BK62480" s="98" t="s">
        <v>70</v>
      </c>
    </row>
    <row r="62481" spans="17:63" ht="29.25" customHeight="1" x14ac:dyDescent="0.2">
      <c r="Q62481" s="92" t="s">
        <v>50</v>
      </c>
      <c r="BF62481" s="101" t="s">
        <v>58</v>
      </c>
      <c r="BK62481" s="98" t="s">
        <v>70</v>
      </c>
    </row>
    <row r="62482" spans="17:63" ht="29.25" customHeight="1" x14ac:dyDescent="0.2">
      <c r="Q62482" s="92" t="s">
        <v>50</v>
      </c>
      <c r="BF62482" s="101" t="s">
        <v>58</v>
      </c>
      <c r="BK62482" s="98" t="s">
        <v>70</v>
      </c>
    </row>
    <row r="62483" spans="17:63" ht="29.25" customHeight="1" x14ac:dyDescent="0.2">
      <c r="Q62483" s="92" t="s">
        <v>50</v>
      </c>
      <c r="BF62483" s="101" t="s">
        <v>58</v>
      </c>
      <c r="BK62483" s="98" t="s">
        <v>70</v>
      </c>
    </row>
    <row r="62484" spans="17:63" ht="29.25" customHeight="1" x14ac:dyDescent="0.2">
      <c r="Q62484" s="92" t="s">
        <v>50</v>
      </c>
      <c r="BF62484" s="101" t="s">
        <v>58</v>
      </c>
      <c r="BK62484" s="98" t="s">
        <v>70</v>
      </c>
    </row>
    <row r="62485" spans="17:63" ht="29.25" customHeight="1" x14ac:dyDescent="0.2">
      <c r="Q62485" s="92" t="s">
        <v>50</v>
      </c>
      <c r="BF62485" s="101" t="s">
        <v>58</v>
      </c>
      <c r="BK62485" s="98" t="s">
        <v>70</v>
      </c>
    </row>
    <row r="62486" spans="17:63" ht="29.25" customHeight="1" x14ac:dyDescent="0.2">
      <c r="Q62486" s="92" t="s">
        <v>50</v>
      </c>
      <c r="BF62486" s="101" t="s">
        <v>58</v>
      </c>
      <c r="BK62486" s="98" t="s">
        <v>70</v>
      </c>
    </row>
    <row r="62487" spans="17:63" ht="29.25" customHeight="1" x14ac:dyDescent="0.2">
      <c r="Q62487" s="92" t="s">
        <v>50</v>
      </c>
      <c r="BF62487" s="101" t="s">
        <v>58</v>
      </c>
      <c r="BK62487" s="98" t="s">
        <v>70</v>
      </c>
    </row>
    <row r="62488" spans="17:63" ht="29.25" customHeight="1" x14ac:dyDescent="0.2">
      <c r="Q62488" s="92" t="s">
        <v>50</v>
      </c>
      <c r="BF62488" s="101" t="s">
        <v>58</v>
      </c>
      <c r="BK62488" s="98" t="s">
        <v>70</v>
      </c>
    </row>
    <row r="62489" spans="17:63" ht="29.25" customHeight="1" x14ac:dyDescent="0.2">
      <c r="Q62489" s="92" t="s">
        <v>50</v>
      </c>
      <c r="BF62489" s="101" t="s">
        <v>58</v>
      </c>
      <c r="BK62489" s="98" t="s">
        <v>70</v>
      </c>
    </row>
    <row r="62490" spans="17:63" ht="29.25" customHeight="1" x14ac:dyDescent="0.2">
      <c r="Q62490" s="92" t="s">
        <v>50</v>
      </c>
      <c r="BF62490" s="101" t="s">
        <v>58</v>
      </c>
      <c r="BK62490" s="98" t="s">
        <v>70</v>
      </c>
    </row>
    <row r="62491" spans="17:63" ht="29.25" customHeight="1" x14ac:dyDescent="0.2">
      <c r="Q62491" s="92" t="s">
        <v>50</v>
      </c>
      <c r="BF62491" s="101" t="s">
        <v>58</v>
      </c>
      <c r="BK62491" s="98" t="s">
        <v>70</v>
      </c>
    </row>
    <row r="62492" spans="17:63" ht="29.25" customHeight="1" x14ac:dyDescent="0.2">
      <c r="Q62492" s="92" t="s">
        <v>50</v>
      </c>
      <c r="BF62492" s="101" t="s">
        <v>58</v>
      </c>
      <c r="BK62492" s="98" t="s">
        <v>70</v>
      </c>
    </row>
    <row r="62493" spans="17:63" ht="29.25" customHeight="1" x14ac:dyDescent="0.2">
      <c r="Q62493" s="92" t="s">
        <v>50</v>
      </c>
      <c r="BF62493" s="101" t="s">
        <v>58</v>
      </c>
      <c r="BK62493" s="98" t="s">
        <v>70</v>
      </c>
    </row>
    <row r="62494" spans="17:63" ht="29.25" customHeight="1" x14ac:dyDescent="0.2">
      <c r="Q62494" s="92" t="s">
        <v>50</v>
      </c>
      <c r="BF62494" s="101" t="s">
        <v>58</v>
      </c>
      <c r="BK62494" s="98" t="s">
        <v>70</v>
      </c>
    </row>
    <row r="62495" spans="17:63" ht="29.25" customHeight="1" x14ac:dyDescent="0.2">
      <c r="Q62495" s="92" t="s">
        <v>50</v>
      </c>
      <c r="BF62495" s="101" t="s">
        <v>58</v>
      </c>
      <c r="BK62495" s="98" t="s">
        <v>70</v>
      </c>
    </row>
    <row r="62496" spans="17:63" ht="29.25" customHeight="1" x14ac:dyDescent="0.2">
      <c r="Q62496" s="92" t="s">
        <v>50</v>
      </c>
      <c r="BF62496" s="101" t="s">
        <v>58</v>
      </c>
      <c r="BK62496" s="98" t="s">
        <v>70</v>
      </c>
    </row>
    <row r="62497" spans="17:63" ht="29.25" customHeight="1" x14ac:dyDescent="0.2">
      <c r="Q62497" s="92" t="s">
        <v>50</v>
      </c>
      <c r="BF62497" s="101" t="s">
        <v>58</v>
      </c>
      <c r="BK62497" s="98" t="s">
        <v>70</v>
      </c>
    </row>
    <row r="62498" spans="17:63" ht="29.25" customHeight="1" x14ac:dyDescent="0.2">
      <c r="Q62498" s="92" t="s">
        <v>50</v>
      </c>
      <c r="BF62498" s="101" t="s">
        <v>58</v>
      </c>
      <c r="BK62498" s="98" t="s">
        <v>70</v>
      </c>
    </row>
    <row r="62499" spans="17:63" ht="29.25" customHeight="1" x14ac:dyDescent="0.2">
      <c r="Q62499" s="92" t="s">
        <v>50</v>
      </c>
      <c r="BF62499" s="101" t="s">
        <v>58</v>
      </c>
      <c r="BK62499" s="98" t="s">
        <v>70</v>
      </c>
    </row>
    <row r="62500" spans="17:63" ht="29.25" customHeight="1" x14ac:dyDescent="0.2">
      <c r="Q62500" s="92" t="s">
        <v>50</v>
      </c>
      <c r="BF62500" s="101" t="s">
        <v>58</v>
      </c>
      <c r="BK62500" s="98" t="s">
        <v>70</v>
      </c>
    </row>
    <row r="62501" spans="17:63" ht="29.25" customHeight="1" x14ac:dyDescent="0.2">
      <c r="Q62501" s="92" t="s">
        <v>50</v>
      </c>
      <c r="BF62501" s="101" t="s">
        <v>58</v>
      </c>
      <c r="BK62501" s="98" t="s">
        <v>70</v>
      </c>
    </row>
    <row r="62502" spans="17:63" ht="29.25" customHeight="1" x14ac:dyDescent="0.2">
      <c r="Q62502" s="92" t="s">
        <v>50</v>
      </c>
      <c r="BF62502" s="101" t="s">
        <v>58</v>
      </c>
      <c r="BK62502" s="98" t="s">
        <v>70</v>
      </c>
    </row>
    <row r="62503" spans="17:63" ht="29.25" customHeight="1" x14ac:dyDescent="0.2">
      <c r="Q62503" s="92" t="s">
        <v>50</v>
      </c>
      <c r="BF62503" s="101" t="s">
        <v>58</v>
      </c>
      <c r="BK62503" s="98" t="s">
        <v>70</v>
      </c>
    </row>
    <row r="62504" spans="17:63" ht="29.25" customHeight="1" x14ac:dyDescent="0.2">
      <c r="Q62504" s="92" t="s">
        <v>50</v>
      </c>
      <c r="BF62504" s="101" t="s">
        <v>58</v>
      </c>
      <c r="BK62504" s="98" t="s">
        <v>70</v>
      </c>
    </row>
    <row r="62505" spans="17:63" ht="29.25" customHeight="1" x14ac:dyDescent="0.2">
      <c r="Q62505" s="92" t="s">
        <v>50</v>
      </c>
      <c r="BF62505" s="101" t="s">
        <v>58</v>
      </c>
      <c r="BK62505" s="98" t="s">
        <v>70</v>
      </c>
    </row>
    <row r="62506" spans="17:63" ht="29.25" customHeight="1" x14ac:dyDescent="0.2">
      <c r="Q62506" s="92" t="s">
        <v>50</v>
      </c>
      <c r="BF62506" s="101" t="s">
        <v>58</v>
      </c>
      <c r="BK62506" s="98" t="s">
        <v>70</v>
      </c>
    </row>
    <row r="62507" spans="17:63" ht="29.25" customHeight="1" x14ac:dyDescent="0.2">
      <c r="Q62507" s="92" t="s">
        <v>50</v>
      </c>
      <c r="BF62507" s="101" t="s">
        <v>58</v>
      </c>
      <c r="BK62507" s="98" t="s">
        <v>70</v>
      </c>
    </row>
    <row r="62508" spans="17:63" ht="29.25" customHeight="1" x14ac:dyDescent="0.2">
      <c r="Q62508" s="92" t="s">
        <v>50</v>
      </c>
      <c r="BF62508" s="101" t="s">
        <v>58</v>
      </c>
      <c r="BK62508" s="98" t="s">
        <v>70</v>
      </c>
    </row>
    <row r="62509" spans="17:63" ht="29.25" customHeight="1" x14ac:dyDescent="0.2">
      <c r="Q62509" s="92" t="s">
        <v>50</v>
      </c>
      <c r="BF62509" s="101" t="s">
        <v>58</v>
      </c>
      <c r="BK62509" s="98" t="s">
        <v>70</v>
      </c>
    </row>
    <row r="62510" spans="17:63" ht="29.25" customHeight="1" x14ac:dyDescent="0.2">
      <c r="Q62510" s="92" t="s">
        <v>50</v>
      </c>
      <c r="BF62510" s="101" t="s">
        <v>58</v>
      </c>
      <c r="BK62510" s="98" t="s">
        <v>70</v>
      </c>
    </row>
    <row r="62511" spans="17:63" ht="29.25" customHeight="1" x14ac:dyDescent="0.2">
      <c r="Q62511" s="92" t="s">
        <v>50</v>
      </c>
      <c r="BF62511" s="101" t="s">
        <v>58</v>
      </c>
      <c r="BK62511" s="98" t="s">
        <v>70</v>
      </c>
    </row>
    <row r="62512" spans="17:63" ht="29.25" customHeight="1" x14ac:dyDescent="0.2">
      <c r="Q62512" s="92" t="s">
        <v>50</v>
      </c>
      <c r="BF62512" s="101" t="s">
        <v>58</v>
      </c>
      <c r="BK62512" s="98" t="s">
        <v>70</v>
      </c>
    </row>
    <row r="62513" spans="17:63" ht="29.25" customHeight="1" x14ac:dyDescent="0.2">
      <c r="Q62513" s="92" t="s">
        <v>50</v>
      </c>
      <c r="BF62513" s="101" t="s">
        <v>58</v>
      </c>
      <c r="BK62513" s="98" t="s">
        <v>70</v>
      </c>
    </row>
    <row r="62514" spans="17:63" ht="29.25" customHeight="1" x14ac:dyDescent="0.2">
      <c r="Q62514" s="92" t="s">
        <v>50</v>
      </c>
      <c r="BF62514" s="101" t="s">
        <v>58</v>
      </c>
      <c r="BK62514" s="98" t="s">
        <v>70</v>
      </c>
    </row>
    <row r="62515" spans="17:63" ht="29.25" customHeight="1" x14ac:dyDescent="0.2">
      <c r="Q62515" s="92" t="s">
        <v>50</v>
      </c>
      <c r="BF62515" s="101" t="s">
        <v>58</v>
      </c>
      <c r="BK62515" s="98" t="s">
        <v>70</v>
      </c>
    </row>
    <row r="62516" spans="17:63" ht="29.25" customHeight="1" x14ac:dyDescent="0.2">
      <c r="Q62516" s="92" t="s">
        <v>50</v>
      </c>
      <c r="BF62516" s="101" t="s">
        <v>58</v>
      </c>
      <c r="BK62516" s="98" t="s">
        <v>70</v>
      </c>
    </row>
    <row r="62517" spans="17:63" ht="29.25" customHeight="1" x14ac:dyDescent="0.2">
      <c r="Q62517" s="92" t="s">
        <v>50</v>
      </c>
      <c r="BF62517" s="101" t="s">
        <v>58</v>
      </c>
      <c r="BK62517" s="98" t="s">
        <v>70</v>
      </c>
    </row>
    <row r="62518" spans="17:63" ht="29.25" customHeight="1" x14ac:dyDescent="0.2">
      <c r="Q62518" s="92" t="s">
        <v>50</v>
      </c>
      <c r="BF62518" s="101" t="s">
        <v>58</v>
      </c>
      <c r="BK62518" s="98" t="s">
        <v>70</v>
      </c>
    </row>
    <row r="62519" spans="17:63" ht="29.25" customHeight="1" x14ac:dyDescent="0.2">
      <c r="Q62519" s="92" t="s">
        <v>50</v>
      </c>
      <c r="BF62519" s="101" t="s">
        <v>58</v>
      </c>
      <c r="BK62519" s="98" t="s">
        <v>70</v>
      </c>
    </row>
    <row r="62520" spans="17:63" ht="29.25" customHeight="1" x14ac:dyDescent="0.2">
      <c r="Q62520" s="92" t="s">
        <v>50</v>
      </c>
      <c r="BF62520" s="101" t="s">
        <v>58</v>
      </c>
      <c r="BK62520" s="98" t="s">
        <v>70</v>
      </c>
    </row>
    <row r="62521" spans="17:63" ht="29.25" customHeight="1" x14ac:dyDescent="0.2">
      <c r="Q62521" s="92" t="s">
        <v>50</v>
      </c>
      <c r="BF62521" s="101" t="s">
        <v>58</v>
      </c>
      <c r="BK62521" s="98" t="s">
        <v>70</v>
      </c>
    </row>
    <row r="62522" spans="17:63" ht="29.25" customHeight="1" x14ac:dyDescent="0.2">
      <c r="Q62522" s="92" t="s">
        <v>50</v>
      </c>
      <c r="BF62522" s="101" t="s">
        <v>58</v>
      </c>
      <c r="BK62522" s="98" t="s">
        <v>70</v>
      </c>
    </row>
    <row r="62523" spans="17:63" ht="29.25" customHeight="1" x14ac:dyDescent="0.2">
      <c r="Q62523" s="92" t="s">
        <v>50</v>
      </c>
      <c r="BF62523" s="101" t="s">
        <v>58</v>
      </c>
      <c r="BK62523" s="98" t="s">
        <v>70</v>
      </c>
    </row>
    <row r="62524" spans="17:63" ht="29.25" customHeight="1" x14ac:dyDescent="0.2">
      <c r="Q62524" s="92" t="s">
        <v>50</v>
      </c>
      <c r="BF62524" s="101" t="s">
        <v>58</v>
      </c>
      <c r="BK62524" s="98" t="s">
        <v>70</v>
      </c>
    </row>
    <row r="62525" spans="17:63" ht="29.25" customHeight="1" x14ac:dyDescent="0.2">
      <c r="Q62525" s="92" t="s">
        <v>50</v>
      </c>
      <c r="BF62525" s="101" t="s">
        <v>58</v>
      </c>
      <c r="BK62525" s="98" t="s">
        <v>70</v>
      </c>
    </row>
    <row r="62526" spans="17:63" ht="29.25" customHeight="1" x14ac:dyDescent="0.2">
      <c r="Q62526" s="92" t="s">
        <v>50</v>
      </c>
      <c r="BF62526" s="101" t="s">
        <v>58</v>
      </c>
      <c r="BK62526" s="98" t="s">
        <v>70</v>
      </c>
    </row>
    <row r="62527" spans="17:63" ht="29.25" customHeight="1" x14ac:dyDescent="0.2">
      <c r="Q62527" s="92" t="s">
        <v>50</v>
      </c>
      <c r="BF62527" s="101" t="s">
        <v>58</v>
      </c>
      <c r="BK62527" s="98" t="s">
        <v>70</v>
      </c>
    </row>
    <row r="62528" spans="17:63" ht="29.25" customHeight="1" x14ac:dyDescent="0.2">
      <c r="Q62528" s="92" t="s">
        <v>50</v>
      </c>
      <c r="BF62528" s="101" t="s">
        <v>58</v>
      </c>
      <c r="BK62528" s="98" t="s">
        <v>70</v>
      </c>
    </row>
    <row r="62529" spans="17:63" ht="29.25" customHeight="1" x14ac:dyDescent="0.2">
      <c r="Q62529" s="92" t="s">
        <v>50</v>
      </c>
      <c r="BF62529" s="101" t="s">
        <v>58</v>
      </c>
      <c r="BK62529" s="98" t="s">
        <v>70</v>
      </c>
    </row>
    <row r="62530" spans="17:63" ht="29.25" customHeight="1" x14ac:dyDescent="0.2">
      <c r="Q62530" s="92" t="s">
        <v>50</v>
      </c>
      <c r="BF62530" s="101" t="s">
        <v>58</v>
      </c>
      <c r="BK62530" s="98" t="s">
        <v>70</v>
      </c>
    </row>
    <row r="62531" spans="17:63" ht="29.25" customHeight="1" x14ac:dyDescent="0.2">
      <c r="Q62531" s="92" t="s">
        <v>50</v>
      </c>
      <c r="BF62531" s="101" t="s">
        <v>58</v>
      </c>
      <c r="BK62531" s="98" t="s">
        <v>70</v>
      </c>
    </row>
    <row r="62532" spans="17:63" ht="29.25" customHeight="1" x14ac:dyDescent="0.2">
      <c r="Q62532" s="92" t="s">
        <v>50</v>
      </c>
      <c r="BF62532" s="101" t="s">
        <v>58</v>
      </c>
      <c r="BK62532" s="98" t="s">
        <v>70</v>
      </c>
    </row>
    <row r="62533" spans="17:63" ht="29.25" customHeight="1" x14ac:dyDescent="0.2">
      <c r="Q62533" s="92" t="s">
        <v>50</v>
      </c>
      <c r="BF62533" s="101" t="s">
        <v>58</v>
      </c>
      <c r="BK62533" s="98" t="s">
        <v>70</v>
      </c>
    </row>
    <row r="62534" spans="17:63" ht="29.25" customHeight="1" x14ac:dyDescent="0.2">
      <c r="Q62534" s="92" t="s">
        <v>50</v>
      </c>
      <c r="BF62534" s="101" t="s">
        <v>58</v>
      </c>
      <c r="BK62534" s="98" t="s">
        <v>70</v>
      </c>
    </row>
    <row r="62535" spans="17:63" ht="29.25" customHeight="1" x14ac:dyDescent="0.2">
      <c r="Q62535" s="92" t="s">
        <v>50</v>
      </c>
      <c r="BF62535" s="101" t="s">
        <v>58</v>
      </c>
      <c r="BK62535" s="98" t="s">
        <v>70</v>
      </c>
    </row>
    <row r="62536" spans="17:63" ht="29.25" customHeight="1" x14ac:dyDescent="0.2">
      <c r="Q62536" s="92" t="s">
        <v>50</v>
      </c>
      <c r="BF62536" s="101" t="s">
        <v>58</v>
      </c>
      <c r="BK62536" s="98" t="s">
        <v>70</v>
      </c>
    </row>
    <row r="62537" spans="17:63" ht="29.25" customHeight="1" x14ac:dyDescent="0.2">
      <c r="Q62537" s="92" t="s">
        <v>50</v>
      </c>
      <c r="BF62537" s="101" t="s">
        <v>58</v>
      </c>
      <c r="BK62537" s="98" t="s">
        <v>70</v>
      </c>
    </row>
    <row r="62538" spans="17:63" ht="29.25" customHeight="1" x14ac:dyDescent="0.2">
      <c r="Q62538" s="92" t="s">
        <v>50</v>
      </c>
      <c r="BF62538" s="101" t="s">
        <v>58</v>
      </c>
      <c r="BK62538" s="98" t="s">
        <v>70</v>
      </c>
    </row>
    <row r="62539" spans="17:63" ht="29.25" customHeight="1" x14ac:dyDescent="0.2">
      <c r="Q62539" s="92" t="s">
        <v>50</v>
      </c>
      <c r="BF62539" s="101" t="s">
        <v>58</v>
      </c>
      <c r="BK62539" s="98" t="s">
        <v>70</v>
      </c>
    </row>
    <row r="62540" spans="17:63" ht="29.25" customHeight="1" x14ac:dyDescent="0.2">
      <c r="Q62540" s="92" t="s">
        <v>50</v>
      </c>
      <c r="BF62540" s="101" t="s">
        <v>58</v>
      </c>
      <c r="BK62540" s="98" t="s">
        <v>70</v>
      </c>
    </row>
    <row r="62541" spans="17:63" ht="29.25" customHeight="1" x14ac:dyDescent="0.2">
      <c r="Q62541" s="92" t="s">
        <v>50</v>
      </c>
      <c r="BF62541" s="101" t="s">
        <v>58</v>
      </c>
      <c r="BK62541" s="98" t="s">
        <v>70</v>
      </c>
    </row>
    <row r="62542" spans="17:63" ht="29.25" customHeight="1" x14ac:dyDescent="0.2">
      <c r="Q62542" s="92" t="s">
        <v>50</v>
      </c>
      <c r="BF62542" s="101" t="s">
        <v>58</v>
      </c>
      <c r="BK62542" s="98" t="s">
        <v>70</v>
      </c>
    </row>
    <row r="62543" spans="17:63" ht="29.25" customHeight="1" x14ac:dyDescent="0.2">
      <c r="Q62543" s="92" t="s">
        <v>50</v>
      </c>
      <c r="BF62543" s="101" t="s">
        <v>58</v>
      </c>
      <c r="BK62543" s="98" t="s">
        <v>70</v>
      </c>
    </row>
    <row r="62544" spans="17:63" ht="29.25" customHeight="1" x14ac:dyDescent="0.2">
      <c r="Q62544" s="92" t="s">
        <v>50</v>
      </c>
      <c r="BF62544" s="101" t="s">
        <v>58</v>
      </c>
      <c r="BK62544" s="98" t="s">
        <v>70</v>
      </c>
    </row>
    <row r="62545" spans="17:63" ht="29.25" customHeight="1" x14ac:dyDescent="0.2">
      <c r="Q62545" s="92" t="s">
        <v>50</v>
      </c>
      <c r="BF62545" s="101" t="s">
        <v>58</v>
      </c>
      <c r="BK62545" s="98" t="s">
        <v>70</v>
      </c>
    </row>
    <row r="62546" spans="17:63" ht="29.25" customHeight="1" x14ac:dyDescent="0.2">
      <c r="Q62546" s="92" t="s">
        <v>50</v>
      </c>
      <c r="BF62546" s="101" t="s">
        <v>58</v>
      </c>
      <c r="BK62546" s="98" t="s">
        <v>70</v>
      </c>
    </row>
    <row r="62547" spans="17:63" ht="29.25" customHeight="1" x14ac:dyDescent="0.2">
      <c r="Q62547" s="92" t="s">
        <v>50</v>
      </c>
      <c r="BF62547" s="101" t="s">
        <v>58</v>
      </c>
      <c r="BK62547" s="98" t="s">
        <v>70</v>
      </c>
    </row>
    <row r="62548" spans="17:63" ht="29.25" customHeight="1" x14ac:dyDescent="0.2">
      <c r="Q62548" s="92" t="s">
        <v>50</v>
      </c>
      <c r="BF62548" s="101" t="s">
        <v>58</v>
      </c>
      <c r="BK62548" s="98" t="s">
        <v>70</v>
      </c>
    </row>
    <row r="62549" spans="17:63" ht="29.25" customHeight="1" x14ac:dyDescent="0.2">
      <c r="Q62549" s="92" t="s">
        <v>50</v>
      </c>
      <c r="BF62549" s="101" t="s">
        <v>58</v>
      </c>
      <c r="BK62549" s="98" t="s">
        <v>70</v>
      </c>
    </row>
    <row r="62550" spans="17:63" ht="29.25" customHeight="1" x14ac:dyDescent="0.2">
      <c r="Q62550" s="92" t="s">
        <v>50</v>
      </c>
      <c r="BF62550" s="101" t="s">
        <v>58</v>
      </c>
      <c r="BK62550" s="98" t="s">
        <v>70</v>
      </c>
    </row>
    <row r="62551" spans="17:63" ht="29.25" customHeight="1" x14ac:dyDescent="0.2">
      <c r="Q62551" s="92" t="s">
        <v>50</v>
      </c>
      <c r="BF62551" s="101" t="s">
        <v>58</v>
      </c>
      <c r="BK62551" s="98" t="s">
        <v>70</v>
      </c>
    </row>
    <row r="62552" spans="17:63" ht="29.25" customHeight="1" x14ac:dyDescent="0.2">
      <c r="Q62552" s="92" t="s">
        <v>50</v>
      </c>
      <c r="BF62552" s="101" t="s">
        <v>58</v>
      </c>
      <c r="BK62552" s="98" t="s">
        <v>70</v>
      </c>
    </row>
    <row r="62553" spans="17:63" ht="29.25" customHeight="1" x14ac:dyDescent="0.2">
      <c r="Q62553" s="92" t="s">
        <v>50</v>
      </c>
      <c r="BF62553" s="101" t="s">
        <v>58</v>
      </c>
      <c r="BK62553" s="98" t="s">
        <v>70</v>
      </c>
    </row>
    <row r="62554" spans="17:63" ht="29.25" customHeight="1" x14ac:dyDescent="0.2">
      <c r="Q62554" s="92" t="s">
        <v>50</v>
      </c>
      <c r="BF62554" s="101" t="s">
        <v>58</v>
      </c>
      <c r="BK62554" s="98" t="s">
        <v>70</v>
      </c>
    </row>
    <row r="62555" spans="17:63" ht="29.25" customHeight="1" x14ac:dyDescent="0.2">
      <c r="Q62555" s="92" t="s">
        <v>50</v>
      </c>
      <c r="BF62555" s="101" t="s">
        <v>58</v>
      </c>
      <c r="BK62555" s="98" t="s">
        <v>70</v>
      </c>
    </row>
    <row r="62556" spans="17:63" ht="29.25" customHeight="1" x14ac:dyDescent="0.2">
      <c r="Q62556" s="92" t="s">
        <v>50</v>
      </c>
      <c r="BF62556" s="101" t="s">
        <v>58</v>
      </c>
      <c r="BK62556" s="98" t="s">
        <v>70</v>
      </c>
    </row>
    <row r="62557" spans="17:63" ht="29.25" customHeight="1" x14ac:dyDescent="0.2">
      <c r="Q62557" s="92" t="s">
        <v>50</v>
      </c>
      <c r="BF62557" s="101" t="s">
        <v>58</v>
      </c>
      <c r="BK62557" s="98" t="s">
        <v>70</v>
      </c>
    </row>
    <row r="62558" spans="17:63" ht="29.25" customHeight="1" x14ac:dyDescent="0.2">
      <c r="Q62558" s="92" t="s">
        <v>50</v>
      </c>
      <c r="BF62558" s="101" t="s">
        <v>58</v>
      </c>
      <c r="BK62558" s="98" t="s">
        <v>70</v>
      </c>
    </row>
    <row r="62559" spans="17:63" ht="29.25" customHeight="1" x14ac:dyDescent="0.2">
      <c r="Q62559" s="92" t="s">
        <v>50</v>
      </c>
      <c r="BF62559" s="101" t="s">
        <v>58</v>
      </c>
      <c r="BK62559" s="98" t="s">
        <v>70</v>
      </c>
    </row>
    <row r="62560" spans="17:63" ht="29.25" customHeight="1" x14ac:dyDescent="0.2">
      <c r="Q62560" s="92" t="s">
        <v>50</v>
      </c>
      <c r="BF62560" s="101" t="s">
        <v>58</v>
      </c>
      <c r="BK62560" s="98" t="s">
        <v>70</v>
      </c>
    </row>
    <row r="62561" spans="17:63" ht="29.25" customHeight="1" x14ac:dyDescent="0.2">
      <c r="Q62561" s="92" t="s">
        <v>50</v>
      </c>
      <c r="BF62561" s="101" t="s">
        <v>58</v>
      </c>
      <c r="BK62561" s="98" t="s">
        <v>70</v>
      </c>
    </row>
    <row r="62562" spans="17:63" ht="29.25" customHeight="1" x14ac:dyDescent="0.2">
      <c r="Q62562" s="92" t="s">
        <v>50</v>
      </c>
      <c r="BF62562" s="101" t="s">
        <v>58</v>
      </c>
      <c r="BK62562" s="98" t="s">
        <v>70</v>
      </c>
    </row>
    <row r="62563" spans="17:63" ht="29.25" customHeight="1" x14ac:dyDescent="0.2">
      <c r="Q62563" s="92" t="s">
        <v>50</v>
      </c>
      <c r="BF62563" s="101" t="s">
        <v>58</v>
      </c>
      <c r="BK62563" s="98" t="s">
        <v>70</v>
      </c>
    </row>
    <row r="62564" spans="17:63" ht="29.25" customHeight="1" x14ac:dyDescent="0.2">
      <c r="Q62564" s="92" t="s">
        <v>50</v>
      </c>
      <c r="BF62564" s="101" t="s">
        <v>58</v>
      </c>
      <c r="BK62564" s="98" t="s">
        <v>70</v>
      </c>
    </row>
    <row r="62565" spans="17:63" ht="29.25" customHeight="1" x14ac:dyDescent="0.2">
      <c r="Q62565" s="92" t="s">
        <v>50</v>
      </c>
      <c r="BF62565" s="101" t="s">
        <v>58</v>
      </c>
      <c r="BK62565" s="98" t="s">
        <v>70</v>
      </c>
    </row>
    <row r="62566" spans="17:63" ht="29.25" customHeight="1" x14ac:dyDescent="0.2">
      <c r="Q62566" s="92" t="s">
        <v>50</v>
      </c>
      <c r="BF62566" s="101" t="s">
        <v>58</v>
      </c>
      <c r="BK62566" s="98" t="s">
        <v>70</v>
      </c>
    </row>
    <row r="62567" spans="17:63" ht="29.25" customHeight="1" x14ac:dyDescent="0.2">
      <c r="Q62567" s="92" t="s">
        <v>50</v>
      </c>
      <c r="BF62567" s="101" t="s">
        <v>58</v>
      </c>
      <c r="BK62567" s="98" t="s">
        <v>70</v>
      </c>
    </row>
    <row r="62568" spans="17:63" ht="29.25" customHeight="1" x14ac:dyDescent="0.2">
      <c r="Q62568" s="92" t="s">
        <v>50</v>
      </c>
      <c r="BF62568" s="101" t="s">
        <v>58</v>
      </c>
      <c r="BK62568" s="98" t="s">
        <v>70</v>
      </c>
    </row>
    <row r="62569" spans="17:63" ht="29.25" customHeight="1" x14ac:dyDescent="0.2">
      <c r="Q62569" s="92" t="s">
        <v>50</v>
      </c>
      <c r="BF62569" s="101" t="s">
        <v>58</v>
      </c>
      <c r="BK62569" s="98" t="s">
        <v>70</v>
      </c>
    </row>
    <row r="62570" spans="17:63" ht="29.25" customHeight="1" x14ac:dyDescent="0.2">
      <c r="Q62570" s="92" t="s">
        <v>50</v>
      </c>
      <c r="BF62570" s="101" t="s">
        <v>58</v>
      </c>
      <c r="BK62570" s="98" t="s">
        <v>70</v>
      </c>
    </row>
    <row r="62571" spans="17:63" ht="29.25" customHeight="1" x14ac:dyDescent="0.2">
      <c r="Q62571" s="92" t="s">
        <v>50</v>
      </c>
      <c r="BF62571" s="101" t="s">
        <v>58</v>
      </c>
      <c r="BK62571" s="98" t="s">
        <v>70</v>
      </c>
    </row>
    <row r="62572" spans="17:63" ht="29.25" customHeight="1" x14ac:dyDescent="0.2">
      <c r="Q62572" s="92" t="s">
        <v>50</v>
      </c>
      <c r="BF62572" s="101" t="s">
        <v>58</v>
      </c>
      <c r="BK62572" s="98" t="s">
        <v>70</v>
      </c>
    </row>
    <row r="62573" spans="17:63" ht="29.25" customHeight="1" x14ac:dyDescent="0.2">
      <c r="Q62573" s="92" t="s">
        <v>50</v>
      </c>
      <c r="BF62573" s="101" t="s">
        <v>58</v>
      </c>
      <c r="BK62573" s="98" t="s">
        <v>70</v>
      </c>
    </row>
    <row r="62574" spans="17:63" ht="29.25" customHeight="1" x14ac:dyDescent="0.2">
      <c r="Q62574" s="92" t="s">
        <v>50</v>
      </c>
      <c r="BF62574" s="101" t="s">
        <v>58</v>
      </c>
      <c r="BK62574" s="98" t="s">
        <v>70</v>
      </c>
    </row>
    <row r="62575" spans="17:63" ht="29.25" customHeight="1" x14ac:dyDescent="0.2">
      <c r="Q62575" s="92" t="s">
        <v>50</v>
      </c>
      <c r="BF62575" s="101" t="s">
        <v>58</v>
      </c>
      <c r="BK62575" s="98" t="s">
        <v>70</v>
      </c>
    </row>
    <row r="62576" spans="17:63" ht="29.25" customHeight="1" x14ac:dyDescent="0.2">
      <c r="Q62576" s="92" t="s">
        <v>50</v>
      </c>
      <c r="BF62576" s="101" t="s">
        <v>58</v>
      </c>
      <c r="BK62576" s="98" t="s">
        <v>70</v>
      </c>
    </row>
    <row r="62577" spans="17:63" ht="29.25" customHeight="1" x14ac:dyDescent="0.2">
      <c r="Q62577" s="92" t="s">
        <v>50</v>
      </c>
      <c r="BF62577" s="101" t="s">
        <v>58</v>
      </c>
      <c r="BK62577" s="98" t="s">
        <v>70</v>
      </c>
    </row>
    <row r="62578" spans="17:63" ht="29.25" customHeight="1" x14ac:dyDescent="0.2">
      <c r="Q62578" s="92" t="s">
        <v>50</v>
      </c>
      <c r="BF62578" s="101" t="s">
        <v>58</v>
      </c>
      <c r="BK62578" s="98" t="s">
        <v>70</v>
      </c>
    </row>
    <row r="62579" spans="17:63" ht="29.25" customHeight="1" x14ac:dyDescent="0.2">
      <c r="Q62579" s="92" t="s">
        <v>50</v>
      </c>
      <c r="BF62579" s="101" t="s">
        <v>58</v>
      </c>
      <c r="BK62579" s="98" t="s">
        <v>70</v>
      </c>
    </row>
    <row r="62580" spans="17:63" ht="29.25" customHeight="1" x14ac:dyDescent="0.2">
      <c r="Q62580" s="92" t="s">
        <v>50</v>
      </c>
      <c r="BF62580" s="101" t="s">
        <v>58</v>
      </c>
      <c r="BK62580" s="98" t="s">
        <v>70</v>
      </c>
    </row>
    <row r="62581" spans="17:63" ht="29.25" customHeight="1" x14ac:dyDescent="0.2">
      <c r="Q62581" s="92" t="s">
        <v>50</v>
      </c>
      <c r="BF62581" s="101" t="s">
        <v>58</v>
      </c>
      <c r="BK62581" s="98" t="s">
        <v>70</v>
      </c>
    </row>
    <row r="62582" spans="17:63" ht="29.25" customHeight="1" x14ac:dyDescent="0.2">
      <c r="Q62582" s="92" t="s">
        <v>50</v>
      </c>
      <c r="BF62582" s="101" t="s">
        <v>58</v>
      </c>
      <c r="BK62582" s="98" t="s">
        <v>70</v>
      </c>
    </row>
    <row r="62583" spans="17:63" ht="29.25" customHeight="1" x14ac:dyDescent="0.2">
      <c r="Q62583" s="92" t="s">
        <v>50</v>
      </c>
      <c r="BF62583" s="101" t="s">
        <v>58</v>
      </c>
      <c r="BK62583" s="98" t="s">
        <v>70</v>
      </c>
    </row>
    <row r="62584" spans="17:63" ht="29.25" customHeight="1" x14ac:dyDescent="0.2">
      <c r="Q62584" s="92" t="s">
        <v>50</v>
      </c>
      <c r="BF62584" s="101" t="s">
        <v>58</v>
      </c>
      <c r="BK62584" s="98" t="s">
        <v>70</v>
      </c>
    </row>
    <row r="62585" spans="17:63" ht="29.25" customHeight="1" x14ac:dyDescent="0.2">
      <c r="Q62585" s="92" t="s">
        <v>50</v>
      </c>
      <c r="BF62585" s="101" t="s">
        <v>58</v>
      </c>
      <c r="BK62585" s="98" t="s">
        <v>70</v>
      </c>
    </row>
    <row r="62586" spans="17:63" ht="29.25" customHeight="1" x14ac:dyDescent="0.2">
      <c r="Q62586" s="92" t="s">
        <v>50</v>
      </c>
      <c r="BF62586" s="101" t="s">
        <v>58</v>
      </c>
      <c r="BK62586" s="98" t="s">
        <v>70</v>
      </c>
    </row>
    <row r="62587" spans="17:63" ht="29.25" customHeight="1" x14ac:dyDescent="0.2">
      <c r="Q62587" s="92" t="s">
        <v>50</v>
      </c>
      <c r="BF62587" s="101" t="s">
        <v>58</v>
      </c>
      <c r="BK62587" s="98" t="s">
        <v>70</v>
      </c>
    </row>
    <row r="62588" spans="17:63" ht="29.25" customHeight="1" x14ac:dyDescent="0.2">
      <c r="Q62588" s="92" t="s">
        <v>50</v>
      </c>
      <c r="BF62588" s="101" t="s">
        <v>58</v>
      </c>
      <c r="BK62588" s="98" t="s">
        <v>70</v>
      </c>
    </row>
    <row r="62589" spans="17:63" ht="29.25" customHeight="1" x14ac:dyDescent="0.2">
      <c r="Q62589" s="92" t="s">
        <v>50</v>
      </c>
      <c r="BF62589" s="101" t="s">
        <v>58</v>
      </c>
      <c r="BK62589" s="98" t="s">
        <v>70</v>
      </c>
    </row>
    <row r="62590" spans="17:63" ht="29.25" customHeight="1" x14ac:dyDescent="0.2">
      <c r="Q62590" s="92" t="s">
        <v>50</v>
      </c>
      <c r="BF62590" s="101" t="s">
        <v>58</v>
      </c>
      <c r="BK62590" s="98" t="s">
        <v>70</v>
      </c>
    </row>
    <row r="62591" spans="17:63" ht="29.25" customHeight="1" x14ac:dyDescent="0.2">
      <c r="Q62591" s="92" t="s">
        <v>50</v>
      </c>
      <c r="BF62591" s="101" t="s">
        <v>58</v>
      </c>
      <c r="BK62591" s="98" t="s">
        <v>70</v>
      </c>
    </row>
    <row r="62592" spans="17:63" ht="29.25" customHeight="1" x14ac:dyDescent="0.2">
      <c r="Q62592" s="92" t="s">
        <v>50</v>
      </c>
      <c r="BF62592" s="101" t="s">
        <v>58</v>
      </c>
      <c r="BK62592" s="98" t="s">
        <v>70</v>
      </c>
    </row>
    <row r="62593" spans="17:63" ht="29.25" customHeight="1" x14ac:dyDescent="0.2">
      <c r="Q62593" s="92" t="s">
        <v>50</v>
      </c>
      <c r="BF62593" s="101" t="s">
        <v>58</v>
      </c>
      <c r="BK62593" s="98" t="s">
        <v>70</v>
      </c>
    </row>
    <row r="62594" spans="17:63" ht="29.25" customHeight="1" x14ac:dyDescent="0.2">
      <c r="Q62594" s="92" t="s">
        <v>50</v>
      </c>
      <c r="BF62594" s="101" t="s">
        <v>58</v>
      </c>
      <c r="BK62594" s="98" t="s">
        <v>70</v>
      </c>
    </row>
    <row r="62595" spans="17:63" ht="29.25" customHeight="1" x14ac:dyDescent="0.2">
      <c r="Q62595" s="92" t="s">
        <v>50</v>
      </c>
      <c r="BF62595" s="101" t="s">
        <v>58</v>
      </c>
      <c r="BK62595" s="98" t="s">
        <v>70</v>
      </c>
    </row>
    <row r="62596" spans="17:63" ht="29.25" customHeight="1" x14ac:dyDescent="0.2">
      <c r="Q62596" s="92" t="s">
        <v>50</v>
      </c>
      <c r="BF62596" s="101" t="s">
        <v>58</v>
      </c>
      <c r="BK62596" s="98" t="s">
        <v>70</v>
      </c>
    </row>
    <row r="62597" spans="17:63" ht="29.25" customHeight="1" x14ac:dyDescent="0.2">
      <c r="Q62597" s="92" t="s">
        <v>50</v>
      </c>
      <c r="BF62597" s="101" t="s">
        <v>58</v>
      </c>
      <c r="BK62597" s="98" t="s">
        <v>70</v>
      </c>
    </row>
    <row r="62598" spans="17:63" ht="29.25" customHeight="1" x14ac:dyDescent="0.2">
      <c r="Q62598" s="92" t="s">
        <v>50</v>
      </c>
      <c r="BF62598" s="101" t="s">
        <v>58</v>
      </c>
      <c r="BK62598" s="98" t="s">
        <v>70</v>
      </c>
    </row>
    <row r="62599" spans="17:63" ht="29.25" customHeight="1" x14ac:dyDescent="0.2">
      <c r="Q62599" s="92" t="s">
        <v>50</v>
      </c>
      <c r="BF62599" s="101" t="s">
        <v>58</v>
      </c>
      <c r="BK62599" s="98" t="s">
        <v>70</v>
      </c>
    </row>
    <row r="62600" spans="17:63" ht="29.25" customHeight="1" x14ac:dyDescent="0.2">
      <c r="Q62600" s="92" t="s">
        <v>50</v>
      </c>
      <c r="BF62600" s="101" t="s">
        <v>58</v>
      </c>
      <c r="BK62600" s="98" t="s">
        <v>70</v>
      </c>
    </row>
    <row r="62601" spans="17:63" ht="29.25" customHeight="1" x14ac:dyDescent="0.2">
      <c r="Q62601" s="92" t="s">
        <v>50</v>
      </c>
      <c r="BF62601" s="101" t="s">
        <v>58</v>
      </c>
      <c r="BK62601" s="98" t="s">
        <v>70</v>
      </c>
    </row>
    <row r="62602" spans="17:63" ht="29.25" customHeight="1" x14ac:dyDescent="0.2">
      <c r="Q62602" s="92" t="s">
        <v>50</v>
      </c>
      <c r="BF62602" s="101" t="s">
        <v>58</v>
      </c>
      <c r="BK62602" s="98" t="s">
        <v>70</v>
      </c>
    </row>
    <row r="62603" spans="17:63" ht="29.25" customHeight="1" x14ac:dyDescent="0.2">
      <c r="Q62603" s="92" t="s">
        <v>50</v>
      </c>
      <c r="BF62603" s="101" t="s">
        <v>58</v>
      </c>
      <c r="BK62603" s="98" t="s">
        <v>70</v>
      </c>
    </row>
    <row r="62604" spans="17:63" ht="29.25" customHeight="1" x14ac:dyDescent="0.2">
      <c r="Q62604" s="92" t="s">
        <v>50</v>
      </c>
      <c r="BF62604" s="101" t="s">
        <v>58</v>
      </c>
      <c r="BK62604" s="98" t="s">
        <v>70</v>
      </c>
    </row>
    <row r="62605" spans="17:63" ht="29.25" customHeight="1" x14ac:dyDescent="0.2">
      <c r="Q62605" s="92" t="s">
        <v>50</v>
      </c>
      <c r="BF62605" s="101" t="s">
        <v>58</v>
      </c>
      <c r="BK62605" s="98" t="s">
        <v>70</v>
      </c>
    </row>
    <row r="62606" spans="17:63" ht="29.25" customHeight="1" x14ac:dyDescent="0.2">
      <c r="Q62606" s="92" t="s">
        <v>50</v>
      </c>
      <c r="BF62606" s="101" t="s">
        <v>58</v>
      </c>
      <c r="BK62606" s="98" t="s">
        <v>70</v>
      </c>
    </row>
    <row r="62607" spans="17:63" ht="29.25" customHeight="1" x14ac:dyDescent="0.2">
      <c r="Q62607" s="92" t="s">
        <v>50</v>
      </c>
      <c r="BF62607" s="101" t="s">
        <v>58</v>
      </c>
      <c r="BK62607" s="98" t="s">
        <v>70</v>
      </c>
    </row>
    <row r="62608" spans="17:63" ht="29.25" customHeight="1" x14ac:dyDescent="0.2">
      <c r="Q62608" s="92" t="s">
        <v>50</v>
      </c>
      <c r="BF62608" s="101" t="s">
        <v>58</v>
      </c>
      <c r="BK62608" s="98" t="s">
        <v>70</v>
      </c>
    </row>
    <row r="62609" spans="17:63" ht="29.25" customHeight="1" x14ac:dyDescent="0.2">
      <c r="Q62609" s="92" t="s">
        <v>50</v>
      </c>
      <c r="BF62609" s="101" t="s">
        <v>58</v>
      </c>
      <c r="BK62609" s="98" t="s">
        <v>70</v>
      </c>
    </row>
    <row r="62610" spans="17:63" ht="29.25" customHeight="1" x14ac:dyDescent="0.2">
      <c r="Q62610" s="92" t="s">
        <v>50</v>
      </c>
      <c r="BF62610" s="101" t="s">
        <v>58</v>
      </c>
      <c r="BK62610" s="98" t="s">
        <v>70</v>
      </c>
    </row>
    <row r="62611" spans="17:63" ht="29.25" customHeight="1" x14ac:dyDescent="0.2">
      <c r="Q62611" s="92" t="s">
        <v>50</v>
      </c>
      <c r="BF62611" s="101" t="s">
        <v>58</v>
      </c>
      <c r="BK62611" s="98" t="s">
        <v>70</v>
      </c>
    </row>
    <row r="62612" spans="17:63" ht="29.25" customHeight="1" x14ac:dyDescent="0.2">
      <c r="Q62612" s="92" t="s">
        <v>50</v>
      </c>
      <c r="BF62612" s="101" t="s">
        <v>58</v>
      </c>
      <c r="BK62612" s="98" t="s">
        <v>70</v>
      </c>
    </row>
    <row r="62613" spans="17:63" ht="29.25" customHeight="1" x14ac:dyDescent="0.2">
      <c r="Q62613" s="92" t="s">
        <v>50</v>
      </c>
      <c r="BF62613" s="101" t="s">
        <v>58</v>
      </c>
      <c r="BK62613" s="98" t="s">
        <v>70</v>
      </c>
    </row>
    <row r="62614" spans="17:63" ht="29.25" customHeight="1" x14ac:dyDescent="0.2">
      <c r="Q62614" s="92" t="s">
        <v>50</v>
      </c>
      <c r="BF62614" s="101" t="s">
        <v>58</v>
      </c>
      <c r="BK62614" s="98" t="s">
        <v>70</v>
      </c>
    </row>
    <row r="62615" spans="17:63" ht="29.25" customHeight="1" x14ac:dyDescent="0.2">
      <c r="Q62615" s="92" t="s">
        <v>50</v>
      </c>
      <c r="BF62615" s="101" t="s">
        <v>58</v>
      </c>
      <c r="BK62615" s="98" t="s">
        <v>70</v>
      </c>
    </row>
    <row r="62616" spans="17:63" ht="29.25" customHeight="1" x14ac:dyDescent="0.2">
      <c r="Q62616" s="92" t="s">
        <v>50</v>
      </c>
      <c r="BF62616" s="101" t="s">
        <v>58</v>
      </c>
      <c r="BK62616" s="98" t="s">
        <v>70</v>
      </c>
    </row>
    <row r="62617" spans="17:63" ht="29.25" customHeight="1" x14ac:dyDescent="0.2">
      <c r="Q62617" s="92" t="s">
        <v>50</v>
      </c>
      <c r="BF62617" s="101" t="s">
        <v>58</v>
      </c>
      <c r="BK62617" s="98" t="s">
        <v>70</v>
      </c>
    </row>
    <row r="62618" spans="17:63" ht="29.25" customHeight="1" x14ac:dyDescent="0.2">
      <c r="Q62618" s="92" t="s">
        <v>50</v>
      </c>
      <c r="BF62618" s="101" t="s">
        <v>58</v>
      </c>
      <c r="BK62618" s="98" t="s">
        <v>70</v>
      </c>
    </row>
    <row r="62619" spans="17:63" ht="29.25" customHeight="1" x14ac:dyDescent="0.2">
      <c r="Q62619" s="92" t="s">
        <v>50</v>
      </c>
      <c r="BF62619" s="101" t="s">
        <v>58</v>
      </c>
      <c r="BK62619" s="98" t="s">
        <v>70</v>
      </c>
    </row>
    <row r="62620" spans="17:63" ht="29.25" customHeight="1" x14ac:dyDescent="0.2">
      <c r="Q62620" s="92" t="s">
        <v>50</v>
      </c>
      <c r="BF62620" s="101" t="s">
        <v>58</v>
      </c>
      <c r="BK62620" s="98" t="s">
        <v>70</v>
      </c>
    </row>
    <row r="62621" spans="17:63" ht="29.25" customHeight="1" x14ac:dyDescent="0.2">
      <c r="Q62621" s="92" t="s">
        <v>50</v>
      </c>
      <c r="BF62621" s="101" t="s">
        <v>58</v>
      </c>
      <c r="BK62621" s="98" t="s">
        <v>70</v>
      </c>
    </row>
    <row r="62622" spans="17:63" ht="29.25" customHeight="1" x14ac:dyDescent="0.2">
      <c r="Q62622" s="92" t="s">
        <v>50</v>
      </c>
      <c r="BF62622" s="101" t="s">
        <v>58</v>
      </c>
      <c r="BK62622" s="98" t="s">
        <v>70</v>
      </c>
    </row>
    <row r="62623" spans="17:63" ht="29.25" customHeight="1" x14ac:dyDescent="0.2">
      <c r="Q62623" s="92" t="s">
        <v>50</v>
      </c>
      <c r="BF62623" s="101" t="s">
        <v>58</v>
      </c>
      <c r="BK62623" s="98" t="s">
        <v>70</v>
      </c>
    </row>
    <row r="62624" spans="17:63" ht="29.25" customHeight="1" x14ac:dyDescent="0.2">
      <c r="Q62624" s="92" t="s">
        <v>50</v>
      </c>
      <c r="BF62624" s="101" t="s">
        <v>58</v>
      </c>
      <c r="BK62624" s="98" t="s">
        <v>70</v>
      </c>
    </row>
    <row r="62625" spans="17:63" ht="29.25" customHeight="1" x14ac:dyDescent="0.2">
      <c r="Q62625" s="92" t="s">
        <v>50</v>
      </c>
      <c r="BF62625" s="101" t="s">
        <v>58</v>
      </c>
      <c r="BK62625" s="98" t="s">
        <v>70</v>
      </c>
    </row>
    <row r="62626" spans="17:63" ht="29.25" customHeight="1" x14ac:dyDescent="0.2">
      <c r="Q62626" s="92" t="s">
        <v>50</v>
      </c>
      <c r="BF62626" s="101" t="s">
        <v>58</v>
      </c>
      <c r="BK62626" s="98" t="s">
        <v>70</v>
      </c>
    </row>
    <row r="62627" spans="17:63" ht="29.25" customHeight="1" x14ac:dyDescent="0.2">
      <c r="Q62627" s="92" t="s">
        <v>50</v>
      </c>
      <c r="BF62627" s="101" t="s">
        <v>58</v>
      </c>
      <c r="BK62627" s="98" t="s">
        <v>70</v>
      </c>
    </row>
    <row r="62628" spans="17:63" ht="29.25" customHeight="1" x14ac:dyDescent="0.2">
      <c r="Q62628" s="92" t="s">
        <v>50</v>
      </c>
      <c r="BF62628" s="101" t="s">
        <v>58</v>
      </c>
      <c r="BK62628" s="98" t="s">
        <v>70</v>
      </c>
    </row>
    <row r="62629" spans="17:63" ht="29.25" customHeight="1" x14ac:dyDescent="0.2">
      <c r="Q62629" s="92" t="s">
        <v>50</v>
      </c>
      <c r="BF62629" s="101" t="s">
        <v>58</v>
      </c>
      <c r="BK62629" s="98" t="s">
        <v>70</v>
      </c>
    </row>
    <row r="62630" spans="17:63" ht="29.25" customHeight="1" x14ac:dyDescent="0.2">
      <c r="Q62630" s="92" t="s">
        <v>50</v>
      </c>
      <c r="BF62630" s="101" t="s">
        <v>58</v>
      </c>
      <c r="BK62630" s="98" t="s">
        <v>70</v>
      </c>
    </row>
    <row r="62631" spans="17:63" ht="29.25" customHeight="1" x14ac:dyDescent="0.2">
      <c r="Q62631" s="92" t="s">
        <v>50</v>
      </c>
      <c r="BF62631" s="101" t="s">
        <v>58</v>
      </c>
      <c r="BK62631" s="98" t="s">
        <v>70</v>
      </c>
    </row>
    <row r="62632" spans="17:63" ht="29.25" customHeight="1" x14ac:dyDescent="0.2">
      <c r="Q62632" s="92" t="s">
        <v>50</v>
      </c>
      <c r="BF62632" s="101" t="s">
        <v>58</v>
      </c>
      <c r="BK62632" s="98" t="s">
        <v>70</v>
      </c>
    </row>
    <row r="62633" spans="17:63" ht="29.25" customHeight="1" x14ac:dyDescent="0.2">
      <c r="Q62633" s="92" t="s">
        <v>50</v>
      </c>
      <c r="BF62633" s="101" t="s">
        <v>58</v>
      </c>
      <c r="BK62633" s="98" t="s">
        <v>70</v>
      </c>
    </row>
    <row r="62634" spans="17:63" ht="29.25" customHeight="1" x14ac:dyDescent="0.2">
      <c r="Q62634" s="92" t="s">
        <v>50</v>
      </c>
      <c r="BF62634" s="101" t="s">
        <v>58</v>
      </c>
      <c r="BK62634" s="98" t="s">
        <v>70</v>
      </c>
    </row>
    <row r="62635" spans="17:63" ht="29.25" customHeight="1" x14ac:dyDescent="0.2">
      <c r="Q62635" s="92" t="s">
        <v>50</v>
      </c>
      <c r="BF62635" s="101" t="s">
        <v>58</v>
      </c>
      <c r="BK62635" s="98" t="s">
        <v>70</v>
      </c>
    </row>
    <row r="62636" spans="17:63" ht="29.25" customHeight="1" x14ac:dyDescent="0.2">
      <c r="Q62636" s="92" t="s">
        <v>50</v>
      </c>
      <c r="BF62636" s="101" t="s">
        <v>58</v>
      </c>
      <c r="BK62636" s="98" t="s">
        <v>70</v>
      </c>
    </row>
    <row r="62637" spans="17:63" ht="29.25" customHeight="1" x14ac:dyDescent="0.2">
      <c r="Q62637" s="92" t="s">
        <v>50</v>
      </c>
      <c r="BF62637" s="101" t="s">
        <v>58</v>
      </c>
      <c r="BK62637" s="98" t="s">
        <v>70</v>
      </c>
    </row>
    <row r="62638" spans="17:63" ht="29.25" customHeight="1" x14ac:dyDescent="0.2">
      <c r="Q62638" s="92" t="s">
        <v>50</v>
      </c>
      <c r="BF62638" s="101" t="s">
        <v>58</v>
      </c>
      <c r="BK62638" s="98" t="s">
        <v>70</v>
      </c>
    </row>
    <row r="62639" spans="17:63" ht="29.25" customHeight="1" x14ac:dyDescent="0.2">
      <c r="Q62639" s="92" t="s">
        <v>50</v>
      </c>
      <c r="BF62639" s="101" t="s">
        <v>58</v>
      </c>
      <c r="BK62639" s="98" t="s">
        <v>70</v>
      </c>
    </row>
    <row r="62640" spans="17:63" ht="29.25" customHeight="1" x14ac:dyDescent="0.2">
      <c r="Q62640" s="92" t="s">
        <v>50</v>
      </c>
      <c r="BF62640" s="101" t="s">
        <v>58</v>
      </c>
      <c r="BK62640" s="98" t="s">
        <v>70</v>
      </c>
    </row>
    <row r="62641" spans="17:63" ht="29.25" customHeight="1" x14ac:dyDescent="0.2">
      <c r="Q62641" s="92" t="s">
        <v>50</v>
      </c>
      <c r="BF62641" s="101" t="s">
        <v>58</v>
      </c>
      <c r="BK62641" s="98" t="s">
        <v>70</v>
      </c>
    </row>
    <row r="62642" spans="17:63" ht="29.25" customHeight="1" x14ac:dyDescent="0.2">
      <c r="Q62642" s="92" t="s">
        <v>50</v>
      </c>
      <c r="BF62642" s="101" t="s">
        <v>58</v>
      </c>
      <c r="BK62642" s="98" t="s">
        <v>70</v>
      </c>
    </row>
    <row r="62643" spans="17:63" ht="29.25" customHeight="1" x14ac:dyDescent="0.2">
      <c r="Q62643" s="92" t="s">
        <v>50</v>
      </c>
      <c r="BF62643" s="101" t="s">
        <v>58</v>
      </c>
      <c r="BK62643" s="98" t="s">
        <v>70</v>
      </c>
    </row>
    <row r="62644" spans="17:63" ht="29.25" customHeight="1" x14ac:dyDescent="0.2">
      <c r="Q62644" s="92" t="s">
        <v>50</v>
      </c>
      <c r="BF62644" s="101" t="s">
        <v>58</v>
      </c>
      <c r="BK62644" s="98" t="s">
        <v>70</v>
      </c>
    </row>
    <row r="62645" spans="17:63" ht="29.25" customHeight="1" x14ac:dyDescent="0.2">
      <c r="Q62645" s="92" t="s">
        <v>50</v>
      </c>
      <c r="BF62645" s="101" t="s">
        <v>58</v>
      </c>
      <c r="BK62645" s="98" t="s">
        <v>70</v>
      </c>
    </row>
    <row r="62646" spans="17:63" ht="29.25" customHeight="1" x14ac:dyDescent="0.2">
      <c r="Q62646" s="92" t="s">
        <v>50</v>
      </c>
      <c r="BF62646" s="101" t="s">
        <v>58</v>
      </c>
      <c r="BK62646" s="98" t="s">
        <v>70</v>
      </c>
    </row>
    <row r="62647" spans="17:63" ht="29.25" customHeight="1" x14ac:dyDescent="0.2">
      <c r="Q62647" s="92" t="s">
        <v>50</v>
      </c>
      <c r="BF62647" s="101" t="s">
        <v>58</v>
      </c>
      <c r="BK62647" s="98" t="s">
        <v>70</v>
      </c>
    </row>
    <row r="62648" spans="17:63" ht="29.25" customHeight="1" x14ac:dyDescent="0.2">
      <c r="Q62648" s="92" t="s">
        <v>50</v>
      </c>
      <c r="BF62648" s="101" t="s">
        <v>58</v>
      </c>
      <c r="BK62648" s="98" t="s">
        <v>70</v>
      </c>
    </row>
    <row r="62649" spans="17:63" ht="29.25" customHeight="1" x14ac:dyDescent="0.2">
      <c r="Q62649" s="92" t="s">
        <v>50</v>
      </c>
      <c r="BF62649" s="101" t="s">
        <v>58</v>
      </c>
      <c r="BK62649" s="98" t="s">
        <v>70</v>
      </c>
    </row>
    <row r="62650" spans="17:63" ht="29.25" customHeight="1" x14ac:dyDescent="0.2">
      <c r="Q62650" s="92" t="s">
        <v>50</v>
      </c>
      <c r="BF62650" s="101" t="s">
        <v>58</v>
      </c>
      <c r="BK62650" s="98" t="s">
        <v>70</v>
      </c>
    </row>
    <row r="62651" spans="17:63" ht="29.25" customHeight="1" x14ac:dyDescent="0.2">
      <c r="Q62651" s="92" t="s">
        <v>50</v>
      </c>
      <c r="BF62651" s="101" t="s">
        <v>58</v>
      </c>
      <c r="BK62651" s="98" t="s">
        <v>70</v>
      </c>
    </row>
    <row r="62652" spans="17:63" ht="29.25" customHeight="1" x14ac:dyDescent="0.2">
      <c r="Q62652" s="92" t="s">
        <v>50</v>
      </c>
      <c r="BF62652" s="101" t="s">
        <v>58</v>
      </c>
      <c r="BK62652" s="98" t="s">
        <v>70</v>
      </c>
    </row>
    <row r="62653" spans="17:63" ht="29.25" customHeight="1" x14ac:dyDescent="0.2">
      <c r="Q62653" s="92" t="s">
        <v>50</v>
      </c>
      <c r="BF62653" s="101" t="s">
        <v>58</v>
      </c>
      <c r="BK62653" s="98" t="s">
        <v>70</v>
      </c>
    </row>
    <row r="62654" spans="17:63" ht="29.25" customHeight="1" x14ac:dyDescent="0.2">
      <c r="Q62654" s="92" t="s">
        <v>50</v>
      </c>
      <c r="BF62654" s="101" t="s">
        <v>58</v>
      </c>
      <c r="BK62654" s="98" t="s">
        <v>70</v>
      </c>
    </row>
    <row r="62655" spans="17:63" ht="29.25" customHeight="1" x14ac:dyDescent="0.2">
      <c r="Q62655" s="92" t="s">
        <v>50</v>
      </c>
      <c r="BF62655" s="101" t="s">
        <v>58</v>
      </c>
      <c r="BK62655" s="98" t="s">
        <v>70</v>
      </c>
    </row>
    <row r="62656" spans="17:63" ht="29.25" customHeight="1" x14ac:dyDescent="0.2">
      <c r="Q62656" s="92" t="s">
        <v>50</v>
      </c>
      <c r="BF62656" s="101" t="s">
        <v>58</v>
      </c>
      <c r="BK62656" s="98" t="s">
        <v>70</v>
      </c>
    </row>
    <row r="62657" spans="17:63" ht="29.25" customHeight="1" x14ac:dyDescent="0.2">
      <c r="Q62657" s="92" t="s">
        <v>50</v>
      </c>
      <c r="BF62657" s="101" t="s">
        <v>58</v>
      </c>
      <c r="BK62657" s="98" t="s">
        <v>70</v>
      </c>
    </row>
    <row r="62658" spans="17:63" ht="29.25" customHeight="1" x14ac:dyDescent="0.2">
      <c r="Q62658" s="92" t="s">
        <v>50</v>
      </c>
      <c r="BF62658" s="101" t="s">
        <v>58</v>
      </c>
      <c r="BK62658" s="98" t="s">
        <v>70</v>
      </c>
    </row>
    <row r="62659" spans="17:63" ht="29.25" customHeight="1" x14ac:dyDescent="0.2">
      <c r="Q62659" s="92" t="s">
        <v>50</v>
      </c>
      <c r="BF62659" s="101" t="s">
        <v>58</v>
      </c>
      <c r="BK62659" s="98" t="s">
        <v>70</v>
      </c>
    </row>
    <row r="62660" spans="17:63" ht="29.25" customHeight="1" x14ac:dyDescent="0.2">
      <c r="Q62660" s="92" t="s">
        <v>50</v>
      </c>
      <c r="BF62660" s="101" t="s">
        <v>58</v>
      </c>
      <c r="BK62660" s="98" t="s">
        <v>70</v>
      </c>
    </row>
    <row r="62661" spans="17:63" ht="29.25" customHeight="1" x14ac:dyDescent="0.2">
      <c r="Q62661" s="92" t="s">
        <v>50</v>
      </c>
      <c r="BF62661" s="101" t="s">
        <v>58</v>
      </c>
      <c r="BK62661" s="98" t="s">
        <v>70</v>
      </c>
    </row>
    <row r="62662" spans="17:63" ht="29.25" customHeight="1" x14ac:dyDescent="0.2">
      <c r="Q62662" s="92" t="s">
        <v>50</v>
      </c>
      <c r="BF62662" s="101" t="s">
        <v>58</v>
      </c>
      <c r="BK62662" s="98" t="s">
        <v>70</v>
      </c>
    </row>
    <row r="62663" spans="17:63" ht="29.25" customHeight="1" x14ac:dyDescent="0.2">
      <c r="Q62663" s="92" t="s">
        <v>50</v>
      </c>
      <c r="BF62663" s="101" t="s">
        <v>58</v>
      </c>
      <c r="BK62663" s="98" t="s">
        <v>70</v>
      </c>
    </row>
    <row r="62664" spans="17:63" ht="29.25" customHeight="1" x14ac:dyDescent="0.2">
      <c r="Q62664" s="92" t="s">
        <v>50</v>
      </c>
      <c r="BF62664" s="101" t="s">
        <v>58</v>
      </c>
      <c r="BK62664" s="98" t="s">
        <v>70</v>
      </c>
    </row>
    <row r="62665" spans="17:63" ht="29.25" customHeight="1" x14ac:dyDescent="0.2">
      <c r="Q62665" s="92" t="s">
        <v>50</v>
      </c>
      <c r="BF62665" s="101" t="s">
        <v>58</v>
      </c>
      <c r="BK62665" s="98" t="s">
        <v>70</v>
      </c>
    </row>
    <row r="62666" spans="17:63" ht="29.25" customHeight="1" x14ac:dyDescent="0.2">
      <c r="Q62666" s="92" t="s">
        <v>50</v>
      </c>
      <c r="BF62666" s="101" t="s">
        <v>58</v>
      </c>
      <c r="BK62666" s="98" t="s">
        <v>70</v>
      </c>
    </row>
    <row r="62667" spans="17:63" ht="29.25" customHeight="1" x14ac:dyDescent="0.2">
      <c r="Q62667" s="92" t="s">
        <v>50</v>
      </c>
      <c r="BF62667" s="101" t="s">
        <v>58</v>
      </c>
      <c r="BK62667" s="98" t="s">
        <v>70</v>
      </c>
    </row>
    <row r="62668" spans="17:63" ht="29.25" customHeight="1" x14ac:dyDescent="0.2">
      <c r="Q62668" s="92" t="s">
        <v>50</v>
      </c>
      <c r="BF62668" s="101" t="s">
        <v>58</v>
      </c>
      <c r="BK62668" s="98" t="s">
        <v>70</v>
      </c>
    </row>
    <row r="62669" spans="17:63" ht="29.25" customHeight="1" x14ac:dyDescent="0.2">
      <c r="Q62669" s="92" t="s">
        <v>50</v>
      </c>
      <c r="BF62669" s="101" t="s">
        <v>58</v>
      </c>
      <c r="BK62669" s="98" t="s">
        <v>70</v>
      </c>
    </row>
    <row r="62670" spans="17:63" ht="29.25" customHeight="1" x14ac:dyDescent="0.2">
      <c r="Q62670" s="92" t="s">
        <v>50</v>
      </c>
      <c r="BF62670" s="101" t="s">
        <v>58</v>
      </c>
      <c r="BK62670" s="98" t="s">
        <v>70</v>
      </c>
    </row>
    <row r="62671" spans="17:63" ht="29.25" customHeight="1" x14ac:dyDescent="0.2">
      <c r="Q62671" s="92" t="s">
        <v>50</v>
      </c>
      <c r="BF62671" s="101" t="s">
        <v>58</v>
      </c>
      <c r="BK62671" s="98" t="s">
        <v>70</v>
      </c>
    </row>
    <row r="62672" spans="17:63" ht="29.25" customHeight="1" x14ac:dyDescent="0.2">
      <c r="Q62672" s="92" t="s">
        <v>50</v>
      </c>
      <c r="BF62672" s="101" t="s">
        <v>58</v>
      </c>
      <c r="BK62672" s="98" t="s">
        <v>70</v>
      </c>
    </row>
    <row r="62673" spans="17:63" ht="29.25" customHeight="1" x14ac:dyDescent="0.2">
      <c r="Q62673" s="92" t="s">
        <v>50</v>
      </c>
      <c r="BF62673" s="101" t="s">
        <v>58</v>
      </c>
      <c r="BK62673" s="98" t="s">
        <v>70</v>
      </c>
    </row>
    <row r="62674" spans="17:63" ht="29.25" customHeight="1" x14ac:dyDescent="0.2">
      <c r="Q62674" s="92" t="s">
        <v>50</v>
      </c>
      <c r="BF62674" s="101" t="s">
        <v>58</v>
      </c>
      <c r="BK62674" s="98" t="s">
        <v>70</v>
      </c>
    </row>
    <row r="62675" spans="17:63" ht="29.25" customHeight="1" x14ac:dyDescent="0.2">
      <c r="Q62675" s="92" t="s">
        <v>50</v>
      </c>
      <c r="BF62675" s="101" t="s">
        <v>58</v>
      </c>
      <c r="BK62675" s="98" t="s">
        <v>70</v>
      </c>
    </row>
    <row r="62676" spans="17:63" ht="29.25" customHeight="1" x14ac:dyDescent="0.2">
      <c r="Q62676" s="92" t="s">
        <v>50</v>
      </c>
      <c r="BF62676" s="101" t="s">
        <v>58</v>
      </c>
      <c r="BK62676" s="98" t="s">
        <v>70</v>
      </c>
    </row>
    <row r="62677" spans="17:63" ht="29.25" customHeight="1" x14ac:dyDescent="0.2">
      <c r="Q62677" s="92" t="s">
        <v>50</v>
      </c>
      <c r="BF62677" s="101" t="s">
        <v>58</v>
      </c>
      <c r="BK62677" s="98" t="s">
        <v>70</v>
      </c>
    </row>
    <row r="62678" spans="17:63" ht="29.25" customHeight="1" x14ac:dyDescent="0.2">
      <c r="Q62678" s="92" t="s">
        <v>50</v>
      </c>
      <c r="BF62678" s="101" t="s">
        <v>58</v>
      </c>
      <c r="BK62678" s="98" t="s">
        <v>70</v>
      </c>
    </row>
    <row r="62679" spans="17:63" ht="29.25" customHeight="1" x14ac:dyDescent="0.2">
      <c r="Q62679" s="92" t="s">
        <v>50</v>
      </c>
      <c r="BF62679" s="101" t="s">
        <v>58</v>
      </c>
      <c r="BK62679" s="98" t="s">
        <v>70</v>
      </c>
    </row>
    <row r="62680" spans="17:63" ht="29.25" customHeight="1" x14ac:dyDescent="0.2">
      <c r="Q62680" s="92" t="s">
        <v>50</v>
      </c>
      <c r="BF62680" s="101" t="s">
        <v>58</v>
      </c>
      <c r="BK62680" s="98" t="s">
        <v>70</v>
      </c>
    </row>
    <row r="62681" spans="17:63" ht="29.25" customHeight="1" x14ac:dyDescent="0.2">
      <c r="Q62681" s="92" t="s">
        <v>50</v>
      </c>
      <c r="BF62681" s="101" t="s">
        <v>58</v>
      </c>
      <c r="BK62681" s="98" t="s">
        <v>70</v>
      </c>
    </row>
    <row r="62682" spans="17:63" ht="29.25" customHeight="1" x14ac:dyDescent="0.2">
      <c r="Q62682" s="92" t="s">
        <v>50</v>
      </c>
      <c r="BF62682" s="101" t="s">
        <v>58</v>
      </c>
      <c r="BK62682" s="98" t="s">
        <v>70</v>
      </c>
    </row>
    <row r="62683" spans="17:63" ht="29.25" customHeight="1" x14ac:dyDescent="0.2">
      <c r="Q62683" s="92" t="s">
        <v>50</v>
      </c>
      <c r="BF62683" s="101" t="s">
        <v>58</v>
      </c>
      <c r="BK62683" s="98" t="s">
        <v>70</v>
      </c>
    </row>
    <row r="62684" spans="17:63" ht="29.25" customHeight="1" x14ac:dyDescent="0.2">
      <c r="Q62684" s="92" t="s">
        <v>50</v>
      </c>
      <c r="BF62684" s="101" t="s">
        <v>58</v>
      </c>
      <c r="BK62684" s="98" t="s">
        <v>70</v>
      </c>
    </row>
    <row r="62685" spans="17:63" ht="29.25" customHeight="1" x14ac:dyDescent="0.2">
      <c r="Q62685" s="92" t="s">
        <v>50</v>
      </c>
      <c r="BF62685" s="101" t="s">
        <v>58</v>
      </c>
      <c r="BK62685" s="98" t="s">
        <v>70</v>
      </c>
    </row>
    <row r="62686" spans="17:63" ht="29.25" customHeight="1" x14ac:dyDescent="0.2">
      <c r="Q62686" s="92" t="s">
        <v>50</v>
      </c>
      <c r="BF62686" s="101" t="s">
        <v>58</v>
      </c>
      <c r="BK62686" s="98" t="s">
        <v>70</v>
      </c>
    </row>
    <row r="62687" spans="17:63" ht="29.25" customHeight="1" x14ac:dyDescent="0.2">
      <c r="Q62687" s="92" t="s">
        <v>50</v>
      </c>
      <c r="BF62687" s="101" t="s">
        <v>58</v>
      </c>
      <c r="BK62687" s="98" t="s">
        <v>70</v>
      </c>
    </row>
    <row r="62688" spans="17:63" ht="29.25" customHeight="1" x14ac:dyDescent="0.2">
      <c r="Q62688" s="92" t="s">
        <v>50</v>
      </c>
      <c r="BF62688" s="101" t="s">
        <v>58</v>
      </c>
      <c r="BK62688" s="98" t="s">
        <v>70</v>
      </c>
    </row>
    <row r="62689" spans="17:63" ht="29.25" customHeight="1" x14ac:dyDescent="0.2">
      <c r="Q62689" s="92" t="s">
        <v>50</v>
      </c>
      <c r="BF62689" s="101" t="s">
        <v>58</v>
      </c>
      <c r="BK62689" s="98" t="s">
        <v>70</v>
      </c>
    </row>
    <row r="62690" spans="17:63" ht="29.25" customHeight="1" x14ac:dyDescent="0.2">
      <c r="Q62690" s="92" t="s">
        <v>50</v>
      </c>
      <c r="BF62690" s="101" t="s">
        <v>58</v>
      </c>
      <c r="BK62690" s="98" t="s">
        <v>70</v>
      </c>
    </row>
    <row r="62691" spans="17:63" ht="29.25" customHeight="1" x14ac:dyDescent="0.2">
      <c r="Q62691" s="92" t="s">
        <v>50</v>
      </c>
      <c r="BF62691" s="101" t="s">
        <v>58</v>
      </c>
      <c r="BK62691" s="98" t="s">
        <v>70</v>
      </c>
    </row>
    <row r="62692" spans="17:63" ht="29.25" customHeight="1" x14ac:dyDescent="0.2">
      <c r="Q62692" s="92" t="s">
        <v>50</v>
      </c>
      <c r="BF62692" s="101" t="s">
        <v>58</v>
      </c>
      <c r="BK62692" s="98" t="s">
        <v>70</v>
      </c>
    </row>
    <row r="62693" spans="17:63" ht="29.25" customHeight="1" x14ac:dyDescent="0.2">
      <c r="Q62693" s="92" t="s">
        <v>50</v>
      </c>
      <c r="BF62693" s="101" t="s">
        <v>58</v>
      </c>
      <c r="BK62693" s="98" t="s">
        <v>70</v>
      </c>
    </row>
    <row r="62694" spans="17:63" ht="29.25" customHeight="1" x14ac:dyDescent="0.2">
      <c r="Q62694" s="92" t="s">
        <v>50</v>
      </c>
      <c r="BF62694" s="101" t="s">
        <v>58</v>
      </c>
      <c r="BK62694" s="98" t="s">
        <v>70</v>
      </c>
    </row>
    <row r="62695" spans="17:63" ht="29.25" customHeight="1" x14ac:dyDescent="0.2">
      <c r="Q62695" s="92" t="s">
        <v>50</v>
      </c>
      <c r="BF62695" s="101" t="s">
        <v>58</v>
      </c>
      <c r="BK62695" s="98" t="s">
        <v>70</v>
      </c>
    </row>
    <row r="62696" spans="17:63" ht="29.25" customHeight="1" x14ac:dyDescent="0.2">
      <c r="Q62696" s="92" t="s">
        <v>50</v>
      </c>
      <c r="BF62696" s="101" t="s">
        <v>58</v>
      </c>
      <c r="BK62696" s="98" t="s">
        <v>70</v>
      </c>
    </row>
    <row r="62697" spans="17:63" ht="29.25" customHeight="1" x14ac:dyDescent="0.2">
      <c r="Q62697" s="92" t="s">
        <v>50</v>
      </c>
      <c r="BF62697" s="101" t="s">
        <v>58</v>
      </c>
      <c r="BK62697" s="98" t="s">
        <v>70</v>
      </c>
    </row>
    <row r="62698" spans="17:63" ht="29.25" customHeight="1" x14ac:dyDescent="0.2">
      <c r="Q62698" s="92" t="s">
        <v>50</v>
      </c>
      <c r="BF62698" s="101" t="s">
        <v>58</v>
      </c>
      <c r="BK62698" s="98" t="s">
        <v>70</v>
      </c>
    </row>
    <row r="62699" spans="17:63" ht="29.25" customHeight="1" x14ac:dyDescent="0.2">
      <c r="Q62699" s="92" t="s">
        <v>50</v>
      </c>
      <c r="BF62699" s="101" t="s">
        <v>58</v>
      </c>
      <c r="BK62699" s="98" t="s">
        <v>70</v>
      </c>
    </row>
    <row r="62700" spans="17:63" ht="29.25" customHeight="1" x14ac:dyDescent="0.2">
      <c r="Q62700" s="92" t="s">
        <v>50</v>
      </c>
      <c r="BF62700" s="101" t="s">
        <v>58</v>
      </c>
      <c r="BK62700" s="98" t="s">
        <v>70</v>
      </c>
    </row>
    <row r="62701" spans="17:63" ht="29.25" customHeight="1" x14ac:dyDescent="0.2">
      <c r="Q62701" s="92" t="s">
        <v>50</v>
      </c>
      <c r="BF62701" s="101" t="s">
        <v>58</v>
      </c>
      <c r="BK62701" s="98" t="s">
        <v>70</v>
      </c>
    </row>
    <row r="62702" spans="17:63" ht="29.25" customHeight="1" x14ac:dyDescent="0.2">
      <c r="Q62702" s="92" t="s">
        <v>50</v>
      </c>
      <c r="BF62702" s="101" t="s">
        <v>58</v>
      </c>
      <c r="BK62702" s="98" t="s">
        <v>70</v>
      </c>
    </row>
    <row r="62703" spans="17:63" ht="29.25" customHeight="1" x14ac:dyDescent="0.2">
      <c r="Q62703" s="92" t="s">
        <v>50</v>
      </c>
      <c r="BF62703" s="101" t="s">
        <v>58</v>
      </c>
      <c r="BK62703" s="98" t="s">
        <v>70</v>
      </c>
    </row>
    <row r="62704" spans="17:63" ht="29.25" customHeight="1" x14ac:dyDescent="0.2">
      <c r="Q62704" s="92" t="s">
        <v>50</v>
      </c>
      <c r="BF62704" s="101" t="s">
        <v>58</v>
      </c>
      <c r="BK62704" s="98" t="s">
        <v>70</v>
      </c>
    </row>
    <row r="62705" spans="17:63" ht="29.25" customHeight="1" x14ac:dyDescent="0.2">
      <c r="Q62705" s="92" t="s">
        <v>50</v>
      </c>
      <c r="BF62705" s="101" t="s">
        <v>58</v>
      </c>
      <c r="BK62705" s="98" t="s">
        <v>70</v>
      </c>
    </row>
    <row r="62706" spans="17:63" ht="29.25" customHeight="1" x14ac:dyDescent="0.2">
      <c r="Q62706" s="92" t="s">
        <v>50</v>
      </c>
      <c r="BF62706" s="101" t="s">
        <v>58</v>
      </c>
      <c r="BK62706" s="98" t="s">
        <v>70</v>
      </c>
    </row>
    <row r="62707" spans="17:63" ht="29.25" customHeight="1" x14ac:dyDescent="0.2">
      <c r="Q62707" s="92" t="s">
        <v>50</v>
      </c>
      <c r="BF62707" s="101" t="s">
        <v>58</v>
      </c>
      <c r="BK62707" s="98" t="s">
        <v>70</v>
      </c>
    </row>
    <row r="62708" spans="17:63" ht="29.25" customHeight="1" x14ac:dyDescent="0.2">
      <c r="Q62708" s="92" t="s">
        <v>50</v>
      </c>
      <c r="BF62708" s="101" t="s">
        <v>58</v>
      </c>
      <c r="BK62708" s="98" t="s">
        <v>70</v>
      </c>
    </row>
    <row r="62709" spans="17:63" ht="29.25" customHeight="1" x14ac:dyDescent="0.2">
      <c r="Q62709" s="92" t="s">
        <v>50</v>
      </c>
      <c r="BF62709" s="101" t="s">
        <v>58</v>
      </c>
      <c r="BK62709" s="98" t="s">
        <v>70</v>
      </c>
    </row>
    <row r="62710" spans="17:63" ht="29.25" customHeight="1" x14ac:dyDescent="0.2">
      <c r="Q62710" s="92" t="s">
        <v>50</v>
      </c>
      <c r="BF62710" s="101" t="s">
        <v>58</v>
      </c>
      <c r="BK62710" s="98" t="s">
        <v>70</v>
      </c>
    </row>
    <row r="62711" spans="17:63" ht="29.25" customHeight="1" x14ac:dyDescent="0.2">
      <c r="Q62711" s="92" t="s">
        <v>50</v>
      </c>
      <c r="BF62711" s="101" t="s">
        <v>58</v>
      </c>
      <c r="BK62711" s="98" t="s">
        <v>70</v>
      </c>
    </row>
    <row r="62712" spans="17:63" ht="29.25" customHeight="1" x14ac:dyDescent="0.2">
      <c r="Q62712" s="92" t="s">
        <v>50</v>
      </c>
      <c r="BF62712" s="101" t="s">
        <v>58</v>
      </c>
      <c r="BK62712" s="98" t="s">
        <v>70</v>
      </c>
    </row>
    <row r="62713" spans="17:63" ht="29.25" customHeight="1" x14ac:dyDescent="0.2">
      <c r="Q62713" s="92" t="s">
        <v>50</v>
      </c>
      <c r="BF62713" s="101" t="s">
        <v>58</v>
      </c>
      <c r="BK62713" s="98" t="s">
        <v>70</v>
      </c>
    </row>
    <row r="62714" spans="17:63" ht="29.25" customHeight="1" x14ac:dyDescent="0.2">
      <c r="Q62714" s="92" t="s">
        <v>50</v>
      </c>
      <c r="BF62714" s="101" t="s">
        <v>58</v>
      </c>
      <c r="BK62714" s="98" t="s">
        <v>70</v>
      </c>
    </row>
    <row r="62715" spans="17:63" ht="29.25" customHeight="1" x14ac:dyDescent="0.2">
      <c r="Q62715" s="92" t="s">
        <v>50</v>
      </c>
      <c r="BF62715" s="101" t="s">
        <v>58</v>
      </c>
      <c r="BK62715" s="98" t="s">
        <v>70</v>
      </c>
    </row>
    <row r="62716" spans="17:63" ht="29.25" customHeight="1" x14ac:dyDescent="0.2">
      <c r="Q62716" s="92" t="s">
        <v>50</v>
      </c>
      <c r="BF62716" s="101" t="s">
        <v>58</v>
      </c>
      <c r="BK62716" s="98" t="s">
        <v>70</v>
      </c>
    </row>
    <row r="62717" spans="17:63" ht="29.25" customHeight="1" x14ac:dyDescent="0.2">
      <c r="Q62717" s="92" t="s">
        <v>50</v>
      </c>
      <c r="BF62717" s="101" t="s">
        <v>58</v>
      </c>
      <c r="BK62717" s="98" t="s">
        <v>70</v>
      </c>
    </row>
    <row r="62718" spans="17:63" ht="29.25" customHeight="1" x14ac:dyDescent="0.2">
      <c r="Q62718" s="92" t="s">
        <v>50</v>
      </c>
      <c r="BF62718" s="101" t="s">
        <v>58</v>
      </c>
      <c r="BK62718" s="98" t="s">
        <v>70</v>
      </c>
    </row>
    <row r="62719" spans="17:63" ht="29.25" customHeight="1" x14ac:dyDescent="0.2">
      <c r="Q62719" s="92" t="s">
        <v>50</v>
      </c>
      <c r="BF62719" s="101" t="s">
        <v>58</v>
      </c>
      <c r="BK62719" s="98" t="s">
        <v>70</v>
      </c>
    </row>
    <row r="62720" spans="17:63" ht="29.25" customHeight="1" x14ac:dyDescent="0.2">
      <c r="Q62720" s="92" t="s">
        <v>50</v>
      </c>
      <c r="BF62720" s="101" t="s">
        <v>58</v>
      </c>
      <c r="BK62720" s="98" t="s">
        <v>70</v>
      </c>
    </row>
    <row r="62721" spans="17:63" ht="29.25" customHeight="1" x14ac:dyDescent="0.2">
      <c r="Q62721" s="92" t="s">
        <v>50</v>
      </c>
      <c r="BF62721" s="101" t="s">
        <v>58</v>
      </c>
      <c r="BK62721" s="98" t="s">
        <v>70</v>
      </c>
    </row>
    <row r="62722" spans="17:63" ht="29.25" customHeight="1" x14ac:dyDescent="0.2">
      <c r="Q62722" s="92" t="s">
        <v>50</v>
      </c>
      <c r="BF62722" s="101" t="s">
        <v>58</v>
      </c>
      <c r="BK62722" s="98" t="s">
        <v>70</v>
      </c>
    </row>
    <row r="62723" spans="17:63" ht="29.25" customHeight="1" x14ac:dyDescent="0.2">
      <c r="Q62723" s="92" t="s">
        <v>50</v>
      </c>
      <c r="BF62723" s="101" t="s">
        <v>58</v>
      </c>
      <c r="BK62723" s="98" t="s">
        <v>70</v>
      </c>
    </row>
    <row r="62724" spans="17:63" ht="29.25" customHeight="1" x14ac:dyDescent="0.2">
      <c r="Q62724" s="92" t="s">
        <v>50</v>
      </c>
      <c r="BF62724" s="101" t="s">
        <v>58</v>
      </c>
      <c r="BK62724" s="98" t="s">
        <v>70</v>
      </c>
    </row>
    <row r="62725" spans="17:63" ht="29.25" customHeight="1" x14ac:dyDescent="0.2">
      <c r="Q62725" s="92" t="s">
        <v>50</v>
      </c>
      <c r="BF62725" s="101" t="s">
        <v>58</v>
      </c>
      <c r="BK62725" s="98" t="s">
        <v>70</v>
      </c>
    </row>
    <row r="62726" spans="17:63" ht="29.25" customHeight="1" x14ac:dyDescent="0.2">
      <c r="Q62726" s="92" t="s">
        <v>50</v>
      </c>
      <c r="BF62726" s="101" t="s">
        <v>58</v>
      </c>
      <c r="BK62726" s="98" t="s">
        <v>70</v>
      </c>
    </row>
    <row r="62727" spans="17:63" ht="29.25" customHeight="1" x14ac:dyDescent="0.2">
      <c r="Q62727" s="92" t="s">
        <v>50</v>
      </c>
      <c r="BF62727" s="101" t="s">
        <v>58</v>
      </c>
      <c r="BK62727" s="98" t="s">
        <v>70</v>
      </c>
    </row>
    <row r="62728" spans="17:63" ht="29.25" customHeight="1" x14ac:dyDescent="0.2">
      <c r="Q62728" s="92" t="s">
        <v>50</v>
      </c>
      <c r="BF62728" s="101" t="s">
        <v>58</v>
      </c>
      <c r="BK62728" s="98" t="s">
        <v>70</v>
      </c>
    </row>
    <row r="62729" spans="17:63" ht="29.25" customHeight="1" x14ac:dyDescent="0.2">
      <c r="Q62729" s="92" t="s">
        <v>50</v>
      </c>
      <c r="BF62729" s="101" t="s">
        <v>58</v>
      </c>
      <c r="BK62729" s="98" t="s">
        <v>70</v>
      </c>
    </row>
    <row r="62730" spans="17:63" ht="29.25" customHeight="1" x14ac:dyDescent="0.2">
      <c r="Q62730" s="92" t="s">
        <v>50</v>
      </c>
      <c r="BF62730" s="101" t="s">
        <v>58</v>
      </c>
      <c r="BK62730" s="98" t="s">
        <v>70</v>
      </c>
    </row>
    <row r="62731" spans="17:63" ht="29.25" customHeight="1" x14ac:dyDescent="0.2">
      <c r="Q62731" s="92" t="s">
        <v>50</v>
      </c>
      <c r="BF62731" s="101" t="s">
        <v>58</v>
      </c>
      <c r="BK62731" s="98" t="s">
        <v>70</v>
      </c>
    </row>
    <row r="62732" spans="17:63" ht="29.25" customHeight="1" x14ac:dyDescent="0.2">
      <c r="Q62732" s="92" t="s">
        <v>50</v>
      </c>
      <c r="BF62732" s="101" t="s">
        <v>58</v>
      </c>
      <c r="BK62732" s="98" t="s">
        <v>70</v>
      </c>
    </row>
    <row r="62733" spans="17:63" ht="29.25" customHeight="1" x14ac:dyDescent="0.2">
      <c r="Q62733" s="92" t="s">
        <v>50</v>
      </c>
      <c r="BF62733" s="101" t="s">
        <v>58</v>
      </c>
      <c r="BK62733" s="98" t="s">
        <v>70</v>
      </c>
    </row>
    <row r="62734" spans="17:63" ht="29.25" customHeight="1" x14ac:dyDescent="0.2">
      <c r="Q62734" s="92" t="s">
        <v>50</v>
      </c>
      <c r="BF62734" s="101" t="s">
        <v>58</v>
      </c>
      <c r="BK62734" s="98" t="s">
        <v>70</v>
      </c>
    </row>
    <row r="62735" spans="17:63" ht="29.25" customHeight="1" x14ac:dyDescent="0.2">
      <c r="Q62735" s="92" t="s">
        <v>50</v>
      </c>
      <c r="BF62735" s="101" t="s">
        <v>58</v>
      </c>
      <c r="BK62735" s="98" t="s">
        <v>70</v>
      </c>
    </row>
    <row r="62736" spans="17:63" ht="29.25" customHeight="1" x14ac:dyDescent="0.2">
      <c r="Q62736" s="92" t="s">
        <v>50</v>
      </c>
      <c r="BF62736" s="101" t="s">
        <v>58</v>
      </c>
      <c r="BK62736" s="98" t="s">
        <v>70</v>
      </c>
    </row>
    <row r="62737" spans="17:63" ht="29.25" customHeight="1" x14ac:dyDescent="0.2">
      <c r="Q62737" s="92" t="s">
        <v>50</v>
      </c>
      <c r="BF62737" s="101" t="s">
        <v>58</v>
      </c>
      <c r="BK62737" s="98" t="s">
        <v>70</v>
      </c>
    </row>
    <row r="62738" spans="17:63" ht="29.25" customHeight="1" x14ac:dyDescent="0.2">
      <c r="Q62738" s="92" t="s">
        <v>50</v>
      </c>
      <c r="BF62738" s="101" t="s">
        <v>58</v>
      </c>
      <c r="BK62738" s="98" t="s">
        <v>70</v>
      </c>
    </row>
    <row r="62739" spans="17:63" ht="29.25" customHeight="1" x14ac:dyDescent="0.2">
      <c r="Q62739" s="92" t="s">
        <v>50</v>
      </c>
      <c r="BF62739" s="101" t="s">
        <v>58</v>
      </c>
      <c r="BK62739" s="98" t="s">
        <v>70</v>
      </c>
    </row>
    <row r="62740" spans="17:63" ht="29.25" customHeight="1" x14ac:dyDescent="0.2">
      <c r="Q62740" s="92" t="s">
        <v>50</v>
      </c>
      <c r="BF62740" s="101" t="s">
        <v>58</v>
      </c>
      <c r="BK62740" s="98" t="s">
        <v>70</v>
      </c>
    </row>
    <row r="62741" spans="17:63" ht="29.25" customHeight="1" x14ac:dyDescent="0.2">
      <c r="Q62741" s="92" t="s">
        <v>50</v>
      </c>
      <c r="BF62741" s="101" t="s">
        <v>58</v>
      </c>
      <c r="BK62741" s="98" t="s">
        <v>70</v>
      </c>
    </row>
    <row r="62742" spans="17:63" ht="29.25" customHeight="1" x14ac:dyDescent="0.2">
      <c r="Q62742" s="92" t="s">
        <v>50</v>
      </c>
      <c r="BF62742" s="101" t="s">
        <v>58</v>
      </c>
      <c r="BK62742" s="98" t="s">
        <v>70</v>
      </c>
    </row>
    <row r="62743" spans="17:63" ht="29.25" customHeight="1" x14ac:dyDescent="0.2">
      <c r="Q62743" s="92" t="s">
        <v>50</v>
      </c>
      <c r="BF62743" s="101" t="s">
        <v>58</v>
      </c>
      <c r="BK62743" s="98" t="s">
        <v>70</v>
      </c>
    </row>
    <row r="62744" spans="17:63" ht="29.25" customHeight="1" x14ac:dyDescent="0.2">
      <c r="Q62744" s="92" t="s">
        <v>50</v>
      </c>
      <c r="BF62744" s="101" t="s">
        <v>58</v>
      </c>
      <c r="BK62744" s="98" t="s">
        <v>70</v>
      </c>
    </row>
    <row r="62745" spans="17:63" ht="29.25" customHeight="1" x14ac:dyDescent="0.2">
      <c r="Q62745" s="92" t="s">
        <v>50</v>
      </c>
      <c r="BF62745" s="101" t="s">
        <v>58</v>
      </c>
      <c r="BK62745" s="98" t="s">
        <v>70</v>
      </c>
    </row>
    <row r="62746" spans="17:63" ht="29.25" customHeight="1" x14ac:dyDescent="0.2">
      <c r="Q62746" s="92" t="s">
        <v>50</v>
      </c>
      <c r="BF62746" s="101" t="s">
        <v>58</v>
      </c>
      <c r="BK62746" s="98" t="s">
        <v>70</v>
      </c>
    </row>
    <row r="62747" spans="17:63" ht="29.25" customHeight="1" x14ac:dyDescent="0.2">
      <c r="Q62747" s="92" t="s">
        <v>50</v>
      </c>
      <c r="BF62747" s="101" t="s">
        <v>58</v>
      </c>
      <c r="BK62747" s="98" t="s">
        <v>70</v>
      </c>
    </row>
    <row r="62748" spans="17:63" ht="29.25" customHeight="1" x14ac:dyDescent="0.2">
      <c r="Q62748" s="92" t="s">
        <v>50</v>
      </c>
      <c r="BF62748" s="101" t="s">
        <v>58</v>
      </c>
      <c r="BK62748" s="98" t="s">
        <v>70</v>
      </c>
    </row>
    <row r="62749" spans="17:63" ht="29.25" customHeight="1" x14ac:dyDescent="0.2">
      <c r="Q62749" s="92" t="s">
        <v>50</v>
      </c>
      <c r="BF62749" s="101" t="s">
        <v>58</v>
      </c>
      <c r="BK62749" s="98" t="s">
        <v>70</v>
      </c>
    </row>
    <row r="62750" spans="17:63" ht="29.25" customHeight="1" x14ac:dyDescent="0.2">
      <c r="Q62750" s="92" t="s">
        <v>50</v>
      </c>
      <c r="BF62750" s="101" t="s">
        <v>58</v>
      </c>
      <c r="BK62750" s="98" t="s">
        <v>70</v>
      </c>
    </row>
    <row r="62751" spans="17:63" ht="29.25" customHeight="1" x14ac:dyDescent="0.2">
      <c r="Q62751" s="92" t="s">
        <v>50</v>
      </c>
      <c r="BF62751" s="101" t="s">
        <v>58</v>
      </c>
      <c r="BK62751" s="98" t="s">
        <v>70</v>
      </c>
    </row>
    <row r="62752" spans="17:63" ht="29.25" customHeight="1" x14ac:dyDescent="0.2">
      <c r="Q62752" s="92" t="s">
        <v>50</v>
      </c>
      <c r="BF62752" s="101" t="s">
        <v>58</v>
      </c>
      <c r="BK62752" s="98" t="s">
        <v>70</v>
      </c>
    </row>
    <row r="62753" spans="17:63" ht="29.25" customHeight="1" x14ac:dyDescent="0.2">
      <c r="Q62753" s="92" t="s">
        <v>50</v>
      </c>
      <c r="BF62753" s="101" t="s">
        <v>58</v>
      </c>
      <c r="BK62753" s="98" t="s">
        <v>70</v>
      </c>
    </row>
    <row r="62754" spans="17:63" ht="29.25" customHeight="1" x14ac:dyDescent="0.2">
      <c r="Q62754" s="92" t="s">
        <v>50</v>
      </c>
      <c r="BF62754" s="101" t="s">
        <v>58</v>
      </c>
      <c r="BK62754" s="98" t="s">
        <v>70</v>
      </c>
    </row>
    <row r="62755" spans="17:63" ht="29.25" customHeight="1" x14ac:dyDescent="0.2">
      <c r="Q62755" s="92" t="s">
        <v>50</v>
      </c>
      <c r="BF62755" s="101" t="s">
        <v>58</v>
      </c>
      <c r="BK62755" s="98" t="s">
        <v>70</v>
      </c>
    </row>
    <row r="62756" spans="17:63" ht="29.25" customHeight="1" x14ac:dyDescent="0.2">
      <c r="Q62756" s="92" t="s">
        <v>50</v>
      </c>
      <c r="BF62756" s="101" t="s">
        <v>58</v>
      </c>
      <c r="BK62756" s="98" t="s">
        <v>70</v>
      </c>
    </row>
    <row r="62757" spans="17:63" ht="29.25" customHeight="1" x14ac:dyDescent="0.2">
      <c r="Q62757" s="92" t="s">
        <v>50</v>
      </c>
      <c r="BF62757" s="101" t="s">
        <v>58</v>
      </c>
      <c r="BK62757" s="98" t="s">
        <v>70</v>
      </c>
    </row>
    <row r="62758" spans="17:63" ht="29.25" customHeight="1" x14ac:dyDescent="0.2">
      <c r="Q62758" s="92" t="s">
        <v>50</v>
      </c>
      <c r="BF62758" s="101" t="s">
        <v>58</v>
      </c>
      <c r="BK62758" s="98" t="s">
        <v>70</v>
      </c>
    </row>
    <row r="62759" spans="17:63" ht="29.25" customHeight="1" x14ac:dyDescent="0.2">
      <c r="Q62759" s="92" t="s">
        <v>50</v>
      </c>
      <c r="BF62759" s="101" t="s">
        <v>58</v>
      </c>
      <c r="BK62759" s="98" t="s">
        <v>70</v>
      </c>
    </row>
    <row r="62760" spans="17:63" ht="29.25" customHeight="1" x14ac:dyDescent="0.2">
      <c r="Q62760" s="92" t="s">
        <v>50</v>
      </c>
      <c r="BF62760" s="101" t="s">
        <v>58</v>
      </c>
      <c r="BK62760" s="98" t="s">
        <v>70</v>
      </c>
    </row>
    <row r="62761" spans="17:63" ht="29.25" customHeight="1" x14ac:dyDescent="0.2">
      <c r="Q62761" s="92" t="s">
        <v>50</v>
      </c>
      <c r="BF62761" s="101" t="s">
        <v>58</v>
      </c>
      <c r="BK62761" s="98" t="s">
        <v>70</v>
      </c>
    </row>
    <row r="62762" spans="17:63" ht="29.25" customHeight="1" x14ac:dyDescent="0.2">
      <c r="Q62762" s="92" t="s">
        <v>50</v>
      </c>
      <c r="BF62762" s="101" t="s">
        <v>58</v>
      </c>
      <c r="BK62762" s="98" t="s">
        <v>70</v>
      </c>
    </row>
    <row r="62763" spans="17:63" ht="29.25" customHeight="1" x14ac:dyDescent="0.2">
      <c r="Q62763" s="92" t="s">
        <v>50</v>
      </c>
      <c r="BF62763" s="101" t="s">
        <v>58</v>
      </c>
      <c r="BK62763" s="98" t="s">
        <v>70</v>
      </c>
    </row>
    <row r="62764" spans="17:63" ht="29.25" customHeight="1" x14ac:dyDescent="0.2">
      <c r="Q62764" s="92" t="s">
        <v>50</v>
      </c>
      <c r="BF62764" s="101" t="s">
        <v>58</v>
      </c>
      <c r="BK62764" s="98" t="s">
        <v>70</v>
      </c>
    </row>
    <row r="62765" spans="17:63" ht="29.25" customHeight="1" x14ac:dyDescent="0.2">
      <c r="Q62765" s="92" t="s">
        <v>50</v>
      </c>
      <c r="BF62765" s="101" t="s">
        <v>58</v>
      </c>
      <c r="BK62765" s="98" t="s">
        <v>70</v>
      </c>
    </row>
    <row r="62766" spans="17:63" ht="29.25" customHeight="1" x14ac:dyDescent="0.2">
      <c r="Q62766" s="92" t="s">
        <v>50</v>
      </c>
      <c r="BF62766" s="101" t="s">
        <v>58</v>
      </c>
      <c r="BK62766" s="98" t="s">
        <v>70</v>
      </c>
    </row>
    <row r="62767" spans="17:63" ht="29.25" customHeight="1" x14ac:dyDescent="0.2">
      <c r="Q62767" s="92" t="s">
        <v>50</v>
      </c>
      <c r="BF62767" s="101" t="s">
        <v>58</v>
      </c>
      <c r="BK62767" s="98" t="s">
        <v>70</v>
      </c>
    </row>
    <row r="62768" spans="17:63" ht="29.25" customHeight="1" x14ac:dyDescent="0.2">
      <c r="Q62768" s="92" t="s">
        <v>50</v>
      </c>
      <c r="BF62768" s="101" t="s">
        <v>58</v>
      </c>
      <c r="BK62768" s="98" t="s">
        <v>70</v>
      </c>
    </row>
    <row r="62769" spans="17:63" ht="29.25" customHeight="1" x14ac:dyDescent="0.2">
      <c r="Q62769" s="92" t="s">
        <v>50</v>
      </c>
      <c r="BF62769" s="101" t="s">
        <v>58</v>
      </c>
      <c r="BK62769" s="98" t="s">
        <v>70</v>
      </c>
    </row>
    <row r="62770" spans="17:63" ht="29.25" customHeight="1" x14ac:dyDescent="0.2">
      <c r="Q62770" s="92" t="s">
        <v>50</v>
      </c>
      <c r="BF62770" s="101" t="s">
        <v>58</v>
      </c>
      <c r="BK62770" s="98" t="s">
        <v>70</v>
      </c>
    </row>
    <row r="62771" spans="17:63" ht="29.25" customHeight="1" x14ac:dyDescent="0.2">
      <c r="Q62771" s="92" t="s">
        <v>50</v>
      </c>
      <c r="BF62771" s="101" t="s">
        <v>58</v>
      </c>
      <c r="BK62771" s="98" t="s">
        <v>70</v>
      </c>
    </row>
    <row r="62772" spans="17:63" ht="29.25" customHeight="1" x14ac:dyDescent="0.2">
      <c r="Q62772" s="92" t="s">
        <v>50</v>
      </c>
      <c r="BF62772" s="101" t="s">
        <v>58</v>
      </c>
      <c r="BK62772" s="98" t="s">
        <v>70</v>
      </c>
    </row>
    <row r="62773" spans="17:63" ht="29.25" customHeight="1" x14ac:dyDescent="0.2">
      <c r="Q62773" s="92" t="s">
        <v>50</v>
      </c>
      <c r="BF62773" s="101" t="s">
        <v>58</v>
      </c>
      <c r="BK62773" s="98" t="s">
        <v>70</v>
      </c>
    </row>
    <row r="62774" spans="17:63" ht="29.25" customHeight="1" x14ac:dyDescent="0.2">
      <c r="Q62774" s="92" t="s">
        <v>50</v>
      </c>
      <c r="BF62774" s="101" t="s">
        <v>58</v>
      </c>
      <c r="BK62774" s="98" t="s">
        <v>70</v>
      </c>
    </row>
    <row r="62775" spans="17:63" ht="29.25" customHeight="1" x14ac:dyDescent="0.2">
      <c r="Q62775" s="92" t="s">
        <v>50</v>
      </c>
      <c r="BF62775" s="101" t="s">
        <v>58</v>
      </c>
      <c r="BK62775" s="98" t="s">
        <v>70</v>
      </c>
    </row>
    <row r="62776" spans="17:63" ht="29.25" customHeight="1" x14ac:dyDescent="0.2">
      <c r="Q62776" s="92" t="s">
        <v>50</v>
      </c>
      <c r="BF62776" s="101" t="s">
        <v>58</v>
      </c>
      <c r="BK62776" s="98" t="s">
        <v>70</v>
      </c>
    </row>
    <row r="62777" spans="17:63" ht="29.25" customHeight="1" x14ac:dyDescent="0.2">
      <c r="Q62777" s="92" t="s">
        <v>50</v>
      </c>
      <c r="BF62777" s="101" t="s">
        <v>58</v>
      </c>
      <c r="BK62777" s="98" t="s">
        <v>70</v>
      </c>
    </row>
    <row r="62778" spans="17:63" ht="29.25" customHeight="1" x14ac:dyDescent="0.2">
      <c r="Q62778" s="92" t="s">
        <v>50</v>
      </c>
      <c r="BF62778" s="101" t="s">
        <v>58</v>
      </c>
      <c r="BK62778" s="98" t="s">
        <v>70</v>
      </c>
    </row>
    <row r="62779" spans="17:63" ht="29.25" customHeight="1" x14ac:dyDescent="0.2">
      <c r="Q62779" s="92" t="s">
        <v>50</v>
      </c>
      <c r="BF62779" s="101" t="s">
        <v>58</v>
      </c>
      <c r="BK62779" s="98" t="s">
        <v>70</v>
      </c>
    </row>
    <row r="62780" spans="17:63" ht="29.25" customHeight="1" x14ac:dyDescent="0.2">
      <c r="Q62780" s="92" t="s">
        <v>50</v>
      </c>
      <c r="BF62780" s="101" t="s">
        <v>58</v>
      </c>
      <c r="BK62780" s="98" t="s">
        <v>70</v>
      </c>
    </row>
    <row r="62781" spans="17:63" ht="29.25" customHeight="1" x14ac:dyDescent="0.2">
      <c r="Q62781" s="92" t="s">
        <v>50</v>
      </c>
      <c r="BF62781" s="101" t="s">
        <v>58</v>
      </c>
      <c r="BK62781" s="98" t="s">
        <v>70</v>
      </c>
    </row>
    <row r="62782" spans="17:63" ht="29.25" customHeight="1" x14ac:dyDescent="0.2">
      <c r="Q62782" s="92" t="s">
        <v>50</v>
      </c>
      <c r="BF62782" s="101" t="s">
        <v>58</v>
      </c>
      <c r="BK62782" s="98" t="s">
        <v>70</v>
      </c>
    </row>
    <row r="62783" spans="17:63" ht="29.25" customHeight="1" x14ac:dyDescent="0.2">
      <c r="Q62783" s="92" t="s">
        <v>50</v>
      </c>
      <c r="BF62783" s="101" t="s">
        <v>58</v>
      </c>
      <c r="BK62783" s="98" t="s">
        <v>70</v>
      </c>
    </row>
    <row r="62784" spans="17:63" ht="29.25" customHeight="1" x14ac:dyDescent="0.2">
      <c r="Q62784" s="92" t="s">
        <v>50</v>
      </c>
      <c r="BF62784" s="101" t="s">
        <v>58</v>
      </c>
      <c r="BK62784" s="98" t="s">
        <v>70</v>
      </c>
    </row>
    <row r="62785" spans="17:63" ht="29.25" customHeight="1" x14ac:dyDescent="0.2">
      <c r="Q62785" s="92" t="s">
        <v>50</v>
      </c>
      <c r="BF62785" s="101" t="s">
        <v>58</v>
      </c>
      <c r="BK62785" s="98" t="s">
        <v>70</v>
      </c>
    </row>
    <row r="62786" spans="17:63" ht="29.25" customHeight="1" x14ac:dyDescent="0.2">
      <c r="Q62786" s="92" t="s">
        <v>50</v>
      </c>
      <c r="BF62786" s="101" t="s">
        <v>58</v>
      </c>
      <c r="BK62786" s="98" t="s">
        <v>70</v>
      </c>
    </row>
    <row r="62787" spans="17:63" ht="29.25" customHeight="1" x14ac:dyDescent="0.2">
      <c r="Q62787" s="92" t="s">
        <v>50</v>
      </c>
      <c r="BF62787" s="101" t="s">
        <v>58</v>
      </c>
      <c r="BK62787" s="98" t="s">
        <v>70</v>
      </c>
    </row>
    <row r="62788" spans="17:63" ht="29.25" customHeight="1" x14ac:dyDescent="0.2">
      <c r="Q62788" s="92" t="s">
        <v>50</v>
      </c>
      <c r="BF62788" s="101" t="s">
        <v>58</v>
      </c>
      <c r="BK62788" s="98" t="s">
        <v>70</v>
      </c>
    </row>
    <row r="62789" spans="17:63" ht="29.25" customHeight="1" x14ac:dyDescent="0.2">
      <c r="Q62789" s="92" t="s">
        <v>50</v>
      </c>
      <c r="BF62789" s="101" t="s">
        <v>58</v>
      </c>
      <c r="BK62789" s="98" t="s">
        <v>70</v>
      </c>
    </row>
    <row r="62790" spans="17:63" ht="29.25" customHeight="1" x14ac:dyDescent="0.2">
      <c r="Q62790" s="92" t="s">
        <v>50</v>
      </c>
      <c r="BF62790" s="101" t="s">
        <v>58</v>
      </c>
      <c r="BK62790" s="98" t="s">
        <v>70</v>
      </c>
    </row>
    <row r="62791" spans="17:63" ht="29.25" customHeight="1" x14ac:dyDescent="0.2">
      <c r="Q62791" s="92" t="s">
        <v>50</v>
      </c>
      <c r="BF62791" s="101" t="s">
        <v>58</v>
      </c>
      <c r="BK62791" s="98" t="s">
        <v>70</v>
      </c>
    </row>
    <row r="62792" spans="17:63" ht="29.25" customHeight="1" x14ac:dyDescent="0.2">
      <c r="Q62792" s="92" t="s">
        <v>50</v>
      </c>
      <c r="BF62792" s="101" t="s">
        <v>58</v>
      </c>
      <c r="BK62792" s="98" t="s">
        <v>70</v>
      </c>
    </row>
    <row r="62793" spans="17:63" ht="29.25" customHeight="1" x14ac:dyDescent="0.2">
      <c r="Q62793" s="92" t="s">
        <v>50</v>
      </c>
      <c r="BF62793" s="101" t="s">
        <v>58</v>
      </c>
      <c r="BK62793" s="98" t="s">
        <v>70</v>
      </c>
    </row>
    <row r="62794" spans="17:63" ht="29.25" customHeight="1" x14ac:dyDescent="0.2">
      <c r="Q62794" s="92" t="s">
        <v>50</v>
      </c>
      <c r="BF62794" s="101" t="s">
        <v>58</v>
      </c>
      <c r="BK62794" s="98" t="s">
        <v>70</v>
      </c>
    </row>
    <row r="62795" spans="17:63" ht="29.25" customHeight="1" x14ac:dyDescent="0.2">
      <c r="Q62795" s="92" t="s">
        <v>50</v>
      </c>
      <c r="BF62795" s="101" t="s">
        <v>58</v>
      </c>
      <c r="BK62795" s="98" t="s">
        <v>70</v>
      </c>
    </row>
    <row r="62796" spans="17:63" ht="29.25" customHeight="1" x14ac:dyDescent="0.2">
      <c r="Q62796" s="92" t="s">
        <v>50</v>
      </c>
      <c r="BF62796" s="101" t="s">
        <v>58</v>
      </c>
      <c r="BK62796" s="98" t="s">
        <v>70</v>
      </c>
    </row>
    <row r="62797" spans="17:63" ht="29.25" customHeight="1" x14ac:dyDescent="0.2">
      <c r="Q62797" s="92" t="s">
        <v>50</v>
      </c>
      <c r="BF62797" s="101" t="s">
        <v>58</v>
      </c>
      <c r="BK62797" s="98" t="s">
        <v>70</v>
      </c>
    </row>
    <row r="62798" spans="17:63" ht="29.25" customHeight="1" x14ac:dyDescent="0.2">
      <c r="Q62798" s="92" t="s">
        <v>50</v>
      </c>
      <c r="BF62798" s="101" t="s">
        <v>58</v>
      </c>
      <c r="BK62798" s="98" t="s">
        <v>70</v>
      </c>
    </row>
    <row r="62799" spans="17:63" ht="29.25" customHeight="1" x14ac:dyDescent="0.2">
      <c r="Q62799" s="92" t="s">
        <v>50</v>
      </c>
      <c r="BF62799" s="101" t="s">
        <v>58</v>
      </c>
      <c r="BK62799" s="98" t="s">
        <v>70</v>
      </c>
    </row>
    <row r="62800" spans="17:63" ht="29.25" customHeight="1" x14ac:dyDescent="0.2">
      <c r="Q62800" s="92" t="s">
        <v>50</v>
      </c>
      <c r="BF62800" s="101" t="s">
        <v>58</v>
      </c>
      <c r="BK62800" s="98" t="s">
        <v>70</v>
      </c>
    </row>
    <row r="62801" spans="17:63" ht="29.25" customHeight="1" x14ac:dyDescent="0.2">
      <c r="Q62801" s="92" t="s">
        <v>50</v>
      </c>
      <c r="BF62801" s="101" t="s">
        <v>58</v>
      </c>
      <c r="BK62801" s="98" t="s">
        <v>70</v>
      </c>
    </row>
    <row r="62802" spans="17:63" ht="29.25" customHeight="1" x14ac:dyDescent="0.2">
      <c r="Q62802" s="92" t="s">
        <v>50</v>
      </c>
      <c r="BF62802" s="101" t="s">
        <v>58</v>
      </c>
      <c r="BK62802" s="98" t="s">
        <v>70</v>
      </c>
    </row>
    <row r="62803" spans="17:63" ht="29.25" customHeight="1" x14ac:dyDescent="0.2">
      <c r="Q62803" s="92" t="s">
        <v>50</v>
      </c>
      <c r="BF62803" s="101" t="s">
        <v>58</v>
      </c>
      <c r="BK62803" s="98" t="s">
        <v>70</v>
      </c>
    </row>
    <row r="62804" spans="17:63" ht="29.25" customHeight="1" x14ac:dyDescent="0.2">
      <c r="Q62804" s="92" t="s">
        <v>50</v>
      </c>
      <c r="BF62804" s="101" t="s">
        <v>58</v>
      </c>
      <c r="BK62804" s="98" t="s">
        <v>70</v>
      </c>
    </row>
    <row r="62805" spans="17:63" ht="29.25" customHeight="1" x14ac:dyDescent="0.2">
      <c r="Q62805" s="92" t="s">
        <v>50</v>
      </c>
      <c r="BF62805" s="101" t="s">
        <v>58</v>
      </c>
      <c r="BK62805" s="98" t="s">
        <v>70</v>
      </c>
    </row>
    <row r="62806" spans="17:63" ht="29.25" customHeight="1" x14ac:dyDescent="0.2">
      <c r="Q62806" s="92" t="s">
        <v>50</v>
      </c>
      <c r="BF62806" s="101" t="s">
        <v>58</v>
      </c>
      <c r="BK62806" s="98" t="s">
        <v>70</v>
      </c>
    </row>
    <row r="62807" spans="17:63" ht="29.25" customHeight="1" x14ac:dyDescent="0.2">
      <c r="Q62807" s="92" t="s">
        <v>50</v>
      </c>
      <c r="BF62807" s="101" t="s">
        <v>58</v>
      </c>
      <c r="BK62807" s="98" t="s">
        <v>70</v>
      </c>
    </row>
    <row r="62808" spans="17:63" ht="29.25" customHeight="1" x14ac:dyDescent="0.2">
      <c r="Q62808" s="92" t="s">
        <v>50</v>
      </c>
      <c r="BF62808" s="101" t="s">
        <v>58</v>
      </c>
      <c r="BK62808" s="98" t="s">
        <v>70</v>
      </c>
    </row>
    <row r="62809" spans="17:63" ht="29.25" customHeight="1" x14ac:dyDescent="0.2">
      <c r="Q62809" s="92" t="s">
        <v>50</v>
      </c>
      <c r="BF62809" s="101" t="s">
        <v>58</v>
      </c>
      <c r="BK62809" s="98" t="s">
        <v>70</v>
      </c>
    </row>
    <row r="62810" spans="17:63" ht="29.25" customHeight="1" x14ac:dyDescent="0.2">
      <c r="Q62810" s="92" t="s">
        <v>50</v>
      </c>
      <c r="BF62810" s="101" t="s">
        <v>58</v>
      </c>
      <c r="BK62810" s="98" t="s">
        <v>70</v>
      </c>
    </row>
    <row r="62811" spans="17:63" ht="29.25" customHeight="1" x14ac:dyDescent="0.2">
      <c r="Q62811" s="92" t="s">
        <v>50</v>
      </c>
      <c r="BF62811" s="101" t="s">
        <v>58</v>
      </c>
      <c r="BK62811" s="98" t="s">
        <v>70</v>
      </c>
    </row>
    <row r="62812" spans="17:63" ht="29.25" customHeight="1" x14ac:dyDescent="0.2">
      <c r="Q62812" s="92" t="s">
        <v>50</v>
      </c>
      <c r="BF62812" s="101" t="s">
        <v>58</v>
      </c>
      <c r="BK62812" s="98" t="s">
        <v>70</v>
      </c>
    </row>
    <row r="62813" spans="17:63" ht="29.25" customHeight="1" x14ac:dyDescent="0.2">
      <c r="Q62813" s="92" t="s">
        <v>50</v>
      </c>
      <c r="BF62813" s="101" t="s">
        <v>58</v>
      </c>
      <c r="BK62813" s="98" t="s">
        <v>70</v>
      </c>
    </row>
    <row r="62814" spans="17:63" ht="29.25" customHeight="1" x14ac:dyDescent="0.2">
      <c r="Q62814" s="92" t="s">
        <v>50</v>
      </c>
      <c r="BF62814" s="101" t="s">
        <v>58</v>
      </c>
      <c r="BK62814" s="98" t="s">
        <v>70</v>
      </c>
    </row>
    <row r="62815" spans="17:63" ht="29.25" customHeight="1" x14ac:dyDescent="0.2">
      <c r="Q62815" s="92" t="s">
        <v>50</v>
      </c>
      <c r="BF62815" s="101" t="s">
        <v>58</v>
      </c>
      <c r="BK62815" s="98" t="s">
        <v>70</v>
      </c>
    </row>
    <row r="62816" spans="17:63" ht="29.25" customHeight="1" x14ac:dyDescent="0.2">
      <c r="Q62816" s="92" t="s">
        <v>50</v>
      </c>
      <c r="BF62816" s="101" t="s">
        <v>58</v>
      </c>
      <c r="BK62816" s="98" t="s">
        <v>70</v>
      </c>
    </row>
    <row r="62817" spans="17:63" ht="29.25" customHeight="1" x14ac:dyDescent="0.2">
      <c r="Q62817" s="92" t="s">
        <v>50</v>
      </c>
      <c r="BF62817" s="101" t="s">
        <v>58</v>
      </c>
      <c r="BK62817" s="98" t="s">
        <v>70</v>
      </c>
    </row>
    <row r="62818" spans="17:63" ht="29.25" customHeight="1" x14ac:dyDescent="0.2">
      <c r="Q62818" s="92" t="s">
        <v>50</v>
      </c>
      <c r="BF62818" s="101" t="s">
        <v>58</v>
      </c>
      <c r="BK62818" s="98" t="s">
        <v>70</v>
      </c>
    </row>
    <row r="62819" spans="17:63" ht="29.25" customHeight="1" x14ac:dyDescent="0.2">
      <c r="Q62819" s="92" t="s">
        <v>50</v>
      </c>
      <c r="BF62819" s="101" t="s">
        <v>58</v>
      </c>
      <c r="BK62819" s="98" t="s">
        <v>70</v>
      </c>
    </row>
    <row r="62820" spans="17:63" ht="29.25" customHeight="1" x14ac:dyDescent="0.2">
      <c r="Q62820" s="92" t="s">
        <v>50</v>
      </c>
      <c r="BF62820" s="101" t="s">
        <v>58</v>
      </c>
      <c r="BK62820" s="98" t="s">
        <v>70</v>
      </c>
    </row>
    <row r="62821" spans="17:63" ht="29.25" customHeight="1" x14ac:dyDescent="0.2">
      <c r="Q62821" s="92" t="s">
        <v>50</v>
      </c>
      <c r="BF62821" s="101" t="s">
        <v>58</v>
      </c>
      <c r="BK62821" s="98" t="s">
        <v>70</v>
      </c>
    </row>
    <row r="62822" spans="17:63" ht="29.25" customHeight="1" x14ac:dyDescent="0.2">
      <c r="Q62822" s="92" t="s">
        <v>50</v>
      </c>
      <c r="BF62822" s="101" t="s">
        <v>58</v>
      </c>
      <c r="BK62822" s="98" t="s">
        <v>70</v>
      </c>
    </row>
    <row r="62823" spans="17:63" ht="29.25" customHeight="1" x14ac:dyDescent="0.2">
      <c r="Q62823" s="92" t="s">
        <v>50</v>
      </c>
      <c r="BF62823" s="101" t="s">
        <v>58</v>
      </c>
      <c r="BK62823" s="98" t="s">
        <v>70</v>
      </c>
    </row>
    <row r="62824" spans="17:63" ht="29.25" customHeight="1" x14ac:dyDescent="0.2">
      <c r="Q62824" s="92" t="s">
        <v>50</v>
      </c>
      <c r="BF62824" s="101" t="s">
        <v>58</v>
      </c>
      <c r="BK62824" s="98" t="s">
        <v>70</v>
      </c>
    </row>
    <row r="62825" spans="17:63" ht="29.25" customHeight="1" x14ac:dyDescent="0.2">
      <c r="Q62825" s="92" t="s">
        <v>50</v>
      </c>
      <c r="BF62825" s="101" t="s">
        <v>58</v>
      </c>
      <c r="BK62825" s="98" t="s">
        <v>70</v>
      </c>
    </row>
    <row r="62826" spans="17:63" ht="29.25" customHeight="1" x14ac:dyDescent="0.2">
      <c r="Q62826" s="92" t="s">
        <v>50</v>
      </c>
      <c r="BF62826" s="101" t="s">
        <v>58</v>
      </c>
      <c r="BK62826" s="98" t="s">
        <v>70</v>
      </c>
    </row>
    <row r="62827" spans="17:63" ht="29.25" customHeight="1" x14ac:dyDescent="0.2">
      <c r="Q62827" s="92" t="s">
        <v>50</v>
      </c>
      <c r="BF62827" s="101" t="s">
        <v>58</v>
      </c>
      <c r="BK62827" s="98" t="s">
        <v>70</v>
      </c>
    </row>
    <row r="62828" spans="17:63" ht="29.25" customHeight="1" x14ac:dyDescent="0.2">
      <c r="Q62828" s="92" t="s">
        <v>50</v>
      </c>
      <c r="BF62828" s="101" t="s">
        <v>58</v>
      </c>
      <c r="BK62828" s="98" t="s">
        <v>70</v>
      </c>
    </row>
    <row r="62829" spans="17:63" ht="29.25" customHeight="1" x14ac:dyDescent="0.2">
      <c r="Q62829" s="92" t="s">
        <v>50</v>
      </c>
      <c r="BF62829" s="101" t="s">
        <v>58</v>
      </c>
      <c r="BK62829" s="98" t="s">
        <v>70</v>
      </c>
    </row>
    <row r="62830" spans="17:63" ht="29.25" customHeight="1" x14ac:dyDescent="0.2">
      <c r="Q62830" s="92" t="s">
        <v>50</v>
      </c>
      <c r="BF62830" s="101" t="s">
        <v>58</v>
      </c>
      <c r="BK62830" s="98" t="s">
        <v>70</v>
      </c>
    </row>
    <row r="62831" spans="17:63" ht="29.25" customHeight="1" x14ac:dyDescent="0.2">
      <c r="Q62831" s="92" t="s">
        <v>50</v>
      </c>
      <c r="BF62831" s="101" t="s">
        <v>58</v>
      </c>
      <c r="BK62831" s="98" t="s">
        <v>70</v>
      </c>
    </row>
    <row r="62832" spans="17:63" ht="29.25" customHeight="1" x14ac:dyDescent="0.2">
      <c r="Q62832" s="92" t="s">
        <v>50</v>
      </c>
      <c r="BF62832" s="101" t="s">
        <v>58</v>
      </c>
      <c r="BK62832" s="98" t="s">
        <v>70</v>
      </c>
    </row>
    <row r="62833" spans="17:63" ht="29.25" customHeight="1" x14ac:dyDescent="0.2">
      <c r="Q62833" s="92" t="s">
        <v>50</v>
      </c>
      <c r="BF62833" s="101" t="s">
        <v>58</v>
      </c>
      <c r="BK62833" s="98" t="s">
        <v>70</v>
      </c>
    </row>
    <row r="62834" spans="17:63" ht="29.25" customHeight="1" x14ac:dyDescent="0.2">
      <c r="Q62834" s="92" t="s">
        <v>50</v>
      </c>
      <c r="BF62834" s="101" t="s">
        <v>58</v>
      </c>
      <c r="BK62834" s="98" t="s">
        <v>70</v>
      </c>
    </row>
    <row r="62835" spans="17:63" ht="29.25" customHeight="1" x14ac:dyDescent="0.2">
      <c r="Q62835" s="92" t="s">
        <v>50</v>
      </c>
      <c r="BF62835" s="101" t="s">
        <v>58</v>
      </c>
      <c r="BK62835" s="98" t="s">
        <v>70</v>
      </c>
    </row>
    <row r="62836" spans="17:63" ht="29.25" customHeight="1" x14ac:dyDescent="0.2">
      <c r="Q62836" s="92" t="s">
        <v>50</v>
      </c>
      <c r="BF62836" s="101" t="s">
        <v>58</v>
      </c>
      <c r="BK62836" s="98" t="s">
        <v>70</v>
      </c>
    </row>
    <row r="62837" spans="17:63" ht="29.25" customHeight="1" x14ac:dyDescent="0.2">
      <c r="Q62837" s="92" t="s">
        <v>50</v>
      </c>
      <c r="BF62837" s="101" t="s">
        <v>58</v>
      </c>
      <c r="BK62837" s="98" t="s">
        <v>70</v>
      </c>
    </row>
    <row r="62838" spans="17:63" ht="29.25" customHeight="1" x14ac:dyDescent="0.2">
      <c r="Q62838" s="92" t="s">
        <v>50</v>
      </c>
      <c r="BF62838" s="101" t="s">
        <v>58</v>
      </c>
      <c r="BK62838" s="98" t="s">
        <v>70</v>
      </c>
    </row>
    <row r="62839" spans="17:63" ht="29.25" customHeight="1" x14ac:dyDescent="0.2">
      <c r="Q62839" s="92" t="s">
        <v>50</v>
      </c>
      <c r="BF62839" s="101" t="s">
        <v>58</v>
      </c>
      <c r="BK62839" s="98" t="s">
        <v>70</v>
      </c>
    </row>
    <row r="62840" spans="17:63" ht="29.25" customHeight="1" x14ac:dyDescent="0.2">
      <c r="Q62840" s="92" t="s">
        <v>50</v>
      </c>
      <c r="BF62840" s="101" t="s">
        <v>58</v>
      </c>
      <c r="BK62840" s="98" t="s">
        <v>70</v>
      </c>
    </row>
    <row r="62841" spans="17:63" ht="29.25" customHeight="1" x14ac:dyDescent="0.2">
      <c r="Q62841" s="92" t="s">
        <v>50</v>
      </c>
      <c r="BF62841" s="101" t="s">
        <v>58</v>
      </c>
      <c r="BK62841" s="98" t="s">
        <v>70</v>
      </c>
    </row>
    <row r="62842" spans="17:63" ht="29.25" customHeight="1" x14ac:dyDescent="0.2">
      <c r="Q62842" s="92" t="s">
        <v>50</v>
      </c>
      <c r="BF62842" s="101" t="s">
        <v>58</v>
      </c>
      <c r="BK62842" s="98" t="s">
        <v>70</v>
      </c>
    </row>
    <row r="62843" spans="17:63" ht="29.25" customHeight="1" x14ac:dyDescent="0.2">
      <c r="Q62843" s="92" t="s">
        <v>50</v>
      </c>
      <c r="BF62843" s="101" t="s">
        <v>58</v>
      </c>
      <c r="BK62843" s="98" t="s">
        <v>70</v>
      </c>
    </row>
    <row r="62844" spans="17:63" ht="29.25" customHeight="1" x14ac:dyDescent="0.2">
      <c r="Q62844" s="92" t="s">
        <v>50</v>
      </c>
      <c r="BF62844" s="101" t="s">
        <v>58</v>
      </c>
      <c r="BK62844" s="98" t="s">
        <v>70</v>
      </c>
    </row>
    <row r="62845" spans="17:63" ht="29.25" customHeight="1" x14ac:dyDescent="0.2">
      <c r="Q62845" s="92" t="s">
        <v>50</v>
      </c>
      <c r="BF62845" s="101" t="s">
        <v>58</v>
      </c>
      <c r="BK62845" s="98" t="s">
        <v>70</v>
      </c>
    </row>
    <row r="62846" spans="17:63" ht="29.25" customHeight="1" x14ac:dyDescent="0.2">
      <c r="Q62846" s="92" t="s">
        <v>50</v>
      </c>
      <c r="BF62846" s="101" t="s">
        <v>58</v>
      </c>
      <c r="BK62846" s="98" t="s">
        <v>70</v>
      </c>
    </row>
    <row r="62847" spans="17:63" ht="29.25" customHeight="1" x14ac:dyDescent="0.2">
      <c r="Q62847" s="92" t="s">
        <v>50</v>
      </c>
      <c r="BF62847" s="101" t="s">
        <v>58</v>
      </c>
      <c r="BK62847" s="98" t="s">
        <v>70</v>
      </c>
    </row>
    <row r="62848" spans="17:63" ht="29.25" customHeight="1" x14ac:dyDescent="0.2">
      <c r="Q62848" s="92" t="s">
        <v>50</v>
      </c>
      <c r="BF62848" s="101" t="s">
        <v>58</v>
      </c>
      <c r="BK62848" s="98" t="s">
        <v>70</v>
      </c>
    </row>
    <row r="62849" spans="17:63" ht="29.25" customHeight="1" x14ac:dyDescent="0.2">
      <c r="Q62849" s="92" t="s">
        <v>50</v>
      </c>
      <c r="BF62849" s="101" t="s">
        <v>58</v>
      </c>
      <c r="BK62849" s="98" t="s">
        <v>70</v>
      </c>
    </row>
    <row r="62850" spans="17:63" ht="29.25" customHeight="1" x14ac:dyDescent="0.2">
      <c r="Q62850" s="92" t="s">
        <v>50</v>
      </c>
      <c r="BF62850" s="101" t="s">
        <v>58</v>
      </c>
      <c r="BK62850" s="98" t="s">
        <v>70</v>
      </c>
    </row>
    <row r="62851" spans="17:63" ht="29.25" customHeight="1" x14ac:dyDescent="0.2">
      <c r="Q62851" s="92" t="s">
        <v>50</v>
      </c>
      <c r="BF62851" s="101" t="s">
        <v>58</v>
      </c>
      <c r="BK62851" s="98" t="s">
        <v>70</v>
      </c>
    </row>
    <row r="62852" spans="17:63" ht="29.25" customHeight="1" x14ac:dyDescent="0.2">
      <c r="Q62852" s="92" t="s">
        <v>50</v>
      </c>
      <c r="BF62852" s="101" t="s">
        <v>58</v>
      </c>
      <c r="BK62852" s="98" t="s">
        <v>70</v>
      </c>
    </row>
    <row r="62853" spans="17:63" ht="29.25" customHeight="1" x14ac:dyDescent="0.2">
      <c r="Q62853" s="92" t="s">
        <v>50</v>
      </c>
      <c r="BF62853" s="101" t="s">
        <v>58</v>
      </c>
      <c r="BK62853" s="98" t="s">
        <v>70</v>
      </c>
    </row>
    <row r="62854" spans="17:63" ht="29.25" customHeight="1" x14ac:dyDescent="0.2">
      <c r="Q62854" s="92" t="s">
        <v>50</v>
      </c>
      <c r="BF62854" s="101" t="s">
        <v>58</v>
      </c>
      <c r="BK62854" s="98" t="s">
        <v>70</v>
      </c>
    </row>
    <row r="62855" spans="17:63" ht="29.25" customHeight="1" x14ac:dyDescent="0.2">
      <c r="Q62855" s="92" t="s">
        <v>50</v>
      </c>
      <c r="BF62855" s="101" t="s">
        <v>58</v>
      </c>
      <c r="BK62855" s="98" t="s">
        <v>70</v>
      </c>
    </row>
    <row r="62856" spans="17:63" ht="29.25" customHeight="1" x14ac:dyDescent="0.2">
      <c r="Q62856" s="92" t="s">
        <v>50</v>
      </c>
      <c r="BF62856" s="101" t="s">
        <v>58</v>
      </c>
      <c r="BK62856" s="98" t="s">
        <v>70</v>
      </c>
    </row>
    <row r="62857" spans="17:63" ht="29.25" customHeight="1" x14ac:dyDescent="0.2">
      <c r="Q62857" s="92" t="s">
        <v>50</v>
      </c>
      <c r="BF62857" s="101" t="s">
        <v>58</v>
      </c>
      <c r="BK62857" s="98" t="s">
        <v>70</v>
      </c>
    </row>
    <row r="62858" spans="17:63" ht="29.25" customHeight="1" x14ac:dyDescent="0.2">
      <c r="Q62858" s="92" t="s">
        <v>50</v>
      </c>
      <c r="BF62858" s="101" t="s">
        <v>58</v>
      </c>
      <c r="BK62858" s="98" t="s">
        <v>70</v>
      </c>
    </row>
    <row r="62859" spans="17:63" ht="29.25" customHeight="1" x14ac:dyDescent="0.2">
      <c r="Q62859" s="92" t="s">
        <v>50</v>
      </c>
      <c r="BF62859" s="101" t="s">
        <v>58</v>
      </c>
      <c r="BK62859" s="98" t="s">
        <v>70</v>
      </c>
    </row>
    <row r="62860" spans="17:63" ht="29.25" customHeight="1" x14ac:dyDescent="0.2">
      <c r="Q62860" s="92" t="s">
        <v>50</v>
      </c>
      <c r="BF62860" s="101" t="s">
        <v>58</v>
      </c>
      <c r="BK62860" s="98" t="s">
        <v>70</v>
      </c>
    </row>
    <row r="62861" spans="17:63" ht="29.25" customHeight="1" x14ac:dyDescent="0.2">
      <c r="Q62861" s="92" t="s">
        <v>50</v>
      </c>
      <c r="BF62861" s="101" t="s">
        <v>58</v>
      </c>
      <c r="BK62861" s="98" t="s">
        <v>70</v>
      </c>
    </row>
    <row r="62862" spans="17:63" ht="29.25" customHeight="1" x14ac:dyDescent="0.2">
      <c r="Q62862" s="92" t="s">
        <v>50</v>
      </c>
      <c r="BF62862" s="101" t="s">
        <v>58</v>
      </c>
      <c r="BK62862" s="98" t="s">
        <v>70</v>
      </c>
    </row>
    <row r="62863" spans="17:63" ht="29.25" customHeight="1" x14ac:dyDescent="0.2">
      <c r="Q62863" s="92" t="s">
        <v>50</v>
      </c>
      <c r="BF62863" s="101" t="s">
        <v>58</v>
      </c>
      <c r="BK62863" s="98" t="s">
        <v>70</v>
      </c>
    </row>
    <row r="62864" spans="17:63" ht="29.25" customHeight="1" x14ac:dyDescent="0.2">
      <c r="Q62864" s="92" t="s">
        <v>50</v>
      </c>
      <c r="BF62864" s="101" t="s">
        <v>58</v>
      </c>
      <c r="BK62864" s="98" t="s">
        <v>70</v>
      </c>
    </row>
    <row r="62865" spans="17:63" ht="29.25" customHeight="1" x14ac:dyDescent="0.2">
      <c r="Q62865" s="92" t="s">
        <v>50</v>
      </c>
      <c r="BF62865" s="101" t="s">
        <v>58</v>
      </c>
      <c r="BK62865" s="98" t="s">
        <v>70</v>
      </c>
    </row>
    <row r="62866" spans="17:63" ht="29.25" customHeight="1" x14ac:dyDescent="0.2">
      <c r="Q62866" s="92" t="s">
        <v>50</v>
      </c>
      <c r="BF62866" s="101" t="s">
        <v>58</v>
      </c>
      <c r="BK62866" s="98" t="s">
        <v>70</v>
      </c>
    </row>
    <row r="62867" spans="17:63" ht="29.25" customHeight="1" x14ac:dyDescent="0.2">
      <c r="Q62867" s="92" t="s">
        <v>50</v>
      </c>
      <c r="BF62867" s="101" t="s">
        <v>58</v>
      </c>
      <c r="BK62867" s="98" t="s">
        <v>70</v>
      </c>
    </row>
    <row r="62868" spans="17:63" ht="29.25" customHeight="1" x14ac:dyDescent="0.2">
      <c r="Q62868" s="92" t="s">
        <v>50</v>
      </c>
      <c r="BF62868" s="101" t="s">
        <v>58</v>
      </c>
      <c r="BK62868" s="98" t="s">
        <v>70</v>
      </c>
    </row>
    <row r="62869" spans="17:63" ht="29.25" customHeight="1" x14ac:dyDescent="0.2">
      <c r="Q62869" s="92" t="s">
        <v>50</v>
      </c>
      <c r="BF62869" s="101" t="s">
        <v>58</v>
      </c>
      <c r="BK62869" s="98" t="s">
        <v>70</v>
      </c>
    </row>
    <row r="62870" spans="17:63" ht="29.25" customHeight="1" x14ac:dyDescent="0.2">
      <c r="Q62870" s="92" t="s">
        <v>50</v>
      </c>
      <c r="BF62870" s="101" t="s">
        <v>58</v>
      </c>
      <c r="BK62870" s="98" t="s">
        <v>70</v>
      </c>
    </row>
    <row r="62871" spans="17:63" ht="29.25" customHeight="1" x14ac:dyDescent="0.2">
      <c r="Q62871" s="92" t="s">
        <v>50</v>
      </c>
      <c r="BF62871" s="101" t="s">
        <v>58</v>
      </c>
      <c r="BK62871" s="98" t="s">
        <v>70</v>
      </c>
    </row>
    <row r="62872" spans="17:63" ht="29.25" customHeight="1" x14ac:dyDescent="0.2">
      <c r="Q62872" s="92" t="s">
        <v>50</v>
      </c>
      <c r="BF62872" s="101" t="s">
        <v>58</v>
      </c>
      <c r="BK62872" s="98" t="s">
        <v>70</v>
      </c>
    </row>
    <row r="62873" spans="17:63" ht="29.25" customHeight="1" x14ac:dyDescent="0.2">
      <c r="Q62873" s="92" t="s">
        <v>50</v>
      </c>
      <c r="BF62873" s="101" t="s">
        <v>58</v>
      </c>
      <c r="BK62873" s="98" t="s">
        <v>70</v>
      </c>
    </row>
    <row r="62874" spans="17:63" ht="29.25" customHeight="1" x14ac:dyDescent="0.2">
      <c r="Q62874" s="92" t="s">
        <v>50</v>
      </c>
      <c r="BF62874" s="101" t="s">
        <v>58</v>
      </c>
      <c r="BK62874" s="98" t="s">
        <v>70</v>
      </c>
    </row>
    <row r="62875" spans="17:63" ht="29.25" customHeight="1" x14ac:dyDescent="0.2">
      <c r="Q62875" s="92" t="s">
        <v>50</v>
      </c>
      <c r="BF62875" s="101" t="s">
        <v>58</v>
      </c>
      <c r="BK62875" s="98" t="s">
        <v>70</v>
      </c>
    </row>
    <row r="62876" spans="17:63" ht="29.25" customHeight="1" x14ac:dyDescent="0.2">
      <c r="Q62876" s="92" t="s">
        <v>50</v>
      </c>
      <c r="BF62876" s="101" t="s">
        <v>58</v>
      </c>
      <c r="BK62876" s="98" t="s">
        <v>70</v>
      </c>
    </row>
    <row r="62877" spans="17:63" ht="29.25" customHeight="1" x14ac:dyDescent="0.2">
      <c r="Q62877" s="92" t="s">
        <v>50</v>
      </c>
      <c r="BF62877" s="101" t="s">
        <v>58</v>
      </c>
      <c r="BK62877" s="98" t="s">
        <v>70</v>
      </c>
    </row>
    <row r="62878" spans="17:63" ht="29.25" customHeight="1" x14ac:dyDescent="0.2">
      <c r="Q62878" s="92" t="s">
        <v>50</v>
      </c>
      <c r="BF62878" s="101" t="s">
        <v>58</v>
      </c>
      <c r="BK62878" s="98" t="s">
        <v>70</v>
      </c>
    </row>
    <row r="62879" spans="17:63" ht="29.25" customHeight="1" x14ac:dyDescent="0.2">
      <c r="Q62879" s="92" t="s">
        <v>50</v>
      </c>
      <c r="BF62879" s="101" t="s">
        <v>58</v>
      </c>
      <c r="BK62879" s="98" t="s">
        <v>70</v>
      </c>
    </row>
    <row r="62880" spans="17:63" ht="29.25" customHeight="1" x14ac:dyDescent="0.2">
      <c r="Q62880" s="92" t="s">
        <v>50</v>
      </c>
      <c r="BF62880" s="101" t="s">
        <v>58</v>
      </c>
      <c r="BK62880" s="98" t="s">
        <v>70</v>
      </c>
    </row>
    <row r="62881" spans="17:63" ht="29.25" customHeight="1" x14ac:dyDescent="0.2">
      <c r="Q62881" s="92" t="s">
        <v>50</v>
      </c>
      <c r="BF62881" s="101" t="s">
        <v>58</v>
      </c>
      <c r="BK62881" s="98" t="s">
        <v>70</v>
      </c>
    </row>
    <row r="62882" spans="17:63" ht="29.25" customHeight="1" x14ac:dyDescent="0.2">
      <c r="Q62882" s="92" t="s">
        <v>50</v>
      </c>
      <c r="BF62882" s="101" t="s">
        <v>58</v>
      </c>
      <c r="BK62882" s="98" t="s">
        <v>70</v>
      </c>
    </row>
    <row r="62883" spans="17:63" ht="29.25" customHeight="1" x14ac:dyDescent="0.2">
      <c r="Q62883" s="92" t="s">
        <v>50</v>
      </c>
      <c r="BF62883" s="101" t="s">
        <v>58</v>
      </c>
      <c r="BK62883" s="98" t="s">
        <v>70</v>
      </c>
    </row>
    <row r="62884" spans="17:63" ht="29.25" customHeight="1" x14ac:dyDescent="0.2">
      <c r="Q62884" s="92" t="s">
        <v>50</v>
      </c>
      <c r="BF62884" s="101" t="s">
        <v>58</v>
      </c>
      <c r="BK62884" s="98" t="s">
        <v>70</v>
      </c>
    </row>
    <row r="62885" spans="17:63" ht="29.25" customHeight="1" x14ac:dyDescent="0.2">
      <c r="Q62885" s="92" t="s">
        <v>50</v>
      </c>
      <c r="BF62885" s="101" t="s">
        <v>58</v>
      </c>
      <c r="BK62885" s="98" t="s">
        <v>70</v>
      </c>
    </row>
    <row r="62886" spans="17:63" ht="29.25" customHeight="1" x14ac:dyDescent="0.2">
      <c r="Q62886" s="92" t="s">
        <v>50</v>
      </c>
      <c r="BF62886" s="101" t="s">
        <v>58</v>
      </c>
      <c r="BK62886" s="98" t="s">
        <v>70</v>
      </c>
    </row>
    <row r="62887" spans="17:63" ht="29.25" customHeight="1" x14ac:dyDescent="0.2">
      <c r="Q62887" s="92" t="s">
        <v>50</v>
      </c>
      <c r="BF62887" s="101" t="s">
        <v>58</v>
      </c>
      <c r="BK62887" s="98" t="s">
        <v>70</v>
      </c>
    </row>
    <row r="62888" spans="17:63" ht="29.25" customHeight="1" x14ac:dyDescent="0.2">
      <c r="Q62888" s="92" t="s">
        <v>50</v>
      </c>
      <c r="BF62888" s="101" t="s">
        <v>58</v>
      </c>
      <c r="BK62888" s="98" t="s">
        <v>70</v>
      </c>
    </row>
    <row r="62889" spans="17:63" ht="29.25" customHeight="1" x14ac:dyDescent="0.2">
      <c r="Q62889" s="92" t="s">
        <v>50</v>
      </c>
      <c r="BF62889" s="101" t="s">
        <v>58</v>
      </c>
      <c r="BK62889" s="98" t="s">
        <v>70</v>
      </c>
    </row>
    <row r="62890" spans="17:63" ht="29.25" customHeight="1" x14ac:dyDescent="0.2">
      <c r="Q62890" s="92" t="s">
        <v>50</v>
      </c>
      <c r="BF62890" s="101" t="s">
        <v>58</v>
      </c>
      <c r="BK62890" s="98" t="s">
        <v>70</v>
      </c>
    </row>
    <row r="62891" spans="17:63" ht="29.25" customHeight="1" x14ac:dyDescent="0.2">
      <c r="Q62891" s="92" t="s">
        <v>50</v>
      </c>
      <c r="BF62891" s="101" t="s">
        <v>58</v>
      </c>
      <c r="BK62891" s="98" t="s">
        <v>70</v>
      </c>
    </row>
    <row r="62892" spans="17:63" ht="29.25" customHeight="1" x14ac:dyDescent="0.2">
      <c r="Q62892" s="92" t="s">
        <v>50</v>
      </c>
      <c r="BF62892" s="101" t="s">
        <v>58</v>
      </c>
      <c r="BK62892" s="98" t="s">
        <v>70</v>
      </c>
    </row>
    <row r="62893" spans="17:63" ht="29.25" customHeight="1" x14ac:dyDescent="0.2">
      <c r="Q62893" s="92" t="s">
        <v>50</v>
      </c>
      <c r="BF62893" s="101" t="s">
        <v>58</v>
      </c>
      <c r="BK62893" s="98" t="s">
        <v>70</v>
      </c>
    </row>
    <row r="62894" spans="17:63" ht="29.25" customHeight="1" x14ac:dyDescent="0.2">
      <c r="Q62894" s="92" t="s">
        <v>50</v>
      </c>
      <c r="BF62894" s="101" t="s">
        <v>58</v>
      </c>
      <c r="BK62894" s="98" t="s">
        <v>70</v>
      </c>
    </row>
    <row r="62895" spans="17:63" ht="29.25" customHeight="1" x14ac:dyDescent="0.2">
      <c r="Q62895" s="92" t="s">
        <v>50</v>
      </c>
      <c r="BF62895" s="101" t="s">
        <v>58</v>
      </c>
      <c r="BK62895" s="98" t="s">
        <v>70</v>
      </c>
    </row>
    <row r="62896" spans="17:63" ht="29.25" customHeight="1" x14ac:dyDescent="0.2">
      <c r="Q62896" s="92" t="s">
        <v>50</v>
      </c>
      <c r="BF62896" s="101" t="s">
        <v>58</v>
      </c>
      <c r="BK62896" s="98" t="s">
        <v>70</v>
      </c>
    </row>
    <row r="62897" spans="17:63" ht="29.25" customHeight="1" x14ac:dyDescent="0.2">
      <c r="Q62897" s="92" t="s">
        <v>50</v>
      </c>
      <c r="BF62897" s="101" t="s">
        <v>58</v>
      </c>
      <c r="BK62897" s="98" t="s">
        <v>70</v>
      </c>
    </row>
    <row r="62898" spans="17:63" ht="29.25" customHeight="1" x14ac:dyDescent="0.2">
      <c r="Q62898" s="92" t="s">
        <v>50</v>
      </c>
      <c r="BF62898" s="101" t="s">
        <v>58</v>
      </c>
      <c r="BK62898" s="98" t="s">
        <v>70</v>
      </c>
    </row>
    <row r="62899" spans="17:63" ht="29.25" customHeight="1" x14ac:dyDescent="0.2">
      <c r="Q62899" s="92" t="s">
        <v>50</v>
      </c>
      <c r="BF62899" s="101" t="s">
        <v>58</v>
      </c>
      <c r="BK62899" s="98" t="s">
        <v>70</v>
      </c>
    </row>
    <row r="62900" spans="17:63" ht="29.25" customHeight="1" x14ac:dyDescent="0.2">
      <c r="Q62900" s="92" t="s">
        <v>50</v>
      </c>
      <c r="BF62900" s="101" t="s">
        <v>58</v>
      </c>
      <c r="BK62900" s="98" t="s">
        <v>70</v>
      </c>
    </row>
    <row r="62901" spans="17:63" ht="29.25" customHeight="1" x14ac:dyDescent="0.2">
      <c r="Q62901" s="92" t="s">
        <v>50</v>
      </c>
      <c r="BF62901" s="101" t="s">
        <v>58</v>
      </c>
      <c r="BK62901" s="98" t="s">
        <v>70</v>
      </c>
    </row>
    <row r="62902" spans="17:63" ht="29.25" customHeight="1" x14ac:dyDescent="0.2">
      <c r="Q62902" s="92" t="s">
        <v>50</v>
      </c>
      <c r="BF62902" s="101" t="s">
        <v>58</v>
      </c>
      <c r="BK62902" s="98" t="s">
        <v>70</v>
      </c>
    </row>
    <row r="62903" spans="17:63" ht="29.25" customHeight="1" x14ac:dyDescent="0.2">
      <c r="Q62903" s="92" t="s">
        <v>50</v>
      </c>
      <c r="BF62903" s="101" t="s">
        <v>58</v>
      </c>
      <c r="BK62903" s="98" t="s">
        <v>70</v>
      </c>
    </row>
    <row r="62904" spans="17:63" ht="29.25" customHeight="1" x14ac:dyDescent="0.2">
      <c r="Q62904" s="92" t="s">
        <v>50</v>
      </c>
      <c r="BF62904" s="101" t="s">
        <v>58</v>
      </c>
      <c r="BK62904" s="98" t="s">
        <v>70</v>
      </c>
    </row>
    <row r="62905" spans="17:63" ht="29.25" customHeight="1" x14ac:dyDescent="0.2">
      <c r="Q62905" s="92" t="s">
        <v>50</v>
      </c>
      <c r="BF62905" s="101" t="s">
        <v>58</v>
      </c>
      <c r="BK62905" s="98" t="s">
        <v>70</v>
      </c>
    </row>
    <row r="62906" spans="17:63" ht="29.25" customHeight="1" x14ac:dyDescent="0.2">
      <c r="Q62906" s="92" t="s">
        <v>50</v>
      </c>
      <c r="BF62906" s="101" t="s">
        <v>58</v>
      </c>
      <c r="BK62906" s="98" t="s">
        <v>70</v>
      </c>
    </row>
    <row r="62907" spans="17:63" ht="29.25" customHeight="1" x14ac:dyDescent="0.2">
      <c r="Q62907" s="92" t="s">
        <v>50</v>
      </c>
      <c r="BF62907" s="101" t="s">
        <v>58</v>
      </c>
      <c r="BK62907" s="98" t="s">
        <v>70</v>
      </c>
    </row>
    <row r="62908" spans="17:63" ht="29.25" customHeight="1" x14ac:dyDescent="0.2">
      <c r="Q62908" s="92" t="s">
        <v>50</v>
      </c>
      <c r="BF62908" s="101" t="s">
        <v>58</v>
      </c>
      <c r="BK62908" s="98" t="s">
        <v>70</v>
      </c>
    </row>
    <row r="62909" spans="17:63" ht="29.25" customHeight="1" x14ac:dyDescent="0.2">
      <c r="Q62909" s="92" t="s">
        <v>50</v>
      </c>
      <c r="BF62909" s="101" t="s">
        <v>58</v>
      </c>
      <c r="BK62909" s="98" t="s">
        <v>70</v>
      </c>
    </row>
    <row r="62910" spans="17:63" ht="29.25" customHeight="1" x14ac:dyDescent="0.2">
      <c r="Q62910" s="92" t="s">
        <v>50</v>
      </c>
      <c r="BF62910" s="101" t="s">
        <v>58</v>
      </c>
      <c r="BK62910" s="98" t="s">
        <v>70</v>
      </c>
    </row>
    <row r="62911" spans="17:63" ht="29.25" customHeight="1" x14ac:dyDescent="0.2">
      <c r="Q62911" s="92" t="s">
        <v>50</v>
      </c>
      <c r="BF62911" s="101" t="s">
        <v>58</v>
      </c>
      <c r="BK62911" s="98" t="s">
        <v>70</v>
      </c>
    </row>
    <row r="62912" spans="17:63" ht="29.25" customHeight="1" x14ac:dyDescent="0.2">
      <c r="Q62912" s="92" t="s">
        <v>50</v>
      </c>
      <c r="BF62912" s="101" t="s">
        <v>58</v>
      </c>
      <c r="BK62912" s="98" t="s">
        <v>70</v>
      </c>
    </row>
    <row r="62913" spans="17:63" ht="29.25" customHeight="1" x14ac:dyDescent="0.2">
      <c r="Q62913" s="92" t="s">
        <v>50</v>
      </c>
      <c r="BF62913" s="101" t="s">
        <v>58</v>
      </c>
      <c r="BK62913" s="98" t="s">
        <v>70</v>
      </c>
    </row>
    <row r="62914" spans="17:63" ht="29.25" customHeight="1" x14ac:dyDescent="0.2">
      <c r="Q62914" s="92" t="s">
        <v>50</v>
      </c>
      <c r="BF62914" s="101" t="s">
        <v>58</v>
      </c>
      <c r="BK62914" s="98" t="s">
        <v>70</v>
      </c>
    </row>
    <row r="62915" spans="17:63" ht="29.25" customHeight="1" x14ac:dyDescent="0.2">
      <c r="Q62915" s="92" t="s">
        <v>50</v>
      </c>
      <c r="BF62915" s="101" t="s">
        <v>58</v>
      </c>
      <c r="BK62915" s="98" t="s">
        <v>70</v>
      </c>
    </row>
    <row r="62916" spans="17:63" ht="29.25" customHeight="1" x14ac:dyDescent="0.2">
      <c r="Q62916" s="92" t="s">
        <v>50</v>
      </c>
      <c r="BF62916" s="101" t="s">
        <v>58</v>
      </c>
      <c r="BK62916" s="98" t="s">
        <v>70</v>
      </c>
    </row>
    <row r="62917" spans="17:63" ht="29.25" customHeight="1" x14ac:dyDescent="0.2">
      <c r="Q62917" s="92" t="s">
        <v>50</v>
      </c>
      <c r="BF62917" s="101" t="s">
        <v>58</v>
      </c>
      <c r="BK62917" s="98" t="s">
        <v>70</v>
      </c>
    </row>
    <row r="62918" spans="17:63" ht="29.25" customHeight="1" x14ac:dyDescent="0.2">
      <c r="Q62918" s="92" t="s">
        <v>50</v>
      </c>
      <c r="BF62918" s="101" t="s">
        <v>58</v>
      </c>
      <c r="BK62918" s="98" t="s">
        <v>70</v>
      </c>
    </row>
    <row r="62919" spans="17:63" ht="29.25" customHeight="1" x14ac:dyDescent="0.2">
      <c r="Q62919" s="92" t="s">
        <v>50</v>
      </c>
      <c r="BF62919" s="101" t="s">
        <v>58</v>
      </c>
      <c r="BK62919" s="98" t="s">
        <v>70</v>
      </c>
    </row>
    <row r="62920" spans="17:63" ht="29.25" customHeight="1" x14ac:dyDescent="0.2">
      <c r="Q62920" s="92" t="s">
        <v>50</v>
      </c>
      <c r="BF62920" s="101" t="s">
        <v>58</v>
      </c>
      <c r="BK62920" s="98" t="s">
        <v>70</v>
      </c>
    </row>
    <row r="62921" spans="17:63" ht="29.25" customHeight="1" x14ac:dyDescent="0.2">
      <c r="Q62921" s="92" t="s">
        <v>50</v>
      </c>
      <c r="BF62921" s="101" t="s">
        <v>58</v>
      </c>
      <c r="BK62921" s="98" t="s">
        <v>70</v>
      </c>
    </row>
    <row r="62922" spans="17:63" ht="29.25" customHeight="1" x14ac:dyDescent="0.2">
      <c r="Q62922" s="92" t="s">
        <v>50</v>
      </c>
      <c r="BF62922" s="101" t="s">
        <v>58</v>
      </c>
      <c r="BK62922" s="98" t="s">
        <v>70</v>
      </c>
    </row>
    <row r="62923" spans="17:63" ht="29.25" customHeight="1" x14ac:dyDescent="0.2">
      <c r="Q62923" s="92" t="s">
        <v>50</v>
      </c>
      <c r="BF62923" s="101" t="s">
        <v>58</v>
      </c>
      <c r="BK62923" s="98" t="s">
        <v>70</v>
      </c>
    </row>
    <row r="62924" spans="17:63" ht="29.25" customHeight="1" x14ac:dyDescent="0.2">
      <c r="Q62924" s="92" t="s">
        <v>50</v>
      </c>
      <c r="BF62924" s="101" t="s">
        <v>58</v>
      </c>
      <c r="BK62924" s="98" t="s">
        <v>70</v>
      </c>
    </row>
    <row r="62925" spans="17:63" ht="29.25" customHeight="1" x14ac:dyDescent="0.2">
      <c r="Q62925" s="92" t="s">
        <v>50</v>
      </c>
      <c r="BF62925" s="101" t="s">
        <v>58</v>
      </c>
      <c r="BK62925" s="98" t="s">
        <v>70</v>
      </c>
    </row>
    <row r="62926" spans="17:63" ht="29.25" customHeight="1" x14ac:dyDescent="0.2">
      <c r="Q62926" s="92" t="s">
        <v>50</v>
      </c>
      <c r="BF62926" s="101" t="s">
        <v>58</v>
      </c>
      <c r="BK62926" s="98" t="s">
        <v>70</v>
      </c>
    </row>
    <row r="62927" spans="17:63" ht="29.25" customHeight="1" x14ac:dyDescent="0.2">
      <c r="Q62927" s="92" t="s">
        <v>50</v>
      </c>
      <c r="BF62927" s="101" t="s">
        <v>58</v>
      </c>
      <c r="BK62927" s="98" t="s">
        <v>70</v>
      </c>
    </row>
    <row r="62928" spans="17:63" ht="29.25" customHeight="1" x14ac:dyDescent="0.2">
      <c r="Q62928" s="92" t="s">
        <v>50</v>
      </c>
      <c r="BF62928" s="101" t="s">
        <v>58</v>
      </c>
      <c r="BK62928" s="98" t="s">
        <v>70</v>
      </c>
    </row>
    <row r="62929" spans="17:63" ht="29.25" customHeight="1" x14ac:dyDescent="0.2">
      <c r="Q62929" s="92" t="s">
        <v>50</v>
      </c>
      <c r="BF62929" s="101" t="s">
        <v>58</v>
      </c>
      <c r="BK62929" s="98" t="s">
        <v>70</v>
      </c>
    </row>
    <row r="62930" spans="17:63" ht="29.25" customHeight="1" x14ac:dyDescent="0.2">
      <c r="Q62930" s="92" t="s">
        <v>50</v>
      </c>
      <c r="BF62930" s="101" t="s">
        <v>58</v>
      </c>
      <c r="BK62930" s="98" t="s">
        <v>70</v>
      </c>
    </row>
    <row r="62931" spans="17:63" ht="29.25" customHeight="1" x14ac:dyDescent="0.2">
      <c r="Q62931" s="92" t="s">
        <v>50</v>
      </c>
      <c r="BF62931" s="101" t="s">
        <v>58</v>
      </c>
      <c r="BK62931" s="98" t="s">
        <v>70</v>
      </c>
    </row>
    <row r="62932" spans="17:63" ht="29.25" customHeight="1" x14ac:dyDescent="0.2">
      <c r="Q62932" s="92" t="s">
        <v>50</v>
      </c>
      <c r="BF62932" s="101" t="s">
        <v>58</v>
      </c>
      <c r="BK62932" s="98" t="s">
        <v>70</v>
      </c>
    </row>
    <row r="62933" spans="17:63" ht="29.25" customHeight="1" x14ac:dyDescent="0.2">
      <c r="Q62933" s="92" t="s">
        <v>50</v>
      </c>
      <c r="BF62933" s="101" t="s">
        <v>58</v>
      </c>
      <c r="BK62933" s="98" t="s">
        <v>70</v>
      </c>
    </row>
    <row r="62934" spans="17:63" ht="29.25" customHeight="1" x14ac:dyDescent="0.2">
      <c r="Q62934" s="92" t="s">
        <v>50</v>
      </c>
      <c r="BF62934" s="101" t="s">
        <v>58</v>
      </c>
      <c r="BK62934" s="98" t="s">
        <v>70</v>
      </c>
    </row>
    <row r="62935" spans="17:63" ht="29.25" customHeight="1" x14ac:dyDescent="0.2">
      <c r="Q62935" s="92" t="s">
        <v>50</v>
      </c>
      <c r="BF62935" s="101" t="s">
        <v>58</v>
      </c>
      <c r="BK62935" s="98" t="s">
        <v>70</v>
      </c>
    </row>
    <row r="62936" spans="17:63" ht="29.25" customHeight="1" x14ac:dyDescent="0.2">
      <c r="Q62936" s="92" t="s">
        <v>50</v>
      </c>
      <c r="BF62936" s="101" t="s">
        <v>58</v>
      </c>
      <c r="BK62936" s="98" t="s">
        <v>70</v>
      </c>
    </row>
    <row r="62937" spans="17:63" ht="29.25" customHeight="1" x14ac:dyDescent="0.2">
      <c r="Q62937" s="92" t="s">
        <v>50</v>
      </c>
      <c r="BF62937" s="101" t="s">
        <v>58</v>
      </c>
      <c r="BK62937" s="98" t="s">
        <v>70</v>
      </c>
    </row>
    <row r="62938" spans="17:63" ht="29.25" customHeight="1" x14ac:dyDescent="0.2">
      <c r="Q62938" s="92" t="s">
        <v>50</v>
      </c>
      <c r="BF62938" s="101" t="s">
        <v>58</v>
      </c>
      <c r="BK62938" s="98" t="s">
        <v>70</v>
      </c>
    </row>
    <row r="62939" spans="17:63" ht="29.25" customHeight="1" x14ac:dyDescent="0.2">
      <c r="Q62939" s="92" t="s">
        <v>50</v>
      </c>
      <c r="BF62939" s="101" t="s">
        <v>58</v>
      </c>
      <c r="BK62939" s="98" t="s">
        <v>70</v>
      </c>
    </row>
    <row r="62940" spans="17:63" ht="29.25" customHeight="1" x14ac:dyDescent="0.2">
      <c r="Q62940" s="92" t="s">
        <v>50</v>
      </c>
      <c r="BF62940" s="101" t="s">
        <v>58</v>
      </c>
      <c r="BK62940" s="98" t="s">
        <v>70</v>
      </c>
    </row>
    <row r="62941" spans="17:63" ht="29.25" customHeight="1" x14ac:dyDescent="0.2">
      <c r="Q62941" s="92" t="s">
        <v>50</v>
      </c>
      <c r="BF62941" s="101" t="s">
        <v>58</v>
      </c>
      <c r="BK62941" s="98" t="s">
        <v>70</v>
      </c>
    </row>
    <row r="62942" spans="17:63" ht="29.25" customHeight="1" x14ac:dyDescent="0.2">
      <c r="Q62942" s="92" t="s">
        <v>50</v>
      </c>
      <c r="BF62942" s="101" t="s">
        <v>58</v>
      </c>
      <c r="BK62942" s="98" t="s">
        <v>70</v>
      </c>
    </row>
    <row r="62943" spans="17:63" ht="29.25" customHeight="1" x14ac:dyDescent="0.2">
      <c r="Q62943" s="92" t="s">
        <v>50</v>
      </c>
      <c r="BF62943" s="101" t="s">
        <v>58</v>
      </c>
      <c r="BK62943" s="98" t="s">
        <v>70</v>
      </c>
    </row>
    <row r="62944" spans="17:63" ht="29.25" customHeight="1" x14ac:dyDescent="0.2">
      <c r="Q62944" s="92" t="s">
        <v>50</v>
      </c>
      <c r="BF62944" s="101" t="s">
        <v>58</v>
      </c>
      <c r="BK62944" s="98" t="s">
        <v>70</v>
      </c>
    </row>
    <row r="62945" spans="17:63" ht="29.25" customHeight="1" x14ac:dyDescent="0.2">
      <c r="Q62945" s="92" t="s">
        <v>50</v>
      </c>
      <c r="BF62945" s="101" t="s">
        <v>58</v>
      </c>
      <c r="BK62945" s="98" t="s">
        <v>70</v>
      </c>
    </row>
    <row r="62946" spans="17:63" ht="29.25" customHeight="1" x14ac:dyDescent="0.2">
      <c r="Q62946" s="92" t="s">
        <v>50</v>
      </c>
      <c r="BF62946" s="101" t="s">
        <v>58</v>
      </c>
      <c r="BK62946" s="98" t="s">
        <v>70</v>
      </c>
    </row>
    <row r="62947" spans="17:63" ht="29.25" customHeight="1" x14ac:dyDescent="0.2">
      <c r="Q62947" s="92" t="s">
        <v>50</v>
      </c>
      <c r="BF62947" s="101" t="s">
        <v>58</v>
      </c>
      <c r="BK62947" s="98" t="s">
        <v>70</v>
      </c>
    </row>
    <row r="62948" spans="17:63" ht="29.25" customHeight="1" x14ac:dyDescent="0.2">
      <c r="Q62948" s="92" t="s">
        <v>50</v>
      </c>
      <c r="BF62948" s="101" t="s">
        <v>58</v>
      </c>
      <c r="BK62948" s="98" t="s">
        <v>70</v>
      </c>
    </row>
    <row r="62949" spans="17:63" ht="29.25" customHeight="1" x14ac:dyDescent="0.2">
      <c r="Q62949" s="92" t="s">
        <v>50</v>
      </c>
      <c r="BF62949" s="101" t="s">
        <v>58</v>
      </c>
      <c r="BK62949" s="98" t="s">
        <v>70</v>
      </c>
    </row>
    <row r="62950" spans="17:63" ht="29.25" customHeight="1" x14ac:dyDescent="0.2">
      <c r="Q62950" s="92" t="s">
        <v>50</v>
      </c>
      <c r="BF62950" s="101" t="s">
        <v>58</v>
      </c>
      <c r="BK62950" s="98" t="s">
        <v>70</v>
      </c>
    </row>
    <row r="62951" spans="17:63" ht="29.25" customHeight="1" x14ac:dyDescent="0.2">
      <c r="Q62951" s="92" t="s">
        <v>50</v>
      </c>
      <c r="BF62951" s="101" t="s">
        <v>58</v>
      </c>
      <c r="BK62951" s="98" t="s">
        <v>70</v>
      </c>
    </row>
    <row r="62952" spans="17:63" ht="29.25" customHeight="1" x14ac:dyDescent="0.2">
      <c r="Q62952" s="92" t="s">
        <v>50</v>
      </c>
      <c r="BF62952" s="101" t="s">
        <v>58</v>
      </c>
      <c r="BK62952" s="98" t="s">
        <v>70</v>
      </c>
    </row>
    <row r="62953" spans="17:63" ht="29.25" customHeight="1" x14ac:dyDescent="0.2">
      <c r="Q62953" s="92" t="s">
        <v>50</v>
      </c>
      <c r="BF62953" s="101" t="s">
        <v>58</v>
      </c>
      <c r="BK62953" s="98" t="s">
        <v>70</v>
      </c>
    </row>
    <row r="62954" spans="17:63" ht="29.25" customHeight="1" x14ac:dyDescent="0.2">
      <c r="Q62954" s="92" t="s">
        <v>50</v>
      </c>
      <c r="BF62954" s="101" t="s">
        <v>58</v>
      </c>
      <c r="BK62954" s="98" t="s">
        <v>70</v>
      </c>
    </row>
    <row r="62955" spans="17:63" ht="29.25" customHeight="1" x14ac:dyDescent="0.2">
      <c r="Q62955" s="92" t="s">
        <v>50</v>
      </c>
      <c r="BF62955" s="101" t="s">
        <v>58</v>
      </c>
      <c r="BK62955" s="98" t="s">
        <v>70</v>
      </c>
    </row>
    <row r="62956" spans="17:63" ht="29.25" customHeight="1" x14ac:dyDescent="0.2">
      <c r="Q62956" s="92" t="s">
        <v>50</v>
      </c>
      <c r="BF62956" s="101" t="s">
        <v>58</v>
      </c>
      <c r="BK62956" s="98" t="s">
        <v>70</v>
      </c>
    </row>
    <row r="62957" spans="17:63" ht="29.25" customHeight="1" x14ac:dyDescent="0.2">
      <c r="Q62957" s="92" t="s">
        <v>50</v>
      </c>
      <c r="BF62957" s="101" t="s">
        <v>58</v>
      </c>
      <c r="BK62957" s="98" t="s">
        <v>70</v>
      </c>
    </row>
    <row r="62958" spans="17:63" ht="29.25" customHeight="1" x14ac:dyDescent="0.2">
      <c r="Q62958" s="92" t="s">
        <v>50</v>
      </c>
      <c r="BF62958" s="101" t="s">
        <v>58</v>
      </c>
      <c r="BK62958" s="98" t="s">
        <v>70</v>
      </c>
    </row>
    <row r="62959" spans="17:63" ht="29.25" customHeight="1" x14ac:dyDescent="0.2">
      <c r="Q62959" s="92" t="s">
        <v>50</v>
      </c>
      <c r="BF62959" s="101" t="s">
        <v>58</v>
      </c>
      <c r="BK62959" s="98" t="s">
        <v>70</v>
      </c>
    </row>
    <row r="62960" spans="17:63" ht="29.25" customHeight="1" x14ac:dyDescent="0.2">
      <c r="Q62960" s="92" t="s">
        <v>50</v>
      </c>
      <c r="BF62960" s="101" t="s">
        <v>58</v>
      </c>
      <c r="BK62960" s="98" t="s">
        <v>70</v>
      </c>
    </row>
    <row r="62961" spans="17:63" ht="29.25" customHeight="1" x14ac:dyDescent="0.2">
      <c r="Q62961" s="92" t="s">
        <v>50</v>
      </c>
      <c r="BF62961" s="101" t="s">
        <v>58</v>
      </c>
      <c r="BK62961" s="98" t="s">
        <v>70</v>
      </c>
    </row>
    <row r="62962" spans="17:63" ht="29.25" customHeight="1" x14ac:dyDescent="0.2">
      <c r="Q62962" s="92" t="s">
        <v>50</v>
      </c>
      <c r="BF62962" s="101" t="s">
        <v>58</v>
      </c>
      <c r="BK62962" s="98" t="s">
        <v>70</v>
      </c>
    </row>
    <row r="62963" spans="17:63" ht="29.25" customHeight="1" x14ac:dyDescent="0.2">
      <c r="Q62963" s="92" t="s">
        <v>50</v>
      </c>
      <c r="BF62963" s="101" t="s">
        <v>58</v>
      </c>
      <c r="BK62963" s="98" t="s">
        <v>70</v>
      </c>
    </row>
    <row r="62964" spans="17:63" ht="29.25" customHeight="1" x14ac:dyDescent="0.2">
      <c r="Q62964" s="92" t="s">
        <v>50</v>
      </c>
      <c r="BF62964" s="101" t="s">
        <v>58</v>
      </c>
      <c r="BK62964" s="98" t="s">
        <v>70</v>
      </c>
    </row>
    <row r="62965" spans="17:63" ht="29.25" customHeight="1" x14ac:dyDescent="0.2">
      <c r="Q62965" s="92" t="s">
        <v>50</v>
      </c>
      <c r="BF62965" s="101" t="s">
        <v>58</v>
      </c>
      <c r="BK62965" s="98" t="s">
        <v>70</v>
      </c>
    </row>
    <row r="62966" spans="17:63" ht="29.25" customHeight="1" x14ac:dyDescent="0.2">
      <c r="Q62966" s="92" t="s">
        <v>50</v>
      </c>
      <c r="BF62966" s="101" t="s">
        <v>58</v>
      </c>
      <c r="BK62966" s="98" t="s">
        <v>70</v>
      </c>
    </row>
    <row r="62967" spans="17:63" ht="29.25" customHeight="1" x14ac:dyDescent="0.2">
      <c r="Q62967" s="92" t="s">
        <v>50</v>
      </c>
      <c r="BF62967" s="101" t="s">
        <v>58</v>
      </c>
      <c r="BK62967" s="98" t="s">
        <v>70</v>
      </c>
    </row>
    <row r="62968" spans="17:63" ht="29.25" customHeight="1" x14ac:dyDescent="0.2">
      <c r="Q62968" s="92" t="s">
        <v>50</v>
      </c>
      <c r="BF62968" s="101" t="s">
        <v>58</v>
      </c>
      <c r="BK62968" s="98" t="s">
        <v>70</v>
      </c>
    </row>
    <row r="62969" spans="17:63" ht="29.25" customHeight="1" x14ac:dyDescent="0.2">
      <c r="Q62969" s="92" t="s">
        <v>50</v>
      </c>
      <c r="BF62969" s="101" t="s">
        <v>58</v>
      </c>
      <c r="BK62969" s="98" t="s">
        <v>70</v>
      </c>
    </row>
    <row r="62970" spans="17:63" ht="29.25" customHeight="1" x14ac:dyDescent="0.2">
      <c r="Q62970" s="92" t="s">
        <v>50</v>
      </c>
      <c r="BF62970" s="101" t="s">
        <v>58</v>
      </c>
      <c r="BK62970" s="98" t="s">
        <v>70</v>
      </c>
    </row>
    <row r="62971" spans="17:63" ht="29.25" customHeight="1" x14ac:dyDescent="0.2">
      <c r="Q62971" s="92" t="s">
        <v>50</v>
      </c>
      <c r="BF62971" s="101" t="s">
        <v>58</v>
      </c>
      <c r="BK62971" s="98" t="s">
        <v>70</v>
      </c>
    </row>
    <row r="62972" spans="17:63" ht="29.25" customHeight="1" x14ac:dyDescent="0.2">
      <c r="Q62972" s="92" t="s">
        <v>50</v>
      </c>
      <c r="BF62972" s="101" t="s">
        <v>58</v>
      </c>
      <c r="BK62972" s="98" t="s">
        <v>70</v>
      </c>
    </row>
    <row r="62973" spans="17:63" ht="29.25" customHeight="1" x14ac:dyDescent="0.2">
      <c r="Q62973" s="92" t="s">
        <v>50</v>
      </c>
      <c r="BF62973" s="101" t="s">
        <v>58</v>
      </c>
      <c r="BK62973" s="98" t="s">
        <v>70</v>
      </c>
    </row>
    <row r="62974" spans="17:63" ht="29.25" customHeight="1" x14ac:dyDescent="0.2">
      <c r="Q62974" s="92" t="s">
        <v>50</v>
      </c>
      <c r="BF62974" s="101" t="s">
        <v>58</v>
      </c>
      <c r="BK62974" s="98" t="s">
        <v>70</v>
      </c>
    </row>
    <row r="62975" spans="17:63" ht="29.25" customHeight="1" x14ac:dyDescent="0.2">
      <c r="Q62975" s="92" t="s">
        <v>50</v>
      </c>
      <c r="BF62975" s="101" t="s">
        <v>58</v>
      </c>
      <c r="BK62975" s="98" t="s">
        <v>70</v>
      </c>
    </row>
    <row r="62976" spans="17:63" ht="29.25" customHeight="1" x14ac:dyDescent="0.2">
      <c r="Q62976" s="92" t="s">
        <v>50</v>
      </c>
      <c r="BF62976" s="101" t="s">
        <v>58</v>
      </c>
      <c r="BK62976" s="98" t="s">
        <v>70</v>
      </c>
    </row>
    <row r="62977" spans="17:63" ht="29.25" customHeight="1" x14ac:dyDescent="0.2">
      <c r="Q62977" s="92" t="s">
        <v>50</v>
      </c>
      <c r="BF62977" s="101" t="s">
        <v>58</v>
      </c>
      <c r="BK62977" s="98" t="s">
        <v>70</v>
      </c>
    </row>
    <row r="62978" spans="17:63" ht="29.25" customHeight="1" x14ac:dyDescent="0.2">
      <c r="Q62978" s="92" t="s">
        <v>50</v>
      </c>
      <c r="BF62978" s="101" t="s">
        <v>58</v>
      </c>
      <c r="BK62978" s="98" t="s">
        <v>70</v>
      </c>
    </row>
    <row r="62979" spans="17:63" ht="29.25" customHeight="1" x14ac:dyDescent="0.2">
      <c r="Q62979" s="92" t="s">
        <v>50</v>
      </c>
      <c r="BF62979" s="101" t="s">
        <v>58</v>
      </c>
      <c r="BK62979" s="98" t="s">
        <v>70</v>
      </c>
    </row>
    <row r="62980" spans="17:63" ht="29.25" customHeight="1" x14ac:dyDescent="0.2">
      <c r="Q62980" s="92" t="s">
        <v>50</v>
      </c>
      <c r="BF62980" s="101" t="s">
        <v>58</v>
      </c>
      <c r="BK62980" s="98" t="s">
        <v>70</v>
      </c>
    </row>
    <row r="62981" spans="17:63" ht="29.25" customHeight="1" x14ac:dyDescent="0.2">
      <c r="Q62981" s="92" t="s">
        <v>50</v>
      </c>
      <c r="BF62981" s="101" t="s">
        <v>58</v>
      </c>
      <c r="BK62981" s="98" t="s">
        <v>70</v>
      </c>
    </row>
    <row r="62982" spans="17:63" ht="29.25" customHeight="1" x14ac:dyDescent="0.2">
      <c r="Q62982" s="92" t="s">
        <v>50</v>
      </c>
      <c r="BF62982" s="101" t="s">
        <v>58</v>
      </c>
      <c r="BK62982" s="98" t="s">
        <v>70</v>
      </c>
    </row>
    <row r="62983" spans="17:63" ht="29.25" customHeight="1" x14ac:dyDescent="0.2">
      <c r="Q62983" s="92" t="s">
        <v>50</v>
      </c>
      <c r="BF62983" s="101" t="s">
        <v>58</v>
      </c>
      <c r="BK62983" s="98" t="s">
        <v>70</v>
      </c>
    </row>
    <row r="62984" spans="17:63" ht="29.25" customHeight="1" x14ac:dyDescent="0.2">
      <c r="Q62984" s="92" t="s">
        <v>50</v>
      </c>
      <c r="BF62984" s="101" t="s">
        <v>58</v>
      </c>
      <c r="BK62984" s="98" t="s">
        <v>70</v>
      </c>
    </row>
    <row r="62985" spans="17:63" ht="29.25" customHeight="1" x14ac:dyDescent="0.2">
      <c r="Q62985" s="92" t="s">
        <v>50</v>
      </c>
      <c r="BF62985" s="101" t="s">
        <v>58</v>
      </c>
      <c r="BK62985" s="98" t="s">
        <v>70</v>
      </c>
    </row>
    <row r="62986" spans="17:63" ht="29.25" customHeight="1" x14ac:dyDescent="0.2">
      <c r="Q62986" s="92" t="s">
        <v>50</v>
      </c>
      <c r="BF62986" s="101" t="s">
        <v>58</v>
      </c>
      <c r="BK62986" s="98" t="s">
        <v>70</v>
      </c>
    </row>
    <row r="62987" spans="17:63" ht="29.25" customHeight="1" x14ac:dyDescent="0.2">
      <c r="Q62987" s="92" t="s">
        <v>50</v>
      </c>
      <c r="BF62987" s="101" t="s">
        <v>58</v>
      </c>
      <c r="BK62987" s="98" t="s">
        <v>70</v>
      </c>
    </row>
    <row r="62988" spans="17:63" ht="29.25" customHeight="1" x14ac:dyDescent="0.2">
      <c r="Q62988" s="92" t="s">
        <v>50</v>
      </c>
      <c r="BF62988" s="101" t="s">
        <v>58</v>
      </c>
      <c r="BK62988" s="98" t="s">
        <v>70</v>
      </c>
    </row>
    <row r="62989" spans="17:63" ht="29.25" customHeight="1" x14ac:dyDescent="0.2">
      <c r="Q62989" s="92" t="s">
        <v>50</v>
      </c>
      <c r="BF62989" s="101" t="s">
        <v>58</v>
      </c>
      <c r="BK62989" s="98" t="s">
        <v>70</v>
      </c>
    </row>
    <row r="62990" spans="17:63" ht="29.25" customHeight="1" x14ac:dyDescent="0.2">
      <c r="Q62990" s="92" t="s">
        <v>50</v>
      </c>
      <c r="BF62990" s="101" t="s">
        <v>58</v>
      </c>
      <c r="BK62990" s="98" t="s">
        <v>70</v>
      </c>
    </row>
    <row r="62991" spans="17:63" ht="29.25" customHeight="1" x14ac:dyDescent="0.2">
      <c r="Q62991" s="92" t="s">
        <v>50</v>
      </c>
      <c r="BF62991" s="101" t="s">
        <v>58</v>
      </c>
      <c r="BK62991" s="98" t="s">
        <v>70</v>
      </c>
    </row>
    <row r="62992" spans="17:63" ht="29.25" customHeight="1" x14ac:dyDescent="0.2">
      <c r="Q62992" s="92" t="s">
        <v>50</v>
      </c>
      <c r="BF62992" s="101" t="s">
        <v>58</v>
      </c>
      <c r="BK62992" s="98" t="s">
        <v>70</v>
      </c>
    </row>
    <row r="62993" spans="17:63" ht="29.25" customHeight="1" x14ac:dyDescent="0.2">
      <c r="Q62993" s="92" t="s">
        <v>50</v>
      </c>
      <c r="BF62993" s="101" t="s">
        <v>58</v>
      </c>
      <c r="BK62993" s="98" t="s">
        <v>70</v>
      </c>
    </row>
    <row r="62994" spans="17:63" ht="29.25" customHeight="1" x14ac:dyDescent="0.2">
      <c r="Q62994" s="92" t="s">
        <v>50</v>
      </c>
      <c r="BF62994" s="101" t="s">
        <v>58</v>
      </c>
      <c r="BK62994" s="98" t="s">
        <v>70</v>
      </c>
    </row>
    <row r="62995" spans="17:63" ht="29.25" customHeight="1" x14ac:dyDescent="0.2">
      <c r="Q62995" s="92" t="s">
        <v>50</v>
      </c>
      <c r="BF62995" s="101" t="s">
        <v>58</v>
      </c>
      <c r="BK62995" s="98" t="s">
        <v>70</v>
      </c>
    </row>
    <row r="62996" spans="17:63" ht="29.25" customHeight="1" x14ac:dyDescent="0.2">
      <c r="Q62996" s="92" t="s">
        <v>50</v>
      </c>
      <c r="BF62996" s="101" t="s">
        <v>58</v>
      </c>
      <c r="BK62996" s="98" t="s">
        <v>70</v>
      </c>
    </row>
    <row r="62997" spans="17:63" ht="29.25" customHeight="1" x14ac:dyDescent="0.2">
      <c r="Q62997" s="92" t="s">
        <v>50</v>
      </c>
      <c r="BF62997" s="101" t="s">
        <v>58</v>
      </c>
      <c r="BK62997" s="98" t="s">
        <v>70</v>
      </c>
    </row>
    <row r="62998" spans="17:63" ht="29.25" customHeight="1" x14ac:dyDescent="0.2">
      <c r="Q62998" s="92" t="s">
        <v>50</v>
      </c>
      <c r="BF62998" s="101" t="s">
        <v>58</v>
      </c>
      <c r="BK62998" s="98" t="s">
        <v>70</v>
      </c>
    </row>
    <row r="62999" spans="17:63" ht="29.25" customHeight="1" x14ac:dyDescent="0.2">
      <c r="Q62999" s="92" t="s">
        <v>50</v>
      </c>
      <c r="BF62999" s="101" t="s">
        <v>58</v>
      </c>
      <c r="BK62999" s="98" t="s">
        <v>70</v>
      </c>
    </row>
    <row r="63000" spans="17:63" ht="29.25" customHeight="1" x14ac:dyDescent="0.2">
      <c r="Q63000" s="92" t="s">
        <v>50</v>
      </c>
      <c r="BF63000" s="101" t="s">
        <v>58</v>
      </c>
      <c r="BK63000" s="98" t="s">
        <v>70</v>
      </c>
    </row>
    <row r="63001" spans="17:63" ht="29.25" customHeight="1" x14ac:dyDescent="0.2">
      <c r="Q63001" s="92" t="s">
        <v>50</v>
      </c>
      <c r="BF63001" s="101" t="s">
        <v>58</v>
      </c>
      <c r="BK63001" s="98" t="s">
        <v>70</v>
      </c>
    </row>
    <row r="63002" spans="17:63" ht="29.25" customHeight="1" x14ac:dyDescent="0.2">
      <c r="Q63002" s="92" t="s">
        <v>50</v>
      </c>
      <c r="BF63002" s="101" t="s">
        <v>58</v>
      </c>
      <c r="BK63002" s="98" t="s">
        <v>70</v>
      </c>
    </row>
    <row r="63003" spans="17:63" ht="29.25" customHeight="1" x14ac:dyDescent="0.2">
      <c r="Q63003" s="92" t="s">
        <v>50</v>
      </c>
      <c r="BF63003" s="101" t="s">
        <v>58</v>
      </c>
      <c r="BK63003" s="98" t="s">
        <v>70</v>
      </c>
    </row>
    <row r="63004" spans="17:63" ht="29.25" customHeight="1" x14ac:dyDescent="0.2">
      <c r="Q63004" s="92" t="s">
        <v>50</v>
      </c>
      <c r="BF63004" s="101" t="s">
        <v>58</v>
      </c>
      <c r="BK63004" s="98" t="s">
        <v>70</v>
      </c>
    </row>
    <row r="63005" spans="17:63" ht="29.25" customHeight="1" x14ac:dyDescent="0.2">
      <c r="Q63005" s="92" t="s">
        <v>50</v>
      </c>
      <c r="BF63005" s="101" t="s">
        <v>58</v>
      </c>
      <c r="BK63005" s="98" t="s">
        <v>70</v>
      </c>
    </row>
    <row r="63006" spans="17:63" ht="29.25" customHeight="1" x14ac:dyDescent="0.2">
      <c r="Q63006" s="92" t="s">
        <v>50</v>
      </c>
      <c r="BF63006" s="101" t="s">
        <v>58</v>
      </c>
      <c r="BK63006" s="98" t="s">
        <v>70</v>
      </c>
    </row>
    <row r="63007" spans="17:63" ht="29.25" customHeight="1" x14ac:dyDescent="0.2">
      <c r="Q63007" s="92" t="s">
        <v>50</v>
      </c>
      <c r="BF63007" s="101" t="s">
        <v>58</v>
      </c>
      <c r="BK63007" s="98" t="s">
        <v>70</v>
      </c>
    </row>
    <row r="63008" spans="17:63" ht="29.25" customHeight="1" x14ac:dyDescent="0.2">
      <c r="Q63008" s="92" t="s">
        <v>50</v>
      </c>
      <c r="BF63008" s="101" t="s">
        <v>58</v>
      </c>
      <c r="BK63008" s="98" t="s">
        <v>70</v>
      </c>
    </row>
    <row r="63009" spans="17:63" ht="29.25" customHeight="1" x14ac:dyDescent="0.2">
      <c r="Q63009" s="92" t="s">
        <v>50</v>
      </c>
      <c r="BF63009" s="101" t="s">
        <v>58</v>
      </c>
      <c r="BK63009" s="98" t="s">
        <v>70</v>
      </c>
    </row>
    <row r="63010" spans="17:63" ht="29.25" customHeight="1" x14ac:dyDescent="0.2">
      <c r="Q63010" s="92" t="s">
        <v>50</v>
      </c>
      <c r="BF63010" s="101" t="s">
        <v>58</v>
      </c>
      <c r="BK63010" s="98" t="s">
        <v>70</v>
      </c>
    </row>
    <row r="63011" spans="17:63" ht="29.25" customHeight="1" x14ac:dyDescent="0.2">
      <c r="Q63011" s="92" t="s">
        <v>50</v>
      </c>
      <c r="BF63011" s="101" t="s">
        <v>58</v>
      </c>
      <c r="BK63011" s="98" t="s">
        <v>70</v>
      </c>
    </row>
    <row r="63012" spans="17:63" ht="29.25" customHeight="1" x14ac:dyDescent="0.2">
      <c r="Q63012" s="92" t="s">
        <v>50</v>
      </c>
      <c r="BF63012" s="101" t="s">
        <v>58</v>
      </c>
      <c r="BK63012" s="98" t="s">
        <v>70</v>
      </c>
    </row>
    <row r="63013" spans="17:63" ht="29.25" customHeight="1" x14ac:dyDescent="0.2">
      <c r="Q63013" s="92" t="s">
        <v>50</v>
      </c>
      <c r="BF63013" s="101" t="s">
        <v>58</v>
      </c>
      <c r="BK63013" s="98" t="s">
        <v>70</v>
      </c>
    </row>
    <row r="63014" spans="17:63" ht="29.25" customHeight="1" x14ac:dyDescent="0.2">
      <c r="Q63014" s="92" t="s">
        <v>50</v>
      </c>
      <c r="BF63014" s="101" t="s">
        <v>58</v>
      </c>
      <c r="BK63014" s="98" t="s">
        <v>70</v>
      </c>
    </row>
    <row r="63015" spans="17:63" ht="29.25" customHeight="1" x14ac:dyDescent="0.2">
      <c r="Q63015" s="92" t="s">
        <v>50</v>
      </c>
      <c r="BF63015" s="101" t="s">
        <v>58</v>
      </c>
      <c r="BK63015" s="98" t="s">
        <v>70</v>
      </c>
    </row>
    <row r="63016" spans="17:63" ht="29.25" customHeight="1" x14ac:dyDescent="0.2">
      <c r="Q63016" s="92" t="s">
        <v>50</v>
      </c>
      <c r="BF63016" s="101" t="s">
        <v>58</v>
      </c>
      <c r="BK63016" s="98" t="s">
        <v>70</v>
      </c>
    </row>
    <row r="63017" spans="17:63" ht="29.25" customHeight="1" x14ac:dyDescent="0.2">
      <c r="Q63017" s="92" t="s">
        <v>50</v>
      </c>
      <c r="BF63017" s="101" t="s">
        <v>58</v>
      </c>
      <c r="BK63017" s="98" t="s">
        <v>70</v>
      </c>
    </row>
    <row r="63018" spans="17:63" ht="29.25" customHeight="1" x14ac:dyDescent="0.2">
      <c r="Q63018" s="92" t="s">
        <v>50</v>
      </c>
      <c r="BF63018" s="101" t="s">
        <v>58</v>
      </c>
      <c r="BK63018" s="98" t="s">
        <v>70</v>
      </c>
    </row>
    <row r="63019" spans="17:63" ht="29.25" customHeight="1" x14ac:dyDescent="0.2">
      <c r="Q63019" s="92" t="s">
        <v>50</v>
      </c>
      <c r="BF63019" s="101" t="s">
        <v>58</v>
      </c>
      <c r="BK63019" s="98" t="s">
        <v>70</v>
      </c>
    </row>
    <row r="63020" spans="17:63" ht="29.25" customHeight="1" x14ac:dyDescent="0.2">
      <c r="Q63020" s="92" t="s">
        <v>50</v>
      </c>
      <c r="BF63020" s="101" t="s">
        <v>58</v>
      </c>
      <c r="BK63020" s="98" t="s">
        <v>70</v>
      </c>
    </row>
    <row r="63021" spans="17:63" ht="29.25" customHeight="1" x14ac:dyDescent="0.2">
      <c r="Q63021" s="92" t="s">
        <v>50</v>
      </c>
      <c r="BF63021" s="101" t="s">
        <v>58</v>
      </c>
      <c r="BK63021" s="98" t="s">
        <v>70</v>
      </c>
    </row>
    <row r="63022" spans="17:63" ht="29.25" customHeight="1" x14ac:dyDescent="0.2">
      <c r="Q63022" s="92" t="s">
        <v>50</v>
      </c>
      <c r="BF63022" s="101" t="s">
        <v>58</v>
      </c>
      <c r="BK63022" s="98" t="s">
        <v>70</v>
      </c>
    </row>
    <row r="63023" spans="17:63" ht="29.25" customHeight="1" x14ac:dyDescent="0.2">
      <c r="Q63023" s="92" t="s">
        <v>50</v>
      </c>
      <c r="BF63023" s="101" t="s">
        <v>58</v>
      </c>
      <c r="BK63023" s="98" t="s">
        <v>70</v>
      </c>
    </row>
    <row r="63024" spans="17:63" ht="29.25" customHeight="1" x14ac:dyDescent="0.2">
      <c r="Q63024" s="92" t="s">
        <v>50</v>
      </c>
      <c r="BF63024" s="101" t="s">
        <v>58</v>
      </c>
      <c r="BK63024" s="98" t="s">
        <v>70</v>
      </c>
    </row>
    <row r="63025" spans="17:63" ht="29.25" customHeight="1" x14ac:dyDescent="0.2">
      <c r="Q63025" s="92" t="s">
        <v>50</v>
      </c>
      <c r="BF63025" s="101" t="s">
        <v>58</v>
      </c>
      <c r="BK63025" s="98" t="s">
        <v>70</v>
      </c>
    </row>
    <row r="63026" spans="17:63" ht="29.25" customHeight="1" x14ac:dyDescent="0.2">
      <c r="Q63026" s="92" t="s">
        <v>50</v>
      </c>
      <c r="BF63026" s="101" t="s">
        <v>58</v>
      </c>
      <c r="BK63026" s="98" t="s">
        <v>70</v>
      </c>
    </row>
    <row r="63027" spans="17:63" ht="29.25" customHeight="1" x14ac:dyDescent="0.2">
      <c r="Q63027" s="92" t="s">
        <v>50</v>
      </c>
      <c r="BF63027" s="101" t="s">
        <v>58</v>
      </c>
      <c r="BK63027" s="98" t="s">
        <v>70</v>
      </c>
    </row>
    <row r="63028" spans="17:63" ht="29.25" customHeight="1" x14ac:dyDescent="0.2">
      <c r="Q63028" s="92" t="s">
        <v>50</v>
      </c>
      <c r="BF63028" s="101" t="s">
        <v>58</v>
      </c>
      <c r="BK63028" s="98" t="s">
        <v>70</v>
      </c>
    </row>
    <row r="63029" spans="17:63" ht="29.25" customHeight="1" x14ac:dyDescent="0.2">
      <c r="Q63029" s="92" t="s">
        <v>50</v>
      </c>
      <c r="BF63029" s="101" t="s">
        <v>58</v>
      </c>
      <c r="BK63029" s="98" t="s">
        <v>70</v>
      </c>
    </row>
    <row r="63030" spans="17:63" ht="29.25" customHeight="1" x14ac:dyDescent="0.2">
      <c r="Q63030" s="92" t="s">
        <v>50</v>
      </c>
      <c r="BF63030" s="101" t="s">
        <v>58</v>
      </c>
      <c r="BK63030" s="98" t="s">
        <v>70</v>
      </c>
    </row>
    <row r="63031" spans="17:63" ht="29.25" customHeight="1" x14ac:dyDescent="0.2">
      <c r="Q63031" s="92" t="s">
        <v>50</v>
      </c>
      <c r="BF63031" s="101" t="s">
        <v>58</v>
      </c>
      <c r="BK63031" s="98" t="s">
        <v>70</v>
      </c>
    </row>
    <row r="63032" spans="17:63" ht="29.25" customHeight="1" x14ac:dyDescent="0.2">
      <c r="Q63032" s="92" t="s">
        <v>50</v>
      </c>
      <c r="BF63032" s="101" t="s">
        <v>58</v>
      </c>
      <c r="BK63032" s="98" t="s">
        <v>70</v>
      </c>
    </row>
    <row r="63033" spans="17:63" ht="29.25" customHeight="1" x14ac:dyDescent="0.2">
      <c r="Q63033" s="92" t="s">
        <v>50</v>
      </c>
      <c r="BF63033" s="101" t="s">
        <v>58</v>
      </c>
      <c r="BK63033" s="98" t="s">
        <v>70</v>
      </c>
    </row>
    <row r="63034" spans="17:63" ht="29.25" customHeight="1" x14ac:dyDescent="0.2">
      <c r="Q63034" s="92" t="s">
        <v>50</v>
      </c>
      <c r="BF63034" s="101" t="s">
        <v>58</v>
      </c>
      <c r="BK63034" s="98" t="s">
        <v>70</v>
      </c>
    </row>
    <row r="63035" spans="17:63" ht="29.25" customHeight="1" x14ac:dyDescent="0.2">
      <c r="Q63035" s="92" t="s">
        <v>50</v>
      </c>
      <c r="BF63035" s="101" t="s">
        <v>58</v>
      </c>
      <c r="BK63035" s="98" t="s">
        <v>70</v>
      </c>
    </row>
    <row r="63036" spans="17:63" ht="29.25" customHeight="1" x14ac:dyDescent="0.2">
      <c r="Q63036" s="92" t="s">
        <v>50</v>
      </c>
      <c r="BF63036" s="101" t="s">
        <v>58</v>
      </c>
      <c r="BK63036" s="98" t="s">
        <v>70</v>
      </c>
    </row>
    <row r="63037" spans="17:63" ht="29.25" customHeight="1" x14ac:dyDescent="0.2">
      <c r="Q63037" s="92" t="s">
        <v>50</v>
      </c>
      <c r="BF63037" s="101" t="s">
        <v>58</v>
      </c>
      <c r="BK63037" s="98" t="s">
        <v>70</v>
      </c>
    </row>
    <row r="63038" spans="17:63" ht="29.25" customHeight="1" x14ac:dyDescent="0.2">
      <c r="Q63038" s="92" t="s">
        <v>50</v>
      </c>
      <c r="BF63038" s="101" t="s">
        <v>58</v>
      </c>
      <c r="BK63038" s="98" t="s">
        <v>70</v>
      </c>
    </row>
    <row r="63039" spans="17:63" ht="29.25" customHeight="1" x14ac:dyDescent="0.2">
      <c r="Q63039" s="92" t="s">
        <v>50</v>
      </c>
      <c r="BF63039" s="101" t="s">
        <v>58</v>
      </c>
      <c r="BK63039" s="98" t="s">
        <v>70</v>
      </c>
    </row>
    <row r="63040" spans="17:63" ht="29.25" customHeight="1" x14ac:dyDescent="0.2">
      <c r="Q63040" s="92" t="s">
        <v>50</v>
      </c>
      <c r="BF63040" s="101" t="s">
        <v>58</v>
      </c>
      <c r="BK63040" s="98" t="s">
        <v>70</v>
      </c>
    </row>
    <row r="63041" spans="17:63" ht="29.25" customHeight="1" x14ac:dyDescent="0.2">
      <c r="Q63041" s="92" t="s">
        <v>50</v>
      </c>
      <c r="BF63041" s="101" t="s">
        <v>58</v>
      </c>
      <c r="BK63041" s="98" t="s">
        <v>70</v>
      </c>
    </row>
    <row r="63042" spans="17:63" ht="29.25" customHeight="1" x14ac:dyDescent="0.2">
      <c r="Q63042" s="92" t="s">
        <v>50</v>
      </c>
      <c r="BF63042" s="101" t="s">
        <v>58</v>
      </c>
      <c r="BK63042" s="98" t="s">
        <v>70</v>
      </c>
    </row>
    <row r="63043" spans="17:63" ht="29.25" customHeight="1" x14ac:dyDescent="0.2">
      <c r="Q63043" s="92" t="s">
        <v>50</v>
      </c>
      <c r="BF63043" s="101" t="s">
        <v>58</v>
      </c>
      <c r="BK63043" s="98" t="s">
        <v>70</v>
      </c>
    </row>
    <row r="63044" spans="17:63" ht="29.25" customHeight="1" x14ac:dyDescent="0.2">
      <c r="Q63044" s="92" t="s">
        <v>50</v>
      </c>
      <c r="BF63044" s="101" t="s">
        <v>58</v>
      </c>
      <c r="BK63044" s="98" t="s">
        <v>70</v>
      </c>
    </row>
    <row r="63045" spans="17:63" ht="29.25" customHeight="1" x14ac:dyDescent="0.2">
      <c r="Q63045" s="92" t="s">
        <v>50</v>
      </c>
      <c r="BF63045" s="101" t="s">
        <v>58</v>
      </c>
      <c r="BK63045" s="98" t="s">
        <v>70</v>
      </c>
    </row>
    <row r="63046" spans="17:63" ht="29.25" customHeight="1" x14ac:dyDescent="0.2">
      <c r="Q63046" s="92" t="s">
        <v>50</v>
      </c>
      <c r="BF63046" s="101" t="s">
        <v>58</v>
      </c>
      <c r="BK63046" s="98" t="s">
        <v>70</v>
      </c>
    </row>
    <row r="63047" spans="17:63" ht="29.25" customHeight="1" x14ac:dyDescent="0.2">
      <c r="Q63047" s="92" t="s">
        <v>50</v>
      </c>
      <c r="BF63047" s="101" t="s">
        <v>58</v>
      </c>
      <c r="BK63047" s="98" t="s">
        <v>70</v>
      </c>
    </row>
    <row r="63048" spans="17:63" ht="29.25" customHeight="1" x14ac:dyDescent="0.2">
      <c r="Q63048" s="92" t="s">
        <v>50</v>
      </c>
      <c r="BF63048" s="101" t="s">
        <v>58</v>
      </c>
      <c r="BK63048" s="98" t="s">
        <v>70</v>
      </c>
    </row>
    <row r="63049" spans="17:63" ht="29.25" customHeight="1" x14ac:dyDescent="0.2">
      <c r="Q63049" s="92" t="s">
        <v>50</v>
      </c>
      <c r="BF63049" s="101" t="s">
        <v>58</v>
      </c>
      <c r="BK63049" s="98" t="s">
        <v>70</v>
      </c>
    </row>
    <row r="63050" spans="17:63" ht="29.25" customHeight="1" x14ac:dyDescent="0.2">
      <c r="Q63050" s="92" t="s">
        <v>50</v>
      </c>
      <c r="BF63050" s="101" t="s">
        <v>58</v>
      </c>
      <c r="BK63050" s="98" t="s">
        <v>70</v>
      </c>
    </row>
    <row r="63051" spans="17:63" ht="29.25" customHeight="1" x14ac:dyDescent="0.2">
      <c r="Q63051" s="92" t="s">
        <v>50</v>
      </c>
      <c r="BF63051" s="101" t="s">
        <v>58</v>
      </c>
      <c r="BK63051" s="98" t="s">
        <v>70</v>
      </c>
    </row>
    <row r="63052" spans="17:63" ht="29.25" customHeight="1" x14ac:dyDescent="0.2">
      <c r="Q63052" s="92" t="s">
        <v>50</v>
      </c>
      <c r="BF63052" s="101" t="s">
        <v>58</v>
      </c>
      <c r="BK63052" s="98" t="s">
        <v>70</v>
      </c>
    </row>
    <row r="63053" spans="17:63" ht="29.25" customHeight="1" x14ac:dyDescent="0.2">
      <c r="Q63053" s="92" t="s">
        <v>50</v>
      </c>
      <c r="BF63053" s="101" t="s">
        <v>58</v>
      </c>
      <c r="BK63053" s="98" t="s">
        <v>70</v>
      </c>
    </row>
    <row r="63054" spans="17:63" ht="29.25" customHeight="1" x14ac:dyDescent="0.2">
      <c r="Q63054" s="92" t="s">
        <v>50</v>
      </c>
      <c r="BF63054" s="101" t="s">
        <v>58</v>
      </c>
      <c r="BK63054" s="98" t="s">
        <v>70</v>
      </c>
    </row>
    <row r="63055" spans="17:63" ht="29.25" customHeight="1" x14ac:dyDescent="0.2">
      <c r="Q63055" s="92" t="s">
        <v>50</v>
      </c>
      <c r="BF63055" s="101" t="s">
        <v>58</v>
      </c>
      <c r="BK63055" s="98" t="s">
        <v>70</v>
      </c>
    </row>
    <row r="63056" spans="17:63" ht="29.25" customHeight="1" x14ac:dyDescent="0.2">
      <c r="Q63056" s="92" t="s">
        <v>50</v>
      </c>
      <c r="BF63056" s="101" t="s">
        <v>58</v>
      </c>
      <c r="BK63056" s="98" t="s">
        <v>70</v>
      </c>
    </row>
    <row r="63057" spans="17:63" ht="29.25" customHeight="1" x14ac:dyDescent="0.2">
      <c r="Q63057" s="92" t="s">
        <v>50</v>
      </c>
      <c r="BF63057" s="101" t="s">
        <v>58</v>
      </c>
      <c r="BK63057" s="98" t="s">
        <v>70</v>
      </c>
    </row>
    <row r="63058" spans="17:63" ht="29.25" customHeight="1" x14ac:dyDescent="0.2">
      <c r="Q63058" s="92" t="s">
        <v>50</v>
      </c>
      <c r="BF63058" s="101" t="s">
        <v>58</v>
      </c>
      <c r="BK63058" s="98" t="s">
        <v>70</v>
      </c>
    </row>
    <row r="63059" spans="17:63" ht="29.25" customHeight="1" x14ac:dyDescent="0.2">
      <c r="Q63059" s="92" t="s">
        <v>50</v>
      </c>
      <c r="BF63059" s="101" t="s">
        <v>58</v>
      </c>
      <c r="BK63059" s="98" t="s">
        <v>70</v>
      </c>
    </row>
    <row r="63060" spans="17:63" ht="29.25" customHeight="1" x14ac:dyDescent="0.2">
      <c r="Q63060" s="92" t="s">
        <v>50</v>
      </c>
      <c r="BF63060" s="101" t="s">
        <v>58</v>
      </c>
      <c r="BK63060" s="98" t="s">
        <v>70</v>
      </c>
    </row>
    <row r="63061" spans="17:63" ht="29.25" customHeight="1" x14ac:dyDescent="0.2">
      <c r="Q63061" s="92" t="s">
        <v>50</v>
      </c>
      <c r="BF63061" s="101" t="s">
        <v>58</v>
      </c>
      <c r="BK63061" s="98" t="s">
        <v>70</v>
      </c>
    </row>
    <row r="63062" spans="17:63" ht="29.25" customHeight="1" x14ac:dyDescent="0.2">
      <c r="Q63062" s="92" t="s">
        <v>50</v>
      </c>
      <c r="BF63062" s="101" t="s">
        <v>58</v>
      </c>
      <c r="BK63062" s="98" t="s">
        <v>70</v>
      </c>
    </row>
    <row r="63063" spans="17:63" ht="29.25" customHeight="1" x14ac:dyDescent="0.2">
      <c r="Q63063" s="92" t="s">
        <v>50</v>
      </c>
      <c r="BF63063" s="101" t="s">
        <v>58</v>
      </c>
      <c r="BK63063" s="98" t="s">
        <v>70</v>
      </c>
    </row>
    <row r="63064" spans="17:63" ht="29.25" customHeight="1" x14ac:dyDescent="0.2">
      <c r="Q63064" s="92" t="s">
        <v>50</v>
      </c>
      <c r="BF63064" s="101" t="s">
        <v>58</v>
      </c>
      <c r="BK63064" s="98" t="s">
        <v>70</v>
      </c>
    </row>
    <row r="63065" spans="17:63" ht="29.25" customHeight="1" x14ac:dyDescent="0.2">
      <c r="Q63065" s="92" t="s">
        <v>50</v>
      </c>
      <c r="BF63065" s="101" t="s">
        <v>58</v>
      </c>
      <c r="BK63065" s="98" t="s">
        <v>70</v>
      </c>
    </row>
    <row r="63066" spans="17:63" ht="29.25" customHeight="1" x14ac:dyDescent="0.2">
      <c r="Q63066" s="92" t="s">
        <v>50</v>
      </c>
      <c r="BF63066" s="101" t="s">
        <v>58</v>
      </c>
      <c r="BK63066" s="98" t="s">
        <v>70</v>
      </c>
    </row>
    <row r="63067" spans="17:63" ht="29.25" customHeight="1" x14ac:dyDescent="0.2">
      <c r="Q63067" s="92" t="s">
        <v>50</v>
      </c>
      <c r="BF63067" s="101" t="s">
        <v>58</v>
      </c>
      <c r="BK63067" s="98" t="s">
        <v>70</v>
      </c>
    </row>
    <row r="63068" spans="17:63" ht="29.25" customHeight="1" x14ac:dyDescent="0.2">
      <c r="Q63068" s="92" t="s">
        <v>50</v>
      </c>
      <c r="BF63068" s="101" t="s">
        <v>58</v>
      </c>
      <c r="BK63068" s="98" t="s">
        <v>70</v>
      </c>
    </row>
    <row r="63069" spans="17:63" ht="29.25" customHeight="1" x14ac:dyDescent="0.2">
      <c r="Q63069" s="92" t="s">
        <v>50</v>
      </c>
      <c r="BF63069" s="101" t="s">
        <v>58</v>
      </c>
      <c r="BK63069" s="98" t="s">
        <v>70</v>
      </c>
    </row>
    <row r="63070" spans="17:63" ht="29.25" customHeight="1" x14ac:dyDescent="0.2">
      <c r="Q63070" s="92" t="s">
        <v>50</v>
      </c>
      <c r="BF63070" s="101" t="s">
        <v>58</v>
      </c>
      <c r="BK63070" s="98" t="s">
        <v>70</v>
      </c>
    </row>
    <row r="63071" spans="17:63" ht="29.25" customHeight="1" x14ac:dyDescent="0.2">
      <c r="Q63071" s="92" t="s">
        <v>50</v>
      </c>
      <c r="BF63071" s="101" t="s">
        <v>58</v>
      </c>
      <c r="BK63071" s="98" t="s">
        <v>70</v>
      </c>
    </row>
    <row r="63072" spans="17:63" ht="29.25" customHeight="1" x14ac:dyDescent="0.2">
      <c r="Q63072" s="92" t="s">
        <v>50</v>
      </c>
      <c r="BF63072" s="101" t="s">
        <v>58</v>
      </c>
      <c r="BK63072" s="98" t="s">
        <v>70</v>
      </c>
    </row>
    <row r="63073" spans="17:63" ht="29.25" customHeight="1" x14ac:dyDescent="0.2">
      <c r="Q63073" s="92" t="s">
        <v>50</v>
      </c>
      <c r="BF63073" s="101" t="s">
        <v>58</v>
      </c>
      <c r="BK63073" s="98" t="s">
        <v>70</v>
      </c>
    </row>
    <row r="63074" spans="17:63" ht="29.25" customHeight="1" x14ac:dyDescent="0.2">
      <c r="Q63074" s="92" t="s">
        <v>50</v>
      </c>
      <c r="BF63074" s="101" t="s">
        <v>58</v>
      </c>
      <c r="BK63074" s="98" t="s">
        <v>70</v>
      </c>
    </row>
    <row r="63075" spans="17:63" ht="29.25" customHeight="1" x14ac:dyDescent="0.2">
      <c r="Q63075" s="92" t="s">
        <v>50</v>
      </c>
      <c r="BF63075" s="101" t="s">
        <v>58</v>
      </c>
      <c r="BK63075" s="98" t="s">
        <v>70</v>
      </c>
    </row>
    <row r="63076" spans="17:63" ht="29.25" customHeight="1" x14ac:dyDescent="0.2">
      <c r="Q63076" s="92" t="s">
        <v>50</v>
      </c>
      <c r="BF63076" s="101" t="s">
        <v>58</v>
      </c>
      <c r="BK63076" s="98" t="s">
        <v>70</v>
      </c>
    </row>
    <row r="63077" spans="17:63" ht="29.25" customHeight="1" x14ac:dyDescent="0.2">
      <c r="Q63077" s="92" t="s">
        <v>50</v>
      </c>
      <c r="BF63077" s="101" t="s">
        <v>58</v>
      </c>
      <c r="BK63077" s="98" t="s">
        <v>70</v>
      </c>
    </row>
    <row r="63078" spans="17:63" ht="29.25" customHeight="1" x14ac:dyDescent="0.2">
      <c r="Q63078" s="92" t="s">
        <v>50</v>
      </c>
      <c r="BF63078" s="101" t="s">
        <v>58</v>
      </c>
      <c r="BK63078" s="98" t="s">
        <v>70</v>
      </c>
    </row>
    <row r="63079" spans="17:63" ht="29.25" customHeight="1" x14ac:dyDescent="0.2">
      <c r="Q63079" s="92" t="s">
        <v>50</v>
      </c>
      <c r="BF63079" s="101" t="s">
        <v>58</v>
      </c>
      <c r="BK63079" s="98" t="s">
        <v>70</v>
      </c>
    </row>
    <row r="63080" spans="17:63" ht="29.25" customHeight="1" x14ac:dyDescent="0.2">
      <c r="Q63080" s="92" t="s">
        <v>50</v>
      </c>
      <c r="BF63080" s="101" t="s">
        <v>58</v>
      </c>
      <c r="BK63080" s="98" t="s">
        <v>70</v>
      </c>
    </row>
    <row r="63081" spans="17:63" ht="29.25" customHeight="1" x14ac:dyDescent="0.2">
      <c r="Q63081" s="92" t="s">
        <v>50</v>
      </c>
      <c r="BF63081" s="101" t="s">
        <v>58</v>
      </c>
      <c r="BK63081" s="98" t="s">
        <v>70</v>
      </c>
    </row>
    <row r="63082" spans="17:63" ht="29.25" customHeight="1" x14ac:dyDescent="0.2">
      <c r="Q63082" s="92" t="s">
        <v>50</v>
      </c>
      <c r="BF63082" s="101" t="s">
        <v>58</v>
      </c>
      <c r="BK63082" s="98" t="s">
        <v>70</v>
      </c>
    </row>
    <row r="63083" spans="17:63" ht="29.25" customHeight="1" x14ac:dyDescent="0.2">
      <c r="Q63083" s="92" t="s">
        <v>50</v>
      </c>
      <c r="BF63083" s="101" t="s">
        <v>58</v>
      </c>
      <c r="BK63083" s="98" t="s">
        <v>70</v>
      </c>
    </row>
    <row r="63084" spans="17:63" ht="29.25" customHeight="1" x14ac:dyDescent="0.2">
      <c r="Q63084" s="92" t="s">
        <v>50</v>
      </c>
      <c r="BF63084" s="101" t="s">
        <v>58</v>
      </c>
      <c r="BK63084" s="98" t="s">
        <v>70</v>
      </c>
    </row>
    <row r="63085" spans="17:63" ht="29.25" customHeight="1" x14ac:dyDescent="0.2">
      <c r="Q63085" s="92" t="s">
        <v>50</v>
      </c>
      <c r="BF63085" s="101" t="s">
        <v>58</v>
      </c>
      <c r="BK63085" s="98" t="s">
        <v>70</v>
      </c>
    </row>
    <row r="63086" spans="17:63" ht="29.25" customHeight="1" x14ac:dyDescent="0.2">
      <c r="Q63086" s="92" t="s">
        <v>50</v>
      </c>
      <c r="BF63086" s="101" t="s">
        <v>58</v>
      </c>
      <c r="BK63086" s="98" t="s">
        <v>70</v>
      </c>
    </row>
    <row r="63087" spans="17:63" ht="29.25" customHeight="1" x14ac:dyDescent="0.2">
      <c r="Q63087" s="92" t="s">
        <v>50</v>
      </c>
      <c r="BF63087" s="101" t="s">
        <v>58</v>
      </c>
      <c r="BK63087" s="98" t="s">
        <v>70</v>
      </c>
    </row>
    <row r="63088" spans="17:63" ht="29.25" customHeight="1" x14ac:dyDescent="0.2">
      <c r="Q63088" s="92" t="s">
        <v>50</v>
      </c>
      <c r="BF63088" s="101" t="s">
        <v>58</v>
      </c>
      <c r="BK63088" s="98" t="s">
        <v>70</v>
      </c>
    </row>
    <row r="63089" spans="17:63" ht="29.25" customHeight="1" x14ac:dyDescent="0.2">
      <c r="Q63089" s="92" t="s">
        <v>50</v>
      </c>
      <c r="BF63089" s="101" t="s">
        <v>58</v>
      </c>
      <c r="BK63089" s="98" t="s">
        <v>70</v>
      </c>
    </row>
    <row r="63090" spans="17:63" ht="29.25" customHeight="1" x14ac:dyDescent="0.2">
      <c r="Q63090" s="92" t="s">
        <v>50</v>
      </c>
      <c r="BF63090" s="101" t="s">
        <v>58</v>
      </c>
      <c r="BK63090" s="98" t="s">
        <v>70</v>
      </c>
    </row>
    <row r="63091" spans="17:63" ht="29.25" customHeight="1" x14ac:dyDescent="0.2">
      <c r="Q63091" s="92" t="s">
        <v>50</v>
      </c>
      <c r="BF63091" s="101" t="s">
        <v>58</v>
      </c>
      <c r="BK63091" s="98" t="s">
        <v>70</v>
      </c>
    </row>
    <row r="63092" spans="17:63" ht="29.25" customHeight="1" x14ac:dyDescent="0.2">
      <c r="Q63092" s="92" t="s">
        <v>50</v>
      </c>
      <c r="BF63092" s="101" t="s">
        <v>58</v>
      </c>
      <c r="BK63092" s="98" t="s">
        <v>70</v>
      </c>
    </row>
    <row r="63093" spans="17:63" ht="29.25" customHeight="1" x14ac:dyDescent="0.2">
      <c r="Q63093" s="92" t="s">
        <v>50</v>
      </c>
      <c r="BF63093" s="101" t="s">
        <v>58</v>
      </c>
      <c r="BK63093" s="98" t="s">
        <v>70</v>
      </c>
    </row>
    <row r="63094" spans="17:63" ht="29.25" customHeight="1" x14ac:dyDescent="0.2">
      <c r="Q63094" s="92" t="s">
        <v>50</v>
      </c>
      <c r="BF63094" s="101" t="s">
        <v>58</v>
      </c>
      <c r="BK63094" s="98" t="s">
        <v>70</v>
      </c>
    </row>
    <row r="63095" spans="17:63" ht="29.25" customHeight="1" x14ac:dyDescent="0.2">
      <c r="Q63095" s="92" t="s">
        <v>50</v>
      </c>
      <c r="BF63095" s="101" t="s">
        <v>58</v>
      </c>
      <c r="BK63095" s="98" t="s">
        <v>70</v>
      </c>
    </row>
    <row r="63096" spans="17:63" ht="29.25" customHeight="1" x14ac:dyDescent="0.2">
      <c r="Q63096" s="92" t="s">
        <v>50</v>
      </c>
      <c r="BF63096" s="101" t="s">
        <v>58</v>
      </c>
      <c r="BK63096" s="98" t="s">
        <v>70</v>
      </c>
    </row>
    <row r="63097" spans="17:63" ht="29.25" customHeight="1" x14ac:dyDescent="0.2">
      <c r="Q63097" s="92" t="s">
        <v>50</v>
      </c>
      <c r="BF63097" s="101" t="s">
        <v>58</v>
      </c>
      <c r="BK63097" s="98" t="s">
        <v>70</v>
      </c>
    </row>
    <row r="63098" spans="17:63" ht="29.25" customHeight="1" x14ac:dyDescent="0.2">
      <c r="Q63098" s="92" t="s">
        <v>50</v>
      </c>
      <c r="BF63098" s="101" t="s">
        <v>58</v>
      </c>
      <c r="BK63098" s="98" t="s">
        <v>70</v>
      </c>
    </row>
    <row r="63099" spans="17:63" ht="29.25" customHeight="1" x14ac:dyDescent="0.2">
      <c r="Q63099" s="92" t="s">
        <v>50</v>
      </c>
      <c r="BF63099" s="101" t="s">
        <v>58</v>
      </c>
      <c r="BK63099" s="98" t="s">
        <v>70</v>
      </c>
    </row>
    <row r="63100" spans="17:63" ht="29.25" customHeight="1" x14ac:dyDescent="0.2">
      <c r="Q63100" s="92" t="s">
        <v>50</v>
      </c>
      <c r="BF63100" s="101" t="s">
        <v>58</v>
      </c>
      <c r="BK63100" s="98" t="s">
        <v>70</v>
      </c>
    </row>
    <row r="63101" spans="17:63" ht="29.25" customHeight="1" x14ac:dyDescent="0.2">
      <c r="Q63101" s="92" t="s">
        <v>50</v>
      </c>
      <c r="BF63101" s="101" t="s">
        <v>58</v>
      </c>
      <c r="BK63101" s="98" t="s">
        <v>70</v>
      </c>
    </row>
    <row r="63102" spans="17:63" ht="29.25" customHeight="1" x14ac:dyDescent="0.2">
      <c r="Q63102" s="92" t="s">
        <v>50</v>
      </c>
      <c r="BF63102" s="101" t="s">
        <v>58</v>
      </c>
      <c r="BK63102" s="98" t="s">
        <v>70</v>
      </c>
    </row>
    <row r="63103" spans="17:63" ht="29.25" customHeight="1" x14ac:dyDescent="0.2">
      <c r="Q63103" s="92" t="s">
        <v>50</v>
      </c>
      <c r="BF63103" s="101" t="s">
        <v>58</v>
      </c>
      <c r="BK63103" s="98" t="s">
        <v>70</v>
      </c>
    </row>
    <row r="63104" spans="17:63" ht="29.25" customHeight="1" x14ac:dyDescent="0.2">
      <c r="Q63104" s="92" t="s">
        <v>50</v>
      </c>
      <c r="BF63104" s="101" t="s">
        <v>58</v>
      </c>
      <c r="BK63104" s="98" t="s">
        <v>70</v>
      </c>
    </row>
    <row r="63105" spans="17:63" ht="29.25" customHeight="1" x14ac:dyDescent="0.2">
      <c r="Q63105" s="92" t="s">
        <v>50</v>
      </c>
      <c r="BF63105" s="101" t="s">
        <v>58</v>
      </c>
      <c r="BK63105" s="98" t="s">
        <v>70</v>
      </c>
    </row>
    <row r="63106" spans="17:63" ht="29.25" customHeight="1" x14ac:dyDescent="0.2">
      <c r="Q63106" s="92" t="s">
        <v>50</v>
      </c>
      <c r="BF63106" s="101" t="s">
        <v>58</v>
      </c>
      <c r="BK63106" s="98" t="s">
        <v>70</v>
      </c>
    </row>
    <row r="63107" spans="17:63" ht="29.25" customHeight="1" x14ac:dyDescent="0.2">
      <c r="Q63107" s="92" t="s">
        <v>50</v>
      </c>
      <c r="BF63107" s="101" t="s">
        <v>58</v>
      </c>
      <c r="BK63107" s="98" t="s">
        <v>70</v>
      </c>
    </row>
    <row r="63108" spans="17:63" ht="29.25" customHeight="1" x14ac:dyDescent="0.2">
      <c r="Q63108" s="92" t="s">
        <v>50</v>
      </c>
      <c r="BF63108" s="101" t="s">
        <v>58</v>
      </c>
      <c r="BK63108" s="98" t="s">
        <v>70</v>
      </c>
    </row>
    <row r="63109" spans="17:63" ht="29.25" customHeight="1" x14ac:dyDescent="0.2">
      <c r="Q63109" s="92" t="s">
        <v>50</v>
      </c>
      <c r="BF63109" s="101" t="s">
        <v>58</v>
      </c>
      <c r="BK63109" s="98" t="s">
        <v>70</v>
      </c>
    </row>
    <row r="63110" spans="17:63" ht="29.25" customHeight="1" x14ac:dyDescent="0.2">
      <c r="Q63110" s="92" t="s">
        <v>50</v>
      </c>
      <c r="BF63110" s="101" t="s">
        <v>58</v>
      </c>
      <c r="BK63110" s="98" t="s">
        <v>70</v>
      </c>
    </row>
    <row r="63111" spans="17:63" ht="29.25" customHeight="1" x14ac:dyDescent="0.2">
      <c r="Q63111" s="92" t="s">
        <v>50</v>
      </c>
      <c r="BF63111" s="101" t="s">
        <v>58</v>
      </c>
      <c r="BK63111" s="98" t="s">
        <v>70</v>
      </c>
    </row>
    <row r="63112" spans="17:63" ht="29.25" customHeight="1" x14ac:dyDescent="0.2">
      <c r="Q63112" s="92" t="s">
        <v>50</v>
      </c>
      <c r="BF63112" s="101" t="s">
        <v>58</v>
      </c>
      <c r="BK63112" s="98" t="s">
        <v>70</v>
      </c>
    </row>
    <row r="63113" spans="17:63" ht="29.25" customHeight="1" x14ac:dyDescent="0.2">
      <c r="Q63113" s="92" t="s">
        <v>50</v>
      </c>
      <c r="BF63113" s="101" t="s">
        <v>58</v>
      </c>
      <c r="BK63113" s="98" t="s">
        <v>70</v>
      </c>
    </row>
    <row r="63114" spans="17:63" ht="29.25" customHeight="1" x14ac:dyDescent="0.2">
      <c r="Q63114" s="92" t="s">
        <v>50</v>
      </c>
      <c r="BF63114" s="101" t="s">
        <v>58</v>
      </c>
      <c r="BK63114" s="98" t="s">
        <v>70</v>
      </c>
    </row>
    <row r="63115" spans="17:63" ht="29.25" customHeight="1" x14ac:dyDescent="0.2">
      <c r="Q63115" s="92" t="s">
        <v>50</v>
      </c>
      <c r="BF63115" s="101" t="s">
        <v>58</v>
      </c>
      <c r="BK63115" s="98" t="s">
        <v>70</v>
      </c>
    </row>
    <row r="63116" spans="17:63" ht="29.25" customHeight="1" x14ac:dyDescent="0.2">
      <c r="Q63116" s="92" t="s">
        <v>50</v>
      </c>
      <c r="BF63116" s="101" t="s">
        <v>58</v>
      </c>
      <c r="BK63116" s="98" t="s">
        <v>70</v>
      </c>
    </row>
    <row r="63117" spans="17:63" ht="29.25" customHeight="1" x14ac:dyDescent="0.2">
      <c r="Q63117" s="92" t="s">
        <v>50</v>
      </c>
      <c r="BF63117" s="101" t="s">
        <v>58</v>
      </c>
      <c r="BK63117" s="98" t="s">
        <v>70</v>
      </c>
    </row>
    <row r="63118" spans="17:63" ht="29.25" customHeight="1" x14ac:dyDescent="0.2">
      <c r="Q63118" s="92" t="s">
        <v>50</v>
      </c>
      <c r="BF63118" s="101" t="s">
        <v>58</v>
      </c>
      <c r="BK63118" s="98" t="s">
        <v>70</v>
      </c>
    </row>
    <row r="63119" spans="17:63" ht="29.25" customHeight="1" x14ac:dyDescent="0.2">
      <c r="Q63119" s="92" t="s">
        <v>50</v>
      </c>
      <c r="BF63119" s="101" t="s">
        <v>58</v>
      </c>
      <c r="BK63119" s="98" t="s">
        <v>70</v>
      </c>
    </row>
    <row r="63120" spans="17:63" ht="29.25" customHeight="1" x14ac:dyDescent="0.2">
      <c r="Q63120" s="92" t="s">
        <v>50</v>
      </c>
      <c r="BF63120" s="101" t="s">
        <v>58</v>
      </c>
      <c r="BK63120" s="98" t="s">
        <v>70</v>
      </c>
    </row>
    <row r="63121" spans="17:63" ht="29.25" customHeight="1" x14ac:dyDescent="0.2">
      <c r="Q63121" s="92" t="s">
        <v>50</v>
      </c>
      <c r="BF63121" s="101" t="s">
        <v>58</v>
      </c>
      <c r="BK63121" s="98" t="s">
        <v>70</v>
      </c>
    </row>
    <row r="63122" spans="17:63" ht="29.25" customHeight="1" x14ac:dyDescent="0.2">
      <c r="Q63122" s="92" t="s">
        <v>50</v>
      </c>
      <c r="BF63122" s="101" t="s">
        <v>58</v>
      </c>
      <c r="BK63122" s="98" t="s">
        <v>70</v>
      </c>
    </row>
    <row r="63123" spans="17:63" ht="29.25" customHeight="1" x14ac:dyDescent="0.2">
      <c r="Q63123" s="92" t="s">
        <v>50</v>
      </c>
      <c r="BF63123" s="101" t="s">
        <v>58</v>
      </c>
      <c r="BK63123" s="98" t="s">
        <v>70</v>
      </c>
    </row>
    <row r="63124" spans="17:63" ht="29.25" customHeight="1" x14ac:dyDescent="0.2">
      <c r="Q63124" s="92" t="s">
        <v>50</v>
      </c>
      <c r="BF63124" s="101" t="s">
        <v>58</v>
      </c>
      <c r="BK63124" s="98" t="s">
        <v>70</v>
      </c>
    </row>
    <row r="63125" spans="17:63" ht="29.25" customHeight="1" x14ac:dyDescent="0.2">
      <c r="Q63125" s="92" t="s">
        <v>50</v>
      </c>
      <c r="BF63125" s="101" t="s">
        <v>58</v>
      </c>
      <c r="BK63125" s="98" t="s">
        <v>70</v>
      </c>
    </row>
    <row r="63126" spans="17:63" ht="29.25" customHeight="1" x14ac:dyDescent="0.2">
      <c r="Q63126" s="92" t="s">
        <v>50</v>
      </c>
      <c r="BF63126" s="101" t="s">
        <v>58</v>
      </c>
      <c r="BK63126" s="98" t="s">
        <v>70</v>
      </c>
    </row>
    <row r="63127" spans="17:63" ht="29.25" customHeight="1" x14ac:dyDescent="0.2">
      <c r="Q63127" s="92" t="s">
        <v>50</v>
      </c>
      <c r="BF63127" s="101" t="s">
        <v>58</v>
      </c>
      <c r="BK63127" s="98" t="s">
        <v>70</v>
      </c>
    </row>
    <row r="63128" spans="17:63" ht="29.25" customHeight="1" x14ac:dyDescent="0.2">
      <c r="Q63128" s="92" t="s">
        <v>50</v>
      </c>
      <c r="BF63128" s="101" t="s">
        <v>58</v>
      </c>
      <c r="BK63128" s="98" t="s">
        <v>70</v>
      </c>
    </row>
    <row r="63129" spans="17:63" ht="29.25" customHeight="1" x14ac:dyDescent="0.2">
      <c r="Q63129" s="92" t="s">
        <v>50</v>
      </c>
      <c r="BF63129" s="101" t="s">
        <v>58</v>
      </c>
      <c r="BK63129" s="98" t="s">
        <v>70</v>
      </c>
    </row>
    <row r="63130" spans="17:63" ht="29.25" customHeight="1" x14ac:dyDescent="0.2">
      <c r="Q63130" s="92" t="s">
        <v>50</v>
      </c>
      <c r="BF63130" s="101" t="s">
        <v>58</v>
      </c>
      <c r="BK63130" s="98" t="s">
        <v>70</v>
      </c>
    </row>
    <row r="63131" spans="17:63" ht="29.25" customHeight="1" x14ac:dyDescent="0.2">
      <c r="Q63131" s="92" t="s">
        <v>50</v>
      </c>
      <c r="BF63131" s="101" t="s">
        <v>58</v>
      </c>
      <c r="BK63131" s="98" t="s">
        <v>70</v>
      </c>
    </row>
    <row r="63132" spans="17:63" ht="29.25" customHeight="1" x14ac:dyDescent="0.2">
      <c r="Q63132" s="92" t="s">
        <v>50</v>
      </c>
      <c r="BF63132" s="101" t="s">
        <v>58</v>
      </c>
      <c r="BK63132" s="98" t="s">
        <v>70</v>
      </c>
    </row>
    <row r="63133" spans="17:63" ht="29.25" customHeight="1" x14ac:dyDescent="0.2">
      <c r="Q63133" s="92" t="s">
        <v>50</v>
      </c>
      <c r="BF63133" s="101" t="s">
        <v>58</v>
      </c>
      <c r="BK63133" s="98" t="s">
        <v>70</v>
      </c>
    </row>
    <row r="63134" spans="17:63" ht="29.25" customHeight="1" x14ac:dyDescent="0.2">
      <c r="Q63134" s="92" t="s">
        <v>50</v>
      </c>
      <c r="BF63134" s="101" t="s">
        <v>58</v>
      </c>
      <c r="BK63134" s="98" t="s">
        <v>70</v>
      </c>
    </row>
    <row r="63135" spans="17:63" ht="29.25" customHeight="1" x14ac:dyDescent="0.2">
      <c r="Q63135" s="92" t="s">
        <v>50</v>
      </c>
      <c r="BF63135" s="101" t="s">
        <v>58</v>
      </c>
      <c r="BK63135" s="98" t="s">
        <v>70</v>
      </c>
    </row>
    <row r="63136" spans="17:63" ht="29.25" customHeight="1" x14ac:dyDescent="0.2">
      <c r="Q63136" s="92" t="s">
        <v>50</v>
      </c>
      <c r="BF63136" s="101" t="s">
        <v>58</v>
      </c>
      <c r="BK63136" s="98" t="s">
        <v>70</v>
      </c>
    </row>
    <row r="63137" spans="17:63" ht="29.25" customHeight="1" x14ac:dyDescent="0.2">
      <c r="Q63137" s="92" t="s">
        <v>50</v>
      </c>
      <c r="BF63137" s="101" t="s">
        <v>58</v>
      </c>
      <c r="BK63137" s="98" t="s">
        <v>70</v>
      </c>
    </row>
    <row r="63138" spans="17:63" ht="29.25" customHeight="1" x14ac:dyDescent="0.2">
      <c r="Q63138" s="92" t="s">
        <v>50</v>
      </c>
      <c r="BF63138" s="101" t="s">
        <v>58</v>
      </c>
      <c r="BK63138" s="98" t="s">
        <v>70</v>
      </c>
    </row>
    <row r="63139" spans="17:63" ht="29.25" customHeight="1" x14ac:dyDescent="0.2">
      <c r="Q63139" s="92" t="s">
        <v>50</v>
      </c>
      <c r="BF63139" s="101" t="s">
        <v>58</v>
      </c>
      <c r="BK63139" s="98" t="s">
        <v>70</v>
      </c>
    </row>
    <row r="63140" spans="17:63" ht="29.25" customHeight="1" x14ac:dyDescent="0.2">
      <c r="Q63140" s="92" t="s">
        <v>50</v>
      </c>
      <c r="BF63140" s="101" t="s">
        <v>58</v>
      </c>
      <c r="BK63140" s="98" t="s">
        <v>70</v>
      </c>
    </row>
    <row r="63141" spans="17:63" ht="29.25" customHeight="1" x14ac:dyDescent="0.2">
      <c r="Q63141" s="92" t="s">
        <v>50</v>
      </c>
      <c r="BF63141" s="101" t="s">
        <v>58</v>
      </c>
      <c r="BK63141" s="98" t="s">
        <v>70</v>
      </c>
    </row>
    <row r="63142" spans="17:63" ht="29.25" customHeight="1" x14ac:dyDescent="0.2">
      <c r="Q63142" s="92" t="s">
        <v>50</v>
      </c>
      <c r="BF63142" s="101" t="s">
        <v>58</v>
      </c>
      <c r="BK63142" s="98" t="s">
        <v>70</v>
      </c>
    </row>
    <row r="63143" spans="17:63" ht="29.25" customHeight="1" x14ac:dyDescent="0.2">
      <c r="Q63143" s="92" t="s">
        <v>50</v>
      </c>
      <c r="BF63143" s="101" t="s">
        <v>58</v>
      </c>
      <c r="BK63143" s="98" t="s">
        <v>70</v>
      </c>
    </row>
    <row r="63144" spans="17:63" ht="29.25" customHeight="1" x14ac:dyDescent="0.2">
      <c r="Q63144" s="92" t="s">
        <v>50</v>
      </c>
      <c r="BF63144" s="101" t="s">
        <v>58</v>
      </c>
      <c r="BK63144" s="98" t="s">
        <v>70</v>
      </c>
    </row>
    <row r="63145" spans="17:63" ht="29.25" customHeight="1" x14ac:dyDescent="0.2">
      <c r="Q63145" s="92" t="s">
        <v>50</v>
      </c>
      <c r="BF63145" s="101" t="s">
        <v>58</v>
      </c>
      <c r="BK63145" s="98" t="s">
        <v>70</v>
      </c>
    </row>
    <row r="63146" spans="17:63" ht="29.25" customHeight="1" x14ac:dyDescent="0.2">
      <c r="Q63146" s="92" t="s">
        <v>50</v>
      </c>
      <c r="BF63146" s="101" t="s">
        <v>58</v>
      </c>
      <c r="BK63146" s="98" t="s">
        <v>70</v>
      </c>
    </row>
    <row r="63147" spans="17:63" ht="29.25" customHeight="1" x14ac:dyDescent="0.2">
      <c r="Q63147" s="92" t="s">
        <v>50</v>
      </c>
      <c r="BF63147" s="101" t="s">
        <v>58</v>
      </c>
      <c r="BK63147" s="98" t="s">
        <v>70</v>
      </c>
    </row>
    <row r="63148" spans="17:63" ht="29.25" customHeight="1" x14ac:dyDescent="0.2">
      <c r="Q63148" s="92" t="s">
        <v>50</v>
      </c>
      <c r="BF63148" s="101" t="s">
        <v>58</v>
      </c>
      <c r="BK63148" s="98" t="s">
        <v>70</v>
      </c>
    </row>
    <row r="63149" spans="17:63" ht="29.25" customHeight="1" x14ac:dyDescent="0.2">
      <c r="Q63149" s="92" t="s">
        <v>50</v>
      </c>
      <c r="BF63149" s="101" t="s">
        <v>58</v>
      </c>
      <c r="BK63149" s="98" t="s">
        <v>70</v>
      </c>
    </row>
    <row r="63150" spans="17:63" ht="29.25" customHeight="1" x14ac:dyDescent="0.2">
      <c r="Q63150" s="92" t="s">
        <v>50</v>
      </c>
      <c r="BF63150" s="101" t="s">
        <v>58</v>
      </c>
      <c r="BK63150" s="98" t="s">
        <v>70</v>
      </c>
    </row>
    <row r="63151" spans="17:63" ht="29.25" customHeight="1" x14ac:dyDescent="0.2">
      <c r="Q63151" s="92" t="s">
        <v>50</v>
      </c>
      <c r="BF63151" s="101" t="s">
        <v>58</v>
      </c>
      <c r="BK63151" s="98" t="s">
        <v>70</v>
      </c>
    </row>
    <row r="63152" spans="17:63" ht="29.25" customHeight="1" x14ac:dyDescent="0.2">
      <c r="Q63152" s="92" t="s">
        <v>50</v>
      </c>
      <c r="BF63152" s="101" t="s">
        <v>58</v>
      </c>
      <c r="BK63152" s="98" t="s">
        <v>70</v>
      </c>
    </row>
    <row r="63153" spans="17:63" ht="29.25" customHeight="1" x14ac:dyDescent="0.2">
      <c r="Q63153" s="92" t="s">
        <v>50</v>
      </c>
      <c r="BF63153" s="101" t="s">
        <v>58</v>
      </c>
      <c r="BK63153" s="98" t="s">
        <v>70</v>
      </c>
    </row>
    <row r="63154" spans="17:63" ht="29.25" customHeight="1" x14ac:dyDescent="0.2">
      <c r="Q63154" s="92" t="s">
        <v>50</v>
      </c>
      <c r="BF63154" s="101" t="s">
        <v>58</v>
      </c>
      <c r="BK63154" s="98" t="s">
        <v>70</v>
      </c>
    </row>
    <row r="63155" spans="17:63" ht="29.25" customHeight="1" x14ac:dyDescent="0.2">
      <c r="Q63155" s="92" t="s">
        <v>50</v>
      </c>
      <c r="BF63155" s="101" t="s">
        <v>58</v>
      </c>
      <c r="BK63155" s="98" t="s">
        <v>70</v>
      </c>
    </row>
    <row r="63156" spans="17:63" ht="29.25" customHeight="1" x14ac:dyDescent="0.2">
      <c r="Q63156" s="92" t="s">
        <v>50</v>
      </c>
      <c r="BF63156" s="101" t="s">
        <v>58</v>
      </c>
      <c r="BK63156" s="98" t="s">
        <v>70</v>
      </c>
    </row>
    <row r="63157" spans="17:63" ht="29.25" customHeight="1" x14ac:dyDescent="0.2">
      <c r="Q63157" s="92" t="s">
        <v>50</v>
      </c>
      <c r="BF63157" s="101" t="s">
        <v>58</v>
      </c>
      <c r="BK63157" s="98" t="s">
        <v>70</v>
      </c>
    </row>
    <row r="63158" spans="17:63" ht="29.25" customHeight="1" x14ac:dyDescent="0.2">
      <c r="Q63158" s="92" t="s">
        <v>50</v>
      </c>
      <c r="BF63158" s="101" t="s">
        <v>58</v>
      </c>
      <c r="BK63158" s="98" t="s">
        <v>70</v>
      </c>
    </row>
    <row r="63159" spans="17:63" ht="29.25" customHeight="1" x14ac:dyDescent="0.2">
      <c r="Q63159" s="92" t="s">
        <v>50</v>
      </c>
      <c r="BF63159" s="101" t="s">
        <v>58</v>
      </c>
      <c r="BK63159" s="98" t="s">
        <v>70</v>
      </c>
    </row>
    <row r="63160" spans="17:63" ht="29.25" customHeight="1" x14ac:dyDescent="0.2">
      <c r="Q63160" s="92" t="s">
        <v>50</v>
      </c>
      <c r="BF63160" s="101" t="s">
        <v>58</v>
      </c>
      <c r="BK63160" s="98" t="s">
        <v>70</v>
      </c>
    </row>
    <row r="63161" spans="17:63" ht="29.25" customHeight="1" x14ac:dyDescent="0.2">
      <c r="Q63161" s="92" t="s">
        <v>50</v>
      </c>
      <c r="BF63161" s="101" t="s">
        <v>58</v>
      </c>
      <c r="BK63161" s="98" t="s">
        <v>70</v>
      </c>
    </row>
    <row r="63162" spans="17:63" ht="29.25" customHeight="1" x14ac:dyDescent="0.2">
      <c r="Q63162" s="92" t="s">
        <v>50</v>
      </c>
      <c r="BF63162" s="101" t="s">
        <v>58</v>
      </c>
      <c r="BK63162" s="98" t="s">
        <v>70</v>
      </c>
    </row>
    <row r="63163" spans="17:63" ht="29.25" customHeight="1" x14ac:dyDescent="0.2">
      <c r="Q63163" s="92" t="s">
        <v>50</v>
      </c>
      <c r="BF63163" s="101" t="s">
        <v>58</v>
      </c>
      <c r="BK63163" s="98" t="s">
        <v>70</v>
      </c>
    </row>
    <row r="63164" spans="17:63" ht="29.25" customHeight="1" x14ac:dyDescent="0.2">
      <c r="Q63164" s="92" t="s">
        <v>50</v>
      </c>
      <c r="BF63164" s="101" t="s">
        <v>58</v>
      </c>
      <c r="BK63164" s="98" t="s">
        <v>70</v>
      </c>
    </row>
    <row r="63165" spans="17:63" ht="29.25" customHeight="1" x14ac:dyDescent="0.2">
      <c r="Q63165" s="92" t="s">
        <v>50</v>
      </c>
      <c r="BF63165" s="101" t="s">
        <v>58</v>
      </c>
      <c r="BK63165" s="98" t="s">
        <v>70</v>
      </c>
    </row>
    <row r="63166" spans="17:63" ht="29.25" customHeight="1" x14ac:dyDescent="0.2">
      <c r="Q63166" s="92" t="s">
        <v>50</v>
      </c>
      <c r="BF63166" s="101" t="s">
        <v>58</v>
      </c>
      <c r="BK63166" s="98" t="s">
        <v>70</v>
      </c>
    </row>
    <row r="63167" spans="17:63" ht="29.25" customHeight="1" x14ac:dyDescent="0.2">
      <c r="Q63167" s="92" t="s">
        <v>50</v>
      </c>
      <c r="BF63167" s="101" t="s">
        <v>58</v>
      </c>
      <c r="BK63167" s="98" t="s">
        <v>70</v>
      </c>
    </row>
    <row r="63168" spans="17:63" ht="29.25" customHeight="1" x14ac:dyDescent="0.2">
      <c r="Q63168" s="92" t="s">
        <v>50</v>
      </c>
      <c r="BF63168" s="101" t="s">
        <v>58</v>
      </c>
      <c r="BK63168" s="98" t="s">
        <v>70</v>
      </c>
    </row>
    <row r="63169" spans="17:63" ht="29.25" customHeight="1" x14ac:dyDescent="0.2">
      <c r="Q63169" s="92" t="s">
        <v>50</v>
      </c>
      <c r="BF63169" s="101" t="s">
        <v>58</v>
      </c>
      <c r="BK63169" s="98" t="s">
        <v>70</v>
      </c>
    </row>
    <row r="63170" spans="17:63" ht="29.25" customHeight="1" x14ac:dyDescent="0.2">
      <c r="Q63170" s="92" t="s">
        <v>50</v>
      </c>
      <c r="BF63170" s="101" t="s">
        <v>58</v>
      </c>
      <c r="BK63170" s="98" t="s">
        <v>70</v>
      </c>
    </row>
    <row r="63171" spans="17:63" ht="29.25" customHeight="1" x14ac:dyDescent="0.2">
      <c r="Q63171" s="92" t="s">
        <v>50</v>
      </c>
      <c r="BF63171" s="101" t="s">
        <v>58</v>
      </c>
      <c r="BK63171" s="98" t="s">
        <v>70</v>
      </c>
    </row>
    <row r="63172" spans="17:63" ht="29.25" customHeight="1" x14ac:dyDescent="0.2">
      <c r="Q63172" s="92" t="s">
        <v>50</v>
      </c>
      <c r="BF63172" s="101" t="s">
        <v>58</v>
      </c>
      <c r="BK63172" s="98" t="s">
        <v>70</v>
      </c>
    </row>
    <row r="63173" spans="17:63" ht="29.25" customHeight="1" x14ac:dyDescent="0.2">
      <c r="Q63173" s="92" t="s">
        <v>50</v>
      </c>
      <c r="BF63173" s="101" t="s">
        <v>58</v>
      </c>
      <c r="BK63173" s="98" t="s">
        <v>70</v>
      </c>
    </row>
    <row r="63174" spans="17:63" ht="29.25" customHeight="1" x14ac:dyDescent="0.2">
      <c r="Q63174" s="92" t="s">
        <v>50</v>
      </c>
      <c r="BF63174" s="101" t="s">
        <v>58</v>
      </c>
      <c r="BK63174" s="98" t="s">
        <v>70</v>
      </c>
    </row>
    <row r="63175" spans="17:63" ht="29.25" customHeight="1" x14ac:dyDescent="0.2">
      <c r="Q63175" s="92" t="s">
        <v>50</v>
      </c>
      <c r="BF63175" s="101" t="s">
        <v>58</v>
      </c>
      <c r="BK63175" s="98" t="s">
        <v>70</v>
      </c>
    </row>
    <row r="63176" spans="17:63" ht="29.25" customHeight="1" x14ac:dyDescent="0.2">
      <c r="Q63176" s="92" t="s">
        <v>50</v>
      </c>
      <c r="BF63176" s="101" t="s">
        <v>58</v>
      </c>
      <c r="BK63176" s="98" t="s">
        <v>70</v>
      </c>
    </row>
    <row r="63177" spans="17:63" ht="29.25" customHeight="1" x14ac:dyDescent="0.2">
      <c r="Q63177" s="92" t="s">
        <v>50</v>
      </c>
      <c r="BF63177" s="101" t="s">
        <v>58</v>
      </c>
      <c r="BK63177" s="98" t="s">
        <v>70</v>
      </c>
    </row>
    <row r="63178" spans="17:63" ht="29.25" customHeight="1" x14ac:dyDescent="0.2">
      <c r="Q63178" s="92" t="s">
        <v>50</v>
      </c>
      <c r="BF63178" s="101" t="s">
        <v>58</v>
      </c>
      <c r="BK63178" s="98" t="s">
        <v>70</v>
      </c>
    </row>
    <row r="63179" spans="17:63" ht="29.25" customHeight="1" x14ac:dyDescent="0.2">
      <c r="Q63179" s="92" t="s">
        <v>50</v>
      </c>
      <c r="BF63179" s="101" t="s">
        <v>58</v>
      </c>
      <c r="BK63179" s="98" t="s">
        <v>70</v>
      </c>
    </row>
    <row r="63180" spans="17:63" ht="29.25" customHeight="1" x14ac:dyDescent="0.2">
      <c r="Q63180" s="92" t="s">
        <v>50</v>
      </c>
      <c r="BF63180" s="101" t="s">
        <v>58</v>
      </c>
      <c r="BK63180" s="98" t="s">
        <v>70</v>
      </c>
    </row>
    <row r="63181" spans="17:63" ht="29.25" customHeight="1" x14ac:dyDescent="0.2">
      <c r="Q63181" s="92" t="s">
        <v>50</v>
      </c>
      <c r="BF63181" s="101" t="s">
        <v>58</v>
      </c>
      <c r="BK63181" s="98" t="s">
        <v>70</v>
      </c>
    </row>
    <row r="63182" spans="17:63" ht="29.25" customHeight="1" x14ac:dyDescent="0.2">
      <c r="Q63182" s="92" t="s">
        <v>50</v>
      </c>
      <c r="BF63182" s="101" t="s">
        <v>58</v>
      </c>
      <c r="BK63182" s="98" t="s">
        <v>70</v>
      </c>
    </row>
    <row r="63183" spans="17:63" ht="29.25" customHeight="1" x14ac:dyDescent="0.2">
      <c r="Q63183" s="92" t="s">
        <v>50</v>
      </c>
      <c r="BF63183" s="101" t="s">
        <v>58</v>
      </c>
      <c r="BK63183" s="98" t="s">
        <v>70</v>
      </c>
    </row>
    <row r="63184" spans="17:63" ht="29.25" customHeight="1" x14ac:dyDescent="0.2">
      <c r="Q63184" s="92" t="s">
        <v>50</v>
      </c>
      <c r="BF63184" s="101" t="s">
        <v>58</v>
      </c>
      <c r="BK63184" s="98" t="s">
        <v>70</v>
      </c>
    </row>
    <row r="63185" spans="17:63" ht="29.25" customHeight="1" x14ac:dyDescent="0.2">
      <c r="Q63185" s="92" t="s">
        <v>50</v>
      </c>
      <c r="BF63185" s="101" t="s">
        <v>58</v>
      </c>
      <c r="BK63185" s="98" t="s">
        <v>70</v>
      </c>
    </row>
    <row r="63186" spans="17:63" ht="29.25" customHeight="1" x14ac:dyDescent="0.2">
      <c r="Q63186" s="92" t="s">
        <v>50</v>
      </c>
      <c r="BF63186" s="101" t="s">
        <v>58</v>
      </c>
      <c r="BK63186" s="98" t="s">
        <v>70</v>
      </c>
    </row>
    <row r="63187" spans="17:63" ht="29.25" customHeight="1" x14ac:dyDescent="0.2">
      <c r="Q63187" s="92" t="s">
        <v>50</v>
      </c>
      <c r="BF63187" s="101" t="s">
        <v>58</v>
      </c>
      <c r="BK63187" s="98" t="s">
        <v>70</v>
      </c>
    </row>
    <row r="63188" spans="17:63" ht="29.25" customHeight="1" x14ac:dyDescent="0.2">
      <c r="Q63188" s="92" t="s">
        <v>50</v>
      </c>
      <c r="BF63188" s="101" t="s">
        <v>58</v>
      </c>
      <c r="BK63188" s="98" t="s">
        <v>70</v>
      </c>
    </row>
    <row r="63189" spans="17:63" ht="29.25" customHeight="1" x14ac:dyDescent="0.2">
      <c r="Q63189" s="92" t="s">
        <v>50</v>
      </c>
      <c r="BF63189" s="101" t="s">
        <v>58</v>
      </c>
      <c r="BK63189" s="98" t="s">
        <v>70</v>
      </c>
    </row>
    <row r="63190" spans="17:63" ht="29.25" customHeight="1" x14ac:dyDescent="0.2">
      <c r="Q63190" s="92" t="s">
        <v>50</v>
      </c>
      <c r="BF63190" s="101" t="s">
        <v>58</v>
      </c>
      <c r="BK63190" s="98" t="s">
        <v>70</v>
      </c>
    </row>
    <row r="63191" spans="17:63" ht="29.25" customHeight="1" x14ac:dyDescent="0.2">
      <c r="Q63191" s="92" t="s">
        <v>50</v>
      </c>
      <c r="BF63191" s="101" t="s">
        <v>58</v>
      </c>
      <c r="BK63191" s="98" t="s">
        <v>70</v>
      </c>
    </row>
    <row r="63192" spans="17:63" ht="29.25" customHeight="1" x14ac:dyDescent="0.2">
      <c r="Q63192" s="92" t="s">
        <v>50</v>
      </c>
      <c r="BF63192" s="101" t="s">
        <v>58</v>
      </c>
      <c r="BK63192" s="98" t="s">
        <v>70</v>
      </c>
    </row>
    <row r="63193" spans="17:63" ht="29.25" customHeight="1" x14ac:dyDescent="0.2">
      <c r="Q63193" s="92" t="s">
        <v>50</v>
      </c>
      <c r="BF63193" s="101" t="s">
        <v>58</v>
      </c>
      <c r="BK63193" s="98" t="s">
        <v>70</v>
      </c>
    </row>
    <row r="63194" spans="17:63" ht="29.25" customHeight="1" x14ac:dyDescent="0.2">
      <c r="Q63194" s="92" t="s">
        <v>50</v>
      </c>
      <c r="BF63194" s="101" t="s">
        <v>58</v>
      </c>
      <c r="BK63194" s="98" t="s">
        <v>70</v>
      </c>
    </row>
    <row r="63195" spans="17:63" ht="29.25" customHeight="1" x14ac:dyDescent="0.2">
      <c r="Q63195" s="92" t="s">
        <v>50</v>
      </c>
      <c r="BF63195" s="101" t="s">
        <v>58</v>
      </c>
      <c r="BK63195" s="98" t="s">
        <v>70</v>
      </c>
    </row>
    <row r="63196" spans="17:63" ht="29.25" customHeight="1" x14ac:dyDescent="0.2">
      <c r="Q63196" s="92" t="s">
        <v>50</v>
      </c>
      <c r="BF63196" s="101" t="s">
        <v>58</v>
      </c>
      <c r="BK63196" s="98" t="s">
        <v>70</v>
      </c>
    </row>
    <row r="63197" spans="17:63" ht="29.25" customHeight="1" x14ac:dyDescent="0.2">
      <c r="Q63197" s="92" t="s">
        <v>50</v>
      </c>
      <c r="BF63197" s="101" t="s">
        <v>58</v>
      </c>
      <c r="BK63197" s="98" t="s">
        <v>70</v>
      </c>
    </row>
    <row r="63198" spans="17:63" ht="29.25" customHeight="1" x14ac:dyDescent="0.2">
      <c r="Q63198" s="92" t="s">
        <v>50</v>
      </c>
      <c r="BF63198" s="101" t="s">
        <v>58</v>
      </c>
      <c r="BK63198" s="98" t="s">
        <v>70</v>
      </c>
    </row>
    <row r="63199" spans="17:63" ht="29.25" customHeight="1" x14ac:dyDescent="0.2">
      <c r="Q63199" s="92" t="s">
        <v>50</v>
      </c>
      <c r="BF63199" s="101" t="s">
        <v>58</v>
      </c>
      <c r="BK63199" s="98" t="s">
        <v>70</v>
      </c>
    </row>
    <row r="63200" spans="17:63" ht="29.25" customHeight="1" x14ac:dyDescent="0.2">
      <c r="Q63200" s="92" t="s">
        <v>50</v>
      </c>
      <c r="BF63200" s="101" t="s">
        <v>58</v>
      </c>
      <c r="BK63200" s="98" t="s">
        <v>70</v>
      </c>
    </row>
    <row r="63201" spans="17:63" ht="29.25" customHeight="1" x14ac:dyDescent="0.2">
      <c r="Q63201" s="92" t="s">
        <v>50</v>
      </c>
      <c r="BF63201" s="101" t="s">
        <v>58</v>
      </c>
      <c r="BK63201" s="98" t="s">
        <v>70</v>
      </c>
    </row>
    <row r="63202" spans="17:63" ht="29.25" customHeight="1" x14ac:dyDescent="0.2">
      <c r="Q63202" s="92" t="s">
        <v>50</v>
      </c>
      <c r="BF63202" s="101" t="s">
        <v>58</v>
      </c>
      <c r="BK63202" s="98" t="s">
        <v>70</v>
      </c>
    </row>
    <row r="63203" spans="17:63" ht="29.25" customHeight="1" x14ac:dyDescent="0.2">
      <c r="Q63203" s="92" t="s">
        <v>50</v>
      </c>
      <c r="BF63203" s="101" t="s">
        <v>58</v>
      </c>
      <c r="BK63203" s="98" t="s">
        <v>70</v>
      </c>
    </row>
    <row r="63204" spans="17:63" ht="29.25" customHeight="1" x14ac:dyDescent="0.2">
      <c r="Q63204" s="92" t="s">
        <v>50</v>
      </c>
      <c r="BF63204" s="101" t="s">
        <v>58</v>
      </c>
      <c r="BK63204" s="98" t="s">
        <v>70</v>
      </c>
    </row>
    <row r="63205" spans="17:63" ht="29.25" customHeight="1" x14ac:dyDescent="0.2">
      <c r="Q63205" s="92" t="s">
        <v>50</v>
      </c>
      <c r="BF63205" s="101" t="s">
        <v>58</v>
      </c>
      <c r="BK63205" s="98" t="s">
        <v>70</v>
      </c>
    </row>
    <row r="63206" spans="17:63" ht="29.25" customHeight="1" x14ac:dyDescent="0.2">
      <c r="Q63206" s="92" t="s">
        <v>50</v>
      </c>
      <c r="BF63206" s="101" t="s">
        <v>58</v>
      </c>
      <c r="BK63206" s="98" t="s">
        <v>70</v>
      </c>
    </row>
    <row r="63207" spans="17:63" ht="29.25" customHeight="1" x14ac:dyDescent="0.2">
      <c r="Q63207" s="92" t="s">
        <v>50</v>
      </c>
      <c r="BF63207" s="101" t="s">
        <v>58</v>
      </c>
      <c r="BK63207" s="98" t="s">
        <v>70</v>
      </c>
    </row>
    <row r="63208" spans="17:63" ht="29.25" customHeight="1" x14ac:dyDescent="0.2">
      <c r="Q63208" s="92" t="s">
        <v>50</v>
      </c>
      <c r="BF63208" s="101" t="s">
        <v>58</v>
      </c>
      <c r="BK63208" s="98" t="s">
        <v>70</v>
      </c>
    </row>
    <row r="63209" spans="17:63" ht="29.25" customHeight="1" x14ac:dyDescent="0.2">
      <c r="Q63209" s="92" t="s">
        <v>50</v>
      </c>
      <c r="BF63209" s="101" t="s">
        <v>58</v>
      </c>
      <c r="BK63209" s="98" t="s">
        <v>70</v>
      </c>
    </row>
    <row r="63210" spans="17:63" ht="29.25" customHeight="1" x14ac:dyDescent="0.2">
      <c r="Q63210" s="92" t="s">
        <v>50</v>
      </c>
      <c r="BF63210" s="101" t="s">
        <v>58</v>
      </c>
      <c r="BK63210" s="98" t="s">
        <v>70</v>
      </c>
    </row>
    <row r="63211" spans="17:63" ht="29.25" customHeight="1" x14ac:dyDescent="0.2">
      <c r="Q63211" s="92" t="s">
        <v>50</v>
      </c>
      <c r="BF63211" s="101" t="s">
        <v>58</v>
      </c>
      <c r="BK63211" s="98" t="s">
        <v>70</v>
      </c>
    </row>
    <row r="63212" spans="17:63" ht="29.25" customHeight="1" x14ac:dyDescent="0.2">
      <c r="Q63212" s="92" t="s">
        <v>50</v>
      </c>
      <c r="BF63212" s="101" t="s">
        <v>58</v>
      </c>
      <c r="BK63212" s="98" t="s">
        <v>70</v>
      </c>
    </row>
    <row r="63213" spans="17:63" ht="29.25" customHeight="1" x14ac:dyDescent="0.2">
      <c r="Q63213" s="92" t="s">
        <v>50</v>
      </c>
      <c r="BF63213" s="101" t="s">
        <v>58</v>
      </c>
      <c r="BK63213" s="98" t="s">
        <v>70</v>
      </c>
    </row>
    <row r="63214" spans="17:63" ht="29.25" customHeight="1" x14ac:dyDescent="0.2">
      <c r="Q63214" s="92" t="s">
        <v>50</v>
      </c>
      <c r="BF63214" s="101" t="s">
        <v>58</v>
      </c>
      <c r="BK63214" s="98" t="s">
        <v>70</v>
      </c>
    </row>
    <row r="63215" spans="17:63" ht="29.25" customHeight="1" x14ac:dyDescent="0.2">
      <c r="Q63215" s="92" t="s">
        <v>50</v>
      </c>
      <c r="BF63215" s="101" t="s">
        <v>58</v>
      </c>
      <c r="BK63215" s="98" t="s">
        <v>70</v>
      </c>
    </row>
    <row r="63216" spans="17:63" ht="29.25" customHeight="1" x14ac:dyDescent="0.2">
      <c r="Q63216" s="92" t="s">
        <v>50</v>
      </c>
      <c r="BF63216" s="101" t="s">
        <v>58</v>
      </c>
      <c r="BK63216" s="98" t="s">
        <v>70</v>
      </c>
    </row>
    <row r="63217" spans="17:63" ht="29.25" customHeight="1" x14ac:dyDescent="0.2">
      <c r="Q63217" s="92" t="s">
        <v>50</v>
      </c>
      <c r="BF63217" s="101" t="s">
        <v>58</v>
      </c>
      <c r="BK63217" s="98" t="s">
        <v>70</v>
      </c>
    </row>
    <row r="63218" spans="17:63" ht="29.25" customHeight="1" x14ac:dyDescent="0.2">
      <c r="Q63218" s="92" t="s">
        <v>50</v>
      </c>
      <c r="BF63218" s="101" t="s">
        <v>58</v>
      </c>
      <c r="BK63218" s="98" t="s">
        <v>70</v>
      </c>
    </row>
    <row r="63219" spans="17:63" ht="29.25" customHeight="1" x14ac:dyDescent="0.2">
      <c r="Q63219" s="92" t="s">
        <v>50</v>
      </c>
      <c r="BF63219" s="101" t="s">
        <v>58</v>
      </c>
      <c r="BK63219" s="98" t="s">
        <v>70</v>
      </c>
    </row>
    <row r="63220" spans="17:63" ht="29.25" customHeight="1" x14ac:dyDescent="0.2">
      <c r="Q63220" s="92" t="s">
        <v>50</v>
      </c>
      <c r="BF63220" s="101" t="s">
        <v>58</v>
      </c>
      <c r="BK63220" s="98" t="s">
        <v>70</v>
      </c>
    </row>
    <row r="63221" spans="17:63" ht="29.25" customHeight="1" x14ac:dyDescent="0.2">
      <c r="Q63221" s="92" t="s">
        <v>50</v>
      </c>
      <c r="BF63221" s="101" t="s">
        <v>58</v>
      </c>
      <c r="BK63221" s="98" t="s">
        <v>70</v>
      </c>
    </row>
    <row r="63222" spans="17:63" ht="29.25" customHeight="1" x14ac:dyDescent="0.2">
      <c r="Q63222" s="92" t="s">
        <v>50</v>
      </c>
      <c r="BF63222" s="101" t="s">
        <v>58</v>
      </c>
      <c r="BK63222" s="98" t="s">
        <v>70</v>
      </c>
    </row>
    <row r="63223" spans="17:63" ht="29.25" customHeight="1" x14ac:dyDescent="0.2">
      <c r="Q63223" s="92" t="s">
        <v>50</v>
      </c>
      <c r="BF63223" s="101" t="s">
        <v>58</v>
      </c>
      <c r="BK63223" s="98" t="s">
        <v>70</v>
      </c>
    </row>
    <row r="63224" spans="17:63" ht="29.25" customHeight="1" x14ac:dyDescent="0.2">
      <c r="Q63224" s="92" t="s">
        <v>50</v>
      </c>
      <c r="BF63224" s="101" t="s">
        <v>58</v>
      </c>
      <c r="BK63224" s="98" t="s">
        <v>70</v>
      </c>
    </row>
    <row r="63225" spans="17:63" ht="29.25" customHeight="1" x14ac:dyDescent="0.2">
      <c r="Q63225" s="92" t="s">
        <v>50</v>
      </c>
      <c r="BF63225" s="101" t="s">
        <v>58</v>
      </c>
      <c r="BK63225" s="98" t="s">
        <v>70</v>
      </c>
    </row>
    <row r="63226" spans="17:63" ht="29.25" customHeight="1" x14ac:dyDescent="0.2">
      <c r="Q63226" s="92" t="s">
        <v>50</v>
      </c>
      <c r="BF63226" s="101" t="s">
        <v>58</v>
      </c>
      <c r="BK63226" s="98" t="s">
        <v>70</v>
      </c>
    </row>
    <row r="63227" spans="17:63" ht="29.25" customHeight="1" x14ac:dyDescent="0.2">
      <c r="Q63227" s="92" t="s">
        <v>50</v>
      </c>
      <c r="BF63227" s="101" t="s">
        <v>58</v>
      </c>
      <c r="BK63227" s="98" t="s">
        <v>70</v>
      </c>
    </row>
    <row r="63228" spans="17:63" ht="29.25" customHeight="1" x14ac:dyDescent="0.2">
      <c r="Q63228" s="92" t="s">
        <v>50</v>
      </c>
      <c r="BF63228" s="101" t="s">
        <v>58</v>
      </c>
      <c r="BK63228" s="98" t="s">
        <v>70</v>
      </c>
    </row>
    <row r="63229" spans="17:63" ht="29.25" customHeight="1" x14ac:dyDescent="0.2">
      <c r="Q63229" s="92" t="s">
        <v>50</v>
      </c>
      <c r="BF63229" s="101" t="s">
        <v>58</v>
      </c>
      <c r="BK63229" s="98" t="s">
        <v>70</v>
      </c>
    </row>
    <row r="63230" spans="17:63" ht="29.25" customHeight="1" x14ac:dyDescent="0.2">
      <c r="Q63230" s="92" t="s">
        <v>50</v>
      </c>
      <c r="BF63230" s="101" t="s">
        <v>58</v>
      </c>
      <c r="BK63230" s="98" t="s">
        <v>70</v>
      </c>
    </row>
    <row r="63231" spans="17:63" ht="29.25" customHeight="1" x14ac:dyDescent="0.2">
      <c r="Q63231" s="92" t="s">
        <v>50</v>
      </c>
      <c r="BF63231" s="101" t="s">
        <v>58</v>
      </c>
      <c r="BK63231" s="98" t="s">
        <v>70</v>
      </c>
    </row>
    <row r="63232" spans="17:63" ht="29.25" customHeight="1" x14ac:dyDescent="0.2">
      <c r="Q63232" s="92" t="s">
        <v>50</v>
      </c>
      <c r="BF63232" s="101" t="s">
        <v>58</v>
      </c>
      <c r="BK63232" s="98" t="s">
        <v>70</v>
      </c>
    </row>
    <row r="63233" spans="17:63" ht="29.25" customHeight="1" x14ac:dyDescent="0.2">
      <c r="Q63233" s="92" t="s">
        <v>50</v>
      </c>
      <c r="BF63233" s="101" t="s">
        <v>58</v>
      </c>
      <c r="BK63233" s="98" t="s">
        <v>70</v>
      </c>
    </row>
    <row r="63234" spans="17:63" ht="29.25" customHeight="1" x14ac:dyDescent="0.2">
      <c r="Q63234" s="92" t="s">
        <v>50</v>
      </c>
      <c r="BF63234" s="101" t="s">
        <v>58</v>
      </c>
      <c r="BK63234" s="98" t="s">
        <v>70</v>
      </c>
    </row>
    <row r="63235" spans="17:63" ht="29.25" customHeight="1" x14ac:dyDescent="0.2">
      <c r="Q63235" s="92" t="s">
        <v>50</v>
      </c>
      <c r="BF63235" s="101" t="s">
        <v>58</v>
      </c>
      <c r="BK63235" s="98" t="s">
        <v>70</v>
      </c>
    </row>
    <row r="63236" spans="17:63" ht="29.25" customHeight="1" x14ac:dyDescent="0.2">
      <c r="Q63236" s="92" t="s">
        <v>50</v>
      </c>
      <c r="BF63236" s="101" t="s">
        <v>58</v>
      </c>
      <c r="BK63236" s="98" t="s">
        <v>70</v>
      </c>
    </row>
    <row r="63237" spans="17:63" ht="29.25" customHeight="1" x14ac:dyDescent="0.2">
      <c r="Q63237" s="92" t="s">
        <v>50</v>
      </c>
      <c r="BF63237" s="101" t="s">
        <v>58</v>
      </c>
      <c r="BK63237" s="98" t="s">
        <v>70</v>
      </c>
    </row>
    <row r="63238" spans="17:63" ht="29.25" customHeight="1" x14ac:dyDescent="0.2">
      <c r="Q63238" s="92" t="s">
        <v>50</v>
      </c>
      <c r="BF63238" s="101" t="s">
        <v>58</v>
      </c>
      <c r="BK63238" s="98" t="s">
        <v>70</v>
      </c>
    </row>
    <row r="63239" spans="17:63" ht="29.25" customHeight="1" x14ac:dyDescent="0.2">
      <c r="Q63239" s="92" t="s">
        <v>50</v>
      </c>
      <c r="BF63239" s="101" t="s">
        <v>58</v>
      </c>
      <c r="BK63239" s="98" t="s">
        <v>70</v>
      </c>
    </row>
    <row r="63240" spans="17:63" ht="29.25" customHeight="1" x14ac:dyDescent="0.2">
      <c r="Q63240" s="92" t="s">
        <v>50</v>
      </c>
      <c r="BF63240" s="101" t="s">
        <v>58</v>
      </c>
      <c r="BK63240" s="98" t="s">
        <v>70</v>
      </c>
    </row>
    <row r="63241" spans="17:63" ht="29.25" customHeight="1" x14ac:dyDescent="0.2">
      <c r="Q63241" s="92" t="s">
        <v>50</v>
      </c>
      <c r="BF63241" s="101" t="s">
        <v>58</v>
      </c>
      <c r="BK63241" s="98" t="s">
        <v>70</v>
      </c>
    </row>
    <row r="63242" spans="17:63" ht="29.25" customHeight="1" x14ac:dyDescent="0.2">
      <c r="Q63242" s="92" t="s">
        <v>50</v>
      </c>
      <c r="BF63242" s="101" t="s">
        <v>58</v>
      </c>
      <c r="BK63242" s="98" t="s">
        <v>70</v>
      </c>
    </row>
    <row r="63243" spans="17:63" ht="29.25" customHeight="1" x14ac:dyDescent="0.2">
      <c r="Q63243" s="92" t="s">
        <v>50</v>
      </c>
      <c r="BF63243" s="101" t="s">
        <v>58</v>
      </c>
      <c r="BK63243" s="98" t="s">
        <v>70</v>
      </c>
    </row>
    <row r="63244" spans="17:63" ht="29.25" customHeight="1" x14ac:dyDescent="0.2">
      <c r="Q63244" s="92" t="s">
        <v>50</v>
      </c>
      <c r="BF63244" s="101" t="s">
        <v>58</v>
      </c>
      <c r="BK63244" s="98" t="s">
        <v>70</v>
      </c>
    </row>
    <row r="63245" spans="17:63" ht="29.25" customHeight="1" x14ac:dyDescent="0.2">
      <c r="Q63245" s="92" t="s">
        <v>50</v>
      </c>
      <c r="BF63245" s="101" t="s">
        <v>58</v>
      </c>
      <c r="BK63245" s="98" t="s">
        <v>70</v>
      </c>
    </row>
    <row r="63246" spans="17:63" ht="29.25" customHeight="1" x14ac:dyDescent="0.2">
      <c r="Q63246" s="92" t="s">
        <v>50</v>
      </c>
      <c r="BF63246" s="101" t="s">
        <v>58</v>
      </c>
      <c r="BK63246" s="98" t="s">
        <v>70</v>
      </c>
    </row>
    <row r="63247" spans="17:63" ht="29.25" customHeight="1" x14ac:dyDescent="0.2">
      <c r="Q63247" s="92" t="s">
        <v>50</v>
      </c>
      <c r="BF63247" s="101" t="s">
        <v>58</v>
      </c>
      <c r="BK63247" s="98" t="s">
        <v>70</v>
      </c>
    </row>
    <row r="63248" spans="17:63" ht="29.25" customHeight="1" x14ac:dyDescent="0.2">
      <c r="Q63248" s="92" t="s">
        <v>50</v>
      </c>
      <c r="BF63248" s="101" t="s">
        <v>58</v>
      </c>
      <c r="BK63248" s="98" t="s">
        <v>70</v>
      </c>
    </row>
    <row r="63249" spans="17:63" ht="29.25" customHeight="1" x14ac:dyDescent="0.2">
      <c r="Q63249" s="92" t="s">
        <v>50</v>
      </c>
      <c r="BF63249" s="101" t="s">
        <v>58</v>
      </c>
      <c r="BK63249" s="98" t="s">
        <v>70</v>
      </c>
    </row>
    <row r="63250" spans="17:63" ht="29.25" customHeight="1" x14ac:dyDescent="0.2">
      <c r="Q63250" s="92" t="s">
        <v>50</v>
      </c>
      <c r="BF63250" s="101" t="s">
        <v>58</v>
      </c>
      <c r="BK63250" s="98" t="s">
        <v>70</v>
      </c>
    </row>
    <row r="63251" spans="17:63" ht="29.25" customHeight="1" x14ac:dyDescent="0.2">
      <c r="Q63251" s="92" t="s">
        <v>50</v>
      </c>
      <c r="BF63251" s="101" t="s">
        <v>58</v>
      </c>
      <c r="BK63251" s="98" t="s">
        <v>70</v>
      </c>
    </row>
    <row r="63252" spans="17:63" ht="29.25" customHeight="1" x14ac:dyDescent="0.2">
      <c r="Q63252" s="92" t="s">
        <v>50</v>
      </c>
      <c r="BF63252" s="101" t="s">
        <v>58</v>
      </c>
      <c r="BK63252" s="98" t="s">
        <v>70</v>
      </c>
    </row>
    <row r="63253" spans="17:63" ht="29.25" customHeight="1" x14ac:dyDescent="0.2">
      <c r="Q63253" s="92" t="s">
        <v>50</v>
      </c>
      <c r="BF63253" s="101" t="s">
        <v>58</v>
      </c>
      <c r="BK63253" s="98" t="s">
        <v>70</v>
      </c>
    </row>
    <row r="63254" spans="17:63" ht="29.25" customHeight="1" x14ac:dyDescent="0.2">
      <c r="Q63254" s="92" t="s">
        <v>50</v>
      </c>
      <c r="BF63254" s="101" t="s">
        <v>58</v>
      </c>
      <c r="BK63254" s="98" t="s">
        <v>70</v>
      </c>
    </row>
    <row r="63255" spans="17:63" ht="29.25" customHeight="1" x14ac:dyDescent="0.2">
      <c r="Q63255" s="92" t="s">
        <v>50</v>
      </c>
      <c r="BF63255" s="101" t="s">
        <v>58</v>
      </c>
      <c r="BK63255" s="98" t="s">
        <v>70</v>
      </c>
    </row>
    <row r="63256" spans="17:63" ht="29.25" customHeight="1" x14ac:dyDescent="0.2">
      <c r="Q63256" s="92" t="s">
        <v>50</v>
      </c>
      <c r="BF63256" s="101" t="s">
        <v>58</v>
      </c>
      <c r="BK63256" s="98" t="s">
        <v>70</v>
      </c>
    </row>
    <row r="63257" spans="17:63" ht="29.25" customHeight="1" x14ac:dyDescent="0.2">
      <c r="Q63257" s="92" t="s">
        <v>50</v>
      </c>
      <c r="BF63257" s="101" t="s">
        <v>58</v>
      </c>
      <c r="BK63257" s="98" t="s">
        <v>70</v>
      </c>
    </row>
    <row r="63258" spans="17:63" ht="29.25" customHeight="1" x14ac:dyDescent="0.2">
      <c r="Q63258" s="92" t="s">
        <v>50</v>
      </c>
      <c r="BF63258" s="101" t="s">
        <v>58</v>
      </c>
      <c r="BK63258" s="98" t="s">
        <v>70</v>
      </c>
    </row>
    <row r="63259" spans="17:63" ht="29.25" customHeight="1" x14ac:dyDescent="0.2">
      <c r="Q63259" s="92" t="s">
        <v>50</v>
      </c>
      <c r="BF63259" s="101" t="s">
        <v>58</v>
      </c>
      <c r="BK63259" s="98" t="s">
        <v>70</v>
      </c>
    </row>
    <row r="63260" spans="17:63" ht="29.25" customHeight="1" x14ac:dyDescent="0.2">
      <c r="Q63260" s="92" t="s">
        <v>50</v>
      </c>
      <c r="BF63260" s="101" t="s">
        <v>58</v>
      </c>
      <c r="BK63260" s="98" t="s">
        <v>70</v>
      </c>
    </row>
    <row r="63261" spans="17:63" ht="29.25" customHeight="1" x14ac:dyDescent="0.2">
      <c r="Q63261" s="92" t="s">
        <v>50</v>
      </c>
      <c r="BF63261" s="101" t="s">
        <v>58</v>
      </c>
      <c r="BK63261" s="98" t="s">
        <v>70</v>
      </c>
    </row>
    <row r="63262" spans="17:63" ht="29.25" customHeight="1" x14ac:dyDescent="0.2">
      <c r="Q63262" s="92" t="s">
        <v>50</v>
      </c>
      <c r="BF63262" s="101" t="s">
        <v>58</v>
      </c>
      <c r="BK63262" s="98" t="s">
        <v>70</v>
      </c>
    </row>
    <row r="63263" spans="17:63" ht="29.25" customHeight="1" x14ac:dyDescent="0.2">
      <c r="Q63263" s="92" t="s">
        <v>50</v>
      </c>
      <c r="BF63263" s="101" t="s">
        <v>58</v>
      </c>
      <c r="BK63263" s="98" t="s">
        <v>70</v>
      </c>
    </row>
    <row r="63264" spans="17:63" ht="29.25" customHeight="1" x14ac:dyDescent="0.2">
      <c r="Q63264" s="92" t="s">
        <v>50</v>
      </c>
      <c r="BF63264" s="101" t="s">
        <v>58</v>
      </c>
      <c r="BK63264" s="98" t="s">
        <v>70</v>
      </c>
    </row>
    <row r="63265" spans="17:63" ht="29.25" customHeight="1" x14ac:dyDescent="0.2">
      <c r="Q63265" s="92" t="s">
        <v>50</v>
      </c>
      <c r="BF63265" s="101" t="s">
        <v>58</v>
      </c>
      <c r="BK63265" s="98" t="s">
        <v>70</v>
      </c>
    </row>
    <row r="63266" spans="17:63" ht="29.25" customHeight="1" x14ac:dyDescent="0.2">
      <c r="Q63266" s="92" t="s">
        <v>50</v>
      </c>
      <c r="BF63266" s="101" t="s">
        <v>58</v>
      </c>
      <c r="BK63266" s="98" t="s">
        <v>70</v>
      </c>
    </row>
    <row r="63267" spans="17:63" ht="29.25" customHeight="1" x14ac:dyDescent="0.2">
      <c r="Q63267" s="92" t="s">
        <v>50</v>
      </c>
      <c r="BF63267" s="101" t="s">
        <v>58</v>
      </c>
      <c r="BK63267" s="98" t="s">
        <v>70</v>
      </c>
    </row>
    <row r="63268" spans="17:63" ht="29.25" customHeight="1" x14ac:dyDescent="0.2">
      <c r="Q63268" s="92" t="s">
        <v>50</v>
      </c>
      <c r="BF63268" s="101" t="s">
        <v>58</v>
      </c>
      <c r="BK63268" s="98" t="s">
        <v>70</v>
      </c>
    </row>
    <row r="63269" spans="17:63" ht="29.25" customHeight="1" x14ac:dyDescent="0.2">
      <c r="Q63269" s="92" t="s">
        <v>50</v>
      </c>
      <c r="BF63269" s="101" t="s">
        <v>58</v>
      </c>
      <c r="BK63269" s="98" t="s">
        <v>70</v>
      </c>
    </row>
    <row r="63270" spans="17:63" ht="29.25" customHeight="1" x14ac:dyDescent="0.2">
      <c r="Q63270" s="92" t="s">
        <v>50</v>
      </c>
      <c r="BF63270" s="101" t="s">
        <v>58</v>
      </c>
      <c r="BK63270" s="98" t="s">
        <v>70</v>
      </c>
    </row>
    <row r="63271" spans="17:63" ht="29.25" customHeight="1" x14ac:dyDescent="0.2">
      <c r="Q63271" s="92" t="s">
        <v>50</v>
      </c>
      <c r="BF63271" s="101" t="s">
        <v>58</v>
      </c>
      <c r="BK63271" s="98" t="s">
        <v>70</v>
      </c>
    </row>
    <row r="63272" spans="17:63" ht="29.25" customHeight="1" x14ac:dyDescent="0.2">
      <c r="Q63272" s="92" t="s">
        <v>50</v>
      </c>
      <c r="BF63272" s="101" t="s">
        <v>58</v>
      </c>
      <c r="BK63272" s="98" t="s">
        <v>70</v>
      </c>
    </row>
    <row r="63273" spans="17:63" ht="29.25" customHeight="1" x14ac:dyDescent="0.2">
      <c r="Q63273" s="92" t="s">
        <v>50</v>
      </c>
      <c r="BF63273" s="101" t="s">
        <v>58</v>
      </c>
      <c r="BK63273" s="98" t="s">
        <v>70</v>
      </c>
    </row>
    <row r="63274" spans="17:63" ht="29.25" customHeight="1" x14ac:dyDescent="0.2">
      <c r="Q63274" s="92" t="s">
        <v>50</v>
      </c>
      <c r="BF63274" s="101" t="s">
        <v>58</v>
      </c>
      <c r="BK63274" s="98" t="s">
        <v>70</v>
      </c>
    </row>
    <row r="63275" spans="17:63" ht="29.25" customHeight="1" x14ac:dyDescent="0.2">
      <c r="Q63275" s="92" t="s">
        <v>50</v>
      </c>
      <c r="BF63275" s="101" t="s">
        <v>58</v>
      </c>
      <c r="BK63275" s="98" t="s">
        <v>70</v>
      </c>
    </row>
    <row r="63276" spans="17:63" ht="29.25" customHeight="1" x14ac:dyDescent="0.2">
      <c r="Q63276" s="92" t="s">
        <v>50</v>
      </c>
      <c r="BF63276" s="101" t="s">
        <v>58</v>
      </c>
      <c r="BK63276" s="98" t="s">
        <v>70</v>
      </c>
    </row>
    <row r="63277" spans="17:63" ht="29.25" customHeight="1" x14ac:dyDescent="0.2">
      <c r="Q63277" s="92" t="s">
        <v>50</v>
      </c>
      <c r="BF63277" s="101" t="s">
        <v>58</v>
      </c>
      <c r="BK63277" s="98" t="s">
        <v>70</v>
      </c>
    </row>
    <row r="63278" spans="17:63" ht="29.25" customHeight="1" x14ac:dyDescent="0.2">
      <c r="Q63278" s="92" t="s">
        <v>50</v>
      </c>
      <c r="BF63278" s="101" t="s">
        <v>58</v>
      </c>
      <c r="BK63278" s="98" t="s">
        <v>70</v>
      </c>
    </row>
    <row r="63279" spans="17:63" ht="29.25" customHeight="1" x14ac:dyDescent="0.2">
      <c r="Q63279" s="92" t="s">
        <v>50</v>
      </c>
      <c r="BF63279" s="101" t="s">
        <v>58</v>
      </c>
      <c r="BK63279" s="98" t="s">
        <v>70</v>
      </c>
    </row>
    <row r="63280" spans="17:63" ht="29.25" customHeight="1" x14ac:dyDescent="0.2">
      <c r="Q63280" s="92" t="s">
        <v>50</v>
      </c>
      <c r="BF63280" s="101" t="s">
        <v>58</v>
      </c>
      <c r="BK63280" s="98" t="s">
        <v>70</v>
      </c>
    </row>
    <row r="63281" spans="17:63" ht="29.25" customHeight="1" x14ac:dyDescent="0.2">
      <c r="Q63281" s="92" t="s">
        <v>50</v>
      </c>
      <c r="BF63281" s="101" t="s">
        <v>58</v>
      </c>
      <c r="BK63281" s="98" t="s">
        <v>70</v>
      </c>
    </row>
    <row r="63282" spans="17:63" ht="29.25" customHeight="1" x14ac:dyDescent="0.2">
      <c r="Q63282" s="92" t="s">
        <v>50</v>
      </c>
      <c r="BF63282" s="101" t="s">
        <v>58</v>
      </c>
      <c r="BK63282" s="98" t="s">
        <v>70</v>
      </c>
    </row>
    <row r="63283" spans="17:63" ht="29.25" customHeight="1" x14ac:dyDescent="0.2">
      <c r="Q63283" s="92" t="s">
        <v>50</v>
      </c>
      <c r="BF63283" s="101" t="s">
        <v>58</v>
      </c>
      <c r="BK63283" s="98" t="s">
        <v>70</v>
      </c>
    </row>
    <row r="63284" spans="17:63" ht="29.25" customHeight="1" x14ac:dyDescent="0.2">
      <c r="Q63284" s="92" t="s">
        <v>50</v>
      </c>
      <c r="BF63284" s="101" t="s">
        <v>58</v>
      </c>
      <c r="BK63284" s="98" t="s">
        <v>70</v>
      </c>
    </row>
    <row r="63285" spans="17:63" ht="29.25" customHeight="1" x14ac:dyDescent="0.2">
      <c r="Q63285" s="92" t="s">
        <v>50</v>
      </c>
      <c r="BF63285" s="101" t="s">
        <v>58</v>
      </c>
      <c r="BK63285" s="98" t="s">
        <v>70</v>
      </c>
    </row>
    <row r="63286" spans="17:63" ht="29.25" customHeight="1" x14ac:dyDescent="0.2">
      <c r="Q63286" s="92" t="s">
        <v>50</v>
      </c>
      <c r="BF63286" s="101" t="s">
        <v>58</v>
      </c>
      <c r="BK63286" s="98" t="s">
        <v>70</v>
      </c>
    </row>
    <row r="63287" spans="17:63" ht="29.25" customHeight="1" x14ac:dyDescent="0.2">
      <c r="Q63287" s="92" t="s">
        <v>50</v>
      </c>
      <c r="BF63287" s="101" t="s">
        <v>58</v>
      </c>
      <c r="BK63287" s="98" t="s">
        <v>70</v>
      </c>
    </row>
    <row r="63288" spans="17:63" ht="29.25" customHeight="1" x14ac:dyDescent="0.2">
      <c r="Q63288" s="92" t="s">
        <v>50</v>
      </c>
      <c r="BF63288" s="101" t="s">
        <v>58</v>
      </c>
      <c r="BK63288" s="98" t="s">
        <v>70</v>
      </c>
    </row>
    <row r="63289" spans="17:63" ht="29.25" customHeight="1" x14ac:dyDescent="0.2">
      <c r="Q63289" s="92" t="s">
        <v>50</v>
      </c>
      <c r="BF63289" s="101" t="s">
        <v>58</v>
      </c>
      <c r="BK63289" s="98" t="s">
        <v>70</v>
      </c>
    </row>
    <row r="63290" spans="17:63" ht="29.25" customHeight="1" x14ac:dyDescent="0.2">
      <c r="Q63290" s="92" t="s">
        <v>50</v>
      </c>
      <c r="BF63290" s="101" t="s">
        <v>58</v>
      </c>
      <c r="BK63290" s="98" t="s">
        <v>70</v>
      </c>
    </row>
    <row r="63291" spans="17:63" ht="29.25" customHeight="1" x14ac:dyDescent="0.2">
      <c r="Q63291" s="92" t="s">
        <v>50</v>
      </c>
      <c r="BF63291" s="101" t="s">
        <v>58</v>
      </c>
      <c r="BK63291" s="98" t="s">
        <v>70</v>
      </c>
    </row>
    <row r="63292" spans="17:63" ht="29.25" customHeight="1" x14ac:dyDescent="0.2">
      <c r="Q63292" s="92" t="s">
        <v>50</v>
      </c>
      <c r="BF63292" s="101" t="s">
        <v>58</v>
      </c>
      <c r="BK63292" s="98" t="s">
        <v>70</v>
      </c>
    </row>
    <row r="63293" spans="17:63" ht="29.25" customHeight="1" x14ac:dyDescent="0.2">
      <c r="Q63293" s="92" t="s">
        <v>50</v>
      </c>
      <c r="BF63293" s="101" t="s">
        <v>58</v>
      </c>
      <c r="BK63293" s="98" t="s">
        <v>70</v>
      </c>
    </row>
    <row r="63294" spans="17:63" ht="29.25" customHeight="1" x14ac:dyDescent="0.2">
      <c r="Q63294" s="92" t="s">
        <v>50</v>
      </c>
      <c r="BF63294" s="101" t="s">
        <v>58</v>
      </c>
      <c r="BK63294" s="98" t="s">
        <v>70</v>
      </c>
    </row>
    <row r="63295" spans="17:63" ht="29.25" customHeight="1" x14ac:dyDescent="0.2">
      <c r="Q63295" s="92" t="s">
        <v>50</v>
      </c>
      <c r="BF63295" s="101" t="s">
        <v>58</v>
      </c>
      <c r="BK63295" s="98" t="s">
        <v>70</v>
      </c>
    </row>
    <row r="63296" spans="17:63" ht="29.25" customHeight="1" x14ac:dyDescent="0.2">
      <c r="Q63296" s="92" t="s">
        <v>50</v>
      </c>
      <c r="BF63296" s="101" t="s">
        <v>58</v>
      </c>
      <c r="BK63296" s="98" t="s">
        <v>70</v>
      </c>
    </row>
    <row r="63297" spans="17:63" ht="29.25" customHeight="1" x14ac:dyDescent="0.2">
      <c r="Q63297" s="92" t="s">
        <v>50</v>
      </c>
      <c r="BF63297" s="101" t="s">
        <v>58</v>
      </c>
      <c r="BK63297" s="98" t="s">
        <v>70</v>
      </c>
    </row>
    <row r="63298" spans="17:63" ht="29.25" customHeight="1" x14ac:dyDescent="0.2">
      <c r="Q63298" s="92" t="s">
        <v>50</v>
      </c>
      <c r="BF63298" s="101" t="s">
        <v>58</v>
      </c>
      <c r="BK63298" s="98" t="s">
        <v>70</v>
      </c>
    </row>
    <row r="63299" spans="17:63" ht="29.25" customHeight="1" x14ac:dyDescent="0.2">
      <c r="Q63299" s="92" t="s">
        <v>50</v>
      </c>
      <c r="BF63299" s="101" t="s">
        <v>58</v>
      </c>
      <c r="BK63299" s="98" t="s">
        <v>70</v>
      </c>
    </row>
    <row r="63300" spans="17:63" ht="29.25" customHeight="1" x14ac:dyDescent="0.2">
      <c r="Q63300" s="92" t="s">
        <v>50</v>
      </c>
      <c r="BF63300" s="101" t="s">
        <v>58</v>
      </c>
      <c r="BK63300" s="98" t="s">
        <v>70</v>
      </c>
    </row>
    <row r="63301" spans="17:63" ht="29.25" customHeight="1" x14ac:dyDescent="0.2">
      <c r="Q63301" s="92" t="s">
        <v>50</v>
      </c>
      <c r="BF63301" s="101" t="s">
        <v>58</v>
      </c>
      <c r="BK63301" s="98" t="s">
        <v>70</v>
      </c>
    </row>
    <row r="63302" spans="17:63" ht="29.25" customHeight="1" x14ac:dyDescent="0.2">
      <c r="Q63302" s="92" t="s">
        <v>50</v>
      </c>
      <c r="BF63302" s="101" t="s">
        <v>58</v>
      </c>
      <c r="BK63302" s="98" t="s">
        <v>70</v>
      </c>
    </row>
    <row r="63303" spans="17:63" ht="29.25" customHeight="1" x14ac:dyDescent="0.2">
      <c r="Q63303" s="92" t="s">
        <v>50</v>
      </c>
      <c r="BF63303" s="101" t="s">
        <v>58</v>
      </c>
      <c r="BK63303" s="98" t="s">
        <v>70</v>
      </c>
    </row>
    <row r="63304" spans="17:63" ht="29.25" customHeight="1" x14ac:dyDescent="0.2">
      <c r="Q63304" s="92" t="s">
        <v>50</v>
      </c>
      <c r="BF63304" s="101" t="s">
        <v>58</v>
      </c>
      <c r="BK63304" s="98" t="s">
        <v>70</v>
      </c>
    </row>
    <row r="63305" spans="17:63" ht="29.25" customHeight="1" x14ac:dyDescent="0.2">
      <c r="Q63305" s="92" t="s">
        <v>50</v>
      </c>
      <c r="BF63305" s="101" t="s">
        <v>58</v>
      </c>
      <c r="BK63305" s="98" t="s">
        <v>70</v>
      </c>
    </row>
    <row r="63306" spans="17:63" ht="29.25" customHeight="1" x14ac:dyDescent="0.2">
      <c r="Q63306" s="92" t="s">
        <v>50</v>
      </c>
      <c r="BF63306" s="101" t="s">
        <v>58</v>
      </c>
      <c r="BK63306" s="98" t="s">
        <v>70</v>
      </c>
    </row>
    <row r="63307" spans="17:63" ht="29.25" customHeight="1" x14ac:dyDescent="0.2">
      <c r="Q63307" s="92" t="s">
        <v>50</v>
      </c>
      <c r="BF63307" s="101" t="s">
        <v>58</v>
      </c>
      <c r="BK63307" s="98" t="s">
        <v>70</v>
      </c>
    </row>
    <row r="63308" spans="17:63" ht="29.25" customHeight="1" x14ac:dyDescent="0.2">
      <c r="Q63308" s="92" t="s">
        <v>50</v>
      </c>
      <c r="BF63308" s="101" t="s">
        <v>58</v>
      </c>
      <c r="BK63308" s="98" t="s">
        <v>70</v>
      </c>
    </row>
    <row r="63309" spans="17:63" ht="29.25" customHeight="1" x14ac:dyDescent="0.2">
      <c r="Q63309" s="92" t="s">
        <v>50</v>
      </c>
      <c r="BF63309" s="101" t="s">
        <v>58</v>
      </c>
      <c r="BK63309" s="98" t="s">
        <v>70</v>
      </c>
    </row>
    <row r="63310" spans="17:63" ht="29.25" customHeight="1" x14ac:dyDescent="0.2">
      <c r="Q63310" s="92" t="s">
        <v>50</v>
      </c>
      <c r="BF63310" s="101" t="s">
        <v>58</v>
      </c>
      <c r="BK63310" s="98" t="s">
        <v>70</v>
      </c>
    </row>
    <row r="63311" spans="17:63" ht="29.25" customHeight="1" x14ac:dyDescent="0.2">
      <c r="Q63311" s="92" t="s">
        <v>50</v>
      </c>
      <c r="BF63311" s="101" t="s">
        <v>58</v>
      </c>
      <c r="BK63311" s="98" t="s">
        <v>70</v>
      </c>
    </row>
    <row r="63312" spans="17:63" ht="29.25" customHeight="1" x14ac:dyDescent="0.2">
      <c r="Q63312" s="92" t="s">
        <v>50</v>
      </c>
      <c r="BF63312" s="101" t="s">
        <v>58</v>
      </c>
      <c r="BK63312" s="98" t="s">
        <v>70</v>
      </c>
    </row>
    <row r="63313" spans="17:63" ht="29.25" customHeight="1" x14ac:dyDescent="0.2">
      <c r="Q63313" s="92" t="s">
        <v>50</v>
      </c>
      <c r="BF63313" s="101" t="s">
        <v>58</v>
      </c>
      <c r="BK63313" s="98" t="s">
        <v>70</v>
      </c>
    </row>
    <row r="63314" spans="17:63" ht="29.25" customHeight="1" x14ac:dyDescent="0.2">
      <c r="Q63314" s="92" t="s">
        <v>50</v>
      </c>
      <c r="BF63314" s="101" t="s">
        <v>58</v>
      </c>
      <c r="BK63314" s="98" t="s">
        <v>70</v>
      </c>
    </row>
    <row r="63315" spans="17:63" ht="29.25" customHeight="1" x14ac:dyDescent="0.2">
      <c r="Q63315" s="92" t="s">
        <v>50</v>
      </c>
      <c r="BF63315" s="101" t="s">
        <v>58</v>
      </c>
      <c r="BK63315" s="98" t="s">
        <v>70</v>
      </c>
    </row>
    <row r="63316" spans="17:63" ht="29.25" customHeight="1" x14ac:dyDescent="0.2">
      <c r="Q63316" s="92" t="s">
        <v>50</v>
      </c>
      <c r="BF63316" s="101" t="s">
        <v>58</v>
      </c>
      <c r="BK63316" s="98" t="s">
        <v>70</v>
      </c>
    </row>
    <row r="63317" spans="17:63" ht="29.25" customHeight="1" x14ac:dyDescent="0.2">
      <c r="Q63317" s="92" t="s">
        <v>50</v>
      </c>
      <c r="BF63317" s="101" t="s">
        <v>58</v>
      </c>
      <c r="BK63317" s="98" t="s">
        <v>70</v>
      </c>
    </row>
    <row r="63318" spans="17:63" ht="29.25" customHeight="1" x14ac:dyDescent="0.2">
      <c r="Q63318" s="92" t="s">
        <v>50</v>
      </c>
      <c r="BF63318" s="101" t="s">
        <v>58</v>
      </c>
      <c r="BK63318" s="98" t="s">
        <v>70</v>
      </c>
    </row>
    <row r="63319" spans="17:63" ht="29.25" customHeight="1" x14ac:dyDescent="0.2">
      <c r="Q63319" s="92" t="s">
        <v>50</v>
      </c>
      <c r="BF63319" s="101" t="s">
        <v>58</v>
      </c>
      <c r="BK63319" s="98" t="s">
        <v>70</v>
      </c>
    </row>
    <row r="63320" spans="17:63" ht="29.25" customHeight="1" x14ac:dyDescent="0.2">
      <c r="Q63320" s="92" t="s">
        <v>50</v>
      </c>
      <c r="BF63320" s="101" t="s">
        <v>58</v>
      </c>
      <c r="BK63320" s="98" t="s">
        <v>70</v>
      </c>
    </row>
    <row r="63321" spans="17:63" ht="29.25" customHeight="1" x14ac:dyDescent="0.2">
      <c r="Q63321" s="92" t="s">
        <v>50</v>
      </c>
      <c r="BF63321" s="101" t="s">
        <v>58</v>
      </c>
      <c r="BK63321" s="98" t="s">
        <v>70</v>
      </c>
    </row>
    <row r="63322" spans="17:63" ht="29.25" customHeight="1" x14ac:dyDescent="0.2">
      <c r="Q63322" s="92" t="s">
        <v>50</v>
      </c>
      <c r="BF63322" s="101" t="s">
        <v>58</v>
      </c>
      <c r="BK63322" s="98" t="s">
        <v>70</v>
      </c>
    </row>
    <row r="63323" spans="17:63" ht="29.25" customHeight="1" x14ac:dyDescent="0.2">
      <c r="Q63323" s="92" t="s">
        <v>50</v>
      </c>
      <c r="BF63323" s="101" t="s">
        <v>58</v>
      </c>
      <c r="BK63323" s="98" t="s">
        <v>70</v>
      </c>
    </row>
    <row r="63324" spans="17:63" ht="29.25" customHeight="1" x14ac:dyDescent="0.2">
      <c r="Q63324" s="92" t="s">
        <v>50</v>
      </c>
      <c r="BF63324" s="101" t="s">
        <v>58</v>
      </c>
      <c r="BK63324" s="98" t="s">
        <v>70</v>
      </c>
    </row>
    <row r="63325" spans="17:63" ht="29.25" customHeight="1" x14ac:dyDescent="0.2">
      <c r="Q63325" s="92" t="s">
        <v>50</v>
      </c>
      <c r="BF63325" s="101" t="s">
        <v>58</v>
      </c>
      <c r="BK63325" s="98" t="s">
        <v>70</v>
      </c>
    </row>
    <row r="63326" spans="17:63" ht="29.25" customHeight="1" x14ac:dyDescent="0.2">
      <c r="Q63326" s="92" t="s">
        <v>50</v>
      </c>
      <c r="BF63326" s="101" t="s">
        <v>58</v>
      </c>
      <c r="BK63326" s="98" t="s">
        <v>70</v>
      </c>
    </row>
    <row r="63327" spans="17:63" ht="29.25" customHeight="1" x14ac:dyDescent="0.2">
      <c r="Q63327" s="92" t="s">
        <v>50</v>
      </c>
      <c r="BF63327" s="101" t="s">
        <v>58</v>
      </c>
      <c r="BK63327" s="98" t="s">
        <v>70</v>
      </c>
    </row>
    <row r="63328" spans="17:63" ht="29.25" customHeight="1" x14ac:dyDescent="0.2">
      <c r="Q63328" s="92" t="s">
        <v>50</v>
      </c>
      <c r="BF63328" s="101" t="s">
        <v>58</v>
      </c>
      <c r="BK63328" s="98" t="s">
        <v>70</v>
      </c>
    </row>
    <row r="63329" spans="17:63" ht="29.25" customHeight="1" x14ac:dyDescent="0.2">
      <c r="Q63329" s="92" t="s">
        <v>50</v>
      </c>
      <c r="BF63329" s="101" t="s">
        <v>58</v>
      </c>
      <c r="BK63329" s="98" t="s">
        <v>70</v>
      </c>
    </row>
    <row r="63330" spans="17:63" ht="29.25" customHeight="1" x14ac:dyDescent="0.2">
      <c r="Q63330" s="92" t="s">
        <v>50</v>
      </c>
      <c r="BF63330" s="101" t="s">
        <v>58</v>
      </c>
      <c r="BK63330" s="98" t="s">
        <v>70</v>
      </c>
    </row>
    <row r="63331" spans="17:63" ht="29.25" customHeight="1" x14ac:dyDescent="0.2">
      <c r="Q63331" s="92" t="s">
        <v>50</v>
      </c>
      <c r="BF63331" s="101" t="s">
        <v>58</v>
      </c>
      <c r="BK63331" s="98" t="s">
        <v>70</v>
      </c>
    </row>
    <row r="63332" spans="17:63" ht="29.25" customHeight="1" x14ac:dyDescent="0.2">
      <c r="Q63332" s="92" t="s">
        <v>50</v>
      </c>
      <c r="BF63332" s="101" t="s">
        <v>58</v>
      </c>
      <c r="BK63332" s="98" t="s">
        <v>70</v>
      </c>
    </row>
    <row r="63333" spans="17:63" ht="29.25" customHeight="1" x14ac:dyDescent="0.2">
      <c r="Q63333" s="92" t="s">
        <v>50</v>
      </c>
      <c r="BF63333" s="101" t="s">
        <v>58</v>
      </c>
      <c r="BK63333" s="98" t="s">
        <v>70</v>
      </c>
    </row>
    <row r="63334" spans="17:63" ht="29.25" customHeight="1" x14ac:dyDescent="0.2">
      <c r="Q63334" s="92" t="s">
        <v>50</v>
      </c>
      <c r="BF63334" s="101" t="s">
        <v>58</v>
      </c>
      <c r="BK63334" s="98" t="s">
        <v>70</v>
      </c>
    </row>
    <row r="63335" spans="17:63" ht="29.25" customHeight="1" x14ac:dyDescent="0.2">
      <c r="Q63335" s="92" t="s">
        <v>50</v>
      </c>
      <c r="BF63335" s="101" t="s">
        <v>58</v>
      </c>
      <c r="BK63335" s="98" t="s">
        <v>70</v>
      </c>
    </row>
    <row r="63336" spans="17:63" ht="29.25" customHeight="1" x14ac:dyDescent="0.2">
      <c r="Q63336" s="92" t="s">
        <v>50</v>
      </c>
      <c r="BF63336" s="101" t="s">
        <v>58</v>
      </c>
      <c r="BK63336" s="98" t="s">
        <v>70</v>
      </c>
    </row>
    <row r="63337" spans="17:63" ht="29.25" customHeight="1" x14ac:dyDescent="0.2">
      <c r="Q63337" s="92" t="s">
        <v>50</v>
      </c>
      <c r="BF63337" s="101" t="s">
        <v>58</v>
      </c>
      <c r="BK63337" s="98" t="s">
        <v>70</v>
      </c>
    </row>
    <row r="63338" spans="17:63" ht="29.25" customHeight="1" x14ac:dyDescent="0.2">
      <c r="Q63338" s="92" t="s">
        <v>50</v>
      </c>
      <c r="BF63338" s="101" t="s">
        <v>58</v>
      </c>
      <c r="BK63338" s="98" t="s">
        <v>70</v>
      </c>
    </row>
    <row r="63339" spans="17:63" ht="29.25" customHeight="1" x14ac:dyDescent="0.2">
      <c r="Q63339" s="92" t="s">
        <v>50</v>
      </c>
      <c r="BF63339" s="101" t="s">
        <v>58</v>
      </c>
      <c r="BK63339" s="98" t="s">
        <v>70</v>
      </c>
    </row>
    <row r="63340" spans="17:63" ht="29.25" customHeight="1" x14ac:dyDescent="0.2">
      <c r="Q63340" s="92" t="s">
        <v>50</v>
      </c>
      <c r="BF63340" s="101" t="s">
        <v>58</v>
      </c>
      <c r="BK63340" s="98" t="s">
        <v>70</v>
      </c>
    </row>
    <row r="63341" spans="17:63" ht="29.25" customHeight="1" x14ac:dyDescent="0.2">
      <c r="Q63341" s="92" t="s">
        <v>50</v>
      </c>
      <c r="BF63341" s="101" t="s">
        <v>58</v>
      </c>
      <c r="BK63341" s="98" t="s">
        <v>70</v>
      </c>
    </row>
    <row r="63342" spans="17:63" ht="29.25" customHeight="1" x14ac:dyDescent="0.2">
      <c r="Q63342" s="92" t="s">
        <v>50</v>
      </c>
      <c r="BF63342" s="101" t="s">
        <v>58</v>
      </c>
      <c r="BK63342" s="98" t="s">
        <v>70</v>
      </c>
    </row>
    <row r="63343" spans="17:63" ht="29.25" customHeight="1" x14ac:dyDescent="0.2">
      <c r="Q63343" s="92" t="s">
        <v>50</v>
      </c>
      <c r="BF63343" s="101" t="s">
        <v>58</v>
      </c>
      <c r="BK63343" s="98" t="s">
        <v>70</v>
      </c>
    </row>
    <row r="63344" spans="17:63" ht="29.25" customHeight="1" x14ac:dyDescent="0.2">
      <c r="Q63344" s="92" t="s">
        <v>50</v>
      </c>
      <c r="BF63344" s="101" t="s">
        <v>58</v>
      </c>
      <c r="BK63344" s="98" t="s">
        <v>70</v>
      </c>
    </row>
    <row r="63345" spans="17:63" ht="29.25" customHeight="1" x14ac:dyDescent="0.2">
      <c r="Q63345" s="92" t="s">
        <v>50</v>
      </c>
      <c r="BF63345" s="101" t="s">
        <v>58</v>
      </c>
      <c r="BK63345" s="98" t="s">
        <v>70</v>
      </c>
    </row>
    <row r="63346" spans="17:63" ht="29.25" customHeight="1" x14ac:dyDescent="0.2">
      <c r="Q63346" s="92" t="s">
        <v>50</v>
      </c>
      <c r="BF63346" s="101" t="s">
        <v>58</v>
      </c>
      <c r="BK63346" s="98" t="s">
        <v>70</v>
      </c>
    </row>
    <row r="63347" spans="17:63" ht="29.25" customHeight="1" x14ac:dyDescent="0.2">
      <c r="Q63347" s="92" t="s">
        <v>50</v>
      </c>
      <c r="BF63347" s="101" t="s">
        <v>58</v>
      </c>
      <c r="BK63347" s="98" t="s">
        <v>70</v>
      </c>
    </row>
    <row r="63348" spans="17:63" ht="29.25" customHeight="1" x14ac:dyDescent="0.2">
      <c r="Q63348" s="92" t="s">
        <v>50</v>
      </c>
      <c r="BF63348" s="101" t="s">
        <v>58</v>
      </c>
      <c r="BK63348" s="98" t="s">
        <v>70</v>
      </c>
    </row>
    <row r="63349" spans="17:63" ht="29.25" customHeight="1" x14ac:dyDescent="0.2">
      <c r="Q63349" s="92" t="s">
        <v>50</v>
      </c>
      <c r="BF63349" s="101" t="s">
        <v>58</v>
      </c>
      <c r="BK63349" s="98" t="s">
        <v>70</v>
      </c>
    </row>
    <row r="63350" spans="17:63" ht="29.25" customHeight="1" x14ac:dyDescent="0.2">
      <c r="Q63350" s="92" t="s">
        <v>50</v>
      </c>
      <c r="BF63350" s="101" t="s">
        <v>58</v>
      </c>
      <c r="BK63350" s="98" t="s">
        <v>70</v>
      </c>
    </row>
    <row r="63351" spans="17:63" ht="29.25" customHeight="1" x14ac:dyDescent="0.2">
      <c r="Q63351" s="92" t="s">
        <v>50</v>
      </c>
      <c r="BF63351" s="101" t="s">
        <v>58</v>
      </c>
      <c r="BK63351" s="98" t="s">
        <v>70</v>
      </c>
    </row>
    <row r="63352" spans="17:63" ht="29.25" customHeight="1" x14ac:dyDescent="0.2">
      <c r="Q63352" s="92" t="s">
        <v>50</v>
      </c>
      <c r="BF63352" s="101" t="s">
        <v>58</v>
      </c>
      <c r="BK63352" s="98" t="s">
        <v>70</v>
      </c>
    </row>
    <row r="63353" spans="17:63" ht="29.25" customHeight="1" x14ac:dyDescent="0.2">
      <c r="Q63353" s="92" t="s">
        <v>50</v>
      </c>
      <c r="BF63353" s="101" t="s">
        <v>58</v>
      </c>
      <c r="BK63353" s="98" t="s">
        <v>70</v>
      </c>
    </row>
    <row r="63354" spans="17:63" ht="29.25" customHeight="1" x14ac:dyDescent="0.2">
      <c r="Q63354" s="92" t="s">
        <v>50</v>
      </c>
      <c r="BF63354" s="101" t="s">
        <v>58</v>
      </c>
      <c r="BK63354" s="98" t="s">
        <v>70</v>
      </c>
    </row>
    <row r="63355" spans="17:63" ht="29.25" customHeight="1" x14ac:dyDescent="0.2">
      <c r="Q63355" s="92" t="s">
        <v>50</v>
      </c>
      <c r="BF63355" s="101" t="s">
        <v>58</v>
      </c>
      <c r="BK63355" s="98" t="s">
        <v>70</v>
      </c>
    </row>
    <row r="63356" spans="17:63" ht="29.25" customHeight="1" x14ac:dyDescent="0.2">
      <c r="Q63356" s="92" t="s">
        <v>50</v>
      </c>
      <c r="BF63356" s="101" t="s">
        <v>58</v>
      </c>
      <c r="BK63356" s="98" t="s">
        <v>70</v>
      </c>
    </row>
    <row r="63357" spans="17:63" ht="29.25" customHeight="1" x14ac:dyDescent="0.2">
      <c r="Q63357" s="92" t="s">
        <v>50</v>
      </c>
      <c r="BF63357" s="101" t="s">
        <v>58</v>
      </c>
      <c r="BK63357" s="98" t="s">
        <v>70</v>
      </c>
    </row>
    <row r="63358" spans="17:63" ht="29.25" customHeight="1" x14ac:dyDescent="0.2">
      <c r="Q63358" s="92" t="s">
        <v>50</v>
      </c>
      <c r="BF63358" s="101" t="s">
        <v>58</v>
      </c>
      <c r="BK63358" s="98" t="s">
        <v>70</v>
      </c>
    </row>
    <row r="63359" spans="17:63" ht="29.25" customHeight="1" x14ac:dyDescent="0.2">
      <c r="Q63359" s="92" t="s">
        <v>50</v>
      </c>
      <c r="BF63359" s="101" t="s">
        <v>58</v>
      </c>
      <c r="BK63359" s="98" t="s">
        <v>70</v>
      </c>
    </row>
    <row r="63360" spans="17:63" ht="29.25" customHeight="1" x14ac:dyDescent="0.2">
      <c r="Q63360" s="92" t="s">
        <v>50</v>
      </c>
      <c r="BF63360" s="101" t="s">
        <v>58</v>
      </c>
      <c r="BK63360" s="98" t="s">
        <v>70</v>
      </c>
    </row>
    <row r="63361" spans="17:63" ht="29.25" customHeight="1" x14ac:dyDescent="0.2">
      <c r="Q63361" s="92" t="s">
        <v>50</v>
      </c>
      <c r="BF63361" s="101" t="s">
        <v>58</v>
      </c>
      <c r="BK63361" s="98" t="s">
        <v>70</v>
      </c>
    </row>
    <row r="63362" spans="17:63" ht="29.25" customHeight="1" x14ac:dyDescent="0.2">
      <c r="Q63362" s="92" t="s">
        <v>50</v>
      </c>
      <c r="BF63362" s="101" t="s">
        <v>58</v>
      </c>
      <c r="BK63362" s="98" t="s">
        <v>70</v>
      </c>
    </row>
    <row r="63363" spans="17:63" ht="29.25" customHeight="1" x14ac:dyDescent="0.2">
      <c r="Q63363" s="92" t="s">
        <v>50</v>
      </c>
      <c r="BF63363" s="101" t="s">
        <v>58</v>
      </c>
      <c r="BK63363" s="98" t="s">
        <v>70</v>
      </c>
    </row>
    <row r="63364" spans="17:63" ht="29.25" customHeight="1" x14ac:dyDescent="0.2">
      <c r="Q63364" s="92" t="s">
        <v>50</v>
      </c>
      <c r="BF63364" s="101" t="s">
        <v>58</v>
      </c>
      <c r="BK63364" s="98" t="s">
        <v>70</v>
      </c>
    </row>
    <row r="63365" spans="17:63" ht="29.25" customHeight="1" x14ac:dyDescent="0.2">
      <c r="Q63365" s="92" t="s">
        <v>50</v>
      </c>
      <c r="BF63365" s="101" t="s">
        <v>58</v>
      </c>
      <c r="BK63365" s="98" t="s">
        <v>70</v>
      </c>
    </row>
    <row r="63366" spans="17:63" ht="29.25" customHeight="1" x14ac:dyDescent="0.2">
      <c r="Q63366" s="92" t="s">
        <v>50</v>
      </c>
      <c r="BF63366" s="101" t="s">
        <v>58</v>
      </c>
      <c r="BK63366" s="98" t="s">
        <v>70</v>
      </c>
    </row>
    <row r="63367" spans="17:63" ht="29.25" customHeight="1" x14ac:dyDescent="0.2">
      <c r="Q63367" s="92" t="s">
        <v>50</v>
      </c>
      <c r="BF63367" s="101" t="s">
        <v>58</v>
      </c>
      <c r="BK63367" s="98" t="s">
        <v>70</v>
      </c>
    </row>
    <row r="63368" spans="17:63" ht="29.25" customHeight="1" x14ac:dyDescent="0.2">
      <c r="Q63368" s="92" t="s">
        <v>50</v>
      </c>
      <c r="BF63368" s="101" t="s">
        <v>58</v>
      </c>
      <c r="BK63368" s="98" t="s">
        <v>70</v>
      </c>
    </row>
    <row r="63369" spans="17:63" ht="29.25" customHeight="1" x14ac:dyDescent="0.2">
      <c r="Q63369" s="92" t="s">
        <v>50</v>
      </c>
      <c r="BF63369" s="101" t="s">
        <v>58</v>
      </c>
      <c r="BK63369" s="98" t="s">
        <v>70</v>
      </c>
    </row>
    <row r="63370" spans="17:63" ht="29.25" customHeight="1" x14ac:dyDescent="0.2">
      <c r="Q63370" s="92" t="s">
        <v>50</v>
      </c>
      <c r="BF63370" s="101" t="s">
        <v>58</v>
      </c>
      <c r="BK63370" s="98" t="s">
        <v>70</v>
      </c>
    </row>
    <row r="63371" spans="17:63" ht="29.25" customHeight="1" x14ac:dyDescent="0.2">
      <c r="Q63371" s="92" t="s">
        <v>50</v>
      </c>
      <c r="BF63371" s="101" t="s">
        <v>58</v>
      </c>
      <c r="BK63371" s="98" t="s">
        <v>70</v>
      </c>
    </row>
    <row r="63372" spans="17:63" ht="29.25" customHeight="1" x14ac:dyDescent="0.2">
      <c r="Q63372" s="92" t="s">
        <v>50</v>
      </c>
      <c r="BF63372" s="101" t="s">
        <v>58</v>
      </c>
      <c r="BK63372" s="98" t="s">
        <v>70</v>
      </c>
    </row>
    <row r="63373" spans="17:63" ht="29.25" customHeight="1" x14ac:dyDescent="0.2">
      <c r="Q63373" s="92" t="s">
        <v>50</v>
      </c>
      <c r="BF63373" s="101" t="s">
        <v>58</v>
      </c>
      <c r="BK63373" s="98" t="s">
        <v>70</v>
      </c>
    </row>
    <row r="63374" spans="17:63" ht="29.25" customHeight="1" x14ac:dyDescent="0.2">
      <c r="Q63374" s="92" t="s">
        <v>50</v>
      </c>
      <c r="BF63374" s="101" t="s">
        <v>58</v>
      </c>
      <c r="BK63374" s="98" t="s">
        <v>70</v>
      </c>
    </row>
    <row r="63375" spans="17:63" ht="29.25" customHeight="1" x14ac:dyDescent="0.2">
      <c r="Q63375" s="92" t="s">
        <v>50</v>
      </c>
      <c r="BF63375" s="101" t="s">
        <v>58</v>
      </c>
      <c r="BK63375" s="98" t="s">
        <v>70</v>
      </c>
    </row>
    <row r="63376" spans="17:63" ht="29.25" customHeight="1" x14ac:dyDescent="0.2">
      <c r="Q63376" s="92" t="s">
        <v>50</v>
      </c>
      <c r="BF63376" s="101" t="s">
        <v>58</v>
      </c>
      <c r="BK63376" s="98" t="s">
        <v>70</v>
      </c>
    </row>
    <row r="63377" spans="17:63" ht="29.25" customHeight="1" x14ac:dyDescent="0.2">
      <c r="Q63377" s="92" t="s">
        <v>50</v>
      </c>
      <c r="BF63377" s="101" t="s">
        <v>58</v>
      </c>
      <c r="BK63377" s="98" t="s">
        <v>70</v>
      </c>
    </row>
    <row r="63378" spans="17:63" ht="29.25" customHeight="1" x14ac:dyDescent="0.2">
      <c r="Q63378" s="92" t="s">
        <v>50</v>
      </c>
      <c r="BF63378" s="101" t="s">
        <v>58</v>
      </c>
      <c r="BK63378" s="98" t="s">
        <v>70</v>
      </c>
    </row>
    <row r="63379" spans="17:63" ht="29.25" customHeight="1" x14ac:dyDescent="0.2">
      <c r="Q63379" s="92" t="s">
        <v>50</v>
      </c>
      <c r="BF63379" s="101" t="s">
        <v>58</v>
      </c>
      <c r="BK63379" s="98" t="s">
        <v>70</v>
      </c>
    </row>
    <row r="63380" spans="17:63" ht="29.25" customHeight="1" x14ac:dyDescent="0.2">
      <c r="Q63380" s="92" t="s">
        <v>50</v>
      </c>
      <c r="BF63380" s="101" t="s">
        <v>58</v>
      </c>
      <c r="BK63380" s="98" t="s">
        <v>70</v>
      </c>
    </row>
    <row r="63381" spans="17:63" ht="29.25" customHeight="1" x14ac:dyDescent="0.2">
      <c r="Q63381" s="92" t="s">
        <v>50</v>
      </c>
      <c r="BF63381" s="101" t="s">
        <v>58</v>
      </c>
      <c r="BK63381" s="98" t="s">
        <v>70</v>
      </c>
    </row>
    <row r="63382" spans="17:63" ht="29.25" customHeight="1" x14ac:dyDescent="0.2">
      <c r="Q63382" s="92" t="s">
        <v>50</v>
      </c>
      <c r="BF63382" s="101" t="s">
        <v>58</v>
      </c>
      <c r="BK63382" s="98" t="s">
        <v>70</v>
      </c>
    </row>
    <row r="63383" spans="17:63" ht="29.25" customHeight="1" x14ac:dyDescent="0.2">
      <c r="Q63383" s="92" t="s">
        <v>50</v>
      </c>
      <c r="BF63383" s="101" t="s">
        <v>58</v>
      </c>
      <c r="BK63383" s="98" t="s">
        <v>70</v>
      </c>
    </row>
    <row r="63384" spans="17:63" ht="29.25" customHeight="1" x14ac:dyDescent="0.2">
      <c r="Q63384" s="92" t="s">
        <v>50</v>
      </c>
      <c r="BF63384" s="101" t="s">
        <v>58</v>
      </c>
      <c r="BK63384" s="98" t="s">
        <v>70</v>
      </c>
    </row>
    <row r="63385" spans="17:63" ht="29.25" customHeight="1" x14ac:dyDescent="0.2">
      <c r="Q63385" s="92" t="s">
        <v>50</v>
      </c>
      <c r="BF63385" s="101" t="s">
        <v>58</v>
      </c>
      <c r="BK63385" s="98" t="s">
        <v>70</v>
      </c>
    </row>
    <row r="63386" spans="17:63" ht="29.25" customHeight="1" x14ac:dyDescent="0.2">
      <c r="Q63386" s="92" t="s">
        <v>50</v>
      </c>
      <c r="BF63386" s="101" t="s">
        <v>58</v>
      </c>
      <c r="BK63386" s="98" t="s">
        <v>70</v>
      </c>
    </row>
    <row r="63387" spans="17:63" ht="29.25" customHeight="1" x14ac:dyDescent="0.2">
      <c r="Q63387" s="92" t="s">
        <v>50</v>
      </c>
      <c r="BF63387" s="101" t="s">
        <v>58</v>
      </c>
      <c r="BK63387" s="98" t="s">
        <v>70</v>
      </c>
    </row>
    <row r="63388" spans="17:63" ht="29.25" customHeight="1" x14ac:dyDescent="0.2">
      <c r="Q63388" s="92" t="s">
        <v>50</v>
      </c>
      <c r="BF63388" s="101" t="s">
        <v>58</v>
      </c>
      <c r="BK63388" s="98" t="s">
        <v>70</v>
      </c>
    </row>
    <row r="63389" spans="17:63" ht="29.25" customHeight="1" x14ac:dyDescent="0.2">
      <c r="Q63389" s="92" t="s">
        <v>50</v>
      </c>
      <c r="BF63389" s="101" t="s">
        <v>58</v>
      </c>
      <c r="BK63389" s="98" t="s">
        <v>70</v>
      </c>
    </row>
    <row r="63390" spans="17:63" ht="29.25" customHeight="1" x14ac:dyDescent="0.2">
      <c r="Q63390" s="92" t="s">
        <v>50</v>
      </c>
      <c r="BF63390" s="101" t="s">
        <v>58</v>
      </c>
      <c r="BK63390" s="98" t="s">
        <v>70</v>
      </c>
    </row>
    <row r="63391" spans="17:63" ht="29.25" customHeight="1" x14ac:dyDescent="0.2">
      <c r="Q63391" s="92" t="s">
        <v>50</v>
      </c>
      <c r="BF63391" s="101" t="s">
        <v>58</v>
      </c>
      <c r="BK63391" s="98" t="s">
        <v>70</v>
      </c>
    </row>
    <row r="63392" spans="17:63" ht="29.25" customHeight="1" x14ac:dyDescent="0.2">
      <c r="Q63392" s="92" t="s">
        <v>50</v>
      </c>
      <c r="BF63392" s="101" t="s">
        <v>58</v>
      </c>
      <c r="BK63392" s="98" t="s">
        <v>70</v>
      </c>
    </row>
    <row r="63393" spans="17:63" ht="29.25" customHeight="1" x14ac:dyDescent="0.2">
      <c r="Q63393" s="92" t="s">
        <v>50</v>
      </c>
      <c r="BF63393" s="101" t="s">
        <v>58</v>
      </c>
      <c r="BK63393" s="98" t="s">
        <v>70</v>
      </c>
    </row>
    <row r="63394" spans="17:63" ht="29.25" customHeight="1" x14ac:dyDescent="0.2">
      <c r="Q63394" s="92" t="s">
        <v>50</v>
      </c>
      <c r="BF63394" s="101" t="s">
        <v>58</v>
      </c>
      <c r="BK63394" s="98" t="s">
        <v>70</v>
      </c>
    </row>
    <row r="63395" spans="17:63" ht="29.25" customHeight="1" x14ac:dyDescent="0.2">
      <c r="Q63395" s="92" t="s">
        <v>50</v>
      </c>
      <c r="BF63395" s="101" t="s">
        <v>58</v>
      </c>
      <c r="BK63395" s="98" t="s">
        <v>70</v>
      </c>
    </row>
    <row r="63396" spans="17:63" ht="29.25" customHeight="1" x14ac:dyDescent="0.2">
      <c r="Q63396" s="92" t="s">
        <v>50</v>
      </c>
      <c r="BF63396" s="101" t="s">
        <v>58</v>
      </c>
      <c r="BK63396" s="98" t="s">
        <v>70</v>
      </c>
    </row>
    <row r="63397" spans="17:63" ht="29.25" customHeight="1" x14ac:dyDescent="0.2">
      <c r="Q63397" s="92" t="s">
        <v>50</v>
      </c>
      <c r="BF63397" s="101" t="s">
        <v>58</v>
      </c>
      <c r="BK63397" s="98" t="s">
        <v>70</v>
      </c>
    </row>
    <row r="63398" spans="17:63" ht="29.25" customHeight="1" x14ac:dyDescent="0.2">
      <c r="Q63398" s="92" t="s">
        <v>50</v>
      </c>
      <c r="BF63398" s="101" t="s">
        <v>58</v>
      </c>
      <c r="BK63398" s="98" t="s">
        <v>70</v>
      </c>
    </row>
    <row r="63399" spans="17:63" ht="29.25" customHeight="1" x14ac:dyDescent="0.2">
      <c r="Q63399" s="92" t="s">
        <v>50</v>
      </c>
      <c r="BF63399" s="101" t="s">
        <v>58</v>
      </c>
      <c r="BK63399" s="98" t="s">
        <v>70</v>
      </c>
    </row>
    <row r="63400" spans="17:63" ht="29.25" customHeight="1" x14ac:dyDescent="0.2">
      <c r="Q63400" s="92" t="s">
        <v>50</v>
      </c>
      <c r="BF63400" s="101" t="s">
        <v>58</v>
      </c>
      <c r="BK63400" s="98" t="s">
        <v>70</v>
      </c>
    </row>
    <row r="63401" spans="17:63" ht="29.25" customHeight="1" x14ac:dyDescent="0.2">
      <c r="Q63401" s="92" t="s">
        <v>50</v>
      </c>
      <c r="BF63401" s="101" t="s">
        <v>58</v>
      </c>
      <c r="BK63401" s="98" t="s">
        <v>70</v>
      </c>
    </row>
    <row r="63402" spans="17:63" ht="29.25" customHeight="1" x14ac:dyDescent="0.2">
      <c r="Q63402" s="92" t="s">
        <v>50</v>
      </c>
      <c r="BF63402" s="101" t="s">
        <v>58</v>
      </c>
      <c r="BK63402" s="98" t="s">
        <v>70</v>
      </c>
    </row>
    <row r="63403" spans="17:63" ht="29.25" customHeight="1" x14ac:dyDescent="0.2">
      <c r="Q63403" s="92" t="s">
        <v>50</v>
      </c>
      <c r="BF63403" s="101" t="s">
        <v>58</v>
      </c>
      <c r="BK63403" s="98" t="s">
        <v>70</v>
      </c>
    </row>
    <row r="63404" spans="17:63" ht="29.25" customHeight="1" x14ac:dyDescent="0.2">
      <c r="Q63404" s="92" t="s">
        <v>50</v>
      </c>
      <c r="BF63404" s="101" t="s">
        <v>58</v>
      </c>
      <c r="BK63404" s="98" t="s">
        <v>70</v>
      </c>
    </row>
    <row r="63405" spans="17:63" ht="29.25" customHeight="1" x14ac:dyDescent="0.2">
      <c r="Q63405" s="92" t="s">
        <v>50</v>
      </c>
      <c r="BF63405" s="101" t="s">
        <v>58</v>
      </c>
      <c r="BK63405" s="98" t="s">
        <v>70</v>
      </c>
    </row>
    <row r="63406" spans="17:63" ht="29.25" customHeight="1" x14ac:dyDescent="0.2">
      <c r="Q63406" s="92" t="s">
        <v>50</v>
      </c>
      <c r="BF63406" s="101" t="s">
        <v>58</v>
      </c>
      <c r="BK63406" s="98" t="s">
        <v>70</v>
      </c>
    </row>
    <row r="63407" spans="17:63" ht="29.25" customHeight="1" x14ac:dyDescent="0.2">
      <c r="Q63407" s="92" t="s">
        <v>50</v>
      </c>
      <c r="BF63407" s="101" t="s">
        <v>58</v>
      </c>
      <c r="BK63407" s="98" t="s">
        <v>70</v>
      </c>
    </row>
    <row r="63408" spans="17:63" ht="29.25" customHeight="1" x14ac:dyDescent="0.2">
      <c r="Q63408" s="92" t="s">
        <v>50</v>
      </c>
      <c r="BF63408" s="101" t="s">
        <v>58</v>
      </c>
      <c r="BK63408" s="98" t="s">
        <v>70</v>
      </c>
    </row>
    <row r="63409" spans="17:63" ht="29.25" customHeight="1" x14ac:dyDescent="0.2">
      <c r="Q63409" s="92" t="s">
        <v>50</v>
      </c>
      <c r="BF63409" s="101" t="s">
        <v>58</v>
      </c>
      <c r="BK63409" s="98" t="s">
        <v>70</v>
      </c>
    </row>
    <row r="63410" spans="17:63" ht="29.25" customHeight="1" x14ac:dyDescent="0.2">
      <c r="Q63410" s="92" t="s">
        <v>50</v>
      </c>
      <c r="BF63410" s="101" t="s">
        <v>58</v>
      </c>
      <c r="BK63410" s="98" t="s">
        <v>70</v>
      </c>
    </row>
    <row r="63411" spans="17:63" ht="29.25" customHeight="1" x14ac:dyDescent="0.2">
      <c r="Q63411" s="92" t="s">
        <v>50</v>
      </c>
      <c r="BF63411" s="101" t="s">
        <v>58</v>
      </c>
      <c r="BK63411" s="98" t="s">
        <v>70</v>
      </c>
    </row>
    <row r="63412" spans="17:63" ht="29.25" customHeight="1" x14ac:dyDescent="0.2">
      <c r="Q63412" s="92" t="s">
        <v>50</v>
      </c>
      <c r="BF63412" s="101" t="s">
        <v>58</v>
      </c>
      <c r="BK63412" s="98" t="s">
        <v>70</v>
      </c>
    </row>
    <row r="63413" spans="17:63" ht="29.25" customHeight="1" x14ac:dyDescent="0.2">
      <c r="Q63413" s="92" t="s">
        <v>50</v>
      </c>
      <c r="BF63413" s="101" t="s">
        <v>58</v>
      </c>
      <c r="BK63413" s="98" t="s">
        <v>70</v>
      </c>
    </row>
    <row r="63414" spans="17:63" ht="29.25" customHeight="1" x14ac:dyDescent="0.2">
      <c r="Q63414" s="92" t="s">
        <v>50</v>
      </c>
      <c r="BF63414" s="101" t="s">
        <v>58</v>
      </c>
      <c r="BK63414" s="98" t="s">
        <v>70</v>
      </c>
    </row>
    <row r="63415" spans="17:63" ht="29.25" customHeight="1" x14ac:dyDescent="0.2">
      <c r="Q63415" s="92" t="s">
        <v>50</v>
      </c>
      <c r="BF63415" s="101" t="s">
        <v>58</v>
      </c>
      <c r="BK63415" s="98" t="s">
        <v>70</v>
      </c>
    </row>
    <row r="63416" spans="17:63" ht="29.25" customHeight="1" x14ac:dyDescent="0.2">
      <c r="Q63416" s="92" t="s">
        <v>50</v>
      </c>
      <c r="BF63416" s="101" t="s">
        <v>58</v>
      </c>
      <c r="BK63416" s="98" t="s">
        <v>70</v>
      </c>
    </row>
    <row r="63417" spans="17:63" ht="29.25" customHeight="1" x14ac:dyDescent="0.2">
      <c r="Q63417" s="92" t="s">
        <v>50</v>
      </c>
      <c r="BF63417" s="101" t="s">
        <v>58</v>
      </c>
      <c r="BK63417" s="98" t="s">
        <v>70</v>
      </c>
    </row>
    <row r="63418" spans="17:63" ht="29.25" customHeight="1" x14ac:dyDescent="0.2">
      <c r="Q63418" s="92" t="s">
        <v>50</v>
      </c>
      <c r="BF63418" s="101" t="s">
        <v>58</v>
      </c>
      <c r="BK63418" s="98" t="s">
        <v>70</v>
      </c>
    </row>
    <row r="63419" spans="17:63" ht="29.25" customHeight="1" x14ac:dyDescent="0.2">
      <c r="Q63419" s="92" t="s">
        <v>50</v>
      </c>
      <c r="BF63419" s="101" t="s">
        <v>58</v>
      </c>
      <c r="BK63419" s="98" t="s">
        <v>70</v>
      </c>
    </row>
    <row r="63420" spans="17:63" ht="29.25" customHeight="1" x14ac:dyDescent="0.2">
      <c r="Q63420" s="92" t="s">
        <v>50</v>
      </c>
      <c r="BF63420" s="101" t="s">
        <v>58</v>
      </c>
      <c r="BK63420" s="98" t="s">
        <v>70</v>
      </c>
    </row>
    <row r="63421" spans="17:63" ht="29.25" customHeight="1" x14ac:dyDescent="0.2">
      <c r="Q63421" s="92" t="s">
        <v>50</v>
      </c>
      <c r="BF63421" s="101" t="s">
        <v>58</v>
      </c>
      <c r="BK63421" s="98" t="s">
        <v>70</v>
      </c>
    </row>
    <row r="63422" spans="17:63" ht="29.25" customHeight="1" x14ac:dyDescent="0.2">
      <c r="Q63422" s="92" t="s">
        <v>50</v>
      </c>
      <c r="BF63422" s="101" t="s">
        <v>58</v>
      </c>
      <c r="BK63422" s="98" t="s">
        <v>70</v>
      </c>
    </row>
    <row r="63423" spans="17:63" ht="29.25" customHeight="1" x14ac:dyDescent="0.2">
      <c r="Q63423" s="92" t="s">
        <v>50</v>
      </c>
      <c r="BF63423" s="101" t="s">
        <v>58</v>
      </c>
      <c r="BK63423" s="98" t="s">
        <v>70</v>
      </c>
    </row>
    <row r="63424" spans="17:63" ht="29.25" customHeight="1" x14ac:dyDescent="0.2">
      <c r="Q63424" s="92" t="s">
        <v>50</v>
      </c>
      <c r="BF63424" s="101" t="s">
        <v>58</v>
      </c>
      <c r="BK63424" s="98" t="s">
        <v>70</v>
      </c>
    </row>
    <row r="63425" spans="17:63" ht="29.25" customHeight="1" x14ac:dyDescent="0.2">
      <c r="Q63425" s="92" t="s">
        <v>50</v>
      </c>
      <c r="BF63425" s="101" t="s">
        <v>58</v>
      </c>
      <c r="BK63425" s="98" t="s">
        <v>70</v>
      </c>
    </row>
    <row r="63426" spans="17:63" ht="29.25" customHeight="1" x14ac:dyDescent="0.2">
      <c r="Q63426" s="92" t="s">
        <v>50</v>
      </c>
      <c r="BF63426" s="101" t="s">
        <v>58</v>
      </c>
      <c r="BK63426" s="98" t="s">
        <v>70</v>
      </c>
    </row>
    <row r="63427" spans="17:63" ht="29.25" customHeight="1" x14ac:dyDescent="0.2">
      <c r="Q63427" s="92" t="s">
        <v>50</v>
      </c>
      <c r="BF63427" s="101" t="s">
        <v>58</v>
      </c>
      <c r="BK63427" s="98" t="s">
        <v>70</v>
      </c>
    </row>
    <row r="63428" spans="17:63" ht="29.25" customHeight="1" x14ac:dyDescent="0.2">
      <c r="Q63428" s="92" t="s">
        <v>50</v>
      </c>
      <c r="BF63428" s="101" t="s">
        <v>58</v>
      </c>
      <c r="BK63428" s="98" t="s">
        <v>70</v>
      </c>
    </row>
    <row r="63429" spans="17:63" ht="29.25" customHeight="1" x14ac:dyDescent="0.2">
      <c r="Q63429" s="92" t="s">
        <v>50</v>
      </c>
      <c r="BF63429" s="101" t="s">
        <v>58</v>
      </c>
      <c r="BK63429" s="98" t="s">
        <v>70</v>
      </c>
    </row>
    <row r="63430" spans="17:63" ht="29.25" customHeight="1" x14ac:dyDescent="0.2">
      <c r="Q63430" s="92" t="s">
        <v>50</v>
      </c>
      <c r="BF63430" s="101" t="s">
        <v>58</v>
      </c>
      <c r="BK63430" s="98" t="s">
        <v>70</v>
      </c>
    </row>
    <row r="63431" spans="17:63" ht="29.25" customHeight="1" x14ac:dyDescent="0.2">
      <c r="Q63431" s="92" t="s">
        <v>50</v>
      </c>
      <c r="BF63431" s="101" t="s">
        <v>58</v>
      </c>
      <c r="BK63431" s="98" t="s">
        <v>70</v>
      </c>
    </row>
    <row r="63432" spans="17:63" ht="29.25" customHeight="1" x14ac:dyDescent="0.2">
      <c r="Q63432" s="92" t="s">
        <v>50</v>
      </c>
      <c r="BF63432" s="101" t="s">
        <v>58</v>
      </c>
      <c r="BK63432" s="98" t="s">
        <v>70</v>
      </c>
    </row>
    <row r="63433" spans="17:63" ht="29.25" customHeight="1" x14ac:dyDescent="0.2">
      <c r="Q63433" s="92" t="s">
        <v>50</v>
      </c>
      <c r="BF63433" s="101" t="s">
        <v>58</v>
      </c>
      <c r="BK63433" s="98" t="s">
        <v>70</v>
      </c>
    </row>
    <row r="63434" spans="17:63" ht="29.25" customHeight="1" x14ac:dyDescent="0.2">
      <c r="Q63434" s="92" t="s">
        <v>50</v>
      </c>
      <c r="BF63434" s="101" t="s">
        <v>58</v>
      </c>
      <c r="BK63434" s="98" t="s">
        <v>70</v>
      </c>
    </row>
    <row r="63435" spans="17:63" ht="29.25" customHeight="1" x14ac:dyDescent="0.2">
      <c r="Q63435" s="92" t="s">
        <v>50</v>
      </c>
      <c r="BF63435" s="101" t="s">
        <v>58</v>
      </c>
      <c r="BK63435" s="98" t="s">
        <v>70</v>
      </c>
    </row>
    <row r="63436" spans="17:63" ht="29.25" customHeight="1" x14ac:dyDescent="0.2">
      <c r="Q63436" s="92" t="s">
        <v>50</v>
      </c>
      <c r="BF63436" s="101" t="s">
        <v>58</v>
      </c>
      <c r="BK63436" s="98" t="s">
        <v>70</v>
      </c>
    </row>
    <row r="63437" spans="17:63" ht="29.25" customHeight="1" x14ac:dyDescent="0.2">
      <c r="Q63437" s="92" t="s">
        <v>50</v>
      </c>
      <c r="BF63437" s="101" t="s">
        <v>58</v>
      </c>
      <c r="BK63437" s="98" t="s">
        <v>70</v>
      </c>
    </row>
    <row r="63438" spans="17:63" ht="29.25" customHeight="1" x14ac:dyDescent="0.2">
      <c r="Q63438" s="92" t="s">
        <v>50</v>
      </c>
      <c r="BF63438" s="101" t="s">
        <v>58</v>
      </c>
      <c r="BK63438" s="98" t="s">
        <v>70</v>
      </c>
    </row>
    <row r="63439" spans="17:63" ht="29.25" customHeight="1" x14ac:dyDescent="0.2">
      <c r="Q63439" s="92" t="s">
        <v>50</v>
      </c>
      <c r="BF63439" s="101" t="s">
        <v>58</v>
      </c>
      <c r="BK63439" s="98" t="s">
        <v>70</v>
      </c>
    </row>
    <row r="63440" spans="17:63" ht="29.25" customHeight="1" x14ac:dyDescent="0.2">
      <c r="Q63440" s="92" t="s">
        <v>50</v>
      </c>
      <c r="BF63440" s="101" t="s">
        <v>58</v>
      </c>
      <c r="BK63440" s="98" t="s">
        <v>70</v>
      </c>
    </row>
    <row r="63441" spans="17:63" ht="29.25" customHeight="1" x14ac:dyDescent="0.2">
      <c r="Q63441" s="92" t="s">
        <v>50</v>
      </c>
      <c r="BF63441" s="101" t="s">
        <v>58</v>
      </c>
      <c r="BK63441" s="98" t="s">
        <v>70</v>
      </c>
    </row>
    <row r="63442" spans="17:63" ht="29.25" customHeight="1" x14ac:dyDescent="0.2">
      <c r="Q63442" s="92" t="s">
        <v>50</v>
      </c>
      <c r="BF63442" s="101" t="s">
        <v>58</v>
      </c>
      <c r="BK63442" s="98" t="s">
        <v>70</v>
      </c>
    </row>
    <row r="63443" spans="17:63" ht="29.25" customHeight="1" x14ac:dyDescent="0.2">
      <c r="Q63443" s="92" t="s">
        <v>50</v>
      </c>
      <c r="BF63443" s="101" t="s">
        <v>58</v>
      </c>
      <c r="BK63443" s="98" t="s">
        <v>70</v>
      </c>
    </row>
    <row r="63444" spans="17:63" ht="29.25" customHeight="1" x14ac:dyDescent="0.2">
      <c r="Q63444" s="92" t="s">
        <v>50</v>
      </c>
      <c r="BF63444" s="101" t="s">
        <v>58</v>
      </c>
      <c r="BK63444" s="98" t="s">
        <v>70</v>
      </c>
    </row>
    <row r="63445" spans="17:63" ht="29.25" customHeight="1" x14ac:dyDescent="0.2">
      <c r="Q63445" s="92" t="s">
        <v>50</v>
      </c>
      <c r="BF63445" s="101" t="s">
        <v>58</v>
      </c>
      <c r="BK63445" s="98" t="s">
        <v>70</v>
      </c>
    </row>
    <row r="63446" spans="17:63" ht="29.25" customHeight="1" x14ac:dyDescent="0.2">
      <c r="Q63446" s="92" t="s">
        <v>50</v>
      </c>
      <c r="BF63446" s="101" t="s">
        <v>58</v>
      </c>
      <c r="BK63446" s="98" t="s">
        <v>70</v>
      </c>
    </row>
    <row r="63447" spans="17:63" ht="29.25" customHeight="1" x14ac:dyDescent="0.2">
      <c r="Q63447" s="92" t="s">
        <v>50</v>
      </c>
      <c r="BF63447" s="101" t="s">
        <v>58</v>
      </c>
      <c r="BK63447" s="98" t="s">
        <v>70</v>
      </c>
    </row>
    <row r="63448" spans="17:63" ht="29.25" customHeight="1" x14ac:dyDescent="0.2">
      <c r="Q63448" s="92" t="s">
        <v>50</v>
      </c>
      <c r="BF63448" s="101" t="s">
        <v>58</v>
      </c>
      <c r="BK63448" s="98" t="s">
        <v>70</v>
      </c>
    </row>
    <row r="63449" spans="17:63" ht="29.25" customHeight="1" x14ac:dyDescent="0.2">
      <c r="Q63449" s="92" t="s">
        <v>50</v>
      </c>
      <c r="BF63449" s="101" t="s">
        <v>58</v>
      </c>
      <c r="BK63449" s="98" t="s">
        <v>70</v>
      </c>
    </row>
    <row r="63450" spans="17:63" ht="29.25" customHeight="1" x14ac:dyDescent="0.2">
      <c r="Q63450" s="92" t="s">
        <v>50</v>
      </c>
      <c r="BF63450" s="101" t="s">
        <v>58</v>
      </c>
      <c r="BK63450" s="98" t="s">
        <v>70</v>
      </c>
    </row>
    <row r="63451" spans="17:63" ht="29.25" customHeight="1" x14ac:dyDescent="0.2">
      <c r="Q63451" s="92" t="s">
        <v>50</v>
      </c>
      <c r="BF63451" s="101" t="s">
        <v>58</v>
      </c>
      <c r="BK63451" s="98" t="s">
        <v>70</v>
      </c>
    </row>
    <row r="63452" spans="17:63" ht="29.25" customHeight="1" x14ac:dyDescent="0.2">
      <c r="Q63452" s="92" t="s">
        <v>50</v>
      </c>
      <c r="BF63452" s="101" t="s">
        <v>58</v>
      </c>
      <c r="BK63452" s="98" t="s">
        <v>70</v>
      </c>
    </row>
    <row r="63453" spans="17:63" ht="29.25" customHeight="1" x14ac:dyDescent="0.2">
      <c r="Q63453" s="92" t="s">
        <v>50</v>
      </c>
      <c r="BF63453" s="101" t="s">
        <v>58</v>
      </c>
      <c r="BK63453" s="98" t="s">
        <v>70</v>
      </c>
    </row>
    <row r="63454" spans="17:63" ht="29.25" customHeight="1" x14ac:dyDescent="0.2">
      <c r="Q63454" s="92" t="s">
        <v>50</v>
      </c>
      <c r="BF63454" s="101" t="s">
        <v>58</v>
      </c>
      <c r="BK63454" s="98" t="s">
        <v>70</v>
      </c>
    </row>
    <row r="63455" spans="17:63" ht="29.25" customHeight="1" x14ac:dyDescent="0.2">
      <c r="Q63455" s="92" t="s">
        <v>50</v>
      </c>
      <c r="BF63455" s="101" t="s">
        <v>58</v>
      </c>
      <c r="BK63455" s="98" t="s">
        <v>70</v>
      </c>
    </row>
    <row r="63456" spans="17:63" ht="29.25" customHeight="1" x14ac:dyDescent="0.2">
      <c r="Q63456" s="92" t="s">
        <v>50</v>
      </c>
      <c r="BF63456" s="101" t="s">
        <v>58</v>
      </c>
      <c r="BK63456" s="98" t="s">
        <v>70</v>
      </c>
    </row>
    <row r="63457" spans="17:63" ht="29.25" customHeight="1" x14ac:dyDescent="0.2">
      <c r="Q63457" s="92" t="s">
        <v>50</v>
      </c>
      <c r="BF63457" s="101" t="s">
        <v>58</v>
      </c>
      <c r="BK63457" s="98" t="s">
        <v>70</v>
      </c>
    </row>
    <row r="63458" spans="17:63" ht="29.25" customHeight="1" x14ac:dyDescent="0.2">
      <c r="Q63458" s="92" t="s">
        <v>50</v>
      </c>
      <c r="BF63458" s="101" t="s">
        <v>58</v>
      </c>
      <c r="BK63458" s="98" t="s">
        <v>70</v>
      </c>
    </row>
    <row r="63459" spans="17:63" ht="29.25" customHeight="1" x14ac:dyDescent="0.2">
      <c r="Q63459" s="92" t="s">
        <v>50</v>
      </c>
      <c r="BF63459" s="101" t="s">
        <v>58</v>
      </c>
      <c r="BK63459" s="98" t="s">
        <v>70</v>
      </c>
    </row>
    <row r="63460" spans="17:63" ht="29.25" customHeight="1" x14ac:dyDescent="0.2">
      <c r="Q63460" s="92" t="s">
        <v>50</v>
      </c>
      <c r="BF63460" s="101" t="s">
        <v>58</v>
      </c>
      <c r="BK63460" s="98" t="s">
        <v>70</v>
      </c>
    </row>
    <row r="63461" spans="17:63" ht="29.25" customHeight="1" x14ac:dyDescent="0.2">
      <c r="Q63461" s="92" t="s">
        <v>50</v>
      </c>
      <c r="BF63461" s="101" t="s">
        <v>58</v>
      </c>
      <c r="BK63461" s="98" t="s">
        <v>70</v>
      </c>
    </row>
    <row r="63462" spans="17:63" ht="29.25" customHeight="1" x14ac:dyDescent="0.2">
      <c r="Q63462" s="92" t="s">
        <v>50</v>
      </c>
      <c r="BF63462" s="101" t="s">
        <v>58</v>
      </c>
      <c r="BK63462" s="98" t="s">
        <v>70</v>
      </c>
    </row>
    <row r="63463" spans="17:63" ht="29.25" customHeight="1" x14ac:dyDescent="0.2">
      <c r="Q63463" s="92" t="s">
        <v>50</v>
      </c>
      <c r="BF63463" s="101" t="s">
        <v>58</v>
      </c>
      <c r="BK63463" s="98" t="s">
        <v>70</v>
      </c>
    </row>
    <row r="63464" spans="17:63" ht="29.25" customHeight="1" x14ac:dyDescent="0.2">
      <c r="Q63464" s="92" t="s">
        <v>50</v>
      </c>
      <c r="BF63464" s="101" t="s">
        <v>58</v>
      </c>
      <c r="BK63464" s="98" t="s">
        <v>70</v>
      </c>
    </row>
    <row r="63465" spans="17:63" ht="29.25" customHeight="1" x14ac:dyDescent="0.2">
      <c r="Q63465" s="92" t="s">
        <v>50</v>
      </c>
      <c r="BF63465" s="101" t="s">
        <v>58</v>
      </c>
      <c r="BK63465" s="98" t="s">
        <v>70</v>
      </c>
    </row>
    <row r="63466" spans="17:63" ht="29.25" customHeight="1" x14ac:dyDescent="0.2">
      <c r="Q63466" s="92" t="s">
        <v>50</v>
      </c>
      <c r="BF63466" s="101" t="s">
        <v>58</v>
      </c>
      <c r="BK63466" s="98" t="s">
        <v>70</v>
      </c>
    </row>
    <row r="63467" spans="17:63" ht="29.25" customHeight="1" x14ac:dyDescent="0.2">
      <c r="Q63467" s="92" t="s">
        <v>50</v>
      </c>
      <c r="BF63467" s="101" t="s">
        <v>58</v>
      </c>
      <c r="BK63467" s="98" t="s">
        <v>70</v>
      </c>
    </row>
    <row r="63468" spans="17:63" ht="29.25" customHeight="1" x14ac:dyDescent="0.2">
      <c r="Q63468" s="92" t="s">
        <v>50</v>
      </c>
      <c r="BF63468" s="101" t="s">
        <v>58</v>
      </c>
      <c r="BK63468" s="98" t="s">
        <v>70</v>
      </c>
    </row>
    <row r="63469" spans="17:63" ht="29.25" customHeight="1" x14ac:dyDescent="0.2">
      <c r="Q63469" s="92" t="s">
        <v>50</v>
      </c>
      <c r="BF63469" s="101" t="s">
        <v>58</v>
      </c>
      <c r="BK63469" s="98" t="s">
        <v>70</v>
      </c>
    </row>
    <row r="63470" spans="17:63" ht="29.25" customHeight="1" x14ac:dyDescent="0.2">
      <c r="Q63470" s="92" t="s">
        <v>50</v>
      </c>
      <c r="BF63470" s="101" t="s">
        <v>58</v>
      </c>
      <c r="BK63470" s="98" t="s">
        <v>70</v>
      </c>
    </row>
    <row r="63471" spans="17:63" ht="29.25" customHeight="1" x14ac:dyDescent="0.2">
      <c r="Q63471" s="92" t="s">
        <v>50</v>
      </c>
      <c r="BF63471" s="101" t="s">
        <v>58</v>
      </c>
      <c r="BK63471" s="98" t="s">
        <v>70</v>
      </c>
    </row>
    <row r="63472" spans="17:63" ht="29.25" customHeight="1" x14ac:dyDescent="0.2">
      <c r="Q63472" s="92" t="s">
        <v>50</v>
      </c>
      <c r="BF63472" s="101" t="s">
        <v>58</v>
      </c>
      <c r="BK63472" s="98" t="s">
        <v>70</v>
      </c>
    </row>
    <row r="63473" spans="17:63" ht="29.25" customHeight="1" x14ac:dyDescent="0.2">
      <c r="Q63473" s="92" t="s">
        <v>50</v>
      </c>
      <c r="BF63473" s="101" t="s">
        <v>58</v>
      </c>
      <c r="BK63473" s="98" t="s">
        <v>70</v>
      </c>
    </row>
    <row r="63474" spans="17:63" ht="29.25" customHeight="1" x14ac:dyDescent="0.2">
      <c r="Q63474" s="92" t="s">
        <v>50</v>
      </c>
      <c r="BF63474" s="101" t="s">
        <v>58</v>
      </c>
      <c r="BK63474" s="98" t="s">
        <v>70</v>
      </c>
    </row>
    <row r="63475" spans="17:63" ht="29.25" customHeight="1" x14ac:dyDescent="0.2">
      <c r="Q63475" s="92" t="s">
        <v>50</v>
      </c>
      <c r="BF63475" s="101" t="s">
        <v>58</v>
      </c>
      <c r="BK63475" s="98" t="s">
        <v>70</v>
      </c>
    </row>
    <row r="63476" spans="17:63" ht="29.25" customHeight="1" x14ac:dyDescent="0.2">
      <c r="Q63476" s="92" t="s">
        <v>50</v>
      </c>
      <c r="BF63476" s="101" t="s">
        <v>58</v>
      </c>
      <c r="BK63476" s="98" t="s">
        <v>70</v>
      </c>
    </row>
    <row r="63477" spans="17:63" ht="29.25" customHeight="1" x14ac:dyDescent="0.2">
      <c r="Q63477" s="92" t="s">
        <v>50</v>
      </c>
      <c r="BF63477" s="101" t="s">
        <v>58</v>
      </c>
      <c r="BK63477" s="98" t="s">
        <v>70</v>
      </c>
    </row>
    <row r="63478" spans="17:63" ht="29.25" customHeight="1" x14ac:dyDescent="0.2">
      <c r="Q63478" s="92" t="s">
        <v>50</v>
      </c>
      <c r="BF63478" s="101" t="s">
        <v>58</v>
      </c>
      <c r="BK63478" s="98" t="s">
        <v>70</v>
      </c>
    </row>
    <row r="63479" spans="17:63" ht="29.25" customHeight="1" x14ac:dyDescent="0.2">
      <c r="Q63479" s="92" t="s">
        <v>50</v>
      </c>
      <c r="BF63479" s="101" t="s">
        <v>58</v>
      </c>
      <c r="BK63479" s="98" t="s">
        <v>70</v>
      </c>
    </row>
    <row r="63480" spans="17:63" ht="29.25" customHeight="1" x14ac:dyDescent="0.2">
      <c r="Q63480" s="92" t="s">
        <v>50</v>
      </c>
      <c r="BF63480" s="101" t="s">
        <v>58</v>
      </c>
      <c r="BK63480" s="98" t="s">
        <v>70</v>
      </c>
    </row>
    <row r="63481" spans="17:63" ht="29.25" customHeight="1" x14ac:dyDescent="0.2">
      <c r="Q63481" s="92" t="s">
        <v>50</v>
      </c>
      <c r="BF63481" s="101" t="s">
        <v>58</v>
      </c>
      <c r="BK63481" s="98" t="s">
        <v>70</v>
      </c>
    </row>
    <row r="63482" spans="17:63" ht="29.25" customHeight="1" x14ac:dyDescent="0.2">
      <c r="Q63482" s="92" t="s">
        <v>50</v>
      </c>
      <c r="BF63482" s="101" t="s">
        <v>58</v>
      </c>
      <c r="BK63482" s="98" t="s">
        <v>70</v>
      </c>
    </row>
    <row r="63483" spans="17:63" ht="29.25" customHeight="1" x14ac:dyDescent="0.2">
      <c r="Q63483" s="92" t="s">
        <v>50</v>
      </c>
      <c r="BF63483" s="101" t="s">
        <v>58</v>
      </c>
      <c r="BK63483" s="98" t="s">
        <v>70</v>
      </c>
    </row>
    <row r="63484" spans="17:63" ht="29.25" customHeight="1" x14ac:dyDescent="0.2">
      <c r="Q63484" s="92" t="s">
        <v>50</v>
      </c>
      <c r="BF63484" s="101" t="s">
        <v>58</v>
      </c>
      <c r="BK63484" s="98" t="s">
        <v>70</v>
      </c>
    </row>
    <row r="63485" spans="17:63" ht="29.25" customHeight="1" x14ac:dyDescent="0.2">
      <c r="Q63485" s="92" t="s">
        <v>50</v>
      </c>
      <c r="BF63485" s="101" t="s">
        <v>58</v>
      </c>
      <c r="BK63485" s="98" t="s">
        <v>70</v>
      </c>
    </row>
    <row r="63486" spans="17:63" ht="29.25" customHeight="1" x14ac:dyDescent="0.2">
      <c r="Q63486" s="92" t="s">
        <v>50</v>
      </c>
      <c r="BF63486" s="101" t="s">
        <v>58</v>
      </c>
      <c r="BK63486" s="98" t="s">
        <v>70</v>
      </c>
    </row>
    <row r="63487" spans="17:63" ht="29.25" customHeight="1" x14ac:dyDescent="0.2">
      <c r="Q63487" s="92" t="s">
        <v>50</v>
      </c>
      <c r="BF63487" s="101" t="s">
        <v>58</v>
      </c>
      <c r="BK63487" s="98" t="s">
        <v>70</v>
      </c>
    </row>
    <row r="63488" spans="17:63" ht="29.25" customHeight="1" x14ac:dyDescent="0.2">
      <c r="Q63488" s="92" t="s">
        <v>50</v>
      </c>
      <c r="BF63488" s="101" t="s">
        <v>58</v>
      </c>
      <c r="BK63488" s="98" t="s">
        <v>70</v>
      </c>
    </row>
    <row r="63489" spans="17:63" ht="29.25" customHeight="1" x14ac:dyDescent="0.2">
      <c r="Q63489" s="92" t="s">
        <v>50</v>
      </c>
      <c r="BF63489" s="101" t="s">
        <v>58</v>
      </c>
      <c r="BK63489" s="98" t="s">
        <v>70</v>
      </c>
    </row>
    <row r="63490" spans="17:63" ht="29.25" customHeight="1" x14ac:dyDescent="0.2">
      <c r="Q63490" s="92" t="s">
        <v>50</v>
      </c>
      <c r="BF63490" s="101" t="s">
        <v>58</v>
      </c>
      <c r="BK63490" s="98" t="s">
        <v>70</v>
      </c>
    </row>
    <row r="63491" spans="17:63" ht="29.25" customHeight="1" x14ac:dyDescent="0.2">
      <c r="Q63491" s="92" t="s">
        <v>50</v>
      </c>
      <c r="BF63491" s="101" t="s">
        <v>58</v>
      </c>
      <c r="BK63491" s="98" t="s">
        <v>70</v>
      </c>
    </row>
    <row r="63492" spans="17:63" ht="29.25" customHeight="1" x14ac:dyDescent="0.2">
      <c r="Q63492" s="92" t="s">
        <v>50</v>
      </c>
      <c r="BF63492" s="101" t="s">
        <v>58</v>
      </c>
      <c r="BK63492" s="98" t="s">
        <v>70</v>
      </c>
    </row>
    <row r="63493" spans="17:63" ht="29.25" customHeight="1" x14ac:dyDescent="0.2">
      <c r="Q63493" s="92" t="s">
        <v>50</v>
      </c>
      <c r="BF63493" s="101" t="s">
        <v>58</v>
      </c>
      <c r="BK63493" s="98" t="s">
        <v>70</v>
      </c>
    </row>
    <row r="63494" spans="17:63" ht="29.25" customHeight="1" x14ac:dyDescent="0.2">
      <c r="Q63494" s="92" t="s">
        <v>50</v>
      </c>
      <c r="BF63494" s="101" t="s">
        <v>58</v>
      </c>
      <c r="BK63494" s="98" t="s">
        <v>70</v>
      </c>
    </row>
    <row r="63495" spans="17:63" ht="29.25" customHeight="1" x14ac:dyDescent="0.2">
      <c r="Q63495" s="92" t="s">
        <v>50</v>
      </c>
      <c r="BF63495" s="101" t="s">
        <v>58</v>
      </c>
      <c r="BK63495" s="98" t="s">
        <v>70</v>
      </c>
    </row>
    <row r="63496" spans="17:63" ht="29.25" customHeight="1" x14ac:dyDescent="0.2">
      <c r="Q63496" s="92" t="s">
        <v>50</v>
      </c>
      <c r="BF63496" s="101" t="s">
        <v>58</v>
      </c>
      <c r="BK63496" s="98" t="s">
        <v>70</v>
      </c>
    </row>
    <row r="63497" spans="17:63" ht="29.25" customHeight="1" x14ac:dyDescent="0.2">
      <c r="Q63497" s="92" t="s">
        <v>50</v>
      </c>
      <c r="BF63497" s="101" t="s">
        <v>58</v>
      </c>
      <c r="BK63497" s="98" t="s">
        <v>70</v>
      </c>
    </row>
    <row r="63498" spans="17:63" ht="29.25" customHeight="1" x14ac:dyDescent="0.2">
      <c r="Q63498" s="92" t="s">
        <v>50</v>
      </c>
      <c r="BF63498" s="101" t="s">
        <v>58</v>
      </c>
      <c r="BK63498" s="98" t="s">
        <v>70</v>
      </c>
    </row>
    <row r="63499" spans="17:63" ht="29.25" customHeight="1" x14ac:dyDescent="0.2">
      <c r="Q63499" s="92" t="s">
        <v>50</v>
      </c>
      <c r="BF63499" s="101" t="s">
        <v>58</v>
      </c>
      <c r="BK63499" s="98" t="s">
        <v>70</v>
      </c>
    </row>
    <row r="63500" spans="17:63" ht="29.25" customHeight="1" x14ac:dyDescent="0.2">
      <c r="Q63500" s="92" t="s">
        <v>50</v>
      </c>
      <c r="BF63500" s="101" t="s">
        <v>58</v>
      </c>
      <c r="BK63500" s="98" t="s">
        <v>70</v>
      </c>
    </row>
    <row r="63501" spans="17:63" ht="29.25" customHeight="1" x14ac:dyDescent="0.2">
      <c r="Q63501" s="92" t="s">
        <v>50</v>
      </c>
      <c r="BF63501" s="101" t="s">
        <v>58</v>
      </c>
      <c r="BK63501" s="98" t="s">
        <v>70</v>
      </c>
    </row>
    <row r="63502" spans="17:63" ht="29.25" customHeight="1" x14ac:dyDescent="0.2">
      <c r="Q63502" s="92" t="s">
        <v>50</v>
      </c>
      <c r="BF63502" s="101" t="s">
        <v>58</v>
      </c>
      <c r="BK63502" s="98" t="s">
        <v>70</v>
      </c>
    </row>
    <row r="63503" spans="17:63" ht="29.25" customHeight="1" x14ac:dyDescent="0.2">
      <c r="Q63503" s="92" t="s">
        <v>50</v>
      </c>
      <c r="BF63503" s="101" t="s">
        <v>58</v>
      </c>
      <c r="BK63503" s="98" t="s">
        <v>70</v>
      </c>
    </row>
    <row r="63504" spans="17:63" ht="29.25" customHeight="1" x14ac:dyDescent="0.2">
      <c r="Q63504" s="92" t="s">
        <v>50</v>
      </c>
      <c r="BF63504" s="101" t="s">
        <v>58</v>
      </c>
      <c r="BK63504" s="98" t="s">
        <v>70</v>
      </c>
    </row>
    <row r="63505" spans="17:63" ht="29.25" customHeight="1" x14ac:dyDescent="0.2">
      <c r="Q63505" s="92" t="s">
        <v>50</v>
      </c>
      <c r="BF63505" s="101" t="s">
        <v>58</v>
      </c>
      <c r="BK63505" s="98" t="s">
        <v>70</v>
      </c>
    </row>
    <row r="63506" spans="17:63" ht="29.25" customHeight="1" x14ac:dyDescent="0.2">
      <c r="Q63506" s="92" t="s">
        <v>50</v>
      </c>
      <c r="BF63506" s="101" t="s">
        <v>58</v>
      </c>
      <c r="BK63506" s="98" t="s">
        <v>70</v>
      </c>
    </row>
    <row r="63507" spans="17:63" ht="29.25" customHeight="1" x14ac:dyDescent="0.2">
      <c r="Q63507" s="92" t="s">
        <v>50</v>
      </c>
      <c r="BF63507" s="101" t="s">
        <v>58</v>
      </c>
      <c r="BK63507" s="98" t="s">
        <v>70</v>
      </c>
    </row>
    <row r="63508" spans="17:63" ht="29.25" customHeight="1" x14ac:dyDescent="0.2">
      <c r="Q63508" s="92" t="s">
        <v>50</v>
      </c>
      <c r="BF63508" s="101" t="s">
        <v>58</v>
      </c>
      <c r="BK63508" s="98" t="s">
        <v>70</v>
      </c>
    </row>
    <row r="63509" spans="17:63" ht="29.25" customHeight="1" x14ac:dyDescent="0.2">
      <c r="Q63509" s="92" t="s">
        <v>50</v>
      </c>
      <c r="BF63509" s="101" t="s">
        <v>58</v>
      </c>
      <c r="BK63509" s="98" t="s">
        <v>70</v>
      </c>
    </row>
    <row r="63510" spans="17:63" ht="29.25" customHeight="1" x14ac:dyDescent="0.2">
      <c r="Q63510" s="92" t="s">
        <v>50</v>
      </c>
      <c r="BF63510" s="101" t="s">
        <v>58</v>
      </c>
      <c r="BK63510" s="98" t="s">
        <v>70</v>
      </c>
    </row>
    <row r="63511" spans="17:63" ht="29.25" customHeight="1" x14ac:dyDescent="0.2">
      <c r="Q63511" s="92" t="s">
        <v>50</v>
      </c>
      <c r="BF63511" s="101" t="s">
        <v>58</v>
      </c>
      <c r="BK63511" s="98" t="s">
        <v>70</v>
      </c>
    </row>
    <row r="63512" spans="17:63" ht="29.25" customHeight="1" x14ac:dyDescent="0.2">
      <c r="Q63512" s="92" t="s">
        <v>50</v>
      </c>
      <c r="BF63512" s="101" t="s">
        <v>58</v>
      </c>
      <c r="BK63512" s="98" t="s">
        <v>70</v>
      </c>
    </row>
    <row r="63513" spans="17:63" ht="29.25" customHeight="1" x14ac:dyDescent="0.2">
      <c r="Q63513" s="92" t="s">
        <v>50</v>
      </c>
      <c r="BF63513" s="101" t="s">
        <v>58</v>
      </c>
      <c r="BK63513" s="98" t="s">
        <v>70</v>
      </c>
    </row>
    <row r="63514" spans="17:63" ht="29.25" customHeight="1" x14ac:dyDescent="0.2">
      <c r="Q63514" s="92" t="s">
        <v>50</v>
      </c>
      <c r="BF63514" s="101" t="s">
        <v>58</v>
      </c>
      <c r="BK63514" s="98" t="s">
        <v>70</v>
      </c>
    </row>
    <row r="63515" spans="17:63" ht="29.25" customHeight="1" x14ac:dyDescent="0.2">
      <c r="Q63515" s="92" t="s">
        <v>50</v>
      </c>
      <c r="BF63515" s="101" t="s">
        <v>58</v>
      </c>
      <c r="BK63515" s="98" t="s">
        <v>70</v>
      </c>
    </row>
    <row r="63516" spans="17:63" ht="29.25" customHeight="1" x14ac:dyDescent="0.2">
      <c r="Q63516" s="92" t="s">
        <v>50</v>
      </c>
      <c r="BF63516" s="101" t="s">
        <v>58</v>
      </c>
      <c r="BK63516" s="98" t="s">
        <v>70</v>
      </c>
    </row>
    <row r="63517" spans="17:63" ht="29.25" customHeight="1" x14ac:dyDescent="0.2">
      <c r="Q63517" s="92" t="s">
        <v>50</v>
      </c>
      <c r="BF63517" s="101" t="s">
        <v>58</v>
      </c>
      <c r="BK63517" s="98" t="s">
        <v>70</v>
      </c>
    </row>
    <row r="63518" spans="17:63" ht="29.25" customHeight="1" x14ac:dyDescent="0.2">
      <c r="Q63518" s="92" t="s">
        <v>50</v>
      </c>
      <c r="BF63518" s="101" t="s">
        <v>58</v>
      </c>
      <c r="BK63518" s="98" t="s">
        <v>70</v>
      </c>
    </row>
    <row r="63519" spans="17:63" ht="29.25" customHeight="1" x14ac:dyDescent="0.2">
      <c r="Q63519" s="92" t="s">
        <v>50</v>
      </c>
      <c r="BF63519" s="101" t="s">
        <v>58</v>
      </c>
      <c r="BK63519" s="98" t="s">
        <v>70</v>
      </c>
    </row>
    <row r="63520" spans="17:63" ht="29.25" customHeight="1" x14ac:dyDescent="0.2">
      <c r="Q63520" s="92" t="s">
        <v>50</v>
      </c>
      <c r="BF63520" s="101" t="s">
        <v>58</v>
      </c>
      <c r="BK63520" s="98" t="s">
        <v>70</v>
      </c>
    </row>
    <row r="63521" spans="17:63" ht="29.25" customHeight="1" x14ac:dyDescent="0.2">
      <c r="Q63521" s="92" t="s">
        <v>50</v>
      </c>
      <c r="BF63521" s="101" t="s">
        <v>58</v>
      </c>
      <c r="BK63521" s="98" t="s">
        <v>70</v>
      </c>
    </row>
    <row r="63522" spans="17:63" ht="29.25" customHeight="1" x14ac:dyDescent="0.2">
      <c r="Q63522" s="92" t="s">
        <v>50</v>
      </c>
      <c r="BF63522" s="101" t="s">
        <v>58</v>
      </c>
      <c r="BK63522" s="98" t="s">
        <v>70</v>
      </c>
    </row>
    <row r="63523" spans="17:63" ht="29.25" customHeight="1" x14ac:dyDescent="0.2">
      <c r="Q63523" s="92" t="s">
        <v>50</v>
      </c>
      <c r="BF63523" s="101" t="s">
        <v>58</v>
      </c>
      <c r="BK63523" s="98" t="s">
        <v>70</v>
      </c>
    </row>
    <row r="63524" spans="17:63" ht="29.25" customHeight="1" x14ac:dyDescent="0.2">
      <c r="Q63524" s="92" t="s">
        <v>50</v>
      </c>
      <c r="BF63524" s="101" t="s">
        <v>58</v>
      </c>
      <c r="BK63524" s="98" t="s">
        <v>70</v>
      </c>
    </row>
    <row r="63525" spans="17:63" ht="29.25" customHeight="1" x14ac:dyDescent="0.2">
      <c r="Q63525" s="92" t="s">
        <v>50</v>
      </c>
      <c r="BF63525" s="101" t="s">
        <v>58</v>
      </c>
      <c r="BK63525" s="98" t="s">
        <v>70</v>
      </c>
    </row>
    <row r="63526" spans="17:63" ht="29.25" customHeight="1" x14ac:dyDescent="0.2">
      <c r="Q63526" s="92" t="s">
        <v>50</v>
      </c>
      <c r="BF63526" s="101" t="s">
        <v>58</v>
      </c>
      <c r="BK63526" s="98" t="s">
        <v>70</v>
      </c>
    </row>
    <row r="63527" spans="17:63" ht="29.25" customHeight="1" x14ac:dyDescent="0.2">
      <c r="Q63527" s="92" t="s">
        <v>50</v>
      </c>
      <c r="BF63527" s="101" t="s">
        <v>58</v>
      </c>
      <c r="BK63527" s="98" t="s">
        <v>70</v>
      </c>
    </row>
    <row r="63528" spans="17:63" ht="29.25" customHeight="1" x14ac:dyDescent="0.2">
      <c r="Q63528" s="92" t="s">
        <v>50</v>
      </c>
      <c r="BF63528" s="101" t="s">
        <v>58</v>
      </c>
      <c r="BK63528" s="98" t="s">
        <v>70</v>
      </c>
    </row>
    <row r="63529" spans="17:63" ht="29.25" customHeight="1" x14ac:dyDescent="0.2">
      <c r="Q63529" s="92" t="s">
        <v>50</v>
      </c>
      <c r="BF63529" s="101" t="s">
        <v>58</v>
      </c>
      <c r="BK63529" s="98" t="s">
        <v>70</v>
      </c>
    </row>
    <row r="63530" spans="17:63" ht="29.25" customHeight="1" x14ac:dyDescent="0.2">
      <c r="Q63530" s="92" t="s">
        <v>50</v>
      </c>
      <c r="BF63530" s="101" t="s">
        <v>58</v>
      </c>
      <c r="BK63530" s="98" t="s">
        <v>70</v>
      </c>
    </row>
    <row r="63531" spans="17:63" ht="29.25" customHeight="1" x14ac:dyDescent="0.2">
      <c r="Q63531" s="92" t="s">
        <v>50</v>
      </c>
      <c r="BF63531" s="101" t="s">
        <v>58</v>
      </c>
      <c r="BK63531" s="98" t="s">
        <v>70</v>
      </c>
    </row>
    <row r="63532" spans="17:63" ht="29.25" customHeight="1" x14ac:dyDescent="0.2">
      <c r="Q63532" s="92" t="s">
        <v>50</v>
      </c>
      <c r="BF63532" s="101" t="s">
        <v>58</v>
      </c>
      <c r="BK63532" s="98" t="s">
        <v>70</v>
      </c>
    </row>
    <row r="63533" spans="17:63" ht="29.25" customHeight="1" x14ac:dyDescent="0.2">
      <c r="Q63533" s="92" t="s">
        <v>50</v>
      </c>
      <c r="BF63533" s="101" t="s">
        <v>58</v>
      </c>
      <c r="BK63533" s="98" t="s">
        <v>70</v>
      </c>
    </row>
    <row r="63534" spans="17:63" ht="29.25" customHeight="1" x14ac:dyDescent="0.2">
      <c r="Q63534" s="92" t="s">
        <v>50</v>
      </c>
      <c r="BF63534" s="101" t="s">
        <v>58</v>
      </c>
      <c r="BK63534" s="98" t="s">
        <v>70</v>
      </c>
    </row>
    <row r="63535" spans="17:63" ht="29.25" customHeight="1" x14ac:dyDescent="0.2">
      <c r="Q63535" s="92" t="s">
        <v>50</v>
      </c>
      <c r="BF63535" s="101" t="s">
        <v>58</v>
      </c>
      <c r="BK63535" s="98" t="s">
        <v>70</v>
      </c>
    </row>
    <row r="63536" spans="17:63" ht="29.25" customHeight="1" x14ac:dyDescent="0.2">
      <c r="Q63536" s="92" t="s">
        <v>50</v>
      </c>
      <c r="BF63536" s="101" t="s">
        <v>58</v>
      </c>
      <c r="BK63536" s="98" t="s">
        <v>70</v>
      </c>
    </row>
    <row r="63537" spans="17:63" ht="29.25" customHeight="1" x14ac:dyDescent="0.2">
      <c r="Q63537" s="92" t="s">
        <v>50</v>
      </c>
      <c r="BF63537" s="101" t="s">
        <v>58</v>
      </c>
      <c r="BK63537" s="98" t="s">
        <v>70</v>
      </c>
    </row>
    <row r="63538" spans="17:63" ht="29.25" customHeight="1" x14ac:dyDescent="0.2">
      <c r="Q63538" s="92" t="s">
        <v>50</v>
      </c>
      <c r="BF63538" s="101" t="s">
        <v>58</v>
      </c>
      <c r="BK63538" s="98" t="s">
        <v>70</v>
      </c>
    </row>
    <row r="63539" spans="17:63" ht="29.25" customHeight="1" x14ac:dyDescent="0.2">
      <c r="Q63539" s="92" t="s">
        <v>50</v>
      </c>
      <c r="BF63539" s="101" t="s">
        <v>58</v>
      </c>
      <c r="BK63539" s="98" t="s">
        <v>70</v>
      </c>
    </row>
    <row r="63540" spans="17:63" ht="29.25" customHeight="1" x14ac:dyDescent="0.2">
      <c r="Q63540" s="92" t="s">
        <v>50</v>
      </c>
      <c r="BF63540" s="101" t="s">
        <v>58</v>
      </c>
      <c r="BK63540" s="98" t="s">
        <v>70</v>
      </c>
    </row>
    <row r="63541" spans="17:63" ht="29.25" customHeight="1" x14ac:dyDescent="0.2">
      <c r="Q63541" s="92" t="s">
        <v>50</v>
      </c>
      <c r="BF63541" s="101" t="s">
        <v>58</v>
      </c>
      <c r="BK63541" s="98" t="s">
        <v>70</v>
      </c>
    </row>
    <row r="63542" spans="17:63" ht="29.25" customHeight="1" x14ac:dyDescent="0.2">
      <c r="Q63542" s="92" t="s">
        <v>50</v>
      </c>
      <c r="BF63542" s="101" t="s">
        <v>58</v>
      </c>
      <c r="BK63542" s="98" t="s">
        <v>70</v>
      </c>
    </row>
    <row r="63543" spans="17:63" ht="29.25" customHeight="1" x14ac:dyDescent="0.2">
      <c r="Q63543" s="92" t="s">
        <v>50</v>
      </c>
      <c r="BF63543" s="101" t="s">
        <v>58</v>
      </c>
      <c r="BK63543" s="98" t="s">
        <v>70</v>
      </c>
    </row>
    <row r="63544" spans="17:63" ht="29.25" customHeight="1" x14ac:dyDescent="0.2">
      <c r="Q63544" s="92" t="s">
        <v>50</v>
      </c>
      <c r="BF63544" s="101" t="s">
        <v>58</v>
      </c>
      <c r="BK63544" s="98" t="s">
        <v>70</v>
      </c>
    </row>
    <row r="63545" spans="17:63" ht="29.25" customHeight="1" x14ac:dyDescent="0.2">
      <c r="Q63545" s="92" t="s">
        <v>50</v>
      </c>
      <c r="BF63545" s="101" t="s">
        <v>58</v>
      </c>
      <c r="BK63545" s="98" t="s">
        <v>70</v>
      </c>
    </row>
    <row r="63546" spans="17:63" ht="29.25" customHeight="1" x14ac:dyDescent="0.2">
      <c r="Q63546" s="92" t="s">
        <v>50</v>
      </c>
      <c r="BF63546" s="101" t="s">
        <v>58</v>
      </c>
      <c r="BK63546" s="98" t="s">
        <v>70</v>
      </c>
    </row>
    <row r="63547" spans="17:63" ht="29.25" customHeight="1" x14ac:dyDescent="0.2">
      <c r="Q63547" s="92" t="s">
        <v>50</v>
      </c>
      <c r="BF63547" s="101" t="s">
        <v>58</v>
      </c>
      <c r="BK63547" s="98" t="s">
        <v>70</v>
      </c>
    </row>
    <row r="63548" spans="17:63" ht="29.25" customHeight="1" x14ac:dyDescent="0.2">
      <c r="Q63548" s="92" t="s">
        <v>50</v>
      </c>
      <c r="BF63548" s="101" t="s">
        <v>58</v>
      </c>
      <c r="BK63548" s="98" t="s">
        <v>70</v>
      </c>
    </row>
    <row r="63549" spans="17:63" ht="29.25" customHeight="1" x14ac:dyDescent="0.2">
      <c r="Q63549" s="92" t="s">
        <v>50</v>
      </c>
      <c r="BF63549" s="101" t="s">
        <v>58</v>
      </c>
      <c r="BK63549" s="98" t="s">
        <v>70</v>
      </c>
    </row>
    <row r="63550" spans="17:63" ht="29.25" customHeight="1" x14ac:dyDescent="0.2">
      <c r="Q63550" s="92" t="s">
        <v>50</v>
      </c>
      <c r="BF63550" s="101" t="s">
        <v>58</v>
      </c>
      <c r="BK63550" s="98" t="s">
        <v>70</v>
      </c>
    </row>
    <row r="63551" spans="17:63" ht="29.25" customHeight="1" x14ac:dyDescent="0.2">
      <c r="Q63551" s="92" t="s">
        <v>50</v>
      </c>
      <c r="BF63551" s="101" t="s">
        <v>58</v>
      </c>
      <c r="BK63551" s="98" t="s">
        <v>70</v>
      </c>
    </row>
    <row r="63552" spans="17:63" ht="29.25" customHeight="1" x14ac:dyDescent="0.2">
      <c r="Q63552" s="92" t="s">
        <v>50</v>
      </c>
      <c r="BF63552" s="101" t="s">
        <v>58</v>
      </c>
      <c r="BK63552" s="98" t="s">
        <v>70</v>
      </c>
    </row>
    <row r="63553" spans="17:63" ht="29.25" customHeight="1" x14ac:dyDescent="0.2">
      <c r="Q63553" s="92" t="s">
        <v>50</v>
      </c>
      <c r="BF63553" s="101" t="s">
        <v>58</v>
      </c>
      <c r="BK63553" s="98" t="s">
        <v>70</v>
      </c>
    </row>
    <row r="63554" spans="17:63" ht="29.25" customHeight="1" x14ac:dyDescent="0.2">
      <c r="Q63554" s="92" t="s">
        <v>50</v>
      </c>
      <c r="BF63554" s="101" t="s">
        <v>58</v>
      </c>
      <c r="BK63554" s="98" t="s">
        <v>70</v>
      </c>
    </row>
    <row r="63555" spans="17:63" ht="29.25" customHeight="1" x14ac:dyDescent="0.2">
      <c r="Q63555" s="92" t="s">
        <v>50</v>
      </c>
      <c r="BF63555" s="101" t="s">
        <v>58</v>
      </c>
      <c r="BK63555" s="98" t="s">
        <v>70</v>
      </c>
    </row>
    <row r="63556" spans="17:63" ht="29.25" customHeight="1" x14ac:dyDescent="0.2">
      <c r="Q63556" s="92" t="s">
        <v>50</v>
      </c>
      <c r="BF63556" s="101" t="s">
        <v>58</v>
      </c>
      <c r="BK63556" s="98" t="s">
        <v>70</v>
      </c>
    </row>
    <row r="63557" spans="17:63" ht="29.25" customHeight="1" x14ac:dyDescent="0.2">
      <c r="Q63557" s="92" t="s">
        <v>50</v>
      </c>
      <c r="BF63557" s="101" t="s">
        <v>58</v>
      </c>
      <c r="BK63557" s="98" t="s">
        <v>70</v>
      </c>
    </row>
    <row r="63558" spans="17:63" ht="29.25" customHeight="1" x14ac:dyDescent="0.2">
      <c r="Q63558" s="92" t="s">
        <v>50</v>
      </c>
      <c r="BF63558" s="101" t="s">
        <v>58</v>
      </c>
      <c r="BK63558" s="98" t="s">
        <v>70</v>
      </c>
    </row>
    <row r="63559" spans="17:63" ht="29.25" customHeight="1" x14ac:dyDescent="0.2">
      <c r="Q63559" s="92" t="s">
        <v>50</v>
      </c>
      <c r="BF63559" s="101" t="s">
        <v>58</v>
      </c>
      <c r="BK63559" s="98" t="s">
        <v>70</v>
      </c>
    </row>
    <row r="63560" spans="17:63" ht="29.25" customHeight="1" x14ac:dyDescent="0.2">
      <c r="Q63560" s="92" t="s">
        <v>50</v>
      </c>
      <c r="BF63560" s="101" t="s">
        <v>58</v>
      </c>
      <c r="BK63560" s="98" t="s">
        <v>70</v>
      </c>
    </row>
    <row r="63561" spans="17:63" ht="29.25" customHeight="1" x14ac:dyDescent="0.2">
      <c r="Q63561" s="92" t="s">
        <v>50</v>
      </c>
      <c r="BF63561" s="101" t="s">
        <v>58</v>
      </c>
      <c r="BK63561" s="98" t="s">
        <v>70</v>
      </c>
    </row>
    <row r="63562" spans="17:63" ht="29.25" customHeight="1" x14ac:dyDescent="0.2">
      <c r="Q63562" s="92" t="s">
        <v>50</v>
      </c>
      <c r="BF63562" s="101" t="s">
        <v>58</v>
      </c>
      <c r="BK63562" s="98" t="s">
        <v>70</v>
      </c>
    </row>
    <row r="63563" spans="17:63" ht="29.25" customHeight="1" x14ac:dyDescent="0.2">
      <c r="Q63563" s="92" t="s">
        <v>50</v>
      </c>
      <c r="BF63563" s="101" t="s">
        <v>58</v>
      </c>
      <c r="BK63563" s="98" t="s">
        <v>70</v>
      </c>
    </row>
    <row r="63564" spans="17:63" ht="29.25" customHeight="1" x14ac:dyDescent="0.2">
      <c r="Q63564" s="92" t="s">
        <v>50</v>
      </c>
      <c r="BF63564" s="101" t="s">
        <v>58</v>
      </c>
      <c r="BK63564" s="98" t="s">
        <v>70</v>
      </c>
    </row>
    <row r="63565" spans="17:63" ht="29.25" customHeight="1" x14ac:dyDescent="0.2">
      <c r="Q63565" s="92" t="s">
        <v>50</v>
      </c>
      <c r="BF63565" s="101" t="s">
        <v>58</v>
      </c>
      <c r="BK63565" s="98" t="s">
        <v>70</v>
      </c>
    </row>
    <row r="63566" spans="17:63" ht="29.25" customHeight="1" x14ac:dyDescent="0.2">
      <c r="Q63566" s="92" t="s">
        <v>50</v>
      </c>
      <c r="BF63566" s="101" t="s">
        <v>58</v>
      </c>
      <c r="BK63566" s="98" t="s">
        <v>70</v>
      </c>
    </row>
    <row r="63567" spans="17:63" ht="29.25" customHeight="1" x14ac:dyDescent="0.2">
      <c r="Q63567" s="92" t="s">
        <v>50</v>
      </c>
      <c r="BF63567" s="101" t="s">
        <v>58</v>
      </c>
      <c r="BK63567" s="98" t="s">
        <v>70</v>
      </c>
    </row>
    <row r="63568" spans="17:63" ht="29.25" customHeight="1" x14ac:dyDescent="0.2">
      <c r="Q63568" s="92" t="s">
        <v>50</v>
      </c>
      <c r="BF63568" s="101" t="s">
        <v>58</v>
      </c>
      <c r="BK63568" s="98" t="s">
        <v>70</v>
      </c>
    </row>
    <row r="63569" spans="17:63" ht="29.25" customHeight="1" x14ac:dyDescent="0.2">
      <c r="Q63569" s="92" t="s">
        <v>50</v>
      </c>
      <c r="BF63569" s="101" t="s">
        <v>58</v>
      </c>
      <c r="BK63569" s="98" t="s">
        <v>70</v>
      </c>
    </row>
    <row r="63570" spans="17:63" ht="29.25" customHeight="1" x14ac:dyDescent="0.2">
      <c r="Q63570" s="92" t="s">
        <v>50</v>
      </c>
      <c r="BF63570" s="101" t="s">
        <v>58</v>
      </c>
      <c r="BK63570" s="98" t="s">
        <v>70</v>
      </c>
    </row>
    <row r="63571" spans="17:63" ht="29.25" customHeight="1" x14ac:dyDescent="0.2">
      <c r="Q63571" s="92" t="s">
        <v>50</v>
      </c>
      <c r="BF63571" s="101" t="s">
        <v>58</v>
      </c>
      <c r="BK63571" s="98" t="s">
        <v>70</v>
      </c>
    </row>
    <row r="63572" spans="17:63" ht="29.25" customHeight="1" x14ac:dyDescent="0.2">
      <c r="Q63572" s="92" t="s">
        <v>50</v>
      </c>
      <c r="BF63572" s="101" t="s">
        <v>58</v>
      </c>
      <c r="BK63572" s="98" t="s">
        <v>70</v>
      </c>
    </row>
    <row r="63573" spans="17:63" ht="29.25" customHeight="1" x14ac:dyDescent="0.2">
      <c r="Q63573" s="92" t="s">
        <v>50</v>
      </c>
      <c r="BF63573" s="101" t="s">
        <v>58</v>
      </c>
      <c r="BK63573" s="98" t="s">
        <v>70</v>
      </c>
    </row>
    <row r="63574" spans="17:63" ht="29.25" customHeight="1" x14ac:dyDescent="0.2">
      <c r="Q63574" s="92" t="s">
        <v>50</v>
      </c>
      <c r="BF63574" s="101" t="s">
        <v>58</v>
      </c>
      <c r="BK63574" s="98" t="s">
        <v>70</v>
      </c>
    </row>
    <row r="63575" spans="17:63" ht="29.25" customHeight="1" x14ac:dyDescent="0.2">
      <c r="Q63575" s="92" t="s">
        <v>50</v>
      </c>
      <c r="BF63575" s="101" t="s">
        <v>58</v>
      </c>
      <c r="BK63575" s="98" t="s">
        <v>70</v>
      </c>
    </row>
    <row r="63576" spans="17:63" ht="29.25" customHeight="1" x14ac:dyDescent="0.2">
      <c r="Q63576" s="92" t="s">
        <v>50</v>
      </c>
      <c r="BF63576" s="101" t="s">
        <v>58</v>
      </c>
      <c r="BK63576" s="98" t="s">
        <v>70</v>
      </c>
    </row>
    <row r="63577" spans="17:63" ht="29.25" customHeight="1" x14ac:dyDescent="0.2">
      <c r="Q63577" s="92" t="s">
        <v>50</v>
      </c>
      <c r="BF63577" s="101" t="s">
        <v>58</v>
      </c>
      <c r="BK63577" s="98" t="s">
        <v>70</v>
      </c>
    </row>
    <row r="63578" spans="17:63" ht="29.25" customHeight="1" x14ac:dyDescent="0.2">
      <c r="Q63578" s="92" t="s">
        <v>50</v>
      </c>
      <c r="BF63578" s="101" t="s">
        <v>58</v>
      </c>
      <c r="BK63578" s="98" t="s">
        <v>70</v>
      </c>
    </row>
    <row r="63579" spans="17:63" ht="29.25" customHeight="1" x14ac:dyDescent="0.2">
      <c r="Q63579" s="92" t="s">
        <v>50</v>
      </c>
      <c r="BF63579" s="101" t="s">
        <v>58</v>
      </c>
      <c r="BK63579" s="98" t="s">
        <v>70</v>
      </c>
    </row>
    <row r="63580" spans="17:63" ht="29.25" customHeight="1" x14ac:dyDescent="0.2">
      <c r="Q63580" s="92" t="s">
        <v>50</v>
      </c>
      <c r="BF63580" s="101" t="s">
        <v>58</v>
      </c>
      <c r="BK63580" s="98" t="s">
        <v>70</v>
      </c>
    </row>
    <row r="63581" spans="17:63" ht="29.25" customHeight="1" x14ac:dyDescent="0.2">
      <c r="Q63581" s="92" t="s">
        <v>50</v>
      </c>
      <c r="BF63581" s="101" t="s">
        <v>58</v>
      </c>
      <c r="BK63581" s="98" t="s">
        <v>70</v>
      </c>
    </row>
    <row r="63582" spans="17:63" ht="29.25" customHeight="1" x14ac:dyDescent="0.2">
      <c r="Q63582" s="92" t="s">
        <v>50</v>
      </c>
      <c r="BF63582" s="101" t="s">
        <v>58</v>
      </c>
      <c r="BK63582" s="98" t="s">
        <v>70</v>
      </c>
    </row>
    <row r="63583" spans="17:63" ht="29.25" customHeight="1" x14ac:dyDescent="0.2">
      <c r="Q63583" s="92" t="s">
        <v>50</v>
      </c>
      <c r="BF63583" s="101" t="s">
        <v>58</v>
      </c>
      <c r="BK63583" s="98" t="s">
        <v>70</v>
      </c>
    </row>
    <row r="63584" spans="17:63" ht="29.25" customHeight="1" x14ac:dyDescent="0.2">
      <c r="Q63584" s="92" t="s">
        <v>50</v>
      </c>
      <c r="BF63584" s="101" t="s">
        <v>58</v>
      </c>
      <c r="BK63584" s="98" t="s">
        <v>70</v>
      </c>
    </row>
    <row r="63585" spans="17:63" ht="29.25" customHeight="1" x14ac:dyDescent="0.2">
      <c r="Q63585" s="92" t="s">
        <v>50</v>
      </c>
      <c r="BF63585" s="101" t="s">
        <v>58</v>
      </c>
      <c r="BK63585" s="98" t="s">
        <v>70</v>
      </c>
    </row>
    <row r="63586" spans="17:63" ht="29.25" customHeight="1" x14ac:dyDescent="0.2">
      <c r="Q63586" s="92" t="s">
        <v>50</v>
      </c>
      <c r="BF63586" s="101" t="s">
        <v>58</v>
      </c>
      <c r="BK63586" s="98" t="s">
        <v>70</v>
      </c>
    </row>
    <row r="63587" spans="17:63" ht="29.25" customHeight="1" x14ac:dyDescent="0.2">
      <c r="Q63587" s="92" t="s">
        <v>50</v>
      </c>
      <c r="BF63587" s="101" t="s">
        <v>58</v>
      </c>
      <c r="BK63587" s="98" t="s">
        <v>70</v>
      </c>
    </row>
    <row r="63588" spans="17:63" ht="29.25" customHeight="1" x14ac:dyDescent="0.2">
      <c r="Q63588" s="92" t="s">
        <v>50</v>
      </c>
      <c r="BF63588" s="101" t="s">
        <v>58</v>
      </c>
      <c r="BK63588" s="98" t="s">
        <v>70</v>
      </c>
    </row>
    <row r="63589" spans="17:63" ht="29.25" customHeight="1" x14ac:dyDescent="0.2">
      <c r="Q63589" s="92" t="s">
        <v>50</v>
      </c>
      <c r="BF63589" s="101" t="s">
        <v>58</v>
      </c>
      <c r="BK63589" s="98" t="s">
        <v>70</v>
      </c>
    </row>
    <row r="63590" spans="17:63" ht="29.25" customHeight="1" x14ac:dyDescent="0.2">
      <c r="Q63590" s="92" t="s">
        <v>50</v>
      </c>
      <c r="BF63590" s="101" t="s">
        <v>58</v>
      </c>
      <c r="BK63590" s="98" t="s">
        <v>70</v>
      </c>
    </row>
    <row r="63591" spans="17:63" ht="29.25" customHeight="1" x14ac:dyDescent="0.2">
      <c r="Q63591" s="92" t="s">
        <v>50</v>
      </c>
      <c r="BF63591" s="101" t="s">
        <v>58</v>
      </c>
      <c r="BK63591" s="98" t="s">
        <v>70</v>
      </c>
    </row>
    <row r="63592" spans="17:63" ht="29.25" customHeight="1" x14ac:dyDescent="0.2">
      <c r="Q63592" s="92" t="s">
        <v>50</v>
      </c>
      <c r="BF63592" s="101" t="s">
        <v>58</v>
      </c>
      <c r="BK63592" s="98" t="s">
        <v>70</v>
      </c>
    </row>
    <row r="63593" spans="17:63" ht="29.25" customHeight="1" x14ac:dyDescent="0.2">
      <c r="Q63593" s="92" t="s">
        <v>50</v>
      </c>
      <c r="BF63593" s="101" t="s">
        <v>58</v>
      </c>
      <c r="BK63593" s="98" t="s">
        <v>70</v>
      </c>
    </row>
    <row r="63594" spans="17:63" ht="29.25" customHeight="1" x14ac:dyDescent="0.2">
      <c r="Q63594" s="92" t="s">
        <v>50</v>
      </c>
      <c r="BF63594" s="101" t="s">
        <v>58</v>
      </c>
      <c r="BK63594" s="98" t="s">
        <v>70</v>
      </c>
    </row>
    <row r="63595" spans="17:63" ht="29.25" customHeight="1" x14ac:dyDescent="0.2">
      <c r="Q63595" s="92" t="s">
        <v>50</v>
      </c>
      <c r="BF63595" s="101" t="s">
        <v>58</v>
      </c>
      <c r="BK63595" s="98" t="s">
        <v>70</v>
      </c>
    </row>
    <row r="63596" spans="17:63" ht="29.25" customHeight="1" x14ac:dyDescent="0.2">
      <c r="Q63596" s="92" t="s">
        <v>50</v>
      </c>
      <c r="BF63596" s="101" t="s">
        <v>58</v>
      </c>
      <c r="BK63596" s="98" t="s">
        <v>70</v>
      </c>
    </row>
    <row r="63597" spans="17:63" ht="29.25" customHeight="1" x14ac:dyDescent="0.2">
      <c r="Q63597" s="92" t="s">
        <v>50</v>
      </c>
      <c r="BF63597" s="101" t="s">
        <v>58</v>
      </c>
      <c r="BK63597" s="98" t="s">
        <v>70</v>
      </c>
    </row>
    <row r="63598" spans="17:63" ht="29.25" customHeight="1" x14ac:dyDescent="0.2">
      <c r="Q63598" s="92" t="s">
        <v>50</v>
      </c>
      <c r="BF63598" s="101" t="s">
        <v>58</v>
      </c>
      <c r="BK63598" s="98" t="s">
        <v>70</v>
      </c>
    </row>
    <row r="63599" spans="17:63" ht="29.25" customHeight="1" x14ac:dyDescent="0.2">
      <c r="Q63599" s="92" t="s">
        <v>50</v>
      </c>
      <c r="BF63599" s="101" t="s">
        <v>58</v>
      </c>
      <c r="BK63599" s="98" t="s">
        <v>70</v>
      </c>
    </row>
    <row r="63600" spans="17:63" ht="29.25" customHeight="1" x14ac:dyDescent="0.2">
      <c r="Q63600" s="92" t="s">
        <v>50</v>
      </c>
      <c r="BF63600" s="101" t="s">
        <v>58</v>
      </c>
      <c r="BK63600" s="98" t="s">
        <v>70</v>
      </c>
    </row>
    <row r="63601" spans="17:63" ht="29.25" customHeight="1" x14ac:dyDescent="0.2">
      <c r="Q63601" s="92" t="s">
        <v>50</v>
      </c>
      <c r="BF63601" s="101" t="s">
        <v>58</v>
      </c>
      <c r="BK63601" s="98" t="s">
        <v>70</v>
      </c>
    </row>
    <row r="63602" spans="17:63" ht="29.25" customHeight="1" x14ac:dyDescent="0.2">
      <c r="Q63602" s="92" t="s">
        <v>50</v>
      </c>
      <c r="BF63602" s="101" t="s">
        <v>58</v>
      </c>
      <c r="BK63602" s="98" t="s">
        <v>70</v>
      </c>
    </row>
    <row r="63603" spans="17:63" ht="29.25" customHeight="1" x14ac:dyDescent="0.2">
      <c r="Q63603" s="92" t="s">
        <v>50</v>
      </c>
      <c r="BF63603" s="101" t="s">
        <v>58</v>
      </c>
      <c r="BK63603" s="98" t="s">
        <v>70</v>
      </c>
    </row>
    <row r="63604" spans="17:63" ht="29.25" customHeight="1" x14ac:dyDescent="0.2">
      <c r="Q63604" s="92" t="s">
        <v>50</v>
      </c>
      <c r="BF63604" s="101" t="s">
        <v>58</v>
      </c>
      <c r="BK63604" s="98" t="s">
        <v>70</v>
      </c>
    </row>
    <row r="63605" spans="17:63" ht="29.25" customHeight="1" x14ac:dyDescent="0.2">
      <c r="Q63605" s="92" t="s">
        <v>50</v>
      </c>
      <c r="BF63605" s="101" t="s">
        <v>58</v>
      </c>
      <c r="BK63605" s="98" t="s">
        <v>70</v>
      </c>
    </row>
    <row r="63606" spans="17:63" ht="29.25" customHeight="1" x14ac:dyDescent="0.2">
      <c r="Q63606" s="92" t="s">
        <v>50</v>
      </c>
      <c r="BF63606" s="101" t="s">
        <v>58</v>
      </c>
      <c r="BK63606" s="98" t="s">
        <v>70</v>
      </c>
    </row>
    <row r="63607" spans="17:63" ht="29.25" customHeight="1" x14ac:dyDescent="0.2">
      <c r="Q63607" s="92" t="s">
        <v>50</v>
      </c>
      <c r="BF63607" s="101" t="s">
        <v>58</v>
      </c>
      <c r="BK63607" s="98" t="s">
        <v>70</v>
      </c>
    </row>
    <row r="63608" spans="17:63" ht="29.25" customHeight="1" x14ac:dyDescent="0.2">
      <c r="Q63608" s="92" t="s">
        <v>50</v>
      </c>
      <c r="BF63608" s="101" t="s">
        <v>58</v>
      </c>
      <c r="BK63608" s="98" t="s">
        <v>70</v>
      </c>
    </row>
    <row r="63609" spans="17:63" ht="29.25" customHeight="1" x14ac:dyDescent="0.2">
      <c r="Q63609" s="92" t="s">
        <v>50</v>
      </c>
      <c r="BF63609" s="101" t="s">
        <v>58</v>
      </c>
      <c r="BK63609" s="98" t="s">
        <v>70</v>
      </c>
    </row>
    <row r="63610" spans="17:63" ht="29.25" customHeight="1" x14ac:dyDescent="0.2">
      <c r="Q63610" s="92" t="s">
        <v>50</v>
      </c>
      <c r="BF63610" s="101" t="s">
        <v>58</v>
      </c>
      <c r="BK63610" s="98" t="s">
        <v>70</v>
      </c>
    </row>
    <row r="63611" spans="17:63" ht="29.25" customHeight="1" x14ac:dyDescent="0.2">
      <c r="Q63611" s="92" t="s">
        <v>50</v>
      </c>
      <c r="BF63611" s="101" t="s">
        <v>58</v>
      </c>
      <c r="BK63611" s="98" t="s">
        <v>70</v>
      </c>
    </row>
    <row r="63612" spans="17:63" ht="29.25" customHeight="1" x14ac:dyDescent="0.2">
      <c r="Q63612" s="92" t="s">
        <v>50</v>
      </c>
      <c r="BF63612" s="101" t="s">
        <v>58</v>
      </c>
      <c r="BK63612" s="98" t="s">
        <v>70</v>
      </c>
    </row>
    <row r="63613" spans="17:63" ht="29.25" customHeight="1" x14ac:dyDescent="0.2">
      <c r="Q63613" s="92" t="s">
        <v>50</v>
      </c>
      <c r="BF63613" s="101" t="s">
        <v>58</v>
      </c>
      <c r="BK63613" s="98" t="s">
        <v>70</v>
      </c>
    </row>
    <row r="63614" spans="17:63" ht="29.25" customHeight="1" x14ac:dyDescent="0.2">
      <c r="Q63614" s="92" t="s">
        <v>50</v>
      </c>
      <c r="BF63614" s="101" t="s">
        <v>58</v>
      </c>
      <c r="BK63614" s="98" t="s">
        <v>70</v>
      </c>
    </row>
    <row r="63615" spans="17:63" ht="29.25" customHeight="1" x14ac:dyDescent="0.2">
      <c r="Q63615" s="92" t="s">
        <v>50</v>
      </c>
      <c r="BF63615" s="101" t="s">
        <v>58</v>
      </c>
      <c r="BK63615" s="98" t="s">
        <v>70</v>
      </c>
    </row>
    <row r="63616" spans="17:63" ht="29.25" customHeight="1" x14ac:dyDescent="0.2">
      <c r="Q63616" s="92" t="s">
        <v>50</v>
      </c>
      <c r="BF63616" s="101" t="s">
        <v>58</v>
      </c>
      <c r="BK63616" s="98" t="s">
        <v>70</v>
      </c>
    </row>
    <row r="63617" spans="17:63" ht="29.25" customHeight="1" x14ac:dyDescent="0.2">
      <c r="Q63617" s="92" t="s">
        <v>50</v>
      </c>
      <c r="BF63617" s="101" t="s">
        <v>58</v>
      </c>
      <c r="BK63617" s="98" t="s">
        <v>70</v>
      </c>
    </row>
    <row r="63618" spans="17:63" ht="29.25" customHeight="1" x14ac:dyDescent="0.2">
      <c r="Q63618" s="92" t="s">
        <v>50</v>
      </c>
      <c r="BF63618" s="101" t="s">
        <v>58</v>
      </c>
      <c r="BK63618" s="98" t="s">
        <v>70</v>
      </c>
    </row>
    <row r="63619" spans="17:63" ht="29.25" customHeight="1" x14ac:dyDescent="0.2">
      <c r="Q63619" s="92" t="s">
        <v>50</v>
      </c>
      <c r="BF63619" s="101" t="s">
        <v>58</v>
      </c>
      <c r="BK63619" s="98" t="s">
        <v>70</v>
      </c>
    </row>
    <row r="63620" spans="17:63" ht="29.25" customHeight="1" x14ac:dyDescent="0.2">
      <c r="Q63620" s="92" t="s">
        <v>50</v>
      </c>
      <c r="BF63620" s="101" t="s">
        <v>58</v>
      </c>
      <c r="BK63620" s="98" t="s">
        <v>70</v>
      </c>
    </row>
    <row r="63621" spans="17:63" ht="29.25" customHeight="1" x14ac:dyDescent="0.2">
      <c r="Q63621" s="92" t="s">
        <v>50</v>
      </c>
      <c r="BF63621" s="101" t="s">
        <v>58</v>
      </c>
      <c r="BK63621" s="98" t="s">
        <v>70</v>
      </c>
    </row>
    <row r="63622" spans="17:63" ht="29.25" customHeight="1" x14ac:dyDescent="0.2">
      <c r="Q63622" s="92" t="s">
        <v>50</v>
      </c>
      <c r="BF63622" s="101" t="s">
        <v>58</v>
      </c>
      <c r="BK63622" s="98" t="s">
        <v>70</v>
      </c>
    </row>
    <row r="63623" spans="17:63" ht="29.25" customHeight="1" x14ac:dyDescent="0.2">
      <c r="Q63623" s="92" t="s">
        <v>50</v>
      </c>
      <c r="BF63623" s="101" t="s">
        <v>58</v>
      </c>
      <c r="BK63623" s="98" t="s">
        <v>70</v>
      </c>
    </row>
    <row r="63624" spans="17:63" ht="29.25" customHeight="1" x14ac:dyDescent="0.2">
      <c r="Q63624" s="92" t="s">
        <v>50</v>
      </c>
      <c r="BF63624" s="101" t="s">
        <v>58</v>
      </c>
      <c r="BK63624" s="98" t="s">
        <v>70</v>
      </c>
    </row>
    <row r="63625" spans="17:63" ht="29.25" customHeight="1" x14ac:dyDescent="0.2">
      <c r="Q63625" s="92" t="s">
        <v>50</v>
      </c>
      <c r="BF63625" s="101" t="s">
        <v>58</v>
      </c>
      <c r="BK63625" s="98" t="s">
        <v>70</v>
      </c>
    </row>
    <row r="63626" spans="17:63" ht="29.25" customHeight="1" x14ac:dyDescent="0.2">
      <c r="Q63626" s="92" t="s">
        <v>50</v>
      </c>
      <c r="BF63626" s="101" t="s">
        <v>58</v>
      </c>
      <c r="BK63626" s="98" t="s">
        <v>70</v>
      </c>
    </row>
    <row r="63627" spans="17:63" ht="29.25" customHeight="1" x14ac:dyDescent="0.2">
      <c r="Q63627" s="92" t="s">
        <v>50</v>
      </c>
      <c r="BF63627" s="101" t="s">
        <v>58</v>
      </c>
      <c r="BK63627" s="98" t="s">
        <v>70</v>
      </c>
    </row>
    <row r="63628" spans="17:63" ht="29.25" customHeight="1" x14ac:dyDescent="0.2">
      <c r="Q63628" s="92" t="s">
        <v>50</v>
      </c>
      <c r="BF63628" s="101" t="s">
        <v>58</v>
      </c>
      <c r="BK63628" s="98" t="s">
        <v>70</v>
      </c>
    </row>
    <row r="63629" spans="17:63" ht="29.25" customHeight="1" x14ac:dyDescent="0.2">
      <c r="Q63629" s="92" t="s">
        <v>50</v>
      </c>
      <c r="BF63629" s="101" t="s">
        <v>58</v>
      </c>
      <c r="BK63629" s="98" t="s">
        <v>70</v>
      </c>
    </row>
    <row r="63630" spans="17:63" ht="29.25" customHeight="1" x14ac:dyDescent="0.2">
      <c r="Q63630" s="92" t="s">
        <v>50</v>
      </c>
      <c r="BF63630" s="101" t="s">
        <v>58</v>
      </c>
      <c r="BK63630" s="98" t="s">
        <v>70</v>
      </c>
    </row>
    <row r="63631" spans="17:63" ht="29.25" customHeight="1" x14ac:dyDescent="0.2">
      <c r="Q63631" s="92" t="s">
        <v>50</v>
      </c>
      <c r="BF63631" s="101" t="s">
        <v>58</v>
      </c>
      <c r="BK63631" s="98" t="s">
        <v>70</v>
      </c>
    </row>
    <row r="63632" spans="17:63" ht="29.25" customHeight="1" x14ac:dyDescent="0.2">
      <c r="Q63632" s="92" t="s">
        <v>50</v>
      </c>
      <c r="BF63632" s="101" t="s">
        <v>58</v>
      </c>
      <c r="BK63632" s="98" t="s">
        <v>70</v>
      </c>
    </row>
    <row r="63633" spans="17:63" ht="29.25" customHeight="1" x14ac:dyDescent="0.2">
      <c r="Q63633" s="92" t="s">
        <v>50</v>
      </c>
      <c r="BF63633" s="101" t="s">
        <v>58</v>
      </c>
      <c r="BK63633" s="98" t="s">
        <v>70</v>
      </c>
    </row>
    <row r="63634" spans="17:63" ht="29.25" customHeight="1" x14ac:dyDescent="0.2">
      <c r="Q63634" s="92" t="s">
        <v>50</v>
      </c>
      <c r="BF63634" s="101" t="s">
        <v>58</v>
      </c>
      <c r="BK63634" s="98" t="s">
        <v>70</v>
      </c>
    </row>
    <row r="63635" spans="17:63" ht="29.25" customHeight="1" x14ac:dyDescent="0.2">
      <c r="Q63635" s="92" t="s">
        <v>50</v>
      </c>
      <c r="BF63635" s="101" t="s">
        <v>58</v>
      </c>
      <c r="BK63635" s="98" t="s">
        <v>70</v>
      </c>
    </row>
    <row r="63636" spans="17:63" ht="29.25" customHeight="1" x14ac:dyDescent="0.2">
      <c r="Q63636" s="92" t="s">
        <v>50</v>
      </c>
      <c r="BF63636" s="101" t="s">
        <v>58</v>
      </c>
      <c r="BK63636" s="98" t="s">
        <v>70</v>
      </c>
    </row>
    <row r="63637" spans="17:63" ht="29.25" customHeight="1" x14ac:dyDescent="0.2">
      <c r="Q63637" s="92" t="s">
        <v>50</v>
      </c>
      <c r="BF63637" s="101" t="s">
        <v>58</v>
      </c>
      <c r="BK63637" s="98" t="s">
        <v>70</v>
      </c>
    </row>
    <row r="63638" spans="17:63" ht="29.25" customHeight="1" x14ac:dyDescent="0.2">
      <c r="Q63638" s="92" t="s">
        <v>50</v>
      </c>
      <c r="BF63638" s="101" t="s">
        <v>58</v>
      </c>
      <c r="BK63638" s="98" t="s">
        <v>70</v>
      </c>
    </row>
    <row r="63639" spans="17:63" ht="29.25" customHeight="1" x14ac:dyDescent="0.2">
      <c r="Q63639" s="92" t="s">
        <v>50</v>
      </c>
      <c r="BF63639" s="101" t="s">
        <v>58</v>
      </c>
      <c r="BK63639" s="98" t="s">
        <v>70</v>
      </c>
    </row>
    <row r="63640" spans="17:63" ht="29.25" customHeight="1" x14ac:dyDescent="0.2">
      <c r="Q63640" s="92" t="s">
        <v>50</v>
      </c>
      <c r="BF63640" s="101" t="s">
        <v>58</v>
      </c>
      <c r="BK63640" s="98" t="s">
        <v>70</v>
      </c>
    </row>
    <row r="63641" spans="17:63" ht="29.25" customHeight="1" x14ac:dyDescent="0.2">
      <c r="Q63641" s="92" t="s">
        <v>50</v>
      </c>
      <c r="BF63641" s="101" t="s">
        <v>58</v>
      </c>
      <c r="BK63641" s="98" t="s">
        <v>70</v>
      </c>
    </row>
    <row r="63642" spans="17:63" ht="29.25" customHeight="1" x14ac:dyDescent="0.2">
      <c r="Q63642" s="92" t="s">
        <v>50</v>
      </c>
      <c r="BF63642" s="101" t="s">
        <v>58</v>
      </c>
      <c r="BK63642" s="98" t="s">
        <v>70</v>
      </c>
    </row>
    <row r="63643" spans="17:63" ht="29.25" customHeight="1" x14ac:dyDescent="0.2">
      <c r="Q63643" s="92" t="s">
        <v>50</v>
      </c>
      <c r="BF63643" s="101" t="s">
        <v>58</v>
      </c>
      <c r="BK63643" s="98" t="s">
        <v>70</v>
      </c>
    </row>
    <row r="63644" spans="17:63" ht="29.25" customHeight="1" x14ac:dyDescent="0.2">
      <c r="Q63644" s="92" t="s">
        <v>50</v>
      </c>
      <c r="BF63644" s="101" t="s">
        <v>58</v>
      </c>
      <c r="BK63644" s="98" t="s">
        <v>70</v>
      </c>
    </row>
    <row r="63645" spans="17:63" ht="29.25" customHeight="1" x14ac:dyDescent="0.2">
      <c r="Q63645" s="92" t="s">
        <v>50</v>
      </c>
      <c r="BF63645" s="101" t="s">
        <v>58</v>
      </c>
      <c r="BK63645" s="98" t="s">
        <v>70</v>
      </c>
    </row>
    <row r="63646" spans="17:63" ht="29.25" customHeight="1" x14ac:dyDescent="0.2">
      <c r="Q63646" s="92" t="s">
        <v>50</v>
      </c>
      <c r="BF63646" s="101" t="s">
        <v>58</v>
      </c>
      <c r="BK63646" s="98" t="s">
        <v>70</v>
      </c>
    </row>
    <row r="63647" spans="17:63" ht="29.25" customHeight="1" x14ac:dyDescent="0.2">
      <c r="Q63647" s="92" t="s">
        <v>50</v>
      </c>
      <c r="BF63647" s="101" t="s">
        <v>58</v>
      </c>
      <c r="BK63647" s="98" t="s">
        <v>70</v>
      </c>
    </row>
    <row r="63648" spans="17:63" ht="29.25" customHeight="1" x14ac:dyDescent="0.2">
      <c r="Q63648" s="92" t="s">
        <v>50</v>
      </c>
      <c r="BF63648" s="101" t="s">
        <v>58</v>
      </c>
      <c r="BK63648" s="98" t="s">
        <v>70</v>
      </c>
    </row>
    <row r="63649" spans="17:63" ht="29.25" customHeight="1" x14ac:dyDescent="0.2">
      <c r="Q63649" s="92" t="s">
        <v>50</v>
      </c>
      <c r="BF63649" s="101" t="s">
        <v>58</v>
      </c>
      <c r="BK63649" s="98" t="s">
        <v>70</v>
      </c>
    </row>
    <row r="63650" spans="17:63" ht="29.25" customHeight="1" x14ac:dyDescent="0.2">
      <c r="Q63650" s="92" t="s">
        <v>50</v>
      </c>
      <c r="BF63650" s="101" t="s">
        <v>58</v>
      </c>
      <c r="BK63650" s="98" t="s">
        <v>70</v>
      </c>
    </row>
    <row r="63651" spans="17:63" ht="29.25" customHeight="1" x14ac:dyDescent="0.2">
      <c r="Q63651" s="92" t="s">
        <v>50</v>
      </c>
      <c r="BF63651" s="101" t="s">
        <v>58</v>
      </c>
      <c r="BK63651" s="98" t="s">
        <v>70</v>
      </c>
    </row>
    <row r="63652" spans="17:63" ht="29.25" customHeight="1" x14ac:dyDescent="0.2">
      <c r="Q63652" s="92" t="s">
        <v>50</v>
      </c>
      <c r="BF63652" s="101" t="s">
        <v>58</v>
      </c>
      <c r="BK63652" s="98" t="s">
        <v>70</v>
      </c>
    </row>
    <row r="63653" spans="17:63" ht="29.25" customHeight="1" x14ac:dyDescent="0.2">
      <c r="Q63653" s="92" t="s">
        <v>50</v>
      </c>
      <c r="BF63653" s="101" t="s">
        <v>58</v>
      </c>
      <c r="BK63653" s="98" t="s">
        <v>70</v>
      </c>
    </row>
    <row r="63654" spans="17:63" ht="29.25" customHeight="1" x14ac:dyDescent="0.2">
      <c r="Q63654" s="92" t="s">
        <v>50</v>
      </c>
      <c r="BF63654" s="101" t="s">
        <v>58</v>
      </c>
      <c r="BK63654" s="98" t="s">
        <v>70</v>
      </c>
    </row>
    <row r="63655" spans="17:63" ht="29.25" customHeight="1" x14ac:dyDescent="0.2">
      <c r="Q63655" s="92" t="s">
        <v>50</v>
      </c>
      <c r="BF63655" s="101" t="s">
        <v>58</v>
      </c>
      <c r="BK63655" s="98" t="s">
        <v>70</v>
      </c>
    </row>
    <row r="63656" spans="17:63" ht="29.25" customHeight="1" x14ac:dyDescent="0.2">
      <c r="Q63656" s="92" t="s">
        <v>50</v>
      </c>
      <c r="BF63656" s="101" t="s">
        <v>58</v>
      </c>
      <c r="BK63656" s="98" t="s">
        <v>70</v>
      </c>
    </row>
    <row r="63657" spans="17:63" ht="29.25" customHeight="1" x14ac:dyDescent="0.2">
      <c r="Q63657" s="92" t="s">
        <v>50</v>
      </c>
      <c r="BF63657" s="101" t="s">
        <v>58</v>
      </c>
      <c r="BK63657" s="98" t="s">
        <v>70</v>
      </c>
    </row>
    <row r="63658" spans="17:63" ht="29.25" customHeight="1" x14ac:dyDescent="0.2">
      <c r="Q63658" s="92" t="s">
        <v>50</v>
      </c>
      <c r="BF63658" s="101" t="s">
        <v>58</v>
      </c>
      <c r="BK63658" s="98" t="s">
        <v>70</v>
      </c>
    </row>
    <row r="63659" spans="17:63" ht="29.25" customHeight="1" x14ac:dyDescent="0.2">
      <c r="Q63659" s="92" t="s">
        <v>50</v>
      </c>
      <c r="BF63659" s="101" t="s">
        <v>58</v>
      </c>
      <c r="BK63659" s="98" t="s">
        <v>70</v>
      </c>
    </row>
    <row r="63660" spans="17:63" ht="29.25" customHeight="1" x14ac:dyDescent="0.2">
      <c r="Q63660" s="92" t="s">
        <v>50</v>
      </c>
      <c r="BF63660" s="101" t="s">
        <v>58</v>
      </c>
      <c r="BK63660" s="98" t="s">
        <v>70</v>
      </c>
    </row>
    <row r="63661" spans="17:63" ht="29.25" customHeight="1" x14ac:dyDescent="0.2">
      <c r="Q63661" s="92" t="s">
        <v>50</v>
      </c>
      <c r="BF63661" s="101" t="s">
        <v>58</v>
      </c>
      <c r="BK63661" s="98" t="s">
        <v>70</v>
      </c>
    </row>
    <row r="63662" spans="17:63" ht="29.25" customHeight="1" x14ac:dyDescent="0.2">
      <c r="Q63662" s="92" t="s">
        <v>50</v>
      </c>
      <c r="BF63662" s="101" t="s">
        <v>58</v>
      </c>
      <c r="BK63662" s="98" t="s">
        <v>70</v>
      </c>
    </row>
    <row r="63663" spans="17:63" ht="29.25" customHeight="1" x14ac:dyDescent="0.2">
      <c r="Q63663" s="92" t="s">
        <v>50</v>
      </c>
      <c r="BF63663" s="101" t="s">
        <v>58</v>
      </c>
      <c r="BK63663" s="98" t="s">
        <v>70</v>
      </c>
    </row>
    <row r="63664" spans="17:63" ht="29.25" customHeight="1" x14ac:dyDescent="0.2">
      <c r="Q63664" s="92" t="s">
        <v>50</v>
      </c>
      <c r="BF63664" s="101" t="s">
        <v>58</v>
      </c>
      <c r="BK63664" s="98" t="s">
        <v>70</v>
      </c>
    </row>
    <row r="63665" spans="17:63" ht="29.25" customHeight="1" x14ac:dyDescent="0.2">
      <c r="Q63665" s="92" t="s">
        <v>50</v>
      </c>
      <c r="BF63665" s="101" t="s">
        <v>58</v>
      </c>
      <c r="BK63665" s="98" t="s">
        <v>70</v>
      </c>
    </row>
    <row r="63666" spans="17:63" ht="29.25" customHeight="1" x14ac:dyDescent="0.2">
      <c r="Q63666" s="92" t="s">
        <v>50</v>
      </c>
      <c r="BF63666" s="101" t="s">
        <v>58</v>
      </c>
      <c r="BK63666" s="98" t="s">
        <v>70</v>
      </c>
    </row>
    <row r="63667" spans="17:63" ht="29.25" customHeight="1" x14ac:dyDescent="0.2">
      <c r="Q63667" s="92" t="s">
        <v>50</v>
      </c>
      <c r="BF63667" s="101" t="s">
        <v>58</v>
      </c>
      <c r="BK63667" s="98" t="s">
        <v>70</v>
      </c>
    </row>
    <row r="63668" spans="17:63" ht="29.25" customHeight="1" x14ac:dyDescent="0.2">
      <c r="Q63668" s="92" t="s">
        <v>50</v>
      </c>
      <c r="BF63668" s="101" t="s">
        <v>58</v>
      </c>
      <c r="BK63668" s="98" t="s">
        <v>70</v>
      </c>
    </row>
    <row r="63669" spans="17:63" ht="29.25" customHeight="1" x14ac:dyDescent="0.2">
      <c r="Q63669" s="92" t="s">
        <v>50</v>
      </c>
      <c r="BF63669" s="101" t="s">
        <v>58</v>
      </c>
      <c r="BK63669" s="98" t="s">
        <v>70</v>
      </c>
    </row>
    <row r="63670" spans="17:63" ht="29.25" customHeight="1" x14ac:dyDescent="0.2">
      <c r="Q63670" s="92" t="s">
        <v>50</v>
      </c>
      <c r="BF63670" s="101" t="s">
        <v>58</v>
      </c>
      <c r="BK63670" s="98" t="s">
        <v>70</v>
      </c>
    </row>
    <row r="63671" spans="17:63" ht="29.25" customHeight="1" x14ac:dyDescent="0.2">
      <c r="Q63671" s="92" t="s">
        <v>50</v>
      </c>
      <c r="BF63671" s="101" t="s">
        <v>58</v>
      </c>
      <c r="BK63671" s="98" t="s">
        <v>70</v>
      </c>
    </row>
    <row r="63672" spans="17:63" ht="29.25" customHeight="1" x14ac:dyDescent="0.2">
      <c r="Q63672" s="92" t="s">
        <v>50</v>
      </c>
      <c r="BF63672" s="101" t="s">
        <v>58</v>
      </c>
      <c r="BK63672" s="98" t="s">
        <v>70</v>
      </c>
    </row>
    <row r="63673" spans="17:63" ht="29.25" customHeight="1" x14ac:dyDescent="0.2">
      <c r="Q63673" s="92" t="s">
        <v>50</v>
      </c>
      <c r="BF63673" s="101" t="s">
        <v>58</v>
      </c>
      <c r="BK63673" s="98" t="s">
        <v>70</v>
      </c>
    </row>
    <row r="63674" spans="17:63" ht="29.25" customHeight="1" x14ac:dyDescent="0.2">
      <c r="Q63674" s="92" t="s">
        <v>50</v>
      </c>
      <c r="BF63674" s="101" t="s">
        <v>58</v>
      </c>
      <c r="BK63674" s="98" t="s">
        <v>70</v>
      </c>
    </row>
    <row r="63675" spans="17:63" ht="29.25" customHeight="1" x14ac:dyDescent="0.2">
      <c r="Q63675" s="92" t="s">
        <v>50</v>
      </c>
      <c r="BF63675" s="101" t="s">
        <v>58</v>
      </c>
      <c r="BK63675" s="98" t="s">
        <v>70</v>
      </c>
    </row>
    <row r="63676" spans="17:63" ht="29.25" customHeight="1" x14ac:dyDescent="0.2">
      <c r="Q63676" s="92" t="s">
        <v>50</v>
      </c>
      <c r="BF63676" s="101" t="s">
        <v>58</v>
      </c>
      <c r="BK63676" s="98" t="s">
        <v>70</v>
      </c>
    </row>
    <row r="63677" spans="17:63" ht="29.25" customHeight="1" x14ac:dyDescent="0.2">
      <c r="Q63677" s="92" t="s">
        <v>50</v>
      </c>
      <c r="BF63677" s="101" t="s">
        <v>58</v>
      </c>
      <c r="BK63677" s="98" t="s">
        <v>70</v>
      </c>
    </row>
    <row r="63678" spans="17:63" ht="29.25" customHeight="1" x14ac:dyDescent="0.2">
      <c r="Q63678" s="92" t="s">
        <v>50</v>
      </c>
      <c r="BF63678" s="101" t="s">
        <v>58</v>
      </c>
      <c r="BK63678" s="98" t="s">
        <v>70</v>
      </c>
    </row>
    <row r="63679" spans="17:63" ht="29.25" customHeight="1" x14ac:dyDescent="0.2">
      <c r="Q63679" s="92" t="s">
        <v>50</v>
      </c>
      <c r="BF63679" s="101" t="s">
        <v>58</v>
      </c>
      <c r="BK63679" s="98" t="s">
        <v>70</v>
      </c>
    </row>
    <row r="63680" spans="17:63" ht="29.25" customHeight="1" x14ac:dyDescent="0.2">
      <c r="Q63680" s="92" t="s">
        <v>50</v>
      </c>
      <c r="BF63680" s="101" t="s">
        <v>58</v>
      </c>
      <c r="BK63680" s="98" t="s">
        <v>70</v>
      </c>
    </row>
    <row r="63681" spans="17:63" ht="29.25" customHeight="1" x14ac:dyDescent="0.2">
      <c r="Q63681" s="92" t="s">
        <v>50</v>
      </c>
      <c r="BF63681" s="101" t="s">
        <v>58</v>
      </c>
      <c r="BK63681" s="98" t="s">
        <v>70</v>
      </c>
    </row>
    <row r="63682" spans="17:63" ht="29.25" customHeight="1" x14ac:dyDescent="0.2">
      <c r="Q63682" s="92" t="s">
        <v>50</v>
      </c>
      <c r="BF63682" s="101" t="s">
        <v>58</v>
      </c>
      <c r="BK63682" s="98" t="s">
        <v>70</v>
      </c>
    </row>
    <row r="63683" spans="17:63" ht="29.25" customHeight="1" x14ac:dyDescent="0.2">
      <c r="Q63683" s="92" t="s">
        <v>50</v>
      </c>
      <c r="BF63683" s="101" t="s">
        <v>58</v>
      </c>
      <c r="BK63683" s="98" t="s">
        <v>70</v>
      </c>
    </row>
    <row r="63684" spans="17:63" ht="29.25" customHeight="1" x14ac:dyDescent="0.2">
      <c r="Q63684" s="92" t="s">
        <v>50</v>
      </c>
      <c r="BF63684" s="101" t="s">
        <v>58</v>
      </c>
      <c r="BK63684" s="98" t="s">
        <v>70</v>
      </c>
    </row>
    <row r="63685" spans="17:63" ht="29.25" customHeight="1" x14ac:dyDescent="0.2">
      <c r="Q63685" s="92" t="s">
        <v>50</v>
      </c>
      <c r="BF63685" s="101" t="s">
        <v>58</v>
      </c>
      <c r="BK63685" s="98" t="s">
        <v>70</v>
      </c>
    </row>
    <row r="63686" spans="17:63" ht="29.25" customHeight="1" x14ac:dyDescent="0.2">
      <c r="Q63686" s="92" t="s">
        <v>50</v>
      </c>
      <c r="BF63686" s="101" t="s">
        <v>58</v>
      </c>
      <c r="BK63686" s="98" t="s">
        <v>70</v>
      </c>
    </row>
    <row r="63687" spans="17:63" ht="29.25" customHeight="1" x14ac:dyDescent="0.2">
      <c r="Q63687" s="92" t="s">
        <v>50</v>
      </c>
      <c r="BF63687" s="101" t="s">
        <v>58</v>
      </c>
      <c r="BK63687" s="98" t="s">
        <v>70</v>
      </c>
    </row>
    <row r="63688" spans="17:63" ht="29.25" customHeight="1" x14ac:dyDescent="0.2">
      <c r="Q63688" s="92" t="s">
        <v>50</v>
      </c>
      <c r="BF63688" s="101" t="s">
        <v>58</v>
      </c>
      <c r="BK63688" s="98" t="s">
        <v>70</v>
      </c>
    </row>
    <row r="63689" spans="17:63" ht="29.25" customHeight="1" x14ac:dyDescent="0.2">
      <c r="Q63689" s="92" t="s">
        <v>50</v>
      </c>
      <c r="BF63689" s="101" t="s">
        <v>58</v>
      </c>
      <c r="BK63689" s="98" t="s">
        <v>70</v>
      </c>
    </row>
    <row r="63690" spans="17:63" ht="29.25" customHeight="1" x14ac:dyDescent="0.2">
      <c r="Q63690" s="92" t="s">
        <v>50</v>
      </c>
      <c r="BF63690" s="101" t="s">
        <v>58</v>
      </c>
      <c r="BK63690" s="98" t="s">
        <v>70</v>
      </c>
    </row>
    <row r="63691" spans="17:63" ht="29.25" customHeight="1" x14ac:dyDescent="0.2">
      <c r="Q63691" s="92" t="s">
        <v>50</v>
      </c>
      <c r="BF63691" s="101" t="s">
        <v>58</v>
      </c>
      <c r="BK63691" s="98" t="s">
        <v>70</v>
      </c>
    </row>
    <row r="63692" spans="17:63" ht="29.25" customHeight="1" x14ac:dyDescent="0.2">
      <c r="Q63692" s="92" t="s">
        <v>50</v>
      </c>
      <c r="BF63692" s="101" t="s">
        <v>58</v>
      </c>
      <c r="BK63692" s="98" t="s">
        <v>70</v>
      </c>
    </row>
    <row r="63693" spans="17:63" ht="29.25" customHeight="1" x14ac:dyDescent="0.2">
      <c r="Q63693" s="92" t="s">
        <v>50</v>
      </c>
      <c r="BF63693" s="101" t="s">
        <v>58</v>
      </c>
      <c r="BK63693" s="98" t="s">
        <v>70</v>
      </c>
    </row>
    <row r="63694" spans="17:63" ht="29.25" customHeight="1" x14ac:dyDescent="0.2">
      <c r="Q63694" s="92" t="s">
        <v>50</v>
      </c>
      <c r="BF63694" s="101" t="s">
        <v>58</v>
      </c>
      <c r="BK63694" s="98" t="s">
        <v>70</v>
      </c>
    </row>
    <row r="63695" spans="17:63" ht="29.25" customHeight="1" x14ac:dyDescent="0.2">
      <c r="Q63695" s="92" t="s">
        <v>50</v>
      </c>
      <c r="BF63695" s="101" t="s">
        <v>58</v>
      </c>
      <c r="BK63695" s="98" t="s">
        <v>70</v>
      </c>
    </row>
    <row r="63696" spans="17:63" ht="29.25" customHeight="1" x14ac:dyDescent="0.2">
      <c r="Q63696" s="92" t="s">
        <v>50</v>
      </c>
      <c r="BF63696" s="101" t="s">
        <v>58</v>
      </c>
      <c r="BK63696" s="98" t="s">
        <v>70</v>
      </c>
    </row>
    <row r="63697" spans="17:63" ht="29.25" customHeight="1" x14ac:dyDescent="0.2">
      <c r="Q63697" s="92" t="s">
        <v>50</v>
      </c>
      <c r="BF63697" s="101" t="s">
        <v>58</v>
      </c>
      <c r="BK63697" s="98" t="s">
        <v>70</v>
      </c>
    </row>
    <row r="63698" spans="17:63" ht="29.25" customHeight="1" x14ac:dyDescent="0.2">
      <c r="Q63698" s="92" t="s">
        <v>50</v>
      </c>
      <c r="BF63698" s="101" t="s">
        <v>58</v>
      </c>
      <c r="BK63698" s="98" t="s">
        <v>70</v>
      </c>
    </row>
    <row r="63699" spans="17:63" ht="29.25" customHeight="1" x14ac:dyDescent="0.2">
      <c r="Q63699" s="92" t="s">
        <v>50</v>
      </c>
      <c r="BF63699" s="101" t="s">
        <v>58</v>
      </c>
      <c r="BK63699" s="98" t="s">
        <v>70</v>
      </c>
    </row>
    <row r="63700" spans="17:63" ht="29.25" customHeight="1" x14ac:dyDescent="0.2">
      <c r="Q63700" s="92" t="s">
        <v>50</v>
      </c>
      <c r="BF63700" s="101" t="s">
        <v>58</v>
      </c>
      <c r="BK63700" s="98" t="s">
        <v>70</v>
      </c>
    </row>
    <row r="63701" spans="17:63" ht="29.25" customHeight="1" x14ac:dyDescent="0.2">
      <c r="Q63701" s="92" t="s">
        <v>50</v>
      </c>
      <c r="BF63701" s="101" t="s">
        <v>58</v>
      </c>
      <c r="BK63701" s="98" t="s">
        <v>70</v>
      </c>
    </row>
    <row r="63702" spans="17:63" ht="29.25" customHeight="1" x14ac:dyDescent="0.2">
      <c r="Q63702" s="92" t="s">
        <v>50</v>
      </c>
      <c r="BF63702" s="101" t="s">
        <v>58</v>
      </c>
      <c r="BK63702" s="98" t="s">
        <v>70</v>
      </c>
    </row>
    <row r="63703" spans="17:63" ht="29.25" customHeight="1" x14ac:dyDescent="0.2">
      <c r="Q63703" s="92" t="s">
        <v>50</v>
      </c>
      <c r="BF63703" s="101" t="s">
        <v>58</v>
      </c>
      <c r="BK63703" s="98" t="s">
        <v>70</v>
      </c>
    </row>
    <row r="63704" spans="17:63" ht="29.25" customHeight="1" x14ac:dyDescent="0.2">
      <c r="Q63704" s="92" t="s">
        <v>50</v>
      </c>
      <c r="BF63704" s="101" t="s">
        <v>58</v>
      </c>
      <c r="BK63704" s="98" t="s">
        <v>70</v>
      </c>
    </row>
    <row r="63705" spans="17:63" ht="29.25" customHeight="1" x14ac:dyDescent="0.2">
      <c r="Q63705" s="92" t="s">
        <v>50</v>
      </c>
      <c r="BF63705" s="101" t="s">
        <v>58</v>
      </c>
      <c r="BK63705" s="98" t="s">
        <v>70</v>
      </c>
    </row>
    <row r="63706" spans="17:63" ht="29.25" customHeight="1" x14ac:dyDescent="0.2">
      <c r="Q63706" s="92" t="s">
        <v>50</v>
      </c>
      <c r="BF63706" s="101" t="s">
        <v>58</v>
      </c>
      <c r="BK63706" s="98" t="s">
        <v>70</v>
      </c>
    </row>
    <row r="63707" spans="17:63" ht="29.25" customHeight="1" x14ac:dyDescent="0.2">
      <c r="Q63707" s="92" t="s">
        <v>50</v>
      </c>
      <c r="BF63707" s="101" t="s">
        <v>58</v>
      </c>
      <c r="BK63707" s="98" t="s">
        <v>70</v>
      </c>
    </row>
    <row r="63708" spans="17:63" ht="29.25" customHeight="1" x14ac:dyDescent="0.2">
      <c r="Q63708" s="92" t="s">
        <v>50</v>
      </c>
      <c r="BF63708" s="101" t="s">
        <v>58</v>
      </c>
      <c r="BK63708" s="98" t="s">
        <v>70</v>
      </c>
    </row>
    <row r="63709" spans="17:63" ht="29.25" customHeight="1" x14ac:dyDescent="0.2">
      <c r="Q63709" s="92" t="s">
        <v>50</v>
      </c>
      <c r="BF63709" s="101" t="s">
        <v>58</v>
      </c>
      <c r="BK63709" s="98" t="s">
        <v>70</v>
      </c>
    </row>
    <row r="63710" spans="17:63" ht="29.25" customHeight="1" x14ac:dyDescent="0.2">
      <c r="Q63710" s="92" t="s">
        <v>50</v>
      </c>
      <c r="BF63710" s="101" t="s">
        <v>58</v>
      </c>
      <c r="BK63710" s="98" t="s">
        <v>70</v>
      </c>
    </row>
    <row r="63711" spans="17:63" ht="29.25" customHeight="1" x14ac:dyDescent="0.2">
      <c r="Q63711" s="92" t="s">
        <v>50</v>
      </c>
      <c r="BF63711" s="101" t="s">
        <v>58</v>
      </c>
      <c r="BK63711" s="98" t="s">
        <v>70</v>
      </c>
    </row>
    <row r="63712" spans="17:63" ht="29.25" customHeight="1" x14ac:dyDescent="0.2">
      <c r="Q63712" s="92" t="s">
        <v>50</v>
      </c>
      <c r="BF63712" s="101" t="s">
        <v>58</v>
      </c>
      <c r="BK63712" s="98" t="s">
        <v>70</v>
      </c>
    </row>
    <row r="63713" spans="17:63" ht="29.25" customHeight="1" x14ac:dyDescent="0.2">
      <c r="Q63713" s="92" t="s">
        <v>50</v>
      </c>
      <c r="BF63713" s="101" t="s">
        <v>58</v>
      </c>
      <c r="BK63713" s="98" t="s">
        <v>70</v>
      </c>
    </row>
    <row r="63714" spans="17:63" ht="29.25" customHeight="1" x14ac:dyDescent="0.2">
      <c r="Q63714" s="92" t="s">
        <v>50</v>
      </c>
      <c r="BF63714" s="101" t="s">
        <v>58</v>
      </c>
      <c r="BK63714" s="98" t="s">
        <v>70</v>
      </c>
    </row>
    <row r="63715" spans="17:63" ht="29.25" customHeight="1" x14ac:dyDescent="0.2">
      <c r="Q63715" s="92" t="s">
        <v>50</v>
      </c>
      <c r="BF63715" s="101" t="s">
        <v>58</v>
      </c>
      <c r="BK63715" s="98" t="s">
        <v>70</v>
      </c>
    </row>
    <row r="63716" spans="17:63" ht="29.25" customHeight="1" x14ac:dyDescent="0.2">
      <c r="Q63716" s="92" t="s">
        <v>50</v>
      </c>
      <c r="BF63716" s="101" t="s">
        <v>58</v>
      </c>
      <c r="BK63716" s="98" t="s">
        <v>70</v>
      </c>
    </row>
    <row r="63717" spans="17:63" ht="29.25" customHeight="1" x14ac:dyDescent="0.2">
      <c r="Q63717" s="92" t="s">
        <v>50</v>
      </c>
      <c r="BF63717" s="101" t="s">
        <v>58</v>
      </c>
      <c r="BK63717" s="98" t="s">
        <v>70</v>
      </c>
    </row>
    <row r="63718" spans="17:63" ht="29.25" customHeight="1" x14ac:dyDescent="0.2">
      <c r="Q63718" s="92" t="s">
        <v>50</v>
      </c>
      <c r="BF63718" s="101" t="s">
        <v>58</v>
      </c>
      <c r="BK63718" s="98" t="s">
        <v>70</v>
      </c>
    </row>
    <row r="63719" spans="17:63" ht="29.25" customHeight="1" x14ac:dyDescent="0.2">
      <c r="Q63719" s="92" t="s">
        <v>50</v>
      </c>
      <c r="BF63719" s="101" t="s">
        <v>58</v>
      </c>
      <c r="BK63719" s="98" t="s">
        <v>70</v>
      </c>
    </row>
    <row r="63720" spans="17:63" ht="29.25" customHeight="1" x14ac:dyDescent="0.2">
      <c r="Q63720" s="92" t="s">
        <v>50</v>
      </c>
      <c r="BF63720" s="101" t="s">
        <v>58</v>
      </c>
      <c r="BK63720" s="98" t="s">
        <v>70</v>
      </c>
    </row>
    <row r="63721" spans="17:63" ht="29.25" customHeight="1" x14ac:dyDescent="0.2">
      <c r="Q63721" s="92" t="s">
        <v>50</v>
      </c>
      <c r="BF63721" s="101" t="s">
        <v>58</v>
      </c>
      <c r="BK63721" s="98" t="s">
        <v>70</v>
      </c>
    </row>
    <row r="63722" spans="17:63" ht="29.25" customHeight="1" x14ac:dyDescent="0.2">
      <c r="Q63722" s="92" t="s">
        <v>50</v>
      </c>
      <c r="BF63722" s="101" t="s">
        <v>58</v>
      </c>
      <c r="BK63722" s="98" t="s">
        <v>70</v>
      </c>
    </row>
    <row r="63723" spans="17:63" ht="29.25" customHeight="1" x14ac:dyDescent="0.2">
      <c r="Q63723" s="92" t="s">
        <v>50</v>
      </c>
      <c r="BF63723" s="101" t="s">
        <v>58</v>
      </c>
      <c r="BK63723" s="98" t="s">
        <v>70</v>
      </c>
    </row>
    <row r="63724" spans="17:63" ht="29.25" customHeight="1" x14ac:dyDescent="0.2">
      <c r="Q63724" s="92" t="s">
        <v>50</v>
      </c>
      <c r="BF63724" s="101" t="s">
        <v>58</v>
      </c>
      <c r="BK63724" s="98" t="s">
        <v>70</v>
      </c>
    </row>
    <row r="63725" spans="17:63" ht="29.25" customHeight="1" x14ac:dyDescent="0.2">
      <c r="Q63725" s="92" t="s">
        <v>50</v>
      </c>
      <c r="BF63725" s="101" t="s">
        <v>58</v>
      </c>
      <c r="BK63725" s="98" t="s">
        <v>70</v>
      </c>
    </row>
    <row r="63726" spans="17:63" ht="29.25" customHeight="1" x14ac:dyDescent="0.2">
      <c r="Q63726" s="92" t="s">
        <v>50</v>
      </c>
      <c r="BF63726" s="101" t="s">
        <v>58</v>
      </c>
      <c r="BK63726" s="98" t="s">
        <v>70</v>
      </c>
    </row>
    <row r="63727" spans="17:63" ht="29.25" customHeight="1" x14ac:dyDescent="0.2">
      <c r="Q63727" s="92" t="s">
        <v>50</v>
      </c>
      <c r="BF63727" s="101" t="s">
        <v>58</v>
      </c>
      <c r="BK63727" s="98" t="s">
        <v>70</v>
      </c>
    </row>
    <row r="63728" spans="17:63" ht="29.25" customHeight="1" x14ac:dyDescent="0.2">
      <c r="Q63728" s="92" t="s">
        <v>50</v>
      </c>
      <c r="BF63728" s="101" t="s">
        <v>58</v>
      </c>
      <c r="BK63728" s="98" t="s">
        <v>70</v>
      </c>
    </row>
    <row r="63729" spans="17:63" ht="29.25" customHeight="1" x14ac:dyDescent="0.2">
      <c r="Q63729" s="92" t="s">
        <v>50</v>
      </c>
      <c r="BF63729" s="101" t="s">
        <v>58</v>
      </c>
      <c r="BK63729" s="98" t="s">
        <v>70</v>
      </c>
    </row>
    <row r="63730" spans="17:63" ht="29.25" customHeight="1" x14ac:dyDescent="0.2">
      <c r="Q63730" s="92" t="s">
        <v>50</v>
      </c>
      <c r="BF63730" s="101" t="s">
        <v>58</v>
      </c>
      <c r="BK63730" s="98" t="s">
        <v>70</v>
      </c>
    </row>
    <row r="63731" spans="17:63" ht="29.25" customHeight="1" x14ac:dyDescent="0.2">
      <c r="Q63731" s="92" t="s">
        <v>50</v>
      </c>
      <c r="BF63731" s="101" t="s">
        <v>58</v>
      </c>
      <c r="BK63731" s="98" t="s">
        <v>70</v>
      </c>
    </row>
    <row r="63732" spans="17:63" ht="29.25" customHeight="1" x14ac:dyDescent="0.2">
      <c r="Q63732" s="92" t="s">
        <v>50</v>
      </c>
      <c r="BF63732" s="101" t="s">
        <v>58</v>
      </c>
      <c r="BK63732" s="98" t="s">
        <v>70</v>
      </c>
    </row>
    <row r="63733" spans="17:63" ht="29.25" customHeight="1" x14ac:dyDescent="0.2">
      <c r="Q63733" s="92" t="s">
        <v>50</v>
      </c>
      <c r="BF63733" s="101" t="s">
        <v>58</v>
      </c>
      <c r="BK63733" s="98" t="s">
        <v>70</v>
      </c>
    </row>
    <row r="63734" spans="17:63" ht="29.25" customHeight="1" x14ac:dyDescent="0.2">
      <c r="Q63734" s="92" t="s">
        <v>50</v>
      </c>
      <c r="BF63734" s="101" t="s">
        <v>58</v>
      </c>
      <c r="BK63734" s="98" t="s">
        <v>70</v>
      </c>
    </row>
    <row r="63735" spans="17:63" ht="29.25" customHeight="1" x14ac:dyDescent="0.2">
      <c r="Q63735" s="92" t="s">
        <v>50</v>
      </c>
      <c r="BF63735" s="101" t="s">
        <v>58</v>
      </c>
      <c r="BK63735" s="98" t="s">
        <v>70</v>
      </c>
    </row>
    <row r="63736" spans="17:63" ht="29.25" customHeight="1" x14ac:dyDescent="0.2">
      <c r="Q63736" s="92" t="s">
        <v>50</v>
      </c>
      <c r="BF63736" s="101" t="s">
        <v>58</v>
      </c>
      <c r="BK63736" s="98" t="s">
        <v>70</v>
      </c>
    </row>
    <row r="63737" spans="17:63" ht="29.25" customHeight="1" x14ac:dyDescent="0.2">
      <c r="Q63737" s="92" t="s">
        <v>50</v>
      </c>
      <c r="BF63737" s="101" t="s">
        <v>58</v>
      </c>
      <c r="BK63737" s="98" t="s">
        <v>70</v>
      </c>
    </row>
    <row r="63738" spans="17:63" ht="29.25" customHeight="1" x14ac:dyDescent="0.2">
      <c r="Q63738" s="92" t="s">
        <v>50</v>
      </c>
      <c r="BF63738" s="101" t="s">
        <v>58</v>
      </c>
      <c r="BK63738" s="98" t="s">
        <v>70</v>
      </c>
    </row>
    <row r="63739" spans="17:63" ht="29.25" customHeight="1" x14ac:dyDescent="0.2">
      <c r="Q63739" s="92" t="s">
        <v>50</v>
      </c>
      <c r="BF63739" s="101" t="s">
        <v>58</v>
      </c>
      <c r="BK63739" s="98" t="s">
        <v>70</v>
      </c>
    </row>
    <row r="63740" spans="17:63" ht="29.25" customHeight="1" x14ac:dyDescent="0.2">
      <c r="Q63740" s="92" t="s">
        <v>50</v>
      </c>
      <c r="BF63740" s="101" t="s">
        <v>58</v>
      </c>
      <c r="BK63740" s="98" t="s">
        <v>70</v>
      </c>
    </row>
    <row r="63741" spans="17:63" ht="29.25" customHeight="1" x14ac:dyDescent="0.2">
      <c r="Q63741" s="92" t="s">
        <v>50</v>
      </c>
      <c r="BF63741" s="101" t="s">
        <v>58</v>
      </c>
      <c r="BK63741" s="98" t="s">
        <v>70</v>
      </c>
    </row>
    <row r="63742" spans="17:63" ht="29.25" customHeight="1" x14ac:dyDescent="0.2">
      <c r="Q63742" s="92" t="s">
        <v>50</v>
      </c>
      <c r="BF63742" s="101" t="s">
        <v>58</v>
      </c>
      <c r="BK63742" s="98" t="s">
        <v>70</v>
      </c>
    </row>
    <row r="63743" spans="17:63" ht="29.25" customHeight="1" x14ac:dyDescent="0.2">
      <c r="Q63743" s="92" t="s">
        <v>50</v>
      </c>
      <c r="BF63743" s="101" t="s">
        <v>58</v>
      </c>
      <c r="BK63743" s="98" t="s">
        <v>70</v>
      </c>
    </row>
    <row r="63744" spans="17:63" ht="29.25" customHeight="1" x14ac:dyDescent="0.2">
      <c r="Q63744" s="92" t="s">
        <v>50</v>
      </c>
      <c r="BF63744" s="101" t="s">
        <v>58</v>
      </c>
      <c r="BK63744" s="98" t="s">
        <v>70</v>
      </c>
    </row>
    <row r="63745" spans="17:63" ht="29.25" customHeight="1" x14ac:dyDescent="0.2">
      <c r="Q63745" s="92" t="s">
        <v>50</v>
      </c>
      <c r="BF63745" s="101" t="s">
        <v>58</v>
      </c>
      <c r="BK63745" s="98" t="s">
        <v>70</v>
      </c>
    </row>
    <row r="63746" spans="17:63" ht="29.25" customHeight="1" x14ac:dyDescent="0.2">
      <c r="Q63746" s="92" t="s">
        <v>50</v>
      </c>
      <c r="BF63746" s="101" t="s">
        <v>58</v>
      </c>
      <c r="BK63746" s="98" t="s">
        <v>70</v>
      </c>
    </row>
    <row r="63747" spans="17:63" ht="29.25" customHeight="1" x14ac:dyDescent="0.2">
      <c r="Q63747" s="92" t="s">
        <v>50</v>
      </c>
      <c r="BF63747" s="101" t="s">
        <v>58</v>
      </c>
      <c r="BK63747" s="98" t="s">
        <v>70</v>
      </c>
    </row>
    <row r="63748" spans="17:63" ht="29.25" customHeight="1" x14ac:dyDescent="0.2">
      <c r="Q63748" s="92" t="s">
        <v>50</v>
      </c>
      <c r="BF63748" s="101" t="s">
        <v>58</v>
      </c>
      <c r="BK63748" s="98" t="s">
        <v>70</v>
      </c>
    </row>
    <row r="63749" spans="17:63" ht="29.25" customHeight="1" x14ac:dyDescent="0.2">
      <c r="Q63749" s="92" t="s">
        <v>50</v>
      </c>
      <c r="BF63749" s="101" t="s">
        <v>58</v>
      </c>
      <c r="BK63749" s="98" t="s">
        <v>70</v>
      </c>
    </row>
    <row r="63750" spans="17:63" ht="29.25" customHeight="1" x14ac:dyDescent="0.2">
      <c r="Q63750" s="92" t="s">
        <v>50</v>
      </c>
      <c r="BF63750" s="101" t="s">
        <v>58</v>
      </c>
      <c r="BK63750" s="98" t="s">
        <v>70</v>
      </c>
    </row>
    <row r="63751" spans="17:63" ht="29.25" customHeight="1" x14ac:dyDescent="0.2">
      <c r="Q63751" s="92" t="s">
        <v>50</v>
      </c>
      <c r="BF63751" s="101" t="s">
        <v>58</v>
      </c>
      <c r="BK63751" s="98" t="s">
        <v>70</v>
      </c>
    </row>
    <row r="63752" spans="17:63" ht="29.25" customHeight="1" x14ac:dyDescent="0.2">
      <c r="Q63752" s="92" t="s">
        <v>50</v>
      </c>
      <c r="BF63752" s="101" t="s">
        <v>58</v>
      </c>
      <c r="BK63752" s="98" t="s">
        <v>70</v>
      </c>
    </row>
    <row r="63753" spans="17:63" ht="29.25" customHeight="1" x14ac:dyDescent="0.2">
      <c r="Q63753" s="92" t="s">
        <v>50</v>
      </c>
      <c r="BF63753" s="101" t="s">
        <v>58</v>
      </c>
      <c r="BK63753" s="98" t="s">
        <v>70</v>
      </c>
    </row>
    <row r="63754" spans="17:63" ht="29.25" customHeight="1" x14ac:dyDescent="0.2">
      <c r="Q63754" s="92" t="s">
        <v>50</v>
      </c>
      <c r="BF63754" s="101" t="s">
        <v>58</v>
      </c>
      <c r="BK63754" s="98" t="s">
        <v>70</v>
      </c>
    </row>
    <row r="63755" spans="17:63" ht="29.25" customHeight="1" x14ac:dyDescent="0.2">
      <c r="Q63755" s="92" t="s">
        <v>50</v>
      </c>
      <c r="BF63755" s="101" t="s">
        <v>58</v>
      </c>
      <c r="BK63755" s="98" t="s">
        <v>70</v>
      </c>
    </row>
    <row r="63756" spans="17:63" ht="29.25" customHeight="1" x14ac:dyDescent="0.2">
      <c r="Q63756" s="92" t="s">
        <v>50</v>
      </c>
      <c r="BF63756" s="101" t="s">
        <v>58</v>
      </c>
      <c r="BK63756" s="98" t="s">
        <v>70</v>
      </c>
    </row>
    <row r="63757" spans="17:63" ht="29.25" customHeight="1" x14ac:dyDescent="0.2">
      <c r="Q63757" s="92" t="s">
        <v>50</v>
      </c>
      <c r="BF63757" s="101" t="s">
        <v>58</v>
      </c>
      <c r="BK63757" s="98" t="s">
        <v>70</v>
      </c>
    </row>
    <row r="63758" spans="17:63" ht="29.25" customHeight="1" x14ac:dyDescent="0.2">
      <c r="Q63758" s="92" t="s">
        <v>50</v>
      </c>
      <c r="BF63758" s="101" t="s">
        <v>58</v>
      </c>
      <c r="BK63758" s="98" t="s">
        <v>70</v>
      </c>
    </row>
    <row r="63759" spans="17:63" ht="29.25" customHeight="1" x14ac:dyDescent="0.2">
      <c r="Q63759" s="92" t="s">
        <v>50</v>
      </c>
      <c r="BF63759" s="101" t="s">
        <v>58</v>
      </c>
      <c r="BK63759" s="98" t="s">
        <v>70</v>
      </c>
    </row>
    <row r="63760" spans="17:63" ht="29.25" customHeight="1" x14ac:dyDescent="0.2">
      <c r="Q63760" s="92" t="s">
        <v>50</v>
      </c>
      <c r="BF63760" s="101" t="s">
        <v>58</v>
      </c>
      <c r="BK63760" s="98" t="s">
        <v>70</v>
      </c>
    </row>
    <row r="63761" spans="17:63" ht="29.25" customHeight="1" x14ac:dyDescent="0.2">
      <c r="Q63761" s="92" t="s">
        <v>50</v>
      </c>
      <c r="BF63761" s="101" t="s">
        <v>58</v>
      </c>
      <c r="BK63761" s="98" t="s">
        <v>70</v>
      </c>
    </row>
    <row r="63762" spans="17:63" ht="29.25" customHeight="1" x14ac:dyDescent="0.2">
      <c r="Q63762" s="92" t="s">
        <v>50</v>
      </c>
      <c r="BF63762" s="101" t="s">
        <v>58</v>
      </c>
      <c r="BK63762" s="98" t="s">
        <v>70</v>
      </c>
    </row>
    <row r="63763" spans="17:63" ht="29.25" customHeight="1" x14ac:dyDescent="0.2">
      <c r="Q63763" s="92" t="s">
        <v>50</v>
      </c>
      <c r="BF63763" s="101" t="s">
        <v>58</v>
      </c>
      <c r="BK63763" s="98" t="s">
        <v>70</v>
      </c>
    </row>
    <row r="63764" spans="17:63" ht="29.25" customHeight="1" x14ac:dyDescent="0.2">
      <c r="Q63764" s="92" t="s">
        <v>50</v>
      </c>
      <c r="BF63764" s="101" t="s">
        <v>58</v>
      </c>
      <c r="BK63764" s="98" t="s">
        <v>70</v>
      </c>
    </row>
    <row r="63765" spans="17:63" ht="29.25" customHeight="1" x14ac:dyDescent="0.2">
      <c r="Q63765" s="92" t="s">
        <v>50</v>
      </c>
      <c r="BF63765" s="101" t="s">
        <v>58</v>
      </c>
      <c r="BK63765" s="98" t="s">
        <v>70</v>
      </c>
    </row>
    <row r="63766" spans="17:63" ht="29.25" customHeight="1" x14ac:dyDescent="0.2">
      <c r="Q63766" s="92" t="s">
        <v>50</v>
      </c>
      <c r="BF63766" s="101" t="s">
        <v>58</v>
      </c>
      <c r="BK63766" s="98" t="s">
        <v>70</v>
      </c>
    </row>
    <row r="63767" spans="17:63" ht="29.25" customHeight="1" x14ac:dyDescent="0.2">
      <c r="Q63767" s="92" t="s">
        <v>50</v>
      </c>
      <c r="BF63767" s="101" t="s">
        <v>58</v>
      </c>
      <c r="BK63767" s="98" t="s">
        <v>70</v>
      </c>
    </row>
    <row r="63768" spans="17:63" ht="29.25" customHeight="1" x14ac:dyDescent="0.2">
      <c r="Q63768" s="92" t="s">
        <v>50</v>
      </c>
      <c r="BF63768" s="101" t="s">
        <v>58</v>
      </c>
      <c r="BK63768" s="98" t="s">
        <v>70</v>
      </c>
    </row>
    <row r="63769" spans="17:63" ht="29.25" customHeight="1" x14ac:dyDescent="0.2">
      <c r="Q63769" s="92" t="s">
        <v>50</v>
      </c>
      <c r="BF63769" s="101" t="s">
        <v>58</v>
      </c>
      <c r="BK63769" s="98" t="s">
        <v>70</v>
      </c>
    </row>
    <row r="63770" spans="17:63" ht="29.25" customHeight="1" x14ac:dyDescent="0.2">
      <c r="Q63770" s="92" t="s">
        <v>50</v>
      </c>
      <c r="BF63770" s="101" t="s">
        <v>58</v>
      </c>
      <c r="BK63770" s="98" t="s">
        <v>70</v>
      </c>
    </row>
    <row r="63771" spans="17:63" ht="29.25" customHeight="1" x14ac:dyDescent="0.2">
      <c r="Q63771" s="92" t="s">
        <v>50</v>
      </c>
      <c r="BF63771" s="101" t="s">
        <v>58</v>
      </c>
      <c r="BK63771" s="98" t="s">
        <v>70</v>
      </c>
    </row>
    <row r="63772" spans="17:63" ht="29.25" customHeight="1" x14ac:dyDescent="0.2">
      <c r="Q63772" s="92" t="s">
        <v>50</v>
      </c>
      <c r="BF63772" s="101" t="s">
        <v>58</v>
      </c>
      <c r="BK63772" s="98" t="s">
        <v>70</v>
      </c>
    </row>
    <row r="63773" spans="17:63" ht="29.25" customHeight="1" x14ac:dyDescent="0.2">
      <c r="Q63773" s="92" t="s">
        <v>50</v>
      </c>
      <c r="BF63773" s="101" t="s">
        <v>58</v>
      </c>
      <c r="BK63773" s="98" t="s">
        <v>70</v>
      </c>
    </row>
    <row r="63774" spans="17:63" ht="29.25" customHeight="1" x14ac:dyDescent="0.2">
      <c r="Q63774" s="92" t="s">
        <v>50</v>
      </c>
      <c r="BF63774" s="101" t="s">
        <v>58</v>
      </c>
      <c r="BK63774" s="98" t="s">
        <v>70</v>
      </c>
    </row>
    <row r="63775" spans="17:63" ht="29.25" customHeight="1" x14ac:dyDescent="0.2">
      <c r="Q63775" s="92" t="s">
        <v>50</v>
      </c>
      <c r="BF63775" s="101" t="s">
        <v>58</v>
      </c>
      <c r="BK63775" s="98" t="s">
        <v>70</v>
      </c>
    </row>
    <row r="63776" spans="17:63" ht="29.25" customHeight="1" x14ac:dyDescent="0.2">
      <c r="Q63776" s="92" t="s">
        <v>50</v>
      </c>
      <c r="BF63776" s="101" t="s">
        <v>58</v>
      </c>
      <c r="BK63776" s="98" t="s">
        <v>70</v>
      </c>
    </row>
    <row r="63777" spans="17:63" ht="29.25" customHeight="1" x14ac:dyDescent="0.2">
      <c r="Q63777" s="92" t="s">
        <v>50</v>
      </c>
      <c r="BF63777" s="101" t="s">
        <v>58</v>
      </c>
      <c r="BK63777" s="98" t="s">
        <v>70</v>
      </c>
    </row>
    <row r="63778" spans="17:63" ht="29.25" customHeight="1" x14ac:dyDescent="0.2">
      <c r="Q63778" s="92" t="s">
        <v>50</v>
      </c>
      <c r="BF63778" s="101" t="s">
        <v>58</v>
      </c>
      <c r="BK63778" s="98" t="s">
        <v>70</v>
      </c>
    </row>
    <row r="63779" spans="17:63" ht="29.25" customHeight="1" x14ac:dyDescent="0.2">
      <c r="Q63779" s="92" t="s">
        <v>50</v>
      </c>
      <c r="BF63779" s="101" t="s">
        <v>58</v>
      </c>
      <c r="BK63779" s="98" t="s">
        <v>70</v>
      </c>
    </row>
    <row r="63780" spans="17:63" ht="29.25" customHeight="1" x14ac:dyDescent="0.2">
      <c r="Q63780" s="92" t="s">
        <v>50</v>
      </c>
      <c r="BF63780" s="101" t="s">
        <v>58</v>
      </c>
      <c r="BK63780" s="98" t="s">
        <v>70</v>
      </c>
    </row>
    <row r="63781" spans="17:63" ht="29.25" customHeight="1" x14ac:dyDescent="0.2">
      <c r="Q63781" s="92" t="s">
        <v>50</v>
      </c>
      <c r="BF63781" s="101" t="s">
        <v>58</v>
      </c>
      <c r="BK63781" s="98" t="s">
        <v>70</v>
      </c>
    </row>
    <row r="63782" spans="17:63" ht="29.25" customHeight="1" x14ac:dyDescent="0.2">
      <c r="Q63782" s="92" t="s">
        <v>50</v>
      </c>
      <c r="BF63782" s="101" t="s">
        <v>58</v>
      </c>
      <c r="BK63782" s="98" t="s">
        <v>70</v>
      </c>
    </row>
    <row r="63783" spans="17:63" ht="29.25" customHeight="1" x14ac:dyDescent="0.2">
      <c r="Q63783" s="92" t="s">
        <v>50</v>
      </c>
      <c r="BF63783" s="101" t="s">
        <v>58</v>
      </c>
      <c r="BK63783" s="98" t="s">
        <v>70</v>
      </c>
    </row>
    <row r="63784" spans="17:63" ht="29.25" customHeight="1" x14ac:dyDescent="0.2">
      <c r="Q63784" s="92" t="s">
        <v>50</v>
      </c>
      <c r="BF63784" s="101" t="s">
        <v>58</v>
      </c>
      <c r="BK63784" s="98" t="s">
        <v>70</v>
      </c>
    </row>
    <row r="63785" spans="17:63" ht="29.25" customHeight="1" x14ac:dyDescent="0.2">
      <c r="Q63785" s="92" t="s">
        <v>50</v>
      </c>
      <c r="BF63785" s="101" t="s">
        <v>58</v>
      </c>
      <c r="BK63785" s="98" t="s">
        <v>70</v>
      </c>
    </row>
    <row r="63786" spans="17:63" ht="29.25" customHeight="1" x14ac:dyDescent="0.2">
      <c r="Q63786" s="92" t="s">
        <v>50</v>
      </c>
      <c r="BF63786" s="101" t="s">
        <v>58</v>
      </c>
      <c r="BK63786" s="98" t="s">
        <v>70</v>
      </c>
    </row>
    <row r="63787" spans="17:63" ht="29.25" customHeight="1" x14ac:dyDescent="0.2">
      <c r="Q63787" s="92" t="s">
        <v>50</v>
      </c>
      <c r="BF63787" s="101" t="s">
        <v>58</v>
      </c>
      <c r="BK63787" s="98" t="s">
        <v>70</v>
      </c>
    </row>
    <row r="63788" spans="17:63" ht="29.25" customHeight="1" x14ac:dyDescent="0.2">
      <c r="Q63788" s="92" t="s">
        <v>50</v>
      </c>
      <c r="BF63788" s="101" t="s">
        <v>58</v>
      </c>
      <c r="BK63788" s="98" t="s">
        <v>70</v>
      </c>
    </row>
    <row r="63789" spans="17:63" ht="29.25" customHeight="1" x14ac:dyDescent="0.2">
      <c r="Q63789" s="92" t="s">
        <v>50</v>
      </c>
      <c r="BF63789" s="101" t="s">
        <v>58</v>
      </c>
      <c r="BK63789" s="98" t="s">
        <v>70</v>
      </c>
    </row>
    <row r="63790" spans="17:63" ht="29.25" customHeight="1" x14ac:dyDescent="0.2">
      <c r="Q63790" s="92" t="s">
        <v>50</v>
      </c>
      <c r="BF63790" s="101" t="s">
        <v>58</v>
      </c>
      <c r="BK63790" s="98" t="s">
        <v>70</v>
      </c>
    </row>
    <row r="63791" spans="17:63" ht="29.25" customHeight="1" x14ac:dyDescent="0.2">
      <c r="Q63791" s="92" t="s">
        <v>50</v>
      </c>
      <c r="BF63791" s="101" t="s">
        <v>58</v>
      </c>
      <c r="BK63791" s="98" t="s">
        <v>70</v>
      </c>
    </row>
    <row r="63792" spans="17:63" ht="29.25" customHeight="1" x14ac:dyDescent="0.2">
      <c r="Q63792" s="92" t="s">
        <v>50</v>
      </c>
      <c r="BF63792" s="101" t="s">
        <v>58</v>
      </c>
      <c r="BK63792" s="98" t="s">
        <v>70</v>
      </c>
    </row>
    <row r="63793" spans="17:63" ht="29.25" customHeight="1" x14ac:dyDescent="0.2">
      <c r="Q63793" s="92" t="s">
        <v>50</v>
      </c>
      <c r="BF63793" s="101" t="s">
        <v>58</v>
      </c>
      <c r="BK63793" s="98" t="s">
        <v>70</v>
      </c>
    </row>
    <row r="63794" spans="17:63" ht="29.25" customHeight="1" x14ac:dyDescent="0.2">
      <c r="Q63794" s="92" t="s">
        <v>50</v>
      </c>
      <c r="BF63794" s="101" t="s">
        <v>58</v>
      </c>
      <c r="BK63794" s="98" t="s">
        <v>70</v>
      </c>
    </row>
    <row r="63795" spans="17:63" ht="29.25" customHeight="1" x14ac:dyDescent="0.2">
      <c r="Q63795" s="92" t="s">
        <v>50</v>
      </c>
      <c r="BF63795" s="101" t="s">
        <v>58</v>
      </c>
      <c r="BK63795" s="98" t="s">
        <v>70</v>
      </c>
    </row>
    <row r="63796" spans="17:63" ht="29.25" customHeight="1" x14ac:dyDescent="0.2">
      <c r="Q63796" s="92" t="s">
        <v>50</v>
      </c>
      <c r="BF63796" s="101" t="s">
        <v>58</v>
      </c>
      <c r="BK63796" s="98" t="s">
        <v>70</v>
      </c>
    </row>
    <row r="63797" spans="17:63" ht="29.25" customHeight="1" x14ac:dyDescent="0.2">
      <c r="Q63797" s="92" t="s">
        <v>50</v>
      </c>
      <c r="BF63797" s="101" t="s">
        <v>58</v>
      </c>
      <c r="BK63797" s="98" t="s">
        <v>70</v>
      </c>
    </row>
    <row r="63798" spans="17:63" ht="29.25" customHeight="1" x14ac:dyDescent="0.2">
      <c r="Q63798" s="92" t="s">
        <v>50</v>
      </c>
      <c r="BF63798" s="101" t="s">
        <v>58</v>
      </c>
      <c r="BK63798" s="98" t="s">
        <v>70</v>
      </c>
    </row>
    <row r="63799" spans="17:63" ht="29.25" customHeight="1" x14ac:dyDescent="0.2">
      <c r="Q63799" s="92" t="s">
        <v>50</v>
      </c>
      <c r="BF63799" s="101" t="s">
        <v>58</v>
      </c>
      <c r="BK63799" s="98" t="s">
        <v>70</v>
      </c>
    </row>
    <row r="63800" spans="17:63" ht="29.25" customHeight="1" x14ac:dyDescent="0.2">
      <c r="Q63800" s="92" t="s">
        <v>50</v>
      </c>
      <c r="BF63800" s="101" t="s">
        <v>58</v>
      </c>
      <c r="BK63800" s="98" t="s">
        <v>70</v>
      </c>
    </row>
    <row r="63801" spans="17:63" ht="29.25" customHeight="1" x14ac:dyDescent="0.2">
      <c r="Q63801" s="92" t="s">
        <v>50</v>
      </c>
      <c r="BF63801" s="101" t="s">
        <v>58</v>
      </c>
      <c r="BK63801" s="98" t="s">
        <v>70</v>
      </c>
    </row>
    <row r="63802" spans="17:63" ht="29.25" customHeight="1" x14ac:dyDescent="0.2">
      <c r="Q63802" s="92" t="s">
        <v>50</v>
      </c>
      <c r="BF63802" s="101" t="s">
        <v>58</v>
      </c>
      <c r="BK63802" s="98" t="s">
        <v>70</v>
      </c>
    </row>
    <row r="63803" spans="17:63" ht="29.25" customHeight="1" x14ac:dyDescent="0.2">
      <c r="Q63803" s="92" t="s">
        <v>50</v>
      </c>
      <c r="BF63803" s="101" t="s">
        <v>58</v>
      </c>
      <c r="BK63803" s="98" t="s">
        <v>70</v>
      </c>
    </row>
    <row r="63804" spans="17:63" ht="29.25" customHeight="1" x14ac:dyDescent="0.2">
      <c r="Q63804" s="92" t="s">
        <v>50</v>
      </c>
      <c r="BF63804" s="101" t="s">
        <v>58</v>
      </c>
      <c r="BK63804" s="98" t="s">
        <v>70</v>
      </c>
    </row>
    <row r="63805" spans="17:63" ht="29.25" customHeight="1" x14ac:dyDescent="0.2">
      <c r="Q63805" s="92" t="s">
        <v>50</v>
      </c>
      <c r="BF63805" s="101" t="s">
        <v>58</v>
      </c>
      <c r="BK63805" s="98" t="s">
        <v>70</v>
      </c>
    </row>
    <row r="63806" spans="17:63" ht="29.25" customHeight="1" x14ac:dyDescent="0.2">
      <c r="Q63806" s="92" t="s">
        <v>50</v>
      </c>
      <c r="BF63806" s="101" t="s">
        <v>58</v>
      </c>
      <c r="BK63806" s="98" t="s">
        <v>70</v>
      </c>
    </row>
    <row r="63807" spans="17:63" ht="29.25" customHeight="1" x14ac:dyDescent="0.2">
      <c r="Q63807" s="92" t="s">
        <v>50</v>
      </c>
      <c r="BF63807" s="101" t="s">
        <v>58</v>
      </c>
      <c r="BK63807" s="98" t="s">
        <v>70</v>
      </c>
    </row>
    <row r="63808" spans="17:63" ht="29.25" customHeight="1" x14ac:dyDescent="0.2">
      <c r="Q63808" s="92" t="s">
        <v>50</v>
      </c>
      <c r="BF63808" s="101" t="s">
        <v>58</v>
      </c>
      <c r="BK63808" s="98" t="s">
        <v>70</v>
      </c>
    </row>
    <row r="63809" spans="17:63" ht="29.25" customHeight="1" x14ac:dyDescent="0.2">
      <c r="Q63809" s="92" t="s">
        <v>50</v>
      </c>
      <c r="BF63809" s="101" t="s">
        <v>58</v>
      </c>
      <c r="BK63809" s="98" t="s">
        <v>70</v>
      </c>
    </row>
    <row r="63810" spans="17:63" ht="29.25" customHeight="1" x14ac:dyDescent="0.2">
      <c r="Q63810" s="92" t="s">
        <v>50</v>
      </c>
      <c r="BF63810" s="101" t="s">
        <v>58</v>
      </c>
      <c r="BK63810" s="98" t="s">
        <v>70</v>
      </c>
    </row>
    <row r="63811" spans="17:63" ht="29.25" customHeight="1" x14ac:dyDescent="0.2">
      <c r="Q63811" s="92" t="s">
        <v>50</v>
      </c>
      <c r="BF63811" s="101" t="s">
        <v>58</v>
      </c>
      <c r="BK63811" s="98" t="s">
        <v>70</v>
      </c>
    </row>
    <row r="63812" spans="17:63" ht="29.25" customHeight="1" x14ac:dyDescent="0.2">
      <c r="Q63812" s="92" t="s">
        <v>50</v>
      </c>
      <c r="BF63812" s="101" t="s">
        <v>58</v>
      </c>
      <c r="BK63812" s="98" t="s">
        <v>70</v>
      </c>
    </row>
    <row r="63813" spans="17:63" ht="29.25" customHeight="1" x14ac:dyDescent="0.2">
      <c r="Q63813" s="92" t="s">
        <v>50</v>
      </c>
      <c r="BF63813" s="101" t="s">
        <v>58</v>
      </c>
      <c r="BK63813" s="98" t="s">
        <v>70</v>
      </c>
    </row>
    <row r="63814" spans="17:63" ht="29.25" customHeight="1" x14ac:dyDescent="0.2">
      <c r="Q63814" s="92" t="s">
        <v>50</v>
      </c>
      <c r="BF63814" s="101" t="s">
        <v>58</v>
      </c>
      <c r="BK63814" s="98" t="s">
        <v>70</v>
      </c>
    </row>
    <row r="63815" spans="17:63" ht="29.25" customHeight="1" x14ac:dyDescent="0.2">
      <c r="Q63815" s="92" t="s">
        <v>50</v>
      </c>
      <c r="BF63815" s="101" t="s">
        <v>58</v>
      </c>
      <c r="BK63815" s="98" t="s">
        <v>70</v>
      </c>
    </row>
    <row r="63816" spans="17:63" ht="29.25" customHeight="1" x14ac:dyDescent="0.2">
      <c r="Q63816" s="92" t="s">
        <v>50</v>
      </c>
      <c r="BF63816" s="101" t="s">
        <v>58</v>
      </c>
      <c r="BK63816" s="98" t="s">
        <v>70</v>
      </c>
    </row>
    <row r="63817" spans="17:63" ht="29.25" customHeight="1" x14ac:dyDescent="0.2">
      <c r="Q63817" s="92" t="s">
        <v>50</v>
      </c>
      <c r="BF63817" s="101" t="s">
        <v>58</v>
      </c>
      <c r="BK63817" s="98" t="s">
        <v>70</v>
      </c>
    </row>
    <row r="63818" spans="17:63" ht="29.25" customHeight="1" x14ac:dyDescent="0.2">
      <c r="Q63818" s="92" t="s">
        <v>50</v>
      </c>
      <c r="BF63818" s="101" t="s">
        <v>58</v>
      </c>
      <c r="BK63818" s="98" t="s">
        <v>70</v>
      </c>
    </row>
    <row r="63819" spans="17:63" ht="29.25" customHeight="1" x14ac:dyDescent="0.2">
      <c r="Q63819" s="92" t="s">
        <v>50</v>
      </c>
      <c r="BF63819" s="101" t="s">
        <v>58</v>
      </c>
      <c r="BK63819" s="98" t="s">
        <v>70</v>
      </c>
    </row>
    <row r="63820" spans="17:63" ht="29.25" customHeight="1" x14ac:dyDescent="0.2">
      <c r="Q63820" s="92" t="s">
        <v>50</v>
      </c>
      <c r="BF63820" s="101" t="s">
        <v>58</v>
      </c>
      <c r="BK63820" s="98" t="s">
        <v>70</v>
      </c>
    </row>
    <row r="63821" spans="17:63" ht="29.25" customHeight="1" x14ac:dyDescent="0.2">
      <c r="Q63821" s="92" t="s">
        <v>50</v>
      </c>
      <c r="BF63821" s="101" t="s">
        <v>58</v>
      </c>
      <c r="BK63821" s="98" t="s">
        <v>70</v>
      </c>
    </row>
    <row r="63822" spans="17:63" ht="29.25" customHeight="1" x14ac:dyDescent="0.2">
      <c r="Q63822" s="92" t="s">
        <v>50</v>
      </c>
      <c r="BF63822" s="101" t="s">
        <v>58</v>
      </c>
      <c r="BK63822" s="98" t="s">
        <v>70</v>
      </c>
    </row>
    <row r="63823" spans="17:63" ht="29.25" customHeight="1" x14ac:dyDescent="0.2">
      <c r="Q63823" s="92" t="s">
        <v>50</v>
      </c>
      <c r="BF63823" s="101" t="s">
        <v>58</v>
      </c>
      <c r="BK63823" s="98" t="s">
        <v>70</v>
      </c>
    </row>
    <row r="63824" spans="17:63" ht="29.25" customHeight="1" x14ac:dyDescent="0.2">
      <c r="Q63824" s="92" t="s">
        <v>50</v>
      </c>
      <c r="BF63824" s="101" t="s">
        <v>58</v>
      </c>
      <c r="BK63824" s="98" t="s">
        <v>70</v>
      </c>
    </row>
    <row r="63825" spans="17:63" ht="29.25" customHeight="1" x14ac:dyDescent="0.2">
      <c r="Q63825" s="92" t="s">
        <v>50</v>
      </c>
      <c r="BF63825" s="101" t="s">
        <v>58</v>
      </c>
      <c r="BK63825" s="98" t="s">
        <v>70</v>
      </c>
    </row>
    <row r="63826" spans="17:63" ht="29.25" customHeight="1" x14ac:dyDescent="0.2">
      <c r="Q63826" s="92" t="s">
        <v>50</v>
      </c>
      <c r="BF63826" s="101" t="s">
        <v>58</v>
      </c>
      <c r="BK63826" s="98" t="s">
        <v>70</v>
      </c>
    </row>
    <row r="63827" spans="17:63" ht="29.25" customHeight="1" x14ac:dyDescent="0.2">
      <c r="Q63827" s="92" t="s">
        <v>50</v>
      </c>
      <c r="BF63827" s="101" t="s">
        <v>58</v>
      </c>
      <c r="BK63827" s="98" t="s">
        <v>70</v>
      </c>
    </row>
    <row r="63828" spans="17:63" ht="29.25" customHeight="1" x14ac:dyDescent="0.2">
      <c r="Q63828" s="92" t="s">
        <v>50</v>
      </c>
      <c r="BF63828" s="101" t="s">
        <v>58</v>
      </c>
      <c r="BK63828" s="98" t="s">
        <v>70</v>
      </c>
    </row>
    <row r="63829" spans="17:63" ht="29.25" customHeight="1" x14ac:dyDescent="0.2">
      <c r="Q63829" s="92" t="s">
        <v>50</v>
      </c>
      <c r="BF63829" s="101" t="s">
        <v>58</v>
      </c>
      <c r="BK63829" s="98" t="s">
        <v>70</v>
      </c>
    </row>
    <row r="63830" spans="17:63" ht="29.25" customHeight="1" x14ac:dyDescent="0.2">
      <c r="Q63830" s="92" t="s">
        <v>50</v>
      </c>
      <c r="BF63830" s="101" t="s">
        <v>58</v>
      </c>
      <c r="BK63830" s="98" t="s">
        <v>70</v>
      </c>
    </row>
    <row r="63831" spans="17:63" ht="29.25" customHeight="1" x14ac:dyDescent="0.2">
      <c r="Q63831" s="92" t="s">
        <v>50</v>
      </c>
      <c r="BF63831" s="101" t="s">
        <v>58</v>
      </c>
      <c r="BK63831" s="98" t="s">
        <v>70</v>
      </c>
    </row>
    <row r="63832" spans="17:63" ht="29.25" customHeight="1" x14ac:dyDescent="0.2">
      <c r="Q63832" s="92" t="s">
        <v>50</v>
      </c>
      <c r="BF63832" s="101" t="s">
        <v>58</v>
      </c>
      <c r="BK63832" s="98" t="s">
        <v>70</v>
      </c>
    </row>
    <row r="63833" spans="17:63" ht="29.25" customHeight="1" x14ac:dyDescent="0.2">
      <c r="Q63833" s="92" t="s">
        <v>50</v>
      </c>
      <c r="BF63833" s="101" t="s">
        <v>58</v>
      </c>
      <c r="BK63833" s="98" t="s">
        <v>70</v>
      </c>
    </row>
    <row r="63834" spans="17:63" ht="29.25" customHeight="1" x14ac:dyDescent="0.2">
      <c r="Q63834" s="92" t="s">
        <v>50</v>
      </c>
      <c r="BF63834" s="101" t="s">
        <v>58</v>
      </c>
      <c r="BK63834" s="98" t="s">
        <v>70</v>
      </c>
    </row>
    <row r="63835" spans="17:63" ht="29.25" customHeight="1" x14ac:dyDescent="0.2">
      <c r="Q63835" s="92" t="s">
        <v>50</v>
      </c>
      <c r="BF63835" s="101" t="s">
        <v>58</v>
      </c>
      <c r="BK63835" s="98" t="s">
        <v>70</v>
      </c>
    </row>
    <row r="63836" spans="17:63" ht="29.25" customHeight="1" x14ac:dyDescent="0.2">
      <c r="Q63836" s="92" t="s">
        <v>50</v>
      </c>
      <c r="BF63836" s="101" t="s">
        <v>58</v>
      </c>
      <c r="BK63836" s="98" t="s">
        <v>70</v>
      </c>
    </row>
    <row r="63837" spans="17:63" ht="29.25" customHeight="1" x14ac:dyDescent="0.2">
      <c r="Q63837" s="92" t="s">
        <v>50</v>
      </c>
      <c r="BF63837" s="101" t="s">
        <v>58</v>
      </c>
      <c r="BK63837" s="98" t="s">
        <v>70</v>
      </c>
    </row>
    <row r="63838" spans="17:63" ht="29.25" customHeight="1" x14ac:dyDescent="0.2">
      <c r="Q63838" s="92" t="s">
        <v>50</v>
      </c>
      <c r="BF63838" s="101" t="s">
        <v>58</v>
      </c>
      <c r="BK63838" s="98" t="s">
        <v>70</v>
      </c>
    </row>
    <row r="63839" spans="17:63" ht="29.25" customHeight="1" x14ac:dyDescent="0.2">
      <c r="Q63839" s="92" t="s">
        <v>50</v>
      </c>
      <c r="BF63839" s="101" t="s">
        <v>58</v>
      </c>
      <c r="BK63839" s="98" t="s">
        <v>70</v>
      </c>
    </row>
    <row r="63840" spans="17:63" ht="29.25" customHeight="1" x14ac:dyDescent="0.2">
      <c r="Q63840" s="92" t="s">
        <v>50</v>
      </c>
      <c r="BF63840" s="101" t="s">
        <v>58</v>
      </c>
      <c r="BK63840" s="98" t="s">
        <v>70</v>
      </c>
    </row>
    <row r="63841" spans="17:63" ht="29.25" customHeight="1" x14ac:dyDescent="0.2">
      <c r="Q63841" s="92" t="s">
        <v>50</v>
      </c>
      <c r="BF63841" s="101" t="s">
        <v>58</v>
      </c>
      <c r="BK63841" s="98" t="s">
        <v>70</v>
      </c>
    </row>
    <row r="63842" spans="17:63" ht="29.25" customHeight="1" x14ac:dyDescent="0.2">
      <c r="Q63842" s="92" t="s">
        <v>50</v>
      </c>
      <c r="BF63842" s="101" t="s">
        <v>58</v>
      </c>
      <c r="BK63842" s="98" t="s">
        <v>70</v>
      </c>
    </row>
    <row r="63843" spans="17:63" ht="29.25" customHeight="1" x14ac:dyDescent="0.2">
      <c r="Q63843" s="92" t="s">
        <v>50</v>
      </c>
      <c r="BF63843" s="101" t="s">
        <v>58</v>
      </c>
      <c r="BK63843" s="98" t="s">
        <v>70</v>
      </c>
    </row>
    <row r="63844" spans="17:63" ht="29.25" customHeight="1" x14ac:dyDescent="0.2">
      <c r="Q63844" s="92" t="s">
        <v>50</v>
      </c>
      <c r="BF63844" s="101" t="s">
        <v>58</v>
      </c>
      <c r="BK63844" s="98" t="s">
        <v>70</v>
      </c>
    </row>
    <row r="63845" spans="17:63" ht="29.25" customHeight="1" x14ac:dyDescent="0.2">
      <c r="Q63845" s="92" t="s">
        <v>50</v>
      </c>
      <c r="BF63845" s="101" t="s">
        <v>58</v>
      </c>
      <c r="BK63845" s="98" t="s">
        <v>70</v>
      </c>
    </row>
    <row r="63846" spans="17:63" ht="29.25" customHeight="1" x14ac:dyDescent="0.2">
      <c r="Q63846" s="92" t="s">
        <v>50</v>
      </c>
      <c r="BF63846" s="101" t="s">
        <v>58</v>
      </c>
      <c r="BK63846" s="98" t="s">
        <v>70</v>
      </c>
    </row>
    <row r="63847" spans="17:63" ht="29.25" customHeight="1" x14ac:dyDescent="0.2">
      <c r="Q63847" s="92" t="s">
        <v>50</v>
      </c>
      <c r="BF63847" s="101" t="s">
        <v>58</v>
      </c>
      <c r="BK63847" s="98" t="s">
        <v>70</v>
      </c>
    </row>
    <row r="63848" spans="17:63" ht="29.25" customHeight="1" x14ac:dyDescent="0.2">
      <c r="Q63848" s="92" t="s">
        <v>50</v>
      </c>
      <c r="BF63848" s="101" t="s">
        <v>58</v>
      </c>
      <c r="BK63848" s="98" t="s">
        <v>70</v>
      </c>
    </row>
    <row r="63849" spans="17:63" ht="29.25" customHeight="1" x14ac:dyDescent="0.2">
      <c r="Q63849" s="92" t="s">
        <v>50</v>
      </c>
      <c r="BF63849" s="101" t="s">
        <v>58</v>
      </c>
      <c r="BK63849" s="98" t="s">
        <v>70</v>
      </c>
    </row>
    <row r="63850" spans="17:63" ht="29.25" customHeight="1" x14ac:dyDescent="0.2">
      <c r="Q63850" s="92" t="s">
        <v>50</v>
      </c>
      <c r="BF63850" s="101" t="s">
        <v>58</v>
      </c>
      <c r="BK63850" s="98" t="s">
        <v>70</v>
      </c>
    </row>
    <row r="63851" spans="17:63" ht="29.25" customHeight="1" x14ac:dyDescent="0.2">
      <c r="Q63851" s="92" t="s">
        <v>50</v>
      </c>
      <c r="BF63851" s="101" t="s">
        <v>58</v>
      </c>
      <c r="BK63851" s="98" t="s">
        <v>70</v>
      </c>
    </row>
    <row r="63852" spans="17:63" ht="29.25" customHeight="1" x14ac:dyDescent="0.2">
      <c r="Q63852" s="92" t="s">
        <v>50</v>
      </c>
      <c r="BF63852" s="101" t="s">
        <v>58</v>
      </c>
      <c r="BK63852" s="98" t="s">
        <v>70</v>
      </c>
    </row>
    <row r="63853" spans="17:63" ht="29.25" customHeight="1" x14ac:dyDescent="0.2">
      <c r="Q63853" s="92" t="s">
        <v>50</v>
      </c>
      <c r="BF63853" s="101" t="s">
        <v>58</v>
      </c>
      <c r="BK63853" s="98" t="s">
        <v>70</v>
      </c>
    </row>
    <row r="63854" spans="17:63" ht="29.25" customHeight="1" x14ac:dyDescent="0.2">
      <c r="Q63854" s="92" t="s">
        <v>50</v>
      </c>
      <c r="BF63854" s="101" t="s">
        <v>58</v>
      </c>
      <c r="BK63854" s="98" t="s">
        <v>70</v>
      </c>
    </row>
    <row r="63855" spans="17:63" ht="29.25" customHeight="1" x14ac:dyDescent="0.2">
      <c r="Q63855" s="92" t="s">
        <v>50</v>
      </c>
      <c r="BF63855" s="101" t="s">
        <v>58</v>
      </c>
      <c r="BK63855" s="98" t="s">
        <v>70</v>
      </c>
    </row>
    <row r="63856" spans="17:63" ht="29.25" customHeight="1" x14ac:dyDescent="0.2">
      <c r="Q63856" s="92" t="s">
        <v>50</v>
      </c>
      <c r="BF63856" s="101" t="s">
        <v>58</v>
      </c>
      <c r="BK63856" s="98" t="s">
        <v>70</v>
      </c>
    </row>
    <row r="63857" spans="17:63" ht="29.25" customHeight="1" x14ac:dyDescent="0.2">
      <c r="Q63857" s="92" t="s">
        <v>50</v>
      </c>
      <c r="BF63857" s="101" t="s">
        <v>58</v>
      </c>
      <c r="BK63857" s="98" t="s">
        <v>70</v>
      </c>
    </row>
    <row r="63858" spans="17:63" ht="29.25" customHeight="1" x14ac:dyDescent="0.2">
      <c r="Q63858" s="92" t="s">
        <v>50</v>
      </c>
      <c r="BF63858" s="101" t="s">
        <v>58</v>
      </c>
      <c r="BK63858" s="98" t="s">
        <v>70</v>
      </c>
    </row>
    <row r="63859" spans="17:63" ht="29.25" customHeight="1" x14ac:dyDescent="0.2">
      <c r="Q63859" s="92" t="s">
        <v>50</v>
      </c>
      <c r="BF63859" s="101" t="s">
        <v>58</v>
      </c>
      <c r="BK63859" s="98" t="s">
        <v>70</v>
      </c>
    </row>
    <row r="63860" spans="17:63" ht="29.25" customHeight="1" x14ac:dyDescent="0.2">
      <c r="Q63860" s="92" t="s">
        <v>50</v>
      </c>
      <c r="BF63860" s="101" t="s">
        <v>58</v>
      </c>
      <c r="BK63860" s="98" t="s">
        <v>70</v>
      </c>
    </row>
    <row r="63861" spans="17:63" ht="29.25" customHeight="1" x14ac:dyDescent="0.2">
      <c r="Q63861" s="92" t="s">
        <v>50</v>
      </c>
      <c r="BF63861" s="101" t="s">
        <v>58</v>
      </c>
      <c r="BK63861" s="98" t="s">
        <v>70</v>
      </c>
    </row>
    <row r="63862" spans="17:63" ht="29.25" customHeight="1" x14ac:dyDescent="0.2">
      <c r="Q63862" s="92" t="s">
        <v>50</v>
      </c>
      <c r="BF63862" s="101" t="s">
        <v>58</v>
      </c>
      <c r="BK63862" s="98" t="s">
        <v>70</v>
      </c>
    </row>
    <row r="63863" spans="17:63" ht="29.25" customHeight="1" x14ac:dyDescent="0.2">
      <c r="Q63863" s="92" t="s">
        <v>50</v>
      </c>
      <c r="BF63863" s="101" t="s">
        <v>58</v>
      </c>
      <c r="BK63863" s="98" t="s">
        <v>70</v>
      </c>
    </row>
    <row r="63864" spans="17:63" ht="29.25" customHeight="1" x14ac:dyDescent="0.2">
      <c r="Q63864" s="92" t="s">
        <v>50</v>
      </c>
      <c r="BF63864" s="101" t="s">
        <v>58</v>
      </c>
      <c r="BK63864" s="98" t="s">
        <v>70</v>
      </c>
    </row>
    <row r="63865" spans="17:63" ht="29.25" customHeight="1" x14ac:dyDescent="0.2">
      <c r="Q63865" s="92" t="s">
        <v>50</v>
      </c>
      <c r="BF63865" s="101" t="s">
        <v>58</v>
      </c>
      <c r="BK63865" s="98" t="s">
        <v>70</v>
      </c>
    </row>
    <row r="63866" spans="17:63" ht="29.25" customHeight="1" x14ac:dyDescent="0.2">
      <c r="Q63866" s="92" t="s">
        <v>50</v>
      </c>
      <c r="BF63866" s="101" t="s">
        <v>58</v>
      </c>
      <c r="BK63866" s="98" t="s">
        <v>70</v>
      </c>
    </row>
    <row r="63867" spans="17:63" ht="29.25" customHeight="1" x14ac:dyDescent="0.2">
      <c r="Q63867" s="92" t="s">
        <v>50</v>
      </c>
      <c r="BF63867" s="101" t="s">
        <v>58</v>
      </c>
      <c r="BK63867" s="98" t="s">
        <v>70</v>
      </c>
    </row>
    <row r="63868" spans="17:63" ht="29.25" customHeight="1" x14ac:dyDescent="0.2">
      <c r="Q63868" s="92" t="s">
        <v>50</v>
      </c>
      <c r="BF63868" s="101" t="s">
        <v>58</v>
      </c>
      <c r="BK63868" s="98" t="s">
        <v>70</v>
      </c>
    </row>
    <row r="63869" spans="17:63" ht="29.25" customHeight="1" x14ac:dyDescent="0.2">
      <c r="Q63869" s="92" t="s">
        <v>50</v>
      </c>
      <c r="BF63869" s="101" t="s">
        <v>58</v>
      </c>
      <c r="BK63869" s="98" t="s">
        <v>70</v>
      </c>
    </row>
    <row r="63870" spans="17:63" ht="29.25" customHeight="1" x14ac:dyDescent="0.2">
      <c r="Q63870" s="92" t="s">
        <v>50</v>
      </c>
      <c r="BF63870" s="101" t="s">
        <v>58</v>
      </c>
      <c r="BK63870" s="98" t="s">
        <v>70</v>
      </c>
    </row>
    <row r="63871" spans="17:63" ht="29.25" customHeight="1" x14ac:dyDescent="0.2">
      <c r="Q63871" s="92" t="s">
        <v>50</v>
      </c>
      <c r="BF63871" s="101" t="s">
        <v>58</v>
      </c>
      <c r="BK63871" s="98" t="s">
        <v>70</v>
      </c>
    </row>
    <row r="63872" spans="17:63" ht="29.25" customHeight="1" x14ac:dyDescent="0.2">
      <c r="Q63872" s="92" t="s">
        <v>50</v>
      </c>
      <c r="BF63872" s="101" t="s">
        <v>58</v>
      </c>
      <c r="BK63872" s="98" t="s">
        <v>70</v>
      </c>
    </row>
    <row r="63873" spans="17:63" ht="29.25" customHeight="1" x14ac:dyDescent="0.2">
      <c r="Q63873" s="92" t="s">
        <v>50</v>
      </c>
      <c r="BF63873" s="101" t="s">
        <v>58</v>
      </c>
      <c r="BK63873" s="98" t="s">
        <v>70</v>
      </c>
    </row>
    <row r="63874" spans="17:63" ht="29.25" customHeight="1" x14ac:dyDescent="0.2">
      <c r="Q63874" s="92" t="s">
        <v>50</v>
      </c>
      <c r="BF63874" s="101" t="s">
        <v>58</v>
      </c>
      <c r="BK63874" s="98" t="s">
        <v>70</v>
      </c>
    </row>
    <row r="63875" spans="17:63" ht="29.25" customHeight="1" x14ac:dyDescent="0.2">
      <c r="Q63875" s="92" t="s">
        <v>50</v>
      </c>
      <c r="BF63875" s="101" t="s">
        <v>58</v>
      </c>
      <c r="BK63875" s="98" t="s">
        <v>70</v>
      </c>
    </row>
    <row r="63876" spans="17:63" ht="29.25" customHeight="1" x14ac:dyDescent="0.2">
      <c r="Q63876" s="92" t="s">
        <v>50</v>
      </c>
      <c r="BF63876" s="101" t="s">
        <v>58</v>
      </c>
      <c r="BK63876" s="98" t="s">
        <v>70</v>
      </c>
    </row>
    <row r="63877" spans="17:63" ht="29.25" customHeight="1" x14ac:dyDescent="0.2">
      <c r="Q63877" s="92" t="s">
        <v>50</v>
      </c>
      <c r="BF63877" s="101" t="s">
        <v>58</v>
      </c>
      <c r="BK63877" s="98" t="s">
        <v>70</v>
      </c>
    </row>
    <row r="63878" spans="17:63" ht="29.25" customHeight="1" x14ac:dyDescent="0.2">
      <c r="Q63878" s="92" t="s">
        <v>50</v>
      </c>
      <c r="BF63878" s="101" t="s">
        <v>58</v>
      </c>
      <c r="BK63878" s="98" t="s">
        <v>70</v>
      </c>
    </row>
    <row r="63879" spans="17:63" ht="29.25" customHeight="1" x14ac:dyDescent="0.2">
      <c r="Q63879" s="92" t="s">
        <v>50</v>
      </c>
      <c r="BF63879" s="101" t="s">
        <v>58</v>
      </c>
      <c r="BK63879" s="98" t="s">
        <v>70</v>
      </c>
    </row>
    <row r="63880" spans="17:63" ht="29.25" customHeight="1" x14ac:dyDescent="0.2">
      <c r="Q63880" s="92" t="s">
        <v>50</v>
      </c>
      <c r="BF63880" s="101" t="s">
        <v>58</v>
      </c>
      <c r="BK63880" s="98" t="s">
        <v>70</v>
      </c>
    </row>
    <row r="63881" spans="17:63" ht="29.25" customHeight="1" x14ac:dyDescent="0.2">
      <c r="Q63881" s="92" t="s">
        <v>50</v>
      </c>
      <c r="BF63881" s="101" t="s">
        <v>58</v>
      </c>
      <c r="BK63881" s="98" t="s">
        <v>70</v>
      </c>
    </row>
    <row r="63882" spans="17:63" ht="29.25" customHeight="1" x14ac:dyDescent="0.2">
      <c r="Q63882" s="92" t="s">
        <v>50</v>
      </c>
      <c r="BF63882" s="101" t="s">
        <v>58</v>
      </c>
      <c r="BK63882" s="98" t="s">
        <v>70</v>
      </c>
    </row>
    <row r="63883" spans="17:63" ht="29.25" customHeight="1" x14ac:dyDescent="0.2">
      <c r="Q63883" s="92" t="s">
        <v>50</v>
      </c>
      <c r="BF63883" s="101" t="s">
        <v>58</v>
      </c>
      <c r="BK63883" s="98" t="s">
        <v>70</v>
      </c>
    </row>
    <row r="63884" spans="17:63" ht="29.25" customHeight="1" x14ac:dyDescent="0.2">
      <c r="Q63884" s="92" t="s">
        <v>50</v>
      </c>
      <c r="BF63884" s="101" t="s">
        <v>58</v>
      </c>
      <c r="BK63884" s="98" t="s">
        <v>70</v>
      </c>
    </row>
    <row r="63885" spans="17:63" ht="29.25" customHeight="1" x14ac:dyDescent="0.2">
      <c r="Q63885" s="92" t="s">
        <v>50</v>
      </c>
      <c r="BF63885" s="101" t="s">
        <v>58</v>
      </c>
      <c r="BK63885" s="98" t="s">
        <v>70</v>
      </c>
    </row>
    <row r="63886" spans="17:63" ht="29.25" customHeight="1" x14ac:dyDescent="0.2">
      <c r="Q63886" s="92" t="s">
        <v>50</v>
      </c>
      <c r="BF63886" s="101" t="s">
        <v>58</v>
      </c>
      <c r="BK63886" s="98" t="s">
        <v>70</v>
      </c>
    </row>
    <row r="63887" spans="17:63" ht="29.25" customHeight="1" x14ac:dyDescent="0.2">
      <c r="Q63887" s="92" t="s">
        <v>50</v>
      </c>
      <c r="BF63887" s="101" t="s">
        <v>58</v>
      </c>
      <c r="BK63887" s="98" t="s">
        <v>70</v>
      </c>
    </row>
    <row r="63888" spans="17:63" ht="29.25" customHeight="1" x14ac:dyDescent="0.2">
      <c r="Q63888" s="92" t="s">
        <v>50</v>
      </c>
      <c r="BF63888" s="101" t="s">
        <v>58</v>
      </c>
      <c r="BK63888" s="98" t="s">
        <v>70</v>
      </c>
    </row>
    <row r="63889" spans="17:63" ht="29.25" customHeight="1" x14ac:dyDescent="0.2">
      <c r="Q63889" s="92" t="s">
        <v>50</v>
      </c>
      <c r="BF63889" s="101" t="s">
        <v>58</v>
      </c>
      <c r="BK63889" s="98" t="s">
        <v>70</v>
      </c>
    </row>
    <row r="63890" spans="17:63" ht="29.25" customHeight="1" x14ac:dyDescent="0.2">
      <c r="Q63890" s="92" t="s">
        <v>50</v>
      </c>
      <c r="BF63890" s="101" t="s">
        <v>58</v>
      </c>
      <c r="BK63890" s="98" t="s">
        <v>70</v>
      </c>
    </row>
    <row r="63891" spans="17:63" ht="29.25" customHeight="1" x14ac:dyDescent="0.2">
      <c r="Q63891" s="92" t="s">
        <v>50</v>
      </c>
      <c r="BF63891" s="101" t="s">
        <v>58</v>
      </c>
      <c r="BK63891" s="98" t="s">
        <v>70</v>
      </c>
    </row>
    <row r="63892" spans="17:63" ht="29.25" customHeight="1" x14ac:dyDescent="0.2">
      <c r="Q63892" s="92" t="s">
        <v>50</v>
      </c>
      <c r="BF63892" s="101" t="s">
        <v>58</v>
      </c>
      <c r="BK63892" s="98" t="s">
        <v>70</v>
      </c>
    </row>
    <row r="63893" spans="17:63" ht="29.25" customHeight="1" x14ac:dyDescent="0.2">
      <c r="Q63893" s="92" t="s">
        <v>50</v>
      </c>
      <c r="BF63893" s="101" t="s">
        <v>58</v>
      </c>
      <c r="BK63893" s="98" t="s">
        <v>70</v>
      </c>
    </row>
    <row r="63894" spans="17:63" ht="29.25" customHeight="1" x14ac:dyDescent="0.2">
      <c r="Q63894" s="92" t="s">
        <v>50</v>
      </c>
      <c r="BF63894" s="101" t="s">
        <v>58</v>
      </c>
      <c r="BK63894" s="98" t="s">
        <v>70</v>
      </c>
    </row>
    <row r="63895" spans="17:63" ht="29.25" customHeight="1" x14ac:dyDescent="0.2">
      <c r="Q63895" s="92" t="s">
        <v>50</v>
      </c>
      <c r="BF63895" s="101" t="s">
        <v>58</v>
      </c>
      <c r="BK63895" s="98" t="s">
        <v>70</v>
      </c>
    </row>
    <row r="63896" spans="17:63" ht="29.25" customHeight="1" x14ac:dyDescent="0.2">
      <c r="Q63896" s="92" t="s">
        <v>50</v>
      </c>
      <c r="BF63896" s="101" t="s">
        <v>58</v>
      </c>
      <c r="BK63896" s="98" t="s">
        <v>70</v>
      </c>
    </row>
    <row r="63897" spans="17:63" ht="29.25" customHeight="1" x14ac:dyDescent="0.2">
      <c r="Q63897" s="92" t="s">
        <v>50</v>
      </c>
      <c r="BF63897" s="101" t="s">
        <v>58</v>
      </c>
      <c r="BK63897" s="98" t="s">
        <v>70</v>
      </c>
    </row>
    <row r="63898" spans="17:63" ht="29.25" customHeight="1" x14ac:dyDescent="0.2">
      <c r="Q63898" s="92" t="s">
        <v>50</v>
      </c>
      <c r="BF63898" s="101" t="s">
        <v>58</v>
      </c>
      <c r="BK63898" s="98" t="s">
        <v>70</v>
      </c>
    </row>
    <row r="63899" spans="17:63" ht="29.25" customHeight="1" x14ac:dyDescent="0.2">
      <c r="Q63899" s="92" t="s">
        <v>50</v>
      </c>
      <c r="BF63899" s="101" t="s">
        <v>58</v>
      </c>
      <c r="BK63899" s="98" t="s">
        <v>70</v>
      </c>
    </row>
    <row r="63900" spans="17:63" ht="29.25" customHeight="1" x14ac:dyDescent="0.2">
      <c r="Q63900" s="92" t="s">
        <v>50</v>
      </c>
      <c r="BF63900" s="101" t="s">
        <v>58</v>
      </c>
      <c r="BK63900" s="98" t="s">
        <v>70</v>
      </c>
    </row>
    <row r="63901" spans="17:63" ht="29.25" customHeight="1" x14ac:dyDescent="0.2">
      <c r="Q63901" s="92" t="s">
        <v>50</v>
      </c>
      <c r="BF63901" s="101" t="s">
        <v>58</v>
      </c>
      <c r="BK63901" s="98" t="s">
        <v>70</v>
      </c>
    </row>
    <row r="63902" spans="17:63" ht="29.25" customHeight="1" x14ac:dyDescent="0.2">
      <c r="Q63902" s="92" t="s">
        <v>50</v>
      </c>
      <c r="BF63902" s="101" t="s">
        <v>58</v>
      </c>
      <c r="BK63902" s="98" t="s">
        <v>70</v>
      </c>
    </row>
    <row r="63903" spans="17:63" ht="29.25" customHeight="1" x14ac:dyDescent="0.2">
      <c r="Q63903" s="92" t="s">
        <v>50</v>
      </c>
      <c r="BF63903" s="101" t="s">
        <v>58</v>
      </c>
      <c r="BK63903" s="98" t="s">
        <v>70</v>
      </c>
    </row>
    <row r="63904" spans="17:63" ht="29.25" customHeight="1" x14ac:dyDescent="0.2">
      <c r="Q63904" s="92" t="s">
        <v>50</v>
      </c>
      <c r="BF63904" s="101" t="s">
        <v>58</v>
      </c>
      <c r="BK63904" s="98" t="s">
        <v>70</v>
      </c>
    </row>
    <row r="63905" spans="17:63" ht="29.25" customHeight="1" x14ac:dyDescent="0.2">
      <c r="Q63905" s="92" t="s">
        <v>50</v>
      </c>
      <c r="BF63905" s="101" t="s">
        <v>58</v>
      </c>
      <c r="BK63905" s="98" t="s">
        <v>70</v>
      </c>
    </row>
    <row r="63906" spans="17:63" ht="29.25" customHeight="1" x14ac:dyDescent="0.2">
      <c r="Q63906" s="92" t="s">
        <v>50</v>
      </c>
      <c r="BF63906" s="101" t="s">
        <v>58</v>
      </c>
      <c r="BK63906" s="98" t="s">
        <v>70</v>
      </c>
    </row>
    <row r="63907" spans="17:63" ht="29.25" customHeight="1" x14ac:dyDescent="0.2">
      <c r="Q63907" s="92" t="s">
        <v>50</v>
      </c>
      <c r="BF63907" s="101" t="s">
        <v>58</v>
      </c>
      <c r="BK63907" s="98" t="s">
        <v>70</v>
      </c>
    </row>
    <row r="63908" spans="17:63" ht="29.25" customHeight="1" x14ac:dyDescent="0.2">
      <c r="Q63908" s="92" t="s">
        <v>50</v>
      </c>
      <c r="BF63908" s="101" t="s">
        <v>58</v>
      </c>
      <c r="BK63908" s="98" t="s">
        <v>70</v>
      </c>
    </row>
    <row r="63909" spans="17:63" ht="29.25" customHeight="1" x14ac:dyDescent="0.2">
      <c r="Q63909" s="92" t="s">
        <v>50</v>
      </c>
      <c r="BF63909" s="101" t="s">
        <v>58</v>
      </c>
      <c r="BK63909" s="98" t="s">
        <v>70</v>
      </c>
    </row>
    <row r="63910" spans="17:63" ht="29.25" customHeight="1" x14ac:dyDescent="0.2">
      <c r="Q63910" s="92" t="s">
        <v>50</v>
      </c>
      <c r="BF63910" s="101" t="s">
        <v>58</v>
      </c>
      <c r="BK63910" s="98" t="s">
        <v>70</v>
      </c>
    </row>
    <row r="63911" spans="17:63" ht="29.25" customHeight="1" x14ac:dyDescent="0.2">
      <c r="Q63911" s="92" t="s">
        <v>50</v>
      </c>
      <c r="BF63911" s="101" t="s">
        <v>58</v>
      </c>
      <c r="BK63911" s="98" t="s">
        <v>70</v>
      </c>
    </row>
    <row r="63912" spans="17:63" ht="29.25" customHeight="1" x14ac:dyDescent="0.2">
      <c r="Q63912" s="92" t="s">
        <v>50</v>
      </c>
      <c r="BF63912" s="101" t="s">
        <v>58</v>
      </c>
      <c r="BK63912" s="98" t="s">
        <v>70</v>
      </c>
    </row>
    <row r="63913" spans="17:63" ht="29.25" customHeight="1" x14ac:dyDescent="0.2">
      <c r="Q63913" s="92" t="s">
        <v>50</v>
      </c>
      <c r="BF63913" s="101" t="s">
        <v>58</v>
      </c>
      <c r="BK63913" s="98" t="s">
        <v>70</v>
      </c>
    </row>
    <row r="63914" spans="17:63" ht="29.25" customHeight="1" x14ac:dyDescent="0.2">
      <c r="Q63914" s="92" t="s">
        <v>50</v>
      </c>
      <c r="BF63914" s="101" t="s">
        <v>58</v>
      </c>
      <c r="BK63914" s="98" t="s">
        <v>70</v>
      </c>
    </row>
    <row r="63915" spans="17:63" ht="29.25" customHeight="1" x14ac:dyDescent="0.2">
      <c r="Q63915" s="92" t="s">
        <v>50</v>
      </c>
      <c r="BF63915" s="101" t="s">
        <v>58</v>
      </c>
      <c r="BK63915" s="98" t="s">
        <v>70</v>
      </c>
    </row>
    <row r="63916" spans="17:63" ht="29.25" customHeight="1" x14ac:dyDescent="0.2">
      <c r="Q63916" s="92" t="s">
        <v>50</v>
      </c>
      <c r="BF63916" s="101" t="s">
        <v>58</v>
      </c>
      <c r="BK63916" s="98" t="s">
        <v>70</v>
      </c>
    </row>
    <row r="63917" spans="17:63" ht="29.25" customHeight="1" x14ac:dyDescent="0.2">
      <c r="Q63917" s="92" t="s">
        <v>50</v>
      </c>
      <c r="BF63917" s="101" t="s">
        <v>58</v>
      </c>
      <c r="BK63917" s="98" t="s">
        <v>70</v>
      </c>
    </row>
    <row r="63918" spans="17:63" ht="29.25" customHeight="1" x14ac:dyDescent="0.2">
      <c r="Q63918" s="92" t="s">
        <v>50</v>
      </c>
      <c r="BF63918" s="101" t="s">
        <v>58</v>
      </c>
      <c r="BK63918" s="98" t="s">
        <v>70</v>
      </c>
    </row>
    <row r="63919" spans="17:63" ht="29.25" customHeight="1" x14ac:dyDescent="0.2">
      <c r="Q63919" s="92" t="s">
        <v>50</v>
      </c>
      <c r="BF63919" s="101" t="s">
        <v>58</v>
      </c>
      <c r="BK63919" s="98" t="s">
        <v>70</v>
      </c>
    </row>
    <row r="63920" spans="17:63" ht="29.25" customHeight="1" x14ac:dyDescent="0.2">
      <c r="Q63920" s="92" t="s">
        <v>50</v>
      </c>
      <c r="BF63920" s="101" t="s">
        <v>58</v>
      </c>
      <c r="BK63920" s="98" t="s">
        <v>70</v>
      </c>
    </row>
    <row r="63921" spans="17:63" ht="29.25" customHeight="1" x14ac:dyDescent="0.2">
      <c r="Q63921" s="92" t="s">
        <v>50</v>
      </c>
      <c r="BF63921" s="101" t="s">
        <v>58</v>
      </c>
      <c r="BK63921" s="98" t="s">
        <v>70</v>
      </c>
    </row>
    <row r="63922" spans="17:63" ht="29.25" customHeight="1" x14ac:dyDescent="0.2">
      <c r="Q63922" s="92" t="s">
        <v>50</v>
      </c>
      <c r="BF63922" s="101" t="s">
        <v>58</v>
      </c>
      <c r="BK63922" s="98" t="s">
        <v>70</v>
      </c>
    </row>
    <row r="63923" spans="17:63" ht="29.25" customHeight="1" x14ac:dyDescent="0.2">
      <c r="Q63923" s="92" t="s">
        <v>50</v>
      </c>
      <c r="BF63923" s="101" t="s">
        <v>58</v>
      </c>
      <c r="BK63923" s="98" t="s">
        <v>70</v>
      </c>
    </row>
    <row r="63924" spans="17:63" ht="29.25" customHeight="1" x14ac:dyDescent="0.2">
      <c r="Q63924" s="92" t="s">
        <v>50</v>
      </c>
      <c r="BF63924" s="101" t="s">
        <v>58</v>
      </c>
      <c r="BK63924" s="98" t="s">
        <v>70</v>
      </c>
    </row>
    <row r="63925" spans="17:63" ht="29.25" customHeight="1" x14ac:dyDescent="0.2">
      <c r="Q63925" s="92" t="s">
        <v>50</v>
      </c>
      <c r="BF63925" s="101" t="s">
        <v>58</v>
      </c>
      <c r="BK63925" s="98" t="s">
        <v>70</v>
      </c>
    </row>
    <row r="63926" spans="17:63" ht="29.25" customHeight="1" x14ac:dyDescent="0.2">
      <c r="Q63926" s="92" t="s">
        <v>50</v>
      </c>
      <c r="BF63926" s="101" t="s">
        <v>58</v>
      </c>
      <c r="BK63926" s="98" t="s">
        <v>70</v>
      </c>
    </row>
    <row r="63927" spans="17:63" ht="29.25" customHeight="1" x14ac:dyDescent="0.2">
      <c r="Q63927" s="92" t="s">
        <v>50</v>
      </c>
      <c r="BF63927" s="101" t="s">
        <v>58</v>
      </c>
      <c r="BK63927" s="98" t="s">
        <v>70</v>
      </c>
    </row>
    <row r="63928" spans="17:63" ht="29.25" customHeight="1" x14ac:dyDescent="0.2">
      <c r="Q63928" s="92" t="s">
        <v>50</v>
      </c>
      <c r="BF63928" s="101" t="s">
        <v>58</v>
      </c>
      <c r="BK63928" s="98" t="s">
        <v>70</v>
      </c>
    </row>
    <row r="63929" spans="17:63" ht="29.25" customHeight="1" x14ac:dyDescent="0.2">
      <c r="Q63929" s="92" t="s">
        <v>50</v>
      </c>
      <c r="BF63929" s="101" t="s">
        <v>58</v>
      </c>
      <c r="BK63929" s="98" t="s">
        <v>70</v>
      </c>
    </row>
    <row r="63930" spans="17:63" ht="29.25" customHeight="1" x14ac:dyDescent="0.2">
      <c r="Q63930" s="92" t="s">
        <v>50</v>
      </c>
      <c r="BF63930" s="101" t="s">
        <v>58</v>
      </c>
      <c r="BK63930" s="98" t="s">
        <v>70</v>
      </c>
    </row>
    <row r="63931" spans="17:63" ht="29.25" customHeight="1" x14ac:dyDescent="0.2">
      <c r="Q63931" s="92" t="s">
        <v>50</v>
      </c>
      <c r="BF63931" s="101" t="s">
        <v>58</v>
      </c>
      <c r="BK63931" s="98" t="s">
        <v>70</v>
      </c>
    </row>
    <row r="63932" spans="17:63" ht="29.25" customHeight="1" x14ac:dyDescent="0.2">
      <c r="Q63932" s="92" t="s">
        <v>50</v>
      </c>
      <c r="BF63932" s="101" t="s">
        <v>58</v>
      </c>
      <c r="BK63932" s="98" t="s">
        <v>70</v>
      </c>
    </row>
    <row r="63933" spans="17:63" ht="29.25" customHeight="1" x14ac:dyDescent="0.2">
      <c r="Q63933" s="92" t="s">
        <v>50</v>
      </c>
      <c r="BF63933" s="101" t="s">
        <v>58</v>
      </c>
      <c r="BK63933" s="98" t="s">
        <v>70</v>
      </c>
    </row>
    <row r="63934" spans="17:63" ht="29.25" customHeight="1" x14ac:dyDescent="0.2">
      <c r="Q63934" s="92" t="s">
        <v>50</v>
      </c>
      <c r="BF63934" s="101" t="s">
        <v>58</v>
      </c>
      <c r="BK63934" s="98" t="s">
        <v>70</v>
      </c>
    </row>
    <row r="63935" spans="17:63" ht="29.25" customHeight="1" x14ac:dyDescent="0.2">
      <c r="Q63935" s="92" t="s">
        <v>50</v>
      </c>
      <c r="BF63935" s="101" t="s">
        <v>58</v>
      </c>
      <c r="BK63935" s="98" t="s">
        <v>70</v>
      </c>
    </row>
    <row r="63936" spans="17:63" ht="29.25" customHeight="1" x14ac:dyDescent="0.2">
      <c r="Q63936" s="92" t="s">
        <v>50</v>
      </c>
      <c r="BF63936" s="101" t="s">
        <v>58</v>
      </c>
      <c r="BK63936" s="98" t="s">
        <v>70</v>
      </c>
    </row>
    <row r="63937" spans="17:63" ht="29.25" customHeight="1" x14ac:dyDescent="0.2">
      <c r="Q63937" s="92" t="s">
        <v>50</v>
      </c>
      <c r="BF63937" s="101" t="s">
        <v>58</v>
      </c>
      <c r="BK63937" s="98" t="s">
        <v>70</v>
      </c>
    </row>
    <row r="63938" spans="17:63" ht="29.25" customHeight="1" x14ac:dyDescent="0.2">
      <c r="Q63938" s="92" t="s">
        <v>50</v>
      </c>
      <c r="BF63938" s="101" t="s">
        <v>58</v>
      </c>
      <c r="BK63938" s="98" t="s">
        <v>70</v>
      </c>
    </row>
    <row r="63939" spans="17:63" ht="29.25" customHeight="1" x14ac:dyDescent="0.2">
      <c r="Q63939" s="92" t="s">
        <v>50</v>
      </c>
      <c r="BF63939" s="101" t="s">
        <v>58</v>
      </c>
      <c r="BK63939" s="98" t="s">
        <v>70</v>
      </c>
    </row>
    <row r="63940" spans="17:63" ht="29.25" customHeight="1" x14ac:dyDescent="0.2">
      <c r="Q63940" s="92" t="s">
        <v>50</v>
      </c>
      <c r="BF63940" s="101" t="s">
        <v>58</v>
      </c>
      <c r="BK63940" s="98" t="s">
        <v>70</v>
      </c>
    </row>
    <row r="63941" spans="17:63" ht="29.25" customHeight="1" x14ac:dyDescent="0.2">
      <c r="Q63941" s="92" t="s">
        <v>50</v>
      </c>
      <c r="BF63941" s="101" t="s">
        <v>58</v>
      </c>
      <c r="BK63941" s="98" t="s">
        <v>70</v>
      </c>
    </row>
    <row r="63942" spans="17:63" ht="29.25" customHeight="1" x14ac:dyDescent="0.2">
      <c r="Q63942" s="92" t="s">
        <v>50</v>
      </c>
      <c r="BF63942" s="101" t="s">
        <v>58</v>
      </c>
      <c r="BK63942" s="98" t="s">
        <v>70</v>
      </c>
    </row>
    <row r="63943" spans="17:63" ht="29.25" customHeight="1" x14ac:dyDescent="0.2">
      <c r="Q63943" s="92" t="s">
        <v>50</v>
      </c>
      <c r="BF63943" s="101" t="s">
        <v>58</v>
      </c>
      <c r="BK63943" s="98" t="s">
        <v>70</v>
      </c>
    </row>
    <row r="63944" spans="17:63" ht="29.25" customHeight="1" x14ac:dyDescent="0.2">
      <c r="Q63944" s="92" t="s">
        <v>50</v>
      </c>
      <c r="BF63944" s="101" t="s">
        <v>58</v>
      </c>
      <c r="BK63944" s="98" t="s">
        <v>70</v>
      </c>
    </row>
    <row r="63945" spans="17:63" ht="29.25" customHeight="1" x14ac:dyDescent="0.2">
      <c r="Q63945" s="92" t="s">
        <v>50</v>
      </c>
      <c r="BF63945" s="101" t="s">
        <v>58</v>
      </c>
      <c r="BK63945" s="98" t="s">
        <v>70</v>
      </c>
    </row>
    <row r="63946" spans="17:63" ht="29.25" customHeight="1" x14ac:dyDescent="0.2">
      <c r="Q63946" s="92" t="s">
        <v>50</v>
      </c>
      <c r="BF63946" s="101" t="s">
        <v>58</v>
      </c>
      <c r="BK63946" s="98" t="s">
        <v>70</v>
      </c>
    </row>
    <row r="63947" spans="17:63" ht="29.25" customHeight="1" x14ac:dyDescent="0.2">
      <c r="Q63947" s="92" t="s">
        <v>50</v>
      </c>
      <c r="BF63947" s="101" t="s">
        <v>58</v>
      </c>
      <c r="BK63947" s="98" t="s">
        <v>70</v>
      </c>
    </row>
    <row r="63948" spans="17:63" ht="29.25" customHeight="1" x14ac:dyDescent="0.2">
      <c r="Q63948" s="92" t="s">
        <v>50</v>
      </c>
      <c r="BF63948" s="101" t="s">
        <v>58</v>
      </c>
      <c r="BK63948" s="98" t="s">
        <v>70</v>
      </c>
    </row>
    <row r="63949" spans="17:63" ht="29.25" customHeight="1" x14ac:dyDescent="0.2">
      <c r="Q63949" s="92" t="s">
        <v>50</v>
      </c>
      <c r="BF63949" s="101" t="s">
        <v>58</v>
      </c>
      <c r="BK63949" s="98" t="s">
        <v>70</v>
      </c>
    </row>
    <row r="63950" spans="17:63" ht="29.25" customHeight="1" x14ac:dyDescent="0.2">
      <c r="Q63950" s="92" t="s">
        <v>50</v>
      </c>
      <c r="BF63950" s="101" t="s">
        <v>58</v>
      </c>
      <c r="BK63950" s="98" t="s">
        <v>70</v>
      </c>
    </row>
    <row r="63951" spans="17:63" ht="29.25" customHeight="1" x14ac:dyDescent="0.2">
      <c r="Q63951" s="92" t="s">
        <v>50</v>
      </c>
      <c r="BF63951" s="101" t="s">
        <v>58</v>
      </c>
      <c r="BK63951" s="98" t="s">
        <v>70</v>
      </c>
    </row>
    <row r="63952" spans="17:63" ht="29.25" customHeight="1" x14ac:dyDescent="0.2">
      <c r="Q63952" s="92" t="s">
        <v>50</v>
      </c>
      <c r="BF63952" s="101" t="s">
        <v>58</v>
      </c>
      <c r="BK63952" s="98" t="s">
        <v>70</v>
      </c>
    </row>
    <row r="63953" spans="17:63" ht="29.25" customHeight="1" x14ac:dyDescent="0.2">
      <c r="Q63953" s="92" t="s">
        <v>50</v>
      </c>
      <c r="BF63953" s="101" t="s">
        <v>58</v>
      </c>
      <c r="BK63953" s="98" t="s">
        <v>70</v>
      </c>
    </row>
    <row r="63954" spans="17:63" ht="29.25" customHeight="1" x14ac:dyDescent="0.2">
      <c r="Q63954" s="92" t="s">
        <v>50</v>
      </c>
      <c r="BF63954" s="101" t="s">
        <v>58</v>
      </c>
      <c r="BK63954" s="98" t="s">
        <v>70</v>
      </c>
    </row>
    <row r="63955" spans="17:63" ht="29.25" customHeight="1" x14ac:dyDescent="0.2">
      <c r="Q63955" s="92" t="s">
        <v>50</v>
      </c>
      <c r="BF63955" s="101" t="s">
        <v>58</v>
      </c>
      <c r="BK63955" s="98" t="s">
        <v>70</v>
      </c>
    </row>
    <row r="63956" spans="17:63" ht="29.25" customHeight="1" x14ac:dyDescent="0.2">
      <c r="Q63956" s="92" t="s">
        <v>50</v>
      </c>
      <c r="BF63956" s="101" t="s">
        <v>58</v>
      </c>
      <c r="BK63956" s="98" t="s">
        <v>70</v>
      </c>
    </row>
    <row r="63957" spans="17:63" ht="29.25" customHeight="1" x14ac:dyDescent="0.2">
      <c r="Q63957" s="92" t="s">
        <v>50</v>
      </c>
      <c r="BF63957" s="101" t="s">
        <v>58</v>
      </c>
      <c r="BK63957" s="98" t="s">
        <v>70</v>
      </c>
    </row>
    <row r="63958" spans="17:63" ht="29.25" customHeight="1" x14ac:dyDescent="0.2">
      <c r="Q63958" s="92" t="s">
        <v>50</v>
      </c>
      <c r="BF63958" s="101" t="s">
        <v>58</v>
      </c>
      <c r="BK63958" s="98" t="s">
        <v>70</v>
      </c>
    </row>
    <row r="63959" spans="17:63" ht="29.25" customHeight="1" x14ac:dyDescent="0.2">
      <c r="Q63959" s="92" t="s">
        <v>50</v>
      </c>
      <c r="BF63959" s="101" t="s">
        <v>58</v>
      </c>
      <c r="BK63959" s="98" t="s">
        <v>70</v>
      </c>
    </row>
    <row r="63960" spans="17:63" ht="29.25" customHeight="1" x14ac:dyDescent="0.2">
      <c r="Q63960" s="92" t="s">
        <v>50</v>
      </c>
      <c r="BF63960" s="101" t="s">
        <v>58</v>
      </c>
      <c r="BK63960" s="98" t="s">
        <v>70</v>
      </c>
    </row>
    <row r="63961" spans="17:63" ht="29.25" customHeight="1" x14ac:dyDescent="0.2">
      <c r="Q63961" s="92" t="s">
        <v>50</v>
      </c>
      <c r="BF63961" s="101" t="s">
        <v>58</v>
      </c>
      <c r="BK63961" s="98" t="s">
        <v>70</v>
      </c>
    </row>
    <row r="63962" spans="17:63" ht="29.25" customHeight="1" x14ac:dyDescent="0.2">
      <c r="Q63962" s="92" t="s">
        <v>50</v>
      </c>
      <c r="BF63962" s="101" t="s">
        <v>58</v>
      </c>
      <c r="BK63962" s="98" t="s">
        <v>70</v>
      </c>
    </row>
    <row r="63963" spans="17:63" ht="29.25" customHeight="1" x14ac:dyDescent="0.2">
      <c r="Q63963" s="92" t="s">
        <v>50</v>
      </c>
      <c r="BF63963" s="101" t="s">
        <v>58</v>
      </c>
      <c r="BK63963" s="98" t="s">
        <v>70</v>
      </c>
    </row>
    <row r="63964" spans="17:63" ht="29.25" customHeight="1" x14ac:dyDescent="0.2">
      <c r="Q63964" s="92" t="s">
        <v>50</v>
      </c>
      <c r="BF63964" s="101" t="s">
        <v>58</v>
      </c>
      <c r="BK63964" s="98" t="s">
        <v>70</v>
      </c>
    </row>
    <row r="63965" spans="17:63" ht="29.25" customHeight="1" x14ac:dyDescent="0.2">
      <c r="Q63965" s="92" t="s">
        <v>50</v>
      </c>
      <c r="BF63965" s="101" t="s">
        <v>58</v>
      </c>
      <c r="BK63965" s="98" t="s">
        <v>70</v>
      </c>
    </row>
    <row r="63966" spans="17:63" ht="29.25" customHeight="1" x14ac:dyDescent="0.2">
      <c r="Q63966" s="92" t="s">
        <v>50</v>
      </c>
      <c r="BF63966" s="101" t="s">
        <v>58</v>
      </c>
      <c r="BK63966" s="98" t="s">
        <v>70</v>
      </c>
    </row>
    <row r="63967" spans="17:63" ht="29.25" customHeight="1" x14ac:dyDescent="0.2">
      <c r="Q63967" s="92" t="s">
        <v>50</v>
      </c>
      <c r="BF63967" s="101" t="s">
        <v>58</v>
      </c>
      <c r="BK63967" s="98" t="s">
        <v>70</v>
      </c>
    </row>
    <row r="63968" spans="17:63" ht="29.25" customHeight="1" x14ac:dyDescent="0.2">
      <c r="Q63968" s="92" t="s">
        <v>50</v>
      </c>
      <c r="BF63968" s="101" t="s">
        <v>58</v>
      </c>
      <c r="BK63968" s="98" t="s">
        <v>70</v>
      </c>
    </row>
    <row r="63969" spans="17:63" ht="29.25" customHeight="1" x14ac:dyDescent="0.2">
      <c r="Q63969" s="92" t="s">
        <v>50</v>
      </c>
      <c r="BF63969" s="101" t="s">
        <v>58</v>
      </c>
      <c r="BK63969" s="98" t="s">
        <v>70</v>
      </c>
    </row>
    <row r="63970" spans="17:63" ht="29.25" customHeight="1" x14ac:dyDescent="0.2">
      <c r="Q63970" s="92" t="s">
        <v>50</v>
      </c>
      <c r="BF63970" s="101" t="s">
        <v>58</v>
      </c>
      <c r="BK63970" s="98" t="s">
        <v>70</v>
      </c>
    </row>
    <row r="63971" spans="17:63" ht="29.25" customHeight="1" x14ac:dyDescent="0.2">
      <c r="Q63971" s="92" t="s">
        <v>50</v>
      </c>
      <c r="BF63971" s="101" t="s">
        <v>58</v>
      </c>
      <c r="BK63971" s="98" t="s">
        <v>70</v>
      </c>
    </row>
    <row r="63972" spans="17:63" ht="29.25" customHeight="1" x14ac:dyDescent="0.2">
      <c r="Q63972" s="92" t="s">
        <v>50</v>
      </c>
      <c r="BF63972" s="101" t="s">
        <v>58</v>
      </c>
      <c r="BK63972" s="98" t="s">
        <v>70</v>
      </c>
    </row>
    <row r="63973" spans="17:63" ht="29.25" customHeight="1" x14ac:dyDescent="0.2">
      <c r="Q63973" s="92" t="s">
        <v>50</v>
      </c>
      <c r="BF63973" s="101" t="s">
        <v>58</v>
      </c>
      <c r="BK63973" s="98" t="s">
        <v>70</v>
      </c>
    </row>
    <row r="63974" spans="17:63" ht="29.25" customHeight="1" x14ac:dyDescent="0.2">
      <c r="Q63974" s="92" t="s">
        <v>50</v>
      </c>
      <c r="BF63974" s="101" t="s">
        <v>58</v>
      </c>
      <c r="BK63974" s="98" t="s">
        <v>70</v>
      </c>
    </row>
    <row r="63975" spans="17:63" ht="29.25" customHeight="1" x14ac:dyDescent="0.2">
      <c r="Q63975" s="92" t="s">
        <v>50</v>
      </c>
      <c r="BF63975" s="101" t="s">
        <v>58</v>
      </c>
      <c r="BK63975" s="98" t="s">
        <v>70</v>
      </c>
    </row>
    <row r="63976" spans="17:63" ht="29.25" customHeight="1" x14ac:dyDescent="0.2">
      <c r="Q63976" s="92" t="s">
        <v>50</v>
      </c>
      <c r="BF63976" s="101" t="s">
        <v>58</v>
      </c>
      <c r="BK63976" s="98" t="s">
        <v>70</v>
      </c>
    </row>
    <row r="63977" spans="17:63" ht="29.25" customHeight="1" x14ac:dyDescent="0.2">
      <c r="Q63977" s="92" t="s">
        <v>50</v>
      </c>
      <c r="BF63977" s="101" t="s">
        <v>58</v>
      </c>
      <c r="BK63977" s="98" t="s">
        <v>70</v>
      </c>
    </row>
    <row r="63978" spans="17:63" ht="29.25" customHeight="1" x14ac:dyDescent="0.2">
      <c r="Q63978" s="92" t="s">
        <v>50</v>
      </c>
      <c r="BF63978" s="101" t="s">
        <v>58</v>
      </c>
      <c r="BK63978" s="98" t="s">
        <v>70</v>
      </c>
    </row>
    <row r="63979" spans="17:63" ht="29.25" customHeight="1" x14ac:dyDescent="0.2">
      <c r="Q63979" s="92" t="s">
        <v>50</v>
      </c>
      <c r="BF63979" s="101" t="s">
        <v>58</v>
      </c>
      <c r="BK63979" s="98" t="s">
        <v>70</v>
      </c>
    </row>
    <row r="63980" spans="17:63" ht="29.25" customHeight="1" x14ac:dyDescent="0.2">
      <c r="Q63980" s="92" t="s">
        <v>50</v>
      </c>
      <c r="BF63980" s="101" t="s">
        <v>58</v>
      </c>
      <c r="BK63980" s="98" t="s">
        <v>70</v>
      </c>
    </row>
    <row r="63981" spans="17:63" ht="29.25" customHeight="1" x14ac:dyDescent="0.2">
      <c r="Q63981" s="92" t="s">
        <v>50</v>
      </c>
      <c r="BF63981" s="101" t="s">
        <v>58</v>
      </c>
      <c r="BK63981" s="98" t="s">
        <v>70</v>
      </c>
    </row>
    <row r="63982" spans="17:63" ht="29.25" customHeight="1" x14ac:dyDescent="0.2">
      <c r="Q63982" s="92" t="s">
        <v>50</v>
      </c>
      <c r="BF63982" s="101" t="s">
        <v>58</v>
      </c>
      <c r="BK63982" s="98" t="s">
        <v>70</v>
      </c>
    </row>
    <row r="63983" spans="17:63" ht="29.25" customHeight="1" x14ac:dyDescent="0.2">
      <c r="Q63983" s="92" t="s">
        <v>50</v>
      </c>
      <c r="BF63983" s="101" t="s">
        <v>58</v>
      </c>
      <c r="BK63983" s="98" t="s">
        <v>70</v>
      </c>
    </row>
    <row r="63984" spans="17:63" ht="29.25" customHeight="1" x14ac:dyDescent="0.2">
      <c r="Q63984" s="92" t="s">
        <v>50</v>
      </c>
      <c r="BF63984" s="101" t="s">
        <v>58</v>
      </c>
      <c r="BK63984" s="98" t="s">
        <v>70</v>
      </c>
    </row>
    <row r="63985" spans="17:63" ht="29.25" customHeight="1" x14ac:dyDescent="0.2">
      <c r="Q63985" s="92" t="s">
        <v>50</v>
      </c>
      <c r="BF63985" s="101" t="s">
        <v>58</v>
      </c>
      <c r="BK63985" s="98" t="s">
        <v>70</v>
      </c>
    </row>
    <row r="63986" spans="17:63" ht="29.25" customHeight="1" x14ac:dyDescent="0.2">
      <c r="Q63986" s="92" t="s">
        <v>50</v>
      </c>
      <c r="BF63986" s="101" t="s">
        <v>58</v>
      </c>
      <c r="BK63986" s="98" t="s">
        <v>70</v>
      </c>
    </row>
    <row r="63987" spans="17:63" ht="29.25" customHeight="1" x14ac:dyDescent="0.2">
      <c r="Q63987" s="92" t="s">
        <v>50</v>
      </c>
      <c r="BF63987" s="101" t="s">
        <v>58</v>
      </c>
      <c r="BK63987" s="98" t="s">
        <v>70</v>
      </c>
    </row>
    <row r="63988" spans="17:63" ht="29.25" customHeight="1" x14ac:dyDescent="0.2">
      <c r="Q63988" s="92" t="s">
        <v>50</v>
      </c>
      <c r="BF63988" s="101" t="s">
        <v>58</v>
      </c>
      <c r="BK63988" s="98" t="s">
        <v>70</v>
      </c>
    </row>
    <row r="63989" spans="17:63" ht="29.25" customHeight="1" x14ac:dyDescent="0.2">
      <c r="Q63989" s="92" t="s">
        <v>50</v>
      </c>
      <c r="BF63989" s="101" t="s">
        <v>58</v>
      </c>
      <c r="BK63989" s="98" t="s">
        <v>70</v>
      </c>
    </row>
    <row r="63990" spans="17:63" ht="29.25" customHeight="1" x14ac:dyDescent="0.2">
      <c r="Q63990" s="92" t="s">
        <v>50</v>
      </c>
      <c r="BF63990" s="101" t="s">
        <v>58</v>
      </c>
      <c r="BK63990" s="98" t="s">
        <v>70</v>
      </c>
    </row>
    <row r="63991" spans="17:63" ht="29.25" customHeight="1" x14ac:dyDescent="0.2">
      <c r="Q63991" s="92" t="s">
        <v>50</v>
      </c>
      <c r="BF63991" s="101" t="s">
        <v>58</v>
      </c>
      <c r="BK63991" s="98" t="s">
        <v>70</v>
      </c>
    </row>
    <row r="63992" spans="17:63" ht="29.25" customHeight="1" x14ac:dyDescent="0.2">
      <c r="Q63992" s="92" t="s">
        <v>50</v>
      </c>
      <c r="BF63992" s="101" t="s">
        <v>58</v>
      </c>
      <c r="BK63992" s="98" t="s">
        <v>70</v>
      </c>
    </row>
    <row r="63993" spans="17:63" ht="29.25" customHeight="1" x14ac:dyDescent="0.2">
      <c r="Q63993" s="92" t="s">
        <v>50</v>
      </c>
      <c r="BF63993" s="101" t="s">
        <v>58</v>
      </c>
      <c r="BK63993" s="98" t="s">
        <v>70</v>
      </c>
    </row>
    <row r="63994" spans="17:63" ht="29.25" customHeight="1" x14ac:dyDescent="0.2">
      <c r="Q63994" s="92" t="s">
        <v>50</v>
      </c>
      <c r="BF63994" s="101" t="s">
        <v>58</v>
      </c>
      <c r="BK63994" s="98" t="s">
        <v>70</v>
      </c>
    </row>
    <row r="63995" spans="17:63" ht="29.25" customHeight="1" x14ac:dyDescent="0.2">
      <c r="Q63995" s="92" t="s">
        <v>50</v>
      </c>
      <c r="BF63995" s="101" t="s">
        <v>58</v>
      </c>
      <c r="BK63995" s="98" t="s">
        <v>70</v>
      </c>
    </row>
    <row r="63996" spans="17:63" ht="29.25" customHeight="1" x14ac:dyDescent="0.2">
      <c r="Q63996" s="92" t="s">
        <v>50</v>
      </c>
      <c r="BF63996" s="101" t="s">
        <v>58</v>
      </c>
      <c r="BK63996" s="98" t="s">
        <v>70</v>
      </c>
    </row>
    <row r="63997" spans="17:63" ht="29.25" customHeight="1" x14ac:dyDescent="0.2">
      <c r="Q63997" s="92" t="s">
        <v>50</v>
      </c>
      <c r="BF63997" s="101" t="s">
        <v>58</v>
      </c>
      <c r="BK63997" s="98" t="s">
        <v>70</v>
      </c>
    </row>
    <row r="63998" spans="17:63" ht="29.25" customHeight="1" x14ac:dyDescent="0.2">
      <c r="Q63998" s="92" t="s">
        <v>50</v>
      </c>
      <c r="BF63998" s="101" t="s">
        <v>58</v>
      </c>
      <c r="BK63998" s="98" t="s">
        <v>70</v>
      </c>
    </row>
    <row r="63999" spans="17:63" ht="29.25" customHeight="1" x14ac:dyDescent="0.2">
      <c r="Q63999" s="92" t="s">
        <v>50</v>
      </c>
      <c r="BF63999" s="101" t="s">
        <v>58</v>
      </c>
      <c r="BK63999" s="98" t="s">
        <v>70</v>
      </c>
    </row>
    <row r="64000" spans="17:63" ht="29.25" customHeight="1" x14ac:dyDescent="0.2">
      <c r="Q64000" s="92" t="s">
        <v>50</v>
      </c>
      <c r="BF64000" s="101" t="s">
        <v>58</v>
      </c>
      <c r="BK64000" s="98" t="s">
        <v>70</v>
      </c>
    </row>
    <row r="64001" spans="17:63" ht="29.25" customHeight="1" x14ac:dyDescent="0.2">
      <c r="Q64001" s="92" t="s">
        <v>50</v>
      </c>
      <c r="BF64001" s="101" t="s">
        <v>58</v>
      </c>
      <c r="BK64001" s="98" t="s">
        <v>70</v>
      </c>
    </row>
    <row r="64002" spans="17:63" ht="29.25" customHeight="1" x14ac:dyDescent="0.2">
      <c r="Q64002" s="92" t="s">
        <v>50</v>
      </c>
      <c r="BF64002" s="101" t="s">
        <v>58</v>
      </c>
      <c r="BK64002" s="98" t="s">
        <v>70</v>
      </c>
    </row>
    <row r="64003" spans="17:63" ht="29.25" customHeight="1" x14ac:dyDescent="0.2">
      <c r="Q64003" s="92" t="s">
        <v>50</v>
      </c>
      <c r="BF64003" s="101" t="s">
        <v>58</v>
      </c>
      <c r="BK64003" s="98" t="s">
        <v>70</v>
      </c>
    </row>
    <row r="64004" spans="17:63" ht="29.25" customHeight="1" x14ac:dyDescent="0.2">
      <c r="Q64004" s="92" t="s">
        <v>50</v>
      </c>
      <c r="BF64004" s="101" t="s">
        <v>58</v>
      </c>
      <c r="BK64004" s="98" t="s">
        <v>70</v>
      </c>
    </row>
    <row r="64005" spans="17:63" ht="29.25" customHeight="1" x14ac:dyDescent="0.2">
      <c r="Q64005" s="92" t="s">
        <v>50</v>
      </c>
      <c r="BF64005" s="101" t="s">
        <v>58</v>
      </c>
      <c r="BK64005" s="98" t="s">
        <v>70</v>
      </c>
    </row>
    <row r="64006" spans="17:63" ht="29.25" customHeight="1" x14ac:dyDescent="0.2">
      <c r="Q64006" s="92" t="s">
        <v>50</v>
      </c>
      <c r="BF64006" s="101" t="s">
        <v>58</v>
      </c>
      <c r="BK64006" s="98" t="s">
        <v>70</v>
      </c>
    </row>
    <row r="64007" spans="17:63" ht="29.25" customHeight="1" x14ac:dyDescent="0.2">
      <c r="Q64007" s="92" t="s">
        <v>50</v>
      </c>
      <c r="BF64007" s="101" t="s">
        <v>58</v>
      </c>
      <c r="BK64007" s="98" t="s">
        <v>70</v>
      </c>
    </row>
    <row r="64008" spans="17:63" ht="29.25" customHeight="1" x14ac:dyDescent="0.2">
      <c r="Q64008" s="92" t="s">
        <v>50</v>
      </c>
      <c r="BF64008" s="101" t="s">
        <v>58</v>
      </c>
      <c r="BK64008" s="98" t="s">
        <v>70</v>
      </c>
    </row>
    <row r="64009" spans="17:63" ht="29.25" customHeight="1" x14ac:dyDescent="0.2">
      <c r="Q64009" s="92" t="s">
        <v>50</v>
      </c>
      <c r="BF64009" s="101" t="s">
        <v>58</v>
      </c>
      <c r="BK64009" s="98" t="s">
        <v>70</v>
      </c>
    </row>
    <row r="64010" spans="17:63" ht="29.25" customHeight="1" x14ac:dyDescent="0.2">
      <c r="Q64010" s="92" t="s">
        <v>50</v>
      </c>
      <c r="BF64010" s="101" t="s">
        <v>58</v>
      </c>
      <c r="BK64010" s="98" t="s">
        <v>70</v>
      </c>
    </row>
    <row r="64011" spans="17:63" ht="29.25" customHeight="1" x14ac:dyDescent="0.2">
      <c r="Q64011" s="92" t="s">
        <v>50</v>
      </c>
      <c r="BF64011" s="101" t="s">
        <v>58</v>
      </c>
      <c r="BK64011" s="98" t="s">
        <v>70</v>
      </c>
    </row>
    <row r="64012" spans="17:63" ht="29.25" customHeight="1" x14ac:dyDescent="0.2">
      <c r="Q64012" s="92" t="s">
        <v>50</v>
      </c>
      <c r="BF64012" s="101" t="s">
        <v>58</v>
      </c>
      <c r="BK64012" s="98" t="s">
        <v>70</v>
      </c>
    </row>
    <row r="64013" spans="17:63" ht="29.25" customHeight="1" x14ac:dyDescent="0.2">
      <c r="Q64013" s="92" t="s">
        <v>50</v>
      </c>
      <c r="BF64013" s="101" t="s">
        <v>58</v>
      </c>
      <c r="BK64013" s="98" t="s">
        <v>70</v>
      </c>
    </row>
    <row r="64014" spans="17:63" ht="29.25" customHeight="1" x14ac:dyDescent="0.2">
      <c r="Q64014" s="92" t="s">
        <v>50</v>
      </c>
      <c r="BF64014" s="101" t="s">
        <v>58</v>
      </c>
      <c r="BK64014" s="98" t="s">
        <v>70</v>
      </c>
    </row>
    <row r="64015" spans="17:63" ht="29.25" customHeight="1" x14ac:dyDescent="0.2">
      <c r="Q64015" s="92" t="s">
        <v>50</v>
      </c>
      <c r="BF64015" s="101" t="s">
        <v>58</v>
      </c>
      <c r="BK64015" s="98" t="s">
        <v>70</v>
      </c>
    </row>
    <row r="64016" spans="17:63" ht="29.25" customHeight="1" x14ac:dyDescent="0.2">
      <c r="Q64016" s="92" t="s">
        <v>50</v>
      </c>
      <c r="BF64016" s="101" t="s">
        <v>58</v>
      </c>
      <c r="BK64016" s="98" t="s">
        <v>70</v>
      </c>
    </row>
    <row r="64017" spans="17:63" ht="29.25" customHeight="1" x14ac:dyDescent="0.2">
      <c r="Q64017" s="92" t="s">
        <v>50</v>
      </c>
      <c r="BF64017" s="101" t="s">
        <v>58</v>
      </c>
      <c r="BK64017" s="98" t="s">
        <v>70</v>
      </c>
    </row>
    <row r="64018" spans="17:63" ht="29.25" customHeight="1" x14ac:dyDescent="0.2">
      <c r="Q64018" s="92" t="s">
        <v>50</v>
      </c>
      <c r="BF64018" s="101" t="s">
        <v>58</v>
      </c>
      <c r="BK64018" s="98" t="s">
        <v>70</v>
      </c>
    </row>
    <row r="64019" spans="17:63" ht="29.25" customHeight="1" x14ac:dyDescent="0.2">
      <c r="Q64019" s="92" t="s">
        <v>50</v>
      </c>
      <c r="BF64019" s="101" t="s">
        <v>58</v>
      </c>
      <c r="BK64019" s="98" t="s">
        <v>70</v>
      </c>
    </row>
    <row r="64020" spans="17:63" ht="29.25" customHeight="1" x14ac:dyDescent="0.2">
      <c r="Q64020" s="92" t="s">
        <v>50</v>
      </c>
      <c r="BF64020" s="101" t="s">
        <v>58</v>
      </c>
      <c r="BK64020" s="98" t="s">
        <v>70</v>
      </c>
    </row>
    <row r="64021" spans="17:63" ht="29.25" customHeight="1" x14ac:dyDescent="0.2">
      <c r="Q64021" s="92" t="s">
        <v>50</v>
      </c>
      <c r="BF64021" s="101" t="s">
        <v>58</v>
      </c>
      <c r="BK64021" s="98" t="s">
        <v>70</v>
      </c>
    </row>
    <row r="64022" spans="17:63" ht="29.25" customHeight="1" x14ac:dyDescent="0.2">
      <c r="Q64022" s="92" t="s">
        <v>50</v>
      </c>
      <c r="BF64022" s="101" t="s">
        <v>58</v>
      </c>
      <c r="BK64022" s="98" t="s">
        <v>70</v>
      </c>
    </row>
    <row r="64023" spans="17:63" ht="29.25" customHeight="1" x14ac:dyDescent="0.2">
      <c r="Q64023" s="92" t="s">
        <v>50</v>
      </c>
      <c r="BF64023" s="101" t="s">
        <v>58</v>
      </c>
      <c r="BK64023" s="98" t="s">
        <v>70</v>
      </c>
    </row>
    <row r="64024" spans="17:63" ht="29.25" customHeight="1" x14ac:dyDescent="0.2">
      <c r="Q64024" s="92" t="s">
        <v>50</v>
      </c>
      <c r="BF64024" s="101" t="s">
        <v>58</v>
      </c>
      <c r="BK64024" s="98" t="s">
        <v>70</v>
      </c>
    </row>
    <row r="64025" spans="17:63" ht="29.25" customHeight="1" x14ac:dyDescent="0.2">
      <c r="Q64025" s="92" t="s">
        <v>50</v>
      </c>
      <c r="BF64025" s="101" t="s">
        <v>58</v>
      </c>
      <c r="BK64025" s="98" t="s">
        <v>70</v>
      </c>
    </row>
    <row r="64026" spans="17:63" ht="29.25" customHeight="1" x14ac:dyDescent="0.2">
      <c r="Q64026" s="92" t="s">
        <v>50</v>
      </c>
      <c r="BF64026" s="101" t="s">
        <v>58</v>
      </c>
      <c r="BK64026" s="98" t="s">
        <v>70</v>
      </c>
    </row>
    <row r="64027" spans="17:63" ht="29.25" customHeight="1" x14ac:dyDescent="0.2">
      <c r="Q64027" s="92" t="s">
        <v>50</v>
      </c>
      <c r="BF64027" s="101" t="s">
        <v>58</v>
      </c>
      <c r="BK64027" s="98" t="s">
        <v>70</v>
      </c>
    </row>
    <row r="64028" spans="17:63" ht="29.25" customHeight="1" x14ac:dyDescent="0.2">
      <c r="Q64028" s="92" t="s">
        <v>50</v>
      </c>
      <c r="BF64028" s="101" t="s">
        <v>58</v>
      </c>
      <c r="BK64028" s="98" t="s">
        <v>70</v>
      </c>
    </row>
    <row r="64029" spans="17:63" ht="29.25" customHeight="1" x14ac:dyDescent="0.2">
      <c r="Q64029" s="92" t="s">
        <v>50</v>
      </c>
      <c r="BF64029" s="101" t="s">
        <v>58</v>
      </c>
      <c r="BK64029" s="98" t="s">
        <v>70</v>
      </c>
    </row>
    <row r="64030" spans="17:63" ht="29.25" customHeight="1" x14ac:dyDescent="0.2">
      <c r="Q64030" s="92" t="s">
        <v>50</v>
      </c>
      <c r="BF64030" s="101" t="s">
        <v>58</v>
      </c>
      <c r="BK64030" s="98" t="s">
        <v>70</v>
      </c>
    </row>
    <row r="64031" spans="17:63" ht="29.25" customHeight="1" x14ac:dyDescent="0.2">
      <c r="Q64031" s="92" t="s">
        <v>50</v>
      </c>
      <c r="BF64031" s="101" t="s">
        <v>58</v>
      </c>
      <c r="BK64031" s="98" t="s">
        <v>70</v>
      </c>
    </row>
    <row r="64032" spans="17:63" ht="29.25" customHeight="1" x14ac:dyDescent="0.2">
      <c r="Q64032" s="92" t="s">
        <v>50</v>
      </c>
      <c r="BF64032" s="101" t="s">
        <v>58</v>
      </c>
      <c r="BK64032" s="98" t="s">
        <v>70</v>
      </c>
    </row>
    <row r="64033" spans="17:63" ht="29.25" customHeight="1" x14ac:dyDescent="0.2">
      <c r="Q64033" s="92" t="s">
        <v>50</v>
      </c>
      <c r="BF64033" s="101" t="s">
        <v>58</v>
      </c>
      <c r="BK64033" s="98" t="s">
        <v>70</v>
      </c>
    </row>
    <row r="64034" spans="17:63" ht="29.25" customHeight="1" x14ac:dyDescent="0.2">
      <c r="Q64034" s="92" t="s">
        <v>50</v>
      </c>
      <c r="BF64034" s="101" t="s">
        <v>58</v>
      </c>
      <c r="BK64034" s="98" t="s">
        <v>70</v>
      </c>
    </row>
    <row r="64035" spans="17:63" ht="29.25" customHeight="1" x14ac:dyDescent="0.2">
      <c r="Q64035" s="92" t="s">
        <v>50</v>
      </c>
      <c r="BF64035" s="101" t="s">
        <v>58</v>
      </c>
      <c r="BK64035" s="98" t="s">
        <v>70</v>
      </c>
    </row>
    <row r="64036" spans="17:63" ht="29.25" customHeight="1" x14ac:dyDescent="0.2">
      <c r="Q64036" s="92" t="s">
        <v>50</v>
      </c>
      <c r="BF64036" s="101" t="s">
        <v>58</v>
      </c>
      <c r="BK64036" s="98" t="s">
        <v>70</v>
      </c>
    </row>
    <row r="64037" spans="17:63" ht="29.25" customHeight="1" x14ac:dyDescent="0.2">
      <c r="Q64037" s="92" t="s">
        <v>50</v>
      </c>
      <c r="BF64037" s="101" t="s">
        <v>58</v>
      </c>
      <c r="BK64037" s="98" t="s">
        <v>70</v>
      </c>
    </row>
    <row r="64038" spans="17:63" ht="29.25" customHeight="1" x14ac:dyDescent="0.2">
      <c r="Q64038" s="92" t="s">
        <v>50</v>
      </c>
      <c r="BF64038" s="101" t="s">
        <v>58</v>
      </c>
      <c r="BK64038" s="98" t="s">
        <v>70</v>
      </c>
    </row>
    <row r="64039" spans="17:63" ht="29.25" customHeight="1" x14ac:dyDescent="0.2">
      <c r="Q64039" s="92" t="s">
        <v>50</v>
      </c>
      <c r="BF64039" s="101" t="s">
        <v>58</v>
      </c>
      <c r="BK64039" s="98" t="s">
        <v>70</v>
      </c>
    </row>
    <row r="64040" spans="17:63" ht="29.25" customHeight="1" x14ac:dyDescent="0.2">
      <c r="Q64040" s="92" t="s">
        <v>50</v>
      </c>
      <c r="BF64040" s="101" t="s">
        <v>58</v>
      </c>
      <c r="BK64040" s="98" t="s">
        <v>70</v>
      </c>
    </row>
    <row r="64041" spans="17:63" ht="29.25" customHeight="1" x14ac:dyDescent="0.2">
      <c r="Q64041" s="92" t="s">
        <v>50</v>
      </c>
      <c r="BF64041" s="101" t="s">
        <v>58</v>
      </c>
      <c r="BK64041" s="98" t="s">
        <v>70</v>
      </c>
    </row>
    <row r="64042" spans="17:63" ht="29.25" customHeight="1" x14ac:dyDescent="0.2">
      <c r="Q64042" s="92" t="s">
        <v>50</v>
      </c>
      <c r="BF64042" s="101" t="s">
        <v>58</v>
      </c>
      <c r="BK64042" s="98" t="s">
        <v>70</v>
      </c>
    </row>
    <row r="64043" spans="17:63" ht="29.25" customHeight="1" x14ac:dyDescent="0.2">
      <c r="Q64043" s="92" t="s">
        <v>50</v>
      </c>
      <c r="BF64043" s="101" t="s">
        <v>58</v>
      </c>
      <c r="BK64043" s="98" t="s">
        <v>70</v>
      </c>
    </row>
    <row r="64044" spans="17:63" ht="29.25" customHeight="1" x14ac:dyDescent="0.2">
      <c r="Q64044" s="92" t="s">
        <v>50</v>
      </c>
      <c r="BF64044" s="101" t="s">
        <v>58</v>
      </c>
      <c r="BK64044" s="98" t="s">
        <v>70</v>
      </c>
    </row>
    <row r="64045" spans="17:63" ht="29.25" customHeight="1" x14ac:dyDescent="0.2">
      <c r="Q64045" s="92" t="s">
        <v>50</v>
      </c>
      <c r="BF64045" s="101" t="s">
        <v>58</v>
      </c>
      <c r="BK64045" s="98" t="s">
        <v>70</v>
      </c>
    </row>
    <row r="64046" spans="17:63" ht="29.25" customHeight="1" x14ac:dyDescent="0.2">
      <c r="Q64046" s="92" t="s">
        <v>50</v>
      </c>
      <c r="BF64046" s="101" t="s">
        <v>58</v>
      </c>
      <c r="BK64046" s="98" t="s">
        <v>70</v>
      </c>
    </row>
    <row r="64047" spans="17:63" ht="29.25" customHeight="1" x14ac:dyDescent="0.2">
      <c r="Q64047" s="92" t="s">
        <v>50</v>
      </c>
      <c r="BF64047" s="101" t="s">
        <v>58</v>
      </c>
      <c r="BK64047" s="98" t="s">
        <v>70</v>
      </c>
    </row>
    <row r="64048" spans="17:63" ht="29.25" customHeight="1" x14ac:dyDescent="0.2">
      <c r="Q64048" s="92" t="s">
        <v>50</v>
      </c>
      <c r="BF64048" s="101" t="s">
        <v>58</v>
      </c>
      <c r="BK64048" s="98" t="s">
        <v>70</v>
      </c>
    </row>
    <row r="64049" spans="17:63" ht="29.25" customHeight="1" x14ac:dyDescent="0.2">
      <c r="Q64049" s="92" t="s">
        <v>50</v>
      </c>
      <c r="BF64049" s="101" t="s">
        <v>58</v>
      </c>
      <c r="BK64049" s="98" t="s">
        <v>70</v>
      </c>
    </row>
    <row r="64050" spans="17:63" ht="29.25" customHeight="1" x14ac:dyDescent="0.2">
      <c r="Q64050" s="92" t="s">
        <v>50</v>
      </c>
      <c r="BF64050" s="101" t="s">
        <v>58</v>
      </c>
      <c r="BK64050" s="98" t="s">
        <v>70</v>
      </c>
    </row>
    <row r="64051" spans="17:63" ht="29.25" customHeight="1" x14ac:dyDescent="0.2">
      <c r="Q64051" s="92" t="s">
        <v>50</v>
      </c>
      <c r="BF64051" s="101" t="s">
        <v>58</v>
      </c>
      <c r="BK64051" s="98" t="s">
        <v>70</v>
      </c>
    </row>
    <row r="64052" spans="17:63" ht="29.25" customHeight="1" x14ac:dyDescent="0.2">
      <c r="Q64052" s="92" t="s">
        <v>50</v>
      </c>
      <c r="BF64052" s="101" t="s">
        <v>58</v>
      </c>
      <c r="BK64052" s="98" t="s">
        <v>70</v>
      </c>
    </row>
    <row r="64053" spans="17:63" ht="29.25" customHeight="1" x14ac:dyDescent="0.2">
      <c r="Q64053" s="92" t="s">
        <v>50</v>
      </c>
      <c r="BF64053" s="101" t="s">
        <v>58</v>
      </c>
      <c r="BK64053" s="98" t="s">
        <v>70</v>
      </c>
    </row>
    <row r="64054" spans="17:63" ht="29.25" customHeight="1" x14ac:dyDescent="0.2">
      <c r="Q64054" s="92" t="s">
        <v>50</v>
      </c>
      <c r="BF64054" s="101" t="s">
        <v>58</v>
      </c>
      <c r="BK64054" s="98" t="s">
        <v>70</v>
      </c>
    </row>
    <row r="64055" spans="17:63" ht="29.25" customHeight="1" x14ac:dyDescent="0.2">
      <c r="Q64055" s="92" t="s">
        <v>50</v>
      </c>
      <c r="BF64055" s="101" t="s">
        <v>58</v>
      </c>
      <c r="BK64055" s="98" t="s">
        <v>70</v>
      </c>
    </row>
    <row r="64056" spans="17:63" ht="29.25" customHeight="1" x14ac:dyDescent="0.2">
      <c r="Q64056" s="92" t="s">
        <v>50</v>
      </c>
      <c r="BF64056" s="101" t="s">
        <v>58</v>
      </c>
      <c r="BK64056" s="98" t="s">
        <v>70</v>
      </c>
    </row>
    <row r="64057" spans="17:63" ht="29.25" customHeight="1" x14ac:dyDescent="0.2">
      <c r="Q64057" s="92" t="s">
        <v>50</v>
      </c>
      <c r="BF64057" s="101" t="s">
        <v>58</v>
      </c>
      <c r="BK64057" s="98" t="s">
        <v>70</v>
      </c>
    </row>
    <row r="64058" spans="17:63" ht="29.25" customHeight="1" x14ac:dyDescent="0.2">
      <c r="Q64058" s="92" t="s">
        <v>50</v>
      </c>
      <c r="BF64058" s="101" t="s">
        <v>58</v>
      </c>
      <c r="BK64058" s="98" t="s">
        <v>70</v>
      </c>
    </row>
    <row r="64059" spans="17:63" ht="29.25" customHeight="1" x14ac:dyDescent="0.2">
      <c r="Q64059" s="92" t="s">
        <v>50</v>
      </c>
      <c r="BF64059" s="101" t="s">
        <v>58</v>
      </c>
      <c r="BK64059" s="98" t="s">
        <v>70</v>
      </c>
    </row>
    <row r="64060" spans="17:63" ht="29.25" customHeight="1" x14ac:dyDescent="0.2">
      <c r="Q64060" s="92" t="s">
        <v>50</v>
      </c>
      <c r="BF64060" s="101" t="s">
        <v>58</v>
      </c>
      <c r="BK64060" s="98" t="s">
        <v>70</v>
      </c>
    </row>
    <row r="64061" spans="17:63" ht="29.25" customHeight="1" x14ac:dyDescent="0.2">
      <c r="Q64061" s="92" t="s">
        <v>50</v>
      </c>
      <c r="BF64061" s="101" t="s">
        <v>58</v>
      </c>
      <c r="BK64061" s="98" t="s">
        <v>70</v>
      </c>
    </row>
    <row r="64062" spans="17:63" ht="29.25" customHeight="1" x14ac:dyDescent="0.2">
      <c r="Q64062" s="92" t="s">
        <v>50</v>
      </c>
      <c r="BF64062" s="101" t="s">
        <v>58</v>
      </c>
      <c r="BK64062" s="98" t="s">
        <v>70</v>
      </c>
    </row>
    <row r="64063" spans="17:63" ht="29.25" customHeight="1" x14ac:dyDescent="0.2">
      <c r="Q64063" s="92" t="s">
        <v>50</v>
      </c>
      <c r="BF64063" s="101" t="s">
        <v>58</v>
      </c>
      <c r="BK64063" s="98" t="s">
        <v>70</v>
      </c>
    </row>
    <row r="64064" spans="17:63" ht="29.25" customHeight="1" x14ac:dyDescent="0.2">
      <c r="Q64064" s="92" t="s">
        <v>50</v>
      </c>
      <c r="BF64064" s="101" t="s">
        <v>58</v>
      </c>
      <c r="BK64064" s="98" t="s">
        <v>70</v>
      </c>
    </row>
    <row r="64065" spans="17:63" ht="29.25" customHeight="1" x14ac:dyDescent="0.2">
      <c r="Q64065" s="92" t="s">
        <v>50</v>
      </c>
      <c r="BF64065" s="101" t="s">
        <v>58</v>
      </c>
      <c r="BK64065" s="98" t="s">
        <v>70</v>
      </c>
    </row>
    <row r="64066" spans="17:63" ht="29.25" customHeight="1" x14ac:dyDescent="0.2">
      <c r="Q64066" s="92" t="s">
        <v>50</v>
      </c>
      <c r="BF64066" s="101" t="s">
        <v>58</v>
      </c>
      <c r="BK64066" s="98" t="s">
        <v>70</v>
      </c>
    </row>
    <row r="64067" spans="17:63" ht="29.25" customHeight="1" x14ac:dyDescent="0.2">
      <c r="Q64067" s="92" t="s">
        <v>50</v>
      </c>
      <c r="BF64067" s="101" t="s">
        <v>58</v>
      </c>
      <c r="BK64067" s="98" t="s">
        <v>70</v>
      </c>
    </row>
    <row r="64068" spans="17:63" ht="29.25" customHeight="1" x14ac:dyDescent="0.2">
      <c r="Q64068" s="92" t="s">
        <v>50</v>
      </c>
      <c r="BF64068" s="101" t="s">
        <v>58</v>
      </c>
      <c r="BK64068" s="98" t="s">
        <v>70</v>
      </c>
    </row>
    <row r="64069" spans="17:63" ht="29.25" customHeight="1" x14ac:dyDescent="0.2">
      <c r="Q64069" s="92" t="s">
        <v>50</v>
      </c>
      <c r="BF64069" s="101" t="s">
        <v>58</v>
      </c>
      <c r="BK64069" s="98" t="s">
        <v>70</v>
      </c>
    </row>
    <row r="64070" spans="17:63" ht="29.25" customHeight="1" x14ac:dyDescent="0.2">
      <c r="Q64070" s="92" t="s">
        <v>50</v>
      </c>
      <c r="BF64070" s="101" t="s">
        <v>58</v>
      </c>
      <c r="BK64070" s="98" t="s">
        <v>70</v>
      </c>
    </row>
    <row r="64071" spans="17:63" ht="29.25" customHeight="1" x14ac:dyDescent="0.2">
      <c r="Q64071" s="92" t="s">
        <v>50</v>
      </c>
      <c r="BF64071" s="101" t="s">
        <v>58</v>
      </c>
      <c r="BK64071" s="98" t="s">
        <v>70</v>
      </c>
    </row>
    <row r="64072" spans="17:63" ht="29.25" customHeight="1" x14ac:dyDescent="0.2">
      <c r="Q64072" s="92" t="s">
        <v>50</v>
      </c>
      <c r="BF64072" s="101" t="s">
        <v>58</v>
      </c>
      <c r="BK64072" s="98" t="s">
        <v>70</v>
      </c>
    </row>
    <row r="64073" spans="17:63" ht="29.25" customHeight="1" x14ac:dyDescent="0.2">
      <c r="Q64073" s="92" t="s">
        <v>50</v>
      </c>
      <c r="BF64073" s="101" t="s">
        <v>58</v>
      </c>
      <c r="BK64073" s="98" t="s">
        <v>70</v>
      </c>
    </row>
    <row r="64074" spans="17:63" ht="29.25" customHeight="1" x14ac:dyDescent="0.2">
      <c r="Q64074" s="92" t="s">
        <v>50</v>
      </c>
      <c r="BF64074" s="101" t="s">
        <v>58</v>
      </c>
      <c r="BK64074" s="98" t="s">
        <v>70</v>
      </c>
    </row>
    <row r="64075" spans="17:63" ht="29.25" customHeight="1" x14ac:dyDescent="0.2">
      <c r="Q64075" s="92" t="s">
        <v>50</v>
      </c>
      <c r="BF64075" s="101" t="s">
        <v>58</v>
      </c>
      <c r="BK64075" s="98" t="s">
        <v>70</v>
      </c>
    </row>
    <row r="64076" spans="17:63" ht="29.25" customHeight="1" x14ac:dyDescent="0.2">
      <c r="Q64076" s="92" t="s">
        <v>50</v>
      </c>
      <c r="BF64076" s="101" t="s">
        <v>58</v>
      </c>
      <c r="BK64076" s="98" t="s">
        <v>70</v>
      </c>
    </row>
    <row r="64077" spans="17:63" ht="29.25" customHeight="1" x14ac:dyDescent="0.2">
      <c r="Q64077" s="92" t="s">
        <v>50</v>
      </c>
      <c r="BF64077" s="101" t="s">
        <v>58</v>
      </c>
      <c r="BK64077" s="98" t="s">
        <v>70</v>
      </c>
    </row>
    <row r="64078" spans="17:63" ht="29.25" customHeight="1" x14ac:dyDescent="0.2">
      <c r="Q64078" s="92" t="s">
        <v>50</v>
      </c>
      <c r="BF64078" s="101" t="s">
        <v>58</v>
      </c>
      <c r="BK64078" s="98" t="s">
        <v>70</v>
      </c>
    </row>
    <row r="64079" spans="17:63" ht="29.25" customHeight="1" x14ac:dyDescent="0.2">
      <c r="Q64079" s="92" t="s">
        <v>50</v>
      </c>
      <c r="BF64079" s="101" t="s">
        <v>58</v>
      </c>
      <c r="BK64079" s="98" t="s">
        <v>70</v>
      </c>
    </row>
    <row r="64080" spans="17:63" ht="29.25" customHeight="1" x14ac:dyDescent="0.2">
      <c r="Q64080" s="92" t="s">
        <v>50</v>
      </c>
      <c r="BF64080" s="101" t="s">
        <v>58</v>
      </c>
      <c r="BK64080" s="98" t="s">
        <v>70</v>
      </c>
    </row>
    <row r="64081" spans="17:63" ht="29.25" customHeight="1" x14ac:dyDescent="0.2">
      <c r="Q64081" s="92" t="s">
        <v>50</v>
      </c>
      <c r="BF64081" s="101" t="s">
        <v>58</v>
      </c>
      <c r="BK64081" s="98" t="s">
        <v>70</v>
      </c>
    </row>
    <row r="64082" spans="17:63" ht="29.25" customHeight="1" x14ac:dyDescent="0.2">
      <c r="Q64082" s="92" t="s">
        <v>50</v>
      </c>
      <c r="BF64082" s="101" t="s">
        <v>58</v>
      </c>
      <c r="BK64082" s="98" t="s">
        <v>70</v>
      </c>
    </row>
    <row r="64083" spans="17:63" ht="29.25" customHeight="1" x14ac:dyDescent="0.2">
      <c r="Q64083" s="92" t="s">
        <v>50</v>
      </c>
      <c r="BF64083" s="101" t="s">
        <v>58</v>
      </c>
      <c r="BK64083" s="98" t="s">
        <v>70</v>
      </c>
    </row>
    <row r="64084" spans="17:63" ht="29.25" customHeight="1" x14ac:dyDescent="0.2">
      <c r="Q64084" s="92" t="s">
        <v>50</v>
      </c>
      <c r="BF64084" s="101" t="s">
        <v>58</v>
      </c>
      <c r="BK64084" s="98" t="s">
        <v>70</v>
      </c>
    </row>
    <row r="64085" spans="17:63" ht="29.25" customHeight="1" x14ac:dyDescent="0.2">
      <c r="Q64085" s="92" t="s">
        <v>50</v>
      </c>
      <c r="BF64085" s="101" t="s">
        <v>58</v>
      </c>
      <c r="BK64085" s="98" t="s">
        <v>70</v>
      </c>
    </row>
    <row r="64086" spans="17:63" ht="29.25" customHeight="1" x14ac:dyDescent="0.2">
      <c r="Q64086" s="92" t="s">
        <v>50</v>
      </c>
      <c r="BF64086" s="101" t="s">
        <v>58</v>
      </c>
      <c r="BK64086" s="98" t="s">
        <v>70</v>
      </c>
    </row>
    <row r="64087" spans="17:63" ht="29.25" customHeight="1" x14ac:dyDescent="0.2">
      <c r="Q64087" s="92" t="s">
        <v>50</v>
      </c>
      <c r="BF64087" s="101" t="s">
        <v>58</v>
      </c>
      <c r="BK64087" s="98" t="s">
        <v>70</v>
      </c>
    </row>
    <row r="64088" spans="17:63" ht="29.25" customHeight="1" x14ac:dyDescent="0.2">
      <c r="Q64088" s="92" t="s">
        <v>50</v>
      </c>
      <c r="BF64088" s="101" t="s">
        <v>58</v>
      </c>
      <c r="BK64088" s="98" t="s">
        <v>70</v>
      </c>
    </row>
    <row r="64089" spans="17:63" ht="29.25" customHeight="1" x14ac:dyDescent="0.2">
      <c r="Q64089" s="92" t="s">
        <v>50</v>
      </c>
      <c r="BF64089" s="101" t="s">
        <v>58</v>
      </c>
      <c r="BK64089" s="98" t="s">
        <v>70</v>
      </c>
    </row>
    <row r="64090" spans="17:63" ht="29.25" customHeight="1" x14ac:dyDescent="0.2">
      <c r="Q64090" s="92" t="s">
        <v>50</v>
      </c>
      <c r="BF64090" s="101" t="s">
        <v>58</v>
      </c>
      <c r="BK64090" s="98" t="s">
        <v>70</v>
      </c>
    </row>
    <row r="64091" spans="17:63" ht="29.25" customHeight="1" x14ac:dyDescent="0.2">
      <c r="Q64091" s="92" t="s">
        <v>50</v>
      </c>
      <c r="BF64091" s="101" t="s">
        <v>58</v>
      </c>
      <c r="BK64091" s="98" t="s">
        <v>70</v>
      </c>
    </row>
    <row r="64092" spans="17:63" ht="29.25" customHeight="1" x14ac:dyDescent="0.2">
      <c r="Q64092" s="92" t="s">
        <v>50</v>
      </c>
      <c r="BF64092" s="101" t="s">
        <v>58</v>
      </c>
      <c r="BK64092" s="98" t="s">
        <v>70</v>
      </c>
    </row>
    <row r="64093" spans="17:63" ht="29.25" customHeight="1" x14ac:dyDescent="0.2">
      <c r="Q64093" s="92" t="s">
        <v>50</v>
      </c>
      <c r="BF64093" s="101" t="s">
        <v>58</v>
      </c>
      <c r="BK64093" s="98" t="s">
        <v>70</v>
      </c>
    </row>
    <row r="64094" spans="17:63" ht="29.25" customHeight="1" x14ac:dyDescent="0.2">
      <c r="Q64094" s="92" t="s">
        <v>50</v>
      </c>
      <c r="BF64094" s="101" t="s">
        <v>58</v>
      </c>
      <c r="BK64094" s="98" t="s">
        <v>70</v>
      </c>
    </row>
    <row r="64095" spans="17:63" ht="29.25" customHeight="1" x14ac:dyDescent="0.2">
      <c r="Q64095" s="92" t="s">
        <v>50</v>
      </c>
      <c r="BF64095" s="101" t="s">
        <v>58</v>
      </c>
      <c r="BK64095" s="98" t="s">
        <v>70</v>
      </c>
    </row>
    <row r="64096" spans="17:63" ht="29.25" customHeight="1" x14ac:dyDescent="0.2">
      <c r="Q64096" s="92" t="s">
        <v>50</v>
      </c>
      <c r="BF64096" s="101" t="s">
        <v>58</v>
      </c>
      <c r="BK64096" s="98" t="s">
        <v>70</v>
      </c>
    </row>
    <row r="64097" spans="17:63" ht="29.25" customHeight="1" x14ac:dyDescent="0.2">
      <c r="Q64097" s="92" t="s">
        <v>50</v>
      </c>
      <c r="BF64097" s="101" t="s">
        <v>58</v>
      </c>
      <c r="BK64097" s="98" t="s">
        <v>70</v>
      </c>
    </row>
    <row r="64098" spans="17:63" ht="29.25" customHeight="1" x14ac:dyDescent="0.2">
      <c r="Q64098" s="92" t="s">
        <v>50</v>
      </c>
      <c r="BF64098" s="101" t="s">
        <v>58</v>
      </c>
      <c r="BK64098" s="98" t="s">
        <v>70</v>
      </c>
    </row>
    <row r="64099" spans="17:63" ht="29.25" customHeight="1" x14ac:dyDescent="0.2">
      <c r="Q64099" s="92" t="s">
        <v>50</v>
      </c>
      <c r="BF64099" s="101" t="s">
        <v>58</v>
      </c>
      <c r="BK64099" s="98" t="s">
        <v>70</v>
      </c>
    </row>
    <row r="64100" spans="17:63" ht="29.25" customHeight="1" x14ac:dyDescent="0.2">
      <c r="Q64100" s="92" t="s">
        <v>50</v>
      </c>
      <c r="BF64100" s="101" t="s">
        <v>58</v>
      </c>
      <c r="BK64100" s="98" t="s">
        <v>70</v>
      </c>
    </row>
    <row r="64101" spans="17:63" ht="29.25" customHeight="1" x14ac:dyDescent="0.2">
      <c r="Q64101" s="92" t="s">
        <v>50</v>
      </c>
      <c r="BF64101" s="101" t="s">
        <v>58</v>
      </c>
      <c r="BK64101" s="98" t="s">
        <v>70</v>
      </c>
    </row>
    <row r="64102" spans="17:63" ht="29.25" customHeight="1" x14ac:dyDescent="0.2">
      <c r="Q64102" s="92" t="s">
        <v>50</v>
      </c>
      <c r="BF64102" s="101" t="s">
        <v>58</v>
      </c>
      <c r="BK64102" s="98" t="s">
        <v>70</v>
      </c>
    </row>
    <row r="64103" spans="17:63" ht="29.25" customHeight="1" x14ac:dyDescent="0.2">
      <c r="Q64103" s="92" t="s">
        <v>50</v>
      </c>
      <c r="BF64103" s="101" t="s">
        <v>58</v>
      </c>
      <c r="BK64103" s="98" t="s">
        <v>70</v>
      </c>
    </row>
    <row r="64104" spans="17:63" ht="29.25" customHeight="1" x14ac:dyDescent="0.2">
      <c r="Q64104" s="92" t="s">
        <v>50</v>
      </c>
      <c r="BF64104" s="101" t="s">
        <v>58</v>
      </c>
      <c r="BK64104" s="98" t="s">
        <v>70</v>
      </c>
    </row>
    <row r="64105" spans="17:63" ht="29.25" customHeight="1" x14ac:dyDescent="0.2">
      <c r="Q64105" s="92" t="s">
        <v>50</v>
      </c>
      <c r="BF64105" s="101" t="s">
        <v>58</v>
      </c>
      <c r="BK64105" s="98" t="s">
        <v>70</v>
      </c>
    </row>
    <row r="64106" spans="17:63" ht="29.25" customHeight="1" x14ac:dyDescent="0.2">
      <c r="Q64106" s="92" t="s">
        <v>50</v>
      </c>
      <c r="BF64106" s="101" t="s">
        <v>58</v>
      </c>
      <c r="BK64106" s="98" t="s">
        <v>70</v>
      </c>
    </row>
    <row r="64107" spans="17:63" ht="29.25" customHeight="1" x14ac:dyDescent="0.2">
      <c r="Q64107" s="92" t="s">
        <v>50</v>
      </c>
      <c r="BF64107" s="101" t="s">
        <v>58</v>
      </c>
      <c r="BK64107" s="98" t="s">
        <v>70</v>
      </c>
    </row>
    <row r="64108" spans="17:63" ht="29.25" customHeight="1" x14ac:dyDescent="0.2">
      <c r="Q64108" s="92" t="s">
        <v>50</v>
      </c>
      <c r="BF64108" s="101" t="s">
        <v>58</v>
      </c>
      <c r="BK64108" s="98" t="s">
        <v>70</v>
      </c>
    </row>
    <row r="64109" spans="17:63" ht="29.25" customHeight="1" x14ac:dyDescent="0.2">
      <c r="Q64109" s="92" t="s">
        <v>50</v>
      </c>
      <c r="BF64109" s="101" t="s">
        <v>58</v>
      </c>
      <c r="BK64109" s="98" t="s">
        <v>70</v>
      </c>
    </row>
    <row r="64110" spans="17:63" ht="29.25" customHeight="1" x14ac:dyDescent="0.2">
      <c r="Q64110" s="92" t="s">
        <v>50</v>
      </c>
      <c r="BF64110" s="101" t="s">
        <v>58</v>
      </c>
      <c r="BK64110" s="98" t="s">
        <v>70</v>
      </c>
    </row>
    <row r="64111" spans="17:63" ht="29.25" customHeight="1" x14ac:dyDescent="0.2">
      <c r="Q64111" s="92" t="s">
        <v>50</v>
      </c>
      <c r="BF64111" s="101" t="s">
        <v>58</v>
      </c>
      <c r="BK64111" s="98" t="s">
        <v>70</v>
      </c>
    </row>
    <row r="64112" spans="17:63" ht="29.25" customHeight="1" x14ac:dyDescent="0.2">
      <c r="Q64112" s="92" t="s">
        <v>50</v>
      </c>
      <c r="BF64112" s="101" t="s">
        <v>58</v>
      </c>
      <c r="BK64112" s="98" t="s">
        <v>70</v>
      </c>
    </row>
    <row r="64113" spans="17:63" ht="29.25" customHeight="1" x14ac:dyDescent="0.2">
      <c r="Q64113" s="92" t="s">
        <v>50</v>
      </c>
      <c r="BF64113" s="101" t="s">
        <v>58</v>
      </c>
      <c r="BK64113" s="98" t="s">
        <v>70</v>
      </c>
    </row>
    <row r="64114" spans="17:63" ht="29.25" customHeight="1" x14ac:dyDescent="0.2">
      <c r="Q64114" s="92" t="s">
        <v>50</v>
      </c>
      <c r="BF64114" s="101" t="s">
        <v>58</v>
      </c>
      <c r="BK64114" s="98" t="s">
        <v>70</v>
      </c>
    </row>
    <row r="64115" spans="17:63" ht="29.25" customHeight="1" x14ac:dyDescent="0.2">
      <c r="Q64115" s="92" t="s">
        <v>50</v>
      </c>
      <c r="BF64115" s="101" t="s">
        <v>58</v>
      </c>
      <c r="BK64115" s="98" t="s">
        <v>70</v>
      </c>
    </row>
    <row r="64116" spans="17:63" ht="29.25" customHeight="1" x14ac:dyDescent="0.2">
      <c r="Q64116" s="92" t="s">
        <v>50</v>
      </c>
      <c r="BF64116" s="101" t="s">
        <v>58</v>
      </c>
      <c r="BK64116" s="98" t="s">
        <v>70</v>
      </c>
    </row>
    <row r="64117" spans="17:63" ht="29.25" customHeight="1" x14ac:dyDescent="0.2">
      <c r="Q64117" s="92" t="s">
        <v>50</v>
      </c>
      <c r="BF64117" s="101" t="s">
        <v>58</v>
      </c>
      <c r="BK64117" s="98" t="s">
        <v>70</v>
      </c>
    </row>
    <row r="64118" spans="17:63" ht="29.25" customHeight="1" x14ac:dyDescent="0.2">
      <c r="Q64118" s="92" t="s">
        <v>50</v>
      </c>
      <c r="BF64118" s="101" t="s">
        <v>58</v>
      </c>
      <c r="BK64118" s="98" t="s">
        <v>70</v>
      </c>
    </row>
    <row r="64119" spans="17:63" ht="29.25" customHeight="1" x14ac:dyDescent="0.2">
      <c r="Q64119" s="92" t="s">
        <v>50</v>
      </c>
      <c r="BF64119" s="101" t="s">
        <v>58</v>
      </c>
      <c r="BK64119" s="98" t="s">
        <v>70</v>
      </c>
    </row>
    <row r="64120" spans="17:63" ht="29.25" customHeight="1" x14ac:dyDescent="0.2">
      <c r="Q64120" s="92" t="s">
        <v>50</v>
      </c>
      <c r="BF64120" s="101" t="s">
        <v>58</v>
      </c>
      <c r="BK64120" s="98" t="s">
        <v>70</v>
      </c>
    </row>
    <row r="64121" spans="17:63" ht="29.25" customHeight="1" x14ac:dyDescent="0.2">
      <c r="Q64121" s="92" t="s">
        <v>50</v>
      </c>
      <c r="BF64121" s="101" t="s">
        <v>58</v>
      </c>
      <c r="BK64121" s="98" t="s">
        <v>70</v>
      </c>
    </row>
    <row r="64122" spans="17:63" ht="29.25" customHeight="1" x14ac:dyDescent="0.2">
      <c r="Q64122" s="92" t="s">
        <v>50</v>
      </c>
      <c r="BF64122" s="101" t="s">
        <v>58</v>
      </c>
      <c r="BK64122" s="98" t="s">
        <v>70</v>
      </c>
    </row>
    <row r="64123" spans="17:63" ht="29.25" customHeight="1" x14ac:dyDescent="0.2">
      <c r="Q64123" s="92" t="s">
        <v>50</v>
      </c>
      <c r="BF64123" s="101" t="s">
        <v>58</v>
      </c>
      <c r="BK64123" s="98" t="s">
        <v>70</v>
      </c>
    </row>
    <row r="64124" spans="17:63" ht="29.25" customHeight="1" x14ac:dyDescent="0.2">
      <c r="Q64124" s="92" t="s">
        <v>50</v>
      </c>
      <c r="BF64124" s="101" t="s">
        <v>58</v>
      </c>
      <c r="BK64124" s="98" t="s">
        <v>70</v>
      </c>
    </row>
    <row r="64125" spans="17:63" ht="29.25" customHeight="1" x14ac:dyDescent="0.2">
      <c r="Q64125" s="92" t="s">
        <v>50</v>
      </c>
      <c r="BF64125" s="101" t="s">
        <v>58</v>
      </c>
      <c r="BK64125" s="98" t="s">
        <v>70</v>
      </c>
    </row>
    <row r="64126" spans="17:63" ht="29.25" customHeight="1" x14ac:dyDescent="0.2">
      <c r="Q64126" s="92" t="s">
        <v>50</v>
      </c>
      <c r="BF64126" s="101" t="s">
        <v>58</v>
      </c>
      <c r="BK64126" s="98" t="s">
        <v>70</v>
      </c>
    </row>
    <row r="64127" spans="17:63" ht="29.25" customHeight="1" x14ac:dyDescent="0.2">
      <c r="Q64127" s="92" t="s">
        <v>50</v>
      </c>
      <c r="BF64127" s="101" t="s">
        <v>58</v>
      </c>
      <c r="BK64127" s="98" t="s">
        <v>70</v>
      </c>
    </row>
    <row r="64128" spans="17:63" ht="29.25" customHeight="1" x14ac:dyDescent="0.2">
      <c r="Q64128" s="92" t="s">
        <v>50</v>
      </c>
      <c r="BF64128" s="101" t="s">
        <v>58</v>
      </c>
      <c r="BK64128" s="98" t="s">
        <v>70</v>
      </c>
    </row>
    <row r="64129" spans="17:63" ht="29.25" customHeight="1" x14ac:dyDescent="0.2">
      <c r="Q64129" s="92" t="s">
        <v>50</v>
      </c>
      <c r="BF64129" s="101" t="s">
        <v>58</v>
      </c>
      <c r="BK64129" s="98" t="s">
        <v>70</v>
      </c>
    </row>
    <row r="64130" spans="17:63" ht="29.25" customHeight="1" x14ac:dyDescent="0.2">
      <c r="Q64130" s="92" t="s">
        <v>50</v>
      </c>
      <c r="BF64130" s="101" t="s">
        <v>58</v>
      </c>
      <c r="BK64130" s="98" t="s">
        <v>70</v>
      </c>
    </row>
    <row r="64131" spans="17:63" ht="29.25" customHeight="1" x14ac:dyDescent="0.2">
      <c r="Q64131" s="92" t="s">
        <v>50</v>
      </c>
      <c r="BF64131" s="101" t="s">
        <v>58</v>
      </c>
      <c r="BK64131" s="98" t="s">
        <v>70</v>
      </c>
    </row>
    <row r="64132" spans="17:63" ht="29.25" customHeight="1" x14ac:dyDescent="0.2">
      <c r="Q64132" s="92" t="s">
        <v>50</v>
      </c>
      <c r="BF64132" s="101" t="s">
        <v>58</v>
      </c>
      <c r="BK64132" s="98" t="s">
        <v>70</v>
      </c>
    </row>
    <row r="64133" spans="17:63" ht="29.25" customHeight="1" x14ac:dyDescent="0.2">
      <c r="Q64133" s="92" t="s">
        <v>50</v>
      </c>
      <c r="BF64133" s="101" t="s">
        <v>58</v>
      </c>
      <c r="BK64133" s="98" t="s">
        <v>70</v>
      </c>
    </row>
    <row r="64134" spans="17:63" ht="29.25" customHeight="1" x14ac:dyDescent="0.2">
      <c r="Q64134" s="92" t="s">
        <v>50</v>
      </c>
      <c r="BF64134" s="101" t="s">
        <v>58</v>
      </c>
      <c r="BK64134" s="98" t="s">
        <v>70</v>
      </c>
    </row>
    <row r="64135" spans="17:63" ht="29.25" customHeight="1" x14ac:dyDescent="0.2">
      <c r="Q64135" s="92" t="s">
        <v>50</v>
      </c>
      <c r="BF64135" s="101" t="s">
        <v>58</v>
      </c>
      <c r="BK64135" s="98" t="s">
        <v>70</v>
      </c>
    </row>
    <row r="64136" spans="17:63" ht="29.25" customHeight="1" x14ac:dyDescent="0.2">
      <c r="Q64136" s="92" t="s">
        <v>50</v>
      </c>
      <c r="BF64136" s="101" t="s">
        <v>58</v>
      </c>
      <c r="BK64136" s="98" t="s">
        <v>70</v>
      </c>
    </row>
    <row r="64137" spans="17:63" ht="29.25" customHeight="1" x14ac:dyDescent="0.2">
      <c r="Q64137" s="92" t="s">
        <v>50</v>
      </c>
      <c r="BF64137" s="101" t="s">
        <v>58</v>
      </c>
      <c r="BK64137" s="98" t="s">
        <v>70</v>
      </c>
    </row>
    <row r="64138" spans="17:63" ht="29.25" customHeight="1" x14ac:dyDescent="0.2">
      <c r="Q64138" s="92" t="s">
        <v>50</v>
      </c>
      <c r="BF64138" s="101" t="s">
        <v>58</v>
      </c>
      <c r="BK64138" s="98" t="s">
        <v>70</v>
      </c>
    </row>
    <row r="64139" spans="17:63" ht="29.25" customHeight="1" x14ac:dyDescent="0.2">
      <c r="Q64139" s="92" t="s">
        <v>50</v>
      </c>
      <c r="BF64139" s="101" t="s">
        <v>58</v>
      </c>
      <c r="BK64139" s="98" t="s">
        <v>70</v>
      </c>
    </row>
    <row r="64140" spans="17:63" ht="29.25" customHeight="1" x14ac:dyDescent="0.2">
      <c r="Q64140" s="92" t="s">
        <v>50</v>
      </c>
      <c r="BF64140" s="101" t="s">
        <v>58</v>
      </c>
      <c r="BK64140" s="98" t="s">
        <v>70</v>
      </c>
    </row>
    <row r="64141" spans="17:63" ht="29.25" customHeight="1" x14ac:dyDescent="0.2">
      <c r="Q64141" s="92" t="s">
        <v>50</v>
      </c>
      <c r="BF64141" s="101" t="s">
        <v>58</v>
      </c>
      <c r="BK64141" s="98" t="s">
        <v>70</v>
      </c>
    </row>
    <row r="64142" spans="17:63" ht="29.25" customHeight="1" x14ac:dyDescent="0.2">
      <c r="Q64142" s="92" t="s">
        <v>50</v>
      </c>
      <c r="BF64142" s="101" t="s">
        <v>58</v>
      </c>
      <c r="BK64142" s="98" t="s">
        <v>70</v>
      </c>
    </row>
    <row r="64143" spans="17:63" ht="29.25" customHeight="1" x14ac:dyDescent="0.2">
      <c r="Q64143" s="92" t="s">
        <v>50</v>
      </c>
      <c r="BF64143" s="101" t="s">
        <v>58</v>
      </c>
      <c r="BK64143" s="98" t="s">
        <v>70</v>
      </c>
    </row>
    <row r="64144" spans="17:63" ht="29.25" customHeight="1" x14ac:dyDescent="0.2">
      <c r="Q64144" s="92" t="s">
        <v>50</v>
      </c>
      <c r="BF64144" s="101" t="s">
        <v>58</v>
      </c>
      <c r="BK64144" s="98" t="s">
        <v>70</v>
      </c>
    </row>
    <row r="64145" spans="17:63" ht="29.25" customHeight="1" x14ac:dyDescent="0.2">
      <c r="Q64145" s="92" t="s">
        <v>50</v>
      </c>
      <c r="BF64145" s="101" t="s">
        <v>58</v>
      </c>
      <c r="BK64145" s="98" t="s">
        <v>70</v>
      </c>
    </row>
    <row r="64146" spans="17:63" ht="29.25" customHeight="1" x14ac:dyDescent="0.2">
      <c r="Q64146" s="92" t="s">
        <v>50</v>
      </c>
      <c r="BF64146" s="101" t="s">
        <v>58</v>
      </c>
      <c r="BK64146" s="98" t="s">
        <v>70</v>
      </c>
    </row>
    <row r="64147" spans="17:63" ht="29.25" customHeight="1" x14ac:dyDescent="0.2">
      <c r="Q64147" s="92" t="s">
        <v>50</v>
      </c>
      <c r="BF64147" s="101" t="s">
        <v>58</v>
      </c>
      <c r="BK64147" s="98" t="s">
        <v>70</v>
      </c>
    </row>
    <row r="64148" spans="17:63" ht="29.25" customHeight="1" x14ac:dyDescent="0.2">
      <c r="Q64148" s="92" t="s">
        <v>50</v>
      </c>
      <c r="BF64148" s="101" t="s">
        <v>58</v>
      </c>
      <c r="BK64148" s="98" t="s">
        <v>70</v>
      </c>
    </row>
    <row r="64149" spans="17:63" ht="29.25" customHeight="1" x14ac:dyDescent="0.2">
      <c r="Q64149" s="92" t="s">
        <v>50</v>
      </c>
      <c r="BF64149" s="101" t="s">
        <v>58</v>
      </c>
      <c r="BK64149" s="98" t="s">
        <v>70</v>
      </c>
    </row>
    <row r="64150" spans="17:63" ht="29.25" customHeight="1" x14ac:dyDescent="0.2">
      <c r="Q64150" s="92" t="s">
        <v>50</v>
      </c>
      <c r="BF64150" s="101" t="s">
        <v>58</v>
      </c>
      <c r="BK64150" s="98" t="s">
        <v>70</v>
      </c>
    </row>
    <row r="64151" spans="17:63" ht="29.25" customHeight="1" x14ac:dyDescent="0.2">
      <c r="Q64151" s="92" t="s">
        <v>50</v>
      </c>
      <c r="BF64151" s="101" t="s">
        <v>58</v>
      </c>
      <c r="BK64151" s="98" t="s">
        <v>70</v>
      </c>
    </row>
    <row r="64152" spans="17:63" ht="29.25" customHeight="1" x14ac:dyDescent="0.2">
      <c r="Q64152" s="92" t="s">
        <v>50</v>
      </c>
      <c r="BF64152" s="101" t="s">
        <v>58</v>
      </c>
      <c r="BK64152" s="98" t="s">
        <v>70</v>
      </c>
    </row>
    <row r="64153" spans="17:63" ht="29.25" customHeight="1" x14ac:dyDescent="0.2">
      <c r="Q64153" s="92" t="s">
        <v>50</v>
      </c>
      <c r="BF64153" s="101" t="s">
        <v>58</v>
      </c>
      <c r="BK64153" s="98" t="s">
        <v>70</v>
      </c>
    </row>
    <row r="64154" spans="17:63" ht="29.25" customHeight="1" x14ac:dyDescent="0.2">
      <c r="Q64154" s="92" t="s">
        <v>50</v>
      </c>
      <c r="BF64154" s="101" t="s">
        <v>58</v>
      </c>
      <c r="BK64154" s="98" t="s">
        <v>70</v>
      </c>
    </row>
    <row r="64155" spans="17:63" ht="29.25" customHeight="1" x14ac:dyDescent="0.2">
      <c r="Q64155" s="92" t="s">
        <v>50</v>
      </c>
      <c r="BF64155" s="101" t="s">
        <v>58</v>
      </c>
      <c r="BK64155" s="98" t="s">
        <v>70</v>
      </c>
    </row>
    <row r="64156" spans="17:63" ht="29.25" customHeight="1" x14ac:dyDescent="0.2">
      <c r="Q64156" s="92" t="s">
        <v>50</v>
      </c>
      <c r="BF64156" s="101" t="s">
        <v>58</v>
      </c>
      <c r="BK64156" s="98" t="s">
        <v>70</v>
      </c>
    </row>
    <row r="64157" spans="17:63" ht="29.25" customHeight="1" x14ac:dyDescent="0.2">
      <c r="Q64157" s="92" t="s">
        <v>50</v>
      </c>
      <c r="BF64157" s="101" t="s">
        <v>58</v>
      </c>
      <c r="BK64157" s="98" t="s">
        <v>70</v>
      </c>
    </row>
    <row r="64158" spans="17:63" ht="29.25" customHeight="1" x14ac:dyDescent="0.2">
      <c r="Q64158" s="92" t="s">
        <v>50</v>
      </c>
      <c r="BF64158" s="101" t="s">
        <v>58</v>
      </c>
      <c r="BK64158" s="98" t="s">
        <v>70</v>
      </c>
    </row>
    <row r="64159" spans="17:63" ht="29.25" customHeight="1" x14ac:dyDescent="0.2">
      <c r="Q64159" s="92" t="s">
        <v>50</v>
      </c>
      <c r="BF64159" s="101" t="s">
        <v>58</v>
      </c>
      <c r="BK64159" s="98" t="s">
        <v>70</v>
      </c>
    </row>
    <row r="64160" spans="17:63" ht="29.25" customHeight="1" x14ac:dyDescent="0.2">
      <c r="Q64160" s="92" t="s">
        <v>50</v>
      </c>
      <c r="BF64160" s="101" t="s">
        <v>58</v>
      </c>
      <c r="BK64160" s="98" t="s">
        <v>70</v>
      </c>
    </row>
    <row r="64161" spans="17:63" ht="29.25" customHeight="1" x14ac:dyDescent="0.2">
      <c r="Q64161" s="92" t="s">
        <v>50</v>
      </c>
      <c r="BF64161" s="101" t="s">
        <v>58</v>
      </c>
      <c r="BK64161" s="98" t="s">
        <v>70</v>
      </c>
    </row>
    <row r="64162" spans="17:63" ht="29.25" customHeight="1" x14ac:dyDescent="0.2">
      <c r="Q64162" s="92" t="s">
        <v>50</v>
      </c>
      <c r="BF64162" s="101" t="s">
        <v>58</v>
      </c>
      <c r="BK64162" s="98" t="s">
        <v>70</v>
      </c>
    </row>
    <row r="64163" spans="17:63" ht="29.25" customHeight="1" x14ac:dyDescent="0.2">
      <c r="Q64163" s="92" t="s">
        <v>50</v>
      </c>
      <c r="BF64163" s="101" t="s">
        <v>58</v>
      </c>
      <c r="BK64163" s="98" t="s">
        <v>70</v>
      </c>
    </row>
    <row r="64164" spans="17:63" ht="29.25" customHeight="1" x14ac:dyDescent="0.2">
      <c r="Q64164" s="92" t="s">
        <v>50</v>
      </c>
      <c r="BF64164" s="101" t="s">
        <v>58</v>
      </c>
      <c r="BK64164" s="98" t="s">
        <v>70</v>
      </c>
    </row>
    <row r="64165" spans="17:63" ht="29.25" customHeight="1" x14ac:dyDescent="0.2">
      <c r="Q64165" s="92" t="s">
        <v>50</v>
      </c>
      <c r="BF64165" s="101" t="s">
        <v>58</v>
      </c>
      <c r="BK64165" s="98" t="s">
        <v>70</v>
      </c>
    </row>
    <row r="64166" spans="17:63" ht="29.25" customHeight="1" x14ac:dyDescent="0.2">
      <c r="Q64166" s="92" t="s">
        <v>50</v>
      </c>
      <c r="BF64166" s="101" t="s">
        <v>58</v>
      </c>
      <c r="BK64166" s="98" t="s">
        <v>70</v>
      </c>
    </row>
    <row r="64167" spans="17:63" ht="29.25" customHeight="1" x14ac:dyDescent="0.2">
      <c r="Q64167" s="92" t="s">
        <v>50</v>
      </c>
      <c r="BF64167" s="101" t="s">
        <v>58</v>
      </c>
      <c r="BK64167" s="98" t="s">
        <v>70</v>
      </c>
    </row>
    <row r="64168" spans="17:63" ht="29.25" customHeight="1" x14ac:dyDescent="0.2">
      <c r="Q64168" s="92" t="s">
        <v>50</v>
      </c>
      <c r="BF64168" s="101" t="s">
        <v>58</v>
      </c>
      <c r="BK64168" s="98" t="s">
        <v>70</v>
      </c>
    </row>
    <row r="64169" spans="17:63" ht="29.25" customHeight="1" x14ac:dyDescent="0.2">
      <c r="Q64169" s="92" t="s">
        <v>50</v>
      </c>
      <c r="BF64169" s="101" t="s">
        <v>58</v>
      </c>
      <c r="BK64169" s="98" t="s">
        <v>70</v>
      </c>
    </row>
    <row r="64170" spans="17:63" ht="29.25" customHeight="1" x14ac:dyDescent="0.2">
      <c r="Q64170" s="92" t="s">
        <v>50</v>
      </c>
      <c r="BF64170" s="101" t="s">
        <v>58</v>
      </c>
      <c r="BK64170" s="98" t="s">
        <v>70</v>
      </c>
    </row>
    <row r="64171" spans="17:63" ht="29.25" customHeight="1" x14ac:dyDescent="0.2">
      <c r="Q64171" s="92" t="s">
        <v>50</v>
      </c>
      <c r="BF64171" s="101" t="s">
        <v>58</v>
      </c>
      <c r="BK64171" s="98" t="s">
        <v>70</v>
      </c>
    </row>
    <row r="64172" spans="17:63" ht="29.25" customHeight="1" x14ac:dyDescent="0.2">
      <c r="Q64172" s="92" t="s">
        <v>50</v>
      </c>
      <c r="BF64172" s="101" t="s">
        <v>58</v>
      </c>
      <c r="BK64172" s="98" t="s">
        <v>70</v>
      </c>
    </row>
    <row r="64173" spans="17:63" ht="29.25" customHeight="1" x14ac:dyDescent="0.2">
      <c r="Q64173" s="92" t="s">
        <v>50</v>
      </c>
      <c r="BF64173" s="101" t="s">
        <v>58</v>
      </c>
      <c r="BK64173" s="98" t="s">
        <v>70</v>
      </c>
    </row>
    <row r="64174" spans="17:63" ht="29.25" customHeight="1" x14ac:dyDescent="0.2">
      <c r="Q64174" s="92" t="s">
        <v>50</v>
      </c>
      <c r="BF64174" s="101" t="s">
        <v>58</v>
      </c>
      <c r="BK64174" s="98" t="s">
        <v>70</v>
      </c>
    </row>
    <row r="64175" spans="17:63" ht="29.25" customHeight="1" x14ac:dyDescent="0.2">
      <c r="Q64175" s="92" t="s">
        <v>50</v>
      </c>
      <c r="BF64175" s="101" t="s">
        <v>58</v>
      </c>
      <c r="BK64175" s="98" t="s">
        <v>70</v>
      </c>
    </row>
    <row r="64176" spans="17:63" ht="29.25" customHeight="1" x14ac:dyDescent="0.2">
      <c r="Q64176" s="92" t="s">
        <v>50</v>
      </c>
      <c r="BF64176" s="101" t="s">
        <v>58</v>
      </c>
      <c r="BK64176" s="98" t="s">
        <v>70</v>
      </c>
    </row>
    <row r="64177" spans="17:63" ht="29.25" customHeight="1" x14ac:dyDescent="0.2">
      <c r="Q64177" s="92" t="s">
        <v>50</v>
      </c>
      <c r="BF64177" s="101" t="s">
        <v>58</v>
      </c>
      <c r="BK64177" s="98" t="s">
        <v>70</v>
      </c>
    </row>
    <row r="64178" spans="17:63" ht="29.25" customHeight="1" x14ac:dyDescent="0.2">
      <c r="Q64178" s="92" t="s">
        <v>50</v>
      </c>
      <c r="BF64178" s="101" t="s">
        <v>58</v>
      </c>
      <c r="BK64178" s="98" t="s">
        <v>70</v>
      </c>
    </row>
    <row r="64179" spans="17:63" ht="29.25" customHeight="1" x14ac:dyDescent="0.2">
      <c r="Q64179" s="92" t="s">
        <v>50</v>
      </c>
      <c r="BF64179" s="101" t="s">
        <v>58</v>
      </c>
      <c r="BK64179" s="98" t="s">
        <v>70</v>
      </c>
    </row>
    <row r="64180" spans="17:63" ht="29.25" customHeight="1" x14ac:dyDescent="0.2">
      <c r="Q64180" s="92" t="s">
        <v>50</v>
      </c>
      <c r="BF64180" s="101" t="s">
        <v>58</v>
      </c>
      <c r="BK64180" s="98" t="s">
        <v>70</v>
      </c>
    </row>
    <row r="64181" spans="17:63" ht="29.25" customHeight="1" x14ac:dyDescent="0.2">
      <c r="Q64181" s="92" t="s">
        <v>50</v>
      </c>
      <c r="BF64181" s="101" t="s">
        <v>58</v>
      </c>
      <c r="BK64181" s="98" t="s">
        <v>70</v>
      </c>
    </row>
    <row r="64182" spans="17:63" ht="29.25" customHeight="1" x14ac:dyDescent="0.2">
      <c r="Q64182" s="92" t="s">
        <v>50</v>
      </c>
      <c r="BF64182" s="101" t="s">
        <v>58</v>
      </c>
      <c r="BK64182" s="98" t="s">
        <v>70</v>
      </c>
    </row>
    <row r="64183" spans="17:63" ht="29.25" customHeight="1" x14ac:dyDescent="0.2">
      <c r="Q64183" s="92" t="s">
        <v>50</v>
      </c>
      <c r="BF64183" s="101" t="s">
        <v>58</v>
      </c>
      <c r="BK64183" s="98" t="s">
        <v>70</v>
      </c>
    </row>
    <row r="64184" spans="17:63" ht="29.25" customHeight="1" x14ac:dyDescent="0.2">
      <c r="Q64184" s="92" t="s">
        <v>50</v>
      </c>
      <c r="BF64184" s="101" t="s">
        <v>58</v>
      </c>
      <c r="BK64184" s="98" t="s">
        <v>70</v>
      </c>
    </row>
    <row r="64185" spans="17:63" ht="29.25" customHeight="1" x14ac:dyDescent="0.2">
      <c r="Q64185" s="92" t="s">
        <v>50</v>
      </c>
      <c r="BF64185" s="101" t="s">
        <v>58</v>
      </c>
      <c r="BK64185" s="98" t="s">
        <v>70</v>
      </c>
    </row>
    <row r="64186" spans="17:63" ht="29.25" customHeight="1" x14ac:dyDescent="0.2">
      <c r="Q64186" s="92" t="s">
        <v>50</v>
      </c>
      <c r="BF64186" s="101" t="s">
        <v>58</v>
      </c>
      <c r="BK64186" s="98" t="s">
        <v>70</v>
      </c>
    </row>
    <row r="64187" spans="17:63" ht="29.25" customHeight="1" x14ac:dyDescent="0.2">
      <c r="Q64187" s="92" t="s">
        <v>50</v>
      </c>
      <c r="BF64187" s="101" t="s">
        <v>58</v>
      </c>
      <c r="BK64187" s="98" t="s">
        <v>70</v>
      </c>
    </row>
    <row r="64188" spans="17:63" ht="29.25" customHeight="1" x14ac:dyDescent="0.2">
      <c r="Q64188" s="92" t="s">
        <v>50</v>
      </c>
      <c r="BF64188" s="101" t="s">
        <v>58</v>
      </c>
      <c r="BK64188" s="98" t="s">
        <v>70</v>
      </c>
    </row>
    <row r="64189" spans="17:63" ht="29.25" customHeight="1" x14ac:dyDescent="0.2">
      <c r="Q64189" s="92" t="s">
        <v>50</v>
      </c>
      <c r="BF64189" s="101" t="s">
        <v>58</v>
      </c>
      <c r="BK64189" s="98" t="s">
        <v>70</v>
      </c>
    </row>
    <row r="64190" spans="17:63" ht="29.25" customHeight="1" x14ac:dyDescent="0.2">
      <c r="Q64190" s="92" t="s">
        <v>50</v>
      </c>
      <c r="BF64190" s="101" t="s">
        <v>58</v>
      </c>
      <c r="BK64190" s="98" t="s">
        <v>70</v>
      </c>
    </row>
    <row r="64191" spans="17:63" ht="29.25" customHeight="1" x14ac:dyDescent="0.2">
      <c r="Q64191" s="92" t="s">
        <v>50</v>
      </c>
      <c r="BF64191" s="101" t="s">
        <v>58</v>
      </c>
      <c r="BK64191" s="98" t="s">
        <v>70</v>
      </c>
    </row>
    <row r="64192" spans="17:63" ht="29.25" customHeight="1" x14ac:dyDescent="0.2">
      <c r="Q64192" s="92" t="s">
        <v>50</v>
      </c>
      <c r="BF64192" s="101" t="s">
        <v>58</v>
      </c>
      <c r="BK64192" s="98" t="s">
        <v>70</v>
      </c>
    </row>
    <row r="64193" spans="17:63" ht="29.25" customHeight="1" x14ac:dyDescent="0.2">
      <c r="Q64193" s="92" t="s">
        <v>50</v>
      </c>
      <c r="BF64193" s="101" t="s">
        <v>58</v>
      </c>
      <c r="BK64193" s="98" t="s">
        <v>70</v>
      </c>
    </row>
    <row r="64194" spans="17:63" ht="29.25" customHeight="1" x14ac:dyDescent="0.2">
      <c r="Q64194" s="92" t="s">
        <v>50</v>
      </c>
      <c r="BF64194" s="101" t="s">
        <v>58</v>
      </c>
      <c r="BK64194" s="98" t="s">
        <v>70</v>
      </c>
    </row>
    <row r="64195" spans="17:63" ht="29.25" customHeight="1" x14ac:dyDescent="0.2">
      <c r="Q64195" s="92" t="s">
        <v>50</v>
      </c>
      <c r="BF64195" s="101" t="s">
        <v>58</v>
      </c>
      <c r="BK64195" s="98" t="s">
        <v>70</v>
      </c>
    </row>
    <row r="64196" spans="17:63" ht="29.25" customHeight="1" x14ac:dyDescent="0.2">
      <c r="Q64196" s="92" t="s">
        <v>50</v>
      </c>
      <c r="BF64196" s="101" t="s">
        <v>58</v>
      </c>
      <c r="BK64196" s="98" t="s">
        <v>70</v>
      </c>
    </row>
    <row r="64197" spans="17:63" ht="29.25" customHeight="1" x14ac:dyDescent="0.2">
      <c r="Q64197" s="92" t="s">
        <v>50</v>
      </c>
      <c r="BF64197" s="101" t="s">
        <v>58</v>
      </c>
      <c r="BK64197" s="98" t="s">
        <v>70</v>
      </c>
    </row>
    <row r="64198" spans="17:63" ht="29.25" customHeight="1" x14ac:dyDescent="0.2">
      <c r="Q64198" s="92" t="s">
        <v>50</v>
      </c>
      <c r="BF64198" s="101" t="s">
        <v>58</v>
      </c>
      <c r="BK64198" s="98" t="s">
        <v>70</v>
      </c>
    </row>
    <row r="64199" spans="17:63" ht="29.25" customHeight="1" x14ac:dyDescent="0.2">
      <c r="Q64199" s="92" t="s">
        <v>50</v>
      </c>
      <c r="BF64199" s="101" t="s">
        <v>58</v>
      </c>
      <c r="BK64199" s="98" t="s">
        <v>70</v>
      </c>
    </row>
    <row r="64200" spans="17:63" ht="29.25" customHeight="1" x14ac:dyDescent="0.2">
      <c r="Q64200" s="92" t="s">
        <v>50</v>
      </c>
      <c r="BF64200" s="101" t="s">
        <v>58</v>
      </c>
      <c r="BK64200" s="98" t="s">
        <v>70</v>
      </c>
    </row>
    <row r="64201" spans="17:63" ht="29.25" customHeight="1" x14ac:dyDescent="0.2">
      <c r="Q64201" s="92" t="s">
        <v>50</v>
      </c>
      <c r="BF64201" s="101" t="s">
        <v>58</v>
      </c>
      <c r="BK64201" s="98" t="s">
        <v>70</v>
      </c>
    </row>
    <row r="64202" spans="17:63" ht="29.25" customHeight="1" x14ac:dyDescent="0.2">
      <c r="Q64202" s="92" t="s">
        <v>50</v>
      </c>
      <c r="BF64202" s="101" t="s">
        <v>58</v>
      </c>
      <c r="BK64202" s="98" t="s">
        <v>70</v>
      </c>
    </row>
    <row r="64203" spans="17:63" ht="29.25" customHeight="1" x14ac:dyDescent="0.2">
      <c r="Q64203" s="92" t="s">
        <v>50</v>
      </c>
      <c r="BF64203" s="101" t="s">
        <v>58</v>
      </c>
      <c r="BK64203" s="98" t="s">
        <v>70</v>
      </c>
    </row>
    <row r="64204" spans="17:63" ht="29.25" customHeight="1" x14ac:dyDescent="0.2">
      <c r="Q64204" s="92" t="s">
        <v>50</v>
      </c>
      <c r="BF64204" s="101" t="s">
        <v>58</v>
      </c>
      <c r="BK64204" s="98" t="s">
        <v>70</v>
      </c>
    </row>
    <row r="64205" spans="17:63" ht="29.25" customHeight="1" x14ac:dyDescent="0.2">
      <c r="Q64205" s="92" t="s">
        <v>50</v>
      </c>
      <c r="BF64205" s="101" t="s">
        <v>58</v>
      </c>
      <c r="BK64205" s="98" t="s">
        <v>70</v>
      </c>
    </row>
    <row r="64206" spans="17:63" ht="29.25" customHeight="1" x14ac:dyDescent="0.2">
      <c r="Q64206" s="92" t="s">
        <v>50</v>
      </c>
      <c r="BF64206" s="101" t="s">
        <v>58</v>
      </c>
      <c r="BK64206" s="98" t="s">
        <v>70</v>
      </c>
    </row>
    <row r="64207" spans="17:63" ht="29.25" customHeight="1" x14ac:dyDescent="0.2">
      <c r="Q64207" s="92" t="s">
        <v>50</v>
      </c>
      <c r="BF64207" s="101" t="s">
        <v>58</v>
      </c>
      <c r="BK64207" s="98" t="s">
        <v>70</v>
      </c>
    </row>
    <row r="64208" spans="17:63" ht="29.25" customHeight="1" x14ac:dyDescent="0.2">
      <c r="Q64208" s="92" t="s">
        <v>50</v>
      </c>
      <c r="BF64208" s="101" t="s">
        <v>58</v>
      </c>
      <c r="BK64208" s="98" t="s">
        <v>70</v>
      </c>
    </row>
    <row r="64209" spans="17:63" ht="29.25" customHeight="1" x14ac:dyDescent="0.2">
      <c r="Q64209" s="92" t="s">
        <v>50</v>
      </c>
      <c r="BF64209" s="101" t="s">
        <v>58</v>
      </c>
      <c r="BK64209" s="98" t="s">
        <v>70</v>
      </c>
    </row>
    <row r="64210" spans="17:63" ht="29.25" customHeight="1" x14ac:dyDescent="0.2">
      <c r="Q64210" s="92" t="s">
        <v>50</v>
      </c>
      <c r="BF64210" s="101" t="s">
        <v>58</v>
      </c>
      <c r="BK64210" s="98" t="s">
        <v>70</v>
      </c>
    </row>
    <row r="64211" spans="17:63" ht="29.25" customHeight="1" x14ac:dyDescent="0.2">
      <c r="Q64211" s="92" t="s">
        <v>50</v>
      </c>
      <c r="BF64211" s="101" t="s">
        <v>58</v>
      </c>
      <c r="BK64211" s="98" t="s">
        <v>70</v>
      </c>
    </row>
    <row r="64212" spans="17:63" ht="29.25" customHeight="1" x14ac:dyDescent="0.2">
      <c r="Q64212" s="92" t="s">
        <v>50</v>
      </c>
      <c r="BF64212" s="101" t="s">
        <v>58</v>
      </c>
      <c r="BK64212" s="98" t="s">
        <v>70</v>
      </c>
    </row>
    <row r="64213" spans="17:63" ht="29.25" customHeight="1" x14ac:dyDescent="0.2">
      <c r="Q64213" s="92" t="s">
        <v>50</v>
      </c>
      <c r="BF64213" s="101" t="s">
        <v>58</v>
      </c>
      <c r="BK64213" s="98" t="s">
        <v>70</v>
      </c>
    </row>
    <row r="64214" spans="17:63" ht="29.25" customHeight="1" x14ac:dyDescent="0.2">
      <c r="Q64214" s="92" t="s">
        <v>50</v>
      </c>
      <c r="BF64214" s="101" t="s">
        <v>58</v>
      </c>
      <c r="BK64214" s="98" t="s">
        <v>70</v>
      </c>
    </row>
    <row r="64215" spans="17:63" ht="29.25" customHeight="1" x14ac:dyDescent="0.2">
      <c r="Q64215" s="92" t="s">
        <v>50</v>
      </c>
      <c r="BF64215" s="101" t="s">
        <v>58</v>
      </c>
      <c r="BK64215" s="98" t="s">
        <v>70</v>
      </c>
    </row>
    <row r="64216" spans="17:63" ht="29.25" customHeight="1" x14ac:dyDescent="0.2">
      <c r="Q64216" s="92" t="s">
        <v>50</v>
      </c>
      <c r="BF64216" s="101" t="s">
        <v>58</v>
      </c>
      <c r="BK64216" s="98" t="s">
        <v>70</v>
      </c>
    </row>
    <row r="64217" spans="17:63" ht="29.25" customHeight="1" x14ac:dyDescent="0.2">
      <c r="Q64217" s="92" t="s">
        <v>50</v>
      </c>
      <c r="BF64217" s="101" t="s">
        <v>58</v>
      </c>
      <c r="BK64217" s="98" t="s">
        <v>70</v>
      </c>
    </row>
    <row r="64218" spans="17:63" ht="29.25" customHeight="1" x14ac:dyDescent="0.2">
      <c r="Q64218" s="92" t="s">
        <v>50</v>
      </c>
      <c r="BF64218" s="101" t="s">
        <v>58</v>
      </c>
      <c r="BK64218" s="98" t="s">
        <v>70</v>
      </c>
    </row>
    <row r="64219" spans="17:63" ht="29.25" customHeight="1" x14ac:dyDescent="0.2">
      <c r="Q64219" s="92" t="s">
        <v>50</v>
      </c>
      <c r="BF64219" s="101" t="s">
        <v>58</v>
      </c>
      <c r="BK64219" s="98" t="s">
        <v>70</v>
      </c>
    </row>
    <row r="64220" spans="17:63" ht="29.25" customHeight="1" x14ac:dyDescent="0.2">
      <c r="Q64220" s="92" t="s">
        <v>50</v>
      </c>
      <c r="BF64220" s="101" t="s">
        <v>58</v>
      </c>
      <c r="BK64220" s="98" t="s">
        <v>70</v>
      </c>
    </row>
    <row r="64221" spans="17:63" ht="29.25" customHeight="1" x14ac:dyDescent="0.2">
      <c r="Q64221" s="92" t="s">
        <v>50</v>
      </c>
      <c r="BF64221" s="101" t="s">
        <v>58</v>
      </c>
      <c r="BK64221" s="98" t="s">
        <v>70</v>
      </c>
    </row>
    <row r="64222" spans="17:63" ht="29.25" customHeight="1" x14ac:dyDescent="0.2">
      <c r="Q64222" s="92" t="s">
        <v>50</v>
      </c>
      <c r="BF64222" s="101" t="s">
        <v>58</v>
      </c>
      <c r="BK64222" s="98" t="s">
        <v>70</v>
      </c>
    </row>
    <row r="64223" spans="17:63" ht="29.25" customHeight="1" x14ac:dyDescent="0.2">
      <c r="Q64223" s="92" t="s">
        <v>50</v>
      </c>
      <c r="BF64223" s="101" t="s">
        <v>58</v>
      </c>
      <c r="BK64223" s="98" t="s">
        <v>70</v>
      </c>
    </row>
    <row r="64224" spans="17:63" ht="29.25" customHeight="1" x14ac:dyDescent="0.2">
      <c r="Q64224" s="92" t="s">
        <v>50</v>
      </c>
      <c r="BF64224" s="101" t="s">
        <v>58</v>
      </c>
      <c r="BK64224" s="98" t="s">
        <v>70</v>
      </c>
    </row>
    <row r="64225" spans="17:63" ht="29.25" customHeight="1" x14ac:dyDescent="0.2">
      <c r="Q64225" s="92" t="s">
        <v>50</v>
      </c>
      <c r="BF64225" s="101" t="s">
        <v>58</v>
      </c>
      <c r="BK64225" s="98" t="s">
        <v>70</v>
      </c>
    </row>
    <row r="64226" spans="17:63" ht="29.25" customHeight="1" x14ac:dyDescent="0.2">
      <c r="Q64226" s="92" t="s">
        <v>50</v>
      </c>
      <c r="BF64226" s="101" t="s">
        <v>58</v>
      </c>
      <c r="BK64226" s="98" t="s">
        <v>70</v>
      </c>
    </row>
    <row r="64227" spans="17:63" ht="29.25" customHeight="1" x14ac:dyDescent="0.2">
      <c r="Q64227" s="92" t="s">
        <v>50</v>
      </c>
      <c r="BF64227" s="101" t="s">
        <v>58</v>
      </c>
      <c r="BK64227" s="98" t="s">
        <v>70</v>
      </c>
    </row>
    <row r="64228" spans="17:63" ht="29.25" customHeight="1" x14ac:dyDescent="0.2">
      <c r="Q64228" s="92" t="s">
        <v>50</v>
      </c>
      <c r="BF64228" s="101" t="s">
        <v>58</v>
      </c>
      <c r="BK64228" s="98" t="s">
        <v>70</v>
      </c>
    </row>
    <row r="64229" spans="17:63" ht="29.25" customHeight="1" x14ac:dyDescent="0.2">
      <c r="Q64229" s="92" t="s">
        <v>50</v>
      </c>
      <c r="BF64229" s="101" t="s">
        <v>58</v>
      </c>
      <c r="BK64229" s="98" t="s">
        <v>70</v>
      </c>
    </row>
    <row r="64230" spans="17:63" ht="29.25" customHeight="1" x14ac:dyDescent="0.2">
      <c r="Q64230" s="92" t="s">
        <v>50</v>
      </c>
      <c r="BF64230" s="101" t="s">
        <v>58</v>
      </c>
      <c r="BK64230" s="98" t="s">
        <v>70</v>
      </c>
    </row>
    <row r="64231" spans="17:63" ht="29.25" customHeight="1" x14ac:dyDescent="0.2">
      <c r="Q64231" s="92" t="s">
        <v>50</v>
      </c>
      <c r="BF64231" s="101" t="s">
        <v>58</v>
      </c>
      <c r="BK64231" s="98" t="s">
        <v>70</v>
      </c>
    </row>
    <row r="64232" spans="17:63" ht="29.25" customHeight="1" x14ac:dyDescent="0.2">
      <c r="Q64232" s="92" t="s">
        <v>50</v>
      </c>
      <c r="BF64232" s="101" t="s">
        <v>58</v>
      </c>
      <c r="BK64232" s="98" t="s">
        <v>70</v>
      </c>
    </row>
    <row r="64233" spans="17:63" ht="29.25" customHeight="1" x14ac:dyDescent="0.2">
      <c r="Q64233" s="92" t="s">
        <v>50</v>
      </c>
      <c r="BF64233" s="101" t="s">
        <v>58</v>
      </c>
      <c r="BK64233" s="98" t="s">
        <v>70</v>
      </c>
    </row>
    <row r="64234" spans="17:63" ht="29.25" customHeight="1" x14ac:dyDescent="0.2">
      <c r="Q64234" s="92" t="s">
        <v>50</v>
      </c>
      <c r="BF64234" s="101" t="s">
        <v>58</v>
      </c>
      <c r="BK64234" s="98" t="s">
        <v>70</v>
      </c>
    </row>
    <row r="64235" spans="17:63" ht="29.25" customHeight="1" x14ac:dyDescent="0.2">
      <c r="Q64235" s="92" t="s">
        <v>50</v>
      </c>
      <c r="BF64235" s="101" t="s">
        <v>58</v>
      </c>
      <c r="BK64235" s="98" t="s">
        <v>70</v>
      </c>
    </row>
    <row r="64236" spans="17:63" ht="29.25" customHeight="1" x14ac:dyDescent="0.2">
      <c r="Q64236" s="92" t="s">
        <v>50</v>
      </c>
      <c r="BF64236" s="101" t="s">
        <v>58</v>
      </c>
      <c r="BK64236" s="98" t="s">
        <v>70</v>
      </c>
    </row>
    <row r="64237" spans="17:63" ht="29.25" customHeight="1" x14ac:dyDescent="0.2">
      <c r="Q64237" s="92" t="s">
        <v>50</v>
      </c>
      <c r="BF64237" s="101" t="s">
        <v>58</v>
      </c>
      <c r="BK64237" s="98" t="s">
        <v>70</v>
      </c>
    </row>
    <row r="64238" spans="17:63" ht="29.25" customHeight="1" x14ac:dyDescent="0.2">
      <c r="Q64238" s="92" t="s">
        <v>50</v>
      </c>
      <c r="BF64238" s="101" t="s">
        <v>58</v>
      </c>
      <c r="BK64238" s="98" t="s">
        <v>70</v>
      </c>
    </row>
    <row r="64239" spans="17:63" ht="29.25" customHeight="1" x14ac:dyDescent="0.2">
      <c r="Q64239" s="92" t="s">
        <v>50</v>
      </c>
      <c r="BF64239" s="101" t="s">
        <v>58</v>
      </c>
      <c r="BK64239" s="98" t="s">
        <v>70</v>
      </c>
    </row>
    <row r="64240" spans="17:63" ht="29.25" customHeight="1" x14ac:dyDescent="0.2">
      <c r="Q64240" s="92" t="s">
        <v>50</v>
      </c>
      <c r="BF64240" s="101" t="s">
        <v>58</v>
      </c>
      <c r="BK64240" s="98" t="s">
        <v>70</v>
      </c>
    </row>
    <row r="64241" spans="17:63" ht="29.25" customHeight="1" x14ac:dyDescent="0.2">
      <c r="Q64241" s="92" t="s">
        <v>50</v>
      </c>
      <c r="BF64241" s="101" t="s">
        <v>58</v>
      </c>
      <c r="BK64241" s="98" t="s">
        <v>70</v>
      </c>
    </row>
    <row r="64242" spans="17:63" ht="29.25" customHeight="1" x14ac:dyDescent="0.2">
      <c r="Q64242" s="92" t="s">
        <v>50</v>
      </c>
      <c r="BF64242" s="101" t="s">
        <v>58</v>
      </c>
      <c r="BK64242" s="98" t="s">
        <v>70</v>
      </c>
    </row>
    <row r="64243" spans="17:63" ht="29.25" customHeight="1" x14ac:dyDescent="0.2">
      <c r="Q64243" s="92" t="s">
        <v>50</v>
      </c>
      <c r="BF64243" s="101" t="s">
        <v>58</v>
      </c>
      <c r="BK64243" s="98" t="s">
        <v>70</v>
      </c>
    </row>
    <row r="64244" spans="17:63" ht="29.25" customHeight="1" x14ac:dyDescent="0.2">
      <c r="Q64244" s="92" t="s">
        <v>50</v>
      </c>
      <c r="BF64244" s="101" t="s">
        <v>58</v>
      </c>
      <c r="BK64244" s="98" t="s">
        <v>70</v>
      </c>
    </row>
    <row r="64245" spans="17:63" ht="29.25" customHeight="1" x14ac:dyDescent="0.2">
      <c r="Q64245" s="92" t="s">
        <v>50</v>
      </c>
      <c r="BF64245" s="101" t="s">
        <v>58</v>
      </c>
      <c r="BK64245" s="98" t="s">
        <v>70</v>
      </c>
    </row>
    <row r="64246" spans="17:63" ht="29.25" customHeight="1" x14ac:dyDescent="0.2">
      <c r="Q64246" s="92" t="s">
        <v>50</v>
      </c>
      <c r="BF64246" s="101" t="s">
        <v>58</v>
      </c>
      <c r="BK64246" s="98" t="s">
        <v>70</v>
      </c>
    </row>
    <row r="64247" spans="17:63" ht="29.25" customHeight="1" x14ac:dyDescent="0.2">
      <c r="Q64247" s="92" t="s">
        <v>50</v>
      </c>
      <c r="BF64247" s="101" t="s">
        <v>58</v>
      </c>
      <c r="BK64247" s="98" t="s">
        <v>70</v>
      </c>
    </row>
    <row r="64248" spans="17:63" ht="29.25" customHeight="1" x14ac:dyDescent="0.2">
      <c r="Q64248" s="92" t="s">
        <v>50</v>
      </c>
      <c r="BF64248" s="101" t="s">
        <v>58</v>
      </c>
      <c r="BK64248" s="98" t="s">
        <v>70</v>
      </c>
    </row>
    <row r="64249" spans="17:63" ht="29.25" customHeight="1" x14ac:dyDescent="0.2">
      <c r="Q64249" s="92" t="s">
        <v>50</v>
      </c>
      <c r="BF64249" s="101" t="s">
        <v>58</v>
      </c>
      <c r="BK64249" s="98" t="s">
        <v>70</v>
      </c>
    </row>
    <row r="64250" spans="17:63" ht="29.25" customHeight="1" x14ac:dyDescent="0.2">
      <c r="Q64250" s="92" t="s">
        <v>50</v>
      </c>
      <c r="BF64250" s="101" t="s">
        <v>58</v>
      </c>
      <c r="BK64250" s="98" t="s">
        <v>70</v>
      </c>
    </row>
    <row r="64251" spans="17:63" ht="29.25" customHeight="1" x14ac:dyDescent="0.2">
      <c r="Q64251" s="92" t="s">
        <v>50</v>
      </c>
      <c r="BF64251" s="101" t="s">
        <v>58</v>
      </c>
      <c r="BK64251" s="98" t="s">
        <v>70</v>
      </c>
    </row>
    <row r="64252" spans="17:63" ht="29.25" customHeight="1" x14ac:dyDescent="0.2">
      <c r="Q64252" s="92" t="s">
        <v>50</v>
      </c>
      <c r="BF64252" s="101" t="s">
        <v>58</v>
      </c>
      <c r="BK64252" s="98" t="s">
        <v>70</v>
      </c>
    </row>
    <row r="64253" spans="17:63" ht="29.25" customHeight="1" x14ac:dyDescent="0.2">
      <c r="Q64253" s="92" t="s">
        <v>50</v>
      </c>
      <c r="BF64253" s="101" t="s">
        <v>58</v>
      </c>
      <c r="BK64253" s="98" t="s">
        <v>70</v>
      </c>
    </row>
    <row r="64254" spans="17:63" ht="29.25" customHeight="1" x14ac:dyDescent="0.2">
      <c r="Q64254" s="92" t="s">
        <v>50</v>
      </c>
      <c r="BF64254" s="101" t="s">
        <v>58</v>
      </c>
      <c r="BK64254" s="98" t="s">
        <v>70</v>
      </c>
    </row>
    <row r="64255" spans="17:63" ht="29.25" customHeight="1" x14ac:dyDescent="0.2">
      <c r="Q64255" s="92" t="s">
        <v>50</v>
      </c>
      <c r="BF64255" s="101" t="s">
        <v>58</v>
      </c>
      <c r="BK64255" s="98" t="s">
        <v>70</v>
      </c>
    </row>
    <row r="64256" spans="17:63" ht="29.25" customHeight="1" x14ac:dyDescent="0.2">
      <c r="Q64256" s="92" t="s">
        <v>50</v>
      </c>
      <c r="BF64256" s="101" t="s">
        <v>58</v>
      </c>
      <c r="BK64256" s="98" t="s">
        <v>70</v>
      </c>
    </row>
    <row r="64257" spans="17:63" ht="29.25" customHeight="1" x14ac:dyDescent="0.2">
      <c r="Q64257" s="92" t="s">
        <v>50</v>
      </c>
      <c r="BF64257" s="101" t="s">
        <v>58</v>
      </c>
      <c r="BK64257" s="98" t="s">
        <v>70</v>
      </c>
    </row>
    <row r="64258" spans="17:63" ht="29.25" customHeight="1" x14ac:dyDescent="0.2">
      <c r="Q64258" s="92" t="s">
        <v>50</v>
      </c>
      <c r="BF64258" s="101" t="s">
        <v>58</v>
      </c>
      <c r="BK64258" s="98" t="s">
        <v>70</v>
      </c>
    </row>
    <row r="64259" spans="17:63" ht="29.25" customHeight="1" x14ac:dyDescent="0.2">
      <c r="Q64259" s="92" t="s">
        <v>50</v>
      </c>
      <c r="BF64259" s="101" t="s">
        <v>58</v>
      </c>
      <c r="BK64259" s="98" t="s">
        <v>70</v>
      </c>
    </row>
    <row r="64260" spans="17:63" ht="29.25" customHeight="1" x14ac:dyDescent="0.2">
      <c r="Q64260" s="92" t="s">
        <v>50</v>
      </c>
      <c r="BF64260" s="101" t="s">
        <v>58</v>
      </c>
      <c r="BK64260" s="98" t="s">
        <v>70</v>
      </c>
    </row>
    <row r="64261" spans="17:63" ht="29.25" customHeight="1" x14ac:dyDescent="0.2">
      <c r="Q64261" s="92" t="s">
        <v>50</v>
      </c>
      <c r="BF64261" s="101" t="s">
        <v>58</v>
      </c>
      <c r="BK64261" s="98" t="s">
        <v>70</v>
      </c>
    </row>
    <row r="64262" spans="17:63" ht="29.25" customHeight="1" x14ac:dyDescent="0.2">
      <c r="Q64262" s="92" t="s">
        <v>50</v>
      </c>
      <c r="BF64262" s="101" t="s">
        <v>58</v>
      </c>
      <c r="BK64262" s="98" t="s">
        <v>70</v>
      </c>
    </row>
    <row r="64263" spans="17:63" ht="29.25" customHeight="1" x14ac:dyDescent="0.2">
      <c r="Q64263" s="92" t="s">
        <v>50</v>
      </c>
      <c r="BF64263" s="101" t="s">
        <v>58</v>
      </c>
      <c r="BK64263" s="98" t="s">
        <v>70</v>
      </c>
    </row>
    <row r="64264" spans="17:63" ht="29.25" customHeight="1" x14ac:dyDescent="0.2">
      <c r="Q64264" s="92" t="s">
        <v>50</v>
      </c>
      <c r="BF64264" s="101" t="s">
        <v>58</v>
      </c>
      <c r="BK64264" s="98" t="s">
        <v>70</v>
      </c>
    </row>
    <row r="64265" spans="17:63" ht="29.25" customHeight="1" x14ac:dyDescent="0.2">
      <c r="Q64265" s="92" t="s">
        <v>50</v>
      </c>
      <c r="BF64265" s="101" t="s">
        <v>58</v>
      </c>
      <c r="BK64265" s="98" t="s">
        <v>70</v>
      </c>
    </row>
    <row r="64266" spans="17:63" ht="29.25" customHeight="1" x14ac:dyDescent="0.2">
      <c r="Q64266" s="92" t="s">
        <v>50</v>
      </c>
      <c r="BF64266" s="101" t="s">
        <v>58</v>
      </c>
      <c r="BK64266" s="98" t="s">
        <v>70</v>
      </c>
    </row>
    <row r="64267" spans="17:63" ht="29.25" customHeight="1" x14ac:dyDescent="0.2">
      <c r="Q64267" s="92" t="s">
        <v>50</v>
      </c>
      <c r="BF64267" s="101" t="s">
        <v>58</v>
      </c>
      <c r="BK64267" s="98" t="s">
        <v>70</v>
      </c>
    </row>
    <row r="64268" spans="17:63" ht="29.25" customHeight="1" x14ac:dyDescent="0.2">
      <c r="Q64268" s="92" t="s">
        <v>50</v>
      </c>
      <c r="BF64268" s="101" t="s">
        <v>58</v>
      </c>
      <c r="BK64268" s="98" t="s">
        <v>70</v>
      </c>
    </row>
    <row r="64269" spans="17:63" ht="29.25" customHeight="1" x14ac:dyDescent="0.2">
      <c r="Q64269" s="92" t="s">
        <v>50</v>
      </c>
      <c r="BF64269" s="101" t="s">
        <v>58</v>
      </c>
      <c r="BK64269" s="98" t="s">
        <v>70</v>
      </c>
    </row>
    <row r="64270" spans="17:63" ht="29.25" customHeight="1" x14ac:dyDescent="0.2">
      <c r="Q64270" s="92" t="s">
        <v>50</v>
      </c>
      <c r="BF64270" s="101" t="s">
        <v>58</v>
      </c>
      <c r="BK64270" s="98" t="s">
        <v>70</v>
      </c>
    </row>
    <row r="64271" spans="17:63" ht="29.25" customHeight="1" x14ac:dyDescent="0.2">
      <c r="Q64271" s="92" t="s">
        <v>50</v>
      </c>
      <c r="BF64271" s="101" t="s">
        <v>58</v>
      </c>
      <c r="BK64271" s="98" t="s">
        <v>70</v>
      </c>
    </row>
    <row r="64272" spans="17:63" ht="29.25" customHeight="1" x14ac:dyDescent="0.2">
      <c r="Q64272" s="92" t="s">
        <v>50</v>
      </c>
      <c r="BF64272" s="101" t="s">
        <v>58</v>
      </c>
      <c r="BK64272" s="98" t="s">
        <v>70</v>
      </c>
    </row>
    <row r="64273" spans="17:63" ht="29.25" customHeight="1" x14ac:dyDescent="0.2">
      <c r="Q64273" s="92" t="s">
        <v>50</v>
      </c>
      <c r="BF64273" s="101" t="s">
        <v>58</v>
      </c>
      <c r="BK64273" s="98" t="s">
        <v>70</v>
      </c>
    </row>
    <row r="64274" spans="17:63" ht="29.25" customHeight="1" x14ac:dyDescent="0.2">
      <c r="Q64274" s="92" t="s">
        <v>50</v>
      </c>
      <c r="BF64274" s="101" t="s">
        <v>58</v>
      </c>
      <c r="BK64274" s="98" t="s">
        <v>70</v>
      </c>
    </row>
    <row r="64275" spans="17:63" ht="29.25" customHeight="1" x14ac:dyDescent="0.2">
      <c r="Q64275" s="92" t="s">
        <v>50</v>
      </c>
      <c r="BF64275" s="101" t="s">
        <v>58</v>
      </c>
      <c r="BK64275" s="98" t="s">
        <v>70</v>
      </c>
    </row>
    <row r="64276" spans="17:63" ht="29.25" customHeight="1" x14ac:dyDescent="0.2">
      <c r="Q64276" s="92" t="s">
        <v>50</v>
      </c>
      <c r="BF64276" s="101" t="s">
        <v>58</v>
      </c>
      <c r="BK64276" s="98" t="s">
        <v>70</v>
      </c>
    </row>
    <row r="64277" spans="17:63" ht="29.25" customHeight="1" x14ac:dyDescent="0.2">
      <c r="Q64277" s="92" t="s">
        <v>50</v>
      </c>
      <c r="BF64277" s="101" t="s">
        <v>58</v>
      </c>
      <c r="BK64277" s="98" t="s">
        <v>70</v>
      </c>
    </row>
    <row r="64278" spans="17:63" ht="29.25" customHeight="1" x14ac:dyDescent="0.2">
      <c r="Q64278" s="92" t="s">
        <v>50</v>
      </c>
      <c r="BF64278" s="101" t="s">
        <v>58</v>
      </c>
      <c r="BK64278" s="98" t="s">
        <v>70</v>
      </c>
    </row>
    <row r="64279" spans="17:63" ht="29.25" customHeight="1" x14ac:dyDescent="0.2">
      <c r="Q64279" s="92" t="s">
        <v>50</v>
      </c>
      <c r="BF64279" s="101" t="s">
        <v>58</v>
      </c>
      <c r="BK64279" s="98" t="s">
        <v>70</v>
      </c>
    </row>
    <row r="64280" spans="17:63" ht="29.25" customHeight="1" x14ac:dyDescent="0.2">
      <c r="Q64280" s="92" t="s">
        <v>50</v>
      </c>
      <c r="BF64280" s="101" t="s">
        <v>58</v>
      </c>
      <c r="BK64280" s="98" t="s">
        <v>70</v>
      </c>
    </row>
    <row r="64281" spans="17:63" ht="29.25" customHeight="1" x14ac:dyDescent="0.2">
      <c r="Q64281" s="92" t="s">
        <v>50</v>
      </c>
      <c r="BF64281" s="101" t="s">
        <v>58</v>
      </c>
      <c r="BK64281" s="98" t="s">
        <v>70</v>
      </c>
    </row>
    <row r="64282" spans="17:63" ht="29.25" customHeight="1" x14ac:dyDescent="0.2">
      <c r="Q64282" s="92" t="s">
        <v>50</v>
      </c>
      <c r="BF64282" s="101" t="s">
        <v>58</v>
      </c>
      <c r="BK64282" s="98" t="s">
        <v>70</v>
      </c>
    </row>
    <row r="64283" spans="17:63" ht="29.25" customHeight="1" x14ac:dyDescent="0.2">
      <c r="Q64283" s="92" t="s">
        <v>50</v>
      </c>
      <c r="BF64283" s="101" t="s">
        <v>58</v>
      </c>
      <c r="BK64283" s="98" t="s">
        <v>70</v>
      </c>
    </row>
    <row r="64284" spans="17:63" ht="29.25" customHeight="1" x14ac:dyDescent="0.2">
      <c r="Q64284" s="92" t="s">
        <v>50</v>
      </c>
      <c r="BF64284" s="101" t="s">
        <v>58</v>
      </c>
      <c r="BK64284" s="98" t="s">
        <v>70</v>
      </c>
    </row>
    <row r="64285" spans="17:63" ht="29.25" customHeight="1" x14ac:dyDescent="0.2">
      <c r="Q64285" s="92" t="s">
        <v>50</v>
      </c>
      <c r="BF64285" s="101" t="s">
        <v>58</v>
      </c>
      <c r="BK64285" s="98" t="s">
        <v>70</v>
      </c>
    </row>
    <row r="64286" spans="17:63" ht="29.25" customHeight="1" x14ac:dyDescent="0.2">
      <c r="Q64286" s="92" t="s">
        <v>50</v>
      </c>
      <c r="BF64286" s="101" t="s">
        <v>58</v>
      </c>
      <c r="BK64286" s="98" t="s">
        <v>70</v>
      </c>
    </row>
    <row r="64287" spans="17:63" ht="29.25" customHeight="1" x14ac:dyDescent="0.2">
      <c r="Q64287" s="92" t="s">
        <v>50</v>
      </c>
      <c r="BF64287" s="101" t="s">
        <v>58</v>
      </c>
      <c r="BK64287" s="98" t="s">
        <v>70</v>
      </c>
    </row>
    <row r="64288" spans="17:63" ht="29.25" customHeight="1" x14ac:dyDescent="0.2">
      <c r="Q64288" s="92" t="s">
        <v>50</v>
      </c>
      <c r="BF64288" s="101" t="s">
        <v>58</v>
      </c>
      <c r="BK64288" s="98" t="s">
        <v>70</v>
      </c>
    </row>
    <row r="64289" spans="17:63" ht="29.25" customHeight="1" x14ac:dyDescent="0.2">
      <c r="Q64289" s="92" t="s">
        <v>50</v>
      </c>
      <c r="BF64289" s="101" t="s">
        <v>58</v>
      </c>
      <c r="BK64289" s="98" t="s">
        <v>70</v>
      </c>
    </row>
    <row r="64290" spans="17:63" ht="29.25" customHeight="1" x14ac:dyDescent="0.2">
      <c r="Q64290" s="92" t="s">
        <v>50</v>
      </c>
      <c r="BF64290" s="101" t="s">
        <v>58</v>
      </c>
      <c r="BK64290" s="98" t="s">
        <v>70</v>
      </c>
    </row>
    <row r="64291" spans="17:63" ht="29.25" customHeight="1" x14ac:dyDescent="0.2">
      <c r="Q64291" s="92" t="s">
        <v>50</v>
      </c>
      <c r="BF64291" s="101" t="s">
        <v>58</v>
      </c>
      <c r="BK64291" s="98" t="s">
        <v>70</v>
      </c>
    </row>
    <row r="64292" spans="17:63" ht="29.25" customHeight="1" x14ac:dyDescent="0.2">
      <c r="Q64292" s="92" t="s">
        <v>50</v>
      </c>
      <c r="BF64292" s="101" t="s">
        <v>58</v>
      </c>
      <c r="BK64292" s="98" t="s">
        <v>70</v>
      </c>
    </row>
    <row r="64293" spans="17:63" ht="29.25" customHeight="1" x14ac:dyDescent="0.2">
      <c r="Q64293" s="92" t="s">
        <v>50</v>
      </c>
      <c r="BF64293" s="101" t="s">
        <v>58</v>
      </c>
      <c r="BK64293" s="98" t="s">
        <v>70</v>
      </c>
    </row>
    <row r="64294" spans="17:63" ht="29.25" customHeight="1" x14ac:dyDescent="0.2">
      <c r="Q64294" s="92" t="s">
        <v>50</v>
      </c>
      <c r="BF64294" s="101" t="s">
        <v>58</v>
      </c>
      <c r="BK64294" s="98" t="s">
        <v>70</v>
      </c>
    </row>
    <row r="64295" spans="17:63" ht="29.25" customHeight="1" x14ac:dyDescent="0.2">
      <c r="Q64295" s="92" t="s">
        <v>50</v>
      </c>
      <c r="BF64295" s="101" t="s">
        <v>58</v>
      </c>
      <c r="BK64295" s="98" t="s">
        <v>70</v>
      </c>
    </row>
    <row r="64296" spans="17:63" ht="29.25" customHeight="1" x14ac:dyDescent="0.2">
      <c r="Q64296" s="92" t="s">
        <v>50</v>
      </c>
      <c r="BF64296" s="101" t="s">
        <v>58</v>
      </c>
      <c r="BK64296" s="98" t="s">
        <v>70</v>
      </c>
    </row>
    <row r="64297" spans="17:63" ht="29.25" customHeight="1" x14ac:dyDescent="0.2">
      <c r="Q64297" s="92" t="s">
        <v>50</v>
      </c>
      <c r="BF64297" s="101" t="s">
        <v>58</v>
      </c>
      <c r="BK64297" s="98" t="s">
        <v>70</v>
      </c>
    </row>
    <row r="64298" spans="17:63" ht="29.25" customHeight="1" x14ac:dyDescent="0.2">
      <c r="Q64298" s="92" t="s">
        <v>50</v>
      </c>
      <c r="BF64298" s="101" t="s">
        <v>58</v>
      </c>
      <c r="BK64298" s="98" t="s">
        <v>70</v>
      </c>
    </row>
    <row r="64299" spans="17:63" ht="29.25" customHeight="1" x14ac:dyDescent="0.2">
      <c r="Q64299" s="92" t="s">
        <v>50</v>
      </c>
      <c r="BF64299" s="101" t="s">
        <v>58</v>
      </c>
      <c r="BK64299" s="98" t="s">
        <v>70</v>
      </c>
    </row>
    <row r="64300" spans="17:63" ht="29.25" customHeight="1" x14ac:dyDescent="0.2">
      <c r="Q64300" s="92" t="s">
        <v>50</v>
      </c>
      <c r="BF64300" s="101" t="s">
        <v>58</v>
      </c>
      <c r="BK64300" s="98" t="s">
        <v>70</v>
      </c>
    </row>
    <row r="64301" spans="17:63" ht="29.25" customHeight="1" x14ac:dyDescent="0.2">
      <c r="Q64301" s="92" t="s">
        <v>50</v>
      </c>
      <c r="BF64301" s="101" t="s">
        <v>58</v>
      </c>
      <c r="BK64301" s="98" t="s">
        <v>70</v>
      </c>
    </row>
    <row r="64302" spans="17:63" ht="29.25" customHeight="1" x14ac:dyDescent="0.2">
      <c r="Q64302" s="92" t="s">
        <v>50</v>
      </c>
      <c r="BF64302" s="101" t="s">
        <v>58</v>
      </c>
      <c r="BK64302" s="98" t="s">
        <v>70</v>
      </c>
    </row>
    <row r="64303" spans="17:63" ht="29.25" customHeight="1" x14ac:dyDescent="0.2">
      <c r="Q64303" s="92" t="s">
        <v>50</v>
      </c>
      <c r="BF64303" s="101" t="s">
        <v>58</v>
      </c>
      <c r="BK64303" s="98" t="s">
        <v>70</v>
      </c>
    </row>
    <row r="64304" spans="17:63" ht="29.25" customHeight="1" x14ac:dyDescent="0.2">
      <c r="Q64304" s="92" t="s">
        <v>50</v>
      </c>
      <c r="BF64304" s="101" t="s">
        <v>58</v>
      </c>
      <c r="BK64304" s="98" t="s">
        <v>70</v>
      </c>
    </row>
    <row r="64305" spans="17:63" ht="29.25" customHeight="1" x14ac:dyDescent="0.2">
      <c r="Q64305" s="92" t="s">
        <v>50</v>
      </c>
      <c r="BF64305" s="101" t="s">
        <v>58</v>
      </c>
      <c r="BK64305" s="98" t="s">
        <v>70</v>
      </c>
    </row>
    <row r="64306" spans="17:63" ht="29.25" customHeight="1" x14ac:dyDescent="0.2">
      <c r="Q64306" s="92" t="s">
        <v>50</v>
      </c>
      <c r="BF64306" s="101" t="s">
        <v>58</v>
      </c>
      <c r="BK64306" s="98" t="s">
        <v>70</v>
      </c>
    </row>
    <row r="64307" spans="17:63" ht="29.25" customHeight="1" x14ac:dyDescent="0.2">
      <c r="Q64307" s="92" t="s">
        <v>50</v>
      </c>
      <c r="BF64307" s="101" t="s">
        <v>58</v>
      </c>
      <c r="BK64307" s="98" t="s">
        <v>70</v>
      </c>
    </row>
    <row r="64308" spans="17:63" ht="29.25" customHeight="1" x14ac:dyDescent="0.2">
      <c r="Q64308" s="92" t="s">
        <v>50</v>
      </c>
      <c r="BF64308" s="101" t="s">
        <v>58</v>
      </c>
      <c r="BK64308" s="98" t="s">
        <v>70</v>
      </c>
    </row>
    <row r="64309" spans="17:63" ht="29.25" customHeight="1" x14ac:dyDescent="0.2">
      <c r="Q64309" s="92" t="s">
        <v>50</v>
      </c>
      <c r="BF64309" s="101" t="s">
        <v>58</v>
      </c>
      <c r="BK64309" s="98" t="s">
        <v>70</v>
      </c>
    </row>
    <row r="64310" spans="17:63" ht="29.25" customHeight="1" x14ac:dyDescent="0.2">
      <c r="Q64310" s="92" t="s">
        <v>50</v>
      </c>
      <c r="BF64310" s="101" t="s">
        <v>58</v>
      </c>
      <c r="BK64310" s="98" t="s">
        <v>70</v>
      </c>
    </row>
    <row r="64311" spans="17:63" ht="29.25" customHeight="1" x14ac:dyDescent="0.2">
      <c r="Q64311" s="92" t="s">
        <v>50</v>
      </c>
      <c r="BF64311" s="101" t="s">
        <v>58</v>
      </c>
      <c r="BK64311" s="98" t="s">
        <v>70</v>
      </c>
    </row>
    <row r="64312" spans="17:63" ht="29.25" customHeight="1" x14ac:dyDescent="0.2">
      <c r="Q64312" s="92" t="s">
        <v>50</v>
      </c>
      <c r="BF64312" s="101" t="s">
        <v>58</v>
      </c>
      <c r="BK64312" s="98" t="s">
        <v>70</v>
      </c>
    </row>
    <row r="64313" spans="17:63" ht="29.25" customHeight="1" x14ac:dyDescent="0.2">
      <c r="Q64313" s="92" t="s">
        <v>50</v>
      </c>
      <c r="BF64313" s="101" t="s">
        <v>58</v>
      </c>
      <c r="BK64313" s="98" t="s">
        <v>70</v>
      </c>
    </row>
    <row r="64314" spans="17:63" ht="29.25" customHeight="1" x14ac:dyDescent="0.2">
      <c r="Q64314" s="92" t="s">
        <v>50</v>
      </c>
      <c r="BF64314" s="101" t="s">
        <v>58</v>
      </c>
      <c r="BK64314" s="98" t="s">
        <v>70</v>
      </c>
    </row>
    <row r="64315" spans="17:63" ht="29.25" customHeight="1" x14ac:dyDescent="0.2">
      <c r="Q64315" s="92" t="s">
        <v>50</v>
      </c>
      <c r="BF64315" s="101" t="s">
        <v>58</v>
      </c>
      <c r="BK64315" s="98" t="s">
        <v>70</v>
      </c>
    </row>
    <row r="64316" spans="17:63" ht="29.25" customHeight="1" x14ac:dyDescent="0.2">
      <c r="Q64316" s="92" t="s">
        <v>50</v>
      </c>
      <c r="BF64316" s="101" t="s">
        <v>58</v>
      </c>
      <c r="BK64316" s="98" t="s">
        <v>70</v>
      </c>
    </row>
    <row r="64317" spans="17:63" ht="29.25" customHeight="1" x14ac:dyDescent="0.2">
      <c r="Q64317" s="92" t="s">
        <v>50</v>
      </c>
      <c r="BF64317" s="101" t="s">
        <v>58</v>
      </c>
      <c r="BK64317" s="98" t="s">
        <v>70</v>
      </c>
    </row>
    <row r="64318" spans="17:63" ht="29.25" customHeight="1" x14ac:dyDescent="0.2">
      <c r="Q64318" s="92" t="s">
        <v>50</v>
      </c>
      <c r="BF64318" s="101" t="s">
        <v>58</v>
      </c>
      <c r="BK64318" s="98" t="s">
        <v>70</v>
      </c>
    </row>
    <row r="64319" spans="17:63" ht="29.25" customHeight="1" x14ac:dyDescent="0.2">
      <c r="Q64319" s="92" t="s">
        <v>50</v>
      </c>
      <c r="BF64319" s="101" t="s">
        <v>58</v>
      </c>
      <c r="BK64319" s="98" t="s">
        <v>70</v>
      </c>
    </row>
    <row r="64320" spans="17:63" ht="29.25" customHeight="1" x14ac:dyDescent="0.2">
      <c r="Q64320" s="92" t="s">
        <v>50</v>
      </c>
      <c r="BF64320" s="101" t="s">
        <v>58</v>
      </c>
      <c r="BK64320" s="98" t="s">
        <v>70</v>
      </c>
    </row>
    <row r="64321" spans="17:63" ht="29.25" customHeight="1" x14ac:dyDescent="0.2">
      <c r="Q64321" s="92" t="s">
        <v>50</v>
      </c>
      <c r="BF64321" s="101" t="s">
        <v>58</v>
      </c>
      <c r="BK64321" s="98" t="s">
        <v>70</v>
      </c>
    </row>
    <row r="64322" spans="17:63" ht="29.25" customHeight="1" x14ac:dyDescent="0.2">
      <c r="Q64322" s="92" t="s">
        <v>50</v>
      </c>
      <c r="BF64322" s="101" t="s">
        <v>58</v>
      </c>
      <c r="BK64322" s="98" t="s">
        <v>70</v>
      </c>
    </row>
    <row r="64323" spans="17:63" ht="29.25" customHeight="1" x14ac:dyDescent="0.2">
      <c r="Q64323" s="92" t="s">
        <v>50</v>
      </c>
      <c r="BF64323" s="101" t="s">
        <v>58</v>
      </c>
      <c r="BK64323" s="98" t="s">
        <v>70</v>
      </c>
    </row>
    <row r="64324" spans="17:63" ht="29.25" customHeight="1" x14ac:dyDescent="0.2">
      <c r="Q64324" s="92" t="s">
        <v>50</v>
      </c>
      <c r="BF64324" s="101" t="s">
        <v>58</v>
      </c>
      <c r="BK64324" s="98" t="s">
        <v>70</v>
      </c>
    </row>
    <row r="64325" spans="17:63" ht="29.25" customHeight="1" x14ac:dyDescent="0.2">
      <c r="Q64325" s="92" t="s">
        <v>50</v>
      </c>
      <c r="BF64325" s="101" t="s">
        <v>58</v>
      </c>
      <c r="BK64325" s="98" t="s">
        <v>70</v>
      </c>
    </row>
    <row r="64326" spans="17:63" ht="29.25" customHeight="1" x14ac:dyDescent="0.2">
      <c r="Q64326" s="92" t="s">
        <v>50</v>
      </c>
      <c r="BF64326" s="101" t="s">
        <v>58</v>
      </c>
      <c r="BK64326" s="98" t="s">
        <v>70</v>
      </c>
    </row>
    <row r="64327" spans="17:63" ht="29.25" customHeight="1" x14ac:dyDescent="0.2">
      <c r="Q64327" s="92" t="s">
        <v>50</v>
      </c>
      <c r="BF64327" s="101" t="s">
        <v>58</v>
      </c>
      <c r="BK64327" s="98" t="s">
        <v>70</v>
      </c>
    </row>
    <row r="64328" spans="17:63" ht="29.25" customHeight="1" x14ac:dyDescent="0.2">
      <c r="Q64328" s="92" t="s">
        <v>50</v>
      </c>
      <c r="BF64328" s="101" t="s">
        <v>58</v>
      </c>
      <c r="BK64328" s="98" t="s">
        <v>70</v>
      </c>
    </row>
    <row r="64329" spans="17:63" ht="29.25" customHeight="1" x14ac:dyDescent="0.2">
      <c r="Q64329" s="92" t="s">
        <v>50</v>
      </c>
      <c r="BF64329" s="101" t="s">
        <v>58</v>
      </c>
      <c r="BK64329" s="98" t="s">
        <v>70</v>
      </c>
    </row>
    <row r="64330" spans="17:63" ht="29.25" customHeight="1" x14ac:dyDescent="0.2">
      <c r="Q64330" s="92" t="s">
        <v>50</v>
      </c>
      <c r="BF64330" s="101" t="s">
        <v>58</v>
      </c>
      <c r="BK64330" s="98" t="s">
        <v>70</v>
      </c>
    </row>
    <row r="64331" spans="17:63" ht="29.25" customHeight="1" x14ac:dyDescent="0.2">
      <c r="Q64331" s="92" t="s">
        <v>50</v>
      </c>
      <c r="BF64331" s="101" t="s">
        <v>58</v>
      </c>
      <c r="BK64331" s="98" t="s">
        <v>70</v>
      </c>
    </row>
    <row r="64332" spans="17:63" ht="29.25" customHeight="1" x14ac:dyDescent="0.2">
      <c r="Q64332" s="92" t="s">
        <v>50</v>
      </c>
      <c r="BF64332" s="101" t="s">
        <v>58</v>
      </c>
      <c r="BK64332" s="98" t="s">
        <v>70</v>
      </c>
    </row>
    <row r="64333" spans="17:63" ht="29.25" customHeight="1" x14ac:dyDescent="0.2">
      <c r="Q64333" s="92" t="s">
        <v>50</v>
      </c>
      <c r="BF64333" s="101" t="s">
        <v>58</v>
      </c>
      <c r="BK64333" s="98" t="s">
        <v>70</v>
      </c>
    </row>
    <row r="64334" spans="17:63" ht="29.25" customHeight="1" x14ac:dyDescent="0.2">
      <c r="Q64334" s="92" t="s">
        <v>50</v>
      </c>
      <c r="BF64334" s="101" t="s">
        <v>58</v>
      </c>
      <c r="BK64334" s="98" t="s">
        <v>70</v>
      </c>
    </row>
    <row r="64335" spans="17:63" ht="29.25" customHeight="1" x14ac:dyDescent="0.2">
      <c r="Q64335" s="92" t="s">
        <v>50</v>
      </c>
      <c r="BF64335" s="101" t="s">
        <v>58</v>
      </c>
      <c r="BK64335" s="98" t="s">
        <v>70</v>
      </c>
    </row>
    <row r="64336" spans="17:63" ht="29.25" customHeight="1" x14ac:dyDescent="0.2">
      <c r="Q64336" s="92" t="s">
        <v>50</v>
      </c>
      <c r="BF64336" s="101" t="s">
        <v>58</v>
      </c>
      <c r="BK64336" s="98" t="s">
        <v>70</v>
      </c>
    </row>
    <row r="64337" spans="17:63" ht="29.25" customHeight="1" x14ac:dyDescent="0.2">
      <c r="Q64337" s="92" t="s">
        <v>50</v>
      </c>
      <c r="BF64337" s="101" t="s">
        <v>58</v>
      </c>
      <c r="BK64337" s="98" t="s">
        <v>70</v>
      </c>
    </row>
    <row r="64338" spans="17:63" ht="29.25" customHeight="1" x14ac:dyDescent="0.2">
      <c r="Q64338" s="92" t="s">
        <v>50</v>
      </c>
      <c r="BF64338" s="101" t="s">
        <v>58</v>
      </c>
      <c r="BK64338" s="98" t="s">
        <v>70</v>
      </c>
    </row>
    <row r="64339" spans="17:63" ht="29.25" customHeight="1" x14ac:dyDescent="0.2">
      <c r="Q64339" s="92" t="s">
        <v>50</v>
      </c>
      <c r="BF64339" s="101" t="s">
        <v>58</v>
      </c>
      <c r="BK64339" s="98" t="s">
        <v>70</v>
      </c>
    </row>
    <row r="64340" spans="17:63" ht="29.25" customHeight="1" x14ac:dyDescent="0.2">
      <c r="Q64340" s="92" t="s">
        <v>50</v>
      </c>
      <c r="BF64340" s="101" t="s">
        <v>58</v>
      </c>
      <c r="BK64340" s="98" t="s">
        <v>70</v>
      </c>
    </row>
    <row r="64341" spans="17:63" ht="29.25" customHeight="1" x14ac:dyDescent="0.2">
      <c r="Q64341" s="92" t="s">
        <v>50</v>
      </c>
      <c r="BF64341" s="101" t="s">
        <v>58</v>
      </c>
      <c r="BK64341" s="98" t="s">
        <v>70</v>
      </c>
    </row>
    <row r="64342" spans="17:63" ht="29.25" customHeight="1" x14ac:dyDescent="0.2">
      <c r="Q64342" s="92" t="s">
        <v>50</v>
      </c>
      <c r="BF64342" s="101" t="s">
        <v>58</v>
      </c>
      <c r="BK64342" s="98" t="s">
        <v>70</v>
      </c>
    </row>
    <row r="64343" spans="17:63" ht="29.25" customHeight="1" x14ac:dyDescent="0.2">
      <c r="Q64343" s="92" t="s">
        <v>50</v>
      </c>
      <c r="BF64343" s="101" t="s">
        <v>58</v>
      </c>
      <c r="BK64343" s="98" t="s">
        <v>70</v>
      </c>
    </row>
    <row r="64344" spans="17:63" ht="29.25" customHeight="1" x14ac:dyDescent="0.2">
      <c r="Q64344" s="92" t="s">
        <v>50</v>
      </c>
      <c r="BF64344" s="101" t="s">
        <v>58</v>
      </c>
      <c r="BK64344" s="98" t="s">
        <v>70</v>
      </c>
    </row>
    <row r="64345" spans="17:63" ht="29.25" customHeight="1" x14ac:dyDescent="0.2">
      <c r="Q64345" s="92" t="s">
        <v>50</v>
      </c>
      <c r="BF64345" s="101" t="s">
        <v>58</v>
      </c>
      <c r="BK64345" s="98" t="s">
        <v>70</v>
      </c>
    </row>
    <row r="64346" spans="17:63" ht="29.25" customHeight="1" x14ac:dyDescent="0.2">
      <c r="Q64346" s="92" t="s">
        <v>50</v>
      </c>
      <c r="BF64346" s="101" t="s">
        <v>58</v>
      </c>
      <c r="BK64346" s="98" t="s">
        <v>70</v>
      </c>
    </row>
    <row r="64347" spans="17:63" ht="29.25" customHeight="1" x14ac:dyDescent="0.2">
      <c r="Q64347" s="92" t="s">
        <v>50</v>
      </c>
      <c r="BF64347" s="101" t="s">
        <v>58</v>
      </c>
      <c r="BK64347" s="98" t="s">
        <v>70</v>
      </c>
    </row>
    <row r="64348" spans="17:63" ht="29.25" customHeight="1" x14ac:dyDescent="0.2">
      <c r="Q64348" s="92" t="s">
        <v>50</v>
      </c>
      <c r="BF64348" s="101" t="s">
        <v>58</v>
      </c>
      <c r="BK64348" s="98" t="s">
        <v>70</v>
      </c>
    </row>
    <row r="64349" spans="17:63" ht="29.25" customHeight="1" x14ac:dyDescent="0.2">
      <c r="Q64349" s="92" t="s">
        <v>50</v>
      </c>
      <c r="BF64349" s="101" t="s">
        <v>58</v>
      </c>
      <c r="BK64349" s="98" t="s">
        <v>70</v>
      </c>
    </row>
    <row r="64350" spans="17:63" ht="29.25" customHeight="1" x14ac:dyDescent="0.2">
      <c r="Q64350" s="92" t="s">
        <v>50</v>
      </c>
      <c r="BF64350" s="101" t="s">
        <v>58</v>
      </c>
      <c r="BK64350" s="98" t="s">
        <v>70</v>
      </c>
    </row>
    <row r="64351" spans="17:63" ht="29.25" customHeight="1" x14ac:dyDescent="0.2">
      <c r="Q64351" s="92" t="s">
        <v>50</v>
      </c>
      <c r="BF64351" s="101" t="s">
        <v>58</v>
      </c>
      <c r="BK64351" s="98" t="s">
        <v>70</v>
      </c>
    </row>
    <row r="64352" spans="17:63" ht="29.25" customHeight="1" x14ac:dyDescent="0.2">
      <c r="Q64352" s="92" t="s">
        <v>50</v>
      </c>
      <c r="BF64352" s="101" t="s">
        <v>58</v>
      </c>
      <c r="BK64352" s="98" t="s">
        <v>70</v>
      </c>
    </row>
    <row r="64353" spans="17:63" ht="29.25" customHeight="1" x14ac:dyDescent="0.2">
      <c r="Q64353" s="92" t="s">
        <v>50</v>
      </c>
      <c r="BF64353" s="101" t="s">
        <v>58</v>
      </c>
      <c r="BK64353" s="98" t="s">
        <v>70</v>
      </c>
    </row>
    <row r="64354" spans="17:63" ht="29.25" customHeight="1" x14ac:dyDescent="0.2">
      <c r="Q64354" s="92" t="s">
        <v>50</v>
      </c>
      <c r="BF64354" s="101" t="s">
        <v>58</v>
      </c>
      <c r="BK64354" s="98" t="s">
        <v>70</v>
      </c>
    </row>
    <row r="64355" spans="17:63" ht="29.25" customHeight="1" x14ac:dyDescent="0.2">
      <c r="Q64355" s="92" t="s">
        <v>50</v>
      </c>
      <c r="BF64355" s="101" t="s">
        <v>58</v>
      </c>
      <c r="BK64355" s="98" t="s">
        <v>70</v>
      </c>
    </row>
    <row r="64356" spans="17:63" ht="29.25" customHeight="1" x14ac:dyDescent="0.2">
      <c r="Q64356" s="92" t="s">
        <v>50</v>
      </c>
      <c r="BF64356" s="101" t="s">
        <v>58</v>
      </c>
      <c r="BK64356" s="98" t="s">
        <v>70</v>
      </c>
    </row>
    <row r="64357" spans="17:63" ht="29.25" customHeight="1" x14ac:dyDescent="0.2">
      <c r="Q64357" s="92" t="s">
        <v>50</v>
      </c>
      <c r="BF64357" s="101" t="s">
        <v>58</v>
      </c>
      <c r="BK64357" s="98" t="s">
        <v>70</v>
      </c>
    </row>
    <row r="64358" spans="17:63" ht="29.25" customHeight="1" x14ac:dyDescent="0.2">
      <c r="Q64358" s="92" t="s">
        <v>50</v>
      </c>
      <c r="BF64358" s="101" t="s">
        <v>58</v>
      </c>
      <c r="BK64358" s="98" t="s">
        <v>70</v>
      </c>
    </row>
    <row r="64359" spans="17:63" ht="29.25" customHeight="1" x14ac:dyDescent="0.2">
      <c r="Q64359" s="92" t="s">
        <v>50</v>
      </c>
      <c r="BF64359" s="101" t="s">
        <v>58</v>
      </c>
      <c r="BK64359" s="98" t="s">
        <v>70</v>
      </c>
    </row>
    <row r="64360" spans="17:63" ht="29.25" customHeight="1" x14ac:dyDescent="0.2">
      <c r="Q64360" s="92" t="s">
        <v>50</v>
      </c>
      <c r="BF64360" s="101" t="s">
        <v>58</v>
      </c>
      <c r="BK64360" s="98" t="s">
        <v>70</v>
      </c>
    </row>
    <row r="64361" spans="17:63" ht="29.25" customHeight="1" x14ac:dyDescent="0.2">
      <c r="Q64361" s="92" t="s">
        <v>50</v>
      </c>
      <c r="BF64361" s="101" t="s">
        <v>58</v>
      </c>
      <c r="BK64361" s="98" t="s">
        <v>70</v>
      </c>
    </row>
    <row r="64362" spans="17:63" ht="29.25" customHeight="1" x14ac:dyDescent="0.2">
      <c r="Q64362" s="92" t="s">
        <v>50</v>
      </c>
      <c r="BF64362" s="101" t="s">
        <v>58</v>
      </c>
      <c r="BK64362" s="98" t="s">
        <v>70</v>
      </c>
    </row>
    <row r="64363" spans="17:63" ht="29.25" customHeight="1" x14ac:dyDescent="0.2">
      <c r="Q64363" s="92" t="s">
        <v>50</v>
      </c>
      <c r="BF64363" s="101" t="s">
        <v>58</v>
      </c>
      <c r="BK64363" s="98" t="s">
        <v>70</v>
      </c>
    </row>
    <row r="64364" spans="17:63" ht="29.25" customHeight="1" x14ac:dyDescent="0.2">
      <c r="Q64364" s="92" t="s">
        <v>50</v>
      </c>
      <c r="BF64364" s="101" t="s">
        <v>58</v>
      </c>
      <c r="BK64364" s="98" t="s">
        <v>70</v>
      </c>
    </row>
    <row r="64365" spans="17:63" ht="29.25" customHeight="1" x14ac:dyDescent="0.2">
      <c r="Q64365" s="92" t="s">
        <v>50</v>
      </c>
      <c r="BF64365" s="101" t="s">
        <v>58</v>
      </c>
      <c r="BK64365" s="98" t="s">
        <v>70</v>
      </c>
    </row>
    <row r="64366" spans="17:63" ht="29.25" customHeight="1" x14ac:dyDescent="0.2">
      <c r="Q64366" s="92" t="s">
        <v>50</v>
      </c>
      <c r="BF64366" s="101" t="s">
        <v>58</v>
      </c>
      <c r="BK64366" s="98" t="s">
        <v>70</v>
      </c>
    </row>
    <row r="64367" spans="17:63" ht="29.25" customHeight="1" x14ac:dyDescent="0.2">
      <c r="Q64367" s="92" t="s">
        <v>50</v>
      </c>
      <c r="BF64367" s="101" t="s">
        <v>58</v>
      </c>
      <c r="BK64367" s="98" t="s">
        <v>70</v>
      </c>
    </row>
    <row r="64368" spans="17:63" ht="29.25" customHeight="1" x14ac:dyDescent="0.2">
      <c r="Q64368" s="92" t="s">
        <v>50</v>
      </c>
      <c r="BF64368" s="101" t="s">
        <v>58</v>
      </c>
      <c r="BK64368" s="98" t="s">
        <v>70</v>
      </c>
    </row>
    <row r="64369" spans="17:63" ht="29.25" customHeight="1" x14ac:dyDescent="0.2">
      <c r="Q64369" s="92" t="s">
        <v>50</v>
      </c>
      <c r="BF64369" s="101" t="s">
        <v>58</v>
      </c>
      <c r="BK64369" s="98" t="s">
        <v>70</v>
      </c>
    </row>
    <row r="64370" spans="17:63" ht="29.25" customHeight="1" x14ac:dyDescent="0.2">
      <c r="Q64370" s="92" t="s">
        <v>50</v>
      </c>
      <c r="BF64370" s="101" t="s">
        <v>58</v>
      </c>
      <c r="BK64370" s="98" t="s">
        <v>70</v>
      </c>
    </row>
    <row r="64371" spans="17:63" ht="29.25" customHeight="1" x14ac:dyDescent="0.2">
      <c r="Q64371" s="92" t="s">
        <v>50</v>
      </c>
      <c r="BF64371" s="101" t="s">
        <v>58</v>
      </c>
      <c r="BK64371" s="98" t="s">
        <v>70</v>
      </c>
    </row>
    <row r="64372" spans="17:63" ht="29.25" customHeight="1" x14ac:dyDescent="0.2">
      <c r="Q64372" s="92" t="s">
        <v>50</v>
      </c>
      <c r="BF64372" s="101" t="s">
        <v>58</v>
      </c>
      <c r="BK64372" s="98" t="s">
        <v>70</v>
      </c>
    </row>
    <row r="64373" spans="17:63" ht="29.25" customHeight="1" x14ac:dyDescent="0.2">
      <c r="Q64373" s="92" t="s">
        <v>50</v>
      </c>
      <c r="BF64373" s="101" t="s">
        <v>58</v>
      </c>
      <c r="BK64373" s="98" t="s">
        <v>70</v>
      </c>
    </row>
    <row r="64374" spans="17:63" ht="29.25" customHeight="1" x14ac:dyDescent="0.2">
      <c r="Q64374" s="92" t="s">
        <v>50</v>
      </c>
      <c r="BF64374" s="101" t="s">
        <v>58</v>
      </c>
      <c r="BK64374" s="98" t="s">
        <v>70</v>
      </c>
    </row>
    <row r="64375" spans="17:63" ht="29.25" customHeight="1" x14ac:dyDescent="0.2">
      <c r="Q64375" s="92" t="s">
        <v>50</v>
      </c>
      <c r="BF64375" s="101" t="s">
        <v>58</v>
      </c>
      <c r="BK64375" s="98" t="s">
        <v>70</v>
      </c>
    </row>
    <row r="64376" spans="17:63" ht="29.25" customHeight="1" x14ac:dyDescent="0.2">
      <c r="Q64376" s="92" t="s">
        <v>50</v>
      </c>
      <c r="BF64376" s="101" t="s">
        <v>58</v>
      </c>
      <c r="BK64376" s="98" t="s">
        <v>70</v>
      </c>
    </row>
    <row r="64377" spans="17:63" ht="29.25" customHeight="1" x14ac:dyDescent="0.2">
      <c r="Q64377" s="92" t="s">
        <v>50</v>
      </c>
      <c r="BF64377" s="101" t="s">
        <v>58</v>
      </c>
      <c r="BK64377" s="98" t="s">
        <v>70</v>
      </c>
    </row>
    <row r="64378" spans="17:63" ht="29.25" customHeight="1" x14ac:dyDescent="0.2">
      <c r="Q64378" s="92" t="s">
        <v>50</v>
      </c>
      <c r="BF64378" s="101" t="s">
        <v>58</v>
      </c>
      <c r="BK64378" s="98" t="s">
        <v>70</v>
      </c>
    </row>
    <row r="64379" spans="17:63" ht="29.25" customHeight="1" x14ac:dyDescent="0.2">
      <c r="Q64379" s="92" t="s">
        <v>50</v>
      </c>
      <c r="BF64379" s="101" t="s">
        <v>58</v>
      </c>
      <c r="BK64379" s="98" t="s">
        <v>70</v>
      </c>
    </row>
    <row r="64380" spans="17:63" ht="29.25" customHeight="1" x14ac:dyDescent="0.2">
      <c r="Q64380" s="92" t="s">
        <v>50</v>
      </c>
      <c r="BF64380" s="101" t="s">
        <v>58</v>
      </c>
      <c r="BK64380" s="98" t="s">
        <v>70</v>
      </c>
    </row>
    <row r="64381" spans="17:63" ht="29.25" customHeight="1" x14ac:dyDescent="0.2">
      <c r="Q64381" s="92" t="s">
        <v>50</v>
      </c>
      <c r="BF64381" s="101" t="s">
        <v>58</v>
      </c>
      <c r="BK64381" s="98" t="s">
        <v>70</v>
      </c>
    </row>
    <row r="64382" spans="17:63" ht="29.25" customHeight="1" x14ac:dyDescent="0.2">
      <c r="Q64382" s="92" t="s">
        <v>50</v>
      </c>
      <c r="BF64382" s="101" t="s">
        <v>58</v>
      </c>
      <c r="BK64382" s="98" t="s">
        <v>70</v>
      </c>
    </row>
    <row r="64383" spans="17:63" ht="29.25" customHeight="1" x14ac:dyDescent="0.2">
      <c r="Q64383" s="92" t="s">
        <v>50</v>
      </c>
      <c r="BF64383" s="101" t="s">
        <v>58</v>
      </c>
      <c r="BK64383" s="98" t="s">
        <v>70</v>
      </c>
    </row>
    <row r="64384" spans="17:63" ht="29.25" customHeight="1" x14ac:dyDescent="0.2">
      <c r="Q64384" s="92" t="s">
        <v>50</v>
      </c>
      <c r="BF64384" s="101" t="s">
        <v>58</v>
      </c>
      <c r="BK64384" s="98" t="s">
        <v>70</v>
      </c>
    </row>
    <row r="64385" spans="17:63" ht="29.25" customHeight="1" x14ac:dyDescent="0.2">
      <c r="Q64385" s="92" t="s">
        <v>50</v>
      </c>
      <c r="BF64385" s="101" t="s">
        <v>58</v>
      </c>
      <c r="BK64385" s="98" t="s">
        <v>70</v>
      </c>
    </row>
    <row r="64386" spans="17:63" ht="29.25" customHeight="1" x14ac:dyDescent="0.2">
      <c r="Q64386" s="92" t="s">
        <v>50</v>
      </c>
      <c r="BF64386" s="101" t="s">
        <v>58</v>
      </c>
      <c r="BK64386" s="98" t="s">
        <v>70</v>
      </c>
    </row>
    <row r="64387" spans="17:63" ht="29.25" customHeight="1" x14ac:dyDescent="0.2">
      <c r="Q64387" s="92" t="s">
        <v>50</v>
      </c>
      <c r="BF64387" s="101" t="s">
        <v>58</v>
      </c>
      <c r="BK64387" s="98" t="s">
        <v>70</v>
      </c>
    </row>
    <row r="64388" spans="17:63" ht="29.25" customHeight="1" x14ac:dyDescent="0.2">
      <c r="Q64388" s="92" t="s">
        <v>50</v>
      </c>
      <c r="BF64388" s="101" t="s">
        <v>58</v>
      </c>
      <c r="BK64388" s="98" t="s">
        <v>70</v>
      </c>
    </row>
    <row r="64389" spans="17:63" ht="29.25" customHeight="1" x14ac:dyDescent="0.2">
      <c r="Q64389" s="92" t="s">
        <v>50</v>
      </c>
      <c r="BF64389" s="101" t="s">
        <v>58</v>
      </c>
      <c r="BK64389" s="98" t="s">
        <v>70</v>
      </c>
    </row>
    <row r="64390" spans="17:63" ht="29.25" customHeight="1" x14ac:dyDescent="0.2">
      <c r="Q64390" s="92" t="s">
        <v>50</v>
      </c>
      <c r="BF64390" s="101" t="s">
        <v>58</v>
      </c>
      <c r="BK64390" s="98" t="s">
        <v>70</v>
      </c>
    </row>
    <row r="64391" spans="17:63" ht="29.25" customHeight="1" x14ac:dyDescent="0.2">
      <c r="Q64391" s="92" t="s">
        <v>50</v>
      </c>
      <c r="BF64391" s="101" t="s">
        <v>58</v>
      </c>
      <c r="BK64391" s="98" t="s">
        <v>70</v>
      </c>
    </row>
    <row r="64392" spans="17:63" ht="29.25" customHeight="1" x14ac:dyDescent="0.2">
      <c r="Q64392" s="92" t="s">
        <v>50</v>
      </c>
      <c r="BF64392" s="101" t="s">
        <v>58</v>
      </c>
      <c r="BK64392" s="98" t="s">
        <v>70</v>
      </c>
    </row>
    <row r="64393" spans="17:63" ht="29.25" customHeight="1" x14ac:dyDescent="0.2">
      <c r="Q64393" s="92" t="s">
        <v>50</v>
      </c>
      <c r="BF64393" s="101" t="s">
        <v>58</v>
      </c>
      <c r="BK64393" s="98" t="s">
        <v>70</v>
      </c>
    </row>
    <row r="64394" spans="17:63" ht="29.25" customHeight="1" x14ac:dyDescent="0.2">
      <c r="Q64394" s="92" t="s">
        <v>50</v>
      </c>
      <c r="BF64394" s="101" t="s">
        <v>58</v>
      </c>
      <c r="BK64394" s="98" t="s">
        <v>70</v>
      </c>
    </row>
    <row r="64395" spans="17:63" ht="29.25" customHeight="1" x14ac:dyDescent="0.2">
      <c r="Q64395" s="92" t="s">
        <v>50</v>
      </c>
      <c r="BF64395" s="101" t="s">
        <v>58</v>
      </c>
      <c r="BK64395" s="98" t="s">
        <v>70</v>
      </c>
    </row>
    <row r="64396" spans="17:63" ht="29.25" customHeight="1" x14ac:dyDescent="0.2">
      <c r="Q64396" s="92" t="s">
        <v>50</v>
      </c>
      <c r="BF64396" s="101" t="s">
        <v>58</v>
      </c>
      <c r="BK64396" s="98" t="s">
        <v>70</v>
      </c>
    </row>
    <row r="64397" spans="17:63" ht="29.25" customHeight="1" x14ac:dyDescent="0.2">
      <c r="Q64397" s="92" t="s">
        <v>50</v>
      </c>
      <c r="BF64397" s="101" t="s">
        <v>58</v>
      </c>
      <c r="BK64397" s="98" t="s">
        <v>70</v>
      </c>
    </row>
    <row r="64398" spans="17:63" ht="29.25" customHeight="1" x14ac:dyDescent="0.2">
      <c r="Q64398" s="92" t="s">
        <v>50</v>
      </c>
      <c r="BF64398" s="101" t="s">
        <v>58</v>
      </c>
      <c r="BK64398" s="98" t="s">
        <v>70</v>
      </c>
    </row>
    <row r="64399" spans="17:63" ht="29.25" customHeight="1" x14ac:dyDescent="0.2">
      <c r="Q64399" s="92" t="s">
        <v>50</v>
      </c>
      <c r="BF64399" s="101" t="s">
        <v>58</v>
      </c>
      <c r="BK64399" s="98" t="s">
        <v>70</v>
      </c>
    </row>
    <row r="64400" spans="17:63" ht="29.25" customHeight="1" x14ac:dyDescent="0.2">
      <c r="Q64400" s="92" t="s">
        <v>50</v>
      </c>
      <c r="BF64400" s="101" t="s">
        <v>58</v>
      </c>
      <c r="BK64400" s="98" t="s">
        <v>70</v>
      </c>
    </row>
    <row r="64401" spans="17:63" ht="29.25" customHeight="1" x14ac:dyDescent="0.2">
      <c r="Q64401" s="92" t="s">
        <v>50</v>
      </c>
      <c r="BF64401" s="101" t="s">
        <v>58</v>
      </c>
      <c r="BK64401" s="98" t="s">
        <v>70</v>
      </c>
    </row>
    <row r="64402" spans="17:63" ht="29.25" customHeight="1" x14ac:dyDescent="0.2">
      <c r="Q64402" s="92" t="s">
        <v>50</v>
      </c>
      <c r="BF64402" s="101" t="s">
        <v>58</v>
      </c>
      <c r="BK64402" s="98" t="s">
        <v>70</v>
      </c>
    </row>
    <row r="64403" spans="17:63" ht="29.25" customHeight="1" x14ac:dyDescent="0.2">
      <c r="Q64403" s="92" t="s">
        <v>50</v>
      </c>
      <c r="BF64403" s="101" t="s">
        <v>58</v>
      </c>
      <c r="BK64403" s="98" t="s">
        <v>70</v>
      </c>
    </row>
    <row r="64404" spans="17:63" ht="29.25" customHeight="1" x14ac:dyDescent="0.2">
      <c r="Q64404" s="92" t="s">
        <v>50</v>
      </c>
      <c r="BF64404" s="101" t="s">
        <v>58</v>
      </c>
      <c r="BK64404" s="98" t="s">
        <v>70</v>
      </c>
    </row>
    <row r="64405" spans="17:63" ht="29.25" customHeight="1" x14ac:dyDescent="0.2">
      <c r="Q64405" s="92" t="s">
        <v>50</v>
      </c>
      <c r="BF64405" s="101" t="s">
        <v>58</v>
      </c>
      <c r="BK64405" s="98" t="s">
        <v>70</v>
      </c>
    </row>
    <row r="64406" spans="17:63" ht="29.25" customHeight="1" x14ac:dyDescent="0.2">
      <c r="Q64406" s="92" t="s">
        <v>50</v>
      </c>
      <c r="BF64406" s="101" t="s">
        <v>58</v>
      </c>
      <c r="BK64406" s="98" t="s">
        <v>70</v>
      </c>
    </row>
    <row r="64407" spans="17:63" ht="29.25" customHeight="1" x14ac:dyDescent="0.2">
      <c r="Q64407" s="92" t="s">
        <v>50</v>
      </c>
      <c r="BF64407" s="101" t="s">
        <v>58</v>
      </c>
      <c r="BK64407" s="98" t="s">
        <v>70</v>
      </c>
    </row>
    <row r="64408" spans="17:63" ht="29.25" customHeight="1" x14ac:dyDescent="0.2">
      <c r="Q64408" s="92" t="s">
        <v>50</v>
      </c>
      <c r="BF64408" s="101" t="s">
        <v>58</v>
      </c>
      <c r="BK64408" s="98" t="s">
        <v>70</v>
      </c>
    </row>
    <row r="64409" spans="17:63" ht="29.25" customHeight="1" x14ac:dyDescent="0.2">
      <c r="Q64409" s="92" t="s">
        <v>50</v>
      </c>
      <c r="BF64409" s="101" t="s">
        <v>58</v>
      </c>
      <c r="BK64409" s="98" t="s">
        <v>70</v>
      </c>
    </row>
    <row r="64410" spans="17:63" ht="29.25" customHeight="1" x14ac:dyDescent="0.2">
      <c r="Q64410" s="92" t="s">
        <v>50</v>
      </c>
      <c r="BF64410" s="101" t="s">
        <v>58</v>
      </c>
      <c r="BK64410" s="98" t="s">
        <v>70</v>
      </c>
    </row>
    <row r="64411" spans="17:63" ht="29.25" customHeight="1" x14ac:dyDescent="0.2">
      <c r="Q64411" s="92" t="s">
        <v>50</v>
      </c>
      <c r="BF64411" s="101" t="s">
        <v>58</v>
      </c>
      <c r="BK64411" s="98" t="s">
        <v>70</v>
      </c>
    </row>
    <row r="64412" spans="17:63" ht="29.25" customHeight="1" x14ac:dyDescent="0.2">
      <c r="Q64412" s="92" t="s">
        <v>50</v>
      </c>
      <c r="BF64412" s="101" t="s">
        <v>58</v>
      </c>
      <c r="BK64412" s="98" t="s">
        <v>70</v>
      </c>
    </row>
    <row r="64413" spans="17:63" ht="29.25" customHeight="1" x14ac:dyDescent="0.2">
      <c r="Q64413" s="92" t="s">
        <v>50</v>
      </c>
      <c r="BF64413" s="101" t="s">
        <v>58</v>
      </c>
      <c r="BK64413" s="98" t="s">
        <v>70</v>
      </c>
    </row>
    <row r="64414" spans="17:63" ht="29.25" customHeight="1" x14ac:dyDescent="0.2">
      <c r="Q64414" s="92" t="s">
        <v>50</v>
      </c>
      <c r="BF64414" s="101" t="s">
        <v>58</v>
      </c>
      <c r="BK64414" s="98" t="s">
        <v>70</v>
      </c>
    </row>
    <row r="64415" spans="17:63" ht="29.25" customHeight="1" x14ac:dyDescent="0.2">
      <c r="Q64415" s="92" t="s">
        <v>50</v>
      </c>
      <c r="BF64415" s="101" t="s">
        <v>58</v>
      </c>
      <c r="BK64415" s="98" t="s">
        <v>70</v>
      </c>
    </row>
    <row r="64416" spans="17:63" ht="29.25" customHeight="1" x14ac:dyDescent="0.2">
      <c r="Q64416" s="92" t="s">
        <v>50</v>
      </c>
      <c r="BF64416" s="101" t="s">
        <v>58</v>
      </c>
      <c r="BK64416" s="98" t="s">
        <v>70</v>
      </c>
    </row>
    <row r="64417" spans="17:63" ht="29.25" customHeight="1" x14ac:dyDescent="0.2">
      <c r="Q64417" s="92" t="s">
        <v>50</v>
      </c>
      <c r="BF64417" s="101" t="s">
        <v>58</v>
      </c>
      <c r="BK64417" s="98" t="s">
        <v>70</v>
      </c>
    </row>
    <row r="64418" spans="17:63" ht="29.25" customHeight="1" x14ac:dyDescent="0.2">
      <c r="Q64418" s="92" t="s">
        <v>50</v>
      </c>
      <c r="BF64418" s="101" t="s">
        <v>58</v>
      </c>
      <c r="BK64418" s="98" t="s">
        <v>70</v>
      </c>
    </row>
    <row r="64419" spans="17:63" ht="29.25" customHeight="1" x14ac:dyDescent="0.2">
      <c r="Q64419" s="92" t="s">
        <v>50</v>
      </c>
      <c r="BF64419" s="101" t="s">
        <v>58</v>
      </c>
      <c r="BK64419" s="98" t="s">
        <v>70</v>
      </c>
    </row>
    <row r="64420" spans="17:63" ht="29.25" customHeight="1" x14ac:dyDescent="0.2">
      <c r="Q64420" s="92" t="s">
        <v>50</v>
      </c>
      <c r="BF64420" s="101" t="s">
        <v>58</v>
      </c>
      <c r="BK64420" s="98" t="s">
        <v>70</v>
      </c>
    </row>
    <row r="64421" spans="17:63" ht="29.25" customHeight="1" x14ac:dyDescent="0.2">
      <c r="Q64421" s="92" t="s">
        <v>50</v>
      </c>
      <c r="BF64421" s="101" t="s">
        <v>58</v>
      </c>
      <c r="BK64421" s="98" t="s">
        <v>70</v>
      </c>
    </row>
    <row r="64422" spans="17:63" ht="29.25" customHeight="1" x14ac:dyDescent="0.2">
      <c r="Q64422" s="92" t="s">
        <v>50</v>
      </c>
      <c r="BF64422" s="101" t="s">
        <v>58</v>
      </c>
      <c r="BK64422" s="98" t="s">
        <v>70</v>
      </c>
    </row>
    <row r="64423" spans="17:63" ht="29.25" customHeight="1" x14ac:dyDescent="0.2">
      <c r="Q64423" s="92" t="s">
        <v>50</v>
      </c>
      <c r="BF64423" s="101" t="s">
        <v>58</v>
      </c>
      <c r="BK64423" s="98" t="s">
        <v>70</v>
      </c>
    </row>
    <row r="64424" spans="17:63" ht="29.25" customHeight="1" x14ac:dyDescent="0.2">
      <c r="Q64424" s="92" t="s">
        <v>50</v>
      </c>
      <c r="BF64424" s="101" t="s">
        <v>58</v>
      </c>
      <c r="BK64424" s="98" t="s">
        <v>70</v>
      </c>
    </row>
    <row r="64425" spans="17:63" ht="29.25" customHeight="1" x14ac:dyDescent="0.2">
      <c r="Q64425" s="92" t="s">
        <v>50</v>
      </c>
      <c r="BF64425" s="101" t="s">
        <v>58</v>
      </c>
      <c r="BK64425" s="98" t="s">
        <v>70</v>
      </c>
    </row>
    <row r="64426" spans="17:63" ht="29.25" customHeight="1" x14ac:dyDescent="0.2">
      <c r="Q64426" s="92" t="s">
        <v>50</v>
      </c>
      <c r="BF64426" s="101" t="s">
        <v>58</v>
      </c>
      <c r="BK64426" s="98" t="s">
        <v>70</v>
      </c>
    </row>
    <row r="64427" spans="17:63" ht="29.25" customHeight="1" x14ac:dyDescent="0.2">
      <c r="Q64427" s="92" t="s">
        <v>50</v>
      </c>
      <c r="BF64427" s="101" t="s">
        <v>58</v>
      </c>
      <c r="BK64427" s="98" t="s">
        <v>70</v>
      </c>
    </row>
    <row r="64428" spans="17:63" ht="29.25" customHeight="1" x14ac:dyDescent="0.2">
      <c r="Q64428" s="92" t="s">
        <v>50</v>
      </c>
      <c r="BF64428" s="101" t="s">
        <v>58</v>
      </c>
      <c r="BK64428" s="98" t="s">
        <v>70</v>
      </c>
    </row>
    <row r="64429" spans="17:63" ht="29.25" customHeight="1" x14ac:dyDescent="0.2">
      <c r="Q64429" s="92" t="s">
        <v>50</v>
      </c>
      <c r="BF64429" s="101" t="s">
        <v>58</v>
      </c>
      <c r="BK64429" s="98" t="s">
        <v>70</v>
      </c>
    </row>
    <row r="64430" spans="17:63" ht="29.25" customHeight="1" x14ac:dyDescent="0.2">
      <c r="Q64430" s="92" t="s">
        <v>50</v>
      </c>
      <c r="BF64430" s="101" t="s">
        <v>58</v>
      </c>
      <c r="BK64430" s="98" t="s">
        <v>70</v>
      </c>
    </row>
    <row r="64431" spans="17:63" ht="29.25" customHeight="1" x14ac:dyDescent="0.2">
      <c r="Q64431" s="92" t="s">
        <v>50</v>
      </c>
      <c r="BF64431" s="101" t="s">
        <v>58</v>
      </c>
      <c r="BK64431" s="98" t="s">
        <v>70</v>
      </c>
    </row>
    <row r="64432" spans="17:63" ht="29.25" customHeight="1" x14ac:dyDescent="0.2">
      <c r="Q64432" s="92" t="s">
        <v>50</v>
      </c>
      <c r="BF64432" s="101" t="s">
        <v>58</v>
      </c>
      <c r="BK64432" s="98" t="s">
        <v>70</v>
      </c>
    </row>
    <row r="64433" spans="17:63" ht="29.25" customHeight="1" x14ac:dyDescent="0.2">
      <c r="Q64433" s="92" t="s">
        <v>50</v>
      </c>
      <c r="BF64433" s="101" t="s">
        <v>58</v>
      </c>
      <c r="BK64433" s="98" t="s">
        <v>70</v>
      </c>
    </row>
    <row r="64434" spans="17:63" ht="29.25" customHeight="1" x14ac:dyDescent="0.2">
      <c r="Q64434" s="92" t="s">
        <v>50</v>
      </c>
      <c r="BF64434" s="101" t="s">
        <v>58</v>
      </c>
      <c r="BK64434" s="98" t="s">
        <v>70</v>
      </c>
    </row>
    <row r="64435" spans="17:63" ht="29.25" customHeight="1" x14ac:dyDescent="0.2">
      <c r="Q64435" s="92" t="s">
        <v>50</v>
      </c>
      <c r="BF64435" s="101" t="s">
        <v>58</v>
      </c>
      <c r="BK64435" s="98" t="s">
        <v>70</v>
      </c>
    </row>
    <row r="64436" spans="17:63" ht="29.25" customHeight="1" x14ac:dyDescent="0.2">
      <c r="Q64436" s="92" t="s">
        <v>50</v>
      </c>
      <c r="BF64436" s="101" t="s">
        <v>58</v>
      </c>
      <c r="BK64436" s="98" t="s">
        <v>70</v>
      </c>
    </row>
    <row r="64437" spans="17:63" ht="29.25" customHeight="1" x14ac:dyDescent="0.2">
      <c r="Q64437" s="92" t="s">
        <v>50</v>
      </c>
      <c r="BF64437" s="101" t="s">
        <v>58</v>
      </c>
      <c r="BK64437" s="98" t="s">
        <v>70</v>
      </c>
    </row>
    <row r="64438" spans="17:63" ht="29.25" customHeight="1" x14ac:dyDescent="0.2">
      <c r="Q64438" s="92" t="s">
        <v>50</v>
      </c>
      <c r="BF64438" s="101" t="s">
        <v>58</v>
      </c>
      <c r="BK64438" s="98" t="s">
        <v>70</v>
      </c>
    </row>
    <row r="64439" spans="17:63" ht="29.25" customHeight="1" x14ac:dyDescent="0.2">
      <c r="Q64439" s="92" t="s">
        <v>50</v>
      </c>
      <c r="BF64439" s="101" t="s">
        <v>58</v>
      </c>
      <c r="BK64439" s="98" t="s">
        <v>70</v>
      </c>
    </row>
    <row r="64440" spans="17:63" ht="29.25" customHeight="1" x14ac:dyDescent="0.2">
      <c r="Q64440" s="92" t="s">
        <v>50</v>
      </c>
      <c r="BF64440" s="101" t="s">
        <v>58</v>
      </c>
      <c r="BK64440" s="98" t="s">
        <v>70</v>
      </c>
    </row>
    <row r="64441" spans="17:63" ht="29.25" customHeight="1" x14ac:dyDescent="0.2">
      <c r="Q64441" s="92" t="s">
        <v>50</v>
      </c>
      <c r="BF64441" s="101" t="s">
        <v>58</v>
      </c>
      <c r="BK64441" s="98" t="s">
        <v>70</v>
      </c>
    </row>
    <row r="64442" spans="17:63" ht="29.25" customHeight="1" x14ac:dyDescent="0.2">
      <c r="Q64442" s="92" t="s">
        <v>50</v>
      </c>
      <c r="BF64442" s="101" t="s">
        <v>58</v>
      </c>
      <c r="BK64442" s="98" t="s">
        <v>70</v>
      </c>
    </row>
    <row r="64443" spans="17:63" ht="29.25" customHeight="1" x14ac:dyDescent="0.2">
      <c r="Q64443" s="92" t="s">
        <v>50</v>
      </c>
      <c r="BF64443" s="101" t="s">
        <v>58</v>
      </c>
      <c r="BK64443" s="98" t="s">
        <v>70</v>
      </c>
    </row>
    <row r="64444" spans="17:63" ht="29.25" customHeight="1" x14ac:dyDescent="0.2">
      <c r="Q64444" s="92" t="s">
        <v>50</v>
      </c>
      <c r="BF64444" s="101" t="s">
        <v>58</v>
      </c>
      <c r="BK64444" s="98" t="s">
        <v>70</v>
      </c>
    </row>
    <row r="64445" spans="17:63" ht="29.25" customHeight="1" x14ac:dyDescent="0.2">
      <c r="Q64445" s="92" t="s">
        <v>50</v>
      </c>
      <c r="BF64445" s="101" t="s">
        <v>58</v>
      </c>
      <c r="BK64445" s="98" t="s">
        <v>70</v>
      </c>
    </row>
    <row r="64446" spans="17:63" ht="29.25" customHeight="1" x14ac:dyDescent="0.2">
      <c r="Q64446" s="92" t="s">
        <v>50</v>
      </c>
      <c r="BF64446" s="101" t="s">
        <v>58</v>
      </c>
      <c r="BK64446" s="98" t="s">
        <v>70</v>
      </c>
    </row>
    <row r="64447" spans="17:63" ht="29.25" customHeight="1" x14ac:dyDescent="0.2">
      <c r="Q64447" s="92" t="s">
        <v>50</v>
      </c>
      <c r="BF64447" s="101" t="s">
        <v>58</v>
      </c>
      <c r="BK64447" s="98" t="s">
        <v>70</v>
      </c>
    </row>
    <row r="64448" spans="17:63" ht="29.25" customHeight="1" x14ac:dyDescent="0.2">
      <c r="Q64448" s="92" t="s">
        <v>50</v>
      </c>
      <c r="BF64448" s="101" t="s">
        <v>58</v>
      </c>
      <c r="BK64448" s="98" t="s">
        <v>70</v>
      </c>
    </row>
    <row r="64449" spans="17:63" ht="29.25" customHeight="1" x14ac:dyDescent="0.2">
      <c r="Q64449" s="92" t="s">
        <v>50</v>
      </c>
      <c r="BF64449" s="101" t="s">
        <v>58</v>
      </c>
      <c r="BK64449" s="98" t="s">
        <v>70</v>
      </c>
    </row>
    <row r="64450" spans="17:63" ht="29.25" customHeight="1" x14ac:dyDescent="0.2">
      <c r="Q64450" s="92" t="s">
        <v>50</v>
      </c>
      <c r="BF64450" s="101" t="s">
        <v>58</v>
      </c>
      <c r="BK64450" s="98" t="s">
        <v>70</v>
      </c>
    </row>
    <row r="64451" spans="17:63" ht="29.25" customHeight="1" x14ac:dyDescent="0.2">
      <c r="Q64451" s="92" t="s">
        <v>50</v>
      </c>
      <c r="BF64451" s="101" t="s">
        <v>58</v>
      </c>
      <c r="BK64451" s="98" t="s">
        <v>70</v>
      </c>
    </row>
    <row r="64452" spans="17:63" ht="29.25" customHeight="1" x14ac:dyDescent="0.2">
      <c r="Q64452" s="92" t="s">
        <v>50</v>
      </c>
      <c r="BF64452" s="101" t="s">
        <v>58</v>
      </c>
      <c r="BK64452" s="98" t="s">
        <v>70</v>
      </c>
    </row>
    <row r="64453" spans="17:63" ht="29.25" customHeight="1" x14ac:dyDescent="0.2">
      <c r="Q64453" s="92" t="s">
        <v>50</v>
      </c>
      <c r="BF64453" s="101" t="s">
        <v>58</v>
      </c>
      <c r="BK64453" s="98" t="s">
        <v>70</v>
      </c>
    </row>
    <row r="64454" spans="17:63" ht="29.25" customHeight="1" x14ac:dyDescent="0.2">
      <c r="Q64454" s="92" t="s">
        <v>50</v>
      </c>
      <c r="BF64454" s="101" t="s">
        <v>58</v>
      </c>
      <c r="BK64454" s="98" t="s">
        <v>70</v>
      </c>
    </row>
    <row r="64455" spans="17:63" ht="29.25" customHeight="1" x14ac:dyDescent="0.2">
      <c r="Q64455" s="92" t="s">
        <v>50</v>
      </c>
      <c r="BF64455" s="101" t="s">
        <v>58</v>
      </c>
      <c r="BK64455" s="98" t="s">
        <v>70</v>
      </c>
    </row>
    <row r="64456" spans="17:63" ht="29.25" customHeight="1" x14ac:dyDescent="0.2">
      <c r="Q64456" s="92" t="s">
        <v>50</v>
      </c>
      <c r="BF64456" s="101" t="s">
        <v>58</v>
      </c>
      <c r="BK64456" s="98" t="s">
        <v>70</v>
      </c>
    </row>
    <row r="64457" spans="17:63" ht="29.25" customHeight="1" x14ac:dyDescent="0.2">
      <c r="Q64457" s="92" t="s">
        <v>50</v>
      </c>
      <c r="BF64457" s="101" t="s">
        <v>58</v>
      </c>
      <c r="BK64457" s="98" t="s">
        <v>70</v>
      </c>
    </row>
    <row r="64458" spans="17:63" ht="29.25" customHeight="1" x14ac:dyDescent="0.2">
      <c r="Q64458" s="92" t="s">
        <v>50</v>
      </c>
      <c r="BF64458" s="101" t="s">
        <v>58</v>
      </c>
      <c r="BK64458" s="98" t="s">
        <v>70</v>
      </c>
    </row>
    <row r="64459" spans="17:63" ht="29.25" customHeight="1" x14ac:dyDescent="0.2">
      <c r="Q64459" s="92" t="s">
        <v>50</v>
      </c>
      <c r="BF64459" s="101" t="s">
        <v>58</v>
      </c>
      <c r="BK64459" s="98" t="s">
        <v>70</v>
      </c>
    </row>
    <row r="64460" spans="17:63" ht="29.25" customHeight="1" x14ac:dyDescent="0.2">
      <c r="Q64460" s="92" t="s">
        <v>50</v>
      </c>
      <c r="BF64460" s="101" t="s">
        <v>58</v>
      </c>
      <c r="BK64460" s="98" t="s">
        <v>70</v>
      </c>
    </row>
    <row r="64461" spans="17:63" ht="29.25" customHeight="1" x14ac:dyDescent="0.2">
      <c r="Q64461" s="92" t="s">
        <v>50</v>
      </c>
      <c r="BF64461" s="101" t="s">
        <v>58</v>
      </c>
      <c r="BK64461" s="98" t="s">
        <v>70</v>
      </c>
    </row>
    <row r="64462" spans="17:63" ht="29.25" customHeight="1" x14ac:dyDescent="0.2">
      <c r="Q64462" s="92" t="s">
        <v>50</v>
      </c>
      <c r="BF64462" s="101" t="s">
        <v>58</v>
      </c>
      <c r="BK64462" s="98" t="s">
        <v>70</v>
      </c>
    </row>
    <row r="64463" spans="17:63" ht="29.25" customHeight="1" x14ac:dyDescent="0.2">
      <c r="Q64463" s="92" t="s">
        <v>50</v>
      </c>
      <c r="BF64463" s="101" t="s">
        <v>58</v>
      </c>
      <c r="BK64463" s="98" t="s">
        <v>70</v>
      </c>
    </row>
    <row r="64464" spans="17:63" ht="29.25" customHeight="1" x14ac:dyDescent="0.2">
      <c r="Q64464" s="92" t="s">
        <v>50</v>
      </c>
      <c r="BF64464" s="101" t="s">
        <v>58</v>
      </c>
      <c r="BK64464" s="98" t="s">
        <v>70</v>
      </c>
    </row>
    <row r="64465" spans="17:63" ht="29.25" customHeight="1" x14ac:dyDescent="0.2">
      <c r="Q64465" s="92" t="s">
        <v>50</v>
      </c>
      <c r="BF64465" s="101" t="s">
        <v>58</v>
      </c>
      <c r="BK64465" s="98" t="s">
        <v>70</v>
      </c>
    </row>
    <row r="64466" spans="17:63" ht="29.25" customHeight="1" x14ac:dyDescent="0.2">
      <c r="Q64466" s="92" t="s">
        <v>50</v>
      </c>
      <c r="BF64466" s="101" t="s">
        <v>58</v>
      </c>
      <c r="BK64466" s="98" t="s">
        <v>70</v>
      </c>
    </row>
    <row r="64467" spans="17:63" ht="29.25" customHeight="1" x14ac:dyDescent="0.2">
      <c r="Q64467" s="92" t="s">
        <v>50</v>
      </c>
      <c r="BF64467" s="101" t="s">
        <v>58</v>
      </c>
      <c r="BK64467" s="98" t="s">
        <v>70</v>
      </c>
    </row>
    <row r="64468" spans="17:63" ht="29.25" customHeight="1" x14ac:dyDescent="0.2">
      <c r="Q64468" s="92" t="s">
        <v>50</v>
      </c>
      <c r="BF64468" s="101" t="s">
        <v>58</v>
      </c>
      <c r="BK64468" s="98" t="s">
        <v>70</v>
      </c>
    </row>
    <row r="64469" spans="17:63" ht="29.25" customHeight="1" x14ac:dyDescent="0.2">
      <c r="Q64469" s="92" t="s">
        <v>50</v>
      </c>
      <c r="BF64469" s="101" t="s">
        <v>58</v>
      </c>
      <c r="BK64469" s="98" t="s">
        <v>70</v>
      </c>
    </row>
    <row r="64470" spans="17:63" ht="29.25" customHeight="1" x14ac:dyDescent="0.2">
      <c r="Q64470" s="92" t="s">
        <v>50</v>
      </c>
      <c r="BF64470" s="101" t="s">
        <v>58</v>
      </c>
      <c r="BK64470" s="98" t="s">
        <v>70</v>
      </c>
    </row>
    <row r="64471" spans="17:63" ht="29.25" customHeight="1" x14ac:dyDescent="0.2">
      <c r="Q64471" s="92" t="s">
        <v>50</v>
      </c>
      <c r="BF64471" s="101" t="s">
        <v>58</v>
      </c>
      <c r="BK64471" s="98" t="s">
        <v>70</v>
      </c>
    </row>
    <row r="64472" spans="17:63" ht="29.25" customHeight="1" x14ac:dyDescent="0.2">
      <c r="Q64472" s="92" t="s">
        <v>50</v>
      </c>
      <c r="BF64472" s="101" t="s">
        <v>58</v>
      </c>
      <c r="BK64472" s="98" t="s">
        <v>70</v>
      </c>
    </row>
    <row r="64473" spans="17:63" ht="29.25" customHeight="1" x14ac:dyDescent="0.2">
      <c r="Q64473" s="92" t="s">
        <v>50</v>
      </c>
      <c r="BF64473" s="101" t="s">
        <v>58</v>
      </c>
      <c r="BK64473" s="98" t="s">
        <v>70</v>
      </c>
    </row>
    <row r="64474" spans="17:63" ht="29.25" customHeight="1" x14ac:dyDescent="0.2">
      <c r="Q64474" s="92" t="s">
        <v>50</v>
      </c>
      <c r="BF64474" s="101" t="s">
        <v>58</v>
      </c>
      <c r="BK64474" s="98" t="s">
        <v>70</v>
      </c>
    </row>
    <row r="64475" spans="17:63" ht="29.25" customHeight="1" x14ac:dyDescent="0.2">
      <c r="Q64475" s="92" t="s">
        <v>50</v>
      </c>
      <c r="BF64475" s="101" t="s">
        <v>58</v>
      </c>
      <c r="BK64475" s="98" t="s">
        <v>70</v>
      </c>
    </row>
    <row r="64476" spans="17:63" ht="29.25" customHeight="1" x14ac:dyDescent="0.2">
      <c r="Q64476" s="92" t="s">
        <v>50</v>
      </c>
      <c r="BF64476" s="101" t="s">
        <v>58</v>
      </c>
      <c r="BK64476" s="98" t="s">
        <v>70</v>
      </c>
    </row>
    <row r="64477" spans="17:63" ht="29.25" customHeight="1" x14ac:dyDescent="0.2">
      <c r="Q64477" s="92" t="s">
        <v>50</v>
      </c>
      <c r="BF64477" s="101" t="s">
        <v>58</v>
      </c>
      <c r="BK64477" s="98" t="s">
        <v>70</v>
      </c>
    </row>
    <row r="64478" spans="17:63" ht="29.25" customHeight="1" x14ac:dyDescent="0.2">
      <c r="Q64478" s="92" t="s">
        <v>50</v>
      </c>
      <c r="BF64478" s="101" t="s">
        <v>58</v>
      </c>
      <c r="BK64478" s="98" t="s">
        <v>70</v>
      </c>
    </row>
    <row r="64479" spans="17:63" ht="29.25" customHeight="1" x14ac:dyDescent="0.2">
      <c r="Q64479" s="92" t="s">
        <v>50</v>
      </c>
      <c r="BF64479" s="101" t="s">
        <v>58</v>
      </c>
      <c r="BK64479" s="98" t="s">
        <v>70</v>
      </c>
    </row>
    <row r="64480" spans="17:63" ht="29.25" customHeight="1" x14ac:dyDescent="0.2">
      <c r="Q64480" s="92" t="s">
        <v>50</v>
      </c>
      <c r="BF64480" s="101" t="s">
        <v>58</v>
      </c>
      <c r="BK64480" s="98" t="s">
        <v>70</v>
      </c>
    </row>
    <row r="64481" spans="17:63" ht="29.25" customHeight="1" x14ac:dyDescent="0.2">
      <c r="Q64481" s="92" t="s">
        <v>50</v>
      </c>
      <c r="BF64481" s="101" t="s">
        <v>58</v>
      </c>
      <c r="BK64481" s="98" t="s">
        <v>70</v>
      </c>
    </row>
    <row r="64482" spans="17:63" ht="29.25" customHeight="1" x14ac:dyDescent="0.2">
      <c r="Q64482" s="92" t="s">
        <v>50</v>
      </c>
      <c r="BF64482" s="101" t="s">
        <v>58</v>
      </c>
      <c r="BK64482" s="98" t="s">
        <v>70</v>
      </c>
    </row>
    <row r="64483" spans="17:63" ht="29.25" customHeight="1" x14ac:dyDescent="0.2">
      <c r="Q64483" s="92" t="s">
        <v>50</v>
      </c>
      <c r="BF64483" s="101" t="s">
        <v>58</v>
      </c>
      <c r="BK64483" s="98" t="s">
        <v>70</v>
      </c>
    </row>
    <row r="64484" spans="17:63" ht="29.25" customHeight="1" x14ac:dyDescent="0.2">
      <c r="Q64484" s="92" t="s">
        <v>50</v>
      </c>
      <c r="BF64484" s="101" t="s">
        <v>58</v>
      </c>
      <c r="BK64484" s="98" t="s">
        <v>70</v>
      </c>
    </row>
    <row r="64485" spans="17:63" ht="29.25" customHeight="1" x14ac:dyDescent="0.2">
      <c r="Q64485" s="92" t="s">
        <v>50</v>
      </c>
      <c r="BF64485" s="101" t="s">
        <v>58</v>
      </c>
      <c r="BK64485" s="98" t="s">
        <v>70</v>
      </c>
    </row>
    <row r="64486" spans="17:63" ht="29.25" customHeight="1" x14ac:dyDescent="0.2">
      <c r="Q64486" s="92" t="s">
        <v>50</v>
      </c>
      <c r="BF64486" s="101" t="s">
        <v>58</v>
      </c>
      <c r="BK64486" s="98" t="s">
        <v>70</v>
      </c>
    </row>
    <row r="64487" spans="17:63" ht="29.25" customHeight="1" x14ac:dyDescent="0.2">
      <c r="Q64487" s="92" t="s">
        <v>50</v>
      </c>
      <c r="BF64487" s="101" t="s">
        <v>58</v>
      </c>
      <c r="BK64487" s="98" t="s">
        <v>70</v>
      </c>
    </row>
    <row r="64488" spans="17:63" ht="29.25" customHeight="1" x14ac:dyDescent="0.2">
      <c r="Q64488" s="92" t="s">
        <v>50</v>
      </c>
      <c r="BF64488" s="101" t="s">
        <v>58</v>
      </c>
      <c r="BK64488" s="98" t="s">
        <v>70</v>
      </c>
    </row>
    <row r="64489" spans="17:63" ht="29.25" customHeight="1" x14ac:dyDescent="0.2">
      <c r="Q64489" s="92" t="s">
        <v>50</v>
      </c>
      <c r="BF64489" s="101" t="s">
        <v>58</v>
      </c>
      <c r="BK64489" s="98" t="s">
        <v>70</v>
      </c>
    </row>
    <row r="64490" spans="17:63" ht="29.25" customHeight="1" x14ac:dyDescent="0.2">
      <c r="Q64490" s="92" t="s">
        <v>50</v>
      </c>
      <c r="BF64490" s="101" t="s">
        <v>58</v>
      </c>
      <c r="BK64490" s="98" t="s">
        <v>70</v>
      </c>
    </row>
    <row r="64491" spans="17:63" ht="29.25" customHeight="1" x14ac:dyDescent="0.2">
      <c r="Q64491" s="92" t="s">
        <v>50</v>
      </c>
      <c r="BF64491" s="101" t="s">
        <v>58</v>
      </c>
      <c r="BK64491" s="98" t="s">
        <v>70</v>
      </c>
    </row>
    <row r="64492" spans="17:63" ht="29.25" customHeight="1" x14ac:dyDescent="0.2">
      <c r="Q64492" s="92" t="s">
        <v>50</v>
      </c>
      <c r="BF64492" s="101" t="s">
        <v>58</v>
      </c>
      <c r="BK64492" s="98" t="s">
        <v>70</v>
      </c>
    </row>
    <row r="64493" spans="17:63" ht="29.25" customHeight="1" x14ac:dyDescent="0.2">
      <c r="Q64493" s="92" t="s">
        <v>50</v>
      </c>
      <c r="BF64493" s="101" t="s">
        <v>58</v>
      </c>
      <c r="BK64493" s="98" t="s">
        <v>70</v>
      </c>
    </row>
    <row r="64494" spans="17:63" ht="29.25" customHeight="1" x14ac:dyDescent="0.2">
      <c r="Q64494" s="92" t="s">
        <v>50</v>
      </c>
      <c r="BF64494" s="101" t="s">
        <v>58</v>
      </c>
      <c r="BK64494" s="98" t="s">
        <v>70</v>
      </c>
    </row>
    <row r="64495" spans="17:63" ht="29.25" customHeight="1" x14ac:dyDescent="0.2">
      <c r="Q64495" s="92" t="s">
        <v>50</v>
      </c>
      <c r="BF64495" s="101" t="s">
        <v>58</v>
      </c>
      <c r="BK64495" s="98" t="s">
        <v>70</v>
      </c>
    </row>
    <row r="64496" spans="17:63" ht="29.25" customHeight="1" x14ac:dyDescent="0.2">
      <c r="Q64496" s="92" t="s">
        <v>50</v>
      </c>
      <c r="BF64496" s="101" t="s">
        <v>58</v>
      </c>
      <c r="BK64496" s="98" t="s">
        <v>70</v>
      </c>
    </row>
    <row r="64497" spans="17:63" ht="29.25" customHeight="1" x14ac:dyDescent="0.2">
      <c r="Q64497" s="92" t="s">
        <v>50</v>
      </c>
      <c r="BF64497" s="101" t="s">
        <v>58</v>
      </c>
      <c r="BK64497" s="98" t="s">
        <v>70</v>
      </c>
    </row>
    <row r="64498" spans="17:63" ht="29.25" customHeight="1" x14ac:dyDescent="0.2">
      <c r="Q64498" s="92" t="s">
        <v>50</v>
      </c>
      <c r="BF64498" s="101" t="s">
        <v>58</v>
      </c>
      <c r="BK64498" s="98" t="s">
        <v>70</v>
      </c>
    </row>
    <row r="64499" spans="17:63" ht="29.25" customHeight="1" x14ac:dyDescent="0.2">
      <c r="Q64499" s="92" t="s">
        <v>50</v>
      </c>
      <c r="BF64499" s="101" t="s">
        <v>58</v>
      </c>
      <c r="BK64499" s="98" t="s">
        <v>70</v>
      </c>
    </row>
    <row r="64500" spans="17:63" ht="29.25" customHeight="1" x14ac:dyDescent="0.2">
      <c r="Q64500" s="92" t="s">
        <v>50</v>
      </c>
      <c r="BF64500" s="101" t="s">
        <v>58</v>
      </c>
      <c r="BK64500" s="98" t="s">
        <v>70</v>
      </c>
    </row>
    <row r="64501" spans="17:63" ht="29.25" customHeight="1" x14ac:dyDescent="0.2">
      <c r="Q64501" s="92" t="s">
        <v>50</v>
      </c>
      <c r="BF64501" s="101" t="s">
        <v>58</v>
      </c>
      <c r="BK64501" s="98" t="s">
        <v>70</v>
      </c>
    </row>
    <row r="64502" spans="17:63" ht="29.25" customHeight="1" x14ac:dyDescent="0.2">
      <c r="Q64502" s="92" t="s">
        <v>50</v>
      </c>
      <c r="BF64502" s="101" t="s">
        <v>58</v>
      </c>
      <c r="BK64502" s="98" t="s">
        <v>70</v>
      </c>
    </row>
    <row r="64503" spans="17:63" ht="29.25" customHeight="1" x14ac:dyDescent="0.2">
      <c r="Q64503" s="92" t="s">
        <v>50</v>
      </c>
      <c r="BF64503" s="101" t="s">
        <v>58</v>
      </c>
      <c r="BK64503" s="98" t="s">
        <v>70</v>
      </c>
    </row>
    <row r="64504" spans="17:63" ht="29.25" customHeight="1" x14ac:dyDescent="0.2">
      <c r="Q64504" s="92" t="s">
        <v>50</v>
      </c>
      <c r="BF64504" s="101" t="s">
        <v>58</v>
      </c>
      <c r="BK64504" s="98" t="s">
        <v>70</v>
      </c>
    </row>
    <row r="64505" spans="17:63" ht="29.25" customHeight="1" x14ac:dyDescent="0.2">
      <c r="Q64505" s="92" t="s">
        <v>50</v>
      </c>
      <c r="BF64505" s="101" t="s">
        <v>58</v>
      </c>
      <c r="BK64505" s="98" t="s">
        <v>70</v>
      </c>
    </row>
    <row r="64506" spans="17:63" ht="29.25" customHeight="1" x14ac:dyDescent="0.2">
      <c r="Q64506" s="92" t="s">
        <v>50</v>
      </c>
      <c r="BF64506" s="101" t="s">
        <v>58</v>
      </c>
      <c r="BK64506" s="98" t="s">
        <v>70</v>
      </c>
    </row>
    <row r="64507" spans="17:63" ht="29.25" customHeight="1" x14ac:dyDescent="0.2">
      <c r="Q64507" s="92" t="s">
        <v>50</v>
      </c>
      <c r="BF64507" s="101" t="s">
        <v>58</v>
      </c>
      <c r="BK64507" s="98" t="s">
        <v>70</v>
      </c>
    </row>
    <row r="64508" spans="17:63" ht="29.25" customHeight="1" x14ac:dyDescent="0.2">
      <c r="Q64508" s="92" t="s">
        <v>50</v>
      </c>
      <c r="BF64508" s="101" t="s">
        <v>58</v>
      </c>
      <c r="BK64508" s="98" t="s">
        <v>70</v>
      </c>
    </row>
    <row r="64509" spans="17:63" ht="29.25" customHeight="1" x14ac:dyDescent="0.2">
      <c r="Q64509" s="92" t="s">
        <v>50</v>
      </c>
      <c r="BF64509" s="101" t="s">
        <v>58</v>
      </c>
      <c r="BK64509" s="98" t="s">
        <v>70</v>
      </c>
    </row>
    <row r="64510" spans="17:63" ht="29.25" customHeight="1" x14ac:dyDescent="0.2">
      <c r="Q64510" s="92" t="s">
        <v>50</v>
      </c>
      <c r="BF64510" s="101" t="s">
        <v>58</v>
      </c>
      <c r="BK64510" s="98" t="s">
        <v>70</v>
      </c>
    </row>
    <row r="64511" spans="17:63" ht="29.25" customHeight="1" x14ac:dyDescent="0.2">
      <c r="Q64511" s="92" t="s">
        <v>50</v>
      </c>
      <c r="BF64511" s="101" t="s">
        <v>58</v>
      </c>
      <c r="BK64511" s="98" t="s">
        <v>70</v>
      </c>
    </row>
    <row r="64512" spans="17:63" ht="29.25" customHeight="1" x14ac:dyDescent="0.2">
      <c r="Q64512" s="92" t="s">
        <v>50</v>
      </c>
      <c r="BF64512" s="101" t="s">
        <v>58</v>
      </c>
      <c r="BK64512" s="98" t="s">
        <v>70</v>
      </c>
    </row>
    <row r="64513" spans="17:63" ht="29.25" customHeight="1" x14ac:dyDescent="0.2">
      <c r="Q64513" s="92" t="s">
        <v>50</v>
      </c>
      <c r="BF64513" s="101" t="s">
        <v>58</v>
      </c>
      <c r="BK64513" s="98" t="s">
        <v>70</v>
      </c>
    </row>
    <row r="64514" spans="17:63" ht="29.25" customHeight="1" x14ac:dyDescent="0.2">
      <c r="Q64514" s="92" t="s">
        <v>50</v>
      </c>
      <c r="BF64514" s="101" t="s">
        <v>58</v>
      </c>
      <c r="BK64514" s="98" t="s">
        <v>70</v>
      </c>
    </row>
    <row r="64515" spans="17:63" ht="29.25" customHeight="1" x14ac:dyDescent="0.2">
      <c r="Q64515" s="92" t="s">
        <v>50</v>
      </c>
      <c r="BF64515" s="101" t="s">
        <v>58</v>
      </c>
      <c r="BK64515" s="98" t="s">
        <v>70</v>
      </c>
    </row>
    <row r="64516" spans="17:63" ht="29.25" customHeight="1" x14ac:dyDescent="0.2">
      <c r="Q64516" s="92" t="s">
        <v>50</v>
      </c>
      <c r="BF64516" s="101" t="s">
        <v>58</v>
      </c>
      <c r="BK64516" s="98" t="s">
        <v>70</v>
      </c>
    </row>
    <row r="64517" spans="17:63" ht="29.25" customHeight="1" x14ac:dyDescent="0.2">
      <c r="Q64517" s="92" t="s">
        <v>50</v>
      </c>
      <c r="BF64517" s="101" t="s">
        <v>58</v>
      </c>
      <c r="BK64517" s="98" t="s">
        <v>70</v>
      </c>
    </row>
    <row r="64518" spans="17:63" ht="29.25" customHeight="1" x14ac:dyDescent="0.2">
      <c r="Q64518" s="92" t="s">
        <v>50</v>
      </c>
      <c r="BF64518" s="101" t="s">
        <v>58</v>
      </c>
      <c r="BK64518" s="98" t="s">
        <v>70</v>
      </c>
    </row>
    <row r="64519" spans="17:63" ht="29.25" customHeight="1" x14ac:dyDescent="0.2">
      <c r="Q64519" s="92" t="s">
        <v>50</v>
      </c>
      <c r="BF64519" s="101" t="s">
        <v>58</v>
      </c>
      <c r="BK64519" s="98" t="s">
        <v>70</v>
      </c>
    </row>
    <row r="64520" spans="17:63" ht="29.25" customHeight="1" x14ac:dyDescent="0.2">
      <c r="Q64520" s="92" t="s">
        <v>50</v>
      </c>
      <c r="BF64520" s="101" t="s">
        <v>58</v>
      </c>
      <c r="BK64520" s="98" t="s">
        <v>70</v>
      </c>
    </row>
    <row r="64521" spans="17:63" ht="29.25" customHeight="1" x14ac:dyDescent="0.2">
      <c r="Q64521" s="92" t="s">
        <v>50</v>
      </c>
      <c r="BF64521" s="101" t="s">
        <v>58</v>
      </c>
      <c r="BK64521" s="98" t="s">
        <v>70</v>
      </c>
    </row>
    <row r="64522" spans="17:63" ht="29.25" customHeight="1" x14ac:dyDescent="0.2">
      <c r="Q64522" s="92" t="s">
        <v>50</v>
      </c>
      <c r="BF64522" s="101" t="s">
        <v>58</v>
      </c>
      <c r="BK64522" s="98" t="s">
        <v>70</v>
      </c>
    </row>
    <row r="64523" spans="17:63" ht="29.25" customHeight="1" x14ac:dyDescent="0.2">
      <c r="Q64523" s="92" t="s">
        <v>50</v>
      </c>
      <c r="BF64523" s="101" t="s">
        <v>58</v>
      </c>
      <c r="BK64523" s="98" t="s">
        <v>70</v>
      </c>
    </row>
    <row r="64524" spans="17:63" ht="29.25" customHeight="1" x14ac:dyDescent="0.2">
      <c r="Q64524" s="92" t="s">
        <v>50</v>
      </c>
      <c r="BF64524" s="101" t="s">
        <v>58</v>
      </c>
      <c r="BK64524" s="98" t="s">
        <v>70</v>
      </c>
    </row>
    <row r="64525" spans="17:63" ht="29.25" customHeight="1" x14ac:dyDescent="0.2">
      <c r="Q64525" s="92" t="s">
        <v>50</v>
      </c>
      <c r="BF64525" s="101" t="s">
        <v>58</v>
      </c>
      <c r="BK64525" s="98" t="s">
        <v>70</v>
      </c>
    </row>
    <row r="64526" spans="17:63" ht="29.25" customHeight="1" x14ac:dyDescent="0.2">
      <c r="Q64526" s="92" t="s">
        <v>50</v>
      </c>
      <c r="BF64526" s="101" t="s">
        <v>58</v>
      </c>
      <c r="BK64526" s="98" t="s">
        <v>70</v>
      </c>
    </row>
    <row r="64527" spans="17:63" ht="29.25" customHeight="1" x14ac:dyDescent="0.2">
      <c r="Q64527" s="92" t="s">
        <v>50</v>
      </c>
      <c r="BF64527" s="101" t="s">
        <v>58</v>
      </c>
      <c r="BK64527" s="98" t="s">
        <v>70</v>
      </c>
    </row>
    <row r="64528" spans="17:63" ht="29.25" customHeight="1" x14ac:dyDescent="0.2">
      <c r="Q64528" s="92" t="s">
        <v>50</v>
      </c>
      <c r="BF64528" s="101" t="s">
        <v>58</v>
      </c>
      <c r="BK64528" s="98" t="s">
        <v>70</v>
      </c>
    </row>
    <row r="64529" spans="17:63" ht="29.25" customHeight="1" x14ac:dyDescent="0.2">
      <c r="Q64529" s="92" t="s">
        <v>50</v>
      </c>
      <c r="BF64529" s="101" t="s">
        <v>58</v>
      </c>
      <c r="BK64529" s="98" t="s">
        <v>70</v>
      </c>
    </row>
    <row r="64530" spans="17:63" ht="29.25" customHeight="1" x14ac:dyDescent="0.2">
      <c r="Q64530" s="92" t="s">
        <v>50</v>
      </c>
      <c r="BF64530" s="101" t="s">
        <v>58</v>
      </c>
      <c r="BK64530" s="98" t="s">
        <v>70</v>
      </c>
    </row>
    <row r="64531" spans="17:63" ht="29.25" customHeight="1" x14ac:dyDescent="0.2">
      <c r="Q64531" s="92" t="s">
        <v>50</v>
      </c>
      <c r="BF64531" s="101" t="s">
        <v>58</v>
      </c>
      <c r="BK64531" s="98" t="s">
        <v>70</v>
      </c>
    </row>
    <row r="64532" spans="17:63" ht="29.25" customHeight="1" x14ac:dyDescent="0.2">
      <c r="Q64532" s="92" t="s">
        <v>50</v>
      </c>
      <c r="BF64532" s="101" t="s">
        <v>58</v>
      </c>
      <c r="BK64532" s="98" t="s">
        <v>70</v>
      </c>
    </row>
    <row r="64533" spans="17:63" ht="29.25" customHeight="1" x14ac:dyDescent="0.2">
      <c r="Q64533" s="92" t="s">
        <v>50</v>
      </c>
      <c r="BF64533" s="101" t="s">
        <v>58</v>
      </c>
      <c r="BK64533" s="98" t="s">
        <v>70</v>
      </c>
    </row>
    <row r="64534" spans="17:63" ht="29.25" customHeight="1" x14ac:dyDescent="0.2">
      <c r="Q64534" s="92" t="s">
        <v>50</v>
      </c>
      <c r="BF64534" s="101" t="s">
        <v>58</v>
      </c>
      <c r="BK64534" s="98" t="s">
        <v>70</v>
      </c>
    </row>
    <row r="64535" spans="17:63" ht="29.25" customHeight="1" x14ac:dyDescent="0.2">
      <c r="Q64535" s="92" t="s">
        <v>50</v>
      </c>
      <c r="BF64535" s="101" t="s">
        <v>58</v>
      </c>
      <c r="BK64535" s="98" t="s">
        <v>70</v>
      </c>
    </row>
    <row r="64536" spans="17:63" ht="29.25" customHeight="1" x14ac:dyDescent="0.2">
      <c r="Q64536" s="92" t="s">
        <v>50</v>
      </c>
      <c r="BF64536" s="101" t="s">
        <v>58</v>
      </c>
      <c r="BK64536" s="98" t="s">
        <v>70</v>
      </c>
    </row>
    <row r="64537" spans="17:63" ht="29.25" customHeight="1" x14ac:dyDescent="0.2">
      <c r="Q64537" s="92" t="s">
        <v>50</v>
      </c>
      <c r="BF64537" s="101" t="s">
        <v>58</v>
      </c>
      <c r="BK64537" s="98" t="s">
        <v>70</v>
      </c>
    </row>
    <row r="64538" spans="17:63" ht="29.25" customHeight="1" x14ac:dyDescent="0.2">
      <c r="Q64538" s="92" t="s">
        <v>50</v>
      </c>
      <c r="BF64538" s="101" t="s">
        <v>58</v>
      </c>
      <c r="BK64538" s="98" t="s">
        <v>70</v>
      </c>
    </row>
    <row r="64539" spans="17:63" ht="29.25" customHeight="1" x14ac:dyDescent="0.2">
      <c r="Q64539" s="92" t="s">
        <v>50</v>
      </c>
      <c r="BF64539" s="101" t="s">
        <v>58</v>
      </c>
      <c r="BK64539" s="98" t="s">
        <v>70</v>
      </c>
    </row>
    <row r="64540" spans="17:63" ht="29.25" customHeight="1" x14ac:dyDescent="0.2">
      <c r="Q64540" s="92" t="s">
        <v>50</v>
      </c>
      <c r="BF64540" s="101" t="s">
        <v>58</v>
      </c>
      <c r="BK64540" s="98" t="s">
        <v>70</v>
      </c>
    </row>
    <row r="64541" spans="17:63" ht="29.25" customHeight="1" x14ac:dyDescent="0.2">
      <c r="Q64541" s="92" t="s">
        <v>50</v>
      </c>
      <c r="BF64541" s="101" t="s">
        <v>58</v>
      </c>
      <c r="BK64541" s="98" t="s">
        <v>70</v>
      </c>
    </row>
    <row r="64542" spans="17:63" ht="29.25" customHeight="1" x14ac:dyDescent="0.2">
      <c r="Q64542" s="92" t="s">
        <v>50</v>
      </c>
      <c r="BF64542" s="101" t="s">
        <v>58</v>
      </c>
      <c r="BK64542" s="98" t="s">
        <v>70</v>
      </c>
    </row>
    <row r="64543" spans="17:63" ht="29.25" customHeight="1" x14ac:dyDescent="0.2">
      <c r="Q64543" s="92" t="s">
        <v>50</v>
      </c>
      <c r="BF64543" s="101" t="s">
        <v>58</v>
      </c>
      <c r="BK64543" s="98" t="s">
        <v>70</v>
      </c>
    </row>
    <row r="64544" spans="17:63" ht="29.25" customHeight="1" x14ac:dyDescent="0.2">
      <c r="Q64544" s="92" t="s">
        <v>50</v>
      </c>
      <c r="BF64544" s="101" t="s">
        <v>58</v>
      </c>
      <c r="BK64544" s="98" t="s">
        <v>70</v>
      </c>
    </row>
    <row r="64545" spans="17:63" ht="29.25" customHeight="1" x14ac:dyDescent="0.2">
      <c r="Q64545" s="92" t="s">
        <v>50</v>
      </c>
      <c r="BF64545" s="101" t="s">
        <v>58</v>
      </c>
      <c r="BK64545" s="98" t="s">
        <v>70</v>
      </c>
    </row>
    <row r="64546" spans="17:63" ht="29.25" customHeight="1" x14ac:dyDescent="0.2">
      <c r="Q64546" s="92" t="s">
        <v>50</v>
      </c>
      <c r="BF64546" s="101" t="s">
        <v>58</v>
      </c>
      <c r="BK64546" s="98" t="s">
        <v>70</v>
      </c>
    </row>
    <row r="64547" spans="17:63" ht="29.25" customHeight="1" x14ac:dyDescent="0.2">
      <c r="Q64547" s="92" t="s">
        <v>50</v>
      </c>
      <c r="BF64547" s="101" t="s">
        <v>58</v>
      </c>
      <c r="BK64547" s="98" t="s">
        <v>70</v>
      </c>
    </row>
    <row r="64548" spans="17:63" ht="29.25" customHeight="1" x14ac:dyDescent="0.2">
      <c r="Q64548" s="92" t="s">
        <v>50</v>
      </c>
      <c r="BF64548" s="101" t="s">
        <v>58</v>
      </c>
      <c r="BK64548" s="98" t="s">
        <v>70</v>
      </c>
    </row>
    <row r="64549" spans="17:63" ht="29.25" customHeight="1" x14ac:dyDescent="0.2">
      <c r="Q64549" s="92" t="s">
        <v>50</v>
      </c>
      <c r="BF64549" s="101" t="s">
        <v>58</v>
      </c>
      <c r="BK64549" s="98" t="s">
        <v>70</v>
      </c>
    </row>
    <row r="64550" spans="17:63" ht="29.25" customHeight="1" x14ac:dyDescent="0.2">
      <c r="Q64550" s="92" t="s">
        <v>50</v>
      </c>
      <c r="BF64550" s="101" t="s">
        <v>58</v>
      </c>
      <c r="BK64550" s="98" t="s">
        <v>70</v>
      </c>
    </row>
    <row r="64551" spans="17:63" ht="29.25" customHeight="1" x14ac:dyDescent="0.2">
      <c r="Q64551" s="92" t="s">
        <v>50</v>
      </c>
      <c r="BF64551" s="101" t="s">
        <v>58</v>
      </c>
      <c r="BK64551" s="98" t="s">
        <v>70</v>
      </c>
    </row>
    <row r="64552" spans="17:63" ht="29.25" customHeight="1" x14ac:dyDescent="0.2">
      <c r="Q64552" s="92" t="s">
        <v>50</v>
      </c>
      <c r="BF64552" s="101" t="s">
        <v>58</v>
      </c>
      <c r="BK64552" s="98" t="s">
        <v>70</v>
      </c>
    </row>
    <row r="64553" spans="17:63" ht="29.25" customHeight="1" x14ac:dyDescent="0.2">
      <c r="Q64553" s="92" t="s">
        <v>50</v>
      </c>
      <c r="BF64553" s="101" t="s">
        <v>58</v>
      </c>
      <c r="BK64553" s="98" t="s">
        <v>70</v>
      </c>
    </row>
    <row r="64554" spans="17:63" ht="29.25" customHeight="1" x14ac:dyDescent="0.2">
      <c r="Q64554" s="92" t="s">
        <v>50</v>
      </c>
      <c r="BF64554" s="101" t="s">
        <v>58</v>
      </c>
      <c r="BK64554" s="98" t="s">
        <v>70</v>
      </c>
    </row>
    <row r="64555" spans="17:63" ht="29.25" customHeight="1" x14ac:dyDescent="0.2">
      <c r="Q64555" s="92" t="s">
        <v>50</v>
      </c>
      <c r="BF64555" s="101" t="s">
        <v>58</v>
      </c>
      <c r="BK64555" s="98" t="s">
        <v>70</v>
      </c>
    </row>
    <row r="64556" spans="17:63" ht="29.25" customHeight="1" x14ac:dyDescent="0.2">
      <c r="Q64556" s="92" t="s">
        <v>50</v>
      </c>
      <c r="BF64556" s="101" t="s">
        <v>58</v>
      </c>
      <c r="BK64556" s="98" t="s">
        <v>70</v>
      </c>
    </row>
    <row r="64557" spans="17:63" ht="29.25" customHeight="1" x14ac:dyDescent="0.2">
      <c r="Q64557" s="92" t="s">
        <v>50</v>
      </c>
      <c r="BF64557" s="101" t="s">
        <v>58</v>
      </c>
      <c r="BK64557" s="98" t="s">
        <v>70</v>
      </c>
    </row>
    <row r="64558" spans="17:63" ht="29.25" customHeight="1" x14ac:dyDescent="0.2">
      <c r="Q64558" s="92" t="s">
        <v>50</v>
      </c>
      <c r="BF64558" s="101" t="s">
        <v>58</v>
      </c>
      <c r="BK64558" s="98" t="s">
        <v>70</v>
      </c>
    </row>
    <row r="64559" spans="17:63" ht="29.25" customHeight="1" x14ac:dyDescent="0.2">
      <c r="Q64559" s="92" t="s">
        <v>50</v>
      </c>
      <c r="BF64559" s="101" t="s">
        <v>58</v>
      </c>
      <c r="BK64559" s="98" t="s">
        <v>70</v>
      </c>
    </row>
    <row r="64560" spans="17:63" ht="29.25" customHeight="1" x14ac:dyDescent="0.2">
      <c r="Q64560" s="92" t="s">
        <v>50</v>
      </c>
      <c r="BF64560" s="101" t="s">
        <v>58</v>
      </c>
      <c r="BK64560" s="98" t="s">
        <v>70</v>
      </c>
    </row>
    <row r="64561" spans="17:63" ht="29.25" customHeight="1" x14ac:dyDescent="0.2">
      <c r="Q64561" s="92" t="s">
        <v>50</v>
      </c>
      <c r="BF64561" s="101" t="s">
        <v>58</v>
      </c>
      <c r="BK64561" s="98" t="s">
        <v>70</v>
      </c>
    </row>
    <row r="64562" spans="17:63" ht="29.25" customHeight="1" x14ac:dyDescent="0.2">
      <c r="Q64562" s="92" t="s">
        <v>50</v>
      </c>
      <c r="BF64562" s="101" t="s">
        <v>58</v>
      </c>
      <c r="BK64562" s="98" t="s">
        <v>70</v>
      </c>
    </row>
    <row r="64563" spans="17:63" ht="29.25" customHeight="1" x14ac:dyDescent="0.2">
      <c r="Q64563" s="92" t="s">
        <v>50</v>
      </c>
      <c r="BF64563" s="101" t="s">
        <v>58</v>
      </c>
      <c r="BK64563" s="98" t="s">
        <v>70</v>
      </c>
    </row>
    <row r="64564" spans="17:63" ht="29.25" customHeight="1" x14ac:dyDescent="0.2">
      <c r="Q64564" s="92" t="s">
        <v>50</v>
      </c>
      <c r="BF64564" s="101" t="s">
        <v>58</v>
      </c>
      <c r="BK64564" s="98" t="s">
        <v>70</v>
      </c>
    </row>
    <row r="64565" spans="17:63" ht="29.25" customHeight="1" x14ac:dyDescent="0.2">
      <c r="Q64565" s="92" t="s">
        <v>50</v>
      </c>
      <c r="BF64565" s="101" t="s">
        <v>58</v>
      </c>
      <c r="BK64565" s="98" t="s">
        <v>70</v>
      </c>
    </row>
    <row r="64566" spans="17:63" ht="29.25" customHeight="1" x14ac:dyDescent="0.2">
      <c r="Q64566" s="92" t="s">
        <v>50</v>
      </c>
      <c r="BF64566" s="101" t="s">
        <v>58</v>
      </c>
      <c r="BK64566" s="98" t="s">
        <v>70</v>
      </c>
    </row>
    <row r="64567" spans="17:63" ht="29.25" customHeight="1" x14ac:dyDescent="0.2">
      <c r="Q64567" s="92" t="s">
        <v>50</v>
      </c>
      <c r="BF64567" s="101" t="s">
        <v>58</v>
      </c>
      <c r="BK64567" s="98" t="s">
        <v>70</v>
      </c>
    </row>
    <row r="64568" spans="17:63" ht="29.25" customHeight="1" x14ac:dyDescent="0.2">
      <c r="Q64568" s="92" t="s">
        <v>50</v>
      </c>
      <c r="BF64568" s="101" t="s">
        <v>58</v>
      </c>
      <c r="BK64568" s="98" t="s">
        <v>70</v>
      </c>
    </row>
    <row r="64569" spans="17:63" ht="29.25" customHeight="1" x14ac:dyDescent="0.2">
      <c r="Q64569" s="92" t="s">
        <v>50</v>
      </c>
      <c r="BF64569" s="101" t="s">
        <v>58</v>
      </c>
      <c r="BK64569" s="98" t="s">
        <v>70</v>
      </c>
    </row>
    <row r="64570" spans="17:63" ht="29.25" customHeight="1" x14ac:dyDescent="0.2">
      <c r="Q64570" s="92" t="s">
        <v>50</v>
      </c>
      <c r="BF64570" s="101" t="s">
        <v>58</v>
      </c>
      <c r="BK64570" s="98" t="s">
        <v>70</v>
      </c>
    </row>
    <row r="64571" spans="17:63" ht="29.25" customHeight="1" x14ac:dyDescent="0.2">
      <c r="Q64571" s="92" t="s">
        <v>50</v>
      </c>
      <c r="BF64571" s="101" t="s">
        <v>58</v>
      </c>
      <c r="BK64571" s="98" t="s">
        <v>70</v>
      </c>
    </row>
    <row r="64572" spans="17:63" ht="29.25" customHeight="1" x14ac:dyDescent="0.2">
      <c r="Q64572" s="92" t="s">
        <v>50</v>
      </c>
      <c r="BF64572" s="101" t="s">
        <v>58</v>
      </c>
      <c r="BK64572" s="98" t="s">
        <v>70</v>
      </c>
    </row>
    <row r="64573" spans="17:63" ht="29.25" customHeight="1" x14ac:dyDescent="0.2">
      <c r="Q64573" s="92" t="s">
        <v>50</v>
      </c>
      <c r="BF64573" s="101" t="s">
        <v>58</v>
      </c>
      <c r="BK64573" s="98" t="s">
        <v>70</v>
      </c>
    </row>
    <row r="64574" spans="17:63" ht="29.25" customHeight="1" x14ac:dyDescent="0.2">
      <c r="Q64574" s="92" t="s">
        <v>50</v>
      </c>
      <c r="BF64574" s="101" t="s">
        <v>58</v>
      </c>
      <c r="BK64574" s="98" t="s">
        <v>70</v>
      </c>
    </row>
    <row r="64575" spans="17:63" ht="29.25" customHeight="1" x14ac:dyDescent="0.2">
      <c r="Q64575" s="92" t="s">
        <v>50</v>
      </c>
      <c r="BF64575" s="101" t="s">
        <v>58</v>
      </c>
      <c r="BK64575" s="98" t="s">
        <v>70</v>
      </c>
    </row>
    <row r="64576" spans="17:63" ht="29.25" customHeight="1" x14ac:dyDescent="0.2">
      <c r="Q64576" s="92" t="s">
        <v>50</v>
      </c>
      <c r="BF64576" s="101" t="s">
        <v>58</v>
      </c>
      <c r="BK64576" s="98" t="s">
        <v>70</v>
      </c>
    </row>
    <row r="64577" spans="17:63" ht="29.25" customHeight="1" x14ac:dyDescent="0.2">
      <c r="Q64577" s="92" t="s">
        <v>50</v>
      </c>
      <c r="BF64577" s="101" t="s">
        <v>58</v>
      </c>
      <c r="BK64577" s="98" t="s">
        <v>70</v>
      </c>
    </row>
    <row r="64578" spans="17:63" ht="29.25" customHeight="1" x14ac:dyDescent="0.2">
      <c r="Q64578" s="92" t="s">
        <v>50</v>
      </c>
      <c r="BF64578" s="101" t="s">
        <v>58</v>
      </c>
      <c r="BK64578" s="98" t="s">
        <v>70</v>
      </c>
    </row>
    <row r="64579" spans="17:63" ht="29.25" customHeight="1" x14ac:dyDescent="0.2">
      <c r="Q64579" s="92" t="s">
        <v>50</v>
      </c>
      <c r="BF64579" s="101" t="s">
        <v>58</v>
      </c>
      <c r="BK64579" s="98" t="s">
        <v>70</v>
      </c>
    </row>
    <row r="64580" spans="17:63" ht="29.25" customHeight="1" x14ac:dyDescent="0.2">
      <c r="Q64580" s="92" t="s">
        <v>50</v>
      </c>
      <c r="BF64580" s="101" t="s">
        <v>58</v>
      </c>
      <c r="BK64580" s="98" t="s">
        <v>70</v>
      </c>
    </row>
    <row r="64581" spans="17:63" ht="29.25" customHeight="1" x14ac:dyDescent="0.2">
      <c r="Q64581" s="92" t="s">
        <v>50</v>
      </c>
      <c r="BF64581" s="101" t="s">
        <v>58</v>
      </c>
      <c r="BK64581" s="98" t="s">
        <v>70</v>
      </c>
    </row>
    <row r="64582" spans="17:63" ht="29.25" customHeight="1" x14ac:dyDescent="0.2">
      <c r="Q64582" s="92" t="s">
        <v>50</v>
      </c>
      <c r="BF64582" s="101" t="s">
        <v>58</v>
      </c>
      <c r="BK64582" s="98" t="s">
        <v>70</v>
      </c>
    </row>
    <row r="64583" spans="17:63" ht="29.25" customHeight="1" x14ac:dyDescent="0.2">
      <c r="Q64583" s="92" t="s">
        <v>50</v>
      </c>
      <c r="BF64583" s="101" t="s">
        <v>58</v>
      </c>
      <c r="BK64583" s="98" t="s">
        <v>70</v>
      </c>
    </row>
    <row r="64584" spans="17:63" ht="29.25" customHeight="1" x14ac:dyDescent="0.2">
      <c r="Q64584" s="92" t="s">
        <v>50</v>
      </c>
      <c r="BF64584" s="101" t="s">
        <v>58</v>
      </c>
      <c r="BK64584" s="98" t="s">
        <v>70</v>
      </c>
    </row>
    <row r="64585" spans="17:63" ht="29.25" customHeight="1" x14ac:dyDescent="0.2">
      <c r="Q64585" s="92" t="s">
        <v>50</v>
      </c>
      <c r="BF64585" s="101" t="s">
        <v>58</v>
      </c>
      <c r="BK64585" s="98" t="s">
        <v>70</v>
      </c>
    </row>
    <row r="64586" spans="17:63" ht="29.25" customHeight="1" x14ac:dyDescent="0.2">
      <c r="Q64586" s="92" t="s">
        <v>50</v>
      </c>
      <c r="BF64586" s="101" t="s">
        <v>58</v>
      </c>
      <c r="BK64586" s="98" t="s">
        <v>70</v>
      </c>
    </row>
    <row r="64587" spans="17:63" ht="29.25" customHeight="1" x14ac:dyDescent="0.2">
      <c r="Q64587" s="92" t="s">
        <v>50</v>
      </c>
      <c r="BF64587" s="101" t="s">
        <v>58</v>
      </c>
      <c r="BK64587" s="98" t="s">
        <v>70</v>
      </c>
    </row>
    <row r="64588" spans="17:63" ht="29.25" customHeight="1" x14ac:dyDescent="0.2">
      <c r="Q64588" s="92" t="s">
        <v>50</v>
      </c>
      <c r="BF64588" s="101" t="s">
        <v>58</v>
      </c>
      <c r="BK64588" s="98" t="s">
        <v>70</v>
      </c>
    </row>
    <row r="64589" spans="17:63" ht="29.25" customHeight="1" x14ac:dyDescent="0.2">
      <c r="Q64589" s="92" t="s">
        <v>50</v>
      </c>
      <c r="BF64589" s="101" t="s">
        <v>58</v>
      </c>
      <c r="BK64589" s="98" t="s">
        <v>70</v>
      </c>
    </row>
    <row r="64590" spans="17:63" ht="29.25" customHeight="1" x14ac:dyDescent="0.2">
      <c r="Q64590" s="92" t="s">
        <v>50</v>
      </c>
      <c r="BF64590" s="101" t="s">
        <v>58</v>
      </c>
      <c r="BK64590" s="98" t="s">
        <v>70</v>
      </c>
    </row>
    <row r="64591" spans="17:63" ht="29.25" customHeight="1" x14ac:dyDescent="0.2">
      <c r="Q64591" s="92" t="s">
        <v>50</v>
      </c>
      <c r="BF64591" s="101" t="s">
        <v>58</v>
      </c>
      <c r="BK64591" s="98" t="s">
        <v>70</v>
      </c>
    </row>
    <row r="64592" spans="17:63" ht="29.25" customHeight="1" x14ac:dyDescent="0.2">
      <c r="Q64592" s="92" t="s">
        <v>50</v>
      </c>
      <c r="BF64592" s="101" t="s">
        <v>58</v>
      </c>
      <c r="BK64592" s="98" t="s">
        <v>70</v>
      </c>
    </row>
    <row r="64593" spans="17:63" ht="29.25" customHeight="1" x14ac:dyDescent="0.2">
      <c r="Q64593" s="92" t="s">
        <v>50</v>
      </c>
      <c r="BF64593" s="101" t="s">
        <v>58</v>
      </c>
      <c r="BK64593" s="98" t="s">
        <v>70</v>
      </c>
    </row>
    <row r="64594" spans="17:63" ht="29.25" customHeight="1" x14ac:dyDescent="0.2">
      <c r="Q64594" s="92" t="s">
        <v>50</v>
      </c>
      <c r="BF64594" s="101" t="s">
        <v>58</v>
      </c>
      <c r="BK64594" s="98" t="s">
        <v>70</v>
      </c>
    </row>
    <row r="64595" spans="17:63" ht="29.25" customHeight="1" x14ac:dyDescent="0.2">
      <c r="Q64595" s="92" t="s">
        <v>50</v>
      </c>
      <c r="BF64595" s="101" t="s">
        <v>58</v>
      </c>
      <c r="BK64595" s="98" t="s">
        <v>70</v>
      </c>
    </row>
    <row r="64596" spans="17:63" ht="29.25" customHeight="1" x14ac:dyDescent="0.2">
      <c r="Q64596" s="92" t="s">
        <v>50</v>
      </c>
      <c r="BF64596" s="101" t="s">
        <v>58</v>
      </c>
      <c r="BK64596" s="98" t="s">
        <v>70</v>
      </c>
    </row>
    <row r="64597" spans="17:63" ht="29.25" customHeight="1" x14ac:dyDescent="0.2">
      <c r="Q64597" s="92" t="s">
        <v>50</v>
      </c>
      <c r="BF64597" s="101" t="s">
        <v>58</v>
      </c>
      <c r="BK64597" s="98" t="s">
        <v>70</v>
      </c>
    </row>
    <row r="64598" spans="17:63" ht="29.25" customHeight="1" x14ac:dyDescent="0.2">
      <c r="Q64598" s="92" t="s">
        <v>50</v>
      </c>
      <c r="BF64598" s="101" t="s">
        <v>58</v>
      </c>
      <c r="BK64598" s="98" t="s">
        <v>70</v>
      </c>
    </row>
    <row r="64599" spans="17:63" ht="29.25" customHeight="1" x14ac:dyDescent="0.2">
      <c r="Q64599" s="92" t="s">
        <v>50</v>
      </c>
      <c r="BF64599" s="101" t="s">
        <v>58</v>
      </c>
      <c r="BK64599" s="98" t="s">
        <v>70</v>
      </c>
    </row>
    <row r="64600" spans="17:63" ht="29.25" customHeight="1" x14ac:dyDescent="0.2">
      <c r="Q64600" s="92" t="s">
        <v>50</v>
      </c>
      <c r="BF64600" s="101" t="s">
        <v>58</v>
      </c>
      <c r="BK64600" s="98" t="s">
        <v>70</v>
      </c>
    </row>
    <row r="64601" spans="17:63" ht="29.25" customHeight="1" x14ac:dyDescent="0.2">
      <c r="Q64601" s="92" t="s">
        <v>50</v>
      </c>
      <c r="BF64601" s="101" t="s">
        <v>58</v>
      </c>
      <c r="BK64601" s="98" t="s">
        <v>70</v>
      </c>
    </row>
    <row r="64602" spans="17:63" ht="29.25" customHeight="1" x14ac:dyDescent="0.2">
      <c r="Q64602" s="92" t="s">
        <v>50</v>
      </c>
      <c r="BF64602" s="101" t="s">
        <v>58</v>
      </c>
      <c r="BK64602" s="98" t="s">
        <v>70</v>
      </c>
    </row>
    <row r="64603" spans="17:63" ht="29.25" customHeight="1" x14ac:dyDescent="0.2">
      <c r="Q64603" s="92" t="s">
        <v>50</v>
      </c>
      <c r="BF64603" s="101" t="s">
        <v>58</v>
      </c>
      <c r="BK64603" s="98" t="s">
        <v>70</v>
      </c>
    </row>
    <row r="64604" spans="17:63" ht="29.25" customHeight="1" x14ac:dyDescent="0.2">
      <c r="Q64604" s="92" t="s">
        <v>50</v>
      </c>
      <c r="BF64604" s="101" t="s">
        <v>58</v>
      </c>
      <c r="BK64604" s="98" t="s">
        <v>70</v>
      </c>
    </row>
    <row r="64605" spans="17:63" ht="29.25" customHeight="1" x14ac:dyDescent="0.2">
      <c r="Q64605" s="92" t="s">
        <v>50</v>
      </c>
      <c r="BF64605" s="101" t="s">
        <v>58</v>
      </c>
      <c r="BK64605" s="98" t="s">
        <v>70</v>
      </c>
    </row>
    <row r="64606" spans="17:63" ht="29.25" customHeight="1" x14ac:dyDescent="0.2">
      <c r="Q64606" s="92" t="s">
        <v>50</v>
      </c>
      <c r="BF64606" s="101" t="s">
        <v>58</v>
      </c>
      <c r="BK64606" s="98" t="s">
        <v>70</v>
      </c>
    </row>
    <row r="64607" spans="17:63" ht="29.25" customHeight="1" x14ac:dyDescent="0.2">
      <c r="Q64607" s="92" t="s">
        <v>50</v>
      </c>
      <c r="BF64607" s="101" t="s">
        <v>58</v>
      </c>
      <c r="BK64607" s="98" t="s">
        <v>70</v>
      </c>
    </row>
    <row r="64608" spans="17:63" ht="29.25" customHeight="1" x14ac:dyDescent="0.2">
      <c r="Q64608" s="92" t="s">
        <v>50</v>
      </c>
      <c r="BF64608" s="101" t="s">
        <v>58</v>
      </c>
      <c r="BK64608" s="98" t="s">
        <v>70</v>
      </c>
    </row>
    <row r="64609" spans="17:63" ht="29.25" customHeight="1" x14ac:dyDescent="0.2">
      <c r="Q64609" s="92" t="s">
        <v>50</v>
      </c>
      <c r="BF64609" s="101" t="s">
        <v>58</v>
      </c>
      <c r="BK64609" s="98" t="s">
        <v>70</v>
      </c>
    </row>
    <row r="64610" spans="17:63" ht="29.25" customHeight="1" x14ac:dyDescent="0.2">
      <c r="Q64610" s="92" t="s">
        <v>50</v>
      </c>
      <c r="BF64610" s="101" t="s">
        <v>58</v>
      </c>
      <c r="BK64610" s="98" t="s">
        <v>70</v>
      </c>
    </row>
    <row r="64611" spans="17:63" ht="29.25" customHeight="1" x14ac:dyDescent="0.2">
      <c r="Q64611" s="92" t="s">
        <v>50</v>
      </c>
      <c r="BF64611" s="101" t="s">
        <v>58</v>
      </c>
      <c r="BK64611" s="98" t="s">
        <v>70</v>
      </c>
    </row>
    <row r="64612" spans="17:63" ht="29.25" customHeight="1" x14ac:dyDescent="0.2">
      <c r="Q64612" s="92" t="s">
        <v>50</v>
      </c>
      <c r="BF64612" s="101" t="s">
        <v>58</v>
      </c>
      <c r="BK64612" s="98" t="s">
        <v>70</v>
      </c>
    </row>
    <row r="64613" spans="17:63" ht="29.25" customHeight="1" x14ac:dyDescent="0.2">
      <c r="Q64613" s="92" t="s">
        <v>50</v>
      </c>
      <c r="BF64613" s="101" t="s">
        <v>58</v>
      </c>
      <c r="BK64613" s="98" t="s">
        <v>70</v>
      </c>
    </row>
    <row r="64614" spans="17:63" ht="29.25" customHeight="1" x14ac:dyDescent="0.2">
      <c r="Q64614" s="92" t="s">
        <v>50</v>
      </c>
      <c r="BF64614" s="101" t="s">
        <v>58</v>
      </c>
      <c r="BK64614" s="98" t="s">
        <v>70</v>
      </c>
    </row>
    <row r="64615" spans="17:63" ht="29.25" customHeight="1" x14ac:dyDescent="0.2">
      <c r="Q64615" s="92" t="s">
        <v>50</v>
      </c>
      <c r="BF64615" s="101" t="s">
        <v>58</v>
      </c>
      <c r="BK64615" s="98" t="s">
        <v>70</v>
      </c>
    </row>
    <row r="64616" spans="17:63" ht="29.25" customHeight="1" x14ac:dyDescent="0.2">
      <c r="Q64616" s="92" t="s">
        <v>50</v>
      </c>
      <c r="BF64616" s="101" t="s">
        <v>58</v>
      </c>
      <c r="BK64616" s="98" t="s">
        <v>70</v>
      </c>
    </row>
    <row r="64617" spans="17:63" ht="29.25" customHeight="1" x14ac:dyDescent="0.2">
      <c r="Q64617" s="92" t="s">
        <v>50</v>
      </c>
      <c r="BF64617" s="101" t="s">
        <v>58</v>
      </c>
      <c r="BK64617" s="98" t="s">
        <v>70</v>
      </c>
    </row>
    <row r="64618" spans="17:63" ht="29.25" customHeight="1" x14ac:dyDescent="0.2">
      <c r="Q64618" s="92" t="s">
        <v>50</v>
      </c>
      <c r="BF64618" s="101" t="s">
        <v>58</v>
      </c>
      <c r="BK64618" s="98" t="s">
        <v>70</v>
      </c>
    </row>
    <row r="64619" spans="17:63" ht="29.25" customHeight="1" x14ac:dyDescent="0.2">
      <c r="Q64619" s="92" t="s">
        <v>50</v>
      </c>
      <c r="BF64619" s="101" t="s">
        <v>58</v>
      </c>
      <c r="BK64619" s="98" t="s">
        <v>70</v>
      </c>
    </row>
    <row r="64620" spans="17:63" ht="29.25" customHeight="1" x14ac:dyDescent="0.2">
      <c r="Q64620" s="92" t="s">
        <v>50</v>
      </c>
      <c r="BF64620" s="101" t="s">
        <v>58</v>
      </c>
      <c r="BK64620" s="98" t="s">
        <v>70</v>
      </c>
    </row>
    <row r="64621" spans="17:63" ht="29.25" customHeight="1" x14ac:dyDescent="0.2">
      <c r="Q64621" s="92" t="s">
        <v>50</v>
      </c>
      <c r="BF64621" s="101" t="s">
        <v>58</v>
      </c>
      <c r="BK64621" s="98" t="s">
        <v>70</v>
      </c>
    </row>
    <row r="64622" spans="17:63" ht="29.25" customHeight="1" x14ac:dyDescent="0.2">
      <c r="Q64622" s="92" t="s">
        <v>50</v>
      </c>
      <c r="BF64622" s="101" t="s">
        <v>58</v>
      </c>
      <c r="BK64622" s="98" t="s">
        <v>70</v>
      </c>
    </row>
    <row r="64623" spans="17:63" ht="29.25" customHeight="1" x14ac:dyDescent="0.2">
      <c r="Q64623" s="92" t="s">
        <v>50</v>
      </c>
      <c r="BF64623" s="101" t="s">
        <v>58</v>
      </c>
      <c r="BK64623" s="98" t="s">
        <v>70</v>
      </c>
    </row>
    <row r="64624" spans="17:63" ht="29.25" customHeight="1" x14ac:dyDescent="0.2">
      <c r="Q64624" s="92" t="s">
        <v>50</v>
      </c>
      <c r="BF64624" s="101" t="s">
        <v>58</v>
      </c>
      <c r="BK64624" s="98" t="s">
        <v>70</v>
      </c>
    </row>
    <row r="64625" spans="17:63" ht="29.25" customHeight="1" x14ac:dyDescent="0.2">
      <c r="Q64625" s="92" t="s">
        <v>50</v>
      </c>
      <c r="BF64625" s="101" t="s">
        <v>58</v>
      </c>
      <c r="BK64625" s="98" t="s">
        <v>70</v>
      </c>
    </row>
    <row r="64626" spans="17:63" ht="29.25" customHeight="1" x14ac:dyDescent="0.2">
      <c r="Q64626" s="92" t="s">
        <v>50</v>
      </c>
      <c r="BF64626" s="101" t="s">
        <v>58</v>
      </c>
      <c r="BK64626" s="98" t="s">
        <v>70</v>
      </c>
    </row>
    <row r="64627" spans="17:63" ht="29.25" customHeight="1" x14ac:dyDescent="0.2">
      <c r="Q64627" s="92" t="s">
        <v>50</v>
      </c>
      <c r="BF64627" s="101" t="s">
        <v>58</v>
      </c>
      <c r="BK64627" s="98" t="s">
        <v>70</v>
      </c>
    </row>
    <row r="64628" spans="17:63" ht="29.25" customHeight="1" x14ac:dyDescent="0.2">
      <c r="Q64628" s="92" t="s">
        <v>50</v>
      </c>
      <c r="BF64628" s="101" t="s">
        <v>58</v>
      </c>
      <c r="BK64628" s="98" t="s">
        <v>70</v>
      </c>
    </row>
    <row r="64629" spans="17:63" ht="29.25" customHeight="1" x14ac:dyDescent="0.2">
      <c r="Q64629" s="92" t="s">
        <v>50</v>
      </c>
      <c r="BF64629" s="101" t="s">
        <v>58</v>
      </c>
      <c r="BK64629" s="98" t="s">
        <v>70</v>
      </c>
    </row>
    <row r="64630" spans="17:63" ht="29.25" customHeight="1" x14ac:dyDescent="0.2">
      <c r="Q64630" s="92" t="s">
        <v>50</v>
      </c>
      <c r="BF64630" s="101" t="s">
        <v>58</v>
      </c>
      <c r="BK64630" s="98" t="s">
        <v>70</v>
      </c>
    </row>
    <row r="64631" spans="17:63" ht="29.25" customHeight="1" x14ac:dyDescent="0.2">
      <c r="Q64631" s="92" t="s">
        <v>50</v>
      </c>
      <c r="BF64631" s="101" t="s">
        <v>58</v>
      </c>
      <c r="BK64631" s="98" t="s">
        <v>70</v>
      </c>
    </row>
    <row r="64632" spans="17:63" ht="29.25" customHeight="1" x14ac:dyDescent="0.2">
      <c r="Q64632" s="92" t="s">
        <v>50</v>
      </c>
      <c r="BF64632" s="101" t="s">
        <v>58</v>
      </c>
      <c r="BK64632" s="98" t="s">
        <v>70</v>
      </c>
    </row>
    <row r="64633" spans="17:63" ht="29.25" customHeight="1" x14ac:dyDescent="0.2">
      <c r="Q64633" s="92" t="s">
        <v>50</v>
      </c>
      <c r="BF64633" s="101" t="s">
        <v>58</v>
      </c>
      <c r="BK64633" s="98" t="s">
        <v>70</v>
      </c>
    </row>
    <row r="64634" spans="17:63" ht="29.25" customHeight="1" x14ac:dyDescent="0.2">
      <c r="Q64634" s="92" t="s">
        <v>50</v>
      </c>
      <c r="BF64634" s="101" t="s">
        <v>58</v>
      </c>
      <c r="BK64634" s="98" t="s">
        <v>70</v>
      </c>
    </row>
    <row r="64635" spans="17:63" ht="29.25" customHeight="1" x14ac:dyDescent="0.2">
      <c r="Q64635" s="92" t="s">
        <v>50</v>
      </c>
      <c r="BF64635" s="101" t="s">
        <v>58</v>
      </c>
      <c r="BK64635" s="98" t="s">
        <v>70</v>
      </c>
    </row>
    <row r="64636" spans="17:63" ht="29.25" customHeight="1" x14ac:dyDescent="0.2">
      <c r="Q64636" s="92" t="s">
        <v>50</v>
      </c>
      <c r="BF64636" s="101" t="s">
        <v>58</v>
      </c>
      <c r="BK64636" s="98" t="s">
        <v>70</v>
      </c>
    </row>
    <row r="64637" spans="17:63" ht="29.25" customHeight="1" x14ac:dyDescent="0.2">
      <c r="Q64637" s="92" t="s">
        <v>50</v>
      </c>
      <c r="BF64637" s="101" t="s">
        <v>58</v>
      </c>
      <c r="BK64637" s="98" t="s">
        <v>70</v>
      </c>
    </row>
    <row r="64638" spans="17:63" ht="29.25" customHeight="1" x14ac:dyDescent="0.2">
      <c r="Q64638" s="92" t="s">
        <v>50</v>
      </c>
      <c r="BF64638" s="101" t="s">
        <v>58</v>
      </c>
      <c r="BK64638" s="98" t="s">
        <v>70</v>
      </c>
    </row>
    <row r="64639" spans="17:63" ht="29.25" customHeight="1" x14ac:dyDescent="0.2">
      <c r="Q64639" s="92" t="s">
        <v>50</v>
      </c>
      <c r="BF64639" s="101" t="s">
        <v>58</v>
      </c>
      <c r="BK64639" s="98" t="s">
        <v>70</v>
      </c>
    </row>
    <row r="64640" spans="17:63" ht="29.25" customHeight="1" x14ac:dyDescent="0.2">
      <c r="Q64640" s="92" t="s">
        <v>50</v>
      </c>
      <c r="BF64640" s="101" t="s">
        <v>58</v>
      </c>
      <c r="BK64640" s="98" t="s">
        <v>70</v>
      </c>
    </row>
    <row r="64641" spans="17:63" ht="29.25" customHeight="1" x14ac:dyDescent="0.2">
      <c r="Q64641" s="92" t="s">
        <v>50</v>
      </c>
      <c r="BF64641" s="101" t="s">
        <v>58</v>
      </c>
      <c r="BK64641" s="98" t="s">
        <v>70</v>
      </c>
    </row>
    <row r="64642" spans="17:63" ht="29.25" customHeight="1" x14ac:dyDescent="0.2">
      <c r="Q64642" s="92" t="s">
        <v>50</v>
      </c>
      <c r="BF64642" s="101" t="s">
        <v>58</v>
      </c>
      <c r="BK64642" s="98" t="s">
        <v>70</v>
      </c>
    </row>
    <row r="64643" spans="17:63" ht="29.25" customHeight="1" x14ac:dyDescent="0.2">
      <c r="Q64643" s="92" t="s">
        <v>50</v>
      </c>
      <c r="BF64643" s="101" t="s">
        <v>58</v>
      </c>
      <c r="BK64643" s="98" t="s">
        <v>70</v>
      </c>
    </row>
    <row r="64644" spans="17:63" ht="29.25" customHeight="1" x14ac:dyDescent="0.2">
      <c r="Q64644" s="92" t="s">
        <v>50</v>
      </c>
      <c r="BF64644" s="101" t="s">
        <v>58</v>
      </c>
      <c r="BK64644" s="98" t="s">
        <v>70</v>
      </c>
    </row>
    <row r="64645" spans="17:63" ht="29.25" customHeight="1" x14ac:dyDescent="0.2">
      <c r="Q64645" s="92" t="s">
        <v>50</v>
      </c>
      <c r="BF64645" s="101" t="s">
        <v>58</v>
      </c>
      <c r="BK64645" s="98" t="s">
        <v>70</v>
      </c>
    </row>
    <row r="64646" spans="17:63" ht="29.25" customHeight="1" x14ac:dyDescent="0.2">
      <c r="Q64646" s="92" t="s">
        <v>50</v>
      </c>
      <c r="BF64646" s="101" t="s">
        <v>58</v>
      </c>
      <c r="BK64646" s="98" t="s">
        <v>70</v>
      </c>
    </row>
    <row r="64647" spans="17:63" ht="29.25" customHeight="1" x14ac:dyDescent="0.2">
      <c r="Q64647" s="92" t="s">
        <v>50</v>
      </c>
      <c r="BF64647" s="101" t="s">
        <v>58</v>
      </c>
      <c r="BK64647" s="98" t="s">
        <v>70</v>
      </c>
    </row>
    <row r="64648" spans="17:63" ht="29.25" customHeight="1" x14ac:dyDescent="0.2">
      <c r="Q64648" s="92" t="s">
        <v>50</v>
      </c>
      <c r="BF64648" s="101" t="s">
        <v>58</v>
      </c>
      <c r="BK64648" s="98" t="s">
        <v>70</v>
      </c>
    </row>
    <row r="64649" spans="17:63" ht="29.25" customHeight="1" x14ac:dyDescent="0.2">
      <c r="Q64649" s="92" t="s">
        <v>50</v>
      </c>
      <c r="BF64649" s="101" t="s">
        <v>58</v>
      </c>
      <c r="BK64649" s="98" t="s">
        <v>70</v>
      </c>
    </row>
    <row r="64650" spans="17:63" ht="29.25" customHeight="1" x14ac:dyDescent="0.2">
      <c r="Q64650" s="92" t="s">
        <v>50</v>
      </c>
      <c r="BF64650" s="101" t="s">
        <v>58</v>
      </c>
      <c r="BK64650" s="98" t="s">
        <v>70</v>
      </c>
    </row>
    <row r="64651" spans="17:63" ht="29.25" customHeight="1" x14ac:dyDescent="0.2">
      <c r="Q64651" s="92" t="s">
        <v>50</v>
      </c>
      <c r="BF64651" s="101" t="s">
        <v>58</v>
      </c>
      <c r="BK64651" s="98" t="s">
        <v>70</v>
      </c>
    </row>
    <row r="64652" spans="17:63" ht="29.25" customHeight="1" x14ac:dyDescent="0.2">
      <c r="Q64652" s="92" t="s">
        <v>50</v>
      </c>
      <c r="BF64652" s="101" t="s">
        <v>58</v>
      </c>
      <c r="BK64652" s="98" t="s">
        <v>70</v>
      </c>
    </row>
    <row r="64653" spans="17:63" ht="29.25" customHeight="1" x14ac:dyDescent="0.2">
      <c r="Q64653" s="92" t="s">
        <v>50</v>
      </c>
      <c r="BF64653" s="101" t="s">
        <v>58</v>
      </c>
      <c r="BK64653" s="98" t="s">
        <v>70</v>
      </c>
    </row>
    <row r="64654" spans="17:63" ht="29.25" customHeight="1" x14ac:dyDescent="0.2">
      <c r="Q64654" s="92" t="s">
        <v>50</v>
      </c>
      <c r="BF64654" s="101" t="s">
        <v>58</v>
      </c>
      <c r="BK64654" s="98" t="s">
        <v>70</v>
      </c>
    </row>
    <row r="64655" spans="17:63" ht="29.25" customHeight="1" x14ac:dyDescent="0.2">
      <c r="Q64655" s="92" t="s">
        <v>50</v>
      </c>
      <c r="BF64655" s="101" t="s">
        <v>58</v>
      </c>
      <c r="BK64655" s="98" t="s">
        <v>70</v>
      </c>
    </row>
    <row r="64656" spans="17:63" ht="29.25" customHeight="1" x14ac:dyDescent="0.2">
      <c r="Q64656" s="92" t="s">
        <v>50</v>
      </c>
      <c r="BF64656" s="101" t="s">
        <v>58</v>
      </c>
      <c r="BK64656" s="98" t="s">
        <v>70</v>
      </c>
    </row>
    <row r="64657" spans="17:63" ht="29.25" customHeight="1" x14ac:dyDescent="0.2">
      <c r="Q64657" s="92" t="s">
        <v>50</v>
      </c>
      <c r="BF64657" s="101" t="s">
        <v>58</v>
      </c>
      <c r="BK64657" s="98" t="s">
        <v>70</v>
      </c>
    </row>
    <row r="64658" spans="17:63" ht="29.25" customHeight="1" x14ac:dyDescent="0.2">
      <c r="Q64658" s="92" t="s">
        <v>50</v>
      </c>
      <c r="BF64658" s="101" t="s">
        <v>58</v>
      </c>
      <c r="BK64658" s="98" t="s">
        <v>70</v>
      </c>
    </row>
    <row r="64659" spans="17:63" ht="29.25" customHeight="1" x14ac:dyDescent="0.2">
      <c r="Q64659" s="92" t="s">
        <v>50</v>
      </c>
      <c r="BF64659" s="101" t="s">
        <v>58</v>
      </c>
      <c r="BK64659" s="98" t="s">
        <v>70</v>
      </c>
    </row>
    <row r="64660" spans="17:63" ht="29.25" customHeight="1" x14ac:dyDescent="0.2">
      <c r="Q64660" s="92" t="s">
        <v>50</v>
      </c>
      <c r="BF64660" s="101" t="s">
        <v>58</v>
      </c>
      <c r="BK64660" s="98" t="s">
        <v>70</v>
      </c>
    </row>
    <row r="64661" spans="17:63" ht="29.25" customHeight="1" x14ac:dyDescent="0.2">
      <c r="Q64661" s="92" t="s">
        <v>50</v>
      </c>
      <c r="BF64661" s="101" t="s">
        <v>58</v>
      </c>
      <c r="BK64661" s="98" t="s">
        <v>70</v>
      </c>
    </row>
    <row r="64662" spans="17:63" ht="29.25" customHeight="1" x14ac:dyDescent="0.2">
      <c r="Q64662" s="92" t="s">
        <v>50</v>
      </c>
      <c r="BF64662" s="101" t="s">
        <v>58</v>
      </c>
      <c r="BK64662" s="98" t="s">
        <v>70</v>
      </c>
    </row>
    <row r="64663" spans="17:63" ht="29.25" customHeight="1" x14ac:dyDescent="0.2">
      <c r="Q64663" s="92" t="s">
        <v>50</v>
      </c>
      <c r="BF64663" s="101" t="s">
        <v>58</v>
      </c>
      <c r="BK64663" s="98" t="s">
        <v>70</v>
      </c>
    </row>
    <row r="64664" spans="17:63" ht="29.25" customHeight="1" x14ac:dyDescent="0.2">
      <c r="Q64664" s="92" t="s">
        <v>50</v>
      </c>
      <c r="BF64664" s="101" t="s">
        <v>58</v>
      </c>
      <c r="BK64664" s="98" t="s">
        <v>70</v>
      </c>
    </row>
    <row r="64665" spans="17:63" ht="29.25" customHeight="1" x14ac:dyDescent="0.2">
      <c r="Q64665" s="92" t="s">
        <v>50</v>
      </c>
      <c r="BF64665" s="101" t="s">
        <v>58</v>
      </c>
      <c r="BK64665" s="98" t="s">
        <v>70</v>
      </c>
    </row>
    <row r="64666" spans="17:63" ht="29.25" customHeight="1" x14ac:dyDescent="0.2">
      <c r="Q64666" s="92" t="s">
        <v>50</v>
      </c>
      <c r="BF64666" s="101" t="s">
        <v>58</v>
      </c>
      <c r="BK64666" s="98" t="s">
        <v>70</v>
      </c>
    </row>
    <row r="64667" spans="17:63" ht="29.25" customHeight="1" x14ac:dyDescent="0.2">
      <c r="Q64667" s="92" t="s">
        <v>50</v>
      </c>
      <c r="BF64667" s="101" t="s">
        <v>58</v>
      </c>
      <c r="BK64667" s="98" t="s">
        <v>70</v>
      </c>
    </row>
    <row r="64668" spans="17:63" ht="29.25" customHeight="1" x14ac:dyDescent="0.2">
      <c r="Q64668" s="92" t="s">
        <v>50</v>
      </c>
      <c r="BF64668" s="101" t="s">
        <v>58</v>
      </c>
      <c r="BK64668" s="98" t="s">
        <v>70</v>
      </c>
    </row>
    <row r="64669" spans="17:63" ht="29.25" customHeight="1" x14ac:dyDescent="0.2">
      <c r="Q64669" s="92" t="s">
        <v>50</v>
      </c>
      <c r="BF64669" s="101" t="s">
        <v>58</v>
      </c>
      <c r="BK64669" s="98" t="s">
        <v>70</v>
      </c>
    </row>
    <row r="64670" spans="17:63" ht="29.25" customHeight="1" x14ac:dyDescent="0.2">
      <c r="Q64670" s="92" t="s">
        <v>50</v>
      </c>
      <c r="BF64670" s="101" t="s">
        <v>58</v>
      </c>
      <c r="BK64670" s="98" t="s">
        <v>70</v>
      </c>
    </row>
    <row r="64671" spans="17:63" ht="29.25" customHeight="1" x14ac:dyDescent="0.2">
      <c r="Q64671" s="92" t="s">
        <v>50</v>
      </c>
      <c r="BF64671" s="101" t="s">
        <v>58</v>
      </c>
      <c r="BK64671" s="98" t="s">
        <v>70</v>
      </c>
    </row>
    <row r="64672" spans="17:63" ht="29.25" customHeight="1" x14ac:dyDescent="0.2">
      <c r="Q64672" s="92" t="s">
        <v>50</v>
      </c>
      <c r="BF64672" s="101" t="s">
        <v>58</v>
      </c>
      <c r="BK64672" s="98" t="s">
        <v>70</v>
      </c>
    </row>
    <row r="64673" spans="17:63" ht="29.25" customHeight="1" x14ac:dyDescent="0.2">
      <c r="Q64673" s="92" t="s">
        <v>50</v>
      </c>
      <c r="BF64673" s="101" t="s">
        <v>58</v>
      </c>
      <c r="BK64673" s="98" t="s">
        <v>70</v>
      </c>
    </row>
    <row r="64674" spans="17:63" ht="29.25" customHeight="1" x14ac:dyDescent="0.2">
      <c r="Q64674" s="92" t="s">
        <v>50</v>
      </c>
      <c r="BF64674" s="101" t="s">
        <v>58</v>
      </c>
      <c r="BK64674" s="98" t="s">
        <v>70</v>
      </c>
    </row>
    <row r="64675" spans="17:63" ht="29.25" customHeight="1" x14ac:dyDescent="0.2">
      <c r="Q64675" s="92" t="s">
        <v>50</v>
      </c>
      <c r="BF64675" s="101" t="s">
        <v>58</v>
      </c>
      <c r="BK64675" s="98" t="s">
        <v>70</v>
      </c>
    </row>
    <row r="64676" spans="17:63" ht="29.25" customHeight="1" x14ac:dyDescent="0.2">
      <c r="Q64676" s="92" t="s">
        <v>50</v>
      </c>
      <c r="BF64676" s="101" t="s">
        <v>58</v>
      </c>
      <c r="BK64676" s="98" t="s">
        <v>70</v>
      </c>
    </row>
    <row r="64677" spans="17:63" ht="29.25" customHeight="1" x14ac:dyDescent="0.2">
      <c r="Q64677" s="92" t="s">
        <v>50</v>
      </c>
      <c r="BF64677" s="101" t="s">
        <v>58</v>
      </c>
      <c r="BK64677" s="98" t="s">
        <v>70</v>
      </c>
    </row>
    <row r="64678" spans="17:63" ht="29.25" customHeight="1" x14ac:dyDescent="0.2">
      <c r="Q64678" s="92" t="s">
        <v>50</v>
      </c>
      <c r="BF64678" s="101" t="s">
        <v>58</v>
      </c>
      <c r="BK64678" s="98" t="s">
        <v>70</v>
      </c>
    </row>
    <row r="64679" spans="17:63" ht="29.25" customHeight="1" x14ac:dyDescent="0.2">
      <c r="Q64679" s="92" t="s">
        <v>50</v>
      </c>
      <c r="BF64679" s="101" t="s">
        <v>58</v>
      </c>
      <c r="BK64679" s="98" t="s">
        <v>70</v>
      </c>
    </row>
    <row r="64680" spans="17:63" ht="29.25" customHeight="1" x14ac:dyDescent="0.2">
      <c r="Q64680" s="92" t="s">
        <v>50</v>
      </c>
      <c r="BF64680" s="101" t="s">
        <v>58</v>
      </c>
      <c r="BK64680" s="98" t="s">
        <v>70</v>
      </c>
    </row>
    <row r="64681" spans="17:63" ht="29.25" customHeight="1" x14ac:dyDescent="0.2">
      <c r="Q64681" s="92" t="s">
        <v>50</v>
      </c>
      <c r="BF64681" s="101" t="s">
        <v>58</v>
      </c>
      <c r="BK64681" s="98" t="s">
        <v>70</v>
      </c>
    </row>
    <row r="64682" spans="17:63" ht="29.25" customHeight="1" x14ac:dyDescent="0.2">
      <c r="Q64682" s="92" t="s">
        <v>50</v>
      </c>
      <c r="BF64682" s="101" t="s">
        <v>58</v>
      </c>
      <c r="BK64682" s="98" t="s">
        <v>70</v>
      </c>
    </row>
    <row r="64683" spans="17:63" ht="29.25" customHeight="1" x14ac:dyDescent="0.2">
      <c r="Q64683" s="92" t="s">
        <v>50</v>
      </c>
      <c r="BF64683" s="101" t="s">
        <v>58</v>
      </c>
      <c r="BK64683" s="98" t="s">
        <v>70</v>
      </c>
    </row>
    <row r="64684" spans="17:63" ht="29.25" customHeight="1" x14ac:dyDescent="0.2">
      <c r="Q64684" s="92" t="s">
        <v>50</v>
      </c>
      <c r="BF64684" s="101" t="s">
        <v>58</v>
      </c>
      <c r="BK64684" s="98" t="s">
        <v>70</v>
      </c>
    </row>
    <row r="64685" spans="17:63" ht="29.25" customHeight="1" x14ac:dyDescent="0.2">
      <c r="Q64685" s="92" t="s">
        <v>50</v>
      </c>
      <c r="BF64685" s="101" t="s">
        <v>58</v>
      </c>
      <c r="BK64685" s="98" t="s">
        <v>70</v>
      </c>
    </row>
    <row r="64686" spans="17:63" ht="29.25" customHeight="1" x14ac:dyDescent="0.2">
      <c r="Q64686" s="92" t="s">
        <v>50</v>
      </c>
      <c r="BF64686" s="101" t="s">
        <v>58</v>
      </c>
      <c r="BK64686" s="98" t="s">
        <v>70</v>
      </c>
    </row>
    <row r="64687" spans="17:63" ht="29.25" customHeight="1" x14ac:dyDescent="0.2">
      <c r="Q64687" s="92" t="s">
        <v>50</v>
      </c>
      <c r="BF64687" s="101" t="s">
        <v>58</v>
      </c>
      <c r="BK64687" s="98" t="s">
        <v>70</v>
      </c>
    </row>
    <row r="64688" spans="17:63" ht="29.25" customHeight="1" x14ac:dyDescent="0.2">
      <c r="Q64688" s="92" t="s">
        <v>50</v>
      </c>
      <c r="BF64688" s="101" t="s">
        <v>58</v>
      </c>
      <c r="BK64688" s="98" t="s">
        <v>70</v>
      </c>
    </row>
    <row r="64689" spans="17:63" ht="29.25" customHeight="1" x14ac:dyDescent="0.2">
      <c r="Q64689" s="92" t="s">
        <v>50</v>
      </c>
      <c r="BF64689" s="101" t="s">
        <v>58</v>
      </c>
      <c r="BK64689" s="98" t="s">
        <v>70</v>
      </c>
    </row>
    <row r="64690" spans="17:63" ht="29.25" customHeight="1" x14ac:dyDescent="0.2">
      <c r="Q64690" s="92" t="s">
        <v>50</v>
      </c>
      <c r="BF64690" s="101" t="s">
        <v>58</v>
      </c>
      <c r="BK64690" s="98" t="s">
        <v>70</v>
      </c>
    </row>
    <row r="64691" spans="17:63" ht="29.25" customHeight="1" x14ac:dyDescent="0.2">
      <c r="Q64691" s="92" t="s">
        <v>50</v>
      </c>
      <c r="BF64691" s="101" t="s">
        <v>58</v>
      </c>
      <c r="BK64691" s="98" t="s">
        <v>70</v>
      </c>
    </row>
    <row r="64692" spans="17:63" ht="29.25" customHeight="1" x14ac:dyDescent="0.2">
      <c r="Q64692" s="92" t="s">
        <v>50</v>
      </c>
      <c r="BF64692" s="101" t="s">
        <v>58</v>
      </c>
      <c r="BK64692" s="98" t="s">
        <v>70</v>
      </c>
    </row>
    <row r="64693" spans="17:63" ht="29.25" customHeight="1" x14ac:dyDescent="0.2">
      <c r="Q64693" s="92" t="s">
        <v>50</v>
      </c>
      <c r="BF64693" s="101" t="s">
        <v>58</v>
      </c>
      <c r="BK64693" s="98" t="s">
        <v>70</v>
      </c>
    </row>
    <row r="64694" spans="17:63" ht="29.25" customHeight="1" x14ac:dyDescent="0.2">
      <c r="Q64694" s="92" t="s">
        <v>50</v>
      </c>
      <c r="BF64694" s="101" t="s">
        <v>58</v>
      </c>
      <c r="BK64694" s="98" t="s">
        <v>70</v>
      </c>
    </row>
    <row r="64695" spans="17:63" ht="29.25" customHeight="1" x14ac:dyDescent="0.2">
      <c r="Q64695" s="92" t="s">
        <v>50</v>
      </c>
      <c r="BF64695" s="101" t="s">
        <v>58</v>
      </c>
      <c r="BK64695" s="98" t="s">
        <v>70</v>
      </c>
    </row>
    <row r="64696" spans="17:63" ht="29.25" customHeight="1" x14ac:dyDescent="0.2">
      <c r="Q64696" s="92" t="s">
        <v>50</v>
      </c>
      <c r="BF64696" s="101" t="s">
        <v>58</v>
      </c>
      <c r="BK64696" s="98" t="s">
        <v>70</v>
      </c>
    </row>
    <row r="64697" spans="17:63" ht="29.25" customHeight="1" x14ac:dyDescent="0.2">
      <c r="Q64697" s="92" t="s">
        <v>50</v>
      </c>
      <c r="BF64697" s="101" t="s">
        <v>58</v>
      </c>
      <c r="BK64697" s="98" t="s">
        <v>70</v>
      </c>
    </row>
    <row r="64698" spans="17:63" ht="29.25" customHeight="1" x14ac:dyDescent="0.2">
      <c r="Q64698" s="92" t="s">
        <v>50</v>
      </c>
      <c r="BF64698" s="101" t="s">
        <v>58</v>
      </c>
      <c r="BK64698" s="98" t="s">
        <v>70</v>
      </c>
    </row>
    <row r="64699" spans="17:63" ht="29.25" customHeight="1" x14ac:dyDescent="0.2">
      <c r="Q64699" s="92" t="s">
        <v>50</v>
      </c>
      <c r="BF64699" s="101" t="s">
        <v>58</v>
      </c>
      <c r="BK64699" s="98" t="s">
        <v>70</v>
      </c>
    </row>
    <row r="64700" spans="17:63" ht="29.25" customHeight="1" x14ac:dyDescent="0.2">
      <c r="Q64700" s="92" t="s">
        <v>50</v>
      </c>
      <c r="BF64700" s="101" t="s">
        <v>58</v>
      </c>
      <c r="BK64700" s="98" t="s">
        <v>70</v>
      </c>
    </row>
    <row r="64701" spans="17:63" ht="29.25" customHeight="1" x14ac:dyDescent="0.2">
      <c r="Q64701" s="92" t="s">
        <v>50</v>
      </c>
      <c r="BF64701" s="101" t="s">
        <v>58</v>
      </c>
      <c r="BK64701" s="98" t="s">
        <v>70</v>
      </c>
    </row>
    <row r="64702" spans="17:63" ht="29.25" customHeight="1" x14ac:dyDescent="0.2">
      <c r="Q64702" s="92" t="s">
        <v>50</v>
      </c>
      <c r="BF64702" s="101" t="s">
        <v>58</v>
      </c>
      <c r="BK64702" s="98" t="s">
        <v>70</v>
      </c>
    </row>
    <row r="64703" spans="17:63" ht="29.25" customHeight="1" x14ac:dyDescent="0.2">
      <c r="Q64703" s="92" t="s">
        <v>50</v>
      </c>
      <c r="BF64703" s="101" t="s">
        <v>58</v>
      </c>
      <c r="BK64703" s="98" t="s">
        <v>70</v>
      </c>
    </row>
    <row r="64704" spans="17:63" ht="29.25" customHeight="1" x14ac:dyDescent="0.2">
      <c r="Q64704" s="92" t="s">
        <v>50</v>
      </c>
      <c r="BF64704" s="101" t="s">
        <v>58</v>
      </c>
      <c r="BK64704" s="98" t="s">
        <v>70</v>
      </c>
    </row>
    <row r="64705" spans="17:63" ht="29.25" customHeight="1" x14ac:dyDescent="0.2">
      <c r="Q64705" s="92" t="s">
        <v>50</v>
      </c>
      <c r="BF64705" s="101" t="s">
        <v>58</v>
      </c>
      <c r="BK64705" s="98" t="s">
        <v>70</v>
      </c>
    </row>
    <row r="64706" spans="17:63" ht="29.25" customHeight="1" x14ac:dyDescent="0.2">
      <c r="Q64706" s="92" t="s">
        <v>50</v>
      </c>
      <c r="BF64706" s="101" t="s">
        <v>58</v>
      </c>
      <c r="BK64706" s="98" t="s">
        <v>70</v>
      </c>
    </row>
    <row r="64707" spans="17:63" ht="29.25" customHeight="1" x14ac:dyDescent="0.2">
      <c r="Q64707" s="92" t="s">
        <v>50</v>
      </c>
      <c r="BF64707" s="101" t="s">
        <v>58</v>
      </c>
      <c r="BK64707" s="98" t="s">
        <v>70</v>
      </c>
    </row>
    <row r="64708" spans="17:63" ht="29.25" customHeight="1" x14ac:dyDescent="0.2">
      <c r="Q64708" s="92" t="s">
        <v>50</v>
      </c>
      <c r="BF64708" s="101" t="s">
        <v>58</v>
      </c>
      <c r="BK64708" s="98" t="s">
        <v>70</v>
      </c>
    </row>
    <row r="64709" spans="17:63" ht="29.25" customHeight="1" x14ac:dyDescent="0.2">
      <c r="Q64709" s="92" t="s">
        <v>50</v>
      </c>
      <c r="BF64709" s="101" t="s">
        <v>58</v>
      </c>
      <c r="BK64709" s="98" t="s">
        <v>70</v>
      </c>
    </row>
    <row r="64710" spans="17:63" ht="29.25" customHeight="1" x14ac:dyDescent="0.2">
      <c r="Q64710" s="92" t="s">
        <v>50</v>
      </c>
      <c r="BF64710" s="101" t="s">
        <v>58</v>
      </c>
      <c r="BK64710" s="98" t="s">
        <v>70</v>
      </c>
    </row>
    <row r="64711" spans="17:63" ht="29.25" customHeight="1" x14ac:dyDescent="0.2">
      <c r="Q64711" s="92" t="s">
        <v>50</v>
      </c>
      <c r="BF64711" s="101" t="s">
        <v>58</v>
      </c>
      <c r="BK64711" s="98" t="s">
        <v>70</v>
      </c>
    </row>
    <row r="64712" spans="17:63" ht="29.25" customHeight="1" x14ac:dyDescent="0.2">
      <c r="Q64712" s="92" t="s">
        <v>50</v>
      </c>
      <c r="BF64712" s="101" t="s">
        <v>58</v>
      </c>
      <c r="BK64712" s="98" t="s">
        <v>70</v>
      </c>
    </row>
    <row r="64713" spans="17:63" ht="29.25" customHeight="1" x14ac:dyDescent="0.2">
      <c r="Q64713" s="92" t="s">
        <v>50</v>
      </c>
      <c r="BF64713" s="101" t="s">
        <v>58</v>
      </c>
      <c r="BK64713" s="98" t="s">
        <v>70</v>
      </c>
    </row>
    <row r="64714" spans="17:63" ht="29.25" customHeight="1" x14ac:dyDescent="0.2">
      <c r="Q64714" s="92" t="s">
        <v>50</v>
      </c>
      <c r="BF64714" s="101" t="s">
        <v>58</v>
      </c>
      <c r="BK64714" s="98" t="s">
        <v>70</v>
      </c>
    </row>
    <row r="64715" spans="17:63" ht="29.25" customHeight="1" x14ac:dyDescent="0.2">
      <c r="Q64715" s="92" t="s">
        <v>50</v>
      </c>
      <c r="BF64715" s="101" t="s">
        <v>58</v>
      </c>
      <c r="BK64715" s="98" t="s">
        <v>70</v>
      </c>
    </row>
    <row r="64716" spans="17:63" ht="29.25" customHeight="1" x14ac:dyDescent="0.2">
      <c r="Q64716" s="92" t="s">
        <v>50</v>
      </c>
      <c r="BF64716" s="101" t="s">
        <v>58</v>
      </c>
      <c r="BK64716" s="98" t="s">
        <v>70</v>
      </c>
    </row>
    <row r="64717" spans="17:63" ht="29.25" customHeight="1" x14ac:dyDescent="0.2">
      <c r="Q64717" s="92" t="s">
        <v>50</v>
      </c>
      <c r="BF64717" s="101" t="s">
        <v>58</v>
      </c>
      <c r="BK64717" s="98" t="s">
        <v>70</v>
      </c>
    </row>
    <row r="64718" spans="17:63" ht="29.25" customHeight="1" x14ac:dyDescent="0.2">
      <c r="Q64718" s="92" t="s">
        <v>50</v>
      </c>
      <c r="BF64718" s="101" t="s">
        <v>58</v>
      </c>
      <c r="BK64718" s="98" t="s">
        <v>70</v>
      </c>
    </row>
    <row r="64719" spans="17:63" ht="29.25" customHeight="1" x14ac:dyDescent="0.2">
      <c r="Q64719" s="92" t="s">
        <v>50</v>
      </c>
      <c r="BF64719" s="101" t="s">
        <v>58</v>
      </c>
      <c r="BK64719" s="98" t="s">
        <v>70</v>
      </c>
    </row>
    <row r="64720" spans="17:63" ht="29.25" customHeight="1" x14ac:dyDescent="0.2">
      <c r="Q64720" s="92" t="s">
        <v>50</v>
      </c>
      <c r="BF64720" s="101" t="s">
        <v>58</v>
      </c>
      <c r="BK64720" s="98" t="s">
        <v>70</v>
      </c>
    </row>
    <row r="64721" spans="17:63" ht="29.25" customHeight="1" x14ac:dyDescent="0.2">
      <c r="Q64721" s="92" t="s">
        <v>50</v>
      </c>
      <c r="BF64721" s="101" t="s">
        <v>58</v>
      </c>
      <c r="BK64721" s="98" t="s">
        <v>70</v>
      </c>
    </row>
    <row r="64722" spans="17:63" ht="29.25" customHeight="1" x14ac:dyDescent="0.2">
      <c r="Q64722" s="92" t="s">
        <v>50</v>
      </c>
      <c r="BF64722" s="101" t="s">
        <v>58</v>
      </c>
      <c r="BK64722" s="98" t="s">
        <v>70</v>
      </c>
    </row>
    <row r="64723" spans="17:63" ht="29.25" customHeight="1" x14ac:dyDescent="0.2">
      <c r="Q64723" s="92" t="s">
        <v>50</v>
      </c>
      <c r="BF64723" s="101" t="s">
        <v>58</v>
      </c>
      <c r="BK64723" s="98" t="s">
        <v>70</v>
      </c>
    </row>
    <row r="64724" spans="17:63" ht="29.25" customHeight="1" x14ac:dyDescent="0.2">
      <c r="Q64724" s="92" t="s">
        <v>50</v>
      </c>
      <c r="BF64724" s="101" t="s">
        <v>58</v>
      </c>
      <c r="BK64724" s="98" t="s">
        <v>70</v>
      </c>
    </row>
    <row r="64725" spans="17:63" ht="29.25" customHeight="1" x14ac:dyDescent="0.2">
      <c r="Q64725" s="92" t="s">
        <v>50</v>
      </c>
      <c r="BF64725" s="101" t="s">
        <v>58</v>
      </c>
      <c r="BK64725" s="98" t="s">
        <v>70</v>
      </c>
    </row>
    <row r="64726" spans="17:63" ht="29.25" customHeight="1" x14ac:dyDescent="0.2">
      <c r="Q64726" s="92" t="s">
        <v>50</v>
      </c>
      <c r="BF64726" s="101" t="s">
        <v>58</v>
      </c>
      <c r="BK64726" s="98" t="s">
        <v>70</v>
      </c>
    </row>
    <row r="64727" spans="17:63" ht="29.25" customHeight="1" x14ac:dyDescent="0.2">
      <c r="Q64727" s="92" t="s">
        <v>50</v>
      </c>
      <c r="BF64727" s="101" t="s">
        <v>58</v>
      </c>
      <c r="BK64727" s="98" t="s">
        <v>70</v>
      </c>
    </row>
    <row r="64728" spans="17:63" ht="29.25" customHeight="1" x14ac:dyDescent="0.2">
      <c r="Q64728" s="92" t="s">
        <v>50</v>
      </c>
      <c r="BF64728" s="101" t="s">
        <v>58</v>
      </c>
      <c r="BK64728" s="98" t="s">
        <v>70</v>
      </c>
    </row>
    <row r="64729" spans="17:63" ht="29.25" customHeight="1" x14ac:dyDescent="0.2">
      <c r="Q64729" s="92" t="s">
        <v>50</v>
      </c>
      <c r="BF64729" s="101" t="s">
        <v>58</v>
      </c>
      <c r="BK64729" s="98" t="s">
        <v>70</v>
      </c>
    </row>
    <row r="64730" spans="17:63" ht="29.25" customHeight="1" x14ac:dyDescent="0.2">
      <c r="Q64730" s="92" t="s">
        <v>50</v>
      </c>
      <c r="BF64730" s="101" t="s">
        <v>58</v>
      </c>
      <c r="BK64730" s="98" t="s">
        <v>70</v>
      </c>
    </row>
    <row r="64731" spans="17:63" ht="29.25" customHeight="1" x14ac:dyDescent="0.2">
      <c r="Q64731" s="92" t="s">
        <v>50</v>
      </c>
      <c r="BF64731" s="101" t="s">
        <v>58</v>
      </c>
      <c r="BK64731" s="98" t="s">
        <v>70</v>
      </c>
    </row>
    <row r="64732" spans="17:63" ht="29.25" customHeight="1" x14ac:dyDescent="0.2">
      <c r="Q64732" s="92" t="s">
        <v>50</v>
      </c>
      <c r="BF64732" s="101" t="s">
        <v>58</v>
      </c>
      <c r="BK64732" s="98" t="s">
        <v>70</v>
      </c>
    </row>
    <row r="64733" spans="17:63" ht="29.25" customHeight="1" x14ac:dyDescent="0.2">
      <c r="Q64733" s="92" t="s">
        <v>50</v>
      </c>
      <c r="BF64733" s="101" t="s">
        <v>58</v>
      </c>
      <c r="BK64733" s="98" t="s">
        <v>70</v>
      </c>
    </row>
    <row r="64734" spans="17:63" ht="29.25" customHeight="1" x14ac:dyDescent="0.2">
      <c r="Q64734" s="92" t="s">
        <v>50</v>
      </c>
      <c r="BF64734" s="101" t="s">
        <v>58</v>
      </c>
      <c r="BK64734" s="98" t="s">
        <v>70</v>
      </c>
    </row>
    <row r="64735" spans="17:63" ht="29.25" customHeight="1" x14ac:dyDescent="0.2">
      <c r="Q64735" s="92" t="s">
        <v>50</v>
      </c>
      <c r="BF64735" s="101" t="s">
        <v>58</v>
      </c>
      <c r="BK64735" s="98" t="s">
        <v>70</v>
      </c>
    </row>
    <row r="64736" spans="17:63" ht="29.25" customHeight="1" x14ac:dyDescent="0.2">
      <c r="Q64736" s="92" t="s">
        <v>50</v>
      </c>
      <c r="BF64736" s="101" t="s">
        <v>58</v>
      </c>
      <c r="BK64736" s="98" t="s">
        <v>70</v>
      </c>
    </row>
    <row r="64737" spans="17:63" ht="29.25" customHeight="1" x14ac:dyDescent="0.2">
      <c r="Q64737" s="92" t="s">
        <v>50</v>
      </c>
      <c r="BF64737" s="101" t="s">
        <v>58</v>
      </c>
      <c r="BK64737" s="98" t="s">
        <v>70</v>
      </c>
    </row>
    <row r="64738" spans="17:63" ht="29.25" customHeight="1" x14ac:dyDescent="0.2">
      <c r="Q64738" s="92" t="s">
        <v>50</v>
      </c>
      <c r="BF64738" s="101" t="s">
        <v>58</v>
      </c>
      <c r="BK64738" s="98" t="s">
        <v>70</v>
      </c>
    </row>
    <row r="64739" spans="17:63" ht="29.25" customHeight="1" x14ac:dyDescent="0.2">
      <c r="Q64739" s="92" t="s">
        <v>50</v>
      </c>
      <c r="BF64739" s="101" t="s">
        <v>58</v>
      </c>
      <c r="BK64739" s="98" t="s">
        <v>70</v>
      </c>
    </row>
    <row r="64740" spans="17:63" ht="29.25" customHeight="1" x14ac:dyDescent="0.2">
      <c r="Q64740" s="92" t="s">
        <v>50</v>
      </c>
      <c r="BF64740" s="101" t="s">
        <v>58</v>
      </c>
      <c r="BK64740" s="98" t="s">
        <v>70</v>
      </c>
    </row>
    <row r="64741" spans="17:63" ht="29.25" customHeight="1" x14ac:dyDescent="0.2">
      <c r="Q64741" s="92" t="s">
        <v>50</v>
      </c>
      <c r="BF64741" s="101" t="s">
        <v>58</v>
      </c>
      <c r="BK64741" s="98" t="s">
        <v>70</v>
      </c>
    </row>
    <row r="64742" spans="17:63" ht="29.25" customHeight="1" x14ac:dyDescent="0.2">
      <c r="Q64742" s="92" t="s">
        <v>50</v>
      </c>
      <c r="BF64742" s="101" t="s">
        <v>58</v>
      </c>
      <c r="BK64742" s="98" t="s">
        <v>70</v>
      </c>
    </row>
    <row r="64743" spans="17:63" ht="29.25" customHeight="1" x14ac:dyDescent="0.2">
      <c r="Q64743" s="92" t="s">
        <v>50</v>
      </c>
      <c r="BF64743" s="101" t="s">
        <v>58</v>
      </c>
      <c r="BK64743" s="98" t="s">
        <v>70</v>
      </c>
    </row>
    <row r="64744" spans="17:63" ht="29.25" customHeight="1" x14ac:dyDescent="0.2">
      <c r="Q64744" s="92" t="s">
        <v>50</v>
      </c>
      <c r="BF64744" s="101" t="s">
        <v>58</v>
      </c>
      <c r="BK64744" s="98" t="s">
        <v>70</v>
      </c>
    </row>
    <row r="64745" spans="17:63" ht="29.25" customHeight="1" x14ac:dyDescent="0.2">
      <c r="Q64745" s="92" t="s">
        <v>50</v>
      </c>
      <c r="BF64745" s="101" t="s">
        <v>58</v>
      </c>
      <c r="BK64745" s="98" t="s">
        <v>70</v>
      </c>
    </row>
    <row r="64746" spans="17:63" ht="29.25" customHeight="1" x14ac:dyDescent="0.2">
      <c r="Q64746" s="92" t="s">
        <v>50</v>
      </c>
      <c r="BF64746" s="101" t="s">
        <v>58</v>
      </c>
      <c r="BK64746" s="98" t="s">
        <v>70</v>
      </c>
    </row>
    <row r="64747" spans="17:63" ht="29.25" customHeight="1" x14ac:dyDescent="0.2">
      <c r="Q64747" s="92" t="s">
        <v>50</v>
      </c>
      <c r="BF64747" s="101" t="s">
        <v>58</v>
      </c>
      <c r="BK64747" s="98" t="s">
        <v>70</v>
      </c>
    </row>
    <row r="64748" spans="17:63" ht="29.25" customHeight="1" x14ac:dyDescent="0.2">
      <c r="Q64748" s="92" t="s">
        <v>50</v>
      </c>
      <c r="BF64748" s="101" t="s">
        <v>58</v>
      </c>
      <c r="BK64748" s="98" t="s">
        <v>70</v>
      </c>
    </row>
    <row r="64749" spans="17:63" ht="29.25" customHeight="1" x14ac:dyDescent="0.2">
      <c r="Q64749" s="92" t="s">
        <v>50</v>
      </c>
      <c r="BF64749" s="101" t="s">
        <v>58</v>
      </c>
      <c r="BK64749" s="98" t="s">
        <v>70</v>
      </c>
    </row>
    <row r="64750" spans="17:63" ht="29.25" customHeight="1" x14ac:dyDescent="0.2">
      <c r="Q64750" s="92" t="s">
        <v>50</v>
      </c>
      <c r="BF64750" s="101" t="s">
        <v>58</v>
      </c>
      <c r="BK64750" s="98" t="s">
        <v>70</v>
      </c>
    </row>
    <row r="64751" spans="17:63" ht="29.25" customHeight="1" x14ac:dyDescent="0.2">
      <c r="Q64751" s="92" t="s">
        <v>50</v>
      </c>
      <c r="BF64751" s="101" t="s">
        <v>58</v>
      </c>
      <c r="BK64751" s="98" t="s">
        <v>70</v>
      </c>
    </row>
    <row r="64752" spans="17:63" ht="29.25" customHeight="1" x14ac:dyDescent="0.2">
      <c r="Q64752" s="92" t="s">
        <v>50</v>
      </c>
      <c r="BF64752" s="101" t="s">
        <v>58</v>
      </c>
      <c r="BK64752" s="98" t="s">
        <v>70</v>
      </c>
    </row>
    <row r="64753" spans="17:63" ht="29.25" customHeight="1" x14ac:dyDescent="0.2">
      <c r="Q64753" s="92" t="s">
        <v>50</v>
      </c>
      <c r="BF64753" s="101" t="s">
        <v>58</v>
      </c>
      <c r="BK64753" s="98" t="s">
        <v>70</v>
      </c>
    </row>
    <row r="64754" spans="17:63" ht="29.25" customHeight="1" x14ac:dyDescent="0.2">
      <c r="Q64754" s="92" t="s">
        <v>50</v>
      </c>
      <c r="BF64754" s="101" t="s">
        <v>58</v>
      </c>
      <c r="BK64754" s="98" t="s">
        <v>70</v>
      </c>
    </row>
    <row r="64755" spans="17:63" ht="29.25" customHeight="1" x14ac:dyDescent="0.2">
      <c r="Q64755" s="92" t="s">
        <v>50</v>
      </c>
      <c r="BF64755" s="101" t="s">
        <v>58</v>
      </c>
      <c r="BK64755" s="98" t="s">
        <v>70</v>
      </c>
    </row>
    <row r="64756" spans="17:63" ht="29.25" customHeight="1" x14ac:dyDescent="0.2">
      <c r="Q64756" s="92" t="s">
        <v>50</v>
      </c>
      <c r="BF64756" s="101" t="s">
        <v>58</v>
      </c>
      <c r="BK64756" s="98" t="s">
        <v>70</v>
      </c>
    </row>
    <row r="64757" spans="17:63" ht="29.25" customHeight="1" x14ac:dyDescent="0.2">
      <c r="Q64757" s="92" t="s">
        <v>50</v>
      </c>
      <c r="BF64757" s="101" t="s">
        <v>58</v>
      </c>
      <c r="BK64757" s="98" t="s">
        <v>70</v>
      </c>
    </row>
    <row r="64758" spans="17:63" ht="29.25" customHeight="1" x14ac:dyDescent="0.2">
      <c r="Q64758" s="92" t="s">
        <v>50</v>
      </c>
      <c r="BF64758" s="101" t="s">
        <v>58</v>
      </c>
      <c r="BK64758" s="98" t="s">
        <v>70</v>
      </c>
    </row>
    <row r="64759" spans="17:63" ht="29.25" customHeight="1" x14ac:dyDescent="0.2">
      <c r="Q64759" s="92" t="s">
        <v>50</v>
      </c>
      <c r="BF64759" s="101" t="s">
        <v>58</v>
      </c>
      <c r="BK64759" s="98" t="s">
        <v>70</v>
      </c>
    </row>
    <row r="64760" spans="17:63" ht="29.25" customHeight="1" x14ac:dyDescent="0.2">
      <c r="Q64760" s="92" t="s">
        <v>50</v>
      </c>
      <c r="BF64760" s="101" t="s">
        <v>58</v>
      </c>
      <c r="BK64760" s="98" t="s">
        <v>70</v>
      </c>
    </row>
    <row r="64761" spans="17:63" ht="29.25" customHeight="1" x14ac:dyDescent="0.2">
      <c r="Q64761" s="92" t="s">
        <v>50</v>
      </c>
      <c r="BF64761" s="101" t="s">
        <v>58</v>
      </c>
      <c r="BK64761" s="98" t="s">
        <v>70</v>
      </c>
    </row>
    <row r="64762" spans="17:63" ht="29.25" customHeight="1" x14ac:dyDescent="0.2">
      <c r="Q64762" s="92" t="s">
        <v>50</v>
      </c>
      <c r="BF64762" s="101" t="s">
        <v>58</v>
      </c>
      <c r="BK64762" s="98" t="s">
        <v>70</v>
      </c>
    </row>
    <row r="64763" spans="17:63" ht="29.25" customHeight="1" x14ac:dyDescent="0.2">
      <c r="Q64763" s="92" t="s">
        <v>50</v>
      </c>
      <c r="BF64763" s="101" t="s">
        <v>58</v>
      </c>
      <c r="BK64763" s="98" t="s">
        <v>70</v>
      </c>
    </row>
    <row r="64764" spans="17:63" ht="29.25" customHeight="1" x14ac:dyDescent="0.2">
      <c r="Q64764" s="92" t="s">
        <v>50</v>
      </c>
      <c r="BF64764" s="101" t="s">
        <v>58</v>
      </c>
      <c r="BK64764" s="98" t="s">
        <v>70</v>
      </c>
    </row>
    <row r="64765" spans="17:63" ht="29.25" customHeight="1" x14ac:dyDescent="0.2">
      <c r="Q64765" s="92" t="s">
        <v>50</v>
      </c>
      <c r="BF64765" s="101" t="s">
        <v>58</v>
      </c>
      <c r="BK64765" s="98" t="s">
        <v>70</v>
      </c>
    </row>
    <row r="64766" spans="17:63" ht="29.25" customHeight="1" x14ac:dyDescent="0.2">
      <c r="Q64766" s="92" t="s">
        <v>50</v>
      </c>
      <c r="BF64766" s="101" t="s">
        <v>58</v>
      </c>
      <c r="BK64766" s="98" t="s">
        <v>70</v>
      </c>
    </row>
    <row r="64767" spans="17:63" ht="29.25" customHeight="1" x14ac:dyDescent="0.2">
      <c r="Q64767" s="92" t="s">
        <v>50</v>
      </c>
      <c r="BF64767" s="101" t="s">
        <v>58</v>
      </c>
      <c r="BK64767" s="98" t="s">
        <v>70</v>
      </c>
    </row>
    <row r="64768" spans="17:63" ht="29.25" customHeight="1" x14ac:dyDescent="0.2">
      <c r="Q64768" s="92" t="s">
        <v>50</v>
      </c>
      <c r="BF64768" s="101" t="s">
        <v>58</v>
      </c>
      <c r="BK64768" s="98" t="s">
        <v>70</v>
      </c>
    </row>
    <row r="64769" spans="17:63" ht="29.25" customHeight="1" x14ac:dyDescent="0.2">
      <c r="Q64769" s="92" t="s">
        <v>50</v>
      </c>
      <c r="BF64769" s="101" t="s">
        <v>58</v>
      </c>
      <c r="BK64769" s="98" t="s">
        <v>70</v>
      </c>
    </row>
    <row r="64770" spans="17:63" ht="29.25" customHeight="1" x14ac:dyDescent="0.2">
      <c r="Q64770" s="92" t="s">
        <v>50</v>
      </c>
      <c r="BF64770" s="101" t="s">
        <v>58</v>
      </c>
      <c r="BK64770" s="98" t="s">
        <v>70</v>
      </c>
    </row>
    <row r="64771" spans="17:63" ht="29.25" customHeight="1" x14ac:dyDescent="0.2">
      <c r="Q64771" s="92" t="s">
        <v>50</v>
      </c>
      <c r="BF64771" s="101" t="s">
        <v>58</v>
      </c>
      <c r="BK64771" s="98" t="s">
        <v>70</v>
      </c>
    </row>
    <row r="64772" spans="17:63" ht="29.25" customHeight="1" x14ac:dyDescent="0.2">
      <c r="Q64772" s="92" t="s">
        <v>50</v>
      </c>
      <c r="BF64772" s="101" t="s">
        <v>58</v>
      </c>
      <c r="BK64772" s="98" t="s">
        <v>70</v>
      </c>
    </row>
    <row r="64773" spans="17:63" ht="29.25" customHeight="1" x14ac:dyDescent="0.2">
      <c r="Q64773" s="92" t="s">
        <v>50</v>
      </c>
      <c r="BF64773" s="101" t="s">
        <v>58</v>
      </c>
      <c r="BK64773" s="98" t="s">
        <v>70</v>
      </c>
    </row>
    <row r="64774" spans="17:63" ht="29.25" customHeight="1" x14ac:dyDescent="0.2">
      <c r="Q64774" s="92" t="s">
        <v>50</v>
      </c>
      <c r="BF64774" s="101" t="s">
        <v>58</v>
      </c>
      <c r="BK64774" s="98" t="s">
        <v>70</v>
      </c>
    </row>
    <row r="64775" spans="17:63" ht="29.25" customHeight="1" x14ac:dyDescent="0.2">
      <c r="Q64775" s="92" t="s">
        <v>50</v>
      </c>
      <c r="BF64775" s="101" t="s">
        <v>58</v>
      </c>
      <c r="BK64775" s="98" t="s">
        <v>70</v>
      </c>
    </row>
    <row r="64776" spans="17:63" ht="29.25" customHeight="1" x14ac:dyDescent="0.2">
      <c r="Q64776" s="92" t="s">
        <v>50</v>
      </c>
      <c r="BF64776" s="101" t="s">
        <v>58</v>
      </c>
      <c r="BK64776" s="98" t="s">
        <v>70</v>
      </c>
    </row>
    <row r="64777" spans="17:63" ht="29.25" customHeight="1" x14ac:dyDescent="0.2">
      <c r="Q64777" s="92" t="s">
        <v>50</v>
      </c>
      <c r="BF64777" s="101" t="s">
        <v>58</v>
      </c>
      <c r="BK64777" s="98" t="s">
        <v>70</v>
      </c>
    </row>
    <row r="64778" spans="17:63" ht="29.25" customHeight="1" x14ac:dyDescent="0.2">
      <c r="Q64778" s="92" t="s">
        <v>50</v>
      </c>
      <c r="BF64778" s="101" t="s">
        <v>58</v>
      </c>
      <c r="BK64778" s="98" t="s">
        <v>70</v>
      </c>
    </row>
    <row r="64779" spans="17:63" ht="29.25" customHeight="1" x14ac:dyDescent="0.2">
      <c r="Q64779" s="92" t="s">
        <v>50</v>
      </c>
      <c r="BF64779" s="101" t="s">
        <v>58</v>
      </c>
      <c r="BK64779" s="98" t="s">
        <v>70</v>
      </c>
    </row>
    <row r="64780" spans="17:63" ht="29.25" customHeight="1" x14ac:dyDescent="0.2">
      <c r="Q64780" s="92" t="s">
        <v>50</v>
      </c>
      <c r="BF64780" s="101" t="s">
        <v>58</v>
      </c>
      <c r="BK64780" s="98" t="s">
        <v>70</v>
      </c>
    </row>
    <row r="64781" spans="17:63" ht="29.25" customHeight="1" x14ac:dyDescent="0.2">
      <c r="Q64781" s="92" t="s">
        <v>50</v>
      </c>
      <c r="BF64781" s="101" t="s">
        <v>58</v>
      </c>
      <c r="BK64781" s="98" t="s">
        <v>70</v>
      </c>
    </row>
    <row r="64782" spans="17:63" ht="29.25" customHeight="1" x14ac:dyDescent="0.2">
      <c r="Q64782" s="92" t="s">
        <v>50</v>
      </c>
      <c r="BF64782" s="101" t="s">
        <v>58</v>
      </c>
      <c r="BK64782" s="98" t="s">
        <v>70</v>
      </c>
    </row>
    <row r="64783" spans="17:63" ht="29.25" customHeight="1" x14ac:dyDescent="0.2">
      <c r="Q64783" s="92" t="s">
        <v>50</v>
      </c>
      <c r="BF64783" s="101" t="s">
        <v>58</v>
      </c>
      <c r="BK64783" s="98" t="s">
        <v>70</v>
      </c>
    </row>
    <row r="64784" spans="17:63" ht="29.25" customHeight="1" x14ac:dyDescent="0.2">
      <c r="Q64784" s="92" t="s">
        <v>50</v>
      </c>
      <c r="BF64784" s="101" t="s">
        <v>58</v>
      </c>
      <c r="BK64784" s="98" t="s">
        <v>70</v>
      </c>
    </row>
    <row r="64785" spans="17:63" ht="29.25" customHeight="1" x14ac:dyDescent="0.2">
      <c r="Q64785" s="92" t="s">
        <v>50</v>
      </c>
      <c r="BF64785" s="101" t="s">
        <v>58</v>
      </c>
      <c r="BK64785" s="98" t="s">
        <v>70</v>
      </c>
    </row>
    <row r="64786" spans="17:63" ht="29.25" customHeight="1" x14ac:dyDescent="0.2">
      <c r="Q64786" s="92" t="s">
        <v>50</v>
      </c>
      <c r="BF64786" s="101" t="s">
        <v>58</v>
      </c>
      <c r="BK64786" s="98" t="s">
        <v>70</v>
      </c>
    </row>
    <row r="64787" spans="17:63" ht="29.25" customHeight="1" x14ac:dyDescent="0.2">
      <c r="Q64787" s="92" t="s">
        <v>50</v>
      </c>
      <c r="BF64787" s="101" t="s">
        <v>58</v>
      </c>
      <c r="BK64787" s="98" t="s">
        <v>70</v>
      </c>
    </row>
    <row r="64788" spans="17:63" ht="29.25" customHeight="1" x14ac:dyDescent="0.2">
      <c r="Q64788" s="92" t="s">
        <v>50</v>
      </c>
      <c r="BF64788" s="101" t="s">
        <v>58</v>
      </c>
      <c r="BK64788" s="98" t="s">
        <v>70</v>
      </c>
    </row>
    <row r="64789" spans="17:63" ht="29.25" customHeight="1" x14ac:dyDescent="0.2">
      <c r="Q64789" s="92" t="s">
        <v>50</v>
      </c>
      <c r="BF64789" s="101" t="s">
        <v>58</v>
      </c>
      <c r="BK64789" s="98" t="s">
        <v>70</v>
      </c>
    </row>
    <row r="64790" spans="17:63" ht="29.25" customHeight="1" x14ac:dyDescent="0.2">
      <c r="Q64790" s="92" t="s">
        <v>50</v>
      </c>
      <c r="BF64790" s="101" t="s">
        <v>58</v>
      </c>
      <c r="BK64790" s="98" t="s">
        <v>70</v>
      </c>
    </row>
    <row r="64791" spans="17:63" ht="29.25" customHeight="1" x14ac:dyDescent="0.2">
      <c r="Q64791" s="92" t="s">
        <v>50</v>
      </c>
      <c r="BF64791" s="101" t="s">
        <v>58</v>
      </c>
      <c r="BK64791" s="98" t="s">
        <v>70</v>
      </c>
    </row>
    <row r="64792" spans="17:63" ht="29.25" customHeight="1" x14ac:dyDescent="0.2">
      <c r="Q64792" s="92" t="s">
        <v>50</v>
      </c>
      <c r="BF64792" s="101" t="s">
        <v>58</v>
      </c>
      <c r="BK64792" s="98" t="s">
        <v>70</v>
      </c>
    </row>
    <row r="64793" spans="17:63" ht="29.25" customHeight="1" x14ac:dyDescent="0.2">
      <c r="Q64793" s="92" t="s">
        <v>50</v>
      </c>
      <c r="BF64793" s="101" t="s">
        <v>58</v>
      </c>
      <c r="BK64793" s="98" t="s">
        <v>70</v>
      </c>
    </row>
    <row r="64794" spans="17:63" ht="29.25" customHeight="1" x14ac:dyDescent="0.2">
      <c r="Q64794" s="92" t="s">
        <v>50</v>
      </c>
      <c r="BF64794" s="101" t="s">
        <v>58</v>
      </c>
      <c r="BK64794" s="98" t="s">
        <v>70</v>
      </c>
    </row>
    <row r="64795" spans="17:63" ht="29.25" customHeight="1" x14ac:dyDescent="0.2">
      <c r="Q64795" s="92" t="s">
        <v>50</v>
      </c>
      <c r="BF64795" s="101" t="s">
        <v>58</v>
      </c>
      <c r="BK64795" s="98" t="s">
        <v>70</v>
      </c>
    </row>
    <row r="64796" spans="17:63" ht="29.25" customHeight="1" x14ac:dyDescent="0.2">
      <c r="Q64796" s="92" t="s">
        <v>50</v>
      </c>
      <c r="BF64796" s="101" t="s">
        <v>58</v>
      </c>
      <c r="BK64796" s="98" t="s">
        <v>70</v>
      </c>
    </row>
    <row r="64797" spans="17:63" ht="29.25" customHeight="1" x14ac:dyDescent="0.2">
      <c r="Q64797" s="92" t="s">
        <v>50</v>
      </c>
      <c r="BF64797" s="101" t="s">
        <v>58</v>
      </c>
      <c r="BK64797" s="98" t="s">
        <v>70</v>
      </c>
    </row>
    <row r="64798" spans="17:63" ht="29.25" customHeight="1" x14ac:dyDescent="0.2">
      <c r="Q64798" s="92" t="s">
        <v>50</v>
      </c>
      <c r="BF64798" s="101" t="s">
        <v>58</v>
      </c>
      <c r="BK64798" s="98" t="s">
        <v>70</v>
      </c>
    </row>
    <row r="64799" spans="17:63" ht="29.25" customHeight="1" x14ac:dyDescent="0.2">
      <c r="Q64799" s="92" t="s">
        <v>50</v>
      </c>
      <c r="BF64799" s="101" t="s">
        <v>58</v>
      </c>
      <c r="BK64799" s="98" t="s">
        <v>70</v>
      </c>
    </row>
    <row r="64800" spans="17:63" ht="29.25" customHeight="1" x14ac:dyDescent="0.2">
      <c r="Q64800" s="92" t="s">
        <v>50</v>
      </c>
      <c r="BF64800" s="101" t="s">
        <v>58</v>
      </c>
      <c r="BK64800" s="98" t="s">
        <v>70</v>
      </c>
    </row>
    <row r="64801" spans="17:63" ht="29.25" customHeight="1" x14ac:dyDescent="0.2">
      <c r="Q64801" s="92" t="s">
        <v>50</v>
      </c>
      <c r="BF64801" s="101" t="s">
        <v>58</v>
      </c>
      <c r="BK64801" s="98" t="s">
        <v>70</v>
      </c>
    </row>
    <row r="64802" spans="17:63" ht="29.25" customHeight="1" x14ac:dyDescent="0.2">
      <c r="Q64802" s="92" t="s">
        <v>50</v>
      </c>
      <c r="BF64802" s="101" t="s">
        <v>58</v>
      </c>
      <c r="BK64802" s="98" t="s">
        <v>70</v>
      </c>
    </row>
    <row r="64803" spans="17:63" ht="29.25" customHeight="1" x14ac:dyDescent="0.2">
      <c r="Q64803" s="92" t="s">
        <v>50</v>
      </c>
      <c r="BF64803" s="101" t="s">
        <v>58</v>
      </c>
      <c r="BK64803" s="98" t="s">
        <v>70</v>
      </c>
    </row>
    <row r="64804" spans="17:63" ht="29.25" customHeight="1" x14ac:dyDescent="0.2">
      <c r="Q64804" s="92" t="s">
        <v>50</v>
      </c>
      <c r="BF64804" s="101" t="s">
        <v>58</v>
      </c>
      <c r="BK64804" s="98" t="s">
        <v>70</v>
      </c>
    </row>
    <row r="64805" spans="17:63" ht="29.25" customHeight="1" x14ac:dyDescent="0.2">
      <c r="Q64805" s="92" t="s">
        <v>50</v>
      </c>
      <c r="BF64805" s="101" t="s">
        <v>58</v>
      </c>
      <c r="BK64805" s="98" t="s">
        <v>70</v>
      </c>
    </row>
    <row r="64806" spans="17:63" ht="29.25" customHeight="1" x14ac:dyDescent="0.2">
      <c r="Q64806" s="92" t="s">
        <v>50</v>
      </c>
      <c r="BF64806" s="101" t="s">
        <v>58</v>
      </c>
      <c r="BK64806" s="98" t="s">
        <v>70</v>
      </c>
    </row>
    <row r="64807" spans="17:63" ht="29.25" customHeight="1" x14ac:dyDescent="0.2">
      <c r="Q64807" s="92" t="s">
        <v>50</v>
      </c>
      <c r="BF64807" s="101" t="s">
        <v>58</v>
      </c>
      <c r="BK64807" s="98" t="s">
        <v>70</v>
      </c>
    </row>
    <row r="64808" spans="17:63" ht="29.25" customHeight="1" x14ac:dyDescent="0.2">
      <c r="Q64808" s="92" t="s">
        <v>50</v>
      </c>
      <c r="BF64808" s="101" t="s">
        <v>58</v>
      </c>
      <c r="BK64808" s="98" t="s">
        <v>70</v>
      </c>
    </row>
    <row r="64809" spans="17:63" ht="29.25" customHeight="1" x14ac:dyDescent="0.2">
      <c r="Q64809" s="92" t="s">
        <v>50</v>
      </c>
      <c r="BF64809" s="101" t="s">
        <v>58</v>
      </c>
      <c r="BK64809" s="98" t="s">
        <v>70</v>
      </c>
    </row>
    <row r="64810" spans="17:63" ht="29.25" customHeight="1" x14ac:dyDescent="0.2">
      <c r="Q64810" s="92" t="s">
        <v>50</v>
      </c>
      <c r="BF64810" s="101" t="s">
        <v>58</v>
      </c>
      <c r="BK64810" s="98" t="s">
        <v>70</v>
      </c>
    </row>
    <row r="64811" spans="17:63" ht="29.25" customHeight="1" x14ac:dyDescent="0.2">
      <c r="Q64811" s="92" t="s">
        <v>50</v>
      </c>
      <c r="BF64811" s="101" t="s">
        <v>58</v>
      </c>
      <c r="BK64811" s="98" t="s">
        <v>70</v>
      </c>
    </row>
    <row r="64812" spans="17:63" ht="29.25" customHeight="1" x14ac:dyDescent="0.2">
      <c r="Q64812" s="92" t="s">
        <v>50</v>
      </c>
      <c r="BF64812" s="101" t="s">
        <v>58</v>
      </c>
      <c r="BK64812" s="98" t="s">
        <v>70</v>
      </c>
    </row>
    <row r="64813" spans="17:63" ht="29.25" customHeight="1" x14ac:dyDescent="0.2">
      <c r="Q64813" s="92" t="s">
        <v>50</v>
      </c>
      <c r="BF64813" s="101" t="s">
        <v>58</v>
      </c>
      <c r="BK64813" s="98" t="s">
        <v>70</v>
      </c>
    </row>
    <row r="64814" spans="17:63" ht="29.25" customHeight="1" x14ac:dyDescent="0.2">
      <c r="Q64814" s="92" t="s">
        <v>50</v>
      </c>
      <c r="BF64814" s="101" t="s">
        <v>58</v>
      </c>
      <c r="BK64814" s="98" t="s">
        <v>70</v>
      </c>
    </row>
    <row r="64815" spans="17:63" ht="29.25" customHeight="1" x14ac:dyDescent="0.2">
      <c r="Q64815" s="92" t="s">
        <v>50</v>
      </c>
      <c r="BF64815" s="101" t="s">
        <v>58</v>
      </c>
      <c r="BK64815" s="98" t="s">
        <v>70</v>
      </c>
    </row>
    <row r="64816" spans="17:63" ht="29.25" customHeight="1" x14ac:dyDescent="0.2">
      <c r="Q64816" s="92" t="s">
        <v>50</v>
      </c>
      <c r="BF64816" s="101" t="s">
        <v>58</v>
      </c>
      <c r="BK64816" s="98" t="s">
        <v>70</v>
      </c>
    </row>
    <row r="64817" spans="17:63" ht="29.25" customHeight="1" x14ac:dyDescent="0.2">
      <c r="Q64817" s="92" t="s">
        <v>50</v>
      </c>
      <c r="BF64817" s="101" t="s">
        <v>58</v>
      </c>
      <c r="BK64817" s="98" t="s">
        <v>70</v>
      </c>
    </row>
    <row r="64818" spans="17:63" ht="29.25" customHeight="1" x14ac:dyDescent="0.2">
      <c r="Q64818" s="92" t="s">
        <v>50</v>
      </c>
      <c r="BF64818" s="101" t="s">
        <v>58</v>
      </c>
      <c r="BK64818" s="98" t="s">
        <v>70</v>
      </c>
    </row>
    <row r="64819" spans="17:63" ht="29.25" customHeight="1" x14ac:dyDescent="0.2">
      <c r="Q64819" s="92" t="s">
        <v>50</v>
      </c>
      <c r="BF64819" s="101" t="s">
        <v>58</v>
      </c>
      <c r="BK64819" s="98" t="s">
        <v>70</v>
      </c>
    </row>
    <row r="64820" spans="17:63" ht="29.25" customHeight="1" x14ac:dyDescent="0.2">
      <c r="Q64820" s="92" t="s">
        <v>50</v>
      </c>
      <c r="BF64820" s="101" t="s">
        <v>58</v>
      </c>
      <c r="BK64820" s="98" t="s">
        <v>70</v>
      </c>
    </row>
    <row r="64821" spans="17:63" ht="29.25" customHeight="1" x14ac:dyDescent="0.2">
      <c r="Q64821" s="92" t="s">
        <v>50</v>
      </c>
      <c r="BF64821" s="101" t="s">
        <v>58</v>
      </c>
      <c r="BK64821" s="98" t="s">
        <v>70</v>
      </c>
    </row>
    <row r="64822" spans="17:63" ht="29.25" customHeight="1" x14ac:dyDescent="0.2">
      <c r="Q64822" s="92" t="s">
        <v>50</v>
      </c>
      <c r="BF64822" s="101" t="s">
        <v>58</v>
      </c>
      <c r="BK64822" s="98" t="s">
        <v>70</v>
      </c>
    </row>
    <row r="64823" spans="17:63" ht="29.25" customHeight="1" x14ac:dyDescent="0.2">
      <c r="Q64823" s="92" t="s">
        <v>50</v>
      </c>
      <c r="BF64823" s="101" t="s">
        <v>58</v>
      </c>
      <c r="BK64823" s="98" t="s">
        <v>70</v>
      </c>
    </row>
    <row r="64824" spans="17:63" ht="29.25" customHeight="1" x14ac:dyDescent="0.2">
      <c r="Q64824" s="92" t="s">
        <v>50</v>
      </c>
      <c r="BF64824" s="101" t="s">
        <v>58</v>
      </c>
      <c r="BK64824" s="98" t="s">
        <v>70</v>
      </c>
    </row>
    <row r="64825" spans="17:63" ht="29.25" customHeight="1" x14ac:dyDescent="0.2">
      <c r="Q64825" s="92" t="s">
        <v>50</v>
      </c>
      <c r="BF64825" s="101" t="s">
        <v>58</v>
      </c>
      <c r="BK64825" s="98" t="s">
        <v>70</v>
      </c>
    </row>
    <row r="64826" spans="17:63" ht="29.25" customHeight="1" x14ac:dyDescent="0.2">
      <c r="Q64826" s="92" t="s">
        <v>50</v>
      </c>
      <c r="BF64826" s="101" t="s">
        <v>58</v>
      </c>
      <c r="BK64826" s="98" t="s">
        <v>70</v>
      </c>
    </row>
    <row r="64827" spans="17:63" ht="29.25" customHeight="1" x14ac:dyDescent="0.2">
      <c r="Q64827" s="92" t="s">
        <v>50</v>
      </c>
      <c r="BF64827" s="101" t="s">
        <v>58</v>
      </c>
      <c r="BK64827" s="98" t="s">
        <v>70</v>
      </c>
    </row>
    <row r="64828" spans="17:63" ht="29.25" customHeight="1" x14ac:dyDescent="0.2">
      <c r="Q64828" s="92" t="s">
        <v>50</v>
      </c>
      <c r="BF64828" s="101" t="s">
        <v>58</v>
      </c>
      <c r="BK64828" s="98" t="s">
        <v>70</v>
      </c>
    </row>
    <row r="64829" spans="17:63" ht="29.25" customHeight="1" x14ac:dyDescent="0.2">
      <c r="Q64829" s="92" t="s">
        <v>50</v>
      </c>
      <c r="BF64829" s="101" t="s">
        <v>58</v>
      </c>
      <c r="BK64829" s="98" t="s">
        <v>70</v>
      </c>
    </row>
    <row r="64830" spans="17:63" ht="29.25" customHeight="1" x14ac:dyDescent="0.2">
      <c r="Q64830" s="92" t="s">
        <v>50</v>
      </c>
      <c r="BF64830" s="101" t="s">
        <v>58</v>
      </c>
      <c r="BK64830" s="98" t="s">
        <v>70</v>
      </c>
    </row>
    <row r="64831" spans="17:63" ht="29.25" customHeight="1" x14ac:dyDescent="0.2">
      <c r="Q64831" s="92" t="s">
        <v>50</v>
      </c>
      <c r="BF64831" s="101" t="s">
        <v>58</v>
      </c>
      <c r="BK64831" s="98" t="s">
        <v>70</v>
      </c>
    </row>
    <row r="64832" spans="17:63" ht="29.25" customHeight="1" x14ac:dyDescent="0.2">
      <c r="Q64832" s="92" t="s">
        <v>50</v>
      </c>
      <c r="BF64832" s="101" t="s">
        <v>58</v>
      </c>
      <c r="BK64832" s="98" t="s">
        <v>70</v>
      </c>
    </row>
    <row r="64833" spans="17:63" ht="29.25" customHeight="1" x14ac:dyDescent="0.2">
      <c r="Q64833" s="92" t="s">
        <v>50</v>
      </c>
      <c r="BF64833" s="101" t="s">
        <v>58</v>
      </c>
      <c r="BK64833" s="98" t="s">
        <v>70</v>
      </c>
    </row>
    <row r="64834" spans="17:63" ht="29.25" customHeight="1" x14ac:dyDescent="0.2">
      <c r="Q64834" s="92" t="s">
        <v>50</v>
      </c>
      <c r="BF64834" s="101" t="s">
        <v>58</v>
      </c>
      <c r="BK64834" s="98" t="s">
        <v>70</v>
      </c>
    </row>
    <row r="64835" spans="17:63" ht="29.25" customHeight="1" x14ac:dyDescent="0.2">
      <c r="Q64835" s="92" t="s">
        <v>50</v>
      </c>
      <c r="BF64835" s="101" t="s">
        <v>58</v>
      </c>
      <c r="BK64835" s="98" t="s">
        <v>70</v>
      </c>
    </row>
    <row r="64836" spans="17:63" ht="29.25" customHeight="1" x14ac:dyDescent="0.2">
      <c r="Q64836" s="92" t="s">
        <v>50</v>
      </c>
      <c r="BF64836" s="101" t="s">
        <v>58</v>
      </c>
      <c r="BK64836" s="98" t="s">
        <v>70</v>
      </c>
    </row>
    <row r="64837" spans="17:63" ht="29.25" customHeight="1" x14ac:dyDescent="0.2">
      <c r="Q64837" s="92" t="s">
        <v>50</v>
      </c>
      <c r="BF64837" s="101" t="s">
        <v>58</v>
      </c>
      <c r="BK64837" s="98" t="s">
        <v>70</v>
      </c>
    </row>
    <row r="64838" spans="17:63" ht="29.25" customHeight="1" x14ac:dyDescent="0.2">
      <c r="Q64838" s="92" t="s">
        <v>50</v>
      </c>
      <c r="BF64838" s="101" t="s">
        <v>58</v>
      </c>
      <c r="BK64838" s="98" t="s">
        <v>70</v>
      </c>
    </row>
    <row r="64839" spans="17:63" ht="29.25" customHeight="1" x14ac:dyDescent="0.2">
      <c r="Q64839" s="92" t="s">
        <v>50</v>
      </c>
      <c r="BF64839" s="101" t="s">
        <v>58</v>
      </c>
      <c r="BK64839" s="98" t="s">
        <v>70</v>
      </c>
    </row>
    <row r="64840" spans="17:63" ht="29.25" customHeight="1" x14ac:dyDescent="0.2">
      <c r="Q64840" s="92" t="s">
        <v>50</v>
      </c>
      <c r="BF64840" s="101" t="s">
        <v>58</v>
      </c>
      <c r="BK64840" s="98" t="s">
        <v>70</v>
      </c>
    </row>
    <row r="64841" spans="17:63" ht="29.25" customHeight="1" x14ac:dyDescent="0.2">
      <c r="Q64841" s="92" t="s">
        <v>50</v>
      </c>
      <c r="BF64841" s="101" t="s">
        <v>58</v>
      </c>
      <c r="BK64841" s="98" t="s">
        <v>70</v>
      </c>
    </row>
    <row r="64842" spans="17:63" ht="29.25" customHeight="1" x14ac:dyDescent="0.2">
      <c r="Q64842" s="92" t="s">
        <v>50</v>
      </c>
      <c r="BF64842" s="101" t="s">
        <v>58</v>
      </c>
      <c r="BK64842" s="98" t="s">
        <v>70</v>
      </c>
    </row>
    <row r="64843" spans="17:63" ht="29.25" customHeight="1" x14ac:dyDescent="0.2">
      <c r="Q64843" s="92" t="s">
        <v>50</v>
      </c>
      <c r="BF64843" s="101" t="s">
        <v>58</v>
      </c>
      <c r="BK64843" s="98" t="s">
        <v>70</v>
      </c>
    </row>
    <row r="64844" spans="17:63" ht="29.25" customHeight="1" x14ac:dyDescent="0.2">
      <c r="Q64844" s="92" t="s">
        <v>50</v>
      </c>
      <c r="BF64844" s="101" t="s">
        <v>58</v>
      </c>
      <c r="BK64844" s="98" t="s">
        <v>70</v>
      </c>
    </row>
    <row r="64845" spans="17:63" ht="29.25" customHeight="1" x14ac:dyDescent="0.2">
      <c r="Q64845" s="92" t="s">
        <v>50</v>
      </c>
      <c r="BF64845" s="101" t="s">
        <v>58</v>
      </c>
      <c r="BK64845" s="98" t="s">
        <v>70</v>
      </c>
    </row>
    <row r="64846" spans="17:63" ht="29.25" customHeight="1" x14ac:dyDescent="0.2">
      <c r="Q64846" s="92" t="s">
        <v>50</v>
      </c>
      <c r="BF64846" s="101" t="s">
        <v>58</v>
      </c>
      <c r="BK64846" s="98" t="s">
        <v>70</v>
      </c>
    </row>
    <row r="64847" spans="17:63" ht="29.25" customHeight="1" x14ac:dyDescent="0.2">
      <c r="Q64847" s="92" t="s">
        <v>50</v>
      </c>
      <c r="BF64847" s="101" t="s">
        <v>58</v>
      </c>
      <c r="BK64847" s="98" t="s">
        <v>70</v>
      </c>
    </row>
    <row r="64848" spans="17:63" ht="29.25" customHeight="1" x14ac:dyDescent="0.2">
      <c r="Q64848" s="92" t="s">
        <v>50</v>
      </c>
      <c r="BF64848" s="101" t="s">
        <v>58</v>
      </c>
      <c r="BK64848" s="98" t="s">
        <v>70</v>
      </c>
    </row>
    <row r="64849" spans="17:63" ht="29.25" customHeight="1" x14ac:dyDescent="0.2">
      <c r="Q64849" s="92" t="s">
        <v>50</v>
      </c>
      <c r="BF64849" s="101" t="s">
        <v>58</v>
      </c>
      <c r="BK64849" s="98" t="s">
        <v>70</v>
      </c>
    </row>
    <row r="64850" spans="17:63" ht="29.25" customHeight="1" x14ac:dyDescent="0.2">
      <c r="Q64850" s="92" t="s">
        <v>50</v>
      </c>
      <c r="BF64850" s="101" t="s">
        <v>58</v>
      </c>
      <c r="BK64850" s="98" t="s">
        <v>70</v>
      </c>
    </row>
    <row r="64851" spans="17:63" ht="29.25" customHeight="1" x14ac:dyDescent="0.2">
      <c r="Q64851" s="92" t="s">
        <v>50</v>
      </c>
      <c r="BF64851" s="101" t="s">
        <v>58</v>
      </c>
      <c r="BK64851" s="98" t="s">
        <v>70</v>
      </c>
    </row>
    <row r="64852" spans="17:63" ht="29.25" customHeight="1" x14ac:dyDescent="0.2">
      <c r="Q64852" s="92" t="s">
        <v>50</v>
      </c>
      <c r="BF64852" s="101" t="s">
        <v>58</v>
      </c>
      <c r="BK64852" s="98" t="s">
        <v>70</v>
      </c>
    </row>
    <row r="64853" spans="17:63" ht="29.25" customHeight="1" x14ac:dyDescent="0.2">
      <c r="Q64853" s="92" t="s">
        <v>50</v>
      </c>
      <c r="BF64853" s="101" t="s">
        <v>58</v>
      </c>
      <c r="BK64853" s="98" t="s">
        <v>70</v>
      </c>
    </row>
    <row r="64854" spans="17:63" ht="29.25" customHeight="1" x14ac:dyDescent="0.2">
      <c r="Q64854" s="92" t="s">
        <v>50</v>
      </c>
      <c r="BF64854" s="101" t="s">
        <v>58</v>
      </c>
      <c r="BK64854" s="98" t="s">
        <v>70</v>
      </c>
    </row>
    <row r="64855" spans="17:63" ht="29.25" customHeight="1" x14ac:dyDescent="0.2">
      <c r="Q64855" s="92" t="s">
        <v>50</v>
      </c>
      <c r="BF64855" s="101" t="s">
        <v>58</v>
      </c>
      <c r="BK64855" s="98" t="s">
        <v>70</v>
      </c>
    </row>
    <row r="64856" spans="17:63" ht="29.25" customHeight="1" x14ac:dyDescent="0.2">
      <c r="Q64856" s="92" t="s">
        <v>50</v>
      </c>
      <c r="BF64856" s="101" t="s">
        <v>58</v>
      </c>
      <c r="BK64856" s="98" t="s">
        <v>70</v>
      </c>
    </row>
    <row r="64857" spans="17:63" ht="29.25" customHeight="1" x14ac:dyDescent="0.2">
      <c r="Q64857" s="92" t="s">
        <v>50</v>
      </c>
      <c r="BF64857" s="101" t="s">
        <v>58</v>
      </c>
      <c r="BK64857" s="98" t="s">
        <v>70</v>
      </c>
    </row>
    <row r="64858" spans="17:63" ht="29.25" customHeight="1" x14ac:dyDescent="0.2">
      <c r="Q64858" s="92" t="s">
        <v>50</v>
      </c>
      <c r="BF64858" s="101" t="s">
        <v>58</v>
      </c>
      <c r="BK64858" s="98" t="s">
        <v>70</v>
      </c>
    </row>
    <row r="64859" spans="17:63" ht="29.25" customHeight="1" x14ac:dyDescent="0.2">
      <c r="Q64859" s="92" t="s">
        <v>50</v>
      </c>
      <c r="BF64859" s="101" t="s">
        <v>58</v>
      </c>
      <c r="BK64859" s="98" t="s">
        <v>70</v>
      </c>
    </row>
    <row r="64860" spans="17:63" ht="29.25" customHeight="1" x14ac:dyDescent="0.2">
      <c r="Q64860" s="92" t="s">
        <v>50</v>
      </c>
      <c r="BF64860" s="101" t="s">
        <v>58</v>
      </c>
      <c r="BK64860" s="98" t="s">
        <v>70</v>
      </c>
    </row>
    <row r="64861" spans="17:63" ht="29.25" customHeight="1" x14ac:dyDescent="0.2">
      <c r="Q64861" s="92" t="s">
        <v>50</v>
      </c>
      <c r="BF64861" s="101" t="s">
        <v>58</v>
      </c>
      <c r="BK64861" s="98" t="s">
        <v>70</v>
      </c>
    </row>
    <row r="64862" spans="17:63" ht="29.25" customHeight="1" x14ac:dyDescent="0.2">
      <c r="Q64862" s="92" t="s">
        <v>50</v>
      </c>
      <c r="BF64862" s="101" t="s">
        <v>58</v>
      </c>
      <c r="BK64862" s="98" t="s">
        <v>70</v>
      </c>
    </row>
    <row r="64863" spans="17:63" ht="29.25" customHeight="1" x14ac:dyDescent="0.2">
      <c r="Q64863" s="92" t="s">
        <v>50</v>
      </c>
      <c r="BF64863" s="101" t="s">
        <v>58</v>
      </c>
      <c r="BK64863" s="98" t="s">
        <v>70</v>
      </c>
    </row>
    <row r="64864" spans="17:63" ht="29.25" customHeight="1" x14ac:dyDescent="0.2">
      <c r="Q64864" s="92" t="s">
        <v>50</v>
      </c>
      <c r="BF64864" s="101" t="s">
        <v>58</v>
      </c>
      <c r="BK64864" s="98" t="s">
        <v>70</v>
      </c>
    </row>
    <row r="64865" spans="17:63" ht="29.25" customHeight="1" x14ac:dyDescent="0.2">
      <c r="Q64865" s="92" t="s">
        <v>50</v>
      </c>
      <c r="BF64865" s="101" t="s">
        <v>58</v>
      </c>
      <c r="BK64865" s="98" t="s">
        <v>70</v>
      </c>
    </row>
    <row r="64866" spans="17:63" ht="29.25" customHeight="1" x14ac:dyDescent="0.2">
      <c r="Q64866" s="92" t="s">
        <v>50</v>
      </c>
      <c r="BF64866" s="101" t="s">
        <v>58</v>
      </c>
      <c r="BK64866" s="98" t="s">
        <v>70</v>
      </c>
    </row>
    <row r="64867" spans="17:63" ht="29.25" customHeight="1" x14ac:dyDescent="0.2">
      <c r="Q64867" s="92" t="s">
        <v>50</v>
      </c>
      <c r="BF64867" s="101" t="s">
        <v>58</v>
      </c>
      <c r="BK64867" s="98" t="s">
        <v>70</v>
      </c>
    </row>
    <row r="64868" spans="17:63" ht="29.25" customHeight="1" x14ac:dyDescent="0.2">
      <c r="Q64868" s="92" t="s">
        <v>50</v>
      </c>
      <c r="BF64868" s="101" t="s">
        <v>58</v>
      </c>
      <c r="BK64868" s="98" t="s">
        <v>70</v>
      </c>
    </row>
    <row r="64869" spans="17:63" ht="29.25" customHeight="1" x14ac:dyDescent="0.2">
      <c r="Q64869" s="92" t="s">
        <v>50</v>
      </c>
      <c r="BF64869" s="101" t="s">
        <v>58</v>
      </c>
      <c r="BK64869" s="98" t="s">
        <v>70</v>
      </c>
    </row>
    <row r="64870" spans="17:63" ht="29.25" customHeight="1" x14ac:dyDescent="0.2">
      <c r="Q64870" s="92" t="s">
        <v>50</v>
      </c>
      <c r="BF64870" s="101" t="s">
        <v>58</v>
      </c>
      <c r="BK64870" s="98" t="s">
        <v>70</v>
      </c>
    </row>
    <row r="64871" spans="17:63" ht="29.25" customHeight="1" x14ac:dyDescent="0.2">
      <c r="Q64871" s="92" t="s">
        <v>50</v>
      </c>
      <c r="BF64871" s="101" t="s">
        <v>58</v>
      </c>
      <c r="BK64871" s="98" t="s">
        <v>70</v>
      </c>
    </row>
    <row r="64872" spans="17:63" ht="29.25" customHeight="1" x14ac:dyDescent="0.2">
      <c r="Q64872" s="92" t="s">
        <v>50</v>
      </c>
      <c r="BF64872" s="101" t="s">
        <v>58</v>
      </c>
      <c r="BK64872" s="98" t="s">
        <v>70</v>
      </c>
    </row>
    <row r="64873" spans="17:63" ht="29.25" customHeight="1" x14ac:dyDescent="0.2">
      <c r="Q64873" s="92" t="s">
        <v>50</v>
      </c>
      <c r="BF64873" s="101" t="s">
        <v>58</v>
      </c>
      <c r="BK64873" s="98" t="s">
        <v>70</v>
      </c>
    </row>
    <row r="64874" spans="17:63" ht="29.25" customHeight="1" x14ac:dyDescent="0.2">
      <c r="Q64874" s="92" t="s">
        <v>50</v>
      </c>
      <c r="BF64874" s="101" t="s">
        <v>58</v>
      </c>
      <c r="BK64874" s="98" t="s">
        <v>70</v>
      </c>
    </row>
    <row r="64875" spans="17:63" ht="29.25" customHeight="1" x14ac:dyDescent="0.2">
      <c r="Q64875" s="92" t="s">
        <v>50</v>
      </c>
      <c r="BF64875" s="101" t="s">
        <v>58</v>
      </c>
      <c r="BK64875" s="98" t="s">
        <v>70</v>
      </c>
    </row>
    <row r="64876" spans="17:63" ht="29.25" customHeight="1" x14ac:dyDescent="0.2">
      <c r="Q64876" s="92" t="s">
        <v>50</v>
      </c>
      <c r="BF64876" s="101" t="s">
        <v>58</v>
      </c>
      <c r="BK64876" s="98" t="s">
        <v>70</v>
      </c>
    </row>
    <row r="64877" spans="17:63" ht="29.25" customHeight="1" x14ac:dyDescent="0.2">
      <c r="Q64877" s="92" t="s">
        <v>50</v>
      </c>
      <c r="BF64877" s="101" t="s">
        <v>58</v>
      </c>
      <c r="BK64877" s="98" t="s">
        <v>70</v>
      </c>
    </row>
    <row r="64878" spans="17:63" ht="29.25" customHeight="1" x14ac:dyDescent="0.2">
      <c r="Q64878" s="92" t="s">
        <v>50</v>
      </c>
      <c r="BF64878" s="101" t="s">
        <v>58</v>
      </c>
      <c r="BK64878" s="98" t="s">
        <v>70</v>
      </c>
    </row>
    <row r="64879" spans="17:63" ht="29.25" customHeight="1" x14ac:dyDescent="0.2">
      <c r="Q64879" s="92" t="s">
        <v>50</v>
      </c>
      <c r="BF64879" s="101" t="s">
        <v>58</v>
      </c>
      <c r="BK64879" s="98" t="s">
        <v>70</v>
      </c>
    </row>
    <row r="64880" spans="17:63" ht="29.25" customHeight="1" x14ac:dyDescent="0.2">
      <c r="Q64880" s="92" t="s">
        <v>50</v>
      </c>
      <c r="BF64880" s="101" t="s">
        <v>58</v>
      </c>
      <c r="BK64880" s="98" t="s">
        <v>70</v>
      </c>
    </row>
    <row r="64881" spans="17:63" ht="29.25" customHeight="1" x14ac:dyDescent="0.2">
      <c r="Q64881" s="92" t="s">
        <v>50</v>
      </c>
      <c r="BF64881" s="101" t="s">
        <v>58</v>
      </c>
      <c r="BK64881" s="98" t="s">
        <v>70</v>
      </c>
    </row>
    <row r="64882" spans="17:63" ht="29.25" customHeight="1" x14ac:dyDescent="0.2">
      <c r="Q64882" s="92" t="s">
        <v>50</v>
      </c>
      <c r="BF64882" s="101" t="s">
        <v>58</v>
      </c>
      <c r="BK64882" s="98" t="s">
        <v>70</v>
      </c>
    </row>
    <row r="64883" spans="17:63" ht="29.25" customHeight="1" x14ac:dyDescent="0.2">
      <c r="Q64883" s="92" t="s">
        <v>50</v>
      </c>
      <c r="BF64883" s="101" t="s">
        <v>58</v>
      </c>
      <c r="BK64883" s="98" t="s">
        <v>70</v>
      </c>
    </row>
    <row r="64884" spans="17:63" ht="29.25" customHeight="1" x14ac:dyDescent="0.2">
      <c r="Q64884" s="92" t="s">
        <v>50</v>
      </c>
      <c r="BF64884" s="101" t="s">
        <v>58</v>
      </c>
      <c r="BK64884" s="98" t="s">
        <v>70</v>
      </c>
    </row>
    <row r="64885" spans="17:63" ht="29.25" customHeight="1" x14ac:dyDescent="0.2">
      <c r="Q64885" s="92" t="s">
        <v>50</v>
      </c>
      <c r="BF64885" s="101" t="s">
        <v>58</v>
      </c>
      <c r="BK64885" s="98" t="s">
        <v>70</v>
      </c>
    </row>
    <row r="64886" spans="17:63" ht="29.25" customHeight="1" x14ac:dyDescent="0.2">
      <c r="Q64886" s="92" t="s">
        <v>50</v>
      </c>
      <c r="BF64886" s="101" t="s">
        <v>58</v>
      </c>
      <c r="BK64886" s="98" t="s">
        <v>70</v>
      </c>
    </row>
    <row r="64887" spans="17:63" ht="29.25" customHeight="1" x14ac:dyDescent="0.2">
      <c r="Q64887" s="92" t="s">
        <v>50</v>
      </c>
      <c r="BF64887" s="101" t="s">
        <v>58</v>
      </c>
      <c r="BK64887" s="98" t="s">
        <v>70</v>
      </c>
    </row>
    <row r="64888" spans="17:63" ht="29.25" customHeight="1" x14ac:dyDescent="0.2">
      <c r="Q64888" s="92" t="s">
        <v>50</v>
      </c>
      <c r="BF64888" s="101" t="s">
        <v>58</v>
      </c>
      <c r="BK64888" s="98" t="s">
        <v>70</v>
      </c>
    </row>
    <row r="64889" spans="17:63" ht="29.25" customHeight="1" x14ac:dyDescent="0.2">
      <c r="Q64889" s="92" t="s">
        <v>50</v>
      </c>
      <c r="BF64889" s="101" t="s">
        <v>58</v>
      </c>
      <c r="BK64889" s="98" t="s">
        <v>70</v>
      </c>
    </row>
    <row r="64890" spans="17:63" ht="29.25" customHeight="1" x14ac:dyDescent="0.2">
      <c r="Q64890" s="92" t="s">
        <v>50</v>
      </c>
      <c r="BF64890" s="101" t="s">
        <v>58</v>
      </c>
      <c r="BK64890" s="98" t="s">
        <v>70</v>
      </c>
    </row>
    <row r="64891" spans="17:63" ht="29.25" customHeight="1" x14ac:dyDescent="0.2">
      <c r="Q64891" s="92" t="s">
        <v>50</v>
      </c>
      <c r="BF64891" s="101" t="s">
        <v>58</v>
      </c>
      <c r="BK64891" s="98" t="s">
        <v>70</v>
      </c>
    </row>
    <row r="64892" spans="17:63" ht="29.25" customHeight="1" x14ac:dyDescent="0.2">
      <c r="Q64892" s="92" t="s">
        <v>50</v>
      </c>
      <c r="BF64892" s="101" t="s">
        <v>58</v>
      </c>
      <c r="BK64892" s="98" t="s">
        <v>70</v>
      </c>
    </row>
    <row r="64893" spans="17:63" ht="29.25" customHeight="1" x14ac:dyDescent="0.2">
      <c r="Q64893" s="92" t="s">
        <v>50</v>
      </c>
      <c r="BF64893" s="101" t="s">
        <v>58</v>
      </c>
      <c r="BK64893" s="98" t="s">
        <v>70</v>
      </c>
    </row>
    <row r="64894" spans="17:63" ht="29.25" customHeight="1" x14ac:dyDescent="0.2">
      <c r="Q64894" s="92" t="s">
        <v>50</v>
      </c>
      <c r="BF64894" s="101" t="s">
        <v>58</v>
      </c>
      <c r="BK64894" s="98" t="s">
        <v>70</v>
      </c>
    </row>
    <row r="64895" spans="17:63" ht="29.25" customHeight="1" x14ac:dyDescent="0.2">
      <c r="Q64895" s="92" t="s">
        <v>50</v>
      </c>
      <c r="BF64895" s="101" t="s">
        <v>58</v>
      </c>
      <c r="BK64895" s="98" t="s">
        <v>70</v>
      </c>
    </row>
    <row r="64896" spans="17:63" ht="29.25" customHeight="1" x14ac:dyDescent="0.2">
      <c r="Q64896" s="92" t="s">
        <v>50</v>
      </c>
      <c r="BF64896" s="101" t="s">
        <v>58</v>
      </c>
      <c r="BK64896" s="98" t="s">
        <v>70</v>
      </c>
    </row>
    <row r="64897" spans="17:63" ht="29.25" customHeight="1" x14ac:dyDescent="0.2">
      <c r="Q64897" s="92" t="s">
        <v>50</v>
      </c>
      <c r="BF64897" s="101" t="s">
        <v>58</v>
      </c>
      <c r="BK64897" s="98" t="s">
        <v>70</v>
      </c>
    </row>
    <row r="64898" spans="17:63" ht="29.25" customHeight="1" x14ac:dyDescent="0.2">
      <c r="Q64898" s="92" t="s">
        <v>50</v>
      </c>
      <c r="BF64898" s="101" t="s">
        <v>58</v>
      </c>
      <c r="BK64898" s="98" t="s">
        <v>70</v>
      </c>
    </row>
    <row r="64899" spans="17:63" ht="29.25" customHeight="1" x14ac:dyDescent="0.2">
      <c r="Q64899" s="92" t="s">
        <v>50</v>
      </c>
      <c r="BF64899" s="101" t="s">
        <v>58</v>
      </c>
      <c r="BK64899" s="98" t="s">
        <v>70</v>
      </c>
    </row>
    <row r="64900" spans="17:63" ht="29.25" customHeight="1" x14ac:dyDescent="0.2">
      <c r="Q64900" s="92" t="s">
        <v>50</v>
      </c>
      <c r="BF64900" s="101" t="s">
        <v>58</v>
      </c>
      <c r="BK64900" s="98" t="s">
        <v>70</v>
      </c>
    </row>
    <row r="64901" spans="17:63" ht="29.25" customHeight="1" x14ac:dyDescent="0.2">
      <c r="Q64901" s="92" t="s">
        <v>50</v>
      </c>
      <c r="BF64901" s="101" t="s">
        <v>58</v>
      </c>
      <c r="BK64901" s="98" t="s">
        <v>70</v>
      </c>
    </row>
    <row r="64902" spans="17:63" ht="29.25" customHeight="1" x14ac:dyDescent="0.2">
      <c r="Q64902" s="92" t="s">
        <v>50</v>
      </c>
      <c r="BF64902" s="101" t="s">
        <v>58</v>
      </c>
      <c r="BK64902" s="98" t="s">
        <v>70</v>
      </c>
    </row>
    <row r="64903" spans="17:63" ht="29.25" customHeight="1" x14ac:dyDescent="0.2">
      <c r="Q64903" s="92" t="s">
        <v>50</v>
      </c>
      <c r="BF64903" s="101" t="s">
        <v>58</v>
      </c>
      <c r="BK64903" s="98" t="s">
        <v>70</v>
      </c>
    </row>
    <row r="64904" spans="17:63" ht="29.25" customHeight="1" x14ac:dyDescent="0.2">
      <c r="Q64904" s="92" t="s">
        <v>50</v>
      </c>
      <c r="BF64904" s="101" t="s">
        <v>58</v>
      </c>
      <c r="BK64904" s="98" t="s">
        <v>70</v>
      </c>
    </row>
    <row r="64905" spans="17:63" ht="29.25" customHeight="1" x14ac:dyDescent="0.2">
      <c r="Q64905" s="92" t="s">
        <v>50</v>
      </c>
      <c r="BF64905" s="101" t="s">
        <v>58</v>
      </c>
      <c r="BK64905" s="98" t="s">
        <v>70</v>
      </c>
    </row>
    <row r="64906" spans="17:63" ht="29.25" customHeight="1" x14ac:dyDescent="0.2">
      <c r="Q64906" s="92" t="s">
        <v>50</v>
      </c>
      <c r="BF64906" s="101" t="s">
        <v>58</v>
      </c>
      <c r="BK64906" s="98" t="s">
        <v>70</v>
      </c>
    </row>
    <row r="64907" spans="17:63" ht="29.25" customHeight="1" x14ac:dyDescent="0.2">
      <c r="Q64907" s="92" t="s">
        <v>50</v>
      </c>
      <c r="BF64907" s="101" t="s">
        <v>58</v>
      </c>
      <c r="BK64907" s="98" t="s">
        <v>70</v>
      </c>
    </row>
    <row r="64908" spans="17:63" ht="29.25" customHeight="1" x14ac:dyDescent="0.2">
      <c r="Q64908" s="92" t="s">
        <v>50</v>
      </c>
      <c r="BF64908" s="101" t="s">
        <v>58</v>
      </c>
      <c r="BK64908" s="98" t="s">
        <v>70</v>
      </c>
    </row>
    <row r="64909" spans="17:63" ht="29.25" customHeight="1" x14ac:dyDescent="0.2">
      <c r="Q64909" s="92" t="s">
        <v>50</v>
      </c>
      <c r="BF64909" s="101" t="s">
        <v>58</v>
      </c>
      <c r="BK64909" s="98" t="s">
        <v>70</v>
      </c>
    </row>
    <row r="64910" spans="17:63" ht="29.25" customHeight="1" x14ac:dyDescent="0.2">
      <c r="Q64910" s="92" t="s">
        <v>50</v>
      </c>
      <c r="BF64910" s="101" t="s">
        <v>58</v>
      </c>
      <c r="BK64910" s="98" t="s">
        <v>70</v>
      </c>
    </row>
    <row r="64911" spans="17:63" ht="29.25" customHeight="1" x14ac:dyDescent="0.2">
      <c r="Q64911" s="92" t="s">
        <v>50</v>
      </c>
      <c r="BF64911" s="101" t="s">
        <v>58</v>
      </c>
      <c r="BK64911" s="98" t="s">
        <v>70</v>
      </c>
    </row>
    <row r="64912" spans="17:63" ht="29.25" customHeight="1" x14ac:dyDescent="0.2">
      <c r="Q64912" s="92" t="s">
        <v>50</v>
      </c>
      <c r="BF64912" s="101" t="s">
        <v>58</v>
      </c>
      <c r="BK64912" s="98" t="s">
        <v>70</v>
      </c>
    </row>
    <row r="64913" spans="17:63" ht="29.25" customHeight="1" x14ac:dyDescent="0.2">
      <c r="Q64913" s="92" t="s">
        <v>50</v>
      </c>
      <c r="BF64913" s="101" t="s">
        <v>58</v>
      </c>
      <c r="BK64913" s="98" t="s">
        <v>70</v>
      </c>
    </row>
    <row r="64914" spans="17:63" ht="29.25" customHeight="1" x14ac:dyDescent="0.2">
      <c r="Q64914" s="92" t="s">
        <v>50</v>
      </c>
      <c r="BF64914" s="101" t="s">
        <v>58</v>
      </c>
      <c r="BK64914" s="98" t="s">
        <v>70</v>
      </c>
    </row>
    <row r="64915" spans="17:63" ht="29.25" customHeight="1" x14ac:dyDescent="0.2">
      <c r="Q64915" s="92" t="s">
        <v>50</v>
      </c>
      <c r="BF64915" s="101" t="s">
        <v>58</v>
      </c>
      <c r="BK64915" s="98" t="s">
        <v>70</v>
      </c>
    </row>
    <row r="64916" spans="17:63" ht="29.25" customHeight="1" x14ac:dyDescent="0.2">
      <c r="Q64916" s="92" t="s">
        <v>50</v>
      </c>
      <c r="BF64916" s="101" t="s">
        <v>58</v>
      </c>
      <c r="BK64916" s="98" t="s">
        <v>70</v>
      </c>
    </row>
    <row r="64917" spans="17:63" ht="29.25" customHeight="1" x14ac:dyDescent="0.2">
      <c r="Q64917" s="92" t="s">
        <v>50</v>
      </c>
      <c r="BF64917" s="101" t="s">
        <v>58</v>
      </c>
      <c r="BK64917" s="98" t="s">
        <v>70</v>
      </c>
    </row>
    <row r="64918" spans="17:63" ht="29.25" customHeight="1" x14ac:dyDescent="0.2">
      <c r="Q64918" s="92" t="s">
        <v>50</v>
      </c>
      <c r="BF64918" s="101" t="s">
        <v>58</v>
      </c>
      <c r="BK64918" s="98" t="s">
        <v>70</v>
      </c>
    </row>
    <row r="64919" spans="17:63" ht="29.25" customHeight="1" x14ac:dyDescent="0.2">
      <c r="Q64919" s="92" t="s">
        <v>50</v>
      </c>
      <c r="BF64919" s="101" t="s">
        <v>58</v>
      </c>
      <c r="BK64919" s="98" t="s">
        <v>70</v>
      </c>
    </row>
    <row r="64920" spans="17:63" ht="29.25" customHeight="1" x14ac:dyDescent="0.2">
      <c r="Q64920" s="92" t="s">
        <v>50</v>
      </c>
      <c r="BF64920" s="101" t="s">
        <v>58</v>
      </c>
      <c r="BK64920" s="98" t="s">
        <v>70</v>
      </c>
    </row>
    <row r="64921" spans="17:63" ht="29.25" customHeight="1" x14ac:dyDescent="0.2">
      <c r="Q64921" s="92" t="s">
        <v>50</v>
      </c>
      <c r="BF64921" s="101" t="s">
        <v>58</v>
      </c>
      <c r="BK64921" s="98" t="s">
        <v>70</v>
      </c>
    </row>
    <row r="64922" spans="17:63" ht="29.25" customHeight="1" x14ac:dyDescent="0.2">
      <c r="Q64922" s="92" t="s">
        <v>50</v>
      </c>
      <c r="BF64922" s="101" t="s">
        <v>58</v>
      </c>
      <c r="BK64922" s="98" t="s">
        <v>70</v>
      </c>
    </row>
    <row r="64923" spans="17:63" ht="29.25" customHeight="1" x14ac:dyDescent="0.2">
      <c r="Q64923" s="92" t="s">
        <v>50</v>
      </c>
      <c r="BF64923" s="101" t="s">
        <v>58</v>
      </c>
      <c r="BK64923" s="98" t="s">
        <v>70</v>
      </c>
    </row>
    <row r="64924" spans="17:63" ht="29.25" customHeight="1" x14ac:dyDescent="0.2">
      <c r="Q64924" s="92" t="s">
        <v>50</v>
      </c>
      <c r="BF64924" s="101" t="s">
        <v>58</v>
      </c>
      <c r="BK64924" s="98" t="s">
        <v>70</v>
      </c>
    </row>
    <row r="64925" spans="17:63" ht="29.25" customHeight="1" x14ac:dyDescent="0.2">
      <c r="Q64925" s="92" t="s">
        <v>50</v>
      </c>
      <c r="BF64925" s="101" t="s">
        <v>58</v>
      </c>
      <c r="BK64925" s="98" t="s">
        <v>70</v>
      </c>
    </row>
    <row r="64926" spans="17:63" ht="29.25" customHeight="1" x14ac:dyDescent="0.2">
      <c r="Q64926" s="92" t="s">
        <v>50</v>
      </c>
      <c r="BF64926" s="101" t="s">
        <v>58</v>
      </c>
      <c r="BK64926" s="98" t="s">
        <v>70</v>
      </c>
    </row>
    <row r="64927" spans="17:63" ht="29.25" customHeight="1" x14ac:dyDescent="0.2">
      <c r="Q64927" s="92" t="s">
        <v>50</v>
      </c>
      <c r="BF64927" s="101" t="s">
        <v>58</v>
      </c>
      <c r="BK64927" s="98" t="s">
        <v>70</v>
      </c>
    </row>
    <row r="64928" spans="17:63" ht="29.25" customHeight="1" x14ac:dyDescent="0.2">
      <c r="Q64928" s="92" t="s">
        <v>50</v>
      </c>
      <c r="BF64928" s="101" t="s">
        <v>58</v>
      </c>
      <c r="BK64928" s="98" t="s">
        <v>70</v>
      </c>
    </row>
    <row r="64929" spans="17:63" ht="29.25" customHeight="1" x14ac:dyDescent="0.2">
      <c r="Q64929" s="92" t="s">
        <v>50</v>
      </c>
      <c r="BF64929" s="101" t="s">
        <v>58</v>
      </c>
      <c r="BK64929" s="98" t="s">
        <v>70</v>
      </c>
    </row>
    <row r="64930" spans="17:63" ht="29.25" customHeight="1" x14ac:dyDescent="0.2">
      <c r="Q64930" s="92" t="s">
        <v>50</v>
      </c>
      <c r="BF64930" s="101" t="s">
        <v>58</v>
      </c>
      <c r="BK64930" s="98" t="s">
        <v>70</v>
      </c>
    </row>
    <row r="64931" spans="17:63" ht="29.25" customHeight="1" x14ac:dyDescent="0.2">
      <c r="Q64931" s="92" t="s">
        <v>50</v>
      </c>
      <c r="BF64931" s="101" t="s">
        <v>58</v>
      </c>
      <c r="BK64931" s="98" t="s">
        <v>70</v>
      </c>
    </row>
    <row r="64932" spans="17:63" ht="29.25" customHeight="1" x14ac:dyDescent="0.2">
      <c r="Q64932" s="92" t="s">
        <v>50</v>
      </c>
      <c r="BF64932" s="101" t="s">
        <v>58</v>
      </c>
      <c r="BK64932" s="98" t="s">
        <v>70</v>
      </c>
    </row>
    <row r="64933" spans="17:63" ht="29.25" customHeight="1" x14ac:dyDescent="0.2">
      <c r="Q64933" s="92" t="s">
        <v>50</v>
      </c>
      <c r="BF64933" s="101" t="s">
        <v>58</v>
      </c>
      <c r="BK64933" s="98" t="s">
        <v>70</v>
      </c>
    </row>
    <row r="64934" spans="17:63" ht="29.25" customHeight="1" x14ac:dyDescent="0.2">
      <c r="Q64934" s="92" t="s">
        <v>50</v>
      </c>
      <c r="BF64934" s="101" t="s">
        <v>58</v>
      </c>
      <c r="BK64934" s="98" t="s">
        <v>70</v>
      </c>
    </row>
    <row r="64935" spans="17:63" ht="29.25" customHeight="1" x14ac:dyDescent="0.2">
      <c r="Q64935" s="92" t="s">
        <v>50</v>
      </c>
      <c r="BF64935" s="101" t="s">
        <v>58</v>
      </c>
      <c r="BK64935" s="98" t="s">
        <v>70</v>
      </c>
    </row>
    <row r="64936" spans="17:63" ht="29.25" customHeight="1" x14ac:dyDescent="0.2">
      <c r="Q64936" s="92" t="s">
        <v>50</v>
      </c>
      <c r="BF64936" s="101" t="s">
        <v>58</v>
      </c>
      <c r="BK64936" s="98" t="s">
        <v>70</v>
      </c>
    </row>
    <row r="64937" spans="17:63" ht="29.25" customHeight="1" x14ac:dyDescent="0.2">
      <c r="Q64937" s="92" t="s">
        <v>50</v>
      </c>
      <c r="BF64937" s="101" t="s">
        <v>58</v>
      </c>
      <c r="BK64937" s="98" t="s">
        <v>70</v>
      </c>
    </row>
    <row r="64938" spans="17:63" ht="29.25" customHeight="1" x14ac:dyDescent="0.2">
      <c r="Q64938" s="92" t="s">
        <v>50</v>
      </c>
      <c r="BF64938" s="101" t="s">
        <v>58</v>
      </c>
      <c r="BK64938" s="98" t="s">
        <v>70</v>
      </c>
    </row>
    <row r="64939" spans="17:63" ht="29.25" customHeight="1" x14ac:dyDescent="0.2">
      <c r="Q64939" s="92" t="s">
        <v>50</v>
      </c>
      <c r="BF64939" s="101" t="s">
        <v>58</v>
      </c>
      <c r="BK64939" s="98" t="s">
        <v>70</v>
      </c>
    </row>
    <row r="64940" spans="17:63" ht="29.25" customHeight="1" x14ac:dyDescent="0.2">
      <c r="Q64940" s="92" t="s">
        <v>50</v>
      </c>
      <c r="BF64940" s="101" t="s">
        <v>58</v>
      </c>
      <c r="BK64940" s="98" t="s">
        <v>70</v>
      </c>
    </row>
    <row r="64941" spans="17:63" ht="29.25" customHeight="1" x14ac:dyDescent="0.2">
      <c r="Q64941" s="92" t="s">
        <v>50</v>
      </c>
      <c r="BF64941" s="101" t="s">
        <v>58</v>
      </c>
      <c r="BK64941" s="98" t="s">
        <v>70</v>
      </c>
    </row>
    <row r="64942" spans="17:63" ht="29.25" customHeight="1" x14ac:dyDescent="0.2">
      <c r="Q64942" s="92" t="s">
        <v>50</v>
      </c>
      <c r="BF64942" s="101" t="s">
        <v>58</v>
      </c>
      <c r="BK64942" s="98" t="s">
        <v>70</v>
      </c>
    </row>
    <row r="64943" spans="17:63" ht="29.25" customHeight="1" x14ac:dyDescent="0.2">
      <c r="Q64943" s="92" t="s">
        <v>50</v>
      </c>
      <c r="BF64943" s="101" t="s">
        <v>58</v>
      </c>
      <c r="BK64943" s="98" t="s">
        <v>70</v>
      </c>
    </row>
    <row r="64944" spans="17:63" ht="29.25" customHeight="1" x14ac:dyDescent="0.2">
      <c r="Q64944" s="92" t="s">
        <v>50</v>
      </c>
      <c r="BF64944" s="101" t="s">
        <v>58</v>
      </c>
      <c r="BK64944" s="98" t="s">
        <v>70</v>
      </c>
    </row>
    <row r="64945" spans="17:63" ht="29.25" customHeight="1" x14ac:dyDescent="0.2">
      <c r="Q64945" s="92" t="s">
        <v>50</v>
      </c>
      <c r="BF64945" s="101" t="s">
        <v>58</v>
      </c>
      <c r="BK64945" s="98" t="s">
        <v>70</v>
      </c>
    </row>
    <row r="64946" spans="17:63" ht="29.25" customHeight="1" x14ac:dyDescent="0.2">
      <c r="Q64946" s="92" t="s">
        <v>50</v>
      </c>
      <c r="BF64946" s="101" t="s">
        <v>58</v>
      </c>
      <c r="BK64946" s="98" t="s">
        <v>70</v>
      </c>
    </row>
    <row r="64947" spans="17:63" ht="29.25" customHeight="1" x14ac:dyDescent="0.2">
      <c r="Q64947" s="92" t="s">
        <v>50</v>
      </c>
      <c r="BF64947" s="101" t="s">
        <v>58</v>
      </c>
      <c r="BK64947" s="98" t="s">
        <v>70</v>
      </c>
    </row>
    <row r="64948" spans="17:63" ht="29.25" customHeight="1" x14ac:dyDescent="0.2">
      <c r="Q64948" s="92" t="s">
        <v>50</v>
      </c>
      <c r="BF64948" s="101" t="s">
        <v>58</v>
      </c>
      <c r="BK64948" s="98" t="s">
        <v>70</v>
      </c>
    </row>
    <row r="64949" spans="17:63" ht="29.25" customHeight="1" x14ac:dyDescent="0.2">
      <c r="Q64949" s="92" t="s">
        <v>50</v>
      </c>
      <c r="BF64949" s="101" t="s">
        <v>58</v>
      </c>
      <c r="BK64949" s="98" t="s">
        <v>70</v>
      </c>
    </row>
    <row r="64950" spans="17:63" ht="29.25" customHeight="1" x14ac:dyDescent="0.2">
      <c r="Q64950" s="92" t="s">
        <v>50</v>
      </c>
      <c r="BF64950" s="101" t="s">
        <v>58</v>
      </c>
      <c r="BK64950" s="98" t="s">
        <v>70</v>
      </c>
    </row>
    <row r="64951" spans="17:63" ht="29.25" customHeight="1" x14ac:dyDescent="0.2">
      <c r="Q64951" s="92" t="s">
        <v>50</v>
      </c>
      <c r="BF64951" s="101" t="s">
        <v>58</v>
      </c>
      <c r="BK64951" s="98" t="s">
        <v>70</v>
      </c>
    </row>
    <row r="64952" spans="17:63" ht="29.25" customHeight="1" x14ac:dyDescent="0.2">
      <c r="Q64952" s="92" t="s">
        <v>50</v>
      </c>
      <c r="BF64952" s="101" t="s">
        <v>58</v>
      </c>
      <c r="BK64952" s="98" t="s">
        <v>70</v>
      </c>
    </row>
    <row r="64953" spans="17:63" ht="29.25" customHeight="1" x14ac:dyDescent="0.2">
      <c r="Q64953" s="92" t="s">
        <v>50</v>
      </c>
      <c r="BF64953" s="101" t="s">
        <v>58</v>
      </c>
      <c r="BK64953" s="98" t="s">
        <v>70</v>
      </c>
    </row>
    <row r="64954" spans="17:63" ht="29.25" customHeight="1" x14ac:dyDescent="0.2">
      <c r="Q64954" s="92" t="s">
        <v>50</v>
      </c>
      <c r="BF64954" s="101" t="s">
        <v>58</v>
      </c>
      <c r="BK64954" s="98" t="s">
        <v>70</v>
      </c>
    </row>
    <row r="64955" spans="17:63" ht="29.25" customHeight="1" x14ac:dyDescent="0.2">
      <c r="Q64955" s="92" t="s">
        <v>50</v>
      </c>
      <c r="BF64955" s="101" t="s">
        <v>58</v>
      </c>
      <c r="BK64955" s="98" t="s">
        <v>70</v>
      </c>
    </row>
    <row r="64956" spans="17:63" ht="29.25" customHeight="1" x14ac:dyDescent="0.2">
      <c r="Q64956" s="92" t="s">
        <v>50</v>
      </c>
      <c r="BF64956" s="101" t="s">
        <v>58</v>
      </c>
      <c r="BK64956" s="98" t="s">
        <v>70</v>
      </c>
    </row>
    <row r="64957" spans="17:63" ht="29.25" customHeight="1" x14ac:dyDescent="0.2">
      <c r="Q64957" s="92" t="s">
        <v>50</v>
      </c>
      <c r="BF64957" s="101" t="s">
        <v>58</v>
      </c>
      <c r="BK64957" s="98" t="s">
        <v>70</v>
      </c>
    </row>
    <row r="64958" spans="17:63" ht="29.25" customHeight="1" x14ac:dyDescent="0.2">
      <c r="Q64958" s="92" t="s">
        <v>50</v>
      </c>
      <c r="BF64958" s="101" t="s">
        <v>58</v>
      </c>
      <c r="BK64958" s="98" t="s">
        <v>70</v>
      </c>
    </row>
    <row r="64959" spans="17:63" ht="29.25" customHeight="1" x14ac:dyDescent="0.2">
      <c r="Q64959" s="92" t="s">
        <v>50</v>
      </c>
      <c r="BF64959" s="101" t="s">
        <v>58</v>
      </c>
      <c r="BK64959" s="98" t="s">
        <v>70</v>
      </c>
    </row>
    <row r="64960" spans="17:63" ht="29.25" customHeight="1" x14ac:dyDescent="0.2">
      <c r="Q64960" s="92" t="s">
        <v>50</v>
      </c>
      <c r="BF64960" s="101" t="s">
        <v>58</v>
      </c>
      <c r="BK64960" s="98" t="s">
        <v>70</v>
      </c>
    </row>
    <row r="64961" spans="17:63" ht="29.25" customHeight="1" x14ac:dyDescent="0.2">
      <c r="Q64961" s="92" t="s">
        <v>50</v>
      </c>
      <c r="BF64961" s="101" t="s">
        <v>58</v>
      </c>
      <c r="BK64961" s="98" t="s">
        <v>70</v>
      </c>
    </row>
    <row r="64962" spans="17:63" ht="29.25" customHeight="1" x14ac:dyDescent="0.2">
      <c r="Q64962" s="92" t="s">
        <v>50</v>
      </c>
      <c r="BF64962" s="101" t="s">
        <v>58</v>
      </c>
      <c r="BK64962" s="98" t="s">
        <v>70</v>
      </c>
    </row>
    <row r="64963" spans="17:63" ht="29.25" customHeight="1" x14ac:dyDescent="0.2">
      <c r="Q64963" s="92" t="s">
        <v>50</v>
      </c>
      <c r="BF64963" s="101" t="s">
        <v>58</v>
      </c>
      <c r="BK64963" s="98" t="s">
        <v>70</v>
      </c>
    </row>
    <row r="64964" spans="17:63" ht="29.25" customHeight="1" x14ac:dyDescent="0.2">
      <c r="Q64964" s="92" t="s">
        <v>50</v>
      </c>
      <c r="BF64964" s="101" t="s">
        <v>58</v>
      </c>
      <c r="BK64964" s="98" t="s">
        <v>70</v>
      </c>
    </row>
    <row r="64965" spans="17:63" ht="29.25" customHeight="1" x14ac:dyDescent="0.2">
      <c r="Q64965" s="92" t="s">
        <v>50</v>
      </c>
      <c r="BF64965" s="101" t="s">
        <v>58</v>
      </c>
      <c r="BK64965" s="98" t="s">
        <v>70</v>
      </c>
    </row>
    <row r="64966" spans="17:63" ht="29.25" customHeight="1" x14ac:dyDescent="0.2">
      <c r="Q64966" s="92" t="s">
        <v>50</v>
      </c>
      <c r="BF64966" s="101" t="s">
        <v>58</v>
      </c>
      <c r="BK64966" s="98" t="s">
        <v>70</v>
      </c>
    </row>
    <row r="64967" spans="17:63" ht="29.25" customHeight="1" x14ac:dyDescent="0.2">
      <c r="Q64967" s="92" t="s">
        <v>50</v>
      </c>
      <c r="BF64967" s="101" t="s">
        <v>58</v>
      </c>
      <c r="BK64967" s="98" t="s">
        <v>70</v>
      </c>
    </row>
    <row r="64968" spans="17:63" ht="29.25" customHeight="1" x14ac:dyDescent="0.2">
      <c r="Q64968" s="92" t="s">
        <v>50</v>
      </c>
      <c r="BF64968" s="101" t="s">
        <v>58</v>
      </c>
      <c r="BK64968" s="98" t="s">
        <v>70</v>
      </c>
    </row>
    <row r="64969" spans="17:63" ht="29.25" customHeight="1" x14ac:dyDescent="0.2">
      <c r="Q64969" s="92" t="s">
        <v>50</v>
      </c>
      <c r="BF64969" s="101" t="s">
        <v>58</v>
      </c>
      <c r="BK64969" s="98" t="s">
        <v>70</v>
      </c>
    </row>
    <row r="64970" spans="17:63" ht="29.25" customHeight="1" x14ac:dyDescent="0.2">
      <c r="Q64970" s="92" t="s">
        <v>50</v>
      </c>
      <c r="BF64970" s="101" t="s">
        <v>58</v>
      </c>
      <c r="BK64970" s="98" t="s">
        <v>70</v>
      </c>
    </row>
    <row r="64971" spans="17:63" ht="29.25" customHeight="1" x14ac:dyDescent="0.2">
      <c r="Q64971" s="92" t="s">
        <v>50</v>
      </c>
      <c r="BF64971" s="101" t="s">
        <v>58</v>
      </c>
      <c r="BK64971" s="98" t="s">
        <v>70</v>
      </c>
    </row>
    <row r="64972" spans="17:63" ht="29.25" customHeight="1" x14ac:dyDescent="0.2">
      <c r="Q64972" s="92" t="s">
        <v>50</v>
      </c>
      <c r="BF64972" s="101" t="s">
        <v>58</v>
      </c>
      <c r="BK64972" s="98" t="s">
        <v>70</v>
      </c>
    </row>
    <row r="64973" spans="17:63" ht="29.25" customHeight="1" x14ac:dyDescent="0.2">
      <c r="Q64973" s="92" t="s">
        <v>50</v>
      </c>
      <c r="BF64973" s="101" t="s">
        <v>58</v>
      </c>
      <c r="BK64973" s="98" t="s">
        <v>70</v>
      </c>
    </row>
    <row r="64974" spans="17:63" ht="29.25" customHeight="1" x14ac:dyDescent="0.2">
      <c r="Q64974" s="92" t="s">
        <v>50</v>
      </c>
      <c r="BF64974" s="101" t="s">
        <v>58</v>
      </c>
      <c r="BK64974" s="98" t="s">
        <v>70</v>
      </c>
    </row>
    <row r="64975" spans="17:63" ht="29.25" customHeight="1" x14ac:dyDescent="0.2">
      <c r="Q64975" s="92" t="s">
        <v>50</v>
      </c>
      <c r="BF64975" s="101" t="s">
        <v>58</v>
      </c>
      <c r="BK64975" s="98" t="s">
        <v>70</v>
      </c>
    </row>
    <row r="64976" spans="17:63" ht="29.25" customHeight="1" x14ac:dyDescent="0.2">
      <c r="Q64976" s="92" t="s">
        <v>50</v>
      </c>
      <c r="BF64976" s="101" t="s">
        <v>58</v>
      </c>
      <c r="BK64976" s="98" t="s">
        <v>70</v>
      </c>
    </row>
    <row r="64977" spans="17:63" ht="29.25" customHeight="1" x14ac:dyDescent="0.2">
      <c r="Q64977" s="92" t="s">
        <v>50</v>
      </c>
      <c r="BF64977" s="101" t="s">
        <v>58</v>
      </c>
      <c r="BK64977" s="98" t="s">
        <v>70</v>
      </c>
    </row>
    <row r="64978" spans="17:63" ht="29.25" customHeight="1" x14ac:dyDescent="0.2">
      <c r="Q64978" s="92" t="s">
        <v>50</v>
      </c>
      <c r="BF64978" s="101" t="s">
        <v>58</v>
      </c>
      <c r="BK64978" s="98" t="s">
        <v>70</v>
      </c>
    </row>
    <row r="64979" spans="17:63" ht="29.25" customHeight="1" x14ac:dyDescent="0.2">
      <c r="Q64979" s="92" t="s">
        <v>50</v>
      </c>
      <c r="BF64979" s="101" t="s">
        <v>58</v>
      </c>
      <c r="BK64979" s="98" t="s">
        <v>70</v>
      </c>
    </row>
    <row r="64980" spans="17:63" ht="29.25" customHeight="1" x14ac:dyDescent="0.2">
      <c r="Q64980" s="92" t="s">
        <v>50</v>
      </c>
      <c r="BF64980" s="101" t="s">
        <v>58</v>
      </c>
      <c r="BK64980" s="98" t="s">
        <v>70</v>
      </c>
    </row>
    <row r="64981" spans="17:63" ht="29.25" customHeight="1" x14ac:dyDescent="0.2">
      <c r="Q64981" s="92" t="s">
        <v>50</v>
      </c>
      <c r="BF64981" s="101" t="s">
        <v>58</v>
      </c>
      <c r="BK64981" s="98" t="s">
        <v>70</v>
      </c>
    </row>
    <row r="64982" spans="17:63" ht="29.25" customHeight="1" x14ac:dyDescent="0.2">
      <c r="Q64982" s="92" t="s">
        <v>50</v>
      </c>
      <c r="BF64982" s="101" t="s">
        <v>58</v>
      </c>
      <c r="BK64982" s="98" t="s">
        <v>70</v>
      </c>
    </row>
    <row r="64983" spans="17:63" ht="29.25" customHeight="1" x14ac:dyDescent="0.2">
      <c r="Q64983" s="92" t="s">
        <v>50</v>
      </c>
      <c r="BF64983" s="101" t="s">
        <v>58</v>
      </c>
      <c r="BK64983" s="98" t="s">
        <v>70</v>
      </c>
    </row>
    <row r="64984" spans="17:63" ht="29.25" customHeight="1" x14ac:dyDescent="0.2">
      <c r="Q64984" s="92" t="s">
        <v>50</v>
      </c>
      <c r="BF64984" s="101" t="s">
        <v>58</v>
      </c>
      <c r="BK64984" s="98" t="s">
        <v>70</v>
      </c>
    </row>
    <row r="64985" spans="17:63" ht="29.25" customHeight="1" x14ac:dyDescent="0.2">
      <c r="Q64985" s="92" t="s">
        <v>50</v>
      </c>
      <c r="BF64985" s="101" t="s">
        <v>58</v>
      </c>
      <c r="BK64985" s="98" t="s">
        <v>70</v>
      </c>
    </row>
    <row r="64986" spans="17:63" ht="29.25" customHeight="1" x14ac:dyDescent="0.2">
      <c r="Q64986" s="92" t="s">
        <v>50</v>
      </c>
      <c r="BF64986" s="101" t="s">
        <v>58</v>
      </c>
      <c r="BK64986" s="98" t="s">
        <v>70</v>
      </c>
    </row>
    <row r="64987" spans="17:63" ht="29.25" customHeight="1" x14ac:dyDescent="0.2">
      <c r="Q64987" s="92" t="s">
        <v>50</v>
      </c>
      <c r="BF64987" s="101" t="s">
        <v>58</v>
      </c>
      <c r="BK64987" s="98" t="s">
        <v>70</v>
      </c>
    </row>
    <row r="64988" spans="17:63" ht="29.25" customHeight="1" x14ac:dyDescent="0.2">
      <c r="Q64988" s="92" t="s">
        <v>50</v>
      </c>
      <c r="BF64988" s="101" t="s">
        <v>58</v>
      </c>
      <c r="BK64988" s="98" t="s">
        <v>70</v>
      </c>
    </row>
    <row r="64989" spans="17:63" ht="29.25" customHeight="1" x14ac:dyDescent="0.2">
      <c r="Q64989" s="92" t="s">
        <v>50</v>
      </c>
      <c r="BF64989" s="101" t="s">
        <v>58</v>
      </c>
      <c r="BK64989" s="98" t="s">
        <v>70</v>
      </c>
    </row>
    <row r="64990" spans="17:63" ht="29.25" customHeight="1" x14ac:dyDescent="0.2">
      <c r="Q64990" s="92" t="s">
        <v>50</v>
      </c>
      <c r="BF64990" s="101" t="s">
        <v>58</v>
      </c>
      <c r="BK64990" s="98" t="s">
        <v>70</v>
      </c>
    </row>
    <row r="64991" spans="17:63" ht="29.25" customHeight="1" x14ac:dyDescent="0.2">
      <c r="Q64991" s="92" t="s">
        <v>50</v>
      </c>
      <c r="BF64991" s="101" t="s">
        <v>58</v>
      </c>
      <c r="BK64991" s="98" t="s">
        <v>70</v>
      </c>
    </row>
    <row r="64992" spans="17:63" ht="29.25" customHeight="1" x14ac:dyDescent="0.2">
      <c r="Q64992" s="92" t="s">
        <v>50</v>
      </c>
      <c r="BF64992" s="101" t="s">
        <v>58</v>
      </c>
      <c r="BK64992" s="98" t="s">
        <v>70</v>
      </c>
    </row>
    <row r="64993" spans="17:63" ht="29.25" customHeight="1" x14ac:dyDescent="0.2">
      <c r="Q64993" s="92" t="s">
        <v>50</v>
      </c>
      <c r="BF64993" s="101" t="s">
        <v>58</v>
      </c>
      <c r="BK64993" s="98" t="s">
        <v>70</v>
      </c>
    </row>
    <row r="64994" spans="17:63" ht="29.25" customHeight="1" x14ac:dyDescent="0.2">
      <c r="Q64994" s="92" t="s">
        <v>50</v>
      </c>
      <c r="BF64994" s="101" t="s">
        <v>58</v>
      </c>
      <c r="BK64994" s="98" t="s">
        <v>70</v>
      </c>
    </row>
    <row r="64995" spans="17:63" ht="29.25" customHeight="1" x14ac:dyDescent="0.2">
      <c r="Q64995" s="92" t="s">
        <v>50</v>
      </c>
      <c r="BF64995" s="101" t="s">
        <v>58</v>
      </c>
      <c r="BK64995" s="98" t="s">
        <v>70</v>
      </c>
    </row>
    <row r="64996" spans="17:63" ht="29.25" customHeight="1" x14ac:dyDescent="0.2">
      <c r="Q64996" s="92" t="s">
        <v>50</v>
      </c>
      <c r="BF64996" s="101" t="s">
        <v>58</v>
      </c>
      <c r="BK64996" s="98" t="s">
        <v>70</v>
      </c>
    </row>
    <row r="64997" spans="17:63" ht="29.25" customHeight="1" x14ac:dyDescent="0.2">
      <c r="Q64997" s="92" t="s">
        <v>50</v>
      </c>
      <c r="BF64997" s="101" t="s">
        <v>58</v>
      </c>
      <c r="BK64997" s="98" t="s">
        <v>70</v>
      </c>
    </row>
    <row r="64998" spans="17:63" ht="29.25" customHeight="1" x14ac:dyDescent="0.2">
      <c r="Q64998" s="92" t="s">
        <v>50</v>
      </c>
      <c r="BF64998" s="101" t="s">
        <v>58</v>
      </c>
      <c r="BK64998" s="98" t="s">
        <v>70</v>
      </c>
    </row>
    <row r="64999" spans="17:63" ht="29.25" customHeight="1" x14ac:dyDescent="0.2">
      <c r="Q64999" s="92" t="s">
        <v>50</v>
      </c>
      <c r="BF64999" s="101" t="s">
        <v>58</v>
      </c>
      <c r="BK64999" s="98" t="s">
        <v>70</v>
      </c>
    </row>
    <row r="65000" spans="17:63" ht="29.25" customHeight="1" x14ac:dyDescent="0.2">
      <c r="Q65000" s="92" t="s">
        <v>50</v>
      </c>
      <c r="BF65000" s="101" t="s">
        <v>58</v>
      </c>
      <c r="BK65000" s="98" t="s">
        <v>70</v>
      </c>
    </row>
    <row r="65001" spans="17:63" ht="29.25" customHeight="1" x14ac:dyDescent="0.2">
      <c r="Q65001" s="92" t="s">
        <v>50</v>
      </c>
      <c r="BF65001" s="101" t="s">
        <v>58</v>
      </c>
      <c r="BK65001" s="98" t="s">
        <v>70</v>
      </c>
    </row>
    <row r="65002" spans="17:63" ht="29.25" customHeight="1" x14ac:dyDescent="0.2">
      <c r="Q65002" s="92" t="s">
        <v>50</v>
      </c>
      <c r="BF65002" s="101" t="s">
        <v>58</v>
      </c>
      <c r="BK65002" s="98" t="s">
        <v>70</v>
      </c>
    </row>
    <row r="65003" spans="17:63" ht="29.25" customHeight="1" x14ac:dyDescent="0.2">
      <c r="Q65003" s="92" t="s">
        <v>50</v>
      </c>
      <c r="BF65003" s="101" t="s">
        <v>58</v>
      </c>
      <c r="BK65003" s="98" t="s">
        <v>70</v>
      </c>
    </row>
    <row r="65004" spans="17:63" ht="29.25" customHeight="1" x14ac:dyDescent="0.2">
      <c r="Q65004" s="92" t="s">
        <v>50</v>
      </c>
      <c r="BF65004" s="101" t="s">
        <v>58</v>
      </c>
      <c r="BK65004" s="98" t="s">
        <v>70</v>
      </c>
    </row>
    <row r="65005" spans="17:63" ht="29.25" customHeight="1" x14ac:dyDescent="0.2">
      <c r="Q65005" s="92" t="s">
        <v>50</v>
      </c>
      <c r="BF65005" s="101" t="s">
        <v>58</v>
      </c>
      <c r="BK65005" s="98" t="s">
        <v>70</v>
      </c>
    </row>
    <row r="65006" spans="17:63" ht="29.25" customHeight="1" x14ac:dyDescent="0.2">
      <c r="Q65006" s="92" t="s">
        <v>50</v>
      </c>
      <c r="BF65006" s="101" t="s">
        <v>58</v>
      </c>
      <c r="BK65006" s="98" t="s">
        <v>70</v>
      </c>
    </row>
    <row r="65007" spans="17:63" ht="29.25" customHeight="1" x14ac:dyDescent="0.2">
      <c r="Q65007" s="92" t="s">
        <v>50</v>
      </c>
      <c r="BF65007" s="101" t="s">
        <v>58</v>
      </c>
      <c r="BK65007" s="98" t="s">
        <v>70</v>
      </c>
    </row>
    <row r="65008" spans="17:63" ht="29.25" customHeight="1" x14ac:dyDescent="0.2">
      <c r="Q65008" s="92" t="s">
        <v>50</v>
      </c>
      <c r="BF65008" s="101" t="s">
        <v>58</v>
      </c>
      <c r="BK65008" s="98" t="s">
        <v>70</v>
      </c>
    </row>
    <row r="65009" spans="17:63" ht="29.25" customHeight="1" x14ac:dyDescent="0.2">
      <c r="Q65009" s="92" t="s">
        <v>50</v>
      </c>
      <c r="BF65009" s="101" t="s">
        <v>58</v>
      </c>
      <c r="BK65009" s="98" t="s">
        <v>70</v>
      </c>
    </row>
    <row r="65010" spans="17:63" ht="29.25" customHeight="1" x14ac:dyDescent="0.2">
      <c r="Q65010" s="92" t="s">
        <v>50</v>
      </c>
      <c r="BF65010" s="101" t="s">
        <v>58</v>
      </c>
      <c r="BK65010" s="98" t="s">
        <v>70</v>
      </c>
    </row>
    <row r="65011" spans="17:63" ht="29.25" customHeight="1" x14ac:dyDescent="0.2">
      <c r="Q65011" s="92" t="s">
        <v>50</v>
      </c>
      <c r="BF65011" s="101" t="s">
        <v>58</v>
      </c>
      <c r="BK65011" s="98" t="s">
        <v>70</v>
      </c>
    </row>
    <row r="65012" spans="17:63" ht="29.25" customHeight="1" x14ac:dyDescent="0.2">
      <c r="Q65012" s="92" t="s">
        <v>50</v>
      </c>
      <c r="BF65012" s="101" t="s">
        <v>58</v>
      </c>
      <c r="BK65012" s="98" t="s">
        <v>70</v>
      </c>
    </row>
    <row r="65013" spans="17:63" ht="29.25" customHeight="1" x14ac:dyDescent="0.2">
      <c r="Q65013" s="92" t="s">
        <v>50</v>
      </c>
      <c r="BF65013" s="101" t="s">
        <v>58</v>
      </c>
      <c r="BK65013" s="98" t="s">
        <v>70</v>
      </c>
    </row>
    <row r="65014" spans="17:63" ht="29.25" customHeight="1" x14ac:dyDescent="0.2">
      <c r="Q65014" s="92" t="s">
        <v>50</v>
      </c>
      <c r="BF65014" s="101" t="s">
        <v>58</v>
      </c>
      <c r="BK65014" s="98" t="s">
        <v>70</v>
      </c>
    </row>
    <row r="65015" spans="17:63" ht="29.25" customHeight="1" x14ac:dyDescent="0.2">
      <c r="Q65015" s="92" t="s">
        <v>50</v>
      </c>
      <c r="BF65015" s="101" t="s">
        <v>58</v>
      </c>
      <c r="BK65015" s="98" t="s">
        <v>70</v>
      </c>
    </row>
    <row r="65016" spans="17:63" ht="29.25" customHeight="1" x14ac:dyDescent="0.2">
      <c r="Q65016" s="92" t="s">
        <v>50</v>
      </c>
      <c r="BF65016" s="101" t="s">
        <v>58</v>
      </c>
      <c r="BK65016" s="98" t="s">
        <v>70</v>
      </c>
    </row>
    <row r="65017" spans="17:63" ht="29.25" customHeight="1" x14ac:dyDescent="0.2">
      <c r="Q65017" s="92" t="s">
        <v>50</v>
      </c>
      <c r="BF65017" s="101" t="s">
        <v>58</v>
      </c>
      <c r="BK65017" s="98" t="s">
        <v>70</v>
      </c>
    </row>
    <row r="65018" spans="17:63" ht="29.25" customHeight="1" x14ac:dyDescent="0.2">
      <c r="Q65018" s="92" t="s">
        <v>50</v>
      </c>
      <c r="BF65018" s="101" t="s">
        <v>58</v>
      </c>
      <c r="BK65018" s="98" t="s">
        <v>70</v>
      </c>
    </row>
    <row r="65019" spans="17:63" ht="29.25" customHeight="1" x14ac:dyDescent="0.2">
      <c r="Q65019" s="92" t="s">
        <v>50</v>
      </c>
      <c r="BF65019" s="101" t="s">
        <v>58</v>
      </c>
      <c r="BK65019" s="98" t="s">
        <v>70</v>
      </c>
    </row>
    <row r="65020" spans="17:63" ht="29.25" customHeight="1" x14ac:dyDescent="0.2">
      <c r="Q65020" s="92" t="s">
        <v>50</v>
      </c>
      <c r="BF65020" s="101" t="s">
        <v>58</v>
      </c>
      <c r="BK65020" s="98" t="s">
        <v>70</v>
      </c>
    </row>
    <row r="65021" spans="17:63" ht="29.25" customHeight="1" x14ac:dyDescent="0.2">
      <c r="Q65021" s="92" t="s">
        <v>50</v>
      </c>
      <c r="BF65021" s="101" t="s">
        <v>58</v>
      </c>
      <c r="BK65021" s="98" t="s">
        <v>70</v>
      </c>
    </row>
    <row r="65022" spans="17:63" ht="29.25" customHeight="1" x14ac:dyDescent="0.2">
      <c r="Q65022" s="92" t="s">
        <v>50</v>
      </c>
      <c r="BF65022" s="101" t="s">
        <v>58</v>
      </c>
      <c r="BK65022" s="98" t="s">
        <v>70</v>
      </c>
    </row>
    <row r="65023" spans="17:63" ht="29.25" customHeight="1" x14ac:dyDescent="0.2">
      <c r="Q65023" s="92" t="s">
        <v>50</v>
      </c>
      <c r="BF65023" s="101" t="s">
        <v>58</v>
      </c>
      <c r="BK65023" s="98" t="s">
        <v>70</v>
      </c>
    </row>
    <row r="65024" spans="17:63" ht="29.25" customHeight="1" x14ac:dyDescent="0.2">
      <c r="Q65024" s="92" t="s">
        <v>50</v>
      </c>
      <c r="BF65024" s="101" t="s">
        <v>58</v>
      </c>
      <c r="BK65024" s="98" t="s">
        <v>70</v>
      </c>
    </row>
    <row r="65025" spans="17:63" ht="29.25" customHeight="1" x14ac:dyDescent="0.2">
      <c r="Q65025" s="92" t="s">
        <v>50</v>
      </c>
      <c r="BF65025" s="101" t="s">
        <v>58</v>
      </c>
      <c r="BK65025" s="98" t="s">
        <v>70</v>
      </c>
    </row>
    <row r="65026" spans="17:63" ht="29.25" customHeight="1" x14ac:dyDescent="0.2">
      <c r="Q65026" s="92" t="s">
        <v>50</v>
      </c>
      <c r="BF65026" s="101" t="s">
        <v>58</v>
      </c>
      <c r="BK65026" s="98" t="s">
        <v>70</v>
      </c>
    </row>
    <row r="65027" spans="17:63" ht="29.25" customHeight="1" x14ac:dyDescent="0.2">
      <c r="Q65027" s="92" t="s">
        <v>50</v>
      </c>
      <c r="BF65027" s="101" t="s">
        <v>58</v>
      </c>
      <c r="BK65027" s="98" t="s">
        <v>70</v>
      </c>
    </row>
    <row r="65028" spans="17:63" ht="29.25" customHeight="1" x14ac:dyDescent="0.2">
      <c r="Q65028" s="92" t="s">
        <v>50</v>
      </c>
      <c r="BF65028" s="101" t="s">
        <v>58</v>
      </c>
      <c r="BK65028" s="98" t="s">
        <v>70</v>
      </c>
    </row>
    <row r="65029" spans="17:63" ht="29.25" customHeight="1" x14ac:dyDescent="0.2">
      <c r="Q65029" s="92" t="s">
        <v>50</v>
      </c>
      <c r="BF65029" s="101" t="s">
        <v>58</v>
      </c>
      <c r="BK65029" s="98" t="s">
        <v>70</v>
      </c>
    </row>
    <row r="65030" spans="17:63" ht="29.25" customHeight="1" x14ac:dyDescent="0.2">
      <c r="Q65030" s="92" t="s">
        <v>50</v>
      </c>
      <c r="BF65030" s="101" t="s">
        <v>58</v>
      </c>
      <c r="BK65030" s="98" t="s">
        <v>70</v>
      </c>
    </row>
    <row r="65031" spans="17:63" ht="29.25" customHeight="1" x14ac:dyDescent="0.2">
      <c r="Q65031" s="92" t="s">
        <v>50</v>
      </c>
      <c r="BF65031" s="101" t="s">
        <v>58</v>
      </c>
      <c r="BK65031" s="98" t="s">
        <v>70</v>
      </c>
    </row>
    <row r="65032" spans="17:63" ht="29.25" customHeight="1" x14ac:dyDescent="0.2">
      <c r="Q65032" s="92" t="s">
        <v>50</v>
      </c>
      <c r="BF65032" s="101" t="s">
        <v>58</v>
      </c>
      <c r="BK65032" s="98" t="s">
        <v>70</v>
      </c>
    </row>
    <row r="65033" spans="17:63" ht="29.25" customHeight="1" x14ac:dyDescent="0.2">
      <c r="Q65033" s="92" t="s">
        <v>50</v>
      </c>
      <c r="BF65033" s="101" t="s">
        <v>58</v>
      </c>
      <c r="BK65033" s="98" t="s">
        <v>70</v>
      </c>
    </row>
    <row r="65034" spans="17:63" ht="29.25" customHeight="1" x14ac:dyDescent="0.2">
      <c r="Q65034" s="92" t="s">
        <v>50</v>
      </c>
      <c r="BF65034" s="101" t="s">
        <v>58</v>
      </c>
      <c r="BK65034" s="98" t="s">
        <v>70</v>
      </c>
    </row>
    <row r="65035" spans="17:63" ht="29.25" customHeight="1" x14ac:dyDescent="0.2">
      <c r="Q65035" s="92" t="s">
        <v>50</v>
      </c>
      <c r="BF65035" s="101" t="s">
        <v>58</v>
      </c>
      <c r="BK65035" s="98" t="s">
        <v>70</v>
      </c>
    </row>
    <row r="65036" spans="17:63" ht="29.25" customHeight="1" x14ac:dyDescent="0.2">
      <c r="Q65036" s="92" t="s">
        <v>50</v>
      </c>
      <c r="BF65036" s="101" t="s">
        <v>58</v>
      </c>
      <c r="BK65036" s="98" t="s">
        <v>70</v>
      </c>
    </row>
    <row r="65037" spans="17:63" ht="29.25" customHeight="1" x14ac:dyDescent="0.2">
      <c r="Q65037" s="92" t="s">
        <v>50</v>
      </c>
      <c r="BF65037" s="101" t="s">
        <v>58</v>
      </c>
      <c r="BK65037" s="98" t="s">
        <v>70</v>
      </c>
    </row>
    <row r="65038" spans="17:63" ht="29.25" customHeight="1" x14ac:dyDescent="0.2">
      <c r="Q65038" s="92" t="s">
        <v>50</v>
      </c>
      <c r="BF65038" s="101" t="s">
        <v>58</v>
      </c>
      <c r="BK65038" s="98" t="s">
        <v>70</v>
      </c>
    </row>
    <row r="65039" spans="17:63" ht="29.25" customHeight="1" x14ac:dyDescent="0.2">
      <c r="Q65039" s="92" t="s">
        <v>50</v>
      </c>
      <c r="BF65039" s="101" t="s">
        <v>58</v>
      </c>
      <c r="BK65039" s="98" t="s">
        <v>70</v>
      </c>
    </row>
    <row r="65040" spans="17:63" ht="29.25" customHeight="1" x14ac:dyDescent="0.2">
      <c r="Q65040" s="92" t="s">
        <v>50</v>
      </c>
      <c r="BF65040" s="101" t="s">
        <v>58</v>
      </c>
      <c r="BK65040" s="98" t="s">
        <v>70</v>
      </c>
    </row>
    <row r="65041" spans="17:63" ht="29.25" customHeight="1" x14ac:dyDescent="0.2">
      <c r="Q65041" s="92" t="s">
        <v>50</v>
      </c>
      <c r="BF65041" s="101" t="s">
        <v>58</v>
      </c>
      <c r="BK65041" s="98" t="s">
        <v>70</v>
      </c>
    </row>
    <row r="65042" spans="17:63" ht="29.25" customHeight="1" x14ac:dyDescent="0.2">
      <c r="Q65042" s="92" t="s">
        <v>50</v>
      </c>
      <c r="BF65042" s="101" t="s">
        <v>58</v>
      </c>
      <c r="BK65042" s="98" t="s">
        <v>70</v>
      </c>
    </row>
    <row r="65043" spans="17:63" ht="29.25" customHeight="1" x14ac:dyDescent="0.2">
      <c r="Q65043" s="92" t="s">
        <v>50</v>
      </c>
      <c r="BF65043" s="101" t="s">
        <v>58</v>
      </c>
      <c r="BK65043" s="98" t="s">
        <v>70</v>
      </c>
    </row>
    <row r="65044" spans="17:63" ht="29.25" customHeight="1" x14ac:dyDescent="0.2">
      <c r="Q65044" s="92" t="s">
        <v>50</v>
      </c>
      <c r="BF65044" s="101" t="s">
        <v>58</v>
      </c>
      <c r="BK65044" s="98" t="s">
        <v>70</v>
      </c>
    </row>
    <row r="65045" spans="17:63" ht="29.25" customHeight="1" x14ac:dyDescent="0.2">
      <c r="Q65045" s="92" t="s">
        <v>50</v>
      </c>
      <c r="BF65045" s="101" t="s">
        <v>58</v>
      </c>
      <c r="BK65045" s="98" t="s">
        <v>70</v>
      </c>
    </row>
    <row r="65046" spans="17:63" ht="29.25" customHeight="1" x14ac:dyDescent="0.2">
      <c r="Q65046" s="92" t="s">
        <v>50</v>
      </c>
      <c r="BF65046" s="101" t="s">
        <v>58</v>
      </c>
      <c r="BK65046" s="98" t="s">
        <v>70</v>
      </c>
    </row>
    <row r="65047" spans="17:63" ht="29.25" customHeight="1" x14ac:dyDescent="0.2">
      <c r="Q65047" s="92" t="s">
        <v>50</v>
      </c>
      <c r="BF65047" s="101" t="s">
        <v>58</v>
      </c>
      <c r="BK65047" s="98" t="s">
        <v>70</v>
      </c>
    </row>
    <row r="65048" spans="17:63" ht="29.25" customHeight="1" x14ac:dyDescent="0.2">
      <c r="Q65048" s="92" t="s">
        <v>50</v>
      </c>
      <c r="BF65048" s="101" t="s">
        <v>58</v>
      </c>
      <c r="BK65048" s="98" t="s">
        <v>70</v>
      </c>
    </row>
    <row r="65049" spans="17:63" ht="29.25" customHeight="1" x14ac:dyDescent="0.2">
      <c r="Q65049" s="92" t="s">
        <v>50</v>
      </c>
      <c r="BF65049" s="101" t="s">
        <v>58</v>
      </c>
      <c r="BK65049" s="98" t="s">
        <v>70</v>
      </c>
    </row>
    <row r="65050" spans="17:63" ht="29.25" customHeight="1" x14ac:dyDescent="0.2">
      <c r="Q65050" s="92" t="s">
        <v>50</v>
      </c>
      <c r="BF65050" s="101" t="s">
        <v>58</v>
      </c>
      <c r="BK65050" s="98" t="s">
        <v>70</v>
      </c>
    </row>
    <row r="65051" spans="17:63" ht="29.25" customHeight="1" x14ac:dyDescent="0.2">
      <c r="Q65051" s="92" t="s">
        <v>50</v>
      </c>
      <c r="BF65051" s="101" t="s">
        <v>58</v>
      </c>
      <c r="BK65051" s="98" t="s">
        <v>70</v>
      </c>
    </row>
    <row r="65052" spans="17:63" ht="29.25" customHeight="1" x14ac:dyDescent="0.2">
      <c r="Q65052" s="92" t="s">
        <v>50</v>
      </c>
      <c r="BF65052" s="101" t="s">
        <v>58</v>
      </c>
      <c r="BK65052" s="98" t="s">
        <v>70</v>
      </c>
    </row>
    <row r="65053" spans="17:63" ht="29.25" customHeight="1" x14ac:dyDescent="0.2">
      <c r="Q65053" s="92" t="s">
        <v>50</v>
      </c>
      <c r="BF65053" s="101" t="s">
        <v>58</v>
      </c>
      <c r="BK65053" s="98" t="s">
        <v>70</v>
      </c>
    </row>
    <row r="65054" spans="17:63" ht="29.25" customHeight="1" x14ac:dyDescent="0.2">
      <c r="Q65054" s="92" t="s">
        <v>50</v>
      </c>
      <c r="BF65054" s="101" t="s">
        <v>58</v>
      </c>
      <c r="BK65054" s="98" t="s">
        <v>70</v>
      </c>
    </row>
    <row r="65055" spans="17:63" ht="29.25" customHeight="1" x14ac:dyDescent="0.2">
      <c r="Q65055" s="92" t="s">
        <v>50</v>
      </c>
      <c r="BF65055" s="101" t="s">
        <v>58</v>
      </c>
      <c r="BK65055" s="98" t="s">
        <v>70</v>
      </c>
    </row>
    <row r="65056" spans="17:63" ht="29.25" customHeight="1" x14ac:dyDescent="0.2">
      <c r="Q65056" s="92" t="s">
        <v>50</v>
      </c>
      <c r="BF65056" s="101" t="s">
        <v>58</v>
      </c>
      <c r="BK65056" s="98" t="s">
        <v>70</v>
      </c>
    </row>
    <row r="65057" spans="17:63" ht="29.25" customHeight="1" x14ac:dyDescent="0.2">
      <c r="Q65057" s="92" t="s">
        <v>50</v>
      </c>
      <c r="BF65057" s="101" t="s">
        <v>58</v>
      </c>
      <c r="BK65057" s="98" t="s">
        <v>70</v>
      </c>
    </row>
    <row r="65058" spans="17:63" ht="29.25" customHeight="1" x14ac:dyDescent="0.2">
      <c r="Q65058" s="92" t="s">
        <v>50</v>
      </c>
      <c r="BF65058" s="101" t="s">
        <v>58</v>
      </c>
      <c r="BK65058" s="98" t="s">
        <v>70</v>
      </c>
    </row>
    <row r="65059" spans="17:63" ht="29.25" customHeight="1" x14ac:dyDescent="0.2">
      <c r="Q65059" s="92" t="s">
        <v>50</v>
      </c>
      <c r="BF65059" s="101" t="s">
        <v>58</v>
      </c>
      <c r="BK65059" s="98" t="s">
        <v>70</v>
      </c>
    </row>
    <row r="65060" spans="17:63" ht="29.25" customHeight="1" x14ac:dyDescent="0.2">
      <c r="Q65060" s="92" t="s">
        <v>50</v>
      </c>
      <c r="BF65060" s="101" t="s">
        <v>58</v>
      </c>
      <c r="BK65060" s="98" t="s">
        <v>70</v>
      </c>
    </row>
    <row r="65061" spans="17:63" ht="29.25" customHeight="1" x14ac:dyDescent="0.2">
      <c r="Q65061" s="92" t="s">
        <v>50</v>
      </c>
      <c r="BF65061" s="101" t="s">
        <v>58</v>
      </c>
      <c r="BK65061" s="98" t="s">
        <v>70</v>
      </c>
    </row>
    <row r="65062" spans="17:63" ht="29.25" customHeight="1" x14ac:dyDescent="0.2">
      <c r="Q65062" s="92" t="s">
        <v>50</v>
      </c>
      <c r="BF65062" s="101" t="s">
        <v>58</v>
      </c>
      <c r="BK65062" s="98" t="s">
        <v>70</v>
      </c>
    </row>
    <row r="65063" spans="17:63" ht="29.25" customHeight="1" x14ac:dyDescent="0.2">
      <c r="Q65063" s="92" t="s">
        <v>50</v>
      </c>
      <c r="BF65063" s="101" t="s">
        <v>58</v>
      </c>
      <c r="BK65063" s="98" t="s">
        <v>70</v>
      </c>
    </row>
    <row r="65064" spans="17:63" ht="29.25" customHeight="1" x14ac:dyDescent="0.2">
      <c r="Q65064" s="92" t="s">
        <v>50</v>
      </c>
      <c r="BF65064" s="101" t="s">
        <v>58</v>
      </c>
      <c r="BK65064" s="98" t="s">
        <v>70</v>
      </c>
    </row>
    <row r="65065" spans="17:63" ht="29.25" customHeight="1" x14ac:dyDescent="0.2">
      <c r="Q65065" s="92" t="s">
        <v>50</v>
      </c>
      <c r="BF65065" s="101" t="s">
        <v>58</v>
      </c>
      <c r="BK65065" s="98" t="s">
        <v>70</v>
      </c>
    </row>
    <row r="65066" spans="17:63" ht="29.25" customHeight="1" x14ac:dyDescent="0.2">
      <c r="Q65066" s="92" t="s">
        <v>50</v>
      </c>
      <c r="BF65066" s="101" t="s">
        <v>58</v>
      </c>
      <c r="BK65066" s="98" t="s">
        <v>70</v>
      </c>
    </row>
    <row r="65067" spans="17:63" ht="29.25" customHeight="1" x14ac:dyDescent="0.2">
      <c r="Q65067" s="92" t="s">
        <v>50</v>
      </c>
      <c r="BF65067" s="101" t="s">
        <v>58</v>
      </c>
      <c r="BK65067" s="98" t="s">
        <v>70</v>
      </c>
    </row>
    <row r="65068" spans="17:63" ht="29.25" customHeight="1" x14ac:dyDescent="0.2">
      <c r="Q65068" s="92" t="s">
        <v>50</v>
      </c>
      <c r="BF65068" s="101" t="s">
        <v>58</v>
      </c>
      <c r="BK65068" s="98" t="s">
        <v>70</v>
      </c>
    </row>
    <row r="65069" spans="17:63" ht="29.25" customHeight="1" x14ac:dyDescent="0.2">
      <c r="Q65069" s="92" t="s">
        <v>50</v>
      </c>
      <c r="BF65069" s="101" t="s">
        <v>58</v>
      </c>
      <c r="BK65069" s="98" t="s">
        <v>70</v>
      </c>
    </row>
    <row r="65070" spans="17:63" ht="29.25" customHeight="1" x14ac:dyDescent="0.2">
      <c r="Q65070" s="92" t="s">
        <v>50</v>
      </c>
      <c r="BF65070" s="101" t="s">
        <v>58</v>
      </c>
      <c r="BK65070" s="98" t="s">
        <v>70</v>
      </c>
    </row>
    <row r="65071" spans="17:63" ht="29.25" customHeight="1" x14ac:dyDescent="0.2">
      <c r="Q65071" s="92" t="s">
        <v>50</v>
      </c>
      <c r="BF65071" s="101" t="s">
        <v>58</v>
      </c>
      <c r="BK65071" s="98" t="s">
        <v>70</v>
      </c>
    </row>
    <row r="65072" spans="17:63" ht="29.25" customHeight="1" x14ac:dyDescent="0.2">
      <c r="Q65072" s="92" t="s">
        <v>50</v>
      </c>
      <c r="BF65072" s="101" t="s">
        <v>58</v>
      </c>
      <c r="BK65072" s="98" t="s">
        <v>70</v>
      </c>
    </row>
    <row r="65073" spans="17:63" ht="29.25" customHeight="1" x14ac:dyDescent="0.2">
      <c r="Q65073" s="92" t="s">
        <v>50</v>
      </c>
      <c r="BF65073" s="101" t="s">
        <v>58</v>
      </c>
      <c r="BK65073" s="98" t="s">
        <v>70</v>
      </c>
    </row>
    <row r="65074" spans="17:63" ht="29.25" customHeight="1" x14ac:dyDescent="0.2">
      <c r="Q65074" s="92" t="s">
        <v>50</v>
      </c>
      <c r="BF65074" s="101" t="s">
        <v>58</v>
      </c>
      <c r="BK65074" s="98" t="s">
        <v>70</v>
      </c>
    </row>
    <row r="65075" spans="17:63" ht="29.25" customHeight="1" x14ac:dyDescent="0.2">
      <c r="Q65075" s="92" t="s">
        <v>50</v>
      </c>
      <c r="BF65075" s="101" t="s">
        <v>58</v>
      </c>
      <c r="BK65075" s="98" t="s">
        <v>70</v>
      </c>
    </row>
    <row r="65076" spans="17:63" ht="29.25" customHeight="1" x14ac:dyDescent="0.2">
      <c r="Q65076" s="92" t="s">
        <v>50</v>
      </c>
      <c r="BF65076" s="101" t="s">
        <v>58</v>
      </c>
      <c r="BK65076" s="98" t="s">
        <v>70</v>
      </c>
    </row>
    <row r="65077" spans="17:63" ht="29.25" customHeight="1" x14ac:dyDescent="0.2">
      <c r="Q65077" s="92" t="s">
        <v>50</v>
      </c>
      <c r="BF65077" s="101" t="s">
        <v>58</v>
      </c>
      <c r="BK65077" s="98" t="s">
        <v>70</v>
      </c>
    </row>
    <row r="65078" spans="17:63" ht="29.25" customHeight="1" x14ac:dyDescent="0.2">
      <c r="Q65078" s="92" t="s">
        <v>50</v>
      </c>
      <c r="BF65078" s="101" t="s">
        <v>58</v>
      </c>
      <c r="BK65078" s="98" t="s">
        <v>70</v>
      </c>
    </row>
    <row r="65079" spans="17:63" ht="29.25" customHeight="1" x14ac:dyDescent="0.2">
      <c r="Q65079" s="92" t="s">
        <v>50</v>
      </c>
      <c r="BF65079" s="101" t="s">
        <v>58</v>
      </c>
      <c r="BK65079" s="98" t="s">
        <v>70</v>
      </c>
    </row>
    <row r="65080" spans="17:63" ht="29.25" customHeight="1" x14ac:dyDescent="0.2">
      <c r="Q65080" s="92" t="s">
        <v>50</v>
      </c>
      <c r="BF65080" s="101" t="s">
        <v>58</v>
      </c>
      <c r="BK65080" s="98" t="s">
        <v>70</v>
      </c>
    </row>
    <row r="65081" spans="17:63" ht="29.25" customHeight="1" x14ac:dyDescent="0.2">
      <c r="Q65081" s="92" t="s">
        <v>50</v>
      </c>
      <c r="BF65081" s="101" t="s">
        <v>58</v>
      </c>
      <c r="BK65081" s="98" t="s">
        <v>70</v>
      </c>
    </row>
    <row r="65082" spans="17:63" ht="29.25" customHeight="1" x14ac:dyDescent="0.2">
      <c r="Q65082" s="92" t="s">
        <v>50</v>
      </c>
      <c r="BF65082" s="101" t="s">
        <v>58</v>
      </c>
      <c r="BK65082" s="98" t="s">
        <v>70</v>
      </c>
    </row>
    <row r="65083" spans="17:63" ht="29.25" customHeight="1" x14ac:dyDescent="0.2">
      <c r="Q65083" s="92" t="s">
        <v>50</v>
      </c>
      <c r="BF65083" s="101" t="s">
        <v>58</v>
      </c>
      <c r="BK65083" s="98" t="s">
        <v>70</v>
      </c>
    </row>
    <row r="65084" spans="17:63" ht="29.25" customHeight="1" x14ac:dyDescent="0.2">
      <c r="Q65084" s="92" t="s">
        <v>50</v>
      </c>
      <c r="BF65084" s="101" t="s">
        <v>58</v>
      </c>
      <c r="BK65084" s="98" t="s">
        <v>70</v>
      </c>
    </row>
    <row r="65085" spans="17:63" ht="29.25" customHeight="1" x14ac:dyDescent="0.2">
      <c r="Q65085" s="92" t="s">
        <v>50</v>
      </c>
      <c r="BF65085" s="101" t="s">
        <v>58</v>
      </c>
      <c r="BK65085" s="98" t="s">
        <v>70</v>
      </c>
    </row>
    <row r="65086" spans="17:63" ht="29.25" customHeight="1" x14ac:dyDescent="0.2">
      <c r="Q65086" s="92" t="s">
        <v>50</v>
      </c>
      <c r="BF65086" s="101" t="s">
        <v>58</v>
      </c>
      <c r="BK65086" s="98" t="s">
        <v>70</v>
      </c>
    </row>
    <row r="65087" spans="17:63" ht="29.25" customHeight="1" x14ac:dyDescent="0.2">
      <c r="Q65087" s="92" t="s">
        <v>50</v>
      </c>
      <c r="BF65087" s="101" t="s">
        <v>58</v>
      </c>
      <c r="BK65087" s="98" t="s">
        <v>70</v>
      </c>
    </row>
    <row r="65088" spans="17:63" ht="29.25" customHeight="1" x14ac:dyDescent="0.2">
      <c r="Q65088" s="92" t="s">
        <v>50</v>
      </c>
      <c r="BF65088" s="101" t="s">
        <v>58</v>
      </c>
      <c r="BK65088" s="98" t="s">
        <v>70</v>
      </c>
    </row>
    <row r="65089" spans="17:63" ht="29.25" customHeight="1" x14ac:dyDescent="0.2">
      <c r="Q65089" s="92" t="s">
        <v>50</v>
      </c>
      <c r="BF65089" s="101" t="s">
        <v>58</v>
      </c>
      <c r="BK65089" s="98" t="s">
        <v>70</v>
      </c>
    </row>
    <row r="65090" spans="17:63" ht="29.25" customHeight="1" x14ac:dyDescent="0.2">
      <c r="Q65090" s="92" t="s">
        <v>50</v>
      </c>
      <c r="BF65090" s="101" t="s">
        <v>58</v>
      </c>
      <c r="BK65090" s="98" t="s">
        <v>70</v>
      </c>
    </row>
    <row r="65091" spans="17:63" ht="29.25" customHeight="1" x14ac:dyDescent="0.2">
      <c r="Q65091" s="92" t="s">
        <v>50</v>
      </c>
      <c r="BF65091" s="101" t="s">
        <v>58</v>
      </c>
      <c r="BK65091" s="98" t="s">
        <v>70</v>
      </c>
    </row>
    <row r="65092" spans="17:63" ht="29.25" customHeight="1" x14ac:dyDescent="0.2">
      <c r="Q65092" s="92" t="s">
        <v>50</v>
      </c>
      <c r="BF65092" s="101" t="s">
        <v>58</v>
      </c>
      <c r="BK65092" s="98" t="s">
        <v>70</v>
      </c>
    </row>
    <row r="65093" spans="17:63" ht="29.25" customHeight="1" x14ac:dyDescent="0.2">
      <c r="Q65093" s="92" t="s">
        <v>50</v>
      </c>
      <c r="BF65093" s="101" t="s">
        <v>58</v>
      </c>
      <c r="BK65093" s="98" t="s">
        <v>70</v>
      </c>
    </row>
    <row r="65094" spans="17:63" ht="29.25" customHeight="1" x14ac:dyDescent="0.2">
      <c r="Q65094" s="92" t="s">
        <v>50</v>
      </c>
      <c r="BF65094" s="101" t="s">
        <v>58</v>
      </c>
      <c r="BK65094" s="98" t="s">
        <v>70</v>
      </c>
    </row>
    <row r="65095" spans="17:63" ht="29.25" customHeight="1" x14ac:dyDescent="0.2">
      <c r="Q65095" s="92" t="s">
        <v>50</v>
      </c>
      <c r="BF65095" s="101" t="s">
        <v>58</v>
      </c>
      <c r="BK65095" s="98" t="s">
        <v>70</v>
      </c>
    </row>
    <row r="65096" spans="17:63" ht="29.25" customHeight="1" x14ac:dyDescent="0.2">
      <c r="Q65096" s="92" t="s">
        <v>50</v>
      </c>
      <c r="BF65096" s="101" t="s">
        <v>58</v>
      </c>
      <c r="BK65096" s="98" t="s">
        <v>70</v>
      </c>
    </row>
    <row r="65097" spans="17:63" ht="29.25" customHeight="1" x14ac:dyDescent="0.2">
      <c r="Q65097" s="92" t="s">
        <v>50</v>
      </c>
      <c r="BF65097" s="101" t="s">
        <v>58</v>
      </c>
      <c r="BK65097" s="98" t="s">
        <v>70</v>
      </c>
    </row>
    <row r="65098" spans="17:63" ht="29.25" customHeight="1" x14ac:dyDescent="0.2">
      <c r="Q65098" s="92" t="s">
        <v>50</v>
      </c>
      <c r="BF65098" s="101" t="s">
        <v>58</v>
      </c>
      <c r="BK65098" s="98" t="s">
        <v>70</v>
      </c>
    </row>
    <row r="65099" spans="17:63" ht="29.25" customHeight="1" x14ac:dyDescent="0.2">
      <c r="Q65099" s="92" t="s">
        <v>50</v>
      </c>
      <c r="BF65099" s="101" t="s">
        <v>58</v>
      </c>
      <c r="BK65099" s="98" t="s">
        <v>70</v>
      </c>
    </row>
    <row r="65100" spans="17:63" ht="29.25" customHeight="1" x14ac:dyDescent="0.2">
      <c r="Q65100" s="92" t="s">
        <v>50</v>
      </c>
      <c r="BF65100" s="101" t="s">
        <v>58</v>
      </c>
      <c r="BK65100" s="98" t="s">
        <v>70</v>
      </c>
    </row>
    <row r="65101" spans="17:63" ht="29.25" customHeight="1" x14ac:dyDescent="0.2">
      <c r="Q65101" s="92" t="s">
        <v>50</v>
      </c>
      <c r="BF65101" s="101" t="s">
        <v>58</v>
      </c>
      <c r="BK65101" s="98" t="s">
        <v>70</v>
      </c>
    </row>
    <row r="65102" spans="17:63" ht="29.25" customHeight="1" x14ac:dyDescent="0.2">
      <c r="Q65102" s="92" t="s">
        <v>50</v>
      </c>
      <c r="BF65102" s="101" t="s">
        <v>58</v>
      </c>
      <c r="BK65102" s="98" t="s">
        <v>70</v>
      </c>
    </row>
    <row r="65103" spans="17:63" ht="29.25" customHeight="1" x14ac:dyDescent="0.2">
      <c r="Q65103" s="92" t="s">
        <v>50</v>
      </c>
      <c r="BF65103" s="101" t="s">
        <v>58</v>
      </c>
      <c r="BK65103" s="98" t="s">
        <v>70</v>
      </c>
    </row>
    <row r="65104" spans="17:63" ht="29.25" customHeight="1" x14ac:dyDescent="0.2">
      <c r="Q65104" s="92" t="s">
        <v>50</v>
      </c>
      <c r="BF65104" s="101" t="s">
        <v>58</v>
      </c>
      <c r="BK65104" s="98" t="s">
        <v>70</v>
      </c>
    </row>
    <row r="65105" spans="17:63" ht="29.25" customHeight="1" x14ac:dyDescent="0.2">
      <c r="Q65105" s="92" t="s">
        <v>50</v>
      </c>
      <c r="BF65105" s="101" t="s">
        <v>58</v>
      </c>
      <c r="BK65105" s="98" t="s">
        <v>70</v>
      </c>
    </row>
    <row r="65106" spans="17:63" ht="29.25" customHeight="1" x14ac:dyDescent="0.2">
      <c r="Q65106" s="92" t="s">
        <v>50</v>
      </c>
      <c r="BF65106" s="101" t="s">
        <v>58</v>
      </c>
      <c r="BK65106" s="98" t="s">
        <v>70</v>
      </c>
    </row>
    <row r="65107" spans="17:63" ht="29.25" customHeight="1" x14ac:dyDescent="0.2">
      <c r="Q65107" s="92" t="s">
        <v>50</v>
      </c>
      <c r="BF65107" s="101" t="s">
        <v>58</v>
      </c>
      <c r="BK65107" s="98" t="s">
        <v>70</v>
      </c>
    </row>
    <row r="65108" spans="17:63" ht="29.25" customHeight="1" x14ac:dyDescent="0.2">
      <c r="Q65108" s="92" t="s">
        <v>50</v>
      </c>
      <c r="BF65108" s="101" t="s">
        <v>58</v>
      </c>
      <c r="BK65108" s="98" t="s">
        <v>70</v>
      </c>
    </row>
    <row r="65109" spans="17:63" ht="29.25" customHeight="1" x14ac:dyDescent="0.2">
      <c r="Q65109" s="92" t="s">
        <v>50</v>
      </c>
      <c r="BF65109" s="101" t="s">
        <v>58</v>
      </c>
      <c r="BK65109" s="98" t="s">
        <v>70</v>
      </c>
    </row>
    <row r="65110" spans="17:63" ht="29.25" customHeight="1" x14ac:dyDescent="0.2">
      <c r="Q65110" s="92" t="s">
        <v>50</v>
      </c>
      <c r="BF65110" s="101" t="s">
        <v>58</v>
      </c>
      <c r="BK65110" s="98" t="s">
        <v>70</v>
      </c>
    </row>
    <row r="65111" spans="17:63" ht="29.25" customHeight="1" x14ac:dyDescent="0.2">
      <c r="Q65111" s="92" t="s">
        <v>50</v>
      </c>
      <c r="BF65111" s="101" t="s">
        <v>58</v>
      </c>
      <c r="BK65111" s="98" t="s">
        <v>70</v>
      </c>
    </row>
    <row r="65112" spans="17:63" ht="29.25" customHeight="1" x14ac:dyDescent="0.2">
      <c r="Q65112" s="92" t="s">
        <v>50</v>
      </c>
      <c r="BF65112" s="101" t="s">
        <v>58</v>
      </c>
      <c r="BK65112" s="98" t="s">
        <v>70</v>
      </c>
    </row>
    <row r="65113" spans="17:63" ht="29.25" customHeight="1" x14ac:dyDescent="0.2">
      <c r="Q65113" s="92" t="s">
        <v>50</v>
      </c>
      <c r="BF65113" s="101" t="s">
        <v>58</v>
      </c>
      <c r="BK65113" s="98" t="s">
        <v>70</v>
      </c>
    </row>
    <row r="65114" spans="17:63" ht="29.25" customHeight="1" x14ac:dyDescent="0.2">
      <c r="Q65114" s="92" t="s">
        <v>50</v>
      </c>
      <c r="BF65114" s="101" t="s">
        <v>58</v>
      </c>
      <c r="BK65114" s="98" t="s">
        <v>70</v>
      </c>
    </row>
    <row r="65115" spans="17:63" ht="29.25" customHeight="1" x14ac:dyDescent="0.2">
      <c r="Q65115" s="92" t="s">
        <v>50</v>
      </c>
      <c r="BF65115" s="101" t="s">
        <v>58</v>
      </c>
      <c r="BK65115" s="98" t="s">
        <v>70</v>
      </c>
    </row>
    <row r="65116" spans="17:63" ht="29.25" customHeight="1" x14ac:dyDescent="0.2">
      <c r="Q65116" s="92" t="s">
        <v>50</v>
      </c>
      <c r="BF65116" s="101" t="s">
        <v>58</v>
      </c>
      <c r="BK65116" s="98" t="s">
        <v>70</v>
      </c>
    </row>
    <row r="65117" spans="17:63" ht="29.25" customHeight="1" x14ac:dyDescent="0.2">
      <c r="Q65117" s="92" t="s">
        <v>50</v>
      </c>
      <c r="BF65117" s="101" t="s">
        <v>58</v>
      </c>
      <c r="BK65117" s="98" t="s">
        <v>70</v>
      </c>
    </row>
    <row r="65118" spans="17:63" ht="29.25" customHeight="1" x14ac:dyDescent="0.2">
      <c r="Q65118" s="92" t="s">
        <v>50</v>
      </c>
      <c r="BF65118" s="101" t="s">
        <v>58</v>
      </c>
      <c r="BK65118" s="98" t="s">
        <v>70</v>
      </c>
    </row>
    <row r="65119" spans="17:63" ht="29.25" customHeight="1" x14ac:dyDescent="0.2">
      <c r="Q65119" s="92" t="s">
        <v>50</v>
      </c>
      <c r="BF65119" s="101" t="s">
        <v>58</v>
      </c>
      <c r="BK65119" s="98" t="s">
        <v>70</v>
      </c>
    </row>
    <row r="65120" spans="17:63" ht="29.25" customHeight="1" x14ac:dyDescent="0.2">
      <c r="Q65120" s="92" t="s">
        <v>50</v>
      </c>
      <c r="BF65120" s="101" t="s">
        <v>58</v>
      </c>
      <c r="BK65120" s="98" t="s">
        <v>70</v>
      </c>
    </row>
    <row r="65121" spans="17:63" ht="29.25" customHeight="1" x14ac:dyDescent="0.2">
      <c r="Q65121" s="92" t="s">
        <v>50</v>
      </c>
      <c r="BF65121" s="101" t="s">
        <v>58</v>
      </c>
      <c r="BK65121" s="98" t="s">
        <v>70</v>
      </c>
    </row>
    <row r="65122" spans="17:63" ht="29.25" customHeight="1" x14ac:dyDescent="0.2">
      <c r="Q65122" s="92" t="s">
        <v>50</v>
      </c>
      <c r="BF65122" s="101" t="s">
        <v>58</v>
      </c>
      <c r="BK65122" s="98" t="s">
        <v>70</v>
      </c>
    </row>
    <row r="65123" spans="17:63" ht="29.25" customHeight="1" x14ac:dyDescent="0.2">
      <c r="Q65123" s="92" t="s">
        <v>50</v>
      </c>
      <c r="BF65123" s="101" t="s">
        <v>58</v>
      </c>
      <c r="BK65123" s="98" t="s">
        <v>70</v>
      </c>
    </row>
    <row r="65124" spans="17:63" ht="29.25" customHeight="1" x14ac:dyDescent="0.2">
      <c r="Q65124" s="92" t="s">
        <v>50</v>
      </c>
      <c r="BF65124" s="101" t="s">
        <v>58</v>
      </c>
      <c r="BK65124" s="98" t="s">
        <v>70</v>
      </c>
    </row>
    <row r="65125" spans="17:63" ht="29.25" customHeight="1" x14ac:dyDescent="0.2">
      <c r="Q65125" s="92" t="s">
        <v>50</v>
      </c>
      <c r="BF65125" s="101" t="s">
        <v>58</v>
      </c>
      <c r="BK65125" s="98" t="s">
        <v>70</v>
      </c>
    </row>
    <row r="65126" spans="17:63" ht="29.25" customHeight="1" x14ac:dyDescent="0.2">
      <c r="Q65126" s="92" t="s">
        <v>50</v>
      </c>
      <c r="BF65126" s="101" t="s">
        <v>58</v>
      </c>
      <c r="BK65126" s="98" t="s">
        <v>70</v>
      </c>
    </row>
    <row r="65127" spans="17:63" ht="29.25" customHeight="1" x14ac:dyDescent="0.2">
      <c r="Q65127" s="92" t="s">
        <v>50</v>
      </c>
      <c r="BF65127" s="101" t="s">
        <v>58</v>
      </c>
      <c r="BK65127" s="98" t="s">
        <v>70</v>
      </c>
    </row>
    <row r="65128" spans="17:63" ht="29.25" customHeight="1" x14ac:dyDescent="0.2">
      <c r="Q65128" s="92" t="s">
        <v>50</v>
      </c>
      <c r="BF65128" s="101" t="s">
        <v>58</v>
      </c>
      <c r="BK65128" s="98" t="s">
        <v>70</v>
      </c>
    </row>
    <row r="65129" spans="17:63" ht="29.25" customHeight="1" x14ac:dyDescent="0.2">
      <c r="Q65129" s="92" t="s">
        <v>50</v>
      </c>
      <c r="BF65129" s="101" t="s">
        <v>58</v>
      </c>
      <c r="BK65129" s="98" t="s">
        <v>70</v>
      </c>
    </row>
    <row r="65130" spans="17:63" ht="29.25" customHeight="1" x14ac:dyDescent="0.2">
      <c r="Q65130" s="92" t="s">
        <v>50</v>
      </c>
      <c r="BF65130" s="101" t="s">
        <v>58</v>
      </c>
      <c r="BK65130" s="98" t="s">
        <v>70</v>
      </c>
    </row>
    <row r="65131" spans="17:63" ht="29.25" customHeight="1" x14ac:dyDescent="0.2">
      <c r="Q65131" s="92" t="s">
        <v>50</v>
      </c>
      <c r="BF65131" s="101" t="s">
        <v>58</v>
      </c>
      <c r="BK65131" s="98" t="s">
        <v>70</v>
      </c>
    </row>
    <row r="65132" spans="17:63" ht="29.25" customHeight="1" x14ac:dyDescent="0.2">
      <c r="Q65132" s="92" t="s">
        <v>50</v>
      </c>
      <c r="BF65132" s="101" t="s">
        <v>58</v>
      </c>
      <c r="BK65132" s="98" t="s">
        <v>70</v>
      </c>
    </row>
    <row r="65133" spans="17:63" ht="29.25" customHeight="1" x14ac:dyDescent="0.2">
      <c r="Q65133" s="92" t="s">
        <v>50</v>
      </c>
      <c r="BF65133" s="101" t="s">
        <v>58</v>
      </c>
      <c r="BK65133" s="98" t="s">
        <v>70</v>
      </c>
    </row>
    <row r="65134" spans="17:63" ht="29.25" customHeight="1" x14ac:dyDescent="0.2">
      <c r="Q65134" s="92" t="s">
        <v>50</v>
      </c>
      <c r="BF65134" s="101" t="s">
        <v>58</v>
      </c>
      <c r="BK65134" s="98" t="s">
        <v>70</v>
      </c>
    </row>
    <row r="65135" spans="17:63" ht="29.25" customHeight="1" x14ac:dyDescent="0.2">
      <c r="Q65135" s="92" t="s">
        <v>50</v>
      </c>
      <c r="BF65135" s="101" t="s">
        <v>58</v>
      </c>
      <c r="BK65135" s="98" t="s">
        <v>70</v>
      </c>
    </row>
    <row r="65136" spans="17:63" ht="29.25" customHeight="1" x14ac:dyDescent="0.2">
      <c r="Q65136" s="92" t="s">
        <v>50</v>
      </c>
      <c r="BF65136" s="101" t="s">
        <v>58</v>
      </c>
      <c r="BK65136" s="98" t="s">
        <v>70</v>
      </c>
    </row>
    <row r="65137" spans="17:63" ht="29.25" customHeight="1" x14ac:dyDescent="0.2">
      <c r="Q65137" s="92" t="s">
        <v>50</v>
      </c>
      <c r="BF65137" s="101" t="s">
        <v>58</v>
      </c>
      <c r="BK65137" s="98" t="s">
        <v>70</v>
      </c>
    </row>
    <row r="65138" spans="17:63" ht="29.25" customHeight="1" x14ac:dyDescent="0.2">
      <c r="Q65138" s="92" t="s">
        <v>50</v>
      </c>
      <c r="BF65138" s="101" t="s">
        <v>58</v>
      </c>
      <c r="BK65138" s="98" t="s">
        <v>70</v>
      </c>
    </row>
    <row r="65139" spans="17:63" ht="29.25" customHeight="1" x14ac:dyDescent="0.2">
      <c r="Q65139" s="92" t="s">
        <v>50</v>
      </c>
      <c r="BF65139" s="101" t="s">
        <v>58</v>
      </c>
      <c r="BK65139" s="98" t="s">
        <v>70</v>
      </c>
    </row>
    <row r="65140" spans="17:63" ht="29.25" customHeight="1" x14ac:dyDescent="0.2">
      <c r="Q65140" s="92" t="s">
        <v>50</v>
      </c>
      <c r="BF65140" s="101" t="s">
        <v>58</v>
      </c>
      <c r="BK65140" s="98" t="s">
        <v>70</v>
      </c>
    </row>
    <row r="65141" spans="17:63" ht="29.25" customHeight="1" x14ac:dyDescent="0.2">
      <c r="Q65141" s="92" t="s">
        <v>50</v>
      </c>
      <c r="BF65141" s="101" t="s">
        <v>58</v>
      </c>
      <c r="BK65141" s="98" t="s">
        <v>70</v>
      </c>
    </row>
    <row r="65142" spans="17:63" ht="29.25" customHeight="1" x14ac:dyDescent="0.2">
      <c r="Q65142" s="92" t="s">
        <v>50</v>
      </c>
      <c r="BF65142" s="101" t="s">
        <v>58</v>
      </c>
      <c r="BK65142" s="98" t="s">
        <v>70</v>
      </c>
    </row>
    <row r="65143" spans="17:63" ht="29.25" customHeight="1" x14ac:dyDescent="0.2">
      <c r="Q65143" s="92" t="s">
        <v>50</v>
      </c>
      <c r="BF65143" s="101" t="s">
        <v>58</v>
      </c>
      <c r="BK65143" s="98" t="s">
        <v>70</v>
      </c>
    </row>
    <row r="65144" spans="17:63" ht="29.25" customHeight="1" x14ac:dyDescent="0.2">
      <c r="Q65144" s="92" t="s">
        <v>50</v>
      </c>
      <c r="BF65144" s="101" t="s">
        <v>58</v>
      </c>
      <c r="BK65144" s="98" t="s">
        <v>70</v>
      </c>
    </row>
    <row r="65145" spans="17:63" ht="29.25" customHeight="1" x14ac:dyDescent="0.2">
      <c r="Q65145" s="92" t="s">
        <v>50</v>
      </c>
      <c r="BF65145" s="101" t="s">
        <v>58</v>
      </c>
      <c r="BK65145" s="98" t="s">
        <v>70</v>
      </c>
    </row>
    <row r="65146" spans="17:63" ht="29.25" customHeight="1" x14ac:dyDescent="0.2">
      <c r="Q65146" s="92" t="s">
        <v>50</v>
      </c>
      <c r="BF65146" s="101" t="s">
        <v>58</v>
      </c>
      <c r="BK65146" s="98" t="s">
        <v>70</v>
      </c>
    </row>
    <row r="65147" spans="17:63" ht="29.25" customHeight="1" x14ac:dyDescent="0.2">
      <c r="Q65147" s="92" t="s">
        <v>50</v>
      </c>
      <c r="BF65147" s="101" t="s">
        <v>58</v>
      </c>
      <c r="BK65147" s="98" t="s">
        <v>70</v>
      </c>
    </row>
    <row r="65148" spans="17:63" ht="29.25" customHeight="1" x14ac:dyDescent="0.2">
      <c r="Q65148" s="92" t="s">
        <v>50</v>
      </c>
      <c r="BF65148" s="101" t="s">
        <v>58</v>
      </c>
      <c r="BK65148" s="98" t="s">
        <v>70</v>
      </c>
    </row>
    <row r="65149" spans="17:63" ht="29.25" customHeight="1" x14ac:dyDescent="0.2">
      <c r="Q65149" s="92" t="s">
        <v>50</v>
      </c>
      <c r="BF65149" s="101" t="s">
        <v>58</v>
      </c>
      <c r="BK65149" s="98" t="s">
        <v>70</v>
      </c>
    </row>
    <row r="65150" spans="17:63" ht="29.25" customHeight="1" x14ac:dyDescent="0.2">
      <c r="Q65150" s="92" t="s">
        <v>50</v>
      </c>
      <c r="BF65150" s="101" t="s">
        <v>58</v>
      </c>
      <c r="BK65150" s="98" t="s">
        <v>70</v>
      </c>
    </row>
    <row r="65151" spans="17:63" ht="29.25" customHeight="1" x14ac:dyDescent="0.2">
      <c r="Q65151" s="92" t="s">
        <v>50</v>
      </c>
      <c r="BF65151" s="101" t="s">
        <v>58</v>
      </c>
      <c r="BK65151" s="98" t="s">
        <v>70</v>
      </c>
    </row>
    <row r="65152" spans="17:63" ht="29.25" customHeight="1" x14ac:dyDescent="0.2">
      <c r="Q65152" s="92" t="s">
        <v>50</v>
      </c>
      <c r="BF65152" s="101" t="s">
        <v>58</v>
      </c>
      <c r="BK65152" s="98" t="s">
        <v>70</v>
      </c>
    </row>
    <row r="65153" spans="17:63" ht="29.25" customHeight="1" x14ac:dyDescent="0.2">
      <c r="Q65153" s="92" t="s">
        <v>50</v>
      </c>
      <c r="BF65153" s="101" t="s">
        <v>58</v>
      </c>
      <c r="BK65153" s="98" t="s">
        <v>70</v>
      </c>
    </row>
    <row r="65154" spans="17:63" ht="29.25" customHeight="1" x14ac:dyDescent="0.2">
      <c r="Q65154" s="92" t="s">
        <v>50</v>
      </c>
      <c r="BF65154" s="101" t="s">
        <v>58</v>
      </c>
      <c r="BK65154" s="98" t="s">
        <v>70</v>
      </c>
    </row>
    <row r="65155" spans="17:63" ht="29.25" customHeight="1" x14ac:dyDescent="0.2">
      <c r="Q65155" s="92" t="s">
        <v>50</v>
      </c>
      <c r="BF65155" s="101" t="s">
        <v>58</v>
      </c>
      <c r="BK65155" s="98" t="s">
        <v>70</v>
      </c>
    </row>
    <row r="65156" spans="17:63" ht="29.25" customHeight="1" x14ac:dyDescent="0.2">
      <c r="Q65156" s="92" t="s">
        <v>50</v>
      </c>
      <c r="BF65156" s="101" t="s">
        <v>58</v>
      </c>
      <c r="BK65156" s="98" t="s">
        <v>70</v>
      </c>
    </row>
    <row r="65157" spans="17:63" ht="29.25" customHeight="1" x14ac:dyDescent="0.2">
      <c r="Q65157" s="92" t="s">
        <v>50</v>
      </c>
      <c r="BF65157" s="101" t="s">
        <v>58</v>
      </c>
      <c r="BK65157" s="98" t="s">
        <v>70</v>
      </c>
    </row>
    <row r="65158" spans="17:63" ht="29.25" customHeight="1" x14ac:dyDescent="0.2">
      <c r="Q65158" s="92" t="s">
        <v>50</v>
      </c>
      <c r="BF65158" s="101" t="s">
        <v>58</v>
      </c>
      <c r="BK65158" s="98" t="s">
        <v>70</v>
      </c>
    </row>
    <row r="65159" spans="17:63" ht="29.25" customHeight="1" x14ac:dyDescent="0.2">
      <c r="Q65159" s="92" t="s">
        <v>50</v>
      </c>
      <c r="BF65159" s="101" t="s">
        <v>58</v>
      </c>
      <c r="BK65159" s="98" t="s">
        <v>70</v>
      </c>
    </row>
    <row r="65160" spans="17:63" ht="29.25" customHeight="1" x14ac:dyDescent="0.2">
      <c r="Q65160" s="92" t="s">
        <v>50</v>
      </c>
      <c r="BF65160" s="101" t="s">
        <v>58</v>
      </c>
      <c r="BK65160" s="98" t="s">
        <v>70</v>
      </c>
    </row>
    <row r="65161" spans="17:63" ht="29.25" customHeight="1" x14ac:dyDescent="0.2">
      <c r="Q65161" s="92" t="s">
        <v>50</v>
      </c>
      <c r="BF65161" s="101" t="s">
        <v>58</v>
      </c>
      <c r="BK65161" s="98" t="s">
        <v>70</v>
      </c>
    </row>
    <row r="65162" spans="17:63" ht="29.25" customHeight="1" x14ac:dyDescent="0.2">
      <c r="Q65162" s="92" t="s">
        <v>50</v>
      </c>
      <c r="BF65162" s="101" t="s">
        <v>58</v>
      </c>
      <c r="BK65162" s="98" t="s">
        <v>70</v>
      </c>
    </row>
    <row r="65163" spans="17:63" ht="29.25" customHeight="1" x14ac:dyDescent="0.2">
      <c r="Q65163" s="92" t="s">
        <v>50</v>
      </c>
      <c r="BF65163" s="101" t="s">
        <v>58</v>
      </c>
      <c r="BK65163" s="98" t="s">
        <v>70</v>
      </c>
    </row>
    <row r="65164" spans="17:63" ht="29.25" customHeight="1" x14ac:dyDescent="0.2">
      <c r="Q65164" s="92" t="s">
        <v>50</v>
      </c>
      <c r="BF65164" s="101" t="s">
        <v>58</v>
      </c>
      <c r="BK65164" s="98" t="s">
        <v>70</v>
      </c>
    </row>
    <row r="65165" spans="17:63" ht="29.25" customHeight="1" x14ac:dyDescent="0.2">
      <c r="Q65165" s="92" t="s">
        <v>50</v>
      </c>
      <c r="BF65165" s="101" t="s">
        <v>58</v>
      </c>
      <c r="BK65165" s="98" t="s">
        <v>70</v>
      </c>
    </row>
    <row r="65166" spans="17:63" ht="29.25" customHeight="1" x14ac:dyDescent="0.2">
      <c r="Q65166" s="92" t="s">
        <v>50</v>
      </c>
      <c r="BF65166" s="101" t="s">
        <v>58</v>
      </c>
      <c r="BK65166" s="98" t="s">
        <v>70</v>
      </c>
    </row>
    <row r="65167" spans="17:63" ht="29.25" customHeight="1" x14ac:dyDescent="0.2">
      <c r="Q65167" s="92" t="s">
        <v>50</v>
      </c>
      <c r="BF65167" s="101" t="s">
        <v>58</v>
      </c>
      <c r="BK65167" s="98" t="s">
        <v>70</v>
      </c>
    </row>
    <row r="65168" spans="17:63" ht="29.25" customHeight="1" x14ac:dyDescent="0.2">
      <c r="Q65168" s="92" t="s">
        <v>50</v>
      </c>
      <c r="BF65168" s="101" t="s">
        <v>58</v>
      </c>
      <c r="BK65168" s="98" t="s">
        <v>70</v>
      </c>
    </row>
    <row r="65169" spans="17:63" ht="29.25" customHeight="1" x14ac:dyDescent="0.2">
      <c r="Q65169" s="92" t="s">
        <v>50</v>
      </c>
      <c r="BF65169" s="101" t="s">
        <v>58</v>
      </c>
      <c r="BK65169" s="98" t="s">
        <v>70</v>
      </c>
    </row>
    <row r="65170" spans="17:63" ht="29.25" customHeight="1" x14ac:dyDescent="0.2">
      <c r="Q65170" s="92" t="s">
        <v>50</v>
      </c>
      <c r="BF65170" s="101" t="s">
        <v>58</v>
      </c>
      <c r="BK65170" s="98" t="s">
        <v>70</v>
      </c>
    </row>
    <row r="65171" spans="17:63" ht="29.25" customHeight="1" x14ac:dyDescent="0.2">
      <c r="Q65171" s="92" t="s">
        <v>50</v>
      </c>
      <c r="BF65171" s="101" t="s">
        <v>58</v>
      </c>
      <c r="BK65171" s="98" t="s">
        <v>70</v>
      </c>
    </row>
    <row r="65172" spans="17:63" ht="29.25" customHeight="1" x14ac:dyDescent="0.2">
      <c r="Q65172" s="92" t="s">
        <v>50</v>
      </c>
      <c r="BF65172" s="101" t="s">
        <v>58</v>
      </c>
      <c r="BK65172" s="98" t="s">
        <v>70</v>
      </c>
    </row>
    <row r="65173" spans="17:63" ht="29.25" customHeight="1" x14ac:dyDescent="0.2">
      <c r="Q65173" s="92" t="s">
        <v>50</v>
      </c>
      <c r="BF65173" s="101" t="s">
        <v>58</v>
      </c>
      <c r="BK65173" s="98" t="s">
        <v>70</v>
      </c>
    </row>
    <row r="65174" spans="17:63" ht="29.25" customHeight="1" x14ac:dyDescent="0.2">
      <c r="Q65174" s="92" t="s">
        <v>50</v>
      </c>
      <c r="BF65174" s="101" t="s">
        <v>58</v>
      </c>
      <c r="BK65174" s="98" t="s">
        <v>70</v>
      </c>
    </row>
    <row r="65175" spans="17:63" ht="29.25" customHeight="1" x14ac:dyDescent="0.2">
      <c r="Q65175" s="92" t="s">
        <v>50</v>
      </c>
      <c r="BF65175" s="101" t="s">
        <v>58</v>
      </c>
      <c r="BK65175" s="98" t="s">
        <v>70</v>
      </c>
    </row>
    <row r="65176" spans="17:63" ht="29.25" customHeight="1" x14ac:dyDescent="0.2">
      <c r="Q65176" s="92" t="s">
        <v>50</v>
      </c>
      <c r="BF65176" s="101" t="s">
        <v>58</v>
      </c>
      <c r="BK65176" s="98" t="s">
        <v>70</v>
      </c>
    </row>
    <row r="65177" spans="17:63" ht="29.25" customHeight="1" x14ac:dyDescent="0.2">
      <c r="Q65177" s="92" t="s">
        <v>50</v>
      </c>
      <c r="BF65177" s="101" t="s">
        <v>58</v>
      </c>
      <c r="BK65177" s="98" t="s">
        <v>70</v>
      </c>
    </row>
    <row r="65178" spans="17:63" ht="29.25" customHeight="1" x14ac:dyDescent="0.2">
      <c r="Q65178" s="92" t="s">
        <v>50</v>
      </c>
      <c r="BF65178" s="101" t="s">
        <v>58</v>
      </c>
      <c r="BK65178" s="98" t="s">
        <v>70</v>
      </c>
    </row>
    <row r="65179" spans="17:63" ht="29.25" customHeight="1" x14ac:dyDescent="0.2">
      <c r="Q65179" s="92" t="s">
        <v>50</v>
      </c>
      <c r="BF65179" s="101" t="s">
        <v>58</v>
      </c>
      <c r="BK65179" s="98" t="s">
        <v>70</v>
      </c>
    </row>
    <row r="65180" spans="17:63" ht="29.25" customHeight="1" x14ac:dyDescent="0.2">
      <c r="Q65180" s="92" t="s">
        <v>50</v>
      </c>
      <c r="BF65180" s="101" t="s">
        <v>58</v>
      </c>
      <c r="BK65180" s="98" t="s">
        <v>70</v>
      </c>
    </row>
    <row r="65181" spans="17:63" ht="29.25" customHeight="1" x14ac:dyDescent="0.2">
      <c r="Q65181" s="92" t="s">
        <v>50</v>
      </c>
      <c r="BF65181" s="101" t="s">
        <v>58</v>
      </c>
      <c r="BK65181" s="98" t="s">
        <v>70</v>
      </c>
    </row>
    <row r="65182" spans="17:63" ht="29.25" customHeight="1" x14ac:dyDescent="0.2">
      <c r="Q65182" s="92" t="s">
        <v>50</v>
      </c>
      <c r="BF65182" s="101" t="s">
        <v>58</v>
      </c>
      <c r="BK65182" s="98" t="s">
        <v>70</v>
      </c>
    </row>
    <row r="65183" spans="17:63" ht="29.25" customHeight="1" x14ac:dyDescent="0.2">
      <c r="Q65183" s="92" t="s">
        <v>50</v>
      </c>
      <c r="BF65183" s="101" t="s">
        <v>58</v>
      </c>
      <c r="BK65183" s="98" t="s">
        <v>70</v>
      </c>
    </row>
    <row r="65184" spans="17:63" ht="29.25" customHeight="1" x14ac:dyDescent="0.2">
      <c r="Q65184" s="92" t="s">
        <v>50</v>
      </c>
      <c r="BF65184" s="101" t="s">
        <v>58</v>
      </c>
      <c r="BK65184" s="98" t="s">
        <v>70</v>
      </c>
    </row>
    <row r="65185" spans="17:63" ht="29.25" customHeight="1" x14ac:dyDescent="0.2">
      <c r="Q65185" s="92" t="s">
        <v>50</v>
      </c>
      <c r="BF65185" s="101" t="s">
        <v>58</v>
      </c>
      <c r="BK65185" s="98" t="s">
        <v>70</v>
      </c>
    </row>
    <row r="65186" spans="17:63" ht="29.25" customHeight="1" x14ac:dyDescent="0.2">
      <c r="Q65186" s="92" t="s">
        <v>50</v>
      </c>
      <c r="BF65186" s="101" t="s">
        <v>58</v>
      </c>
      <c r="BK65186" s="98" t="s">
        <v>70</v>
      </c>
    </row>
    <row r="65187" spans="17:63" ht="29.25" customHeight="1" x14ac:dyDescent="0.2">
      <c r="Q65187" s="92" t="s">
        <v>50</v>
      </c>
      <c r="BF65187" s="101" t="s">
        <v>58</v>
      </c>
      <c r="BK65187" s="98" t="s">
        <v>70</v>
      </c>
    </row>
    <row r="65188" spans="17:63" ht="29.25" customHeight="1" x14ac:dyDescent="0.2">
      <c r="Q65188" s="92" t="s">
        <v>50</v>
      </c>
      <c r="BF65188" s="101" t="s">
        <v>58</v>
      </c>
      <c r="BK65188" s="98" t="s">
        <v>70</v>
      </c>
    </row>
    <row r="65189" spans="17:63" ht="29.25" customHeight="1" x14ac:dyDescent="0.2">
      <c r="Q65189" s="92" t="s">
        <v>50</v>
      </c>
      <c r="BF65189" s="101" t="s">
        <v>58</v>
      </c>
      <c r="BK65189" s="98" t="s">
        <v>70</v>
      </c>
    </row>
    <row r="65190" spans="17:63" ht="29.25" customHeight="1" x14ac:dyDescent="0.2">
      <c r="Q65190" s="92" t="s">
        <v>50</v>
      </c>
      <c r="BF65190" s="101" t="s">
        <v>58</v>
      </c>
      <c r="BK65190" s="98" t="s">
        <v>70</v>
      </c>
    </row>
    <row r="65191" spans="17:63" ht="29.25" customHeight="1" x14ac:dyDescent="0.2">
      <c r="Q65191" s="92" t="s">
        <v>50</v>
      </c>
      <c r="BF65191" s="101" t="s">
        <v>58</v>
      </c>
      <c r="BK65191" s="98" t="s">
        <v>70</v>
      </c>
    </row>
    <row r="65192" spans="17:63" ht="29.25" customHeight="1" x14ac:dyDescent="0.2">
      <c r="Q65192" s="92" t="s">
        <v>50</v>
      </c>
      <c r="BF65192" s="101" t="s">
        <v>58</v>
      </c>
      <c r="BK65192" s="98" t="s">
        <v>70</v>
      </c>
    </row>
    <row r="65193" spans="17:63" ht="29.25" customHeight="1" x14ac:dyDescent="0.2">
      <c r="Q65193" s="92" t="s">
        <v>50</v>
      </c>
      <c r="BF65193" s="101" t="s">
        <v>58</v>
      </c>
      <c r="BK65193" s="98" t="s">
        <v>70</v>
      </c>
    </row>
    <row r="65194" spans="17:63" ht="29.25" customHeight="1" x14ac:dyDescent="0.2">
      <c r="Q65194" s="92" t="s">
        <v>50</v>
      </c>
      <c r="BF65194" s="101" t="s">
        <v>58</v>
      </c>
      <c r="BK65194" s="98" t="s">
        <v>70</v>
      </c>
    </row>
    <row r="65195" spans="17:63" ht="29.25" customHeight="1" x14ac:dyDescent="0.2">
      <c r="Q65195" s="92" t="s">
        <v>50</v>
      </c>
      <c r="BF65195" s="101" t="s">
        <v>58</v>
      </c>
      <c r="BK65195" s="98" t="s">
        <v>70</v>
      </c>
    </row>
    <row r="65196" spans="17:63" ht="29.25" customHeight="1" x14ac:dyDescent="0.2">
      <c r="Q65196" s="92" t="s">
        <v>50</v>
      </c>
      <c r="BF65196" s="101" t="s">
        <v>58</v>
      </c>
      <c r="BK65196" s="98" t="s">
        <v>70</v>
      </c>
    </row>
    <row r="65197" spans="17:63" ht="29.25" customHeight="1" x14ac:dyDescent="0.2">
      <c r="Q65197" s="92" t="s">
        <v>50</v>
      </c>
      <c r="BF65197" s="101" t="s">
        <v>58</v>
      </c>
      <c r="BK65197" s="98" t="s">
        <v>70</v>
      </c>
    </row>
    <row r="65198" spans="17:63" ht="29.25" customHeight="1" x14ac:dyDescent="0.2">
      <c r="Q65198" s="92" t="s">
        <v>50</v>
      </c>
      <c r="BF65198" s="101" t="s">
        <v>58</v>
      </c>
      <c r="BK65198" s="98" t="s">
        <v>70</v>
      </c>
    </row>
    <row r="65199" spans="17:63" ht="29.25" customHeight="1" x14ac:dyDescent="0.2">
      <c r="Q65199" s="92" t="s">
        <v>50</v>
      </c>
      <c r="BF65199" s="101" t="s">
        <v>58</v>
      </c>
      <c r="BK65199" s="98" t="s">
        <v>70</v>
      </c>
    </row>
    <row r="65200" spans="17:63" ht="29.25" customHeight="1" x14ac:dyDescent="0.2">
      <c r="Q65200" s="92" t="s">
        <v>50</v>
      </c>
      <c r="BF65200" s="101" t="s">
        <v>58</v>
      </c>
      <c r="BK65200" s="98" t="s">
        <v>70</v>
      </c>
    </row>
    <row r="65201" spans="17:63" ht="29.25" customHeight="1" x14ac:dyDescent="0.2">
      <c r="Q65201" s="92" t="s">
        <v>50</v>
      </c>
      <c r="BF65201" s="101" t="s">
        <v>58</v>
      </c>
      <c r="BK65201" s="98" t="s">
        <v>70</v>
      </c>
    </row>
    <row r="65202" spans="17:63" ht="29.25" customHeight="1" x14ac:dyDescent="0.2">
      <c r="Q65202" s="92" t="s">
        <v>50</v>
      </c>
      <c r="BF65202" s="101" t="s">
        <v>58</v>
      </c>
      <c r="BK65202" s="98" t="s">
        <v>70</v>
      </c>
    </row>
    <row r="65203" spans="17:63" ht="29.25" customHeight="1" x14ac:dyDescent="0.2">
      <c r="Q65203" s="92" t="s">
        <v>50</v>
      </c>
      <c r="BF65203" s="101" t="s">
        <v>58</v>
      </c>
      <c r="BK65203" s="98" t="s">
        <v>70</v>
      </c>
    </row>
    <row r="65204" spans="17:63" ht="29.25" customHeight="1" x14ac:dyDescent="0.2">
      <c r="Q65204" s="92" t="s">
        <v>50</v>
      </c>
      <c r="BF65204" s="101" t="s">
        <v>58</v>
      </c>
      <c r="BK65204" s="98" t="s">
        <v>70</v>
      </c>
    </row>
    <row r="65205" spans="17:63" ht="29.25" customHeight="1" x14ac:dyDescent="0.2">
      <c r="Q65205" s="92" t="s">
        <v>50</v>
      </c>
      <c r="BF65205" s="101" t="s">
        <v>58</v>
      </c>
      <c r="BK65205" s="98" t="s">
        <v>70</v>
      </c>
    </row>
    <row r="65206" spans="17:63" ht="29.25" customHeight="1" x14ac:dyDescent="0.2">
      <c r="Q65206" s="92" t="s">
        <v>50</v>
      </c>
      <c r="BF65206" s="101" t="s">
        <v>58</v>
      </c>
      <c r="BK65206" s="98" t="s">
        <v>70</v>
      </c>
    </row>
    <row r="65207" spans="17:63" ht="29.25" customHeight="1" x14ac:dyDescent="0.2">
      <c r="Q65207" s="92" t="s">
        <v>50</v>
      </c>
      <c r="BF65207" s="101" t="s">
        <v>58</v>
      </c>
      <c r="BK65207" s="98" t="s">
        <v>70</v>
      </c>
    </row>
    <row r="65208" spans="17:63" ht="29.25" customHeight="1" x14ac:dyDescent="0.2">
      <c r="Q65208" s="92" t="s">
        <v>50</v>
      </c>
      <c r="BF65208" s="101" t="s">
        <v>58</v>
      </c>
      <c r="BK65208" s="98" t="s">
        <v>70</v>
      </c>
    </row>
    <row r="65209" spans="17:63" ht="29.25" customHeight="1" x14ac:dyDescent="0.2">
      <c r="Q65209" s="92" t="s">
        <v>50</v>
      </c>
      <c r="BF65209" s="101" t="s">
        <v>58</v>
      </c>
      <c r="BK65209" s="98" t="s">
        <v>70</v>
      </c>
    </row>
    <row r="65210" spans="17:63" ht="29.25" customHeight="1" x14ac:dyDescent="0.2">
      <c r="Q65210" s="92" t="s">
        <v>50</v>
      </c>
      <c r="BF65210" s="101" t="s">
        <v>58</v>
      </c>
      <c r="BK65210" s="98" t="s">
        <v>70</v>
      </c>
    </row>
    <row r="65211" spans="17:63" ht="29.25" customHeight="1" x14ac:dyDescent="0.2">
      <c r="Q65211" s="92" t="s">
        <v>50</v>
      </c>
      <c r="BF65211" s="101" t="s">
        <v>58</v>
      </c>
      <c r="BK65211" s="98" t="s">
        <v>70</v>
      </c>
    </row>
    <row r="65212" spans="17:63" ht="29.25" customHeight="1" x14ac:dyDescent="0.2">
      <c r="Q65212" s="92" t="s">
        <v>50</v>
      </c>
      <c r="BF65212" s="101" t="s">
        <v>58</v>
      </c>
      <c r="BK65212" s="98" t="s">
        <v>70</v>
      </c>
    </row>
    <row r="65213" spans="17:63" ht="29.25" customHeight="1" x14ac:dyDescent="0.2">
      <c r="Q65213" s="92" t="s">
        <v>50</v>
      </c>
      <c r="BF65213" s="101" t="s">
        <v>58</v>
      </c>
      <c r="BK65213" s="98" t="s">
        <v>70</v>
      </c>
    </row>
    <row r="65214" spans="17:63" ht="29.25" customHeight="1" x14ac:dyDescent="0.2">
      <c r="Q65214" s="92" t="s">
        <v>50</v>
      </c>
      <c r="BF65214" s="101" t="s">
        <v>58</v>
      </c>
      <c r="BK65214" s="98" t="s">
        <v>70</v>
      </c>
    </row>
    <row r="65215" spans="17:63" ht="29.25" customHeight="1" x14ac:dyDescent="0.2">
      <c r="Q65215" s="92" t="s">
        <v>50</v>
      </c>
      <c r="BF65215" s="101" t="s">
        <v>58</v>
      </c>
      <c r="BK65215" s="98" t="s">
        <v>70</v>
      </c>
    </row>
    <row r="65216" spans="17:63" ht="29.25" customHeight="1" x14ac:dyDescent="0.2">
      <c r="Q65216" s="92" t="s">
        <v>50</v>
      </c>
      <c r="BF65216" s="101" t="s">
        <v>58</v>
      </c>
      <c r="BK65216" s="98" t="s">
        <v>70</v>
      </c>
    </row>
    <row r="65217" spans="17:63" ht="29.25" customHeight="1" x14ac:dyDescent="0.2">
      <c r="Q65217" s="92" t="s">
        <v>50</v>
      </c>
      <c r="BF65217" s="101" t="s">
        <v>58</v>
      </c>
      <c r="BK65217" s="98" t="s">
        <v>70</v>
      </c>
    </row>
    <row r="65218" spans="17:63" ht="29.25" customHeight="1" x14ac:dyDescent="0.2">
      <c r="Q65218" s="92" t="s">
        <v>50</v>
      </c>
      <c r="BF65218" s="101" t="s">
        <v>58</v>
      </c>
      <c r="BK65218" s="98" t="s">
        <v>70</v>
      </c>
    </row>
    <row r="65219" spans="17:63" ht="29.25" customHeight="1" x14ac:dyDescent="0.2">
      <c r="Q65219" s="92" t="s">
        <v>50</v>
      </c>
      <c r="BF65219" s="101" t="s">
        <v>58</v>
      </c>
      <c r="BK65219" s="98" t="s">
        <v>70</v>
      </c>
    </row>
    <row r="65220" spans="17:63" ht="29.25" customHeight="1" x14ac:dyDescent="0.2">
      <c r="Q65220" s="92" t="s">
        <v>50</v>
      </c>
      <c r="BF65220" s="101" t="s">
        <v>58</v>
      </c>
      <c r="BK65220" s="98" t="s">
        <v>70</v>
      </c>
    </row>
    <row r="65221" spans="17:63" ht="29.25" customHeight="1" x14ac:dyDescent="0.2">
      <c r="Q65221" s="92" t="s">
        <v>50</v>
      </c>
      <c r="BF65221" s="101" t="s">
        <v>58</v>
      </c>
      <c r="BK65221" s="98" t="s">
        <v>70</v>
      </c>
    </row>
    <row r="65222" spans="17:63" ht="29.25" customHeight="1" x14ac:dyDescent="0.2">
      <c r="Q65222" s="92" t="s">
        <v>50</v>
      </c>
      <c r="BF65222" s="101" t="s">
        <v>58</v>
      </c>
      <c r="BK65222" s="98" t="s">
        <v>70</v>
      </c>
    </row>
    <row r="65223" spans="17:63" ht="29.25" customHeight="1" x14ac:dyDescent="0.2">
      <c r="Q65223" s="92" t="s">
        <v>50</v>
      </c>
      <c r="BF65223" s="101" t="s">
        <v>58</v>
      </c>
      <c r="BK65223" s="98" t="s">
        <v>70</v>
      </c>
    </row>
    <row r="65224" spans="17:63" ht="29.25" customHeight="1" x14ac:dyDescent="0.2">
      <c r="Q65224" s="92" t="s">
        <v>50</v>
      </c>
      <c r="BF65224" s="101" t="s">
        <v>58</v>
      </c>
      <c r="BK65224" s="98" t="s">
        <v>70</v>
      </c>
    </row>
    <row r="65225" spans="17:63" ht="29.25" customHeight="1" x14ac:dyDescent="0.2">
      <c r="Q65225" s="92" t="s">
        <v>50</v>
      </c>
      <c r="BF65225" s="101" t="s">
        <v>58</v>
      </c>
      <c r="BK65225" s="98" t="s">
        <v>70</v>
      </c>
    </row>
    <row r="65226" spans="17:63" ht="29.25" customHeight="1" x14ac:dyDescent="0.2">
      <c r="Q65226" s="92" t="s">
        <v>50</v>
      </c>
      <c r="BF65226" s="101" t="s">
        <v>58</v>
      </c>
      <c r="BK65226" s="98" t="s">
        <v>70</v>
      </c>
    </row>
    <row r="65227" spans="17:63" ht="29.25" customHeight="1" x14ac:dyDescent="0.2">
      <c r="Q65227" s="92" t="s">
        <v>50</v>
      </c>
      <c r="BF65227" s="101" t="s">
        <v>58</v>
      </c>
      <c r="BK65227" s="98" t="s">
        <v>70</v>
      </c>
    </row>
    <row r="65228" spans="17:63" ht="29.25" customHeight="1" x14ac:dyDescent="0.2">
      <c r="Q65228" s="92" t="s">
        <v>50</v>
      </c>
      <c r="BF65228" s="101" t="s">
        <v>58</v>
      </c>
      <c r="BK65228" s="98" t="s">
        <v>70</v>
      </c>
    </row>
    <row r="65229" spans="17:63" ht="29.25" customHeight="1" x14ac:dyDescent="0.2">
      <c r="Q65229" s="92" t="s">
        <v>50</v>
      </c>
      <c r="BF65229" s="101" t="s">
        <v>58</v>
      </c>
      <c r="BK65229" s="98" t="s">
        <v>70</v>
      </c>
    </row>
    <row r="65230" spans="17:63" ht="29.25" customHeight="1" x14ac:dyDescent="0.2">
      <c r="Q65230" s="92" t="s">
        <v>50</v>
      </c>
      <c r="BF65230" s="101" t="s">
        <v>58</v>
      </c>
      <c r="BK65230" s="98" t="s">
        <v>70</v>
      </c>
    </row>
    <row r="65231" spans="17:63" ht="29.25" customHeight="1" x14ac:dyDescent="0.2">
      <c r="Q65231" s="92" t="s">
        <v>50</v>
      </c>
      <c r="BF65231" s="101" t="s">
        <v>58</v>
      </c>
      <c r="BK65231" s="98" t="s">
        <v>70</v>
      </c>
    </row>
    <row r="65232" spans="17:63" ht="29.25" customHeight="1" x14ac:dyDescent="0.2">
      <c r="Q65232" s="92" t="s">
        <v>50</v>
      </c>
      <c r="BF65232" s="101" t="s">
        <v>58</v>
      </c>
      <c r="BK65232" s="98" t="s">
        <v>70</v>
      </c>
    </row>
    <row r="65233" spans="17:63" ht="29.25" customHeight="1" x14ac:dyDescent="0.2">
      <c r="Q65233" s="92" t="s">
        <v>50</v>
      </c>
      <c r="BF65233" s="101" t="s">
        <v>58</v>
      </c>
      <c r="BK65233" s="98" t="s">
        <v>70</v>
      </c>
    </row>
    <row r="65234" spans="17:63" ht="29.25" customHeight="1" x14ac:dyDescent="0.2">
      <c r="Q65234" s="92" t="s">
        <v>50</v>
      </c>
      <c r="BF65234" s="101" t="s">
        <v>58</v>
      </c>
      <c r="BK65234" s="98" t="s">
        <v>70</v>
      </c>
    </row>
    <row r="65235" spans="17:63" ht="29.25" customHeight="1" x14ac:dyDescent="0.2">
      <c r="Q65235" s="92" t="s">
        <v>50</v>
      </c>
      <c r="BF65235" s="101" t="s">
        <v>58</v>
      </c>
      <c r="BK65235" s="98" t="s">
        <v>70</v>
      </c>
    </row>
    <row r="65236" spans="17:63" ht="29.25" customHeight="1" x14ac:dyDescent="0.2">
      <c r="Q65236" s="92" t="s">
        <v>50</v>
      </c>
      <c r="BF65236" s="101" t="s">
        <v>58</v>
      </c>
      <c r="BK65236" s="98" t="s">
        <v>70</v>
      </c>
    </row>
    <row r="65237" spans="17:63" ht="29.25" customHeight="1" x14ac:dyDescent="0.2">
      <c r="Q65237" s="92" t="s">
        <v>50</v>
      </c>
      <c r="BF65237" s="101" t="s">
        <v>58</v>
      </c>
      <c r="BK65237" s="98" t="s">
        <v>70</v>
      </c>
    </row>
    <row r="65238" spans="17:63" ht="29.25" customHeight="1" x14ac:dyDescent="0.2">
      <c r="Q65238" s="92" t="s">
        <v>50</v>
      </c>
      <c r="BF65238" s="101" t="s">
        <v>58</v>
      </c>
      <c r="BK65238" s="98" t="s">
        <v>70</v>
      </c>
    </row>
    <row r="65239" spans="17:63" ht="29.25" customHeight="1" x14ac:dyDescent="0.2">
      <c r="Q65239" s="92" t="s">
        <v>50</v>
      </c>
      <c r="BF65239" s="101" t="s">
        <v>58</v>
      </c>
      <c r="BK65239" s="98" t="s">
        <v>70</v>
      </c>
    </row>
    <row r="65240" spans="17:63" ht="29.25" customHeight="1" x14ac:dyDescent="0.2">
      <c r="Q65240" s="92" t="s">
        <v>50</v>
      </c>
      <c r="BF65240" s="101" t="s">
        <v>58</v>
      </c>
      <c r="BK65240" s="98" t="s">
        <v>70</v>
      </c>
    </row>
    <row r="65241" spans="17:63" ht="29.25" customHeight="1" x14ac:dyDescent="0.2">
      <c r="Q65241" s="92" t="s">
        <v>50</v>
      </c>
      <c r="BF65241" s="101" t="s">
        <v>58</v>
      </c>
      <c r="BK65241" s="98" t="s">
        <v>70</v>
      </c>
    </row>
    <row r="65242" spans="17:63" ht="29.25" customHeight="1" x14ac:dyDescent="0.2">
      <c r="Q65242" s="92" t="s">
        <v>50</v>
      </c>
      <c r="BF65242" s="101" t="s">
        <v>58</v>
      </c>
      <c r="BK65242" s="98" t="s">
        <v>70</v>
      </c>
    </row>
    <row r="65243" spans="17:63" ht="29.25" customHeight="1" x14ac:dyDescent="0.2">
      <c r="Q65243" s="92" t="s">
        <v>50</v>
      </c>
      <c r="BF65243" s="101" t="s">
        <v>58</v>
      </c>
      <c r="BK65243" s="98" t="s">
        <v>70</v>
      </c>
    </row>
    <row r="65244" spans="17:63" ht="29.25" customHeight="1" x14ac:dyDescent="0.2">
      <c r="Q65244" s="92" t="s">
        <v>50</v>
      </c>
      <c r="BF65244" s="101" t="s">
        <v>58</v>
      </c>
      <c r="BK65244" s="98" t="s">
        <v>70</v>
      </c>
    </row>
    <row r="65245" spans="17:63" ht="29.25" customHeight="1" x14ac:dyDescent="0.2">
      <c r="Q65245" s="92" t="s">
        <v>50</v>
      </c>
      <c r="BF65245" s="101" t="s">
        <v>58</v>
      </c>
      <c r="BK65245" s="98" t="s">
        <v>70</v>
      </c>
    </row>
    <row r="65246" spans="17:63" ht="29.25" customHeight="1" x14ac:dyDescent="0.2">
      <c r="Q65246" s="92" t="s">
        <v>50</v>
      </c>
      <c r="BF65246" s="101" t="s">
        <v>58</v>
      </c>
      <c r="BK65246" s="98" t="s">
        <v>70</v>
      </c>
    </row>
    <row r="65247" spans="17:63" ht="29.25" customHeight="1" x14ac:dyDescent="0.2">
      <c r="Q65247" s="92" t="s">
        <v>50</v>
      </c>
      <c r="BF65247" s="101" t="s">
        <v>58</v>
      </c>
      <c r="BK65247" s="98" t="s">
        <v>70</v>
      </c>
    </row>
    <row r="65248" spans="17:63" ht="29.25" customHeight="1" x14ac:dyDescent="0.2">
      <c r="Q65248" s="92" t="s">
        <v>50</v>
      </c>
      <c r="BF65248" s="101" t="s">
        <v>58</v>
      </c>
      <c r="BK65248" s="98" t="s">
        <v>70</v>
      </c>
    </row>
    <row r="65249" spans="17:63" ht="29.25" customHeight="1" x14ac:dyDescent="0.2">
      <c r="Q65249" s="92" t="s">
        <v>50</v>
      </c>
      <c r="BF65249" s="101" t="s">
        <v>58</v>
      </c>
      <c r="BK65249" s="98" t="s">
        <v>70</v>
      </c>
    </row>
    <row r="65250" spans="17:63" ht="29.25" customHeight="1" x14ac:dyDescent="0.2">
      <c r="Q65250" s="92" t="s">
        <v>50</v>
      </c>
      <c r="BF65250" s="101" t="s">
        <v>58</v>
      </c>
      <c r="BK65250" s="98" t="s">
        <v>70</v>
      </c>
    </row>
    <row r="65251" spans="17:63" ht="29.25" customHeight="1" x14ac:dyDescent="0.2">
      <c r="Q65251" s="92" t="s">
        <v>50</v>
      </c>
      <c r="BF65251" s="101" t="s">
        <v>58</v>
      </c>
      <c r="BK65251" s="98" t="s">
        <v>70</v>
      </c>
    </row>
    <row r="65252" spans="17:63" ht="29.25" customHeight="1" x14ac:dyDescent="0.2">
      <c r="Q65252" s="92" t="s">
        <v>50</v>
      </c>
      <c r="BF65252" s="101" t="s">
        <v>58</v>
      </c>
      <c r="BK65252" s="98" t="s">
        <v>70</v>
      </c>
    </row>
    <row r="65253" spans="17:63" ht="29.25" customHeight="1" x14ac:dyDescent="0.2">
      <c r="Q65253" s="92" t="s">
        <v>50</v>
      </c>
      <c r="BF65253" s="101" t="s">
        <v>58</v>
      </c>
      <c r="BK65253" s="98" t="s">
        <v>70</v>
      </c>
    </row>
    <row r="65254" spans="17:63" ht="29.25" customHeight="1" x14ac:dyDescent="0.2">
      <c r="Q65254" s="92" t="s">
        <v>50</v>
      </c>
      <c r="BF65254" s="101" t="s">
        <v>58</v>
      </c>
      <c r="BK65254" s="98" t="s">
        <v>70</v>
      </c>
    </row>
    <row r="65255" spans="17:63" ht="29.25" customHeight="1" x14ac:dyDescent="0.2">
      <c r="Q65255" s="92" t="s">
        <v>50</v>
      </c>
      <c r="BF65255" s="101" t="s">
        <v>58</v>
      </c>
      <c r="BK65255" s="98" t="s">
        <v>70</v>
      </c>
    </row>
    <row r="65256" spans="17:63" ht="29.25" customHeight="1" x14ac:dyDescent="0.2">
      <c r="Q65256" s="92" t="s">
        <v>50</v>
      </c>
      <c r="BF65256" s="101" t="s">
        <v>58</v>
      </c>
      <c r="BK65256" s="98" t="s">
        <v>70</v>
      </c>
    </row>
    <row r="65257" spans="17:63" ht="29.25" customHeight="1" x14ac:dyDescent="0.2">
      <c r="Q65257" s="92" t="s">
        <v>50</v>
      </c>
      <c r="BF65257" s="101" t="s">
        <v>58</v>
      </c>
      <c r="BK65257" s="98" t="s">
        <v>70</v>
      </c>
    </row>
    <row r="65258" spans="17:63" ht="29.25" customHeight="1" x14ac:dyDescent="0.2">
      <c r="Q65258" s="92" t="s">
        <v>50</v>
      </c>
      <c r="BF65258" s="101" t="s">
        <v>58</v>
      </c>
      <c r="BK65258" s="98" t="s">
        <v>70</v>
      </c>
    </row>
    <row r="65259" spans="17:63" ht="29.25" customHeight="1" x14ac:dyDescent="0.2">
      <c r="Q65259" s="92" t="s">
        <v>50</v>
      </c>
      <c r="BF65259" s="101" t="s">
        <v>58</v>
      </c>
      <c r="BK65259" s="98" t="s">
        <v>70</v>
      </c>
    </row>
    <row r="65260" spans="17:63" ht="29.25" customHeight="1" x14ac:dyDescent="0.2">
      <c r="Q65260" s="92" t="s">
        <v>50</v>
      </c>
      <c r="BF65260" s="101" t="s">
        <v>58</v>
      </c>
      <c r="BK65260" s="98" t="s">
        <v>70</v>
      </c>
    </row>
    <row r="65261" spans="17:63" ht="29.25" customHeight="1" x14ac:dyDescent="0.2">
      <c r="Q65261" s="92" t="s">
        <v>50</v>
      </c>
      <c r="BF65261" s="101" t="s">
        <v>58</v>
      </c>
      <c r="BK65261" s="98" t="s">
        <v>70</v>
      </c>
    </row>
    <row r="65262" spans="17:63" ht="29.25" customHeight="1" x14ac:dyDescent="0.2">
      <c r="Q65262" s="92" t="s">
        <v>50</v>
      </c>
      <c r="BF65262" s="101" t="s">
        <v>58</v>
      </c>
      <c r="BK65262" s="98" t="s">
        <v>70</v>
      </c>
    </row>
    <row r="65263" spans="17:63" ht="29.25" customHeight="1" x14ac:dyDescent="0.2">
      <c r="Q65263" s="92" t="s">
        <v>50</v>
      </c>
      <c r="BF65263" s="101" t="s">
        <v>58</v>
      </c>
      <c r="BK65263" s="98" t="s">
        <v>70</v>
      </c>
    </row>
    <row r="65264" spans="17:63" ht="29.25" customHeight="1" x14ac:dyDescent="0.2">
      <c r="Q65264" s="92" t="s">
        <v>50</v>
      </c>
      <c r="BF65264" s="101" t="s">
        <v>58</v>
      </c>
      <c r="BK65264" s="98" t="s">
        <v>70</v>
      </c>
    </row>
    <row r="65265" spans="17:63" ht="29.25" customHeight="1" x14ac:dyDescent="0.2">
      <c r="Q65265" s="92" t="s">
        <v>50</v>
      </c>
      <c r="BF65265" s="101" t="s">
        <v>58</v>
      </c>
      <c r="BK65265" s="98" t="s">
        <v>70</v>
      </c>
    </row>
    <row r="65266" spans="17:63" ht="29.25" customHeight="1" x14ac:dyDescent="0.2">
      <c r="Q65266" s="92" t="s">
        <v>50</v>
      </c>
      <c r="BF65266" s="101" t="s">
        <v>58</v>
      </c>
      <c r="BK65266" s="98" t="s">
        <v>70</v>
      </c>
    </row>
    <row r="65267" spans="17:63" ht="29.25" customHeight="1" x14ac:dyDescent="0.2">
      <c r="Q65267" s="92" t="s">
        <v>50</v>
      </c>
      <c r="BF65267" s="101" t="s">
        <v>58</v>
      </c>
      <c r="BK65267" s="98" t="s">
        <v>70</v>
      </c>
    </row>
    <row r="65268" spans="17:63" ht="29.25" customHeight="1" x14ac:dyDescent="0.2">
      <c r="Q65268" s="92" t="s">
        <v>50</v>
      </c>
      <c r="BF65268" s="101" t="s">
        <v>58</v>
      </c>
      <c r="BK65268" s="98" t="s">
        <v>70</v>
      </c>
    </row>
    <row r="65269" spans="17:63" ht="29.25" customHeight="1" x14ac:dyDescent="0.2">
      <c r="Q65269" s="92" t="s">
        <v>50</v>
      </c>
      <c r="BF65269" s="101" t="s">
        <v>58</v>
      </c>
      <c r="BK65269" s="98" t="s">
        <v>70</v>
      </c>
    </row>
    <row r="65270" spans="17:63" ht="29.25" customHeight="1" x14ac:dyDescent="0.2">
      <c r="Q65270" s="92" t="s">
        <v>50</v>
      </c>
      <c r="BF65270" s="101" t="s">
        <v>58</v>
      </c>
      <c r="BK65270" s="98" t="s">
        <v>70</v>
      </c>
    </row>
    <row r="65271" spans="17:63" ht="29.25" customHeight="1" x14ac:dyDescent="0.2">
      <c r="Q65271" s="92" t="s">
        <v>50</v>
      </c>
      <c r="BF65271" s="101" t="s">
        <v>58</v>
      </c>
      <c r="BK65271" s="98" t="s">
        <v>70</v>
      </c>
    </row>
    <row r="65272" spans="17:63" ht="29.25" customHeight="1" x14ac:dyDescent="0.2">
      <c r="Q65272" s="92" t="s">
        <v>50</v>
      </c>
      <c r="BF65272" s="101" t="s">
        <v>58</v>
      </c>
      <c r="BK65272" s="98" t="s">
        <v>70</v>
      </c>
    </row>
    <row r="65273" spans="17:63" ht="29.25" customHeight="1" x14ac:dyDescent="0.2">
      <c r="Q65273" s="92" t="s">
        <v>50</v>
      </c>
      <c r="BF65273" s="101" t="s">
        <v>58</v>
      </c>
      <c r="BK65273" s="98" t="s">
        <v>70</v>
      </c>
    </row>
    <row r="65274" spans="17:63" ht="29.25" customHeight="1" x14ac:dyDescent="0.2">
      <c r="Q65274" s="92" t="s">
        <v>50</v>
      </c>
      <c r="BF65274" s="101" t="s">
        <v>58</v>
      </c>
      <c r="BK65274" s="98" t="s">
        <v>70</v>
      </c>
    </row>
    <row r="65275" spans="17:63" ht="29.25" customHeight="1" x14ac:dyDescent="0.2">
      <c r="Q65275" s="92" t="s">
        <v>50</v>
      </c>
      <c r="BF65275" s="101" t="s">
        <v>58</v>
      </c>
      <c r="BK65275" s="98" t="s">
        <v>70</v>
      </c>
    </row>
    <row r="65276" spans="17:63" ht="29.25" customHeight="1" x14ac:dyDescent="0.2">
      <c r="Q65276" s="92" t="s">
        <v>50</v>
      </c>
      <c r="BF65276" s="101" t="s">
        <v>58</v>
      </c>
      <c r="BK65276" s="98" t="s">
        <v>70</v>
      </c>
    </row>
    <row r="65277" spans="17:63" ht="29.25" customHeight="1" x14ac:dyDescent="0.2">
      <c r="Q65277" s="92" t="s">
        <v>50</v>
      </c>
      <c r="BF65277" s="101" t="s">
        <v>58</v>
      </c>
      <c r="BK65277" s="98" t="s">
        <v>70</v>
      </c>
    </row>
    <row r="65278" spans="17:63" ht="29.25" customHeight="1" x14ac:dyDescent="0.2">
      <c r="Q65278" s="92" t="s">
        <v>50</v>
      </c>
      <c r="BF65278" s="101" t="s">
        <v>58</v>
      </c>
      <c r="BK65278" s="98" t="s">
        <v>70</v>
      </c>
    </row>
    <row r="65279" spans="17:63" ht="29.25" customHeight="1" x14ac:dyDescent="0.2">
      <c r="Q65279" s="92" t="s">
        <v>50</v>
      </c>
      <c r="BF65279" s="101" t="s">
        <v>58</v>
      </c>
      <c r="BK65279" s="98" t="s">
        <v>70</v>
      </c>
    </row>
    <row r="65280" spans="17:63" ht="29.25" customHeight="1" x14ac:dyDescent="0.2">
      <c r="Q65280" s="92" t="s">
        <v>50</v>
      </c>
      <c r="BF65280" s="101" t="s">
        <v>58</v>
      </c>
      <c r="BK65280" s="98" t="s">
        <v>70</v>
      </c>
    </row>
    <row r="65281" spans="17:63" ht="29.25" customHeight="1" x14ac:dyDescent="0.2">
      <c r="Q65281" s="92" t="s">
        <v>50</v>
      </c>
      <c r="BF65281" s="101" t="s">
        <v>58</v>
      </c>
      <c r="BK65281" s="98" t="s">
        <v>70</v>
      </c>
    </row>
    <row r="65282" spans="17:63" ht="29.25" customHeight="1" x14ac:dyDescent="0.2">
      <c r="Q65282" s="92" t="s">
        <v>50</v>
      </c>
      <c r="BF65282" s="101" t="s">
        <v>58</v>
      </c>
      <c r="BK65282" s="98" t="s">
        <v>70</v>
      </c>
    </row>
    <row r="65283" spans="17:63" ht="29.25" customHeight="1" x14ac:dyDescent="0.2">
      <c r="Q65283" s="92" t="s">
        <v>50</v>
      </c>
      <c r="BF65283" s="101" t="s">
        <v>58</v>
      </c>
      <c r="BK65283" s="98" t="s">
        <v>70</v>
      </c>
    </row>
    <row r="65284" spans="17:63" ht="29.25" customHeight="1" x14ac:dyDescent="0.2">
      <c r="Q65284" s="92" t="s">
        <v>50</v>
      </c>
      <c r="BF65284" s="101" t="s">
        <v>58</v>
      </c>
      <c r="BK65284" s="98" t="s">
        <v>70</v>
      </c>
    </row>
    <row r="65285" spans="17:63" ht="29.25" customHeight="1" x14ac:dyDescent="0.2">
      <c r="Q65285" s="92" t="s">
        <v>50</v>
      </c>
      <c r="BF65285" s="101" t="s">
        <v>58</v>
      </c>
      <c r="BK65285" s="98" t="s">
        <v>70</v>
      </c>
    </row>
    <row r="65286" spans="17:63" ht="29.25" customHeight="1" x14ac:dyDescent="0.2">
      <c r="Q65286" s="92" t="s">
        <v>50</v>
      </c>
      <c r="BF65286" s="101" t="s">
        <v>58</v>
      </c>
      <c r="BK65286" s="98" t="s">
        <v>70</v>
      </c>
    </row>
    <row r="65287" spans="17:63" ht="29.25" customHeight="1" x14ac:dyDescent="0.2">
      <c r="Q65287" s="92" t="s">
        <v>50</v>
      </c>
      <c r="BF65287" s="101" t="s">
        <v>58</v>
      </c>
      <c r="BK65287" s="98" t="s">
        <v>70</v>
      </c>
    </row>
    <row r="65288" spans="17:63" ht="29.25" customHeight="1" x14ac:dyDescent="0.2">
      <c r="Q65288" s="92" t="s">
        <v>50</v>
      </c>
      <c r="BF65288" s="101" t="s">
        <v>58</v>
      </c>
      <c r="BK65288" s="98" t="s">
        <v>70</v>
      </c>
    </row>
    <row r="65289" spans="17:63" ht="29.25" customHeight="1" x14ac:dyDescent="0.2">
      <c r="Q65289" s="92" t="s">
        <v>50</v>
      </c>
      <c r="BF65289" s="101" t="s">
        <v>58</v>
      </c>
      <c r="BK65289" s="98" t="s">
        <v>70</v>
      </c>
    </row>
    <row r="65290" spans="17:63" ht="29.25" customHeight="1" x14ac:dyDescent="0.2">
      <c r="Q65290" s="92" t="s">
        <v>50</v>
      </c>
      <c r="BF65290" s="101" t="s">
        <v>58</v>
      </c>
      <c r="BK65290" s="98" t="s">
        <v>70</v>
      </c>
    </row>
    <row r="65291" spans="17:63" ht="29.25" customHeight="1" x14ac:dyDescent="0.2">
      <c r="Q65291" s="92" t="s">
        <v>50</v>
      </c>
      <c r="BF65291" s="101" t="s">
        <v>58</v>
      </c>
      <c r="BK65291" s="98" t="s">
        <v>70</v>
      </c>
    </row>
    <row r="65292" spans="17:63" ht="29.25" customHeight="1" x14ac:dyDescent="0.2">
      <c r="Q65292" s="92" t="s">
        <v>50</v>
      </c>
      <c r="BF65292" s="101" t="s">
        <v>58</v>
      </c>
      <c r="BK65292" s="98" t="s">
        <v>70</v>
      </c>
    </row>
    <row r="65293" spans="17:63" ht="29.25" customHeight="1" x14ac:dyDescent="0.2">
      <c r="Q65293" s="92" t="s">
        <v>50</v>
      </c>
      <c r="BF65293" s="101" t="s">
        <v>58</v>
      </c>
      <c r="BK65293" s="98" t="s">
        <v>70</v>
      </c>
    </row>
    <row r="65294" spans="17:63" ht="29.25" customHeight="1" x14ac:dyDescent="0.2">
      <c r="Q65294" s="92" t="s">
        <v>50</v>
      </c>
      <c r="BF65294" s="101" t="s">
        <v>58</v>
      </c>
      <c r="BK65294" s="98" t="s">
        <v>70</v>
      </c>
    </row>
    <row r="65295" spans="17:63" ht="29.25" customHeight="1" x14ac:dyDescent="0.2">
      <c r="Q65295" s="92" t="s">
        <v>50</v>
      </c>
      <c r="BF65295" s="101" t="s">
        <v>58</v>
      </c>
      <c r="BK65295" s="98" t="s">
        <v>70</v>
      </c>
    </row>
    <row r="65296" spans="17:63" ht="29.25" customHeight="1" x14ac:dyDescent="0.2">
      <c r="Q65296" s="92" t="s">
        <v>50</v>
      </c>
      <c r="BF65296" s="101" t="s">
        <v>58</v>
      </c>
      <c r="BK65296" s="98" t="s">
        <v>70</v>
      </c>
    </row>
    <row r="65297" spans="17:63" ht="29.25" customHeight="1" x14ac:dyDescent="0.2">
      <c r="Q65297" s="92" t="s">
        <v>50</v>
      </c>
      <c r="BF65297" s="101" t="s">
        <v>58</v>
      </c>
      <c r="BK65297" s="98" t="s">
        <v>70</v>
      </c>
    </row>
    <row r="65298" spans="17:63" ht="29.25" customHeight="1" x14ac:dyDescent="0.2">
      <c r="Q65298" s="92" t="s">
        <v>50</v>
      </c>
      <c r="BF65298" s="101" t="s">
        <v>58</v>
      </c>
      <c r="BK65298" s="98" t="s">
        <v>70</v>
      </c>
    </row>
    <row r="65299" spans="17:63" ht="29.25" customHeight="1" x14ac:dyDescent="0.2">
      <c r="Q65299" s="92" t="s">
        <v>50</v>
      </c>
      <c r="BF65299" s="101" t="s">
        <v>58</v>
      </c>
      <c r="BK65299" s="98" t="s">
        <v>70</v>
      </c>
    </row>
    <row r="65300" spans="17:63" ht="29.25" customHeight="1" x14ac:dyDescent="0.2">
      <c r="Q65300" s="92" t="s">
        <v>50</v>
      </c>
      <c r="BF65300" s="101" t="s">
        <v>58</v>
      </c>
      <c r="BK65300" s="98" t="s">
        <v>70</v>
      </c>
    </row>
    <row r="65301" spans="17:63" ht="29.25" customHeight="1" x14ac:dyDescent="0.2">
      <c r="Q65301" s="92" t="s">
        <v>50</v>
      </c>
      <c r="BF65301" s="101" t="s">
        <v>58</v>
      </c>
      <c r="BK65301" s="98" t="s">
        <v>70</v>
      </c>
    </row>
    <row r="65302" spans="17:63" ht="29.25" customHeight="1" x14ac:dyDescent="0.2">
      <c r="Q65302" s="92" t="s">
        <v>50</v>
      </c>
      <c r="BF65302" s="101" t="s">
        <v>58</v>
      </c>
      <c r="BK65302" s="98" t="s">
        <v>70</v>
      </c>
    </row>
    <row r="65303" spans="17:63" ht="29.25" customHeight="1" x14ac:dyDescent="0.2">
      <c r="Q65303" s="92" t="s">
        <v>50</v>
      </c>
      <c r="BF65303" s="101" t="s">
        <v>58</v>
      </c>
      <c r="BK65303" s="98" t="s">
        <v>70</v>
      </c>
    </row>
    <row r="65304" spans="17:63" ht="29.25" customHeight="1" x14ac:dyDescent="0.2">
      <c r="Q65304" s="92" t="s">
        <v>50</v>
      </c>
      <c r="BF65304" s="101" t="s">
        <v>58</v>
      </c>
      <c r="BK65304" s="98" t="s">
        <v>70</v>
      </c>
    </row>
    <row r="65305" spans="17:63" ht="29.25" customHeight="1" x14ac:dyDescent="0.2">
      <c r="Q65305" s="92" t="s">
        <v>50</v>
      </c>
      <c r="BF65305" s="101" t="s">
        <v>58</v>
      </c>
      <c r="BK65305" s="98" t="s">
        <v>70</v>
      </c>
    </row>
    <row r="65306" spans="17:63" ht="29.25" customHeight="1" x14ac:dyDescent="0.2">
      <c r="Q65306" s="92" t="s">
        <v>50</v>
      </c>
      <c r="BF65306" s="101" t="s">
        <v>58</v>
      </c>
      <c r="BK65306" s="98" t="s">
        <v>70</v>
      </c>
    </row>
    <row r="65307" spans="17:63" ht="29.25" customHeight="1" x14ac:dyDescent="0.2">
      <c r="Q65307" s="92" t="s">
        <v>50</v>
      </c>
      <c r="BF65307" s="101" t="s">
        <v>58</v>
      </c>
      <c r="BK65307" s="98" t="s">
        <v>70</v>
      </c>
    </row>
    <row r="65308" spans="17:63" ht="29.25" customHeight="1" x14ac:dyDescent="0.2">
      <c r="Q65308" s="92" t="s">
        <v>50</v>
      </c>
      <c r="BF65308" s="101" t="s">
        <v>58</v>
      </c>
      <c r="BK65308" s="98" t="s">
        <v>70</v>
      </c>
    </row>
    <row r="65309" spans="17:63" ht="29.25" customHeight="1" x14ac:dyDescent="0.2">
      <c r="Q65309" s="92" t="s">
        <v>50</v>
      </c>
      <c r="BF65309" s="101" t="s">
        <v>58</v>
      </c>
      <c r="BK65309" s="98" t="s">
        <v>70</v>
      </c>
    </row>
    <row r="65310" spans="17:63" ht="29.25" customHeight="1" x14ac:dyDescent="0.2">
      <c r="Q65310" s="92" t="s">
        <v>50</v>
      </c>
      <c r="BF65310" s="101" t="s">
        <v>58</v>
      </c>
      <c r="BK65310" s="98" t="s">
        <v>70</v>
      </c>
    </row>
    <row r="65311" spans="17:63" ht="29.25" customHeight="1" x14ac:dyDescent="0.2">
      <c r="Q65311" s="92" t="s">
        <v>50</v>
      </c>
      <c r="BF65311" s="101" t="s">
        <v>58</v>
      </c>
      <c r="BK65311" s="98" t="s">
        <v>70</v>
      </c>
    </row>
    <row r="65312" spans="17:63" ht="29.25" customHeight="1" x14ac:dyDescent="0.2">
      <c r="Q65312" s="92" t="s">
        <v>50</v>
      </c>
      <c r="BF65312" s="101" t="s">
        <v>58</v>
      </c>
      <c r="BK65312" s="98" t="s">
        <v>70</v>
      </c>
    </row>
    <row r="65313" spans="17:63" ht="29.25" customHeight="1" x14ac:dyDescent="0.2">
      <c r="Q65313" s="92" t="s">
        <v>50</v>
      </c>
      <c r="BF65313" s="101" t="s">
        <v>58</v>
      </c>
      <c r="BK65313" s="98" t="s">
        <v>70</v>
      </c>
    </row>
    <row r="65314" spans="17:63" ht="29.25" customHeight="1" x14ac:dyDescent="0.2">
      <c r="Q65314" s="92" t="s">
        <v>50</v>
      </c>
      <c r="BF65314" s="101" t="s">
        <v>58</v>
      </c>
      <c r="BK65314" s="98" t="s">
        <v>70</v>
      </c>
    </row>
    <row r="65315" spans="17:63" ht="29.25" customHeight="1" x14ac:dyDescent="0.2">
      <c r="Q65315" s="92" t="s">
        <v>50</v>
      </c>
      <c r="BF65315" s="101" t="s">
        <v>58</v>
      </c>
      <c r="BK65315" s="98" t="s">
        <v>70</v>
      </c>
    </row>
    <row r="65316" spans="17:63" ht="29.25" customHeight="1" x14ac:dyDescent="0.2">
      <c r="Q65316" s="92" t="s">
        <v>50</v>
      </c>
      <c r="BF65316" s="101" t="s">
        <v>58</v>
      </c>
      <c r="BK65316" s="98" t="s">
        <v>70</v>
      </c>
    </row>
    <row r="65317" spans="17:63" ht="29.25" customHeight="1" x14ac:dyDescent="0.2">
      <c r="Q65317" s="92" t="s">
        <v>50</v>
      </c>
      <c r="BF65317" s="101" t="s">
        <v>58</v>
      </c>
      <c r="BK65317" s="98" t="s">
        <v>70</v>
      </c>
    </row>
    <row r="65318" spans="17:63" ht="29.25" customHeight="1" x14ac:dyDescent="0.2">
      <c r="Q65318" s="92" t="s">
        <v>50</v>
      </c>
      <c r="BF65318" s="101" t="s">
        <v>58</v>
      </c>
      <c r="BK65318" s="98" t="s">
        <v>70</v>
      </c>
    </row>
    <row r="65319" spans="17:63" ht="29.25" customHeight="1" x14ac:dyDescent="0.2">
      <c r="Q65319" s="92" t="s">
        <v>50</v>
      </c>
      <c r="BF65319" s="101" t="s">
        <v>58</v>
      </c>
      <c r="BK65319" s="98" t="s">
        <v>70</v>
      </c>
    </row>
    <row r="65320" spans="17:63" ht="29.25" customHeight="1" x14ac:dyDescent="0.2">
      <c r="Q65320" s="92" t="s">
        <v>50</v>
      </c>
      <c r="BF65320" s="101" t="s">
        <v>58</v>
      </c>
      <c r="BK65320" s="98" t="s">
        <v>70</v>
      </c>
    </row>
    <row r="65321" spans="17:63" ht="29.25" customHeight="1" x14ac:dyDescent="0.2">
      <c r="Q65321" s="92" t="s">
        <v>50</v>
      </c>
      <c r="BF65321" s="101" t="s">
        <v>58</v>
      </c>
      <c r="BK65321" s="98" t="s">
        <v>70</v>
      </c>
    </row>
    <row r="65322" spans="17:63" ht="29.25" customHeight="1" x14ac:dyDescent="0.2">
      <c r="Q65322" s="92" t="s">
        <v>50</v>
      </c>
      <c r="BF65322" s="101" t="s">
        <v>58</v>
      </c>
      <c r="BK65322" s="98" t="s">
        <v>70</v>
      </c>
    </row>
    <row r="65323" spans="17:63" ht="29.25" customHeight="1" x14ac:dyDescent="0.2">
      <c r="Q65323" s="92" t="s">
        <v>50</v>
      </c>
      <c r="BF65323" s="101" t="s">
        <v>58</v>
      </c>
      <c r="BK65323" s="98" t="s">
        <v>70</v>
      </c>
    </row>
    <row r="65324" spans="17:63" ht="29.25" customHeight="1" x14ac:dyDescent="0.2">
      <c r="Q65324" s="92" t="s">
        <v>50</v>
      </c>
      <c r="BF65324" s="101" t="s">
        <v>58</v>
      </c>
      <c r="BK65324" s="98" t="s">
        <v>70</v>
      </c>
    </row>
    <row r="65325" spans="17:63" ht="29.25" customHeight="1" x14ac:dyDescent="0.2">
      <c r="Q65325" s="92" t="s">
        <v>50</v>
      </c>
      <c r="BF65325" s="101" t="s">
        <v>58</v>
      </c>
      <c r="BK65325" s="98" t="s">
        <v>70</v>
      </c>
    </row>
    <row r="65326" spans="17:63" ht="29.25" customHeight="1" x14ac:dyDescent="0.2">
      <c r="Q65326" s="92" t="s">
        <v>50</v>
      </c>
      <c r="BF65326" s="101" t="s">
        <v>58</v>
      </c>
      <c r="BK65326" s="98" t="s">
        <v>70</v>
      </c>
    </row>
    <row r="65327" spans="17:63" ht="29.25" customHeight="1" x14ac:dyDescent="0.2">
      <c r="Q65327" s="92" t="s">
        <v>50</v>
      </c>
      <c r="BF65327" s="101" t="s">
        <v>58</v>
      </c>
      <c r="BK65327" s="98" t="s">
        <v>70</v>
      </c>
    </row>
    <row r="65328" spans="17:63" ht="29.25" customHeight="1" x14ac:dyDescent="0.2">
      <c r="Q65328" s="92" t="s">
        <v>50</v>
      </c>
      <c r="BF65328" s="101" t="s">
        <v>58</v>
      </c>
      <c r="BK65328" s="98" t="s">
        <v>70</v>
      </c>
    </row>
    <row r="65329" spans="17:63" ht="29.25" customHeight="1" x14ac:dyDescent="0.2">
      <c r="Q65329" s="92" t="s">
        <v>50</v>
      </c>
      <c r="BF65329" s="101" t="s">
        <v>58</v>
      </c>
      <c r="BK65329" s="98" t="s">
        <v>70</v>
      </c>
    </row>
    <row r="65330" spans="17:63" ht="29.25" customHeight="1" x14ac:dyDescent="0.2">
      <c r="Q65330" s="92" t="s">
        <v>50</v>
      </c>
      <c r="BF65330" s="101" t="s">
        <v>58</v>
      </c>
      <c r="BK65330" s="98" t="s">
        <v>70</v>
      </c>
    </row>
    <row r="65331" spans="17:63" ht="29.25" customHeight="1" x14ac:dyDescent="0.2">
      <c r="Q65331" s="92" t="s">
        <v>50</v>
      </c>
      <c r="BF65331" s="101" t="s">
        <v>58</v>
      </c>
      <c r="BK65331" s="98" t="s">
        <v>70</v>
      </c>
    </row>
    <row r="65332" spans="17:63" ht="29.25" customHeight="1" x14ac:dyDescent="0.2">
      <c r="Q65332" s="92" t="s">
        <v>50</v>
      </c>
      <c r="BF65332" s="101" t="s">
        <v>58</v>
      </c>
      <c r="BK65332" s="98" t="s">
        <v>70</v>
      </c>
    </row>
    <row r="65333" spans="17:63" ht="29.25" customHeight="1" x14ac:dyDescent="0.2">
      <c r="Q65333" s="92" t="s">
        <v>50</v>
      </c>
      <c r="BF65333" s="101" t="s">
        <v>58</v>
      </c>
      <c r="BK65333" s="98" t="s">
        <v>70</v>
      </c>
    </row>
    <row r="65334" spans="17:63" ht="29.25" customHeight="1" x14ac:dyDescent="0.2">
      <c r="Q65334" s="92" t="s">
        <v>50</v>
      </c>
      <c r="BF65334" s="101" t="s">
        <v>58</v>
      </c>
      <c r="BK65334" s="98" t="s">
        <v>70</v>
      </c>
    </row>
    <row r="65335" spans="17:63" ht="29.25" customHeight="1" x14ac:dyDescent="0.2">
      <c r="Q65335" s="92" t="s">
        <v>50</v>
      </c>
      <c r="BF65335" s="101" t="s">
        <v>58</v>
      </c>
      <c r="BK65335" s="98" t="s">
        <v>70</v>
      </c>
    </row>
    <row r="65336" spans="17:63" ht="29.25" customHeight="1" x14ac:dyDescent="0.2">
      <c r="Q65336" s="92" t="s">
        <v>50</v>
      </c>
      <c r="BF65336" s="101" t="s">
        <v>58</v>
      </c>
      <c r="BK65336" s="98" t="s">
        <v>70</v>
      </c>
    </row>
    <row r="65337" spans="17:63" ht="29.25" customHeight="1" x14ac:dyDescent="0.2">
      <c r="Q65337" s="92" t="s">
        <v>50</v>
      </c>
      <c r="BF65337" s="101" t="s">
        <v>58</v>
      </c>
      <c r="BK65337" s="98" t="s">
        <v>70</v>
      </c>
    </row>
    <row r="65338" spans="17:63" ht="29.25" customHeight="1" x14ac:dyDescent="0.2">
      <c r="Q65338" s="92" t="s">
        <v>50</v>
      </c>
      <c r="BF65338" s="101" t="s">
        <v>58</v>
      </c>
      <c r="BK65338" s="98" t="s">
        <v>70</v>
      </c>
    </row>
    <row r="65339" spans="17:63" ht="29.25" customHeight="1" x14ac:dyDescent="0.2">
      <c r="Q65339" s="92" t="s">
        <v>50</v>
      </c>
      <c r="BF65339" s="101" t="s">
        <v>58</v>
      </c>
      <c r="BK65339" s="98" t="s">
        <v>70</v>
      </c>
    </row>
    <row r="65340" spans="17:63" ht="29.25" customHeight="1" x14ac:dyDescent="0.2">
      <c r="Q65340" s="92" t="s">
        <v>50</v>
      </c>
      <c r="BF65340" s="101" t="s">
        <v>58</v>
      </c>
      <c r="BK65340" s="98" t="s">
        <v>70</v>
      </c>
    </row>
    <row r="65341" spans="17:63" ht="29.25" customHeight="1" x14ac:dyDescent="0.2">
      <c r="Q65341" s="92" t="s">
        <v>50</v>
      </c>
      <c r="BF65341" s="101" t="s">
        <v>58</v>
      </c>
      <c r="BK65341" s="98" t="s">
        <v>70</v>
      </c>
    </row>
    <row r="65342" spans="17:63" ht="29.25" customHeight="1" x14ac:dyDescent="0.2">
      <c r="Q65342" s="92" t="s">
        <v>50</v>
      </c>
      <c r="BF65342" s="101" t="s">
        <v>58</v>
      </c>
      <c r="BK65342" s="98" t="s">
        <v>70</v>
      </c>
    </row>
    <row r="65343" spans="17:63" ht="29.25" customHeight="1" x14ac:dyDescent="0.2">
      <c r="Q65343" s="92" t="s">
        <v>50</v>
      </c>
      <c r="BF65343" s="101" t="s">
        <v>58</v>
      </c>
      <c r="BK65343" s="98" t="s">
        <v>70</v>
      </c>
    </row>
    <row r="65344" spans="17:63" ht="29.25" customHeight="1" x14ac:dyDescent="0.2">
      <c r="Q65344" s="92" t="s">
        <v>50</v>
      </c>
      <c r="BF65344" s="101" t="s">
        <v>58</v>
      </c>
      <c r="BK65344" s="98" t="s">
        <v>70</v>
      </c>
    </row>
    <row r="65345" spans="17:63" ht="29.25" customHeight="1" x14ac:dyDescent="0.2">
      <c r="Q65345" s="92" t="s">
        <v>50</v>
      </c>
      <c r="BF65345" s="101" t="s">
        <v>58</v>
      </c>
      <c r="BK65345" s="98" t="s">
        <v>70</v>
      </c>
    </row>
    <row r="65346" spans="17:63" ht="29.25" customHeight="1" x14ac:dyDescent="0.2">
      <c r="Q65346" s="92" t="s">
        <v>50</v>
      </c>
      <c r="BF65346" s="101" t="s">
        <v>58</v>
      </c>
      <c r="BK65346" s="98" t="s">
        <v>70</v>
      </c>
    </row>
    <row r="65347" spans="17:63" ht="29.25" customHeight="1" x14ac:dyDescent="0.2">
      <c r="Q65347" s="92" t="s">
        <v>50</v>
      </c>
      <c r="BF65347" s="101" t="s">
        <v>58</v>
      </c>
      <c r="BK65347" s="98" t="s">
        <v>70</v>
      </c>
    </row>
    <row r="65348" spans="17:63" ht="29.25" customHeight="1" x14ac:dyDescent="0.2">
      <c r="Q65348" s="92" t="s">
        <v>50</v>
      </c>
      <c r="BF65348" s="101" t="s">
        <v>58</v>
      </c>
      <c r="BK65348" s="98" t="s">
        <v>70</v>
      </c>
    </row>
    <row r="65349" spans="17:63" ht="29.25" customHeight="1" x14ac:dyDescent="0.2">
      <c r="Q65349" s="92" t="s">
        <v>50</v>
      </c>
      <c r="BF65349" s="101" t="s">
        <v>58</v>
      </c>
      <c r="BK65349" s="98" t="s">
        <v>70</v>
      </c>
    </row>
    <row r="65350" spans="17:63" ht="29.25" customHeight="1" x14ac:dyDescent="0.2">
      <c r="Q65350" s="92" t="s">
        <v>50</v>
      </c>
      <c r="BF65350" s="101" t="s">
        <v>58</v>
      </c>
      <c r="BK65350" s="98" t="s">
        <v>70</v>
      </c>
    </row>
    <row r="65351" spans="17:63" ht="29.25" customHeight="1" x14ac:dyDescent="0.2">
      <c r="Q65351" s="92" t="s">
        <v>50</v>
      </c>
      <c r="BF65351" s="101" t="s">
        <v>58</v>
      </c>
      <c r="BK65351" s="98" t="s">
        <v>70</v>
      </c>
    </row>
    <row r="65352" spans="17:63" ht="29.25" customHeight="1" x14ac:dyDescent="0.2">
      <c r="Q65352" s="92" t="s">
        <v>50</v>
      </c>
      <c r="BF65352" s="101" t="s">
        <v>58</v>
      </c>
      <c r="BK65352" s="98" t="s">
        <v>70</v>
      </c>
    </row>
    <row r="65353" spans="17:63" ht="29.25" customHeight="1" x14ac:dyDescent="0.2">
      <c r="Q65353" s="92" t="s">
        <v>50</v>
      </c>
      <c r="BF65353" s="101" t="s">
        <v>58</v>
      </c>
      <c r="BK65353" s="98" t="s">
        <v>70</v>
      </c>
    </row>
    <row r="65354" spans="17:63" ht="29.25" customHeight="1" x14ac:dyDescent="0.2">
      <c r="Q65354" s="92" t="s">
        <v>50</v>
      </c>
      <c r="BF65354" s="101" t="s">
        <v>58</v>
      </c>
      <c r="BK65354" s="98" t="s">
        <v>70</v>
      </c>
    </row>
    <row r="65355" spans="17:63" ht="29.25" customHeight="1" x14ac:dyDescent="0.2">
      <c r="Q65355" s="92" t="s">
        <v>50</v>
      </c>
      <c r="BF65355" s="101" t="s">
        <v>58</v>
      </c>
      <c r="BK65355" s="98" t="s">
        <v>70</v>
      </c>
    </row>
    <row r="65356" spans="17:63" ht="29.25" customHeight="1" x14ac:dyDescent="0.2">
      <c r="Q65356" s="92" t="s">
        <v>50</v>
      </c>
      <c r="BF65356" s="101" t="s">
        <v>58</v>
      </c>
      <c r="BK65356" s="98" t="s">
        <v>70</v>
      </c>
    </row>
    <row r="65357" spans="17:63" ht="29.25" customHeight="1" x14ac:dyDescent="0.2">
      <c r="Q65357" s="92" t="s">
        <v>50</v>
      </c>
      <c r="BF65357" s="101" t="s">
        <v>58</v>
      </c>
      <c r="BK65357" s="98" t="s">
        <v>70</v>
      </c>
    </row>
    <row r="65358" spans="17:63" ht="29.25" customHeight="1" x14ac:dyDescent="0.2">
      <c r="Q65358" s="92" t="s">
        <v>50</v>
      </c>
      <c r="BF65358" s="101" t="s">
        <v>58</v>
      </c>
      <c r="BK65358" s="98" t="s">
        <v>70</v>
      </c>
    </row>
    <row r="65359" spans="17:63" ht="29.25" customHeight="1" x14ac:dyDescent="0.2">
      <c r="Q65359" s="92" t="s">
        <v>50</v>
      </c>
      <c r="BF65359" s="101" t="s">
        <v>58</v>
      </c>
      <c r="BK65359" s="98" t="s">
        <v>70</v>
      </c>
    </row>
    <row r="65360" spans="17:63" ht="29.25" customHeight="1" x14ac:dyDescent="0.2">
      <c r="Q65360" s="92" t="s">
        <v>50</v>
      </c>
      <c r="BF65360" s="101" t="s">
        <v>58</v>
      </c>
      <c r="BK65360" s="98" t="s">
        <v>70</v>
      </c>
    </row>
    <row r="65361" spans="17:63" ht="29.25" customHeight="1" x14ac:dyDescent="0.2">
      <c r="Q65361" s="92" t="s">
        <v>50</v>
      </c>
      <c r="BF65361" s="101" t="s">
        <v>58</v>
      </c>
      <c r="BK65361" s="98" t="s">
        <v>70</v>
      </c>
    </row>
    <row r="65362" spans="17:63" ht="29.25" customHeight="1" x14ac:dyDescent="0.2">
      <c r="Q65362" s="92" t="s">
        <v>50</v>
      </c>
      <c r="BF65362" s="101" t="s">
        <v>58</v>
      </c>
      <c r="BK65362" s="98" t="s">
        <v>70</v>
      </c>
    </row>
    <row r="65363" spans="17:63" ht="29.25" customHeight="1" x14ac:dyDescent="0.2">
      <c r="Q65363" s="92" t="s">
        <v>50</v>
      </c>
      <c r="BF65363" s="101" t="s">
        <v>58</v>
      </c>
      <c r="BK65363" s="98" t="s">
        <v>70</v>
      </c>
    </row>
    <row r="65364" spans="17:63" ht="29.25" customHeight="1" x14ac:dyDescent="0.2">
      <c r="Q65364" s="92" t="s">
        <v>50</v>
      </c>
      <c r="BF65364" s="101" t="s">
        <v>58</v>
      </c>
      <c r="BK65364" s="98" t="s">
        <v>70</v>
      </c>
    </row>
    <row r="65365" spans="17:63" ht="29.25" customHeight="1" x14ac:dyDescent="0.2">
      <c r="Q65365" s="92" t="s">
        <v>50</v>
      </c>
      <c r="BF65365" s="101" t="s">
        <v>58</v>
      </c>
      <c r="BK65365" s="98" t="s">
        <v>70</v>
      </c>
    </row>
    <row r="65366" spans="17:63" ht="29.25" customHeight="1" x14ac:dyDescent="0.2">
      <c r="Q65366" s="92" t="s">
        <v>50</v>
      </c>
      <c r="BF65366" s="101" t="s">
        <v>58</v>
      </c>
      <c r="BK65366" s="98" t="s">
        <v>70</v>
      </c>
    </row>
    <row r="65367" spans="17:63" ht="29.25" customHeight="1" x14ac:dyDescent="0.2">
      <c r="Q65367" s="92" t="s">
        <v>50</v>
      </c>
      <c r="BF65367" s="101" t="s">
        <v>58</v>
      </c>
      <c r="BK65367" s="98" t="s">
        <v>70</v>
      </c>
    </row>
    <row r="65368" spans="17:63" ht="29.25" customHeight="1" x14ac:dyDescent="0.2">
      <c r="Q65368" s="92" t="s">
        <v>50</v>
      </c>
      <c r="BF65368" s="101" t="s">
        <v>58</v>
      </c>
      <c r="BK65368" s="98" t="s">
        <v>70</v>
      </c>
    </row>
    <row r="65369" spans="17:63" ht="29.25" customHeight="1" x14ac:dyDescent="0.2">
      <c r="Q65369" s="92" t="s">
        <v>50</v>
      </c>
      <c r="BF65369" s="101" t="s">
        <v>58</v>
      </c>
      <c r="BK65369" s="98" t="s">
        <v>70</v>
      </c>
    </row>
    <row r="65370" spans="17:63" ht="29.25" customHeight="1" x14ac:dyDescent="0.2">
      <c r="Q65370" s="92" t="s">
        <v>50</v>
      </c>
      <c r="BF65370" s="101" t="s">
        <v>58</v>
      </c>
      <c r="BK65370" s="98" t="s">
        <v>70</v>
      </c>
    </row>
    <row r="65371" spans="17:63" ht="29.25" customHeight="1" x14ac:dyDescent="0.2">
      <c r="Q65371" s="92" t="s">
        <v>50</v>
      </c>
      <c r="BF65371" s="101" t="s">
        <v>58</v>
      </c>
      <c r="BK65371" s="98" t="s">
        <v>70</v>
      </c>
    </row>
    <row r="65372" spans="17:63" ht="29.25" customHeight="1" x14ac:dyDescent="0.2">
      <c r="Q65372" s="92" t="s">
        <v>50</v>
      </c>
      <c r="BF65372" s="101" t="s">
        <v>58</v>
      </c>
      <c r="BK65372" s="98" t="s">
        <v>70</v>
      </c>
    </row>
    <row r="65373" spans="17:63" ht="29.25" customHeight="1" x14ac:dyDescent="0.2">
      <c r="Q65373" s="92" t="s">
        <v>50</v>
      </c>
      <c r="BF65373" s="101" t="s">
        <v>58</v>
      </c>
      <c r="BK65373" s="98" t="s">
        <v>70</v>
      </c>
    </row>
    <row r="65374" spans="17:63" ht="29.25" customHeight="1" x14ac:dyDescent="0.2">
      <c r="Q65374" s="92" t="s">
        <v>50</v>
      </c>
      <c r="BF65374" s="101" t="s">
        <v>58</v>
      </c>
      <c r="BK65374" s="98" t="s">
        <v>70</v>
      </c>
    </row>
    <row r="65375" spans="17:63" ht="29.25" customHeight="1" x14ac:dyDescent="0.2">
      <c r="Q65375" s="92" t="s">
        <v>50</v>
      </c>
      <c r="BF65375" s="101" t="s">
        <v>58</v>
      </c>
      <c r="BK65375" s="98" t="s">
        <v>70</v>
      </c>
    </row>
    <row r="65376" spans="17:63" ht="29.25" customHeight="1" x14ac:dyDescent="0.2">
      <c r="Q65376" s="92" t="s">
        <v>50</v>
      </c>
      <c r="BF65376" s="101" t="s">
        <v>58</v>
      </c>
      <c r="BK65376" s="98" t="s">
        <v>70</v>
      </c>
    </row>
    <row r="65377" spans="17:63" ht="29.25" customHeight="1" x14ac:dyDescent="0.2">
      <c r="Q65377" s="92" t="s">
        <v>50</v>
      </c>
      <c r="BF65377" s="101" t="s">
        <v>58</v>
      </c>
      <c r="BK65377" s="98" t="s">
        <v>70</v>
      </c>
    </row>
    <row r="65378" spans="17:63" ht="29.25" customHeight="1" x14ac:dyDescent="0.2">
      <c r="Q65378" s="92" t="s">
        <v>50</v>
      </c>
      <c r="BF65378" s="101" t="s">
        <v>58</v>
      </c>
      <c r="BK65378" s="98" t="s">
        <v>70</v>
      </c>
    </row>
    <row r="65379" spans="17:63" ht="29.25" customHeight="1" x14ac:dyDescent="0.2">
      <c r="Q65379" s="92" t="s">
        <v>50</v>
      </c>
      <c r="BF65379" s="101" t="s">
        <v>58</v>
      </c>
      <c r="BK65379" s="98" t="s">
        <v>70</v>
      </c>
    </row>
    <row r="65380" spans="17:63" ht="29.25" customHeight="1" x14ac:dyDescent="0.2">
      <c r="Q65380" s="92" t="s">
        <v>50</v>
      </c>
      <c r="BF65380" s="101" t="s">
        <v>58</v>
      </c>
      <c r="BK65380" s="98" t="s">
        <v>70</v>
      </c>
    </row>
    <row r="65381" spans="17:63" ht="29.25" customHeight="1" x14ac:dyDescent="0.2">
      <c r="Q65381" s="92" t="s">
        <v>50</v>
      </c>
      <c r="BF65381" s="101" t="s">
        <v>58</v>
      </c>
      <c r="BK65381" s="98" t="s">
        <v>70</v>
      </c>
    </row>
    <row r="65382" spans="17:63" ht="29.25" customHeight="1" x14ac:dyDescent="0.2">
      <c r="Q65382" s="92" t="s">
        <v>50</v>
      </c>
      <c r="BF65382" s="101" t="s">
        <v>58</v>
      </c>
      <c r="BK65382" s="98" t="s">
        <v>70</v>
      </c>
    </row>
    <row r="65383" spans="17:63" ht="29.25" customHeight="1" x14ac:dyDescent="0.2">
      <c r="Q65383" s="92" t="s">
        <v>50</v>
      </c>
      <c r="BF65383" s="101" t="s">
        <v>58</v>
      </c>
      <c r="BK65383" s="98" t="s">
        <v>70</v>
      </c>
    </row>
    <row r="65384" spans="17:63" ht="29.25" customHeight="1" x14ac:dyDescent="0.2">
      <c r="Q65384" s="92" t="s">
        <v>50</v>
      </c>
      <c r="BF65384" s="101" t="s">
        <v>58</v>
      </c>
      <c r="BK65384" s="98" t="s">
        <v>70</v>
      </c>
    </row>
    <row r="65385" spans="17:63" ht="29.25" customHeight="1" x14ac:dyDescent="0.2">
      <c r="Q65385" s="92" t="s">
        <v>50</v>
      </c>
      <c r="BF65385" s="101" t="s">
        <v>58</v>
      </c>
      <c r="BK65385" s="98" t="s">
        <v>70</v>
      </c>
    </row>
    <row r="65386" spans="17:63" ht="29.25" customHeight="1" x14ac:dyDescent="0.2">
      <c r="Q65386" s="92" t="s">
        <v>50</v>
      </c>
      <c r="BF65386" s="101" t="s">
        <v>58</v>
      </c>
      <c r="BK65386" s="98" t="s">
        <v>70</v>
      </c>
    </row>
    <row r="65387" spans="17:63" ht="29.25" customHeight="1" x14ac:dyDescent="0.2">
      <c r="Q65387" s="92" t="s">
        <v>50</v>
      </c>
      <c r="BF65387" s="101" t="s">
        <v>58</v>
      </c>
      <c r="BK65387" s="98" t="s">
        <v>70</v>
      </c>
    </row>
    <row r="65388" spans="17:63" ht="29.25" customHeight="1" x14ac:dyDescent="0.2">
      <c r="Q65388" s="92" t="s">
        <v>50</v>
      </c>
      <c r="BF65388" s="101" t="s">
        <v>58</v>
      </c>
      <c r="BK65388" s="98" t="s">
        <v>70</v>
      </c>
    </row>
    <row r="65389" spans="17:63" ht="29.25" customHeight="1" x14ac:dyDescent="0.2">
      <c r="Q65389" s="92" t="s">
        <v>50</v>
      </c>
      <c r="BF65389" s="101" t="s">
        <v>58</v>
      </c>
      <c r="BK65389" s="98" t="s">
        <v>70</v>
      </c>
    </row>
    <row r="65390" spans="17:63" ht="29.25" customHeight="1" x14ac:dyDescent="0.2">
      <c r="Q65390" s="92" t="s">
        <v>50</v>
      </c>
      <c r="BF65390" s="101" t="s">
        <v>58</v>
      </c>
      <c r="BK65390" s="98" t="s">
        <v>70</v>
      </c>
    </row>
    <row r="65391" spans="17:63" ht="29.25" customHeight="1" x14ac:dyDescent="0.2">
      <c r="Q65391" s="92" t="s">
        <v>50</v>
      </c>
      <c r="BF65391" s="101" t="s">
        <v>58</v>
      </c>
      <c r="BK65391" s="98" t="s">
        <v>70</v>
      </c>
    </row>
    <row r="65392" spans="17:63" ht="29.25" customHeight="1" x14ac:dyDescent="0.2">
      <c r="Q65392" s="92" t="s">
        <v>50</v>
      </c>
      <c r="BF65392" s="101" t="s">
        <v>58</v>
      </c>
      <c r="BK65392" s="98" t="s">
        <v>70</v>
      </c>
    </row>
    <row r="65393" spans="17:63" ht="29.25" customHeight="1" x14ac:dyDescent="0.2">
      <c r="Q65393" s="92" t="s">
        <v>50</v>
      </c>
      <c r="BF65393" s="101" t="s">
        <v>58</v>
      </c>
      <c r="BK65393" s="98" t="s">
        <v>70</v>
      </c>
    </row>
    <row r="65394" spans="17:63" ht="29.25" customHeight="1" x14ac:dyDescent="0.2">
      <c r="Q65394" s="92" t="s">
        <v>50</v>
      </c>
      <c r="BF65394" s="101" t="s">
        <v>58</v>
      </c>
      <c r="BK65394" s="98" t="s">
        <v>70</v>
      </c>
    </row>
    <row r="65395" spans="17:63" ht="29.25" customHeight="1" x14ac:dyDescent="0.2">
      <c r="Q65395" s="92" t="s">
        <v>50</v>
      </c>
      <c r="BF65395" s="101" t="s">
        <v>58</v>
      </c>
      <c r="BK65395" s="98" t="s">
        <v>70</v>
      </c>
    </row>
    <row r="65396" spans="17:63" ht="29.25" customHeight="1" x14ac:dyDescent="0.2">
      <c r="Q65396" s="92" t="s">
        <v>50</v>
      </c>
      <c r="BF65396" s="101" t="s">
        <v>58</v>
      </c>
      <c r="BK65396" s="98" t="s">
        <v>70</v>
      </c>
    </row>
    <row r="65397" spans="17:63" ht="29.25" customHeight="1" x14ac:dyDescent="0.2">
      <c r="Q65397" s="92" t="s">
        <v>50</v>
      </c>
      <c r="BF65397" s="101" t="s">
        <v>58</v>
      </c>
      <c r="BK65397" s="98" t="s">
        <v>70</v>
      </c>
    </row>
    <row r="65398" spans="17:63" ht="29.25" customHeight="1" x14ac:dyDescent="0.2">
      <c r="Q65398" s="92" t="s">
        <v>50</v>
      </c>
      <c r="BF65398" s="101" t="s">
        <v>58</v>
      </c>
      <c r="BK65398" s="98" t="s">
        <v>70</v>
      </c>
    </row>
    <row r="65399" spans="17:63" ht="29.25" customHeight="1" x14ac:dyDescent="0.2">
      <c r="Q65399" s="92" t="s">
        <v>50</v>
      </c>
      <c r="BF65399" s="101" t="s">
        <v>58</v>
      </c>
      <c r="BK65399" s="98" t="s">
        <v>70</v>
      </c>
    </row>
    <row r="65400" spans="17:63" ht="29.25" customHeight="1" x14ac:dyDescent="0.2">
      <c r="Q65400" s="92" t="s">
        <v>50</v>
      </c>
      <c r="BF65400" s="101" t="s">
        <v>58</v>
      </c>
      <c r="BK65400" s="98" t="s">
        <v>70</v>
      </c>
    </row>
    <row r="65401" spans="17:63" ht="29.25" customHeight="1" x14ac:dyDescent="0.2">
      <c r="Q65401" s="92" t="s">
        <v>50</v>
      </c>
      <c r="BF65401" s="101" t="s">
        <v>58</v>
      </c>
      <c r="BK65401" s="98" t="s">
        <v>70</v>
      </c>
    </row>
    <row r="65402" spans="17:63" ht="29.25" customHeight="1" x14ac:dyDescent="0.2">
      <c r="Q65402" s="92" t="s">
        <v>50</v>
      </c>
      <c r="BF65402" s="101" t="s">
        <v>58</v>
      </c>
      <c r="BK65402" s="98" t="s">
        <v>70</v>
      </c>
    </row>
    <row r="65403" spans="17:63" ht="29.25" customHeight="1" x14ac:dyDescent="0.2">
      <c r="Q65403" s="92" t="s">
        <v>50</v>
      </c>
      <c r="BF65403" s="101" t="s">
        <v>58</v>
      </c>
      <c r="BK65403" s="98" t="s">
        <v>70</v>
      </c>
    </row>
    <row r="65404" spans="17:63" ht="29.25" customHeight="1" x14ac:dyDescent="0.2">
      <c r="Q65404" s="92" t="s">
        <v>50</v>
      </c>
      <c r="BF65404" s="101" t="s">
        <v>58</v>
      </c>
      <c r="BK65404" s="98" t="s">
        <v>70</v>
      </c>
    </row>
    <row r="65405" spans="17:63" ht="29.25" customHeight="1" x14ac:dyDescent="0.2">
      <c r="Q65405" s="92" t="s">
        <v>50</v>
      </c>
      <c r="BF65405" s="101" t="s">
        <v>58</v>
      </c>
      <c r="BK65405" s="98" t="s">
        <v>70</v>
      </c>
    </row>
    <row r="65406" spans="17:63" ht="29.25" customHeight="1" x14ac:dyDescent="0.2">
      <c r="Q65406" s="92" t="s">
        <v>50</v>
      </c>
      <c r="BF65406" s="101" t="s">
        <v>58</v>
      </c>
      <c r="BK65406" s="98" t="s">
        <v>70</v>
      </c>
    </row>
    <row r="65407" spans="17:63" ht="29.25" customHeight="1" x14ac:dyDescent="0.2">
      <c r="Q65407" s="92" t="s">
        <v>50</v>
      </c>
      <c r="BF65407" s="101" t="s">
        <v>58</v>
      </c>
      <c r="BK65407" s="98" t="s">
        <v>70</v>
      </c>
    </row>
    <row r="65408" spans="17:63" ht="29.25" customHeight="1" x14ac:dyDescent="0.2">
      <c r="Q65408" s="92" t="s">
        <v>50</v>
      </c>
      <c r="BF65408" s="101" t="s">
        <v>58</v>
      </c>
      <c r="BK65408" s="98" t="s">
        <v>70</v>
      </c>
    </row>
    <row r="65409" spans="17:63" ht="29.25" customHeight="1" x14ac:dyDescent="0.2">
      <c r="Q65409" s="92" t="s">
        <v>50</v>
      </c>
      <c r="BF65409" s="101" t="s">
        <v>58</v>
      </c>
      <c r="BK65409" s="98" t="s">
        <v>70</v>
      </c>
    </row>
    <row r="65410" spans="17:63" ht="29.25" customHeight="1" x14ac:dyDescent="0.2">
      <c r="Q65410" s="92" t="s">
        <v>50</v>
      </c>
      <c r="BF65410" s="101" t="s">
        <v>58</v>
      </c>
      <c r="BK65410" s="98" t="s">
        <v>70</v>
      </c>
    </row>
    <row r="65411" spans="17:63" ht="29.25" customHeight="1" x14ac:dyDescent="0.2">
      <c r="Q65411" s="92" t="s">
        <v>50</v>
      </c>
      <c r="BF65411" s="101" t="s">
        <v>58</v>
      </c>
      <c r="BK65411" s="98" t="s">
        <v>70</v>
      </c>
    </row>
    <row r="65412" spans="17:63" ht="29.25" customHeight="1" x14ac:dyDescent="0.2">
      <c r="Q65412" s="92" t="s">
        <v>50</v>
      </c>
      <c r="BF65412" s="101" t="s">
        <v>58</v>
      </c>
      <c r="BK65412" s="98" t="s">
        <v>70</v>
      </c>
    </row>
    <row r="65413" spans="17:63" ht="29.25" customHeight="1" x14ac:dyDescent="0.2">
      <c r="Q65413" s="92" t="s">
        <v>50</v>
      </c>
      <c r="BF65413" s="101" t="s">
        <v>58</v>
      </c>
      <c r="BK65413" s="98" t="s">
        <v>70</v>
      </c>
    </row>
    <row r="65414" spans="17:63" ht="29.25" customHeight="1" x14ac:dyDescent="0.2">
      <c r="Q65414" s="92" t="s">
        <v>50</v>
      </c>
      <c r="BF65414" s="101" t="s">
        <v>58</v>
      </c>
      <c r="BK65414" s="98" t="s">
        <v>70</v>
      </c>
    </row>
    <row r="65415" spans="17:63" ht="29.25" customHeight="1" x14ac:dyDescent="0.2">
      <c r="Q65415" s="92" t="s">
        <v>50</v>
      </c>
      <c r="BF65415" s="101" t="s">
        <v>58</v>
      </c>
      <c r="BK65415" s="98" t="s">
        <v>70</v>
      </c>
    </row>
    <row r="65416" spans="17:63" ht="29.25" customHeight="1" x14ac:dyDescent="0.2">
      <c r="Q65416" s="92" t="s">
        <v>50</v>
      </c>
      <c r="BF65416" s="101" t="s">
        <v>58</v>
      </c>
      <c r="BK65416" s="98" t="s">
        <v>70</v>
      </c>
    </row>
    <row r="65417" spans="17:63" ht="29.25" customHeight="1" x14ac:dyDescent="0.2">
      <c r="Q65417" s="92" t="s">
        <v>50</v>
      </c>
      <c r="BF65417" s="101" t="s">
        <v>58</v>
      </c>
      <c r="BK65417" s="98" t="s">
        <v>70</v>
      </c>
    </row>
    <row r="65418" spans="17:63" ht="29.25" customHeight="1" x14ac:dyDescent="0.2">
      <c r="Q65418" s="92" t="s">
        <v>50</v>
      </c>
      <c r="BF65418" s="101" t="s">
        <v>58</v>
      </c>
      <c r="BK65418" s="98" t="s">
        <v>70</v>
      </c>
    </row>
    <row r="65419" spans="17:63" ht="29.25" customHeight="1" x14ac:dyDescent="0.2">
      <c r="Q65419" s="92" t="s">
        <v>50</v>
      </c>
      <c r="BF65419" s="101" t="s">
        <v>58</v>
      </c>
      <c r="BK65419" s="98" t="s">
        <v>70</v>
      </c>
    </row>
    <row r="65420" spans="17:63" ht="29.25" customHeight="1" x14ac:dyDescent="0.2">
      <c r="Q65420" s="92" t="s">
        <v>50</v>
      </c>
      <c r="BF65420" s="101" t="s">
        <v>58</v>
      </c>
      <c r="BK65420" s="98" t="s">
        <v>70</v>
      </c>
    </row>
    <row r="65421" spans="17:63" ht="29.25" customHeight="1" x14ac:dyDescent="0.2">
      <c r="Q65421" s="92" t="s">
        <v>50</v>
      </c>
      <c r="BF65421" s="101" t="s">
        <v>58</v>
      </c>
      <c r="BK65421" s="98" t="s">
        <v>70</v>
      </c>
    </row>
    <row r="65422" spans="17:63" ht="29.25" customHeight="1" x14ac:dyDescent="0.2">
      <c r="Q65422" s="92" t="s">
        <v>50</v>
      </c>
      <c r="BF65422" s="101" t="s">
        <v>58</v>
      </c>
      <c r="BK65422" s="98" t="s">
        <v>70</v>
      </c>
    </row>
    <row r="65423" spans="17:63" ht="29.25" customHeight="1" x14ac:dyDescent="0.2">
      <c r="Q65423" s="92" t="s">
        <v>50</v>
      </c>
      <c r="BF65423" s="101" t="s">
        <v>58</v>
      </c>
      <c r="BK65423" s="98" t="s">
        <v>70</v>
      </c>
    </row>
    <row r="65424" spans="17:63" ht="29.25" customHeight="1" x14ac:dyDescent="0.2">
      <c r="Q65424" s="92" t="s">
        <v>50</v>
      </c>
      <c r="BF65424" s="101" t="s">
        <v>58</v>
      </c>
      <c r="BK65424" s="98" t="s">
        <v>70</v>
      </c>
    </row>
    <row r="65425" spans="17:63" ht="29.25" customHeight="1" x14ac:dyDescent="0.2">
      <c r="Q65425" s="92" t="s">
        <v>50</v>
      </c>
      <c r="BF65425" s="101" t="s">
        <v>58</v>
      </c>
      <c r="BK65425" s="98" t="s">
        <v>70</v>
      </c>
    </row>
    <row r="65426" spans="17:63" ht="29.25" customHeight="1" x14ac:dyDescent="0.2">
      <c r="Q65426" s="92" t="s">
        <v>50</v>
      </c>
      <c r="BF65426" s="101" t="s">
        <v>58</v>
      </c>
      <c r="BK65426" s="98" t="s">
        <v>70</v>
      </c>
    </row>
    <row r="65427" spans="17:63" ht="29.25" customHeight="1" x14ac:dyDescent="0.2">
      <c r="Q65427" s="92" t="s">
        <v>50</v>
      </c>
      <c r="BF65427" s="101" t="s">
        <v>58</v>
      </c>
      <c r="BK65427" s="98" t="s">
        <v>70</v>
      </c>
    </row>
    <row r="65428" spans="17:63" ht="29.25" customHeight="1" x14ac:dyDescent="0.2">
      <c r="Q65428" s="92" t="s">
        <v>50</v>
      </c>
      <c r="BF65428" s="101" t="s">
        <v>58</v>
      </c>
      <c r="BK65428" s="98" t="s">
        <v>70</v>
      </c>
    </row>
    <row r="65429" spans="17:63" ht="29.25" customHeight="1" x14ac:dyDescent="0.2">
      <c r="Q65429" s="92" t="s">
        <v>50</v>
      </c>
      <c r="BF65429" s="101" t="s">
        <v>58</v>
      </c>
      <c r="BK65429" s="98" t="s">
        <v>70</v>
      </c>
    </row>
    <row r="65430" spans="17:63" ht="29.25" customHeight="1" x14ac:dyDescent="0.2">
      <c r="Q65430" s="92" t="s">
        <v>50</v>
      </c>
      <c r="BF65430" s="101" t="s">
        <v>58</v>
      </c>
      <c r="BK65430" s="98" t="s">
        <v>70</v>
      </c>
    </row>
    <row r="65431" spans="17:63" ht="29.25" customHeight="1" x14ac:dyDescent="0.2">
      <c r="Q65431" s="92" t="s">
        <v>50</v>
      </c>
      <c r="BF65431" s="101" t="s">
        <v>58</v>
      </c>
      <c r="BK65431" s="98" t="s">
        <v>70</v>
      </c>
    </row>
    <row r="65432" spans="17:63" ht="29.25" customHeight="1" x14ac:dyDescent="0.2">
      <c r="Q65432" s="92" t="s">
        <v>50</v>
      </c>
      <c r="BF65432" s="101" t="s">
        <v>58</v>
      </c>
      <c r="BK65432" s="98" t="s">
        <v>70</v>
      </c>
    </row>
    <row r="65433" spans="17:63" ht="29.25" customHeight="1" x14ac:dyDescent="0.2">
      <c r="Q65433" s="92" t="s">
        <v>50</v>
      </c>
      <c r="BF65433" s="101" t="s">
        <v>58</v>
      </c>
      <c r="BK65433" s="98" t="s">
        <v>70</v>
      </c>
    </row>
    <row r="65434" spans="17:63" ht="29.25" customHeight="1" x14ac:dyDescent="0.2">
      <c r="Q65434" s="92" t="s">
        <v>50</v>
      </c>
      <c r="BF65434" s="101" t="s">
        <v>58</v>
      </c>
      <c r="BK65434" s="98" t="s">
        <v>70</v>
      </c>
    </row>
    <row r="65435" spans="17:63" ht="29.25" customHeight="1" x14ac:dyDescent="0.2">
      <c r="Q65435" s="92" t="s">
        <v>50</v>
      </c>
      <c r="BF65435" s="101" t="s">
        <v>58</v>
      </c>
      <c r="BK65435" s="98" t="s">
        <v>70</v>
      </c>
    </row>
    <row r="65436" spans="17:63" ht="29.25" customHeight="1" x14ac:dyDescent="0.2">
      <c r="Q65436" s="92" t="s">
        <v>50</v>
      </c>
      <c r="BF65436" s="101" t="s">
        <v>58</v>
      </c>
      <c r="BK65436" s="98" t="s">
        <v>70</v>
      </c>
    </row>
    <row r="65437" spans="17:63" ht="29.25" customHeight="1" x14ac:dyDescent="0.2">
      <c r="Q65437" s="92" t="s">
        <v>50</v>
      </c>
      <c r="BF65437" s="101" t="s">
        <v>58</v>
      </c>
      <c r="BK65437" s="98" t="s">
        <v>70</v>
      </c>
    </row>
    <row r="65438" spans="17:63" ht="29.25" customHeight="1" x14ac:dyDescent="0.2">
      <c r="Q65438" s="92" t="s">
        <v>50</v>
      </c>
      <c r="BF65438" s="101" t="s">
        <v>58</v>
      </c>
      <c r="BK65438" s="98" t="s">
        <v>70</v>
      </c>
    </row>
    <row r="65439" spans="17:63" ht="29.25" customHeight="1" x14ac:dyDescent="0.2">
      <c r="Q65439" s="92" t="s">
        <v>50</v>
      </c>
      <c r="BF65439" s="101" t="s">
        <v>58</v>
      </c>
      <c r="BK65439" s="98" t="s">
        <v>70</v>
      </c>
    </row>
    <row r="65440" spans="17:63" ht="29.25" customHeight="1" x14ac:dyDescent="0.2">
      <c r="Q65440" s="92" t="s">
        <v>50</v>
      </c>
      <c r="BF65440" s="101" t="s">
        <v>58</v>
      </c>
      <c r="BK65440" s="98" t="s">
        <v>70</v>
      </c>
    </row>
    <row r="65441" spans="17:63" ht="29.25" customHeight="1" x14ac:dyDescent="0.2">
      <c r="Q65441" s="92" t="s">
        <v>50</v>
      </c>
      <c r="BF65441" s="101" t="s">
        <v>58</v>
      </c>
      <c r="BK65441" s="98" t="s">
        <v>70</v>
      </c>
    </row>
    <row r="65442" spans="17:63" ht="29.25" customHeight="1" x14ac:dyDescent="0.2">
      <c r="Q65442" s="92" t="s">
        <v>50</v>
      </c>
      <c r="BF65442" s="101" t="s">
        <v>58</v>
      </c>
      <c r="BK65442" s="98" t="s">
        <v>70</v>
      </c>
    </row>
    <row r="65443" spans="17:63" ht="29.25" customHeight="1" x14ac:dyDescent="0.2">
      <c r="Q65443" s="92" t="s">
        <v>50</v>
      </c>
      <c r="BF65443" s="101" t="s">
        <v>58</v>
      </c>
      <c r="BK65443" s="98" t="s">
        <v>70</v>
      </c>
    </row>
    <row r="65444" spans="17:63" ht="29.25" customHeight="1" x14ac:dyDescent="0.2">
      <c r="Q65444" s="92" t="s">
        <v>50</v>
      </c>
      <c r="BF65444" s="101" t="s">
        <v>58</v>
      </c>
      <c r="BK65444" s="98" t="s">
        <v>70</v>
      </c>
    </row>
    <row r="65445" spans="17:63" ht="29.25" customHeight="1" x14ac:dyDescent="0.2">
      <c r="Q65445" s="92" t="s">
        <v>50</v>
      </c>
      <c r="BF65445" s="101" t="s">
        <v>58</v>
      </c>
      <c r="BK65445" s="98" t="s">
        <v>70</v>
      </c>
    </row>
    <row r="65446" spans="17:63" ht="29.25" customHeight="1" x14ac:dyDescent="0.2">
      <c r="Q65446" s="92" t="s">
        <v>50</v>
      </c>
      <c r="BF65446" s="101" t="s">
        <v>58</v>
      </c>
      <c r="BK65446" s="98" t="s">
        <v>70</v>
      </c>
    </row>
    <row r="65447" spans="17:63" ht="29.25" customHeight="1" x14ac:dyDescent="0.2">
      <c r="Q65447" s="92" t="s">
        <v>50</v>
      </c>
      <c r="BF65447" s="101" t="s">
        <v>58</v>
      </c>
      <c r="BK65447" s="98" t="s">
        <v>70</v>
      </c>
    </row>
    <row r="65448" spans="17:63" ht="29.25" customHeight="1" x14ac:dyDescent="0.2">
      <c r="Q65448" s="92" t="s">
        <v>50</v>
      </c>
      <c r="BF65448" s="101" t="s">
        <v>58</v>
      </c>
      <c r="BK65448" s="98" t="s">
        <v>70</v>
      </c>
    </row>
    <row r="65449" spans="17:63" ht="29.25" customHeight="1" x14ac:dyDescent="0.2">
      <c r="Q65449" s="92" t="s">
        <v>50</v>
      </c>
      <c r="BF65449" s="101" t="s">
        <v>58</v>
      </c>
      <c r="BK65449" s="98" t="s">
        <v>70</v>
      </c>
    </row>
    <row r="65450" spans="17:63" ht="29.25" customHeight="1" x14ac:dyDescent="0.2">
      <c r="Q65450" s="92" t="s">
        <v>50</v>
      </c>
      <c r="BF65450" s="101" t="s">
        <v>58</v>
      </c>
      <c r="BK65450" s="98" t="s">
        <v>70</v>
      </c>
    </row>
    <row r="65451" spans="17:63" ht="29.25" customHeight="1" x14ac:dyDescent="0.2">
      <c r="Q65451" s="92" t="s">
        <v>50</v>
      </c>
      <c r="BF65451" s="101" t="s">
        <v>58</v>
      </c>
      <c r="BK65451" s="98" t="s">
        <v>70</v>
      </c>
    </row>
    <row r="65452" spans="17:63" ht="29.25" customHeight="1" x14ac:dyDescent="0.2">
      <c r="Q65452" s="92" t="s">
        <v>50</v>
      </c>
      <c r="BF65452" s="101" t="s">
        <v>58</v>
      </c>
      <c r="BK65452" s="98" t="s">
        <v>70</v>
      </c>
    </row>
    <row r="65453" spans="17:63" ht="29.25" customHeight="1" x14ac:dyDescent="0.2">
      <c r="Q65453" s="92" t="s">
        <v>50</v>
      </c>
      <c r="BF65453" s="101" t="s">
        <v>58</v>
      </c>
      <c r="BK65453" s="98" t="s">
        <v>70</v>
      </c>
    </row>
    <row r="65454" spans="17:63" ht="29.25" customHeight="1" x14ac:dyDescent="0.2">
      <c r="Q65454" s="92" t="s">
        <v>50</v>
      </c>
      <c r="BF65454" s="101" t="s">
        <v>58</v>
      </c>
      <c r="BK65454" s="98" t="s">
        <v>70</v>
      </c>
    </row>
    <row r="65455" spans="17:63" ht="29.25" customHeight="1" x14ac:dyDescent="0.2">
      <c r="Q65455" s="92" t="s">
        <v>50</v>
      </c>
      <c r="BF65455" s="101" t="s">
        <v>58</v>
      </c>
      <c r="BK65455" s="98" t="s">
        <v>70</v>
      </c>
    </row>
    <row r="65456" spans="17:63" ht="29.25" customHeight="1" x14ac:dyDescent="0.2">
      <c r="Q65456" s="92" t="s">
        <v>50</v>
      </c>
      <c r="BF65456" s="101" t="s">
        <v>58</v>
      </c>
      <c r="BK65456" s="98" t="s">
        <v>70</v>
      </c>
    </row>
    <row r="65457" spans="17:63" ht="29.25" customHeight="1" x14ac:dyDescent="0.2">
      <c r="Q65457" s="92" t="s">
        <v>50</v>
      </c>
      <c r="BF65457" s="101" t="s">
        <v>58</v>
      </c>
      <c r="BK65457" s="98" t="s">
        <v>70</v>
      </c>
    </row>
    <row r="65458" spans="17:63" ht="29.25" customHeight="1" x14ac:dyDescent="0.2">
      <c r="Q65458" s="92" t="s">
        <v>50</v>
      </c>
      <c r="BF65458" s="101" t="s">
        <v>58</v>
      </c>
      <c r="BK65458" s="98" t="s">
        <v>70</v>
      </c>
    </row>
    <row r="65459" spans="17:63" ht="29.25" customHeight="1" x14ac:dyDescent="0.2">
      <c r="Q65459" s="92" t="s">
        <v>50</v>
      </c>
      <c r="BF65459" s="101" t="s">
        <v>58</v>
      </c>
      <c r="BK65459" s="98" t="s">
        <v>70</v>
      </c>
    </row>
    <row r="65460" spans="17:63" ht="29.25" customHeight="1" x14ac:dyDescent="0.2">
      <c r="Q65460" s="92" t="s">
        <v>50</v>
      </c>
      <c r="BF65460" s="101" t="s">
        <v>58</v>
      </c>
      <c r="BK65460" s="98" t="s">
        <v>70</v>
      </c>
    </row>
    <row r="65461" spans="17:63" ht="29.25" customHeight="1" x14ac:dyDescent="0.2">
      <c r="Q65461" s="92" t="s">
        <v>50</v>
      </c>
      <c r="BF65461" s="101" t="s">
        <v>58</v>
      </c>
      <c r="BK65461" s="98" t="s">
        <v>70</v>
      </c>
    </row>
    <row r="65462" spans="17:63" ht="29.25" customHeight="1" x14ac:dyDescent="0.2">
      <c r="Q65462" s="92" t="s">
        <v>50</v>
      </c>
      <c r="BF65462" s="101" t="s">
        <v>58</v>
      </c>
      <c r="BK65462" s="98" t="s">
        <v>70</v>
      </c>
    </row>
    <row r="65463" spans="17:63" ht="29.25" customHeight="1" x14ac:dyDescent="0.2">
      <c r="Q65463" s="92" t="s">
        <v>50</v>
      </c>
      <c r="BF65463" s="101" t="s">
        <v>58</v>
      </c>
      <c r="BK65463" s="98" t="s">
        <v>70</v>
      </c>
    </row>
    <row r="65464" spans="17:63" ht="29.25" customHeight="1" x14ac:dyDescent="0.2">
      <c r="Q65464" s="92" t="s">
        <v>50</v>
      </c>
      <c r="BF65464" s="101" t="s">
        <v>58</v>
      </c>
      <c r="BK65464" s="98" t="s">
        <v>70</v>
      </c>
    </row>
    <row r="65465" spans="17:63" ht="29.25" customHeight="1" x14ac:dyDescent="0.2">
      <c r="Q65465" s="92" t="s">
        <v>50</v>
      </c>
      <c r="BF65465" s="101" t="s">
        <v>58</v>
      </c>
      <c r="BK65465" s="98" t="s">
        <v>70</v>
      </c>
    </row>
    <row r="65466" spans="17:63" ht="29.25" customHeight="1" x14ac:dyDescent="0.2">
      <c r="Q65466" s="92" t="s">
        <v>50</v>
      </c>
      <c r="BF65466" s="101" t="s">
        <v>58</v>
      </c>
      <c r="BK65466" s="98" t="s">
        <v>70</v>
      </c>
    </row>
    <row r="65467" spans="17:63" ht="29.25" customHeight="1" x14ac:dyDescent="0.2">
      <c r="Q65467" s="92" t="s">
        <v>50</v>
      </c>
      <c r="BF65467" s="101" t="s">
        <v>58</v>
      </c>
      <c r="BK65467" s="98" t="s">
        <v>70</v>
      </c>
    </row>
    <row r="65468" spans="17:63" ht="29.25" customHeight="1" x14ac:dyDescent="0.2">
      <c r="Q65468" s="92" t="s">
        <v>50</v>
      </c>
      <c r="BF65468" s="101" t="s">
        <v>58</v>
      </c>
      <c r="BK65468" s="98" t="s">
        <v>70</v>
      </c>
    </row>
    <row r="65469" spans="17:63" ht="29.25" customHeight="1" x14ac:dyDescent="0.2">
      <c r="Q65469" s="92" t="s">
        <v>50</v>
      </c>
      <c r="BF65469" s="101" t="s">
        <v>58</v>
      </c>
      <c r="BK65469" s="98" t="s">
        <v>70</v>
      </c>
    </row>
    <row r="65470" spans="17:63" ht="29.25" customHeight="1" x14ac:dyDescent="0.2">
      <c r="Q65470" s="92" t="s">
        <v>50</v>
      </c>
      <c r="BF65470" s="101" t="s">
        <v>58</v>
      </c>
      <c r="BK65470" s="98" t="s">
        <v>70</v>
      </c>
    </row>
    <row r="65471" spans="17:63" ht="29.25" customHeight="1" x14ac:dyDescent="0.2">
      <c r="Q65471" s="92" t="s">
        <v>50</v>
      </c>
      <c r="BF65471" s="101" t="s">
        <v>58</v>
      </c>
      <c r="BK65471" s="98" t="s">
        <v>70</v>
      </c>
    </row>
    <row r="65472" spans="17:63" ht="29.25" customHeight="1" x14ac:dyDescent="0.2">
      <c r="Q65472" s="92" t="s">
        <v>50</v>
      </c>
      <c r="BF65472" s="101" t="s">
        <v>58</v>
      </c>
      <c r="BK65472" s="98" t="s">
        <v>70</v>
      </c>
    </row>
    <row r="65473" spans="17:63" ht="29.25" customHeight="1" x14ac:dyDescent="0.2">
      <c r="Q65473" s="92" t="s">
        <v>50</v>
      </c>
      <c r="BF65473" s="101" t="s">
        <v>58</v>
      </c>
      <c r="BK65473" s="98" t="s">
        <v>70</v>
      </c>
    </row>
    <row r="65474" spans="17:63" ht="29.25" customHeight="1" x14ac:dyDescent="0.2">
      <c r="Q65474" s="92" t="s">
        <v>50</v>
      </c>
      <c r="BF65474" s="101" t="s">
        <v>58</v>
      </c>
      <c r="BK65474" s="98" t="s">
        <v>70</v>
      </c>
    </row>
    <row r="65475" spans="17:63" ht="29.25" customHeight="1" x14ac:dyDescent="0.2">
      <c r="Q65475" s="92" t="s">
        <v>50</v>
      </c>
      <c r="BF65475" s="101" t="s">
        <v>58</v>
      </c>
      <c r="BK65475" s="98" t="s">
        <v>70</v>
      </c>
    </row>
    <row r="65476" spans="17:63" ht="29.25" customHeight="1" x14ac:dyDescent="0.2">
      <c r="Q65476" s="92" t="s">
        <v>50</v>
      </c>
      <c r="BF65476" s="101" t="s">
        <v>58</v>
      </c>
      <c r="BK65476" s="98" t="s">
        <v>70</v>
      </c>
    </row>
    <row r="65477" spans="17:63" ht="29.25" customHeight="1" x14ac:dyDescent="0.2">
      <c r="Q65477" s="92" t="s">
        <v>50</v>
      </c>
      <c r="BF65477" s="101" t="s">
        <v>58</v>
      </c>
      <c r="BK65477" s="98" t="s">
        <v>70</v>
      </c>
    </row>
    <row r="65478" spans="17:63" ht="29.25" customHeight="1" x14ac:dyDescent="0.2">
      <c r="Q65478" s="92" t="s">
        <v>50</v>
      </c>
      <c r="BF65478" s="101" t="s">
        <v>58</v>
      </c>
      <c r="BK65478" s="98" t="s">
        <v>70</v>
      </c>
    </row>
    <row r="65479" spans="17:63" ht="29.25" customHeight="1" x14ac:dyDescent="0.2">
      <c r="Q65479" s="92" t="s">
        <v>50</v>
      </c>
      <c r="BF65479" s="101" t="s">
        <v>58</v>
      </c>
      <c r="BK65479" s="98" t="s">
        <v>70</v>
      </c>
    </row>
    <row r="65480" spans="17:63" ht="29.25" customHeight="1" x14ac:dyDescent="0.2">
      <c r="Q65480" s="92" t="s">
        <v>50</v>
      </c>
      <c r="BF65480" s="101" t="s">
        <v>58</v>
      </c>
      <c r="BK65480" s="98" t="s">
        <v>70</v>
      </c>
    </row>
    <row r="65481" spans="17:63" ht="29.25" customHeight="1" x14ac:dyDescent="0.2">
      <c r="Q65481" s="92" t="s">
        <v>50</v>
      </c>
      <c r="BF65481" s="101" t="s">
        <v>58</v>
      </c>
      <c r="BK65481" s="98" t="s">
        <v>70</v>
      </c>
    </row>
    <row r="65482" spans="17:63" ht="29.25" customHeight="1" x14ac:dyDescent="0.2">
      <c r="Q65482" s="92" t="s">
        <v>50</v>
      </c>
      <c r="BF65482" s="101" t="s">
        <v>58</v>
      </c>
      <c r="BK65482" s="98" t="s">
        <v>70</v>
      </c>
    </row>
    <row r="65483" spans="17:63" ht="29.25" customHeight="1" x14ac:dyDescent="0.2">
      <c r="Q65483" s="92" t="s">
        <v>50</v>
      </c>
      <c r="BF65483" s="101" t="s">
        <v>58</v>
      </c>
      <c r="BK65483" s="98" t="s">
        <v>70</v>
      </c>
    </row>
    <row r="65484" spans="17:63" ht="29.25" customHeight="1" x14ac:dyDescent="0.2">
      <c r="Q65484" s="92" t="s">
        <v>50</v>
      </c>
      <c r="BF65484" s="101" t="s">
        <v>58</v>
      </c>
      <c r="BK65484" s="98" t="s">
        <v>70</v>
      </c>
    </row>
    <row r="65485" spans="17:63" ht="29.25" customHeight="1" x14ac:dyDescent="0.2">
      <c r="Q65485" s="92" t="s">
        <v>50</v>
      </c>
      <c r="BF65485" s="101" t="s">
        <v>58</v>
      </c>
      <c r="BK65485" s="98" t="s">
        <v>70</v>
      </c>
    </row>
    <row r="65486" spans="17:63" ht="29.25" customHeight="1" x14ac:dyDescent="0.2">
      <c r="Q65486" s="92" t="s">
        <v>50</v>
      </c>
      <c r="BF65486" s="101" t="s">
        <v>58</v>
      </c>
      <c r="BK65486" s="98" t="s">
        <v>70</v>
      </c>
    </row>
    <row r="65487" spans="17:63" ht="29.25" customHeight="1" x14ac:dyDescent="0.2">
      <c r="Q65487" s="92" t="s">
        <v>50</v>
      </c>
      <c r="BF65487" s="101" t="s">
        <v>58</v>
      </c>
      <c r="BK65487" s="98" t="s">
        <v>70</v>
      </c>
    </row>
    <row r="65488" spans="17:63" ht="29.25" customHeight="1" x14ac:dyDescent="0.2">
      <c r="Q65488" s="92" t="s">
        <v>50</v>
      </c>
      <c r="BF65488" s="101" t="s">
        <v>58</v>
      </c>
      <c r="BK65488" s="98" t="s">
        <v>70</v>
      </c>
    </row>
    <row r="65489" spans="17:63" ht="29.25" customHeight="1" x14ac:dyDescent="0.2">
      <c r="Q65489" s="92" t="s">
        <v>50</v>
      </c>
      <c r="BF65489" s="101" t="s">
        <v>58</v>
      </c>
      <c r="BK65489" s="98" t="s">
        <v>70</v>
      </c>
    </row>
    <row r="65490" spans="17:63" ht="29.25" customHeight="1" x14ac:dyDescent="0.2">
      <c r="Q65490" s="92" t="s">
        <v>50</v>
      </c>
      <c r="BF65490" s="101" t="s">
        <v>58</v>
      </c>
      <c r="BK65490" s="98" t="s">
        <v>70</v>
      </c>
    </row>
    <row r="65491" spans="17:63" ht="29.25" customHeight="1" x14ac:dyDescent="0.2">
      <c r="Q65491" s="92" t="s">
        <v>50</v>
      </c>
      <c r="BF65491" s="101" t="s">
        <v>58</v>
      </c>
      <c r="BK65491" s="98" t="s">
        <v>70</v>
      </c>
    </row>
    <row r="65492" spans="17:63" ht="29.25" customHeight="1" x14ac:dyDescent="0.2">
      <c r="Q65492" s="92" t="s">
        <v>50</v>
      </c>
      <c r="BF65492" s="101" t="s">
        <v>58</v>
      </c>
      <c r="BK65492" s="98" t="s">
        <v>70</v>
      </c>
    </row>
    <row r="65493" spans="17:63" ht="29.25" customHeight="1" x14ac:dyDescent="0.2">
      <c r="Q65493" s="92" t="s">
        <v>50</v>
      </c>
      <c r="BF65493" s="101" t="s">
        <v>58</v>
      </c>
      <c r="BK65493" s="98" t="s">
        <v>70</v>
      </c>
    </row>
    <row r="65494" spans="17:63" ht="29.25" customHeight="1" x14ac:dyDescent="0.2">
      <c r="Q65494" s="92" t="s">
        <v>50</v>
      </c>
      <c r="BF65494" s="101" t="s">
        <v>58</v>
      </c>
      <c r="BK65494" s="98" t="s">
        <v>70</v>
      </c>
    </row>
    <row r="65495" spans="17:63" ht="29.25" customHeight="1" x14ac:dyDescent="0.2">
      <c r="Q65495" s="92" t="s">
        <v>50</v>
      </c>
      <c r="BF65495" s="101" t="s">
        <v>58</v>
      </c>
      <c r="BK65495" s="98" t="s">
        <v>70</v>
      </c>
    </row>
    <row r="65496" spans="17:63" ht="29.25" customHeight="1" x14ac:dyDescent="0.2">
      <c r="Q65496" s="92" t="s">
        <v>50</v>
      </c>
      <c r="BF65496" s="101" t="s">
        <v>58</v>
      </c>
      <c r="BK65496" s="98" t="s">
        <v>70</v>
      </c>
    </row>
    <row r="65497" spans="17:63" ht="29.25" customHeight="1" x14ac:dyDescent="0.2">
      <c r="Q65497" s="92" t="s">
        <v>50</v>
      </c>
      <c r="BF65497" s="101" t="s">
        <v>58</v>
      </c>
      <c r="BK65497" s="98" t="s">
        <v>70</v>
      </c>
    </row>
    <row r="65498" spans="17:63" ht="29.25" customHeight="1" x14ac:dyDescent="0.2">
      <c r="Q65498" s="92" t="s">
        <v>50</v>
      </c>
      <c r="BF65498" s="101" t="s">
        <v>58</v>
      </c>
      <c r="BK65498" s="98" t="s">
        <v>70</v>
      </c>
    </row>
    <row r="65499" spans="17:63" ht="29.25" customHeight="1" x14ac:dyDescent="0.2">
      <c r="Q65499" s="92" t="s">
        <v>50</v>
      </c>
      <c r="BF65499" s="101" t="s">
        <v>58</v>
      </c>
      <c r="BK65499" s="98" t="s">
        <v>70</v>
      </c>
    </row>
    <row r="65500" spans="17:63" ht="29.25" customHeight="1" x14ac:dyDescent="0.2">
      <c r="Q65500" s="92" t="s">
        <v>50</v>
      </c>
      <c r="BF65500" s="101" t="s">
        <v>58</v>
      </c>
      <c r="BK65500" s="98" t="s">
        <v>70</v>
      </c>
    </row>
    <row r="65501" spans="17:63" ht="29.25" customHeight="1" x14ac:dyDescent="0.2">
      <c r="Q65501" s="92" t="s">
        <v>50</v>
      </c>
      <c r="BF65501" s="101" t="s">
        <v>58</v>
      </c>
      <c r="BK65501" s="98" t="s">
        <v>70</v>
      </c>
    </row>
    <row r="65502" spans="17:63" ht="29.25" customHeight="1" x14ac:dyDescent="0.2">
      <c r="Q65502" s="92" t="s">
        <v>50</v>
      </c>
      <c r="BF65502" s="101" t="s">
        <v>58</v>
      </c>
      <c r="BK65502" s="98" t="s">
        <v>70</v>
      </c>
    </row>
    <row r="65503" spans="17:63" ht="29.25" customHeight="1" x14ac:dyDescent="0.2">
      <c r="Q65503" s="92" t="s">
        <v>50</v>
      </c>
      <c r="BF65503" s="101" t="s">
        <v>58</v>
      </c>
      <c r="BK65503" s="98" t="s">
        <v>70</v>
      </c>
    </row>
    <row r="65504" spans="17:63" ht="29.25" customHeight="1" x14ac:dyDescent="0.2">
      <c r="Q65504" s="92" t="s">
        <v>50</v>
      </c>
      <c r="BF65504" s="101" t="s">
        <v>58</v>
      </c>
      <c r="BK65504" s="98" t="s">
        <v>70</v>
      </c>
    </row>
    <row r="65505" spans="17:63" ht="29.25" customHeight="1" x14ac:dyDescent="0.2">
      <c r="Q65505" s="92" t="s">
        <v>50</v>
      </c>
      <c r="BF65505" s="101" t="s">
        <v>58</v>
      </c>
      <c r="BK65505" s="98" t="s">
        <v>70</v>
      </c>
    </row>
    <row r="65506" spans="17:63" ht="29.25" customHeight="1" x14ac:dyDescent="0.2">
      <c r="Q65506" s="92" t="s">
        <v>50</v>
      </c>
      <c r="BF65506" s="101" t="s">
        <v>58</v>
      </c>
      <c r="BK65506" s="98" t="s">
        <v>70</v>
      </c>
    </row>
    <row r="65507" spans="17:63" ht="29.25" customHeight="1" x14ac:dyDescent="0.2">
      <c r="Q65507" s="92" t="s">
        <v>50</v>
      </c>
      <c r="BF65507" s="101" t="s">
        <v>58</v>
      </c>
      <c r="BK65507" s="98" t="s">
        <v>70</v>
      </c>
    </row>
    <row r="65508" spans="17:63" ht="29.25" customHeight="1" x14ac:dyDescent="0.2">
      <c r="Q65508" s="92" t="s">
        <v>50</v>
      </c>
      <c r="BF65508" s="101" t="s">
        <v>58</v>
      </c>
      <c r="BK65508" s="98" t="s">
        <v>70</v>
      </c>
    </row>
    <row r="65509" spans="17:63" ht="29.25" customHeight="1" x14ac:dyDescent="0.2">
      <c r="Q65509" s="92" t="s">
        <v>50</v>
      </c>
      <c r="BF65509" s="101" t="s">
        <v>58</v>
      </c>
      <c r="BK65509" s="98" t="s">
        <v>70</v>
      </c>
    </row>
    <row r="65510" spans="17:63" ht="29.25" customHeight="1" x14ac:dyDescent="0.2">
      <c r="Q65510" s="92" t="s">
        <v>50</v>
      </c>
      <c r="BF65510" s="101" t="s">
        <v>58</v>
      </c>
      <c r="BK65510" s="98" t="s">
        <v>70</v>
      </c>
    </row>
    <row r="65511" spans="17:63" ht="29.25" customHeight="1" x14ac:dyDescent="0.2">
      <c r="Q65511" s="92" t="s">
        <v>50</v>
      </c>
      <c r="BF65511" s="101" t="s">
        <v>58</v>
      </c>
      <c r="BK65511" s="98" t="s">
        <v>70</v>
      </c>
    </row>
    <row r="65512" spans="17:63" ht="29.25" customHeight="1" x14ac:dyDescent="0.2">
      <c r="Q65512" s="92" t="s">
        <v>50</v>
      </c>
      <c r="BF65512" s="101" t="s">
        <v>58</v>
      </c>
      <c r="BK65512" s="98" t="s">
        <v>70</v>
      </c>
    </row>
    <row r="65513" spans="17:63" ht="29.25" customHeight="1" x14ac:dyDescent="0.2">
      <c r="Q65513" s="92" t="s">
        <v>50</v>
      </c>
      <c r="BF65513" s="101" t="s">
        <v>58</v>
      </c>
      <c r="BK65513" s="98" t="s">
        <v>70</v>
      </c>
    </row>
    <row r="65514" spans="17:63" ht="29.25" customHeight="1" x14ac:dyDescent="0.2">
      <c r="Q65514" s="92" t="s">
        <v>50</v>
      </c>
      <c r="BF65514" s="101" t="s">
        <v>58</v>
      </c>
      <c r="BK65514" s="98" t="s">
        <v>70</v>
      </c>
    </row>
    <row r="65515" spans="17:63" ht="29.25" customHeight="1" x14ac:dyDescent="0.2">
      <c r="Q65515" s="92" t="s">
        <v>50</v>
      </c>
      <c r="BF65515" s="101" t="s">
        <v>58</v>
      </c>
      <c r="BK65515" s="98" t="s">
        <v>70</v>
      </c>
    </row>
    <row r="65516" spans="17:63" ht="29.25" customHeight="1" x14ac:dyDescent="0.2">
      <c r="Q65516" s="92" t="s">
        <v>50</v>
      </c>
      <c r="BF65516" s="101" t="s">
        <v>58</v>
      </c>
      <c r="BK65516" s="98" t="s">
        <v>70</v>
      </c>
    </row>
    <row r="65517" spans="17:63" ht="29.25" customHeight="1" x14ac:dyDescent="0.2">
      <c r="Q65517" s="92" t="s">
        <v>50</v>
      </c>
      <c r="BF65517" s="101" t="s">
        <v>58</v>
      </c>
      <c r="BK65517" s="98" t="s">
        <v>70</v>
      </c>
    </row>
    <row r="65518" spans="17:63" ht="29.25" customHeight="1" x14ac:dyDescent="0.2">
      <c r="Q65518" s="92" t="s">
        <v>50</v>
      </c>
      <c r="BF65518" s="101" t="s">
        <v>58</v>
      </c>
      <c r="BK65518" s="98" t="s">
        <v>70</v>
      </c>
    </row>
    <row r="65519" spans="17:63" ht="29.25" customHeight="1" x14ac:dyDescent="0.2">
      <c r="Q65519" s="92" t="s">
        <v>50</v>
      </c>
      <c r="BF65519" s="101" t="s">
        <v>58</v>
      </c>
      <c r="BK65519" s="98" t="s">
        <v>70</v>
      </c>
    </row>
    <row r="65520" spans="17:63" ht="29.25" customHeight="1" x14ac:dyDescent="0.2">
      <c r="Q65520" s="92" t="s">
        <v>50</v>
      </c>
      <c r="BF65520" s="101" t="s">
        <v>58</v>
      </c>
      <c r="BK65520" s="98" t="s">
        <v>70</v>
      </c>
    </row>
    <row r="65521" spans="17:63" ht="29.25" customHeight="1" x14ac:dyDescent="0.2">
      <c r="Q65521" s="92" t="s">
        <v>50</v>
      </c>
      <c r="BF65521" s="101" t="s">
        <v>58</v>
      </c>
      <c r="BK65521" s="98" t="s">
        <v>70</v>
      </c>
    </row>
    <row r="65522" spans="17:63" ht="29.25" customHeight="1" x14ac:dyDescent="0.2">
      <c r="Q65522" s="92" t="s">
        <v>50</v>
      </c>
      <c r="BF65522" s="101" t="s">
        <v>58</v>
      </c>
      <c r="BK65522" s="98" t="s">
        <v>70</v>
      </c>
    </row>
    <row r="65523" spans="17:63" ht="29.25" customHeight="1" x14ac:dyDescent="0.2">
      <c r="Q65523" s="92" t="s">
        <v>50</v>
      </c>
      <c r="BF65523" s="101" t="s">
        <v>58</v>
      </c>
      <c r="BK65523" s="98" t="s">
        <v>70</v>
      </c>
    </row>
    <row r="65524" spans="17:63" ht="29.25" customHeight="1" x14ac:dyDescent="0.2">
      <c r="Q65524" s="92" t="s">
        <v>50</v>
      </c>
      <c r="BF65524" s="101" t="s">
        <v>58</v>
      </c>
      <c r="BK65524" s="98" t="s">
        <v>70</v>
      </c>
    </row>
    <row r="65525" spans="17:63" ht="29.25" customHeight="1" x14ac:dyDescent="0.2">
      <c r="Q65525" s="92" t="s">
        <v>50</v>
      </c>
      <c r="BF65525" s="101" t="s">
        <v>58</v>
      </c>
      <c r="BK65525" s="98" t="s">
        <v>70</v>
      </c>
    </row>
    <row r="65526" spans="17:63" ht="29.25" customHeight="1" x14ac:dyDescent="0.2">
      <c r="Q65526" s="92" t="s">
        <v>50</v>
      </c>
      <c r="BF65526" s="101" t="s">
        <v>58</v>
      </c>
      <c r="BK65526" s="98" t="s">
        <v>70</v>
      </c>
    </row>
    <row r="65527" spans="17:63" ht="29.25" customHeight="1" x14ac:dyDescent="0.2">
      <c r="Q65527" s="92" t="s">
        <v>50</v>
      </c>
      <c r="BF65527" s="101" t="s">
        <v>58</v>
      </c>
      <c r="BK65527" s="98" t="s">
        <v>70</v>
      </c>
    </row>
    <row r="65528" spans="17:63" ht="29.25" customHeight="1" x14ac:dyDescent="0.2">
      <c r="Q65528" s="92" t="s">
        <v>50</v>
      </c>
      <c r="BF65528" s="101" t="s">
        <v>58</v>
      </c>
      <c r="BK65528" s="98" t="s">
        <v>70</v>
      </c>
    </row>
    <row r="65529" spans="17:63" ht="29.25" customHeight="1" x14ac:dyDescent="0.2">
      <c r="Q65529" s="92" t="s">
        <v>50</v>
      </c>
      <c r="BF65529" s="101" t="s">
        <v>58</v>
      </c>
      <c r="BK65529" s="98" t="s">
        <v>70</v>
      </c>
    </row>
    <row r="65530" spans="17:63" ht="29.25" customHeight="1" x14ac:dyDescent="0.2">
      <c r="Q65530" s="92" t="s">
        <v>50</v>
      </c>
      <c r="BF65530" s="101" t="s">
        <v>58</v>
      </c>
      <c r="BK65530" s="98" t="s">
        <v>70</v>
      </c>
    </row>
    <row r="65531" spans="17:63" ht="29.25" customHeight="1" x14ac:dyDescent="0.2">
      <c r="Q65531" s="92" t="s">
        <v>50</v>
      </c>
      <c r="BF65531" s="101" t="s">
        <v>58</v>
      </c>
      <c r="BK65531" s="98" t="s">
        <v>70</v>
      </c>
    </row>
    <row r="65532" spans="17:63" ht="29.25" customHeight="1" x14ac:dyDescent="0.2">
      <c r="Q65532" s="92" t="s">
        <v>50</v>
      </c>
      <c r="BF65532" s="101" t="s">
        <v>58</v>
      </c>
      <c r="BK65532" s="98" t="s">
        <v>70</v>
      </c>
    </row>
    <row r="65533" spans="17:63" ht="29.25" customHeight="1" x14ac:dyDescent="0.2">
      <c r="Q65533" s="92" t="s">
        <v>50</v>
      </c>
      <c r="BF65533" s="101" t="s">
        <v>58</v>
      </c>
      <c r="BK65533" s="98" t="s">
        <v>70</v>
      </c>
    </row>
    <row r="65534" spans="17:63" ht="29.25" customHeight="1" x14ac:dyDescent="0.2">
      <c r="Q65534" s="92" t="s">
        <v>50</v>
      </c>
      <c r="BF65534" s="101" t="s">
        <v>58</v>
      </c>
      <c r="BK65534" s="98" t="s">
        <v>70</v>
      </c>
    </row>
    <row r="65535" spans="17:63" ht="29.25" customHeight="1" x14ac:dyDescent="0.2">
      <c r="Q65535" s="92" t="s">
        <v>50</v>
      </c>
      <c r="BF65535" s="101" t="s">
        <v>58</v>
      </c>
      <c r="BK65535" s="98" t="s">
        <v>70</v>
      </c>
    </row>
    <row r="65536" spans="17:63" ht="29.25" customHeight="1" x14ac:dyDescent="0.2">
      <c r="Q65536" s="92" t="s">
        <v>50</v>
      </c>
      <c r="BF65536" s="101" t="s">
        <v>58</v>
      </c>
      <c r="BK65536" s="98" t="s">
        <v>70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E0A2-9CD8-4E8D-933C-CE7A46A77FFC}">
  <dimension ref="A1:EG267"/>
  <sheetViews>
    <sheetView showGridLines="0" showRowColHeaders="0" topLeftCell="A8" zoomScaleNormal="100" workbookViewId="0">
      <selection activeCell="I45" sqref="I45"/>
    </sheetView>
  </sheetViews>
  <sheetFormatPr defaultColWidth="8.85546875" defaultRowHeight="11.25" outlineLevelRow="1" x14ac:dyDescent="0.2"/>
  <cols>
    <col min="1" max="1" width="15.7109375" style="1" customWidth="1"/>
    <col min="2" max="9" width="9.7109375" style="1" customWidth="1"/>
    <col min="10" max="16384" width="8.85546875" style="1"/>
  </cols>
  <sheetData>
    <row r="1" spans="1:137" x14ac:dyDescent="0.2">
      <c r="A1" s="2" t="s">
        <v>680</v>
      </c>
      <c r="B1" s="1" t="s">
        <v>681</v>
      </c>
      <c r="F1" s="3"/>
      <c r="R1" s="3" t="s">
        <v>682</v>
      </c>
      <c r="Z1" s="85" t="s">
        <v>683</v>
      </c>
      <c r="BZ1" s="4" t="s">
        <v>683</v>
      </c>
    </row>
    <row r="2" spans="1:137" x14ac:dyDescent="0.2">
      <c r="A2" s="2" t="s">
        <v>684</v>
      </c>
      <c r="C2" s="1" t="s">
        <v>685</v>
      </c>
      <c r="G2" s="6" t="s">
        <v>686</v>
      </c>
      <c r="H2" s="7" t="s">
        <v>687</v>
      </c>
      <c r="I2" s="10" t="s">
        <v>688</v>
      </c>
    </row>
    <row r="3" spans="1:137" hidden="1" outlineLevel="1" x14ac:dyDescent="0.2">
      <c r="A3" s="2" t="s">
        <v>689</v>
      </c>
    </row>
    <row r="4" spans="1:137" hidden="1" outlineLevel="1" x14ac:dyDescent="0.2">
      <c r="A4" s="1" t="s">
        <v>690</v>
      </c>
    </row>
    <row r="5" spans="1:137" hidden="1" outlineLevel="1" x14ac:dyDescent="0.2">
      <c r="A5" s="2" t="s">
        <v>691</v>
      </c>
    </row>
    <row r="6" spans="1:137" hidden="1" outlineLevel="1" x14ac:dyDescent="0.2">
      <c r="A6" s="1" t="s">
        <v>692</v>
      </c>
    </row>
    <row r="7" spans="1:137" hidden="1" outlineLevel="1" x14ac:dyDescent="0.2">
      <c r="A7" s="1" t="s">
        <v>693</v>
      </c>
    </row>
    <row r="8" spans="1:137" collapsed="1" x14ac:dyDescent="0.2">
      <c r="A8" s="83"/>
      <c r="J8" s="3" t="s">
        <v>822</v>
      </c>
      <c r="K8" s="3" t="s">
        <v>823</v>
      </c>
    </row>
    <row r="9" spans="1:137" x14ac:dyDescent="0.2">
      <c r="A9" s="11" t="s">
        <v>694</v>
      </c>
      <c r="AJ9" s="69" t="s">
        <v>801</v>
      </c>
      <c r="AK9" s="69" t="s">
        <v>802</v>
      </c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</row>
    <row r="10" spans="1:137" ht="12" outlineLevel="1" thickBot="1" x14ac:dyDescent="0.25">
      <c r="A10" s="12"/>
      <c r="B10" s="13" t="s">
        <v>695</v>
      </c>
      <c r="C10" s="15" t="s">
        <v>696</v>
      </c>
      <c r="D10" s="15" t="s">
        <v>697</v>
      </c>
      <c r="E10" s="15" t="s">
        <v>698</v>
      </c>
      <c r="F10" s="15" t="s">
        <v>699</v>
      </c>
      <c r="G10" s="15" t="s">
        <v>700</v>
      </c>
      <c r="H10" s="15" t="s">
        <v>701</v>
      </c>
      <c r="I10" s="15" t="s">
        <v>702</v>
      </c>
      <c r="AJ10" s="69">
        <v>7</v>
      </c>
      <c r="AK10" s="69">
        <f>CHOOSE(AJ10,0,0.25,0.5,0.68,0.8,0.9,0.95,0.98,0.99,0.997,0.999)</f>
        <v>0.95</v>
      </c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</row>
    <row r="11" spans="1:137" outlineLevel="1" x14ac:dyDescent="0.2">
      <c r="B11" s="17">
        <f xml:space="preserve"> 1 - $C$21 / $C$22</f>
        <v>0.11586986189645199</v>
      </c>
      <c r="C11" s="17">
        <f xml:space="preserve"> MAX(0,1 - ($C$21 + 2*($B$20+1))/$C$22)</f>
        <v>7.8594331428405662E-2</v>
      </c>
      <c r="D11" s="18">
        <v>0.4584929013099156</v>
      </c>
      <c r="E11" s="18">
        <v>0.55128205128205132</v>
      </c>
      <c r="F11" s="19">
        <v>78</v>
      </c>
      <c r="G11" s="20">
        <f>$AK$43</f>
        <v>0.73189368770764118</v>
      </c>
      <c r="H11" s="17">
        <f>_xlfn.NORM.S.INV(1-(1-I11)/2)</f>
        <v>1.9599639845400536</v>
      </c>
      <c r="I11" s="21">
        <f>$AK$10</f>
        <v>0.95</v>
      </c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</row>
    <row r="12" spans="1:137" x14ac:dyDescent="0.2">
      <c r="A12" s="83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</row>
    <row r="13" spans="1:137" x14ac:dyDescent="0.2">
      <c r="A13" s="11" t="s">
        <v>703</v>
      </c>
      <c r="AJ13" s="69" t="s">
        <v>712</v>
      </c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</row>
    <row r="14" spans="1:137" ht="12" outlineLevel="1" thickBot="1" x14ac:dyDescent="0.25">
      <c r="A14" s="24" t="s">
        <v>704</v>
      </c>
      <c r="B14" s="15" t="s">
        <v>705</v>
      </c>
      <c r="C14" s="15" t="s">
        <v>706</v>
      </c>
      <c r="D14" s="15" t="s">
        <v>707</v>
      </c>
      <c r="E14" s="15" t="s">
        <v>708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710</v>
      </c>
      <c r="I14" s="15" t="s">
        <v>709</v>
      </c>
      <c r="AJ14" s="69" t="s">
        <v>690</v>
      </c>
      <c r="AK14" s="69" t="s">
        <v>711</v>
      </c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</row>
    <row r="15" spans="1:137" outlineLevel="1" x14ac:dyDescent="0.2">
      <c r="A15" s="25" t="s">
        <v>711</v>
      </c>
      <c r="B15" s="14">
        <v>-0.3932162101019423</v>
      </c>
      <c r="C15" s="14">
        <v>0.30535559118298977</v>
      </c>
      <c r="D15" s="14">
        <f>B15 / C15</f>
        <v>-1.2877321439524601</v>
      </c>
      <c r="E15" s="14">
        <f>2*(1-_xlfn.NORM.S.DIST(ABS(B15)/C15,1))</f>
        <v>0.19783922015580457</v>
      </c>
      <c r="F15" s="14">
        <f>B15 - $H$11 * C15</f>
        <v>-0.99170217129853855</v>
      </c>
      <c r="G15" s="14">
        <f>B15 + $H$11 * C15</f>
        <v>0.20526975109465395</v>
      </c>
      <c r="H15" s="14"/>
      <c r="I15" s="14"/>
      <c r="AJ15" s="69">
        <v>7.2384811900053445E-3</v>
      </c>
      <c r="AK15" s="69">
        <v>-1.5252880183441637E-2</v>
      </c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</row>
    <row r="16" spans="1:137" outlineLevel="1" x14ac:dyDescent="0.2">
      <c r="A16" s="25" t="s">
        <v>690</v>
      </c>
      <c r="B16" s="14">
        <v>0.27536960412973066</v>
      </c>
      <c r="C16" s="14">
        <v>8.5079264159989912E-2</v>
      </c>
      <c r="D16" s="14">
        <f>B16 / C16</f>
        <v>3.2366241862635698</v>
      </c>
      <c r="E16" s="14">
        <f>2*(1-_xlfn.NORM.S.DIST(ABS(B16)/C16,1))</f>
        <v>1.2095258548814325E-3</v>
      </c>
      <c r="F16" s="14">
        <f>B16 - $H$11 * C16</f>
        <v>0.10861731054498105</v>
      </c>
      <c r="G16" s="14">
        <f>B16 + $H$11 * C16</f>
        <v>0.44212189771448029</v>
      </c>
      <c r="H16" s="14">
        <v>1</v>
      </c>
      <c r="I16" s="14">
        <f>(B16*3.19454663530339)/(PI()/SQRT(3))</f>
        <v>0.48499357739540111</v>
      </c>
      <c r="AJ16" s="69">
        <v>-1.5252880183441637E-2</v>
      </c>
      <c r="AK16" s="69">
        <v>9.324203706671319E-2</v>
      </c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</row>
    <row r="17" spans="1:137" x14ac:dyDescent="0.2">
      <c r="A17" s="83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</row>
    <row r="18" spans="1:137" x14ac:dyDescent="0.2">
      <c r="A18" s="11" t="s">
        <v>713</v>
      </c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</row>
    <row r="19" spans="1:137" ht="12" hidden="1" outlineLevel="1" thickBot="1" x14ac:dyDescent="0.25">
      <c r="A19" s="24" t="s">
        <v>714</v>
      </c>
      <c r="B19" s="15" t="s">
        <v>715</v>
      </c>
      <c r="C19" s="15" t="s">
        <v>716</v>
      </c>
      <c r="D19" s="12"/>
      <c r="E19" s="15" t="s">
        <v>708</v>
      </c>
      <c r="F19" s="15" t="s">
        <v>717</v>
      </c>
      <c r="G19" s="15" t="s">
        <v>700</v>
      </c>
      <c r="H19" s="12"/>
      <c r="I19" s="15" t="s">
        <v>718</v>
      </c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</row>
    <row r="20" spans="1:137" hidden="1" outlineLevel="1" x14ac:dyDescent="0.2">
      <c r="A20" s="25" t="s">
        <v>719</v>
      </c>
      <c r="B20" s="19">
        <v>1</v>
      </c>
      <c r="C20" s="18">
        <f>C22 - C21</f>
        <v>12.433879324215567</v>
      </c>
      <c r="D20" s="5" t="s">
        <v>720</v>
      </c>
      <c r="E20" s="18">
        <f>_xlfn.CHISQ.DIST.RT(C20,B20)</f>
        <v>4.2161523244885467E-4</v>
      </c>
      <c r="F20" s="18">
        <f>C21+2*(1+B20)</f>
        <v>98.87512338545541</v>
      </c>
      <c r="G20" s="20">
        <f>$AK$43</f>
        <v>0.73189368770764118</v>
      </c>
      <c r="H20" s="18" t="s">
        <v>721</v>
      </c>
      <c r="I20" s="18">
        <f>1-C21/C22</f>
        <v>0.11586986189645199</v>
      </c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</row>
    <row r="21" spans="1:137" hidden="1" outlineLevel="1" x14ac:dyDescent="0.2">
      <c r="A21" s="25" t="s">
        <v>722</v>
      </c>
      <c r="B21" s="19">
        <v>76</v>
      </c>
      <c r="C21" s="18">
        <v>94.87512338545541</v>
      </c>
      <c r="D21" s="5" t="s">
        <v>723</v>
      </c>
      <c r="E21" s="18"/>
      <c r="F21" s="18"/>
      <c r="G21" s="18"/>
      <c r="H21" s="18" t="s">
        <v>724</v>
      </c>
      <c r="I21" s="18">
        <f>1-EXP(((C21/2)-(C22/2))*(2/$F$11))</f>
        <v>0.14735219732874294</v>
      </c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</row>
    <row r="22" spans="1:137" hidden="1" outlineLevel="1" x14ac:dyDescent="0.2">
      <c r="A22" s="25" t="s">
        <v>725</v>
      </c>
      <c r="B22" s="19">
        <v>77</v>
      </c>
      <c r="C22" s="18">
        <f>-2*(($F$11*(1-$E$11))*LN(1-$E$11)+$F$11*$E$11*LN($E$11))</f>
        <v>107.30900270967098</v>
      </c>
      <c r="D22" s="5" t="s">
        <v>726</v>
      </c>
      <c r="E22" s="18"/>
      <c r="F22" s="18"/>
      <c r="G22" s="18"/>
      <c r="H22" s="18" t="s">
        <v>727</v>
      </c>
      <c r="I22" s="18">
        <f xml:space="preserve"> I21/(1-(($E$11^$E$11)*((1-$E$11)^(1-$E$11)))^2)</f>
        <v>0.19716583075381999</v>
      </c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</row>
    <row r="23" spans="1:137" collapsed="1" x14ac:dyDescent="0.2">
      <c r="A23" s="83"/>
      <c r="B23" s="16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</row>
    <row r="24" spans="1:137" x14ac:dyDescent="0.2">
      <c r="A24" s="11" t="s">
        <v>728</v>
      </c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</row>
    <row r="25" spans="1:137" ht="12" hidden="1" outlineLevel="1" thickBot="1" x14ac:dyDescent="0.25">
      <c r="A25" s="28" t="s">
        <v>704</v>
      </c>
      <c r="B25" s="12" t="s">
        <v>729</v>
      </c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</row>
    <row r="26" spans="1:137" ht="12" hidden="1" outlineLevel="1" thickBot="1" x14ac:dyDescent="0.25">
      <c r="A26" s="27" t="s">
        <v>711</v>
      </c>
      <c r="B26" s="29">
        <v>1</v>
      </c>
      <c r="C26" s="30" t="s">
        <v>730</v>
      </c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</row>
    <row r="27" spans="1:137" hidden="1" outlineLevel="1" x14ac:dyDescent="0.2">
      <c r="A27" s="27" t="s">
        <v>690</v>
      </c>
      <c r="B27" s="29">
        <v>-0.58711375760080875</v>
      </c>
      <c r="C27" s="29">
        <v>1</v>
      </c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</row>
    <row r="28" spans="1:137" collapsed="1" x14ac:dyDescent="0.2">
      <c r="A28" s="83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</row>
    <row r="29" spans="1:137" x14ac:dyDescent="0.2">
      <c r="A29" s="11" t="s">
        <v>731</v>
      </c>
      <c r="AJ29" s="69" t="s">
        <v>773</v>
      </c>
      <c r="AK29" s="69"/>
      <c r="AL29" s="69"/>
      <c r="AM29" s="69">
        <v>20</v>
      </c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</row>
    <row r="30" spans="1:137" outlineLevel="1" x14ac:dyDescent="0.2">
      <c r="A30" s="9"/>
      <c r="B30" s="31"/>
      <c r="C30" s="37" t="str">
        <f>"Cutoff value for prediction of "&amp;$I$2&amp;":"</f>
        <v>Cutoff value for prediction of Yes:</v>
      </c>
      <c r="D30" s="38">
        <f>$AM$29/20</f>
        <v>1</v>
      </c>
      <c r="E30" s="37" t="s">
        <v>732</v>
      </c>
      <c r="F30" s="39">
        <v>0.4584929013099156</v>
      </c>
      <c r="G30" s="31"/>
      <c r="H30" s="31"/>
      <c r="I30" s="32"/>
      <c r="AJ30" s="69" t="s">
        <v>774</v>
      </c>
      <c r="AK30" s="69">
        <v>-9.9999999999999995E-8</v>
      </c>
      <c r="AL30" s="69">
        <v>9.9999000000000008E-3</v>
      </c>
      <c r="AM30" s="69">
        <v>1.9999900000000001E-2</v>
      </c>
      <c r="AN30" s="69">
        <v>2.9999900000000003E-2</v>
      </c>
      <c r="AO30" s="69">
        <v>3.9999900000000005E-2</v>
      </c>
      <c r="AP30" s="69">
        <v>4.9999900000000007E-2</v>
      </c>
      <c r="AQ30" s="69">
        <v>5.9999900000000009E-2</v>
      </c>
      <c r="AR30" s="69">
        <v>6.9999900000000004E-2</v>
      </c>
      <c r="AS30" s="69">
        <v>7.9999899999999999E-2</v>
      </c>
      <c r="AT30" s="69">
        <v>8.9999899999999994E-2</v>
      </c>
      <c r="AU30" s="69">
        <v>9.9999899999999989E-2</v>
      </c>
      <c r="AV30" s="69">
        <v>0.10999989999999998</v>
      </c>
      <c r="AW30" s="69">
        <v>0.11999989999999998</v>
      </c>
      <c r="AX30" s="69">
        <v>0.12999989999999997</v>
      </c>
      <c r="AY30" s="69">
        <v>0.13999989999999998</v>
      </c>
      <c r="AZ30" s="69">
        <v>0.14999989999999999</v>
      </c>
      <c r="BA30" s="69">
        <v>0.1599999</v>
      </c>
      <c r="BB30" s="69">
        <v>0.16999990000000001</v>
      </c>
      <c r="BC30" s="69">
        <v>0.17999990000000002</v>
      </c>
      <c r="BD30" s="69">
        <v>0.18999990000000003</v>
      </c>
      <c r="BE30" s="69">
        <v>0.19999990000000004</v>
      </c>
      <c r="BF30" s="69">
        <v>0.20999990000000004</v>
      </c>
      <c r="BG30" s="69">
        <v>0.21999990000000005</v>
      </c>
      <c r="BH30" s="69">
        <v>0.22999990000000006</v>
      </c>
      <c r="BI30" s="69">
        <v>0.23999990000000007</v>
      </c>
      <c r="BJ30" s="69">
        <v>0.24999990000000008</v>
      </c>
      <c r="BK30" s="69">
        <v>0.25999990000000006</v>
      </c>
      <c r="BL30" s="69">
        <v>0.26999990000000007</v>
      </c>
      <c r="BM30" s="69">
        <v>0.27999990000000008</v>
      </c>
      <c r="BN30" s="69">
        <v>0.28999990000000009</v>
      </c>
      <c r="BO30" s="69">
        <v>0.2999999000000001</v>
      </c>
      <c r="BP30" s="69">
        <v>0.30999990000000011</v>
      </c>
      <c r="BQ30" s="69">
        <v>0.31999990000000011</v>
      </c>
      <c r="BR30" s="69">
        <v>0.32999990000000012</v>
      </c>
      <c r="BS30" s="69">
        <v>0.33999990000000013</v>
      </c>
      <c r="BT30" s="69">
        <v>0.34999990000000014</v>
      </c>
      <c r="BU30" s="69">
        <v>0.35999990000000015</v>
      </c>
      <c r="BV30" s="69">
        <v>0.36999990000000016</v>
      </c>
      <c r="BW30" s="69">
        <v>0.37999990000000017</v>
      </c>
      <c r="BX30" s="69">
        <v>0.38999990000000018</v>
      </c>
      <c r="BY30" s="69">
        <v>0.39999990000000019</v>
      </c>
      <c r="BZ30" s="69">
        <v>0.40999990000000019</v>
      </c>
      <c r="CA30" s="69">
        <v>0.4199999000000002</v>
      </c>
      <c r="CB30" s="69">
        <v>0.42999990000000021</v>
      </c>
      <c r="CC30" s="69">
        <v>0.43999990000000022</v>
      </c>
      <c r="CD30" s="69">
        <v>0.44999990000000023</v>
      </c>
      <c r="CE30" s="69">
        <v>0.45999990000000024</v>
      </c>
      <c r="CF30" s="69">
        <v>0.46999990000000025</v>
      </c>
      <c r="CG30" s="69">
        <v>0.47999990000000026</v>
      </c>
      <c r="CH30" s="69">
        <v>0.48999990000000027</v>
      </c>
      <c r="CI30" s="69">
        <v>0.49999990000000027</v>
      </c>
      <c r="CJ30" s="69">
        <v>0.50999990000000028</v>
      </c>
      <c r="CK30" s="69">
        <v>0.51999990000000029</v>
      </c>
      <c r="CL30" s="69">
        <v>0.5299999000000003</v>
      </c>
      <c r="CM30" s="69">
        <v>0.53999990000000031</v>
      </c>
      <c r="CN30" s="69">
        <v>0.54999990000000032</v>
      </c>
      <c r="CO30" s="69">
        <v>0.55999990000000033</v>
      </c>
      <c r="CP30" s="69">
        <v>0.56999990000000034</v>
      </c>
      <c r="CQ30" s="69">
        <v>0.57999990000000035</v>
      </c>
      <c r="CR30" s="69">
        <v>0.58999990000000035</v>
      </c>
      <c r="CS30" s="69">
        <v>0.59999990000000036</v>
      </c>
      <c r="CT30" s="69">
        <v>0.60999990000000037</v>
      </c>
      <c r="CU30" s="69">
        <v>0.61999990000000038</v>
      </c>
      <c r="CV30" s="69">
        <v>0.62999990000000039</v>
      </c>
      <c r="CW30" s="69">
        <v>0.6399999000000004</v>
      </c>
      <c r="CX30" s="69">
        <v>0.64999990000000041</v>
      </c>
      <c r="CY30" s="69">
        <v>0.65999990000000042</v>
      </c>
      <c r="CZ30" s="69">
        <v>0.66999990000000043</v>
      </c>
      <c r="DA30" s="69">
        <v>0.67999990000000043</v>
      </c>
      <c r="DB30" s="69">
        <v>0.68999990000000044</v>
      </c>
      <c r="DC30" s="69">
        <v>0.69999990000000045</v>
      </c>
      <c r="DD30" s="69">
        <v>0.70999990000000046</v>
      </c>
      <c r="DE30" s="69">
        <v>0.71999990000000047</v>
      </c>
      <c r="DF30" s="69">
        <v>0.72999990000000048</v>
      </c>
      <c r="DG30" s="69">
        <v>0.73999990000000049</v>
      </c>
      <c r="DH30" s="69">
        <v>0.7499999000000005</v>
      </c>
      <c r="DI30" s="69">
        <v>0.75999990000000051</v>
      </c>
      <c r="DJ30" s="69">
        <v>0.76999990000000051</v>
      </c>
      <c r="DK30" s="69">
        <v>0.77999990000000052</v>
      </c>
      <c r="DL30" s="69">
        <v>0.78999990000000053</v>
      </c>
      <c r="DM30" s="69">
        <v>0.79999990000000054</v>
      </c>
      <c r="DN30" s="69">
        <v>0.80999990000000055</v>
      </c>
      <c r="DO30" s="69">
        <v>0.81999990000000056</v>
      </c>
      <c r="DP30" s="69">
        <v>0.82999990000000057</v>
      </c>
      <c r="DQ30" s="69">
        <v>0.83999990000000058</v>
      </c>
      <c r="DR30" s="69">
        <v>0.84999990000000059</v>
      </c>
      <c r="DS30" s="69">
        <v>0.85999990000000059</v>
      </c>
      <c r="DT30" s="69">
        <v>0.8699999000000006</v>
      </c>
      <c r="DU30" s="69">
        <v>0.87999990000000061</v>
      </c>
      <c r="DV30" s="69">
        <v>0.88999990000000062</v>
      </c>
      <c r="DW30" s="69">
        <v>0.89999990000000063</v>
      </c>
      <c r="DX30" s="69">
        <v>0.90999990000000064</v>
      </c>
      <c r="DY30" s="69">
        <v>0.91999990000000065</v>
      </c>
      <c r="DZ30" s="69">
        <v>0.92999990000000066</v>
      </c>
      <c r="EA30" s="69">
        <v>0.93999990000000067</v>
      </c>
      <c r="EB30" s="69">
        <v>0.94999990000000067</v>
      </c>
      <c r="EC30" s="69">
        <v>0.95999990000000068</v>
      </c>
      <c r="ED30" s="69">
        <v>0.96999990000000069</v>
      </c>
      <c r="EE30" s="69">
        <v>0.9799999000000007</v>
      </c>
      <c r="EF30" s="69">
        <v>0.98999990000000071</v>
      </c>
      <c r="EG30" s="69">
        <v>0.99999990000000072</v>
      </c>
    </row>
    <row r="31" spans="1:137" outlineLevel="1" x14ac:dyDescent="0.2">
      <c r="A31" s="8"/>
      <c r="B31" s="40" t="s">
        <v>733</v>
      </c>
      <c r="C31" s="33"/>
      <c r="D31" s="33"/>
      <c r="E31" s="33"/>
      <c r="F31" s="33"/>
      <c r="G31" s="40" t="s">
        <v>733</v>
      </c>
      <c r="H31" s="33"/>
      <c r="I31" s="34"/>
      <c r="AJ31" s="80" t="s">
        <v>775</v>
      </c>
      <c r="AK31" s="69">
        <v>78</v>
      </c>
      <c r="AL31" s="69">
        <v>78</v>
      </c>
      <c r="AM31" s="69">
        <v>78</v>
      </c>
      <c r="AN31" s="69">
        <v>78</v>
      </c>
      <c r="AO31" s="69">
        <v>78</v>
      </c>
      <c r="AP31" s="69">
        <v>78</v>
      </c>
      <c r="AQ31" s="69">
        <v>78</v>
      </c>
      <c r="AR31" s="69">
        <v>78</v>
      </c>
      <c r="AS31" s="69">
        <v>78</v>
      </c>
      <c r="AT31" s="69">
        <v>78</v>
      </c>
      <c r="AU31" s="69">
        <v>78</v>
      </c>
      <c r="AV31" s="69">
        <v>78</v>
      </c>
      <c r="AW31" s="69">
        <v>78</v>
      </c>
      <c r="AX31" s="69">
        <v>78</v>
      </c>
      <c r="AY31" s="69">
        <v>78</v>
      </c>
      <c r="AZ31" s="69">
        <v>78</v>
      </c>
      <c r="BA31" s="69">
        <v>78</v>
      </c>
      <c r="BB31" s="69">
        <v>78</v>
      </c>
      <c r="BC31" s="69">
        <v>78</v>
      </c>
      <c r="BD31" s="69">
        <v>78</v>
      </c>
      <c r="BE31" s="69">
        <v>78</v>
      </c>
      <c r="BF31" s="69">
        <v>78</v>
      </c>
      <c r="BG31" s="69">
        <v>78</v>
      </c>
      <c r="BH31" s="69">
        <v>68</v>
      </c>
      <c r="BI31" s="69">
        <v>68</v>
      </c>
      <c r="BJ31" s="69">
        <v>68</v>
      </c>
      <c r="BK31" s="69">
        <v>68</v>
      </c>
      <c r="BL31" s="69">
        <v>68</v>
      </c>
      <c r="BM31" s="69">
        <v>68</v>
      </c>
      <c r="BN31" s="69">
        <v>64</v>
      </c>
      <c r="BO31" s="69">
        <v>64</v>
      </c>
      <c r="BP31" s="69">
        <v>64</v>
      </c>
      <c r="BQ31" s="69">
        <v>64</v>
      </c>
      <c r="BR31" s="69">
        <v>64</v>
      </c>
      <c r="BS31" s="69">
        <v>64</v>
      </c>
      <c r="BT31" s="69">
        <v>64</v>
      </c>
      <c r="BU31" s="69">
        <v>64</v>
      </c>
      <c r="BV31" s="69">
        <v>64</v>
      </c>
      <c r="BW31" s="69">
        <v>64</v>
      </c>
      <c r="BX31" s="69">
        <v>64</v>
      </c>
      <c r="BY31" s="69">
        <v>64</v>
      </c>
      <c r="BZ31" s="69">
        <v>55</v>
      </c>
      <c r="CA31" s="69">
        <v>55</v>
      </c>
      <c r="CB31" s="69">
        <v>55</v>
      </c>
      <c r="CC31" s="69">
        <v>55</v>
      </c>
      <c r="CD31" s="69">
        <v>55</v>
      </c>
      <c r="CE31" s="69">
        <v>55</v>
      </c>
      <c r="CF31" s="69">
        <v>55</v>
      </c>
      <c r="CG31" s="69">
        <v>47</v>
      </c>
      <c r="CH31" s="69">
        <v>47</v>
      </c>
      <c r="CI31" s="69">
        <v>47</v>
      </c>
      <c r="CJ31" s="69">
        <v>47</v>
      </c>
      <c r="CK31" s="69">
        <v>47</v>
      </c>
      <c r="CL31" s="69">
        <v>47</v>
      </c>
      <c r="CM31" s="69">
        <v>37</v>
      </c>
      <c r="CN31" s="69">
        <v>37</v>
      </c>
      <c r="CO31" s="69">
        <v>37</v>
      </c>
      <c r="CP31" s="69">
        <v>37</v>
      </c>
      <c r="CQ31" s="69">
        <v>37</v>
      </c>
      <c r="CR31" s="69">
        <v>37</v>
      </c>
      <c r="CS31" s="69">
        <v>37</v>
      </c>
      <c r="CT31" s="69">
        <v>30</v>
      </c>
      <c r="CU31" s="69">
        <v>30</v>
      </c>
      <c r="CV31" s="69">
        <v>30</v>
      </c>
      <c r="CW31" s="69">
        <v>30</v>
      </c>
      <c r="CX31" s="69">
        <v>30</v>
      </c>
      <c r="CY31" s="69">
        <v>30</v>
      </c>
      <c r="CZ31" s="69">
        <v>30</v>
      </c>
      <c r="DA31" s="69">
        <v>23</v>
      </c>
      <c r="DB31" s="69">
        <v>23</v>
      </c>
      <c r="DC31" s="69">
        <v>23</v>
      </c>
      <c r="DD31" s="69">
        <v>23</v>
      </c>
      <c r="DE31" s="69">
        <v>23</v>
      </c>
      <c r="DF31" s="69">
        <v>16</v>
      </c>
      <c r="DG31" s="69">
        <v>16</v>
      </c>
      <c r="DH31" s="69">
        <v>16</v>
      </c>
      <c r="DI31" s="69">
        <v>16</v>
      </c>
      <c r="DJ31" s="69">
        <v>16</v>
      </c>
      <c r="DK31" s="69">
        <v>5</v>
      </c>
      <c r="DL31" s="69">
        <v>5</v>
      </c>
      <c r="DM31" s="69">
        <v>5</v>
      </c>
      <c r="DN31" s="69">
        <v>5</v>
      </c>
      <c r="DO31" s="69">
        <v>5</v>
      </c>
      <c r="DP31" s="69">
        <v>2</v>
      </c>
      <c r="DQ31" s="69">
        <v>2</v>
      </c>
      <c r="DR31" s="69">
        <v>2</v>
      </c>
      <c r="DS31" s="69">
        <v>1</v>
      </c>
      <c r="DT31" s="69">
        <v>1</v>
      </c>
      <c r="DU31" s="69">
        <v>1</v>
      </c>
      <c r="DV31" s="69">
        <v>0</v>
      </c>
      <c r="DW31" s="69">
        <v>0</v>
      </c>
      <c r="DX31" s="69">
        <v>0</v>
      </c>
      <c r="DY31" s="69">
        <v>0</v>
      </c>
      <c r="DZ31" s="69">
        <v>0</v>
      </c>
      <c r="EA31" s="69">
        <v>0</v>
      </c>
      <c r="EB31" s="69">
        <v>0</v>
      </c>
      <c r="EC31" s="69">
        <v>0</v>
      </c>
      <c r="ED31" s="69">
        <v>0</v>
      </c>
      <c r="EE31" s="69">
        <v>0</v>
      </c>
      <c r="EF31" s="69">
        <v>0</v>
      </c>
      <c r="EG31" s="69">
        <v>0</v>
      </c>
    </row>
    <row r="32" spans="1:137" outlineLevel="1" x14ac:dyDescent="0.2">
      <c r="A32" s="41" t="s">
        <v>734</v>
      </c>
      <c r="B32" s="33" t="str">
        <f>"# "&amp;$H$2</f>
        <v># No</v>
      </c>
      <c r="C32" s="33" t="str">
        <f>"# "&amp;$I$2</f>
        <v># Yes</v>
      </c>
      <c r="D32" s="33" t="s">
        <v>735</v>
      </c>
      <c r="E32" s="33"/>
      <c r="F32" s="40" t="s">
        <v>736</v>
      </c>
      <c r="G32" s="33" t="str">
        <f>"% "&amp;$H$2</f>
        <v>% No</v>
      </c>
      <c r="H32" s="33" t="str">
        <f>"% "&amp;$I$2</f>
        <v>% Yes</v>
      </c>
      <c r="I32" s="34" t="s">
        <v>735</v>
      </c>
      <c r="AJ32" s="80" t="s">
        <v>776</v>
      </c>
      <c r="AK32" s="69">
        <v>43</v>
      </c>
      <c r="AL32" s="69">
        <v>43</v>
      </c>
      <c r="AM32" s="69">
        <v>43</v>
      </c>
      <c r="AN32" s="69">
        <v>43</v>
      </c>
      <c r="AO32" s="69">
        <v>43</v>
      </c>
      <c r="AP32" s="69">
        <v>43</v>
      </c>
      <c r="AQ32" s="69">
        <v>43</v>
      </c>
      <c r="AR32" s="69">
        <v>43</v>
      </c>
      <c r="AS32" s="69">
        <v>43</v>
      </c>
      <c r="AT32" s="69">
        <v>43</v>
      </c>
      <c r="AU32" s="69">
        <v>43</v>
      </c>
      <c r="AV32" s="69">
        <v>43</v>
      </c>
      <c r="AW32" s="69">
        <v>43</v>
      </c>
      <c r="AX32" s="69">
        <v>43</v>
      </c>
      <c r="AY32" s="69">
        <v>43</v>
      </c>
      <c r="AZ32" s="69">
        <v>43</v>
      </c>
      <c r="BA32" s="69">
        <v>43</v>
      </c>
      <c r="BB32" s="69">
        <v>43</v>
      </c>
      <c r="BC32" s="69">
        <v>43</v>
      </c>
      <c r="BD32" s="69">
        <v>43</v>
      </c>
      <c r="BE32" s="69">
        <v>43</v>
      </c>
      <c r="BF32" s="69">
        <v>43</v>
      </c>
      <c r="BG32" s="69">
        <v>43</v>
      </c>
      <c r="BH32" s="69">
        <v>38</v>
      </c>
      <c r="BI32" s="69">
        <v>38</v>
      </c>
      <c r="BJ32" s="69">
        <v>38</v>
      </c>
      <c r="BK32" s="69">
        <v>38</v>
      </c>
      <c r="BL32" s="69">
        <v>38</v>
      </c>
      <c r="BM32" s="69">
        <v>38</v>
      </c>
      <c r="BN32" s="69">
        <v>38</v>
      </c>
      <c r="BO32" s="69">
        <v>38</v>
      </c>
      <c r="BP32" s="69">
        <v>38</v>
      </c>
      <c r="BQ32" s="69">
        <v>38</v>
      </c>
      <c r="BR32" s="69">
        <v>38</v>
      </c>
      <c r="BS32" s="69">
        <v>38</v>
      </c>
      <c r="BT32" s="69">
        <v>38</v>
      </c>
      <c r="BU32" s="69">
        <v>38</v>
      </c>
      <c r="BV32" s="69">
        <v>38</v>
      </c>
      <c r="BW32" s="69">
        <v>38</v>
      </c>
      <c r="BX32" s="69">
        <v>38</v>
      </c>
      <c r="BY32" s="69">
        <v>38</v>
      </c>
      <c r="BZ32" s="69">
        <v>33</v>
      </c>
      <c r="CA32" s="69">
        <v>33</v>
      </c>
      <c r="CB32" s="69">
        <v>33</v>
      </c>
      <c r="CC32" s="69">
        <v>33</v>
      </c>
      <c r="CD32" s="69">
        <v>33</v>
      </c>
      <c r="CE32" s="69">
        <v>33</v>
      </c>
      <c r="CF32" s="69">
        <v>33</v>
      </c>
      <c r="CG32" s="69">
        <v>33</v>
      </c>
      <c r="CH32" s="69">
        <v>33</v>
      </c>
      <c r="CI32" s="69">
        <v>33</v>
      </c>
      <c r="CJ32" s="69">
        <v>33</v>
      </c>
      <c r="CK32" s="69">
        <v>33</v>
      </c>
      <c r="CL32" s="69">
        <v>33</v>
      </c>
      <c r="CM32" s="69">
        <v>29</v>
      </c>
      <c r="CN32" s="69">
        <v>29</v>
      </c>
      <c r="CO32" s="69">
        <v>29</v>
      </c>
      <c r="CP32" s="69">
        <v>29</v>
      </c>
      <c r="CQ32" s="69">
        <v>29</v>
      </c>
      <c r="CR32" s="69">
        <v>29</v>
      </c>
      <c r="CS32" s="69">
        <v>29</v>
      </c>
      <c r="CT32" s="69">
        <v>24</v>
      </c>
      <c r="CU32" s="69">
        <v>24</v>
      </c>
      <c r="CV32" s="69">
        <v>24</v>
      </c>
      <c r="CW32" s="69">
        <v>24</v>
      </c>
      <c r="CX32" s="69">
        <v>24</v>
      </c>
      <c r="CY32" s="69">
        <v>24</v>
      </c>
      <c r="CZ32" s="69">
        <v>24</v>
      </c>
      <c r="DA32" s="69">
        <v>20</v>
      </c>
      <c r="DB32" s="69">
        <v>20</v>
      </c>
      <c r="DC32" s="69">
        <v>20</v>
      </c>
      <c r="DD32" s="69">
        <v>20</v>
      </c>
      <c r="DE32" s="69">
        <v>20</v>
      </c>
      <c r="DF32" s="69">
        <v>14</v>
      </c>
      <c r="DG32" s="69">
        <v>14</v>
      </c>
      <c r="DH32" s="69">
        <v>14</v>
      </c>
      <c r="DI32" s="69">
        <v>14</v>
      </c>
      <c r="DJ32" s="69">
        <v>14</v>
      </c>
      <c r="DK32" s="69">
        <v>5</v>
      </c>
      <c r="DL32" s="69">
        <v>5</v>
      </c>
      <c r="DM32" s="69">
        <v>5</v>
      </c>
      <c r="DN32" s="69">
        <v>5</v>
      </c>
      <c r="DO32" s="69">
        <v>5</v>
      </c>
      <c r="DP32" s="69">
        <v>2</v>
      </c>
      <c r="DQ32" s="69">
        <v>2</v>
      </c>
      <c r="DR32" s="69">
        <v>2</v>
      </c>
      <c r="DS32" s="69">
        <v>1</v>
      </c>
      <c r="DT32" s="69">
        <v>1</v>
      </c>
      <c r="DU32" s="69">
        <v>1</v>
      </c>
      <c r="DV32" s="69">
        <v>0</v>
      </c>
      <c r="DW32" s="69">
        <v>0</v>
      </c>
      <c r="DX32" s="69">
        <v>0</v>
      </c>
      <c r="DY32" s="69">
        <v>0</v>
      </c>
      <c r="DZ32" s="69">
        <v>0</v>
      </c>
      <c r="EA32" s="69">
        <v>0</v>
      </c>
      <c r="EB32" s="69">
        <v>0</v>
      </c>
      <c r="EC32" s="69">
        <v>0</v>
      </c>
      <c r="ED32" s="69">
        <v>0</v>
      </c>
      <c r="EE32" s="69">
        <v>0</v>
      </c>
      <c r="EF32" s="69">
        <v>0</v>
      </c>
      <c r="EG32" s="69">
        <v>0</v>
      </c>
    </row>
    <row r="33" spans="1:137" outlineLevel="1" x14ac:dyDescent="0.2">
      <c r="A33" s="42" t="str">
        <f>"# "&amp;$H$2</f>
        <v># No</v>
      </c>
      <c r="B33" s="47">
        <v>32</v>
      </c>
      <c r="C33" s="48">
        <v>3</v>
      </c>
      <c r="D33" s="49">
        <f>D35-D34</f>
        <v>35</v>
      </c>
      <c r="E33" s="33"/>
      <c r="F33" s="43" t="str">
        <f>"% "&amp;$H$2</f>
        <v>% No</v>
      </c>
      <c r="G33" s="52">
        <f>B33/D35</f>
        <v>0.41025641025641024</v>
      </c>
      <c r="H33" s="53">
        <f>C33/D35</f>
        <v>3.8461538461538464E-2</v>
      </c>
      <c r="I33" s="54">
        <f>D33/D35</f>
        <v>0.44871794871794873</v>
      </c>
      <c r="AJ33" s="80" t="s">
        <v>777</v>
      </c>
      <c r="AK33" s="69">
        <v>35</v>
      </c>
      <c r="AL33" s="69">
        <v>35</v>
      </c>
      <c r="AM33" s="69">
        <v>35</v>
      </c>
      <c r="AN33" s="69">
        <v>35</v>
      </c>
      <c r="AO33" s="69">
        <v>35</v>
      </c>
      <c r="AP33" s="69">
        <v>35</v>
      </c>
      <c r="AQ33" s="69">
        <v>35</v>
      </c>
      <c r="AR33" s="69">
        <v>35</v>
      </c>
      <c r="AS33" s="69">
        <v>35</v>
      </c>
      <c r="AT33" s="69">
        <v>35</v>
      </c>
      <c r="AU33" s="69">
        <v>35</v>
      </c>
      <c r="AV33" s="69">
        <v>35</v>
      </c>
      <c r="AW33" s="69">
        <v>35</v>
      </c>
      <c r="AX33" s="69">
        <v>35</v>
      </c>
      <c r="AY33" s="69">
        <v>35</v>
      </c>
      <c r="AZ33" s="69">
        <v>35</v>
      </c>
      <c r="BA33" s="69">
        <v>35</v>
      </c>
      <c r="BB33" s="69">
        <v>35</v>
      </c>
      <c r="BC33" s="69">
        <v>35</v>
      </c>
      <c r="BD33" s="69">
        <v>35</v>
      </c>
      <c r="BE33" s="69">
        <v>35</v>
      </c>
      <c r="BF33" s="69">
        <v>35</v>
      </c>
      <c r="BG33" s="69">
        <v>35</v>
      </c>
      <c r="BH33" s="69">
        <v>30</v>
      </c>
      <c r="BI33" s="69">
        <v>30</v>
      </c>
      <c r="BJ33" s="69">
        <v>30</v>
      </c>
      <c r="BK33" s="69">
        <v>30</v>
      </c>
      <c r="BL33" s="69">
        <v>30</v>
      </c>
      <c r="BM33" s="69">
        <v>30</v>
      </c>
      <c r="BN33" s="69">
        <v>26</v>
      </c>
      <c r="BO33" s="69">
        <v>26</v>
      </c>
      <c r="BP33" s="69">
        <v>26</v>
      </c>
      <c r="BQ33" s="69">
        <v>26</v>
      </c>
      <c r="BR33" s="69">
        <v>26</v>
      </c>
      <c r="BS33" s="69">
        <v>26</v>
      </c>
      <c r="BT33" s="69">
        <v>26</v>
      </c>
      <c r="BU33" s="69">
        <v>26</v>
      </c>
      <c r="BV33" s="69">
        <v>26</v>
      </c>
      <c r="BW33" s="69">
        <v>26</v>
      </c>
      <c r="BX33" s="69">
        <v>26</v>
      </c>
      <c r="BY33" s="69">
        <v>26</v>
      </c>
      <c r="BZ33" s="69">
        <v>22</v>
      </c>
      <c r="CA33" s="69">
        <v>22</v>
      </c>
      <c r="CB33" s="69">
        <v>22</v>
      </c>
      <c r="CC33" s="69">
        <v>22</v>
      </c>
      <c r="CD33" s="69">
        <v>22</v>
      </c>
      <c r="CE33" s="69">
        <v>22</v>
      </c>
      <c r="CF33" s="69">
        <v>22</v>
      </c>
      <c r="CG33" s="69">
        <v>14</v>
      </c>
      <c r="CH33" s="69">
        <v>14</v>
      </c>
      <c r="CI33" s="69">
        <v>14</v>
      </c>
      <c r="CJ33" s="69">
        <v>14</v>
      </c>
      <c r="CK33" s="69">
        <v>14</v>
      </c>
      <c r="CL33" s="69">
        <v>14</v>
      </c>
      <c r="CM33" s="69">
        <v>8</v>
      </c>
      <c r="CN33" s="69">
        <v>8</v>
      </c>
      <c r="CO33" s="69">
        <v>8</v>
      </c>
      <c r="CP33" s="69">
        <v>8</v>
      </c>
      <c r="CQ33" s="69">
        <v>8</v>
      </c>
      <c r="CR33" s="69">
        <v>8</v>
      </c>
      <c r="CS33" s="69">
        <v>8</v>
      </c>
      <c r="CT33" s="69">
        <v>6</v>
      </c>
      <c r="CU33" s="69">
        <v>6</v>
      </c>
      <c r="CV33" s="69">
        <v>6</v>
      </c>
      <c r="CW33" s="69">
        <v>6</v>
      </c>
      <c r="CX33" s="69">
        <v>6</v>
      </c>
      <c r="CY33" s="69">
        <v>6</v>
      </c>
      <c r="CZ33" s="69">
        <v>6</v>
      </c>
      <c r="DA33" s="69">
        <v>3</v>
      </c>
      <c r="DB33" s="69">
        <v>3</v>
      </c>
      <c r="DC33" s="69">
        <v>3</v>
      </c>
      <c r="DD33" s="69">
        <v>3</v>
      </c>
      <c r="DE33" s="69">
        <v>3</v>
      </c>
      <c r="DF33" s="69">
        <v>2</v>
      </c>
      <c r="DG33" s="69">
        <v>2</v>
      </c>
      <c r="DH33" s="69">
        <v>2</v>
      </c>
      <c r="DI33" s="69">
        <v>2</v>
      </c>
      <c r="DJ33" s="69">
        <v>2</v>
      </c>
      <c r="DK33" s="69">
        <v>0</v>
      </c>
      <c r="DL33" s="69">
        <v>0</v>
      </c>
      <c r="DM33" s="69">
        <v>0</v>
      </c>
      <c r="DN33" s="69">
        <v>0</v>
      </c>
      <c r="DO33" s="69">
        <v>0</v>
      </c>
      <c r="DP33" s="69">
        <v>0</v>
      </c>
      <c r="DQ33" s="69">
        <v>0</v>
      </c>
      <c r="DR33" s="69">
        <v>0</v>
      </c>
      <c r="DS33" s="69">
        <v>0</v>
      </c>
      <c r="DT33" s="69">
        <v>0</v>
      </c>
      <c r="DU33" s="69">
        <v>0</v>
      </c>
      <c r="DV33" s="69">
        <v>0</v>
      </c>
      <c r="DW33" s="69">
        <v>0</v>
      </c>
      <c r="DX33" s="69">
        <v>0</v>
      </c>
      <c r="DY33" s="69">
        <v>0</v>
      </c>
      <c r="DZ33" s="69">
        <v>0</v>
      </c>
      <c r="EA33" s="69">
        <v>0</v>
      </c>
      <c r="EB33" s="69">
        <v>0</v>
      </c>
      <c r="EC33" s="69">
        <v>0</v>
      </c>
      <c r="ED33" s="69">
        <v>0</v>
      </c>
      <c r="EE33" s="69">
        <v>0</v>
      </c>
      <c r="EF33" s="69">
        <v>0</v>
      </c>
      <c r="EG33" s="69">
        <v>0</v>
      </c>
    </row>
    <row r="34" spans="1:137" outlineLevel="1" x14ac:dyDescent="0.2">
      <c r="A34" s="42" t="str">
        <f>"# "&amp;$I$2</f>
        <v># Yes</v>
      </c>
      <c r="B34" s="50">
        <v>3</v>
      </c>
      <c r="C34" s="51">
        <v>40</v>
      </c>
      <c r="D34" s="49">
        <f>$E$11 * $F$11</f>
        <v>43</v>
      </c>
      <c r="E34" s="33"/>
      <c r="F34" s="43" t="str">
        <f>"% "&amp;$I$2</f>
        <v>% Yes</v>
      </c>
      <c r="G34" s="55">
        <f>B34/D35</f>
        <v>3.8461538461538464E-2</v>
      </c>
      <c r="H34" s="56">
        <f>C34/D35</f>
        <v>0.51282051282051277</v>
      </c>
      <c r="I34" s="54">
        <f>D34/D35</f>
        <v>0.55128205128205132</v>
      </c>
      <c r="AJ34" s="80" t="s">
        <v>778</v>
      </c>
      <c r="AK34" s="69">
        <v>0</v>
      </c>
      <c r="AL34" s="69">
        <v>0</v>
      </c>
      <c r="AM34" s="69">
        <v>0</v>
      </c>
      <c r="AN34" s="69">
        <v>0</v>
      </c>
      <c r="AO34" s="69">
        <v>0</v>
      </c>
      <c r="AP34" s="69">
        <v>0</v>
      </c>
      <c r="AQ34" s="69">
        <v>0</v>
      </c>
      <c r="AR34" s="69">
        <v>0</v>
      </c>
      <c r="AS34" s="69">
        <v>0</v>
      </c>
      <c r="AT34" s="69">
        <v>0</v>
      </c>
      <c r="AU34" s="69">
        <v>0</v>
      </c>
      <c r="AV34" s="69">
        <v>0</v>
      </c>
      <c r="AW34" s="69">
        <v>0</v>
      </c>
      <c r="AX34" s="69">
        <v>0</v>
      </c>
      <c r="AY34" s="69">
        <v>0</v>
      </c>
      <c r="AZ34" s="69">
        <v>0</v>
      </c>
      <c r="BA34" s="69">
        <v>0</v>
      </c>
      <c r="BB34" s="69">
        <v>0</v>
      </c>
      <c r="BC34" s="69">
        <v>0</v>
      </c>
      <c r="BD34" s="69">
        <v>0</v>
      </c>
      <c r="BE34" s="69">
        <v>0</v>
      </c>
      <c r="BF34" s="69">
        <v>0</v>
      </c>
      <c r="BG34" s="69">
        <v>0</v>
      </c>
      <c r="BH34" s="69">
        <v>5</v>
      </c>
      <c r="BI34" s="69">
        <v>5</v>
      </c>
      <c r="BJ34" s="69">
        <v>5</v>
      </c>
      <c r="BK34" s="69">
        <v>5</v>
      </c>
      <c r="BL34" s="69">
        <v>5</v>
      </c>
      <c r="BM34" s="69">
        <v>5</v>
      </c>
      <c r="BN34" s="69">
        <v>9</v>
      </c>
      <c r="BO34" s="69">
        <v>9</v>
      </c>
      <c r="BP34" s="69">
        <v>9</v>
      </c>
      <c r="BQ34" s="69">
        <v>9</v>
      </c>
      <c r="BR34" s="69">
        <v>9</v>
      </c>
      <c r="BS34" s="69">
        <v>9</v>
      </c>
      <c r="BT34" s="69">
        <v>9</v>
      </c>
      <c r="BU34" s="69">
        <v>9</v>
      </c>
      <c r="BV34" s="69">
        <v>9</v>
      </c>
      <c r="BW34" s="69">
        <v>9</v>
      </c>
      <c r="BX34" s="69">
        <v>9</v>
      </c>
      <c r="BY34" s="69">
        <v>9</v>
      </c>
      <c r="BZ34" s="69">
        <v>13</v>
      </c>
      <c r="CA34" s="69">
        <v>13</v>
      </c>
      <c r="CB34" s="69">
        <v>13</v>
      </c>
      <c r="CC34" s="69">
        <v>13</v>
      </c>
      <c r="CD34" s="69">
        <v>13</v>
      </c>
      <c r="CE34" s="69">
        <v>13</v>
      </c>
      <c r="CF34" s="69">
        <v>13</v>
      </c>
      <c r="CG34" s="69">
        <v>21</v>
      </c>
      <c r="CH34" s="69">
        <v>21</v>
      </c>
      <c r="CI34" s="69">
        <v>21</v>
      </c>
      <c r="CJ34" s="69">
        <v>21</v>
      </c>
      <c r="CK34" s="69">
        <v>21</v>
      </c>
      <c r="CL34" s="69">
        <v>21</v>
      </c>
      <c r="CM34" s="69">
        <v>27</v>
      </c>
      <c r="CN34" s="69">
        <v>27</v>
      </c>
      <c r="CO34" s="69">
        <v>27</v>
      </c>
      <c r="CP34" s="69">
        <v>27</v>
      </c>
      <c r="CQ34" s="69">
        <v>27</v>
      </c>
      <c r="CR34" s="69">
        <v>27</v>
      </c>
      <c r="CS34" s="69">
        <v>27</v>
      </c>
      <c r="CT34" s="69">
        <v>29</v>
      </c>
      <c r="CU34" s="69">
        <v>29</v>
      </c>
      <c r="CV34" s="69">
        <v>29</v>
      </c>
      <c r="CW34" s="69">
        <v>29</v>
      </c>
      <c r="CX34" s="69">
        <v>29</v>
      </c>
      <c r="CY34" s="69">
        <v>29</v>
      </c>
      <c r="CZ34" s="69">
        <v>29</v>
      </c>
      <c r="DA34" s="69">
        <v>32</v>
      </c>
      <c r="DB34" s="69">
        <v>32</v>
      </c>
      <c r="DC34" s="69">
        <v>32</v>
      </c>
      <c r="DD34" s="69">
        <v>32</v>
      </c>
      <c r="DE34" s="69">
        <v>32</v>
      </c>
      <c r="DF34" s="69">
        <v>33</v>
      </c>
      <c r="DG34" s="69">
        <v>33</v>
      </c>
      <c r="DH34" s="69">
        <v>33</v>
      </c>
      <c r="DI34" s="69">
        <v>33</v>
      </c>
      <c r="DJ34" s="69">
        <v>33</v>
      </c>
      <c r="DK34" s="69">
        <v>35</v>
      </c>
      <c r="DL34" s="69">
        <v>35</v>
      </c>
      <c r="DM34" s="69">
        <v>35</v>
      </c>
      <c r="DN34" s="69">
        <v>35</v>
      </c>
      <c r="DO34" s="69">
        <v>35</v>
      </c>
      <c r="DP34" s="69">
        <v>35</v>
      </c>
      <c r="DQ34" s="69">
        <v>35</v>
      </c>
      <c r="DR34" s="69">
        <v>35</v>
      </c>
      <c r="DS34" s="69">
        <v>35</v>
      </c>
      <c r="DT34" s="69">
        <v>35</v>
      </c>
      <c r="DU34" s="69">
        <v>35</v>
      </c>
      <c r="DV34" s="69">
        <v>35</v>
      </c>
      <c r="DW34" s="69">
        <v>35</v>
      </c>
      <c r="DX34" s="69">
        <v>35</v>
      </c>
      <c r="DY34" s="69">
        <v>35</v>
      </c>
      <c r="DZ34" s="69">
        <v>35</v>
      </c>
      <c r="EA34" s="69">
        <v>35</v>
      </c>
      <c r="EB34" s="69">
        <v>35</v>
      </c>
      <c r="EC34" s="69">
        <v>35</v>
      </c>
      <c r="ED34" s="69">
        <v>35</v>
      </c>
      <c r="EE34" s="69">
        <v>35</v>
      </c>
      <c r="EF34" s="69">
        <v>35</v>
      </c>
      <c r="EG34" s="69">
        <v>35</v>
      </c>
    </row>
    <row r="35" spans="1:137" outlineLevel="1" x14ac:dyDescent="0.2">
      <c r="A35" s="42" t="s">
        <v>735</v>
      </c>
      <c r="B35" s="49">
        <f>D35-C35</f>
        <v>78</v>
      </c>
      <c r="C35" s="49">
        <f>INDEX($AK$31:$EG$31,MATCH(D30,$AK$30:$EG$30,1))</f>
        <v>0</v>
      </c>
      <c r="D35" s="49">
        <f>$F$11</f>
        <v>78</v>
      </c>
      <c r="E35" s="33"/>
      <c r="F35" s="43" t="s">
        <v>735</v>
      </c>
      <c r="G35" s="57">
        <f>B35/D35</f>
        <v>1</v>
      </c>
      <c r="H35" s="57">
        <f>C35/D35</f>
        <v>0</v>
      </c>
      <c r="I35" s="54">
        <f>D35/D35</f>
        <v>1</v>
      </c>
      <c r="AJ35" s="80" t="s">
        <v>779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5</v>
      </c>
      <c r="BI35" s="69">
        <v>5</v>
      </c>
      <c r="BJ35" s="69">
        <v>5</v>
      </c>
      <c r="BK35" s="69">
        <v>5</v>
      </c>
      <c r="BL35" s="69">
        <v>5</v>
      </c>
      <c r="BM35" s="69">
        <v>5</v>
      </c>
      <c r="BN35" s="69">
        <v>5</v>
      </c>
      <c r="BO35" s="69">
        <v>5</v>
      </c>
      <c r="BP35" s="69">
        <v>5</v>
      </c>
      <c r="BQ35" s="69">
        <v>5</v>
      </c>
      <c r="BR35" s="69">
        <v>5</v>
      </c>
      <c r="BS35" s="69">
        <v>5</v>
      </c>
      <c r="BT35" s="69">
        <v>5</v>
      </c>
      <c r="BU35" s="69">
        <v>5</v>
      </c>
      <c r="BV35" s="69">
        <v>5</v>
      </c>
      <c r="BW35" s="69">
        <v>5</v>
      </c>
      <c r="BX35" s="69">
        <v>5</v>
      </c>
      <c r="BY35" s="69">
        <v>5</v>
      </c>
      <c r="BZ35" s="69">
        <v>10</v>
      </c>
      <c r="CA35" s="69">
        <v>10</v>
      </c>
      <c r="CB35" s="69">
        <v>10</v>
      </c>
      <c r="CC35" s="69">
        <v>10</v>
      </c>
      <c r="CD35" s="69">
        <v>10</v>
      </c>
      <c r="CE35" s="69">
        <v>10</v>
      </c>
      <c r="CF35" s="69">
        <v>10</v>
      </c>
      <c r="CG35" s="69">
        <v>10</v>
      </c>
      <c r="CH35" s="69">
        <v>10</v>
      </c>
      <c r="CI35" s="69">
        <v>10</v>
      </c>
      <c r="CJ35" s="69">
        <v>10</v>
      </c>
      <c r="CK35" s="69">
        <v>10</v>
      </c>
      <c r="CL35" s="69">
        <v>10</v>
      </c>
      <c r="CM35" s="69">
        <v>14</v>
      </c>
      <c r="CN35" s="69">
        <v>14</v>
      </c>
      <c r="CO35" s="69">
        <v>14</v>
      </c>
      <c r="CP35" s="69">
        <v>14</v>
      </c>
      <c r="CQ35" s="69">
        <v>14</v>
      </c>
      <c r="CR35" s="69">
        <v>14</v>
      </c>
      <c r="CS35" s="69">
        <v>14</v>
      </c>
      <c r="CT35" s="69">
        <v>19</v>
      </c>
      <c r="CU35" s="69">
        <v>19</v>
      </c>
      <c r="CV35" s="69">
        <v>19</v>
      </c>
      <c r="CW35" s="69">
        <v>19</v>
      </c>
      <c r="CX35" s="69">
        <v>19</v>
      </c>
      <c r="CY35" s="69">
        <v>19</v>
      </c>
      <c r="CZ35" s="69">
        <v>19</v>
      </c>
      <c r="DA35" s="69">
        <v>23</v>
      </c>
      <c r="DB35" s="69">
        <v>23</v>
      </c>
      <c r="DC35" s="69">
        <v>23</v>
      </c>
      <c r="DD35" s="69">
        <v>23</v>
      </c>
      <c r="DE35" s="69">
        <v>23</v>
      </c>
      <c r="DF35" s="69">
        <v>29</v>
      </c>
      <c r="DG35" s="69">
        <v>29</v>
      </c>
      <c r="DH35" s="69">
        <v>29</v>
      </c>
      <c r="DI35" s="69">
        <v>29</v>
      </c>
      <c r="DJ35" s="69">
        <v>29</v>
      </c>
      <c r="DK35" s="69">
        <v>38</v>
      </c>
      <c r="DL35" s="69">
        <v>38</v>
      </c>
      <c r="DM35" s="69">
        <v>38</v>
      </c>
      <c r="DN35" s="69">
        <v>38</v>
      </c>
      <c r="DO35" s="69">
        <v>38</v>
      </c>
      <c r="DP35" s="69">
        <v>41</v>
      </c>
      <c r="DQ35" s="69">
        <v>41</v>
      </c>
      <c r="DR35" s="69">
        <v>41</v>
      </c>
      <c r="DS35" s="69">
        <v>42</v>
      </c>
      <c r="DT35" s="69">
        <v>42</v>
      </c>
      <c r="DU35" s="69">
        <v>42</v>
      </c>
      <c r="DV35" s="69">
        <v>43</v>
      </c>
      <c r="DW35" s="69">
        <v>43</v>
      </c>
      <c r="DX35" s="69">
        <v>43</v>
      </c>
      <c r="DY35" s="69">
        <v>43</v>
      </c>
      <c r="DZ35" s="69">
        <v>43</v>
      </c>
      <c r="EA35" s="69">
        <v>43</v>
      </c>
      <c r="EB35" s="69">
        <v>43</v>
      </c>
      <c r="EC35" s="69">
        <v>43</v>
      </c>
      <c r="ED35" s="69">
        <v>43</v>
      </c>
      <c r="EE35" s="69">
        <v>43</v>
      </c>
      <c r="EF35" s="69">
        <v>43</v>
      </c>
      <c r="EG35" s="69">
        <v>43</v>
      </c>
    </row>
    <row r="36" spans="1:137" outlineLevel="1" x14ac:dyDescent="0.2">
      <c r="A36" s="44" t="s">
        <v>737</v>
      </c>
      <c r="B36" s="45">
        <f>G33+H34</f>
        <v>0.92307692307692302</v>
      </c>
      <c r="C36" s="35"/>
      <c r="D36" s="46" t="s">
        <v>738</v>
      </c>
      <c r="E36" s="45">
        <f>H34/I34</f>
        <v>0.93023255813953476</v>
      </c>
      <c r="F36" s="35"/>
      <c r="G36" s="46" t="s">
        <v>739</v>
      </c>
      <c r="H36" s="45">
        <f>G33/I33</f>
        <v>0.91428571428571426</v>
      </c>
      <c r="I36" s="36"/>
      <c r="AJ36" s="80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</row>
    <row r="37" spans="1:137" x14ac:dyDescent="0.2">
      <c r="A37" s="83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</row>
    <row r="38" spans="1:137" x14ac:dyDescent="0.2">
      <c r="A38" s="11" t="s">
        <v>740</v>
      </c>
      <c r="AJ38" s="69" t="s">
        <v>780</v>
      </c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</row>
    <row r="39" spans="1:137" outlineLevel="1" x14ac:dyDescent="0.2">
      <c r="AJ39" s="69" t="s">
        <v>774</v>
      </c>
      <c r="AK39" s="69">
        <v>0</v>
      </c>
      <c r="AL39" s="69">
        <v>0.01</v>
      </c>
      <c r="AM39" s="69">
        <v>0.02</v>
      </c>
      <c r="AN39" s="69">
        <v>0.03</v>
      </c>
      <c r="AO39" s="69">
        <v>0.04</v>
      </c>
      <c r="AP39" s="69">
        <v>0.05</v>
      </c>
      <c r="AQ39" s="69">
        <v>6.0000000000000005E-2</v>
      </c>
      <c r="AR39" s="69">
        <v>7.0000000000000007E-2</v>
      </c>
      <c r="AS39" s="69">
        <v>0.08</v>
      </c>
      <c r="AT39" s="69">
        <v>0.09</v>
      </c>
      <c r="AU39" s="69">
        <v>9.9999999999999992E-2</v>
      </c>
      <c r="AV39" s="69">
        <v>0.10999999999999999</v>
      </c>
      <c r="AW39" s="69">
        <v>0.11999999999999998</v>
      </c>
      <c r="AX39" s="69">
        <v>0.12999999999999998</v>
      </c>
      <c r="AY39" s="69">
        <v>0.13999999999999999</v>
      </c>
      <c r="AZ39" s="69">
        <v>0.15</v>
      </c>
      <c r="BA39" s="69">
        <v>0.16</v>
      </c>
      <c r="BB39" s="69">
        <v>0.17</v>
      </c>
      <c r="BC39" s="69">
        <v>0.18000000000000002</v>
      </c>
      <c r="BD39" s="69">
        <v>0.19000000000000003</v>
      </c>
      <c r="BE39" s="69">
        <v>0.20000000000000004</v>
      </c>
      <c r="BF39" s="69">
        <v>0.21000000000000005</v>
      </c>
      <c r="BG39" s="69">
        <v>0.22000000000000006</v>
      </c>
      <c r="BH39" s="69">
        <v>0.23000000000000007</v>
      </c>
      <c r="BI39" s="69">
        <v>0.24000000000000007</v>
      </c>
      <c r="BJ39" s="69">
        <v>0.25000000000000006</v>
      </c>
      <c r="BK39" s="69">
        <v>0.26000000000000006</v>
      </c>
      <c r="BL39" s="69">
        <v>0.27000000000000007</v>
      </c>
      <c r="BM39" s="69">
        <v>0.28000000000000008</v>
      </c>
      <c r="BN39" s="69">
        <v>0.29000000000000009</v>
      </c>
      <c r="BO39" s="69">
        <v>0.3000000000000001</v>
      </c>
      <c r="BP39" s="69">
        <v>0.31000000000000011</v>
      </c>
      <c r="BQ39" s="69">
        <v>0.32000000000000012</v>
      </c>
      <c r="BR39" s="69">
        <v>0.33000000000000013</v>
      </c>
      <c r="BS39" s="69">
        <v>0.34000000000000014</v>
      </c>
      <c r="BT39" s="69">
        <v>0.35000000000000014</v>
      </c>
      <c r="BU39" s="69">
        <v>0.36000000000000015</v>
      </c>
      <c r="BV39" s="69">
        <v>0.37000000000000016</v>
      </c>
      <c r="BW39" s="69">
        <v>0.38000000000000017</v>
      </c>
      <c r="BX39" s="69">
        <v>0.39000000000000018</v>
      </c>
      <c r="BY39" s="69">
        <v>0.40000000000000019</v>
      </c>
      <c r="BZ39" s="69">
        <v>0.4100000000000002</v>
      </c>
      <c r="CA39" s="69">
        <v>0.42000000000000021</v>
      </c>
      <c r="CB39" s="69">
        <v>0.43000000000000022</v>
      </c>
      <c r="CC39" s="69">
        <v>0.44000000000000022</v>
      </c>
      <c r="CD39" s="69">
        <v>0.45000000000000023</v>
      </c>
      <c r="CE39" s="69">
        <v>0.46000000000000024</v>
      </c>
      <c r="CF39" s="69">
        <v>0.47000000000000025</v>
      </c>
      <c r="CG39" s="69">
        <v>0.48000000000000026</v>
      </c>
      <c r="CH39" s="69">
        <v>0.49000000000000027</v>
      </c>
      <c r="CI39" s="69">
        <v>0.50000000000000022</v>
      </c>
      <c r="CJ39" s="69">
        <v>0.51000000000000023</v>
      </c>
      <c r="CK39" s="69">
        <v>0.52000000000000024</v>
      </c>
      <c r="CL39" s="69">
        <v>0.53000000000000025</v>
      </c>
      <c r="CM39" s="69">
        <v>0.54000000000000026</v>
      </c>
      <c r="CN39" s="69">
        <v>0.55000000000000027</v>
      </c>
      <c r="CO39" s="69">
        <v>0.56000000000000028</v>
      </c>
      <c r="CP39" s="69">
        <v>0.57000000000000028</v>
      </c>
      <c r="CQ39" s="69">
        <v>0.58000000000000029</v>
      </c>
      <c r="CR39" s="69">
        <v>0.5900000000000003</v>
      </c>
      <c r="CS39" s="69">
        <v>0.60000000000000031</v>
      </c>
      <c r="CT39" s="69">
        <v>0.61000000000000032</v>
      </c>
      <c r="CU39" s="69">
        <v>0.62000000000000033</v>
      </c>
      <c r="CV39" s="69">
        <v>0.63000000000000034</v>
      </c>
      <c r="CW39" s="69">
        <v>0.64000000000000035</v>
      </c>
      <c r="CX39" s="69">
        <v>0.65000000000000036</v>
      </c>
      <c r="CY39" s="69">
        <v>0.66000000000000036</v>
      </c>
      <c r="CZ39" s="69">
        <v>0.67000000000000037</v>
      </c>
      <c r="DA39" s="69">
        <v>0.68000000000000038</v>
      </c>
      <c r="DB39" s="69">
        <v>0.69000000000000039</v>
      </c>
      <c r="DC39" s="69">
        <v>0.7000000000000004</v>
      </c>
      <c r="DD39" s="69">
        <v>0.71000000000000041</v>
      </c>
      <c r="DE39" s="69">
        <v>0.72000000000000042</v>
      </c>
      <c r="DF39" s="69">
        <v>0.73000000000000043</v>
      </c>
      <c r="DG39" s="69">
        <v>0.74000000000000044</v>
      </c>
      <c r="DH39" s="69">
        <v>0.75000000000000044</v>
      </c>
      <c r="DI39" s="69">
        <v>0.76000000000000045</v>
      </c>
      <c r="DJ39" s="69">
        <v>0.77000000000000046</v>
      </c>
      <c r="DK39" s="69">
        <v>0.78000000000000047</v>
      </c>
      <c r="DL39" s="69">
        <v>0.79000000000000048</v>
      </c>
      <c r="DM39" s="69">
        <v>0.80000000000000049</v>
      </c>
      <c r="DN39" s="69">
        <v>0.8100000000000005</v>
      </c>
      <c r="DO39" s="69">
        <v>0.82000000000000051</v>
      </c>
      <c r="DP39" s="69">
        <v>0.83000000000000052</v>
      </c>
      <c r="DQ39" s="69">
        <v>0.84000000000000052</v>
      </c>
      <c r="DR39" s="69">
        <v>0.85000000000000053</v>
      </c>
      <c r="DS39" s="69">
        <v>0.86000000000000054</v>
      </c>
      <c r="DT39" s="69">
        <v>0.87000000000000055</v>
      </c>
      <c r="DU39" s="69">
        <v>0.88000000000000056</v>
      </c>
      <c r="DV39" s="69">
        <v>0.89000000000000057</v>
      </c>
      <c r="DW39" s="69">
        <v>0.90000000000000058</v>
      </c>
      <c r="DX39" s="69">
        <v>0.91000000000000059</v>
      </c>
      <c r="DY39" s="69">
        <v>0.9200000000000006</v>
      </c>
      <c r="DZ39" s="69">
        <v>0.9300000000000006</v>
      </c>
      <c r="EA39" s="69">
        <v>0.94000000000000061</v>
      </c>
      <c r="EB39" s="69">
        <v>0.95000000000000062</v>
      </c>
      <c r="EC39" s="69">
        <v>0.96000000000000063</v>
      </c>
      <c r="ED39" s="69">
        <v>0.97000000000000064</v>
      </c>
      <c r="EE39" s="69">
        <v>0.98000000000000065</v>
      </c>
      <c r="EF39" s="69">
        <v>0.99000000000000066</v>
      </c>
      <c r="EG39" s="69">
        <v>1.0000000000000007</v>
      </c>
    </row>
    <row r="40" spans="1:137" outlineLevel="1" x14ac:dyDescent="0.2">
      <c r="AJ40" s="69" t="s">
        <v>781</v>
      </c>
      <c r="AK40" s="69">
        <v>1</v>
      </c>
      <c r="AL40" s="69">
        <v>1</v>
      </c>
      <c r="AM40" s="69">
        <v>1</v>
      </c>
      <c r="AN40" s="69">
        <v>1</v>
      </c>
      <c r="AO40" s="69">
        <v>1</v>
      </c>
      <c r="AP40" s="69">
        <v>1</v>
      </c>
      <c r="AQ40" s="69">
        <v>1</v>
      </c>
      <c r="AR40" s="69">
        <v>1</v>
      </c>
      <c r="AS40" s="69">
        <v>1</v>
      </c>
      <c r="AT40" s="69">
        <v>1</v>
      </c>
      <c r="AU40" s="69">
        <v>1</v>
      </c>
      <c r="AV40" s="69">
        <v>1</v>
      </c>
      <c r="AW40" s="69">
        <v>1</v>
      </c>
      <c r="AX40" s="69">
        <v>1</v>
      </c>
      <c r="AY40" s="69">
        <v>1</v>
      </c>
      <c r="AZ40" s="69">
        <v>1</v>
      </c>
      <c r="BA40" s="69">
        <v>1</v>
      </c>
      <c r="BB40" s="69">
        <v>1</v>
      </c>
      <c r="BC40" s="69">
        <v>1</v>
      </c>
      <c r="BD40" s="69">
        <v>1</v>
      </c>
      <c r="BE40" s="69">
        <v>1</v>
      </c>
      <c r="BF40" s="69">
        <v>1</v>
      </c>
      <c r="BG40" s="69">
        <v>1</v>
      </c>
      <c r="BH40" s="69">
        <v>0.88372093023255816</v>
      </c>
      <c r="BI40" s="69">
        <v>0.88372093023255816</v>
      </c>
      <c r="BJ40" s="69">
        <v>0.88372093023255816</v>
      </c>
      <c r="BK40" s="69">
        <v>0.88372093023255816</v>
      </c>
      <c r="BL40" s="69">
        <v>0.88372093023255816</v>
      </c>
      <c r="BM40" s="69">
        <v>0.88372093023255816</v>
      </c>
      <c r="BN40" s="69">
        <v>0.88372093023255816</v>
      </c>
      <c r="BO40" s="69">
        <v>0.88372093023255816</v>
      </c>
      <c r="BP40" s="69">
        <v>0.88372093023255816</v>
      </c>
      <c r="BQ40" s="69">
        <v>0.88372093023255816</v>
      </c>
      <c r="BR40" s="69">
        <v>0.88372093023255816</v>
      </c>
      <c r="BS40" s="69">
        <v>0.88372093023255816</v>
      </c>
      <c r="BT40" s="69">
        <v>0.88372093023255816</v>
      </c>
      <c r="BU40" s="69">
        <v>0.88372093023255816</v>
      </c>
      <c r="BV40" s="69">
        <v>0.88372093023255816</v>
      </c>
      <c r="BW40" s="69">
        <v>0.88372093023255816</v>
      </c>
      <c r="BX40" s="69">
        <v>0.88372093023255816</v>
      </c>
      <c r="BY40" s="69">
        <v>0.88372093023255816</v>
      </c>
      <c r="BZ40" s="69">
        <v>0.76744186046511631</v>
      </c>
      <c r="CA40" s="69">
        <v>0.76744186046511631</v>
      </c>
      <c r="CB40" s="69">
        <v>0.76744186046511631</v>
      </c>
      <c r="CC40" s="69">
        <v>0.76744186046511631</v>
      </c>
      <c r="CD40" s="69">
        <v>0.76744186046511631</v>
      </c>
      <c r="CE40" s="69">
        <v>0.76744186046511631</v>
      </c>
      <c r="CF40" s="69">
        <v>0.76744186046511631</v>
      </c>
      <c r="CG40" s="69">
        <v>0.76744186046511631</v>
      </c>
      <c r="CH40" s="69">
        <v>0.76744186046511631</v>
      </c>
      <c r="CI40" s="69">
        <v>0.76744186046511631</v>
      </c>
      <c r="CJ40" s="69">
        <v>0.76744186046511631</v>
      </c>
      <c r="CK40" s="69">
        <v>0.76744186046511631</v>
      </c>
      <c r="CL40" s="69">
        <v>0.76744186046511631</v>
      </c>
      <c r="CM40" s="69">
        <v>0.67441860465116277</v>
      </c>
      <c r="CN40" s="69">
        <v>0.67441860465116277</v>
      </c>
      <c r="CO40" s="69">
        <v>0.67441860465116277</v>
      </c>
      <c r="CP40" s="69">
        <v>0.67441860465116277</v>
      </c>
      <c r="CQ40" s="69">
        <v>0.67441860465116277</v>
      </c>
      <c r="CR40" s="69">
        <v>0.67441860465116277</v>
      </c>
      <c r="CS40" s="69">
        <v>0.67441860465116277</v>
      </c>
      <c r="CT40" s="69">
        <v>0.55813953488372092</v>
      </c>
      <c r="CU40" s="69">
        <v>0.55813953488372092</v>
      </c>
      <c r="CV40" s="69">
        <v>0.55813953488372092</v>
      </c>
      <c r="CW40" s="69">
        <v>0.55813953488372092</v>
      </c>
      <c r="CX40" s="69">
        <v>0.55813953488372092</v>
      </c>
      <c r="CY40" s="69">
        <v>0.55813953488372092</v>
      </c>
      <c r="CZ40" s="69">
        <v>0.55813953488372092</v>
      </c>
      <c r="DA40" s="69">
        <v>0.46511627906976744</v>
      </c>
      <c r="DB40" s="69">
        <v>0.46511627906976744</v>
      </c>
      <c r="DC40" s="69">
        <v>0.46511627906976744</v>
      </c>
      <c r="DD40" s="69">
        <v>0.46511627906976744</v>
      </c>
      <c r="DE40" s="69">
        <v>0.46511627906976744</v>
      </c>
      <c r="DF40" s="69">
        <v>0.32558139534883723</v>
      </c>
      <c r="DG40" s="69">
        <v>0.32558139534883723</v>
      </c>
      <c r="DH40" s="69">
        <v>0.32558139534883723</v>
      </c>
      <c r="DI40" s="69">
        <v>0.32558139534883723</v>
      </c>
      <c r="DJ40" s="69">
        <v>0.32558139534883723</v>
      </c>
      <c r="DK40" s="69">
        <v>0.11627906976744186</v>
      </c>
      <c r="DL40" s="69">
        <v>0.11627906976744186</v>
      </c>
      <c r="DM40" s="69">
        <v>0.11627906976744186</v>
      </c>
      <c r="DN40" s="69">
        <v>0.11627906976744186</v>
      </c>
      <c r="DO40" s="69">
        <v>0.11627906976744186</v>
      </c>
      <c r="DP40" s="69">
        <v>4.6511627906976744E-2</v>
      </c>
      <c r="DQ40" s="69">
        <v>4.6511627906976744E-2</v>
      </c>
      <c r="DR40" s="69">
        <v>4.6511627906976744E-2</v>
      </c>
      <c r="DS40" s="69">
        <v>2.3255813953488372E-2</v>
      </c>
      <c r="DT40" s="69">
        <v>2.3255813953488372E-2</v>
      </c>
      <c r="DU40" s="69">
        <v>2.3255813953488372E-2</v>
      </c>
      <c r="DV40" s="69">
        <v>0</v>
      </c>
      <c r="DW40" s="69">
        <v>0</v>
      </c>
      <c r="DX40" s="69">
        <v>0</v>
      </c>
      <c r="DY40" s="69">
        <v>0</v>
      </c>
      <c r="DZ40" s="69">
        <v>0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</row>
    <row r="41" spans="1:137" outlineLevel="1" x14ac:dyDescent="0.2">
      <c r="B41" s="1" t="s">
        <v>784</v>
      </c>
      <c r="C41" s="1">
        <v>0.93</v>
      </c>
      <c r="AJ41" s="69" t="s">
        <v>782</v>
      </c>
      <c r="AK41" s="69">
        <v>1</v>
      </c>
      <c r="AL41" s="69">
        <v>1</v>
      </c>
      <c r="AM41" s="69">
        <v>1</v>
      </c>
      <c r="AN41" s="69">
        <v>1</v>
      </c>
      <c r="AO41" s="69">
        <v>1</v>
      </c>
      <c r="AP41" s="69">
        <v>1</v>
      </c>
      <c r="AQ41" s="69">
        <v>1</v>
      </c>
      <c r="AR41" s="69">
        <v>1</v>
      </c>
      <c r="AS41" s="69">
        <v>1</v>
      </c>
      <c r="AT41" s="69">
        <v>1</v>
      </c>
      <c r="AU41" s="69">
        <v>1</v>
      </c>
      <c r="AV41" s="69">
        <v>1</v>
      </c>
      <c r="AW41" s="69">
        <v>1</v>
      </c>
      <c r="AX41" s="69">
        <v>1</v>
      </c>
      <c r="AY41" s="69">
        <v>1</v>
      </c>
      <c r="AZ41" s="69">
        <v>1</v>
      </c>
      <c r="BA41" s="69">
        <v>1</v>
      </c>
      <c r="BB41" s="69">
        <v>1</v>
      </c>
      <c r="BC41" s="69">
        <v>1</v>
      </c>
      <c r="BD41" s="69">
        <v>1</v>
      </c>
      <c r="BE41" s="69">
        <v>1</v>
      </c>
      <c r="BF41" s="69">
        <v>1</v>
      </c>
      <c r="BG41" s="69">
        <v>1</v>
      </c>
      <c r="BH41" s="69">
        <v>0.8571428571428571</v>
      </c>
      <c r="BI41" s="69">
        <v>0.8571428571428571</v>
      </c>
      <c r="BJ41" s="69">
        <v>0.8571428571428571</v>
      </c>
      <c r="BK41" s="69">
        <v>0.8571428571428571</v>
      </c>
      <c r="BL41" s="69">
        <v>0.8571428571428571</v>
      </c>
      <c r="BM41" s="69">
        <v>0.8571428571428571</v>
      </c>
      <c r="BN41" s="69">
        <v>0.74285714285714288</v>
      </c>
      <c r="BO41" s="69">
        <v>0.74285714285714288</v>
      </c>
      <c r="BP41" s="69">
        <v>0.74285714285714288</v>
      </c>
      <c r="BQ41" s="69">
        <v>0.74285714285714288</v>
      </c>
      <c r="BR41" s="69">
        <v>0.74285714285714288</v>
      </c>
      <c r="BS41" s="69">
        <v>0.74285714285714288</v>
      </c>
      <c r="BT41" s="69">
        <v>0.74285714285714288</v>
      </c>
      <c r="BU41" s="69">
        <v>0.74285714285714288</v>
      </c>
      <c r="BV41" s="69">
        <v>0.74285714285714288</v>
      </c>
      <c r="BW41" s="69">
        <v>0.74285714285714288</v>
      </c>
      <c r="BX41" s="69">
        <v>0.74285714285714288</v>
      </c>
      <c r="BY41" s="69">
        <v>0.74285714285714288</v>
      </c>
      <c r="BZ41" s="69">
        <v>0.62857142857142856</v>
      </c>
      <c r="CA41" s="69">
        <v>0.62857142857142856</v>
      </c>
      <c r="CB41" s="69">
        <v>0.62857142857142856</v>
      </c>
      <c r="CC41" s="69">
        <v>0.62857142857142856</v>
      </c>
      <c r="CD41" s="69">
        <v>0.62857142857142856</v>
      </c>
      <c r="CE41" s="69">
        <v>0.62857142857142856</v>
      </c>
      <c r="CF41" s="69">
        <v>0.62857142857142856</v>
      </c>
      <c r="CG41" s="69">
        <v>0.4</v>
      </c>
      <c r="CH41" s="69">
        <v>0.4</v>
      </c>
      <c r="CI41" s="69">
        <v>0.4</v>
      </c>
      <c r="CJ41" s="69">
        <v>0.4</v>
      </c>
      <c r="CK41" s="69">
        <v>0.4</v>
      </c>
      <c r="CL41" s="69">
        <v>0.4</v>
      </c>
      <c r="CM41" s="69">
        <v>0.22857142857142856</v>
      </c>
      <c r="CN41" s="69">
        <v>0.22857142857142856</v>
      </c>
      <c r="CO41" s="69">
        <v>0.22857142857142856</v>
      </c>
      <c r="CP41" s="69">
        <v>0.22857142857142856</v>
      </c>
      <c r="CQ41" s="69">
        <v>0.22857142857142856</v>
      </c>
      <c r="CR41" s="69">
        <v>0.22857142857142856</v>
      </c>
      <c r="CS41" s="69">
        <v>0.22857142857142856</v>
      </c>
      <c r="CT41" s="69">
        <v>0.17142857142857143</v>
      </c>
      <c r="CU41" s="69">
        <v>0.17142857142857143</v>
      </c>
      <c r="CV41" s="69">
        <v>0.17142857142857143</v>
      </c>
      <c r="CW41" s="69">
        <v>0.17142857142857143</v>
      </c>
      <c r="CX41" s="69">
        <v>0.17142857142857143</v>
      </c>
      <c r="CY41" s="69">
        <v>0.17142857142857143</v>
      </c>
      <c r="CZ41" s="69">
        <v>0.17142857142857143</v>
      </c>
      <c r="DA41" s="69">
        <v>8.5714285714285715E-2</v>
      </c>
      <c r="DB41" s="69">
        <v>8.5714285714285715E-2</v>
      </c>
      <c r="DC41" s="69">
        <v>8.5714285714285715E-2</v>
      </c>
      <c r="DD41" s="69">
        <v>8.5714285714285715E-2</v>
      </c>
      <c r="DE41" s="69">
        <v>8.5714285714285715E-2</v>
      </c>
      <c r="DF41" s="69">
        <v>5.7142857142857141E-2</v>
      </c>
      <c r="DG41" s="69">
        <v>5.7142857142857141E-2</v>
      </c>
      <c r="DH41" s="69">
        <v>5.7142857142857141E-2</v>
      </c>
      <c r="DI41" s="69">
        <v>5.7142857142857141E-2</v>
      </c>
      <c r="DJ41" s="69">
        <v>5.7142857142857141E-2</v>
      </c>
      <c r="DK41" s="69">
        <v>0</v>
      </c>
      <c r="DL41" s="69">
        <v>0</v>
      </c>
      <c r="DM41" s="69">
        <v>0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0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0</v>
      </c>
      <c r="EG41" s="69">
        <v>0</v>
      </c>
    </row>
    <row r="42" spans="1:137" outlineLevel="1" x14ac:dyDescent="0.2">
      <c r="B42" s="1" t="s">
        <v>785</v>
      </c>
      <c r="C42" s="1" t="str">
        <f xml:space="preserve"> "Cutoff = " &amp; TEXT($D$30,"0.00")</f>
        <v>Cutoff = 1.00</v>
      </c>
      <c r="AJ42" s="69" t="s">
        <v>783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0.13455149501661134</v>
      </c>
      <c r="BH42" s="69">
        <v>0</v>
      </c>
      <c r="BI42" s="69">
        <v>0</v>
      </c>
      <c r="BJ42" s="69">
        <v>0</v>
      </c>
      <c r="BK42" s="69">
        <v>0</v>
      </c>
      <c r="BL42" s="69">
        <v>0</v>
      </c>
      <c r="BM42" s="69">
        <v>0.10099667774086372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0</v>
      </c>
      <c r="BV42" s="69">
        <v>0</v>
      </c>
      <c r="BW42" s="69">
        <v>0</v>
      </c>
      <c r="BX42" s="69">
        <v>0</v>
      </c>
      <c r="BY42" s="69">
        <v>9.4352159468438571E-2</v>
      </c>
      <c r="BZ42" s="69">
        <v>0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0.17541528239202656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0.12358803986710964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3.5215946843853811E-2</v>
      </c>
      <c r="CT42" s="69">
        <v>0</v>
      </c>
      <c r="CU42" s="69">
        <v>0</v>
      </c>
      <c r="CV42" s="69">
        <v>0</v>
      </c>
      <c r="CW42" s="69">
        <v>0</v>
      </c>
      <c r="CX42" s="69">
        <v>0</v>
      </c>
      <c r="CY42" s="69">
        <v>0</v>
      </c>
      <c r="CZ42" s="69">
        <v>4.3853820598006646E-2</v>
      </c>
      <c r="DA42" s="69">
        <v>0</v>
      </c>
      <c r="DB42" s="69">
        <v>0</v>
      </c>
      <c r="DC42" s="69">
        <v>0</v>
      </c>
      <c r="DD42" s="69">
        <v>0</v>
      </c>
      <c r="DE42" s="69">
        <v>1.1295681063122925E-2</v>
      </c>
      <c r="DF42" s="69">
        <v>0</v>
      </c>
      <c r="DG42" s="69">
        <v>0</v>
      </c>
      <c r="DH42" s="69">
        <v>0</v>
      </c>
      <c r="DI42" s="69">
        <v>0</v>
      </c>
      <c r="DJ42" s="69">
        <v>1.2624584717607973E-2</v>
      </c>
      <c r="DK42" s="69">
        <v>0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0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</row>
    <row r="43" spans="1:137" outlineLevel="1" x14ac:dyDescent="0.2">
      <c r="B43" s="1" t="s">
        <v>786</v>
      </c>
      <c r="C43" s="1" t="str">
        <f xml:space="preserve"> "ROC curve:  area under curve = " &amp; TEXT(C41,"0.00") &amp; " 
Model 1 for actual78    (1 variable, n=78)"</f>
        <v>ROC curve:  area under curve = 0.93 
Model 1 for actual78    (1 variable, n=78)</v>
      </c>
      <c r="AJ43" s="69" t="s">
        <v>784</v>
      </c>
      <c r="AK43" s="69">
        <f>SUM(AK42:EG42)</f>
        <v>0.73189368770764118</v>
      </c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</row>
    <row r="44" spans="1:137" outlineLevel="1" x14ac:dyDescent="0.2">
      <c r="B44" s="1" t="s">
        <v>787</v>
      </c>
      <c r="D44" s="1">
        <v>0</v>
      </c>
      <c r="E44" s="1">
        <v>1</v>
      </c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</row>
    <row r="45" spans="1:137" outlineLevel="1" x14ac:dyDescent="0.2">
      <c r="D45" s="1">
        <v>0</v>
      </c>
      <c r="E45" s="1">
        <v>1</v>
      </c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</row>
    <row r="46" spans="1:137" outlineLevel="1" x14ac:dyDescent="0.2">
      <c r="D46" s="1">
        <f>1-$H$36</f>
        <v>8.5714285714285743E-2</v>
      </c>
      <c r="E46" s="1">
        <f>$E$36</f>
        <v>0.93023255813953476</v>
      </c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</row>
    <row r="47" spans="1:137" outlineLevel="1" x14ac:dyDescent="0.2"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</row>
    <row r="48" spans="1:137" outlineLevel="1" x14ac:dyDescent="0.2"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</row>
    <row r="49" spans="1:137" outlineLevel="1" x14ac:dyDescent="0.2"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</row>
    <row r="50" spans="1:137" outlineLevel="1" x14ac:dyDescent="0.2"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</row>
    <row r="51" spans="1:137" outlineLevel="1" x14ac:dyDescent="0.2"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</row>
    <row r="52" spans="1:137" outlineLevel="1" x14ac:dyDescent="0.2"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</row>
    <row r="53" spans="1:137" outlineLevel="1" x14ac:dyDescent="0.2"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</row>
    <row r="54" spans="1:137" outlineLevel="1" x14ac:dyDescent="0.2"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</row>
    <row r="55" spans="1:137" outlineLevel="1" x14ac:dyDescent="0.2"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</row>
    <row r="56" spans="1:137" outlineLevel="1" x14ac:dyDescent="0.2"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</row>
    <row r="57" spans="1:137" outlineLevel="1" x14ac:dyDescent="0.2"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</row>
    <row r="58" spans="1:137" outlineLevel="1" x14ac:dyDescent="0.2"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</row>
    <row r="59" spans="1:137" x14ac:dyDescent="0.2">
      <c r="A59" s="84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</row>
    <row r="60" spans="1:137" x14ac:dyDescent="0.2">
      <c r="A60" s="11" t="s">
        <v>741</v>
      </c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</row>
    <row r="61" spans="1:137" outlineLevel="1" x14ac:dyDescent="0.2">
      <c r="A61" s="9"/>
      <c r="B61" s="31"/>
      <c r="C61" s="37" t="str">
        <f>"Cutoff value for prediction of "&amp;$I$2&amp;":"</f>
        <v>Cutoff value for prediction of Yes:</v>
      </c>
      <c r="D61" s="38">
        <f>I61/20</f>
        <v>0.5</v>
      </c>
      <c r="E61" s="60" t="str">
        <f>IF(SUM(D64:D65)=0,"","RMSE =")</f>
        <v/>
      </c>
      <c r="F61" s="61" t="str">
        <f>IF(SUM(D64:D65)=0,"",SQRT(AVERAGE(M71:M73)))</f>
        <v/>
      </c>
      <c r="G61" s="31"/>
      <c r="H61" s="58">
        <v>1</v>
      </c>
      <c r="I61" s="59">
        <v>10</v>
      </c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</row>
    <row r="62" spans="1:137" outlineLevel="1" x14ac:dyDescent="0.2">
      <c r="A62" s="8"/>
      <c r="B62" s="40" t="s">
        <v>733</v>
      </c>
      <c r="C62" s="33"/>
      <c r="D62" s="33"/>
      <c r="E62" s="33"/>
      <c r="F62" s="33"/>
      <c r="G62" s="40" t="s">
        <v>733</v>
      </c>
      <c r="H62" s="33"/>
      <c r="I62" s="34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</row>
    <row r="63" spans="1:137" outlineLevel="1" x14ac:dyDescent="0.2">
      <c r="A63" s="41" t="str">
        <f>"           Actual:"</f>
        <v xml:space="preserve">           Actual:</v>
      </c>
      <c r="B63" s="33" t="str">
        <f>"# "&amp;$H$2</f>
        <v># No</v>
      </c>
      <c r="C63" s="33" t="str">
        <f>"# "&amp;$I$2</f>
        <v># Yes</v>
      </c>
      <c r="D63" s="33" t="s">
        <v>735</v>
      </c>
      <c r="E63" s="33"/>
      <c r="F63" s="40" t="str">
        <f>"           Actual:"</f>
        <v xml:space="preserve">           Actual:</v>
      </c>
      <c r="G63" s="33" t="str">
        <f>"% "&amp;$H$2</f>
        <v>% No</v>
      </c>
      <c r="H63" s="33" t="str">
        <f>"% "&amp;$I$2</f>
        <v>% Yes</v>
      </c>
      <c r="I63" s="34" t="s">
        <v>735</v>
      </c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</row>
    <row r="64" spans="1:137" outlineLevel="1" x14ac:dyDescent="0.2">
      <c r="A64" s="42" t="str">
        <f>"# "&amp;$H$2</f>
        <v># No</v>
      </c>
      <c r="B64" s="50" t="str">
        <f>IF(SUM(D64:D65)=0,"",D64-C64)</f>
        <v/>
      </c>
      <c r="C64" s="62" t="str">
        <f>IF(SUM(D64:D65)=0,"",SUM(L71:L73))</f>
        <v/>
      </c>
      <c r="D64" s="49">
        <f>COUNTIF(G71:G73,"0")</f>
        <v>0</v>
      </c>
      <c r="E64" s="33"/>
      <c r="F64" s="43" t="str">
        <f>"% "&amp;$H$2</f>
        <v>% No</v>
      </c>
      <c r="G64" s="55" t="str">
        <f>IFERROR(B64/SUM(D64:D65),"")</f>
        <v/>
      </c>
      <c r="H64" s="56" t="str">
        <f>IFERROR(C64/SUM(D64:D65),"")</f>
        <v/>
      </c>
      <c r="I64" s="54">
        <f>SUM(G64:H64)</f>
        <v>0</v>
      </c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</row>
    <row r="65" spans="1:137" outlineLevel="1" x14ac:dyDescent="0.2">
      <c r="A65" s="42" t="str">
        <f>"#  "&amp;$I$2</f>
        <v>#  Yes</v>
      </c>
      <c r="B65" s="63" t="str">
        <f>IF(SUM(D64:D65)=0,"",SUM(K71:K73))</f>
        <v/>
      </c>
      <c r="C65" s="64" t="str">
        <f>IF(SUM(D64:D65)=0,"",D65-B65)</f>
        <v/>
      </c>
      <c r="D65" s="64">
        <f>COUNTIF(G71:G73,"1")</f>
        <v>0</v>
      </c>
      <c r="E65" s="33"/>
      <c r="F65" s="43" t="str">
        <f>"%  "&amp;$I$2</f>
        <v>%  Yes</v>
      </c>
      <c r="G65" s="65" t="str">
        <f>IFERROR(B65/SUM(D64:D65),"")</f>
        <v/>
      </c>
      <c r="H65" s="65" t="str">
        <f>IFERROR(C65/SUM(D64:D65),"")</f>
        <v/>
      </c>
      <c r="I65" s="54">
        <f>SUM(G65:H65)</f>
        <v>0</v>
      </c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</row>
    <row r="66" spans="1:137" outlineLevel="1" x14ac:dyDescent="0.2">
      <c r="A66" s="42" t="str">
        <f>"Total"</f>
        <v>Total</v>
      </c>
      <c r="B66" s="64">
        <f>D66-C66</f>
        <v>0</v>
      </c>
      <c r="C66" s="64">
        <f>SUM(J71:J73)</f>
        <v>0</v>
      </c>
      <c r="D66" s="64">
        <f>COUNT(J71:J73)</f>
        <v>0</v>
      </c>
      <c r="E66" s="33"/>
      <c r="F66" s="43" t="str">
        <f>"Total"</f>
        <v>Total</v>
      </c>
      <c r="G66" s="57" t="e">
        <f>B66/D66</f>
        <v>#DIV/0!</v>
      </c>
      <c r="H66" s="57" t="e">
        <f>C66/D66</f>
        <v>#DIV/0!</v>
      </c>
      <c r="I66" s="54" t="e">
        <f>SUM(G66:H66)</f>
        <v>#DIV/0!</v>
      </c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</row>
    <row r="67" spans="1:137" outlineLevel="1" x14ac:dyDescent="0.2">
      <c r="A67" s="44" t="str">
        <f>IF(SUM(D64:D65)=0,"","Percent correct =")</f>
        <v/>
      </c>
      <c r="B67" s="66" t="str">
        <f>IFERROR(G64+H65,"")</f>
        <v/>
      </c>
      <c r="C67" s="35"/>
      <c r="D67" s="46" t="str">
        <f>IF(SUM(D64:D65)=0,"",IF(D65&gt;0,"True positive rate =",""))</f>
        <v/>
      </c>
      <c r="E67" s="66" t="str">
        <f>IF(SUM(D64:D65)=0,"",IF(D65&gt;0,H65/I65,0))</f>
        <v/>
      </c>
      <c r="F67" s="35"/>
      <c r="G67" s="46" t="str">
        <f>IF(SUM(D64:D65)=0,"",IF(H61&gt;0,"True negative rate =",""))</f>
        <v/>
      </c>
      <c r="H67" s="66" t="str">
        <f>IFERROR(IF(H61&gt;0,G64/I64,0),"")</f>
        <v/>
      </c>
      <c r="I67" s="36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</row>
    <row r="68" spans="1:137" x14ac:dyDescent="0.2">
      <c r="A68" s="83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</row>
    <row r="69" spans="1:137" x14ac:dyDescent="0.2">
      <c r="A69" s="11" t="s">
        <v>742</v>
      </c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</row>
    <row r="70" spans="1:137" outlineLevel="1" x14ac:dyDescent="0.2">
      <c r="A70" s="26" t="s">
        <v>743</v>
      </c>
      <c r="B70" s="23" t="s">
        <v>744</v>
      </c>
      <c r="C70" s="23" t="str">
        <f>IF($I$11&gt;99%,("Lower "&amp;TEXT($I$11,"0.0%")),("Lower "&amp;TEXT($I$11,"0%")))</f>
        <v>Lower 95%</v>
      </c>
      <c r="D70" s="23" t="str">
        <f>IF($I$11&gt;99%,("Upper "&amp;TEXT($I$11,"0.0%")),("Upper "&amp;TEXT($I$11,"0%")))</f>
        <v>Upper 95%</v>
      </c>
      <c r="E70" s="23" t="s">
        <v>745</v>
      </c>
      <c r="F70" s="23" t="s">
        <v>746</v>
      </c>
      <c r="G70" s="23" t="s">
        <v>747</v>
      </c>
      <c r="H70" s="22" t="s">
        <v>748</v>
      </c>
      <c r="I70" s="23" t="s">
        <v>711</v>
      </c>
      <c r="J70" s="23" t="s">
        <v>749</v>
      </c>
      <c r="K70" s="23" t="str">
        <f>IF(ISBLANK($A71),"","False neg.")</f>
        <v/>
      </c>
      <c r="L70" s="23" t="str">
        <f>IF(ISBLANK($A71),"","False Pos.")</f>
        <v/>
      </c>
      <c r="M70" s="23" t="str">
        <f>IF(ISBLANK($A71),"","SqErr")</f>
        <v/>
      </c>
      <c r="N70" s="23" t="s">
        <v>750</v>
      </c>
      <c r="O70" s="23" t="s">
        <v>751</v>
      </c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</row>
    <row r="71" spans="1:137" outlineLevel="1" x14ac:dyDescent="0.2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</row>
    <row r="72" spans="1:137" outlineLevel="1" x14ac:dyDescent="0.2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</row>
    <row r="73" spans="1:137" outlineLevel="1" x14ac:dyDescent="0.2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</row>
    <row r="74" spans="1:137" x14ac:dyDescent="0.2">
      <c r="A74" s="83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</row>
    <row r="75" spans="1:137" x14ac:dyDescent="0.2">
      <c r="A75" s="11" t="s">
        <v>752</v>
      </c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</row>
    <row r="76" spans="1:137" outlineLevel="1" x14ac:dyDescent="0.2"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</row>
    <row r="77" spans="1:137" outlineLevel="1" x14ac:dyDescent="0.2"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</row>
    <row r="78" spans="1:137" outlineLevel="1" x14ac:dyDescent="0.2">
      <c r="A78" s="1">
        <v>2.2820512820512802</v>
      </c>
      <c r="B78" s="1" t="s">
        <v>753</v>
      </c>
      <c r="C78" s="1">
        <f>EXP(G78)/(1+EXP(G78))</f>
        <v>0.55852829450205466</v>
      </c>
      <c r="D78" s="1" t="s">
        <v>755</v>
      </c>
      <c r="G78" s="1">
        <f>$B$16 * A78 + $B$15</f>
        <v>0.23519134804026309</v>
      </c>
      <c r="H78" s="1" t="s">
        <v>754</v>
      </c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</row>
    <row r="79" spans="1:137" outlineLevel="1" x14ac:dyDescent="0.2">
      <c r="A79" s="26" t="s">
        <v>690</v>
      </c>
      <c r="B79" s="22" t="s">
        <v>711</v>
      </c>
      <c r="C79" s="22" t="s">
        <v>745</v>
      </c>
      <c r="D79" s="22" t="str">
        <f>IF($I$11&gt;99%,("Lower "&amp;TEXT($I$11,"0.0%")),("Lower "&amp;TEXT($I$11,"0%")))</f>
        <v>Lower 95%</v>
      </c>
      <c r="E79" s="22" t="str">
        <f>IF($I$11&gt;99%,("Upper "&amp;TEXT($I$11,"0.0%")),("Upper "&amp;TEXT($I$11,"0%")))</f>
        <v>Upper 95%</v>
      </c>
      <c r="F79" s="22" t="s">
        <v>756</v>
      </c>
      <c r="G79" s="22" t="s">
        <v>757</v>
      </c>
      <c r="H79" s="22" t="str">
        <f>IF($I$11&gt;99%,("Lower "&amp;TEXT($I$11,"0.0%")),("Lower "&amp;TEXT($I$11,"0%")))</f>
        <v>Lower 95%</v>
      </c>
      <c r="I79" s="22" t="str">
        <f>IF($I$11&gt;99%,("Upper "&amp;TEXT($I$11,"0.0%")),("Upper "&amp;TEXT($I$11,"0%")))</f>
        <v>Upper 95%</v>
      </c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</row>
    <row r="80" spans="1:137" outlineLevel="1" x14ac:dyDescent="0.2">
      <c r="A80" s="1">
        <v>-3</v>
      </c>
      <c r="B80" s="25">
        <v>1</v>
      </c>
      <c r="C80" s="25">
        <f t="shared" ref="C80:C92" si="0">EXP(G80)/(1+EXP(G80))</f>
        <v>0.22805525588963366</v>
      </c>
      <c r="D80" s="25">
        <f t="shared" ref="D80:D92" si="1">EXP(H80)/(1+EXP(H80))</f>
        <v>9.9829355004977124E-2</v>
      </c>
      <c r="E80" s="25">
        <f t="shared" ref="E80:E92" si="2">EXP(I80)/(1+EXP(I80))</f>
        <v>0.44040267777294262</v>
      </c>
      <c r="F80" s="25">
        <f t="array" ref="F80">SQRT(MMULT($A$80:$B$80,MMULT($AJ$15:$AK$16,TRANSPOSE($A$80:$B$80))))</f>
        <v>0.49990563997359655</v>
      </c>
      <c r="G80" s="25">
        <f t="shared" ref="G80:G92" si="3">$B$16 * A80 + $B$15</f>
        <v>-1.2193250224911343</v>
      </c>
      <c r="H80" s="25">
        <f t="shared" ref="H80:H92" si="4">G80 - $H$11 * F80</f>
        <v>-2.19912207250783</v>
      </c>
      <c r="I80" s="25">
        <f t="shared" ref="I80:I92" si="5">G80 + $H$11 * F80</f>
        <v>-0.23952797247443847</v>
      </c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</row>
    <row r="81" spans="1:137" outlineLevel="1" x14ac:dyDescent="0.2">
      <c r="A81" s="1">
        <f t="shared" ref="A81:A92" si="6">A80 + 1</f>
        <v>-2</v>
      </c>
      <c r="B81" s="25">
        <v>1</v>
      </c>
      <c r="C81" s="25">
        <f t="shared" si="0"/>
        <v>0.28010205936400268</v>
      </c>
      <c r="D81" s="25">
        <f t="shared" si="1"/>
        <v>0.14394864437950186</v>
      </c>
      <c r="E81" s="25">
        <f t="shared" si="2"/>
        <v>0.47376484932927182</v>
      </c>
      <c r="F81" s="25">
        <f t="array" ref="F81">SQRT(MMULT($A$81:$B$81,MMULT($AJ$15:$AK$16,TRANSPOSE($A$81:$B$81))))</f>
        <v>0.4280274320186746</v>
      </c>
      <c r="G81" s="25">
        <f t="shared" si="3"/>
        <v>-0.94395541836140362</v>
      </c>
      <c r="H81" s="25">
        <f t="shared" si="4"/>
        <v>-1.782873769513172</v>
      </c>
      <c r="I81" s="25">
        <f t="shared" si="5"/>
        <v>-0.10503706720963524</v>
      </c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</row>
    <row r="82" spans="1:137" outlineLevel="1" x14ac:dyDescent="0.2">
      <c r="A82" s="1">
        <f t="shared" si="6"/>
        <v>-1</v>
      </c>
      <c r="B82" s="25">
        <v>1</v>
      </c>
      <c r="C82" s="25">
        <f t="shared" si="0"/>
        <v>0.33881357293669123</v>
      </c>
      <c r="D82" s="25">
        <f t="shared" si="1"/>
        <v>0.20134061136740911</v>
      </c>
      <c r="E82" s="25">
        <f t="shared" si="2"/>
        <v>0.51018980682777249</v>
      </c>
      <c r="F82" s="25">
        <f t="array" ref="F82">SQRT(MMULT($A$82:$B$82,MMULT($AJ$15:$AK$16,TRANSPOSE($A$82:$B$82))))</f>
        <v>0.36192026556080248</v>
      </c>
      <c r="G82" s="25">
        <f t="shared" si="3"/>
        <v>-0.66858581423167296</v>
      </c>
      <c r="H82" s="25">
        <f t="shared" si="4"/>
        <v>-1.3779365000060178</v>
      </c>
      <c r="I82" s="25">
        <f t="shared" si="5"/>
        <v>4.0764871542671832E-2</v>
      </c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</row>
    <row r="83" spans="1:137" outlineLevel="1" x14ac:dyDescent="0.2">
      <c r="A83" s="1">
        <f t="shared" si="6"/>
        <v>0</v>
      </c>
      <c r="B83" s="25">
        <v>1</v>
      </c>
      <c r="C83" s="25">
        <f t="shared" si="0"/>
        <v>0.40294330394455996</v>
      </c>
      <c r="D83" s="25">
        <f t="shared" si="1"/>
        <v>0.27057599808238708</v>
      </c>
      <c r="E83" s="25">
        <f t="shared" si="2"/>
        <v>0.55113800257633327</v>
      </c>
      <c r="F83" s="25">
        <f t="array" ref="F83">SQRT(MMULT($A$83:$B$83,MMULT($AJ$15:$AK$16,TRANSPOSE($A$83:$B$83))))</f>
        <v>0.30535559118298977</v>
      </c>
      <c r="G83" s="25">
        <f t="shared" si="3"/>
        <v>-0.3932162101019423</v>
      </c>
      <c r="H83" s="25">
        <f t="shared" si="4"/>
        <v>-0.99170217129853855</v>
      </c>
      <c r="I83" s="25">
        <f t="shared" si="5"/>
        <v>0.20526975109465395</v>
      </c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</row>
    <row r="84" spans="1:137" outlineLevel="1" x14ac:dyDescent="0.2">
      <c r="A84" s="1">
        <f t="shared" si="6"/>
        <v>1</v>
      </c>
      <c r="B84" s="25">
        <v>1</v>
      </c>
      <c r="C84" s="25">
        <f t="shared" si="0"/>
        <v>0.47057239773640036</v>
      </c>
      <c r="D84" s="25">
        <f t="shared" si="1"/>
        <v>0.34608095689283586</v>
      </c>
      <c r="E84" s="25">
        <f t="shared" si="2"/>
        <v>0.5988360402820242</v>
      </c>
      <c r="F84" s="25">
        <f t="array" ref="F84">SQRT(MMULT($A$84:$B$84,MMULT($AJ$15:$AK$16,TRANSPOSE($A$84:$B$84))))</f>
        <v>0.2645274237008996</v>
      </c>
      <c r="G84" s="25">
        <f t="shared" si="3"/>
        <v>-0.11784660597221164</v>
      </c>
      <c r="H84" s="25">
        <f t="shared" si="4"/>
        <v>-0.63631082934914185</v>
      </c>
      <c r="I84" s="25">
        <f t="shared" si="5"/>
        <v>0.40061761740471857</v>
      </c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</row>
    <row r="85" spans="1:137" outlineLevel="1" x14ac:dyDescent="0.2">
      <c r="A85" s="1">
        <f t="shared" si="6"/>
        <v>2</v>
      </c>
      <c r="B85" s="25">
        <v>1</v>
      </c>
      <c r="C85" s="25">
        <f t="shared" si="0"/>
        <v>0.53929951992334701</v>
      </c>
      <c r="D85" s="25">
        <f t="shared" si="1"/>
        <v>0.41890169313349951</v>
      </c>
      <c r="E85" s="25">
        <f t="shared" si="2"/>
        <v>0.65527989609630299</v>
      </c>
      <c r="F85" s="25">
        <f t="array" ref="F85">SQRT(MMULT($A$85:$B$85,MMULT($AJ$15:$AK$16,TRANSPOSE($A$85:$B$85))))</f>
        <v>0.24735488896112004</v>
      </c>
      <c r="G85" s="25">
        <f t="shared" si="3"/>
        <v>0.15752299815751902</v>
      </c>
      <c r="H85" s="25">
        <f t="shared" si="4"/>
        <v>-0.32728367560618032</v>
      </c>
      <c r="I85" s="25">
        <f t="shared" si="5"/>
        <v>0.64232967192121837</v>
      </c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</row>
    <row r="86" spans="1:137" outlineLevel="1" x14ac:dyDescent="0.2">
      <c r="A86" s="1">
        <f t="shared" si="6"/>
        <v>3</v>
      </c>
      <c r="B86" s="25">
        <v>1</v>
      </c>
      <c r="C86" s="25">
        <f t="shared" si="0"/>
        <v>0.60656418319672534</v>
      </c>
      <c r="D86" s="25">
        <f t="shared" si="1"/>
        <v>0.48152261930131746</v>
      </c>
      <c r="E86" s="25">
        <f t="shared" si="2"/>
        <v>0.71904479220115913</v>
      </c>
      <c r="F86" s="25">
        <f t="array" ref="F86">SQRT(MMULT($A$86:$B$86,MMULT($AJ$15:$AK$16,TRANSPOSE($A$86:$B$86))))</f>
        <v>0.25859444440302942</v>
      </c>
      <c r="G86" s="25">
        <f t="shared" si="3"/>
        <v>0.43289260228724968</v>
      </c>
      <c r="H86" s="25">
        <f t="shared" si="4"/>
        <v>-7.3943195344833179E-2</v>
      </c>
      <c r="I86" s="25">
        <f t="shared" si="5"/>
        <v>0.93972839991933255</v>
      </c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</row>
    <row r="87" spans="1:137" outlineLevel="1" x14ac:dyDescent="0.2">
      <c r="A87" s="1">
        <f t="shared" si="6"/>
        <v>4</v>
      </c>
      <c r="B87" s="25">
        <v>1</v>
      </c>
      <c r="C87" s="25">
        <f t="shared" si="0"/>
        <v>0.67001705730797134</v>
      </c>
      <c r="D87" s="25">
        <f t="shared" si="1"/>
        <v>0.53246442021928675</v>
      </c>
      <c r="E87" s="25">
        <f t="shared" si="2"/>
        <v>0.7835514389128776</v>
      </c>
      <c r="F87" s="25">
        <f t="array" ref="F87">SQRT(MMULT($A$87:$B$87,MMULT($AJ$15:$AK$16,TRANSPOSE($A$87:$B$87))))</f>
        <v>0.2950164311343787</v>
      </c>
      <c r="G87" s="25">
        <f t="shared" si="3"/>
        <v>0.70826220641698034</v>
      </c>
      <c r="H87" s="25">
        <f t="shared" si="4"/>
        <v>0.13004062654605719</v>
      </c>
      <c r="I87" s="25">
        <f t="shared" si="5"/>
        <v>1.2864837862879035</v>
      </c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</row>
    <row r="88" spans="1:137" outlineLevel="1" x14ac:dyDescent="0.2">
      <c r="A88" s="1">
        <f t="shared" si="6"/>
        <v>5</v>
      </c>
      <c r="B88" s="25">
        <v>1</v>
      </c>
      <c r="C88" s="25">
        <f t="shared" si="0"/>
        <v>0.72782825225081538</v>
      </c>
      <c r="D88" s="25">
        <f t="shared" si="1"/>
        <v>0.57443213498368462</v>
      </c>
      <c r="E88" s="25">
        <f t="shared" si="2"/>
        <v>0.84121632239346644</v>
      </c>
      <c r="F88" s="25">
        <f t="array" ref="F88">SQRT(MMULT($A$88:$B$88,MMULT($AJ$15:$AK$16,TRANSPOSE($A$88:$B$88))))</f>
        <v>0.34881981735909218</v>
      </c>
      <c r="G88" s="25">
        <f t="shared" si="3"/>
        <v>0.98363181054671101</v>
      </c>
      <c r="H88" s="25">
        <f t="shared" si="4"/>
        <v>0.29995753142905091</v>
      </c>
      <c r="I88" s="25">
        <f t="shared" si="5"/>
        <v>1.667306089664371</v>
      </c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</row>
    <row r="89" spans="1:137" outlineLevel="1" x14ac:dyDescent="0.2">
      <c r="A89" s="1">
        <f t="shared" si="6"/>
        <v>6</v>
      </c>
      <c r="B89" s="25">
        <v>1</v>
      </c>
      <c r="C89" s="25">
        <f t="shared" si="0"/>
        <v>0.77885415898126442</v>
      </c>
      <c r="D89" s="25">
        <f t="shared" si="1"/>
        <v>0.61040273941975631</v>
      </c>
      <c r="E89" s="25">
        <f t="shared" si="2"/>
        <v>0.88785317164211641</v>
      </c>
      <c r="F89" s="25">
        <f t="array" ref="F89">SQRT(MMULT($A$89:$B$89,MMULT($AJ$15:$AK$16,TRANSPOSE($A$89:$B$89))))</f>
        <v>0.41327085271720526</v>
      </c>
      <c r="G89" s="25">
        <f t="shared" si="3"/>
        <v>1.2590014146764417</v>
      </c>
      <c r="H89" s="25">
        <f t="shared" si="4"/>
        <v>0.44900542749056238</v>
      </c>
      <c r="I89" s="25">
        <f t="shared" si="5"/>
        <v>2.0689974018623207</v>
      </c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</row>
    <row r="90" spans="1:137" outlineLevel="1" x14ac:dyDescent="0.2">
      <c r="A90" s="1">
        <f t="shared" si="6"/>
        <v>7</v>
      </c>
      <c r="B90" s="25">
        <v>1</v>
      </c>
      <c r="C90" s="25">
        <f t="shared" si="0"/>
        <v>0.82264494653809461</v>
      </c>
      <c r="D90" s="25">
        <f t="shared" si="1"/>
        <v>0.64232798627624799</v>
      </c>
      <c r="E90" s="25">
        <f t="shared" si="2"/>
        <v>0.92295987605585972</v>
      </c>
      <c r="F90" s="25">
        <f t="array" ref="F90">SQRT(MMULT($A$90:$B$90,MMULT($AJ$15:$AK$16,TRANSPOSE($A$90:$B$90))))</f>
        <v>0.48413561406778594</v>
      </c>
      <c r="G90" s="25">
        <f t="shared" si="3"/>
        <v>1.5343710188061723</v>
      </c>
      <c r="H90" s="25">
        <f t="shared" si="4"/>
        <v>0.58548265160012902</v>
      </c>
      <c r="I90" s="25">
        <f t="shared" si="5"/>
        <v>2.4832593860122154</v>
      </c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</row>
    <row r="91" spans="1:137" outlineLevel="1" x14ac:dyDescent="0.2">
      <c r="A91" s="1">
        <f t="shared" si="6"/>
        <v>8</v>
      </c>
      <c r="B91" s="25">
        <v>1</v>
      </c>
      <c r="C91" s="25">
        <f t="shared" si="0"/>
        <v>0.85933052327998205</v>
      </c>
      <c r="D91" s="25">
        <f t="shared" si="1"/>
        <v>0.67131966280834621</v>
      </c>
      <c r="E91" s="25">
        <f t="shared" si="2"/>
        <v>0.94810887079786266</v>
      </c>
      <c r="F91" s="25">
        <f t="array" ref="F91">SQRT(MMULT($A$91:$B$91,MMULT($AJ$15:$AK$16,TRANSPOSE($A$91:$B$91))))</f>
        <v>0.55898009829687956</v>
      </c>
      <c r="G91" s="25">
        <f t="shared" si="3"/>
        <v>1.809740622935903</v>
      </c>
      <c r="H91" s="25">
        <f t="shared" si="4"/>
        <v>0.71415976219936006</v>
      </c>
      <c r="I91" s="25">
        <f t="shared" si="5"/>
        <v>2.9053214836724459</v>
      </c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</row>
    <row r="92" spans="1:137" outlineLevel="1" x14ac:dyDescent="0.2">
      <c r="A92" s="1">
        <f t="shared" si="6"/>
        <v>9</v>
      </c>
      <c r="B92" s="25">
        <v>1</v>
      </c>
      <c r="C92" s="25">
        <f t="shared" si="0"/>
        <v>0.8894475260451804</v>
      </c>
      <c r="D92" s="25">
        <f t="shared" si="1"/>
        <v>0.69799866324381454</v>
      </c>
      <c r="E92" s="25">
        <f t="shared" si="2"/>
        <v>0.96552490476829389</v>
      </c>
      <c r="F92" s="25">
        <f t="array" ref="F92">SQRT(MMULT($A$92:$B$92,MMULT($AJ$15:$AK$16,TRANSPOSE($A$92:$B$92))))</f>
        <v>0.63640173644891695</v>
      </c>
      <c r="G92" s="25">
        <f t="shared" si="3"/>
        <v>2.0851102270656336</v>
      </c>
      <c r="H92" s="25">
        <f t="shared" si="4"/>
        <v>0.83778574392700533</v>
      </c>
      <c r="I92" s="25">
        <f t="shared" si="5"/>
        <v>3.3324347102042617</v>
      </c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</row>
    <row r="93" spans="1:137" outlineLevel="1" x14ac:dyDescent="0.2">
      <c r="B93" s="1" t="str">
        <f xml:space="preserve"> "Logistic Regression Curve -vs- " &amp; $A$79 &amp; " 
Model 1 for actual78    (1 variable, n=78)"</f>
        <v>Logistic Regression Curve -vs- Scornou78 
Model 1 for actual78    (1 variable, n=78)</v>
      </c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</row>
    <row r="94" spans="1:137" outlineLevel="1" x14ac:dyDescent="0.2"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</row>
    <row r="95" spans="1:137" outlineLevel="1" x14ac:dyDescent="0.2"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</row>
    <row r="96" spans="1:137" outlineLevel="1" x14ac:dyDescent="0.2"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</row>
    <row r="97" spans="1:137" x14ac:dyDescent="0.2">
      <c r="A97" s="84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</row>
    <row r="98" spans="1:137" x14ac:dyDescent="0.2">
      <c r="A98" s="11" t="s">
        <v>758</v>
      </c>
      <c r="AJ98" s="80" t="s">
        <v>788</v>
      </c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</row>
    <row r="99" spans="1:137" outlineLevel="1" x14ac:dyDescent="0.2">
      <c r="AJ99" s="80" t="s">
        <v>789</v>
      </c>
      <c r="AK99" s="69">
        <v>0</v>
      </c>
      <c r="AL99" s="69">
        <v>0.05</v>
      </c>
      <c r="AM99" s="69">
        <v>0.1</v>
      </c>
      <c r="AN99" s="69">
        <v>0.15000000000000002</v>
      </c>
      <c r="AO99" s="69">
        <v>0.2</v>
      </c>
      <c r="AP99" s="69">
        <v>0.25</v>
      </c>
      <c r="AQ99" s="69">
        <v>0.3</v>
      </c>
      <c r="AR99" s="69">
        <v>0.35</v>
      </c>
      <c r="AS99" s="69">
        <v>0.39999999999999997</v>
      </c>
      <c r="AT99" s="69">
        <v>0.44999999999999996</v>
      </c>
      <c r="AU99" s="69">
        <v>0.49999999999999994</v>
      </c>
      <c r="AV99" s="69">
        <v>0.54999999999999993</v>
      </c>
      <c r="AW99" s="69">
        <v>0.6</v>
      </c>
      <c r="AX99" s="69">
        <v>0.65</v>
      </c>
      <c r="AY99" s="69">
        <v>0.70000000000000007</v>
      </c>
      <c r="AZ99" s="69">
        <v>0.75000000000000011</v>
      </c>
      <c r="BA99" s="69">
        <v>0.80000000000000016</v>
      </c>
      <c r="BB99" s="69">
        <v>0.8500000000000002</v>
      </c>
      <c r="BC99" s="69">
        <v>0.90000000000000024</v>
      </c>
      <c r="BD99" s="69">
        <v>0.95000000000000029</v>
      </c>
      <c r="BE99" s="69">
        <v>1.0000000000000002</v>
      </c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</row>
    <row r="100" spans="1:137" outlineLevel="1" x14ac:dyDescent="0.2">
      <c r="AJ100" s="80" t="s">
        <v>790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5</v>
      </c>
      <c r="AQ100" s="69">
        <v>5</v>
      </c>
      <c r="AR100" s="69">
        <v>5</v>
      </c>
      <c r="AS100" s="69">
        <v>5</v>
      </c>
      <c r="AT100" s="69">
        <v>10</v>
      </c>
      <c r="AU100" s="69">
        <v>10</v>
      </c>
      <c r="AV100" s="69">
        <v>14</v>
      </c>
      <c r="AW100" s="69">
        <v>14</v>
      </c>
      <c r="AX100" s="69">
        <v>19</v>
      </c>
      <c r="AY100" s="69">
        <v>23</v>
      </c>
      <c r="AZ100" s="69">
        <v>29</v>
      </c>
      <c r="BA100" s="69">
        <v>38</v>
      </c>
      <c r="BB100" s="69">
        <v>41</v>
      </c>
      <c r="BC100" s="69">
        <v>43</v>
      </c>
      <c r="BD100" s="69">
        <v>43</v>
      </c>
      <c r="BE100" s="69">
        <v>43</v>
      </c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</row>
    <row r="101" spans="1:137" outlineLevel="1" x14ac:dyDescent="0.2">
      <c r="AJ101" s="80" t="s">
        <v>791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5</v>
      </c>
      <c r="AQ101" s="69">
        <v>9</v>
      </c>
      <c r="AR101" s="69">
        <v>9</v>
      </c>
      <c r="AS101" s="69">
        <v>9</v>
      </c>
      <c r="AT101" s="69">
        <v>13</v>
      </c>
      <c r="AU101" s="69">
        <v>21</v>
      </c>
      <c r="AV101" s="69">
        <v>27</v>
      </c>
      <c r="AW101" s="69">
        <v>27</v>
      </c>
      <c r="AX101" s="69">
        <v>29</v>
      </c>
      <c r="AY101" s="69">
        <v>32</v>
      </c>
      <c r="AZ101" s="69">
        <v>33</v>
      </c>
      <c r="BA101" s="69">
        <v>35</v>
      </c>
      <c r="BB101" s="69">
        <v>35</v>
      </c>
      <c r="BC101" s="69">
        <v>35</v>
      </c>
      <c r="BD101" s="69">
        <v>35</v>
      </c>
      <c r="BE101" s="69">
        <v>35</v>
      </c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</row>
    <row r="102" spans="1:137" outlineLevel="1" x14ac:dyDescent="0.2">
      <c r="AJ102" s="80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</row>
    <row r="103" spans="1:137" outlineLevel="1" x14ac:dyDescent="0.2">
      <c r="AJ103" s="80" t="s">
        <v>792</v>
      </c>
      <c r="AK103" s="69">
        <v>0.05</v>
      </c>
      <c r="AL103" s="69">
        <v>0.1</v>
      </c>
      <c r="AM103" s="69">
        <v>0.15000000000000002</v>
      </c>
      <c r="AN103" s="69">
        <v>0.2</v>
      </c>
      <c r="AO103" s="69">
        <v>0.25</v>
      </c>
      <c r="AP103" s="69">
        <v>0.3</v>
      </c>
      <c r="AQ103" s="69">
        <v>0.35</v>
      </c>
      <c r="AR103" s="69">
        <v>0.39999999999999997</v>
      </c>
      <c r="AS103" s="69">
        <v>0.44999999999999996</v>
      </c>
      <c r="AT103" s="69">
        <v>0.49999999999999994</v>
      </c>
      <c r="AU103" s="69">
        <v>0.54999999999999993</v>
      </c>
      <c r="AV103" s="69">
        <v>0.6</v>
      </c>
      <c r="AW103" s="69">
        <v>0.65</v>
      </c>
      <c r="AX103" s="69">
        <v>0.70000000000000007</v>
      </c>
      <c r="AY103" s="69">
        <v>0.75000000000000011</v>
      </c>
      <c r="AZ103" s="69">
        <v>0.80000000000000016</v>
      </c>
      <c r="BA103" s="69">
        <v>0.8500000000000002</v>
      </c>
      <c r="BB103" s="69">
        <v>0.90000000000000024</v>
      </c>
      <c r="BC103" s="69">
        <v>0.95000000000000029</v>
      </c>
      <c r="BD103" s="69">
        <v>1.0000000000000002</v>
      </c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</row>
    <row r="104" spans="1:137" outlineLevel="1" x14ac:dyDescent="0.2">
      <c r="AJ104" s="80" t="s">
        <v>790</v>
      </c>
      <c r="AK104" s="69">
        <v>0</v>
      </c>
      <c r="AL104" s="69">
        <v>0</v>
      </c>
      <c r="AM104" s="69">
        <v>0</v>
      </c>
      <c r="AN104" s="69">
        <v>0</v>
      </c>
      <c r="AO104" s="69">
        <v>5</v>
      </c>
      <c r="AP104" s="69">
        <v>0</v>
      </c>
      <c r="AQ104" s="69">
        <v>0</v>
      </c>
      <c r="AR104" s="69">
        <v>0</v>
      </c>
      <c r="AS104" s="69">
        <v>5</v>
      </c>
      <c r="AT104" s="69">
        <v>0</v>
      </c>
      <c r="AU104" s="69">
        <v>4</v>
      </c>
      <c r="AV104" s="69">
        <v>0</v>
      </c>
      <c r="AW104" s="69">
        <v>5</v>
      </c>
      <c r="AX104" s="69">
        <v>4</v>
      </c>
      <c r="AY104" s="69">
        <v>6</v>
      </c>
      <c r="AZ104" s="69">
        <v>9</v>
      </c>
      <c r="BA104" s="69">
        <v>3</v>
      </c>
      <c r="BB104" s="69">
        <v>2</v>
      </c>
      <c r="BC104" s="69">
        <v>0</v>
      </c>
      <c r="BD104" s="69">
        <v>0</v>
      </c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</row>
    <row r="105" spans="1:137" outlineLevel="1" x14ac:dyDescent="0.2">
      <c r="AJ105" s="80" t="s">
        <v>791</v>
      </c>
      <c r="AK105" s="69">
        <v>0</v>
      </c>
      <c r="AL105" s="69">
        <v>0</v>
      </c>
      <c r="AM105" s="69">
        <v>0</v>
      </c>
      <c r="AN105" s="69">
        <v>0</v>
      </c>
      <c r="AO105" s="69">
        <v>-5</v>
      </c>
      <c r="AP105" s="69">
        <v>-4</v>
      </c>
      <c r="AQ105" s="69">
        <v>0</v>
      </c>
      <c r="AR105" s="69">
        <v>0</v>
      </c>
      <c r="AS105" s="69">
        <v>-4</v>
      </c>
      <c r="AT105" s="69">
        <v>-8</v>
      </c>
      <c r="AU105" s="69">
        <v>-6</v>
      </c>
      <c r="AV105" s="69">
        <v>0</v>
      </c>
      <c r="AW105" s="69">
        <v>-2</v>
      </c>
      <c r="AX105" s="69">
        <v>-3</v>
      </c>
      <c r="AY105" s="69">
        <v>-1</v>
      </c>
      <c r="AZ105" s="69">
        <v>-2</v>
      </c>
      <c r="BA105" s="69">
        <v>0</v>
      </c>
      <c r="BB105" s="69">
        <v>0</v>
      </c>
      <c r="BC105" s="69">
        <v>0</v>
      </c>
      <c r="BD105" s="69">
        <v>0</v>
      </c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</row>
    <row r="106" spans="1:137" outlineLevel="1" x14ac:dyDescent="0.2"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</row>
    <row r="107" spans="1:137" outlineLevel="1" x14ac:dyDescent="0.2"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</row>
    <row r="108" spans="1:137" outlineLevel="1" x14ac:dyDescent="0.2"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</row>
    <row r="109" spans="1:137" outlineLevel="1" x14ac:dyDescent="0.2"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</row>
    <row r="110" spans="1:137" outlineLevel="1" x14ac:dyDescent="0.2"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</row>
    <row r="111" spans="1:137" outlineLevel="1" x14ac:dyDescent="0.2"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</row>
    <row r="112" spans="1:137" outlineLevel="1" x14ac:dyDescent="0.2"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</row>
    <row r="113" spans="1:137" outlineLevel="1" x14ac:dyDescent="0.2"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</row>
    <row r="114" spans="1:137" outlineLevel="1" x14ac:dyDescent="0.2"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</row>
    <row r="115" spans="1:137" outlineLevel="1" x14ac:dyDescent="0.2"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</row>
    <row r="116" spans="1:137" outlineLevel="1" x14ac:dyDescent="0.2"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</row>
    <row r="117" spans="1:137" outlineLevel="1" x14ac:dyDescent="0.2"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</row>
    <row r="118" spans="1:137" outlineLevel="1" x14ac:dyDescent="0.2"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</row>
    <row r="119" spans="1:137" x14ac:dyDescent="0.2">
      <c r="A119" s="84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</row>
    <row r="120" spans="1:137" x14ac:dyDescent="0.2">
      <c r="A120" s="11" t="s">
        <v>759</v>
      </c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</row>
    <row r="121" spans="1:137" outlineLevel="1" x14ac:dyDescent="0.2"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</row>
    <row r="122" spans="1:137" outlineLevel="1" x14ac:dyDescent="0.2"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</row>
    <row r="123" spans="1:137" outlineLevel="1" x14ac:dyDescent="0.2"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</row>
    <row r="124" spans="1:137" outlineLevel="1" x14ac:dyDescent="0.2"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</row>
    <row r="125" spans="1:137" outlineLevel="1" x14ac:dyDescent="0.2"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</row>
    <row r="126" spans="1:137" outlineLevel="1" x14ac:dyDescent="0.2"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</row>
    <row r="127" spans="1:137" outlineLevel="1" x14ac:dyDescent="0.2"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</row>
    <row r="128" spans="1:137" outlineLevel="1" x14ac:dyDescent="0.2"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</row>
    <row r="129" spans="1:137" outlineLevel="1" x14ac:dyDescent="0.2"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</row>
    <row r="130" spans="1:137" outlineLevel="1" x14ac:dyDescent="0.2"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</row>
    <row r="131" spans="1:137" outlineLevel="1" x14ac:dyDescent="0.2"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</row>
    <row r="132" spans="1:137" outlineLevel="1" x14ac:dyDescent="0.2"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</row>
    <row r="133" spans="1:137" outlineLevel="1" x14ac:dyDescent="0.2"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</row>
    <row r="134" spans="1:137" outlineLevel="1" x14ac:dyDescent="0.2"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</row>
    <row r="135" spans="1:137" outlineLevel="1" x14ac:dyDescent="0.2"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</row>
    <row r="136" spans="1:137" outlineLevel="1" x14ac:dyDescent="0.2"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</row>
    <row r="137" spans="1:137" outlineLevel="1" x14ac:dyDescent="0.2"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</row>
    <row r="138" spans="1:137" outlineLevel="1" x14ac:dyDescent="0.2"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</row>
    <row r="139" spans="1:137" outlineLevel="1" x14ac:dyDescent="0.2"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</row>
    <row r="140" spans="1:137" outlineLevel="1" x14ac:dyDescent="0.2"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</row>
    <row r="141" spans="1:137" x14ac:dyDescent="0.2">
      <c r="A141" s="84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</row>
    <row r="142" spans="1:137" x14ac:dyDescent="0.2">
      <c r="A142" s="11" t="s">
        <v>760</v>
      </c>
      <c r="AJ142" s="69" t="s">
        <v>794</v>
      </c>
      <c r="AK142" s="69"/>
      <c r="AL142" s="69"/>
      <c r="AM142" s="69">
        <v>10</v>
      </c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</row>
    <row r="143" spans="1:137" outlineLevel="1" x14ac:dyDescent="0.2">
      <c r="E143" s="27" t="s">
        <v>793</v>
      </c>
      <c r="F143" s="68">
        <f>$AM$142/20</f>
        <v>0.5</v>
      </c>
      <c r="AJ143" s="69" t="s">
        <v>774</v>
      </c>
      <c r="AK143" s="69">
        <v>0</v>
      </c>
      <c r="AL143" s="69">
        <v>0.01</v>
      </c>
      <c r="AM143" s="69">
        <v>0.02</v>
      </c>
      <c r="AN143" s="69">
        <v>0.03</v>
      </c>
      <c r="AO143" s="69">
        <v>0.04</v>
      </c>
      <c r="AP143" s="69">
        <v>0.05</v>
      </c>
      <c r="AQ143" s="69">
        <v>6.0000000000000005E-2</v>
      </c>
      <c r="AR143" s="69">
        <v>7.0000000000000007E-2</v>
      </c>
      <c r="AS143" s="69">
        <v>0.08</v>
      </c>
      <c r="AT143" s="69">
        <v>0.09</v>
      </c>
      <c r="AU143" s="69">
        <v>9.9999999999999992E-2</v>
      </c>
      <c r="AV143" s="69">
        <v>0.10999999999999999</v>
      </c>
      <c r="AW143" s="69">
        <v>0.11999999999999998</v>
      </c>
      <c r="AX143" s="69">
        <v>0.12999999999999998</v>
      </c>
      <c r="AY143" s="69">
        <v>0.13999999999999999</v>
      </c>
      <c r="AZ143" s="69">
        <v>0.15</v>
      </c>
      <c r="BA143" s="69">
        <v>0.16</v>
      </c>
      <c r="BB143" s="69">
        <v>0.17</v>
      </c>
      <c r="BC143" s="69">
        <v>0.18000000000000002</v>
      </c>
      <c r="BD143" s="69">
        <v>0.19000000000000003</v>
      </c>
      <c r="BE143" s="69">
        <v>0.20000000000000004</v>
      </c>
      <c r="BF143" s="69">
        <v>0.21000000000000005</v>
      </c>
      <c r="BG143" s="69">
        <v>0.22000000000000006</v>
      </c>
      <c r="BH143" s="69">
        <v>0.23000000000000007</v>
      </c>
      <c r="BI143" s="69">
        <v>0.24000000000000007</v>
      </c>
      <c r="BJ143" s="69">
        <v>0.25000000000000006</v>
      </c>
      <c r="BK143" s="69">
        <v>0.26000000000000006</v>
      </c>
      <c r="BL143" s="69">
        <v>0.27000000000000007</v>
      </c>
      <c r="BM143" s="69">
        <v>0.28000000000000008</v>
      </c>
      <c r="BN143" s="69">
        <v>0.29000000000000009</v>
      </c>
      <c r="BO143" s="69">
        <v>0.3000000000000001</v>
      </c>
      <c r="BP143" s="69">
        <v>0.31000000000000011</v>
      </c>
      <c r="BQ143" s="69">
        <v>0.32000000000000012</v>
      </c>
      <c r="BR143" s="69">
        <v>0.33000000000000013</v>
      </c>
      <c r="BS143" s="69">
        <v>0.34000000000000014</v>
      </c>
      <c r="BT143" s="69">
        <v>0.35000000000000014</v>
      </c>
      <c r="BU143" s="69">
        <v>0.36000000000000015</v>
      </c>
      <c r="BV143" s="69">
        <v>0.37000000000000016</v>
      </c>
      <c r="BW143" s="69">
        <v>0.38000000000000017</v>
      </c>
      <c r="BX143" s="69">
        <v>0.39000000000000018</v>
      </c>
      <c r="BY143" s="69">
        <v>0.40000000000000019</v>
      </c>
      <c r="BZ143" s="69">
        <v>0.4100000000000002</v>
      </c>
      <c r="CA143" s="69">
        <v>0.42000000000000021</v>
      </c>
      <c r="CB143" s="69">
        <v>0.43000000000000022</v>
      </c>
      <c r="CC143" s="69">
        <v>0.44000000000000022</v>
      </c>
      <c r="CD143" s="69">
        <v>0.45000000000000023</v>
      </c>
      <c r="CE143" s="69">
        <v>0.46000000000000024</v>
      </c>
      <c r="CF143" s="69">
        <v>0.47000000000000025</v>
      </c>
      <c r="CG143" s="69">
        <v>0.48000000000000026</v>
      </c>
      <c r="CH143" s="69">
        <v>0.49000000000000027</v>
      </c>
      <c r="CI143" s="69">
        <v>0.50000000000000022</v>
      </c>
      <c r="CJ143" s="69">
        <v>0.51000000000000023</v>
      </c>
      <c r="CK143" s="69">
        <v>0.52000000000000024</v>
      </c>
      <c r="CL143" s="69">
        <v>0.53000000000000025</v>
      </c>
      <c r="CM143" s="69">
        <v>0.54000000000000026</v>
      </c>
      <c r="CN143" s="69">
        <v>0.55000000000000027</v>
      </c>
      <c r="CO143" s="69">
        <v>0.56000000000000028</v>
      </c>
      <c r="CP143" s="69">
        <v>0.57000000000000028</v>
      </c>
      <c r="CQ143" s="69">
        <v>0.58000000000000029</v>
      </c>
      <c r="CR143" s="69">
        <v>0.5900000000000003</v>
      </c>
      <c r="CS143" s="69">
        <v>0.60000000000000031</v>
      </c>
      <c r="CT143" s="69">
        <v>0.61000000000000032</v>
      </c>
      <c r="CU143" s="69">
        <v>0.62000000000000033</v>
      </c>
      <c r="CV143" s="69">
        <v>0.63000000000000034</v>
      </c>
      <c r="CW143" s="69">
        <v>0.64000000000000035</v>
      </c>
      <c r="CX143" s="69">
        <v>0.65000000000000036</v>
      </c>
      <c r="CY143" s="69">
        <v>0.66000000000000036</v>
      </c>
      <c r="CZ143" s="69">
        <v>0.67000000000000037</v>
      </c>
      <c r="DA143" s="69">
        <v>0.68000000000000038</v>
      </c>
      <c r="DB143" s="69">
        <v>0.69000000000000039</v>
      </c>
      <c r="DC143" s="69">
        <v>0.7000000000000004</v>
      </c>
      <c r="DD143" s="69">
        <v>0.71000000000000041</v>
      </c>
      <c r="DE143" s="69">
        <v>0.72000000000000042</v>
      </c>
      <c r="DF143" s="69">
        <v>0.73000000000000043</v>
      </c>
      <c r="DG143" s="69">
        <v>0.74000000000000044</v>
      </c>
      <c r="DH143" s="69">
        <v>0.75000000000000044</v>
      </c>
      <c r="DI143" s="69">
        <v>0.76000000000000045</v>
      </c>
      <c r="DJ143" s="69">
        <v>0.77000000000000046</v>
      </c>
      <c r="DK143" s="69">
        <v>0.78000000000000047</v>
      </c>
      <c r="DL143" s="69">
        <v>0.79000000000000048</v>
      </c>
      <c r="DM143" s="69">
        <v>0.80000000000000049</v>
      </c>
      <c r="DN143" s="69">
        <v>0.8100000000000005</v>
      </c>
      <c r="DO143" s="69">
        <v>0.82000000000000051</v>
      </c>
      <c r="DP143" s="69">
        <v>0.83000000000000052</v>
      </c>
      <c r="DQ143" s="69">
        <v>0.84000000000000052</v>
      </c>
      <c r="DR143" s="69">
        <v>0.85000000000000053</v>
      </c>
      <c r="DS143" s="69">
        <v>0.86000000000000054</v>
      </c>
      <c r="DT143" s="69">
        <v>0.87000000000000055</v>
      </c>
      <c r="DU143" s="69">
        <v>0.88000000000000056</v>
      </c>
      <c r="DV143" s="69">
        <v>0.89000000000000057</v>
      </c>
      <c r="DW143" s="69">
        <v>0.90000000000000058</v>
      </c>
      <c r="DX143" s="69">
        <v>0.91000000000000059</v>
      </c>
      <c r="DY143" s="69">
        <v>0.9200000000000006</v>
      </c>
      <c r="DZ143" s="69">
        <v>0.9300000000000006</v>
      </c>
      <c r="EA143" s="69">
        <v>0.94000000000000061</v>
      </c>
      <c r="EB143" s="69">
        <v>0.95000000000000062</v>
      </c>
      <c r="EC143" s="69">
        <v>0.96000000000000063</v>
      </c>
      <c r="ED143" s="69">
        <v>0.97000000000000064</v>
      </c>
      <c r="EE143" s="69">
        <v>0.98000000000000065</v>
      </c>
      <c r="EF143" s="69">
        <v>0.99000000000000066</v>
      </c>
      <c r="EG143" s="69">
        <v>1.0000000000000007</v>
      </c>
    </row>
    <row r="144" spans="1:137" outlineLevel="1" x14ac:dyDescent="0.2">
      <c r="AJ144" s="69" t="s">
        <v>795</v>
      </c>
      <c r="AK144" s="69">
        <v>1</v>
      </c>
      <c r="AL144" s="69">
        <v>1</v>
      </c>
      <c r="AM144" s="69">
        <v>1</v>
      </c>
      <c r="AN144" s="69">
        <v>1</v>
      </c>
      <c r="AO144" s="69">
        <v>1</v>
      </c>
      <c r="AP144" s="69">
        <v>1</v>
      </c>
      <c r="AQ144" s="69">
        <v>1</v>
      </c>
      <c r="AR144" s="69">
        <v>1</v>
      </c>
      <c r="AS144" s="69">
        <v>1</v>
      </c>
      <c r="AT144" s="69">
        <v>1</v>
      </c>
      <c r="AU144" s="69">
        <v>1</v>
      </c>
      <c r="AV144" s="69">
        <v>1</v>
      </c>
      <c r="AW144" s="69">
        <v>1</v>
      </c>
      <c r="AX144" s="69">
        <v>1</v>
      </c>
      <c r="AY144" s="69">
        <v>1</v>
      </c>
      <c r="AZ144" s="69">
        <v>1</v>
      </c>
      <c r="BA144" s="69">
        <v>1</v>
      </c>
      <c r="BB144" s="69">
        <v>1</v>
      </c>
      <c r="BC144" s="69">
        <v>1</v>
      </c>
      <c r="BD144" s="69">
        <v>1</v>
      </c>
      <c r="BE144" s="69">
        <v>1</v>
      </c>
      <c r="BF144" s="69">
        <v>1</v>
      </c>
      <c r="BG144" s="69">
        <v>0.96124031007751942</v>
      </c>
      <c r="BH144" s="69">
        <v>0.92248062015503873</v>
      </c>
      <c r="BI144" s="69">
        <v>0.88372093023255816</v>
      </c>
      <c r="BJ144" s="69">
        <v>0.88372093023255816</v>
      </c>
      <c r="BK144" s="69">
        <v>0.88372093023255816</v>
      </c>
      <c r="BL144" s="69">
        <v>0.88372093023255816</v>
      </c>
      <c r="BM144" s="69">
        <v>0.88372093023255816</v>
      </c>
      <c r="BN144" s="69">
        <v>0.88372093023255816</v>
      </c>
      <c r="BO144" s="69">
        <v>0.88372093023255816</v>
      </c>
      <c r="BP144" s="69">
        <v>0.88372093023255816</v>
      </c>
      <c r="BQ144" s="69">
        <v>0.88372093023255816</v>
      </c>
      <c r="BR144" s="69">
        <v>0.88372093023255816</v>
      </c>
      <c r="BS144" s="69">
        <v>0.88372093023255816</v>
      </c>
      <c r="BT144" s="69">
        <v>0.88372093023255816</v>
      </c>
      <c r="BU144" s="69">
        <v>0.88372093023255816</v>
      </c>
      <c r="BV144" s="69">
        <v>0.88372093023255816</v>
      </c>
      <c r="BW144" s="69">
        <v>0.88372093023255816</v>
      </c>
      <c r="BX144" s="69">
        <v>0.88372093023255816</v>
      </c>
      <c r="BY144" s="69">
        <v>0.84496124031007758</v>
      </c>
      <c r="BZ144" s="69">
        <v>0.80620155038759689</v>
      </c>
      <c r="CA144" s="69">
        <v>0.76744186046511631</v>
      </c>
      <c r="CB144" s="69">
        <v>0.76744186046511631</v>
      </c>
      <c r="CC144" s="69">
        <v>0.76744186046511631</v>
      </c>
      <c r="CD144" s="69">
        <v>0.76744186046511631</v>
      </c>
      <c r="CE144" s="69">
        <v>0.76744186046511631</v>
      </c>
      <c r="CF144" s="69">
        <v>0.76744186046511631</v>
      </c>
      <c r="CG144" s="69">
        <v>0.76744186046511631</v>
      </c>
      <c r="CH144" s="69">
        <v>0.76744186046511631</v>
      </c>
      <c r="CI144" s="69">
        <v>0.76744186046511631</v>
      </c>
      <c r="CJ144" s="69">
        <v>0.76744186046511631</v>
      </c>
      <c r="CK144" s="69">
        <v>0.76744186046511631</v>
      </c>
      <c r="CL144" s="69">
        <v>0.73643410852713176</v>
      </c>
      <c r="CM144" s="69">
        <v>0.70542635658914721</v>
      </c>
      <c r="CN144" s="69">
        <v>0.67441860465116277</v>
      </c>
      <c r="CO144" s="69">
        <v>0.67441860465116277</v>
      </c>
      <c r="CP144" s="69">
        <v>0.67441860465116277</v>
      </c>
      <c r="CQ144" s="69">
        <v>0.67441860465116277</v>
      </c>
      <c r="CR144" s="69">
        <v>0.67441860465116277</v>
      </c>
      <c r="CS144" s="69">
        <v>0.63565891472868219</v>
      </c>
      <c r="CT144" s="69">
        <v>0.59689922480620161</v>
      </c>
      <c r="CU144" s="69">
        <v>0.55813953488372092</v>
      </c>
      <c r="CV144" s="69">
        <v>0.55813953488372092</v>
      </c>
      <c r="CW144" s="69">
        <v>0.55813953488372092</v>
      </c>
      <c r="CX144" s="69">
        <v>0.55813953488372092</v>
      </c>
      <c r="CY144" s="69">
        <v>0.55813953488372092</v>
      </c>
      <c r="CZ144" s="69">
        <v>0.52713178294573648</v>
      </c>
      <c r="DA144" s="69">
        <v>0.49612403100775193</v>
      </c>
      <c r="DB144" s="69">
        <v>0.46511627906976744</v>
      </c>
      <c r="DC144" s="69">
        <v>0.46511627906976744</v>
      </c>
      <c r="DD144" s="69">
        <v>0.46511627906976744</v>
      </c>
      <c r="DE144" s="69">
        <v>0.41860465116279072</v>
      </c>
      <c r="DF144" s="69">
        <v>0.37209302325581395</v>
      </c>
      <c r="DG144" s="69">
        <v>0.32558139534883723</v>
      </c>
      <c r="DH144" s="69">
        <v>0.32558139534883723</v>
      </c>
      <c r="DI144" s="69">
        <v>0.32558139534883723</v>
      </c>
      <c r="DJ144" s="69">
        <v>0.2558139534883721</v>
      </c>
      <c r="DK144" s="69">
        <v>0.18604651162790697</v>
      </c>
      <c r="DL144" s="69">
        <v>0.11627906976744186</v>
      </c>
      <c r="DM144" s="69">
        <v>0.11627906976744186</v>
      </c>
      <c r="DN144" s="69">
        <v>0.11627906976744186</v>
      </c>
      <c r="DO144" s="69">
        <v>9.3023255813953487E-2</v>
      </c>
      <c r="DP144" s="69">
        <v>6.9767441860465115E-2</v>
      </c>
      <c r="DQ144" s="69">
        <v>4.6511627906976744E-2</v>
      </c>
      <c r="DR144" s="69">
        <v>3.875968992248062E-2</v>
      </c>
      <c r="DS144" s="69">
        <v>3.1007751937984496E-2</v>
      </c>
      <c r="DT144" s="69">
        <v>2.3255813953488372E-2</v>
      </c>
      <c r="DU144" s="69">
        <v>1.5503875968992248E-2</v>
      </c>
      <c r="DV144" s="69">
        <v>7.7519379844961239E-3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0</v>
      </c>
      <c r="EE144" s="69">
        <v>0</v>
      </c>
      <c r="EF144" s="69">
        <v>0</v>
      </c>
      <c r="EG144" s="69">
        <v>0</v>
      </c>
    </row>
    <row r="145" spans="36:137" outlineLevel="1" x14ac:dyDescent="0.2">
      <c r="AJ145" s="69" t="s">
        <v>796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4.7619047619047623E-2</v>
      </c>
      <c r="BH145" s="69">
        <v>9.5238095238095247E-2</v>
      </c>
      <c r="BI145" s="69">
        <v>0.14285714285714285</v>
      </c>
      <c r="BJ145" s="69">
        <v>0.14285714285714285</v>
      </c>
      <c r="BK145" s="69">
        <v>0.14285714285714285</v>
      </c>
      <c r="BL145" s="69">
        <v>0.14285714285714285</v>
      </c>
      <c r="BM145" s="69">
        <v>0.18095238095238095</v>
      </c>
      <c r="BN145" s="69">
        <v>0.21904761904761905</v>
      </c>
      <c r="BO145" s="69">
        <v>0.25714285714285712</v>
      </c>
      <c r="BP145" s="69">
        <v>0.25714285714285712</v>
      </c>
      <c r="BQ145" s="69">
        <v>0.25714285714285712</v>
      </c>
      <c r="BR145" s="69">
        <v>0.25714285714285712</v>
      </c>
      <c r="BS145" s="69">
        <v>0.25714285714285712</v>
      </c>
      <c r="BT145" s="69">
        <v>0.25714285714285712</v>
      </c>
      <c r="BU145" s="69">
        <v>0.25714285714285712</v>
      </c>
      <c r="BV145" s="69">
        <v>0.25714285714285712</v>
      </c>
      <c r="BW145" s="69">
        <v>0.25714285714285712</v>
      </c>
      <c r="BX145" s="69">
        <v>0.25714285714285712</v>
      </c>
      <c r="BY145" s="69">
        <v>0.29523809523809524</v>
      </c>
      <c r="BZ145" s="69">
        <v>0.33333333333333331</v>
      </c>
      <c r="CA145" s="69">
        <v>0.37142857142857144</v>
      </c>
      <c r="CB145" s="69">
        <v>0.37142857142857144</v>
      </c>
      <c r="CC145" s="69">
        <v>0.37142857142857144</v>
      </c>
      <c r="CD145" s="69">
        <v>0.37142857142857144</v>
      </c>
      <c r="CE145" s="69">
        <v>0.37142857142857144</v>
      </c>
      <c r="CF145" s="69">
        <v>0.44761904761904758</v>
      </c>
      <c r="CG145" s="69">
        <v>0.52380952380952372</v>
      </c>
      <c r="CH145" s="69">
        <v>0.6</v>
      </c>
      <c r="CI145" s="69">
        <v>0.6</v>
      </c>
      <c r="CJ145" s="69">
        <v>0.6</v>
      </c>
      <c r="CK145" s="69">
        <v>0.6</v>
      </c>
      <c r="CL145" s="69">
        <v>0.65714285714285714</v>
      </c>
      <c r="CM145" s="69">
        <v>0.7142857142857143</v>
      </c>
      <c r="CN145" s="69">
        <v>0.77142857142857146</v>
      </c>
      <c r="CO145" s="69">
        <v>0.77142857142857146</v>
      </c>
      <c r="CP145" s="69">
        <v>0.77142857142857146</v>
      </c>
      <c r="CQ145" s="69">
        <v>0.77142857142857146</v>
      </c>
      <c r="CR145" s="69">
        <v>0.77142857142857146</v>
      </c>
      <c r="CS145" s="69">
        <v>0.79047619047619055</v>
      </c>
      <c r="CT145" s="69">
        <v>0.80952380952380953</v>
      </c>
      <c r="CU145" s="69">
        <v>0.82857142857142863</v>
      </c>
      <c r="CV145" s="69">
        <v>0.82857142857142863</v>
      </c>
      <c r="CW145" s="69">
        <v>0.82857142857142863</v>
      </c>
      <c r="CX145" s="69">
        <v>0.82857142857142863</v>
      </c>
      <c r="CY145" s="69">
        <v>0.82857142857142863</v>
      </c>
      <c r="CZ145" s="69">
        <v>0.8571428571428571</v>
      </c>
      <c r="DA145" s="69">
        <v>0.88571428571428568</v>
      </c>
      <c r="DB145" s="69">
        <v>0.91428571428571426</v>
      </c>
      <c r="DC145" s="69">
        <v>0.91428571428571426</v>
      </c>
      <c r="DD145" s="69">
        <v>0.91428571428571426</v>
      </c>
      <c r="DE145" s="69">
        <v>0.92380952380952386</v>
      </c>
      <c r="DF145" s="69">
        <v>0.93333333333333324</v>
      </c>
      <c r="DG145" s="69">
        <v>0.94285714285714284</v>
      </c>
      <c r="DH145" s="69">
        <v>0.94285714285714284</v>
      </c>
      <c r="DI145" s="69">
        <v>0.94285714285714284</v>
      </c>
      <c r="DJ145" s="69">
        <v>0.96190476190476182</v>
      </c>
      <c r="DK145" s="69">
        <v>0.98095238095238102</v>
      </c>
      <c r="DL145" s="69">
        <v>1</v>
      </c>
      <c r="DM145" s="69">
        <v>1</v>
      </c>
      <c r="DN145" s="69">
        <v>1</v>
      </c>
      <c r="DO145" s="69">
        <v>1</v>
      </c>
      <c r="DP145" s="69">
        <v>1</v>
      </c>
      <c r="DQ145" s="69">
        <v>1</v>
      </c>
      <c r="DR145" s="69">
        <v>1</v>
      </c>
      <c r="DS145" s="69">
        <v>1</v>
      </c>
      <c r="DT145" s="69">
        <v>1</v>
      </c>
      <c r="DU145" s="69">
        <v>1</v>
      </c>
      <c r="DV145" s="69">
        <v>1</v>
      </c>
      <c r="DW145" s="69">
        <v>1</v>
      </c>
      <c r="DX145" s="69">
        <v>1</v>
      </c>
      <c r="DY145" s="69">
        <v>1</v>
      </c>
      <c r="DZ145" s="69">
        <v>1</v>
      </c>
      <c r="EA145" s="69">
        <v>1</v>
      </c>
      <c r="EB145" s="69">
        <v>1</v>
      </c>
      <c r="EC145" s="69">
        <v>1</v>
      </c>
      <c r="ED145" s="69">
        <v>1</v>
      </c>
      <c r="EE145" s="69">
        <v>1</v>
      </c>
      <c r="EF145" s="69">
        <v>1</v>
      </c>
      <c r="EG145" s="69">
        <v>1</v>
      </c>
    </row>
    <row r="146" spans="36:137" outlineLevel="1" x14ac:dyDescent="0.2">
      <c r="AJ146" s="69" t="str">
        <f xml:space="preserve"> TEXT($F$143,"0%") &amp; " Wtd.Avg."</f>
        <v>50% Wtd.Avg.</v>
      </c>
      <c r="AK146" s="69">
        <f>$F$143*AK144+(1-$F$143)*AK145</f>
        <v>0.5</v>
      </c>
      <c r="AL146" s="69">
        <f>$F$143*AL144+(1-$F$143)*AL145</f>
        <v>0.5</v>
      </c>
      <c r="AM146" s="69">
        <f>$F$143*AM144+(1-$F$143)*AM145</f>
        <v>0.5</v>
      </c>
      <c r="AN146" s="69">
        <f t="shared" ref="AN146:CY146" si="7">$F$143*AN144+(1-$F$143)*AN145</f>
        <v>0.5</v>
      </c>
      <c r="AO146" s="69">
        <f t="shared" si="7"/>
        <v>0.5</v>
      </c>
      <c r="AP146" s="69">
        <f t="shared" si="7"/>
        <v>0.5</v>
      </c>
      <c r="AQ146" s="69">
        <f t="shared" si="7"/>
        <v>0.5</v>
      </c>
      <c r="AR146" s="69">
        <f t="shared" si="7"/>
        <v>0.5</v>
      </c>
      <c r="AS146" s="69">
        <f t="shared" si="7"/>
        <v>0.5</v>
      </c>
      <c r="AT146" s="69">
        <f t="shared" si="7"/>
        <v>0.5</v>
      </c>
      <c r="AU146" s="69">
        <f t="shared" si="7"/>
        <v>0.5</v>
      </c>
      <c r="AV146" s="69">
        <f t="shared" si="7"/>
        <v>0.5</v>
      </c>
      <c r="AW146" s="69">
        <f t="shared" si="7"/>
        <v>0.5</v>
      </c>
      <c r="AX146" s="69">
        <f t="shared" si="7"/>
        <v>0.5</v>
      </c>
      <c r="AY146" s="69">
        <f t="shared" si="7"/>
        <v>0.5</v>
      </c>
      <c r="AZ146" s="69">
        <f t="shared" si="7"/>
        <v>0.5</v>
      </c>
      <c r="BA146" s="69">
        <f t="shared" si="7"/>
        <v>0.5</v>
      </c>
      <c r="BB146" s="69">
        <f t="shared" si="7"/>
        <v>0.5</v>
      </c>
      <c r="BC146" s="69">
        <f t="shared" si="7"/>
        <v>0.5</v>
      </c>
      <c r="BD146" s="69">
        <f t="shared" si="7"/>
        <v>0.5</v>
      </c>
      <c r="BE146" s="69">
        <f t="shared" si="7"/>
        <v>0.5</v>
      </c>
      <c r="BF146" s="69">
        <f t="shared" si="7"/>
        <v>0.5</v>
      </c>
      <c r="BG146" s="69">
        <f t="shared" si="7"/>
        <v>0.50442967884828349</v>
      </c>
      <c r="BH146" s="69">
        <f t="shared" si="7"/>
        <v>0.50885935769656698</v>
      </c>
      <c r="BI146" s="69">
        <f t="shared" si="7"/>
        <v>0.51328903654485047</v>
      </c>
      <c r="BJ146" s="69">
        <f t="shared" si="7"/>
        <v>0.51328903654485047</v>
      </c>
      <c r="BK146" s="69">
        <f t="shared" si="7"/>
        <v>0.51328903654485047</v>
      </c>
      <c r="BL146" s="69">
        <f t="shared" si="7"/>
        <v>0.51328903654485047</v>
      </c>
      <c r="BM146" s="69">
        <f t="shared" si="7"/>
        <v>0.53233665559246957</v>
      </c>
      <c r="BN146" s="69">
        <f t="shared" si="7"/>
        <v>0.55138427464008855</v>
      </c>
      <c r="BO146" s="69">
        <f t="shared" si="7"/>
        <v>0.57043189368770764</v>
      </c>
      <c r="BP146" s="69">
        <f t="shared" si="7"/>
        <v>0.57043189368770764</v>
      </c>
      <c r="BQ146" s="69">
        <f t="shared" si="7"/>
        <v>0.57043189368770764</v>
      </c>
      <c r="BR146" s="69">
        <f t="shared" si="7"/>
        <v>0.57043189368770764</v>
      </c>
      <c r="BS146" s="69">
        <f t="shared" si="7"/>
        <v>0.57043189368770764</v>
      </c>
      <c r="BT146" s="69">
        <f t="shared" si="7"/>
        <v>0.57043189368770764</v>
      </c>
      <c r="BU146" s="69">
        <f t="shared" si="7"/>
        <v>0.57043189368770764</v>
      </c>
      <c r="BV146" s="69">
        <f t="shared" si="7"/>
        <v>0.57043189368770764</v>
      </c>
      <c r="BW146" s="69">
        <f t="shared" si="7"/>
        <v>0.57043189368770764</v>
      </c>
      <c r="BX146" s="69">
        <f t="shared" si="7"/>
        <v>0.57043189368770764</v>
      </c>
      <c r="BY146" s="69">
        <f t="shared" si="7"/>
        <v>0.57009966777408638</v>
      </c>
      <c r="BZ146" s="69">
        <f t="shared" si="7"/>
        <v>0.56976744186046513</v>
      </c>
      <c r="CA146" s="69">
        <f t="shared" si="7"/>
        <v>0.56943521594684388</v>
      </c>
      <c r="CB146" s="69">
        <f t="shared" si="7"/>
        <v>0.56943521594684388</v>
      </c>
      <c r="CC146" s="69">
        <f t="shared" si="7"/>
        <v>0.56943521594684388</v>
      </c>
      <c r="CD146" s="69">
        <f t="shared" si="7"/>
        <v>0.56943521594684388</v>
      </c>
      <c r="CE146" s="69">
        <f t="shared" si="7"/>
        <v>0.56943521594684388</v>
      </c>
      <c r="CF146" s="69">
        <f t="shared" si="7"/>
        <v>0.60753045404208195</v>
      </c>
      <c r="CG146" s="69">
        <f t="shared" si="7"/>
        <v>0.64562569213732002</v>
      </c>
      <c r="CH146" s="69">
        <f t="shared" si="7"/>
        <v>0.6837209302325582</v>
      </c>
      <c r="CI146" s="69">
        <f t="shared" si="7"/>
        <v>0.6837209302325582</v>
      </c>
      <c r="CJ146" s="69">
        <f t="shared" si="7"/>
        <v>0.6837209302325582</v>
      </c>
      <c r="CK146" s="69">
        <f t="shared" si="7"/>
        <v>0.6837209302325582</v>
      </c>
      <c r="CL146" s="69">
        <f t="shared" si="7"/>
        <v>0.69678848283499439</v>
      </c>
      <c r="CM146" s="69">
        <f t="shared" si="7"/>
        <v>0.70985603543743081</v>
      </c>
      <c r="CN146" s="69">
        <f t="shared" si="7"/>
        <v>0.72292358803986712</v>
      </c>
      <c r="CO146" s="69">
        <f t="shared" si="7"/>
        <v>0.72292358803986712</v>
      </c>
      <c r="CP146" s="69">
        <f t="shared" si="7"/>
        <v>0.72292358803986712</v>
      </c>
      <c r="CQ146" s="69">
        <f t="shared" si="7"/>
        <v>0.72292358803986712</v>
      </c>
      <c r="CR146" s="69">
        <f t="shared" si="7"/>
        <v>0.72292358803986712</v>
      </c>
      <c r="CS146" s="69">
        <f t="shared" si="7"/>
        <v>0.71306755260243637</v>
      </c>
      <c r="CT146" s="69">
        <f t="shared" si="7"/>
        <v>0.70321151716500552</v>
      </c>
      <c r="CU146" s="69">
        <f t="shared" si="7"/>
        <v>0.69335548172757477</v>
      </c>
      <c r="CV146" s="69">
        <f t="shared" si="7"/>
        <v>0.69335548172757477</v>
      </c>
      <c r="CW146" s="69">
        <f t="shared" si="7"/>
        <v>0.69335548172757477</v>
      </c>
      <c r="CX146" s="69">
        <f t="shared" si="7"/>
        <v>0.69335548172757477</v>
      </c>
      <c r="CY146" s="69">
        <f t="shared" si="7"/>
        <v>0.69335548172757477</v>
      </c>
      <c r="CZ146" s="69">
        <f t="shared" ref="CZ146:EE146" si="8">$F$143*CZ144+(1-$F$143)*CZ145</f>
        <v>0.69213732004429684</v>
      </c>
      <c r="DA146" s="69">
        <f t="shared" si="8"/>
        <v>0.6909191583610188</v>
      </c>
      <c r="DB146" s="69">
        <f t="shared" si="8"/>
        <v>0.68970099667774087</v>
      </c>
      <c r="DC146" s="69">
        <f t="shared" si="8"/>
        <v>0.68970099667774087</v>
      </c>
      <c r="DD146" s="69">
        <f t="shared" si="8"/>
        <v>0.68970099667774087</v>
      </c>
      <c r="DE146" s="69">
        <f t="shared" si="8"/>
        <v>0.67120708748615732</v>
      </c>
      <c r="DF146" s="69">
        <f t="shared" si="8"/>
        <v>0.65271317829457365</v>
      </c>
      <c r="DG146" s="69">
        <f t="shared" si="8"/>
        <v>0.63421926910298998</v>
      </c>
      <c r="DH146" s="69">
        <f t="shared" si="8"/>
        <v>0.63421926910298998</v>
      </c>
      <c r="DI146" s="69">
        <f t="shared" si="8"/>
        <v>0.63421926910298998</v>
      </c>
      <c r="DJ146" s="69">
        <f t="shared" si="8"/>
        <v>0.60885935769656696</v>
      </c>
      <c r="DK146" s="69">
        <f t="shared" si="8"/>
        <v>0.58349944629014394</v>
      </c>
      <c r="DL146" s="69">
        <f t="shared" si="8"/>
        <v>0.55813953488372092</v>
      </c>
      <c r="DM146" s="69">
        <f t="shared" si="8"/>
        <v>0.55813953488372092</v>
      </c>
      <c r="DN146" s="69">
        <f t="shared" si="8"/>
        <v>0.55813953488372092</v>
      </c>
      <c r="DO146" s="69">
        <f t="shared" si="8"/>
        <v>0.54651162790697672</v>
      </c>
      <c r="DP146" s="69">
        <f t="shared" si="8"/>
        <v>0.53488372093023251</v>
      </c>
      <c r="DQ146" s="69">
        <f t="shared" si="8"/>
        <v>0.52325581395348841</v>
      </c>
      <c r="DR146" s="69">
        <f t="shared" si="8"/>
        <v>0.51937984496124034</v>
      </c>
      <c r="DS146" s="69">
        <f t="shared" si="8"/>
        <v>0.51550387596899228</v>
      </c>
      <c r="DT146" s="69">
        <f t="shared" si="8"/>
        <v>0.51162790697674421</v>
      </c>
      <c r="DU146" s="69">
        <f t="shared" si="8"/>
        <v>0.50775193798449614</v>
      </c>
      <c r="DV146" s="69">
        <f t="shared" si="8"/>
        <v>0.50387596899224807</v>
      </c>
      <c r="DW146" s="69">
        <f t="shared" si="8"/>
        <v>0.5</v>
      </c>
      <c r="DX146" s="69">
        <f t="shared" si="8"/>
        <v>0.5</v>
      </c>
      <c r="DY146" s="69">
        <f t="shared" si="8"/>
        <v>0.5</v>
      </c>
      <c r="DZ146" s="69">
        <f t="shared" si="8"/>
        <v>0.5</v>
      </c>
      <c r="EA146" s="69">
        <f t="shared" si="8"/>
        <v>0.5</v>
      </c>
      <c r="EB146" s="69">
        <f t="shared" si="8"/>
        <v>0.5</v>
      </c>
      <c r="EC146" s="69">
        <f t="shared" si="8"/>
        <v>0.5</v>
      </c>
      <c r="ED146" s="69">
        <f t="shared" si="8"/>
        <v>0.5</v>
      </c>
      <c r="EE146" s="69">
        <f t="shared" si="8"/>
        <v>0.5</v>
      </c>
      <c r="EF146" s="69">
        <f>$F$143*EF144+(1-$F$143)*EF145</f>
        <v>0.5</v>
      </c>
      <c r="EG146" s="69">
        <f>$F$143*EG144+(1-$F$143)*EG145</f>
        <v>0.5</v>
      </c>
    </row>
    <row r="147" spans="36:137" outlineLevel="1" x14ac:dyDescent="0.2"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</row>
    <row r="148" spans="36:137" outlineLevel="1" x14ac:dyDescent="0.2"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</row>
    <row r="149" spans="36:137" outlineLevel="1" x14ac:dyDescent="0.2"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</row>
    <row r="150" spans="36:137" outlineLevel="1" x14ac:dyDescent="0.2"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</row>
    <row r="151" spans="36:137" outlineLevel="1" x14ac:dyDescent="0.2"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</row>
    <row r="152" spans="36:137" outlineLevel="1" x14ac:dyDescent="0.2"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</row>
    <row r="153" spans="36:137" outlineLevel="1" x14ac:dyDescent="0.2"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</row>
    <row r="154" spans="36:137" outlineLevel="1" x14ac:dyDescent="0.2"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</row>
    <row r="155" spans="36:137" outlineLevel="1" x14ac:dyDescent="0.2"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</row>
    <row r="156" spans="36:137" outlineLevel="1" x14ac:dyDescent="0.2"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</row>
    <row r="157" spans="36:137" outlineLevel="1" x14ac:dyDescent="0.2"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</row>
    <row r="158" spans="36:137" outlineLevel="1" x14ac:dyDescent="0.2"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</row>
    <row r="159" spans="36:137" outlineLevel="1" x14ac:dyDescent="0.2"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</row>
    <row r="160" spans="36:137" outlineLevel="1" x14ac:dyDescent="0.2"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</row>
    <row r="161" spans="1:137" outlineLevel="1" x14ac:dyDescent="0.2"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</row>
    <row r="162" spans="1:137" outlineLevel="1" x14ac:dyDescent="0.2"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</row>
    <row r="163" spans="1:137" outlineLevel="1" x14ac:dyDescent="0.2"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</row>
    <row r="164" spans="1:137" x14ac:dyDescent="0.2">
      <c r="A164" s="84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</row>
    <row r="165" spans="1:137" x14ac:dyDescent="0.2">
      <c r="A165" s="11" t="s">
        <v>761</v>
      </c>
      <c r="AJ165" s="69" t="s">
        <v>797</v>
      </c>
      <c r="AK165" s="69"/>
      <c r="AL165" s="69"/>
      <c r="AM165" s="69">
        <v>10</v>
      </c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</row>
    <row r="166" spans="1:137" outlineLevel="1" x14ac:dyDescent="0.2">
      <c r="E166" s="27" t="s">
        <v>797</v>
      </c>
      <c r="F166" s="68">
        <f>$AM$165/20</f>
        <v>0.5</v>
      </c>
      <c r="AJ166" s="69" t="s">
        <v>774</v>
      </c>
      <c r="AK166" s="69">
        <v>0</v>
      </c>
      <c r="AL166" s="69">
        <v>0.01</v>
      </c>
      <c r="AM166" s="69">
        <v>0.02</v>
      </c>
      <c r="AN166" s="69">
        <v>0.03</v>
      </c>
      <c r="AO166" s="69">
        <v>0.04</v>
      </c>
      <c r="AP166" s="69">
        <v>0.05</v>
      </c>
      <c r="AQ166" s="69">
        <v>6.0000000000000005E-2</v>
      </c>
      <c r="AR166" s="69">
        <v>7.0000000000000007E-2</v>
      </c>
      <c r="AS166" s="69">
        <v>0.08</v>
      </c>
      <c r="AT166" s="69">
        <v>0.09</v>
      </c>
      <c r="AU166" s="69">
        <v>9.9999999999999992E-2</v>
      </c>
      <c r="AV166" s="69">
        <v>0.10999999999999999</v>
      </c>
      <c r="AW166" s="69">
        <v>0.11999999999999998</v>
      </c>
      <c r="AX166" s="69">
        <v>0.12999999999999998</v>
      </c>
      <c r="AY166" s="69">
        <v>0.13999999999999999</v>
      </c>
      <c r="AZ166" s="69">
        <v>0.15</v>
      </c>
      <c r="BA166" s="69">
        <v>0.16</v>
      </c>
      <c r="BB166" s="69">
        <v>0.17</v>
      </c>
      <c r="BC166" s="69">
        <v>0.18000000000000002</v>
      </c>
      <c r="BD166" s="69">
        <v>0.19000000000000003</v>
      </c>
      <c r="BE166" s="69">
        <v>0.20000000000000004</v>
      </c>
      <c r="BF166" s="69">
        <v>0.21000000000000005</v>
      </c>
      <c r="BG166" s="69">
        <v>0.22000000000000006</v>
      </c>
      <c r="BH166" s="69">
        <v>0.23000000000000007</v>
      </c>
      <c r="BI166" s="69">
        <v>0.24000000000000007</v>
      </c>
      <c r="BJ166" s="69">
        <v>0.25000000000000006</v>
      </c>
      <c r="BK166" s="69">
        <v>0.26000000000000006</v>
      </c>
      <c r="BL166" s="69">
        <v>0.27000000000000007</v>
      </c>
      <c r="BM166" s="69">
        <v>0.28000000000000008</v>
      </c>
      <c r="BN166" s="69">
        <v>0.29000000000000009</v>
      </c>
      <c r="BO166" s="69">
        <v>0.3000000000000001</v>
      </c>
      <c r="BP166" s="69">
        <v>0.31000000000000011</v>
      </c>
      <c r="BQ166" s="69">
        <v>0.32000000000000012</v>
      </c>
      <c r="BR166" s="69">
        <v>0.33000000000000013</v>
      </c>
      <c r="BS166" s="69">
        <v>0.34000000000000014</v>
      </c>
      <c r="BT166" s="69">
        <v>0.35000000000000014</v>
      </c>
      <c r="BU166" s="69">
        <v>0.36000000000000015</v>
      </c>
      <c r="BV166" s="69">
        <v>0.37000000000000016</v>
      </c>
      <c r="BW166" s="69">
        <v>0.38000000000000017</v>
      </c>
      <c r="BX166" s="69">
        <v>0.39000000000000018</v>
      </c>
      <c r="BY166" s="69">
        <v>0.40000000000000019</v>
      </c>
      <c r="BZ166" s="69">
        <v>0.4100000000000002</v>
      </c>
      <c r="CA166" s="69">
        <v>0.42000000000000021</v>
      </c>
      <c r="CB166" s="69">
        <v>0.43000000000000022</v>
      </c>
      <c r="CC166" s="69">
        <v>0.44000000000000022</v>
      </c>
      <c r="CD166" s="69">
        <v>0.45000000000000023</v>
      </c>
      <c r="CE166" s="69">
        <v>0.46000000000000024</v>
      </c>
      <c r="CF166" s="69">
        <v>0.47000000000000025</v>
      </c>
      <c r="CG166" s="69">
        <v>0.48000000000000026</v>
      </c>
      <c r="CH166" s="69">
        <v>0.49000000000000027</v>
      </c>
      <c r="CI166" s="69">
        <v>0.50000000000000022</v>
      </c>
      <c r="CJ166" s="69">
        <v>0.51000000000000023</v>
      </c>
      <c r="CK166" s="69">
        <v>0.52000000000000024</v>
      </c>
      <c r="CL166" s="69">
        <v>0.53000000000000025</v>
      </c>
      <c r="CM166" s="69">
        <v>0.54000000000000026</v>
      </c>
      <c r="CN166" s="69">
        <v>0.55000000000000027</v>
      </c>
      <c r="CO166" s="69">
        <v>0.56000000000000028</v>
      </c>
      <c r="CP166" s="69">
        <v>0.57000000000000028</v>
      </c>
      <c r="CQ166" s="69">
        <v>0.58000000000000029</v>
      </c>
      <c r="CR166" s="69">
        <v>0.5900000000000003</v>
      </c>
      <c r="CS166" s="69">
        <v>0.60000000000000031</v>
      </c>
      <c r="CT166" s="69">
        <v>0.61000000000000032</v>
      </c>
      <c r="CU166" s="69">
        <v>0.62000000000000033</v>
      </c>
      <c r="CV166" s="69">
        <v>0.63000000000000034</v>
      </c>
      <c r="CW166" s="69">
        <v>0.64000000000000035</v>
      </c>
      <c r="CX166" s="69">
        <v>0.65000000000000036</v>
      </c>
      <c r="CY166" s="69">
        <v>0.66000000000000036</v>
      </c>
      <c r="CZ166" s="69">
        <v>0.67000000000000037</v>
      </c>
      <c r="DA166" s="69">
        <v>0.68000000000000038</v>
      </c>
      <c r="DB166" s="69">
        <v>0.69000000000000039</v>
      </c>
      <c r="DC166" s="69">
        <v>0.7000000000000004</v>
      </c>
      <c r="DD166" s="69">
        <v>0.71000000000000041</v>
      </c>
      <c r="DE166" s="69">
        <v>0.72000000000000042</v>
      </c>
      <c r="DF166" s="69">
        <v>0.73000000000000043</v>
      </c>
      <c r="DG166" s="69">
        <v>0.74000000000000044</v>
      </c>
      <c r="DH166" s="69">
        <v>0.75000000000000044</v>
      </c>
      <c r="DI166" s="69">
        <v>0.76000000000000045</v>
      </c>
      <c r="DJ166" s="69">
        <v>0.77000000000000046</v>
      </c>
      <c r="DK166" s="69">
        <v>0.78000000000000047</v>
      </c>
      <c r="DL166" s="69">
        <v>0.79000000000000048</v>
      </c>
      <c r="DM166" s="69">
        <v>0.80000000000000049</v>
      </c>
      <c r="DN166" s="69">
        <v>0.8100000000000005</v>
      </c>
      <c r="DO166" s="69">
        <v>0.82000000000000051</v>
      </c>
      <c r="DP166" s="69">
        <v>0.83000000000000052</v>
      </c>
      <c r="DQ166" s="69">
        <v>0.84000000000000052</v>
      </c>
      <c r="DR166" s="69">
        <v>0.85000000000000053</v>
      </c>
      <c r="DS166" s="69">
        <v>0.86000000000000054</v>
      </c>
      <c r="DT166" s="69">
        <v>0.87000000000000055</v>
      </c>
      <c r="DU166" s="69">
        <v>0.88000000000000056</v>
      </c>
      <c r="DV166" s="69">
        <v>0.89000000000000057</v>
      </c>
      <c r="DW166" s="69">
        <v>0.90000000000000058</v>
      </c>
      <c r="DX166" s="69">
        <v>0.91000000000000059</v>
      </c>
      <c r="DY166" s="69">
        <v>0.9200000000000006</v>
      </c>
      <c r="DZ166" s="69">
        <v>0.9300000000000006</v>
      </c>
      <c r="EA166" s="69">
        <v>0.94000000000000061</v>
      </c>
      <c r="EB166" s="69">
        <v>0.95000000000000062</v>
      </c>
      <c r="EC166" s="69">
        <v>0.96000000000000063</v>
      </c>
      <c r="ED166" s="69">
        <v>0.97000000000000064</v>
      </c>
      <c r="EE166" s="69">
        <v>0.98000000000000065</v>
      </c>
      <c r="EF166" s="69">
        <v>0.99000000000000066</v>
      </c>
      <c r="EG166" s="69">
        <v>1.0000000000000007</v>
      </c>
    </row>
    <row r="167" spans="1:137" outlineLevel="1" x14ac:dyDescent="0.2">
      <c r="AJ167" s="69" t="s">
        <v>798</v>
      </c>
      <c r="AK167" s="69">
        <v>0.44871794871794873</v>
      </c>
      <c r="AL167" s="69">
        <v>0.44871794871794873</v>
      </c>
      <c r="AM167" s="69">
        <v>0.44871794871794873</v>
      </c>
      <c r="AN167" s="69">
        <v>0.44871794871794873</v>
      </c>
      <c r="AO167" s="69">
        <v>0.44871794871794873</v>
      </c>
      <c r="AP167" s="69">
        <v>0.44871794871794873</v>
      </c>
      <c r="AQ167" s="69">
        <v>0.44871794871794873</v>
      </c>
      <c r="AR167" s="69">
        <v>0.44871794871794873</v>
      </c>
      <c r="AS167" s="69">
        <v>0.44871794871794873</v>
      </c>
      <c r="AT167" s="69">
        <v>0.44871794871794873</v>
      </c>
      <c r="AU167" s="69">
        <v>0.44871794871794873</v>
      </c>
      <c r="AV167" s="69">
        <v>0.44871794871794873</v>
      </c>
      <c r="AW167" s="69">
        <v>0.44871794871794873</v>
      </c>
      <c r="AX167" s="69">
        <v>0.44871794871794873</v>
      </c>
      <c r="AY167" s="69">
        <v>0.44871794871794873</v>
      </c>
      <c r="AZ167" s="69">
        <v>0.44871794871794873</v>
      </c>
      <c r="BA167" s="69">
        <v>0.44871794871794873</v>
      </c>
      <c r="BB167" s="69">
        <v>0.44871794871794873</v>
      </c>
      <c r="BC167" s="69">
        <v>0.44871794871794873</v>
      </c>
      <c r="BD167" s="69">
        <v>0.44871794871794873</v>
      </c>
      <c r="BE167" s="69">
        <v>0.44871794871794873</v>
      </c>
      <c r="BF167" s="69">
        <v>0.44871794871794873</v>
      </c>
      <c r="BG167" s="69">
        <v>0.42735042735042739</v>
      </c>
      <c r="BH167" s="69">
        <v>0.40598290598290598</v>
      </c>
      <c r="BI167" s="69">
        <v>0.38461538461538464</v>
      </c>
      <c r="BJ167" s="69">
        <v>0.38461538461538464</v>
      </c>
      <c r="BK167" s="69">
        <v>0.38461538461538464</v>
      </c>
      <c r="BL167" s="69">
        <v>0.38461538461538464</v>
      </c>
      <c r="BM167" s="69">
        <v>0.36752136752136755</v>
      </c>
      <c r="BN167" s="69">
        <v>0.3504273504273504</v>
      </c>
      <c r="BO167" s="69">
        <v>0.33333333333333331</v>
      </c>
      <c r="BP167" s="69">
        <v>0.33333333333333331</v>
      </c>
      <c r="BQ167" s="69">
        <v>0.33333333333333331</v>
      </c>
      <c r="BR167" s="69">
        <v>0.33333333333333331</v>
      </c>
      <c r="BS167" s="69">
        <v>0.33333333333333331</v>
      </c>
      <c r="BT167" s="69">
        <v>0.33333333333333331</v>
      </c>
      <c r="BU167" s="69">
        <v>0.33333333333333331</v>
      </c>
      <c r="BV167" s="69">
        <v>0.33333333333333331</v>
      </c>
      <c r="BW167" s="69">
        <v>0.33333333333333331</v>
      </c>
      <c r="BX167" s="69">
        <v>0.33333333333333331</v>
      </c>
      <c r="BY167" s="69">
        <v>0.31623931623931628</v>
      </c>
      <c r="BZ167" s="69">
        <v>0.29914529914529914</v>
      </c>
      <c r="CA167" s="69">
        <v>0.28205128205128205</v>
      </c>
      <c r="CB167" s="69">
        <v>0.28205128205128205</v>
      </c>
      <c r="CC167" s="69">
        <v>0.28205128205128205</v>
      </c>
      <c r="CD167" s="69">
        <v>0.28205128205128205</v>
      </c>
      <c r="CE167" s="69">
        <v>0.28205128205128205</v>
      </c>
      <c r="CF167" s="69">
        <v>0.24786324786324784</v>
      </c>
      <c r="CG167" s="69">
        <v>0.21367521367521369</v>
      </c>
      <c r="CH167" s="69">
        <v>0.17948717948717949</v>
      </c>
      <c r="CI167" s="69">
        <v>0.17948717948717949</v>
      </c>
      <c r="CJ167" s="69">
        <v>0.17948717948717949</v>
      </c>
      <c r="CK167" s="69">
        <v>0.17948717948717949</v>
      </c>
      <c r="CL167" s="69">
        <v>0.15384615384615385</v>
      </c>
      <c r="CM167" s="69">
        <v>0.12820512820512819</v>
      </c>
      <c r="CN167" s="69">
        <v>0.10256410256410256</v>
      </c>
      <c r="CO167" s="69">
        <v>0.10256410256410256</v>
      </c>
      <c r="CP167" s="69">
        <v>0.10256410256410256</v>
      </c>
      <c r="CQ167" s="69">
        <v>0.10256410256410256</v>
      </c>
      <c r="CR167" s="69">
        <v>0.10256410256410256</v>
      </c>
      <c r="CS167" s="69">
        <v>9.4017094017094016E-2</v>
      </c>
      <c r="CT167" s="69">
        <v>8.5470085470085472E-2</v>
      </c>
      <c r="CU167" s="69">
        <v>7.6923076923076927E-2</v>
      </c>
      <c r="CV167" s="69">
        <v>7.6923076923076927E-2</v>
      </c>
      <c r="CW167" s="69">
        <v>7.6923076923076927E-2</v>
      </c>
      <c r="CX167" s="69">
        <v>7.6923076923076927E-2</v>
      </c>
      <c r="CY167" s="69">
        <v>7.6923076923076927E-2</v>
      </c>
      <c r="CZ167" s="69">
        <v>6.4102564102564097E-2</v>
      </c>
      <c r="DA167" s="69">
        <v>5.128205128205128E-2</v>
      </c>
      <c r="DB167" s="69">
        <v>3.8461538461538464E-2</v>
      </c>
      <c r="DC167" s="69">
        <v>3.8461538461538464E-2</v>
      </c>
      <c r="DD167" s="69">
        <v>3.8461538461538464E-2</v>
      </c>
      <c r="DE167" s="69">
        <v>3.4188034188034185E-2</v>
      </c>
      <c r="DF167" s="69">
        <v>2.9914529914529916E-2</v>
      </c>
      <c r="DG167" s="69">
        <v>2.564102564102564E-2</v>
      </c>
      <c r="DH167" s="69">
        <v>2.564102564102564E-2</v>
      </c>
      <c r="DI167" s="69">
        <v>2.564102564102564E-2</v>
      </c>
      <c r="DJ167" s="69">
        <v>1.7094017094017092E-2</v>
      </c>
      <c r="DK167" s="69">
        <v>8.5470085470085461E-3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</row>
    <row r="168" spans="1:137" outlineLevel="1" x14ac:dyDescent="0.2">
      <c r="AJ168" s="69" t="s">
        <v>799</v>
      </c>
      <c r="AK168" s="69">
        <v>0</v>
      </c>
      <c r="AL168" s="69">
        <v>0</v>
      </c>
      <c r="AM168" s="69">
        <v>0</v>
      </c>
      <c r="AN168" s="69">
        <v>0</v>
      </c>
      <c r="AO168" s="69">
        <v>0</v>
      </c>
      <c r="AP168" s="69">
        <v>0</v>
      </c>
      <c r="AQ168" s="69">
        <v>0</v>
      </c>
      <c r="AR168" s="69">
        <v>0</v>
      </c>
      <c r="AS168" s="69">
        <v>0</v>
      </c>
      <c r="AT168" s="69">
        <v>0</v>
      </c>
      <c r="AU168" s="69">
        <v>0</v>
      </c>
      <c r="AV168" s="69">
        <v>0</v>
      </c>
      <c r="AW168" s="69">
        <v>0</v>
      </c>
      <c r="AX168" s="69">
        <v>0</v>
      </c>
      <c r="AY168" s="69">
        <v>0</v>
      </c>
      <c r="AZ168" s="69">
        <v>0</v>
      </c>
      <c r="BA168" s="69">
        <v>0</v>
      </c>
      <c r="BB168" s="69">
        <v>0</v>
      </c>
      <c r="BC168" s="69">
        <v>0</v>
      </c>
      <c r="BD168" s="69">
        <v>0</v>
      </c>
      <c r="BE168" s="69">
        <v>0</v>
      </c>
      <c r="BF168" s="69">
        <v>0</v>
      </c>
      <c r="BG168" s="69">
        <v>2.1367521367521368E-2</v>
      </c>
      <c r="BH168" s="69">
        <v>4.2735042735042736E-2</v>
      </c>
      <c r="BI168" s="69">
        <v>6.4102564102564097E-2</v>
      </c>
      <c r="BJ168" s="69">
        <v>6.4102564102564097E-2</v>
      </c>
      <c r="BK168" s="69">
        <v>6.4102564102564097E-2</v>
      </c>
      <c r="BL168" s="69">
        <v>6.4102564102564097E-2</v>
      </c>
      <c r="BM168" s="69">
        <v>6.4102564102564097E-2</v>
      </c>
      <c r="BN168" s="69">
        <v>6.4102564102564097E-2</v>
      </c>
      <c r="BO168" s="69">
        <v>6.4102564102564097E-2</v>
      </c>
      <c r="BP168" s="69">
        <v>6.4102564102564097E-2</v>
      </c>
      <c r="BQ168" s="69">
        <v>6.4102564102564097E-2</v>
      </c>
      <c r="BR168" s="69">
        <v>6.4102564102564097E-2</v>
      </c>
      <c r="BS168" s="69">
        <v>6.4102564102564097E-2</v>
      </c>
      <c r="BT168" s="69">
        <v>6.4102564102564097E-2</v>
      </c>
      <c r="BU168" s="69">
        <v>6.4102564102564097E-2</v>
      </c>
      <c r="BV168" s="69">
        <v>6.4102564102564097E-2</v>
      </c>
      <c r="BW168" s="69">
        <v>6.4102564102564097E-2</v>
      </c>
      <c r="BX168" s="69">
        <v>6.4102564102564097E-2</v>
      </c>
      <c r="BY168" s="69">
        <v>8.5470085470085472E-2</v>
      </c>
      <c r="BZ168" s="69">
        <v>0.10683760683760685</v>
      </c>
      <c r="CA168" s="69">
        <v>0.12820512820512819</v>
      </c>
      <c r="CB168" s="69">
        <v>0.12820512820512819</v>
      </c>
      <c r="CC168" s="69">
        <v>0.12820512820512819</v>
      </c>
      <c r="CD168" s="69">
        <v>0.12820512820512819</v>
      </c>
      <c r="CE168" s="69">
        <v>0.12820512820512819</v>
      </c>
      <c r="CF168" s="69">
        <v>0.12820512820512819</v>
      </c>
      <c r="CG168" s="69">
        <v>0.12820512820512819</v>
      </c>
      <c r="CH168" s="69">
        <v>0.12820512820512819</v>
      </c>
      <c r="CI168" s="69">
        <v>0.12820512820512819</v>
      </c>
      <c r="CJ168" s="69">
        <v>0.12820512820512819</v>
      </c>
      <c r="CK168" s="69">
        <v>0.12820512820512819</v>
      </c>
      <c r="CL168" s="69">
        <v>0.14529914529914531</v>
      </c>
      <c r="CM168" s="69">
        <v>0.1623931623931624</v>
      </c>
      <c r="CN168" s="69">
        <v>0.17948717948717949</v>
      </c>
      <c r="CO168" s="69">
        <v>0.17948717948717949</v>
      </c>
      <c r="CP168" s="69">
        <v>0.17948717948717949</v>
      </c>
      <c r="CQ168" s="69">
        <v>0.17948717948717949</v>
      </c>
      <c r="CR168" s="69">
        <v>0.17948717948717949</v>
      </c>
      <c r="CS168" s="69">
        <v>0.20085470085470084</v>
      </c>
      <c r="CT168" s="69">
        <v>0.22222222222222221</v>
      </c>
      <c r="CU168" s="69">
        <v>0.24358974358974358</v>
      </c>
      <c r="CV168" s="69">
        <v>0.24358974358974358</v>
      </c>
      <c r="CW168" s="69">
        <v>0.24358974358974358</v>
      </c>
      <c r="CX168" s="69">
        <v>0.24358974358974358</v>
      </c>
      <c r="CY168" s="69">
        <v>0.24358974358974358</v>
      </c>
      <c r="CZ168" s="69">
        <v>0.26068376068376065</v>
      </c>
      <c r="DA168" s="69">
        <v>0.27777777777777779</v>
      </c>
      <c r="DB168" s="69">
        <v>0.29487179487179488</v>
      </c>
      <c r="DC168" s="69">
        <v>0.29487179487179488</v>
      </c>
      <c r="DD168" s="69">
        <v>0.29487179487179488</v>
      </c>
      <c r="DE168" s="69">
        <v>0.32051282051282054</v>
      </c>
      <c r="DF168" s="69">
        <v>0.34615384615384615</v>
      </c>
      <c r="DG168" s="69">
        <v>0.37179487179487181</v>
      </c>
      <c r="DH168" s="69">
        <v>0.37179487179487181</v>
      </c>
      <c r="DI168" s="69">
        <v>0.37179487179487181</v>
      </c>
      <c r="DJ168" s="69">
        <v>0.41025641025641024</v>
      </c>
      <c r="DK168" s="69">
        <v>0.44871794871794873</v>
      </c>
      <c r="DL168" s="69">
        <v>0.48717948717948717</v>
      </c>
      <c r="DM168" s="69">
        <v>0.48717948717948717</v>
      </c>
      <c r="DN168" s="69">
        <v>0.48717948717948717</v>
      </c>
      <c r="DO168" s="69">
        <v>0.5</v>
      </c>
      <c r="DP168" s="69">
        <v>0.51282051282051277</v>
      </c>
      <c r="DQ168" s="69">
        <v>0.52564102564102566</v>
      </c>
      <c r="DR168" s="69">
        <v>0.52991452991452992</v>
      </c>
      <c r="DS168" s="69">
        <v>0.53418803418803418</v>
      </c>
      <c r="DT168" s="69">
        <v>0.53846153846153844</v>
      </c>
      <c r="DU168" s="69">
        <v>0.54273504273504281</v>
      </c>
      <c r="DV168" s="69">
        <v>0.54700854700854695</v>
      </c>
      <c r="DW168" s="69">
        <v>0.55128205128205132</v>
      </c>
      <c r="DX168" s="69">
        <v>0.55128205128205132</v>
      </c>
      <c r="DY168" s="69">
        <v>0.55128205128205132</v>
      </c>
      <c r="DZ168" s="69">
        <v>0.55128205128205132</v>
      </c>
      <c r="EA168" s="69">
        <v>0.55128205128205132</v>
      </c>
      <c r="EB168" s="69">
        <v>0.55128205128205132</v>
      </c>
      <c r="EC168" s="69">
        <v>0.55128205128205132</v>
      </c>
      <c r="ED168" s="69">
        <v>0.55128205128205132</v>
      </c>
      <c r="EE168" s="69">
        <v>0.55128205128205132</v>
      </c>
      <c r="EF168" s="69">
        <v>0.55128205128205132</v>
      </c>
      <c r="EG168" s="69">
        <v>0.55128205128205132</v>
      </c>
    </row>
    <row r="169" spans="1:137" outlineLevel="1" x14ac:dyDescent="0.2">
      <c r="AJ169" s="69" t="s">
        <v>800</v>
      </c>
      <c r="AK169" s="69">
        <v>0.44871794871794873</v>
      </c>
      <c r="AL169" s="69">
        <v>0.44871794871794873</v>
      </c>
      <c r="AM169" s="69">
        <v>0.44871794871794873</v>
      </c>
      <c r="AN169" s="69">
        <v>0.44871794871794873</v>
      </c>
      <c r="AO169" s="69">
        <v>0.44871794871794873</v>
      </c>
      <c r="AP169" s="69">
        <v>0.44871794871794873</v>
      </c>
      <c r="AQ169" s="69">
        <v>0.44871794871794873</v>
      </c>
      <c r="AR169" s="69">
        <v>0.44871794871794873</v>
      </c>
      <c r="AS169" s="69">
        <v>0.44871794871794873</v>
      </c>
      <c r="AT169" s="69">
        <v>0.44871794871794873</v>
      </c>
      <c r="AU169" s="69">
        <v>0.44871794871794873</v>
      </c>
      <c r="AV169" s="69">
        <v>0.44871794871794873</v>
      </c>
      <c r="AW169" s="69">
        <v>0.44871794871794873</v>
      </c>
      <c r="AX169" s="69">
        <v>0.44871794871794873</v>
      </c>
      <c r="AY169" s="69">
        <v>0.44871794871794873</v>
      </c>
      <c r="AZ169" s="69">
        <v>0.44871794871794873</v>
      </c>
      <c r="BA169" s="69">
        <v>0.44871794871794873</v>
      </c>
      <c r="BB169" s="69">
        <v>0.44871794871794873</v>
      </c>
      <c r="BC169" s="69">
        <v>0.44871794871794873</v>
      </c>
      <c r="BD169" s="69">
        <v>0.44871794871794873</v>
      </c>
      <c r="BE169" s="69">
        <v>0.44871794871794873</v>
      </c>
      <c r="BF169" s="69">
        <v>0.44871794871794873</v>
      </c>
      <c r="BG169" s="69">
        <v>0.44871794871794873</v>
      </c>
      <c r="BH169" s="69">
        <v>0.44871794871794873</v>
      </c>
      <c r="BI169" s="69">
        <v>0.44871794871794873</v>
      </c>
      <c r="BJ169" s="69">
        <v>0.44871794871794873</v>
      </c>
      <c r="BK169" s="69">
        <v>0.44871794871794873</v>
      </c>
      <c r="BL169" s="69">
        <v>0.44871794871794873</v>
      </c>
      <c r="BM169" s="69">
        <v>0.43162393162393164</v>
      </c>
      <c r="BN169" s="69">
        <v>0.4145299145299145</v>
      </c>
      <c r="BO169" s="69">
        <v>0.39743589743589741</v>
      </c>
      <c r="BP169" s="69">
        <v>0.39743589743589741</v>
      </c>
      <c r="BQ169" s="69">
        <v>0.39743589743589741</v>
      </c>
      <c r="BR169" s="69">
        <v>0.39743589743589741</v>
      </c>
      <c r="BS169" s="69">
        <v>0.39743589743589741</v>
      </c>
      <c r="BT169" s="69">
        <v>0.39743589743589741</v>
      </c>
      <c r="BU169" s="69">
        <v>0.39743589743589741</v>
      </c>
      <c r="BV169" s="69">
        <v>0.39743589743589741</v>
      </c>
      <c r="BW169" s="69">
        <v>0.39743589743589741</v>
      </c>
      <c r="BX169" s="69">
        <v>0.39743589743589741</v>
      </c>
      <c r="BY169" s="69">
        <v>0.40170940170940173</v>
      </c>
      <c r="BZ169" s="69">
        <v>0.40598290598290598</v>
      </c>
      <c r="CA169" s="69">
        <v>0.41025641025641024</v>
      </c>
      <c r="CB169" s="69">
        <v>0.41025641025641024</v>
      </c>
      <c r="CC169" s="69">
        <v>0.41025641025641024</v>
      </c>
      <c r="CD169" s="69">
        <v>0.41025641025641024</v>
      </c>
      <c r="CE169" s="69">
        <v>0.41025641025641024</v>
      </c>
      <c r="CF169" s="69">
        <v>0.37606837606837606</v>
      </c>
      <c r="CG169" s="69">
        <v>0.34188034188034189</v>
      </c>
      <c r="CH169" s="69">
        <v>0.30769230769230771</v>
      </c>
      <c r="CI169" s="69">
        <v>0.30769230769230771</v>
      </c>
      <c r="CJ169" s="69">
        <v>0.30769230769230771</v>
      </c>
      <c r="CK169" s="69">
        <v>0.30769230769230771</v>
      </c>
      <c r="CL169" s="69">
        <v>0.29914529914529919</v>
      </c>
      <c r="CM169" s="69">
        <v>0.29059829059829057</v>
      </c>
      <c r="CN169" s="69">
        <v>0.28205128205128205</v>
      </c>
      <c r="CO169" s="69">
        <v>0.28205128205128205</v>
      </c>
      <c r="CP169" s="69">
        <v>0.28205128205128205</v>
      </c>
      <c r="CQ169" s="69">
        <v>0.28205128205128205</v>
      </c>
      <c r="CR169" s="69">
        <v>0.28205128205128205</v>
      </c>
      <c r="CS169" s="69">
        <v>0.29487179487179482</v>
      </c>
      <c r="CT169" s="69">
        <v>0.30769230769230771</v>
      </c>
      <c r="CU169" s="69">
        <v>0.32051282051282048</v>
      </c>
      <c r="CV169" s="69">
        <v>0.32051282051282048</v>
      </c>
      <c r="CW169" s="69">
        <v>0.32051282051282048</v>
      </c>
      <c r="CX169" s="69">
        <v>0.32051282051282048</v>
      </c>
      <c r="CY169" s="69">
        <v>0.32051282051282048</v>
      </c>
      <c r="CZ169" s="69">
        <v>0.32478632478632474</v>
      </c>
      <c r="DA169" s="69">
        <v>0.32905982905982906</v>
      </c>
      <c r="DB169" s="69">
        <v>0.33333333333333337</v>
      </c>
      <c r="DC169" s="69">
        <v>0.33333333333333337</v>
      </c>
      <c r="DD169" s="69">
        <v>0.33333333333333337</v>
      </c>
      <c r="DE169" s="69">
        <v>0.35470085470085472</v>
      </c>
      <c r="DF169" s="69">
        <v>0.37606837606837606</v>
      </c>
      <c r="DG169" s="69">
        <v>0.39743589743589747</v>
      </c>
      <c r="DH169" s="69">
        <v>0.39743589743589747</v>
      </c>
      <c r="DI169" s="69">
        <v>0.39743589743589747</v>
      </c>
      <c r="DJ169" s="69">
        <v>0.42735042735042733</v>
      </c>
      <c r="DK169" s="69">
        <v>0.45726495726495731</v>
      </c>
      <c r="DL169" s="69">
        <v>0.48717948717948717</v>
      </c>
      <c r="DM169" s="69">
        <v>0.48717948717948717</v>
      </c>
      <c r="DN169" s="69">
        <v>0.48717948717948717</v>
      </c>
      <c r="DO169" s="69">
        <v>0.5</v>
      </c>
      <c r="DP169" s="69">
        <v>0.51282051282051277</v>
      </c>
      <c r="DQ169" s="69">
        <v>0.52564102564102566</v>
      </c>
      <c r="DR169" s="69">
        <v>0.52991452991452992</v>
      </c>
      <c r="DS169" s="69">
        <v>0.53418803418803418</v>
      </c>
      <c r="DT169" s="69">
        <v>0.53846153846153844</v>
      </c>
      <c r="DU169" s="69">
        <v>0.54273504273504281</v>
      </c>
      <c r="DV169" s="69">
        <v>0.54700854700854695</v>
      </c>
      <c r="DW169" s="69">
        <v>0.55128205128205132</v>
      </c>
      <c r="DX169" s="69">
        <v>0.55128205128205132</v>
      </c>
      <c r="DY169" s="69">
        <v>0.55128205128205132</v>
      </c>
      <c r="DZ169" s="69">
        <v>0.55128205128205132</v>
      </c>
      <c r="EA169" s="69">
        <v>0.55128205128205132</v>
      </c>
      <c r="EB169" s="69">
        <v>0.55128205128205132</v>
      </c>
      <c r="EC169" s="69">
        <v>0.55128205128205132</v>
      </c>
      <c r="ED169" s="69">
        <v>0.55128205128205132</v>
      </c>
      <c r="EE169" s="69">
        <v>0.55128205128205132</v>
      </c>
      <c r="EF169" s="69">
        <v>0.55128205128205132</v>
      </c>
      <c r="EG169" s="69">
        <v>0.55128205128205132</v>
      </c>
    </row>
    <row r="170" spans="1:137" outlineLevel="1" x14ac:dyDescent="0.2">
      <c r="AJ170" s="69" t="str">
        <f xml:space="preserve"> TEXT($F$166,"0%") &amp; " Wtd.Avg."</f>
        <v>50% Wtd.Avg.</v>
      </c>
      <c r="AK170" s="69">
        <f>$F$166*AK168+(1-$F$166)*AK167</f>
        <v>0.22435897435897437</v>
      </c>
      <c r="AL170" s="69">
        <f>$F$166*AL168+(1-$F$166)*AL167</f>
        <v>0.22435897435897437</v>
      </c>
      <c r="AM170" s="69">
        <f>$F$166*AM168+(1-$F$166)*AM167</f>
        <v>0.22435897435897437</v>
      </c>
      <c r="AN170" s="69">
        <f t="shared" ref="AN170:CY170" si="9">$F$166*AN168+(1-$F$166)*AN167</f>
        <v>0.22435897435897437</v>
      </c>
      <c r="AO170" s="69">
        <f t="shared" si="9"/>
        <v>0.22435897435897437</v>
      </c>
      <c r="AP170" s="69">
        <f t="shared" si="9"/>
        <v>0.22435897435897437</v>
      </c>
      <c r="AQ170" s="69">
        <f t="shared" si="9"/>
        <v>0.22435897435897437</v>
      </c>
      <c r="AR170" s="69">
        <f t="shared" si="9"/>
        <v>0.22435897435897437</v>
      </c>
      <c r="AS170" s="69">
        <f t="shared" si="9"/>
        <v>0.22435897435897437</v>
      </c>
      <c r="AT170" s="69">
        <f t="shared" si="9"/>
        <v>0.22435897435897437</v>
      </c>
      <c r="AU170" s="69">
        <f t="shared" si="9"/>
        <v>0.22435897435897437</v>
      </c>
      <c r="AV170" s="69">
        <f t="shared" si="9"/>
        <v>0.22435897435897437</v>
      </c>
      <c r="AW170" s="69">
        <f t="shared" si="9"/>
        <v>0.22435897435897437</v>
      </c>
      <c r="AX170" s="69">
        <f t="shared" si="9"/>
        <v>0.22435897435897437</v>
      </c>
      <c r="AY170" s="69">
        <f t="shared" si="9"/>
        <v>0.22435897435897437</v>
      </c>
      <c r="AZ170" s="69">
        <f t="shared" si="9"/>
        <v>0.22435897435897437</v>
      </c>
      <c r="BA170" s="69">
        <f t="shared" si="9"/>
        <v>0.22435897435897437</v>
      </c>
      <c r="BB170" s="69">
        <f t="shared" si="9"/>
        <v>0.22435897435897437</v>
      </c>
      <c r="BC170" s="69">
        <f t="shared" si="9"/>
        <v>0.22435897435897437</v>
      </c>
      <c r="BD170" s="69">
        <f t="shared" si="9"/>
        <v>0.22435897435897437</v>
      </c>
      <c r="BE170" s="69">
        <f t="shared" si="9"/>
        <v>0.22435897435897437</v>
      </c>
      <c r="BF170" s="69">
        <f t="shared" si="9"/>
        <v>0.22435897435897437</v>
      </c>
      <c r="BG170" s="69">
        <f t="shared" si="9"/>
        <v>0.22435897435897437</v>
      </c>
      <c r="BH170" s="69">
        <f t="shared" si="9"/>
        <v>0.22435897435897437</v>
      </c>
      <c r="BI170" s="69">
        <f t="shared" si="9"/>
        <v>0.22435897435897437</v>
      </c>
      <c r="BJ170" s="69">
        <f t="shared" si="9"/>
        <v>0.22435897435897437</v>
      </c>
      <c r="BK170" s="69">
        <f t="shared" si="9"/>
        <v>0.22435897435897437</v>
      </c>
      <c r="BL170" s="69">
        <f t="shared" si="9"/>
        <v>0.22435897435897437</v>
      </c>
      <c r="BM170" s="69">
        <f t="shared" si="9"/>
        <v>0.21581196581196582</v>
      </c>
      <c r="BN170" s="69">
        <f t="shared" si="9"/>
        <v>0.20726495726495725</v>
      </c>
      <c r="BO170" s="69">
        <f t="shared" si="9"/>
        <v>0.19871794871794871</v>
      </c>
      <c r="BP170" s="69">
        <f t="shared" si="9"/>
        <v>0.19871794871794871</v>
      </c>
      <c r="BQ170" s="69">
        <f t="shared" si="9"/>
        <v>0.19871794871794871</v>
      </c>
      <c r="BR170" s="69">
        <f t="shared" si="9"/>
        <v>0.19871794871794871</v>
      </c>
      <c r="BS170" s="69">
        <f t="shared" si="9"/>
        <v>0.19871794871794871</v>
      </c>
      <c r="BT170" s="69">
        <f t="shared" si="9"/>
        <v>0.19871794871794871</v>
      </c>
      <c r="BU170" s="69">
        <f t="shared" si="9"/>
        <v>0.19871794871794871</v>
      </c>
      <c r="BV170" s="69">
        <f t="shared" si="9"/>
        <v>0.19871794871794871</v>
      </c>
      <c r="BW170" s="69">
        <f t="shared" si="9"/>
        <v>0.19871794871794871</v>
      </c>
      <c r="BX170" s="69">
        <f t="shared" si="9"/>
        <v>0.19871794871794871</v>
      </c>
      <c r="BY170" s="69">
        <f t="shared" si="9"/>
        <v>0.20085470085470086</v>
      </c>
      <c r="BZ170" s="69">
        <f t="shared" si="9"/>
        <v>0.20299145299145299</v>
      </c>
      <c r="CA170" s="69">
        <f t="shared" si="9"/>
        <v>0.20512820512820512</v>
      </c>
      <c r="CB170" s="69">
        <f t="shared" si="9"/>
        <v>0.20512820512820512</v>
      </c>
      <c r="CC170" s="69">
        <f t="shared" si="9"/>
        <v>0.20512820512820512</v>
      </c>
      <c r="CD170" s="69">
        <f t="shared" si="9"/>
        <v>0.20512820512820512</v>
      </c>
      <c r="CE170" s="69">
        <f t="shared" si="9"/>
        <v>0.20512820512820512</v>
      </c>
      <c r="CF170" s="69">
        <f t="shared" si="9"/>
        <v>0.18803418803418803</v>
      </c>
      <c r="CG170" s="69">
        <f t="shared" si="9"/>
        <v>0.17094017094017094</v>
      </c>
      <c r="CH170" s="69">
        <f t="shared" si="9"/>
        <v>0.15384615384615385</v>
      </c>
      <c r="CI170" s="69">
        <f t="shared" si="9"/>
        <v>0.15384615384615385</v>
      </c>
      <c r="CJ170" s="69">
        <f t="shared" si="9"/>
        <v>0.15384615384615385</v>
      </c>
      <c r="CK170" s="69">
        <f t="shared" si="9"/>
        <v>0.15384615384615385</v>
      </c>
      <c r="CL170" s="69">
        <f t="shared" si="9"/>
        <v>0.1495726495726496</v>
      </c>
      <c r="CM170" s="69">
        <f t="shared" si="9"/>
        <v>0.14529914529914528</v>
      </c>
      <c r="CN170" s="69">
        <f t="shared" si="9"/>
        <v>0.14102564102564102</v>
      </c>
      <c r="CO170" s="69">
        <f t="shared" si="9"/>
        <v>0.14102564102564102</v>
      </c>
      <c r="CP170" s="69">
        <f t="shared" si="9"/>
        <v>0.14102564102564102</v>
      </c>
      <c r="CQ170" s="69">
        <f t="shared" si="9"/>
        <v>0.14102564102564102</v>
      </c>
      <c r="CR170" s="69">
        <f t="shared" si="9"/>
        <v>0.14102564102564102</v>
      </c>
      <c r="CS170" s="69">
        <f t="shared" si="9"/>
        <v>0.14743589743589741</v>
      </c>
      <c r="CT170" s="69">
        <f t="shared" si="9"/>
        <v>0.15384615384615385</v>
      </c>
      <c r="CU170" s="69">
        <f t="shared" si="9"/>
        <v>0.16025641025641024</v>
      </c>
      <c r="CV170" s="69">
        <f t="shared" si="9"/>
        <v>0.16025641025641024</v>
      </c>
      <c r="CW170" s="69">
        <f t="shared" si="9"/>
        <v>0.16025641025641024</v>
      </c>
      <c r="CX170" s="69">
        <f t="shared" si="9"/>
        <v>0.16025641025641024</v>
      </c>
      <c r="CY170" s="69">
        <f t="shared" si="9"/>
        <v>0.16025641025641024</v>
      </c>
      <c r="CZ170" s="69">
        <f t="shared" ref="CZ170:EE170" si="10">$F$166*CZ168+(1-$F$166)*CZ167</f>
        <v>0.16239316239316237</v>
      </c>
      <c r="DA170" s="69">
        <f t="shared" si="10"/>
        <v>0.16452991452991453</v>
      </c>
      <c r="DB170" s="69">
        <f t="shared" si="10"/>
        <v>0.16666666666666669</v>
      </c>
      <c r="DC170" s="69">
        <f t="shared" si="10"/>
        <v>0.16666666666666669</v>
      </c>
      <c r="DD170" s="69">
        <f t="shared" si="10"/>
        <v>0.16666666666666669</v>
      </c>
      <c r="DE170" s="69">
        <f t="shared" si="10"/>
        <v>0.17735042735042736</v>
      </c>
      <c r="DF170" s="69">
        <f t="shared" si="10"/>
        <v>0.18803418803418803</v>
      </c>
      <c r="DG170" s="69">
        <f t="shared" si="10"/>
        <v>0.19871794871794873</v>
      </c>
      <c r="DH170" s="69">
        <f t="shared" si="10"/>
        <v>0.19871794871794873</v>
      </c>
      <c r="DI170" s="69">
        <f t="shared" si="10"/>
        <v>0.19871794871794873</v>
      </c>
      <c r="DJ170" s="69">
        <f t="shared" si="10"/>
        <v>0.21367521367521367</v>
      </c>
      <c r="DK170" s="69">
        <f t="shared" si="10"/>
        <v>0.22863247863247865</v>
      </c>
      <c r="DL170" s="69">
        <f t="shared" si="10"/>
        <v>0.24358974358974358</v>
      </c>
      <c r="DM170" s="69">
        <f t="shared" si="10"/>
        <v>0.24358974358974358</v>
      </c>
      <c r="DN170" s="69">
        <f t="shared" si="10"/>
        <v>0.24358974358974358</v>
      </c>
      <c r="DO170" s="69">
        <f t="shared" si="10"/>
        <v>0.25</v>
      </c>
      <c r="DP170" s="69">
        <f t="shared" si="10"/>
        <v>0.25641025641025639</v>
      </c>
      <c r="DQ170" s="69">
        <f t="shared" si="10"/>
        <v>0.26282051282051283</v>
      </c>
      <c r="DR170" s="69">
        <f t="shared" si="10"/>
        <v>0.26495726495726496</v>
      </c>
      <c r="DS170" s="69">
        <f t="shared" si="10"/>
        <v>0.26709401709401709</v>
      </c>
      <c r="DT170" s="69">
        <f t="shared" si="10"/>
        <v>0.26923076923076922</v>
      </c>
      <c r="DU170" s="69">
        <f t="shared" si="10"/>
        <v>0.2713675213675214</v>
      </c>
      <c r="DV170" s="69">
        <f t="shared" si="10"/>
        <v>0.27350427350427348</v>
      </c>
      <c r="DW170" s="69">
        <f t="shared" si="10"/>
        <v>0.27564102564102566</v>
      </c>
      <c r="DX170" s="69">
        <f t="shared" si="10"/>
        <v>0.27564102564102566</v>
      </c>
      <c r="DY170" s="69">
        <f t="shared" si="10"/>
        <v>0.27564102564102566</v>
      </c>
      <c r="DZ170" s="69">
        <f t="shared" si="10"/>
        <v>0.27564102564102566</v>
      </c>
      <c r="EA170" s="69">
        <f t="shared" si="10"/>
        <v>0.27564102564102566</v>
      </c>
      <c r="EB170" s="69">
        <f t="shared" si="10"/>
        <v>0.27564102564102566</v>
      </c>
      <c r="EC170" s="69">
        <f t="shared" si="10"/>
        <v>0.27564102564102566</v>
      </c>
      <c r="ED170" s="69">
        <f t="shared" si="10"/>
        <v>0.27564102564102566</v>
      </c>
      <c r="EE170" s="69">
        <f t="shared" si="10"/>
        <v>0.27564102564102566</v>
      </c>
      <c r="EF170" s="69">
        <f>$F$166*EF168+(1-$F$166)*EF167</f>
        <v>0.27564102564102566</v>
      </c>
      <c r="EG170" s="69">
        <f>$F$166*EG168+(1-$F$166)*EG167</f>
        <v>0.27564102564102566</v>
      </c>
    </row>
    <row r="171" spans="1:137" outlineLevel="1" x14ac:dyDescent="0.2"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</row>
    <row r="172" spans="1:137" outlineLevel="1" x14ac:dyDescent="0.2"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</row>
    <row r="173" spans="1:137" outlineLevel="1" x14ac:dyDescent="0.2"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</row>
    <row r="174" spans="1:137" outlineLevel="1" x14ac:dyDescent="0.2"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</row>
    <row r="175" spans="1:137" outlineLevel="1" x14ac:dyDescent="0.2"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</row>
    <row r="176" spans="1:137" outlineLevel="1" x14ac:dyDescent="0.2"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</row>
    <row r="177" spans="1:137" outlineLevel="1" x14ac:dyDescent="0.2"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</row>
    <row r="178" spans="1:137" outlineLevel="1" x14ac:dyDescent="0.2"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</row>
    <row r="179" spans="1:137" outlineLevel="1" x14ac:dyDescent="0.2"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</row>
    <row r="180" spans="1:137" outlineLevel="1" x14ac:dyDescent="0.2"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</row>
    <row r="181" spans="1:137" outlineLevel="1" x14ac:dyDescent="0.2"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</row>
    <row r="182" spans="1:137" outlineLevel="1" x14ac:dyDescent="0.2"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</row>
    <row r="183" spans="1:137" outlineLevel="1" x14ac:dyDescent="0.2"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</row>
    <row r="184" spans="1:137" outlineLevel="1" x14ac:dyDescent="0.2"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</row>
    <row r="185" spans="1:137" outlineLevel="1" x14ac:dyDescent="0.2"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</row>
    <row r="186" spans="1:137" outlineLevel="1" x14ac:dyDescent="0.2"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</row>
    <row r="187" spans="1:137" x14ac:dyDescent="0.2">
      <c r="A187" s="84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</row>
    <row r="188" spans="1:137" x14ac:dyDescent="0.2">
      <c r="A188" s="11" t="s">
        <v>762</v>
      </c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</row>
    <row r="189" spans="1:137" ht="12" outlineLevel="1" thickBot="1" x14ac:dyDescent="0.25">
      <c r="A189" s="13" t="s">
        <v>763</v>
      </c>
      <c r="B189" s="67" t="s">
        <v>746</v>
      </c>
      <c r="C189" s="15" t="s">
        <v>764</v>
      </c>
      <c r="D189" s="15" t="s">
        <v>722</v>
      </c>
      <c r="E189" s="15" t="s">
        <v>716</v>
      </c>
      <c r="F189" s="15" t="s">
        <v>765</v>
      </c>
      <c r="G189" s="15" t="s">
        <v>766</v>
      </c>
      <c r="H189" s="15" t="s">
        <v>767</v>
      </c>
      <c r="I189" s="15" t="s">
        <v>768</v>
      </c>
      <c r="J189" s="15" t="s">
        <v>769</v>
      </c>
      <c r="AJ189" s="69"/>
      <c r="AK189" s="69"/>
      <c r="AL189" s="69"/>
      <c r="AM189" s="69"/>
      <c r="AN189" s="69"/>
      <c r="AO189" s="69"/>
      <c r="AP189" s="69"/>
      <c r="AQ189" s="81"/>
      <c r="AR189" s="69"/>
      <c r="AS189" s="69"/>
      <c r="AT189" s="69"/>
      <c r="AU189" s="82" t="s">
        <v>770</v>
      </c>
      <c r="AV189" s="80" t="s">
        <v>771</v>
      </c>
      <c r="AW189" s="80" t="s">
        <v>772</v>
      </c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</row>
    <row r="190" spans="1:137" outlineLevel="1" x14ac:dyDescent="0.2">
      <c r="A190" s="16">
        <v>1</v>
      </c>
      <c r="B190" s="16">
        <v>1</v>
      </c>
      <c r="C190" s="1">
        <v>0.8894475260451804</v>
      </c>
      <c r="D190" s="1">
        <f>B190 - C190</f>
        <v>0.1105524739548196</v>
      </c>
      <c r="E190" s="1">
        <f>2*IF(B190=1,LN(1/C190),LN(1/(1-C190)))</f>
        <v>0.23430953251622477</v>
      </c>
      <c r="F190" s="1">
        <f>SQRT(E190)*SIGN(D190)</f>
        <v>0.48405529902710986</v>
      </c>
      <c r="G190" s="1">
        <f>D190/(SQRT(C190*(1-C190)))</f>
        <v>0.35255271791864623</v>
      </c>
      <c r="H190" s="1">
        <v>3.9824607951670456E-2</v>
      </c>
      <c r="I190" s="1">
        <f>(G190^2/2)*H190/(1-H190)^2</f>
        <v>2.6845315035432266E-3</v>
      </c>
      <c r="J190" s="1">
        <f>G190/SQRT(1-H190)</f>
        <v>0.3597897456704206</v>
      </c>
      <c r="AJ190" s="69"/>
      <c r="AK190" s="69"/>
      <c r="AL190" s="69"/>
      <c r="AM190" s="69"/>
      <c r="AN190" s="69"/>
      <c r="AO190" s="69"/>
      <c r="AP190" s="69"/>
      <c r="AQ190" s="81"/>
      <c r="AR190" s="69"/>
      <c r="AS190" s="69"/>
      <c r="AT190" s="69"/>
      <c r="AU190" s="69">
        <f>1-B190</f>
        <v>0</v>
      </c>
      <c r="AV190" s="69" t="e">
        <f>IF(B190=0,C190,NA())</f>
        <v>#N/A</v>
      </c>
      <c r="AW190" s="69">
        <f>IF(B190=1,C190,NA())</f>
        <v>0.8894475260451804</v>
      </c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</row>
    <row r="191" spans="1:137" outlineLevel="1" x14ac:dyDescent="0.2">
      <c r="A191" s="16">
        <v>2</v>
      </c>
      <c r="B191" s="16">
        <v>1</v>
      </c>
      <c r="C191" s="1">
        <v>0.82264494653809461</v>
      </c>
      <c r="D191" s="1">
        <f t="shared" ref="D191:D254" si="11">B191 - C191</f>
        <v>0.17735505346190539</v>
      </c>
      <c r="E191" s="1">
        <f t="shared" ref="E191:E254" si="12">2*IF(B191=1,LN(1/C191),LN(1/(1-C191)))</f>
        <v>0.3904611701493832</v>
      </c>
      <c r="F191" s="1">
        <f t="shared" ref="F191:F254" si="13">SQRT(E191)*SIGN(D191)</f>
        <v>0.62486892237443137</v>
      </c>
      <c r="G191" s="1">
        <f t="shared" ref="G191:G254" si="14">D191/(SQRT(C191*(1-C191)))</f>
        <v>0.46431804980587604</v>
      </c>
      <c r="H191" s="1">
        <v>3.4197161916276947E-2</v>
      </c>
      <c r="I191" s="1">
        <f t="shared" ref="I191:I254" si="15">(G191^2/2)*H191/(1-H191)^2</f>
        <v>3.9519755387634019E-3</v>
      </c>
      <c r="J191" s="1">
        <f t="shared" ref="J191:J254" si="16">G191/SQRT(1-H191)</f>
        <v>0.4724668345590855</v>
      </c>
      <c r="AJ191" s="69"/>
      <c r="AK191" s="69"/>
      <c r="AL191" s="69"/>
      <c r="AM191" s="69"/>
      <c r="AN191" s="69"/>
      <c r="AO191" s="69"/>
      <c r="AP191" s="69"/>
      <c r="AQ191" s="81"/>
      <c r="AR191" s="69"/>
      <c r="AS191" s="69"/>
      <c r="AT191" s="69"/>
      <c r="AU191" s="69">
        <f t="shared" ref="AU191:AU254" si="17">1-B191</f>
        <v>0</v>
      </c>
      <c r="AV191" s="69" t="e">
        <f t="shared" ref="AV191:AV254" si="18">IF(B191=0,C191,NA())</f>
        <v>#N/A</v>
      </c>
      <c r="AW191" s="69">
        <f t="shared" ref="AW191:AW254" si="19">IF(B191=1,C191,NA())</f>
        <v>0.82264494653809461</v>
      </c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</row>
    <row r="192" spans="1:137" outlineLevel="1" x14ac:dyDescent="0.2">
      <c r="A192" s="16">
        <v>3</v>
      </c>
      <c r="B192" s="16">
        <v>1</v>
      </c>
      <c r="C192" s="1">
        <v>0.60656418319672545</v>
      </c>
      <c r="D192" s="1">
        <f t="shared" si="11"/>
        <v>0.39343581680327455</v>
      </c>
      <c r="E192" s="1">
        <f t="shared" si="12"/>
        <v>0.99988946129217693</v>
      </c>
      <c r="F192" s="1">
        <f t="shared" si="13"/>
        <v>0.99994472911865329</v>
      </c>
      <c r="G192" s="1">
        <f t="shared" si="14"/>
        <v>0.80537578151993461</v>
      </c>
      <c r="H192" s="1">
        <v>1.5958388614693182E-2</v>
      </c>
      <c r="I192" s="1">
        <f t="shared" si="15"/>
        <v>5.3447727635996577E-3</v>
      </c>
      <c r="J192" s="1">
        <f t="shared" si="16"/>
        <v>0.81187998316525045</v>
      </c>
      <c r="AJ192" s="69"/>
      <c r="AK192" s="69"/>
      <c r="AL192" s="69"/>
      <c r="AM192" s="69"/>
      <c r="AN192" s="69"/>
      <c r="AO192" s="69"/>
      <c r="AP192" s="69"/>
      <c r="AQ192" s="81"/>
      <c r="AR192" s="69"/>
      <c r="AS192" s="69"/>
      <c r="AT192" s="69"/>
      <c r="AU192" s="69">
        <f t="shared" si="17"/>
        <v>0</v>
      </c>
      <c r="AV192" s="69" t="e">
        <f t="shared" si="18"/>
        <v>#N/A</v>
      </c>
      <c r="AW192" s="69">
        <f t="shared" si="19"/>
        <v>0.60656418319672545</v>
      </c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</row>
    <row r="193" spans="1:137" outlineLevel="1" x14ac:dyDescent="0.2">
      <c r="A193" s="16">
        <v>4</v>
      </c>
      <c r="B193" s="16">
        <v>0</v>
      </c>
      <c r="C193" s="1">
        <v>0.77885415898126453</v>
      </c>
      <c r="D193" s="1">
        <f t="shared" si="11"/>
        <v>-0.77885415898126453</v>
      </c>
      <c r="E193" s="1">
        <f t="shared" si="12"/>
        <v>3.0178657620000591</v>
      </c>
      <c r="F193" s="1">
        <f t="shared" si="13"/>
        <v>-1.7372005531889687</v>
      </c>
      <c r="G193" s="1">
        <f t="shared" si="14"/>
        <v>-1.8766733360792309</v>
      </c>
      <c r="H193" s="1">
        <v>2.9417412624058926E-2</v>
      </c>
      <c r="I193" s="1">
        <f t="shared" si="15"/>
        <v>5.4990396656021748E-2</v>
      </c>
      <c r="J193" s="1">
        <f t="shared" si="16"/>
        <v>-1.9049011137812932</v>
      </c>
      <c r="AJ193" s="69"/>
      <c r="AK193" s="69"/>
      <c r="AL193" s="69"/>
      <c r="AM193" s="69"/>
      <c r="AN193" s="69"/>
      <c r="AO193" s="69"/>
      <c r="AP193" s="69"/>
      <c r="AQ193" s="81"/>
      <c r="AR193" s="69"/>
      <c r="AS193" s="69"/>
      <c r="AT193" s="69"/>
      <c r="AU193" s="69">
        <f t="shared" si="17"/>
        <v>1</v>
      </c>
      <c r="AV193" s="69">
        <f t="shared" si="18"/>
        <v>0.77885415898126453</v>
      </c>
      <c r="AW193" s="69" t="e">
        <f t="shared" si="19"/>
        <v>#N/A</v>
      </c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</row>
    <row r="194" spans="1:137" outlineLevel="1" x14ac:dyDescent="0.2">
      <c r="A194" s="16">
        <v>5</v>
      </c>
      <c r="B194" s="16">
        <v>1</v>
      </c>
      <c r="C194" s="1">
        <v>0.53929951992334701</v>
      </c>
      <c r="D194" s="1">
        <f t="shared" si="11"/>
        <v>0.46070048007665299</v>
      </c>
      <c r="E194" s="1">
        <f t="shared" si="12"/>
        <v>1.234968333648268</v>
      </c>
      <c r="F194" s="1">
        <f t="shared" si="13"/>
        <v>1.1112912910881052</v>
      </c>
      <c r="G194" s="1">
        <f t="shared" si="14"/>
        <v>0.92426033510135741</v>
      </c>
      <c r="H194" s="1">
        <v>1.5201613824541736E-2</v>
      </c>
      <c r="I194" s="1">
        <f t="shared" si="15"/>
        <v>6.6950476867533078E-3</v>
      </c>
      <c r="J194" s="1">
        <f t="shared" si="16"/>
        <v>0.93136658269246397</v>
      </c>
      <c r="AJ194" s="69"/>
      <c r="AK194" s="69"/>
      <c r="AL194" s="69"/>
      <c r="AM194" s="69"/>
      <c r="AN194" s="69"/>
      <c r="AO194" s="69"/>
      <c r="AP194" s="69"/>
      <c r="AQ194" s="81"/>
      <c r="AR194" s="69"/>
      <c r="AS194" s="69"/>
      <c r="AT194" s="69"/>
      <c r="AU194" s="69">
        <f t="shared" si="17"/>
        <v>0</v>
      </c>
      <c r="AV194" s="69" t="e">
        <f t="shared" si="18"/>
        <v>#N/A</v>
      </c>
      <c r="AW194" s="69">
        <f t="shared" si="19"/>
        <v>0.53929951992334701</v>
      </c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</row>
    <row r="195" spans="1:137" outlineLevel="1" x14ac:dyDescent="0.2">
      <c r="A195" s="16">
        <v>6</v>
      </c>
      <c r="B195" s="16">
        <v>0</v>
      </c>
      <c r="C195" s="1">
        <v>0.53929951992334701</v>
      </c>
      <c r="D195" s="1">
        <f t="shared" si="11"/>
        <v>-0.53929951992334701</v>
      </c>
      <c r="E195" s="1">
        <f t="shared" si="12"/>
        <v>1.550014329963306</v>
      </c>
      <c r="F195" s="1">
        <f t="shared" si="13"/>
        <v>-1.2449957148373267</v>
      </c>
      <c r="G195" s="1">
        <f t="shared" si="14"/>
        <v>-1.0819462461194298</v>
      </c>
      <c r="H195" s="1">
        <v>1.5201613824541736E-2</v>
      </c>
      <c r="I195" s="1">
        <f t="shared" si="15"/>
        <v>9.174373407739576E-3</v>
      </c>
      <c r="J195" s="1">
        <f t="shared" si="16"/>
        <v>-1.0902648741219501</v>
      </c>
      <c r="AJ195" s="69"/>
      <c r="AK195" s="69"/>
      <c r="AL195" s="69"/>
      <c r="AM195" s="69"/>
      <c r="AN195" s="69"/>
      <c r="AO195" s="69"/>
      <c r="AP195" s="69"/>
      <c r="AQ195" s="81"/>
      <c r="AR195" s="69"/>
      <c r="AS195" s="69"/>
      <c r="AT195" s="69"/>
      <c r="AU195" s="69">
        <f t="shared" si="17"/>
        <v>1</v>
      </c>
      <c r="AV195" s="69">
        <f t="shared" si="18"/>
        <v>0.53929951992334701</v>
      </c>
      <c r="AW195" s="69" t="e">
        <f t="shared" si="19"/>
        <v>#N/A</v>
      </c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</row>
    <row r="196" spans="1:137" outlineLevel="1" x14ac:dyDescent="0.2">
      <c r="A196" s="16">
        <v>7</v>
      </c>
      <c r="B196" s="16">
        <v>1</v>
      </c>
      <c r="C196" s="1">
        <v>0.77885415898126453</v>
      </c>
      <c r="D196" s="1">
        <f t="shared" si="11"/>
        <v>0.22114584101873547</v>
      </c>
      <c r="E196" s="1">
        <f t="shared" si="12"/>
        <v>0.49986293264717468</v>
      </c>
      <c r="F196" s="1">
        <f t="shared" si="13"/>
        <v>0.70700985328860499</v>
      </c>
      <c r="G196" s="1">
        <f t="shared" si="14"/>
        <v>0.53285778658166072</v>
      </c>
      <c r="H196" s="1">
        <v>2.9417412624058926E-2</v>
      </c>
      <c r="I196" s="1">
        <f t="shared" si="15"/>
        <v>4.4333510127056545E-3</v>
      </c>
      <c r="J196" s="1">
        <f t="shared" si="16"/>
        <v>0.54087270897506179</v>
      </c>
      <c r="AJ196" s="69"/>
      <c r="AK196" s="69"/>
      <c r="AL196" s="69"/>
      <c r="AM196" s="69"/>
      <c r="AN196" s="69"/>
      <c r="AO196" s="69"/>
      <c r="AP196" s="69"/>
      <c r="AQ196" s="81"/>
      <c r="AR196" s="69"/>
      <c r="AS196" s="69"/>
      <c r="AT196" s="69"/>
      <c r="AU196" s="69">
        <f t="shared" si="17"/>
        <v>0</v>
      </c>
      <c r="AV196" s="69" t="e">
        <f t="shared" si="18"/>
        <v>#N/A</v>
      </c>
      <c r="AW196" s="69">
        <f t="shared" si="19"/>
        <v>0.77885415898126453</v>
      </c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</row>
    <row r="197" spans="1:137" outlineLevel="1" x14ac:dyDescent="0.2">
      <c r="A197" s="16">
        <v>8</v>
      </c>
      <c r="B197" s="16">
        <v>0</v>
      </c>
      <c r="C197" s="1">
        <v>0.28010205936400268</v>
      </c>
      <c r="D197" s="1">
        <f t="shared" si="11"/>
        <v>-0.28010205936400268</v>
      </c>
      <c r="E197" s="1">
        <f t="shared" si="12"/>
        <v>0.65729165227212383</v>
      </c>
      <c r="F197" s="1">
        <f t="shared" si="13"/>
        <v>-0.81073525411944669</v>
      </c>
      <c r="G197" s="1">
        <f t="shared" si="14"/>
        <v>-0.62376741704956173</v>
      </c>
      <c r="H197" s="1">
        <v>3.6942853713253315E-2</v>
      </c>
      <c r="I197" s="1">
        <f t="shared" si="15"/>
        <v>7.7489293043071792E-3</v>
      </c>
      <c r="J197" s="1">
        <f t="shared" si="16"/>
        <v>-0.63561868605151117</v>
      </c>
      <c r="AJ197" s="69"/>
      <c r="AK197" s="69"/>
      <c r="AL197" s="69"/>
      <c r="AM197" s="69"/>
      <c r="AN197" s="69"/>
      <c r="AO197" s="69"/>
      <c r="AP197" s="69"/>
      <c r="AQ197" s="81"/>
      <c r="AR197" s="69"/>
      <c r="AS197" s="69"/>
      <c r="AT197" s="69"/>
      <c r="AU197" s="69">
        <f t="shared" si="17"/>
        <v>1</v>
      </c>
      <c r="AV197" s="69">
        <f t="shared" si="18"/>
        <v>0.28010205936400268</v>
      </c>
      <c r="AW197" s="69" t="e">
        <f t="shared" si="19"/>
        <v>#N/A</v>
      </c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</row>
    <row r="198" spans="1:137" outlineLevel="1" x14ac:dyDescent="0.2">
      <c r="A198" s="16">
        <v>9</v>
      </c>
      <c r="B198" s="16">
        <v>0</v>
      </c>
      <c r="C198" s="1">
        <v>0.77885415898126453</v>
      </c>
      <c r="D198" s="1">
        <f t="shared" si="11"/>
        <v>-0.77885415898126453</v>
      </c>
      <c r="E198" s="1">
        <f t="shared" si="12"/>
        <v>3.0178657620000591</v>
      </c>
      <c r="F198" s="1">
        <f t="shared" si="13"/>
        <v>-1.7372005531889687</v>
      </c>
      <c r="G198" s="1">
        <f t="shared" si="14"/>
        <v>-1.8766733360792309</v>
      </c>
      <c r="H198" s="1">
        <v>2.9417412624058926E-2</v>
      </c>
      <c r="I198" s="1">
        <f t="shared" si="15"/>
        <v>5.4990396656021748E-2</v>
      </c>
      <c r="J198" s="1">
        <f t="shared" si="16"/>
        <v>-1.9049011137812932</v>
      </c>
      <c r="AJ198" s="69"/>
      <c r="AK198" s="69"/>
      <c r="AL198" s="69"/>
      <c r="AM198" s="69"/>
      <c r="AN198" s="69"/>
      <c r="AO198" s="69"/>
      <c r="AP198" s="69"/>
      <c r="AQ198" s="81"/>
      <c r="AR198" s="69"/>
      <c r="AS198" s="69"/>
      <c r="AT198" s="69"/>
      <c r="AU198" s="69">
        <f t="shared" si="17"/>
        <v>1</v>
      </c>
      <c r="AV198" s="69">
        <f t="shared" si="18"/>
        <v>0.77885415898126453</v>
      </c>
      <c r="AW198" s="69" t="e">
        <f t="shared" si="19"/>
        <v>#N/A</v>
      </c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</row>
    <row r="199" spans="1:137" outlineLevel="1" x14ac:dyDescent="0.2">
      <c r="A199" s="16">
        <v>10</v>
      </c>
      <c r="B199" s="16">
        <v>0</v>
      </c>
      <c r="C199" s="1">
        <v>0.53929951992334701</v>
      </c>
      <c r="D199" s="1">
        <f t="shared" si="11"/>
        <v>-0.53929951992334701</v>
      </c>
      <c r="E199" s="1">
        <f t="shared" si="12"/>
        <v>1.550014329963306</v>
      </c>
      <c r="F199" s="1">
        <f t="shared" si="13"/>
        <v>-1.2449957148373267</v>
      </c>
      <c r="G199" s="1">
        <f t="shared" si="14"/>
        <v>-1.0819462461194298</v>
      </c>
      <c r="H199" s="1">
        <v>1.5201613824541736E-2</v>
      </c>
      <c r="I199" s="1">
        <f t="shared" si="15"/>
        <v>9.174373407739576E-3</v>
      </c>
      <c r="J199" s="1">
        <f t="shared" si="16"/>
        <v>-1.0902648741219501</v>
      </c>
      <c r="AJ199" s="69"/>
      <c r="AK199" s="69"/>
      <c r="AL199" s="69"/>
      <c r="AM199" s="69"/>
      <c r="AN199" s="69"/>
      <c r="AO199" s="69"/>
      <c r="AP199" s="69"/>
      <c r="AQ199" s="81"/>
      <c r="AR199" s="69"/>
      <c r="AS199" s="69"/>
      <c r="AT199" s="69"/>
      <c r="AU199" s="69">
        <f t="shared" si="17"/>
        <v>1</v>
      </c>
      <c r="AV199" s="69">
        <f t="shared" si="18"/>
        <v>0.53929951992334701</v>
      </c>
      <c r="AW199" s="69" t="e">
        <f t="shared" si="19"/>
        <v>#N/A</v>
      </c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</row>
    <row r="200" spans="1:137" outlineLevel="1" x14ac:dyDescent="0.2">
      <c r="A200" s="16">
        <v>11</v>
      </c>
      <c r="B200" s="16">
        <v>0</v>
      </c>
      <c r="C200" s="1">
        <v>0.22805525588963366</v>
      </c>
      <c r="D200" s="1">
        <f t="shared" si="11"/>
        <v>-0.22805525588963366</v>
      </c>
      <c r="E200" s="1">
        <f t="shared" si="12"/>
        <v>0.51768461301108915</v>
      </c>
      <c r="F200" s="1">
        <f t="shared" si="13"/>
        <v>-0.71950303196796128</v>
      </c>
      <c r="G200" s="1">
        <f t="shared" si="14"/>
        <v>-0.54353427482947281</v>
      </c>
      <c r="H200" s="1">
        <v>4.3994903894930805E-2</v>
      </c>
      <c r="I200" s="1">
        <f t="shared" si="15"/>
        <v>7.1105932145823321E-3</v>
      </c>
      <c r="J200" s="1">
        <f t="shared" si="16"/>
        <v>-0.55590020202671497</v>
      </c>
      <c r="AJ200" s="69"/>
      <c r="AK200" s="69"/>
      <c r="AL200" s="69"/>
      <c r="AM200" s="69"/>
      <c r="AN200" s="69"/>
      <c r="AO200" s="69"/>
      <c r="AP200" s="69"/>
      <c r="AQ200" s="81"/>
      <c r="AR200" s="69"/>
      <c r="AS200" s="69"/>
      <c r="AT200" s="69"/>
      <c r="AU200" s="69">
        <f t="shared" si="17"/>
        <v>1</v>
      </c>
      <c r="AV200" s="69">
        <f t="shared" si="18"/>
        <v>0.22805525588963366</v>
      </c>
      <c r="AW200" s="69" t="e">
        <f t="shared" si="19"/>
        <v>#N/A</v>
      </c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</row>
    <row r="201" spans="1:137" outlineLevel="1" x14ac:dyDescent="0.2">
      <c r="A201" s="16">
        <v>12</v>
      </c>
      <c r="B201" s="16">
        <v>1</v>
      </c>
      <c r="C201" s="1">
        <v>0.77885415898126453</v>
      </c>
      <c r="D201" s="1">
        <f t="shared" si="11"/>
        <v>0.22114584101873547</v>
      </c>
      <c r="E201" s="1">
        <f t="shared" si="12"/>
        <v>0.49986293264717468</v>
      </c>
      <c r="F201" s="1">
        <f t="shared" si="13"/>
        <v>0.70700985328860499</v>
      </c>
      <c r="G201" s="1">
        <f t="shared" si="14"/>
        <v>0.53285778658166072</v>
      </c>
      <c r="H201" s="1">
        <v>2.9417412624058926E-2</v>
      </c>
      <c r="I201" s="1">
        <f t="shared" si="15"/>
        <v>4.4333510127056545E-3</v>
      </c>
      <c r="J201" s="1">
        <f t="shared" si="16"/>
        <v>0.54087270897506179</v>
      </c>
      <c r="AJ201" s="69"/>
      <c r="AK201" s="69"/>
      <c r="AL201" s="69"/>
      <c r="AM201" s="69"/>
      <c r="AN201" s="69"/>
      <c r="AO201" s="69"/>
      <c r="AP201" s="69"/>
      <c r="AQ201" s="81"/>
      <c r="AR201" s="69"/>
      <c r="AS201" s="69"/>
      <c r="AT201" s="69"/>
      <c r="AU201" s="69">
        <f t="shared" si="17"/>
        <v>0</v>
      </c>
      <c r="AV201" s="69" t="e">
        <f t="shared" si="18"/>
        <v>#N/A</v>
      </c>
      <c r="AW201" s="69">
        <f t="shared" si="19"/>
        <v>0.77885415898126453</v>
      </c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</row>
    <row r="202" spans="1:137" outlineLevel="1" x14ac:dyDescent="0.2">
      <c r="A202" s="16">
        <v>13</v>
      </c>
      <c r="B202" s="16">
        <v>1</v>
      </c>
      <c r="C202" s="1">
        <v>0.77885415898126453</v>
      </c>
      <c r="D202" s="1">
        <f t="shared" si="11"/>
        <v>0.22114584101873547</v>
      </c>
      <c r="E202" s="1">
        <f t="shared" si="12"/>
        <v>0.49986293264717468</v>
      </c>
      <c r="F202" s="1">
        <f t="shared" si="13"/>
        <v>0.70700985328860499</v>
      </c>
      <c r="G202" s="1">
        <f t="shared" si="14"/>
        <v>0.53285778658166072</v>
      </c>
      <c r="H202" s="1">
        <v>2.9417412624058926E-2</v>
      </c>
      <c r="I202" s="1">
        <f t="shared" si="15"/>
        <v>4.4333510127056545E-3</v>
      </c>
      <c r="J202" s="1">
        <f t="shared" si="16"/>
        <v>0.54087270897506179</v>
      </c>
      <c r="AJ202" s="69"/>
      <c r="AK202" s="69"/>
      <c r="AL202" s="69"/>
      <c r="AM202" s="69"/>
      <c r="AN202" s="69"/>
      <c r="AO202" s="69"/>
      <c r="AP202" s="69"/>
      <c r="AQ202" s="81"/>
      <c r="AR202" s="69"/>
      <c r="AS202" s="69"/>
      <c r="AT202" s="69"/>
      <c r="AU202" s="69">
        <f t="shared" si="17"/>
        <v>0</v>
      </c>
      <c r="AV202" s="69" t="e">
        <f t="shared" si="18"/>
        <v>#N/A</v>
      </c>
      <c r="AW202" s="69">
        <f t="shared" si="19"/>
        <v>0.77885415898126453</v>
      </c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</row>
    <row r="203" spans="1:137" outlineLevel="1" x14ac:dyDescent="0.2">
      <c r="A203" s="16">
        <v>14</v>
      </c>
      <c r="B203" s="16">
        <v>0</v>
      </c>
      <c r="C203" s="1">
        <v>0.67001705730797134</v>
      </c>
      <c r="D203" s="1">
        <f t="shared" si="11"/>
        <v>-0.67001705730797134</v>
      </c>
      <c r="E203" s="1">
        <f t="shared" si="12"/>
        <v>2.2174286293391163</v>
      </c>
      <c r="F203" s="1">
        <f t="shared" si="13"/>
        <v>-1.4891032970681102</v>
      </c>
      <c r="G203" s="1">
        <f t="shared" si="14"/>
        <v>-1.4249419887010666</v>
      </c>
      <c r="H203" s="1">
        <v>1.9242866203084845E-2</v>
      </c>
      <c r="I203" s="1">
        <f t="shared" si="15"/>
        <v>2.0310058811012069E-2</v>
      </c>
      <c r="J203" s="1">
        <f t="shared" si="16"/>
        <v>-1.4388530645263333</v>
      </c>
      <c r="AJ203" s="69"/>
      <c r="AK203" s="69"/>
      <c r="AL203" s="69"/>
      <c r="AM203" s="69"/>
      <c r="AN203" s="69"/>
      <c r="AO203" s="69"/>
      <c r="AP203" s="69"/>
      <c r="AQ203" s="81"/>
      <c r="AR203" s="69"/>
      <c r="AS203" s="69"/>
      <c r="AT203" s="69"/>
      <c r="AU203" s="69">
        <f t="shared" si="17"/>
        <v>1</v>
      </c>
      <c r="AV203" s="69">
        <f t="shared" si="18"/>
        <v>0.67001705730797134</v>
      </c>
      <c r="AW203" s="69" t="e">
        <f t="shared" si="19"/>
        <v>#N/A</v>
      </c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</row>
    <row r="204" spans="1:137" outlineLevel="1" x14ac:dyDescent="0.2">
      <c r="A204" s="16">
        <v>15</v>
      </c>
      <c r="B204" s="16">
        <v>0</v>
      </c>
      <c r="C204" s="1">
        <v>0.67001705730797134</v>
      </c>
      <c r="D204" s="1">
        <f t="shared" si="11"/>
        <v>-0.67001705730797134</v>
      </c>
      <c r="E204" s="1">
        <f t="shared" si="12"/>
        <v>2.2174286293391163</v>
      </c>
      <c r="F204" s="1">
        <f t="shared" si="13"/>
        <v>-1.4891032970681102</v>
      </c>
      <c r="G204" s="1">
        <f t="shared" si="14"/>
        <v>-1.4249419887010666</v>
      </c>
      <c r="H204" s="1">
        <v>1.9242866203084845E-2</v>
      </c>
      <c r="I204" s="1">
        <f t="shared" si="15"/>
        <v>2.0310058811012069E-2</v>
      </c>
      <c r="J204" s="1">
        <f t="shared" si="16"/>
        <v>-1.4388530645263333</v>
      </c>
      <c r="AJ204" s="69"/>
      <c r="AK204" s="69"/>
      <c r="AL204" s="69"/>
      <c r="AM204" s="69"/>
      <c r="AN204" s="69"/>
      <c r="AO204" s="69"/>
      <c r="AP204" s="69"/>
      <c r="AQ204" s="81"/>
      <c r="AR204" s="69"/>
      <c r="AS204" s="69"/>
      <c r="AT204" s="69"/>
      <c r="AU204" s="69">
        <f t="shared" si="17"/>
        <v>1</v>
      </c>
      <c r="AV204" s="69">
        <f t="shared" si="18"/>
        <v>0.67001705730797134</v>
      </c>
      <c r="AW204" s="69" t="e">
        <f t="shared" si="19"/>
        <v>#N/A</v>
      </c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</row>
    <row r="205" spans="1:137" outlineLevel="1" x14ac:dyDescent="0.2">
      <c r="A205" s="16">
        <v>16</v>
      </c>
      <c r="B205" s="16">
        <v>0</v>
      </c>
      <c r="C205" s="1">
        <v>0.60656418319672545</v>
      </c>
      <c r="D205" s="1">
        <f t="shared" si="11"/>
        <v>-0.60656418319672545</v>
      </c>
      <c r="E205" s="1">
        <f t="shared" si="12"/>
        <v>1.8656746658666765</v>
      </c>
      <c r="F205" s="1">
        <f t="shared" si="13"/>
        <v>-1.3658970187633754</v>
      </c>
      <c r="G205" s="1">
        <f t="shared" si="14"/>
        <v>-1.2416564080344747</v>
      </c>
      <c r="H205" s="1">
        <v>1.5958388614693182E-2</v>
      </c>
      <c r="I205" s="1">
        <f t="shared" si="15"/>
        <v>1.2703839039013861E-2</v>
      </c>
      <c r="J205" s="1">
        <f t="shared" si="16"/>
        <v>-1.2516840048872302</v>
      </c>
      <c r="AJ205" s="69"/>
      <c r="AK205" s="69"/>
      <c r="AL205" s="69"/>
      <c r="AM205" s="69"/>
      <c r="AN205" s="69"/>
      <c r="AO205" s="69"/>
      <c r="AP205" s="69"/>
      <c r="AQ205" s="81"/>
      <c r="AR205" s="69"/>
      <c r="AS205" s="69"/>
      <c r="AT205" s="69"/>
      <c r="AU205" s="69">
        <f t="shared" si="17"/>
        <v>1</v>
      </c>
      <c r="AV205" s="69">
        <f t="shared" si="18"/>
        <v>0.60656418319672545</v>
      </c>
      <c r="AW205" s="69" t="e">
        <f t="shared" si="19"/>
        <v>#N/A</v>
      </c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</row>
    <row r="206" spans="1:137" outlineLevel="1" x14ac:dyDescent="0.2">
      <c r="A206" s="16">
        <v>17</v>
      </c>
      <c r="B206" s="16">
        <v>1</v>
      </c>
      <c r="C206" s="1">
        <v>0.40294330394455996</v>
      </c>
      <c r="D206" s="1">
        <f t="shared" si="11"/>
        <v>0.59705669605543998</v>
      </c>
      <c r="E206" s="1">
        <f t="shared" si="12"/>
        <v>1.8179188238672179</v>
      </c>
      <c r="F206" s="1">
        <f t="shared" si="13"/>
        <v>1.3483022004978031</v>
      </c>
      <c r="G206" s="1">
        <f t="shared" si="14"/>
        <v>1.2172669064665016</v>
      </c>
      <c r="H206" s="1">
        <v>2.2432169067804649E-2</v>
      </c>
      <c r="I206" s="1">
        <f t="shared" si="15"/>
        <v>1.7390781584101928E-2</v>
      </c>
      <c r="J206" s="1">
        <f t="shared" si="16"/>
        <v>1.2311539541589829</v>
      </c>
      <c r="AJ206" s="69"/>
      <c r="AK206" s="69"/>
      <c r="AL206" s="69"/>
      <c r="AM206" s="69"/>
      <c r="AN206" s="69"/>
      <c r="AO206" s="69"/>
      <c r="AP206" s="69"/>
      <c r="AQ206" s="81"/>
      <c r="AR206" s="69"/>
      <c r="AS206" s="69"/>
      <c r="AT206" s="69"/>
      <c r="AU206" s="69">
        <f t="shared" si="17"/>
        <v>0</v>
      </c>
      <c r="AV206" s="69" t="e">
        <f t="shared" si="18"/>
        <v>#N/A</v>
      </c>
      <c r="AW206" s="69">
        <f t="shared" si="19"/>
        <v>0.40294330394455996</v>
      </c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</row>
    <row r="207" spans="1:137" outlineLevel="1" x14ac:dyDescent="0.2">
      <c r="A207" s="16">
        <v>18</v>
      </c>
      <c r="B207" s="16">
        <v>1</v>
      </c>
      <c r="C207" s="1">
        <v>0.72782825225081538</v>
      </c>
      <c r="D207" s="1">
        <f t="shared" si="11"/>
        <v>0.27217174774918462</v>
      </c>
      <c r="E207" s="1">
        <f t="shared" si="12"/>
        <v>0.63538035171238239</v>
      </c>
      <c r="F207" s="1">
        <f t="shared" si="13"/>
        <v>0.79710749068891729</v>
      </c>
      <c r="G207" s="1">
        <f t="shared" si="14"/>
        <v>0.6115149321449308</v>
      </c>
      <c r="H207" s="1">
        <v>2.4103174920296972E-2</v>
      </c>
      <c r="I207" s="1">
        <f t="shared" si="15"/>
        <v>4.7320636664562807E-3</v>
      </c>
      <c r="J207" s="1">
        <f t="shared" si="16"/>
        <v>0.61902061682350995</v>
      </c>
      <c r="AJ207" s="69"/>
      <c r="AK207" s="69"/>
      <c r="AL207" s="69"/>
      <c r="AM207" s="69"/>
      <c r="AN207" s="69"/>
      <c r="AO207" s="69"/>
      <c r="AP207" s="69"/>
      <c r="AQ207" s="81"/>
      <c r="AR207" s="69"/>
      <c r="AS207" s="69"/>
      <c r="AT207" s="69"/>
      <c r="AU207" s="69">
        <f t="shared" si="17"/>
        <v>0</v>
      </c>
      <c r="AV207" s="69" t="e">
        <f t="shared" si="18"/>
        <v>#N/A</v>
      </c>
      <c r="AW207" s="69">
        <f t="shared" si="19"/>
        <v>0.72782825225081538</v>
      </c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</row>
    <row r="208" spans="1:137" outlineLevel="1" x14ac:dyDescent="0.2">
      <c r="A208" s="16">
        <v>19</v>
      </c>
      <c r="B208" s="16">
        <v>0</v>
      </c>
      <c r="C208" s="1">
        <v>0.72782825225081538</v>
      </c>
      <c r="D208" s="1">
        <f t="shared" si="11"/>
        <v>-0.72782825225081538</v>
      </c>
      <c r="E208" s="1">
        <f t="shared" si="12"/>
        <v>2.6026439728058044</v>
      </c>
      <c r="F208" s="1">
        <f t="shared" si="13"/>
        <v>-1.6132712024969034</v>
      </c>
      <c r="G208" s="1">
        <f t="shared" si="14"/>
        <v>-1.635283044507893</v>
      </c>
      <c r="H208" s="1">
        <v>2.4103174920296972E-2</v>
      </c>
      <c r="I208" s="1">
        <f t="shared" si="15"/>
        <v>3.3839373520153107E-2</v>
      </c>
      <c r="J208" s="1">
        <f t="shared" si="16"/>
        <v>-1.6553543759621414</v>
      </c>
      <c r="AJ208" s="69"/>
      <c r="AK208" s="69"/>
      <c r="AL208" s="69"/>
      <c r="AM208" s="69"/>
      <c r="AN208" s="69"/>
      <c r="AO208" s="69"/>
      <c r="AP208" s="69"/>
      <c r="AQ208" s="81"/>
      <c r="AR208" s="69"/>
      <c r="AS208" s="69"/>
      <c r="AT208" s="69"/>
      <c r="AU208" s="69">
        <f t="shared" si="17"/>
        <v>1</v>
      </c>
      <c r="AV208" s="69">
        <f t="shared" si="18"/>
        <v>0.72782825225081538</v>
      </c>
      <c r="AW208" s="69" t="e">
        <f t="shared" si="19"/>
        <v>#N/A</v>
      </c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</row>
    <row r="209" spans="1:137" outlineLevel="1" x14ac:dyDescent="0.2">
      <c r="A209" s="16">
        <v>20</v>
      </c>
      <c r="B209" s="16">
        <v>1</v>
      </c>
      <c r="C209" s="1">
        <v>0.40294330394455996</v>
      </c>
      <c r="D209" s="1">
        <f t="shared" si="11"/>
        <v>0.59705669605543998</v>
      </c>
      <c r="E209" s="1">
        <f t="shared" si="12"/>
        <v>1.8179188238672179</v>
      </c>
      <c r="F209" s="1">
        <f t="shared" si="13"/>
        <v>1.3483022004978031</v>
      </c>
      <c r="G209" s="1">
        <f t="shared" si="14"/>
        <v>1.2172669064665016</v>
      </c>
      <c r="H209" s="1">
        <v>2.2432169067804649E-2</v>
      </c>
      <c r="I209" s="1">
        <f t="shared" si="15"/>
        <v>1.7390781584101928E-2</v>
      </c>
      <c r="J209" s="1">
        <f t="shared" si="16"/>
        <v>1.2311539541589829</v>
      </c>
      <c r="AJ209" s="69"/>
      <c r="AK209" s="69"/>
      <c r="AL209" s="69"/>
      <c r="AM209" s="69"/>
      <c r="AN209" s="69"/>
      <c r="AO209" s="69"/>
      <c r="AP209" s="69"/>
      <c r="AQ209" s="81"/>
      <c r="AR209" s="69"/>
      <c r="AS209" s="69"/>
      <c r="AT209" s="69"/>
      <c r="AU209" s="69">
        <f t="shared" si="17"/>
        <v>0</v>
      </c>
      <c r="AV209" s="69" t="e">
        <f t="shared" si="18"/>
        <v>#N/A</v>
      </c>
      <c r="AW209" s="69">
        <f t="shared" si="19"/>
        <v>0.40294330394455996</v>
      </c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</row>
    <row r="210" spans="1:137" outlineLevel="1" x14ac:dyDescent="0.2">
      <c r="A210" s="16">
        <v>21</v>
      </c>
      <c r="B210" s="16">
        <v>0</v>
      </c>
      <c r="C210" s="1">
        <v>0.40294330394455996</v>
      </c>
      <c r="D210" s="1">
        <f t="shared" si="11"/>
        <v>-0.40294330394455996</v>
      </c>
      <c r="E210" s="1">
        <f t="shared" si="12"/>
        <v>1.0314864036633333</v>
      </c>
      <c r="F210" s="1">
        <f t="shared" si="13"/>
        <v>-1.0156211910271138</v>
      </c>
      <c r="G210" s="1">
        <f t="shared" si="14"/>
        <v>-0.82151251684218807</v>
      </c>
      <c r="H210" s="1">
        <v>2.2432169067804649E-2</v>
      </c>
      <c r="I210" s="1">
        <f t="shared" si="15"/>
        <v>7.9209238884817533E-3</v>
      </c>
      <c r="J210" s="1">
        <f t="shared" si="16"/>
        <v>-0.83088464668548945</v>
      </c>
      <c r="AJ210" s="69"/>
      <c r="AK210" s="69"/>
      <c r="AL210" s="69"/>
      <c r="AM210" s="69"/>
      <c r="AN210" s="69"/>
      <c r="AO210" s="69"/>
      <c r="AP210" s="69"/>
      <c r="AQ210" s="81"/>
      <c r="AR210" s="69"/>
      <c r="AS210" s="69"/>
      <c r="AT210" s="69"/>
      <c r="AU210" s="69">
        <f t="shared" si="17"/>
        <v>1</v>
      </c>
      <c r="AV210" s="69">
        <f t="shared" si="18"/>
        <v>0.40294330394455996</v>
      </c>
      <c r="AW210" s="69" t="e">
        <f t="shared" si="19"/>
        <v>#N/A</v>
      </c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</row>
    <row r="211" spans="1:137" outlineLevel="1" x14ac:dyDescent="0.2">
      <c r="A211" s="16">
        <v>22</v>
      </c>
      <c r="B211" s="16">
        <v>1</v>
      </c>
      <c r="C211" s="1">
        <v>0.72782825225081538</v>
      </c>
      <c r="D211" s="1">
        <f t="shared" si="11"/>
        <v>0.27217174774918462</v>
      </c>
      <c r="E211" s="1">
        <f t="shared" si="12"/>
        <v>0.63538035171238239</v>
      </c>
      <c r="F211" s="1">
        <f t="shared" si="13"/>
        <v>0.79710749068891729</v>
      </c>
      <c r="G211" s="1">
        <f t="shared" si="14"/>
        <v>0.6115149321449308</v>
      </c>
      <c r="H211" s="1">
        <v>2.4103174920296972E-2</v>
      </c>
      <c r="I211" s="1">
        <f t="shared" si="15"/>
        <v>4.7320636664562807E-3</v>
      </c>
      <c r="J211" s="1">
        <f t="shared" si="16"/>
        <v>0.61902061682350995</v>
      </c>
      <c r="AJ211" s="69"/>
      <c r="AK211" s="69"/>
      <c r="AL211" s="69"/>
      <c r="AM211" s="69"/>
      <c r="AN211" s="69"/>
      <c r="AO211" s="69"/>
      <c r="AP211" s="69"/>
      <c r="AQ211" s="81"/>
      <c r="AR211" s="69"/>
      <c r="AS211" s="69"/>
      <c r="AT211" s="69"/>
      <c r="AU211" s="69">
        <f t="shared" si="17"/>
        <v>0</v>
      </c>
      <c r="AV211" s="69" t="e">
        <f t="shared" si="18"/>
        <v>#N/A</v>
      </c>
      <c r="AW211" s="69">
        <f t="shared" si="19"/>
        <v>0.72782825225081538</v>
      </c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</row>
    <row r="212" spans="1:137" outlineLevel="1" x14ac:dyDescent="0.2">
      <c r="A212" s="16">
        <v>23</v>
      </c>
      <c r="B212" s="16">
        <v>0</v>
      </c>
      <c r="C212" s="1">
        <v>0.28010205936400268</v>
      </c>
      <c r="D212" s="1">
        <f t="shared" si="11"/>
        <v>-0.28010205936400268</v>
      </c>
      <c r="E212" s="1">
        <f t="shared" si="12"/>
        <v>0.65729165227212383</v>
      </c>
      <c r="F212" s="1">
        <f t="shared" si="13"/>
        <v>-0.81073525411944669</v>
      </c>
      <c r="G212" s="1">
        <f t="shared" si="14"/>
        <v>-0.62376741704956173</v>
      </c>
      <c r="H212" s="1">
        <v>3.6942853713253315E-2</v>
      </c>
      <c r="I212" s="1">
        <f t="shared" si="15"/>
        <v>7.7489293043071792E-3</v>
      </c>
      <c r="J212" s="1">
        <f t="shared" si="16"/>
        <v>-0.63561868605151117</v>
      </c>
      <c r="AJ212" s="69"/>
      <c r="AK212" s="69"/>
      <c r="AL212" s="69"/>
      <c r="AM212" s="69"/>
      <c r="AN212" s="69"/>
      <c r="AO212" s="69"/>
      <c r="AP212" s="69"/>
      <c r="AQ212" s="81"/>
      <c r="AR212" s="69"/>
      <c r="AS212" s="69"/>
      <c r="AT212" s="69"/>
      <c r="AU212" s="69">
        <f t="shared" si="17"/>
        <v>1</v>
      </c>
      <c r="AV212" s="69">
        <f t="shared" si="18"/>
        <v>0.28010205936400268</v>
      </c>
      <c r="AW212" s="69" t="e">
        <f t="shared" si="19"/>
        <v>#N/A</v>
      </c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</row>
    <row r="213" spans="1:137" outlineLevel="1" x14ac:dyDescent="0.2">
      <c r="A213" s="16">
        <v>24</v>
      </c>
      <c r="B213" s="16">
        <v>0</v>
      </c>
      <c r="C213" s="1">
        <v>0.47057239773640036</v>
      </c>
      <c r="D213" s="1">
        <f t="shared" si="11"/>
        <v>-0.47057239773640036</v>
      </c>
      <c r="E213" s="1">
        <f t="shared" si="12"/>
        <v>1.2719177035613072</v>
      </c>
      <c r="F213" s="1">
        <f t="shared" si="13"/>
        <v>-1.1277932893758977</v>
      </c>
      <c r="G213" s="1">
        <f t="shared" si="14"/>
        <v>-0.94277907472404709</v>
      </c>
      <c r="H213" s="1">
        <v>1.7433092467468481E-2</v>
      </c>
      <c r="I213" s="1">
        <f t="shared" si="15"/>
        <v>8.0249076081990323E-3</v>
      </c>
      <c r="J213" s="1">
        <f t="shared" si="16"/>
        <v>-0.95110588319133804</v>
      </c>
      <c r="AJ213" s="69"/>
      <c r="AK213" s="69"/>
      <c r="AL213" s="69"/>
      <c r="AM213" s="69"/>
      <c r="AN213" s="69"/>
      <c r="AO213" s="69"/>
      <c r="AP213" s="69"/>
      <c r="AQ213" s="81"/>
      <c r="AR213" s="69"/>
      <c r="AS213" s="69"/>
      <c r="AT213" s="69"/>
      <c r="AU213" s="69">
        <f t="shared" si="17"/>
        <v>1</v>
      </c>
      <c r="AV213" s="69">
        <f t="shared" si="18"/>
        <v>0.47057239773640036</v>
      </c>
      <c r="AW213" s="69" t="e">
        <f t="shared" si="19"/>
        <v>#N/A</v>
      </c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</row>
    <row r="214" spans="1:137" outlineLevel="1" x14ac:dyDescent="0.2">
      <c r="A214" s="16">
        <v>25</v>
      </c>
      <c r="B214" s="16">
        <v>1</v>
      </c>
      <c r="C214" s="1">
        <v>0.72782825225081538</v>
      </c>
      <c r="D214" s="1">
        <f t="shared" si="11"/>
        <v>0.27217174774918462</v>
      </c>
      <c r="E214" s="1">
        <f t="shared" si="12"/>
        <v>0.63538035171238239</v>
      </c>
      <c r="F214" s="1">
        <f t="shared" si="13"/>
        <v>0.79710749068891729</v>
      </c>
      <c r="G214" s="1">
        <f t="shared" si="14"/>
        <v>0.6115149321449308</v>
      </c>
      <c r="H214" s="1">
        <v>2.4103174920296972E-2</v>
      </c>
      <c r="I214" s="1">
        <f t="shared" si="15"/>
        <v>4.7320636664562807E-3</v>
      </c>
      <c r="J214" s="1">
        <f t="shared" si="16"/>
        <v>0.61902061682350995</v>
      </c>
      <c r="AJ214" s="69"/>
      <c r="AK214" s="69"/>
      <c r="AL214" s="69"/>
      <c r="AM214" s="69"/>
      <c r="AN214" s="69"/>
      <c r="AO214" s="69"/>
      <c r="AP214" s="69"/>
      <c r="AQ214" s="81"/>
      <c r="AR214" s="69"/>
      <c r="AS214" s="69"/>
      <c r="AT214" s="69"/>
      <c r="AU214" s="69">
        <f t="shared" si="17"/>
        <v>0</v>
      </c>
      <c r="AV214" s="69" t="e">
        <f t="shared" si="18"/>
        <v>#N/A</v>
      </c>
      <c r="AW214" s="69">
        <f t="shared" si="19"/>
        <v>0.72782825225081538</v>
      </c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</row>
    <row r="215" spans="1:137" outlineLevel="1" x14ac:dyDescent="0.2">
      <c r="A215" s="16">
        <v>26</v>
      </c>
      <c r="B215" s="16">
        <v>0</v>
      </c>
      <c r="C215" s="1">
        <v>0.28010205936400268</v>
      </c>
      <c r="D215" s="1">
        <f t="shared" si="11"/>
        <v>-0.28010205936400268</v>
      </c>
      <c r="E215" s="1">
        <f t="shared" si="12"/>
        <v>0.65729165227212383</v>
      </c>
      <c r="F215" s="1">
        <f t="shared" si="13"/>
        <v>-0.81073525411944669</v>
      </c>
      <c r="G215" s="1">
        <f t="shared" si="14"/>
        <v>-0.62376741704956173</v>
      </c>
      <c r="H215" s="1">
        <v>3.6942853713253315E-2</v>
      </c>
      <c r="I215" s="1">
        <f t="shared" si="15"/>
        <v>7.7489293043071792E-3</v>
      </c>
      <c r="J215" s="1">
        <f t="shared" si="16"/>
        <v>-0.63561868605151117</v>
      </c>
      <c r="AJ215" s="69"/>
      <c r="AK215" s="69"/>
      <c r="AL215" s="69"/>
      <c r="AM215" s="69"/>
      <c r="AN215" s="69"/>
      <c r="AO215" s="69"/>
      <c r="AP215" s="69"/>
      <c r="AQ215" s="81"/>
      <c r="AR215" s="69"/>
      <c r="AS215" s="69"/>
      <c r="AT215" s="69"/>
      <c r="AU215" s="69">
        <f t="shared" si="17"/>
        <v>1</v>
      </c>
      <c r="AV215" s="69">
        <f t="shared" si="18"/>
        <v>0.28010205936400268</v>
      </c>
      <c r="AW215" s="69" t="e">
        <f t="shared" si="19"/>
        <v>#N/A</v>
      </c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</row>
    <row r="216" spans="1:137" outlineLevel="1" x14ac:dyDescent="0.2">
      <c r="A216" s="16">
        <v>27</v>
      </c>
      <c r="B216" s="16">
        <v>0</v>
      </c>
      <c r="C216" s="1">
        <v>0.53929951992334701</v>
      </c>
      <c r="D216" s="1">
        <f t="shared" si="11"/>
        <v>-0.53929951992334701</v>
      </c>
      <c r="E216" s="1">
        <f t="shared" si="12"/>
        <v>1.550014329963306</v>
      </c>
      <c r="F216" s="1">
        <f t="shared" si="13"/>
        <v>-1.2449957148373267</v>
      </c>
      <c r="G216" s="1">
        <f t="shared" si="14"/>
        <v>-1.0819462461194298</v>
      </c>
      <c r="H216" s="1">
        <v>1.5201613824541736E-2</v>
      </c>
      <c r="I216" s="1">
        <f t="shared" si="15"/>
        <v>9.174373407739576E-3</v>
      </c>
      <c r="J216" s="1">
        <f t="shared" si="16"/>
        <v>-1.0902648741219501</v>
      </c>
      <c r="AJ216" s="69"/>
      <c r="AK216" s="69"/>
      <c r="AL216" s="69"/>
      <c r="AM216" s="69"/>
      <c r="AN216" s="69"/>
      <c r="AO216" s="69"/>
      <c r="AP216" s="69"/>
      <c r="AQ216" s="81"/>
      <c r="AR216" s="69"/>
      <c r="AS216" s="69"/>
      <c r="AT216" s="69"/>
      <c r="AU216" s="69">
        <f t="shared" si="17"/>
        <v>1</v>
      </c>
      <c r="AV216" s="69">
        <f t="shared" si="18"/>
        <v>0.53929951992334701</v>
      </c>
      <c r="AW216" s="69" t="e">
        <f t="shared" si="19"/>
        <v>#N/A</v>
      </c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</row>
    <row r="217" spans="1:137" outlineLevel="1" x14ac:dyDescent="0.2">
      <c r="A217" s="16">
        <v>28</v>
      </c>
      <c r="B217" s="16">
        <v>0</v>
      </c>
      <c r="C217" s="1">
        <v>0.47057239773640036</v>
      </c>
      <c r="D217" s="1">
        <f t="shared" si="11"/>
        <v>-0.47057239773640036</v>
      </c>
      <c r="E217" s="1">
        <f t="shared" si="12"/>
        <v>1.2719177035613072</v>
      </c>
      <c r="F217" s="1">
        <f t="shared" si="13"/>
        <v>-1.1277932893758977</v>
      </c>
      <c r="G217" s="1">
        <f t="shared" si="14"/>
        <v>-0.94277907472404709</v>
      </c>
      <c r="H217" s="1">
        <v>1.7433092467468481E-2</v>
      </c>
      <c r="I217" s="1">
        <f t="shared" si="15"/>
        <v>8.0249076081990323E-3</v>
      </c>
      <c r="J217" s="1">
        <f t="shared" si="16"/>
        <v>-0.95110588319133804</v>
      </c>
      <c r="AJ217" s="69"/>
      <c r="AK217" s="69"/>
      <c r="AL217" s="69"/>
      <c r="AM217" s="69"/>
      <c r="AN217" s="69"/>
      <c r="AO217" s="69"/>
      <c r="AP217" s="69"/>
      <c r="AQ217" s="81"/>
      <c r="AR217" s="69"/>
      <c r="AS217" s="69"/>
      <c r="AT217" s="69"/>
      <c r="AU217" s="69">
        <f t="shared" si="17"/>
        <v>1</v>
      </c>
      <c r="AV217" s="69">
        <f t="shared" si="18"/>
        <v>0.47057239773640036</v>
      </c>
      <c r="AW217" s="69" t="e">
        <f t="shared" si="19"/>
        <v>#N/A</v>
      </c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</row>
    <row r="218" spans="1:137" outlineLevel="1" x14ac:dyDescent="0.2">
      <c r="A218" s="16">
        <v>29</v>
      </c>
      <c r="B218" s="16">
        <v>1</v>
      </c>
      <c r="C218" s="1">
        <v>0.53929951992334701</v>
      </c>
      <c r="D218" s="1">
        <f t="shared" si="11"/>
        <v>0.46070048007665299</v>
      </c>
      <c r="E218" s="1">
        <f t="shared" si="12"/>
        <v>1.234968333648268</v>
      </c>
      <c r="F218" s="1">
        <f t="shared" si="13"/>
        <v>1.1112912910881052</v>
      </c>
      <c r="G218" s="1">
        <f t="shared" si="14"/>
        <v>0.92426033510135741</v>
      </c>
      <c r="H218" s="1">
        <v>1.5201613824541736E-2</v>
      </c>
      <c r="I218" s="1">
        <f t="shared" si="15"/>
        <v>6.6950476867533078E-3</v>
      </c>
      <c r="J218" s="1">
        <f t="shared" si="16"/>
        <v>0.93136658269246397</v>
      </c>
      <c r="AJ218" s="69"/>
      <c r="AK218" s="69"/>
      <c r="AL218" s="69"/>
      <c r="AM218" s="69"/>
      <c r="AN218" s="69"/>
      <c r="AO218" s="69"/>
      <c r="AP218" s="69"/>
      <c r="AQ218" s="81"/>
      <c r="AR218" s="69"/>
      <c r="AS218" s="69"/>
      <c r="AT218" s="69"/>
      <c r="AU218" s="69">
        <f t="shared" si="17"/>
        <v>0</v>
      </c>
      <c r="AV218" s="69" t="e">
        <f t="shared" si="18"/>
        <v>#N/A</v>
      </c>
      <c r="AW218" s="69">
        <f t="shared" si="19"/>
        <v>0.53929951992334701</v>
      </c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</row>
    <row r="219" spans="1:137" outlineLevel="1" x14ac:dyDescent="0.2">
      <c r="A219" s="16">
        <v>30</v>
      </c>
      <c r="B219" s="16">
        <v>1</v>
      </c>
      <c r="C219" s="1">
        <v>0.67001705730797134</v>
      </c>
      <c r="D219" s="1">
        <f t="shared" si="11"/>
        <v>0.32998294269202866</v>
      </c>
      <c r="E219" s="1">
        <f t="shared" si="12"/>
        <v>0.80090421650515564</v>
      </c>
      <c r="F219" s="1">
        <f t="shared" si="13"/>
        <v>0.89493252064340334</v>
      </c>
      <c r="G219" s="1">
        <f t="shared" si="14"/>
        <v>0.70178295532688262</v>
      </c>
      <c r="H219" s="1">
        <v>1.9242866203084845E-2</v>
      </c>
      <c r="I219" s="1">
        <f t="shared" si="15"/>
        <v>4.9263180265377762E-3</v>
      </c>
      <c r="J219" s="1">
        <f t="shared" si="16"/>
        <v>0.70863415066103874</v>
      </c>
      <c r="AJ219" s="69"/>
      <c r="AK219" s="69"/>
      <c r="AL219" s="69"/>
      <c r="AM219" s="69"/>
      <c r="AN219" s="69"/>
      <c r="AO219" s="69"/>
      <c r="AP219" s="69"/>
      <c r="AQ219" s="81"/>
      <c r="AR219" s="69"/>
      <c r="AS219" s="69"/>
      <c r="AT219" s="69"/>
      <c r="AU219" s="69">
        <f t="shared" si="17"/>
        <v>0</v>
      </c>
      <c r="AV219" s="69" t="e">
        <f t="shared" si="18"/>
        <v>#N/A</v>
      </c>
      <c r="AW219" s="69">
        <f t="shared" si="19"/>
        <v>0.67001705730797134</v>
      </c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</row>
    <row r="220" spans="1:137" outlineLevel="1" x14ac:dyDescent="0.2">
      <c r="A220" s="16">
        <v>31</v>
      </c>
      <c r="B220" s="16">
        <v>1</v>
      </c>
      <c r="C220" s="1">
        <v>0.77885415898126453</v>
      </c>
      <c r="D220" s="1">
        <f t="shared" si="11"/>
        <v>0.22114584101873547</v>
      </c>
      <c r="E220" s="1">
        <f t="shared" si="12"/>
        <v>0.49986293264717468</v>
      </c>
      <c r="F220" s="1">
        <f t="shared" si="13"/>
        <v>0.70700985328860499</v>
      </c>
      <c r="G220" s="1">
        <f t="shared" si="14"/>
        <v>0.53285778658166072</v>
      </c>
      <c r="H220" s="1">
        <v>2.9417412624058926E-2</v>
      </c>
      <c r="I220" s="1">
        <f t="shared" si="15"/>
        <v>4.4333510127056545E-3</v>
      </c>
      <c r="J220" s="1">
        <f t="shared" si="16"/>
        <v>0.54087270897506179</v>
      </c>
      <c r="AJ220" s="69"/>
      <c r="AK220" s="69"/>
      <c r="AL220" s="69"/>
      <c r="AM220" s="69"/>
      <c r="AN220" s="69"/>
      <c r="AO220" s="69"/>
      <c r="AP220" s="69"/>
      <c r="AQ220" s="81"/>
      <c r="AR220" s="69"/>
      <c r="AS220" s="69"/>
      <c r="AT220" s="69"/>
      <c r="AU220" s="69">
        <f t="shared" si="17"/>
        <v>0</v>
      </c>
      <c r="AV220" s="69" t="e">
        <f t="shared" si="18"/>
        <v>#N/A</v>
      </c>
      <c r="AW220" s="69">
        <f t="shared" si="19"/>
        <v>0.77885415898126453</v>
      </c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</row>
    <row r="221" spans="1:137" outlineLevel="1" x14ac:dyDescent="0.2">
      <c r="A221" s="16">
        <v>32</v>
      </c>
      <c r="B221" s="16">
        <v>0</v>
      </c>
      <c r="C221" s="1">
        <v>0.22805525588963366</v>
      </c>
      <c r="D221" s="1">
        <f t="shared" si="11"/>
        <v>-0.22805525588963366</v>
      </c>
      <c r="E221" s="1">
        <f t="shared" si="12"/>
        <v>0.51768461301108915</v>
      </c>
      <c r="F221" s="1">
        <f t="shared" si="13"/>
        <v>-0.71950303196796128</v>
      </c>
      <c r="G221" s="1">
        <f t="shared" si="14"/>
        <v>-0.54353427482947281</v>
      </c>
      <c r="H221" s="1">
        <v>4.3994903894930805E-2</v>
      </c>
      <c r="I221" s="1">
        <f t="shared" si="15"/>
        <v>7.1105932145823321E-3</v>
      </c>
      <c r="J221" s="1">
        <f t="shared" si="16"/>
        <v>-0.55590020202671497</v>
      </c>
      <c r="AJ221" s="69"/>
      <c r="AK221" s="69"/>
      <c r="AL221" s="69"/>
      <c r="AM221" s="69"/>
      <c r="AN221" s="69"/>
      <c r="AO221" s="69"/>
      <c r="AP221" s="69"/>
      <c r="AQ221" s="81"/>
      <c r="AR221" s="69"/>
      <c r="AS221" s="69"/>
      <c r="AT221" s="69"/>
      <c r="AU221" s="69">
        <f t="shared" si="17"/>
        <v>1</v>
      </c>
      <c r="AV221" s="69">
        <f t="shared" si="18"/>
        <v>0.22805525588963366</v>
      </c>
      <c r="AW221" s="69" t="e">
        <f t="shared" si="19"/>
        <v>#N/A</v>
      </c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</row>
    <row r="222" spans="1:137" outlineLevel="1" x14ac:dyDescent="0.2">
      <c r="A222" s="16">
        <v>33</v>
      </c>
      <c r="B222" s="16">
        <v>1</v>
      </c>
      <c r="C222" s="1">
        <v>0.77885415898126453</v>
      </c>
      <c r="D222" s="1">
        <f t="shared" si="11"/>
        <v>0.22114584101873547</v>
      </c>
      <c r="E222" s="1">
        <f t="shared" si="12"/>
        <v>0.49986293264717468</v>
      </c>
      <c r="F222" s="1">
        <f t="shared" si="13"/>
        <v>0.70700985328860499</v>
      </c>
      <c r="G222" s="1">
        <f t="shared" si="14"/>
        <v>0.53285778658166072</v>
      </c>
      <c r="H222" s="1">
        <v>2.9417412624058926E-2</v>
      </c>
      <c r="I222" s="1">
        <f t="shared" si="15"/>
        <v>4.4333510127056545E-3</v>
      </c>
      <c r="J222" s="1">
        <f t="shared" si="16"/>
        <v>0.54087270897506179</v>
      </c>
      <c r="AJ222" s="69"/>
      <c r="AK222" s="69"/>
      <c r="AL222" s="69"/>
      <c r="AM222" s="69"/>
      <c r="AN222" s="69"/>
      <c r="AO222" s="69"/>
      <c r="AP222" s="69"/>
      <c r="AQ222" s="81"/>
      <c r="AR222" s="69"/>
      <c r="AS222" s="69"/>
      <c r="AT222" s="69"/>
      <c r="AU222" s="69">
        <f t="shared" si="17"/>
        <v>0</v>
      </c>
      <c r="AV222" s="69" t="e">
        <f t="shared" si="18"/>
        <v>#N/A</v>
      </c>
      <c r="AW222" s="69">
        <f t="shared" si="19"/>
        <v>0.77885415898126453</v>
      </c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</row>
    <row r="223" spans="1:137" outlineLevel="1" x14ac:dyDescent="0.2">
      <c r="A223" s="16">
        <v>34</v>
      </c>
      <c r="B223" s="16">
        <v>1</v>
      </c>
      <c r="C223" s="1">
        <v>0.40294330394455996</v>
      </c>
      <c r="D223" s="1">
        <f t="shared" si="11"/>
        <v>0.59705669605543998</v>
      </c>
      <c r="E223" s="1">
        <f t="shared" si="12"/>
        <v>1.8179188238672179</v>
      </c>
      <c r="F223" s="1">
        <f t="shared" si="13"/>
        <v>1.3483022004978031</v>
      </c>
      <c r="G223" s="1">
        <f t="shared" si="14"/>
        <v>1.2172669064665016</v>
      </c>
      <c r="H223" s="1">
        <v>2.2432169067804649E-2</v>
      </c>
      <c r="I223" s="1">
        <f t="shared" si="15"/>
        <v>1.7390781584101928E-2</v>
      </c>
      <c r="J223" s="1">
        <f t="shared" si="16"/>
        <v>1.2311539541589829</v>
      </c>
      <c r="AJ223" s="69"/>
      <c r="AK223" s="69"/>
      <c r="AL223" s="69"/>
      <c r="AM223" s="69"/>
      <c r="AN223" s="69"/>
      <c r="AO223" s="69"/>
      <c r="AP223" s="69"/>
      <c r="AQ223" s="81"/>
      <c r="AR223" s="69"/>
      <c r="AS223" s="69"/>
      <c r="AT223" s="69"/>
      <c r="AU223" s="69">
        <f t="shared" si="17"/>
        <v>0</v>
      </c>
      <c r="AV223" s="69" t="e">
        <f t="shared" si="18"/>
        <v>#N/A</v>
      </c>
      <c r="AW223" s="69">
        <f t="shared" si="19"/>
        <v>0.40294330394455996</v>
      </c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</row>
    <row r="224" spans="1:137" outlineLevel="1" x14ac:dyDescent="0.2">
      <c r="A224" s="16">
        <v>35</v>
      </c>
      <c r="B224" s="16">
        <v>1</v>
      </c>
      <c r="C224" s="1">
        <v>0.60656418319672545</v>
      </c>
      <c r="D224" s="1">
        <f t="shared" si="11"/>
        <v>0.39343581680327455</v>
      </c>
      <c r="E224" s="1">
        <f t="shared" si="12"/>
        <v>0.99988946129217693</v>
      </c>
      <c r="F224" s="1">
        <f t="shared" si="13"/>
        <v>0.99994472911865329</v>
      </c>
      <c r="G224" s="1">
        <f t="shared" si="14"/>
        <v>0.80537578151993461</v>
      </c>
      <c r="H224" s="1">
        <v>1.5958388614693182E-2</v>
      </c>
      <c r="I224" s="1">
        <f t="shared" si="15"/>
        <v>5.3447727635996577E-3</v>
      </c>
      <c r="J224" s="1">
        <f t="shared" si="16"/>
        <v>0.81187998316525045</v>
      </c>
      <c r="AJ224" s="69"/>
      <c r="AK224" s="69"/>
      <c r="AL224" s="69"/>
      <c r="AM224" s="69"/>
      <c r="AN224" s="69"/>
      <c r="AO224" s="69"/>
      <c r="AP224" s="69"/>
      <c r="AQ224" s="81"/>
      <c r="AR224" s="69"/>
      <c r="AS224" s="69"/>
      <c r="AT224" s="69"/>
      <c r="AU224" s="69">
        <f t="shared" si="17"/>
        <v>0</v>
      </c>
      <c r="AV224" s="69" t="e">
        <f t="shared" si="18"/>
        <v>#N/A</v>
      </c>
      <c r="AW224" s="69">
        <f t="shared" si="19"/>
        <v>0.60656418319672545</v>
      </c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</row>
    <row r="225" spans="1:137" outlineLevel="1" x14ac:dyDescent="0.2">
      <c r="A225" s="16">
        <v>36</v>
      </c>
      <c r="B225" s="16">
        <v>1</v>
      </c>
      <c r="C225" s="1">
        <v>0.77885415898126453</v>
      </c>
      <c r="D225" s="1">
        <f t="shared" si="11"/>
        <v>0.22114584101873547</v>
      </c>
      <c r="E225" s="1">
        <f t="shared" si="12"/>
        <v>0.49986293264717468</v>
      </c>
      <c r="F225" s="1">
        <f t="shared" si="13"/>
        <v>0.70700985328860499</v>
      </c>
      <c r="G225" s="1">
        <f t="shared" si="14"/>
        <v>0.53285778658166072</v>
      </c>
      <c r="H225" s="1">
        <v>2.9417412624058926E-2</v>
      </c>
      <c r="I225" s="1">
        <f t="shared" si="15"/>
        <v>4.4333510127056545E-3</v>
      </c>
      <c r="J225" s="1">
        <f t="shared" si="16"/>
        <v>0.54087270897506179</v>
      </c>
      <c r="AJ225" s="69"/>
      <c r="AK225" s="69"/>
      <c r="AL225" s="69"/>
      <c r="AM225" s="69"/>
      <c r="AN225" s="69"/>
      <c r="AO225" s="69"/>
      <c r="AP225" s="69"/>
      <c r="AQ225" s="81"/>
      <c r="AR225" s="69"/>
      <c r="AS225" s="69"/>
      <c r="AT225" s="69"/>
      <c r="AU225" s="69">
        <f t="shared" si="17"/>
        <v>0</v>
      </c>
      <c r="AV225" s="69" t="e">
        <f t="shared" si="18"/>
        <v>#N/A</v>
      </c>
      <c r="AW225" s="69">
        <f t="shared" si="19"/>
        <v>0.77885415898126453</v>
      </c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</row>
    <row r="226" spans="1:137" outlineLevel="1" x14ac:dyDescent="0.2">
      <c r="A226" s="16">
        <v>37</v>
      </c>
      <c r="B226" s="16">
        <v>1</v>
      </c>
      <c r="C226" s="1">
        <v>0.53929951992334701</v>
      </c>
      <c r="D226" s="1">
        <f t="shared" si="11"/>
        <v>0.46070048007665299</v>
      </c>
      <c r="E226" s="1">
        <f t="shared" si="12"/>
        <v>1.234968333648268</v>
      </c>
      <c r="F226" s="1">
        <f t="shared" si="13"/>
        <v>1.1112912910881052</v>
      </c>
      <c r="G226" s="1">
        <f t="shared" si="14"/>
        <v>0.92426033510135741</v>
      </c>
      <c r="H226" s="1">
        <v>1.5201613824541736E-2</v>
      </c>
      <c r="I226" s="1">
        <f t="shared" si="15"/>
        <v>6.6950476867533078E-3</v>
      </c>
      <c r="J226" s="1">
        <f t="shared" si="16"/>
        <v>0.93136658269246397</v>
      </c>
      <c r="AJ226" s="69"/>
      <c r="AK226" s="69"/>
      <c r="AL226" s="69"/>
      <c r="AM226" s="69"/>
      <c r="AN226" s="69"/>
      <c r="AO226" s="69"/>
      <c r="AP226" s="69"/>
      <c r="AQ226" s="81"/>
      <c r="AR226" s="69"/>
      <c r="AS226" s="69"/>
      <c r="AT226" s="69"/>
      <c r="AU226" s="69">
        <f t="shared" si="17"/>
        <v>0</v>
      </c>
      <c r="AV226" s="69" t="e">
        <f t="shared" si="18"/>
        <v>#N/A</v>
      </c>
      <c r="AW226" s="69">
        <f t="shared" si="19"/>
        <v>0.53929951992334701</v>
      </c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</row>
    <row r="227" spans="1:137" outlineLevel="1" x14ac:dyDescent="0.2">
      <c r="A227" s="16">
        <v>38</v>
      </c>
      <c r="B227" s="16">
        <v>0</v>
      </c>
      <c r="C227" s="1">
        <v>0.67001705730797134</v>
      </c>
      <c r="D227" s="1">
        <f t="shared" si="11"/>
        <v>-0.67001705730797134</v>
      </c>
      <c r="E227" s="1">
        <f t="shared" si="12"/>
        <v>2.2174286293391163</v>
      </c>
      <c r="F227" s="1">
        <f t="shared" si="13"/>
        <v>-1.4891032970681102</v>
      </c>
      <c r="G227" s="1">
        <f t="shared" si="14"/>
        <v>-1.4249419887010666</v>
      </c>
      <c r="H227" s="1">
        <v>1.9242866203084845E-2</v>
      </c>
      <c r="I227" s="1">
        <f t="shared" si="15"/>
        <v>2.0310058811012069E-2</v>
      </c>
      <c r="J227" s="1">
        <f t="shared" si="16"/>
        <v>-1.4388530645263333</v>
      </c>
      <c r="AJ227" s="69"/>
      <c r="AK227" s="69"/>
      <c r="AL227" s="69"/>
      <c r="AM227" s="69"/>
      <c r="AN227" s="69"/>
      <c r="AO227" s="69"/>
      <c r="AP227" s="69"/>
      <c r="AQ227" s="81"/>
      <c r="AR227" s="69"/>
      <c r="AS227" s="69"/>
      <c r="AT227" s="69"/>
      <c r="AU227" s="69">
        <f t="shared" si="17"/>
        <v>1</v>
      </c>
      <c r="AV227" s="69">
        <f t="shared" si="18"/>
        <v>0.67001705730797134</v>
      </c>
      <c r="AW227" s="69" t="e">
        <f t="shared" si="19"/>
        <v>#N/A</v>
      </c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</row>
    <row r="228" spans="1:137" outlineLevel="1" x14ac:dyDescent="0.2">
      <c r="A228" s="16">
        <v>39</v>
      </c>
      <c r="B228" s="16">
        <v>1</v>
      </c>
      <c r="C228" s="1">
        <v>0.53929951992334701</v>
      </c>
      <c r="D228" s="1">
        <f t="shared" si="11"/>
        <v>0.46070048007665299</v>
      </c>
      <c r="E228" s="1">
        <f t="shared" si="12"/>
        <v>1.234968333648268</v>
      </c>
      <c r="F228" s="1">
        <f t="shared" si="13"/>
        <v>1.1112912910881052</v>
      </c>
      <c r="G228" s="1">
        <f t="shared" si="14"/>
        <v>0.92426033510135741</v>
      </c>
      <c r="H228" s="1">
        <v>1.5201613824541736E-2</v>
      </c>
      <c r="I228" s="1">
        <f t="shared" si="15"/>
        <v>6.6950476867533078E-3</v>
      </c>
      <c r="J228" s="1">
        <f t="shared" si="16"/>
        <v>0.93136658269246397</v>
      </c>
      <c r="AJ228" s="69"/>
      <c r="AK228" s="69"/>
      <c r="AL228" s="69"/>
      <c r="AM228" s="69"/>
      <c r="AN228" s="69"/>
      <c r="AO228" s="69"/>
      <c r="AP228" s="69"/>
      <c r="AQ228" s="81"/>
      <c r="AR228" s="69"/>
      <c r="AS228" s="69"/>
      <c r="AT228" s="69"/>
      <c r="AU228" s="69">
        <f t="shared" si="17"/>
        <v>0</v>
      </c>
      <c r="AV228" s="69" t="e">
        <f t="shared" si="18"/>
        <v>#N/A</v>
      </c>
      <c r="AW228" s="69">
        <f t="shared" si="19"/>
        <v>0.53929951992334701</v>
      </c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</row>
    <row r="229" spans="1:137" outlineLevel="1" x14ac:dyDescent="0.2">
      <c r="A229" s="16">
        <v>40</v>
      </c>
      <c r="B229" s="16">
        <v>1</v>
      </c>
      <c r="C229" s="1">
        <v>0.67001705730797134</v>
      </c>
      <c r="D229" s="1">
        <f t="shared" si="11"/>
        <v>0.32998294269202866</v>
      </c>
      <c r="E229" s="1">
        <f t="shared" si="12"/>
        <v>0.80090421650515564</v>
      </c>
      <c r="F229" s="1">
        <f t="shared" si="13"/>
        <v>0.89493252064340334</v>
      </c>
      <c r="G229" s="1">
        <f t="shared" si="14"/>
        <v>0.70178295532688262</v>
      </c>
      <c r="H229" s="1">
        <v>1.9242866203084845E-2</v>
      </c>
      <c r="I229" s="1">
        <f t="shared" si="15"/>
        <v>4.9263180265377762E-3</v>
      </c>
      <c r="J229" s="1">
        <f t="shared" si="16"/>
        <v>0.70863415066103874</v>
      </c>
      <c r="AJ229" s="69"/>
      <c r="AK229" s="69"/>
      <c r="AL229" s="69"/>
      <c r="AM229" s="69"/>
      <c r="AN229" s="69"/>
      <c r="AO229" s="69"/>
      <c r="AP229" s="69"/>
      <c r="AQ229" s="81"/>
      <c r="AR229" s="69"/>
      <c r="AS229" s="69"/>
      <c r="AT229" s="69"/>
      <c r="AU229" s="69">
        <f t="shared" si="17"/>
        <v>0</v>
      </c>
      <c r="AV229" s="69" t="e">
        <f t="shared" si="18"/>
        <v>#N/A</v>
      </c>
      <c r="AW229" s="69">
        <f t="shared" si="19"/>
        <v>0.67001705730797134</v>
      </c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</row>
    <row r="230" spans="1:137" outlineLevel="1" x14ac:dyDescent="0.2">
      <c r="A230" s="16">
        <v>41</v>
      </c>
      <c r="B230" s="16">
        <v>1</v>
      </c>
      <c r="C230" s="1">
        <v>0.60656418319672545</v>
      </c>
      <c r="D230" s="1">
        <f t="shared" si="11"/>
        <v>0.39343581680327455</v>
      </c>
      <c r="E230" s="1">
        <f t="shared" si="12"/>
        <v>0.99988946129217693</v>
      </c>
      <c r="F230" s="1">
        <f t="shared" si="13"/>
        <v>0.99994472911865329</v>
      </c>
      <c r="G230" s="1">
        <f t="shared" si="14"/>
        <v>0.80537578151993461</v>
      </c>
      <c r="H230" s="1">
        <v>1.5958388614693182E-2</v>
      </c>
      <c r="I230" s="1">
        <f t="shared" si="15"/>
        <v>5.3447727635996577E-3</v>
      </c>
      <c r="J230" s="1">
        <f t="shared" si="16"/>
        <v>0.81187998316525045</v>
      </c>
      <c r="AJ230" s="69"/>
      <c r="AK230" s="69"/>
      <c r="AL230" s="69"/>
      <c r="AM230" s="69"/>
      <c r="AN230" s="69"/>
      <c r="AO230" s="69"/>
      <c r="AP230" s="69"/>
      <c r="AQ230" s="81"/>
      <c r="AR230" s="69"/>
      <c r="AS230" s="69"/>
      <c r="AT230" s="69"/>
      <c r="AU230" s="69">
        <f t="shared" si="17"/>
        <v>0</v>
      </c>
      <c r="AV230" s="69" t="e">
        <f t="shared" si="18"/>
        <v>#N/A</v>
      </c>
      <c r="AW230" s="69">
        <f t="shared" si="19"/>
        <v>0.60656418319672545</v>
      </c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</row>
    <row r="231" spans="1:137" outlineLevel="1" x14ac:dyDescent="0.2">
      <c r="A231" s="16">
        <v>42</v>
      </c>
      <c r="B231" s="16">
        <v>0</v>
      </c>
      <c r="C231" s="1">
        <v>0.60656418319672545</v>
      </c>
      <c r="D231" s="1">
        <f t="shared" si="11"/>
        <v>-0.60656418319672545</v>
      </c>
      <c r="E231" s="1">
        <f t="shared" si="12"/>
        <v>1.8656746658666765</v>
      </c>
      <c r="F231" s="1">
        <f t="shared" si="13"/>
        <v>-1.3658970187633754</v>
      </c>
      <c r="G231" s="1">
        <f t="shared" si="14"/>
        <v>-1.2416564080344747</v>
      </c>
      <c r="H231" s="1">
        <v>1.5958388614693182E-2</v>
      </c>
      <c r="I231" s="1">
        <f t="shared" si="15"/>
        <v>1.2703839039013861E-2</v>
      </c>
      <c r="J231" s="1">
        <f t="shared" si="16"/>
        <v>-1.2516840048872302</v>
      </c>
      <c r="AJ231" s="69"/>
      <c r="AK231" s="69"/>
      <c r="AL231" s="69"/>
      <c r="AM231" s="69"/>
      <c r="AN231" s="69"/>
      <c r="AO231" s="69"/>
      <c r="AP231" s="69"/>
      <c r="AQ231" s="81"/>
      <c r="AR231" s="69"/>
      <c r="AS231" s="69"/>
      <c r="AT231" s="69"/>
      <c r="AU231" s="69">
        <f t="shared" si="17"/>
        <v>1</v>
      </c>
      <c r="AV231" s="69">
        <f t="shared" si="18"/>
        <v>0.60656418319672545</v>
      </c>
      <c r="AW231" s="69" t="e">
        <f t="shared" si="19"/>
        <v>#N/A</v>
      </c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</row>
    <row r="232" spans="1:137" outlineLevel="1" x14ac:dyDescent="0.2">
      <c r="A232" s="16">
        <v>43</v>
      </c>
      <c r="B232" s="16">
        <v>1</v>
      </c>
      <c r="C232" s="1">
        <v>0.72782825225081538</v>
      </c>
      <c r="D232" s="1">
        <f t="shared" si="11"/>
        <v>0.27217174774918462</v>
      </c>
      <c r="E232" s="1">
        <f t="shared" si="12"/>
        <v>0.63538035171238239</v>
      </c>
      <c r="F232" s="1">
        <f t="shared" si="13"/>
        <v>0.79710749068891729</v>
      </c>
      <c r="G232" s="1">
        <f t="shared" si="14"/>
        <v>0.6115149321449308</v>
      </c>
      <c r="H232" s="1">
        <v>2.4103174920296972E-2</v>
      </c>
      <c r="I232" s="1">
        <f t="shared" si="15"/>
        <v>4.7320636664562807E-3</v>
      </c>
      <c r="J232" s="1">
        <f t="shared" si="16"/>
        <v>0.61902061682350995</v>
      </c>
      <c r="AJ232" s="69"/>
      <c r="AK232" s="69"/>
      <c r="AL232" s="69"/>
      <c r="AM232" s="69"/>
      <c r="AN232" s="69"/>
      <c r="AO232" s="69"/>
      <c r="AP232" s="69"/>
      <c r="AQ232" s="81"/>
      <c r="AR232" s="69"/>
      <c r="AS232" s="69"/>
      <c r="AT232" s="69"/>
      <c r="AU232" s="69">
        <f t="shared" si="17"/>
        <v>0</v>
      </c>
      <c r="AV232" s="69" t="e">
        <f t="shared" si="18"/>
        <v>#N/A</v>
      </c>
      <c r="AW232" s="69">
        <f t="shared" si="19"/>
        <v>0.72782825225081538</v>
      </c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</row>
    <row r="233" spans="1:137" outlineLevel="1" x14ac:dyDescent="0.2">
      <c r="A233" s="16">
        <v>44</v>
      </c>
      <c r="B233" s="16">
        <v>0</v>
      </c>
      <c r="C233" s="1">
        <v>0.22805525588963366</v>
      </c>
      <c r="D233" s="1">
        <f t="shared" si="11"/>
        <v>-0.22805525588963366</v>
      </c>
      <c r="E233" s="1">
        <f t="shared" si="12"/>
        <v>0.51768461301108915</v>
      </c>
      <c r="F233" s="1">
        <f t="shared" si="13"/>
        <v>-0.71950303196796128</v>
      </c>
      <c r="G233" s="1">
        <f t="shared" si="14"/>
        <v>-0.54353427482947281</v>
      </c>
      <c r="H233" s="1">
        <v>4.3994903894930805E-2</v>
      </c>
      <c r="I233" s="1">
        <f t="shared" si="15"/>
        <v>7.1105932145823321E-3</v>
      </c>
      <c r="J233" s="1">
        <f t="shared" si="16"/>
        <v>-0.55590020202671497</v>
      </c>
      <c r="AJ233" s="69"/>
      <c r="AK233" s="69"/>
      <c r="AL233" s="69"/>
      <c r="AM233" s="69"/>
      <c r="AN233" s="69"/>
      <c r="AO233" s="69"/>
      <c r="AP233" s="69"/>
      <c r="AQ233" s="81"/>
      <c r="AR233" s="69"/>
      <c r="AS233" s="69"/>
      <c r="AT233" s="69"/>
      <c r="AU233" s="69">
        <f t="shared" si="17"/>
        <v>1</v>
      </c>
      <c r="AV233" s="69">
        <f t="shared" si="18"/>
        <v>0.22805525588963366</v>
      </c>
      <c r="AW233" s="69" t="e">
        <f t="shared" si="19"/>
        <v>#N/A</v>
      </c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</row>
    <row r="234" spans="1:137" outlineLevel="1" x14ac:dyDescent="0.2">
      <c r="A234" s="16">
        <v>45</v>
      </c>
      <c r="B234" s="16">
        <v>0</v>
      </c>
      <c r="C234" s="1">
        <v>0.53929951992334701</v>
      </c>
      <c r="D234" s="1">
        <f t="shared" si="11"/>
        <v>-0.53929951992334701</v>
      </c>
      <c r="E234" s="1">
        <f t="shared" si="12"/>
        <v>1.550014329963306</v>
      </c>
      <c r="F234" s="1">
        <f t="shared" si="13"/>
        <v>-1.2449957148373267</v>
      </c>
      <c r="G234" s="1">
        <f t="shared" si="14"/>
        <v>-1.0819462461194298</v>
      </c>
      <c r="H234" s="1">
        <v>1.5201613824541736E-2</v>
      </c>
      <c r="I234" s="1">
        <f t="shared" si="15"/>
        <v>9.174373407739576E-3</v>
      </c>
      <c r="J234" s="1">
        <f t="shared" si="16"/>
        <v>-1.0902648741219501</v>
      </c>
      <c r="AJ234" s="69"/>
      <c r="AK234" s="69"/>
      <c r="AL234" s="69"/>
      <c r="AM234" s="69"/>
      <c r="AN234" s="69"/>
      <c r="AO234" s="69"/>
      <c r="AP234" s="69"/>
      <c r="AQ234" s="81"/>
      <c r="AR234" s="69"/>
      <c r="AS234" s="69"/>
      <c r="AT234" s="69"/>
      <c r="AU234" s="69">
        <f t="shared" si="17"/>
        <v>1</v>
      </c>
      <c r="AV234" s="69">
        <f t="shared" si="18"/>
        <v>0.53929951992334701</v>
      </c>
      <c r="AW234" s="69" t="e">
        <f t="shared" si="19"/>
        <v>#N/A</v>
      </c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</row>
    <row r="235" spans="1:137" outlineLevel="1" x14ac:dyDescent="0.2">
      <c r="A235" s="16">
        <v>46</v>
      </c>
      <c r="B235" s="16">
        <v>1</v>
      </c>
      <c r="C235" s="1">
        <v>0.22805525588963366</v>
      </c>
      <c r="D235" s="1">
        <f t="shared" si="11"/>
        <v>0.7719447441103664</v>
      </c>
      <c r="E235" s="1">
        <f t="shared" si="12"/>
        <v>2.9563346579933576</v>
      </c>
      <c r="F235" s="1">
        <f t="shared" si="13"/>
        <v>1.7193995050579018</v>
      </c>
      <c r="G235" s="1">
        <f t="shared" si="14"/>
        <v>1.8398103786807882</v>
      </c>
      <c r="H235" s="1">
        <v>4.3994903894930805E-2</v>
      </c>
      <c r="I235" s="1">
        <f t="shared" si="15"/>
        <v>8.1470070457863891E-2</v>
      </c>
      <c r="J235" s="1">
        <f t="shared" si="16"/>
        <v>1.8816678332205872</v>
      </c>
      <c r="AJ235" s="69"/>
      <c r="AK235" s="69"/>
      <c r="AL235" s="69"/>
      <c r="AM235" s="69"/>
      <c r="AN235" s="69"/>
      <c r="AO235" s="69"/>
      <c r="AP235" s="69"/>
      <c r="AQ235" s="81"/>
      <c r="AR235" s="69"/>
      <c r="AS235" s="69"/>
      <c r="AT235" s="69"/>
      <c r="AU235" s="69">
        <f t="shared" si="17"/>
        <v>0</v>
      </c>
      <c r="AV235" s="69" t="e">
        <f t="shared" si="18"/>
        <v>#N/A</v>
      </c>
      <c r="AW235" s="69">
        <f t="shared" si="19"/>
        <v>0.22805525588963366</v>
      </c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</row>
    <row r="236" spans="1:137" outlineLevel="1" x14ac:dyDescent="0.2">
      <c r="A236" s="16">
        <v>47</v>
      </c>
      <c r="B236" s="16">
        <v>1</v>
      </c>
      <c r="C236" s="1">
        <v>0.60656418319672545</v>
      </c>
      <c r="D236" s="1">
        <f t="shared" si="11"/>
        <v>0.39343581680327455</v>
      </c>
      <c r="E236" s="1">
        <f t="shared" si="12"/>
        <v>0.99988946129217693</v>
      </c>
      <c r="F236" s="1">
        <f t="shared" si="13"/>
        <v>0.99994472911865329</v>
      </c>
      <c r="G236" s="1">
        <f t="shared" si="14"/>
        <v>0.80537578151993461</v>
      </c>
      <c r="H236" s="1">
        <v>1.5958388614693182E-2</v>
      </c>
      <c r="I236" s="1">
        <f t="shared" si="15"/>
        <v>5.3447727635996577E-3</v>
      </c>
      <c r="J236" s="1">
        <f t="shared" si="16"/>
        <v>0.81187998316525045</v>
      </c>
      <c r="AJ236" s="69"/>
      <c r="AK236" s="69"/>
      <c r="AL236" s="69"/>
      <c r="AM236" s="69"/>
      <c r="AN236" s="69"/>
      <c r="AO236" s="69"/>
      <c r="AP236" s="69"/>
      <c r="AQ236" s="81"/>
      <c r="AR236" s="69"/>
      <c r="AS236" s="69"/>
      <c r="AT236" s="69"/>
      <c r="AU236" s="69">
        <f t="shared" si="17"/>
        <v>0</v>
      </c>
      <c r="AV236" s="69" t="e">
        <f t="shared" si="18"/>
        <v>#N/A</v>
      </c>
      <c r="AW236" s="69">
        <f t="shared" si="19"/>
        <v>0.60656418319672545</v>
      </c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</row>
    <row r="237" spans="1:137" outlineLevel="1" x14ac:dyDescent="0.2">
      <c r="A237" s="16">
        <v>48</v>
      </c>
      <c r="B237" s="16">
        <v>1</v>
      </c>
      <c r="C237" s="1">
        <v>0.67001705730797134</v>
      </c>
      <c r="D237" s="1">
        <f t="shared" si="11"/>
        <v>0.32998294269202866</v>
      </c>
      <c r="E237" s="1">
        <f t="shared" si="12"/>
        <v>0.80090421650515564</v>
      </c>
      <c r="F237" s="1">
        <f t="shared" si="13"/>
        <v>0.89493252064340334</v>
      </c>
      <c r="G237" s="1">
        <f t="shared" si="14"/>
        <v>0.70178295532688262</v>
      </c>
      <c r="H237" s="1">
        <v>1.9242866203084845E-2</v>
      </c>
      <c r="I237" s="1">
        <f t="shared" si="15"/>
        <v>4.9263180265377762E-3</v>
      </c>
      <c r="J237" s="1">
        <f t="shared" si="16"/>
        <v>0.70863415066103874</v>
      </c>
      <c r="AJ237" s="69"/>
      <c r="AK237" s="69"/>
      <c r="AL237" s="69"/>
      <c r="AM237" s="69"/>
      <c r="AN237" s="69"/>
      <c r="AO237" s="69"/>
      <c r="AP237" s="69"/>
      <c r="AQ237" s="81"/>
      <c r="AR237" s="69"/>
      <c r="AS237" s="69"/>
      <c r="AT237" s="69"/>
      <c r="AU237" s="69">
        <f t="shared" si="17"/>
        <v>0</v>
      </c>
      <c r="AV237" s="69" t="e">
        <f t="shared" si="18"/>
        <v>#N/A</v>
      </c>
      <c r="AW237" s="69">
        <f t="shared" si="19"/>
        <v>0.67001705730797134</v>
      </c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</row>
    <row r="238" spans="1:137" outlineLevel="1" x14ac:dyDescent="0.2">
      <c r="A238" s="16">
        <v>49</v>
      </c>
      <c r="B238" s="16">
        <v>0</v>
      </c>
      <c r="C238" s="1">
        <v>0.47057239773640036</v>
      </c>
      <c r="D238" s="1">
        <f t="shared" si="11"/>
        <v>-0.47057239773640036</v>
      </c>
      <c r="E238" s="1">
        <f t="shared" si="12"/>
        <v>1.2719177035613072</v>
      </c>
      <c r="F238" s="1">
        <f t="shared" si="13"/>
        <v>-1.1277932893758977</v>
      </c>
      <c r="G238" s="1">
        <f t="shared" si="14"/>
        <v>-0.94277907472404709</v>
      </c>
      <c r="H238" s="1">
        <v>1.7433092467468481E-2</v>
      </c>
      <c r="I238" s="1">
        <f t="shared" si="15"/>
        <v>8.0249076081990323E-3</v>
      </c>
      <c r="J238" s="1">
        <f t="shared" si="16"/>
        <v>-0.95110588319133804</v>
      </c>
      <c r="AJ238" s="69"/>
      <c r="AK238" s="69"/>
      <c r="AL238" s="69"/>
      <c r="AM238" s="69"/>
      <c r="AN238" s="69"/>
      <c r="AO238" s="69"/>
      <c r="AP238" s="69"/>
      <c r="AQ238" s="81"/>
      <c r="AR238" s="69"/>
      <c r="AS238" s="69"/>
      <c r="AT238" s="69"/>
      <c r="AU238" s="69">
        <f t="shared" si="17"/>
        <v>1</v>
      </c>
      <c r="AV238" s="69">
        <f t="shared" si="18"/>
        <v>0.47057239773640036</v>
      </c>
      <c r="AW238" s="69" t="e">
        <f t="shared" si="19"/>
        <v>#N/A</v>
      </c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</row>
    <row r="239" spans="1:137" outlineLevel="1" x14ac:dyDescent="0.2">
      <c r="A239" s="16">
        <v>50</v>
      </c>
      <c r="B239" s="16">
        <v>1</v>
      </c>
      <c r="C239" s="1">
        <v>0.22805525588963366</v>
      </c>
      <c r="D239" s="1">
        <f t="shared" si="11"/>
        <v>0.7719447441103664</v>
      </c>
      <c r="E239" s="1">
        <f t="shared" si="12"/>
        <v>2.9563346579933576</v>
      </c>
      <c r="F239" s="1">
        <f t="shared" si="13"/>
        <v>1.7193995050579018</v>
      </c>
      <c r="G239" s="1">
        <f t="shared" si="14"/>
        <v>1.8398103786807882</v>
      </c>
      <c r="H239" s="1">
        <v>4.3994903894930805E-2</v>
      </c>
      <c r="I239" s="1">
        <f t="shared" si="15"/>
        <v>8.1470070457863891E-2</v>
      </c>
      <c r="J239" s="1">
        <f t="shared" si="16"/>
        <v>1.8816678332205872</v>
      </c>
      <c r="AJ239" s="69"/>
      <c r="AK239" s="69"/>
      <c r="AL239" s="69"/>
      <c r="AM239" s="69"/>
      <c r="AN239" s="69"/>
      <c r="AO239" s="69"/>
      <c r="AP239" s="69"/>
      <c r="AQ239" s="81"/>
      <c r="AR239" s="69"/>
      <c r="AS239" s="69"/>
      <c r="AT239" s="69"/>
      <c r="AU239" s="69">
        <f t="shared" si="17"/>
        <v>0</v>
      </c>
      <c r="AV239" s="69" t="e">
        <f t="shared" si="18"/>
        <v>#N/A</v>
      </c>
      <c r="AW239" s="69">
        <f t="shared" si="19"/>
        <v>0.22805525588963366</v>
      </c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</row>
    <row r="240" spans="1:137" outlineLevel="1" x14ac:dyDescent="0.2">
      <c r="A240" s="16">
        <v>51</v>
      </c>
      <c r="B240" s="16">
        <v>1</v>
      </c>
      <c r="C240" s="1">
        <v>0.60656418319672545</v>
      </c>
      <c r="D240" s="1">
        <f t="shared" si="11"/>
        <v>0.39343581680327455</v>
      </c>
      <c r="E240" s="1">
        <f t="shared" si="12"/>
        <v>0.99988946129217693</v>
      </c>
      <c r="F240" s="1">
        <f t="shared" si="13"/>
        <v>0.99994472911865329</v>
      </c>
      <c r="G240" s="1">
        <f t="shared" si="14"/>
        <v>0.80537578151993461</v>
      </c>
      <c r="H240" s="1">
        <v>1.5958388614693182E-2</v>
      </c>
      <c r="I240" s="1">
        <f t="shared" si="15"/>
        <v>5.3447727635996577E-3</v>
      </c>
      <c r="J240" s="1">
        <f t="shared" si="16"/>
        <v>0.81187998316525045</v>
      </c>
      <c r="AJ240" s="69"/>
      <c r="AK240" s="69"/>
      <c r="AL240" s="69"/>
      <c r="AM240" s="69"/>
      <c r="AN240" s="69"/>
      <c r="AO240" s="69"/>
      <c r="AP240" s="69"/>
      <c r="AQ240" s="81"/>
      <c r="AR240" s="69"/>
      <c r="AS240" s="69"/>
      <c r="AT240" s="69"/>
      <c r="AU240" s="69">
        <f t="shared" si="17"/>
        <v>0</v>
      </c>
      <c r="AV240" s="69" t="e">
        <f t="shared" si="18"/>
        <v>#N/A</v>
      </c>
      <c r="AW240" s="69">
        <f t="shared" si="19"/>
        <v>0.60656418319672545</v>
      </c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</row>
    <row r="241" spans="1:137" outlineLevel="1" x14ac:dyDescent="0.2">
      <c r="A241" s="16">
        <v>52</v>
      </c>
      <c r="B241" s="16">
        <v>0</v>
      </c>
      <c r="C241" s="1">
        <v>0.22805525588963366</v>
      </c>
      <c r="D241" s="1">
        <f t="shared" si="11"/>
        <v>-0.22805525588963366</v>
      </c>
      <c r="E241" s="1">
        <f t="shared" si="12"/>
        <v>0.51768461301108915</v>
      </c>
      <c r="F241" s="1">
        <f t="shared" si="13"/>
        <v>-0.71950303196796128</v>
      </c>
      <c r="G241" s="1">
        <f t="shared" si="14"/>
        <v>-0.54353427482947281</v>
      </c>
      <c r="H241" s="1">
        <v>4.3994903894930805E-2</v>
      </c>
      <c r="I241" s="1">
        <f t="shared" si="15"/>
        <v>7.1105932145823321E-3</v>
      </c>
      <c r="J241" s="1">
        <f t="shared" si="16"/>
        <v>-0.55590020202671497</v>
      </c>
      <c r="AJ241" s="69"/>
      <c r="AK241" s="69"/>
      <c r="AL241" s="69"/>
      <c r="AM241" s="69"/>
      <c r="AN241" s="69"/>
      <c r="AO241" s="69"/>
      <c r="AP241" s="69"/>
      <c r="AQ241" s="81"/>
      <c r="AR241" s="69"/>
      <c r="AS241" s="69"/>
      <c r="AT241" s="69"/>
      <c r="AU241" s="69">
        <f t="shared" si="17"/>
        <v>1</v>
      </c>
      <c r="AV241" s="69">
        <f t="shared" si="18"/>
        <v>0.22805525588963366</v>
      </c>
      <c r="AW241" s="69" t="e">
        <f t="shared" si="19"/>
        <v>#N/A</v>
      </c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</row>
    <row r="242" spans="1:137" outlineLevel="1" x14ac:dyDescent="0.2">
      <c r="A242" s="16">
        <v>53</v>
      </c>
      <c r="B242" s="16">
        <v>1</v>
      </c>
      <c r="C242" s="1">
        <v>0.77885415898126453</v>
      </c>
      <c r="D242" s="1">
        <f t="shared" si="11"/>
        <v>0.22114584101873547</v>
      </c>
      <c r="E242" s="1">
        <f t="shared" si="12"/>
        <v>0.49986293264717468</v>
      </c>
      <c r="F242" s="1">
        <f t="shared" si="13"/>
        <v>0.70700985328860499</v>
      </c>
      <c r="G242" s="1">
        <f t="shared" si="14"/>
        <v>0.53285778658166072</v>
      </c>
      <c r="H242" s="1">
        <v>2.9417412624058926E-2</v>
      </c>
      <c r="I242" s="1">
        <f t="shared" si="15"/>
        <v>4.4333510127056545E-3</v>
      </c>
      <c r="J242" s="1">
        <f t="shared" si="16"/>
        <v>0.54087270897506179</v>
      </c>
      <c r="AJ242" s="69"/>
      <c r="AK242" s="69"/>
      <c r="AL242" s="69"/>
      <c r="AM242" s="69"/>
      <c r="AN242" s="69"/>
      <c r="AO242" s="69"/>
      <c r="AP242" s="69"/>
      <c r="AQ242" s="81"/>
      <c r="AR242" s="69"/>
      <c r="AS242" s="69"/>
      <c r="AT242" s="69"/>
      <c r="AU242" s="69">
        <f t="shared" si="17"/>
        <v>0</v>
      </c>
      <c r="AV242" s="69" t="e">
        <f t="shared" si="18"/>
        <v>#N/A</v>
      </c>
      <c r="AW242" s="69">
        <f t="shared" si="19"/>
        <v>0.77885415898126453</v>
      </c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</row>
    <row r="243" spans="1:137" outlineLevel="1" x14ac:dyDescent="0.2">
      <c r="A243" s="16">
        <v>54</v>
      </c>
      <c r="B243" s="16">
        <v>1</v>
      </c>
      <c r="C243" s="1">
        <v>0.22805525588963366</v>
      </c>
      <c r="D243" s="1">
        <f t="shared" si="11"/>
        <v>0.7719447441103664</v>
      </c>
      <c r="E243" s="1">
        <f t="shared" si="12"/>
        <v>2.9563346579933576</v>
      </c>
      <c r="F243" s="1">
        <f t="shared" si="13"/>
        <v>1.7193995050579018</v>
      </c>
      <c r="G243" s="1">
        <f t="shared" si="14"/>
        <v>1.8398103786807882</v>
      </c>
      <c r="H243" s="1">
        <v>4.3994903894930805E-2</v>
      </c>
      <c r="I243" s="1">
        <f t="shared" si="15"/>
        <v>8.1470070457863891E-2</v>
      </c>
      <c r="J243" s="1">
        <f t="shared" si="16"/>
        <v>1.8816678332205872</v>
      </c>
      <c r="AJ243" s="69"/>
      <c r="AK243" s="69"/>
      <c r="AL243" s="69"/>
      <c r="AM243" s="69"/>
      <c r="AN243" s="69"/>
      <c r="AO243" s="69"/>
      <c r="AP243" s="69"/>
      <c r="AQ243" s="81"/>
      <c r="AR243" s="69"/>
      <c r="AS243" s="69"/>
      <c r="AT243" s="69"/>
      <c r="AU243" s="69">
        <f t="shared" si="17"/>
        <v>0</v>
      </c>
      <c r="AV243" s="69" t="e">
        <f t="shared" si="18"/>
        <v>#N/A</v>
      </c>
      <c r="AW243" s="69">
        <f t="shared" si="19"/>
        <v>0.22805525588963366</v>
      </c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</row>
    <row r="244" spans="1:137" outlineLevel="1" x14ac:dyDescent="0.2">
      <c r="A244" s="16">
        <v>55</v>
      </c>
      <c r="B244" s="16">
        <v>0</v>
      </c>
      <c r="C244" s="1">
        <v>0.40294330394455996</v>
      </c>
      <c r="D244" s="1">
        <f t="shared" si="11"/>
        <v>-0.40294330394455996</v>
      </c>
      <c r="E244" s="1">
        <f t="shared" si="12"/>
        <v>1.0314864036633333</v>
      </c>
      <c r="F244" s="1">
        <f t="shared" si="13"/>
        <v>-1.0156211910271138</v>
      </c>
      <c r="G244" s="1">
        <f t="shared" si="14"/>
        <v>-0.82151251684218807</v>
      </c>
      <c r="H244" s="1">
        <v>2.2432169067804649E-2</v>
      </c>
      <c r="I244" s="1">
        <f t="shared" si="15"/>
        <v>7.9209238884817533E-3</v>
      </c>
      <c r="J244" s="1">
        <f t="shared" si="16"/>
        <v>-0.83088464668548945</v>
      </c>
      <c r="AJ244" s="69"/>
      <c r="AK244" s="69"/>
      <c r="AL244" s="69"/>
      <c r="AM244" s="69"/>
      <c r="AN244" s="69"/>
      <c r="AO244" s="69"/>
      <c r="AP244" s="69"/>
      <c r="AQ244" s="81"/>
      <c r="AR244" s="69"/>
      <c r="AS244" s="69"/>
      <c r="AT244" s="69"/>
      <c r="AU244" s="69">
        <f t="shared" si="17"/>
        <v>1</v>
      </c>
      <c r="AV244" s="69">
        <f t="shared" si="18"/>
        <v>0.40294330394455996</v>
      </c>
      <c r="AW244" s="69" t="e">
        <f t="shared" si="19"/>
        <v>#N/A</v>
      </c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</row>
    <row r="245" spans="1:137" outlineLevel="1" x14ac:dyDescent="0.2">
      <c r="A245" s="16">
        <v>56</v>
      </c>
      <c r="B245" s="16">
        <v>0</v>
      </c>
      <c r="C245" s="1">
        <v>0.28010205936400268</v>
      </c>
      <c r="D245" s="1">
        <f t="shared" si="11"/>
        <v>-0.28010205936400268</v>
      </c>
      <c r="E245" s="1">
        <f t="shared" si="12"/>
        <v>0.65729165227212383</v>
      </c>
      <c r="F245" s="1">
        <f t="shared" si="13"/>
        <v>-0.81073525411944669</v>
      </c>
      <c r="G245" s="1">
        <f t="shared" si="14"/>
        <v>-0.62376741704956173</v>
      </c>
      <c r="H245" s="1">
        <v>3.6942853713253315E-2</v>
      </c>
      <c r="I245" s="1">
        <f t="shared" si="15"/>
        <v>7.7489293043071792E-3</v>
      </c>
      <c r="J245" s="1">
        <f t="shared" si="16"/>
        <v>-0.63561868605151117</v>
      </c>
      <c r="AJ245" s="69"/>
      <c r="AK245" s="69"/>
      <c r="AL245" s="69"/>
      <c r="AM245" s="69"/>
      <c r="AN245" s="69"/>
      <c r="AO245" s="69"/>
      <c r="AP245" s="69"/>
      <c r="AQ245" s="81"/>
      <c r="AR245" s="69"/>
      <c r="AS245" s="69"/>
      <c r="AT245" s="69"/>
      <c r="AU245" s="69">
        <f t="shared" si="17"/>
        <v>1</v>
      </c>
      <c r="AV245" s="69">
        <f t="shared" si="18"/>
        <v>0.28010205936400268</v>
      </c>
      <c r="AW245" s="69" t="e">
        <f t="shared" si="19"/>
        <v>#N/A</v>
      </c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</row>
    <row r="246" spans="1:137" outlineLevel="1" x14ac:dyDescent="0.2">
      <c r="A246" s="16">
        <v>57</v>
      </c>
      <c r="B246" s="16">
        <v>1</v>
      </c>
      <c r="C246" s="1">
        <v>0.77885415898126453</v>
      </c>
      <c r="D246" s="1">
        <f t="shared" si="11"/>
        <v>0.22114584101873547</v>
      </c>
      <c r="E246" s="1">
        <f t="shared" si="12"/>
        <v>0.49986293264717468</v>
      </c>
      <c r="F246" s="1">
        <f t="shared" si="13"/>
        <v>0.70700985328860499</v>
      </c>
      <c r="G246" s="1">
        <f t="shared" si="14"/>
        <v>0.53285778658166072</v>
      </c>
      <c r="H246" s="1">
        <v>2.9417412624058926E-2</v>
      </c>
      <c r="I246" s="1">
        <f t="shared" si="15"/>
        <v>4.4333510127056545E-3</v>
      </c>
      <c r="J246" s="1">
        <f t="shared" si="16"/>
        <v>0.54087270897506179</v>
      </c>
      <c r="AJ246" s="69"/>
      <c r="AK246" s="69"/>
      <c r="AL246" s="69"/>
      <c r="AM246" s="69"/>
      <c r="AN246" s="69"/>
      <c r="AO246" s="69"/>
      <c r="AP246" s="69"/>
      <c r="AQ246" s="81"/>
      <c r="AR246" s="69"/>
      <c r="AS246" s="69"/>
      <c r="AT246" s="69"/>
      <c r="AU246" s="69">
        <f t="shared" si="17"/>
        <v>0</v>
      </c>
      <c r="AV246" s="69" t="e">
        <f t="shared" si="18"/>
        <v>#N/A</v>
      </c>
      <c r="AW246" s="69">
        <f t="shared" si="19"/>
        <v>0.77885415898126453</v>
      </c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</row>
    <row r="247" spans="1:137" outlineLevel="1" x14ac:dyDescent="0.2">
      <c r="A247" s="16">
        <v>58</v>
      </c>
      <c r="B247" s="16">
        <v>0</v>
      </c>
      <c r="C247" s="1">
        <v>0.47057239773640036</v>
      </c>
      <c r="D247" s="1">
        <f t="shared" si="11"/>
        <v>-0.47057239773640036</v>
      </c>
      <c r="E247" s="1">
        <f t="shared" si="12"/>
        <v>1.2719177035613072</v>
      </c>
      <c r="F247" s="1">
        <f t="shared" si="13"/>
        <v>-1.1277932893758977</v>
      </c>
      <c r="G247" s="1">
        <f t="shared" si="14"/>
        <v>-0.94277907472404709</v>
      </c>
      <c r="H247" s="1">
        <v>1.7433092467468481E-2</v>
      </c>
      <c r="I247" s="1">
        <f t="shared" si="15"/>
        <v>8.0249076081990323E-3</v>
      </c>
      <c r="J247" s="1">
        <f t="shared" si="16"/>
        <v>-0.95110588319133804</v>
      </c>
      <c r="AJ247" s="69"/>
      <c r="AK247" s="69"/>
      <c r="AL247" s="69"/>
      <c r="AM247" s="69"/>
      <c r="AN247" s="69"/>
      <c r="AO247" s="69"/>
      <c r="AP247" s="69"/>
      <c r="AQ247" s="81"/>
      <c r="AR247" s="69"/>
      <c r="AS247" s="69"/>
      <c r="AT247" s="69"/>
      <c r="AU247" s="69">
        <f t="shared" si="17"/>
        <v>1</v>
      </c>
      <c r="AV247" s="69">
        <f t="shared" si="18"/>
        <v>0.47057239773640036</v>
      </c>
      <c r="AW247" s="69" t="e">
        <f t="shared" si="19"/>
        <v>#N/A</v>
      </c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</row>
    <row r="248" spans="1:137" outlineLevel="1" x14ac:dyDescent="0.2">
      <c r="A248" s="16">
        <v>59</v>
      </c>
      <c r="B248" s="16">
        <v>1</v>
      </c>
      <c r="C248" s="1">
        <v>0.82264494653809461</v>
      </c>
      <c r="D248" s="1">
        <f t="shared" si="11"/>
        <v>0.17735505346190539</v>
      </c>
      <c r="E248" s="1">
        <f t="shared" si="12"/>
        <v>0.3904611701493832</v>
      </c>
      <c r="F248" s="1">
        <f t="shared" si="13"/>
        <v>0.62486892237443137</v>
      </c>
      <c r="G248" s="1">
        <f t="shared" si="14"/>
        <v>0.46431804980587604</v>
      </c>
      <c r="H248" s="1">
        <v>3.4197161916276947E-2</v>
      </c>
      <c r="I248" s="1">
        <f t="shared" si="15"/>
        <v>3.9519755387634019E-3</v>
      </c>
      <c r="J248" s="1">
        <f t="shared" si="16"/>
        <v>0.4724668345590855</v>
      </c>
      <c r="AJ248" s="69"/>
      <c r="AK248" s="69"/>
      <c r="AL248" s="69"/>
      <c r="AM248" s="69"/>
      <c r="AN248" s="69"/>
      <c r="AO248" s="69"/>
      <c r="AP248" s="69"/>
      <c r="AQ248" s="81"/>
      <c r="AR248" s="69"/>
      <c r="AS248" s="69"/>
      <c r="AT248" s="69"/>
      <c r="AU248" s="69">
        <f t="shared" si="17"/>
        <v>0</v>
      </c>
      <c r="AV248" s="69" t="e">
        <f t="shared" si="18"/>
        <v>#N/A</v>
      </c>
      <c r="AW248" s="69">
        <f t="shared" si="19"/>
        <v>0.82264494653809461</v>
      </c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</row>
    <row r="249" spans="1:137" outlineLevel="1" x14ac:dyDescent="0.2">
      <c r="A249" s="16">
        <v>60</v>
      </c>
      <c r="B249" s="16">
        <v>0</v>
      </c>
      <c r="C249" s="1">
        <v>0.47057239773640036</v>
      </c>
      <c r="D249" s="1">
        <f t="shared" si="11"/>
        <v>-0.47057239773640036</v>
      </c>
      <c r="E249" s="1">
        <f t="shared" si="12"/>
        <v>1.2719177035613072</v>
      </c>
      <c r="F249" s="1">
        <f t="shared" si="13"/>
        <v>-1.1277932893758977</v>
      </c>
      <c r="G249" s="1">
        <f t="shared" si="14"/>
        <v>-0.94277907472404709</v>
      </c>
      <c r="H249" s="1">
        <v>1.7433092467468481E-2</v>
      </c>
      <c r="I249" s="1">
        <f t="shared" si="15"/>
        <v>8.0249076081990323E-3</v>
      </c>
      <c r="J249" s="1">
        <f t="shared" si="16"/>
        <v>-0.95110588319133804</v>
      </c>
      <c r="AJ249" s="69"/>
      <c r="AK249" s="69"/>
      <c r="AL249" s="69"/>
      <c r="AM249" s="69"/>
      <c r="AN249" s="69"/>
      <c r="AO249" s="69"/>
      <c r="AP249" s="69"/>
      <c r="AQ249" s="81"/>
      <c r="AR249" s="69"/>
      <c r="AS249" s="69"/>
      <c r="AT249" s="69"/>
      <c r="AU249" s="69">
        <f t="shared" si="17"/>
        <v>1</v>
      </c>
      <c r="AV249" s="69">
        <f t="shared" si="18"/>
        <v>0.47057239773640036</v>
      </c>
      <c r="AW249" s="69" t="e">
        <f t="shared" si="19"/>
        <v>#N/A</v>
      </c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</row>
    <row r="250" spans="1:137" outlineLevel="1" x14ac:dyDescent="0.2">
      <c r="A250" s="16">
        <v>61</v>
      </c>
      <c r="B250" s="16">
        <v>1</v>
      </c>
      <c r="C250" s="1">
        <v>0.22805525588963366</v>
      </c>
      <c r="D250" s="1">
        <f t="shared" si="11"/>
        <v>0.7719447441103664</v>
      </c>
      <c r="E250" s="1">
        <f t="shared" si="12"/>
        <v>2.9563346579933576</v>
      </c>
      <c r="F250" s="1">
        <f t="shared" si="13"/>
        <v>1.7193995050579018</v>
      </c>
      <c r="G250" s="1">
        <f t="shared" si="14"/>
        <v>1.8398103786807882</v>
      </c>
      <c r="H250" s="1">
        <v>4.3994903894930805E-2</v>
      </c>
      <c r="I250" s="1">
        <f t="shared" si="15"/>
        <v>8.1470070457863891E-2</v>
      </c>
      <c r="J250" s="1">
        <f t="shared" si="16"/>
        <v>1.8816678332205872</v>
      </c>
      <c r="AJ250" s="69"/>
      <c r="AK250" s="69"/>
      <c r="AL250" s="69"/>
      <c r="AM250" s="69"/>
      <c r="AN250" s="69"/>
      <c r="AO250" s="69"/>
      <c r="AP250" s="69"/>
      <c r="AQ250" s="81"/>
      <c r="AR250" s="69"/>
      <c r="AS250" s="69"/>
      <c r="AT250" s="69"/>
      <c r="AU250" s="69">
        <f t="shared" si="17"/>
        <v>0</v>
      </c>
      <c r="AV250" s="69" t="e">
        <f t="shared" si="18"/>
        <v>#N/A</v>
      </c>
      <c r="AW250" s="69">
        <f t="shared" si="19"/>
        <v>0.22805525588963366</v>
      </c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</row>
    <row r="251" spans="1:137" outlineLevel="1" x14ac:dyDescent="0.2">
      <c r="A251" s="16">
        <v>62</v>
      </c>
      <c r="B251" s="16">
        <v>1</v>
      </c>
      <c r="C251" s="1">
        <v>0.22805525588963366</v>
      </c>
      <c r="D251" s="1">
        <f t="shared" si="11"/>
        <v>0.7719447441103664</v>
      </c>
      <c r="E251" s="1">
        <f t="shared" si="12"/>
        <v>2.9563346579933576</v>
      </c>
      <c r="F251" s="1">
        <f t="shared" si="13"/>
        <v>1.7193995050579018</v>
      </c>
      <c r="G251" s="1">
        <f t="shared" si="14"/>
        <v>1.8398103786807882</v>
      </c>
      <c r="H251" s="1">
        <v>4.3994903894930805E-2</v>
      </c>
      <c r="I251" s="1">
        <f t="shared" si="15"/>
        <v>8.1470070457863891E-2</v>
      </c>
      <c r="J251" s="1">
        <f t="shared" si="16"/>
        <v>1.8816678332205872</v>
      </c>
      <c r="AJ251" s="69"/>
      <c r="AK251" s="69"/>
      <c r="AL251" s="69"/>
      <c r="AM251" s="69"/>
      <c r="AN251" s="69"/>
      <c r="AO251" s="69"/>
      <c r="AP251" s="69"/>
      <c r="AQ251" s="81"/>
      <c r="AR251" s="69"/>
      <c r="AS251" s="69"/>
      <c r="AT251" s="69"/>
      <c r="AU251" s="69">
        <f t="shared" si="17"/>
        <v>0</v>
      </c>
      <c r="AV251" s="69" t="e">
        <f t="shared" si="18"/>
        <v>#N/A</v>
      </c>
      <c r="AW251" s="69">
        <f t="shared" si="19"/>
        <v>0.22805525588963366</v>
      </c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</row>
    <row r="252" spans="1:137" outlineLevel="1" x14ac:dyDescent="0.2">
      <c r="A252" s="16">
        <v>63</v>
      </c>
      <c r="B252" s="16">
        <v>0</v>
      </c>
      <c r="C252" s="1">
        <v>0.47057239773640036</v>
      </c>
      <c r="D252" s="1">
        <f t="shared" si="11"/>
        <v>-0.47057239773640036</v>
      </c>
      <c r="E252" s="1">
        <f t="shared" si="12"/>
        <v>1.2719177035613072</v>
      </c>
      <c r="F252" s="1">
        <f t="shared" si="13"/>
        <v>-1.1277932893758977</v>
      </c>
      <c r="G252" s="1">
        <f t="shared" si="14"/>
        <v>-0.94277907472404709</v>
      </c>
      <c r="H252" s="1">
        <v>1.7433092467468481E-2</v>
      </c>
      <c r="I252" s="1">
        <f t="shared" si="15"/>
        <v>8.0249076081990323E-3</v>
      </c>
      <c r="J252" s="1">
        <f t="shared" si="16"/>
        <v>-0.95110588319133804</v>
      </c>
      <c r="AJ252" s="69"/>
      <c r="AK252" s="69"/>
      <c r="AL252" s="69"/>
      <c r="AM252" s="69"/>
      <c r="AN252" s="69"/>
      <c r="AO252" s="69"/>
      <c r="AP252" s="69"/>
      <c r="AQ252" s="81"/>
      <c r="AR252" s="69"/>
      <c r="AS252" s="69"/>
      <c r="AT252" s="69"/>
      <c r="AU252" s="69">
        <f t="shared" si="17"/>
        <v>1</v>
      </c>
      <c r="AV252" s="69">
        <f t="shared" si="18"/>
        <v>0.47057239773640036</v>
      </c>
      <c r="AW252" s="69" t="e">
        <f t="shared" si="19"/>
        <v>#N/A</v>
      </c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</row>
    <row r="253" spans="1:137" outlineLevel="1" x14ac:dyDescent="0.2">
      <c r="A253" s="16">
        <v>64</v>
      </c>
      <c r="B253" s="16">
        <v>1</v>
      </c>
      <c r="C253" s="1">
        <v>0.85933052327998205</v>
      </c>
      <c r="D253" s="1">
        <f t="shared" si="11"/>
        <v>0.14066947672001795</v>
      </c>
      <c r="E253" s="1">
        <f t="shared" si="12"/>
        <v>0.30320330839054271</v>
      </c>
      <c r="F253" s="1">
        <f t="shared" si="13"/>
        <v>0.55063900006314725</v>
      </c>
      <c r="G253" s="1">
        <f t="shared" si="14"/>
        <v>0.40459435294841534</v>
      </c>
      <c r="H253" s="1">
        <v>3.7770505870598145E-2</v>
      </c>
      <c r="I253" s="1">
        <f t="shared" si="15"/>
        <v>3.3389130548720004E-3</v>
      </c>
      <c r="J253" s="1">
        <f t="shared" si="16"/>
        <v>0.41245871511850729</v>
      </c>
      <c r="AJ253" s="69"/>
      <c r="AK253" s="69"/>
      <c r="AL253" s="69"/>
      <c r="AM253" s="69"/>
      <c r="AN253" s="69"/>
      <c r="AO253" s="69"/>
      <c r="AP253" s="69"/>
      <c r="AQ253" s="81"/>
      <c r="AR253" s="69"/>
      <c r="AS253" s="69"/>
      <c r="AT253" s="69"/>
      <c r="AU253" s="69">
        <f t="shared" si="17"/>
        <v>0</v>
      </c>
      <c r="AV253" s="69" t="e">
        <f t="shared" si="18"/>
        <v>#N/A</v>
      </c>
      <c r="AW253" s="69">
        <f t="shared" si="19"/>
        <v>0.85933052327998205</v>
      </c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</row>
    <row r="254" spans="1:137" outlineLevel="1" x14ac:dyDescent="0.2">
      <c r="A254" s="16">
        <v>65</v>
      </c>
      <c r="B254" s="16">
        <v>1</v>
      </c>
      <c r="C254" s="1">
        <v>0.67001705730797134</v>
      </c>
      <c r="D254" s="1">
        <f t="shared" si="11"/>
        <v>0.32998294269202866</v>
      </c>
      <c r="E254" s="1">
        <f t="shared" si="12"/>
        <v>0.80090421650515564</v>
      </c>
      <c r="F254" s="1">
        <f t="shared" si="13"/>
        <v>0.89493252064340334</v>
      </c>
      <c r="G254" s="1">
        <f t="shared" si="14"/>
        <v>0.70178295532688262</v>
      </c>
      <c r="H254" s="1">
        <v>1.9242866203084845E-2</v>
      </c>
      <c r="I254" s="1">
        <f t="shared" si="15"/>
        <v>4.9263180265377762E-3</v>
      </c>
      <c r="J254" s="1">
        <f t="shared" si="16"/>
        <v>0.70863415066103874</v>
      </c>
      <c r="AJ254" s="69"/>
      <c r="AK254" s="69"/>
      <c r="AL254" s="69"/>
      <c r="AM254" s="69"/>
      <c r="AN254" s="69"/>
      <c r="AO254" s="69"/>
      <c r="AP254" s="69"/>
      <c r="AQ254" s="81"/>
      <c r="AR254" s="69"/>
      <c r="AS254" s="69"/>
      <c r="AT254" s="69"/>
      <c r="AU254" s="69">
        <f t="shared" si="17"/>
        <v>0</v>
      </c>
      <c r="AV254" s="69" t="e">
        <f t="shared" si="18"/>
        <v>#N/A</v>
      </c>
      <c r="AW254" s="69">
        <f t="shared" si="19"/>
        <v>0.67001705730797134</v>
      </c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</row>
    <row r="255" spans="1:137" outlineLevel="1" x14ac:dyDescent="0.2">
      <c r="A255" s="16">
        <v>66</v>
      </c>
      <c r="B255" s="16">
        <v>0</v>
      </c>
      <c r="C255" s="1">
        <v>0.53929951992334701</v>
      </c>
      <c r="D255" s="1">
        <f t="shared" ref="D255:D267" si="20">B255 - C255</f>
        <v>-0.53929951992334701</v>
      </c>
      <c r="E255" s="1">
        <f t="shared" ref="E255:E267" si="21">2*IF(B255=1,LN(1/C255),LN(1/(1-C255)))</f>
        <v>1.550014329963306</v>
      </c>
      <c r="F255" s="1">
        <f t="shared" ref="F255:F267" si="22">SQRT(E255)*SIGN(D255)</f>
        <v>-1.2449957148373267</v>
      </c>
      <c r="G255" s="1">
        <f t="shared" ref="G255:G267" si="23">D255/(SQRT(C255*(1-C255)))</f>
        <v>-1.0819462461194298</v>
      </c>
      <c r="H255" s="1">
        <v>1.5201613824541736E-2</v>
      </c>
      <c r="I255" s="1">
        <f t="shared" ref="I255:I267" si="24">(G255^2/2)*H255/(1-H255)^2</f>
        <v>9.174373407739576E-3</v>
      </c>
      <c r="J255" s="1">
        <f t="shared" ref="J255:J267" si="25">G255/SQRT(1-H255)</f>
        <v>-1.0902648741219501</v>
      </c>
      <c r="AJ255" s="69"/>
      <c r="AK255" s="69"/>
      <c r="AL255" s="69"/>
      <c r="AM255" s="69"/>
      <c r="AN255" s="69"/>
      <c r="AO255" s="69"/>
      <c r="AP255" s="69"/>
      <c r="AQ255" s="81"/>
      <c r="AR255" s="69"/>
      <c r="AS255" s="69"/>
      <c r="AT255" s="69"/>
      <c r="AU255" s="69">
        <f t="shared" ref="AU255:AU267" si="26">1-B255</f>
        <v>1</v>
      </c>
      <c r="AV255" s="69">
        <f t="shared" ref="AV255:AV267" si="27">IF(B255=0,C255,NA())</f>
        <v>0.53929951992334701</v>
      </c>
      <c r="AW255" s="69" t="e">
        <f t="shared" ref="AW255:AW267" si="28">IF(B255=1,C255,NA())</f>
        <v>#N/A</v>
      </c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</row>
    <row r="256" spans="1:137" outlineLevel="1" x14ac:dyDescent="0.2">
      <c r="A256" s="16">
        <v>67</v>
      </c>
      <c r="B256" s="16">
        <v>0</v>
      </c>
      <c r="C256" s="1">
        <v>0.47057239773640036</v>
      </c>
      <c r="D256" s="1">
        <f t="shared" si="20"/>
        <v>-0.47057239773640036</v>
      </c>
      <c r="E256" s="1">
        <f t="shared" si="21"/>
        <v>1.2719177035613072</v>
      </c>
      <c r="F256" s="1">
        <f t="shared" si="22"/>
        <v>-1.1277932893758977</v>
      </c>
      <c r="G256" s="1">
        <f t="shared" si="23"/>
        <v>-0.94277907472404709</v>
      </c>
      <c r="H256" s="1">
        <v>1.7433092467468481E-2</v>
      </c>
      <c r="I256" s="1">
        <f t="shared" si="24"/>
        <v>8.0249076081990323E-3</v>
      </c>
      <c r="J256" s="1">
        <f t="shared" si="25"/>
        <v>-0.95110588319133804</v>
      </c>
      <c r="AJ256" s="69"/>
      <c r="AK256" s="69"/>
      <c r="AL256" s="69"/>
      <c r="AM256" s="69"/>
      <c r="AN256" s="69"/>
      <c r="AO256" s="69"/>
      <c r="AP256" s="69"/>
      <c r="AQ256" s="81"/>
      <c r="AR256" s="69"/>
      <c r="AS256" s="69"/>
      <c r="AT256" s="69"/>
      <c r="AU256" s="69">
        <f t="shared" si="26"/>
        <v>1</v>
      </c>
      <c r="AV256" s="69">
        <f t="shared" si="27"/>
        <v>0.47057239773640036</v>
      </c>
      <c r="AW256" s="69" t="e">
        <f t="shared" si="28"/>
        <v>#N/A</v>
      </c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</row>
    <row r="257" spans="1:137" outlineLevel="1" x14ac:dyDescent="0.2">
      <c r="A257" s="16">
        <v>68</v>
      </c>
      <c r="B257" s="16">
        <v>1</v>
      </c>
      <c r="C257" s="1">
        <v>0.82264494653809461</v>
      </c>
      <c r="D257" s="1">
        <f t="shared" si="20"/>
        <v>0.17735505346190539</v>
      </c>
      <c r="E257" s="1">
        <f t="shared" si="21"/>
        <v>0.3904611701493832</v>
      </c>
      <c r="F257" s="1">
        <f t="shared" si="22"/>
        <v>0.62486892237443137</v>
      </c>
      <c r="G257" s="1">
        <f t="shared" si="23"/>
        <v>0.46431804980587604</v>
      </c>
      <c r="H257" s="1">
        <v>3.4197161916276947E-2</v>
      </c>
      <c r="I257" s="1">
        <f t="shared" si="24"/>
        <v>3.9519755387634019E-3</v>
      </c>
      <c r="J257" s="1">
        <f t="shared" si="25"/>
        <v>0.4724668345590855</v>
      </c>
      <c r="AJ257" s="69"/>
      <c r="AK257" s="69"/>
      <c r="AL257" s="69"/>
      <c r="AM257" s="69"/>
      <c r="AN257" s="69"/>
      <c r="AO257" s="69"/>
      <c r="AP257" s="69"/>
      <c r="AQ257" s="81"/>
      <c r="AR257" s="69"/>
      <c r="AS257" s="69"/>
      <c r="AT257" s="69"/>
      <c r="AU257" s="69">
        <f t="shared" si="26"/>
        <v>0</v>
      </c>
      <c r="AV257" s="69" t="e">
        <f t="shared" si="27"/>
        <v>#N/A</v>
      </c>
      <c r="AW257" s="69">
        <f t="shared" si="28"/>
        <v>0.82264494653809461</v>
      </c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</row>
    <row r="258" spans="1:137" outlineLevel="1" x14ac:dyDescent="0.2">
      <c r="A258" s="16">
        <v>69</v>
      </c>
      <c r="B258" s="16">
        <v>0</v>
      </c>
      <c r="C258" s="1">
        <v>0.47057239773640036</v>
      </c>
      <c r="D258" s="1">
        <f t="shared" si="20"/>
        <v>-0.47057239773640036</v>
      </c>
      <c r="E258" s="1">
        <f t="shared" si="21"/>
        <v>1.2719177035613072</v>
      </c>
      <c r="F258" s="1">
        <f t="shared" si="22"/>
        <v>-1.1277932893758977</v>
      </c>
      <c r="G258" s="1">
        <f t="shared" si="23"/>
        <v>-0.94277907472404709</v>
      </c>
      <c r="H258" s="1">
        <v>1.7433092467468481E-2</v>
      </c>
      <c r="I258" s="1">
        <f t="shared" si="24"/>
        <v>8.0249076081990323E-3</v>
      </c>
      <c r="J258" s="1">
        <f t="shared" si="25"/>
        <v>-0.95110588319133804</v>
      </c>
      <c r="AJ258" s="69"/>
      <c r="AK258" s="69"/>
      <c r="AL258" s="69"/>
      <c r="AM258" s="69"/>
      <c r="AN258" s="69"/>
      <c r="AO258" s="69"/>
      <c r="AP258" s="69"/>
      <c r="AQ258" s="81"/>
      <c r="AR258" s="69"/>
      <c r="AS258" s="69"/>
      <c r="AT258" s="69"/>
      <c r="AU258" s="69">
        <f t="shared" si="26"/>
        <v>1</v>
      </c>
      <c r="AV258" s="69">
        <f t="shared" si="27"/>
        <v>0.47057239773640036</v>
      </c>
      <c r="AW258" s="69" t="e">
        <f t="shared" si="28"/>
        <v>#N/A</v>
      </c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</row>
    <row r="259" spans="1:137" outlineLevel="1" x14ac:dyDescent="0.2">
      <c r="A259" s="16">
        <v>70</v>
      </c>
      <c r="B259" s="16">
        <v>1</v>
      </c>
      <c r="C259" s="1">
        <v>0.72782825225081538</v>
      </c>
      <c r="D259" s="1">
        <f t="shared" si="20"/>
        <v>0.27217174774918462</v>
      </c>
      <c r="E259" s="1">
        <f t="shared" si="21"/>
        <v>0.63538035171238239</v>
      </c>
      <c r="F259" s="1">
        <f t="shared" si="22"/>
        <v>0.79710749068891729</v>
      </c>
      <c r="G259" s="1">
        <f t="shared" si="23"/>
        <v>0.6115149321449308</v>
      </c>
      <c r="H259" s="1">
        <v>2.4103174920296972E-2</v>
      </c>
      <c r="I259" s="1">
        <f t="shared" si="24"/>
        <v>4.7320636664562807E-3</v>
      </c>
      <c r="J259" s="1">
        <f t="shared" si="25"/>
        <v>0.61902061682350995</v>
      </c>
      <c r="AJ259" s="69"/>
      <c r="AK259" s="69"/>
      <c r="AL259" s="69"/>
      <c r="AM259" s="69"/>
      <c r="AN259" s="69"/>
      <c r="AO259" s="69"/>
      <c r="AP259" s="69"/>
      <c r="AQ259" s="81"/>
      <c r="AR259" s="69"/>
      <c r="AS259" s="69"/>
      <c r="AT259" s="69"/>
      <c r="AU259" s="69">
        <f t="shared" si="26"/>
        <v>0</v>
      </c>
      <c r="AV259" s="69" t="e">
        <f t="shared" si="27"/>
        <v>#N/A</v>
      </c>
      <c r="AW259" s="69">
        <f t="shared" si="28"/>
        <v>0.72782825225081538</v>
      </c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</row>
    <row r="260" spans="1:137" outlineLevel="1" x14ac:dyDescent="0.2">
      <c r="A260" s="16">
        <v>71</v>
      </c>
      <c r="B260" s="16">
        <v>0</v>
      </c>
      <c r="C260" s="1">
        <v>0.22805525588963366</v>
      </c>
      <c r="D260" s="1">
        <f t="shared" si="20"/>
        <v>-0.22805525588963366</v>
      </c>
      <c r="E260" s="1">
        <f t="shared" si="21"/>
        <v>0.51768461301108915</v>
      </c>
      <c r="F260" s="1">
        <f t="shared" si="22"/>
        <v>-0.71950303196796128</v>
      </c>
      <c r="G260" s="1">
        <f t="shared" si="23"/>
        <v>-0.54353427482947281</v>
      </c>
      <c r="H260" s="1">
        <v>4.3994903894930805E-2</v>
      </c>
      <c r="I260" s="1">
        <f t="shared" si="24"/>
        <v>7.1105932145823321E-3</v>
      </c>
      <c r="J260" s="1">
        <f t="shared" si="25"/>
        <v>-0.55590020202671497</v>
      </c>
      <c r="AJ260" s="69"/>
      <c r="AK260" s="69"/>
      <c r="AL260" s="69"/>
      <c r="AM260" s="69"/>
      <c r="AN260" s="69"/>
      <c r="AO260" s="69"/>
      <c r="AP260" s="69"/>
      <c r="AQ260" s="81"/>
      <c r="AR260" s="69"/>
      <c r="AS260" s="69"/>
      <c r="AT260" s="69"/>
      <c r="AU260" s="69">
        <f t="shared" si="26"/>
        <v>1</v>
      </c>
      <c r="AV260" s="69">
        <f t="shared" si="27"/>
        <v>0.22805525588963366</v>
      </c>
      <c r="AW260" s="69" t="e">
        <f t="shared" si="28"/>
        <v>#N/A</v>
      </c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</row>
    <row r="261" spans="1:137" outlineLevel="1" x14ac:dyDescent="0.2">
      <c r="A261" s="16">
        <v>72</v>
      </c>
      <c r="B261" s="16">
        <v>0</v>
      </c>
      <c r="C261" s="1">
        <v>0.40294330394455996</v>
      </c>
      <c r="D261" s="1">
        <f t="shared" si="20"/>
        <v>-0.40294330394455996</v>
      </c>
      <c r="E261" s="1">
        <f t="shared" si="21"/>
        <v>1.0314864036633333</v>
      </c>
      <c r="F261" s="1">
        <f t="shared" si="22"/>
        <v>-1.0156211910271138</v>
      </c>
      <c r="G261" s="1">
        <f t="shared" si="23"/>
        <v>-0.82151251684218807</v>
      </c>
      <c r="H261" s="1">
        <v>2.2432169067804649E-2</v>
      </c>
      <c r="I261" s="1">
        <f t="shared" si="24"/>
        <v>7.9209238884817533E-3</v>
      </c>
      <c r="J261" s="1">
        <f t="shared" si="25"/>
        <v>-0.83088464668548945</v>
      </c>
      <c r="AJ261" s="69"/>
      <c r="AK261" s="69"/>
      <c r="AL261" s="69"/>
      <c r="AM261" s="69"/>
      <c r="AN261" s="69"/>
      <c r="AO261" s="69"/>
      <c r="AP261" s="69"/>
      <c r="AQ261" s="81"/>
      <c r="AR261" s="69"/>
      <c r="AS261" s="69"/>
      <c r="AT261" s="69"/>
      <c r="AU261" s="69">
        <f t="shared" si="26"/>
        <v>1</v>
      </c>
      <c r="AV261" s="69">
        <f t="shared" si="27"/>
        <v>0.40294330394455996</v>
      </c>
      <c r="AW261" s="69" t="e">
        <f t="shared" si="28"/>
        <v>#N/A</v>
      </c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</row>
    <row r="262" spans="1:137" outlineLevel="1" x14ac:dyDescent="0.2">
      <c r="A262" s="16">
        <v>73</v>
      </c>
      <c r="B262" s="16">
        <v>1</v>
      </c>
      <c r="C262" s="1">
        <v>0.72782825225081538</v>
      </c>
      <c r="D262" s="1">
        <f t="shared" si="20"/>
        <v>0.27217174774918462</v>
      </c>
      <c r="E262" s="1">
        <f t="shared" si="21"/>
        <v>0.63538035171238239</v>
      </c>
      <c r="F262" s="1">
        <f t="shared" si="22"/>
        <v>0.79710749068891729</v>
      </c>
      <c r="G262" s="1">
        <f t="shared" si="23"/>
        <v>0.6115149321449308</v>
      </c>
      <c r="H262" s="1">
        <v>2.4103174920296972E-2</v>
      </c>
      <c r="I262" s="1">
        <f t="shared" si="24"/>
        <v>4.7320636664562807E-3</v>
      </c>
      <c r="J262" s="1">
        <f t="shared" si="25"/>
        <v>0.61902061682350995</v>
      </c>
      <c r="AJ262" s="69"/>
      <c r="AK262" s="69"/>
      <c r="AL262" s="69"/>
      <c r="AM262" s="69"/>
      <c r="AN262" s="69"/>
      <c r="AO262" s="69"/>
      <c r="AP262" s="69"/>
      <c r="AQ262" s="81"/>
      <c r="AR262" s="69"/>
      <c r="AS262" s="69"/>
      <c r="AT262" s="69"/>
      <c r="AU262" s="69">
        <f t="shared" si="26"/>
        <v>0</v>
      </c>
      <c r="AV262" s="69" t="e">
        <f t="shared" si="27"/>
        <v>#N/A</v>
      </c>
      <c r="AW262" s="69">
        <f t="shared" si="28"/>
        <v>0.72782825225081538</v>
      </c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</row>
    <row r="263" spans="1:137" outlineLevel="1" x14ac:dyDescent="0.2">
      <c r="A263" s="16">
        <v>74</v>
      </c>
      <c r="B263" s="16">
        <v>0</v>
      </c>
      <c r="C263" s="1">
        <v>0.40294330394455996</v>
      </c>
      <c r="D263" s="1">
        <f t="shared" si="20"/>
        <v>-0.40294330394455996</v>
      </c>
      <c r="E263" s="1">
        <f t="shared" si="21"/>
        <v>1.0314864036633333</v>
      </c>
      <c r="F263" s="1">
        <f t="shared" si="22"/>
        <v>-1.0156211910271138</v>
      </c>
      <c r="G263" s="1">
        <f t="shared" si="23"/>
        <v>-0.82151251684218807</v>
      </c>
      <c r="H263" s="1">
        <v>2.2432169067804649E-2</v>
      </c>
      <c r="I263" s="1">
        <f t="shared" si="24"/>
        <v>7.9209238884817533E-3</v>
      </c>
      <c r="J263" s="1">
        <f t="shared" si="25"/>
        <v>-0.83088464668548945</v>
      </c>
      <c r="AJ263" s="69"/>
      <c r="AK263" s="69"/>
      <c r="AL263" s="69"/>
      <c r="AM263" s="69"/>
      <c r="AN263" s="69"/>
      <c r="AO263" s="69"/>
      <c r="AP263" s="69"/>
      <c r="AQ263" s="81"/>
      <c r="AR263" s="69"/>
      <c r="AS263" s="69"/>
      <c r="AT263" s="69"/>
      <c r="AU263" s="69">
        <f t="shared" si="26"/>
        <v>1</v>
      </c>
      <c r="AV263" s="69">
        <f t="shared" si="27"/>
        <v>0.40294330394455996</v>
      </c>
      <c r="AW263" s="69" t="e">
        <f t="shared" si="28"/>
        <v>#N/A</v>
      </c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</row>
    <row r="264" spans="1:137" outlineLevel="1" x14ac:dyDescent="0.2">
      <c r="A264" s="16">
        <v>75</v>
      </c>
      <c r="B264" s="16">
        <v>1</v>
      </c>
      <c r="C264" s="1">
        <v>0.77885415898126453</v>
      </c>
      <c r="D264" s="1">
        <f t="shared" si="20"/>
        <v>0.22114584101873547</v>
      </c>
      <c r="E264" s="1">
        <f t="shared" si="21"/>
        <v>0.49986293264717468</v>
      </c>
      <c r="F264" s="1">
        <f t="shared" si="22"/>
        <v>0.70700985328860499</v>
      </c>
      <c r="G264" s="1">
        <f t="shared" si="23"/>
        <v>0.53285778658166072</v>
      </c>
      <c r="H264" s="1">
        <v>2.9417412624058926E-2</v>
      </c>
      <c r="I264" s="1">
        <f t="shared" si="24"/>
        <v>4.4333510127056545E-3</v>
      </c>
      <c r="J264" s="1">
        <f t="shared" si="25"/>
        <v>0.54087270897506179</v>
      </c>
      <c r="AJ264" s="69"/>
      <c r="AK264" s="69"/>
      <c r="AL264" s="69"/>
      <c r="AM264" s="69"/>
      <c r="AN264" s="69"/>
      <c r="AO264" s="69"/>
      <c r="AP264" s="69"/>
      <c r="AQ264" s="81"/>
      <c r="AR264" s="69"/>
      <c r="AS264" s="69"/>
      <c r="AT264" s="69"/>
      <c r="AU264" s="69">
        <f t="shared" si="26"/>
        <v>0</v>
      </c>
      <c r="AV264" s="69" t="e">
        <f t="shared" si="27"/>
        <v>#N/A</v>
      </c>
      <c r="AW264" s="69">
        <f t="shared" si="28"/>
        <v>0.77885415898126453</v>
      </c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</row>
    <row r="265" spans="1:137" outlineLevel="1" x14ac:dyDescent="0.2">
      <c r="A265" s="16">
        <v>76</v>
      </c>
      <c r="B265" s="16">
        <v>1</v>
      </c>
      <c r="C265" s="1">
        <v>0.40294330394455996</v>
      </c>
      <c r="D265" s="1">
        <f t="shared" si="20"/>
        <v>0.59705669605543998</v>
      </c>
      <c r="E265" s="1">
        <f t="shared" si="21"/>
        <v>1.8179188238672179</v>
      </c>
      <c r="F265" s="1">
        <f t="shared" si="22"/>
        <v>1.3483022004978031</v>
      </c>
      <c r="G265" s="1">
        <f t="shared" si="23"/>
        <v>1.2172669064665016</v>
      </c>
      <c r="H265" s="1">
        <v>2.2432169067804649E-2</v>
      </c>
      <c r="I265" s="1">
        <f t="shared" si="24"/>
        <v>1.7390781584101928E-2</v>
      </c>
      <c r="J265" s="1">
        <f t="shared" si="25"/>
        <v>1.2311539541589829</v>
      </c>
      <c r="AJ265" s="69"/>
      <c r="AK265" s="69"/>
      <c r="AL265" s="69"/>
      <c r="AM265" s="69"/>
      <c r="AN265" s="69"/>
      <c r="AO265" s="69"/>
      <c r="AP265" s="69"/>
      <c r="AQ265" s="81"/>
      <c r="AR265" s="69"/>
      <c r="AS265" s="69"/>
      <c r="AT265" s="69"/>
      <c r="AU265" s="69">
        <f t="shared" si="26"/>
        <v>0</v>
      </c>
      <c r="AV265" s="69" t="e">
        <f t="shared" si="27"/>
        <v>#N/A</v>
      </c>
      <c r="AW265" s="69">
        <f t="shared" si="28"/>
        <v>0.40294330394455996</v>
      </c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</row>
    <row r="266" spans="1:137" outlineLevel="1" x14ac:dyDescent="0.2">
      <c r="A266" s="16">
        <v>77</v>
      </c>
      <c r="B266" s="16">
        <v>0</v>
      </c>
      <c r="C266" s="1">
        <v>0.53929951992334701</v>
      </c>
      <c r="D266" s="1">
        <f t="shared" si="20"/>
        <v>-0.53929951992334701</v>
      </c>
      <c r="E266" s="1">
        <f t="shared" si="21"/>
        <v>1.550014329963306</v>
      </c>
      <c r="F266" s="1">
        <f t="shared" si="22"/>
        <v>-1.2449957148373267</v>
      </c>
      <c r="G266" s="1">
        <f t="shared" si="23"/>
        <v>-1.0819462461194298</v>
      </c>
      <c r="H266" s="1">
        <v>1.5201613824541736E-2</v>
      </c>
      <c r="I266" s="1">
        <f t="shared" si="24"/>
        <v>9.174373407739576E-3</v>
      </c>
      <c r="J266" s="1">
        <f t="shared" si="25"/>
        <v>-1.0902648741219501</v>
      </c>
      <c r="AJ266" s="69"/>
      <c r="AK266" s="69"/>
      <c r="AL266" s="69"/>
      <c r="AM266" s="69"/>
      <c r="AN266" s="69"/>
      <c r="AO266" s="69"/>
      <c r="AP266" s="69"/>
      <c r="AQ266" s="81"/>
      <c r="AR266" s="69"/>
      <c r="AS266" s="69"/>
      <c r="AT266" s="69"/>
      <c r="AU266" s="69">
        <f t="shared" si="26"/>
        <v>1</v>
      </c>
      <c r="AV266" s="69">
        <f t="shared" si="27"/>
        <v>0.53929951992334701</v>
      </c>
      <c r="AW266" s="69" t="e">
        <f t="shared" si="28"/>
        <v>#N/A</v>
      </c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</row>
    <row r="267" spans="1:137" outlineLevel="1" x14ac:dyDescent="0.2">
      <c r="A267" s="16">
        <v>78</v>
      </c>
      <c r="B267" s="16">
        <v>1</v>
      </c>
      <c r="C267" s="1">
        <v>0.40294330394455996</v>
      </c>
      <c r="D267" s="1">
        <f t="shared" si="20"/>
        <v>0.59705669605543998</v>
      </c>
      <c r="E267" s="1">
        <f t="shared" si="21"/>
        <v>1.8179188238672179</v>
      </c>
      <c r="F267" s="1">
        <f t="shared" si="22"/>
        <v>1.3483022004978031</v>
      </c>
      <c r="G267" s="1">
        <f t="shared" si="23"/>
        <v>1.2172669064665016</v>
      </c>
      <c r="H267" s="1">
        <v>2.2432169067804649E-2</v>
      </c>
      <c r="I267" s="1">
        <f t="shared" si="24"/>
        <v>1.7390781584101928E-2</v>
      </c>
      <c r="J267" s="1">
        <f t="shared" si="25"/>
        <v>1.2311539541589829</v>
      </c>
      <c r="AJ267" s="69"/>
      <c r="AK267" s="69"/>
      <c r="AL267" s="69"/>
      <c r="AM267" s="69"/>
      <c r="AN267" s="69"/>
      <c r="AO267" s="69"/>
      <c r="AP267" s="69"/>
      <c r="AQ267" s="81"/>
      <c r="AR267" s="69"/>
      <c r="AS267" s="69"/>
      <c r="AT267" s="69"/>
      <c r="AU267" s="69">
        <f t="shared" si="26"/>
        <v>0</v>
      </c>
      <c r="AV267" s="69" t="e">
        <f t="shared" si="27"/>
        <v>#N/A</v>
      </c>
      <c r="AW267" s="69">
        <f t="shared" si="28"/>
        <v>0.40294330394455996</v>
      </c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</row>
  </sheetData>
  <conditionalFormatting sqref="B65:C65 G65:H65 B67 E67 H67">
    <cfRule type="expression" dxfId="11" priority="3">
      <formula>$H$61&gt;0</formula>
    </cfRule>
  </conditionalFormatting>
  <conditionalFormatting sqref="E61:F61 D65 B66:D66">
    <cfRule type="expression" dxfId="10" priority="4">
      <formula>$H$61&gt;0</formula>
    </cfRule>
  </conditionalFormatting>
  <conditionalFormatting sqref="E71:F73">
    <cfRule type="cellIs" dxfId="9" priority="1" stopIfTrue="1" operator="equal">
      <formula>$I$2</formula>
    </cfRule>
    <cfRule type="cellIs" dxfId="8" priority="2" stopIfTrue="1" operator="equal">
      <formula>$H$2</formula>
    </cfRule>
  </conditionalFormatting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1" xr:uid="{BDC43B82-D58F-4477-ABE2-AA074F24A256}">
      <formula1>0</formula1>
      <formula2>1</formula2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3" name="Spinner 3">
              <controlPr defaultSize="0" autoPict="0">
                <anchor moveWithCells="1" siz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4" name="Spinner 4">
              <controlPr defaultSize="0" autoPict="0">
                <anchor moveWithCells="1" sizeWithCells="1">
                  <from>
                    <xdr:col>9</xdr:col>
                    <xdr:colOff>57150</xdr:colOff>
                    <xdr:row>62</xdr:row>
                    <xdr:rowOff>0</xdr:rowOff>
                  </from>
                  <to>
                    <xdr:col>10</xdr:col>
                    <xdr:colOff>57150</xdr:colOff>
                    <xdr:row>64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5" name="Spinner 5">
              <controlPr defaultSize="0" autoPict="0">
                <anchor moveWithCells="1" sizeWithCells="1">
                  <from>
                    <xdr:col>9</xdr:col>
                    <xdr:colOff>57150</xdr:colOff>
                    <xdr:row>30</xdr:row>
                    <xdr:rowOff>0</xdr:rowOff>
                  </from>
                  <to>
                    <xdr:col>10</xdr:col>
                    <xdr:colOff>57150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Spinner 6">
              <controlPr defaultSize="0" autoPict="0">
                <anchor moveWithCells="1" sizeWithCells="1">
                  <from>
                    <xdr:col>9</xdr:col>
                    <xdr:colOff>57150</xdr:colOff>
                    <xdr:row>48</xdr:row>
                    <xdr:rowOff>0</xdr:rowOff>
                  </from>
                  <to>
                    <xdr:col>10</xdr:col>
                    <xdr:colOff>57150</xdr:colOff>
                    <xdr:row>50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7" name="Spinner 7">
              <controlPr defaultSize="0" autoPict="0">
                <anchor moveWithCells="1" siz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8" name="Spinner 8">
              <controlPr defaultSize="0" autoPict="0">
                <anchor moveWithCells="1" siz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EB7CE-9709-42B2-889E-E8A997F80EE9}">
  <dimension ref="A1:EG267"/>
  <sheetViews>
    <sheetView showGridLines="0" showRowColHeaders="0" topLeftCell="A17" zoomScaleNormal="100" workbookViewId="0">
      <selection activeCell="P47" sqref="P47"/>
    </sheetView>
  </sheetViews>
  <sheetFormatPr defaultColWidth="8.85546875" defaultRowHeight="11.25" outlineLevelRow="1" x14ac:dyDescent="0.2"/>
  <cols>
    <col min="1" max="1" width="15.7109375" style="1" customWidth="1"/>
    <col min="2" max="9" width="9.7109375" style="1" customWidth="1"/>
    <col min="10" max="16384" width="8.85546875" style="1"/>
  </cols>
  <sheetData>
    <row r="1" spans="1:137" x14ac:dyDescent="0.2">
      <c r="A1" s="2" t="s">
        <v>680</v>
      </c>
      <c r="B1" s="1" t="s">
        <v>824</v>
      </c>
      <c r="F1" s="3"/>
      <c r="R1" s="3" t="s">
        <v>682</v>
      </c>
      <c r="Z1" s="85" t="s">
        <v>825</v>
      </c>
      <c r="BZ1" s="4" t="s">
        <v>825</v>
      </c>
    </row>
    <row r="2" spans="1:137" x14ac:dyDescent="0.2">
      <c r="A2" s="2" t="s">
        <v>684</v>
      </c>
      <c r="C2" s="1" t="s">
        <v>685</v>
      </c>
      <c r="G2" s="6" t="s">
        <v>686</v>
      </c>
      <c r="H2" s="7" t="s">
        <v>687</v>
      </c>
      <c r="I2" s="10" t="s">
        <v>688</v>
      </c>
    </row>
    <row r="3" spans="1:137" hidden="1" outlineLevel="1" x14ac:dyDescent="0.2">
      <c r="A3" s="2" t="s">
        <v>689</v>
      </c>
    </row>
    <row r="4" spans="1:137" hidden="1" outlineLevel="1" x14ac:dyDescent="0.2">
      <c r="A4" s="1" t="s">
        <v>826</v>
      </c>
    </row>
    <row r="5" spans="1:137" hidden="1" outlineLevel="1" x14ac:dyDescent="0.2">
      <c r="A5" s="2" t="s">
        <v>691</v>
      </c>
    </row>
    <row r="6" spans="1:137" hidden="1" outlineLevel="1" x14ac:dyDescent="0.2">
      <c r="A6" s="1" t="s">
        <v>692</v>
      </c>
    </row>
    <row r="7" spans="1:137" hidden="1" outlineLevel="1" x14ac:dyDescent="0.2">
      <c r="A7" s="1" t="s">
        <v>827</v>
      </c>
    </row>
    <row r="8" spans="1:137" collapsed="1" x14ac:dyDescent="0.2">
      <c r="A8" s="83"/>
      <c r="J8" s="3" t="s">
        <v>822</v>
      </c>
      <c r="K8" s="3" t="s">
        <v>844</v>
      </c>
    </row>
    <row r="9" spans="1:137" x14ac:dyDescent="0.2">
      <c r="A9" s="11" t="s">
        <v>828</v>
      </c>
      <c r="AJ9" s="69" t="s">
        <v>801</v>
      </c>
      <c r="AK9" s="69" t="s">
        <v>802</v>
      </c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</row>
    <row r="10" spans="1:137" ht="12" outlineLevel="1" thickBot="1" x14ac:dyDescent="0.25">
      <c r="A10" s="12"/>
      <c r="B10" s="13" t="s">
        <v>695</v>
      </c>
      <c r="C10" s="15" t="s">
        <v>696</v>
      </c>
      <c r="D10" s="15" t="s">
        <v>697</v>
      </c>
      <c r="E10" s="15" t="s">
        <v>698</v>
      </c>
      <c r="F10" s="15" t="s">
        <v>699</v>
      </c>
      <c r="G10" s="15" t="s">
        <v>700</v>
      </c>
      <c r="H10" s="15" t="s">
        <v>701</v>
      </c>
      <c r="I10" s="15" t="s">
        <v>702</v>
      </c>
      <c r="AJ10" s="69">
        <v>7</v>
      </c>
      <c r="AK10" s="69">
        <f>CHOOSE(AJ10,0,0.25,0.5,0.68,0.8,0.9,0.95,0.98,0.99,0.997,0.999)</f>
        <v>0.95</v>
      </c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</row>
    <row r="11" spans="1:137" outlineLevel="1" x14ac:dyDescent="0.2">
      <c r="B11" s="17">
        <f xml:space="preserve"> 1 - $C$21 / $C$22</f>
        <v>3.8060135595629152E-2</v>
      </c>
      <c r="C11" s="17">
        <f xml:space="preserve"> MAX(0,1 - ($C$21 + 2*($B$20+1))/$C$22)</f>
        <v>7.8460512758293799E-4</v>
      </c>
      <c r="D11" s="18">
        <v>0.48374371049095488</v>
      </c>
      <c r="E11" s="18">
        <v>0.55128205128205132</v>
      </c>
      <c r="F11" s="19">
        <v>78</v>
      </c>
      <c r="G11" s="20">
        <f>$AK$43</f>
        <v>0.64850498338870421</v>
      </c>
      <c r="H11" s="17">
        <f>_xlfn.NORM.S.INV(1-(1-I11)/2)</f>
        <v>1.9599639845400536</v>
      </c>
      <c r="I11" s="21">
        <f>$AK$10</f>
        <v>0.95</v>
      </c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</row>
    <row r="12" spans="1:137" x14ac:dyDescent="0.2">
      <c r="A12" s="83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</row>
    <row r="13" spans="1:137" x14ac:dyDescent="0.2">
      <c r="A13" s="11" t="s">
        <v>829</v>
      </c>
      <c r="AJ13" s="69" t="s">
        <v>712</v>
      </c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</row>
    <row r="14" spans="1:137" ht="12" outlineLevel="1" thickBot="1" x14ac:dyDescent="0.25">
      <c r="A14" s="24" t="s">
        <v>704</v>
      </c>
      <c r="B14" s="15" t="s">
        <v>705</v>
      </c>
      <c r="C14" s="15" t="s">
        <v>706</v>
      </c>
      <c r="D14" s="15" t="s">
        <v>707</v>
      </c>
      <c r="E14" s="15" t="s">
        <v>708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710</v>
      </c>
      <c r="I14" s="15" t="s">
        <v>709</v>
      </c>
      <c r="AJ14" s="69" t="s">
        <v>826</v>
      </c>
      <c r="AK14" s="69" t="s">
        <v>711</v>
      </c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</row>
    <row r="15" spans="1:137" outlineLevel="1" x14ac:dyDescent="0.2">
      <c r="A15" s="25" t="s">
        <v>711</v>
      </c>
      <c r="B15" s="14">
        <v>-0.44806525978170425</v>
      </c>
      <c r="C15" s="14">
        <v>0.39960003851154535</v>
      </c>
      <c r="D15" s="14">
        <f>B15 / C15</f>
        <v>-1.1212843258241043</v>
      </c>
      <c r="E15" s="14">
        <f>2*(1-_xlfn.NORM.S.DIST(ABS(B15)/C15,1))</f>
        <v>0.2621668552627936</v>
      </c>
      <c r="F15" s="14">
        <f>B15 - $H$11 * C15</f>
        <v>-1.2312669434851515</v>
      </c>
      <c r="G15" s="14">
        <f>B15 + $H$11 * C15</f>
        <v>0.33513642392174309</v>
      </c>
      <c r="H15" s="14"/>
      <c r="I15" s="14"/>
      <c r="AJ15" s="69">
        <v>5.2182576475052842E-3</v>
      </c>
      <c r="AK15" s="69">
        <v>-2.3412776834444458E-2</v>
      </c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</row>
    <row r="16" spans="1:137" outlineLevel="1" x14ac:dyDescent="0.2">
      <c r="A16" s="25" t="s">
        <v>826</v>
      </c>
      <c r="B16" s="14">
        <v>0.14226640919215844</v>
      </c>
      <c r="C16" s="14">
        <v>7.2237508591487878E-2</v>
      </c>
      <c r="D16" s="14">
        <f>B16 / C16</f>
        <v>1.9694257452411976</v>
      </c>
      <c r="E16" s="14">
        <f>2*(1-_xlfn.NORM.S.DIST(ABS(B16)/C16,1))</f>
        <v>4.8904221744897836E-2</v>
      </c>
      <c r="F16" s="86">
        <f>B16 - $H$11 * C16</f>
        <v>6.8349401993950121E-4</v>
      </c>
      <c r="G16" s="14">
        <f>B16 + $H$11 * C16</f>
        <v>0.28384932436437738</v>
      </c>
      <c r="H16" s="14">
        <v>1</v>
      </c>
      <c r="I16" s="14">
        <f>(B16*3.34705799214731)/(PI()/SQRT(3))</f>
        <v>0.26252844239018303</v>
      </c>
      <c r="AJ16" s="69">
        <v>-2.3412776834444458E-2</v>
      </c>
      <c r="AK16" s="69">
        <v>0.15968019077842854</v>
      </c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</row>
    <row r="17" spans="1:137" x14ac:dyDescent="0.2">
      <c r="A17" s="83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</row>
    <row r="18" spans="1:137" x14ac:dyDescent="0.2">
      <c r="A18" s="11" t="s">
        <v>830</v>
      </c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</row>
    <row r="19" spans="1:137" ht="12" hidden="1" outlineLevel="1" thickBot="1" x14ac:dyDescent="0.25">
      <c r="A19" s="24" t="s">
        <v>714</v>
      </c>
      <c r="B19" s="15" t="s">
        <v>715</v>
      </c>
      <c r="C19" s="15" t="s">
        <v>716</v>
      </c>
      <c r="D19" s="12"/>
      <c r="E19" s="15" t="s">
        <v>708</v>
      </c>
      <c r="F19" s="15" t="s">
        <v>717</v>
      </c>
      <c r="G19" s="15" t="s">
        <v>700</v>
      </c>
      <c r="H19" s="12"/>
      <c r="I19" s="15" t="s">
        <v>718</v>
      </c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</row>
    <row r="20" spans="1:137" hidden="1" outlineLevel="1" x14ac:dyDescent="0.2">
      <c r="A20" s="25" t="s">
        <v>719</v>
      </c>
      <c r="B20" s="19">
        <v>1</v>
      </c>
      <c r="C20" s="18">
        <f>C22 - C21</f>
        <v>4.0841951937618148</v>
      </c>
      <c r="D20" s="5" t="s">
        <v>720</v>
      </c>
      <c r="E20" s="18">
        <f>_xlfn.CHISQ.DIST.RT(C20,B20)</f>
        <v>4.328606080407419E-2</v>
      </c>
      <c r="F20" s="18">
        <f>C21+2*(1+B20)</f>
        <v>107.22480751590916</v>
      </c>
      <c r="G20" s="20">
        <f>$AK$43</f>
        <v>0.64850498338870421</v>
      </c>
      <c r="H20" s="18" t="s">
        <v>721</v>
      </c>
      <c r="I20" s="18">
        <f>1-C21/C22</f>
        <v>3.8060135595629152E-2</v>
      </c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</row>
    <row r="21" spans="1:137" hidden="1" outlineLevel="1" x14ac:dyDescent="0.2">
      <c r="A21" s="25" t="s">
        <v>722</v>
      </c>
      <c r="B21" s="19">
        <v>76</v>
      </c>
      <c r="C21" s="18">
        <v>103.22480751590916</v>
      </c>
      <c r="D21" s="5" t="s">
        <v>723</v>
      </c>
      <c r="E21" s="18"/>
      <c r="F21" s="18"/>
      <c r="G21" s="18"/>
      <c r="H21" s="18" t="s">
        <v>724</v>
      </c>
      <c r="I21" s="18">
        <f>1-EXP(((C21/2)-(C22/2))*(2/$F$11))</f>
        <v>5.1014231544163846E-2</v>
      </c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</row>
    <row r="22" spans="1:137" hidden="1" outlineLevel="1" x14ac:dyDescent="0.2">
      <c r="A22" s="25" t="s">
        <v>725</v>
      </c>
      <c r="B22" s="19">
        <v>77</v>
      </c>
      <c r="C22" s="18">
        <f>-2*(($F$11*(1-$E$11))*LN(1-$E$11)+$F$11*$E$11*LN($E$11))</f>
        <v>107.30900270967098</v>
      </c>
      <c r="D22" s="5" t="s">
        <v>726</v>
      </c>
      <c r="E22" s="18"/>
      <c r="F22" s="18"/>
      <c r="G22" s="18"/>
      <c r="H22" s="18" t="s">
        <v>727</v>
      </c>
      <c r="I22" s="18">
        <f xml:space="preserve"> I21/(1-(($E$11^$E$11)*((1-$E$11)^(1-$E$11)))^2)</f>
        <v>6.8260015968630558E-2</v>
      </c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</row>
    <row r="23" spans="1:137" collapsed="1" x14ac:dyDescent="0.2">
      <c r="A23" s="83"/>
      <c r="B23" s="16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</row>
    <row r="24" spans="1:137" x14ac:dyDescent="0.2">
      <c r="A24" s="11" t="s">
        <v>831</v>
      </c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</row>
    <row r="25" spans="1:137" ht="12" hidden="1" outlineLevel="1" thickBot="1" x14ac:dyDescent="0.25">
      <c r="A25" s="28" t="s">
        <v>704</v>
      </c>
      <c r="B25" s="12" t="s">
        <v>729</v>
      </c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</row>
    <row r="26" spans="1:137" ht="12" hidden="1" outlineLevel="1" thickBot="1" x14ac:dyDescent="0.25">
      <c r="A26" s="27" t="s">
        <v>711</v>
      </c>
      <c r="B26" s="29">
        <v>1</v>
      </c>
      <c r="C26" s="30" t="s">
        <v>832</v>
      </c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</row>
    <row r="27" spans="1:137" hidden="1" outlineLevel="1" x14ac:dyDescent="0.2">
      <c r="A27" s="27" t="s">
        <v>826</v>
      </c>
      <c r="B27" s="29">
        <v>-0.81108177890506428</v>
      </c>
      <c r="C27" s="29">
        <v>1</v>
      </c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</row>
    <row r="28" spans="1:137" collapsed="1" x14ac:dyDescent="0.2">
      <c r="A28" s="83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</row>
    <row r="29" spans="1:137" x14ac:dyDescent="0.2">
      <c r="A29" s="11" t="s">
        <v>833</v>
      </c>
      <c r="AJ29" s="69" t="s">
        <v>773</v>
      </c>
      <c r="AK29" s="69"/>
      <c r="AL29" s="69"/>
      <c r="AM29" s="69">
        <v>10</v>
      </c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</row>
    <row r="30" spans="1:137" outlineLevel="1" x14ac:dyDescent="0.2">
      <c r="A30" s="9"/>
      <c r="B30" s="31"/>
      <c r="C30" s="37" t="str">
        <f>"Cutoff value for prediction of "&amp;$I$2&amp;":"</f>
        <v>Cutoff value for prediction of Yes:</v>
      </c>
      <c r="D30" s="38">
        <f>$AM$29/20</f>
        <v>0.5</v>
      </c>
      <c r="E30" s="37" t="s">
        <v>732</v>
      </c>
      <c r="F30" s="39">
        <v>0.48374371049095488</v>
      </c>
      <c r="G30" s="31"/>
      <c r="H30" s="31"/>
      <c r="I30" s="32"/>
      <c r="AJ30" s="69" t="s">
        <v>774</v>
      </c>
      <c r="AK30" s="69">
        <v>-9.9999999999999995E-8</v>
      </c>
      <c r="AL30" s="69">
        <v>9.9999000000000008E-3</v>
      </c>
      <c r="AM30" s="69">
        <v>1.9999900000000001E-2</v>
      </c>
      <c r="AN30" s="69">
        <v>2.9999900000000003E-2</v>
      </c>
      <c r="AO30" s="69">
        <v>3.9999900000000005E-2</v>
      </c>
      <c r="AP30" s="69">
        <v>4.9999900000000007E-2</v>
      </c>
      <c r="AQ30" s="69">
        <v>5.9999900000000009E-2</v>
      </c>
      <c r="AR30" s="69">
        <v>6.9999900000000004E-2</v>
      </c>
      <c r="AS30" s="69">
        <v>7.9999899999999999E-2</v>
      </c>
      <c r="AT30" s="69">
        <v>8.9999899999999994E-2</v>
      </c>
      <c r="AU30" s="69">
        <v>9.9999899999999989E-2</v>
      </c>
      <c r="AV30" s="69">
        <v>0.10999989999999998</v>
      </c>
      <c r="AW30" s="69">
        <v>0.11999989999999998</v>
      </c>
      <c r="AX30" s="69">
        <v>0.12999989999999997</v>
      </c>
      <c r="AY30" s="69">
        <v>0.13999989999999998</v>
      </c>
      <c r="AZ30" s="69">
        <v>0.14999989999999999</v>
      </c>
      <c r="BA30" s="69">
        <v>0.1599999</v>
      </c>
      <c r="BB30" s="69">
        <v>0.16999990000000001</v>
      </c>
      <c r="BC30" s="69">
        <v>0.17999990000000002</v>
      </c>
      <c r="BD30" s="69">
        <v>0.18999990000000003</v>
      </c>
      <c r="BE30" s="69">
        <v>0.19999990000000004</v>
      </c>
      <c r="BF30" s="69">
        <v>0.20999990000000004</v>
      </c>
      <c r="BG30" s="69">
        <v>0.21999990000000005</v>
      </c>
      <c r="BH30" s="69">
        <v>0.22999990000000006</v>
      </c>
      <c r="BI30" s="69">
        <v>0.23999990000000007</v>
      </c>
      <c r="BJ30" s="69">
        <v>0.24999990000000008</v>
      </c>
      <c r="BK30" s="69">
        <v>0.25999990000000006</v>
      </c>
      <c r="BL30" s="69">
        <v>0.26999990000000007</v>
      </c>
      <c r="BM30" s="69">
        <v>0.27999990000000008</v>
      </c>
      <c r="BN30" s="69">
        <v>0.28999990000000009</v>
      </c>
      <c r="BO30" s="69">
        <v>0.2999999000000001</v>
      </c>
      <c r="BP30" s="69">
        <v>0.30999990000000011</v>
      </c>
      <c r="BQ30" s="69">
        <v>0.31999990000000011</v>
      </c>
      <c r="BR30" s="69">
        <v>0.32999990000000012</v>
      </c>
      <c r="BS30" s="69">
        <v>0.33999990000000013</v>
      </c>
      <c r="BT30" s="69">
        <v>0.34999990000000014</v>
      </c>
      <c r="BU30" s="69">
        <v>0.35999990000000015</v>
      </c>
      <c r="BV30" s="69">
        <v>0.36999990000000016</v>
      </c>
      <c r="BW30" s="69">
        <v>0.37999990000000017</v>
      </c>
      <c r="BX30" s="69">
        <v>0.38999990000000018</v>
      </c>
      <c r="BY30" s="69">
        <v>0.39999990000000019</v>
      </c>
      <c r="BZ30" s="69">
        <v>0.40999990000000019</v>
      </c>
      <c r="CA30" s="69">
        <v>0.4199999000000002</v>
      </c>
      <c r="CB30" s="69">
        <v>0.42999990000000021</v>
      </c>
      <c r="CC30" s="69">
        <v>0.43999990000000022</v>
      </c>
      <c r="CD30" s="69">
        <v>0.44999990000000023</v>
      </c>
      <c r="CE30" s="69">
        <v>0.45999990000000024</v>
      </c>
      <c r="CF30" s="69">
        <v>0.46999990000000025</v>
      </c>
      <c r="CG30" s="69">
        <v>0.47999990000000026</v>
      </c>
      <c r="CH30" s="69">
        <v>0.48999990000000027</v>
      </c>
      <c r="CI30" s="69">
        <v>0.49999990000000027</v>
      </c>
      <c r="CJ30" s="69">
        <v>0.50999990000000028</v>
      </c>
      <c r="CK30" s="69">
        <v>0.51999990000000029</v>
      </c>
      <c r="CL30" s="69">
        <v>0.5299999000000003</v>
      </c>
      <c r="CM30" s="69">
        <v>0.53999990000000031</v>
      </c>
      <c r="CN30" s="69">
        <v>0.54999990000000032</v>
      </c>
      <c r="CO30" s="69">
        <v>0.55999990000000033</v>
      </c>
      <c r="CP30" s="69">
        <v>0.56999990000000034</v>
      </c>
      <c r="CQ30" s="69">
        <v>0.57999990000000035</v>
      </c>
      <c r="CR30" s="69">
        <v>0.58999990000000035</v>
      </c>
      <c r="CS30" s="69">
        <v>0.59999990000000036</v>
      </c>
      <c r="CT30" s="69">
        <v>0.60999990000000037</v>
      </c>
      <c r="CU30" s="69">
        <v>0.61999990000000038</v>
      </c>
      <c r="CV30" s="69">
        <v>0.62999990000000039</v>
      </c>
      <c r="CW30" s="69">
        <v>0.6399999000000004</v>
      </c>
      <c r="CX30" s="69">
        <v>0.64999990000000041</v>
      </c>
      <c r="CY30" s="69">
        <v>0.65999990000000042</v>
      </c>
      <c r="CZ30" s="69">
        <v>0.66999990000000043</v>
      </c>
      <c r="DA30" s="69">
        <v>0.67999990000000043</v>
      </c>
      <c r="DB30" s="69">
        <v>0.68999990000000044</v>
      </c>
      <c r="DC30" s="69">
        <v>0.69999990000000045</v>
      </c>
      <c r="DD30" s="69">
        <v>0.70999990000000046</v>
      </c>
      <c r="DE30" s="69">
        <v>0.71999990000000047</v>
      </c>
      <c r="DF30" s="69">
        <v>0.72999990000000048</v>
      </c>
      <c r="DG30" s="69">
        <v>0.73999990000000049</v>
      </c>
      <c r="DH30" s="69">
        <v>0.7499999000000005</v>
      </c>
      <c r="DI30" s="69">
        <v>0.75999990000000051</v>
      </c>
      <c r="DJ30" s="69">
        <v>0.76999990000000051</v>
      </c>
      <c r="DK30" s="69">
        <v>0.77999990000000052</v>
      </c>
      <c r="DL30" s="69">
        <v>0.78999990000000053</v>
      </c>
      <c r="DM30" s="69">
        <v>0.79999990000000054</v>
      </c>
      <c r="DN30" s="69">
        <v>0.80999990000000055</v>
      </c>
      <c r="DO30" s="69">
        <v>0.81999990000000056</v>
      </c>
      <c r="DP30" s="69">
        <v>0.82999990000000057</v>
      </c>
      <c r="DQ30" s="69">
        <v>0.83999990000000058</v>
      </c>
      <c r="DR30" s="69">
        <v>0.84999990000000059</v>
      </c>
      <c r="DS30" s="69">
        <v>0.85999990000000059</v>
      </c>
      <c r="DT30" s="69">
        <v>0.8699999000000006</v>
      </c>
      <c r="DU30" s="69">
        <v>0.87999990000000061</v>
      </c>
      <c r="DV30" s="69">
        <v>0.88999990000000062</v>
      </c>
      <c r="DW30" s="69">
        <v>0.89999990000000063</v>
      </c>
      <c r="DX30" s="69">
        <v>0.90999990000000064</v>
      </c>
      <c r="DY30" s="69">
        <v>0.91999990000000065</v>
      </c>
      <c r="DZ30" s="69">
        <v>0.92999990000000066</v>
      </c>
      <c r="EA30" s="69">
        <v>0.93999990000000067</v>
      </c>
      <c r="EB30" s="69">
        <v>0.94999990000000067</v>
      </c>
      <c r="EC30" s="69">
        <v>0.95999990000000068</v>
      </c>
      <c r="ED30" s="69">
        <v>0.96999990000000069</v>
      </c>
      <c r="EE30" s="69">
        <v>0.9799999000000007</v>
      </c>
      <c r="EF30" s="69">
        <v>0.98999990000000071</v>
      </c>
      <c r="EG30" s="69">
        <v>0.99999990000000072</v>
      </c>
    </row>
    <row r="31" spans="1:137" outlineLevel="1" x14ac:dyDescent="0.2">
      <c r="A31" s="8"/>
      <c r="B31" s="40" t="s">
        <v>733</v>
      </c>
      <c r="C31" s="33"/>
      <c r="D31" s="33"/>
      <c r="E31" s="33"/>
      <c r="F31" s="33"/>
      <c r="G31" s="40" t="s">
        <v>733</v>
      </c>
      <c r="H31" s="33"/>
      <c r="I31" s="34"/>
      <c r="AJ31" s="80" t="s">
        <v>775</v>
      </c>
      <c r="AK31" s="69">
        <v>78</v>
      </c>
      <c r="AL31" s="69">
        <v>78</v>
      </c>
      <c r="AM31" s="69">
        <v>78</v>
      </c>
      <c r="AN31" s="69">
        <v>78</v>
      </c>
      <c r="AO31" s="69">
        <v>78</v>
      </c>
      <c r="AP31" s="69">
        <v>78</v>
      </c>
      <c r="AQ31" s="69">
        <v>78</v>
      </c>
      <c r="AR31" s="69">
        <v>78</v>
      </c>
      <c r="AS31" s="69">
        <v>78</v>
      </c>
      <c r="AT31" s="69">
        <v>78</v>
      </c>
      <c r="AU31" s="69">
        <v>78</v>
      </c>
      <c r="AV31" s="69">
        <v>78</v>
      </c>
      <c r="AW31" s="69">
        <v>78</v>
      </c>
      <c r="AX31" s="69">
        <v>78</v>
      </c>
      <c r="AY31" s="69">
        <v>78</v>
      </c>
      <c r="AZ31" s="69">
        <v>78</v>
      </c>
      <c r="BA31" s="69">
        <v>78</v>
      </c>
      <c r="BB31" s="69">
        <v>78</v>
      </c>
      <c r="BC31" s="69">
        <v>78</v>
      </c>
      <c r="BD31" s="69">
        <v>78</v>
      </c>
      <c r="BE31" s="69">
        <v>78</v>
      </c>
      <c r="BF31" s="69">
        <v>78</v>
      </c>
      <c r="BG31" s="69">
        <v>78</v>
      </c>
      <c r="BH31" s="69">
        <v>78</v>
      </c>
      <c r="BI31" s="69">
        <v>78</v>
      </c>
      <c r="BJ31" s="69">
        <v>78</v>
      </c>
      <c r="BK31" s="69">
        <v>78</v>
      </c>
      <c r="BL31" s="69">
        <v>78</v>
      </c>
      <c r="BM31" s="69">
        <v>78</v>
      </c>
      <c r="BN31" s="69">
        <v>78</v>
      </c>
      <c r="BO31" s="69">
        <v>78</v>
      </c>
      <c r="BP31" s="69">
        <v>78</v>
      </c>
      <c r="BQ31" s="69">
        <v>78</v>
      </c>
      <c r="BR31" s="69">
        <v>78</v>
      </c>
      <c r="BS31" s="69">
        <v>78</v>
      </c>
      <c r="BT31" s="69">
        <v>78</v>
      </c>
      <c r="BU31" s="69">
        <v>78</v>
      </c>
      <c r="BV31" s="69">
        <v>78</v>
      </c>
      <c r="BW31" s="69">
        <v>78</v>
      </c>
      <c r="BX31" s="69">
        <v>70</v>
      </c>
      <c r="BY31" s="69">
        <v>70</v>
      </c>
      <c r="BZ31" s="69">
        <v>70</v>
      </c>
      <c r="CA31" s="69">
        <v>70</v>
      </c>
      <c r="CB31" s="69">
        <v>64</v>
      </c>
      <c r="CC31" s="69">
        <v>64</v>
      </c>
      <c r="CD31" s="69">
        <v>64</v>
      </c>
      <c r="CE31" s="69">
        <v>52</v>
      </c>
      <c r="CF31" s="69">
        <v>52</v>
      </c>
      <c r="CG31" s="69">
        <v>52</v>
      </c>
      <c r="CH31" s="69">
        <v>52</v>
      </c>
      <c r="CI31" s="69">
        <v>40</v>
      </c>
      <c r="CJ31" s="69">
        <v>40</v>
      </c>
      <c r="CK31" s="69">
        <v>40</v>
      </c>
      <c r="CL31" s="69">
        <v>40</v>
      </c>
      <c r="CM31" s="69">
        <v>35</v>
      </c>
      <c r="CN31" s="69">
        <v>35</v>
      </c>
      <c r="CO31" s="69">
        <v>35</v>
      </c>
      <c r="CP31" s="69">
        <v>31</v>
      </c>
      <c r="CQ31" s="69">
        <v>31</v>
      </c>
      <c r="CR31" s="69">
        <v>31</v>
      </c>
      <c r="CS31" s="69">
        <v>31</v>
      </c>
      <c r="CT31" s="69">
        <v>28</v>
      </c>
      <c r="CU31" s="69">
        <v>28</v>
      </c>
      <c r="CV31" s="69">
        <v>28</v>
      </c>
      <c r="CW31" s="69">
        <v>23</v>
      </c>
      <c r="CX31" s="69">
        <v>23</v>
      </c>
      <c r="CY31" s="69">
        <v>23</v>
      </c>
      <c r="CZ31" s="69">
        <v>13</v>
      </c>
      <c r="DA31" s="69">
        <v>13</v>
      </c>
      <c r="DB31" s="69">
        <v>13</v>
      </c>
      <c r="DC31" s="69">
        <v>9</v>
      </c>
      <c r="DD31" s="69">
        <v>9</v>
      </c>
      <c r="DE31" s="69">
        <v>9</v>
      </c>
      <c r="DF31" s="69">
        <v>1</v>
      </c>
      <c r="DG31" s="69">
        <v>1</v>
      </c>
      <c r="DH31" s="69">
        <v>1</v>
      </c>
      <c r="DI31" s="69">
        <v>0</v>
      </c>
      <c r="DJ31" s="69">
        <v>0</v>
      </c>
      <c r="DK31" s="69">
        <v>0</v>
      </c>
      <c r="DL31" s="69">
        <v>0</v>
      </c>
      <c r="DM31" s="69">
        <v>0</v>
      </c>
      <c r="DN31" s="69">
        <v>0</v>
      </c>
      <c r="DO31" s="69">
        <v>0</v>
      </c>
      <c r="DP31" s="69">
        <v>0</v>
      </c>
      <c r="DQ31" s="69">
        <v>0</v>
      </c>
      <c r="DR31" s="69">
        <v>0</v>
      </c>
      <c r="DS31" s="69">
        <v>0</v>
      </c>
      <c r="DT31" s="69">
        <v>0</v>
      </c>
      <c r="DU31" s="69">
        <v>0</v>
      </c>
      <c r="DV31" s="69">
        <v>0</v>
      </c>
      <c r="DW31" s="69">
        <v>0</v>
      </c>
      <c r="DX31" s="69">
        <v>0</v>
      </c>
      <c r="DY31" s="69">
        <v>0</v>
      </c>
      <c r="DZ31" s="69">
        <v>0</v>
      </c>
      <c r="EA31" s="69">
        <v>0</v>
      </c>
      <c r="EB31" s="69">
        <v>0</v>
      </c>
      <c r="EC31" s="69">
        <v>0</v>
      </c>
      <c r="ED31" s="69">
        <v>0</v>
      </c>
      <c r="EE31" s="69">
        <v>0</v>
      </c>
      <c r="EF31" s="69">
        <v>0</v>
      </c>
      <c r="EG31" s="69">
        <v>0</v>
      </c>
    </row>
    <row r="32" spans="1:137" outlineLevel="1" x14ac:dyDescent="0.2">
      <c r="A32" s="41" t="s">
        <v>734</v>
      </c>
      <c r="B32" s="33" t="str">
        <f>"# "&amp;$H$2</f>
        <v># No</v>
      </c>
      <c r="C32" s="33" t="str">
        <f>"# "&amp;$I$2</f>
        <v># Yes</v>
      </c>
      <c r="D32" s="33" t="s">
        <v>735</v>
      </c>
      <c r="E32" s="33"/>
      <c r="F32" s="40" t="s">
        <v>736</v>
      </c>
      <c r="G32" s="33" t="str">
        <f>"% "&amp;$H$2</f>
        <v>% No</v>
      </c>
      <c r="H32" s="33" t="str">
        <f>"% "&amp;$I$2</f>
        <v>% Yes</v>
      </c>
      <c r="I32" s="34" t="s">
        <v>735</v>
      </c>
      <c r="AJ32" s="80" t="s">
        <v>776</v>
      </c>
      <c r="AK32" s="69">
        <v>43</v>
      </c>
      <c r="AL32" s="69">
        <v>43</v>
      </c>
      <c r="AM32" s="69">
        <v>43</v>
      </c>
      <c r="AN32" s="69">
        <v>43</v>
      </c>
      <c r="AO32" s="69">
        <v>43</v>
      </c>
      <c r="AP32" s="69">
        <v>43</v>
      </c>
      <c r="AQ32" s="69">
        <v>43</v>
      </c>
      <c r="AR32" s="69">
        <v>43</v>
      </c>
      <c r="AS32" s="69">
        <v>43</v>
      </c>
      <c r="AT32" s="69">
        <v>43</v>
      </c>
      <c r="AU32" s="69">
        <v>43</v>
      </c>
      <c r="AV32" s="69">
        <v>43</v>
      </c>
      <c r="AW32" s="69">
        <v>43</v>
      </c>
      <c r="AX32" s="69">
        <v>43</v>
      </c>
      <c r="AY32" s="69">
        <v>43</v>
      </c>
      <c r="AZ32" s="69">
        <v>43</v>
      </c>
      <c r="BA32" s="69">
        <v>43</v>
      </c>
      <c r="BB32" s="69">
        <v>43</v>
      </c>
      <c r="BC32" s="69">
        <v>43</v>
      </c>
      <c r="BD32" s="69">
        <v>43</v>
      </c>
      <c r="BE32" s="69">
        <v>43</v>
      </c>
      <c r="BF32" s="69">
        <v>43</v>
      </c>
      <c r="BG32" s="69">
        <v>43</v>
      </c>
      <c r="BH32" s="69">
        <v>43</v>
      </c>
      <c r="BI32" s="69">
        <v>43</v>
      </c>
      <c r="BJ32" s="69">
        <v>43</v>
      </c>
      <c r="BK32" s="69">
        <v>43</v>
      </c>
      <c r="BL32" s="69">
        <v>43</v>
      </c>
      <c r="BM32" s="69">
        <v>43</v>
      </c>
      <c r="BN32" s="69">
        <v>43</v>
      </c>
      <c r="BO32" s="69">
        <v>43</v>
      </c>
      <c r="BP32" s="69">
        <v>43</v>
      </c>
      <c r="BQ32" s="69">
        <v>43</v>
      </c>
      <c r="BR32" s="69">
        <v>43</v>
      </c>
      <c r="BS32" s="69">
        <v>43</v>
      </c>
      <c r="BT32" s="69">
        <v>43</v>
      </c>
      <c r="BU32" s="69">
        <v>43</v>
      </c>
      <c r="BV32" s="69">
        <v>43</v>
      </c>
      <c r="BW32" s="69">
        <v>43</v>
      </c>
      <c r="BX32" s="69">
        <v>40</v>
      </c>
      <c r="BY32" s="69">
        <v>40</v>
      </c>
      <c r="BZ32" s="69">
        <v>40</v>
      </c>
      <c r="CA32" s="69">
        <v>40</v>
      </c>
      <c r="CB32" s="69">
        <v>40</v>
      </c>
      <c r="CC32" s="69">
        <v>40</v>
      </c>
      <c r="CD32" s="69">
        <v>40</v>
      </c>
      <c r="CE32" s="69">
        <v>34</v>
      </c>
      <c r="CF32" s="69">
        <v>34</v>
      </c>
      <c r="CG32" s="69">
        <v>34</v>
      </c>
      <c r="CH32" s="69">
        <v>34</v>
      </c>
      <c r="CI32" s="69">
        <v>28</v>
      </c>
      <c r="CJ32" s="69">
        <v>28</v>
      </c>
      <c r="CK32" s="69">
        <v>28</v>
      </c>
      <c r="CL32" s="69">
        <v>28</v>
      </c>
      <c r="CM32" s="69">
        <v>23</v>
      </c>
      <c r="CN32" s="69">
        <v>23</v>
      </c>
      <c r="CO32" s="69">
        <v>23</v>
      </c>
      <c r="CP32" s="69">
        <v>20</v>
      </c>
      <c r="CQ32" s="69">
        <v>20</v>
      </c>
      <c r="CR32" s="69">
        <v>20</v>
      </c>
      <c r="CS32" s="69">
        <v>20</v>
      </c>
      <c r="CT32" s="69">
        <v>18</v>
      </c>
      <c r="CU32" s="69">
        <v>18</v>
      </c>
      <c r="CV32" s="69">
        <v>18</v>
      </c>
      <c r="CW32" s="69">
        <v>15</v>
      </c>
      <c r="CX32" s="69">
        <v>15</v>
      </c>
      <c r="CY32" s="69">
        <v>15</v>
      </c>
      <c r="CZ32" s="69">
        <v>8</v>
      </c>
      <c r="DA32" s="69">
        <v>8</v>
      </c>
      <c r="DB32" s="69">
        <v>8</v>
      </c>
      <c r="DC32" s="69">
        <v>4</v>
      </c>
      <c r="DD32" s="69">
        <v>4</v>
      </c>
      <c r="DE32" s="69">
        <v>4</v>
      </c>
      <c r="DF32" s="69">
        <v>1</v>
      </c>
      <c r="DG32" s="69">
        <v>1</v>
      </c>
      <c r="DH32" s="69">
        <v>1</v>
      </c>
      <c r="DI32" s="69">
        <v>0</v>
      </c>
      <c r="DJ32" s="69">
        <v>0</v>
      </c>
      <c r="DK32" s="69">
        <v>0</v>
      </c>
      <c r="DL32" s="69">
        <v>0</v>
      </c>
      <c r="DM32" s="69">
        <v>0</v>
      </c>
      <c r="DN32" s="69">
        <v>0</v>
      </c>
      <c r="DO32" s="69">
        <v>0</v>
      </c>
      <c r="DP32" s="69">
        <v>0</v>
      </c>
      <c r="DQ32" s="69">
        <v>0</v>
      </c>
      <c r="DR32" s="69">
        <v>0</v>
      </c>
      <c r="DS32" s="69">
        <v>0</v>
      </c>
      <c r="DT32" s="69">
        <v>0</v>
      </c>
      <c r="DU32" s="69">
        <v>0</v>
      </c>
      <c r="DV32" s="69">
        <v>0</v>
      </c>
      <c r="DW32" s="69">
        <v>0</v>
      </c>
      <c r="DX32" s="69">
        <v>0</v>
      </c>
      <c r="DY32" s="69">
        <v>0</v>
      </c>
      <c r="DZ32" s="69">
        <v>0</v>
      </c>
      <c r="EA32" s="69">
        <v>0</v>
      </c>
      <c r="EB32" s="69">
        <v>0</v>
      </c>
      <c r="EC32" s="69">
        <v>0</v>
      </c>
      <c r="ED32" s="69">
        <v>0</v>
      </c>
      <c r="EE32" s="69">
        <v>0</v>
      </c>
      <c r="EF32" s="69">
        <v>0</v>
      </c>
      <c r="EG32" s="69">
        <v>0</v>
      </c>
    </row>
    <row r="33" spans="1:137" outlineLevel="1" x14ac:dyDescent="0.2">
      <c r="A33" s="42" t="str">
        <f>"# "&amp;$H$2</f>
        <v># No</v>
      </c>
      <c r="B33" s="47">
        <f>B35-B34</f>
        <v>23</v>
      </c>
      <c r="C33" s="48">
        <f>C35-C34</f>
        <v>12</v>
      </c>
      <c r="D33" s="49">
        <f>D35-D34</f>
        <v>35</v>
      </c>
      <c r="E33" s="33"/>
      <c r="F33" s="43" t="str">
        <f>"% "&amp;$H$2</f>
        <v>% No</v>
      </c>
      <c r="G33" s="52">
        <f>B33/D35</f>
        <v>0.29487179487179488</v>
      </c>
      <c r="H33" s="53">
        <f>C33/D35</f>
        <v>0.15384615384615385</v>
      </c>
      <c r="I33" s="54">
        <f>D33/D35</f>
        <v>0.44871794871794873</v>
      </c>
      <c r="AJ33" s="80" t="s">
        <v>777</v>
      </c>
      <c r="AK33" s="69">
        <v>35</v>
      </c>
      <c r="AL33" s="69">
        <v>35</v>
      </c>
      <c r="AM33" s="69">
        <v>35</v>
      </c>
      <c r="AN33" s="69">
        <v>35</v>
      </c>
      <c r="AO33" s="69">
        <v>35</v>
      </c>
      <c r="AP33" s="69">
        <v>35</v>
      </c>
      <c r="AQ33" s="69">
        <v>35</v>
      </c>
      <c r="AR33" s="69">
        <v>35</v>
      </c>
      <c r="AS33" s="69">
        <v>35</v>
      </c>
      <c r="AT33" s="69">
        <v>35</v>
      </c>
      <c r="AU33" s="69">
        <v>35</v>
      </c>
      <c r="AV33" s="69">
        <v>35</v>
      </c>
      <c r="AW33" s="69">
        <v>35</v>
      </c>
      <c r="AX33" s="69">
        <v>35</v>
      </c>
      <c r="AY33" s="69">
        <v>35</v>
      </c>
      <c r="AZ33" s="69">
        <v>35</v>
      </c>
      <c r="BA33" s="69">
        <v>35</v>
      </c>
      <c r="BB33" s="69">
        <v>35</v>
      </c>
      <c r="BC33" s="69">
        <v>35</v>
      </c>
      <c r="BD33" s="69">
        <v>35</v>
      </c>
      <c r="BE33" s="69">
        <v>35</v>
      </c>
      <c r="BF33" s="69">
        <v>35</v>
      </c>
      <c r="BG33" s="69">
        <v>35</v>
      </c>
      <c r="BH33" s="69">
        <v>35</v>
      </c>
      <c r="BI33" s="69">
        <v>35</v>
      </c>
      <c r="BJ33" s="69">
        <v>35</v>
      </c>
      <c r="BK33" s="69">
        <v>35</v>
      </c>
      <c r="BL33" s="69">
        <v>35</v>
      </c>
      <c r="BM33" s="69">
        <v>35</v>
      </c>
      <c r="BN33" s="69">
        <v>35</v>
      </c>
      <c r="BO33" s="69">
        <v>35</v>
      </c>
      <c r="BP33" s="69">
        <v>35</v>
      </c>
      <c r="BQ33" s="69">
        <v>35</v>
      </c>
      <c r="BR33" s="69">
        <v>35</v>
      </c>
      <c r="BS33" s="69">
        <v>35</v>
      </c>
      <c r="BT33" s="69">
        <v>35</v>
      </c>
      <c r="BU33" s="69">
        <v>35</v>
      </c>
      <c r="BV33" s="69">
        <v>35</v>
      </c>
      <c r="BW33" s="69">
        <v>35</v>
      </c>
      <c r="BX33" s="69">
        <v>30</v>
      </c>
      <c r="BY33" s="69">
        <v>30</v>
      </c>
      <c r="BZ33" s="69">
        <v>30</v>
      </c>
      <c r="CA33" s="69">
        <v>30</v>
      </c>
      <c r="CB33" s="69">
        <v>24</v>
      </c>
      <c r="CC33" s="69">
        <v>24</v>
      </c>
      <c r="CD33" s="69">
        <v>24</v>
      </c>
      <c r="CE33" s="69">
        <v>18</v>
      </c>
      <c r="CF33" s="69">
        <v>18</v>
      </c>
      <c r="CG33" s="69">
        <v>18</v>
      </c>
      <c r="CH33" s="69">
        <v>18</v>
      </c>
      <c r="CI33" s="69">
        <v>12</v>
      </c>
      <c r="CJ33" s="69">
        <v>12</v>
      </c>
      <c r="CK33" s="69">
        <v>12</v>
      </c>
      <c r="CL33" s="69">
        <v>12</v>
      </c>
      <c r="CM33" s="69">
        <v>12</v>
      </c>
      <c r="CN33" s="69">
        <v>12</v>
      </c>
      <c r="CO33" s="69">
        <v>12</v>
      </c>
      <c r="CP33" s="69">
        <v>11</v>
      </c>
      <c r="CQ33" s="69">
        <v>11</v>
      </c>
      <c r="CR33" s="69">
        <v>11</v>
      </c>
      <c r="CS33" s="69">
        <v>11</v>
      </c>
      <c r="CT33" s="69">
        <v>10</v>
      </c>
      <c r="CU33" s="69">
        <v>10</v>
      </c>
      <c r="CV33" s="69">
        <v>10</v>
      </c>
      <c r="CW33" s="69">
        <v>8</v>
      </c>
      <c r="CX33" s="69">
        <v>8</v>
      </c>
      <c r="CY33" s="69">
        <v>8</v>
      </c>
      <c r="CZ33" s="69">
        <v>5</v>
      </c>
      <c r="DA33" s="69">
        <v>5</v>
      </c>
      <c r="DB33" s="69">
        <v>5</v>
      </c>
      <c r="DC33" s="69">
        <v>5</v>
      </c>
      <c r="DD33" s="69">
        <v>5</v>
      </c>
      <c r="DE33" s="69">
        <v>5</v>
      </c>
      <c r="DF33" s="69">
        <v>0</v>
      </c>
      <c r="DG33" s="69">
        <v>0</v>
      </c>
      <c r="DH33" s="69">
        <v>0</v>
      </c>
      <c r="DI33" s="69">
        <v>0</v>
      </c>
      <c r="DJ33" s="69">
        <v>0</v>
      </c>
      <c r="DK33" s="69">
        <v>0</v>
      </c>
      <c r="DL33" s="69">
        <v>0</v>
      </c>
      <c r="DM33" s="69">
        <v>0</v>
      </c>
      <c r="DN33" s="69">
        <v>0</v>
      </c>
      <c r="DO33" s="69">
        <v>0</v>
      </c>
      <c r="DP33" s="69">
        <v>0</v>
      </c>
      <c r="DQ33" s="69">
        <v>0</v>
      </c>
      <c r="DR33" s="69">
        <v>0</v>
      </c>
      <c r="DS33" s="69">
        <v>0</v>
      </c>
      <c r="DT33" s="69">
        <v>0</v>
      </c>
      <c r="DU33" s="69">
        <v>0</v>
      </c>
      <c r="DV33" s="69">
        <v>0</v>
      </c>
      <c r="DW33" s="69">
        <v>0</v>
      </c>
      <c r="DX33" s="69">
        <v>0</v>
      </c>
      <c r="DY33" s="69">
        <v>0</v>
      </c>
      <c r="DZ33" s="69">
        <v>0</v>
      </c>
      <c r="EA33" s="69">
        <v>0</v>
      </c>
      <c r="EB33" s="69">
        <v>0</v>
      </c>
      <c r="EC33" s="69">
        <v>0</v>
      </c>
      <c r="ED33" s="69">
        <v>0</v>
      </c>
      <c r="EE33" s="69">
        <v>0</v>
      </c>
      <c r="EF33" s="69">
        <v>0</v>
      </c>
      <c r="EG33" s="69">
        <v>0</v>
      </c>
    </row>
    <row r="34" spans="1:137" outlineLevel="1" x14ac:dyDescent="0.2">
      <c r="A34" s="42" t="str">
        <f>"# "&amp;$I$2</f>
        <v># Yes</v>
      </c>
      <c r="B34" s="50">
        <f>D34-C34</f>
        <v>15</v>
      </c>
      <c r="C34" s="51">
        <f>INDEX($AK$32:$EG$32,MATCH(D30,$AK$30:$EG$30,1))</f>
        <v>28</v>
      </c>
      <c r="D34" s="49">
        <f>$E$11 * $F$11</f>
        <v>43</v>
      </c>
      <c r="E34" s="33"/>
      <c r="F34" s="43" t="str">
        <f>"% "&amp;$I$2</f>
        <v>% Yes</v>
      </c>
      <c r="G34" s="55">
        <f>B34/D35</f>
        <v>0.19230769230769232</v>
      </c>
      <c r="H34" s="56">
        <f>C34/D35</f>
        <v>0.35897435897435898</v>
      </c>
      <c r="I34" s="54">
        <f>D34/D35</f>
        <v>0.55128205128205132</v>
      </c>
      <c r="AJ34" s="80" t="s">
        <v>778</v>
      </c>
      <c r="AK34" s="69">
        <v>0</v>
      </c>
      <c r="AL34" s="69">
        <v>0</v>
      </c>
      <c r="AM34" s="69">
        <v>0</v>
      </c>
      <c r="AN34" s="69">
        <v>0</v>
      </c>
      <c r="AO34" s="69">
        <v>0</v>
      </c>
      <c r="AP34" s="69">
        <v>0</v>
      </c>
      <c r="AQ34" s="69">
        <v>0</v>
      </c>
      <c r="AR34" s="69">
        <v>0</v>
      </c>
      <c r="AS34" s="69">
        <v>0</v>
      </c>
      <c r="AT34" s="69">
        <v>0</v>
      </c>
      <c r="AU34" s="69">
        <v>0</v>
      </c>
      <c r="AV34" s="69">
        <v>0</v>
      </c>
      <c r="AW34" s="69">
        <v>0</v>
      </c>
      <c r="AX34" s="69">
        <v>0</v>
      </c>
      <c r="AY34" s="69">
        <v>0</v>
      </c>
      <c r="AZ34" s="69">
        <v>0</v>
      </c>
      <c r="BA34" s="69">
        <v>0</v>
      </c>
      <c r="BB34" s="69">
        <v>0</v>
      </c>
      <c r="BC34" s="69">
        <v>0</v>
      </c>
      <c r="BD34" s="69">
        <v>0</v>
      </c>
      <c r="BE34" s="69">
        <v>0</v>
      </c>
      <c r="BF34" s="69">
        <v>0</v>
      </c>
      <c r="BG34" s="69">
        <v>0</v>
      </c>
      <c r="BH34" s="69">
        <v>0</v>
      </c>
      <c r="BI34" s="69">
        <v>0</v>
      </c>
      <c r="BJ34" s="69">
        <v>0</v>
      </c>
      <c r="BK34" s="69">
        <v>0</v>
      </c>
      <c r="BL34" s="69">
        <v>0</v>
      </c>
      <c r="BM34" s="69">
        <v>0</v>
      </c>
      <c r="BN34" s="69">
        <v>0</v>
      </c>
      <c r="BO34" s="69">
        <v>0</v>
      </c>
      <c r="BP34" s="69">
        <v>0</v>
      </c>
      <c r="BQ34" s="69">
        <v>0</v>
      </c>
      <c r="BR34" s="69">
        <v>0</v>
      </c>
      <c r="BS34" s="69">
        <v>0</v>
      </c>
      <c r="BT34" s="69">
        <v>0</v>
      </c>
      <c r="BU34" s="69">
        <v>0</v>
      </c>
      <c r="BV34" s="69">
        <v>0</v>
      </c>
      <c r="BW34" s="69">
        <v>0</v>
      </c>
      <c r="BX34" s="69">
        <v>5</v>
      </c>
      <c r="BY34" s="69">
        <v>5</v>
      </c>
      <c r="BZ34" s="69">
        <v>5</v>
      </c>
      <c r="CA34" s="69">
        <v>5</v>
      </c>
      <c r="CB34" s="69">
        <v>11</v>
      </c>
      <c r="CC34" s="69">
        <v>11</v>
      </c>
      <c r="CD34" s="69">
        <v>11</v>
      </c>
      <c r="CE34" s="69">
        <v>17</v>
      </c>
      <c r="CF34" s="69">
        <v>17</v>
      </c>
      <c r="CG34" s="69">
        <v>17</v>
      </c>
      <c r="CH34" s="69">
        <v>17</v>
      </c>
      <c r="CI34" s="69">
        <v>23</v>
      </c>
      <c r="CJ34" s="69">
        <v>23</v>
      </c>
      <c r="CK34" s="69">
        <v>23</v>
      </c>
      <c r="CL34" s="69">
        <v>23</v>
      </c>
      <c r="CM34" s="69">
        <v>23</v>
      </c>
      <c r="CN34" s="69">
        <v>23</v>
      </c>
      <c r="CO34" s="69">
        <v>23</v>
      </c>
      <c r="CP34" s="69">
        <v>24</v>
      </c>
      <c r="CQ34" s="69">
        <v>24</v>
      </c>
      <c r="CR34" s="69">
        <v>24</v>
      </c>
      <c r="CS34" s="69">
        <v>24</v>
      </c>
      <c r="CT34" s="69">
        <v>25</v>
      </c>
      <c r="CU34" s="69">
        <v>25</v>
      </c>
      <c r="CV34" s="69">
        <v>25</v>
      </c>
      <c r="CW34" s="69">
        <v>27</v>
      </c>
      <c r="CX34" s="69">
        <v>27</v>
      </c>
      <c r="CY34" s="69">
        <v>27</v>
      </c>
      <c r="CZ34" s="69">
        <v>30</v>
      </c>
      <c r="DA34" s="69">
        <v>30</v>
      </c>
      <c r="DB34" s="69">
        <v>30</v>
      </c>
      <c r="DC34" s="69">
        <v>30</v>
      </c>
      <c r="DD34" s="69">
        <v>30</v>
      </c>
      <c r="DE34" s="69">
        <v>30</v>
      </c>
      <c r="DF34" s="69">
        <v>35</v>
      </c>
      <c r="DG34" s="69">
        <v>35</v>
      </c>
      <c r="DH34" s="69">
        <v>35</v>
      </c>
      <c r="DI34" s="69">
        <v>35</v>
      </c>
      <c r="DJ34" s="69">
        <v>35</v>
      </c>
      <c r="DK34" s="69">
        <v>35</v>
      </c>
      <c r="DL34" s="69">
        <v>35</v>
      </c>
      <c r="DM34" s="69">
        <v>35</v>
      </c>
      <c r="DN34" s="69">
        <v>35</v>
      </c>
      <c r="DO34" s="69">
        <v>35</v>
      </c>
      <c r="DP34" s="69">
        <v>35</v>
      </c>
      <c r="DQ34" s="69">
        <v>35</v>
      </c>
      <c r="DR34" s="69">
        <v>35</v>
      </c>
      <c r="DS34" s="69">
        <v>35</v>
      </c>
      <c r="DT34" s="69">
        <v>35</v>
      </c>
      <c r="DU34" s="69">
        <v>35</v>
      </c>
      <c r="DV34" s="69">
        <v>35</v>
      </c>
      <c r="DW34" s="69">
        <v>35</v>
      </c>
      <c r="DX34" s="69">
        <v>35</v>
      </c>
      <c r="DY34" s="69">
        <v>35</v>
      </c>
      <c r="DZ34" s="69">
        <v>35</v>
      </c>
      <c r="EA34" s="69">
        <v>35</v>
      </c>
      <c r="EB34" s="69">
        <v>35</v>
      </c>
      <c r="EC34" s="69">
        <v>35</v>
      </c>
      <c r="ED34" s="69">
        <v>35</v>
      </c>
      <c r="EE34" s="69">
        <v>35</v>
      </c>
      <c r="EF34" s="69">
        <v>35</v>
      </c>
      <c r="EG34" s="69">
        <v>35</v>
      </c>
    </row>
    <row r="35" spans="1:137" outlineLevel="1" x14ac:dyDescent="0.2">
      <c r="A35" s="42" t="s">
        <v>735</v>
      </c>
      <c r="B35" s="49">
        <f>D35-C35</f>
        <v>38</v>
      </c>
      <c r="C35" s="49">
        <f>INDEX($AK$31:$EG$31,MATCH(D30,$AK$30:$EG$30,1))</f>
        <v>40</v>
      </c>
      <c r="D35" s="49">
        <f>$F$11</f>
        <v>78</v>
      </c>
      <c r="E35" s="33"/>
      <c r="F35" s="43" t="s">
        <v>735</v>
      </c>
      <c r="G35" s="57">
        <f>B35/D35</f>
        <v>0.48717948717948717</v>
      </c>
      <c r="H35" s="57">
        <f>C35/D35</f>
        <v>0.51282051282051277</v>
      </c>
      <c r="I35" s="54">
        <f>D35/D35</f>
        <v>1</v>
      </c>
      <c r="AJ35" s="80" t="s">
        <v>779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3</v>
      </c>
      <c r="BY35" s="69">
        <v>3</v>
      </c>
      <c r="BZ35" s="69">
        <v>3</v>
      </c>
      <c r="CA35" s="69">
        <v>3</v>
      </c>
      <c r="CB35" s="69">
        <v>3</v>
      </c>
      <c r="CC35" s="69">
        <v>3</v>
      </c>
      <c r="CD35" s="69">
        <v>3</v>
      </c>
      <c r="CE35" s="69">
        <v>9</v>
      </c>
      <c r="CF35" s="69">
        <v>9</v>
      </c>
      <c r="CG35" s="69">
        <v>9</v>
      </c>
      <c r="CH35" s="69">
        <v>9</v>
      </c>
      <c r="CI35" s="69">
        <v>15</v>
      </c>
      <c r="CJ35" s="69">
        <v>15</v>
      </c>
      <c r="CK35" s="69">
        <v>15</v>
      </c>
      <c r="CL35" s="69">
        <v>15</v>
      </c>
      <c r="CM35" s="69">
        <v>20</v>
      </c>
      <c r="CN35" s="69">
        <v>20</v>
      </c>
      <c r="CO35" s="69">
        <v>20</v>
      </c>
      <c r="CP35" s="69">
        <v>23</v>
      </c>
      <c r="CQ35" s="69">
        <v>23</v>
      </c>
      <c r="CR35" s="69">
        <v>23</v>
      </c>
      <c r="CS35" s="69">
        <v>23</v>
      </c>
      <c r="CT35" s="69">
        <v>25</v>
      </c>
      <c r="CU35" s="69">
        <v>25</v>
      </c>
      <c r="CV35" s="69">
        <v>25</v>
      </c>
      <c r="CW35" s="69">
        <v>28</v>
      </c>
      <c r="CX35" s="69">
        <v>28</v>
      </c>
      <c r="CY35" s="69">
        <v>28</v>
      </c>
      <c r="CZ35" s="69">
        <v>35</v>
      </c>
      <c r="DA35" s="69">
        <v>35</v>
      </c>
      <c r="DB35" s="69">
        <v>35</v>
      </c>
      <c r="DC35" s="69">
        <v>39</v>
      </c>
      <c r="DD35" s="69">
        <v>39</v>
      </c>
      <c r="DE35" s="69">
        <v>39</v>
      </c>
      <c r="DF35" s="69">
        <v>42</v>
      </c>
      <c r="DG35" s="69">
        <v>42</v>
      </c>
      <c r="DH35" s="69">
        <v>42</v>
      </c>
      <c r="DI35" s="69">
        <v>43</v>
      </c>
      <c r="DJ35" s="69">
        <v>43</v>
      </c>
      <c r="DK35" s="69">
        <v>43</v>
      </c>
      <c r="DL35" s="69">
        <v>43</v>
      </c>
      <c r="DM35" s="69">
        <v>43</v>
      </c>
      <c r="DN35" s="69">
        <v>43</v>
      </c>
      <c r="DO35" s="69">
        <v>43</v>
      </c>
      <c r="DP35" s="69">
        <v>43</v>
      </c>
      <c r="DQ35" s="69">
        <v>43</v>
      </c>
      <c r="DR35" s="69">
        <v>43</v>
      </c>
      <c r="DS35" s="69">
        <v>43</v>
      </c>
      <c r="DT35" s="69">
        <v>43</v>
      </c>
      <c r="DU35" s="69">
        <v>43</v>
      </c>
      <c r="DV35" s="69">
        <v>43</v>
      </c>
      <c r="DW35" s="69">
        <v>43</v>
      </c>
      <c r="DX35" s="69">
        <v>43</v>
      </c>
      <c r="DY35" s="69">
        <v>43</v>
      </c>
      <c r="DZ35" s="69">
        <v>43</v>
      </c>
      <c r="EA35" s="69">
        <v>43</v>
      </c>
      <c r="EB35" s="69">
        <v>43</v>
      </c>
      <c r="EC35" s="69">
        <v>43</v>
      </c>
      <c r="ED35" s="69">
        <v>43</v>
      </c>
      <c r="EE35" s="69">
        <v>43</v>
      </c>
      <c r="EF35" s="69">
        <v>43</v>
      </c>
      <c r="EG35" s="69">
        <v>43</v>
      </c>
    </row>
    <row r="36" spans="1:137" outlineLevel="1" x14ac:dyDescent="0.2">
      <c r="A36" s="44" t="s">
        <v>737</v>
      </c>
      <c r="B36" s="45">
        <f>G33+H34</f>
        <v>0.65384615384615385</v>
      </c>
      <c r="C36" s="35"/>
      <c r="D36" s="46" t="s">
        <v>738</v>
      </c>
      <c r="E36" s="45">
        <f>H34/I34</f>
        <v>0.65116279069767435</v>
      </c>
      <c r="F36" s="35"/>
      <c r="G36" s="46" t="s">
        <v>739</v>
      </c>
      <c r="H36" s="45">
        <f>G33/I33</f>
        <v>0.65714285714285714</v>
      </c>
      <c r="I36" s="36"/>
      <c r="AJ36" s="80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</row>
    <row r="37" spans="1:137" x14ac:dyDescent="0.2">
      <c r="A37" s="83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</row>
    <row r="38" spans="1:137" x14ac:dyDescent="0.2">
      <c r="A38" s="11" t="s">
        <v>740</v>
      </c>
      <c r="AJ38" s="69" t="s">
        <v>780</v>
      </c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</row>
    <row r="39" spans="1:137" outlineLevel="1" x14ac:dyDescent="0.2">
      <c r="AJ39" s="69" t="s">
        <v>774</v>
      </c>
      <c r="AK39" s="69">
        <v>0</v>
      </c>
      <c r="AL39" s="69">
        <v>0.01</v>
      </c>
      <c r="AM39" s="69">
        <v>0.02</v>
      </c>
      <c r="AN39" s="69">
        <v>0.03</v>
      </c>
      <c r="AO39" s="69">
        <v>0.04</v>
      </c>
      <c r="AP39" s="69">
        <v>0.05</v>
      </c>
      <c r="AQ39" s="69">
        <v>6.0000000000000005E-2</v>
      </c>
      <c r="AR39" s="69">
        <v>7.0000000000000007E-2</v>
      </c>
      <c r="AS39" s="69">
        <v>0.08</v>
      </c>
      <c r="AT39" s="69">
        <v>0.09</v>
      </c>
      <c r="AU39" s="69">
        <v>9.9999999999999992E-2</v>
      </c>
      <c r="AV39" s="69">
        <v>0.10999999999999999</v>
      </c>
      <c r="AW39" s="69">
        <v>0.11999999999999998</v>
      </c>
      <c r="AX39" s="69">
        <v>0.12999999999999998</v>
      </c>
      <c r="AY39" s="69">
        <v>0.13999999999999999</v>
      </c>
      <c r="AZ39" s="69">
        <v>0.15</v>
      </c>
      <c r="BA39" s="69">
        <v>0.16</v>
      </c>
      <c r="BB39" s="69">
        <v>0.17</v>
      </c>
      <c r="BC39" s="69">
        <v>0.18000000000000002</v>
      </c>
      <c r="BD39" s="69">
        <v>0.19000000000000003</v>
      </c>
      <c r="BE39" s="69">
        <v>0.20000000000000004</v>
      </c>
      <c r="BF39" s="69">
        <v>0.21000000000000005</v>
      </c>
      <c r="BG39" s="69">
        <v>0.22000000000000006</v>
      </c>
      <c r="BH39" s="69">
        <v>0.23000000000000007</v>
      </c>
      <c r="BI39" s="69">
        <v>0.24000000000000007</v>
      </c>
      <c r="BJ39" s="69">
        <v>0.25000000000000006</v>
      </c>
      <c r="BK39" s="69">
        <v>0.26000000000000006</v>
      </c>
      <c r="BL39" s="69">
        <v>0.27000000000000007</v>
      </c>
      <c r="BM39" s="69">
        <v>0.28000000000000008</v>
      </c>
      <c r="BN39" s="69">
        <v>0.29000000000000009</v>
      </c>
      <c r="BO39" s="69">
        <v>0.3000000000000001</v>
      </c>
      <c r="BP39" s="69">
        <v>0.31000000000000011</v>
      </c>
      <c r="BQ39" s="69">
        <v>0.32000000000000012</v>
      </c>
      <c r="BR39" s="69">
        <v>0.33000000000000013</v>
      </c>
      <c r="BS39" s="69">
        <v>0.34000000000000014</v>
      </c>
      <c r="BT39" s="69">
        <v>0.35000000000000014</v>
      </c>
      <c r="BU39" s="69">
        <v>0.36000000000000015</v>
      </c>
      <c r="BV39" s="69">
        <v>0.37000000000000016</v>
      </c>
      <c r="BW39" s="69">
        <v>0.38000000000000017</v>
      </c>
      <c r="BX39" s="69">
        <v>0.39000000000000018</v>
      </c>
      <c r="BY39" s="69">
        <v>0.40000000000000019</v>
      </c>
      <c r="BZ39" s="69">
        <v>0.4100000000000002</v>
      </c>
      <c r="CA39" s="69">
        <v>0.42000000000000021</v>
      </c>
      <c r="CB39" s="69">
        <v>0.43000000000000022</v>
      </c>
      <c r="CC39" s="69">
        <v>0.44000000000000022</v>
      </c>
      <c r="CD39" s="69">
        <v>0.45000000000000023</v>
      </c>
      <c r="CE39" s="69">
        <v>0.46000000000000024</v>
      </c>
      <c r="CF39" s="69">
        <v>0.47000000000000025</v>
      </c>
      <c r="CG39" s="69">
        <v>0.48000000000000026</v>
      </c>
      <c r="CH39" s="69">
        <v>0.49000000000000027</v>
      </c>
      <c r="CI39" s="69">
        <v>0.50000000000000022</v>
      </c>
      <c r="CJ39" s="69">
        <v>0.51000000000000023</v>
      </c>
      <c r="CK39" s="69">
        <v>0.52000000000000024</v>
      </c>
      <c r="CL39" s="69">
        <v>0.53000000000000025</v>
      </c>
      <c r="CM39" s="69">
        <v>0.54000000000000026</v>
      </c>
      <c r="CN39" s="69">
        <v>0.55000000000000027</v>
      </c>
      <c r="CO39" s="69">
        <v>0.56000000000000028</v>
      </c>
      <c r="CP39" s="69">
        <v>0.57000000000000028</v>
      </c>
      <c r="CQ39" s="69">
        <v>0.58000000000000029</v>
      </c>
      <c r="CR39" s="69">
        <v>0.5900000000000003</v>
      </c>
      <c r="CS39" s="69">
        <v>0.60000000000000031</v>
      </c>
      <c r="CT39" s="69">
        <v>0.61000000000000032</v>
      </c>
      <c r="CU39" s="69">
        <v>0.62000000000000033</v>
      </c>
      <c r="CV39" s="69">
        <v>0.63000000000000034</v>
      </c>
      <c r="CW39" s="69">
        <v>0.64000000000000035</v>
      </c>
      <c r="CX39" s="69">
        <v>0.65000000000000036</v>
      </c>
      <c r="CY39" s="69">
        <v>0.66000000000000036</v>
      </c>
      <c r="CZ39" s="69">
        <v>0.67000000000000037</v>
      </c>
      <c r="DA39" s="69">
        <v>0.68000000000000038</v>
      </c>
      <c r="DB39" s="69">
        <v>0.69000000000000039</v>
      </c>
      <c r="DC39" s="69">
        <v>0.7000000000000004</v>
      </c>
      <c r="DD39" s="69">
        <v>0.71000000000000041</v>
      </c>
      <c r="DE39" s="69">
        <v>0.72000000000000042</v>
      </c>
      <c r="DF39" s="69">
        <v>0.73000000000000043</v>
      </c>
      <c r="DG39" s="69">
        <v>0.74000000000000044</v>
      </c>
      <c r="DH39" s="69">
        <v>0.75000000000000044</v>
      </c>
      <c r="DI39" s="69">
        <v>0.76000000000000045</v>
      </c>
      <c r="DJ39" s="69">
        <v>0.77000000000000046</v>
      </c>
      <c r="DK39" s="69">
        <v>0.78000000000000047</v>
      </c>
      <c r="DL39" s="69">
        <v>0.79000000000000048</v>
      </c>
      <c r="DM39" s="69">
        <v>0.80000000000000049</v>
      </c>
      <c r="DN39" s="69">
        <v>0.8100000000000005</v>
      </c>
      <c r="DO39" s="69">
        <v>0.82000000000000051</v>
      </c>
      <c r="DP39" s="69">
        <v>0.83000000000000052</v>
      </c>
      <c r="DQ39" s="69">
        <v>0.84000000000000052</v>
      </c>
      <c r="DR39" s="69">
        <v>0.85000000000000053</v>
      </c>
      <c r="DS39" s="69">
        <v>0.86000000000000054</v>
      </c>
      <c r="DT39" s="69">
        <v>0.87000000000000055</v>
      </c>
      <c r="DU39" s="69">
        <v>0.88000000000000056</v>
      </c>
      <c r="DV39" s="69">
        <v>0.89000000000000057</v>
      </c>
      <c r="DW39" s="69">
        <v>0.90000000000000058</v>
      </c>
      <c r="DX39" s="69">
        <v>0.91000000000000059</v>
      </c>
      <c r="DY39" s="69">
        <v>0.9200000000000006</v>
      </c>
      <c r="DZ39" s="69">
        <v>0.9300000000000006</v>
      </c>
      <c r="EA39" s="69">
        <v>0.94000000000000061</v>
      </c>
      <c r="EB39" s="69">
        <v>0.95000000000000062</v>
      </c>
      <c r="EC39" s="69">
        <v>0.96000000000000063</v>
      </c>
      <c r="ED39" s="69">
        <v>0.97000000000000064</v>
      </c>
      <c r="EE39" s="69">
        <v>0.98000000000000065</v>
      </c>
      <c r="EF39" s="69">
        <v>0.99000000000000066</v>
      </c>
      <c r="EG39" s="69">
        <v>1.0000000000000007</v>
      </c>
    </row>
    <row r="40" spans="1:137" outlineLevel="1" x14ac:dyDescent="0.2">
      <c r="AJ40" s="69" t="s">
        <v>781</v>
      </c>
      <c r="AK40" s="69">
        <v>1</v>
      </c>
      <c r="AL40" s="69">
        <v>1</v>
      </c>
      <c r="AM40" s="69">
        <v>1</v>
      </c>
      <c r="AN40" s="69">
        <v>1</v>
      </c>
      <c r="AO40" s="69">
        <v>1</v>
      </c>
      <c r="AP40" s="69">
        <v>1</v>
      </c>
      <c r="AQ40" s="69">
        <v>1</v>
      </c>
      <c r="AR40" s="69">
        <v>1</v>
      </c>
      <c r="AS40" s="69">
        <v>1</v>
      </c>
      <c r="AT40" s="69">
        <v>1</v>
      </c>
      <c r="AU40" s="69">
        <v>1</v>
      </c>
      <c r="AV40" s="69">
        <v>1</v>
      </c>
      <c r="AW40" s="69">
        <v>1</v>
      </c>
      <c r="AX40" s="69">
        <v>1</v>
      </c>
      <c r="AY40" s="69">
        <v>1</v>
      </c>
      <c r="AZ40" s="69">
        <v>1</v>
      </c>
      <c r="BA40" s="69">
        <v>1</v>
      </c>
      <c r="BB40" s="69">
        <v>1</v>
      </c>
      <c r="BC40" s="69">
        <v>1</v>
      </c>
      <c r="BD40" s="69">
        <v>1</v>
      </c>
      <c r="BE40" s="69">
        <v>1</v>
      </c>
      <c r="BF40" s="69">
        <v>1</v>
      </c>
      <c r="BG40" s="69">
        <v>1</v>
      </c>
      <c r="BH40" s="69">
        <v>1</v>
      </c>
      <c r="BI40" s="69">
        <v>1</v>
      </c>
      <c r="BJ40" s="69">
        <v>1</v>
      </c>
      <c r="BK40" s="69">
        <v>1</v>
      </c>
      <c r="BL40" s="69">
        <v>1</v>
      </c>
      <c r="BM40" s="69">
        <v>1</v>
      </c>
      <c r="BN40" s="69">
        <v>1</v>
      </c>
      <c r="BO40" s="69">
        <v>1</v>
      </c>
      <c r="BP40" s="69">
        <v>1</v>
      </c>
      <c r="BQ40" s="69">
        <v>1</v>
      </c>
      <c r="BR40" s="69">
        <v>1</v>
      </c>
      <c r="BS40" s="69">
        <v>1</v>
      </c>
      <c r="BT40" s="69">
        <v>1</v>
      </c>
      <c r="BU40" s="69">
        <v>1</v>
      </c>
      <c r="BV40" s="69">
        <v>1</v>
      </c>
      <c r="BW40" s="69">
        <v>1</v>
      </c>
      <c r="BX40" s="69">
        <v>0.93023255813953487</v>
      </c>
      <c r="BY40" s="69">
        <v>0.93023255813953487</v>
      </c>
      <c r="BZ40" s="69">
        <v>0.93023255813953487</v>
      </c>
      <c r="CA40" s="69">
        <v>0.93023255813953487</v>
      </c>
      <c r="CB40" s="69">
        <v>0.93023255813953487</v>
      </c>
      <c r="CC40" s="69">
        <v>0.93023255813953487</v>
      </c>
      <c r="CD40" s="69">
        <v>0.93023255813953487</v>
      </c>
      <c r="CE40" s="69">
        <v>0.79069767441860461</v>
      </c>
      <c r="CF40" s="69">
        <v>0.79069767441860461</v>
      </c>
      <c r="CG40" s="69">
        <v>0.79069767441860461</v>
      </c>
      <c r="CH40" s="69">
        <v>0.79069767441860461</v>
      </c>
      <c r="CI40" s="69">
        <v>0.65116279069767447</v>
      </c>
      <c r="CJ40" s="69">
        <v>0.65116279069767447</v>
      </c>
      <c r="CK40" s="69">
        <v>0.65116279069767447</v>
      </c>
      <c r="CL40" s="69">
        <v>0.65116279069767447</v>
      </c>
      <c r="CM40" s="69">
        <v>0.53488372093023251</v>
      </c>
      <c r="CN40" s="69">
        <v>0.53488372093023251</v>
      </c>
      <c r="CO40" s="69">
        <v>0.53488372093023251</v>
      </c>
      <c r="CP40" s="69">
        <v>0.46511627906976744</v>
      </c>
      <c r="CQ40" s="69">
        <v>0.46511627906976744</v>
      </c>
      <c r="CR40" s="69">
        <v>0.46511627906976744</v>
      </c>
      <c r="CS40" s="69">
        <v>0.46511627906976744</v>
      </c>
      <c r="CT40" s="69">
        <v>0.41860465116279072</v>
      </c>
      <c r="CU40" s="69">
        <v>0.41860465116279072</v>
      </c>
      <c r="CV40" s="69">
        <v>0.41860465116279072</v>
      </c>
      <c r="CW40" s="69">
        <v>0.34883720930232559</v>
      </c>
      <c r="CX40" s="69">
        <v>0.34883720930232559</v>
      </c>
      <c r="CY40" s="69">
        <v>0.34883720930232559</v>
      </c>
      <c r="CZ40" s="69">
        <v>0.18604651162790697</v>
      </c>
      <c r="DA40" s="69">
        <v>0.18604651162790697</v>
      </c>
      <c r="DB40" s="69">
        <v>0.18604651162790697</v>
      </c>
      <c r="DC40" s="69">
        <v>9.3023255813953487E-2</v>
      </c>
      <c r="DD40" s="69">
        <v>9.3023255813953487E-2</v>
      </c>
      <c r="DE40" s="69">
        <v>9.3023255813953487E-2</v>
      </c>
      <c r="DF40" s="69">
        <v>2.3255813953488372E-2</v>
      </c>
      <c r="DG40" s="69">
        <v>2.3255813953488372E-2</v>
      </c>
      <c r="DH40" s="69">
        <v>2.3255813953488372E-2</v>
      </c>
      <c r="DI40" s="69">
        <v>0</v>
      </c>
      <c r="DJ40" s="69">
        <v>0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0</v>
      </c>
      <c r="DV40" s="69">
        <v>0</v>
      </c>
      <c r="DW40" s="69">
        <v>0</v>
      </c>
      <c r="DX40" s="69">
        <v>0</v>
      </c>
      <c r="DY40" s="69">
        <v>0</v>
      </c>
      <c r="DZ40" s="69">
        <v>0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</row>
    <row r="41" spans="1:137" outlineLevel="1" x14ac:dyDescent="0.2">
      <c r="B41" s="1" t="s">
        <v>784</v>
      </c>
      <c r="C41" s="1">
        <f>$AK$43</f>
        <v>0.64850498338870421</v>
      </c>
      <c r="AJ41" s="69" t="s">
        <v>782</v>
      </c>
      <c r="AK41" s="69">
        <v>1</v>
      </c>
      <c r="AL41" s="69">
        <v>1</v>
      </c>
      <c r="AM41" s="69">
        <v>1</v>
      </c>
      <c r="AN41" s="69">
        <v>1</v>
      </c>
      <c r="AO41" s="69">
        <v>1</v>
      </c>
      <c r="AP41" s="69">
        <v>1</v>
      </c>
      <c r="AQ41" s="69">
        <v>1</v>
      </c>
      <c r="AR41" s="69">
        <v>1</v>
      </c>
      <c r="AS41" s="69">
        <v>1</v>
      </c>
      <c r="AT41" s="69">
        <v>1</v>
      </c>
      <c r="AU41" s="69">
        <v>1</v>
      </c>
      <c r="AV41" s="69">
        <v>1</v>
      </c>
      <c r="AW41" s="69">
        <v>1</v>
      </c>
      <c r="AX41" s="69">
        <v>1</v>
      </c>
      <c r="AY41" s="69">
        <v>1</v>
      </c>
      <c r="AZ41" s="69">
        <v>1</v>
      </c>
      <c r="BA41" s="69">
        <v>1</v>
      </c>
      <c r="BB41" s="69">
        <v>1</v>
      </c>
      <c r="BC41" s="69">
        <v>1</v>
      </c>
      <c r="BD41" s="69">
        <v>1</v>
      </c>
      <c r="BE41" s="69">
        <v>1</v>
      </c>
      <c r="BF41" s="69">
        <v>1</v>
      </c>
      <c r="BG41" s="69">
        <v>1</v>
      </c>
      <c r="BH41" s="69">
        <v>1</v>
      </c>
      <c r="BI41" s="69">
        <v>1</v>
      </c>
      <c r="BJ41" s="69">
        <v>1</v>
      </c>
      <c r="BK41" s="69">
        <v>1</v>
      </c>
      <c r="BL41" s="69">
        <v>1</v>
      </c>
      <c r="BM41" s="69">
        <v>1</v>
      </c>
      <c r="BN41" s="69">
        <v>1</v>
      </c>
      <c r="BO41" s="69">
        <v>1</v>
      </c>
      <c r="BP41" s="69">
        <v>1</v>
      </c>
      <c r="BQ41" s="69">
        <v>1</v>
      </c>
      <c r="BR41" s="69">
        <v>1</v>
      </c>
      <c r="BS41" s="69">
        <v>1</v>
      </c>
      <c r="BT41" s="69">
        <v>1</v>
      </c>
      <c r="BU41" s="69">
        <v>1</v>
      </c>
      <c r="BV41" s="69">
        <v>1</v>
      </c>
      <c r="BW41" s="69">
        <v>1</v>
      </c>
      <c r="BX41" s="69">
        <v>0.8571428571428571</v>
      </c>
      <c r="BY41" s="69">
        <v>0.8571428571428571</v>
      </c>
      <c r="BZ41" s="69">
        <v>0.8571428571428571</v>
      </c>
      <c r="CA41" s="69">
        <v>0.8571428571428571</v>
      </c>
      <c r="CB41" s="69">
        <v>0.68571428571428572</v>
      </c>
      <c r="CC41" s="69">
        <v>0.68571428571428572</v>
      </c>
      <c r="CD41" s="69">
        <v>0.68571428571428572</v>
      </c>
      <c r="CE41" s="69">
        <v>0.51428571428571423</v>
      </c>
      <c r="CF41" s="69">
        <v>0.51428571428571423</v>
      </c>
      <c r="CG41" s="69">
        <v>0.51428571428571423</v>
      </c>
      <c r="CH41" s="69">
        <v>0.51428571428571423</v>
      </c>
      <c r="CI41" s="69">
        <v>0.34285714285714286</v>
      </c>
      <c r="CJ41" s="69">
        <v>0.34285714285714286</v>
      </c>
      <c r="CK41" s="69">
        <v>0.34285714285714286</v>
      </c>
      <c r="CL41" s="69">
        <v>0.34285714285714286</v>
      </c>
      <c r="CM41" s="69">
        <v>0.34285714285714286</v>
      </c>
      <c r="CN41" s="69">
        <v>0.34285714285714286</v>
      </c>
      <c r="CO41" s="69">
        <v>0.34285714285714286</v>
      </c>
      <c r="CP41" s="69">
        <v>0.31428571428571428</v>
      </c>
      <c r="CQ41" s="69">
        <v>0.31428571428571428</v>
      </c>
      <c r="CR41" s="69">
        <v>0.31428571428571428</v>
      </c>
      <c r="CS41" s="69">
        <v>0.31428571428571428</v>
      </c>
      <c r="CT41" s="69">
        <v>0.2857142857142857</v>
      </c>
      <c r="CU41" s="69">
        <v>0.2857142857142857</v>
      </c>
      <c r="CV41" s="69">
        <v>0.2857142857142857</v>
      </c>
      <c r="CW41" s="69">
        <v>0.22857142857142856</v>
      </c>
      <c r="CX41" s="69">
        <v>0.22857142857142856</v>
      </c>
      <c r="CY41" s="69">
        <v>0.22857142857142856</v>
      </c>
      <c r="CZ41" s="69">
        <v>0.14285714285714285</v>
      </c>
      <c r="DA41" s="69">
        <v>0.14285714285714285</v>
      </c>
      <c r="DB41" s="69">
        <v>0.14285714285714285</v>
      </c>
      <c r="DC41" s="69">
        <v>0.14285714285714285</v>
      </c>
      <c r="DD41" s="69">
        <v>0.14285714285714285</v>
      </c>
      <c r="DE41" s="69">
        <v>0.14285714285714285</v>
      </c>
      <c r="DF41" s="69">
        <v>0</v>
      </c>
      <c r="DG41" s="69">
        <v>0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0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0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0</v>
      </c>
      <c r="EG41" s="69">
        <v>0</v>
      </c>
    </row>
    <row r="42" spans="1:137" outlineLevel="1" x14ac:dyDescent="0.2">
      <c r="B42" s="1" t="s">
        <v>785</v>
      </c>
      <c r="C42" s="1" t="str">
        <f xml:space="preserve"> "Cutoff = " &amp; TEXT($D$30,"0.00")</f>
        <v>Cutoff = 0.50</v>
      </c>
      <c r="AJ42" s="69" t="s">
        <v>783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0</v>
      </c>
      <c r="BV42" s="69">
        <v>0</v>
      </c>
      <c r="BW42" s="69">
        <v>0.13787375415282396</v>
      </c>
      <c r="BX42" s="69">
        <v>0</v>
      </c>
      <c r="BY42" s="69">
        <v>0</v>
      </c>
      <c r="BZ42" s="69">
        <v>0</v>
      </c>
      <c r="CA42" s="69">
        <v>0.15946843853820591</v>
      </c>
      <c r="CB42" s="69">
        <v>0</v>
      </c>
      <c r="CC42" s="69">
        <v>0</v>
      </c>
      <c r="CD42" s="69">
        <v>0.14750830564784057</v>
      </c>
      <c r="CE42" s="69">
        <v>0</v>
      </c>
      <c r="CF42" s="69">
        <v>0</v>
      </c>
      <c r="CG42" s="69">
        <v>0</v>
      </c>
      <c r="CH42" s="69">
        <v>0.12358803986710959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1.428571428571429E-2</v>
      </c>
      <c r="CP42" s="69">
        <v>0</v>
      </c>
      <c r="CQ42" s="69">
        <v>0</v>
      </c>
      <c r="CR42" s="69">
        <v>0</v>
      </c>
      <c r="CS42" s="69">
        <v>1.2624584717607978E-2</v>
      </c>
      <c r="CT42" s="69">
        <v>0</v>
      </c>
      <c r="CU42" s="69">
        <v>0</v>
      </c>
      <c r="CV42" s="69">
        <v>2.1926910299003319E-2</v>
      </c>
      <c r="CW42" s="69">
        <v>0</v>
      </c>
      <c r="CX42" s="69">
        <v>0</v>
      </c>
      <c r="CY42" s="69">
        <v>2.2923588039867111E-2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8.3056478405315604E-3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0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0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</row>
    <row r="43" spans="1:137" outlineLevel="1" x14ac:dyDescent="0.2">
      <c r="B43" s="1" t="s">
        <v>786</v>
      </c>
      <c r="C43" s="1" t="str">
        <f xml:space="preserve"> "ROC curve:  area under curve = " &amp; TEXT(C41,"0.00") &amp; " 
Model 2 for actual78    (1 variable, n=78)"</f>
        <v>ROC curve:  area under curve = 0.65 
Model 2 for actual78    (1 variable, n=78)</v>
      </c>
      <c r="AJ43" s="69" t="s">
        <v>784</v>
      </c>
      <c r="AK43" s="69">
        <f>SUM(AK42:EG42)</f>
        <v>0.64850498338870421</v>
      </c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</row>
    <row r="44" spans="1:137" outlineLevel="1" x14ac:dyDescent="0.2">
      <c r="B44" s="1" t="s">
        <v>787</v>
      </c>
      <c r="D44" s="1">
        <v>0</v>
      </c>
      <c r="E44" s="1">
        <v>1</v>
      </c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</row>
    <row r="45" spans="1:137" outlineLevel="1" x14ac:dyDescent="0.2">
      <c r="D45" s="1">
        <v>0</v>
      </c>
      <c r="E45" s="1">
        <v>1</v>
      </c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</row>
    <row r="46" spans="1:137" outlineLevel="1" x14ac:dyDescent="0.2">
      <c r="D46" s="1">
        <f>1-$H$36</f>
        <v>0.34285714285714286</v>
      </c>
      <c r="E46" s="1">
        <f>$E$36</f>
        <v>0.65116279069767435</v>
      </c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</row>
    <row r="47" spans="1:137" outlineLevel="1" x14ac:dyDescent="0.2"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</row>
    <row r="48" spans="1:137" outlineLevel="1" x14ac:dyDescent="0.2"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</row>
    <row r="49" spans="1:137" outlineLevel="1" x14ac:dyDescent="0.2"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</row>
    <row r="50" spans="1:137" outlineLevel="1" x14ac:dyDescent="0.2"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</row>
    <row r="51" spans="1:137" outlineLevel="1" x14ac:dyDescent="0.2"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</row>
    <row r="52" spans="1:137" outlineLevel="1" x14ac:dyDescent="0.2"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</row>
    <row r="53" spans="1:137" outlineLevel="1" x14ac:dyDescent="0.2"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</row>
    <row r="54" spans="1:137" outlineLevel="1" x14ac:dyDescent="0.2"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</row>
    <row r="55" spans="1:137" outlineLevel="1" x14ac:dyDescent="0.2"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</row>
    <row r="56" spans="1:137" outlineLevel="1" x14ac:dyDescent="0.2"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</row>
    <row r="57" spans="1:137" outlineLevel="1" x14ac:dyDescent="0.2"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</row>
    <row r="58" spans="1:137" outlineLevel="1" x14ac:dyDescent="0.2"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</row>
    <row r="59" spans="1:137" x14ac:dyDescent="0.2">
      <c r="A59" s="84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</row>
    <row r="60" spans="1:137" x14ac:dyDescent="0.2">
      <c r="A60" s="11" t="s">
        <v>834</v>
      </c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</row>
    <row r="61" spans="1:137" outlineLevel="1" x14ac:dyDescent="0.2">
      <c r="A61" s="9"/>
      <c r="B61" s="31"/>
      <c r="C61" s="37" t="str">
        <f>"Cutoff value for prediction of "&amp;$I$2&amp;":"</f>
        <v>Cutoff value for prediction of Yes:</v>
      </c>
      <c r="D61" s="38">
        <f>I61/20</f>
        <v>0.5</v>
      </c>
      <c r="E61" s="60" t="str">
        <f>IF(SUM(D64:D65)=0,"","RMSE =")</f>
        <v/>
      </c>
      <c r="F61" s="61" t="str">
        <f>IF(SUM(D64:D65)=0,"",SQRT(AVERAGE(M71:M73)))</f>
        <v/>
      </c>
      <c r="G61" s="31"/>
      <c r="H61" s="58">
        <v>1</v>
      </c>
      <c r="I61" s="59">
        <v>10</v>
      </c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</row>
    <row r="62" spans="1:137" outlineLevel="1" x14ac:dyDescent="0.2">
      <c r="A62" s="8"/>
      <c r="B62" s="40" t="s">
        <v>733</v>
      </c>
      <c r="C62" s="33"/>
      <c r="D62" s="33"/>
      <c r="E62" s="33"/>
      <c r="F62" s="33"/>
      <c r="G62" s="40" t="s">
        <v>733</v>
      </c>
      <c r="H62" s="33"/>
      <c r="I62" s="34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</row>
    <row r="63" spans="1:137" outlineLevel="1" x14ac:dyDescent="0.2">
      <c r="A63" s="41" t="str">
        <f>"           Actual:"</f>
        <v xml:space="preserve">           Actual:</v>
      </c>
      <c r="B63" s="33" t="str">
        <f>"# "&amp;$H$2</f>
        <v># No</v>
      </c>
      <c r="C63" s="33" t="str">
        <f>"# "&amp;$I$2</f>
        <v># Yes</v>
      </c>
      <c r="D63" s="33" t="s">
        <v>735</v>
      </c>
      <c r="E63" s="33"/>
      <c r="F63" s="40" t="str">
        <f>"           Actual:"</f>
        <v xml:space="preserve">           Actual:</v>
      </c>
      <c r="G63" s="33" t="str">
        <f>"% "&amp;$H$2</f>
        <v>% No</v>
      </c>
      <c r="H63" s="33" t="str">
        <f>"% "&amp;$I$2</f>
        <v>% Yes</v>
      </c>
      <c r="I63" s="34" t="s">
        <v>735</v>
      </c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</row>
    <row r="64" spans="1:137" outlineLevel="1" x14ac:dyDescent="0.2">
      <c r="A64" s="42" t="str">
        <f>"# "&amp;$H$2</f>
        <v># No</v>
      </c>
      <c r="B64" s="50" t="str">
        <f>IF(SUM(D64:D65)=0,"",D64-C64)</f>
        <v/>
      </c>
      <c r="C64" s="62" t="str">
        <f>IF(SUM(D64:D65)=0,"",SUM(L71:L73))</f>
        <v/>
      </c>
      <c r="D64" s="49">
        <f>COUNTIF(G71:G73,"0")</f>
        <v>0</v>
      </c>
      <c r="E64" s="33"/>
      <c r="F64" s="43" t="str">
        <f>"% "&amp;$H$2</f>
        <v>% No</v>
      </c>
      <c r="G64" s="55" t="str">
        <f>IFERROR(B64/SUM(D64:D65),"")</f>
        <v/>
      </c>
      <c r="H64" s="56" t="str">
        <f>IFERROR(C64/SUM(D64:D65),"")</f>
        <v/>
      </c>
      <c r="I64" s="54">
        <f>SUM(G64:H64)</f>
        <v>0</v>
      </c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</row>
    <row r="65" spans="1:137" outlineLevel="1" x14ac:dyDescent="0.2">
      <c r="A65" s="42" t="str">
        <f>"#  "&amp;$I$2</f>
        <v>#  Yes</v>
      </c>
      <c r="B65" s="63" t="str">
        <f>IF(SUM(D64:D65)=0,"",SUM(K71:K73))</f>
        <v/>
      </c>
      <c r="C65" s="64" t="str">
        <f>IF(SUM(D64:D65)=0,"",D65-B65)</f>
        <v/>
      </c>
      <c r="D65" s="64">
        <f>COUNTIF(G71:G73,"1")</f>
        <v>0</v>
      </c>
      <c r="E65" s="33"/>
      <c r="F65" s="43" t="str">
        <f>"%  "&amp;$I$2</f>
        <v>%  Yes</v>
      </c>
      <c r="G65" s="65" t="str">
        <f>IFERROR(B65/SUM(D64:D65),"")</f>
        <v/>
      </c>
      <c r="H65" s="65" t="str">
        <f>IFERROR(C65/SUM(D64:D65),"")</f>
        <v/>
      </c>
      <c r="I65" s="54">
        <f>SUM(G65:H65)</f>
        <v>0</v>
      </c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</row>
    <row r="66" spans="1:137" outlineLevel="1" x14ac:dyDescent="0.2">
      <c r="A66" s="42" t="str">
        <f>"Total"</f>
        <v>Total</v>
      </c>
      <c r="B66" s="64">
        <f>D66-C66</f>
        <v>0</v>
      </c>
      <c r="C66" s="64">
        <f>SUM(J71:J73)</f>
        <v>0</v>
      </c>
      <c r="D66" s="64">
        <f>COUNT(J71:J73)</f>
        <v>0</v>
      </c>
      <c r="E66" s="33"/>
      <c r="F66" s="43" t="str">
        <f>"Total"</f>
        <v>Total</v>
      </c>
      <c r="G66" s="57" t="e">
        <f>B66/D66</f>
        <v>#DIV/0!</v>
      </c>
      <c r="H66" s="57" t="e">
        <f>C66/D66</f>
        <v>#DIV/0!</v>
      </c>
      <c r="I66" s="54" t="e">
        <f>SUM(G66:H66)</f>
        <v>#DIV/0!</v>
      </c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</row>
    <row r="67" spans="1:137" outlineLevel="1" x14ac:dyDescent="0.2">
      <c r="A67" s="44" t="str">
        <f>IF(SUM(D64:D65)=0,"","Percent correct =")</f>
        <v/>
      </c>
      <c r="B67" s="66" t="str">
        <f>IFERROR(G64+H65,"")</f>
        <v/>
      </c>
      <c r="C67" s="35"/>
      <c r="D67" s="46" t="str">
        <f>IF(SUM(D64:D65)=0,"",IF(D65&gt;0,"True positive rate =",""))</f>
        <v/>
      </c>
      <c r="E67" s="66" t="str">
        <f>IF(SUM(D64:D65)=0,"",IF(D65&gt;0,H65/I65,0))</f>
        <v/>
      </c>
      <c r="F67" s="35"/>
      <c r="G67" s="46" t="str">
        <f>IF(SUM(D64:D65)=0,"",IF(H61&gt;0,"True negative rate =",""))</f>
        <v/>
      </c>
      <c r="H67" s="66" t="str">
        <f>IFERROR(IF(H61&gt;0,G64/I64,0),"")</f>
        <v/>
      </c>
      <c r="I67" s="36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</row>
    <row r="68" spans="1:137" x14ac:dyDescent="0.2">
      <c r="A68" s="83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</row>
    <row r="69" spans="1:137" x14ac:dyDescent="0.2">
      <c r="A69" s="11" t="s">
        <v>835</v>
      </c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</row>
    <row r="70" spans="1:137" hidden="1" outlineLevel="1" x14ac:dyDescent="0.2">
      <c r="A70" s="26" t="s">
        <v>743</v>
      </c>
      <c r="B70" s="23" t="s">
        <v>744</v>
      </c>
      <c r="C70" s="23" t="str">
        <f>IF($I$11&gt;99%,("Lower "&amp;TEXT($I$11,"0.0%")),("Lower "&amp;TEXT($I$11,"0%")))</f>
        <v>Lower 95%</v>
      </c>
      <c r="D70" s="23" t="str">
        <f>IF($I$11&gt;99%,("Upper "&amp;TEXT($I$11,"0.0%")),("Upper "&amp;TEXT($I$11,"0%")))</f>
        <v>Upper 95%</v>
      </c>
      <c r="E70" s="23" t="s">
        <v>745</v>
      </c>
      <c r="F70" s="23" t="s">
        <v>746</v>
      </c>
      <c r="G70" s="23" t="s">
        <v>747</v>
      </c>
      <c r="H70" s="22" t="s">
        <v>836</v>
      </c>
      <c r="I70" s="23" t="s">
        <v>711</v>
      </c>
      <c r="J70" s="23" t="s">
        <v>749</v>
      </c>
      <c r="K70" s="23" t="str">
        <f>IF(ISBLANK($A71),"","False neg.")</f>
        <v/>
      </c>
      <c r="L70" s="23" t="str">
        <f>IF(ISBLANK($A71),"","False Pos.")</f>
        <v/>
      </c>
      <c r="M70" s="23" t="str">
        <f>IF(ISBLANK($A71),"","SqErr")</f>
        <v/>
      </c>
      <c r="N70" s="23" t="s">
        <v>750</v>
      </c>
      <c r="O70" s="23" t="s">
        <v>751</v>
      </c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</row>
    <row r="71" spans="1:137" hidden="1" outlineLevel="1" x14ac:dyDescent="0.2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</row>
    <row r="72" spans="1:137" hidden="1" outlineLevel="1" x14ac:dyDescent="0.2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</row>
    <row r="73" spans="1:137" hidden="1" outlineLevel="1" x14ac:dyDescent="0.2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</row>
    <row r="74" spans="1:137" collapsed="1" x14ac:dyDescent="0.2">
      <c r="A74" s="83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</row>
    <row r="75" spans="1:137" x14ac:dyDescent="0.2">
      <c r="A75" s="11" t="s">
        <v>752</v>
      </c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</row>
    <row r="76" spans="1:137" outlineLevel="1" x14ac:dyDescent="0.2"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</row>
    <row r="77" spans="1:137" outlineLevel="1" x14ac:dyDescent="0.2"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</row>
    <row r="78" spans="1:137" outlineLevel="1" x14ac:dyDescent="0.2">
      <c r="A78" s="1">
        <v>4.6923076923076898</v>
      </c>
      <c r="B78" s="1" t="s">
        <v>837</v>
      </c>
      <c r="C78" s="1">
        <f>EXP(G78)/(1+EXP(G78))</f>
        <v>0.55465388110070979</v>
      </c>
      <c r="D78" s="1" t="s">
        <v>839</v>
      </c>
      <c r="G78" s="1">
        <f>$B$16 * A78 + $B$15</f>
        <v>0.21949250642765422</v>
      </c>
      <c r="H78" s="1" t="s">
        <v>838</v>
      </c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</row>
    <row r="79" spans="1:137" outlineLevel="1" x14ac:dyDescent="0.2">
      <c r="A79" s="26" t="s">
        <v>826</v>
      </c>
      <c r="B79" s="22" t="s">
        <v>711</v>
      </c>
      <c r="C79" s="22" t="s">
        <v>745</v>
      </c>
      <c r="D79" s="22" t="str">
        <f>IF($I$11&gt;99%,("Lower "&amp;TEXT($I$11,"0.0%")),("Lower "&amp;TEXT($I$11,"0%")))</f>
        <v>Lower 95%</v>
      </c>
      <c r="E79" s="22" t="str">
        <f>IF($I$11&gt;99%,("Upper "&amp;TEXT($I$11,"0.0%")),("Upper "&amp;TEXT($I$11,"0%")))</f>
        <v>Upper 95%</v>
      </c>
      <c r="F79" s="22" t="s">
        <v>756</v>
      </c>
      <c r="G79" s="22" t="s">
        <v>757</v>
      </c>
      <c r="H79" s="22" t="str">
        <f>IF($I$11&gt;99%,("Lower "&amp;TEXT($I$11,"0.0%")),("Lower "&amp;TEXT($I$11,"0%")))</f>
        <v>Lower 95%</v>
      </c>
      <c r="I79" s="22" t="str">
        <f>IF($I$11&gt;99%,("Upper "&amp;TEXT($I$11,"0.0%")),("Upper "&amp;TEXT($I$11,"0%")))</f>
        <v>Upper 95%</v>
      </c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</row>
    <row r="80" spans="1:137" outlineLevel="1" x14ac:dyDescent="0.2">
      <c r="A80" s="1">
        <v>0</v>
      </c>
      <c r="B80" s="25">
        <v>1</v>
      </c>
      <c r="C80" s="25">
        <f t="shared" ref="C80:C92" si="0">EXP(G80)/(1+EXP(G80))</f>
        <v>0.38982086621745921</v>
      </c>
      <c r="D80" s="25">
        <f t="shared" ref="D80:D92" si="1">EXP(H80)/(1+EXP(H80))</f>
        <v>0.2259597579179036</v>
      </c>
      <c r="E80" s="25">
        <f t="shared" ref="E80:E92" si="2">EXP(I80)/(1+EXP(I80))</f>
        <v>0.58300862053754043</v>
      </c>
      <c r="F80" s="25">
        <f t="array" ref="F80">SQRT(MMULT($A$80:$B$80,MMULT($AJ$15:$AK$16,TRANSPOSE($A$80:$B$80))))</f>
        <v>0.39960003851154535</v>
      </c>
      <c r="G80" s="25">
        <f t="shared" ref="G80:G92" si="3">$B$16 * A80 + $B$15</f>
        <v>-0.44806525978170425</v>
      </c>
      <c r="H80" s="25">
        <f t="shared" ref="H80:H92" si="4">G80 - $H$11 * F80</f>
        <v>-1.2312669434851515</v>
      </c>
      <c r="I80" s="25">
        <f t="shared" ref="I80:I92" si="5">G80 + $H$11 * F80</f>
        <v>0.33513642392174309</v>
      </c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</row>
    <row r="81" spans="1:137" outlineLevel="1" x14ac:dyDescent="0.2">
      <c r="A81" s="1">
        <f t="shared" ref="A81:A92" si="6">A80 + 0.916666666666667</f>
        <v>0.91666666666666696</v>
      </c>
      <c r="B81" s="25">
        <v>1</v>
      </c>
      <c r="C81" s="25">
        <f t="shared" si="0"/>
        <v>0.42124749839722037</v>
      </c>
      <c r="D81" s="25">
        <f t="shared" si="1"/>
        <v>0.26897532008751934</v>
      </c>
      <c r="E81" s="25">
        <f t="shared" si="2"/>
        <v>0.59013387190239242</v>
      </c>
      <c r="F81" s="25">
        <f t="array" ref="F81">SQRT(MMULT($A$81:$B$81,MMULT($AJ$15:$AK$16,TRANSPOSE($A$81:$B$81))))</f>
        <v>0.3480539505908023</v>
      </c>
      <c r="G81" s="25">
        <f t="shared" si="3"/>
        <v>-0.31765438468889229</v>
      </c>
      <c r="H81" s="25">
        <f t="shared" si="4"/>
        <v>-0.99982759252374809</v>
      </c>
      <c r="I81" s="25">
        <f t="shared" si="5"/>
        <v>0.36451882314596351</v>
      </c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</row>
    <row r="82" spans="1:137" outlineLevel="1" x14ac:dyDescent="0.2">
      <c r="A82" s="1">
        <f t="shared" si="6"/>
        <v>1.8333333333333339</v>
      </c>
      <c r="B82" s="25">
        <v>1</v>
      </c>
      <c r="C82" s="25">
        <f t="shared" si="0"/>
        <v>0.45332541108629743</v>
      </c>
      <c r="D82" s="25">
        <f t="shared" si="1"/>
        <v>0.31438473756424623</v>
      </c>
      <c r="E82" s="25">
        <f t="shared" si="2"/>
        <v>0.59993927520728896</v>
      </c>
      <c r="F82" s="25">
        <f t="array" ref="F82">SQRT(MMULT($A$82:$B$82,MMULT($AJ$15:$AK$16,TRANSPOSE($A$82:$B$82))))</f>
        <v>0.3022788218601099</v>
      </c>
      <c r="G82" s="25">
        <f t="shared" si="3"/>
        <v>-0.18724350959608038</v>
      </c>
      <c r="H82" s="25">
        <f t="shared" si="4"/>
        <v>-0.77969911373109446</v>
      </c>
      <c r="I82" s="25">
        <f t="shared" si="5"/>
        <v>0.4052120945389337</v>
      </c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</row>
    <row r="83" spans="1:137" outlineLevel="1" x14ac:dyDescent="0.2">
      <c r="A83" s="1">
        <f t="shared" si="6"/>
        <v>2.7500000000000009</v>
      </c>
      <c r="B83" s="25">
        <v>1</v>
      </c>
      <c r="C83" s="25">
        <f t="shared" si="0"/>
        <v>0.48579566444089295</v>
      </c>
      <c r="D83" s="25">
        <f t="shared" si="1"/>
        <v>0.35967613584939762</v>
      </c>
      <c r="E83" s="25">
        <f t="shared" si="2"/>
        <v>0.61375046518114063</v>
      </c>
      <c r="F83" s="25">
        <f t="array" ref="F83">SQRT(MMULT($A$83:$B$83,MMULT($AJ$15:$AK$16,TRANSPOSE($A$83:$B$83))))</f>
        <v>0.26527908256823174</v>
      </c>
      <c r="G83" s="25">
        <f t="shared" si="3"/>
        <v>-5.683263450326842E-2</v>
      </c>
      <c r="H83" s="25">
        <f t="shared" si="4"/>
        <v>-0.57677008218882975</v>
      </c>
      <c r="I83" s="25">
        <f t="shared" si="5"/>
        <v>0.46310481318229296</v>
      </c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</row>
    <row r="84" spans="1:137" outlineLevel="1" x14ac:dyDescent="0.2">
      <c r="A84" s="1">
        <f t="shared" si="6"/>
        <v>3.6666666666666679</v>
      </c>
      <c r="B84" s="25">
        <v>1</v>
      </c>
      <c r="C84" s="25">
        <f t="shared" si="0"/>
        <v>0.51838626599696369</v>
      </c>
      <c r="D84" s="25">
        <f t="shared" si="1"/>
        <v>0.40154651942394859</v>
      </c>
      <c r="E84" s="25">
        <f t="shared" si="2"/>
        <v>0.63324930648598587</v>
      </c>
      <c r="F84" s="25">
        <f t="array" ref="F84">SQRT(MMULT($A$84:$B$84,MMULT($AJ$15:$AK$16,TRANSPOSE($A$84:$B$84))))</f>
        <v>0.24112873953800004</v>
      </c>
      <c r="G84" s="25">
        <f t="shared" si="3"/>
        <v>7.3578240589543487E-2</v>
      </c>
      <c r="H84" s="25">
        <f t="shared" si="4"/>
        <v>-0.39902540454247581</v>
      </c>
      <c r="I84" s="25">
        <f t="shared" si="5"/>
        <v>0.54618188572156279</v>
      </c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</row>
    <row r="85" spans="1:137" outlineLevel="1" x14ac:dyDescent="0.2">
      <c r="A85" s="1">
        <f t="shared" si="6"/>
        <v>4.5833333333333348</v>
      </c>
      <c r="B85" s="25">
        <v>1</v>
      </c>
      <c r="C85" s="25">
        <f t="shared" si="0"/>
        <v>0.5508211720012558</v>
      </c>
      <c r="D85" s="25">
        <f t="shared" si="1"/>
        <v>0.43675668553856128</v>
      </c>
      <c r="E85" s="25">
        <f t="shared" si="2"/>
        <v>0.65977993394368162</v>
      </c>
      <c r="F85" s="25">
        <f t="array" ref="F85">SQRT(MMULT($A$85:$B$85,MMULT($AJ$15:$AK$16,TRANSPOSE($A$85:$B$85))))</f>
        <v>0.23384336273232534</v>
      </c>
      <c r="G85" s="25">
        <f t="shared" si="3"/>
        <v>0.2039891156823555</v>
      </c>
      <c r="H85" s="25">
        <f t="shared" si="4"/>
        <v>-0.25433545329673796</v>
      </c>
      <c r="I85" s="25">
        <f t="shared" si="5"/>
        <v>0.66231368466144902</v>
      </c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</row>
    <row r="86" spans="1:137" outlineLevel="1" x14ac:dyDescent="0.2">
      <c r="A86" s="1">
        <f t="shared" si="6"/>
        <v>5.5000000000000018</v>
      </c>
      <c r="B86" s="25">
        <v>1</v>
      </c>
      <c r="C86" s="25">
        <f t="shared" si="0"/>
        <v>0.58282957565576532</v>
      </c>
      <c r="D86" s="25">
        <f t="shared" si="1"/>
        <v>0.46364951467811893</v>
      </c>
      <c r="E86" s="25">
        <f t="shared" si="2"/>
        <v>0.69305885598430805</v>
      </c>
      <c r="F86" s="25">
        <f t="array" ref="F86">SQRT(MMULT($A$86:$B$86,MMULT($AJ$15:$AK$16,TRANSPOSE($A$86:$B$86))))</f>
        <v>0.24493252016948333</v>
      </c>
      <c r="G86" s="25">
        <f t="shared" si="3"/>
        <v>0.33439999077516741</v>
      </c>
      <c r="H86" s="25">
        <f t="shared" si="4"/>
        <v>-0.1456589273996502</v>
      </c>
      <c r="I86" s="25">
        <f t="shared" si="5"/>
        <v>0.81445890894998496</v>
      </c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</row>
    <row r="87" spans="1:137" outlineLevel="1" x14ac:dyDescent="0.2">
      <c r="A87" s="1">
        <f t="shared" si="6"/>
        <v>6.4166666666666687</v>
      </c>
      <c r="B87" s="25">
        <v>1</v>
      </c>
      <c r="C87" s="25">
        <f t="shared" si="0"/>
        <v>0.61415482487982975</v>
      </c>
      <c r="D87" s="25">
        <f t="shared" si="1"/>
        <v>0.48285379273548301</v>
      </c>
      <c r="E87" s="25">
        <f t="shared" si="2"/>
        <v>0.73071111490360285</v>
      </c>
      <c r="F87" s="25">
        <f t="array" ref="F87">SQRT(MMULT($A$87:$B$87,MMULT($AJ$15:$AK$16,TRANSPOSE($A$87:$B$87))))</f>
        <v>0.27215938796782696</v>
      </c>
      <c r="G87" s="25">
        <f t="shared" si="3"/>
        <v>0.46481086586797932</v>
      </c>
      <c r="H87" s="25">
        <f t="shared" si="4"/>
        <v>-6.861173260342518E-2</v>
      </c>
      <c r="I87" s="25">
        <f t="shared" si="5"/>
        <v>0.99823346433938376</v>
      </c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</row>
    <row r="88" spans="1:137" outlineLevel="1" x14ac:dyDescent="0.2">
      <c r="A88" s="1">
        <f t="shared" si="6"/>
        <v>7.3333333333333357</v>
      </c>
      <c r="B88" s="25">
        <v>1</v>
      </c>
      <c r="C88" s="25">
        <f t="shared" si="0"/>
        <v>0.64456235657122674</v>
      </c>
      <c r="D88" s="25">
        <f t="shared" si="1"/>
        <v>0.49626233034985923</v>
      </c>
      <c r="E88" s="25">
        <f t="shared" si="2"/>
        <v>0.76948303382219763</v>
      </c>
      <c r="F88" s="25">
        <f t="array" ref="F88">SQRT(MMULT($A$88:$B$88,MMULT($AJ$15:$AK$16,TRANSPOSE($A$88:$B$88))))</f>
        <v>0.31131832159592726</v>
      </c>
      <c r="G88" s="25">
        <f t="shared" si="3"/>
        <v>0.59522174096079117</v>
      </c>
      <c r="H88" s="25">
        <f t="shared" si="4"/>
        <v>-1.4950957094684192E-2</v>
      </c>
      <c r="I88" s="25">
        <f t="shared" si="5"/>
        <v>1.2053944390162665</v>
      </c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</row>
    <row r="89" spans="1:137" outlineLevel="1" x14ac:dyDescent="0.2">
      <c r="A89" s="1">
        <f t="shared" si="6"/>
        <v>8.2500000000000036</v>
      </c>
      <c r="B89" s="25">
        <v>1</v>
      </c>
      <c r="C89" s="25">
        <f t="shared" si="0"/>
        <v>0.67384614952734312</v>
      </c>
      <c r="D89" s="25">
        <f t="shared" si="1"/>
        <v>0.50573602719058786</v>
      </c>
      <c r="E89" s="25">
        <f t="shared" si="2"/>
        <v>0.80663943554212014</v>
      </c>
      <c r="F89" s="25">
        <f t="array" ref="F89">SQRT(MMULT($A$89:$B$89,MMULT($AJ$15:$AK$16,TRANSPOSE($A$89:$B$89))))</f>
        <v>0.35852061885395592</v>
      </c>
      <c r="G89" s="25">
        <f t="shared" si="3"/>
        <v>0.7256326160536033</v>
      </c>
      <c r="H89" s="25">
        <f t="shared" si="4"/>
        <v>2.2945115384838011E-2</v>
      </c>
      <c r="I89" s="25">
        <f t="shared" si="5"/>
        <v>1.4283201167223685</v>
      </c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</row>
    <row r="90" spans="1:137" outlineLevel="1" x14ac:dyDescent="0.2">
      <c r="A90" s="1">
        <f t="shared" si="6"/>
        <v>9.1666666666666714</v>
      </c>
      <c r="B90" s="25">
        <v>1</v>
      </c>
      <c r="C90" s="25">
        <f t="shared" si="0"/>
        <v>0.7018333639889851</v>
      </c>
      <c r="D90" s="25">
        <f t="shared" si="1"/>
        <v>0.51261978075968173</v>
      </c>
      <c r="E90" s="25">
        <f t="shared" si="2"/>
        <v>0.84045228309496189</v>
      </c>
      <c r="F90" s="25">
        <f t="array" ref="F90">SQRT(MMULT($A$90:$B$90,MMULT($AJ$15:$AK$16,TRANSPOSE($A$90:$B$90))))</f>
        <v>0.4110043099596124</v>
      </c>
      <c r="G90" s="25">
        <f t="shared" si="3"/>
        <v>0.85604349114641543</v>
      </c>
      <c r="H90" s="25">
        <f t="shared" si="4"/>
        <v>5.0489846134838312E-2</v>
      </c>
      <c r="I90" s="25">
        <f t="shared" si="5"/>
        <v>1.6615971361579924</v>
      </c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</row>
    <row r="91" spans="1:137" outlineLevel="1" x14ac:dyDescent="0.2">
      <c r="A91" s="1">
        <f t="shared" si="6"/>
        <v>10.083333333333339</v>
      </c>
      <c r="B91" s="25">
        <v>1</v>
      </c>
      <c r="C91" s="25">
        <f t="shared" si="0"/>
        <v>0.72838702471555206</v>
      </c>
      <c r="D91" s="25">
        <f t="shared" si="1"/>
        <v>0.51778416099353808</v>
      </c>
      <c r="E91" s="25">
        <f t="shared" si="2"/>
        <v>0.87008856624298758</v>
      </c>
      <c r="F91" s="25">
        <f t="array" ref="F91">SQRT(MMULT($A$91:$B$91,MMULT($AJ$15:$AK$16,TRANSPOSE($A$91:$B$91))))</f>
        <v>0.46699210201797431</v>
      </c>
      <c r="G91" s="25">
        <f t="shared" si="3"/>
        <v>0.98645436623922755</v>
      </c>
      <c r="H91" s="25">
        <f t="shared" si="4"/>
        <v>7.116666521934345E-2</v>
      </c>
      <c r="I91" s="25">
        <f t="shared" si="5"/>
        <v>1.9017420672591117</v>
      </c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</row>
    <row r="92" spans="1:137" outlineLevel="1" x14ac:dyDescent="0.2">
      <c r="A92" s="1">
        <f t="shared" si="6"/>
        <v>11.000000000000007</v>
      </c>
      <c r="B92" s="25">
        <v>1</v>
      </c>
      <c r="C92" s="25">
        <f t="shared" si="0"/>
        <v>0.75340678805303396</v>
      </c>
      <c r="D92" s="25">
        <f t="shared" si="1"/>
        <v>0.52177845233804299</v>
      </c>
      <c r="E92" s="25">
        <f t="shared" si="2"/>
        <v>0.89534702646691433</v>
      </c>
      <c r="F92" s="25">
        <f t="array" ref="F92">SQRT(MMULT($A$92:$B$92,MMULT($AJ$15:$AK$16,TRANSPOSE($A$92:$B$92))))</f>
        <v>0.52536489773184347</v>
      </c>
      <c r="G92" s="25">
        <f t="shared" si="3"/>
        <v>1.1168652413320395</v>
      </c>
      <c r="H92" s="25">
        <f t="shared" si="4"/>
        <v>8.7168963036057701E-2</v>
      </c>
      <c r="I92" s="25">
        <f t="shared" si="5"/>
        <v>2.1465615196280212</v>
      </c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</row>
    <row r="93" spans="1:137" outlineLevel="1" x14ac:dyDescent="0.2">
      <c r="B93" s="1" t="str">
        <f xml:space="preserve"> "Logistic Regression Curve -vs- " &amp; $A$79 &amp; " 
Model 2 for actual78    (1 variable, n=78)"</f>
        <v>Logistic Regression Curve -vs- Alvarado78 
Model 2 for actual78    (1 variable, n=78)</v>
      </c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</row>
    <row r="94" spans="1:137" outlineLevel="1" x14ac:dyDescent="0.2"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</row>
    <row r="95" spans="1:137" outlineLevel="1" x14ac:dyDescent="0.2"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</row>
    <row r="96" spans="1:137" outlineLevel="1" x14ac:dyDescent="0.2"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</row>
    <row r="97" spans="1:137" x14ac:dyDescent="0.2">
      <c r="A97" s="84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</row>
    <row r="98" spans="1:137" x14ac:dyDescent="0.2">
      <c r="A98" s="11" t="s">
        <v>758</v>
      </c>
      <c r="AJ98" s="80" t="s">
        <v>788</v>
      </c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</row>
    <row r="99" spans="1:137" outlineLevel="1" x14ac:dyDescent="0.2">
      <c r="AJ99" s="80" t="s">
        <v>789</v>
      </c>
      <c r="AK99" s="69">
        <v>0</v>
      </c>
      <c r="AL99" s="69">
        <v>0.05</v>
      </c>
      <c r="AM99" s="69">
        <v>0.1</v>
      </c>
      <c r="AN99" s="69">
        <v>0.15000000000000002</v>
      </c>
      <c r="AO99" s="69">
        <v>0.2</v>
      </c>
      <c r="AP99" s="69">
        <v>0.25</v>
      </c>
      <c r="AQ99" s="69">
        <v>0.3</v>
      </c>
      <c r="AR99" s="69">
        <v>0.35</v>
      </c>
      <c r="AS99" s="69">
        <v>0.39999999999999997</v>
      </c>
      <c r="AT99" s="69">
        <v>0.44999999999999996</v>
      </c>
      <c r="AU99" s="69">
        <v>0.49999999999999994</v>
      </c>
      <c r="AV99" s="69">
        <v>0.54999999999999993</v>
      </c>
      <c r="AW99" s="69">
        <v>0.6</v>
      </c>
      <c r="AX99" s="69">
        <v>0.65</v>
      </c>
      <c r="AY99" s="69">
        <v>0.70000000000000007</v>
      </c>
      <c r="AZ99" s="69">
        <v>0.75000000000000011</v>
      </c>
      <c r="BA99" s="69">
        <v>0.80000000000000016</v>
      </c>
      <c r="BB99" s="69">
        <v>0.8500000000000002</v>
      </c>
      <c r="BC99" s="69">
        <v>0.90000000000000024</v>
      </c>
      <c r="BD99" s="69">
        <v>0.95000000000000029</v>
      </c>
      <c r="BE99" s="69">
        <v>1.0000000000000002</v>
      </c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</row>
    <row r="100" spans="1:137" outlineLevel="1" x14ac:dyDescent="0.2">
      <c r="AJ100" s="80" t="s">
        <v>790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3</v>
      </c>
      <c r="AT100" s="69">
        <v>3</v>
      </c>
      <c r="AU100" s="69">
        <v>15</v>
      </c>
      <c r="AV100" s="69">
        <v>20</v>
      </c>
      <c r="AW100" s="69">
        <v>23</v>
      </c>
      <c r="AX100" s="69">
        <v>28</v>
      </c>
      <c r="AY100" s="69">
        <v>39</v>
      </c>
      <c r="AZ100" s="69">
        <v>42</v>
      </c>
      <c r="BA100" s="69">
        <v>43</v>
      </c>
      <c r="BB100" s="69">
        <v>43</v>
      </c>
      <c r="BC100" s="69">
        <v>43</v>
      </c>
      <c r="BD100" s="69">
        <v>43</v>
      </c>
      <c r="BE100" s="69">
        <v>43</v>
      </c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</row>
    <row r="101" spans="1:137" outlineLevel="1" x14ac:dyDescent="0.2">
      <c r="AJ101" s="80" t="s">
        <v>791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5</v>
      </c>
      <c r="AT101" s="69">
        <v>11</v>
      </c>
      <c r="AU101" s="69">
        <v>23</v>
      </c>
      <c r="AV101" s="69">
        <v>23</v>
      </c>
      <c r="AW101" s="69">
        <v>24</v>
      </c>
      <c r="AX101" s="69">
        <v>27</v>
      </c>
      <c r="AY101" s="69">
        <v>30</v>
      </c>
      <c r="AZ101" s="69">
        <v>35</v>
      </c>
      <c r="BA101" s="69">
        <v>35</v>
      </c>
      <c r="BB101" s="69">
        <v>35</v>
      </c>
      <c r="BC101" s="69">
        <v>35</v>
      </c>
      <c r="BD101" s="69">
        <v>35</v>
      </c>
      <c r="BE101" s="69">
        <v>35</v>
      </c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</row>
    <row r="102" spans="1:137" outlineLevel="1" x14ac:dyDescent="0.2">
      <c r="AJ102" s="80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</row>
    <row r="103" spans="1:137" outlineLevel="1" x14ac:dyDescent="0.2">
      <c r="AJ103" s="80" t="s">
        <v>792</v>
      </c>
      <c r="AK103" s="69">
        <v>0.05</v>
      </c>
      <c r="AL103" s="69">
        <v>0.1</v>
      </c>
      <c r="AM103" s="69">
        <v>0.15000000000000002</v>
      </c>
      <c r="AN103" s="69">
        <v>0.2</v>
      </c>
      <c r="AO103" s="69">
        <v>0.25</v>
      </c>
      <c r="AP103" s="69">
        <v>0.3</v>
      </c>
      <c r="AQ103" s="69">
        <v>0.35</v>
      </c>
      <c r="AR103" s="69">
        <v>0.39999999999999997</v>
      </c>
      <c r="AS103" s="69">
        <v>0.44999999999999996</v>
      </c>
      <c r="AT103" s="69">
        <v>0.49999999999999994</v>
      </c>
      <c r="AU103" s="69">
        <v>0.54999999999999993</v>
      </c>
      <c r="AV103" s="69">
        <v>0.6</v>
      </c>
      <c r="AW103" s="69">
        <v>0.65</v>
      </c>
      <c r="AX103" s="69">
        <v>0.70000000000000007</v>
      </c>
      <c r="AY103" s="69">
        <v>0.75000000000000011</v>
      </c>
      <c r="AZ103" s="69">
        <v>0.80000000000000016</v>
      </c>
      <c r="BA103" s="69">
        <v>0.8500000000000002</v>
      </c>
      <c r="BB103" s="69">
        <v>0.90000000000000024</v>
      </c>
      <c r="BC103" s="69">
        <v>0.95000000000000029</v>
      </c>
      <c r="BD103" s="69">
        <v>1.0000000000000002</v>
      </c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</row>
    <row r="104" spans="1:137" outlineLevel="1" x14ac:dyDescent="0.2">
      <c r="AJ104" s="80" t="s">
        <v>790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3</v>
      </c>
      <c r="AS104" s="69">
        <v>0</v>
      </c>
      <c r="AT104" s="69">
        <v>12</v>
      </c>
      <c r="AU104" s="69">
        <v>5</v>
      </c>
      <c r="AV104" s="69">
        <v>3</v>
      </c>
      <c r="AW104" s="69">
        <v>5</v>
      </c>
      <c r="AX104" s="69">
        <v>11</v>
      </c>
      <c r="AY104" s="69">
        <v>3</v>
      </c>
      <c r="AZ104" s="69">
        <v>1</v>
      </c>
      <c r="BA104" s="69">
        <v>0</v>
      </c>
      <c r="BB104" s="69">
        <v>0</v>
      </c>
      <c r="BC104" s="69">
        <v>0</v>
      </c>
      <c r="BD104" s="69">
        <v>0</v>
      </c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</row>
    <row r="105" spans="1:137" outlineLevel="1" x14ac:dyDescent="0.2">
      <c r="AJ105" s="80" t="s">
        <v>791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-5</v>
      </c>
      <c r="AS105" s="69">
        <v>-6</v>
      </c>
      <c r="AT105" s="69">
        <v>-12</v>
      </c>
      <c r="AU105" s="69">
        <v>0</v>
      </c>
      <c r="AV105" s="69">
        <v>-1</v>
      </c>
      <c r="AW105" s="69">
        <v>-3</v>
      </c>
      <c r="AX105" s="69">
        <v>-3</v>
      </c>
      <c r="AY105" s="69">
        <v>-5</v>
      </c>
      <c r="AZ105" s="69">
        <v>0</v>
      </c>
      <c r="BA105" s="69">
        <v>0</v>
      </c>
      <c r="BB105" s="69">
        <v>0</v>
      </c>
      <c r="BC105" s="69">
        <v>0</v>
      </c>
      <c r="BD105" s="69">
        <v>0</v>
      </c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</row>
    <row r="106" spans="1:137" outlineLevel="1" x14ac:dyDescent="0.2"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</row>
    <row r="107" spans="1:137" outlineLevel="1" x14ac:dyDescent="0.2"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</row>
    <row r="108" spans="1:137" outlineLevel="1" x14ac:dyDescent="0.2"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</row>
    <row r="109" spans="1:137" outlineLevel="1" x14ac:dyDescent="0.2"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</row>
    <row r="110" spans="1:137" outlineLevel="1" x14ac:dyDescent="0.2"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</row>
    <row r="111" spans="1:137" outlineLevel="1" x14ac:dyDescent="0.2"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</row>
    <row r="112" spans="1:137" outlineLevel="1" x14ac:dyDescent="0.2"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</row>
    <row r="113" spans="1:137" outlineLevel="1" x14ac:dyDescent="0.2"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</row>
    <row r="114" spans="1:137" outlineLevel="1" x14ac:dyDescent="0.2"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</row>
    <row r="115" spans="1:137" outlineLevel="1" x14ac:dyDescent="0.2"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</row>
    <row r="116" spans="1:137" outlineLevel="1" x14ac:dyDescent="0.2"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</row>
    <row r="117" spans="1:137" outlineLevel="1" x14ac:dyDescent="0.2"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</row>
    <row r="118" spans="1:137" outlineLevel="1" x14ac:dyDescent="0.2"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</row>
    <row r="119" spans="1:137" x14ac:dyDescent="0.2">
      <c r="A119" s="84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</row>
    <row r="120" spans="1:137" x14ac:dyDescent="0.2">
      <c r="A120" s="11" t="s">
        <v>759</v>
      </c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</row>
    <row r="121" spans="1:137" outlineLevel="1" x14ac:dyDescent="0.2"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</row>
    <row r="122" spans="1:137" outlineLevel="1" x14ac:dyDescent="0.2"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</row>
    <row r="123" spans="1:137" outlineLevel="1" x14ac:dyDescent="0.2"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</row>
    <row r="124" spans="1:137" outlineLevel="1" x14ac:dyDescent="0.2"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</row>
    <row r="125" spans="1:137" outlineLevel="1" x14ac:dyDescent="0.2"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</row>
    <row r="126" spans="1:137" outlineLevel="1" x14ac:dyDescent="0.2"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</row>
    <row r="127" spans="1:137" outlineLevel="1" x14ac:dyDescent="0.2"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</row>
    <row r="128" spans="1:137" outlineLevel="1" x14ac:dyDescent="0.2"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</row>
    <row r="129" spans="1:137" outlineLevel="1" x14ac:dyDescent="0.2"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</row>
    <row r="130" spans="1:137" outlineLevel="1" x14ac:dyDescent="0.2"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</row>
    <row r="131" spans="1:137" outlineLevel="1" x14ac:dyDescent="0.2"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</row>
    <row r="132" spans="1:137" outlineLevel="1" x14ac:dyDescent="0.2"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</row>
    <row r="133" spans="1:137" outlineLevel="1" x14ac:dyDescent="0.2"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</row>
    <row r="134" spans="1:137" outlineLevel="1" x14ac:dyDescent="0.2"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</row>
    <row r="135" spans="1:137" outlineLevel="1" x14ac:dyDescent="0.2"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</row>
    <row r="136" spans="1:137" outlineLevel="1" x14ac:dyDescent="0.2"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</row>
    <row r="137" spans="1:137" outlineLevel="1" x14ac:dyDescent="0.2"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</row>
    <row r="138" spans="1:137" outlineLevel="1" x14ac:dyDescent="0.2"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</row>
    <row r="139" spans="1:137" outlineLevel="1" x14ac:dyDescent="0.2"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</row>
    <row r="140" spans="1:137" outlineLevel="1" x14ac:dyDescent="0.2"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</row>
    <row r="141" spans="1:137" x14ac:dyDescent="0.2">
      <c r="A141" s="84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</row>
    <row r="142" spans="1:137" x14ac:dyDescent="0.2">
      <c r="A142" s="11" t="s">
        <v>760</v>
      </c>
      <c r="AJ142" s="69" t="s">
        <v>794</v>
      </c>
      <c r="AK142" s="69"/>
      <c r="AL142" s="69"/>
      <c r="AM142" s="69">
        <v>10</v>
      </c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</row>
    <row r="143" spans="1:137" outlineLevel="1" x14ac:dyDescent="0.2">
      <c r="E143" s="27" t="s">
        <v>793</v>
      </c>
      <c r="F143" s="68">
        <f>$AM$142/20</f>
        <v>0.5</v>
      </c>
      <c r="AJ143" s="69" t="s">
        <v>774</v>
      </c>
      <c r="AK143" s="69">
        <v>0</v>
      </c>
      <c r="AL143" s="69">
        <v>0.01</v>
      </c>
      <c r="AM143" s="69">
        <v>0.02</v>
      </c>
      <c r="AN143" s="69">
        <v>0.03</v>
      </c>
      <c r="AO143" s="69">
        <v>0.04</v>
      </c>
      <c r="AP143" s="69">
        <v>0.05</v>
      </c>
      <c r="AQ143" s="69">
        <v>6.0000000000000005E-2</v>
      </c>
      <c r="AR143" s="69">
        <v>7.0000000000000007E-2</v>
      </c>
      <c r="AS143" s="69">
        <v>0.08</v>
      </c>
      <c r="AT143" s="69">
        <v>0.09</v>
      </c>
      <c r="AU143" s="69">
        <v>9.9999999999999992E-2</v>
      </c>
      <c r="AV143" s="69">
        <v>0.10999999999999999</v>
      </c>
      <c r="AW143" s="69">
        <v>0.11999999999999998</v>
      </c>
      <c r="AX143" s="69">
        <v>0.12999999999999998</v>
      </c>
      <c r="AY143" s="69">
        <v>0.13999999999999999</v>
      </c>
      <c r="AZ143" s="69">
        <v>0.15</v>
      </c>
      <c r="BA143" s="69">
        <v>0.16</v>
      </c>
      <c r="BB143" s="69">
        <v>0.17</v>
      </c>
      <c r="BC143" s="69">
        <v>0.18000000000000002</v>
      </c>
      <c r="BD143" s="69">
        <v>0.19000000000000003</v>
      </c>
      <c r="BE143" s="69">
        <v>0.20000000000000004</v>
      </c>
      <c r="BF143" s="69">
        <v>0.21000000000000005</v>
      </c>
      <c r="BG143" s="69">
        <v>0.22000000000000006</v>
      </c>
      <c r="BH143" s="69">
        <v>0.23000000000000007</v>
      </c>
      <c r="BI143" s="69">
        <v>0.24000000000000007</v>
      </c>
      <c r="BJ143" s="69">
        <v>0.25000000000000006</v>
      </c>
      <c r="BK143" s="69">
        <v>0.26000000000000006</v>
      </c>
      <c r="BL143" s="69">
        <v>0.27000000000000007</v>
      </c>
      <c r="BM143" s="69">
        <v>0.28000000000000008</v>
      </c>
      <c r="BN143" s="69">
        <v>0.29000000000000009</v>
      </c>
      <c r="BO143" s="69">
        <v>0.3000000000000001</v>
      </c>
      <c r="BP143" s="69">
        <v>0.31000000000000011</v>
      </c>
      <c r="BQ143" s="69">
        <v>0.32000000000000012</v>
      </c>
      <c r="BR143" s="69">
        <v>0.33000000000000013</v>
      </c>
      <c r="BS143" s="69">
        <v>0.34000000000000014</v>
      </c>
      <c r="BT143" s="69">
        <v>0.35000000000000014</v>
      </c>
      <c r="BU143" s="69">
        <v>0.36000000000000015</v>
      </c>
      <c r="BV143" s="69">
        <v>0.37000000000000016</v>
      </c>
      <c r="BW143" s="69">
        <v>0.38000000000000017</v>
      </c>
      <c r="BX143" s="69">
        <v>0.39000000000000018</v>
      </c>
      <c r="BY143" s="69">
        <v>0.40000000000000019</v>
      </c>
      <c r="BZ143" s="69">
        <v>0.4100000000000002</v>
      </c>
      <c r="CA143" s="69">
        <v>0.42000000000000021</v>
      </c>
      <c r="CB143" s="69">
        <v>0.43000000000000022</v>
      </c>
      <c r="CC143" s="69">
        <v>0.44000000000000022</v>
      </c>
      <c r="CD143" s="69">
        <v>0.45000000000000023</v>
      </c>
      <c r="CE143" s="69">
        <v>0.46000000000000024</v>
      </c>
      <c r="CF143" s="69">
        <v>0.47000000000000025</v>
      </c>
      <c r="CG143" s="69">
        <v>0.48000000000000026</v>
      </c>
      <c r="CH143" s="69">
        <v>0.49000000000000027</v>
      </c>
      <c r="CI143" s="69">
        <v>0.50000000000000022</v>
      </c>
      <c r="CJ143" s="69">
        <v>0.51000000000000023</v>
      </c>
      <c r="CK143" s="69">
        <v>0.52000000000000024</v>
      </c>
      <c r="CL143" s="69">
        <v>0.53000000000000025</v>
      </c>
      <c r="CM143" s="69">
        <v>0.54000000000000026</v>
      </c>
      <c r="CN143" s="69">
        <v>0.55000000000000027</v>
      </c>
      <c r="CO143" s="69">
        <v>0.56000000000000028</v>
      </c>
      <c r="CP143" s="69">
        <v>0.57000000000000028</v>
      </c>
      <c r="CQ143" s="69">
        <v>0.58000000000000029</v>
      </c>
      <c r="CR143" s="69">
        <v>0.5900000000000003</v>
      </c>
      <c r="CS143" s="69">
        <v>0.60000000000000031</v>
      </c>
      <c r="CT143" s="69">
        <v>0.61000000000000032</v>
      </c>
      <c r="CU143" s="69">
        <v>0.62000000000000033</v>
      </c>
      <c r="CV143" s="69">
        <v>0.63000000000000034</v>
      </c>
      <c r="CW143" s="69">
        <v>0.64000000000000035</v>
      </c>
      <c r="CX143" s="69">
        <v>0.65000000000000036</v>
      </c>
      <c r="CY143" s="69">
        <v>0.66000000000000036</v>
      </c>
      <c r="CZ143" s="69">
        <v>0.67000000000000037</v>
      </c>
      <c r="DA143" s="69">
        <v>0.68000000000000038</v>
      </c>
      <c r="DB143" s="69">
        <v>0.69000000000000039</v>
      </c>
      <c r="DC143" s="69">
        <v>0.7000000000000004</v>
      </c>
      <c r="DD143" s="69">
        <v>0.71000000000000041</v>
      </c>
      <c r="DE143" s="69">
        <v>0.72000000000000042</v>
      </c>
      <c r="DF143" s="69">
        <v>0.73000000000000043</v>
      </c>
      <c r="DG143" s="69">
        <v>0.74000000000000044</v>
      </c>
      <c r="DH143" s="69">
        <v>0.75000000000000044</v>
      </c>
      <c r="DI143" s="69">
        <v>0.76000000000000045</v>
      </c>
      <c r="DJ143" s="69">
        <v>0.77000000000000046</v>
      </c>
      <c r="DK143" s="69">
        <v>0.78000000000000047</v>
      </c>
      <c r="DL143" s="69">
        <v>0.79000000000000048</v>
      </c>
      <c r="DM143" s="69">
        <v>0.80000000000000049</v>
      </c>
      <c r="DN143" s="69">
        <v>0.8100000000000005</v>
      </c>
      <c r="DO143" s="69">
        <v>0.82000000000000051</v>
      </c>
      <c r="DP143" s="69">
        <v>0.83000000000000052</v>
      </c>
      <c r="DQ143" s="69">
        <v>0.84000000000000052</v>
      </c>
      <c r="DR143" s="69">
        <v>0.85000000000000053</v>
      </c>
      <c r="DS143" s="69">
        <v>0.86000000000000054</v>
      </c>
      <c r="DT143" s="69">
        <v>0.87000000000000055</v>
      </c>
      <c r="DU143" s="69">
        <v>0.88000000000000056</v>
      </c>
      <c r="DV143" s="69">
        <v>0.89000000000000057</v>
      </c>
      <c r="DW143" s="69">
        <v>0.90000000000000058</v>
      </c>
      <c r="DX143" s="69">
        <v>0.91000000000000059</v>
      </c>
      <c r="DY143" s="69">
        <v>0.9200000000000006</v>
      </c>
      <c r="DZ143" s="69">
        <v>0.9300000000000006</v>
      </c>
      <c r="EA143" s="69">
        <v>0.94000000000000061</v>
      </c>
      <c r="EB143" s="69">
        <v>0.95000000000000062</v>
      </c>
      <c r="EC143" s="69">
        <v>0.96000000000000063</v>
      </c>
      <c r="ED143" s="69">
        <v>0.97000000000000064</v>
      </c>
      <c r="EE143" s="69">
        <v>0.98000000000000065</v>
      </c>
      <c r="EF143" s="69">
        <v>0.99000000000000066</v>
      </c>
      <c r="EG143" s="69">
        <v>1.0000000000000007</v>
      </c>
    </row>
    <row r="144" spans="1:137" outlineLevel="1" x14ac:dyDescent="0.2">
      <c r="AJ144" s="69" t="s">
        <v>795</v>
      </c>
      <c r="AK144" s="69">
        <v>1</v>
      </c>
      <c r="AL144" s="69">
        <v>1</v>
      </c>
      <c r="AM144" s="69">
        <v>1</v>
      </c>
      <c r="AN144" s="69">
        <v>1</v>
      </c>
      <c r="AO144" s="69">
        <v>1</v>
      </c>
      <c r="AP144" s="69">
        <v>1</v>
      </c>
      <c r="AQ144" s="69">
        <v>1</v>
      </c>
      <c r="AR144" s="69">
        <v>1</v>
      </c>
      <c r="AS144" s="69">
        <v>1</v>
      </c>
      <c r="AT144" s="69">
        <v>1</v>
      </c>
      <c r="AU144" s="69">
        <v>1</v>
      </c>
      <c r="AV144" s="69">
        <v>1</v>
      </c>
      <c r="AW144" s="69">
        <v>1</v>
      </c>
      <c r="AX144" s="69">
        <v>1</v>
      </c>
      <c r="AY144" s="69">
        <v>1</v>
      </c>
      <c r="AZ144" s="69">
        <v>1</v>
      </c>
      <c r="BA144" s="69">
        <v>1</v>
      </c>
      <c r="BB144" s="69">
        <v>1</v>
      </c>
      <c r="BC144" s="69">
        <v>1</v>
      </c>
      <c r="BD144" s="69">
        <v>1</v>
      </c>
      <c r="BE144" s="69">
        <v>1</v>
      </c>
      <c r="BF144" s="69">
        <v>1</v>
      </c>
      <c r="BG144" s="69">
        <v>1</v>
      </c>
      <c r="BH144" s="69">
        <v>1</v>
      </c>
      <c r="BI144" s="69">
        <v>1</v>
      </c>
      <c r="BJ144" s="69">
        <v>1</v>
      </c>
      <c r="BK144" s="69">
        <v>1</v>
      </c>
      <c r="BL144" s="69">
        <v>1</v>
      </c>
      <c r="BM144" s="69">
        <v>1</v>
      </c>
      <c r="BN144" s="69">
        <v>1</v>
      </c>
      <c r="BO144" s="69">
        <v>1</v>
      </c>
      <c r="BP144" s="69">
        <v>1</v>
      </c>
      <c r="BQ144" s="69">
        <v>1</v>
      </c>
      <c r="BR144" s="69">
        <v>1</v>
      </c>
      <c r="BS144" s="69">
        <v>1</v>
      </c>
      <c r="BT144" s="69">
        <v>1</v>
      </c>
      <c r="BU144" s="69">
        <v>1</v>
      </c>
      <c r="BV144" s="69">
        <v>1</v>
      </c>
      <c r="BW144" s="69">
        <v>0.97674418604651159</v>
      </c>
      <c r="BX144" s="69">
        <v>0.95348837209302328</v>
      </c>
      <c r="BY144" s="69">
        <v>0.93023255813953487</v>
      </c>
      <c r="BZ144" s="69">
        <v>0.93023255813953487</v>
      </c>
      <c r="CA144" s="69">
        <v>0.93023255813953487</v>
      </c>
      <c r="CB144" s="69">
        <v>0.93023255813953487</v>
      </c>
      <c r="CC144" s="69">
        <v>0.93023255813953487</v>
      </c>
      <c r="CD144" s="69">
        <v>0.88372093023255816</v>
      </c>
      <c r="CE144" s="69">
        <v>0.83720930232558144</v>
      </c>
      <c r="CF144" s="69">
        <v>0.79069767441860461</v>
      </c>
      <c r="CG144" s="69">
        <v>0.79069767441860461</v>
      </c>
      <c r="CH144" s="69">
        <v>0.7441860465116279</v>
      </c>
      <c r="CI144" s="69">
        <v>0.69767441860465118</v>
      </c>
      <c r="CJ144" s="69">
        <v>0.65116279069767447</v>
      </c>
      <c r="CK144" s="69">
        <v>0.65116279069767447</v>
      </c>
      <c r="CL144" s="69">
        <v>0.61240310077519378</v>
      </c>
      <c r="CM144" s="69">
        <v>0.5736434108527132</v>
      </c>
      <c r="CN144" s="69">
        <v>0.53488372093023251</v>
      </c>
      <c r="CO144" s="69">
        <v>0.51162790697674421</v>
      </c>
      <c r="CP144" s="69">
        <v>0.48837209302325579</v>
      </c>
      <c r="CQ144" s="69">
        <v>0.46511627906976744</v>
      </c>
      <c r="CR144" s="69">
        <v>0.46511627906976744</v>
      </c>
      <c r="CS144" s="69">
        <v>0.44961240310077516</v>
      </c>
      <c r="CT144" s="69">
        <v>0.434108527131783</v>
      </c>
      <c r="CU144" s="69">
        <v>0.41860465116279072</v>
      </c>
      <c r="CV144" s="69">
        <v>0.39534883720930231</v>
      </c>
      <c r="CW144" s="69">
        <v>0.37209302325581395</v>
      </c>
      <c r="CX144" s="69">
        <v>0.34883720930232559</v>
      </c>
      <c r="CY144" s="69">
        <v>0.29457364341085268</v>
      </c>
      <c r="CZ144" s="69">
        <v>0.24031007751937986</v>
      </c>
      <c r="DA144" s="69">
        <v>0.18604651162790697</v>
      </c>
      <c r="DB144" s="69">
        <v>0.15503875968992248</v>
      </c>
      <c r="DC144" s="69">
        <v>0.12403100775193798</v>
      </c>
      <c r="DD144" s="69">
        <v>9.3023255813953487E-2</v>
      </c>
      <c r="DE144" s="69">
        <v>6.9767441860465115E-2</v>
      </c>
      <c r="DF144" s="69">
        <v>4.6511627906976744E-2</v>
      </c>
      <c r="DG144" s="69">
        <v>2.3255813953488372E-2</v>
      </c>
      <c r="DH144" s="69">
        <v>1.5503875968992248E-2</v>
      </c>
      <c r="DI144" s="69">
        <v>7.7519379844961239E-3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0</v>
      </c>
      <c r="EE144" s="69">
        <v>0</v>
      </c>
      <c r="EF144" s="69">
        <v>0</v>
      </c>
      <c r="EG144" s="69">
        <v>0</v>
      </c>
    </row>
    <row r="145" spans="36:137" outlineLevel="1" x14ac:dyDescent="0.2">
      <c r="AJ145" s="69" t="s">
        <v>796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4.7619047619047623E-2</v>
      </c>
      <c r="BX145" s="69">
        <v>9.5238095238095247E-2</v>
      </c>
      <c r="BY145" s="69">
        <v>0.14285714285714285</v>
      </c>
      <c r="BZ145" s="69">
        <v>0.14285714285714285</v>
      </c>
      <c r="CA145" s="69">
        <v>0.2</v>
      </c>
      <c r="CB145" s="69">
        <v>0.25714285714285712</v>
      </c>
      <c r="CC145" s="69">
        <v>0.31428571428571428</v>
      </c>
      <c r="CD145" s="69">
        <v>0.37142857142857144</v>
      </c>
      <c r="CE145" s="69">
        <v>0.42857142857142855</v>
      </c>
      <c r="CF145" s="69">
        <v>0.48571428571428571</v>
      </c>
      <c r="CG145" s="69">
        <v>0.48571428571428571</v>
      </c>
      <c r="CH145" s="69">
        <v>0.54285714285714282</v>
      </c>
      <c r="CI145" s="69">
        <v>0.6</v>
      </c>
      <c r="CJ145" s="69">
        <v>0.65714285714285714</v>
      </c>
      <c r="CK145" s="69">
        <v>0.65714285714285714</v>
      </c>
      <c r="CL145" s="69">
        <v>0.65714285714285714</v>
      </c>
      <c r="CM145" s="69">
        <v>0.65714285714285714</v>
      </c>
      <c r="CN145" s="69">
        <v>0.65714285714285714</v>
      </c>
      <c r="CO145" s="69">
        <v>0.66666666666666663</v>
      </c>
      <c r="CP145" s="69">
        <v>0.67619047619047623</v>
      </c>
      <c r="CQ145" s="69">
        <v>0.68571428571428572</v>
      </c>
      <c r="CR145" s="69">
        <v>0.68571428571428572</v>
      </c>
      <c r="CS145" s="69">
        <v>0.69523809523809521</v>
      </c>
      <c r="CT145" s="69">
        <v>0.70476190476190481</v>
      </c>
      <c r="CU145" s="69">
        <v>0.7142857142857143</v>
      </c>
      <c r="CV145" s="69">
        <v>0.73333333333333339</v>
      </c>
      <c r="CW145" s="69">
        <v>0.75238095238095237</v>
      </c>
      <c r="CX145" s="69">
        <v>0.77142857142857146</v>
      </c>
      <c r="CY145" s="69">
        <v>0.8</v>
      </c>
      <c r="CZ145" s="69">
        <v>0.82857142857142863</v>
      </c>
      <c r="DA145" s="69">
        <v>0.8571428571428571</v>
      </c>
      <c r="DB145" s="69">
        <v>0.8571428571428571</v>
      </c>
      <c r="DC145" s="69">
        <v>0.8571428571428571</v>
      </c>
      <c r="DD145" s="69">
        <v>0.8571428571428571</v>
      </c>
      <c r="DE145" s="69">
        <v>0.90476190476190477</v>
      </c>
      <c r="DF145" s="69">
        <v>0.95238095238095244</v>
      </c>
      <c r="DG145" s="69">
        <v>1</v>
      </c>
      <c r="DH145" s="69">
        <v>1</v>
      </c>
      <c r="DI145" s="69">
        <v>1</v>
      </c>
      <c r="DJ145" s="69">
        <v>1</v>
      </c>
      <c r="DK145" s="69">
        <v>1</v>
      </c>
      <c r="DL145" s="69">
        <v>1</v>
      </c>
      <c r="DM145" s="69">
        <v>1</v>
      </c>
      <c r="DN145" s="69">
        <v>1</v>
      </c>
      <c r="DO145" s="69">
        <v>1</v>
      </c>
      <c r="DP145" s="69">
        <v>1</v>
      </c>
      <c r="DQ145" s="69">
        <v>1</v>
      </c>
      <c r="DR145" s="69">
        <v>1</v>
      </c>
      <c r="DS145" s="69">
        <v>1</v>
      </c>
      <c r="DT145" s="69">
        <v>1</v>
      </c>
      <c r="DU145" s="69">
        <v>1</v>
      </c>
      <c r="DV145" s="69">
        <v>1</v>
      </c>
      <c r="DW145" s="69">
        <v>1</v>
      </c>
      <c r="DX145" s="69">
        <v>1</v>
      </c>
      <c r="DY145" s="69">
        <v>1</v>
      </c>
      <c r="DZ145" s="69">
        <v>1</v>
      </c>
      <c r="EA145" s="69">
        <v>1</v>
      </c>
      <c r="EB145" s="69">
        <v>1</v>
      </c>
      <c r="EC145" s="69">
        <v>1</v>
      </c>
      <c r="ED145" s="69">
        <v>1</v>
      </c>
      <c r="EE145" s="69">
        <v>1</v>
      </c>
      <c r="EF145" s="69">
        <v>1</v>
      </c>
      <c r="EG145" s="69">
        <v>1</v>
      </c>
    </row>
    <row r="146" spans="36:137" outlineLevel="1" x14ac:dyDescent="0.2">
      <c r="AJ146" s="69" t="str">
        <f xml:space="preserve"> TEXT($F$143,"0%") &amp; " Wtd.Avg."</f>
        <v>50% Wtd.Avg.</v>
      </c>
      <c r="AK146" s="69">
        <f>$F$143*AK144+(1-$F$143)*AK145</f>
        <v>0.5</v>
      </c>
      <c r="AL146" s="69">
        <f>$F$143*AL144+(1-$F$143)*AL145</f>
        <v>0.5</v>
      </c>
      <c r="AM146" s="69">
        <f>$F$143*AM144+(1-$F$143)*AM145</f>
        <v>0.5</v>
      </c>
      <c r="AN146" s="69">
        <f t="shared" ref="AN146:CY146" si="7">$F$143*AN144+(1-$F$143)*AN145</f>
        <v>0.5</v>
      </c>
      <c r="AO146" s="69">
        <f t="shared" si="7"/>
        <v>0.5</v>
      </c>
      <c r="AP146" s="69">
        <f t="shared" si="7"/>
        <v>0.5</v>
      </c>
      <c r="AQ146" s="69">
        <f t="shared" si="7"/>
        <v>0.5</v>
      </c>
      <c r="AR146" s="69">
        <f t="shared" si="7"/>
        <v>0.5</v>
      </c>
      <c r="AS146" s="69">
        <f t="shared" si="7"/>
        <v>0.5</v>
      </c>
      <c r="AT146" s="69">
        <f t="shared" si="7"/>
        <v>0.5</v>
      </c>
      <c r="AU146" s="69">
        <f t="shared" si="7"/>
        <v>0.5</v>
      </c>
      <c r="AV146" s="69">
        <f t="shared" si="7"/>
        <v>0.5</v>
      </c>
      <c r="AW146" s="69">
        <f t="shared" si="7"/>
        <v>0.5</v>
      </c>
      <c r="AX146" s="69">
        <f t="shared" si="7"/>
        <v>0.5</v>
      </c>
      <c r="AY146" s="69">
        <f t="shared" si="7"/>
        <v>0.5</v>
      </c>
      <c r="AZ146" s="69">
        <f t="shared" si="7"/>
        <v>0.5</v>
      </c>
      <c r="BA146" s="69">
        <f t="shared" si="7"/>
        <v>0.5</v>
      </c>
      <c r="BB146" s="69">
        <f t="shared" si="7"/>
        <v>0.5</v>
      </c>
      <c r="BC146" s="69">
        <f t="shared" si="7"/>
        <v>0.5</v>
      </c>
      <c r="BD146" s="69">
        <f t="shared" si="7"/>
        <v>0.5</v>
      </c>
      <c r="BE146" s="69">
        <f t="shared" si="7"/>
        <v>0.5</v>
      </c>
      <c r="BF146" s="69">
        <f t="shared" si="7"/>
        <v>0.5</v>
      </c>
      <c r="BG146" s="69">
        <f t="shared" si="7"/>
        <v>0.5</v>
      </c>
      <c r="BH146" s="69">
        <f t="shared" si="7"/>
        <v>0.5</v>
      </c>
      <c r="BI146" s="69">
        <f t="shared" si="7"/>
        <v>0.5</v>
      </c>
      <c r="BJ146" s="69">
        <f t="shared" si="7"/>
        <v>0.5</v>
      </c>
      <c r="BK146" s="69">
        <f t="shared" si="7"/>
        <v>0.5</v>
      </c>
      <c r="BL146" s="69">
        <f t="shared" si="7"/>
        <v>0.5</v>
      </c>
      <c r="BM146" s="69">
        <f t="shared" si="7"/>
        <v>0.5</v>
      </c>
      <c r="BN146" s="69">
        <f t="shared" si="7"/>
        <v>0.5</v>
      </c>
      <c r="BO146" s="69">
        <f t="shared" si="7"/>
        <v>0.5</v>
      </c>
      <c r="BP146" s="69">
        <f t="shared" si="7"/>
        <v>0.5</v>
      </c>
      <c r="BQ146" s="69">
        <f t="shared" si="7"/>
        <v>0.5</v>
      </c>
      <c r="BR146" s="69">
        <f t="shared" si="7"/>
        <v>0.5</v>
      </c>
      <c r="BS146" s="69">
        <f t="shared" si="7"/>
        <v>0.5</v>
      </c>
      <c r="BT146" s="69">
        <f t="shared" si="7"/>
        <v>0.5</v>
      </c>
      <c r="BU146" s="69">
        <f t="shared" si="7"/>
        <v>0.5</v>
      </c>
      <c r="BV146" s="69">
        <f t="shared" si="7"/>
        <v>0.5</v>
      </c>
      <c r="BW146" s="69">
        <f t="shared" si="7"/>
        <v>0.51218161683277963</v>
      </c>
      <c r="BX146" s="69">
        <f t="shared" si="7"/>
        <v>0.52436323366555926</v>
      </c>
      <c r="BY146" s="69">
        <f t="shared" si="7"/>
        <v>0.53654485049833889</v>
      </c>
      <c r="BZ146" s="69">
        <f t="shared" si="7"/>
        <v>0.53654485049833889</v>
      </c>
      <c r="CA146" s="69">
        <f t="shared" si="7"/>
        <v>0.56511627906976747</v>
      </c>
      <c r="CB146" s="69">
        <f t="shared" si="7"/>
        <v>0.59368770764119594</v>
      </c>
      <c r="CC146" s="69">
        <f t="shared" si="7"/>
        <v>0.62225913621262463</v>
      </c>
      <c r="CD146" s="69">
        <f t="shared" si="7"/>
        <v>0.6275747508305648</v>
      </c>
      <c r="CE146" s="69">
        <f t="shared" si="7"/>
        <v>0.63289036544850497</v>
      </c>
      <c r="CF146" s="69">
        <f t="shared" si="7"/>
        <v>0.63820598006644513</v>
      </c>
      <c r="CG146" s="69">
        <f t="shared" si="7"/>
        <v>0.63820598006644513</v>
      </c>
      <c r="CH146" s="69">
        <f t="shared" si="7"/>
        <v>0.6435215946843853</v>
      </c>
      <c r="CI146" s="69">
        <f t="shared" si="7"/>
        <v>0.64883720930232558</v>
      </c>
      <c r="CJ146" s="69">
        <f t="shared" si="7"/>
        <v>0.65415282392026586</v>
      </c>
      <c r="CK146" s="69">
        <f t="shared" si="7"/>
        <v>0.65415282392026586</v>
      </c>
      <c r="CL146" s="69">
        <f t="shared" si="7"/>
        <v>0.63477297895902551</v>
      </c>
      <c r="CM146" s="69">
        <f t="shared" si="7"/>
        <v>0.61539313399778517</v>
      </c>
      <c r="CN146" s="69">
        <f t="shared" si="7"/>
        <v>0.59601328903654482</v>
      </c>
      <c r="CO146" s="69">
        <f t="shared" si="7"/>
        <v>0.58914728682170536</v>
      </c>
      <c r="CP146" s="69">
        <f t="shared" si="7"/>
        <v>0.58228128460686601</v>
      </c>
      <c r="CQ146" s="69">
        <f t="shared" si="7"/>
        <v>0.57541528239202655</v>
      </c>
      <c r="CR146" s="69">
        <f t="shared" si="7"/>
        <v>0.57541528239202655</v>
      </c>
      <c r="CS146" s="69">
        <f t="shared" si="7"/>
        <v>0.57242524916943516</v>
      </c>
      <c r="CT146" s="69">
        <f t="shared" si="7"/>
        <v>0.56943521594684388</v>
      </c>
      <c r="CU146" s="69">
        <f t="shared" si="7"/>
        <v>0.56644518272425248</v>
      </c>
      <c r="CV146" s="69">
        <f t="shared" si="7"/>
        <v>0.56434108527131788</v>
      </c>
      <c r="CW146" s="69">
        <f t="shared" si="7"/>
        <v>0.56223698781838316</v>
      </c>
      <c r="CX146" s="69">
        <f t="shared" si="7"/>
        <v>0.56013289036544855</v>
      </c>
      <c r="CY146" s="69">
        <f t="shared" si="7"/>
        <v>0.54728682170542631</v>
      </c>
      <c r="CZ146" s="69">
        <f t="shared" ref="CZ146:EE146" si="8">$F$143*CZ144+(1-$F$143)*CZ145</f>
        <v>0.53444075304540428</v>
      </c>
      <c r="DA146" s="69">
        <f t="shared" si="8"/>
        <v>0.52159468438538203</v>
      </c>
      <c r="DB146" s="69">
        <f t="shared" si="8"/>
        <v>0.50609080841638976</v>
      </c>
      <c r="DC146" s="69">
        <f t="shared" si="8"/>
        <v>0.49058693244739754</v>
      </c>
      <c r="DD146" s="69">
        <f t="shared" si="8"/>
        <v>0.47508305647840532</v>
      </c>
      <c r="DE146" s="69">
        <f t="shared" si="8"/>
        <v>0.48726467331118495</v>
      </c>
      <c r="DF146" s="69">
        <f t="shared" si="8"/>
        <v>0.49944629014396458</v>
      </c>
      <c r="DG146" s="69">
        <f t="shared" si="8"/>
        <v>0.51162790697674421</v>
      </c>
      <c r="DH146" s="69">
        <f t="shared" si="8"/>
        <v>0.50775193798449614</v>
      </c>
      <c r="DI146" s="69">
        <f t="shared" si="8"/>
        <v>0.50387596899224807</v>
      </c>
      <c r="DJ146" s="69">
        <f t="shared" si="8"/>
        <v>0.5</v>
      </c>
      <c r="DK146" s="69">
        <f t="shared" si="8"/>
        <v>0.5</v>
      </c>
      <c r="DL146" s="69">
        <f t="shared" si="8"/>
        <v>0.5</v>
      </c>
      <c r="DM146" s="69">
        <f t="shared" si="8"/>
        <v>0.5</v>
      </c>
      <c r="DN146" s="69">
        <f t="shared" si="8"/>
        <v>0.5</v>
      </c>
      <c r="DO146" s="69">
        <f t="shared" si="8"/>
        <v>0.5</v>
      </c>
      <c r="DP146" s="69">
        <f t="shared" si="8"/>
        <v>0.5</v>
      </c>
      <c r="DQ146" s="69">
        <f t="shared" si="8"/>
        <v>0.5</v>
      </c>
      <c r="DR146" s="69">
        <f t="shared" si="8"/>
        <v>0.5</v>
      </c>
      <c r="DS146" s="69">
        <f t="shared" si="8"/>
        <v>0.5</v>
      </c>
      <c r="DT146" s="69">
        <f t="shared" si="8"/>
        <v>0.5</v>
      </c>
      <c r="DU146" s="69">
        <f t="shared" si="8"/>
        <v>0.5</v>
      </c>
      <c r="DV146" s="69">
        <f t="shared" si="8"/>
        <v>0.5</v>
      </c>
      <c r="DW146" s="69">
        <f t="shared" si="8"/>
        <v>0.5</v>
      </c>
      <c r="DX146" s="69">
        <f t="shared" si="8"/>
        <v>0.5</v>
      </c>
      <c r="DY146" s="69">
        <f t="shared" si="8"/>
        <v>0.5</v>
      </c>
      <c r="DZ146" s="69">
        <f t="shared" si="8"/>
        <v>0.5</v>
      </c>
      <c r="EA146" s="69">
        <f t="shared" si="8"/>
        <v>0.5</v>
      </c>
      <c r="EB146" s="69">
        <f t="shared" si="8"/>
        <v>0.5</v>
      </c>
      <c r="EC146" s="69">
        <f t="shared" si="8"/>
        <v>0.5</v>
      </c>
      <c r="ED146" s="69">
        <f t="shared" si="8"/>
        <v>0.5</v>
      </c>
      <c r="EE146" s="69">
        <f t="shared" si="8"/>
        <v>0.5</v>
      </c>
      <c r="EF146" s="69">
        <f>$F$143*EF144+(1-$F$143)*EF145</f>
        <v>0.5</v>
      </c>
      <c r="EG146" s="69">
        <f>$F$143*EG144+(1-$F$143)*EG145</f>
        <v>0.5</v>
      </c>
    </row>
    <row r="147" spans="36:137" outlineLevel="1" x14ac:dyDescent="0.2"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</row>
    <row r="148" spans="36:137" outlineLevel="1" x14ac:dyDescent="0.2"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</row>
    <row r="149" spans="36:137" outlineLevel="1" x14ac:dyDescent="0.2"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</row>
    <row r="150" spans="36:137" outlineLevel="1" x14ac:dyDescent="0.2"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</row>
    <row r="151" spans="36:137" outlineLevel="1" x14ac:dyDescent="0.2"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</row>
    <row r="152" spans="36:137" outlineLevel="1" x14ac:dyDescent="0.2"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</row>
    <row r="153" spans="36:137" outlineLevel="1" x14ac:dyDescent="0.2"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</row>
    <row r="154" spans="36:137" outlineLevel="1" x14ac:dyDescent="0.2"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</row>
    <row r="155" spans="36:137" outlineLevel="1" x14ac:dyDescent="0.2"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</row>
    <row r="156" spans="36:137" outlineLevel="1" x14ac:dyDescent="0.2"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</row>
    <row r="157" spans="36:137" outlineLevel="1" x14ac:dyDescent="0.2"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</row>
    <row r="158" spans="36:137" outlineLevel="1" x14ac:dyDescent="0.2"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</row>
    <row r="159" spans="36:137" outlineLevel="1" x14ac:dyDescent="0.2"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</row>
    <row r="160" spans="36:137" outlineLevel="1" x14ac:dyDescent="0.2"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</row>
    <row r="161" spans="1:137" outlineLevel="1" x14ac:dyDescent="0.2"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</row>
    <row r="162" spans="1:137" outlineLevel="1" x14ac:dyDescent="0.2"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</row>
    <row r="163" spans="1:137" outlineLevel="1" x14ac:dyDescent="0.2"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</row>
    <row r="164" spans="1:137" x14ac:dyDescent="0.2">
      <c r="A164" s="84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</row>
    <row r="165" spans="1:137" x14ac:dyDescent="0.2">
      <c r="A165" s="11" t="s">
        <v>761</v>
      </c>
      <c r="AJ165" s="69" t="s">
        <v>797</v>
      </c>
      <c r="AK165" s="69"/>
      <c r="AL165" s="69"/>
      <c r="AM165" s="69">
        <v>10</v>
      </c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</row>
    <row r="166" spans="1:137" outlineLevel="1" x14ac:dyDescent="0.2">
      <c r="E166" s="27" t="s">
        <v>797</v>
      </c>
      <c r="F166" s="68">
        <f>$AM$165/20</f>
        <v>0.5</v>
      </c>
      <c r="AJ166" s="69" t="s">
        <v>774</v>
      </c>
      <c r="AK166" s="69">
        <v>0</v>
      </c>
      <c r="AL166" s="69">
        <v>0.01</v>
      </c>
      <c r="AM166" s="69">
        <v>0.02</v>
      </c>
      <c r="AN166" s="69">
        <v>0.03</v>
      </c>
      <c r="AO166" s="69">
        <v>0.04</v>
      </c>
      <c r="AP166" s="69">
        <v>0.05</v>
      </c>
      <c r="AQ166" s="69">
        <v>6.0000000000000005E-2</v>
      </c>
      <c r="AR166" s="69">
        <v>7.0000000000000007E-2</v>
      </c>
      <c r="AS166" s="69">
        <v>0.08</v>
      </c>
      <c r="AT166" s="69">
        <v>0.09</v>
      </c>
      <c r="AU166" s="69">
        <v>9.9999999999999992E-2</v>
      </c>
      <c r="AV166" s="69">
        <v>0.10999999999999999</v>
      </c>
      <c r="AW166" s="69">
        <v>0.11999999999999998</v>
      </c>
      <c r="AX166" s="69">
        <v>0.12999999999999998</v>
      </c>
      <c r="AY166" s="69">
        <v>0.13999999999999999</v>
      </c>
      <c r="AZ166" s="69">
        <v>0.15</v>
      </c>
      <c r="BA166" s="69">
        <v>0.16</v>
      </c>
      <c r="BB166" s="69">
        <v>0.17</v>
      </c>
      <c r="BC166" s="69">
        <v>0.18000000000000002</v>
      </c>
      <c r="BD166" s="69">
        <v>0.19000000000000003</v>
      </c>
      <c r="BE166" s="69">
        <v>0.20000000000000004</v>
      </c>
      <c r="BF166" s="69">
        <v>0.21000000000000005</v>
      </c>
      <c r="BG166" s="69">
        <v>0.22000000000000006</v>
      </c>
      <c r="BH166" s="69">
        <v>0.23000000000000007</v>
      </c>
      <c r="BI166" s="69">
        <v>0.24000000000000007</v>
      </c>
      <c r="BJ166" s="69">
        <v>0.25000000000000006</v>
      </c>
      <c r="BK166" s="69">
        <v>0.26000000000000006</v>
      </c>
      <c r="BL166" s="69">
        <v>0.27000000000000007</v>
      </c>
      <c r="BM166" s="69">
        <v>0.28000000000000008</v>
      </c>
      <c r="BN166" s="69">
        <v>0.29000000000000009</v>
      </c>
      <c r="BO166" s="69">
        <v>0.3000000000000001</v>
      </c>
      <c r="BP166" s="69">
        <v>0.31000000000000011</v>
      </c>
      <c r="BQ166" s="69">
        <v>0.32000000000000012</v>
      </c>
      <c r="BR166" s="69">
        <v>0.33000000000000013</v>
      </c>
      <c r="BS166" s="69">
        <v>0.34000000000000014</v>
      </c>
      <c r="BT166" s="69">
        <v>0.35000000000000014</v>
      </c>
      <c r="BU166" s="69">
        <v>0.36000000000000015</v>
      </c>
      <c r="BV166" s="69">
        <v>0.37000000000000016</v>
      </c>
      <c r="BW166" s="69">
        <v>0.38000000000000017</v>
      </c>
      <c r="BX166" s="69">
        <v>0.39000000000000018</v>
      </c>
      <c r="BY166" s="69">
        <v>0.40000000000000019</v>
      </c>
      <c r="BZ166" s="69">
        <v>0.4100000000000002</v>
      </c>
      <c r="CA166" s="69">
        <v>0.42000000000000021</v>
      </c>
      <c r="CB166" s="69">
        <v>0.43000000000000022</v>
      </c>
      <c r="CC166" s="69">
        <v>0.44000000000000022</v>
      </c>
      <c r="CD166" s="69">
        <v>0.45000000000000023</v>
      </c>
      <c r="CE166" s="69">
        <v>0.46000000000000024</v>
      </c>
      <c r="CF166" s="69">
        <v>0.47000000000000025</v>
      </c>
      <c r="CG166" s="69">
        <v>0.48000000000000026</v>
      </c>
      <c r="CH166" s="69">
        <v>0.49000000000000027</v>
      </c>
      <c r="CI166" s="69">
        <v>0.50000000000000022</v>
      </c>
      <c r="CJ166" s="69">
        <v>0.51000000000000023</v>
      </c>
      <c r="CK166" s="69">
        <v>0.52000000000000024</v>
      </c>
      <c r="CL166" s="69">
        <v>0.53000000000000025</v>
      </c>
      <c r="CM166" s="69">
        <v>0.54000000000000026</v>
      </c>
      <c r="CN166" s="69">
        <v>0.55000000000000027</v>
      </c>
      <c r="CO166" s="69">
        <v>0.56000000000000028</v>
      </c>
      <c r="CP166" s="69">
        <v>0.57000000000000028</v>
      </c>
      <c r="CQ166" s="69">
        <v>0.58000000000000029</v>
      </c>
      <c r="CR166" s="69">
        <v>0.5900000000000003</v>
      </c>
      <c r="CS166" s="69">
        <v>0.60000000000000031</v>
      </c>
      <c r="CT166" s="69">
        <v>0.61000000000000032</v>
      </c>
      <c r="CU166" s="69">
        <v>0.62000000000000033</v>
      </c>
      <c r="CV166" s="69">
        <v>0.63000000000000034</v>
      </c>
      <c r="CW166" s="69">
        <v>0.64000000000000035</v>
      </c>
      <c r="CX166" s="69">
        <v>0.65000000000000036</v>
      </c>
      <c r="CY166" s="69">
        <v>0.66000000000000036</v>
      </c>
      <c r="CZ166" s="69">
        <v>0.67000000000000037</v>
      </c>
      <c r="DA166" s="69">
        <v>0.68000000000000038</v>
      </c>
      <c r="DB166" s="69">
        <v>0.69000000000000039</v>
      </c>
      <c r="DC166" s="69">
        <v>0.7000000000000004</v>
      </c>
      <c r="DD166" s="69">
        <v>0.71000000000000041</v>
      </c>
      <c r="DE166" s="69">
        <v>0.72000000000000042</v>
      </c>
      <c r="DF166" s="69">
        <v>0.73000000000000043</v>
      </c>
      <c r="DG166" s="69">
        <v>0.74000000000000044</v>
      </c>
      <c r="DH166" s="69">
        <v>0.75000000000000044</v>
      </c>
      <c r="DI166" s="69">
        <v>0.76000000000000045</v>
      </c>
      <c r="DJ166" s="69">
        <v>0.77000000000000046</v>
      </c>
      <c r="DK166" s="69">
        <v>0.78000000000000047</v>
      </c>
      <c r="DL166" s="69">
        <v>0.79000000000000048</v>
      </c>
      <c r="DM166" s="69">
        <v>0.80000000000000049</v>
      </c>
      <c r="DN166" s="69">
        <v>0.8100000000000005</v>
      </c>
      <c r="DO166" s="69">
        <v>0.82000000000000051</v>
      </c>
      <c r="DP166" s="69">
        <v>0.83000000000000052</v>
      </c>
      <c r="DQ166" s="69">
        <v>0.84000000000000052</v>
      </c>
      <c r="DR166" s="69">
        <v>0.85000000000000053</v>
      </c>
      <c r="DS166" s="69">
        <v>0.86000000000000054</v>
      </c>
      <c r="DT166" s="69">
        <v>0.87000000000000055</v>
      </c>
      <c r="DU166" s="69">
        <v>0.88000000000000056</v>
      </c>
      <c r="DV166" s="69">
        <v>0.89000000000000057</v>
      </c>
      <c r="DW166" s="69">
        <v>0.90000000000000058</v>
      </c>
      <c r="DX166" s="69">
        <v>0.91000000000000059</v>
      </c>
      <c r="DY166" s="69">
        <v>0.9200000000000006</v>
      </c>
      <c r="DZ166" s="69">
        <v>0.9300000000000006</v>
      </c>
      <c r="EA166" s="69">
        <v>0.94000000000000061</v>
      </c>
      <c r="EB166" s="69">
        <v>0.95000000000000062</v>
      </c>
      <c r="EC166" s="69">
        <v>0.96000000000000063</v>
      </c>
      <c r="ED166" s="69">
        <v>0.97000000000000064</v>
      </c>
      <c r="EE166" s="69">
        <v>0.98000000000000065</v>
      </c>
      <c r="EF166" s="69">
        <v>0.99000000000000066</v>
      </c>
      <c r="EG166" s="69">
        <v>1.0000000000000007</v>
      </c>
    </row>
    <row r="167" spans="1:137" outlineLevel="1" x14ac:dyDescent="0.2">
      <c r="AJ167" s="69" t="s">
        <v>798</v>
      </c>
      <c r="AK167" s="69">
        <v>0.44871794871794873</v>
      </c>
      <c r="AL167" s="69">
        <v>0.44871794871794873</v>
      </c>
      <c r="AM167" s="69">
        <v>0.44871794871794873</v>
      </c>
      <c r="AN167" s="69">
        <v>0.44871794871794873</v>
      </c>
      <c r="AO167" s="69">
        <v>0.44871794871794873</v>
      </c>
      <c r="AP167" s="69">
        <v>0.44871794871794873</v>
      </c>
      <c r="AQ167" s="69">
        <v>0.44871794871794873</v>
      </c>
      <c r="AR167" s="69">
        <v>0.44871794871794873</v>
      </c>
      <c r="AS167" s="69">
        <v>0.44871794871794873</v>
      </c>
      <c r="AT167" s="69">
        <v>0.44871794871794873</v>
      </c>
      <c r="AU167" s="69">
        <v>0.44871794871794873</v>
      </c>
      <c r="AV167" s="69">
        <v>0.44871794871794873</v>
      </c>
      <c r="AW167" s="69">
        <v>0.44871794871794873</v>
      </c>
      <c r="AX167" s="69">
        <v>0.44871794871794873</v>
      </c>
      <c r="AY167" s="69">
        <v>0.44871794871794873</v>
      </c>
      <c r="AZ167" s="69">
        <v>0.44871794871794873</v>
      </c>
      <c r="BA167" s="69">
        <v>0.44871794871794873</v>
      </c>
      <c r="BB167" s="69">
        <v>0.44871794871794873</v>
      </c>
      <c r="BC167" s="69">
        <v>0.44871794871794873</v>
      </c>
      <c r="BD167" s="69">
        <v>0.44871794871794873</v>
      </c>
      <c r="BE167" s="69">
        <v>0.44871794871794873</v>
      </c>
      <c r="BF167" s="69">
        <v>0.44871794871794873</v>
      </c>
      <c r="BG167" s="69">
        <v>0.44871794871794873</v>
      </c>
      <c r="BH167" s="69">
        <v>0.44871794871794873</v>
      </c>
      <c r="BI167" s="69">
        <v>0.44871794871794873</v>
      </c>
      <c r="BJ167" s="69">
        <v>0.44871794871794873</v>
      </c>
      <c r="BK167" s="69">
        <v>0.44871794871794873</v>
      </c>
      <c r="BL167" s="69">
        <v>0.44871794871794873</v>
      </c>
      <c r="BM167" s="69">
        <v>0.44871794871794873</v>
      </c>
      <c r="BN167" s="69">
        <v>0.44871794871794873</v>
      </c>
      <c r="BO167" s="69">
        <v>0.44871794871794873</v>
      </c>
      <c r="BP167" s="69">
        <v>0.44871794871794873</v>
      </c>
      <c r="BQ167" s="69">
        <v>0.44871794871794873</v>
      </c>
      <c r="BR167" s="69">
        <v>0.44871794871794873</v>
      </c>
      <c r="BS167" s="69">
        <v>0.44871794871794873</v>
      </c>
      <c r="BT167" s="69">
        <v>0.44871794871794873</v>
      </c>
      <c r="BU167" s="69">
        <v>0.44871794871794873</v>
      </c>
      <c r="BV167" s="69">
        <v>0.44871794871794873</v>
      </c>
      <c r="BW167" s="69">
        <v>0.42735042735042739</v>
      </c>
      <c r="BX167" s="69">
        <v>0.40598290598290598</v>
      </c>
      <c r="BY167" s="69">
        <v>0.38461538461538464</v>
      </c>
      <c r="BZ167" s="69">
        <v>0.38461538461538464</v>
      </c>
      <c r="CA167" s="69">
        <v>0.35897435897435898</v>
      </c>
      <c r="CB167" s="69">
        <v>0.33333333333333331</v>
      </c>
      <c r="CC167" s="69">
        <v>0.30769230769230771</v>
      </c>
      <c r="CD167" s="69">
        <v>0.28205128205128205</v>
      </c>
      <c r="CE167" s="69">
        <v>0.25641025641025639</v>
      </c>
      <c r="CF167" s="69">
        <v>0.23076923076923078</v>
      </c>
      <c r="CG167" s="69">
        <v>0.23076923076923078</v>
      </c>
      <c r="CH167" s="69">
        <v>0.20512820512820512</v>
      </c>
      <c r="CI167" s="69">
        <v>0.17948717948717949</v>
      </c>
      <c r="CJ167" s="69">
        <v>0.15384615384615385</v>
      </c>
      <c r="CK167" s="69">
        <v>0.15384615384615385</v>
      </c>
      <c r="CL167" s="69">
        <v>0.15384615384615385</v>
      </c>
      <c r="CM167" s="69">
        <v>0.15384615384615385</v>
      </c>
      <c r="CN167" s="69">
        <v>0.15384615384615385</v>
      </c>
      <c r="CO167" s="69">
        <v>0.14957264957264957</v>
      </c>
      <c r="CP167" s="69">
        <v>0.14529914529914531</v>
      </c>
      <c r="CQ167" s="69">
        <v>0.14102564102564102</v>
      </c>
      <c r="CR167" s="69">
        <v>0.14102564102564102</v>
      </c>
      <c r="CS167" s="69">
        <v>0.13675213675213674</v>
      </c>
      <c r="CT167" s="69">
        <v>0.13247863247863248</v>
      </c>
      <c r="CU167" s="69">
        <v>0.12820512820512819</v>
      </c>
      <c r="CV167" s="69">
        <v>0.11965811965811966</v>
      </c>
      <c r="CW167" s="69">
        <v>0.1111111111111111</v>
      </c>
      <c r="CX167" s="69">
        <v>0.10256410256410256</v>
      </c>
      <c r="CY167" s="69">
        <v>8.9743589743589744E-2</v>
      </c>
      <c r="CZ167" s="69">
        <v>7.6923076923076927E-2</v>
      </c>
      <c r="DA167" s="69">
        <v>6.4102564102564097E-2</v>
      </c>
      <c r="DB167" s="69">
        <v>6.4102564102564097E-2</v>
      </c>
      <c r="DC167" s="69">
        <v>6.4102564102564097E-2</v>
      </c>
      <c r="DD167" s="69">
        <v>6.4102564102564097E-2</v>
      </c>
      <c r="DE167" s="69">
        <v>4.2735042735042736E-2</v>
      </c>
      <c r="DF167" s="69">
        <v>2.1367521367521368E-2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</row>
    <row r="168" spans="1:137" outlineLevel="1" x14ac:dyDescent="0.2">
      <c r="AJ168" s="69" t="s">
        <v>799</v>
      </c>
      <c r="AK168" s="69">
        <v>0</v>
      </c>
      <c r="AL168" s="69">
        <v>0</v>
      </c>
      <c r="AM168" s="69">
        <v>0</v>
      </c>
      <c r="AN168" s="69">
        <v>0</v>
      </c>
      <c r="AO168" s="69">
        <v>0</v>
      </c>
      <c r="AP168" s="69">
        <v>0</v>
      </c>
      <c r="AQ168" s="69">
        <v>0</v>
      </c>
      <c r="AR168" s="69">
        <v>0</v>
      </c>
      <c r="AS168" s="69">
        <v>0</v>
      </c>
      <c r="AT168" s="69">
        <v>0</v>
      </c>
      <c r="AU168" s="69">
        <v>0</v>
      </c>
      <c r="AV168" s="69">
        <v>0</v>
      </c>
      <c r="AW168" s="69">
        <v>0</v>
      </c>
      <c r="AX168" s="69">
        <v>0</v>
      </c>
      <c r="AY168" s="69">
        <v>0</v>
      </c>
      <c r="AZ168" s="69">
        <v>0</v>
      </c>
      <c r="BA168" s="69">
        <v>0</v>
      </c>
      <c r="BB168" s="69">
        <v>0</v>
      </c>
      <c r="BC168" s="69">
        <v>0</v>
      </c>
      <c r="BD168" s="69">
        <v>0</v>
      </c>
      <c r="BE168" s="69">
        <v>0</v>
      </c>
      <c r="BF168" s="69">
        <v>0</v>
      </c>
      <c r="BG168" s="69">
        <v>0</v>
      </c>
      <c r="BH168" s="69">
        <v>0</v>
      </c>
      <c r="BI168" s="69">
        <v>0</v>
      </c>
      <c r="BJ168" s="69">
        <v>0</v>
      </c>
      <c r="BK168" s="69">
        <v>0</v>
      </c>
      <c r="BL168" s="69">
        <v>0</v>
      </c>
      <c r="BM168" s="69">
        <v>0</v>
      </c>
      <c r="BN168" s="69">
        <v>0</v>
      </c>
      <c r="BO168" s="69">
        <v>0</v>
      </c>
      <c r="BP168" s="69">
        <v>0</v>
      </c>
      <c r="BQ168" s="69">
        <v>0</v>
      </c>
      <c r="BR168" s="69">
        <v>0</v>
      </c>
      <c r="BS168" s="69">
        <v>0</v>
      </c>
      <c r="BT168" s="69">
        <v>0</v>
      </c>
      <c r="BU168" s="69">
        <v>0</v>
      </c>
      <c r="BV168" s="69">
        <v>0</v>
      </c>
      <c r="BW168" s="69">
        <v>1.282051282051282E-2</v>
      </c>
      <c r="BX168" s="69">
        <v>2.564102564102564E-2</v>
      </c>
      <c r="BY168" s="69">
        <v>3.8461538461538464E-2</v>
      </c>
      <c r="BZ168" s="69">
        <v>3.8461538461538464E-2</v>
      </c>
      <c r="CA168" s="69">
        <v>3.8461538461538464E-2</v>
      </c>
      <c r="CB168" s="69">
        <v>3.8461538461538464E-2</v>
      </c>
      <c r="CC168" s="69">
        <v>3.8461538461538464E-2</v>
      </c>
      <c r="CD168" s="69">
        <v>6.4102564102564097E-2</v>
      </c>
      <c r="CE168" s="69">
        <v>8.9743589743589744E-2</v>
      </c>
      <c r="CF168" s="69">
        <v>0.11538461538461539</v>
      </c>
      <c r="CG168" s="69">
        <v>0.11538461538461539</v>
      </c>
      <c r="CH168" s="69">
        <v>0.14102564102564102</v>
      </c>
      <c r="CI168" s="69">
        <v>0.16666666666666666</v>
      </c>
      <c r="CJ168" s="69">
        <v>0.19230769230769232</v>
      </c>
      <c r="CK168" s="69">
        <v>0.19230769230769232</v>
      </c>
      <c r="CL168" s="69">
        <v>0.21367521367521369</v>
      </c>
      <c r="CM168" s="69">
        <v>0.23504273504273504</v>
      </c>
      <c r="CN168" s="69">
        <v>0.25641025641025639</v>
      </c>
      <c r="CO168" s="69">
        <v>0.26923076923076922</v>
      </c>
      <c r="CP168" s="69">
        <v>0.28205128205128205</v>
      </c>
      <c r="CQ168" s="69">
        <v>0.29487179487179488</v>
      </c>
      <c r="CR168" s="69">
        <v>0.29487179487179488</v>
      </c>
      <c r="CS168" s="69">
        <v>0.30341880341880345</v>
      </c>
      <c r="CT168" s="69">
        <v>0.31196581196581197</v>
      </c>
      <c r="CU168" s="69">
        <v>0.32051282051282054</v>
      </c>
      <c r="CV168" s="69">
        <v>0.33333333333333331</v>
      </c>
      <c r="CW168" s="69">
        <v>0.34615384615384615</v>
      </c>
      <c r="CX168" s="69">
        <v>0.35897435897435898</v>
      </c>
      <c r="CY168" s="69">
        <v>0.3888888888888889</v>
      </c>
      <c r="CZ168" s="69">
        <v>0.41880341880341876</v>
      </c>
      <c r="DA168" s="69">
        <v>0.44871794871794873</v>
      </c>
      <c r="DB168" s="69">
        <v>0.46581196581196582</v>
      </c>
      <c r="DC168" s="69">
        <v>0.48290598290598286</v>
      </c>
      <c r="DD168" s="69">
        <v>0.5</v>
      </c>
      <c r="DE168" s="69">
        <v>0.51282051282051277</v>
      </c>
      <c r="DF168" s="69">
        <v>0.52564102564102566</v>
      </c>
      <c r="DG168" s="69">
        <v>0.53846153846153844</v>
      </c>
      <c r="DH168" s="69">
        <v>0.54273504273504281</v>
      </c>
      <c r="DI168" s="69">
        <v>0.54700854700854695</v>
      </c>
      <c r="DJ168" s="69">
        <v>0.55128205128205132</v>
      </c>
      <c r="DK168" s="69">
        <v>0.55128205128205132</v>
      </c>
      <c r="DL168" s="69">
        <v>0.55128205128205132</v>
      </c>
      <c r="DM168" s="69">
        <v>0.55128205128205132</v>
      </c>
      <c r="DN168" s="69">
        <v>0.55128205128205132</v>
      </c>
      <c r="DO168" s="69">
        <v>0.55128205128205132</v>
      </c>
      <c r="DP168" s="69">
        <v>0.55128205128205132</v>
      </c>
      <c r="DQ168" s="69">
        <v>0.55128205128205132</v>
      </c>
      <c r="DR168" s="69">
        <v>0.55128205128205132</v>
      </c>
      <c r="DS168" s="69">
        <v>0.55128205128205132</v>
      </c>
      <c r="DT168" s="69">
        <v>0.55128205128205132</v>
      </c>
      <c r="DU168" s="69">
        <v>0.55128205128205132</v>
      </c>
      <c r="DV168" s="69">
        <v>0.55128205128205132</v>
      </c>
      <c r="DW168" s="69">
        <v>0.55128205128205132</v>
      </c>
      <c r="DX168" s="69">
        <v>0.55128205128205132</v>
      </c>
      <c r="DY168" s="69">
        <v>0.55128205128205132</v>
      </c>
      <c r="DZ168" s="69">
        <v>0.55128205128205132</v>
      </c>
      <c r="EA168" s="69">
        <v>0.55128205128205132</v>
      </c>
      <c r="EB168" s="69">
        <v>0.55128205128205132</v>
      </c>
      <c r="EC168" s="69">
        <v>0.55128205128205132</v>
      </c>
      <c r="ED168" s="69">
        <v>0.55128205128205132</v>
      </c>
      <c r="EE168" s="69">
        <v>0.55128205128205132</v>
      </c>
      <c r="EF168" s="69">
        <v>0.55128205128205132</v>
      </c>
      <c r="EG168" s="69">
        <v>0.55128205128205132</v>
      </c>
    </row>
    <row r="169" spans="1:137" outlineLevel="1" x14ac:dyDescent="0.2">
      <c r="AJ169" s="69" t="s">
        <v>800</v>
      </c>
      <c r="AK169" s="69">
        <v>0.44871794871794873</v>
      </c>
      <c r="AL169" s="69">
        <v>0.44871794871794873</v>
      </c>
      <c r="AM169" s="69">
        <v>0.44871794871794873</v>
      </c>
      <c r="AN169" s="69">
        <v>0.44871794871794873</v>
      </c>
      <c r="AO169" s="69">
        <v>0.44871794871794873</v>
      </c>
      <c r="AP169" s="69">
        <v>0.44871794871794873</v>
      </c>
      <c r="AQ169" s="69">
        <v>0.44871794871794873</v>
      </c>
      <c r="AR169" s="69">
        <v>0.44871794871794873</v>
      </c>
      <c r="AS169" s="69">
        <v>0.44871794871794873</v>
      </c>
      <c r="AT169" s="69">
        <v>0.44871794871794873</v>
      </c>
      <c r="AU169" s="69">
        <v>0.44871794871794873</v>
      </c>
      <c r="AV169" s="69">
        <v>0.44871794871794873</v>
      </c>
      <c r="AW169" s="69">
        <v>0.44871794871794873</v>
      </c>
      <c r="AX169" s="69">
        <v>0.44871794871794873</v>
      </c>
      <c r="AY169" s="69">
        <v>0.44871794871794873</v>
      </c>
      <c r="AZ169" s="69">
        <v>0.44871794871794873</v>
      </c>
      <c r="BA169" s="69">
        <v>0.44871794871794873</v>
      </c>
      <c r="BB169" s="69">
        <v>0.44871794871794873</v>
      </c>
      <c r="BC169" s="69">
        <v>0.44871794871794873</v>
      </c>
      <c r="BD169" s="69">
        <v>0.44871794871794873</v>
      </c>
      <c r="BE169" s="69">
        <v>0.44871794871794873</v>
      </c>
      <c r="BF169" s="69">
        <v>0.44871794871794873</v>
      </c>
      <c r="BG169" s="69">
        <v>0.44871794871794873</v>
      </c>
      <c r="BH169" s="69">
        <v>0.44871794871794873</v>
      </c>
      <c r="BI169" s="69">
        <v>0.44871794871794873</v>
      </c>
      <c r="BJ169" s="69">
        <v>0.44871794871794873</v>
      </c>
      <c r="BK169" s="69">
        <v>0.44871794871794873</v>
      </c>
      <c r="BL169" s="69">
        <v>0.44871794871794873</v>
      </c>
      <c r="BM169" s="69">
        <v>0.44871794871794873</v>
      </c>
      <c r="BN169" s="69">
        <v>0.44871794871794873</v>
      </c>
      <c r="BO169" s="69">
        <v>0.44871794871794873</v>
      </c>
      <c r="BP169" s="69">
        <v>0.44871794871794873</v>
      </c>
      <c r="BQ169" s="69">
        <v>0.44871794871794873</v>
      </c>
      <c r="BR169" s="69">
        <v>0.44871794871794873</v>
      </c>
      <c r="BS169" s="69">
        <v>0.44871794871794873</v>
      </c>
      <c r="BT169" s="69">
        <v>0.44871794871794873</v>
      </c>
      <c r="BU169" s="69">
        <v>0.44871794871794873</v>
      </c>
      <c r="BV169" s="69">
        <v>0.44871794871794873</v>
      </c>
      <c r="BW169" s="69">
        <v>0.44017094017094022</v>
      </c>
      <c r="BX169" s="69">
        <v>0.43162393162393164</v>
      </c>
      <c r="BY169" s="69">
        <v>0.42307692307692313</v>
      </c>
      <c r="BZ169" s="69">
        <v>0.42307692307692313</v>
      </c>
      <c r="CA169" s="69">
        <v>0.39743589743589747</v>
      </c>
      <c r="CB169" s="69">
        <v>0.37179487179487181</v>
      </c>
      <c r="CC169" s="69">
        <v>0.34615384615384615</v>
      </c>
      <c r="CD169" s="69">
        <v>0.34615384615384615</v>
      </c>
      <c r="CE169" s="69">
        <v>0.34615384615384615</v>
      </c>
      <c r="CF169" s="69">
        <v>0.34615384615384615</v>
      </c>
      <c r="CG169" s="69">
        <v>0.34615384615384615</v>
      </c>
      <c r="CH169" s="69">
        <v>0.34615384615384615</v>
      </c>
      <c r="CI169" s="69">
        <v>0.34615384615384615</v>
      </c>
      <c r="CJ169" s="69">
        <v>0.34615384615384615</v>
      </c>
      <c r="CK169" s="69">
        <v>0.34615384615384615</v>
      </c>
      <c r="CL169" s="69">
        <v>0.36752136752136755</v>
      </c>
      <c r="CM169" s="69">
        <v>0.3888888888888889</v>
      </c>
      <c r="CN169" s="69">
        <v>0.41025641025641024</v>
      </c>
      <c r="CO169" s="69">
        <v>0.41880341880341876</v>
      </c>
      <c r="CP169" s="69">
        <v>0.42735042735042739</v>
      </c>
      <c r="CQ169" s="69">
        <v>0.4358974358974359</v>
      </c>
      <c r="CR169" s="69">
        <v>0.4358974358974359</v>
      </c>
      <c r="CS169" s="69">
        <v>0.44017094017094016</v>
      </c>
      <c r="CT169" s="69">
        <v>0.44444444444444442</v>
      </c>
      <c r="CU169" s="69">
        <v>0.44871794871794873</v>
      </c>
      <c r="CV169" s="69">
        <v>0.45299145299145299</v>
      </c>
      <c r="CW169" s="69">
        <v>0.45726495726495725</v>
      </c>
      <c r="CX169" s="69">
        <v>0.46153846153846156</v>
      </c>
      <c r="CY169" s="69">
        <v>0.47863247863247865</v>
      </c>
      <c r="CZ169" s="69">
        <v>0.49572649572649569</v>
      </c>
      <c r="DA169" s="69">
        <v>0.51282051282051277</v>
      </c>
      <c r="DB169" s="69">
        <v>0.52991452991452992</v>
      </c>
      <c r="DC169" s="69">
        <v>0.54700854700854695</v>
      </c>
      <c r="DD169" s="69">
        <v>0.5641025641025641</v>
      </c>
      <c r="DE169" s="69">
        <v>0.55555555555555547</v>
      </c>
      <c r="DF169" s="69">
        <v>0.54700854700854706</v>
      </c>
      <c r="DG169" s="69">
        <v>0.53846153846153844</v>
      </c>
      <c r="DH169" s="69">
        <v>0.54273504273504281</v>
      </c>
      <c r="DI169" s="69">
        <v>0.54700854700854695</v>
      </c>
      <c r="DJ169" s="69">
        <v>0.55128205128205132</v>
      </c>
      <c r="DK169" s="69">
        <v>0.55128205128205132</v>
      </c>
      <c r="DL169" s="69">
        <v>0.55128205128205132</v>
      </c>
      <c r="DM169" s="69">
        <v>0.55128205128205132</v>
      </c>
      <c r="DN169" s="69">
        <v>0.55128205128205132</v>
      </c>
      <c r="DO169" s="69">
        <v>0.55128205128205132</v>
      </c>
      <c r="DP169" s="69">
        <v>0.55128205128205132</v>
      </c>
      <c r="DQ169" s="69">
        <v>0.55128205128205132</v>
      </c>
      <c r="DR169" s="69">
        <v>0.55128205128205132</v>
      </c>
      <c r="DS169" s="69">
        <v>0.55128205128205132</v>
      </c>
      <c r="DT169" s="69">
        <v>0.55128205128205132</v>
      </c>
      <c r="DU169" s="69">
        <v>0.55128205128205132</v>
      </c>
      <c r="DV169" s="69">
        <v>0.55128205128205132</v>
      </c>
      <c r="DW169" s="69">
        <v>0.55128205128205132</v>
      </c>
      <c r="DX169" s="69">
        <v>0.55128205128205132</v>
      </c>
      <c r="DY169" s="69">
        <v>0.55128205128205132</v>
      </c>
      <c r="DZ169" s="69">
        <v>0.55128205128205132</v>
      </c>
      <c r="EA169" s="69">
        <v>0.55128205128205132</v>
      </c>
      <c r="EB169" s="69">
        <v>0.55128205128205132</v>
      </c>
      <c r="EC169" s="69">
        <v>0.55128205128205132</v>
      </c>
      <c r="ED169" s="69">
        <v>0.55128205128205132</v>
      </c>
      <c r="EE169" s="69">
        <v>0.55128205128205132</v>
      </c>
      <c r="EF169" s="69">
        <v>0.55128205128205132</v>
      </c>
      <c r="EG169" s="69">
        <v>0.55128205128205132</v>
      </c>
    </row>
    <row r="170" spans="1:137" outlineLevel="1" x14ac:dyDescent="0.2">
      <c r="AJ170" s="69" t="str">
        <f xml:space="preserve"> TEXT($F$166,"0%") &amp; " Wtd.Avg."</f>
        <v>50% Wtd.Avg.</v>
      </c>
      <c r="AK170" s="69">
        <f>$F$166*AK168+(1-$F$166)*AK167</f>
        <v>0.22435897435897437</v>
      </c>
      <c r="AL170" s="69">
        <f>$F$166*AL168+(1-$F$166)*AL167</f>
        <v>0.22435897435897437</v>
      </c>
      <c r="AM170" s="69">
        <f>$F$166*AM168+(1-$F$166)*AM167</f>
        <v>0.22435897435897437</v>
      </c>
      <c r="AN170" s="69">
        <f t="shared" ref="AN170:CY170" si="9">$F$166*AN168+(1-$F$166)*AN167</f>
        <v>0.22435897435897437</v>
      </c>
      <c r="AO170" s="69">
        <f t="shared" si="9"/>
        <v>0.22435897435897437</v>
      </c>
      <c r="AP170" s="69">
        <f t="shared" si="9"/>
        <v>0.22435897435897437</v>
      </c>
      <c r="AQ170" s="69">
        <f t="shared" si="9"/>
        <v>0.22435897435897437</v>
      </c>
      <c r="AR170" s="69">
        <f t="shared" si="9"/>
        <v>0.22435897435897437</v>
      </c>
      <c r="AS170" s="69">
        <f t="shared" si="9"/>
        <v>0.22435897435897437</v>
      </c>
      <c r="AT170" s="69">
        <f t="shared" si="9"/>
        <v>0.22435897435897437</v>
      </c>
      <c r="AU170" s="69">
        <f t="shared" si="9"/>
        <v>0.22435897435897437</v>
      </c>
      <c r="AV170" s="69">
        <f t="shared" si="9"/>
        <v>0.22435897435897437</v>
      </c>
      <c r="AW170" s="69">
        <f t="shared" si="9"/>
        <v>0.22435897435897437</v>
      </c>
      <c r="AX170" s="69">
        <f t="shared" si="9"/>
        <v>0.22435897435897437</v>
      </c>
      <c r="AY170" s="69">
        <f t="shared" si="9"/>
        <v>0.22435897435897437</v>
      </c>
      <c r="AZ170" s="69">
        <f t="shared" si="9"/>
        <v>0.22435897435897437</v>
      </c>
      <c r="BA170" s="69">
        <f t="shared" si="9"/>
        <v>0.22435897435897437</v>
      </c>
      <c r="BB170" s="69">
        <f t="shared" si="9"/>
        <v>0.22435897435897437</v>
      </c>
      <c r="BC170" s="69">
        <f t="shared" si="9"/>
        <v>0.22435897435897437</v>
      </c>
      <c r="BD170" s="69">
        <f t="shared" si="9"/>
        <v>0.22435897435897437</v>
      </c>
      <c r="BE170" s="69">
        <f t="shared" si="9"/>
        <v>0.22435897435897437</v>
      </c>
      <c r="BF170" s="69">
        <f t="shared" si="9"/>
        <v>0.22435897435897437</v>
      </c>
      <c r="BG170" s="69">
        <f t="shared" si="9"/>
        <v>0.22435897435897437</v>
      </c>
      <c r="BH170" s="69">
        <f t="shared" si="9"/>
        <v>0.22435897435897437</v>
      </c>
      <c r="BI170" s="69">
        <f t="shared" si="9"/>
        <v>0.22435897435897437</v>
      </c>
      <c r="BJ170" s="69">
        <f t="shared" si="9"/>
        <v>0.22435897435897437</v>
      </c>
      <c r="BK170" s="69">
        <f t="shared" si="9"/>
        <v>0.22435897435897437</v>
      </c>
      <c r="BL170" s="69">
        <f t="shared" si="9"/>
        <v>0.22435897435897437</v>
      </c>
      <c r="BM170" s="69">
        <f t="shared" si="9"/>
        <v>0.22435897435897437</v>
      </c>
      <c r="BN170" s="69">
        <f t="shared" si="9"/>
        <v>0.22435897435897437</v>
      </c>
      <c r="BO170" s="69">
        <f t="shared" si="9"/>
        <v>0.22435897435897437</v>
      </c>
      <c r="BP170" s="69">
        <f t="shared" si="9"/>
        <v>0.22435897435897437</v>
      </c>
      <c r="BQ170" s="69">
        <f t="shared" si="9"/>
        <v>0.22435897435897437</v>
      </c>
      <c r="BR170" s="69">
        <f t="shared" si="9"/>
        <v>0.22435897435897437</v>
      </c>
      <c r="BS170" s="69">
        <f t="shared" si="9"/>
        <v>0.22435897435897437</v>
      </c>
      <c r="BT170" s="69">
        <f t="shared" si="9"/>
        <v>0.22435897435897437</v>
      </c>
      <c r="BU170" s="69">
        <f t="shared" si="9"/>
        <v>0.22435897435897437</v>
      </c>
      <c r="BV170" s="69">
        <f t="shared" si="9"/>
        <v>0.22435897435897437</v>
      </c>
      <c r="BW170" s="69">
        <f t="shared" si="9"/>
        <v>0.22008547008547011</v>
      </c>
      <c r="BX170" s="69">
        <f t="shared" si="9"/>
        <v>0.21581196581196582</v>
      </c>
      <c r="BY170" s="69">
        <f t="shared" si="9"/>
        <v>0.21153846153846156</v>
      </c>
      <c r="BZ170" s="69">
        <f t="shared" si="9"/>
        <v>0.21153846153846156</v>
      </c>
      <c r="CA170" s="69">
        <f t="shared" si="9"/>
        <v>0.19871794871794873</v>
      </c>
      <c r="CB170" s="69">
        <f t="shared" si="9"/>
        <v>0.1858974358974359</v>
      </c>
      <c r="CC170" s="69">
        <f t="shared" si="9"/>
        <v>0.17307692307692307</v>
      </c>
      <c r="CD170" s="69">
        <f t="shared" si="9"/>
        <v>0.17307692307692307</v>
      </c>
      <c r="CE170" s="69">
        <f t="shared" si="9"/>
        <v>0.17307692307692307</v>
      </c>
      <c r="CF170" s="69">
        <f t="shared" si="9"/>
        <v>0.17307692307692307</v>
      </c>
      <c r="CG170" s="69">
        <f t="shared" si="9"/>
        <v>0.17307692307692307</v>
      </c>
      <c r="CH170" s="69">
        <f t="shared" si="9"/>
        <v>0.17307692307692307</v>
      </c>
      <c r="CI170" s="69">
        <f t="shared" si="9"/>
        <v>0.17307692307692307</v>
      </c>
      <c r="CJ170" s="69">
        <f t="shared" si="9"/>
        <v>0.17307692307692307</v>
      </c>
      <c r="CK170" s="69">
        <f t="shared" si="9"/>
        <v>0.17307692307692307</v>
      </c>
      <c r="CL170" s="69">
        <f t="shared" si="9"/>
        <v>0.18376068376068377</v>
      </c>
      <c r="CM170" s="69">
        <f t="shared" si="9"/>
        <v>0.19444444444444445</v>
      </c>
      <c r="CN170" s="69">
        <f t="shared" si="9"/>
        <v>0.20512820512820512</v>
      </c>
      <c r="CO170" s="69">
        <f t="shared" si="9"/>
        <v>0.20940170940170938</v>
      </c>
      <c r="CP170" s="69">
        <f t="shared" si="9"/>
        <v>0.21367521367521369</v>
      </c>
      <c r="CQ170" s="69">
        <f t="shared" si="9"/>
        <v>0.21794871794871795</v>
      </c>
      <c r="CR170" s="69">
        <f t="shared" si="9"/>
        <v>0.21794871794871795</v>
      </c>
      <c r="CS170" s="69">
        <f t="shared" si="9"/>
        <v>0.22008547008547008</v>
      </c>
      <c r="CT170" s="69">
        <f t="shared" si="9"/>
        <v>0.22222222222222221</v>
      </c>
      <c r="CU170" s="69">
        <f t="shared" si="9"/>
        <v>0.22435897435897437</v>
      </c>
      <c r="CV170" s="69">
        <f t="shared" si="9"/>
        <v>0.2264957264957265</v>
      </c>
      <c r="CW170" s="69">
        <f t="shared" si="9"/>
        <v>0.22863247863247863</v>
      </c>
      <c r="CX170" s="69">
        <f t="shared" si="9"/>
        <v>0.23076923076923078</v>
      </c>
      <c r="CY170" s="69">
        <f t="shared" si="9"/>
        <v>0.23931623931623933</v>
      </c>
      <c r="CZ170" s="69">
        <f t="shared" ref="CZ170:EE170" si="10">$F$166*CZ168+(1-$F$166)*CZ167</f>
        <v>0.24786324786324784</v>
      </c>
      <c r="DA170" s="69">
        <f t="shared" si="10"/>
        <v>0.25641025641025639</v>
      </c>
      <c r="DB170" s="69">
        <f t="shared" si="10"/>
        <v>0.26495726495726496</v>
      </c>
      <c r="DC170" s="69">
        <f t="shared" si="10"/>
        <v>0.27350427350427348</v>
      </c>
      <c r="DD170" s="69">
        <f t="shared" si="10"/>
        <v>0.28205128205128205</v>
      </c>
      <c r="DE170" s="69">
        <f t="shared" si="10"/>
        <v>0.27777777777777773</v>
      </c>
      <c r="DF170" s="69">
        <f t="shared" si="10"/>
        <v>0.27350427350427353</v>
      </c>
      <c r="DG170" s="69">
        <f t="shared" si="10"/>
        <v>0.26923076923076922</v>
      </c>
      <c r="DH170" s="69">
        <f t="shared" si="10"/>
        <v>0.2713675213675214</v>
      </c>
      <c r="DI170" s="69">
        <f t="shared" si="10"/>
        <v>0.27350427350427348</v>
      </c>
      <c r="DJ170" s="69">
        <f t="shared" si="10"/>
        <v>0.27564102564102566</v>
      </c>
      <c r="DK170" s="69">
        <f t="shared" si="10"/>
        <v>0.27564102564102566</v>
      </c>
      <c r="DL170" s="69">
        <f t="shared" si="10"/>
        <v>0.27564102564102566</v>
      </c>
      <c r="DM170" s="69">
        <f t="shared" si="10"/>
        <v>0.27564102564102566</v>
      </c>
      <c r="DN170" s="69">
        <f t="shared" si="10"/>
        <v>0.27564102564102566</v>
      </c>
      <c r="DO170" s="69">
        <f t="shared" si="10"/>
        <v>0.27564102564102566</v>
      </c>
      <c r="DP170" s="69">
        <f t="shared" si="10"/>
        <v>0.27564102564102566</v>
      </c>
      <c r="DQ170" s="69">
        <f t="shared" si="10"/>
        <v>0.27564102564102566</v>
      </c>
      <c r="DR170" s="69">
        <f t="shared" si="10"/>
        <v>0.27564102564102566</v>
      </c>
      <c r="DS170" s="69">
        <f t="shared" si="10"/>
        <v>0.27564102564102566</v>
      </c>
      <c r="DT170" s="69">
        <f t="shared" si="10"/>
        <v>0.27564102564102566</v>
      </c>
      <c r="DU170" s="69">
        <f t="shared" si="10"/>
        <v>0.27564102564102566</v>
      </c>
      <c r="DV170" s="69">
        <f t="shared" si="10"/>
        <v>0.27564102564102566</v>
      </c>
      <c r="DW170" s="69">
        <f t="shared" si="10"/>
        <v>0.27564102564102566</v>
      </c>
      <c r="DX170" s="69">
        <f t="shared" si="10"/>
        <v>0.27564102564102566</v>
      </c>
      <c r="DY170" s="69">
        <f t="shared" si="10"/>
        <v>0.27564102564102566</v>
      </c>
      <c r="DZ170" s="69">
        <f t="shared" si="10"/>
        <v>0.27564102564102566</v>
      </c>
      <c r="EA170" s="69">
        <f t="shared" si="10"/>
        <v>0.27564102564102566</v>
      </c>
      <c r="EB170" s="69">
        <f t="shared" si="10"/>
        <v>0.27564102564102566</v>
      </c>
      <c r="EC170" s="69">
        <f t="shared" si="10"/>
        <v>0.27564102564102566</v>
      </c>
      <c r="ED170" s="69">
        <f t="shared" si="10"/>
        <v>0.27564102564102566</v>
      </c>
      <c r="EE170" s="69">
        <f t="shared" si="10"/>
        <v>0.27564102564102566</v>
      </c>
      <c r="EF170" s="69">
        <f>$F$166*EF168+(1-$F$166)*EF167</f>
        <v>0.27564102564102566</v>
      </c>
      <c r="EG170" s="69">
        <f>$F$166*EG168+(1-$F$166)*EG167</f>
        <v>0.27564102564102566</v>
      </c>
    </row>
    <row r="171" spans="1:137" outlineLevel="1" x14ac:dyDescent="0.2"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</row>
    <row r="172" spans="1:137" outlineLevel="1" x14ac:dyDescent="0.2"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</row>
    <row r="173" spans="1:137" outlineLevel="1" x14ac:dyDescent="0.2"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</row>
    <row r="174" spans="1:137" outlineLevel="1" x14ac:dyDescent="0.2"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</row>
    <row r="175" spans="1:137" outlineLevel="1" x14ac:dyDescent="0.2"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</row>
    <row r="176" spans="1:137" outlineLevel="1" x14ac:dyDescent="0.2"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</row>
    <row r="177" spans="1:137" outlineLevel="1" x14ac:dyDescent="0.2"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</row>
    <row r="178" spans="1:137" outlineLevel="1" x14ac:dyDescent="0.2"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</row>
    <row r="179" spans="1:137" outlineLevel="1" x14ac:dyDescent="0.2"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</row>
    <row r="180" spans="1:137" outlineLevel="1" x14ac:dyDescent="0.2"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</row>
    <row r="181" spans="1:137" outlineLevel="1" x14ac:dyDescent="0.2"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</row>
    <row r="182" spans="1:137" outlineLevel="1" x14ac:dyDescent="0.2"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</row>
    <row r="183" spans="1:137" outlineLevel="1" x14ac:dyDescent="0.2"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</row>
    <row r="184" spans="1:137" outlineLevel="1" x14ac:dyDescent="0.2"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</row>
    <row r="185" spans="1:137" outlineLevel="1" x14ac:dyDescent="0.2"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</row>
    <row r="186" spans="1:137" outlineLevel="1" x14ac:dyDescent="0.2"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</row>
    <row r="187" spans="1:137" x14ac:dyDescent="0.2">
      <c r="A187" s="84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</row>
    <row r="188" spans="1:137" x14ac:dyDescent="0.2">
      <c r="A188" s="11" t="s">
        <v>840</v>
      </c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</row>
    <row r="189" spans="1:137" ht="12" outlineLevel="1" thickBot="1" x14ac:dyDescent="0.25">
      <c r="A189" s="13" t="s">
        <v>763</v>
      </c>
      <c r="B189" s="67" t="s">
        <v>746</v>
      </c>
      <c r="C189" s="15" t="s">
        <v>764</v>
      </c>
      <c r="D189" s="15" t="s">
        <v>722</v>
      </c>
      <c r="E189" s="15" t="s">
        <v>716</v>
      </c>
      <c r="F189" s="15" t="s">
        <v>765</v>
      </c>
      <c r="G189" s="15" t="s">
        <v>766</v>
      </c>
      <c r="H189" s="15" t="s">
        <v>767</v>
      </c>
      <c r="I189" s="15" t="s">
        <v>768</v>
      </c>
      <c r="J189" s="15" t="s">
        <v>769</v>
      </c>
      <c r="AJ189" s="69"/>
      <c r="AK189" s="69"/>
      <c r="AL189" s="69"/>
      <c r="AM189" s="69"/>
      <c r="AN189" s="69"/>
      <c r="AO189" s="69"/>
      <c r="AP189" s="69"/>
      <c r="AQ189" s="81"/>
      <c r="AR189" s="69"/>
      <c r="AS189" s="69"/>
      <c r="AT189" s="69"/>
      <c r="AU189" s="82" t="s">
        <v>770</v>
      </c>
      <c r="AV189" s="80" t="s">
        <v>771</v>
      </c>
      <c r="AW189" s="80" t="s">
        <v>772</v>
      </c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</row>
    <row r="190" spans="1:137" outlineLevel="1" x14ac:dyDescent="0.2">
      <c r="A190" s="16">
        <v>1</v>
      </c>
      <c r="B190" s="16">
        <v>1</v>
      </c>
      <c r="C190" s="1">
        <v>0.72603519296345231</v>
      </c>
      <c r="D190" s="1">
        <f>B190 - C190</f>
        <v>0.27396480703654769</v>
      </c>
      <c r="E190" s="1">
        <f>2*IF(B190=1,LN(1/C190),LN(1/(1-C190)))</f>
        <v>0.640313580351906</v>
      </c>
      <c r="F190" s="1">
        <f>SQRT(E190)*SIGN(D190)</f>
        <v>0.80019596371882928</v>
      </c>
      <c r="G190" s="1">
        <f>D190/(SQRT(C190*(1-C190)))</f>
        <v>0.61428307918124958</v>
      </c>
      <c r="H190" s="1">
        <v>4.24172338320047E-2</v>
      </c>
      <c r="I190" s="1">
        <f>(G190^2/2)*H190/(1-H190)^2</f>
        <v>8.7276397184706377E-3</v>
      </c>
      <c r="J190" s="1">
        <f>G190/SQRT(1-H190)</f>
        <v>0.62774085109689881</v>
      </c>
      <c r="AJ190" s="69"/>
      <c r="AK190" s="69"/>
      <c r="AL190" s="69"/>
      <c r="AM190" s="69"/>
      <c r="AN190" s="69"/>
      <c r="AO190" s="69"/>
      <c r="AP190" s="69"/>
      <c r="AQ190" s="81"/>
      <c r="AR190" s="69"/>
      <c r="AS190" s="69"/>
      <c r="AT190" s="69"/>
      <c r="AU190" s="69">
        <f>1-B190</f>
        <v>0</v>
      </c>
      <c r="AV190" s="69" t="e">
        <f>IF(B190=0,C190,NA())</f>
        <v>#N/A</v>
      </c>
      <c r="AW190" s="69">
        <f>IF(B190=1,C190,NA())</f>
        <v>0.72603519296345231</v>
      </c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</row>
    <row r="191" spans="1:137" outlineLevel="1" x14ac:dyDescent="0.2">
      <c r="A191" s="16">
        <v>2</v>
      </c>
      <c r="B191" s="16">
        <v>1</v>
      </c>
      <c r="C191" s="1">
        <v>0.72603519296345231</v>
      </c>
      <c r="D191" s="1">
        <f t="shared" ref="D191:D254" si="11">B191 - C191</f>
        <v>0.27396480703654769</v>
      </c>
      <c r="E191" s="1">
        <f t="shared" ref="E191:E254" si="12">2*IF(B191=1,LN(1/C191),LN(1/(1-C191)))</f>
        <v>0.640313580351906</v>
      </c>
      <c r="F191" s="1">
        <f t="shared" ref="F191:F254" si="13">SQRT(E191)*SIGN(D191)</f>
        <v>0.80019596371882928</v>
      </c>
      <c r="G191" s="1">
        <f t="shared" ref="G191:G254" si="14">D191/(SQRT(C191*(1-C191)))</f>
        <v>0.61428307918124958</v>
      </c>
      <c r="H191" s="1">
        <v>4.24172338320047E-2</v>
      </c>
      <c r="I191" s="1">
        <f t="shared" ref="I191:I254" si="15">(G191^2/2)*H191/(1-H191)^2</f>
        <v>8.7276397184706377E-3</v>
      </c>
      <c r="J191" s="1">
        <f t="shared" ref="J191:J254" si="16">G191/SQRT(1-H191)</f>
        <v>0.62774085109689881</v>
      </c>
      <c r="AJ191" s="69"/>
      <c r="AK191" s="69"/>
      <c r="AL191" s="69"/>
      <c r="AM191" s="69"/>
      <c r="AN191" s="69"/>
      <c r="AO191" s="69"/>
      <c r="AP191" s="69"/>
      <c r="AQ191" s="81"/>
      <c r="AR191" s="69"/>
      <c r="AS191" s="69"/>
      <c r="AT191" s="69"/>
      <c r="AU191" s="69">
        <f t="shared" ref="AU191:AU254" si="17">1-B191</f>
        <v>0</v>
      </c>
      <c r="AV191" s="69" t="e">
        <f t="shared" ref="AV191:AV254" si="18">IF(B191=0,C191,NA())</f>
        <v>#N/A</v>
      </c>
      <c r="AW191" s="69">
        <f t="shared" ref="AW191:AW254" si="19">IF(B191=1,C191,NA())</f>
        <v>0.72603519296345231</v>
      </c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</row>
    <row r="192" spans="1:137" outlineLevel="1" x14ac:dyDescent="0.2">
      <c r="A192" s="16">
        <v>3</v>
      </c>
      <c r="B192" s="16">
        <v>1</v>
      </c>
      <c r="C192" s="1">
        <v>0.66598161167954772</v>
      </c>
      <c r="D192" s="1">
        <f t="shared" si="11"/>
        <v>0.33401838832045228</v>
      </c>
      <c r="E192" s="1">
        <f t="shared" si="12"/>
        <v>0.81298643782736546</v>
      </c>
      <c r="F192" s="1">
        <f t="shared" si="13"/>
        <v>0.90165760565048492</v>
      </c>
      <c r="G192" s="1">
        <f t="shared" si="14"/>
        <v>0.70819697771093315</v>
      </c>
      <c r="H192" s="1">
        <v>2.6481406055664819E-2</v>
      </c>
      <c r="I192" s="1">
        <f t="shared" si="15"/>
        <v>7.0069768296050642E-3</v>
      </c>
      <c r="J192" s="1">
        <f t="shared" si="16"/>
        <v>0.71776444861863653</v>
      </c>
      <c r="AJ192" s="69"/>
      <c r="AK192" s="69"/>
      <c r="AL192" s="69"/>
      <c r="AM192" s="69"/>
      <c r="AN192" s="69"/>
      <c r="AO192" s="69"/>
      <c r="AP192" s="69"/>
      <c r="AQ192" s="81"/>
      <c r="AR192" s="69"/>
      <c r="AS192" s="69"/>
      <c r="AT192" s="69"/>
      <c r="AU192" s="69">
        <f t="shared" si="17"/>
        <v>0</v>
      </c>
      <c r="AV192" s="69" t="e">
        <f t="shared" si="18"/>
        <v>#N/A</v>
      </c>
      <c r="AW192" s="69">
        <f t="shared" si="19"/>
        <v>0.66598161167954772</v>
      </c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</row>
    <row r="193" spans="1:137" outlineLevel="1" x14ac:dyDescent="0.2">
      <c r="A193" s="16">
        <v>4</v>
      </c>
      <c r="B193" s="16">
        <v>0</v>
      </c>
      <c r="C193" s="1">
        <v>0.66598161167954772</v>
      </c>
      <c r="D193" s="1">
        <f t="shared" si="11"/>
        <v>-0.66598161167954772</v>
      </c>
      <c r="E193" s="1">
        <f t="shared" si="12"/>
        <v>2.1931184653384914</v>
      </c>
      <c r="F193" s="1">
        <f t="shared" si="13"/>
        <v>-1.4809181156763838</v>
      </c>
      <c r="G193" s="1">
        <f t="shared" si="14"/>
        <v>-1.4120365258155239</v>
      </c>
      <c r="H193" s="1">
        <v>2.6481406055664819E-2</v>
      </c>
      <c r="I193" s="1">
        <f t="shared" si="15"/>
        <v>2.7855721082570797E-2</v>
      </c>
      <c r="J193" s="1">
        <f t="shared" si="16"/>
        <v>-1.4311126004198254</v>
      </c>
      <c r="AJ193" s="69"/>
      <c r="AK193" s="69"/>
      <c r="AL193" s="69"/>
      <c r="AM193" s="69"/>
      <c r="AN193" s="69"/>
      <c r="AO193" s="69"/>
      <c r="AP193" s="69"/>
      <c r="AQ193" s="81"/>
      <c r="AR193" s="69"/>
      <c r="AS193" s="69"/>
      <c r="AT193" s="69"/>
      <c r="AU193" s="69">
        <f t="shared" si="17"/>
        <v>1</v>
      </c>
      <c r="AV193" s="69">
        <f t="shared" si="18"/>
        <v>0.66598161167954772</v>
      </c>
      <c r="AW193" s="69" t="e">
        <f t="shared" si="19"/>
        <v>#N/A</v>
      </c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</row>
    <row r="194" spans="1:137" outlineLevel="1" x14ac:dyDescent="0.2">
      <c r="A194" s="16">
        <v>5</v>
      </c>
      <c r="B194" s="16">
        <v>1</v>
      </c>
      <c r="C194" s="1">
        <v>0.49468369230292653</v>
      </c>
      <c r="D194" s="1">
        <f t="shared" si="11"/>
        <v>0.50531630769707347</v>
      </c>
      <c r="E194" s="1">
        <f t="shared" si="12"/>
        <v>1.407673452226156</v>
      </c>
      <c r="F194" s="1">
        <f t="shared" si="13"/>
        <v>1.1864541509161473</v>
      </c>
      <c r="G194" s="1">
        <f t="shared" si="14"/>
        <v>1.0106897475153795</v>
      </c>
      <c r="H194" s="1">
        <v>1.6540092039483995E-2</v>
      </c>
      <c r="I194" s="1">
        <f t="shared" si="15"/>
        <v>8.734344686276152E-3</v>
      </c>
      <c r="J194" s="1">
        <f t="shared" si="16"/>
        <v>1.0191533355561482</v>
      </c>
      <c r="AJ194" s="69"/>
      <c r="AK194" s="69"/>
      <c r="AL194" s="69"/>
      <c r="AM194" s="69"/>
      <c r="AN194" s="69"/>
      <c r="AO194" s="69"/>
      <c r="AP194" s="69"/>
      <c r="AQ194" s="81"/>
      <c r="AR194" s="69"/>
      <c r="AS194" s="69"/>
      <c r="AT194" s="69"/>
      <c r="AU194" s="69">
        <f t="shared" si="17"/>
        <v>0</v>
      </c>
      <c r="AV194" s="69" t="e">
        <f t="shared" si="18"/>
        <v>#N/A</v>
      </c>
      <c r="AW194" s="69">
        <f t="shared" si="19"/>
        <v>0.49468369230292653</v>
      </c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</row>
    <row r="195" spans="1:137" outlineLevel="1" x14ac:dyDescent="0.2">
      <c r="A195" s="16">
        <v>6</v>
      </c>
      <c r="B195" s="16">
        <v>0</v>
      </c>
      <c r="C195" s="1">
        <v>0.63362493193572333</v>
      </c>
      <c r="D195" s="1">
        <f t="shared" si="11"/>
        <v>-0.63362493193572333</v>
      </c>
      <c r="E195" s="1">
        <f t="shared" si="12"/>
        <v>2.0081953883469494</v>
      </c>
      <c r="F195" s="1">
        <f t="shared" si="13"/>
        <v>-1.4171081075016647</v>
      </c>
      <c r="G195" s="1">
        <f t="shared" si="14"/>
        <v>-1.3150830273183522</v>
      </c>
      <c r="H195" s="1">
        <v>2.0334904927670754E-2</v>
      </c>
      <c r="I195" s="1">
        <f t="shared" si="15"/>
        <v>1.8321592804405443E-2</v>
      </c>
      <c r="J195" s="1">
        <f t="shared" si="16"/>
        <v>-1.328661513950792</v>
      </c>
      <c r="AJ195" s="69"/>
      <c r="AK195" s="69"/>
      <c r="AL195" s="69"/>
      <c r="AM195" s="69"/>
      <c r="AN195" s="69"/>
      <c r="AO195" s="69"/>
      <c r="AP195" s="69"/>
      <c r="AQ195" s="81"/>
      <c r="AR195" s="69"/>
      <c r="AS195" s="69"/>
      <c r="AT195" s="69"/>
      <c r="AU195" s="69">
        <f t="shared" si="17"/>
        <v>1</v>
      </c>
      <c r="AV195" s="69">
        <f t="shared" si="18"/>
        <v>0.63362493193572333</v>
      </c>
      <c r="AW195" s="69" t="e">
        <f t="shared" si="19"/>
        <v>#N/A</v>
      </c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</row>
    <row r="196" spans="1:137" outlineLevel="1" x14ac:dyDescent="0.2">
      <c r="A196" s="16">
        <v>7</v>
      </c>
      <c r="B196" s="16">
        <v>1</v>
      </c>
      <c r="C196" s="1">
        <v>0.66598161167954772</v>
      </c>
      <c r="D196" s="1">
        <f t="shared" si="11"/>
        <v>0.33401838832045228</v>
      </c>
      <c r="E196" s="1">
        <f t="shared" si="12"/>
        <v>0.81298643782736546</v>
      </c>
      <c r="F196" s="1">
        <f t="shared" si="13"/>
        <v>0.90165760565048492</v>
      </c>
      <c r="G196" s="1">
        <f t="shared" si="14"/>
        <v>0.70819697771093315</v>
      </c>
      <c r="H196" s="1">
        <v>2.6481406055664819E-2</v>
      </c>
      <c r="I196" s="1">
        <f t="shared" si="15"/>
        <v>7.0069768296050642E-3</v>
      </c>
      <c r="J196" s="1">
        <f t="shared" si="16"/>
        <v>0.71776444861863653</v>
      </c>
      <c r="AJ196" s="69"/>
      <c r="AK196" s="69"/>
      <c r="AL196" s="69"/>
      <c r="AM196" s="69"/>
      <c r="AN196" s="69"/>
      <c r="AO196" s="69"/>
      <c r="AP196" s="69"/>
      <c r="AQ196" s="81"/>
      <c r="AR196" s="69"/>
      <c r="AS196" s="69"/>
      <c r="AT196" s="69"/>
      <c r="AU196" s="69">
        <f t="shared" si="17"/>
        <v>0</v>
      </c>
      <c r="AV196" s="69" t="e">
        <f t="shared" si="18"/>
        <v>#N/A</v>
      </c>
      <c r="AW196" s="69">
        <f t="shared" si="19"/>
        <v>0.66598161167954772</v>
      </c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</row>
    <row r="197" spans="1:137" outlineLevel="1" x14ac:dyDescent="0.2">
      <c r="A197" s="16">
        <v>8</v>
      </c>
      <c r="B197" s="16">
        <v>0</v>
      </c>
      <c r="C197" s="1">
        <v>0.45920775759082216</v>
      </c>
      <c r="D197" s="1">
        <f t="shared" si="11"/>
        <v>-0.45920775759082216</v>
      </c>
      <c r="E197" s="1">
        <f t="shared" si="12"/>
        <v>1.2294401980277077</v>
      </c>
      <c r="F197" s="1">
        <f t="shared" si="13"/>
        <v>-1.1088012436986656</v>
      </c>
      <c r="G197" s="1">
        <f t="shared" si="14"/>
        <v>-0.92148735818815619</v>
      </c>
      <c r="H197" s="1">
        <v>2.1580922778063203E-2</v>
      </c>
      <c r="I197" s="1">
        <f t="shared" si="15"/>
        <v>9.5712564810548819E-3</v>
      </c>
      <c r="J197" s="1">
        <f t="shared" si="16"/>
        <v>-0.93159452079146743</v>
      </c>
      <c r="AJ197" s="69"/>
      <c r="AK197" s="69"/>
      <c r="AL197" s="69"/>
      <c r="AM197" s="69"/>
      <c r="AN197" s="69"/>
      <c r="AO197" s="69"/>
      <c r="AP197" s="69"/>
      <c r="AQ197" s="81"/>
      <c r="AR197" s="69"/>
      <c r="AS197" s="69"/>
      <c r="AT197" s="69"/>
      <c r="AU197" s="69">
        <f t="shared" si="17"/>
        <v>1</v>
      </c>
      <c r="AV197" s="69">
        <f t="shared" si="18"/>
        <v>0.45920775759082216</v>
      </c>
      <c r="AW197" s="69" t="e">
        <f t="shared" si="19"/>
        <v>#N/A</v>
      </c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</row>
    <row r="198" spans="1:137" outlineLevel="1" x14ac:dyDescent="0.2">
      <c r="A198" s="16">
        <v>9</v>
      </c>
      <c r="B198" s="16">
        <v>0</v>
      </c>
      <c r="C198" s="1">
        <v>0.66598161167954772</v>
      </c>
      <c r="D198" s="1">
        <f t="shared" si="11"/>
        <v>-0.66598161167954772</v>
      </c>
      <c r="E198" s="1">
        <f t="shared" si="12"/>
        <v>2.1931184653384914</v>
      </c>
      <c r="F198" s="1">
        <f t="shared" si="13"/>
        <v>-1.4809181156763838</v>
      </c>
      <c r="G198" s="1">
        <f t="shared" si="14"/>
        <v>-1.4120365258155239</v>
      </c>
      <c r="H198" s="1">
        <v>2.6481406055664819E-2</v>
      </c>
      <c r="I198" s="1">
        <f t="shared" si="15"/>
        <v>2.7855721082570797E-2</v>
      </c>
      <c r="J198" s="1">
        <f t="shared" si="16"/>
        <v>-1.4311126004198254</v>
      </c>
      <c r="AJ198" s="69"/>
      <c r="AK198" s="69"/>
      <c r="AL198" s="69"/>
      <c r="AM198" s="69"/>
      <c r="AN198" s="69"/>
      <c r="AO198" s="69"/>
      <c r="AP198" s="69"/>
      <c r="AQ198" s="81"/>
      <c r="AR198" s="69"/>
      <c r="AS198" s="69"/>
      <c r="AT198" s="69"/>
      <c r="AU198" s="69">
        <f t="shared" si="17"/>
        <v>1</v>
      </c>
      <c r="AV198" s="69">
        <f t="shared" si="18"/>
        <v>0.66598161167954772</v>
      </c>
      <c r="AW198" s="69" t="e">
        <f t="shared" si="19"/>
        <v>#N/A</v>
      </c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</row>
    <row r="199" spans="1:137" outlineLevel="1" x14ac:dyDescent="0.2">
      <c r="A199" s="16">
        <v>10</v>
      </c>
      <c r="B199" s="16">
        <v>0</v>
      </c>
      <c r="C199" s="1">
        <v>0.72603519296345231</v>
      </c>
      <c r="D199" s="1">
        <f t="shared" si="11"/>
        <v>-0.72603519296345231</v>
      </c>
      <c r="E199" s="1">
        <f t="shared" si="12"/>
        <v>2.5895112446316659</v>
      </c>
      <c r="F199" s="1">
        <f t="shared" si="13"/>
        <v>-1.6091958378742055</v>
      </c>
      <c r="G199" s="1">
        <f t="shared" si="14"/>
        <v>-1.6279139600147463</v>
      </c>
      <c r="H199" s="1">
        <v>4.24172338320047E-2</v>
      </c>
      <c r="I199" s="1">
        <f t="shared" si="15"/>
        <v>6.1294654272222235E-2</v>
      </c>
      <c r="J199" s="1">
        <f t="shared" si="16"/>
        <v>-1.663578453331704</v>
      </c>
      <c r="AJ199" s="69"/>
      <c r="AK199" s="69"/>
      <c r="AL199" s="69"/>
      <c r="AM199" s="69"/>
      <c r="AN199" s="69"/>
      <c r="AO199" s="69"/>
      <c r="AP199" s="69"/>
      <c r="AQ199" s="81"/>
      <c r="AR199" s="69"/>
      <c r="AS199" s="69"/>
      <c r="AT199" s="69"/>
      <c r="AU199" s="69">
        <f t="shared" si="17"/>
        <v>1</v>
      </c>
      <c r="AV199" s="69">
        <f t="shared" si="18"/>
        <v>0.72603519296345231</v>
      </c>
      <c r="AW199" s="69" t="e">
        <f t="shared" si="19"/>
        <v>#N/A</v>
      </c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</row>
    <row r="200" spans="1:137" outlineLevel="1" x14ac:dyDescent="0.2">
      <c r="A200" s="16">
        <v>11</v>
      </c>
      <c r="B200" s="16">
        <v>0</v>
      </c>
      <c r="C200" s="1">
        <v>0.38982086621745921</v>
      </c>
      <c r="D200" s="1">
        <f t="shared" si="11"/>
        <v>-0.38982086621745921</v>
      </c>
      <c r="E200" s="1">
        <f t="shared" si="12"/>
        <v>0.98800540597283182</v>
      </c>
      <c r="F200" s="1">
        <f t="shared" si="13"/>
        <v>-0.99398461053118514</v>
      </c>
      <c r="G200" s="1">
        <f t="shared" si="14"/>
        <v>-0.79928905322928889</v>
      </c>
      <c r="H200" s="1">
        <v>3.7981619356578941E-2</v>
      </c>
      <c r="I200" s="1">
        <f t="shared" si="15"/>
        <v>1.3109450008327991E-2</v>
      </c>
      <c r="J200" s="1">
        <f t="shared" si="16"/>
        <v>-0.81491475281065329</v>
      </c>
      <c r="AJ200" s="69"/>
      <c r="AK200" s="69"/>
      <c r="AL200" s="69"/>
      <c r="AM200" s="69"/>
      <c r="AN200" s="69"/>
      <c r="AO200" s="69"/>
      <c r="AP200" s="69"/>
      <c r="AQ200" s="81"/>
      <c r="AR200" s="69"/>
      <c r="AS200" s="69"/>
      <c r="AT200" s="69"/>
      <c r="AU200" s="69">
        <f t="shared" si="17"/>
        <v>1</v>
      </c>
      <c r="AV200" s="69">
        <f t="shared" si="18"/>
        <v>0.38982086621745921</v>
      </c>
      <c r="AW200" s="69" t="e">
        <f t="shared" si="19"/>
        <v>#N/A</v>
      </c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</row>
    <row r="201" spans="1:137" outlineLevel="1" x14ac:dyDescent="0.2">
      <c r="A201" s="16">
        <v>12</v>
      </c>
      <c r="B201" s="16">
        <v>1</v>
      </c>
      <c r="C201" s="1">
        <v>0.66598161167954772</v>
      </c>
      <c r="D201" s="1">
        <f t="shared" si="11"/>
        <v>0.33401838832045228</v>
      </c>
      <c r="E201" s="1">
        <f t="shared" si="12"/>
        <v>0.81298643782736546</v>
      </c>
      <c r="F201" s="1">
        <f t="shared" si="13"/>
        <v>0.90165760565048492</v>
      </c>
      <c r="G201" s="1">
        <f t="shared" si="14"/>
        <v>0.70819697771093315</v>
      </c>
      <c r="H201" s="1">
        <v>2.6481406055664819E-2</v>
      </c>
      <c r="I201" s="1">
        <f t="shared" si="15"/>
        <v>7.0069768296050642E-3</v>
      </c>
      <c r="J201" s="1">
        <f t="shared" si="16"/>
        <v>0.71776444861863653</v>
      </c>
      <c r="AJ201" s="69"/>
      <c r="AK201" s="69"/>
      <c r="AL201" s="69"/>
      <c r="AM201" s="69"/>
      <c r="AN201" s="69"/>
      <c r="AO201" s="69"/>
      <c r="AP201" s="69"/>
      <c r="AQ201" s="81"/>
      <c r="AR201" s="69"/>
      <c r="AS201" s="69"/>
      <c r="AT201" s="69"/>
      <c r="AU201" s="69">
        <f t="shared" si="17"/>
        <v>0</v>
      </c>
      <c r="AV201" s="69" t="e">
        <f t="shared" si="18"/>
        <v>#N/A</v>
      </c>
      <c r="AW201" s="69">
        <f t="shared" si="19"/>
        <v>0.66598161167954772</v>
      </c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</row>
    <row r="202" spans="1:137" outlineLevel="1" x14ac:dyDescent="0.2">
      <c r="A202" s="16">
        <v>13</v>
      </c>
      <c r="B202" s="16">
        <v>1</v>
      </c>
      <c r="C202" s="1">
        <v>0.53021324033813477</v>
      </c>
      <c r="D202" s="1">
        <f t="shared" si="11"/>
        <v>0.46978675966186523</v>
      </c>
      <c r="E202" s="1">
        <f t="shared" si="12"/>
        <v>1.2689520261849543</v>
      </c>
      <c r="F202" s="1">
        <f t="shared" si="13"/>
        <v>1.1264777078064858</v>
      </c>
      <c r="G202" s="1">
        <f t="shared" si="14"/>
        <v>0.94129359159069859</v>
      </c>
      <c r="H202" s="1">
        <v>1.3916524161107493E-2</v>
      </c>
      <c r="I202" s="1">
        <f t="shared" si="15"/>
        <v>6.3405017065704793E-3</v>
      </c>
      <c r="J202" s="1">
        <f t="shared" si="16"/>
        <v>0.94791252417745364</v>
      </c>
      <c r="AJ202" s="69"/>
      <c r="AK202" s="69"/>
      <c r="AL202" s="69"/>
      <c r="AM202" s="69"/>
      <c r="AN202" s="69"/>
      <c r="AO202" s="69"/>
      <c r="AP202" s="69"/>
      <c r="AQ202" s="81"/>
      <c r="AR202" s="69"/>
      <c r="AS202" s="69"/>
      <c r="AT202" s="69"/>
      <c r="AU202" s="69">
        <f t="shared" si="17"/>
        <v>0</v>
      </c>
      <c r="AV202" s="69" t="e">
        <f t="shared" si="18"/>
        <v>#N/A</v>
      </c>
      <c r="AW202" s="69">
        <f t="shared" si="19"/>
        <v>0.53021324033813477</v>
      </c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</row>
    <row r="203" spans="1:137" outlineLevel="1" x14ac:dyDescent="0.2">
      <c r="A203" s="16">
        <v>14</v>
      </c>
      <c r="B203" s="16">
        <v>0</v>
      </c>
      <c r="C203" s="1">
        <v>0.72603519296345231</v>
      </c>
      <c r="D203" s="1">
        <f t="shared" si="11"/>
        <v>-0.72603519296345231</v>
      </c>
      <c r="E203" s="1">
        <f t="shared" si="12"/>
        <v>2.5895112446316659</v>
      </c>
      <c r="F203" s="1">
        <f t="shared" si="13"/>
        <v>-1.6091958378742055</v>
      </c>
      <c r="G203" s="1">
        <f t="shared" si="14"/>
        <v>-1.6279139600147463</v>
      </c>
      <c r="H203" s="1">
        <v>4.24172338320047E-2</v>
      </c>
      <c r="I203" s="1">
        <f t="shared" si="15"/>
        <v>6.1294654272222235E-2</v>
      </c>
      <c r="J203" s="1">
        <f t="shared" si="16"/>
        <v>-1.663578453331704</v>
      </c>
      <c r="AJ203" s="69"/>
      <c r="AK203" s="69"/>
      <c r="AL203" s="69"/>
      <c r="AM203" s="69"/>
      <c r="AN203" s="69"/>
      <c r="AO203" s="69"/>
      <c r="AP203" s="69"/>
      <c r="AQ203" s="81"/>
      <c r="AR203" s="69"/>
      <c r="AS203" s="69"/>
      <c r="AT203" s="69"/>
      <c r="AU203" s="69">
        <f t="shared" si="17"/>
        <v>1</v>
      </c>
      <c r="AV203" s="69">
        <f t="shared" si="18"/>
        <v>0.72603519296345231</v>
      </c>
      <c r="AW203" s="69" t="e">
        <f t="shared" si="19"/>
        <v>#N/A</v>
      </c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</row>
    <row r="204" spans="1:137" outlineLevel="1" x14ac:dyDescent="0.2">
      <c r="A204" s="16">
        <v>15</v>
      </c>
      <c r="B204" s="16">
        <v>0</v>
      </c>
      <c r="C204" s="1">
        <v>0.72603519296345231</v>
      </c>
      <c r="D204" s="1">
        <f t="shared" si="11"/>
        <v>-0.72603519296345231</v>
      </c>
      <c r="E204" s="1">
        <f t="shared" si="12"/>
        <v>2.5895112446316659</v>
      </c>
      <c r="F204" s="1">
        <f t="shared" si="13"/>
        <v>-1.6091958378742055</v>
      </c>
      <c r="G204" s="1">
        <f t="shared" si="14"/>
        <v>-1.6279139600147463</v>
      </c>
      <c r="H204" s="1">
        <v>4.24172338320047E-2</v>
      </c>
      <c r="I204" s="1">
        <f t="shared" si="15"/>
        <v>6.1294654272222235E-2</v>
      </c>
      <c r="J204" s="1">
        <f t="shared" si="16"/>
        <v>-1.663578453331704</v>
      </c>
      <c r="AJ204" s="69"/>
      <c r="AK204" s="69"/>
      <c r="AL204" s="69"/>
      <c r="AM204" s="69"/>
      <c r="AN204" s="69"/>
      <c r="AO204" s="69"/>
      <c r="AP204" s="69"/>
      <c r="AQ204" s="81"/>
      <c r="AR204" s="69"/>
      <c r="AS204" s="69"/>
      <c r="AT204" s="69"/>
      <c r="AU204" s="69">
        <f t="shared" si="17"/>
        <v>1</v>
      </c>
      <c r="AV204" s="69">
        <f t="shared" si="18"/>
        <v>0.72603519296345231</v>
      </c>
      <c r="AW204" s="69" t="e">
        <f t="shared" si="19"/>
        <v>#N/A</v>
      </c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</row>
    <row r="205" spans="1:137" outlineLevel="1" x14ac:dyDescent="0.2">
      <c r="A205" s="16">
        <v>16</v>
      </c>
      <c r="B205" s="16">
        <v>0</v>
      </c>
      <c r="C205" s="1">
        <v>0.66598161167954772</v>
      </c>
      <c r="D205" s="1">
        <f t="shared" si="11"/>
        <v>-0.66598161167954772</v>
      </c>
      <c r="E205" s="1">
        <f t="shared" si="12"/>
        <v>2.1931184653384914</v>
      </c>
      <c r="F205" s="1">
        <f t="shared" si="13"/>
        <v>-1.4809181156763838</v>
      </c>
      <c r="G205" s="1">
        <f t="shared" si="14"/>
        <v>-1.4120365258155239</v>
      </c>
      <c r="H205" s="1">
        <v>2.6481406055664819E-2</v>
      </c>
      <c r="I205" s="1">
        <f t="shared" si="15"/>
        <v>2.7855721082570797E-2</v>
      </c>
      <c r="J205" s="1">
        <f t="shared" si="16"/>
        <v>-1.4311126004198254</v>
      </c>
      <c r="AJ205" s="69"/>
      <c r="AK205" s="69"/>
      <c r="AL205" s="69"/>
      <c r="AM205" s="69"/>
      <c r="AN205" s="69"/>
      <c r="AO205" s="69"/>
      <c r="AP205" s="69"/>
      <c r="AQ205" s="81"/>
      <c r="AR205" s="69"/>
      <c r="AS205" s="69"/>
      <c r="AT205" s="69"/>
      <c r="AU205" s="69">
        <f t="shared" si="17"/>
        <v>1</v>
      </c>
      <c r="AV205" s="69">
        <f t="shared" si="18"/>
        <v>0.66598161167954772</v>
      </c>
      <c r="AW205" s="69" t="e">
        <f t="shared" si="19"/>
        <v>#N/A</v>
      </c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</row>
    <row r="206" spans="1:137" outlineLevel="1" x14ac:dyDescent="0.2">
      <c r="A206" s="16">
        <v>17</v>
      </c>
      <c r="B206" s="16">
        <v>1</v>
      </c>
      <c r="C206" s="1">
        <v>0.45920775759082216</v>
      </c>
      <c r="D206" s="1">
        <f t="shared" si="11"/>
        <v>0.54079224240917778</v>
      </c>
      <c r="E206" s="1">
        <f t="shared" si="12"/>
        <v>1.5565050808224821</v>
      </c>
      <c r="F206" s="1">
        <f t="shared" si="13"/>
        <v>1.2475997278063513</v>
      </c>
      <c r="G206" s="1">
        <f t="shared" si="14"/>
        <v>1.0852020823879958</v>
      </c>
      <c r="H206" s="1">
        <v>2.1580922778063203E-2</v>
      </c>
      <c r="I206" s="1">
        <f t="shared" si="15"/>
        <v>1.3274293871743205E-2</v>
      </c>
      <c r="J206" s="1">
        <f t="shared" si="16"/>
        <v>1.0971049194770617</v>
      </c>
      <c r="AJ206" s="69"/>
      <c r="AK206" s="69"/>
      <c r="AL206" s="69"/>
      <c r="AM206" s="69"/>
      <c r="AN206" s="69"/>
      <c r="AO206" s="69"/>
      <c r="AP206" s="69"/>
      <c r="AQ206" s="81"/>
      <c r="AR206" s="69"/>
      <c r="AS206" s="69"/>
      <c r="AT206" s="69"/>
      <c r="AU206" s="69">
        <f t="shared" si="17"/>
        <v>0</v>
      </c>
      <c r="AV206" s="69" t="e">
        <f t="shared" si="18"/>
        <v>#N/A</v>
      </c>
      <c r="AW206" s="69">
        <f t="shared" si="19"/>
        <v>0.45920775759082216</v>
      </c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</row>
    <row r="207" spans="1:137" outlineLevel="1" x14ac:dyDescent="0.2">
      <c r="A207" s="16">
        <v>18</v>
      </c>
      <c r="B207" s="16">
        <v>1</v>
      </c>
      <c r="C207" s="1">
        <v>0.45920775759082216</v>
      </c>
      <c r="D207" s="1">
        <f t="shared" si="11"/>
        <v>0.54079224240917778</v>
      </c>
      <c r="E207" s="1">
        <f t="shared" si="12"/>
        <v>1.5565050808224821</v>
      </c>
      <c r="F207" s="1">
        <f t="shared" si="13"/>
        <v>1.2475997278063513</v>
      </c>
      <c r="G207" s="1">
        <f t="shared" si="14"/>
        <v>1.0852020823879958</v>
      </c>
      <c r="H207" s="1">
        <v>2.1580922778063203E-2</v>
      </c>
      <c r="I207" s="1">
        <f t="shared" si="15"/>
        <v>1.3274293871743205E-2</v>
      </c>
      <c r="J207" s="1">
        <f t="shared" si="16"/>
        <v>1.0971049194770617</v>
      </c>
      <c r="AJ207" s="69"/>
      <c r="AK207" s="69"/>
      <c r="AL207" s="69"/>
      <c r="AM207" s="69"/>
      <c r="AN207" s="69"/>
      <c r="AO207" s="69"/>
      <c r="AP207" s="69"/>
      <c r="AQ207" s="81"/>
      <c r="AR207" s="69"/>
      <c r="AS207" s="69"/>
      <c r="AT207" s="69"/>
      <c r="AU207" s="69">
        <f t="shared" si="17"/>
        <v>0</v>
      </c>
      <c r="AV207" s="69" t="e">
        <f t="shared" si="18"/>
        <v>#N/A</v>
      </c>
      <c r="AW207" s="69">
        <f t="shared" si="19"/>
        <v>0.45920775759082216</v>
      </c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</row>
    <row r="208" spans="1:137" outlineLevel="1" x14ac:dyDescent="0.2">
      <c r="A208" s="16">
        <v>19</v>
      </c>
      <c r="B208" s="16">
        <v>0</v>
      </c>
      <c r="C208" s="1">
        <v>0.72603519296345231</v>
      </c>
      <c r="D208" s="1">
        <f t="shared" si="11"/>
        <v>-0.72603519296345231</v>
      </c>
      <c r="E208" s="1">
        <f t="shared" si="12"/>
        <v>2.5895112446316659</v>
      </c>
      <c r="F208" s="1">
        <f t="shared" si="13"/>
        <v>-1.6091958378742055</v>
      </c>
      <c r="G208" s="1">
        <f t="shared" si="14"/>
        <v>-1.6279139600147463</v>
      </c>
      <c r="H208" s="1">
        <v>4.24172338320047E-2</v>
      </c>
      <c r="I208" s="1">
        <f t="shared" si="15"/>
        <v>6.1294654272222235E-2</v>
      </c>
      <c r="J208" s="1">
        <f t="shared" si="16"/>
        <v>-1.663578453331704</v>
      </c>
      <c r="AJ208" s="69"/>
      <c r="AK208" s="69"/>
      <c r="AL208" s="69"/>
      <c r="AM208" s="69"/>
      <c r="AN208" s="69"/>
      <c r="AO208" s="69"/>
      <c r="AP208" s="69"/>
      <c r="AQ208" s="81"/>
      <c r="AR208" s="69"/>
      <c r="AS208" s="69"/>
      <c r="AT208" s="69"/>
      <c r="AU208" s="69">
        <f t="shared" si="17"/>
        <v>1</v>
      </c>
      <c r="AV208" s="69">
        <f t="shared" si="18"/>
        <v>0.72603519296345231</v>
      </c>
      <c r="AW208" s="69" t="e">
        <f t="shared" si="19"/>
        <v>#N/A</v>
      </c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</row>
    <row r="209" spans="1:137" outlineLevel="1" x14ac:dyDescent="0.2">
      <c r="A209" s="16">
        <v>20</v>
      </c>
      <c r="B209" s="16">
        <v>1</v>
      </c>
      <c r="C209" s="1">
        <v>0.38982086621745921</v>
      </c>
      <c r="D209" s="1">
        <f t="shared" si="11"/>
        <v>0.61017913378254085</v>
      </c>
      <c r="E209" s="1">
        <f t="shared" si="12"/>
        <v>1.8841359255362407</v>
      </c>
      <c r="F209" s="1">
        <f t="shared" si="13"/>
        <v>1.3726383083450062</v>
      </c>
      <c r="G209" s="1">
        <f t="shared" si="14"/>
        <v>1.2511118424051957</v>
      </c>
      <c r="H209" s="1">
        <v>3.7981619356578941E-2</v>
      </c>
      <c r="I209" s="1">
        <f t="shared" si="15"/>
        <v>3.211951741051277E-2</v>
      </c>
      <c r="J209" s="1">
        <f t="shared" si="16"/>
        <v>1.27557045060598</v>
      </c>
      <c r="AJ209" s="69"/>
      <c r="AK209" s="69"/>
      <c r="AL209" s="69"/>
      <c r="AM209" s="69"/>
      <c r="AN209" s="69"/>
      <c r="AO209" s="69"/>
      <c r="AP209" s="69"/>
      <c r="AQ209" s="81"/>
      <c r="AR209" s="69"/>
      <c r="AS209" s="69"/>
      <c r="AT209" s="69"/>
      <c r="AU209" s="69">
        <f t="shared" si="17"/>
        <v>0</v>
      </c>
      <c r="AV209" s="69" t="e">
        <f t="shared" si="18"/>
        <v>#N/A</v>
      </c>
      <c r="AW209" s="69">
        <f t="shared" si="19"/>
        <v>0.38982086621745921</v>
      </c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</row>
    <row r="210" spans="1:137" outlineLevel="1" x14ac:dyDescent="0.2">
      <c r="A210" s="16">
        <v>21</v>
      </c>
      <c r="B210" s="16">
        <v>0</v>
      </c>
      <c r="C210" s="1">
        <v>0.45920775759082216</v>
      </c>
      <c r="D210" s="1">
        <f t="shared" si="11"/>
        <v>-0.45920775759082216</v>
      </c>
      <c r="E210" s="1">
        <f t="shared" si="12"/>
        <v>1.2294401980277077</v>
      </c>
      <c r="F210" s="1">
        <f t="shared" si="13"/>
        <v>-1.1088012436986656</v>
      </c>
      <c r="G210" s="1">
        <f t="shared" si="14"/>
        <v>-0.92148735818815619</v>
      </c>
      <c r="H210" s="1">
        <v>2.1580922778063203E-2</v>
      </c>
      <c r="I210" s="1">
        <f t="shared" si="15"/>
        <v>9.5712564810548819E-3</v>
      </c>
      <c r="J210" s="1">
        <f t="shared" si="16"/>
        <v>-0.93159452079146743</v>
      </c>
      <c r="AJ210" s="69"/>
      <c r="AK210" s="69"/>
      <c r="AL210" s="69"/>
      <c r="AM210" s="69"/>
      <c r="AN210" s="69"/>
      <c r="AO210" s="69"/>
      <c r="AP210" s="69"/>
      <c r="AQ210" s="81"/>
      <c r="AR210" s="69"/>
      <c r="AS210" s="69"/>
      <c r="AT210" s="69"/>
      <c r="AU210" s="69">
        <f t="shared" si="17"/>
        <v>1</v>
      </c>
      <c r="AV210" s="69">
        <f t="shared" si="18"/>
        <v>0.45920775759082216</v>
      </c>
      <c r="AW210" s="69" t="e">
        <f t="shared" si="19"/>
        <v>#N/A</v>
      </c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</row>
    <row r="211" spans="1:137" outlineLevel="1" x14ac:dyDescent="0.2">
      <c r="A211" s="16">
        <v>22</v>
      </c>
      <c r="B211" s="16">
        <v>1</v>
      </c>
      <c r="C211" s="1">
        <v>0.72603519296345231</v>
      </c>
      <c r="D211" s="1">
        <f t="shared" si="11"/>
        <v>0.27396480703654769</v>
      </c>
      <c r="E211" s="1">
        <f t="shared" si="12"/>
        <v>0.640313580351906</v>
      </c>
      <c r="F211" s="1">
        <f t="shared" si="13"/>
        <v>0.80019596371882928</v>
      </c>
      <c r="G211" s="1">
        <f t="shared" si="14"/>
        <v>0.61428307918124958</v>
      </c>
      <c r="H211" s="1">
        <v>4.24172338320047E-2</v>
      </c>
      <c r="I211" s="1">
        <f t="shared" si="15"/>
        <v>8.7276397184706377E-3</v>
      </c>
      <c r="J211" s="1">
        <f t="shared" si="16"/>
        <v>0.62774085109689881</v>
      </c>
      <c r="AJ211" s="69"/>
      <c r="AK211" s="69"/>
      <c r="AL211" s="69"/>
      <c r="AM211" s="69"/>
      <c r="AN211" s="69"/>
      <c r="AO211" s="69"/>
      <c r="AP211" s="69"/>
      <c r="AQ211" s="81"/>
      <c r="AR211" s="69"/>
      <c r="AS211" s="69"/>
      <c r="AT211" s="69"/>
      <c r="AU211" s="69">
        <f t="shared" si="17"/>
        <v>0</v>
      </c>
      <c r="AV211" s="69" t="e">
        <f t="shared" si="18"/>
        <v>#N/A</v>
      </c>
      <c r="AW211" s="69">
        <f t="shared" si="19"/>
        <v>0.72603519296345231</v>
      </c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</row>
    <row r="212" spans="1:137" outlineLevel="1" x14ac:dyDescent="0.2">
      <c r="A212" s="16">
        <v>23</v>
      </c>
      <c r="B212" s="16">
        <v>0</v>
      </c>
      <c r="C212" s="1">
        <v>0.42414052160955029</v>
      </c>
      <c r="D212" s="1">
        <f t="shared" si="11"/>
        <v>-0.42414052160955029</v>
      </c>
      <c r="E212" s="1">
        <f t="shared" si="12"/>
        <v>1.1037832183545879</v>
      </c>
      <c r="F212" s="1">
        <f t="shared" si="13"/>
        <v>-1.0506108786580253</v>
      </c>
      <c r="G212" s="1">
        <f t="shared" si="14"/>
        <v>-0.85821603229546461</v>
      </c>
      <c r="H212" s="1">
        <v>2.8838754270207809E-2</v>
      </c>
      <c r="I212" s="1">
        <f t="shared" si="15"/>
        <v>1.1260484066951539E-2</v>
      </c>
      <c r="J212" s="1">
        <f t="shared" si="16"/>
        <v>-0.87086523042140807</v>
      </c>
      <c r="AJ212" s="69"/>
      <c r="AK212" s="69"/>
      <c r="AL212" s="69"/>
      <c r="AM212" s="69"/>
      <c r="AN212" s="69"/>
      <c r="AO212" s="69"/>
      <c r="AP212" s="69"/>
      <c r="AQ212" s="81"/>
      <c r="AR212" s="69"/>
      <c r="AS212" s="69"/>
      <c r="AT212" s="69"/>
      <c r="AU212" s="69">
        <f t="shared" si="17"/>
        <v>1</v>
      </c>
      <c r="AV212" s="69">
        <f t="shared" si="18"/>
        <v>0.42414052160955029</v>
      </c>
      <c r="AW212" s="69" t="e">
        <f t="shared" si="19"/>
        <v>#N/A</v>
      </c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</row>
    <row r="213" spans="1:137" outlineLevel="1" x14ac:dyDescent="0.2">
      <c r="A213" s="16">
        <v>24</v>
      </c>
      <c r="B213" s="16">
        <v>0</v>
      </c>
      <c r="C213" s="1">
        <v>0.60001634083187316</v>
      </c>
      <c r="D213" s="1">
        <f t="shared" si="11"/>
        <v>-0.60001634083187316</v>
      </c>
      <c r="E213" s="1">
        <f t="shared" si="12"/>
        <v>1.8326631695766136</v>
      </c>
      <c r="F213" s="1">
        <f t="shared" si="13"/>
        <v>-1.3537589037847964</v>
      </c>
      <c r="G213" s="1">
        <f t="shared" si="14"/>
        <v>-1.2247865668644513</v>
      </c>
      <c r="H213" s="1">
        <v>1.5979976952228237E-2</v>
      </c>
      <c r="I213" s="1">
        <f t="shared" si="15"/>
        <v>1.2378246034565284E-2</v>
      </c>
      <c r="J213" s="1">
        <f t="shared" si="16"/>
        <v>-1.2346914668321221</v>
      </c>
      <c r="AJ213" s="69"/>
      <c r="AK213" s="69"/>
      <c r="AL213" s="69"/>
      <c r="AM213" s="69"/>
      <c r="AN213" s="69"/>
      <c r="AO213" s="69"/>
      <c r="AP213" s="69"/>
      <c r="AQ213" s="81"/>
      <c r="AR213" s="69"/>
      <c r="AS213" s="69"/>
      <c r="AT213" s="69"/>
      <c r="AU213" s="69">
        <f t="shared" si="17"/>
        <v>1</v>
      </c>
      <c r="AV213" s="69">
        <f t="shared" si="18"/>
        <v>0.60001634083187316</v>
      </c>
      <c r="AW213" s="69" t="e">
        <f t="shared" si="19"/>
        <v>#N/A</v>
      </c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</row>
    <row r="214" spans="1:137" outlineLevel="1" x14ac:dyDescent="0.2">
      <c r="A214" s="16">
        <v>25</v>
      </c>
      <c r="B214" s="16">
        <v>1</v>
      </c>
      <c r="C214" s="1">
        <v>0.66598161167954772</v>
      </c>
      <c r="D214" s="1">
        <f t="shared" si="11"/>
        <v>0.33401838832045228</v>
      </c>
      <c r="E214" s="1">
        <f t="shared" si="12"/>
        <v>0.81298643782736546</v>
      </c>
      <c r="F214" s="1">
        <f t="shared" si="13"/>
        <v>0.90165760565048492</v>
      </c>
      <c r="G214" s="1">
        <f t="shared" si="14"/>
        <v>0.70819697771093315</v>
      </c>
      <c r="H214" s="1">
        <v>2.6481406055664819E-2</v>
      </c>
      <c r="I214" s="1">
        <f t="shared" si="15"/>
        <v>7.0069768296050642E-3</v>
      </c>
      <c r="J214" s="1">
        <f t="shared" si="16"/>
        <v>0.71776444861863653</v>
      </c>
      <c r="AJ214" s="69"/>
      <c r="AK214" s="69"/>
      <c r="AL214" s="69"/>
      <c r="AM214" s="69"/>
      <c r="AN214" s="69"/>
      <c r="AO214" s="69"/>
      <c r="AP214" s="69"/>
      <c r="AQ214" s="81"/>
      <c r="AR214" s="69"/>
      <c r="AS214" s="69"/>
      <c r="AT214" s="69"/>
      <c r="AU214" s="69">
        <f t="shared" si="17"/>
        <v>0</v>
      </c>
      <c r="AV214" s="69" t="e">
        <f t="shared" si="18"/>
        <v>#N/A</v>
      </c>
      <c r="AW214" s="69">
        <f t="shared" si="19"/>
        <v>0.66598161167954772</v>
      </c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</row>
    <row r="215" spans="1:137" outlineLevel="1" x14ac:dyDescent="0.2">
      <c r="A215" s="16">
        <v>26</v>
      </c>
      <c r="B215" s="16">
        <v>0</v>
      </c>
      <c r="C215" s="1">
        <v>0.42414052160955029</v>
      </c>
      <c r="D215" s="1">
        <f t="shared" si="11"/>
        <v>-0.42414052160955029</v>
      </c>
      <c r="E215" s="1">
        <f t="shared" si="12"/>
        <v>1.1037832183545879</v>
      </c>
      <c r="F215" s="1">
        <f t="shared" si="13"/>
        <v>-1.0506108786580253</v>
      </c>
      <c r="G215" s="1">
        <f t="shared" si="14"/>
        <v>-0.85821603229546461</v>
      </c>
      <c r="H215" s="1">
        <v>2.8838754270207809E-2</v>
      </c>
      <c r="I215" s="1">
        <f t="shared" si="15"/>
        <v>1.1260484066951539E-2</v>
      </c>
      <c r="J215" s="1">
        <f t="shared" si="16"/>
        <v>-0.87086523042140807</v>
      </c>
      <c r="AJ215" s="69"/>
      <c r="AK215" s="69"/>
      <c r="AL215" s="69"/>
      <c r="AM215" s="69"/>
      <c r="AN215" s="69"/>
      <c r="AO215" s="69"/>
      <c r="AP215" s="69"/>
      <c r="AQ215" s="81"/>
      <c r="AR215" s="69"/>
      <c r="AS215" s="69"/>
      <c r="AT215" s="69"/>
      <c r="AU215" s="69">
        <f t="shared" si="17"/>
        <v>1</v>
      </c>
      <c r="AV215" s="69">
        <f t="shared" si="18"/>
        <v>0.42414052160955029</v>
      </c>
      <c r="AW215" s="69" t="e">
        <f t="shared" si="19"/>
        <v>#N/A</v>
      </c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</row>
    <row r="216" spans="1:137" outlineLevel="1" x14ac:dyDescent="0.2">
      <c r="A216" s="16">
        <v>27</v>
      </c>
      <c r="B216" s="16">
        <v>0</v>
      </c>
      <c r="C216" s="1">
        <v>0.72603519296345231</v>
      </c>
      <c r="D216" s="1">
        <f t="shared" si="11"/>
        <v>-0.72603519296345231</v>
      </c>
      <c r="E216" s="1">
        <f t="shared" si="12"/>
        <v>2.5895112446316659</v>
      </c>
      <c r="F216" s="1">
        <f t="shared" si="13"/>
        <v>-1.6091958378742055</v>
      </c>
      <c r="G216" s="1">
        <f t="shared" si="14"/>
        <v>-1.6279139600147463</v>
      </c>
      <c r="H216" s="1">
        <v>4.24172338320047E-2</v>
      </c>
      <c r="I216" s="1">
        <f t="shared" si="15"/>
        <v>6.1294654272222235E-2</v>
      </c>
      <c r="J216" s="1">
        <f t="shared" si="16"/>
        <v>-1.663578453331704</v>
      </c>
      <c r="AJ216" s="69"/>
      <c r="AK216" s="69"/>
      <c r="AL216" s="69"/>
      <c r="AM216" s="69"/>
      <c r="AN216" s="69"/>
      <c r="AO216" s="69"/>
      <c r="AP216" s="69"/>
      <c r="AQ216" s="81"/>
      <c r="AR216" s="69"/>
      <c r="AS216" s="69"/>
      <c r="AT216" s="69"/>
      <c r="AU216" s="69">
        <f t="shared" si="17"/>
        <v>1</v>
      </c>
      <c r="AV216" s="69">
        <f t="shared" si="18"/>
        <v>0.72603519296345231</v>
      </c>
      <c r="AW216" s="69" t="e">
        <f t="shared" si="19"/>
        <v>#N/A</v>
      </c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</row>
    <row r="217" spans="1:137" outlineLevel="1" x14ac:dyDescent="0.2">
      <c r="A217" s="16">
        <v>28</v>
      </c>
      <c r="B217" s="16">
        <v>0</v>
      </c>
      <c r="C217" s="1">
        <v>0.49468369230292653</v>
      </c>
      <c r="D217" s="1">
        <f t="shared" si="11"/>
        <v>-0.49468369230292653</v>
      </c>
      <c r="E217" s="1">
        <f t="shared" si="12"/>
        <v>1.3651413878156984</v>
      </c>
      <c r="F217" s="1">
        <f t="shared" si="13"/>
        <v>-1.1683926513872374</v>
      </c>
      <c r="G217" s="1">
        <f t="shared" si="14"/>
        <v>-0.98942331458129607</v>
      </c>
      <c r="H217" s="1">
        <v>1.6540092039483995E-2</v>
      </c>
      <c r="I217" s="1">
        <f t="shared" si="15"/>
        <v>8.3706442658239913E-3</v>
      </c>
      <c r="J217" s="1">
        <f t="shared" si="16"/>
        <v>-0.99770881599568584</v>
      </c>
      <c r="AJ217" s="69"/>
      <c r="AK217" s="69"/>
      <c r="AL217" s="69"/>
      <c r="AM217" s="69"/>
      <c r="AN217" s="69"/>
      <c r="AO217" s="69"/>
      <c r="AP217" s="69"/>
      <c r="AQ217" s="81"/>
      <c r="AR217" s="69"/>
      <c r="AS217" s="69"/>
      <c r="AT217" s="69"/>
      <c r="AU217" s="69">
        <f t="shared" si="17"/>
        <v>1</v>
      </c>
      <c r="AV217" s="69">
        <f t="shared" si="18"/>
        <v>0.49468369230292653</v>
      </c>
      <c r="AW217" s="69" t="e">
        <f t="shared" si="19"/>
        <v>#N/A</v>
      </c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</row>
    <row r="218" spans="1:137" outlineLevel="1" x14ac:dyDescent="0.2">
      <c r="A218" s="16">
        <v>29</v>
      </c>
      <c r="B218" s="16">
        <v>1</v>
      </c>
      <c r="C218" s="1">
        <v>0.53021324033813477</v>
      </c>
      <c r="D218" s="1">
        <f t="shared" si="11"/>
        <v>0.46978675966186523</v>
      </c>
      <c r="E218" s="1">
        <f t="shared" si="12"/>
        <v>1.2689520261849543</v>
      </c>
      <c r="F218" s="1">
        <f t="shared" si="13"/>
        <v>1.1264777078064858</v>
      </c>
      <c r="G218" s="1">
        <f t="shared" si="14"/>
        <v>0.94129359159069859</v>
      </c>
      <c r="H218" s="1">
        <v>1.3916524161107493E-2</v>
      </c>
      <c r="I218" s="1">
        <f t="shared" si="15"/>
        <v>6.3405017065704793E-3</v>
      </c>
      <c r="J218" s="1">
        <f t="shared" si="16"/>
        <v>0.94791252417745364</v>
      </c>
      <c r="AJ218" s="69"/>
      <c r="AK218" s="69"/>
      <c r="AL218" s="69"/>
      <c r="AM218" s="69"/>
      <c r="AN218" s="69"/>
      <c r="AO218" s="69"/>
      <c r="AP218" s="69"/>
      <c r="AQ218" s="81"/>
      <c r="AR218" s="69"/>
      <c r="AS218" s="69"/>
      <c r="AT218" s="69"/>
      <c r="AU218" s="69">
        <f t="shared" si="17"/>
        <v>0</v>
      </c>
      <c r="AV218" s="69" t="e">
        <f t="shared" si="18"/>
        <v>#N/A</v>
      </c>
      <c r="AW218" s="69">
        <f t="shared" si="19"/>
        <v>0.53021324033813477</v>
      </c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</row>
    <row r="219" spans="1:137" outlineLevel="1" x14ac:dyDescent="0.2">
      <c r="A219" s="16">
        <v>30</v>
      </c>
      <c r="B219" s="16">
        <v>1</v>
      </c>
      <c r="C219" s="1">
        <v>0.53021324033813477</v>
      </c>
      <c r="D219" s="1">
        <f t="shared" si="11"/>
        <v>0.46978675966186523</v>
      </c>
      <c r="E219" s="1">
        <f t="shared" si="12"/>
        <v>1.2689520261849543</v>
      </c>
      <c r="F219" s="1">
        <f t="shared" si="13"/>
        <v>1.1264777078064858</v>
      </c>
      <c r="G219" s="1">
        <f t="shared" si="14"/>
        <v>0.94129359159069859</v>
      </c>
      <c r="H219" s="1">
        <v>1.3916524161107493E-2</v>
      </c>
      <c r="I219" s="1">
        <f t="shared" si="15"/>
        <v>6.3405017065704793E-3</v>
      </c>
      <c r="J219" s="1">
        <f t="shared" si="16"/>
        <v>0.94791252417745364</v>
      </c>
      <c r="AJ219" s="69"/>
      <c r="AK219" s="69"/>
      <c r="AL219" s="69"/>
      <c r="AM219" s="69"/>
      <c r="AN219" s="69"/>
      <c r="AO219" s="69"/>
      <c r="AP219" s="69"/>
      <c r="AQ219" s="81"/>
      <c r="AR219" s="69"/>
      <c r="AS219" s="69"/>
      <c r="AT219" s="69"/>
      <c r="AU219" s="69">
        <f t="shared" si="17"/>
        <v>0</v>
      </c>
      <c r="AV219" s="69" t="e">
        <f t="shared" si="18"/>
        <v>#N/A</v>
      </c>
      <c r="AW219" s="69">
        <f t="shared" si="19"/>
        <v>0.53021324033813477</v>
      </c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</row>
    <row r="220" spans="1:137" outlineLevel="1" x14ac:dyDescent="0.2">
      <c r="A220" s="16">
        <v>31</v>
      </c>
      <c r="B220" s="16">
        <v>1</v>
      </c>
      <c r="C220" s="1">
        <v>0.75340678805303385</v>
      </c>
      <c r="D220" s="1">
        <f t="shared" si="11"/>
        <v>0.24659321194696615</v>
      </c>
      <c r="E220" s="1">
        <f t="shared" si="12"/>
        <v>0.56629994774450587</v>
      </c>
      <c r="F220" s="1">
        <f t="shared" si="13"/>
        <v>0.75252903448604946</v>
      </c>
      <c r="G220" s="1">
        <f t="shared" si="14"/>
        <v>0.57210506713595899</v>
      </c>
      <c r="H220" s="1">
        <v>5.1278197449848711E-2</v>
      </c>
      <c r="I220" s="1">
        <f t="shared" si="15"/>
        <v>9.3234485994907624E-3</v>
      </c>
      <c r="J220" s="1">
        <f t="shared" si="16"/>
        <v>0.58736268673216319</v>
      </c>
      <c r="AJ220" s="69"/>
      <c r="AK220" s="69"/>
      <c r="AL220" s="69"/>
      <c r="AM220" s="69"/>
      <c r="AN220" s="69"/>
      <c r="AO220" s="69"/>
      <c r="AP220" s="69"/>
      <c r="AQ220" s="81"/>
      <c r="AR220" s="69"/>
      <c r="AS220" s="69"/>
      <c r="AT220" s="69"/>
      <c r="AU220" s="69">
        <f t="shared" si="17"/>
        <v>0</v>
      </c>
      <c r="AV220" s="69" t="e">
        <f t="shared" si="18"/>
        <v>#N/A</v>
      </c>
      <c r="AW220" s="69">
        <f t="shared" si="19"/>
        <v>0.75340678805303385</v>
      </c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</row>
    <row r="221" spans="1:137" outlineLevel="1" x14ac:dyDescent="0.2">
      <c r="A221" s="16">
        <v>32</v>
      </c>
      <c r="B221" s="16">
        <v>0</v>
      </c>
      <c r="C221" s="1">
        <v>0.38982086621745921</v>
      </c>
      <c r="D221" s="1">
        <f t="shared" si="11"/>
        <v>-0.38982086621745921</v>
      </c>
      <c r="E221" s="1">
        <f t="shared" si="12"/>
        <v>0.98800540597283182</v>
      </c>
      <c r="F221" s="1">
        <f t="shared" si="13"/>
        <v>-0.99398461053118514</v>
      </c>
      <c r="G221" s="1">
        <f t="shared" si="14"/>
        <v>-0.79928905322928889</v>
      </c>
      <c r="H221" s="1">
        <v>3.7981619356578941E-2</v>
      </c>
      <c r="I221" s="1">
        <f t="shared" si="15"/>
        <v>1.3109450008327991E-2</v>
      </c>
      <c r="J221" s="1">
        <f t="shared" si="16"/>
        <v>-0.81491475281065329</v>
      </c>
      <c r="AJ221" s="69"/>
      <c r="AK221" s="69"/>
      <c r="AL221" s="69"/>
      <c r="AM221" s="69"/>
      <c r="AN221" s="69"/>
      <c r="AO221" s="69"/>
      <c r="AP221" s="69"/>
      <c r="AQ221" s="81"/>
      <c r="AR221" s="69"/>
      <c r="AS221" s="69"/>
      <c r="AT221" s="69"/>
      <c r="AU221" s="69">
        <f t="shared" si="17"/>
        <v>1</v>
      </c>
      <c r="AV221" s="69">
        <f t="shared" si="18"/>
        <v>0.38982086621745921</v>
      </c>
      <c r="AW221" s="69" t="e">
        <f t="shared" si="19"/>
        <v>#N/A</v>
      </c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</row>
    <row r="222" spans="1:137" outlineLevel="1" x14ac:dyDescent="0.2">
      <c r="A222" s="16">
        <v>33</v>
      </c>
      <c r="B222" s="16">
        <v>1</v>
      </c>
      <c r="C222" s="1">
        <v>0.69684788240390749</v>
      </c>
      <c r="D222" s="1">
        <f t="shared" si="11"/>
        <v>0.30315211759609251</v>
      </c>
      <c r="E222" s="1">
        <f t="shared" si="12"/>
        <v>0.72237627646632852</v>
      </c>
      <c r="F222" s="1">
        <f t="shared" si="13"/>
        <v>0.84992721833479867</v>
      </c>
      <c r="G222" s="1">
        <f t="shared" si="14"/>
        <v>0.65957063316609754</v>
      </c>
      <c r="H222" s="1">
        <v>3.3996414197307097E-2</v>
      </c>
      <c r="I222" s="1">
        <f t="shared" si="15"/>
        <v>7.9244341476955998E-3</v>
      </c>
      <c r="J222" s="1">
        <f t="shared" si="16"/>
        <v>0.67107636207766208</v>
      </c>
      <c r="AJ222" s="69"/>
      <c r="AK222" s="69"/>
      <c r="AL222" s="69"/>
      <c r="AM222" s="69"/>
      <c r="AN222" s="69"/>
      <c r="AO222" s="69"/>
      <c r="AP222" s="69"/>
      <c r="AQ222" s="81"/>
      <c r="AR222" s="69"/>
      <c r="AS222" s="69"/>
      <c r="AT222" s="69"/>
      <c r="AU222" s="69">
        <f t="shared" si="17"/>
        <v>0</v>
      </c>
      <c r="AV222" s="69" t="e">
        <f t="shared" si="18"/>
        <v>#N/A</v>
      </c>
      <c r="AW222" s="69">
        <f t="shared" si="19"/>
        <v>0.69684788240390749</v>
      </c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</row>
    <row r="223" spans="1:137" outlineLevel="1" x14ac:dyDescent="0.2">
      <c r="A223" s="16">
        <v>34</v>
      </c>
      <c r="B223" s="16">
        <v>1</v>
      </c>
      <c r="C223" s="1">
        <v>0.56543916996034438</v>
      </c>
      <c r="D223" s="1">
        <f t="shared" si="11"/>
        <v>0.43456083003965562</v>
      </c>
      <c r="E223" s="1">
        <f t="shared" si="12"/>
        <v>1.1403051156108668</v>
      </c>
      <c r="F223" s="1">
        <f t="shared" si="13"/>
        <v>1.0678506991199035</v>
      </c>
      <c r="G223" s="1">
        <f t="shared" si="14"/>
        <v>0.87666232664167199</v>
      </c>
      <c r="H223" s="1">
        <v>1.37623699908049E-2</v>
      </c>
      <c r="I223" s="1">
        <f t="shared" si="15"/>
        <v>5.4370682302947978E-3</v>
      </c>
      <c r="J223" s="1">
        <f t="shared" si="16"/>
        <v>0.88275779097330997</v>
      </c>
      <c r="AJ223" s="69"/>
      <c r="AK223" s="69"/>
      <c r="AL223" s="69"/>
      <c r="AM223" s="69"/>
      <c r="AN223" s="69"/>
      <c r="AO223" s="69"/>
      <c r="AP223" s="69"/>
      <c r="AQ223" s="81"/>
      <c r="AR223" s="69"/>
      <c r="AS223" s="69"/>
      <c r="AT223" s="69"/>
      <c r="AU223" s="69">
        <f t="shared" si="17"/>
        <v>0</v>
      </c>
      <c r="AV223" s="69" t="e">
        <f t="shared" si="18"/>
        <v>#N/A</v>
      </c>
      <c r="AW223" s="69">
        <f t="shared" si="19"/>
        <v>0.56543916996034438</v>
      </c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</row>
    <row r="224" spans="1:137" outlineLevel="1" x14ac:dyDescent="0.2">
      <c r="A224" s="16">
        <v>35</v>
      </c>
      <c r="B224" s="16">
        <v>1</v>
      </c>
      <c r="C224" s="1">
        <v>0.49468369230292653</v>
      </c>
      <c r="D224" s="1">
        <f t="shared" si="11"/>
        <v>0.50531630769707347</v>
      </c>
      <c r="E224" s="1">
        <f t="shared" si="12"/>
        <v>1.407673452226156</v>
      </c>
      <c r="F224" s="1">
        <f t="shared" si="13"/>
        <v>1.1864541509161473</v>
      </c>
      <c r="G224" s="1">
        <f t="shared" si="14"/>
        <v>1.0106897475153795</v>
      </c>
      <c r="H224" s="1">
        <v>1.6540092039483995E-2</v>
      </c>
      <c r="I224" s="1">
        <f t="shared" si="15"/>
        <v>8.734344686276152E-3</v>
      </c>
      <c r="J224" s="1">
        <f t="shared" si="16"/>
        <v>1.0191533355561482</v>
      </c>
      <c r="AJ224" s="69"/>
      <c r="AK224" s="69"/>
      <c r="AL224" s="69"/>
      <c r="AM224" s="69"/>
      <c r="AN224" s="69"/>
      <c r="AO224" s="69"/>
      <c r="AP224" s="69"/>
      <c r="AQ224" s="81"/>
      <c r="AR224" s="69"/>
      <c r="AS224" s="69"/>
      <c r="AT224" s="69"/>
      <c r="AU224" s="69">
        <f t="shared" si="17"/>
        <v>0</v>
      </c>
      <c r="AV224" s="69" t="e">
        <f t="shared" si="18"/>
        <v>#N/A</v>
      </c>
      <c r="AW224" s="69">
        <f t="shared" si="19"/>
        <v>0.49468369230292653</v>
      </c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</row>
    <row r="225" spans="1:137" outlineLevel="1" x14ac:dyDescent="0.2">
      <c r="A225" s="16">
        <v>36</v>
      </c>
      <c r="B225" s="16">
        <v>1</v>
      </c>
      <c r="C225" s="1">
        <v>0.56543916996034438</v>
      </c>
      <c r="D225" s="1">
        <f t="shared" si="11"/>
        <v>0.43456083003965562</v>
      </c>
      <c r="E225" s="1">
        <f t="shared" si="12"/>
        <v>1.1403051156108668</v>
      </c>
      <c r="F225" s="1">
        <f t="shared" si="13"/>
        <v>1.0678506991199035</v>
      </c>
      <c r="G225" s="1">
        <f t="shared" si="14"/>
        <v>0.87666232664167199</v>
      </c>
      <c r="H225" s="1">
        <v>1.37623699908049E-2</v>
      </c>
      <c r="I225" s="1">
        <f t="shared" si="15"/>
        <v>5.4370682302947978E-3</v>
      </c>
      <c r="J225" s="1">
        <f t="shared" si="16"/>
        <v>0.88275779097330997</v>
      </c>
      <c r="AJ225" s="69"/>
      <c r="AK225" s="69"/>
      <c r="AL225" s="69"/>
      <c r="AM225" s="69"/>
      <c r="AN225" s="69"/>
      <c r="AO225" s="69"/>
      <c r="AP225" s="69"/>
      <c r="AQ225" s="81"/>
      <c r="AR225" s="69"/>
      <c r="AS225" s="69"/>
      <c r="AT225" s="69"/>
      <c r="AU225" s="69">
        <f t="shared" si="17"/>
        <v>0</v>
      </c>
      <c r="AV225" s="69" t="e">
        <f t="shared" si="18"/>
        <v>#N/A</v>
      </c>
      <c r="AW225" s="69">
        <f t="shared" si="19"/>
        <v>0.56543916996034438</v>
      </c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</row>
    <row r="226" spans="1:137" outlineLevel="1" x14ac:dyDescent="0.2">
      <c r="A226" s="16">
        <v>37</v>
      </c>
      <c r="B226" s="16">
        <v>1</v>
      </c>
      <c r="C226" s="1">
        <v>0.49468369230292653</v>
      </c>
      <c r="D226" s="1">
        <f t="shared" si="11"/>
        <v>0.50531630769707347</v>
      </c>
      <c r="E226" s="1">
        <f t="shared" si="12"/>
        <v>1.407673452226156</v>
      </c>
      <c r="F226" s="1">
        <f t="shared" si="13"/>
        <v>1.1864541509161473</v>
      </c>
      <c r="G226" s="1">
        <f t="shared" si="14"/>
        <v>1.0106897475153795</v>
      </c>
      <c r="H226" s="1">
        <v>1.6540092039483995E-2</v>
      </c>
      <c r="I226" s="1">
        <f t="shared" si="15"/>
        <v>8.734344686276152E-3</v>
      </c>
      <c r="J226" s="1">
        <f t="shared" si="16"/>
        <v>1.0191533355561482</v>
      </c>
      <c r="AJ226" s="69"/>
      <c r="AK226" s="69"/>
      <c r="AL226" s="69"/>
      <c r="AM226" s="69"/>
      <c r="AN226" s="69"/>
      <c r="AO226" s="69"/>
      <c r="AP226" s="69"/>
      <c r="AQ226" s="81"/>
      <c r="AR226" s="69"/>
      <c r="AS226" s="69"/>
      <c r="AT226" s="69"/>
      <c r="AU226" s="69">
        <f t="shared" si="17"/>
        <v>0</v>
      </c>
      <c r="AV226" s="69" t="e">
        <f t="shared" si="18"/>
        <v>#N/A</v>
      </c>
      <c r="AW226" s="69">
        <f t="shared" si="19"/>
        <v>0.49468369230292653</v>
      </c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</row>
    <row r="227" spans="1:137" outlineLevel="1" x14ac:dyDescent="0.2">
      <c r="A227" s="16">
        <v>38</v>
      </c>
      <c r="B227" s="16">
        <v>0</v>
      </c>
      <c r="C227" s="1">
        <v>0.63362493193572333</v>
      </c>
      <c r="D227" s="1">
        <f t="shared" si="11"/>
        <v>-0.63362493193572333</v>
      </c>
      <c r="E227" s="1">
        <f t="shared" si="12"/>
        <v>2.0081953883469494</v>
      </c>
      <c r="F227" s="1">
        <f t="shared" si="13"/>
        <v>-1.4171081075016647</v>
      </c>
      <c r="G227" s="1">
        <f t="shared" si="14"/>
        <v>-1.3150830273183522</v>
      </c>
      <c r="H227" s="1">
        <v>2.0334904927670754E-2</v>
      </c>
      <c r="I227" s="1">
        <f t="shared" si="15"/>
        <v>1.8321592804405443E-2</v>
      </c>
      <c r="J227" s="1">
        <f t="shared" si="16"/>
        <v>-1.328661513950792</v>
      </c>
      <c r="AJ227" s="69"/>
      <c r="AK227" s="69"/>
      <c r="AL227" s="69"/>
      <c r="AM227" s="69"/>
      <c r="AN227" s="69"/>
      <c r="AO227" s="69"/>
      <c r="AP227" s="69"/>
      <c r="AQ227" s="81"/>
      <c r="AR227" s="69"/>
      <c r="AS227" s="69"/>
      <c r="AT227" s="69"/>
      <c r="AU227" s="69">
        <f t="shared" si="17"/>
        <v>1</v>
      </c>
      <c r="AV227" s="69">
        <f t="shared" si="18"/>
        <v>0.63362493193572333</v>
      </c>
      <c r="AW227" s="69" t="e">
        <f t="shared" si="19"/>
        <v>#N/A</v>
      </c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</row>
    <row r="228" spans="1:137" outlineLevel="1" x14ac:dyDescent="0.2">
      <c r="A228" s="16">
        <v>39</v>
      </c>
      <c r="B228" s="16">
        <v>1</v>
      </c>
      <c r="C228" s="1">
        <v>0.45920775759082216</v>
      </c>
      <c r="D228" s="1">
        <f t="shared" si="11"/>
        <v>0.54079224240917778</v>
      </c>
      <c r="E228" s="1">
        <f t="shared" si="12"/>
        <v>1.5565050808224821</v>
      </c>
      <c r="F228" s="1">
        <f t="shared" si="13"/>
        <v>1.2475997278063513</v>
      </c>
      <c r="G228" s="1">
        <f t="shared" si="14"/>
        <v>1.0852020823879958</v>
      </c>
      <c r="H228" s="1">
        <v>2.1580922778063203E-2</v>
      </c>
      <c r="I228" s="1">
        <f t="shared" si="15"/>
        <v>1.3274293871743205E-2</v>
      </c>
      <c r="J228" s="1">
        <f t="shared" si="16"/>
        <v>1.0971049194770617</v>
      </c>
      <c r="AJ228" s="69"/>
      <c r="AK228" s="69"/>
      <c r="AL228" s="69"/>
      <c r="AM228" s="69"/>
      <c r="AN228" s="69"/>
      <c r="AO228" s="69"/>
      <c r="AP228" s="69"/>
      <c r="AQ228" s="81"/>
      <c r="AR228" s="69"/>
      <c r="AS228" s="69"/>
      <c r="AT228" s="69"/>
      <c r="AU228" s="69">
        <f t="shared" si="17"/>
        <v>0</v>
      </c>
      <c r="AV228" s="69" t="e">
        <f t="shared" si="18"/>
        <v>#N/A</v>
      </c>
      <c r="AW228" s="69">
        <f t="shared" si="19"/>
        <v>0.45920775759082216</v>
      </c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</row>
    <row r="229" spans="1:137" outlineLevel="1" x14ac:dyDescent="0.2">
      <c r="A229" s="16">
        <v>40</v>
      </c>
      <c r="B229" s="16">
        <v>1</v>
      </c>
      <c r="C229" s="1">
        <v>0.56543916996034438</v>
      </c>
      <c r="D229" s="1">
        <f t="shared" si="11"/>
        <v>0.43456083003965562</v>
      </c>
      <c r="E229" s="1">
        <f t="shared" si="12"/>
        <v>1.1403051156108668</v>
      </c>
      <c r="F229" s="1">
        <f t="shared" si="13"/>
        <v>1.0678506991199035</v>
      </c>
      <c r="G229" s="1">
        <f t="shared" si="14"/>
        <v>0.87666232664167199</v>
      </c>
      <c r="H229" s="1">
        <v>1.37623699908049E-2</v>
      </c>
      <c r="I229" s="1">
        <f t="shared" si="15"/>
        <v>5.4370682302947978E-3</v>
      </c>
      <c r="J229" s="1">
        <f t="shared" si="16"/>
        <v>0.88275779097330997</v>
      </c>
      <c r="AJ229" s="69"/>
      <c r="AK229" s="69"/>
      <c r="AL229" s="69"/>
      <c r="AM229" s="69"/>
      <c r="AN229" s="69"/>
      <c r="AO229" s="69"/>
      <c r="AP229" s="69"/>
      <c r="AQ229" s="81"/>
      <c r="AR229" s="69"/>
      <c r="AS229" s="69"/>
      <c r="AT229" s="69"/>
      <c r="AU229" s="69">
        <f t="shared" si="17"/>
        <v>0</v>
      </c>
      <c r="AV229" s="69" t="e">
        <f t="shared" si="18"/>
        <v>#N/A</v>
      </c>
      <c r="AW229" s="69">
        <f t="shared" si="19"/>
        <v>0.56543916996034438</v>
      </c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</row>
    <row r="230" spans="1:137" outlineLevel="1" x14ac:dyDescent="0.2">
      <c r="A230" s="16">
        <v>41</v>
      </c>
      <c r="B230" s="16">
        <v>1</v>
      </c>
      <c r="C230" s="1">
        <v>0.49468369230292653</v>
      </c>
      <c r="D230" s="1">
        <f t="shared" si="11"/>
        <v>0.50531630769707347</v>
      </c>
      <c r="E230" s="1">
        <f t="shared" si="12"/>
        <v>1.407673452226156</v>
      </c>
      <c r="F230" s="1">
        <f t="shared" si="13"/>
        <v>1.1864541509161473</v>
      </c>
      <c r="G230" s="1">
        <f t="shared" si="14"/>
        <v>1.0106897475153795</v>
      </c>
      <c r="H230" s="1">
        <v>1.6540092039483995E-2</v>
      </c>
      <c r="I230" s="1">
        <f t="shared" si="15"/>
        <v>8.734344686276152E-3</v>
      </c>
      <c r="J230" s="1">
        <f t="shared" si="16"/>
        <v>1.0191533355561482</v>
      </c>
      <c r="AJ230" s="69"/>
      <c r="AK230" s="69"/>
      <c r="AL230" s="69"/>
      <c r="AM230" s="69"/>
      <c r="AN230" s="69"/>
      <c r="AO230" s="69"/>
      <c r="AP230" s="69"/>
      <c r="AQ230" s="81"/>
      <c r="AR230" s="69"/>
      <c r="AS230" s="69"/>
      <c r="AT230" s="69"/>
      <c r="AU230" s="69">
        <f t="shared" si="17"/>
        <v>0</v>
      </c>
      <c r="AV230" s="69" t="e">
        <f t="shared" si="18"/>
        <v>#N/A</v>
      </c>
      <c r="AW230" s="69">
        <f t="shared" si="19"/>
        <v>0.49468369230292653</v>
      </c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</row>
    <row r="231" spans="1:137" outlineLevel="1" x14ac:dyDescent="0.2">
      <c r="A231" s="16">
        <v>42</v>
      </c>
      <c r="B231" s="16">
        <v>0</v>
      </c>
      <c r="C231" s="1">
        <v>0.45920775759082216</v>
      </c>
      <c r="D231" s="1">
        <f t="shared" si="11"/>
        <v>-0.45920775759082216</v>
      </c>
      <c r="E231" s="1">
        <f t="shared" si="12"/>
        <v>1.2294401980277077</v>
      </c>
      <c r="F231" s="1">
        <f t="shared" si="13"/>
        <v>-1.1088012436986656</v>
      </c>
      <c r="G231" s="1">
        <f t="shared" si="14"/>
        <v>-0.92148735818815619</v>
      </c>
      <c r="H231" s="1">
        <v>2.1580922778063203E-2</v>
      </c>
      <c r="I231" s="1">
        <f t="shared" si="15"/>
        <v>9.5712564810548819E-3</v>
      </c>
      <c r="J231" s="1">
        <f t="shared" si="16"/>
        <v>-0.93159452079146743</v>
      </c>
      <c r="AJ231" s="69"/>
      <c r="AK231" s="69"/>
      <c r="AL231" s="69"/>
      <c r="AM231" s="69"/>
      <c r="AN231" s="69"/>
      <c r="AO231" s="69"/>
      <c r="AP231" s="69"/>
      <c r="AQ231" s="81"/>
      <c r="AR231" s="69"/>
      <c r="AS231" s="69"/>
      <c r="AT231" s="69"/>
      <c r="AU231" s="69">
        <f t="shared" si="17"/>
        <v>1</v>
      </c>
      <c r="AV231" s="69">
        <f t="shared" si="18"/>
        <v>0.45920775759082216</v>
      </c>
      <c r="AW231" s="69" t="e">
        <f t="shared" si="19"/>
        <v>#N/A</v>
      </c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</row>
    <row r="232" spans="1:137" outlineLevel="1" x14ac:dyDescent="0.2">
      <c r="A232" s="16">
        <v>43</v>
      </c>
      <c r="B232" s="16">
        <v>1</v>
      </c>
      <c r="C232" s="1">
        <v>0.53021324033813477</v>
      </c>
      <c r="D232" s="1">
        <f t="shared" si="11"/>
        <v>0.46978675966186523</v>
      </c>
      <c r="E232" s="1">
        <f t="shared" si="12"/>
        <v>1.2689520261849543</v>
      </c>
      <c r="F232" s="1">
        <f t="shared" si="13"/>
        <v>1.1264777078064858</v>
      </c>
      <c r="G232" s="1">
        <f t="shared" si="14"/>
        <v>0.94129359159069859</v>
      </c>
      <c r="H232" s="1">
        <v>1.3916524161107493E-2</v>
      </c>
      <c r="I232" s="1">
        <f t="shared" si="15"/>
        <v>6.3405017065704793E-3</v>
      </c>
      <c r="J232" s="1">
        <f t="shared" si="16"/>
        <v>0.94791252417745364</v>
      </c>
      <c r="AJ232" s="69"/>
      <c r="AK232" s="69"/>
      <c r="AL232" s="69"/>
      <c r="AM232" s="69"/>
      <c r="AN232" s="69"/>
      <c r="AO232" s="69"/>
      <c r="AP232" s="69"/>
      <c r="AQ232" s="81"/>
      <c r="AR232" s="69"/>
      <c r="AS232" s="69"/>
      <c r="AT232" s="69"/>
      <c r="AU232" s="69">
        <f t="shared" si="17"/>
        <v>0</v>
      </c>
      <c r="AV232" s="69" t="e">
        <f t="shared" si="18"/>
        <v>#N/A</v>
      </c>
      <c r="AW232" s="69">
        <f t="shared" si="19"/>
        <v>0.53021324033813477</v>
      </c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</row>
    <row r="233" spans="1:137" outlineLevel="1" x14ac:dyDescent="0.2">
      <c r="A233" s="16">
        <v>44</v>
      </c>
      <c r="B233" s="16">
        <v>0</v>
      </c>
      <c r="C233" s="1">
        <v>0.45920775759082216</v>
      </c>
      <c r="D233" s="1">
        <f t="shared" si="11"/>
        <v>-0.45920775759082216</v>
      </c>
      <c r="E233" s="1">
        <f t="shared" si="12"/>
        <v>1.2294401980277077</v>
      </c>
      <c r="F233" s="1">
        <f t="shared" si="13"/>
        <v>-1.1088012436986656</v>
      </c>
      <c r="G233" s="1">
        <f t="shared" si="14"/>
        <v>-0.92148735818815619</v>
      </c>
      <c r="H233" s="1">
        <v>2.1580922778063203E-2</v>
      </c>
      <c r="I233" s="1">
        <f t="shared" si="15"/>
        <v>9.5712564810548819E-3</v>
      </c>
      <c r="J233" s="1">
        <f t="shared" si="16"/>
        <v>-0.93159452079146743</v>
      </c>
      <c r="AJ233" s="69"/>
      <c r="AK233" s="69"/>
      <c r="AL233" s="69"/>
      <c r="AM233" s="69"/>
      <c r="AN233" s="69"/>
      <c r="AO233" s="69"/>
      <c r="AP233" s="69"/>
      <c r="AQ233" s="81"/>
      <c r="AR233" s="69"/>
      <c r="AS233" s="69"/>
      <c r="AT233" s="69"/>
      <c r="AU233" s="69">
        <f t="shared" si="17"/>
        <v>1</v>
      </c>
      <c r="AV233" s="69">
        <f t="shared" si="18"/>
        <v>0.45920775759082216</v>
      </c>
      <c r="AW233" s="69" t="e">
        <f t="shared" si="19"/>
        <v>#N/A</v>
      </c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</row>
    <row r="234" spans="1:137" outlineLevel="1" x14ac:dyDescent="0.2">
      <c r="A234" s="16">
        <v>45</v>
      </c>
      <c r="B234" s="16">
        <v>0</v>
      </c>
      <c r="C234" s="1">
        <v>0.42414052160955029</v>
      </c>
      <c r="D234" s="1">
        <f t="shared" si="11"/>
        <v>-0.42414052160955029</v>
      </c>
      <c r="E234" s="1">
        <f t="shared" si="12"/>
        <v>1.1037832183545879</v>
      </c>
      <c r="F234" s="1">
        <f t="shared" si="13"/>
        <v>-1.0506108786580253</v>
      </c>
      <c r="G234" s="1">
        <f t="shared" si="14"/>
        <v>-0.85821603229546461</v>
      </c>
      <c r="H234" s="1">
        <v>2.8838754270207809E-2</v>
      </c>
      <c r="I234" s="1">
        <f t="shared" si="15"/>
        <v>1.1260484066951539E-2</v>
      </c>
      <c r="J234" s="1">
        <f t="shared" si="16"/>
        <v>-0.87086523042140807</v>
      </c>
      <c r="AJ234" s="69"/>
      <c r="AK234" s="69"/>
      <c r="AL234" s="69"/>
      <c r="AM234" s="69"/>
      <c r="AN234" s="69"/>
      <c r="AO234" s="69"/>
      <c r="AP234" s="69"/>
      <c r="AQ234" s="81"/>
      <c r="AR234" s="69"/>
      <c r="AS234" s="69"/>
      <c r="AT234" s="69"/>
      <c r="AU234" s="69">
        <f t="shared" si="17"/>
        <v>1</v>
      </c>
      <c r="AV234" s="69">
        <f t="shared" si="18"/>
        <v>0.42414052160955029</v>
      </c>
      <c r="AW234" s="69" t="e">
        <f t="shared" si="19"/>
        <v>#N/A</v>
      </c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</row>
    <row r="235" spans="1:137" outlineLevel="1" x14ac:dyDescent="0.2">
      <c r="A235" s="16">
        <v>46</v>
      </c>
      <c r="B235" s="16">
        <v>1</v>
      </c>
      <c r="C235" s="1">
        <v>0.38982086621745921</v>
      </c>
      <c r="D235" s="1">
        <f t="shared" si="11"/>
        <v>0.61017913378254085</v>
      </c>
      <c r="E235" s="1">
        <f t="shared" si="12"/>
        <v>1.8841359255362407</v>
      </c>
      <c r="F235" s="1">
        <f t="shared" si="13"/>
        <v>1.3726383083450062</v>
      </c>
      <c r="G235" s="1">
        <f t="shared" si="14"/>
        <v>1.2511118424051957</v>
      </c>
      <c r="H235" s="1">
        <v>3.7981619356578941E-2</v>
      </c>
      <c r="I235" s="1">
        <f t="shared" si="15"/>
        <v>3.211951741051277E-2</v>
      </c>
      <c r="J235" s="1">
        <f t="shared" si="16"/>
        <v>1.27557045060598</v>
      </c>
      <c r="AJ235" s="69"/>
      <c r="AK235" s="69"/>
      <c r="AL235" s="69"/>
      <c r="AM235" s="69"/>
      <c r="AN235" s="69"/>
      <c r="AO235" s="69"/>
      <c r="AP235" s="69"/>
      <c r="AQ235" s="81"/>
      <c r="AR235" s="69"/>
      <c r="AS235" s="69"/>
      <c r="AT235" s="69"/>
      <c r="AU235" s="69">
        <f t="shared" si="17"/>
        <v>0</v>
      </c>
      <c r="AV235" s="69" t="e">
        <f t="shared" si="18"/>
        <v>#N/A</v>
      </c>
      <c r="AW235" s="69">
        <f t="shared" si="19"/>
        <v>0.38982086621745921</v>
      </c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</row>
    <row r="236" spans="1:137" outlineLevel="1" x14ac:dyDescent="0.2">
      <c r="A236" s="16">
        <v>47</v>
      </c>
      <c r="B236" s="16">
        <v>1</v>
      </c>
      <c r="C236" s="1">
        <v>0.60001634083187316</v>
      </c>
      <c r="D236" s="1">
        <f t="shared" si="11"/>
        <v>0.39998365916812684</v>
      </c>
      <c r="E236" s="1">
        <f t="shared" si="12"/>
        <v>1.0215967788341207</v>
      </c>
      <c r="F236" s="1">
        <f t="shared" si="13"/>
        <v>1.0107407080127528</v>
      </c>
      <c r="G236" s="1">
        <f t="shared" si="14"/>
        <v>0.81646878489211205</v>
      </c>
      <c r="H236" s="1">
        <v>1.5979976952228237E-2</v>
      </c>
      <c r="I236" s="1">
        <f t="shared" si="15"/>
        <v>5.5006935766842586E-3</v>
      </c>
      <c r="J236" s="1">
        <f t="shared" si="16"/>
        <v>0.82307160195417817</v>
      </c>
      <c r="AJ236" s="69"/>
      <c r="AK236" s="69"/>
      <c r="AL236" s="69"/>
      <c r="AM236" s="69"/>
      <c r="AN236" s="69"/>
      <c r="AO236" s="69"/>
      <c r="AP236" s="69"/>
      <c r="AQ236" s="81"/>
      <c r="AR236" s="69"/>
      <c r="AS236" s="69"/>
      <c r="AT236" s="69"/>
      <c r="AU236" s="69">
        <f t="shared" si="17"/>
        <v>0</v>
      </c>
      <c r="AV236" s="69" t="e">
        <f t="shared" si="18"/>
        <v>#N/A</v>
      </c>
      <c r="AW236" s="69">
        <f t="shared" si="19"/>
        <v>0.60001634083187316</v>
      </c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</row>
    <row r="237" spans="1:137" outlineLevel="1" x14ac:dyDescent="0.2">
      <c r="A237" s="16">
        <v>48</v>
      </c>
      <c r="B237" s="16">
        <v>1</v>
      </c>
      <c r="C237" s="1">
        <v>0.53021324033813477</v>
      </c>
      <c r="D237" s="1">
        <f t="shared" si="11"/>
        <v>0.46978675966186523</v>
      </c>
      <c r="E237" s="1">
        <f t="shared" si="12"/>
        <v>1.2689520261849543</v>
      </c>
      <c r="F237" s="1">
        <f t="shared" si="13"/>
        <v>1.1264777078064858</v>
      </c>
      <c r="G237" s="1">
        <f t="shared" si="14"/>
        <v>0.94129359159069859</v>
      </c>
      <c r="H237" s="1">
        <v>1.3916524161107493E-2</v>
      </c>
      <c r="I237" s="1">
        <f t="shared" si="15"/>
        <v>6.3405017065704793E-3</v>
      </c>
      <c r="J237" s="1">
        <f t="shared" si="16"/>
        <v>0.94791252417745364</v>
      </c>
      <c r="AJ237" s="69"/>
      <c r="AK237" s="69"/>
      <c r="AL237" s="69"/>
      <c r="AM237" s="69"/>
      <c r="AN237" s="69"/>
      <c r="AO237" s="69"/>
      <c r="AP237" s="69"/>
      <c r="AQ237" s="81"/>
      <c r="AR237" s="69"/>
      <c r="AS237" s="69"/>
      <c r="AT237" s="69"/>
      <c r="AU237" s="69">
        <f t="shared" si="17"/>
        <v>0</v>
      </c>
      <c r="AV237" s="69" t="e">
        <f t="shared" si="18"/>
        <v>#N/A</v>
      </c>
      <c r="AW237" s="69">
        <f t="shared" si="19"/>
        <v>0.53021324033813477</v>
      </c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</row>
    <row r="238" spans="1:137" outlineLevel="1" x14ac:dyDescent="0.2">
      <c r="A238" s="16">
        <v>49</v>
      </c>
      <c r="B238" s="16">
        <v>0</v>
      </c>
      <c r="C238" s="1">
        <v>0.42414052160955029</v>
      </c>
      <c r="D238" s="1">
        <f t="shared" si="11"/>
        <v>-0.42414052160955029</v>
      </c>
      <c r="E238" s="1">
        <f t="shared" si="12"/>
        <v>1.1037832183545879</v>
      </c>
      <c r="F238" s="1">
        <f t="shared" si="13"/>
        <v>-1.0506108786580253</v>
      </c>
      <c r="G238" s="1">
        <f t="shared" si="14"/>
        <v>-0.85821603229546461</v>
      </c>
      <c r="H238" s="1">
        <v>2.8838754270207809E-2</v>
      </c>
      <c r="I238" s="1">
        <f t="shared" si="15"/>
        <v>1.1260484066951539E-2</v>
      </c>
      <c r="J238" s="1">
        <f t="shared" si="16"/>
        <v>-0.87086523042140807</v>
      </c>
      <c r="AJ238" s="69"/>
      <c r="AK238" s="69"/>
      <c r="AL238" s="69"/>
      <c r="AM238" s="69"/>
      <c r="AN238" s="69"/>
      <c r="AO238" s="69"/>
      <c r="AP238" s="69"/>
      <c r="AQ238" s="81"/>
      <c r="AR238" s="69"/>
      <c r="AS238" s="69"/>
      <c r="AT238" s="69"/>
      <c r="AU238" s="69">
        <f t="shared" si="17"/>
        <v>1</v>
      </c>
      <c r="AV238" s="69">
        <f t="shared" si="18"/>
        <v>0.42414052160955029</v>
      </c>
      <c r="AW238" s="69" t="e">
        <f t="shared" si="19"/>
        <v>#N/A</v>
      </c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</row>
    <row r="239" spans="1:137" outlineLevel="1" x14ac:dyDescent="0.2">
      <c r="A239" s="16">
        <v>50</v>
      </c>
      <c r="B239" s="16">
        <v>1</v>
      </c>
      <c r="C239" s="1">
        <v>0.45920775759082216</v>
      </c>
      <c r="D239" s="1">
        <f t="shared" si="11"/>
        <v>0.54079224240917778</v>
      </c>
      <c r="E239" s="1">
        <f t="shared" si="12"/>
        <v>1.5565050808224821</v>
      </c>
      <c r="F239" s="1">
        <f t="shared" si="13"/>
        <v>1.2475997278063513</v>
      </c>
      <c r="G239" s="1">
        <f t="shared" si="14"/>
        <v>1.0852020823879958</v>
      </c>
      <c r="H239" s="1">
        <v>2.1580922778063203E-2</v>
      </c>
      <c r="I239" s="1">
        <f t="shared" si="15"/>
        <v>1.3274293871743205E-2</v>
      </c>
      <c r="J239" s="1">
        <f t="shared" si="16"/>
        <v>1.0971049194770617</v>
      </c>
      <c r="AJ239" s="69"/>
      <c r="AK239" s="69"/>
      <c r="AL239" s="69"/>
      <c r="AM239" s="69"/>
      <c r="AN239" s="69"/>
      <c r="AO239" s="69"/>
      <c r="AP239" s="69"/>
      <c r="AQ239" s="81"/>
      <c r="AR239" s="69"/>
      <c r="AS239" s="69"/>
      <c r="AT239" s="69"/>
      <c r="AU239" s="69">
        <f t="shared" si="17"/>
        <v>0</v>
      </c>
      <c r="AV239" s="69" t="e">
        <f t="shared" si="18"/>
        <v>#N/A</v>
      </c>
      <c r="AW239" s="69">
        <f t="shared" si="19"/>
        <v>0.45920775759082216</v>
      </c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</row>
    <row r="240" spans="1:137" outlineLevel="1" x14ac:dyDescent="0.2">
      <c r="A240" s="16">
        <v>51</v>
      </c>
      <c r="B240" s="16">
        <v>1</v>
      </c>
      <c r="C240" s="1">
        <v>0.49468369230292653</v>
      </c>
      <c r="D240" s="1">
        <f t="shared" si="11"/>
        <v>0.50531630769707347</v>
      </c>
      <c r="E240" s="1">
        <f t="shared" si="12"/>
        <v>1.407673452226156</v>
      </c>
      <c r="F240" s="1">
        <f t="shared" si="13"/>
        <v>1.1864541509161473</v>
      </c>
      <c r="G240" s="1">
        <f t="shared" si="14"/>
        <v>1.0106897475153795</v>
      </c>
      <c r="H240" s="1">
        <v>1.6540092039483995E-2</v>
      </c>
      <c r="I240" s="1">
        <f t="shared" si="15"/>
        <v>8.734344686276152E-3</v>
      </c>
      <c r="J240" s="1">
        <f t="shared" si="16"/>
        <v>1.0191533355561482</v>
      </c>
      <c r="AJ240" s="69"/>
      <c r="AK240" s="69"/>
      <c r="AL240" s="69"/>
      <c r="AM240" s="69"/>
      <c r="AN240" s="69"/>
      <c r="AO240" s="69"/>
      <c r="AP240" s="69"/>
      <c r="AQ240" s="81"/>
      <c r="AR240" s="69"/>
      <c r="AS240" s="69"/>
      <c r="AT240" s="69"/>
      <c r="AU240" s="69">
        <f t="shared" si="17"/>
        <v>0</v>
      </c>
      <c r="AV240" s="69" t="e">
        <f t="shared" si="18"/>
        <v>#N/A</v>
      </c>
      <c r="AW240" s="69">
        <f t="shared" si="19"/>
        <v>0.49468369230292653</v>
      </c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</row>
    <row r="241" spans="1:137" outlineLevel="1" x14ac:dyDescent="0.2">
      <c r="A241" s="16">
        <v>52</v>
      </c>
      <c r="B241" s="16">
        <v>0</v>
      </c>
      <c r="C241" s="1">
        <v>0.38982086621745921</v>
      </c>
      <c r="D241" s="1">
        <f t="shared" si="11"/>
        <v>-0.38982086621745921</v>
      </c>
      <c r="E241" s="1">
        <f t="shared" si="12"/>
        <v>0.98800540597283182</v>
      </c>
      <c r="F241" s="1">
        <f t="shared" si="13"/>
        <v>-0.99398461053118514</v>
      </c>
      <c r="G241" s="1">
        <f t="shared" si="14"/>
        <v>-0.79928905322928889</v>
      </c>
      <c r="H241" s="1">
        <v>3.7981619356578941E-2</v>
      </c>
      <c r="I241" s="1">
        <f t="shared" si="15"/>
        <v>1.3109450008327991E-2</v>
      </c>
      <c r="J241" s="1">
        <f t="shared" si="16"/>
        <v>-0.81491475281065329</v>
      </c>
      <c r="AJ241" s="69"/>
      <c r="AK241" s="69"/>
      <c r="AL241" s="69"/>
      <c r="AM241" s="69"/>
      <c r="AN241" s="69"/>
      <c r="AO241" s="69"/>
      <c r="AP241" s="69"/>
      <c r="AQ241" s="81"/>
      <c r="AR241" s="69"/>
      <c r="AS241" s="69"/>
      <c r="AT241" s="69"/>
      <c r="AU241" s="69">
        <f t="shared" si="17"/>
        <v>1</v>
      </c>
      <c r="AV241" s="69">
        <f t="shared" si="18"/>
        <v>0.38982086621745921</v>
      </c>
      <c r="AW241" s="69" t="e">
        <f t="shared" si="19"/>
        <v>#N/A</v>
      </c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</row>
    <row r="242" spans="1:137" outlineLevel="1" x14ac:dyDescent="0.2">
      <c r="A242" s="16">
        <v>53</v>
      </c>
      <c r="B242" s="16">
        <v>1</v>
      </c>
      <c r="C242" s="1">
        <v>0.66598161167954772</v>
      </c>
      <c r="D242" s="1">
        <f t="shared" si="11"/>
        <v>0.33401838832045228</v>
      </c>
      <c r="E242" s="1">
        <f t="shared" si="12"/>
        <v>0.81298643782736546</v>
      </c>
      <c r="F242" s="1">
        <f t="shared" si="13"/>
        <v>0.90165760565048492</v>
      </c>
      <c r="G242" s="1">
        <f t="shared" si="14"/>
        <v>0.70819697771093315</v>
      </c>
      <c r="H242" s="1">
        <v>2.6481406055664819E-2</v>
      </c>
      <c r="I242" s="1">
        <f t="shared" si="15"/>
        <v>7.0069768296050642E-3</v>
      </c>
      <c r="J242" s="1">
        <f t="shared" si="16"/>
        <v>0.71776444861863653</v>
      </c>
      <c r="AJ242" s="69"/>
      <c r="AK242" s="69"/>
      <c r="AL242" s="69"/>
      <c r="AM242" s="69"/>
      <c r="AN242" s="69"/>
      <c r="AO242" s="69"/>
      <c r="AP242" s="69"/>
      <c r="AQ242" s="81"/>
      <c r="AR242" s="69"/>
      <c r="AS242" s="69"/>
      <c r="AT242" s="69"/>
      <c r="AU242" s="69">
        <f t="shared" si="17"/>
        <v>0</v>
      </c>
      <c r="AV242" s="69" t="e">
        <f t="shared" si="18"/>
        <v>#N/A</v>
      </c>
      <c r="AW242" s="69">
        <f t="shared" si="19"/>
        <v>0.66598161167954772</v>
      </c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</row>
    <row r="243" spans="1:137" outlineLevel="1" x14ac:dyDescent="0.2">
      <c r="A243" s="16">
        <v>54</v>
      </c>
      <c r="B243" s="16">
        <v>1</v>
      </c>
      <c r="C243" s="1">
        <v>0.38982086621745921</v>
      </c>
      <c r="D243" s="1">
        <f t="shared" si="11"/>
        <v>0.61017913378254085</v>
      </c>
      <c r="E243" s="1">
        <f t="shared" si="12"/>
        <v>1.8841359255362407</v>
      </c>
      <c r="F243" s="1">
        <f t="shared" si="13"/>
        <v>1.3726383083450062</v>
      </c>
      <c r="G243" s="1">
        <f t="shared" si="14"/>
        <v>1.2511118424051957</v>
      </c>
      <c r="H243" s="1">
        <v>3.7981619356578941E-2</v>
      </c>
      <c r="I243" s="1">
        <f t="shared" si="15"/>
        <v>3.211951741051277E-2</v>
      </c>
      <c r="J243" s="1">
        <f t="shared" si="16"/>
        <v>1.27557045060598</v>
      </c>
      <c r="AJ243" s="69"/>
      <c r="AK243" s="69"/>
      <c r="AL243" s="69"/>
      <c r="AM243" s="69"/>
      <c r="AN243" s="69"/>
      <c r="AO243" s="69"/>
      <c r="AP243" s="69"/>
      <c r="AQ243" s="81"/>
      <c r="AR243" s="69"/>
      <c r="AS243" s="69"/>
      <c r="AT243" s="69"/>
      <c r="AU243" s="69">
        <f t="shared" si="17"/>
        <v>0</v>
      </c>
      <c r="AV243" s="69" t="e">
        <f t="shared" si="18"/>
        <v>#N/A</v>
      </c>
      <c r="AW243" s="69">
        <f t="shared" si="19"/>
        <v>0.38982086621745921</v>
      </c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</row>
    <row r="244" spans="1:137" outlineLevel="1" x14ac:dyDescent="0.2">
      <c r="A244" s="16">
        <v>55</v>
      </c>
      <c r="B244" s="16">
        <v>0</v>
      </c>
      <c r="C244" s="1">
        <v>0.38982086621745921</v>
      </c>
      <c r="D244" s="1">
        <f t="shared" si="11"/>
        <v>-0.38982086621745921</v>
      </c>
      <c r="E244" s="1">
        <f t="shared" si="12"/>
        <v>0.98800540597283182</v>
      </c>
      <c r="F244" s="1">
        <f t="shared" si="13"/>
        <v>-0.99398461053118514</v>
      </c>
      <c r="G244" s="1">
        <f t="shared" si="14"/>
        <v>-0.79928905322928889</v>
      </c>
      <c r="H244" s="1">
        <v>3.7981619356578941E-2</v>
      </c>
      <c r="I244" s="1">
        <f t="shared" si="15"/>
        <v>1.3109450008327991E-2</v>
      </c>
      <c r="J244" s="1">
        <f t="shared" si="16"/>
        <v>-0.81491475281065329</v>
      </c>
      <c r="AJ244" s="69"/>
      <c r="AK244" s="69"/>
      <c r="AL244" s="69"/>
      <c r="AM244" s="69"/>
      <c r="AN244" s="69"/>
      <c r="AO244" s="69"/>
      <c r="AP244" s="69"/>
      <c r="AQ244" s="81"/>
      <c r="AR244" s="69"/>
      <c r="AS244" s="69"/>
      <c r="AT244" s="69"/>
      <c r="AU244" s="69">
        <f t="shared" si="17"/>
        <v>1</v>
      </c>
      <c r="AV244" s="69">
        <f t="shared" si="18"/>
        <v>0.38982086621745921</v>
      </c>
      <c r="AW244" s="69" t="e">
        <f t="shared" si="19"/>
        <v>#N/A</v>
      </c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</row>
    <row r="245" spans="1:137" outlineLevel="1" x14ac:dyDescent="0.2">
      <c r="A245" s="16">
        <v>56</v>
      </c>
      <c r="B245" s="16">
        <v>0</v>
      </c>
      <c r="C245" s="1">
        <v>0.49468369230292653</v>
      </c>
      <c r="D245" s="1">
        <f t="shared" si="11"/>
        <v>-0.49468369230292653</v>
      </c>
      <c r="E245" s="1">
        <f t="shared" si="12"/>
        <v>1.3651413878156984</v>
      </c>
      <c r="F245" s="1">
        <f t="shared" si="13"/>
        <v>-1.1683926513872374</v>
      </c>
      <c r="G245" s="1">
        <f t="shared" si="14"/>
        <v>-0.98942331458129607</v>
      </c>
      <c r="H245" s="1">
        <v>1.6540092039483995E-2</v>
      </c>
      <c r="I245" s="1">
        <f t="shared" si="15"/>
        <v>8.3706442658239913E-3</v>
      </c>
      <c r="J245" s="1">
        <f t="shared" si="16"/>
        <v>-0.99770881599568584</v>
      </c>
      <c r="AJ245" s="69"/>
      <c r="AK245" s="69"/>
      <c r="AL245" s="69"/>
      <c r="AM245" s="69"/>
      <c r="AN245" s="69"/>
      <c r="AO245" s="69"/>
      <c r="AP245" s="69"/>
      <c r="AQ245" s="81"/>
      <c r="AR245" s="69"/>
      <c r="AS245" s="69"/>
      <c r="AT245" s="69"/>
      <c r="AU245" s="69">
        <f t="shared" si="17"/>
        <v>1</v>
      </c>
      <c r="AV245" s="69">
        <f t="shared" si="18"/>
        <v>0.49468369230292653</v>
      </c>
      <c r="AW245" s="69" t="e">
        <f t="shared" si="19"/>
        <v>#N/A</v>
      </c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</row>
    <row r="246" spans="1:137" outlineLevel="1" x14ac:dyDescent="0.2">
      <c r="A246" s="16">
        <v>57</v>
      </c>
      <c r="B246" s="16">
        <v>1</v>
      </c>
      <c r="C246" s="1">
        <v>0.66598161167954772</v>
      </c>
      <c r="D246" s="1">
        <f t="shared" si="11"/>
        <v>0.33401838832045228</v>
      </c>
      <c r="E246" s="1">
        <f t="shared" si="12"/>
        <v>0.81298643782736546</v>
      </c>
      <c r="F246" s="1">
        <f t="shared" si="13"/>
        <v>0.90165760565048492</v>
      </c>
      <c r="G246" s="1">
        <f t="shared" si="14"/>
        <v>0.70819697771093315</v>
      </c>
      <c r="H246" s="1">
        <v>2.6481406055664819E-2</v>
      </c>
      <c r="I246" s="1">
        <f t="shared" si="15"/>
        <v>7.0069768296050642E-3</v>
      </c>
      <c r="J246" s="1">
        <f t="shared" si="16"/>
        <v>0.71776444861863653</v>
      </c>
      <c r="AJ246" s="69"/>
      <c r="AK246" s="69"/>
      <c r="AL246" s="69"/>
      <c r="AM246" s="69"/>
      <c r="AN246" s="69"/>
      <c r="AO246" s="69"/>
      <c r="AP246" s="69"/>
      <c r="AQ246" s="81"/>
      <c r="AR246" s="69"/>
      <c r="AS246" s="69"/>
      <c r="AT246" s="69"/>
      <c r="AU246" s="69">
        <f t="shared" si="17"/>
        <v>0</v>
      </c>
      <c r="AV246" s="69" t="e">
        <f t="shared" si="18"/>
        <v>#N/A</v>
      </c>
      <c r="AW246" s="69">
        <f t="shared" si="19"/>
        <v>0.66598161167954772</v>
      </c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</row>
    <row r="247" spans="1:137" outlineLevel="1" x14ac:dyDescent="0.2">
      <c r="A247" s="16">
        <v>58</v>
      </c>
      <c r="B247" s="16">
        <v>0</v>
      </c>
      <c r="C247" s="1">
        <v>0.42414052160955029</v>
      </c>
      <c r="D247" s="1">
        <f t="shared" si="11"/>
        <v>-0.42414052160955029</v>
      </c>
      <c r="E247" s="1">
        <f t="shared" si="12"/>
        <v>1.1037832183545879</v>
      </c>
      <c r="F247" s="1">
        <f t="shared" si="13"/>
        <v>-1.0506108786580253</v>
      </c>
      <c r="G247" s="1">
        <f t="shared" si="14"/>
        <v>-0.85821603229546461</v>
      </c>
      <c r="H247" s="1">
        <v>2.8838754270207809E-2</v>
      </c>
      <c r="I247" s="1">
        <f t="shared" si="15"/>
        <v>1.1260484066951539E-2</v>
      </c>
      <c r="J247" s="1">
        <f t="shared" si="16"/>
        <v>-0.87086523042140807</v>
      </c>
      <c r="AJ247" s="69"/>
      <c r="AK247" s="69"/>
      <c r="AL247" s="69"/>
      <c r="AM247" s="69"/>
      <c r="AN247" s="69"/>
      <c r="AO247" s="69"/>
      <c r="AP247" s="69"/>
      <c r="AQ247" s="81"/>
      <c r="AR247" s="69"/>
      <c r="AS247" s="69"/>
      <c r="AT247" s="69"/>
      <c r="AU247" s="69">
        <f t="shared" si="17"/>
        <v>1</v>
      </c>
      <c r="AV247" s="69">
        <f t="shared" si="18"/>
        <v>0.42414052160955029</v>
      </c>
      <c r="AW247" s="69" t="e">
        <f t="shared" si="19"/>
        <v>#N/A</v>
      </c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</row>
    <row r="248" spans="1:137" outlineLevel="1" x14ac:dyDescent="0.2">
      <c r="A248" s="16">
        <v>59</v>
      </c>
      <c r="B248" s="16">
        <v>1</v>
      </c>
      <c r="C248" s="1">
        <v>0.63362493193572333</v>
      </c>
      <c r="D248" s="1">
        <f t="shared" si="11"/>
        <v>0.36637506806427667</v>
      </c>
      <c r="E248" s="1">
        <f t="shared" si="12"/>
        <v>0.91259617922013991</v>
      </c>
      <c r="F248" s="1">
        <f t="shared" si="13"/>
        <v>0.95529899990533851</v>
      </c>
      <c r="G248" s="1">
        <f t="shared" si="14"/>
        <v>0.7604082626168075</v>
      </c>
      <c r="H248" s="1">
        <v>2.0334904927670754E-2</v>
      </c>
      <c r="I248" s="1">
        <f t="shared" si="15"/>
        <v>6.1256268240301734E-3</v>
      </c>
      <c r="J248" s="1">
        <f t="shared" si="16"/>
        <v>0.76825962501344169</v>
      </c>
      <c r="AJ248" s="69"/>
      <c r="AK248" s="69"/>
      <c r="AL248" s="69"/>
      <c r="AM248" s="69"/>
      <c r="AN248" s="69"/>
      <c r="AO248" s="69"/>
      <c r="AP248" s="69"/>
      <c r="AQ248" s="81"/>
      <c r="AR248" s="69"/>
      <c r="AS248" s="69"/>
      <c r="AT248" s="69"/>
      <c r="AU248" s="69">
        <f t="shared" si="17"/>
        <v>0</v>
      </c>
      <c r="AV248" s="69" t="e">
        <f t="shared" si="18"/>
        <v>#N/A</v>
      </c>
      <c r="AW248" s="69">
        <f t="shared" si="19"/>
        <v>0.63362493193572333</v>
      </c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</row>
    <row r="249" spans="1:137" outlineLevel="1" x14ac:dyDescent="0.2">
      <c r="A249" s="16">
        <v>60</v>
      </c>
      <c r="B249" s="16">
        <v>0</v>
      </c>
      <c r="C249" s="1">
        <v>0.49468369230292653</v>
      </c>
      <c r="D249" s="1">
        <f t="shared" si="11"/>
        <v>-0.49468369230292653</v>
      </c>
      <c r="E249" s="1">
        <f t="shared" si="12"/>
        <v>1.3651413878156984</v>
      </c>
      <c r="F249" s="1">
        <f t="shared" si="13"/>
        <v>-1.1683926513872374</v>
      </c>
      <c r="G249" s="1">
        <f t="shared" si="14"/>
        <v>-0.98942331458129607</v>
      </c>
      <c r="H249" s="1">
        <v>1.6540092039483995E-2</v>
      </c>
      <c r="I249" s="1">
        <f t="shared" si="15"/>
        <v>8.3706442658239913E-3</v>
      </c>
      <c r="J249" s="1">
        <f t="shared" si="16"/>
        <v>-0.99770881599568584</v>
      </c>
      <c r="AJ249" s="69"/>
      <c r="AK249" s="69"/>
      <c r="AL249" s="69"/>
      <c r="AM249" s="69"/>
      <c r="AN249" s="69"/>
      <c r="AO249" s="69"/>
      <c r="AP249" s="69"/>
      <c r="AQ249" s="81"/>
      <c r="AR249" s="69"/>
      <c r="AS249" s="69"/>
      <c r="AT249" s="69"/>
      <c r="AU249" s="69">
        <f t="shared" si="17"/>
        <v>1</v>
      </c>
      <c r="AV249" s="69">
        <f t="shared" si="18"/>
        <v>0.49468369230292653</v>
      </c>
      <c r="AW249" s="69" t="e">
        <f t="shared" si="19"/>
        <v>#N/A</v>
      </c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</row>
    <row r="250" spans="1:137" outlineLevel="1" x14ac:dyDescent="0.2">
      <c r="A250" s="16">
        <v>61</v>
      </c>
      <c r="B250" s="16">
        <v>1</v>
      </c>
      <c r="C250" s="1">
        <v>0.45920775759082216</v>
      </c>
      <c r="D250" s="1">
        <f t="shared" si="11"/>
        <v>0.54079224240917778</v>
      </c>
      <c r="E250" s="1">
        <f t="shared" si="12"/>
        <v>1.5565050808224821</v>
      </c>
      <c r="F250" s="1">
        <f t="shared" si="13"/>
        <v>1.2475997278063513</v>
      </c>
      <c r="G250" s="1">
        <f t="shared" si="14"/>
        <v>1.0852020823879958</v>
      </c>
      <c r="H250" s="1">
        <v>2.1580922778063203E-2</v>
      </c>
      <c r="I250" s="1">
        <f t="shared" si="15"/>
        <v>1.3274293871743205E-2</v>
      </c>
      <c r="J250" s="1">
        <f t="shared" si="16"/>
        <v>1.0971049194770617</v>
      </c>
      <c r="AJ250" s="69"/>
      <c r="AK250" s="69"/>
      <c r="AL250" s="69"/>
      <c r="AM250" s="69"/>
      <c r="AN250" s="69"/>
      <c r="AO250" s="69"/>
      <c r="AP250" s="69"/>
      <c r="AQ250" s="81"/>
      <c r="AR250" s="69"/>
      <c r="AS250" s="69"/>
      <c r="AT250" s="69"/>
      <c r="AU250" s="69">
        <f t="shared" si="17"/>
        <v>0</v>
      </c>
      <c r="AV250" s="69" t="e">
        <f t="shared" si="18"/>
        <v>#N/A</v>
      </c>
      <c r="AW250" s="69">
        <f t="shared" si="19"/>
        <v>0.45920775759082216</v>
      </c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</row>
    <row r="251" spans="1:137" outlineLevel="1" x14ac:dyDescent="0.2">
      <c r="A251" s="16">
        <v>62</v>
      </c>
      <c r="B251" s="16">
        <v>1</v>
      </c>
      <c r="C251" s="1">
        <v>0.45920775759082216</v>
      </c>
      <c r="D251" s="1">
        <f t="shared" si="11"/>
        <v>0.54079224240917778</v>
      </c>
      <c r="E251" s="1">
        <f t="shared" si="12"/>
        <v>1.5565050808224821</v>
      </c>
      <c r="F251" s="1">
        <f t="shared" si="13"/>
        <v>1.2475997278063513</v>
      </c>
      <c r="G251" s="1">
        <f t="shared" si="14"/>
        <v>1.0852020823879958</v>
      </c>
      <c r="H251" s="1">
        <v>2.1580922778063203E-2</v>
      </c>
      <c r="I251" s="1">
        <f t="shared" si="15"/>
        <v>1.3274293871743205E-2</v>
      </c>
      <c r="J251" s="1">
        <f t="shared" si="16"/>
        <v>1.0971049194770617</v>
      </c>
      <c r="AJ251" s="69"/>
      <c r="AK251" s="69"/>
      <c r="AL251" s="69"/>
      <c r="AM251" s="69"/>
      <c r="AN251" s="69"/>
      <c r="AO251" s="69"/>
      <c r="AP251" s="69"/>
      <c r="AQ251" s="81"/>
      <c r="AR251" s="69"/>
      <c r="AS251" s="69"/>
      <c r="AT251" s="69"/>
      <c r="AU251" s="69">
        <f t="shared" si="17"/>
        <v>0</v>
      </c>
      <c r="AV251" s="69" t="e">
        <f t="shared" si="18"/>
        <v>#N/A</v>
      </c>
      <c r="AW251" s="69">
        <f t="shared" si="19"/>
        <v>0.45920775759082216</v>
      </c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</row>
    <row r="252" spans="1:137" outlineLevel="1" x14ac:dyDescent="0.2">
      <c r="A252" s="16">
        <v>63</v>
      </c>
      <c r="B252" s="16">
        <v>0</v>
      </c>
      <c r="C252" s="1">
        <v>0.49468369230292653</v>
      </c>
      <c r="D252" s="1">
        <f t="shared" si="11"/>
        <v>-0.49468369230292653</v>
      </c>
      <c r="E252" s="1">
        <f t="shared" si="12"/>
        <v>1.3651413878156984</v>
      </c>
      <c r="F252" s="1">
        <f t="shared" si="13"/>
        <v>-1.1683926513872374</v>
      </c>
      <c r="G252" s="1">
        <f t="shared" si="14"/>
        <v>-0.98942331458129607</v>
      </c>
      <c r="H252" s="1">
        <v>1.6540092039483995E-2</v>
      </c>
      <c r="I252" s="1">
        <f t="shared" si="15"/>
        <v>8.3706442658239913E-3</v>
      </c>
      <c r="J252" s="1">
        <f t="shared" si="16"/>
        <v>-0.99770881599568584</v>
      </c>
      <c r="AJ252" s="69"/>
      <c r="AK252" s="69"/>
      <c r="AL252" s="69"/>
      <c r="AM252" s="69"/>
      <c r="AN252" s="69"/>
      <c r="AO252" s="69"/>
      <c r="AP252" s="69"/>
      <c r="AQ252" s="81"/>
      <c r="AR252" s="69"/>
      <c r="AS252" s="69"/>
      <c r="AT252" s="69"/>
      <c r="AU252" s="69">
        <f t="shared" si="17"/>
        <v>1</v>
      </c>
      <c r="AV252" s="69">
        <f t="shared" si="18"/>
        <v>0.49468369230292653</v>
      </c>
      <c r="AW252" s="69" t="e">
        <f t="shared" si="19"/>
        <v>#N/A</v>
      </c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</row>
    <row r="253" spans="1:137" outlineLevel="1" x14ac:dyDescent="0.2">
      <c r="A253" s="16">
        <v>64</v>
      </c>
      <c r="B253" s="16">
        <v>1</v>
      </c>
      <c r="C253" s="1">
        <v>0.66598161167954772</v>
      </c>
      <c r="D253" s="1">
        <f t="shared" si="11"/>
        <v>0.33401838832045228</v>
      </c>
      <c r="E253" s="1">
        <f t="shared" si="12"/>
        <v>0.81298643782736546</v>
      </c>
      <c r="F253" s="1">
        <f t="shared" si="13"/>
        <v>0.90165760565048492</v>
      </c>
      <c r="G253" s="1">
        <f t="shared" si="14"/>
        <v>0.70819697771093315</v>
      </c>
      <c r="H253" s="1">
        <v>2.6481406055664819E-2</v>
      </c>
      <c r="I253" s="1">
        <f t="shared" si="15"/>
        <v>7.0069768296050642E-3</v>
      </c>
      <c r="J253" s="1">
        <f t="shared" si="16"/>
        <v>0.71776444861863653</v>
      </c>
      <c r="AJ253" s="69"/>
      <c r="AK253" s="69"/>
      <c r="AL253" s="69"/>
      <c r="AM253" s="69"/>
      <c r="AN253" s="69"/>
      <c r="AO253" s="69"/>
      <c r="AP253" s="69"/>
      <c r="AQ253" s="81"/>
      <c r="AR253" s="69"/>
      <c r="AS253" s="69"/>
      <c r="AT253" s="69"/>
      <c r="AU253" s="69">
        <f t="shared" si="17"/>
        <v>0</v>
      </c>
      <c r="AV253" s="69" t="e">
        <f t="shared" si="18"/>
        <v>#N/A</v>
      </c>
      <c r="AW253" s="69">
        <f t="shared" si="19"/>
        <v>0.66598161167954772</v>
      </c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</row>
    <row r="254" spans="1:137" outlineLevel="1" x14ac:dyDescent="0.2">
      <c r="A254" s="16">
        <v>65</v>
      </c>
      <c r="B254" s="16">
        <v>1</v>
      </c>
      <c r="C254" s="1">
        <v>0.69684788240390749</v>
      </c>
      <c r="D254" s="1">
        <f t="shared" si="11"/>
        <v>0.30315211759609251</v>
      </c>
      <c r="E254" s="1">
        <f t="shared" si="12"/>
        <v>0.72237627646632852</v>
      </c>
      <c r="F254" s="1">
        <f t="shared" si="13"/>
        <v>0.84992721833479867</v>
      </c>
      <c r="G254" s="1">
        <f t="shared" si="14"/>
        <v>0.65957063316609754</v>
      </c>
      <c r="H254" s="1">
        <v>3.3996414197307097E-2</v>
      </c>
      <c r="I254" s="1">
        <f t="shared" si="15"/>
        <v>7.9244341476955998E-3</v>
      </c>
      <c r="J254" s="1">
        <f t="shared" si="16"/>
        <v>0.67107636207766208</v>
      </c>
      <c r="AJ254" s="69"/>
      <c r="AK254" s="69"/>
      <c r="AL254" s="69"/>
      <c r="AM254" s="69"/>
      <c r="AN254" s="69"/>
      <c r="AO254" s="69"/>
      <c r="AP254" s="69"/>
      <c r="AQ254" s="81"/>
      <c r="AR254" s="69"/>
      <c r="AS254" s="69"/>
      <c r="AT254" s="69"/>
      <c r="AU254" s="69">
        <f t="shared" si="17"/>
        <v>0</v>
      </c>
      <c r="AV254" s="69" t="e">
        <f t="shared" si="18"/>
        <v>#N/A</v>
      </c>
      <c r="AW254" s="69">
        <f t="shared" si="19"/>
        <v>0.69684788240390749</v>
      </c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</row>
    <row r="255" spans="1:137" outlineLevel="1" x14ac:dyDescent="0.2">
      <c r="A255" s="16">
        <v>66</v>
      </c>
      <c r="B255" s="16">
        <v>0</v>
      </c>
      <c r="C255" s="1">
        <v>0.56543916996034438</v>
      </c>
      <c r="D255" s="1">
        <f t="shared" ref="D255:D267" si="20">B255 - C255</f>
        <v>-0.56543916996034438</v>
      </c>
      <c r="E255" s="1">
        <f t="shared" ref="E255:E267" si="21">2*IF(B255=1,LN(1/C255),LN(1/(1-C255)))</f>
        <v>1.6668386879690424</v>
      </c>
      <c r="F255" s="1">
        <f t="shared" ref="F255:F267" si="22">SQRT(E255)*SIGN(D255)</f>
        <v>-1.2910610705807228</v>
      </c>
      <c r="G255" s="1">
        <f t="shared" ref="G255:G267" si="23">D255/(SQRT(C255*(1-C255)))</f>
        <v>-1.1406900577452794</v>
      </c>
      <c r="H255" s="1">
        <v>1.37623699908049E-2</v>
      </c>
      <c r="I255" s="1">
        <f t="shared" ref="I255:I267" si="24">(G255^2/2)*H255/(1-H255)^2</f>
        <v>9.2052461911306203E-3</v>
      </c>
      <c r="J255" s="1">
        <f t="shared" ref="J255:J267" si="25">G255/SQRT(1-H255)</f>
        <v>-1.1486213162802232</v>
      </c>
      <c r="AJ255" s="69"/>
      <c r="AK255" s="69"/>
      <c r="AL255" s="69"/>
      <c r="AM255" s="69"/>
      <c r="AN255" s="69"/>
      <c r="AO255" s="69"/>
      <c r="AP255" s="69"/>
      <c r="AQ255" s="81"/>
      <c r="AR255" s="69"/>
      <c r="AS255" s="69"/>
      <c r="AT255" s="69"/>
      <c r="AU255" s="69">
        <f t="shared" ref="AU255:AU267" si="26">1-B255</f>
        <v>1</v>
      </c>
      <c r="AV255" s="69">
        <f t="shared" ref="AV255:AV267" si="27">IF(B255=0,C255,NA())</f>
        <v>0.56543916996034438</v>
      </c>
      <c r="AW255" s="69" t="e">
        <f t="shared" ref="AW255:AW267" si="28">IF(B255=1,C255,NA())</f>
        <v>#N/A</v>
      </c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</row>
    <row r="256" spans="1:137" outlineLevel="1" x14ac:dyDescent="0.2">
      <c r="A256" s="16">
        <v>67</v>
      </c>
      <c r="B256" s="16">
        <v>0</v>
      </c>
      <c r="C256" s="1">
        <v>0.49468369230292653</v>
      </c>
      <c r="D256" s="1">
        <f t="shared" si="20"/>
        <v>-0.49468369230292653</v>
      </c>
      <c r="E256" s="1">
        <f t="shared" si="21"/>
        <v>1.3651413878156984</v>
      </c>
      <c r="F256" s="1">
        <f t="shared" si="22"/>
        <v>-1.1683926513872374</v>
      </c>
      <c r="G256" s="1">
        <f t="shared" si="23"/>
        <v>-0.98942331458129607</v>
      </c>
      <c r="H256" s="1">
        <v>1.6540092039483995E-2</v>
      </c>
      <c r="I256" s="1">
        <f t="shared" si="24"/>
        <v>8.3706442658239913E-3</v>
      </c>
      <c r="J256" s="1">
        <f t="shared" si="25"/>
        <v>-0.99770881599568584</v>
      </c>
      <c r="AJ256" s="69"/>
      <c r="AK256" s="69"/>
      <c r="AL256" s="69"/>
      <c r="AM256" s="69"/>
      <c r="AN256" s="69"/>
      <c r="AO256" s="69"/>
      <c r="AP256" s="69"/>
      <c r="AQ256" s="81"/>
      <c r="AR256" s="69"/>
      <c r="AS256" s="69"/>
      <c r="AT256" s="69"/>
      <c r="AU256" s="69">
        <f t="shared" si="26"/>
        <v>1</v>
      </c>
      <c r="AV256" s="69">
        <f t="shared" si="27"/>
        <v>0.49468369230292653</v>
      </c>
      <c r="AW256" s="69" t="e">
        <f t="shared" si="28"/>
        <v>#N/A</v>
      </c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</row>
    <row r="257" spans="1:137" outlineLevel="1" x14ac:dyDescent="0.2">
      <c r="A257" s="16">
        <v>68</v>
      </c>
      <c r="B257" s="16">
        <v>1</v>
      </c>
      <c r="C257" s="1">
        <v>0.69684788240390749</v>
      </c>
      <c r="D257" s="1">
        <f t="shared" si="20"/>
        <v>0.30315211759609251</v>
      </c>
      <c r="E257" s="1">
        <f t="shared" si="21"/>
        <v>0.72237627646632852</v>
      </c>
      <c r="F257" s="1">
        <f t="shared" si="22"/>
        <v>0.84992721833479867</v>
      </c>
      <c r="G257" s="1">
        <f t="shared" si="23"/>
        <v>0.65957063316609754</v>
      </c>
      <c r="H257" s="1">
        <v>3.3996414197307097E-2</v>
      </c>
      <c r="I257" s="1">
        <f t="shared" si="24"/>
        <v>7.9244341476955998E-3</v>
      </c>
      <c r="J257" s="1">
        <f t="shared" si="25"/>
        <v>0.67107636207766208</v>
      </c>
      <c r="AJ257" s="69"/>
      <c r="AK257" s="69"/>
      <c r="AL257" s="69"/>
      <c r="AM257" s="69"/>
      <c r="AN257" s="69"/>
      <c r="AO257" s="69"/>
      <c r="AP257" s="69"/>
      <c r="AQ257" s="81"/>
      <c r="AR257" s="69"/>
      <c r="AS257" s="69"/>
      <c r="AT257" s="69"/>
      <c r="AU257" s="69">
        <f t="shared" si="26"/>
        <v>0</v>
      </c>
      <c r="AV257" s="69" t="e">
        <f t="shared" si="27"/>
        <v>#N/A</v>
      </c>
      <c r="AW257" s="69">
        <f t="shared" si="28"/>
        <v>0.69684788240390749</v>
      </c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</row>
    <row r="258" spans="1:137" outlineLevel="1" x14ac:dyDescent="0.2">
      <c r="A258" s="16">
        <v>69</v>
      </c>
      <c r="B258" s="16">
        <v>0</v>
      </c>
      <c r="C258" s="1">
        <v>0.49468369230292653</v>
      </c>
      <c r="D258" s="1">
        <f t="shared" si="20"/>
        <v>-0.49468369230292653</v>
      </c>
      <c r="E258" s="1">
        <f t="shared" si="21"/>
        <v>1.3651413878156984</v>
      </c>
      <c r="F258" s="1">
        <f t="shared" si="22"/>
        <v>-1.1683926513872374</v>
      </c>
      <c r="G258" s="1">
        <f t="shared" si="23"/>
        <v>-0.98942331458129607</v>
      </c>
      <c r="H258" s="1">
        <v>1.6540092039483995E-2</v>
      </c>
      <c r="I258" s="1">
        <f t="shared" si="24"/>
        <v>8.3706442658239913E-3</v>
      </c>
      <c r="J258" s="1">
        <f t="shared" si="25"/>
        <v>-0.99770881599568584</v>
      </c>
      <c r="AJ258" s="69"/>
      <c r="AK258" s="69"/>
      <c r="AL258" s="69"/>
      <c r="AM258" s="69"/>
      <c r="AN258" s="69"/>
      <c r="AO258" s="69"/>
      <c r="AP258" s="69"/>
      <c r="AQ258" s="81"/>
      <c r="AR258" s="69"/>
      <c r="AS258" s="69"/>
      <c r="AT258" s="69"/>
      <c r="AU258" s="69">
        <f t="shared" si="26"/>
        <v>1</v>
      </c>
      <c r="AV258" s="69">
        <f t="shared" si="27"/>
        <v>0.49468369230292653</v>
      </c>
      <c r="AW258" s="69" t="e">
        <f t="shared" si="28"/>
        <v>#N/A</v>
      </c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</row>
    <row r="259" spans="1:137" outlineLevel="1" x14ac:dyDescent="0.2">
      <c r="A259" s="16">
        <v>70</v>
      </c>
      <c r="B259" s="16">
        <v>1</v>
      </c>
      <c r="C259" s="1">
        <v>0.60001634083187316</v>
      </c>
      <c r="D259" s="1">
        <f t="shared" si="20"/>
        <v>0.39998365916812684</v>
      </c>
      <c r="E259" s="1">
        <f t="shared" si="21"/>
        <v>1.0215967788341207</v>
      </c>
      <c r="F259" s="1">
        <f t="shared" si="22"/>
        <v>1.0107407080127528</v>
      </c>
      <c r="G259" s="1">
        <f t="shared" si="23"/>
        <v>0.81646878489211205</v>
      </c>
      <c r="H259" s="1">
        <v>1.5979976952228237E-2</v>
      </c>
      <c r="I259" s="1">
        <f t="shared" si="24"/>
        <v>5.5006935766842586E-3</v>
      </c>
      <c r="J259" s="1">
        <f t="shared" si="25"/>
        <v>0.82307160195417817</v>
      </c>
      <c r="AJ259" s="69"/>
      <c r="AK259" s="69"/>
      <c r="AL259" s="69"/>
      <c r="AM259" s="69"/>
      <c r="AN259" s="69"/>
      <c r="AO259" s="69"/>
      <c r="AP259" s="69"/>
      <c r="AQ259" s="81"/>
      <c r="AR259" s="69"/>
      <c r="AS259" s="69"/>
      <c r="AT259" s="69"/>
      <c r="AU259" s="69">
        <f t="shared" si="26"/>
        <v>0</v>
      </c>
      <c r="AV259" s="69" t="e">
        <f t="shared" si="27"/>
        <v>#N/A</v>
      </c>
      <c r="AW259" s="69">
        <f t="shared" si="28"/>
        <v>0.60001634083187316</v>
      </c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</row>
    <row r="260" spans="1:137" outlineLevel="1" x14ac:dyDescent="0.2">
      <c r="A260" s="16">
        <v>71</v>
      </c>
      <c r="B260" s="16">
        <v>0</v>
      </c>
      <c r="C260" s="1">
        <v>0.45920775759082216</v>
      </c>
      <c r="D260" s="1">
        <f t="shared" si="20"/>
        <v>-0.45920775759082216</v>
      </c>
      <c r="E260" s="1">
        <f t="shared" si="21"/>
        <v>1.2294401980277077</v>
      </c>
      <c r="F260" s="1">
        <f t="shared" si="22"/>
        <v>-1.1088012436986656</v>
      </c>
      <c r="G260" s="1">
        <f t="shared" si="23"/>
        <v>-0.92148735818815619</v>
      </c>
      <c r="H260" s="1">
        <v>2.1580922778063203E-2</v>
      </c>
      <c r="I260" s="1">
        <f t="shared" si="24"/>
        <v>9.5712564810548819E-3</v>
      </c>
      <c r="J260" s="1">
        <f t="shared" si="25"/>
        <v>-0.93159452079146743</v>
      </c>
      <c r="AJ260" s="69"/>
      <c r="AK260" s="69"/>
      <c r="AL260" s="69"/>
      <c r="AM260" s="69"/>
      <c r="AN260" s="69"/>
      <c r="AO260" s="69"/>
      <c r="AP260" s="69"/>
      <c r="AQ260" s="81"/>
      <c r="AR260" s="69"/>
      <c r="AS260" s="69"/>
      <c r="AT260" s="69"/>
      <c r="AU260" s="69">
        <f t="shared" si="26"/>
        <v>1</v>
      </c>
      <c r="AV260" s="69">
        <f t="shared" si="27"/>
        <v>0.45920775759082216</v>
      </c>
      <c r="AW260" s="69" t="e">
        <f t="shared" si="28"/>
        <v>#N/A</v>
      </c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</row>
    <row r="261" spans="1:137" outlineLevel="1" x14ac:dyDescent="0.2">
      <c r="A261" s="16">
        <v>72</v>
      </c>
      <c r="B261" s="16">
        <v>0</v>
      </c>
      <c r="C261" s="1">
        <v>0.38982086621745921</v>
      </c>
      <c r="D261" s="1">
        <f t="shared" si="20"/>
        <v>-0.38982086621745921</v>
      </c>
      <c r="E261" s="1">
        <f t="shared" si="21"/>
        <v>0.98800540597283182</v>
      </c>
      <c r="F261" s="1">
        <f t="shared" si="22"/>
        <v>-0.99398461053118514</v>
      </c>
      <c r="G261" s="1">
        <f t="shared" si="23"/>
        <v>-0.79928905322928889</v>
      </c>
      <c r="H261" s="1">
        <v>3.7981619356578941E-2</v>
      </c>
      <c r="I261" s="1">
        <f t="shared" si="24"/>
        <v>1.3109450008327991E-2</v>
      </c>
      <c r="J261" s="1">
        <f t="shared" si="25"/>
        <v>-0.81491475281065329</v>
      </c>
      <c r="AJ261" s="69"/>
      <c r="AK261" s="69"/>
      <c r="AL261" s="69"/>
      <c r="AM261" s="69"/>
      <c r="AN261" s="69"/>
      <c r="AO261" s="69"/>
      <c r="AP261" s="69"/>
      <c r="AQ261" s="81"/>
      <c r="AR261" s="69"/>
      <c r="AS261" s="69"/>
      <c r="AT261" s="69"/>
      <c r="AU261" s="69">
        <f t="shared" si="26"/>
        <v>1</v>
      </c>
      <c r="AV261" s="69">
        <f t="shared" si="27"/>
        <v>0.38982086621745921</v>
      </c>
      <c r="AW261" s="69" t="e">
        <f t="shared" si="28"/>
        <v>#N/A</v>
      </c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</row>
    <row r="262" spans="1:137" outlineLevel="1" x14ac:dyDescent="0.2">
      <c r="A262" s="16">
        <v>73</v>
      </c>
      <c r="B262" s="16">
        <v>1</v>
      </c>
      <c r="C262" s="1">
        <v>0.69684788240390749</v>
      </c>
      <c r="D262" s="1">
        <f t="shared" si="20"/>
        <v>0.30315211759609251</v>
      </c>
      <c r="E262" s="1">
        <f t="shared" si="21"/>
        <v>0.72237627646632852</v>
      </c>
      <c r="F262" s="1">
        <f t="shared" si="22"/>
        <v>0.84992721833479867</v>
      </c>
      <c r="G262" s="1">
        <f t="shared" si="23"/>
        <v>0.65957063316609754</v>
      </c>
      <c r="H262" s="1">
        <v>3.3996414197307097E-2</v>
      </c>
      <c r="I262" s="1">
        <f t="shared" si="24"/>
        <v>7.9244341476955998E-3</v>
      </c>
      <c r="J262" s="1">
        <f t="shared" si="25"/>
        <v>0.67107636207766208</v>
      </c>
      <c r="AJ262" s="69"/>
      <c r="AK262" s="69"/>
      <c r="AL262" s="69"/>
      <c r="AM262" s="69"/>
      <c r="AN262" s="69"/>
      <c r="AO262" s="69"/>
      <c r="AP262" s="69"/>
      <c r="AQ262" s="81"/>
      <c r="AR262" s="69"/>
      <c r="AS262" s="69"/>
      <c r="AT262" s="69"/>
      <c r="AU262" s="69">
        <f t="shared" si="26"/>
        <v>0</v>
      </c>
      <c r="AV262" s="69" t="e">
        <f t="shared" si="27"/>
        <v>#N/A</v>
      </c>
      <c r="AW262" s="69">
        <f t="shared" si="28"/>
        <v>0.69684788240390749</v>
      </c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</row>
    <row r="263" spans="1:137" outlineLevel="1" x14ac:dyDescent="0.2">
      <c r="A263" s="16">
        <v>74</v>
      </c>
      <c r="B263" s="16">
        <v>0</v>
      </c>
      <c r="C263" s="1">
        <v>0.45920775759082216</v>
      </c>
      <c r="D263" s="1">
        <f t="shared" si="20"/>
        <v>-0.45920775759082216</v>
      </c>
      <c r="E263" s="1">
        <f t="shared" si="21"/>
        <v>1.2294401980277077</v>
      </c>
      <c r="F263" s="1">
        <f t="shared" si="22"/>
        <v>-1.1088012436986656</v>
      </c>
      <c r="G263" s="1">
        <f t="shared" si="23"/>
        <v>-0.92148735818815619</v>
      </c>
      <c r="H263" s="1">
        <v>2.1580922778063203E-2</v>
      </c>
      <c r="I263" s="1">
        <f t="shared" si="24"/>
        <v>9.5712564810548819E-3</v>
      </c>
      <c r="J263" s="1">
        <f t="shared" si="25"/>
        <v>-0.93159452079146743</v>
      </c>
      <c r="AJ263" s="69"/>
      <c r="AK263" s="69"/>
      <c r="AL263" s="69"/>
      <c r="AM263" s="69"/>
      <c r="AN263" s="69"/>
      <c r="AO263" s="69"/>
      <c r="AP263" s="69"/>
      <c r="AQ263" s="81"/>
      <c r="AR263" s="69"/>
      <c r="AS263" s="69"/>
      <c r="AT263" s="69"/>
      <c r="AU263" s="69">
        <f t="shared" si="26"/>
        <v>1</v>
      </c>
      <c r="AV263" s="69">
        <f t="shared" si="27"/>
        <v>0.45920775759082216</v>
      </c>
      <c r="AW263" s="69" t="e">
        <f t="shared" si="28"/>
        <v>#N/A</v>
      </c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</row>
    <row r="264" spans="1:137" outlineLevel="1" x14ac:dyDescent="0.2">
      <c r="A264" s="16">
        <v>75</v>
      </c>
      <c r="B264" s="16">
        <v>1</v>
      </c>
      <c r="C264" s="1">
        <v>0.63362493193572333</v>
      </c>
      <c r="D264" s="1">
        <f t="shared" si="20"/>
        <v>0.36637506806427667</v>
      </c>
      <c r="E264" s="1">
        <f t="shared" si="21"/>
        <v>0.91259617922013991</v>
      </c>
      <c r="F264" s="1">
        <f t="shared" si="22"/>
        <v>0.95529899990533851</v>
      </c>
      <c r="G264" s="1">
        <f t="shared" si="23"/>
        <v>0.7604082626168075</v>
      </c>
      <c r="H264" s="1">
        <v>2.0334904927670754E-2</v>
      </c>
      <c r="I264" s="1">
        <f t="shared" si="24"/>
        <v>6.1256268240301734E-3</v>
      </c>
      <c r="J264" s="1">
        <f t="shared" si="25"/>
        <v>0.76825962501344169</v>
      </c>
      <c r="AJ264" s="69"/>
      <c r="AK264" s="69"/>
      <c r="AL264" s="69"/>
      <c r="AM264" s="69"/>
      <c r="AN264" s="69"/>
      <c r="AO264" s="69"/>
      <c r="AP264" s="69"/>
      <c r="AQ264" s="81"/>
      <c r="AR264" s="69"/>
      <c r="AS264" s="69"/>
      <c r="AT264" s="69"/>
      <c r="AU264" s="69">
        <f t="shared" si="26"/>
        <v>0</v>
      </c>
      <c r="AV264" s="69" t="e">
        <f t="shared" si="27"/>
        <v>#N/A</v>
      </c>
      <c r="AW264" s="69">
        <f t="shared" si="28"/>
        <v>0.63362493193572333</v>
      </c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</row>
    <row r="265" spans="1:137" outlineLevel="1" x14ac:dyDescent="0.2">
      <c r="A265" s="16">
        <v>76</v>
      </c>
      <c r="B265" s="16">
        <v>1</v>
      </c>
      <c r="C265" s="1">
        <v>0.63362493193572333</v>
      </c>
      <c r="D265" s="1">
        <f t="shared" si="20"/>
        <v>0.36637506806427667</v>
      </c>
      <c r="E265" s="1">
        <f t="shared" si="21"/>
        <v>0.91259617922013991</v>
      </c>
      <c r="F265" s="1">
        <f t="shared" si="22"/>
        <v>0.95529899990533851</v>
      </c>
      <c r="G265" s="1">
        <f t="shared" si="23"/>
        <v>0.7604082626168075</v>
      </c>
      <c r="H265" s="1">
        <v>2.0334904927670754E-2</v>
      </c>
      <c r="I265" s="1">
        <f t="shared" si="24"/>
        <v>6.1256268240301734E-3</v>
      </c>
      <c r="J265" s="1">
        <f t="shared" si="25"/>
        <v>0.76825962501344169</v>
      </c>
      <c r="AJ265" s="69"/>
      <c r="AK265" s="69"/>
      <c r="AL265" s="69"/>
      <c r="AM265" s="69"/>
      <c r="AN265" s="69"/>
      <c r="AO265" s="69"/>
      <c r="AP265" s="69"/>
      <c r="AQ265" s="81"/>
      <c r="AR265" s="69"/>
      <c r="AS265" s="69"/>
      <c r="AT265" s="69"/>
      <c r="AU265" s="69">
        <f t="shared" si="26"/>
        <v>0</v>
      </c>
      <c r="AV265" s="69" t="e">
        <f t="shared" si="27"/>
        <v>#N/A</v>
      </c>
      <c r="AW265" s="69">
        <f t="shared" si="28"/>
        <v>0.63362493193572333</v>
      </c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</row>
    <row r="266" spans="1:137" outlineLevel="1" x14ac:dyDescent="0.2">
      <c r="A266" s="16">
        <v>77</v>
      </c>
      <c r="B266" s="16">
        <v>0</v>
      </c>
      <c r="C266" s="1">
        <v>0.42414052160955029</v>
      </c>
      <c r="D266" s="1">
        <f t="shared" si="20"/>
        <v>-0.42414052160955029</v>
      </c>
      <c r="E266" s="1">
        <f t="shared" si="21"/>
        <v>1.1037832183545879</v>
      </c>
      <c r="F266" s="1">
        <f t="shared" si="22"/>
        <v>-1.0506108786580253</v>
      </c>
      <c r="G266" s="1">
        <f t="shared" si="23"/>
        <v>-0.85821603229546461</v>
      </c>
      <c r="H266" s="1">
        <v>2.8838754270207809E-2</v>
      </c>
      <c r="I266" s="1">
        <f t="shared" si="24"/>
        <v>1.1260484066951539E-2</v>
      </c>
      <c r="J266" s="1">
        <f t="shared" si="25"/>
        <v>-0.87086523042140807</v>
      </c>
      <c r="AJ266" s="69"/>
      <c r="AK266" s="69"/>
      <c r="AL266" s="69"/>
      <c r="AM266" s="69"/>
      <c r="AN266" s="69"/>
      <c r="AO266" s="69"/>
      <c r="AP266" s="69"/>
      <c r="AQ266" s="81"/>
      <c r="AR266" s="69"/>
      <c r="AS266" s="69"/>
      <c r="AT266" s="69"/>
      <c r="AU266" s="69">
        <f t="shared" si="26"/>
        <v>1</v>
      </c>
      <c r="AV266" s="69">
        <f t="shared" si="27"/>
        <v>0.42414052160955029</v>
      </c>
      <c r="AW266" s="69" t="e">
        <f t="shared" si="28"/>
        <v>#N/A</v>
      </c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</row>
    <row r="267" spans="1:137" outlineLevel="1" x14ac:dyDescent="0.2">
      <c r="A267" s="16">
        <v>78</v>
      </c>
      <c r="B267" s="16">
        <v>1</v>
      </c>
      <c r="C267" s="1">
        <v>0.49468369230292653</v>
      </c>
      <c r="D267" s="1">
        <f t="shared" si="20"/>
        <v>0.50531630769707347</v>
      </c>
      <c r="E267" s="1">
        <f t="shared" si="21"/>
        <v>1.407673452226156</v>
      </c>
      <c r="F267" s="1">
        <f t="shared" si="22"/>
        <v>1.1864541509161473</v>
      </c>
      <c r="G267" s="1">
        <f t="shared" si="23"/>
        <v>1.0106897475153795</v>
      </c>
      <c r="H267" s="1">
        <v>1.6540092039483995E-2</v>
      </c>
      <c r="I267" s="1">
        <f t="shared" si="24"/>
        <v>8.734344686276152E-3</v>
      </c>
      <c r="J267" s="1">
        <f t="shared" si="25"/>
        <v>1.0191533355561482</v>
      </c>
      <c r="AJ267" s="69"/>
      <c r="AK267" s="69"/>
      <c r="AL267" s="69"/>
      <c r="AM267" s="69"/>
      <c r="AN267" s="69"/>
      <c r="AO267" s="69"/>
      <c r="AP267" s="69"/>
      <c r="AQ267" s="81"/>
      <c r="AR267" s="69"/>
      <c r="AS267" s="69"/>
      <c r="AT267" s="69"/>
      <c r="AU267" s="69">
        <f t="shared" si="26"/>
        <v>0</v>
      </c>
      <c r="AV267" s="69" t="e">
        <f t="shared" si="27"/>
        <v>#N/A</v>
      </c>
      <c r="AW267" s="69">
        <f t="shared" si="28"/>
        <v>0.49468369230292653</v>
      </c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</row>
  </sheetData>
  <conditionalFormatting sqref="B65:C65 G65:H65 B67 E67 H67">
    <cfRule type="expression" dxfId="7" priority="3">
      <formula>$H$61&gt;0</formula>
    </cfRule>
  </conditionalFormatting>
  <conditionalFormatting sqref="E61:F61 D65 B66:D66">
    <cfRule type="expression" dxfId="6" priority="4">
      <formula>$H$61&gt;0</formula>
    </cfRule>
  </conditionalFormatting>
  <conditionalFormatting sqref="E71:F73">
    <cfRule type="cellIs" dxfId="5" priority="1" stopIfTrue="1" operator="equal">
      <formula>$I$2</formula>
    </cfRule>
    <cfRule type="cellIs" dxfId="4" priority="2" stopIfTrue="1" operator="equal">
      <formula>$H$2</formula>
    </cfRule>
  </conditionalFormatting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1" xr:uid="{061F8D0F-F8A8-46C8-90D2-9E2932DB631B}">
      <formula1>0</formula1>
      <formula2>1</formula2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7" r:id="rId3" name="Spinner 3">
              <controlPr defaultSize="0" autoPict="0">
                <anchor moveWithCells="1" siz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4" name="Spinner 4">
              <controlPr defaultSize="0" autoPict="0">
                <anchor moveWithCells="1" sizeWithCells="1">
                  <from>
                    <xdr:col>9</xdr:col>
                    <xdr:colOff>57150</xdr:colOff>
                    <xdr:row>62</xdr:row>
                    <xdr:rowOff>0</xdr:rowOff>
                  </from>
                  <to>
                    <xdr:col>10</xdr:col>
                    <xdr:colOff>57150</xdr:colOff>
                    <xdr:row>64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5" name="Spinner 5">
              <controlPr defaultSize="0" autoPict="0">
                <anchor moveWithCells="1" sizeWithCells="1">
                  <from>
                    <xdr:col>9</xdr:col>
                    <xdr:colOff>57150</xdr:colOff>
                    <xdr:row>30</xdr:row>
                    <xdr:rowOff>0</xdr:rowOff>
                  </from>
                  <to>
                    <xdr:col>10</xdr:col>
                    <xdr:colOff>57150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6" name="Spinner 6">
              <controlPr defaultSize="0" autoPict="0">
                <anchor moveWithCells="1" sizeWithCells="1">
                  <from>
                    <xdr:col>9</xdr:col>
                    <xdr:colOff>57150</xdr:colOff>
                    <xdr:row>48</xdr:row>
                    <xdr:rowOff>0</xdr:rowOff>
                  </from>
                  <to>
                    <xdr:col>10</xdr:col>
                    <xdr:colOff>57150</xdr:colOff>
                    <xdr:row>50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7" name="Spinner 7">
              <controlPr defaultSize="0" autoPict="0">
                <anchor moveWithCells="1" siz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8" name="Spinner 8">
              <controlPr defaultSize="0" autoPict="0">
                <anchor moveWithCells="1" siz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C6B4-7025-44E8-8280-610065EE8CB9}">
  <dimension ref="A1:EI271"/>
  <sheetViews>
    <sheetView showGridLines="0" showRowColHeaders="0" topLeftCell="A141" zoomScaleNormal="100" workbookViewId="0">
      <selection activeCell="N34" sqref="N34"/>
    </sheetView>
  </sheetViews>
  <sheetFormatPr defaultColWidth="8.85546875" defaultRowHeight="11.25" outlineLevelRow="1" x14ac:dyDescent="0.2"/>
  <cols>
    <col min="1" max="1" width="15.7109375" style="1" customWidth="1"/>
    <col min="2" max="9" width="9.7109375" style="1" customWidth="1"/>
    <col min="10" max="16384" width="8.85546875" style="1"/>
  </cols>
  <sheetData>
    <row r="1" spans="1:139" x14ac:dyDescent="0.2">
      <c r="A1" s="2" t="s">
        <v>680</v>
      </c>
      <c r="B1" s="1" t="s">
        <v>859</v>
      </c>
      <c r="F1" s="3"/>
      <c r="R1" s="3" t="s">
        <v>682</v>
      </c>
      <c r="Z1" s="85" t="s">
        <v>860</v>
      </c>
      <c r="BZ1" s="4" t="s">
        <v>860</v>
      </c>
    </row>
    <row r="2" spans="1:139" x14ac:dyDescent="0.2">
      <c r="A2" s="2" t="s">
        <v>684</v>
      </c>
      <c r="C2" s="1" t="s">
        <v>685</v>
      </c>
      <c r="G2" s="6" t="s">
        <v>686</v>
      </c>
      <c r="H2" s="7" t="s">
        <v>687</v>
      </c>
      <c r="I2" s="10" t="s">
        <v>688</v>
      </c>
    </row>
    <row r="3" spans="1:139" hidden="1" outlineLevel="1" x14ac:dyDescent="0.2">
      <c r="A3" s="2" t="s">
        <v>689</v>
      </c>
    </row>
    <row r="4" spans="1:139" hidden="1" outlineLevel="1" x14ac:dyDescent="0.2">
      <c r="A4" s="1" t="s">
        <v>861</v>
      </c>
    </row>
    <row r="5" spans="1:139" hidden="1" outlineLevel="1" x14ac:dyDescent="0.2">
      <c r="A5" s="2" t="s">
        <v>691</v>
      </c>
    </row>
    <row r="6" spans="1:139" hidden="1" outlineLevel="1" x14ac:dyDescent="0.2">
      <c r="A6" s="1" t="s">
        <v>692</v>
      </c>
    </row>
    <row r="7" spans="1:139" hidden="1" outlineLevel="1" x14ac:dyDescent="0.2">
      <c r="A7" s="1" t="s">
        <v>862</v>
      </c>
    </row>
    <row r="8" spans="1:139" collapsed="1" x14ac:dyDescent="0.2">
      <c r="A8" s="83"/>
      <c r="J8" s="3" t="s">
        <v>822</v>
      </c>
      <c r="K8" s="3" t="s">
        <v>876</v>
      </c>
    </row>
    <row r="9" spans="1:139" x14ac:dyDescent="0.2">
      <c r="A9" s="11" t="s">
        <v>863</v>
      </c>
      <c r="AL9" s="69" t="s">
        <v>801</v>
      </c>
      <c r="AM9" s="69" t="s">
        <v>802</v>
      </c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</row>
    <row r="10" spans="1:139" ht="12" outlineLevel="1" thickBot="1" x14ac:dyDescent="0.25">
      <c r="A10" s="12"/>
      <c r="B10" s="13" t="s">
        <v>695</v>
      </c>
      <c r="C10" s="15" t="s">
        <v>696</v>
      </c>
      <c r="D10" s="15" t="s">
        <v>697</v>
      </c>
      <c r="E10" s="15" t="s">
        <v>698</v>
      </c>
      <c r="F10" s="15" t="s">
        <v>699</v>
      </c>
      <c r="G10" s="15" t="s">
        <v>700</v>
      </c>
      <c r="H10" s="15" t="s">
        <v>701</v>
      </c>
      <c r="I10" s="15" t="s">
        <v>702</v>
      </c>
      <c r="AL10" s="69">
        <v>7</v>
      </c>
      <c r="AM10" s="69">
        <f>CHOOSE(AL10,0,0.25,0.5,0.68,0.8,0.9,0.95,0.98,0.99,0.997,0.999)</f>
        <v>0.95</v>
      </c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</row>
    <row r="11" spans="1:139" outlineLevel="1" x14ac:dyDescent="0.2">
      <c r="B11" s="17">
        <f xml:space="preserve"> 1 - $C$23 / $C$24</f>
        <v>0.12668714577792184</v>
      </c>
      <c r="C11" s="17">
        <f xml:space="preserve"> MAX(0,1 - ($C$23 + 2*($B$22+1))/$C$24)</f>
        <v>5.21360848418293E-2</v>
      </c>
      <c r="D11" s="18">
        <v>0.45564861038320981</v>
      </c>
      <c r="E11" s="18">
        <v>0.55128205128205132</v>
      </c>
      <c r="F11" s="19">
        <v>78</v>
      </c>
      <c r="G11" s="20">
        <f>$AM$47</f>
        <v>0.75116279069767433</v>
      </c>
      <c r="H11" s="17">
        <f>_xlfn.NORM.S.INV(1-(1-I11)/2)</f>
        <v>1.9599639845400536</v>
      </c>
      <c r="I11" s="21">
        <f>$AM$10</f>
        <v>0.95</v>
      </c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</row>
    <row r="12" spans="1:139" x14ac:dyDescent="0.2">
      <c r="A12" s="83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</row>
    <row r="13" spans="1:139" x14ac:dyDescent="0.2">
      <c r="A13" s="11" t="s">
        <v>864</v>
      </c>
      <c r="AL13" s="69" t="s">
        <v>712</v>
      </c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</row>
    <row r="14" spans="1:139" ht="12" outlineLevel="1" thickBot="1" x14ac:dyDescent="0.25">
      <c r="A14" s="24" t="s">
        <v>704</v>
      </c>
      <c r="B14" s="15" t="s">
        <v>705</v>
      </c>
      <c r="C14" s="15" t="s">
        <v>706</v>
      </c>
      <c r="D14" s="15" t="s">
        <v>707</v>
      </c>
      <c r="E14" s="15" t="s">
        <v>708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710</v>
      </c>
      <c r="I14" s="15" t="s">
        <v>709</v>
      </c>
      <c r="AL14" s="69" t="s">
        <v>826</v>
      </c>
      <c r="AM14" s="69" t="s">
        <v>845</v>
      </c>
      <c r="AN14" s="69" t="s">
        <v>690</v>
      </c>
      <c r="AO14" s="69" t="s">
        <v>711</v>
      </c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</row>
    <row r="15" spans="1:139" outlineLevel="1" x14ac:dyDescent="0.2">
      <c r="A15" s="25" t="s">
        <v>711</v>
      </c>
      <c r="B15" s="14">
        <v>-0.64195945866625903</v>
      </c>
      <c r="C15" s="14">
        <v>0.4470271915174745</v>
      </c>
      <c r="D15" s="14">
        <f>B15 / C15</f>
        <v>-1.4360635568656779</v>
      </c>
      <c r="E15" s="14">
        <f>2*(1-_xlfn.NORM.S.DIST(ABS(B15)/C15,1))</f>
        <v>0.15098425685755945</v>
      </c>
      <c r="F15" s="14">
        <f>B15 - $H$11 * C15</f>
        <v>-1.5181166541505982</v>
      </c>
      <c r="G15" s="14">
        <f>B15 + $H$11 * C15</f>
        <v>0.23419773681807998</v>
      </c>
      <c r="H15" s="14"/>
      <c r="I15" s="14"/>
      <c r="AL15" s="69">
        <v>1.225322407691963E-2</v>
      </c>
      <c r="AM15" s="69">
        <v>7.7231681138942602E-3</v>
      </c>
      <c r="AN15" s="69">
        <v>-1.0313449266560777E-2</v>
      </c>
      <c r="AO15" s="69">
        <v>-3.5224751801343664E-2</v>
      </c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</row>
    <row r="16" spans="1:139" outlineLevel="1" x14ac:dyDescent="0.2">
      <c r="A16" s="25" t="s">
        <v>826</v>
      </c>
      <c r="B16" s="14">
        <v>-0.10465367594389537</v>
      </c>
      <c r="C16" s="14">
        <v>0.11069428204256818</v>
      </c>
      <c r="D16" s="14">
        <f>B16 / C16</f>
        <v>-0.94542982720327096</v>
      </c>
      <c r="E16" s="14">
        <f>2*(1-_xlfn.NORM.S.DIST(ABS(B16)/C16,1))</f>
        <v>0.34443948046694484</v>
      </c>
      <c r="F16" s="14">
        <f>B16 - $H$11 * C16</f>
        <v>-0.32161048204184778</v>
      </c>
      <c r="G16" s="14">
        <f>B16 + $H$11 * C16</f>
        <v>0.11230313015405706</v>
      </c>
      <c r="H16" s="14">
        <v>2.2777254136016833</v>
      </c>
      <c r="I16" s="14">
        <f>(B16*3.34705799214731)/(PI()/SQRT(3))</f>
        <v>-0.19312054540469969</v>
      </c>
      <c r="AL16" s="69">
        <v>7.7231681138942524E-3</v>
      </c>
      <c r="AM16" s="69">
        <v>0.85427732332823714</v>
      </c>
      <c r="AN16" s="69">
        <v>-1.5758323976055283E-2</v>
      </c>
      <c r="AO16" s="69">
        <v>-7.0874494696501963E-2</v>
      </c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</row>
    <row r="17" spans="1:139" outlineLevel="1" x14ac:dyDescent="0.2">
      <c r="A17" s="25" t="s">
        <v>877</v>
      </c>
      <c r="B17" s="14">
        <v>-0.52644301505454594</v>
      </c>
      <c r="C17" s="14">
        <v>0.92427123904632946</v>
      </c>
      <c r="D17" s="14">
        <f>B17 / C17</f>
        <v>-0.56957632436743799</v>
      </c>
      <c r="E17" s="14">
        <f>2*(1-_xlfn.NORM.S.DIST(ABS(B17)/C17,1))</f>
        <v>0.56896509020037644</v>
      </c>
      <c r="F17" s="14">
        <f>B17 - $H$11 * C17</f>
        <v>-2.3379813555315621</v>
      </c>
      <c r="G17" s="14">
        <f>B17 + $H$11 * C17</f>
        <v>1.2850953254224704</v>
      </c>
      <c r="H17" s="14">
        <v>1.0061329561919359</v>
      </c>
      <c r="I17" s="14">
        <f>(B17*0.268194093760604)/(PI()/SQRT(3))</f>
        <v>-7.7841524329105502E-2</v>
      </c>
      <c r="AL17" s="69">
        <v>-1.0313449266560771E-2</v>
      </c>
      <c r="AM17" s="69">
        <v>-1.5758323976055283E-2</v>
      </c>
      <c r="AN17" s="69">
        <v>1.6233309543382597E-2</v>
      </c>
      <c r="AO17" s="69">
        <v>1.4320049236980274E-2</v>
      </c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</row>
    <row r="18" spans="1:139" outlineLevel="1" x14ac:dyDescent="0.2">
      <c r="A18" s="25" t="s">
        <v>690</v>
      </c>
      <c r="B18" s="14">
        <v>0.65229513175187004</v>
      </c>
      <c r="C18" s="14">
        <v>0.12741000566432212</v>
      </c>
      <c r="D18" s="14">
        <f>B18 / C18</f>
        <v>5.1196538949258397</v>
      </c>
      <c r="E18" s="14">
        <f>2*(1-_xlfn.NORM.S.DIST(ABS(B18)/C18,1))</f>
        <v>3.0609689605221035E-7</v>
      </c>
      <c r="F18" s="14">
        <f>B18 - $H$11 * C18</f>
        <v>0.40257610937975447</v>
      </c>
      <c r="G18" s="14">
        <f>B18 + $H$11 * C18</f>
        <v>0.90201415412398567</v>
      </c>
      <c r="H18" s="14">
        <v>2.2834545570854856</v>
      </c>
      <c r="I18" s="14">
        <f>(B18*3.19454663530339)/(PI()/SQRT(3))</f>
        <v>1.1488521053939658</v>
      </c>
      <c r="AL18" s="69">
        <v>-3.5224751801343678E-2</v>
      </c>
      <c r="AM18" s="69">
        <v>-7.0874494696501991E-2</v>
      </c>
      <c r="AN18" s="69">
        <v>1.4320049236980303E-2</v>
      </c>
      <c r="AO18" s="69">
        <v>0.19983330995600085</v>
      </c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</row>
    <row r="19" spans="1:139" x14ac:dyDescent="0.2">
      <c r="A19" s="83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</row>
    <row r="20" spans="1:139" x14ac:dyDescent="0.2">
      <c r="A20" s="11" t="s">
        <v>865</v>
      </c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</row>
    <row r="21" spans="1:139" ht="12" outlineLevel="1" thickBot="1" x14ac:dyDescent="0.25">
      <c r="A21" s="24" t="s">
        <v>714</v>
      </c>
      <c r="B21" s="15" t="s">
        <v>715</v>
      </c>
      <c r="C21" s="15" t="s">
        <v>716</v>
      </c>
      <c r="D21" s="12"/>
      <c r="E21" s="15" t="s">
        <v>708</v>
      </c>
      <c r="F21" s="15" t="s">
        <v>717</v>
      </c>
      <c r="G21" s="15" t="s">
        <v>700</v>
      </c>
      <c r="H21" s="12"/>
      <c r="I21" s="15" t="s">
        <v>718</v>
      </c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</row>
    <row r="22" spans="1:139" outlineLevel="1" x14ac:dyDescent="0.2">
      <c r="A22" s="25" t="s">
        <v>719</v>
      </c>
      <c r="B22" s="19">
        <v>3</v>
      </c>
      <c r="C22" s="18">
        <f>C24 - C23</f>
        <v>13.594671269563491</v>
      </c>
      <c r="D22" s="5" t="s">
        <v>720</v>
      </c>
      <c r="E22" s="18">
        <f>_xlfn.CHISQ.DIST.RT(C22,B22)</f>
        <v>3.5121589341531151E-3</v>
      </c>
      <c r="F22" s="18">
        <f>C23+2*(1+B22)</f>
        <v>101.71433144010749</v>
      </c>
      <c r="G22" s="20">
        <v>0.87</v>
      </c>
      <c r="H22" s="18" t="s">
        <v>721</v>
      </c>
      <c r="I22" s="18">
        <f>1-C23/C24</f>
        <v>0.12668714577792184</v>
      </c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</row>
    <row r="23" spans="1:139" outlineLevel="1" x14ac:dyDescent="0.2">
      <c r="A23" s="25" t="s">
        <v>722</v>
      </c>
      <c r="B23" s="19">
        <v>74</v>
      </c>
      <c r="C23" s="18">
        <v>93.714331440107486</v>
      </c>
      <c r="D23" s="5" t="s">
        <v>723</v>
      </c>
      <c r="E23" s="18"/>
      <c r="F23" s="18"/>
      <c r="G23" s="18"/>
      <c r="H23" s="18" t="s">
        <v>724</v>
      </c>
      <c r="I23" s="18">
        <f>1-EXP(((C23/2)-(C24/2))*(2/$F$11))</f>
        <v>0.15994730527939882</v>
      </c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</row>
    <row r="24" spans="1:139" outlineLevel="1" x14ac:dyDescent="0.2">
      <c r="A24" s="25" t="s">
        <v>725</v>
      </c>
      <c r="B24" s="19">
        <v>77</v>
      </c>
      <c r="C24" s="18">
        <f>-2*(($F$11*(1-$E$11))*LN(1-$E$11)+$F$11*$E$11*LN($E$11))</f>
        <v>107.30900270967098</v>
      </c>
      <c r="D24" s="5" t="s">
        <v>726</v>
      </c>
      <c r="E24" s="18"/>
      <c r="F24" s="18"/>
      <c r="G24" s="18"/>
      <c r="H24" s="18" t="s">
        <v>727</v>
      </c>
      <c r="I24" s="18">
        <f xml:space="preserve"> I23/(1-(($E$11^$E$11)*((1-$E$11)^(1-$E$11)))^2)</f>
        <v>0.21401881949469914</v>
      </c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</row>
    <row r="25" spans="1:139" x14ac:dyDescent="0.2">
      <c r="A25" s="83"/>
      <c r="B25" s="16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</row>
    <row r="26" spans="1:139" x14ac:dyDescent="0.2">
      <c r="A26" s="11" t="s">
        <v>866</v>
      </c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</row>
    <row r="27" spans="1:139" ht="12" outlineLevel="1" thickBot="1" x14ac:dyDescent="0.25">
      <c r="A27" s="28" t="s">
        <v>704</v>
      </c>
      <c r="B27" s="12" t="s">
        <v>729</v>
      </c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</row>
    <row r="28" spans="1:139" ht="12" outlineLevel="1" thickBot="1" x14ac:dyDescent="0.25">
      <c r="A28" s="27" t="s">
        <v>711</v>
      </c>
      <c r="B28" s="29">
        <v>1</v>
      </c>
      <c r="C28" s="30" t="s">
        <v>832</v>
      </c>
      <c r="D28" s="18"/>
      <c r="E28" s="18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</row>
    <row r="29" spans="1:139" ht="12" outlineLevel="1" thickBot="1" x14ac:dyDescent="0.25">
      <c r="A29" s="27" t="s">
        <v>826</v>
      </c>
      <c r="B29" s="29">
        <v>-0.7118505303450392</v>
      </c>
      <c r="C29" s="29">
        <v>1</v>
      </c>
      <c r="D29" s="30" t="s">
        <v>846</v>
      </c>
      <c r="E29" s="18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</row>
    <row r="30" spans="1:139" ht="12" outlineLevel="1" thickBot="1" x14ac:dyDescent="0.25">
      <c r="A30" s="27" t="s">
        <v>845</v>
      </c>
      <c r="B30" s="29">
        <v>-0.17153652012460327</v>
      </c>
      <c r="C30" s="29">
        <v>7.5486773260267939E-2</v>
      </c>
      <c r="D30" s="29">
        <v>1</v>
      </c>
      <c r="E30" s="30" t="s">
        <v>730</v>
      </c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</row>
    <row r="31" spans="1:139" outlineLevel="1" x14ac:dyDescent="0.2">
      <c r="A31" s="27" t="s">
        <v>690</v>
      </c>
      <c r="B31" s="29">
        <v>0.25142417586728172</v>
      </c>
      <c r="C31" s="88">
        <v>-0.73126571753511815</v>
      </c>
      <c r="D31" s="18">
        <v>-0.13381569399865181</v>
      </c>
      <c r="E31" s="29">
        <v>1</v>
      </c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</row>
    <row r="32" spans="1:139" x14ac:dyDescent="0.2">
      <c r="A32" s="83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</row>
    <row r="33" spans="1:139" x14ac:dyDescent="0.2">
      <c r="A33" s="11" t="s">
        <v>878</v>
      </c>
      <c r="AL33" s="69" t="s">
        <v>773</v>
      </c>
      <c r="AM33" s="69"/>
      <c r="AN33" s="69"/>
      <c r="AO33" s="69">
        <v>20</v>
      </c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  <c r="CK33" s="69"/>
      <c r="CL33" s="69"/>
      <c r="CM33" s="69"/>
      <c r="CN33" s="69"/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/>
      <c r="DK33" s="69"/>
      <c r="DL33" s="69"/>
      <c r="DM33" s="69"/>
      <c r="DN33" s="69"/>
      <c r="DO33" s="69"/>
      <c r="DP33" s="69"/>
      <c r="DQ33" s="69"/>
      <c r="DR33" s="69"/>
      <c r="DS33" s="69"/>
      <c r="DT33" s="69"/>
      <c r="DU33" s="69"/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</row>
    <row r="34" spans="1:139" outlineLevel="1" x14ac:dyDescent="0.2">
      <c r="A34" s="9"/>
      <c r="B34" s="31"/>
      <c r="C34" s="37" t="str">
        <f>"Cutoff value for prediction of "&amp;$I$2&amp;":"</f>
        <v>Cutoff value for prediction of Yes:</v>
      </c>
      <c r="D34" s="38">
        <f>$AO$33/20</f>
        <v>1</v>
      </c>
      <c r="E34" s="37" t="s">
        <v>732</v>
      </c>
      <c r="F34" s="39">
        <v>0.45564861038320981</v>
      </c>
      <c r="G34" s="31"/>
      <c r="H34" s="31"/>
      <c r="I34" s="32"/>
      <c r="AL34" s="69" t="s">
        <v>774</v>
      </c>
      <c r="AM34" s="69">
        <v>-9.9999999999999995E-8</v>
      </c>
      <c r="AN34" s="69">
        <v>9.9999000000000008E-3</v>
      </c>
      <c r="AO34" s="69">
        <v>1.9999900000000001E-2</v>
      </c>
      <c r="AP34" s="69">
        <v>2.9999900000000003E-2</v>
      </c>
      <c r="AQ34" s="69">
        <v>3.9999900000000005E-2</v>
      </c>
      <c r="AR34" s="69">
        <v>4.9999900000000007E-2</v>
      </c>
      <c r="AS34" s="69">
        <v>5.9999900000000009E-2</v>
      </c>
      <c r="AT34" s="69">
        <v>6.9999900000000004E-2</v>
      </c>
      <c r="AU34" s="69">
        <v>7.9999899999999999E-2</v>
      </c>
      <c r="AV34" s="69">
        <v>8.9999899999999994E-2</v>
      </c>
      <c r="AW34" s="69">
        <v>9.9999899999999989E-2</v>
      </c>
      <c r="AX34" s="69">
        <v>0.10999989999999998</v>
      </c>
      <c r="AY34" s="69">
        <v>0.11999989999999998</v>
      </c>
      <c r="AZ34" s="69">
        <v>0.12999989999999997</v>
      </c>
      <c r="BA34" s="69">
        <v>0.13999989999999998</v>
      </c>
      <c r="BB34" s="69">
        <v>0.14999989999999999</v>
      </c>
      <c r="BC34" s="69">
        <v>0.1599999</v>
      </c>
      <c r="BD34" s="69">
        <v>0.16999990000000001</v>
      </c>
      <c r="BE34" s="69">
        <v>0.17999990000000002</v>
      </c>
      <c r="BF34" s="69">
        <v>0.18999990000000003</v>
      </c>
      <c r="BG34" s="69">
        <v>0.19999990000000004</v>
      </c>
      <c r="BH34" s="69">
        <v>0.20999990000000004</v>
      </c>
      <c r="BI34" s="69">
        <v>0.21999990000000005</v>
      </c>
      <c r="BJ34" s="69">
        <v>0.22999990000000006</v>
      </c>
      <c r="BK34" s="69">
        <v>0.23999990000000007</v>
      </c>
      <c r="BL34" s="69">
        <v>0.24999990000000008</v>
      </c>
      <c r="BM34" s="69">
        <v>0.25999990000000006</v>
      </c>
      <c r="BN34" s="69">
        <v>0.26999990000000007</v>
      </c>
      <c r="BO34" s="69">
        <v>0.27999990000000008</v>
      </c>
      <c r="BP34" s="69">
        <v>0.28999990000000009</v>
      </c>
      <c r="BQ34" s="69">
        <v>0.2999999000000001</v>
      </c>
      <c r="BR34" s="69">
        <v>0.30999990000000011</v>
      </c>
      <c r="BS34" s="69">
        <v>0.31999990000000011</v>
      </c>
      <c r="BT34" s="69">
        <v>0.32999990000000012</v>
      </c>
      <c r="BU34" s="69">
        <v>0.33999990000000013</v>
      </c>
      <c r="BV34" s="69">
        <v>0.34999990000000014</v>
      </c>
      <c r="BW34" s="69">
        <v>0.35999990000000015</v>
      </c>
      <c r="BX34" s="69">
        <v>0.36999990000000016</v>
      </c>
      <c r="BY34" s="69">
        <v>0.37999990000000017</v>
      </c>
      <c r="BZ34" s="69">
        <v>0.38999990000000018</v>
      </c>
      <c r="CA34" s="69">
        <v>0.39999990000000019</v>
      </c>
      <c r="CB34" s="69">
        <v>0.40999990000000019</v>
      </c>
      <c r="CC34" s="69">
        <v>0.4199999000000002</v>
      </c>
      <c r="CD34" s="69">
        <v>0.42999990000000021</v>
      </c>
      <c r="CE34" s="69">
        <v>0.43999990000000022</v>
      </c>
      <c r="CF34" s="69">
        <v>0.44999990000000023</v>
      </c>
      <c r="CG34" s="69">
        <v>0.45999990000000024</v>
      </c>
      <c r="CH34" s="69">
        <v>0.46999990000000025</v>
      </c>
      <c r="CI34" s="69">
        <v>0.47999990000000026</v>
      </c>
      <c r="CJ34" s="69">
        <v>0.48999990000000027</v>
      </c>
      <c r="CK34" s="69">
        <v>0.49999990000000027</v>
      </c>
      <c r="CL34" s="69">
        <v>0.50999990000000028</v>
      </c>
      <c r="CM34" s="69">
        <v>0.51999990000000029</v>
      </c>
      <c r="CN34" s="69">
        <v>0.5299999000000003</v>
      </c>
      <c r="CO34" s="69">
        <v>0.53999990000000031</v>
      </c>
      <c r="CP34" s="69">
        <v>0.54999990000000032</v>
      </c>
      <c r="CQ34" s="69">
        <v>0.55999990000000033</v>
      </c>
      <c r="CR34" s="69">
        <v>0.56999990000000034</v>
      </c>
      <c r="CS34" s="69">
        <v>0.57999990000000035</v>
      </c>
      <c r="CT34" s="69">
        <v>0.58999990000000035</v>
      </c>
      <c r="CU34" s="69">
        <v>0.59999990000000036</v>
      </c>
      <c r="CV34" s="69">
        <v>0.60999990000000037</v>
      </c>
      <c r="CW34" s="69">
        <v>0.61999990000000038</v>
      </c>
      <c r="CX34" s="69">
        <v>0.62999990000000039</v>
      </c>
      <c r="CY34" s="69">
        <v>0.6399999000000004</v>
      </c>
      <c r="CZ34" s="69">
        <v>0.64999990000000041</v>
      </c>
      <c r="DA34" s="69">
        <v>0.65999990000000042</v>
      </c>
      <c r="DB34" s="69">
        <v>0.66999990000000043</v>
      </c>
      <c r="DC34" s="69">
        <v>0.67999990000000043</v>
      </c>
      <c r="DD34" s="69">
        <v>0.68999990000000044</v>
      </c>
      <c r="DE34" s="69">
        <v>0.69999990000000045</v>
      </c>
      <c r="DF34" s="69">
        <v>0.70999990000000046</v>
      </c>
      <c r="DG34" s="69">
        <v>0.71999990000000047</v>
      </c>
      <c r="DH34" s="69">
        <v>0.72999990000000048</v>
      </c>
      <c r="DI34" s="69">
        <v>0.73999990000000049</v>
      </c>
      <c r="DJ34" s="69">
        <v>0.7499999000000005</v>
      </c>
      <c r="DK34" s="69">
        <v>0.75999990000000051</v>
      </c>
      <c r="DL34" s="69">
        <v>0.76999990000000051</v>
      </c>
      <c r="DM34" s="69">
        <v>0.77999990000000052</v>
      </c>
      <c r="DN34" s="69">
        <v>0.78999990000000053</v>
      </c>
      <c r="DO34" s="69">
        <v>0.79999990000000054</v>
      </c>
      <c r="DP34" s="69">
        <v>0.80999990000000055</v>
      </c>
      <c r="DQ34" s="69">
        <v>0.81999990000000056</v>
      </c>
      <c r="DR34" s="69">
        <v>0.82999990000000057</v>
      </c>
      <c r="DS34" s="69">
        <v>0.83999990000000058</v>
      </c>
      <c r="DT34" s="69">
        <v>0.84999990000000059</v>
      </c>
      <c r="DU34" s="69">
        <v>0.85999990000000059</v>
      </c>
      <c r="DV34" s="69">
        <v>0.8699999000000006</v>
      </c>
      <c r="DW34" s="69">
        <v>0.87999990000000061</v>
      </c>
      <c r="DX34" s="69">
        <v>0.88999990000000062</v>
      </c>
      <c r="DY34" s="69">
        <v>0.89999990000000063</v>
      </c>
      <c r="DZ34" s="69">
        <v>0.90999990000000064</v>
      </c>
      <c r="EA34" s="69">
        <v>0.91999990000000065</v>
      </c>
      <c r="EB34" s="69">
        <v>0.92999990000000066</v>
      </c>
      <c r="EC34" s="69">
        <v>0.93999990000000067</v>
      </c>
      <c r="ED34" s="69">
        <v>0.94999990000000067</v>
      </c>
      <c r="EE34" s="69">
        <v>0.95999990000000068</v>
      </c>
      <c r="EF34" s="69">
        <v>0.96999990000000069</v>
      </c>
      <c r="EG34" s="69">
        <v>0.9799999000000007</v>
      </c>
      <c r="EH34" s="69">
        <v>0.98999990000000071</v>
      </c>
      <c r="EI34" s="69">
        <v>0.99999990000000072</v>
      </c>
    </row>
    <row r="35" spans="1:139" outlineLevel="1" x14ac:dyDescent="0.2">
      <c r="A35" s="8"/>
      <c r="B35" s="40" t="s">
        <v>733</v>
      </c>
      <c r="C35" s="33"/>
      <c r="D35" s="33"/>
      <c r="E35" s="33"/>
      <c r="F35" s="33"/>
      <c r="G35" s="40" t="s">
        <v>733</v>
      </c>
      <c r="H35" s="33"/>
      <c r="I35" s="34"/>
      <c r="AL35" s="80" t="s">
        <v>775</v>
      </c>
      <c r="AM35" s="69">
        <v>78</v>
      </c>
      <c r="AN35" s="69">
        <v>78</v>
      </c>
      <c r="AO35" s="69">
        <v>78</v>
      </c>
      <c r="AP35" s="69">
        <v>78</v>
      </c>
      <c r="AQ35" s="69">
        <v>78</v>
      </c>
      <c r="AR35" s="69">
        <v>78</v>
      </c>
      <c r="AS35" s="69">
        <v>78</v>
      </c>
      <c r="AT35" s="69">
        <v>78</v>
      </c>
      <c r="AU35" s="69">
        <v>78</v>
      </c>
      <c r="AV35" s="69">
        <v>78</v>
      </c>
      <c r="AW35" s="69">
        <v>78</v>
      </c>
      <c r="AX35" s="69">
        <v>78</v>
      </c>
      <c r="AY35" s="69">
        <v>78</v>
      </c>
      <c r="AZ35" s="69">
        <v>78</v>
      </c>
      <c r="BA35" s="69">
        <v>78</v>
      </c>
      <c r="BB35" s="69">
        <v>78</v>
      </c>
      <c r="BC35" s="69">
        <v>77</v>
      </c>
      <c r="BD35" s="69">
        <v>77</v>
      </c>
      <c r="BE35" s="69">
        <v>77</v>
      </c>
      <c r="BF35" s="69">
        <v>77</v>
      </c>
      <c r="BG35" s="69">
        <v>77</v>
      </c>
      <c r="BH35" s="69">
        <v>72</v>
      </c>
      <c r="BI35" s="69">
        <v>72</v>
      </c>
      <c r="BJ35" s="69">
        <v>72</v>
      </c>
      <c r="BK35" s="69">
        <v>68</v>
      </c>
      <c r="BL35" s="69">
        <v>67</v>
      </c>
      <c r="BM35" s="69">
        <v>67</v>
      </c>
      <c r="BN35" s="69">
        <v>66</v>
      </c>
      <c r="BO35" s="69">
        <v>66</v>
      </c>
      <c r="BP35" s="69">
        <v>64</v>
      </c>
      <c r="BQ35" s="69">
        <v>64</v>
      </c>
      <c r="BR35" s="69">
        <v>64</v>
      </c>
      <c r="BS35" s="69">
        <v>63</v>
      </c>
      <c r="BT35" s="69">
        <v>63</v>
      </c>
      <c r="BU35" s="69">
        <v>63</v>
      </c>
      <c r="BV35" s="69">
        <v>63</v>
      </c>
      <c r="BW35" s="69">
        <v>62</v>
      </c>
      <c r="BX35" s="69">
        <v>61</v>
      </c>
      <c r="BY35" s="69">
        <v>61</v>
      </c>
      <c r="BZ35" s="69">
        <v>61</v>
      </c>
      <c r="CA35" s="69">
        <v>61</v>
      </c>
      <c r="CB35" s="69">
        <v>58</v>
      </c>
      <c r="CC35" s="69">
        <v>57</v>
      </c>
      <c r="CD35" s="69">
        <v>57</v>
      </c>
      <c r="CE35" s="69">
        <v>54</v>
      </c>
      <c r="CF35" s="69">
        <v>54</v>
      </c>
      <c r="CG35" s="69">
        <v>54</v>
      </c>
      <c r="CH35" s="69">
        <v>54</v>
      </c>
      <c r="CI35" s="69">
        <v>54</v>
      </c>
      <c r="CJ35" s="69">
        <v>50</v>
      </c>
      <c r="CK35" s="69">
        <v>46</v>
      </c>
      <c r="CL35" s="69">
        <v>46</v>
      </c>
      <c r="CM35" s="69">
        <v>46</v>
      </c>
      <c r="CN35" s="69">
        <v>46</v>
      </c>
      <c r="CO35" s="69">
        <v>45</v>
      </c>
      <c r="CP35" s="69">
        <v>40</v>
      </c>
      <c r="CQ35" s="69">
        <v>40</v>
      </c>
      <c r="CR35" s="69">
        <v>39</v>
      </c>
      <c r="CS35" s="69">
        <v>39</v>
      </c>
      <c r="CT35" s="69">
        <v>35</v>
      </c>
      <c r="CU35" s="69">
        <v>33</v>
      </c>
      <c r="CV35" s="69">
        <v>33</v>
      </c>
      <c r="CW35" s="69">
        <v>31</v>
      </c>
      <c r="CX35" s="69">
        <v>31</v>
      </c>
      <c r="CY35" s="69">
        <v>29</v>
      </c>
      <c r="CZ35" s="69">
        <v>28</v>
      </c>
      <c r="DA35" s="69">
        <v>28</v>
      </c>
      <c r="DB35" s="69">
        <v>27</v>
      </c>
      <c r="DC35" s="69">
        <v>23</v>
      </c>
      <c r="DD35" s="69">
        <v>22</v>
      </c>
      <c r="DE35" s="69">
        <v>20</v>
      </c>
      <c r="DF35" s="69">
        <v>19</v>
      </c>
      <c r="DG35" s="69">
        <v>19</v>
      </c>
      <c r="DH35" s="69">
        <v>16</v>
      </c>
      <c r="DI35" s="69">
        <v>16</v>
      </c>
      <c r="DJ35" s="69">
        <v>16</v>
      </c>
      <c r="DK35" s="69">
        <v>16</v>
      </c>
      <c r="DL35" s="69">
        <v>15</v>
      </c>
      <c r="DM35" s="69">
        <v>15</v>
      </c>
      <c r="DN35" s="69">
        <v>10</v>
      </c>
      <c r="DO35" s="69">
        <v>9</v>
      </c>
      <c r="DP35" s="69">
        <v>7</v>
      </c>
      <c r="DQ35" s="69">
        <v>7</v>
      </c>
      <c r="DR35" s="69">
        <v>5</v>
      </c>
      <c r="DS35" s="69">
        <v>4</v>
      </c>
      <c r="DT35" s="69">
        <v>3</v>
      </c>
      <c r="DU35" s="69">
        <v>2</v>
      </c>
      <c r="DV35" s="69">
        <v>2</v>
      </c>
      <c r="DW35" s="69">
        <v>2</v>
      </c>
      <c r="DX35" s="69">
        <v>1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</row>
    <row r="36" spans="1:139" outlineLevel="1" x14ac:dyDescent="0.2">
      <c r="A36" s="41" t="s">
        <v>734</v>
      </c>
      <c r="B36" s="33" t="str">
        <f>"# "&amp;$H$2</f>
        <v># No</v>
      </c>
      <c r="C36" s="33" t="str">
        <f>"# "&amp;$I$2</f>
        <v># Yes</v>
      </c>
      <c r="D36" s="33" t="s">
        <v>735</v>
      </c>
      <c r="E36" s="33"/>
      <c r="F36" s="40" t="s">
        <v>736</v>
      </c>
      <c r="G36" s="33" t="str">
        <f>"% "&amp;$H$2</f>
        <v>% No</v>
      </c>
      <c r="H36" s="33" t="str">
        <f>"% "&amp;$I$2</f>
        <v>% Yes</v>
      </c>
      <c r="I36" s="34" t="s">
        <v>735</v>
      </c>
      <c r="AL36" s="80" t="s">
        <v>776</v>
      </c>
      <c r="AM36" s="69">
        <v>43</v>
      </c>
      <c r="AN36" s="69">
        <v>43</v>
      </c>
      <c r="AO36" s="69">
        <v>43</v>
      </c>
      <c r="AP36" s="69">
        <v>43</v>
      </c>
      <c r="AQ36" s="69">
        <v>43</v>
      </c>
      <c r="AR36" s="69">
        <v>43</v>
      </c>
      <c r="AS36" s="69">
        <v>43</v>
      </c>
      <c r="AT36" s="69">
        <v>43</v>
      </c>
      <c r="AU36" s="69">
        <v>43</v>
      </c>
      <c r="AV36" s="69">
        <v>43</v>
      </c>
      <c r="AW36" s="69">
        <v>43</v>
      </c>
      <c r="AX36" s="69">
        <v>43</v>
      </c>
      <c r="AY36" s="69">
        <v>43</v>
      </c>
      <c r="AZ36" s="69">
        <v>43</v>
      </c>
      <c r="BA36" s="69">
        <v>43</v>
      </c>
      <c r="BB36" s="69">
        <v>43</v>
      </c>
      <c r="BC36" s="69">
        <v>43</v>
      </c>
      <c r="BD36" s="69">
        <v>43</v>
      </c>
      <c r="BE36" s="69">
        <v>43</v>
      </c>
      <c r="BF36" s="69">
        <v>43</v>
      </c>
      <c r="BG36" s="69">
        <v>43</v>
      </c>
      <c r="BH36" s="69">
        <v>40</v>
      </c>
      <c r="BI36" s="69">
        <v>40</v>
      </c>
      <c r="BJ36" s="69">
        <v>40</v>
      </c>
      <c r="BK36" s="69">
        <v>38</v>
      </c>
      <c r="BL36" s="69">
        <v>38</v>
      </c>
      <c r="BM36" s="69">
        <v>38</v>
      </c>
      <c r="BN36" s="69">
        <v>38</v>
      </c>
      <c r="BO36" s="69">
        <v>38</v>
      </c>
      <c r="BP36" s="69">
        <v>38</v>
      </c>
      <c r="BQ36" s="69">
        <v>38</v>
      </c>
      <c r="BR36" s="69">
        <v>38</v>
      </c>
      <c r="BS36" s="69">
        <v>37</v>
      </c>
      <c r="BT36" s="69">
        <v>37</v>
      </c>
      <c r="BU36" s="69">
        <v>37</v>
      </c>
      <c r="BV36" s="69">
        <v>37</v>
      </c>
      <c r="BW36" s="69">
        <v>36</v>
      </c>
      <c r="BX36" s="69">
        <v>36</v>
      </c>
      <c r="BY36" s="69">
        <v>36</v>
      </c>
      <c r="BZ36" s="69">
        <v>36</v>
      </c>
      <c r="CA36" s="69">
        <v>36</v>
      </c>
      <c r="CB36" s="69">
        <v>35</v>
      </c>
      <c r="CC36" s="69">
        <v>35</v>
      </c>
      <c r="CD36" s="69">
        <v>35</v>
      </c>
      <c r="CE36" s="69">
        <v>34</v>
      </c>
      <c r="CF36" s="69">
        <v>34</v>
      </c>
      <c r="CG36" s="69">
        <v>34</v>
      </c>
      <c r="CH36" s="69">
        <v>34</v>
      </c>
      <c r="CI36" s="69">
        <v>34</v>
      </c>
      <c r="CJ36" s="69">
        <v>33</v>
      </c>
      <c r="CK36" s="69">
        <v>33</v>
      </c>
      <c r="CL36" s="69">
        <v>33</v>
      </c>
      <c r="CM36" s="69">
        <v>33</v>
      </c>
      <c r="CN36" s="69">
        <v>33</v>
      </c>
      <c r="CO36" s="69">
        <v>33</v>
      </c>
      <c r="CP36" s="69">
        <v>31</v>
      </c>
      <c r="CQ36" s="69">
        <v>31</v>
      </c>
      <c r="CR36" s="69">
        <v>30</v>
      </c>
      <c r="CS36" s="69">
        <v>30</v>
      </c>
      <c r="CT36" s="69">
        <v>28</v>
      </c>
      <c r="CU36" s="69">
        <v>26</v>
      </c>
      <c r="CV36" s="69">
        <v>26</v>
      </c>
      <c r="CW36" s="69">
        <v>24</v>
      </c>
      <c r="CX36" s="69">
        <v>24</v>
      </c>
      <c r="CY36" s="69">
        <v>24</v>
      </c>
      <c r="CZ36" s="69">
        <v>23</v>
      </c>
      <c r="DA36" s="69">
        <v>23</v>
      </c>
      <c r="DB36" s="69">
        <v>23</v>
      </c>
      <c r="DC36" s="69">
        <v>20</v>
      </c>
      <c r="DD36" s="69">
        <v>20</v>
      </c>
      <c r="DE36" s="69">
        <v>19</v>
      </c>
      <c r="DF36" s="69">
        <v>18</v>
      </c>
      <c r="DG36" s="69">
        <v>18</v>
      </c>
      <c r="DH36" s="69">
        <v>15</v>
      </c>
      <c r="DI36" s="69">
        <v>15</v>
      </c>
      <c r="DJ36" s="69">
        <v>15</v>
      </c>
      <c r="DK36" s="69">
        <v>15</v>
      </c>
      <c r="DL36" s="69">
        <v>14</v>
      </c>
      <c r="DM36" s="69">
        <v>14</v>
      </c>
      <c r="DN36" s="69">
        <v>10</v>
      </c>
      <c r="DO36" s="69">
        <v>9</v>
      </c>
      <c r="DP36" s="69">
        <v>7</v>
      </c>
      <c r="DQ36" s="69">
        <v>7</v>
      </c>
      <c r="DR36" s="69">
        <v>5</v>
      </c>
      <c r="DS36" s="69">
        <v>4</v>
      </c>
      <c r="DT36" s="69">
        <v>3</v>
      </c>
      <c r="DU36" s="69">
        <v>2</v>
      </c>
      <c r="DV36" s="69">
        <v>2</v>
      </c>
      <c r="DW36" s="69">
        <v>2</v>
      </c>
      <c r="DX36" s="69">
        <v>1</v>
      </c>
      <c r="DY36" s="69">
        <v>0</v>
      </c>
      <c r="DZ36" s="69">
        <v>0</v>
      </c>
      <c r="EA36" s="69">
        <v>0</v>
      </c>
      <c r="EB36" s="69">
        <v>0</v>
      </c>
      <c r="EC36" s="69">
        <v>0</v>
      </c>
      <c r="ED36" s="69">
        <v>0</v>
      </c>
      <c r="EE36" s="69">
        <v>0</v>
      </c>
      <c r="EF36" s="69">
        <v>0</v>
      </c>
      <c r="EG36" s="69">
        <v>0</v>
      </c>
      <c r="EH36" s="69">
        <v>0</v>
      </c>
      <c r="EI36" s="69">
        <v>0</v>
      </c>
    </row>
    <row r="37" spans="1:139" outlineLevel="1" x14ac:dyDescent="0.2">
      <c r="A37" s="42" t="str">
        <f>"# "&amp;$H$2</f>
        <v># No</v>
      </c>
      <c r="B37" s="47">
        <v>5</v>
      </c>
      <c r="C37" s="48">
        <v>1</v>
      </c>
      <c r="D37" s="49">
        <v>6</v>
      </c>
      <c r="E37" s="33"/>
      <c r="F37" s="43" t="str">
        <f>"% "&amp;$H$2</f>
        <v>% No</v>
      </c>
      <c r="G37" s="52">
        <f>B37/D39</f>
        <v>0.45454545454545453</v>
      </c>
      <c r="H37" s="53">
        <f>C37/D39</f>
        <v>9.0909090909090912E-2</v>
      </c>
      <c r="I37" s="54">
        <f>D37/D39</f>
        <v>0.54545454545454541</v>
      </c>
      <c r="AL37" s="80" t="s">
        <v>777</v>
      </c>
      <c r="AM37" s="69">
        <v>35</v>
      </c>
      <c r="AN37" s="69">
        <v>35</v>
      </c>
      <c r="AO37" s="69">
        <v>35</v>
      </c>
      <c r="AP37" s="69">
        <v>35</v>
      </c>
      <c r="AQ37" s="69">
        <v>35</v>
      </c>
      <c r="AR37" s="69">
        <v>35</v>
      </c>
      <c r="AS37" s="69">
        <v>35</v>
      </c>
      <c r="AT37" s="69">
        <v>35</v>
      </c>
      <c r="AU37" s="69">
        <v>35</v>
      </c>
      <c r="AV37" s="69">
        <v>35</v>
      </c>
      <c r="AW37" s="69">
        <v>35</v>
      </c>
      <c r="AX37" s="69">
        <v>35</v>
      </c>
      <c r="AY37" s="69">
        <v>35</v>
      </c>
      <c r="AZ37" s="69">
        <v>35</v>
      </c>
      <c r="BA37" s="69">
        <v>35</v>
      </c>
      <c r="BB37" s="69">
        <v>35</v>
      </c>
      <c r="BC37" s="69">
        <v>34</v>
      </c>
      <c r="BD37" s="69">
        <v>34</v>
      </c>
      <c r="BE37" s="69">
        <v>34</v>
      </c>
      <c r="BF37" s="69">
        <v>34</v>
      </c>
      <c r="BG37" s="69">
        <v>34</v>
      </c>
      <c r="BH37" s="69">
        <v>32</v>
      </c>
      <c r="BI37" s="69">
        <v>32</v>
      </c>
      <c r="BJ37" s="69">
        <v>32</v>
      </c>
      <c r="BK37" s="69">
        <v>30</v>
      </c>
      <c r="BL37" s="69">
        <v>29</v>
      </c>
      <c r="BM37" s="69">
        <v>29</v>
      </c>
      <c r="BN37" s="69">
        <v>28</v>
      </c>
      <c r="BO37" s="69">
        <v>28</v>
      </c>
      <c r="BP37" s="69">
        <v>26</v>
      </c>
      <c r="BQ37" s="69">
        <v>26</v>
      </c>
      <c r="BR37" s="69">
        <v>26</v>
      </c>
      <c r="BS37" s="69">
        <v>26</v>
      </c>
      <c r="BT37" s="69">
        <v>26</v>
      </c>
      <c r="BU37" s="69">
        <v>26</v>
      </c>
      <c r="BV37" s="69">
        <v>26</v>
      </c>
      <c r="BW37" s="69">
        <v>26</v>
      </c>
      <c r="BX37" s="69">
        <v>25</v>
      </c>
      <c r="BY37" s="69">
        <v>25</v>
      </c>
      <c r="BZ37" s="69">
        <v>25</v>
      </c>
      <c r="CA37" s="69">
        <v>25</v>
      </c>
      <c r="CB37" s="69">
        <v>23</v>
      </c>
      <c r="CC37" s="69">
        <v>22</v>
      </c>
      <c r="CD37" s="69">
        <v>22</v>
      </c>
      <c r="CE37" s="69">
        <v>20</v>
      </c>
      <c r="CF37" s="69">
        <v>20</v>
      </c>
      <c r="CG37" s="69">
        <v>20</v>
      </c>
      <c r="CH37" s="69">
        <v>20</v>
      </c>
      <c r="CI37" s="69">
        <v>20</v>
      </c>
      <c r="CJ37" s="69">
        <v>17</v>
      </c>
      <c r="CK37" s="69">
        <v>13</v>
      </c>
      <c r="CL37" s="69">
        <v>13</v>
      </c>
      <c r="CM37" s="69">
        <v>13</v>
      </c>
      <c r="CN37" s="69">
        <v>13</v>
      </c>
      <c r="CO37" s="69">
        <v>12</v>
      </c>
      <c r="CP37" s="69">
        <v>9</v>
      </c>
      <c r="CQ37" s="69">
        <v>9</v>
      </c>
      <c r="CR37" s="69">
        <v>9</v>
      </c>
      <c r="CS37" s="69">
        <v>9</v>
      </c>
      <c r="CT37" s="69">
        <v>7</v>
      </c>
      <c r="CU37" s="69">
        <v>7</v>
      </c>
      <c r="CV37" s="69">
        <v>7</v>
      </c>
      <c r="CW37" s="69">
        <v>7</v>
      </c>
      <c r="CX37" s="69">
        <v>7</v>
      </c>
      <c r="CY37" s="69">
        <v>5</v>
      </c>
      <c r="CZ37" s="69">
        <v>5</v>
      </c>
      <c r="DA37" s="69">
        <v>5</v>
      </c>
      <c r="DB37" s="69">
        <v>4</v>
      </c>
      <c r="DC37" s="69">
        <v>3</v>
      </c>
      <c r="DD37" s="69">
        <v>2</v>
      </c>
      <c r="DE37" s="69">
        <v>1</v>
      </c>
      <c r="DF37" s="69">
        <v>1</v>
      </c>
      <c r="DG37" s="69">
        <v>1</v>
      </c>
      <c r="DH37" s="69">
        <v>1</v>
      </c>
      <c r="DI37" s="69">
        <v>1</v>
      </c>
      <c r="DJ37" s="69">
        <v>1</v>
      </c>
      <c r="DK37" s="69">
        <v>1</v>
      </c>
      <c r="DL37" s="69">
        <v>1</v>
      </c>
      <c r="DM37" s="69">
        <v>1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0</v>
      </c>
      <c r="DU37" s="69">
        <v>0</v>
      </c>
      <c r="DV37" s="69">
        <v>0</v>
      </c>
      <c r="DW37" s="69">
        <v>0</v>
      </c>
      <c r="DX37" s="69">
        <v>0</v>
      </c>
      <c r="DY37" s="69">
        <v>0</v>
      </c>
      <c r="DZ37" s="69">
        <v>0</v>
      </c>
      <c r="EA37" s="69">
        <v>0</v>
      </c>
      <c r="EB37" s="69">
        <v>0</v>
      </c>
      <c r="EC37" s="69">
        <v>0</v>
      </c>
      <c r="ED37" s="69">
        <v>0</v>
      </c>
      <c r="EE37" s="69">
        <v>0</v>
      </c>
      <c r="EF37" s="69">
        <v>0</v>
      </c>
      <c r="EG37" s="69">
        <v>0</v>
      </c>
      <c r="EH37" s="69">
        <v>0</v>
      </c>
      <c r="EI37" s="69">
        <v>0</v>
      </c>
    </row>
    <row r="38" spans="1:139" outlineLevel="1" x14ac:dyDescent="0.2">
      <c r="A38" s="42" t="str">
        <f>"# "&amp;$I$2</f>
        <v># Yes</v>
      </c>
      <c r="B38" s="50">
        <v>1</v>
      </c>
      <c r="C38" s="51">
        <v>4</v>
      </c>
      <c r="D38" s="49">
        <v>5</v>
      </c>
      <c r="E38" s="33"/>
      <c r="F38" s="43" t="str">
        <f>"% "&amp;$I$2</f>
        <v>% Yes</v>
      </c>
      <c r="G38" s="55">
        <f>B38/D39</f>
        <v>9.0909090909090912E-2</v>
      </c>
      <c r="H38" s="56">
        <f>C38/D39</f>
        <v>0.36363636363636365</v>
      </c>
      <c r="I38" s="54">
        <f>D38/D39</f>
        <v>0.45454545454545453</v>
      </c>
      <c r="AL38" s="80" t="s">
        <v>778</v>
      </c>
      <c r="AM38" s="69">
        <v>0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0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0</v>
      </c>
      <c r="BC38" s="69">
        <v>1</v>
      </c>
      <c r="BD38" s="69">
        <v>1</v>
      </c>
      <c r="BE38" s="69">
        <v>1</v>
      </c>
      <c r="BF38" s="69">
        <v>1</v>
      </c>
      <c r="BG38" s="69">
        <v>1</v>
      </c>
      <c r="BH38" s="69">
        <v>3</v>
      </c>
      <c r="BI38" s="69">
        <v>3</v>
      </c>
      <c r="BJ38" s="69">
        <v>3</v>
      </c>
      <c r="BK38" s="69">
        <v>5</v>
      </c>
      <c r="BL38" s="69">
        <v>6</v>
      </c>
      <c r="BM38" s="69">
        <v>6</v>
      </c>
      <c r="BN38" s="69">
        <v>7</v>
      </c>
      <c r="BO38" s="69">
        <v>7</v>
      </c>
      <c r="BP38" s="69">
        <v>9</v>
      </c>
      <c r="BQ38" s="69">
        <v>9</v>
      </c>
      <c r="BR38" s="69">
        <v>9</v>
      </c>
      <c r="BS38" s="69">
        <v>9</v>
      </c>
      <c r="BT38" s="69">
        <v>9</v>
      </c>
      <c r="BU38" s="69">
        <v>9</v>
      </c>
      <c r="BV38" s="69">
        <v>9</v>
      </c>
      <c r="BW38" s="69">
        <v>9</v>
      </c>
      <c r="BX38" s="69">
        <v>10</v>
      </c>
      <c r="BY38" s="69">
        <v>10</v>
      </c>
      <c r="BZ38" s="69">
        <v>10</v>
      </c>
      <c r="CA38" s="69">
        <v>10</v>
      </c>
      <c r="CB38" s="69">
        <v>12</v>
      </c>
      <c r="CC38" s="69">
        <v>13</v>
      </c>
      <c r="CD38" s="69">
        <v>13</v>
      </c>
      <c r="CE38" s="69">
        <v>15</v>
      </c>
      <c r="CF38" s="69">
        <v>15</v>
      </c>
      <c r="CG38" s="69">
        <v>15</v>
      </c>
      <c r="CH38" s="69">
        <v>15</v>
      </c>
      <c r="CI38" s="69">
        <v>15</v>
      </c>
      <c r="CJ38" s="69">
        <v>18</v>
      </c>
      <c r="CK38" s="69">
        <v>22</v>
      </c>
      <c r="CL38" s="69">
        <v>22</v>
      </c>
      <c r="CM38" s="69">
        <v>22</v>
      </c>
      <c r="CN38" s="69">
        <v>22</v>
      </c>
      <c r="CO38" s="69">
        <v>23</v>
      </c>
      <c r="CP38" s="69">
        <v>26</v>
      </c>
      <c r="CQ38" s="69">
        <v>26</v>
      </c>
      <c r="CR38" s="69">
        <v>26</v>
      </c>
      <c r="CS38" s="69">
        <v>26</v>
      </c>
      <c r="CT38" s="69">
        <v>28</v>
      </c>
      <c r="CU38" s="69">
        <v>28</v>
      </c>
      <c r="CV38" s="69">
        <v>28</v>
      </c>
      <c r="CW38" s="69">
        <v>28</v>
      </c>
      <c r="CX38" s="69">
        <v>28</v>
      </c>
      <c r="CY38" s="69">
        <v>30</v>
      </c>
      <c r="CZ38" s="69">
        <v>30</v>
      </c>
      <c r="DA38" s="69">
        <v>30</v>
      </c>
      <c r="DB38" s="69">
        <v>31</v>
      </c>
      <c r="DC38" s="69">
        <v>32</v>
      </c>
      <c r="DD38" s="69">
        <v>33</v>
      </c>
      <c r="DE38" s="69">
        <v>34</v>
      </c>
      <c r="DF38" s="69">
        <v>34</v>
      </c>
      <c r="DG38" s="69">
        <v>34</v>
      </c>
      <c r="DH38" s="69">
        <v>34</v>
      </c>
      <c r="DI38" s="69">
        <v>34</v>
      </c>
      <c r="DJ38" s="69">
        <v>34</v>
      </c>
      <c r="DK38" s="69">
        <v>34</v>
      </c>
      <c r="DL38" s="69">
        <v>34</v>
      </c>
      <c r="DM38" s="69">
        <v>34</v>
      </c>
      <c r="DN38" s="69">
        <v>35</v>
      </c>
      <c r="DO38" s="69">
        <v>35</v>
      </c>
      <c r="DP38" s="69">
        <v>35</v>
      </c>
      <c r="DQ38" s="69">
        <v>35</v>
      </c>
      <c r="DR38" s="69">
        <v>35</v>
      </c>
      <c r="DS38" s="69">
        <v>35</v>
      </c>
      <c r="DT38" s="69">
        <v>35</v>
      </c>
      <c r="DU38" s="69">
        <v>35</v>
      </c>
      <c r="DV38" s="69">
        <v>35</v>
      </c>
      <c r="DW38" s="69">
        <v>35</v>
      </c>
      <c r="DX38" s="69">
        <v>35</v>
      </c>
      <c r="DY38" s="69">
        <v>35</v>
      </c>
      <c r="DZ38" s="69">
        <v>35</v>
      </c>
      <c r="EA38" s="69">
        <v>35</v>
      </c>
      <c r="EB38" s="69">
        <v>35</v>
      </c>
      <c r="EC38" s="69">
        <v>35</v>
      </c>
      <c r="ED38" s="69">
        <v>35</v>
      </c>
      <c r="EE38" s="69">
        <v>35</v>
      </c>
      <c r="EF38" s="69">
        <v>35</v>
      </c>
      <c r="EG38" s="69">
        <v>35</v>
      </c>
      <c r="EH38" s="69">
        <v>35</v>
      </c>
      <c r="EI38" s="69">
        <v>35</v>
      </c>
    </row>
    <row r="39" spans="1:139" outlineLevel="1" x14ac:dyDescent="0.2">
      <c r="A39" s="42" t="s">
        <v>735</v>
      </c>
      <c r="B39" s="49">
        <v>6</v>
      </c>
      <c r="C39" s="49">
        <v>3</v>
      </c>
      <c r="D39" s="49">
        <v>11</v>
      </c>
      <c r="E39" s="33"/>
      <c r="F39" s="43" t="s">
        <v>735</v>
      </c>
      <c r="G39" s="57">
        <f>B39/D39</f>
        <v>0.54545454545454541</v>
      </c>
      <c r="H39" s="57">
        <f>C39/D39</f>
        <v>0.27272727272727271</v>
      </c>
      <c r="I39" s="54">
        <f>D39/D39</f>
        <v>1</v>
      </c>
      <c r="AL39" s="80" t="s">
        <v>779</v>
      </c>
      <c r="AM39" s="69">
        <v>0</v>
      </c>
      <c r="AN39" s="69">
        <v>0</v>
      </c>
      <c r="AO39" s="69">
        <v>0</v>
      </c>
      <c r="AP39" s="69">
        <v>0</v>
      </c>
      <c r="AQ39" s="69">
        <v>0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0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3</v>
      </c>
      <c r="BI39" s="69">
        <v>3</v>
      </c>
      <c r="BJ39" s="69">
        <v>3</v>
      </c>
      <c r="BK39" s="69">
        <v>5</v>
      </c>
      <c r="BL39" s="69">
        <v>5</v>
      </c>
      <c r="BM39" s="69">
        <v>5</v>
      </c>
      <c r="BN39" s="69">
        <v>5</v>
      </c>
      <c r="BO39" s="69">
        <v>5</v>
      </c>
      <c r="BP39" s="69">
        <v>5</v>
      </c>
      <c r="BQ39" s="69">
        <v>5</v>
      </c>
      <c r="BR39" s="69">
        <v>5</v>
      </c>
      <c r="BS39" s="69">
        <v>6</v>
      </c>
      <c r="BT39" s="69">
        <v>6</v>
      </c>
      <c r="BU39" s="69">
        <v>6</v>
      </c>
      <c r="BV39" s="69">
        <v>6</v>
      </c>
      <c r="BW39" s="69">
        <v>7</v>
      </c>
      <c r="BX39" s="69">
        <v>7</v>
      </c>
      <c r="BY39" s="69">
        <v>7</v>
      </c>
      <c r="BZ39" s="69">
        <v>7</v>
      </c>
      <c r="CA39" s="69">
        <v>7</v>
      </c>
      <c r="CB39" s="69">
        <v>8</v>
      </c>
      <c r="CC39" s="69">
        <v>8</v>
      </c>
      <c r="CD39" s="69">
        <v>8</v>
      </c>
      <c r="CE39" s="69">
        <v>9</v>
      </c>
      <c r="CF39" s="69">
        <v>9</v>
      </c>
      <c r="CG39" s="69">
        <v>9</v>
      </c>
      <c r="CH39" s="69">
        <v>9</v>
      </c>
      <c r="CI39" s="69">
        <v>9</v>
      </c>
      <c r="CJ39" s="69">
        <v>10</v>
      </c>
      <c r="CK39" s="69">
        <v>10</v>
      </c>
      <c r="CL39" s="69">
        <v>10</v>
      </c>
      <c r="CM39" s="69">
        <v>10</v>
      </c>
      <c r="CN39" s="69">
        <v>10</v>
      </c>
      <c r="CO39" s="69">
        <v>10</v>
      </c>
      <c r="CP39" s="69">
        <v>12</v>
      </c>
      <c r="CQ39" s="69">
        <v>12</v>
      </c>
      <c r="CR39" s="69">
        <v>13</v>
      </c>
      <c r="CS39" s="69">
        <v>13</v>
      </c>
      <c r="CT39" s="69">
        <v>15</v>
      </c>
      <c r="CU39" s="69">
        <v>17</v>
      </c>
      <c r="CV39" s="69">
        <v>17</v>
      </c>
      <c r="CW39" s="69">
        <v>19</v>
      </c>
      <c r="CX39" s="69">
        <v>19</v>
      </c>
      <c r="CY39" s="69">
        <v>19</v>
      </c>
      <c r="CZ39" s="69">
        <v>20</v>
      </c>
      <c r="DA39" s="69">
        <v>20</v>
      </c>
      <c r="DB39" s="69">
        <v>20</v>
      </c>
      <c r="DC39" s="69">
        <v>23</v>
      </c>
      <c r="DD39" s="69">
        <v>23</v>
      </c>
      <c r="DE39" s="69">
        <v>24</v>
      </c>
      <c r="DF39" s="69">
        <v>25</v>
      </c>
      <c r="DG39" s="69">
        <v>25</v>
      </c>
      <c r="DH39" s="69">
        <v>28</v>
      </c>
      <c r="DI39" s="69">
        <v>28</v>
      </c>
      <c r="DJ39" s="69">
        <v>28</v>
      </c>
      <c r="DK39" s="69">
        <v>28</v>
      </c>
      <c r="DL39" s="69">
        <v>29</v>
      </c>
      <c r="DM39" s="69">
        <v>29</v>
      </c>
      <c r="DN39" s="69">
        <v>33</v>
      </c>
      <c r="DO39" s="69">
        <v>34</v>
      </c>
      <c r="DP39" s="69">
        <v>36</v>
      </c>
      <c r="DQ39" s="69">
        <v>36</v>
      </c>
      <c r="DR39" s="69">
        <v>38</v>
      </c>
      <c r="DS39" s="69">
        <v>39</v>
      </c>
      <c r="DT39" s="69">
        <v>40</v>
      </c>
      <c r="DU39" s="69">
        <v>41</v>
      </c>
      <c r="DV39" s="69">
        <v>41</v>
      </c>
      <c r="DW39" s="69">
        <v>41</v>
      </c>
      <c r="DX39" s="69">
        <v>42</v>
      </c>
      <c r="DY39" s="69">
        <v>43</v>
      </c>
      <c r="DZ39" s="69">
        <v>43</v>
      </c>
      <c r="EA39" s="69">
        <v>43</v>
      </c>
      <c r="EB39" s="69">
        <v>43</v>
      </c>
      <c r="EC39" s="69">
        <v>43</v>
      </c>
      <c r="ED39" s="69">
        <v>43</v>
      </c>
      <c r="EE39" s="69">
        <v>43</v>
      </c>
      <c r="EF39" s="69">
        <v>43</v>
      </c>
      <c r="EG39" s="69">
        <v>43</v>
      </c>
      <c r="EH39" s="69">
        <v>43</v>
      </c>
      <c r="EI39" s="69">
        <v>43</v>
      </c>
    </row>
    <row r="40" spans="1:139" outlineLevel="1" x14ac:dyDescent="0.2">
      <c r="A40" s="44" t="s">
        <v>737</v>
      </c>
      <c r="B40" s="45">
        <f>G37+H38</f>
        <v>0.81818181818181812</v>
      </c>
      <c r="C40" s="35"/>
      <c r="D40" s="46" t="s">
        <v>738</v>
      </c>
      <c r="E40" s="45">
        <f>H38/I38</f>
        <v>0.8</v>
      </c>
      <c r="F40" s="35"/>
      <c r="G40" s="46" t="s">
        <v>739</v>
      </c>
      <c r="H40" s="45">
        <f>G37/I37</f>
        <v>0.83333333333333337</v>
      </c>
      <c r="I40" s="36"/>
      <c r="AL40" s="80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</row>
    <row r="41" spans="1:139" x14ac:dyDescent="0.2">
      <c r="A41" s="83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</row>
    <row r="42" spans="1:139" x14ac:dyDescent="0.2">
      <c r="A42" s="11" t="s">
        <v>740</v>
      </c>
      <c r="AL42" s="69" t="s">
        <v>780</v>
      </c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</row>
    <row r="43" spans="1:139" outlineLevel="1" x14ac:dyDescent="0.2">
      <c r="AL43" s="69" t="s">
        <v>774</v>
      </c>
      <c r="AM43" s="69">
        <v>0</v>
      </c>
      <c r="AN43" s="69">
        <v>0.01</v>
      </c>
      <c r="AO43" s="69">
        <v>0.02</v>
      </c>
      <c r="AP43" s="69">
        <v>0.03</v>
      </c>
      <c r="AQ43" s="69">
        <v>0.04</v>
      </c>
      <c r="AR43" s="69">
        <v>0.05</v>
      </c>
      <c r="AS43" s="69">
        <v>6.0000000000000005E-2</v>
      </c>
      <c r="AT43" s="69">
        <v>7.0000000000000007E-2</v>
      </c>
      <c r="AU43" s="69">
        <v>0.08</v>
      </c>
      <c r="AV43" s="69">
        <v>0.09</v>
      </c>
      <c r="AW43" s="69">
        <v>9.9999999999999992E-2</v>
      </c>
      <c r="AX43" s="69">
        <v>0.10999999999999999</v>
      </c>
      <c r="AY43" s="69">
        <v>0.11999999999999998</v>
      </c>
      <c r="AZ43" s="69">
        <v>0.12999999999999998</v>
      </c>
      <c r="BA43" s="69">
        <v>0.13999999999999999</v>
      </c>
      <c r="BB43" s="69">
        <v>0.15</v>
      </c>
      <c r="BC43" s="69">
        <v>0.16</v>
      </c>
      <c r="BD43" s="69">
        <v>0.17</v>
      </c>
      <c r="BE43" s="69">
        <v>0.18000000000000002</v>
      </c>
      <c r="BF43" s="69">
        <v>0.19000000000000003</v>
      </c>
      <c r="BG43" s="69">
        <v>0.20000000000000004</v>
      </c>
      <c r="BH43" s="69">
        <v>0.21000000000000005</v>
      </c>
      <c r="BI43" s="69">
        <v>0.22000000000000006</v>
      </c>
      <c r="BJ43" s="69">
        <v>0.23000000000000007</v>
      </c>
      <c r="BK43" s="69">
        <v>0.24000000000000007</v>
      </c>
      <c r="BL43" s="69">
        <v>0.25000000000000006</v>
      </c>
      <c r="BM43" s="69">
        <v>0.26000000000000006</v>
      </c>
      <c r="BN43" s="69">
        <v>0.27000000000000007</v>
      </c>
      <c r="BO43" s="69">
        <v>0.28000000000000008</v>
      </c>
      <c r="BP43" s="69">
        <v>0.29000000000000009</v>
      </c>
      <c r="BQ43" s="69">
        <v>0.3000000000000001</v>
      </c>
      <c r="BR43" s="69">
        <v>0.31000000000000011</v>
      </c>
      <c r="BS43" s="69">
        <v>0.32000000000000012</v>
      </c>
      <c r="BT43" s="69">
        <v>0.33000000000000013</v>
      </c>
      <c r="BU43" s="69">
        <v>0.34000000000000014</v>
      </c>
      <c r="BV43" s="69">
        <v>0.35000000000000014</v>
      </c>
      <c r="BW43" s="69">
        <v>0.36000000000000015</v>
      </c>
      <c r="BX43" s="69">
        <v>0.37000000000000016</v>
      </c>
      <c r="BY43" s="69">
        <v>0.38000000000000017</v>
      </c>
      <c r="BZ43" s="69">
        <v>0.39000000000000018</v>
      </c>
      <c r="CA43" s="69">
        <v>0.40000000000000019</v>
      </c>
      <c r="CB43" s="69">
        <v>0.4100000000000002</v>
      </c>
      <c r="CC43" s="69">
        <v>0.42000000000000021</v>
      </c>
      <c r="CD43" s="69">
        <v>0.43000000000000022</v>
      </c>
      <c r="CE43" s="69">
        <v>0.44000000000000022</v>
      </c>
      <c r="CF43" s="69">
        <v>0.45000000000000023</v>
      </c>
      <c r="CG43" s="69">
        <v>0.46000000000000024</v>
      </c>
      <c r="CH43" s="69">
        <v>0.47000000000000025</v>
      </c>
      <c r="CI43" s="69">
        <v>0.48000000000000026</v>
      </c>
      <c r="CJ43" s="69">
        <v>0.49000000000000027</v>
      </c>
      <c r="CK43" s="69">
        <v>0.50000000000000022</v>
      </c>
      <c r="CL43" s="69">
        <v>0.51000000000000023</v>
      </c>
      <c r="CM43" s="69">
        <v>0.52000000000000024</v>
      </c>
      <c r="CN43" s="69">
        <v>0.53000000000000025</v>
      </c>
      <c r="CO43" s="69">
        <v>0.54000000000000026</v>
      </c>
      <c r="CP43" s="69">
        <v>0.55000000000000027</v>
      </c>
      <c r="CQ43" s="69">
        <v>0.56000000000000028</v>
      </c>
      <c r="CR43" s="69">
        <v>0.57000000000000028</v>
      </c>
      <c r="CS43" s="69">
        <v>0.58000000000000029</v>
      </c>
      <c r="CT43" s="69">
        <v>0.5900000000000003</v>
      </c>
      <c r="CU43" s="69">
        <v>0.60000000000000031</v>
      </c>
      <c r="CV43" s="69">
        <v>0.61000000000000032</v>
      </c>
      <c r="CW43" s="69">
        <v>0.62000000000000033</v>
      </c>
      <c r="CX43" s="69">
        <v>0.63000000000000034</v>
      </c>
      <c r="CY43" s="69">
        <v>0.64000000000000035</v>
      </c>
      <c r="CZ43" s="69">
        <v>0.65000000000000036</v>
      </c>
      <c r="DA43" s="69">
        <v>0.66000000000000036</v>
      </c>
      <c r="DB43" s="69">
        <v>0.67000000000000037</v>
      </c>
      <c r="DC43" s="69">
        <v>0.68000000000000038</v>
      </c>
      <c r="DD43" s="69">
        <v>0.69000000000000039</v>
      </c>
      <c r="DE43" s="69">
        <v>0.7000000000000004</v>
      </c>
      <c r="DF43" s="69">
        <v>0.71000000000000041</v>
      </c>
      <c r="DG43" s="69">
        <v>0.72000000000000042</v>
      </c>
      <c r="DH43" s="69">
        <v>0.73000000000000043</v>
      </c>
      <c r="DI43" s="69">
        <v>0.74000000000000044</v>
      </c>
      <c r="DJ43" s="69">
        <v>0.75000000000000044</v>
      </c>
      <c r="DK43" s="69">
        <v>0.76000000000000045</v>
      </c>
      <c r="DL43" s="69">
        <v>0.77000000000000046</v>
      </c>
      <c r="DM43" s="69">
        <v>0.78000000000000047</v>
      </c>
      <c r="DN43" s="69">
        <v>0.79000000000000048</v>
      </c>
      <c r="DO43" s="69">
        <v>0.80000000000000049</v>
      </c>
      <c r="DP43" s="69">
        <v>0.8100000000000005</v>
      </c>
      <c r="DQ43" s="69">
        <v>0.82000000000000051</v>
      </c>
      <c r="DR43" s="69">
        <v>0.83000000000000052</v>
      </c>
      <c r="DS43" s="69">
        <v>0.84000000000000052</v>
      </c>
      <c r="DT43" s="69">
        <v>0.85000000000000053</v>
      </c>
      <c r="DU43" s="69">
        <v>0.86000000000000054</v>
      </c>
      <c r="DV43" s="69">
        <v>0.87000000000000055</v>
      </c>
      <c r="DW43" s="69">
        <v>0.88000000000000056</v>
      </c>
      <c r="DX43" s="69">
        <v>0.89000000000000057</v>
      </c>
      <c r="DY43" s="69">
        <v>0.90000000000000058</v>
      </c>
      <c r="DZ43" s="69">
        <v>0.91000000000000059</v>
      </c>
      <c r="EA43" s="69">
        <v>0.9200000000000006</v>
      </c>
      <c r="EB43" s="69">
        <v>0.9300000000000006</v>
      </c>
      <c r="EC43" s="69">
        <v>0.94000000000000061</v>
      </c>
      <c r="ED43" s="69">
        <v>0.95000000000000062</v>
      </c>
      <c r="EE43" s="69">
        <v>0.96000000000000063</v>
      </c>
      <c r="EF43" s="69">
        <v>0.97000000000000064</v>
      </c>
      <c r="EG43" s="69">
        <v>0.98000000000000065</v>
      </c>
      <c r="EH43" s="69">
        <v>0.99000000000000066</v>
      </c>
      <c r="EI43" s="69">
        <v>1.0000000000000007</v>
      </c>
    </row>
    <row r="44" spans="1:139" outlineLevel="1" x14ac:dyDescent="0.2">
      <c r="AL44" s="69" t="s">
        <v>781</v>
      </c>
      <c r="AM44" s="69">
        <v>1</v>
      </c>
      <c r="AN44" s="69">
        <v>1</v>
      </c>
      <c r="AO44" s="69">
        <v>1</v>
      </c>
      <c r="AP44" s="69">
        <v>1</v>
      </c>
      <c r="AQ44" s="69">
        <v>1</v>
      </c>
      <c r="AR44" s="69">
        <v>1</v>
      </c>
      <c r="AS44" s="69">
        <v>1</v>
      </c>
      <c r="AT44" s="69">
        <v>1</v>
      </c>
      <c r="AU44" s="69">
        <v>1</v>
      </c>
      <c r="AV44" s="69">
        <v>1</v>
      </c>
      <c r="AW44" s="69">
        <v>1</v>
      </c>
      <c r="AX44" s="69">
        <v>1</v>
      </c>
      <c r="AY44" s="69">
        <v>1</v>
      </c>
      <c r="AZ44" s="69">
        <v>1</v>
      </c>
      <c r="BA44" s="69">
        <v>1</v>
      </c>
      <c r="BB44" s="69">
        <v>1</v>
      </c>
      <c r="BC44" s="69">
        <v>1</v>
      </c>
      <c r="BD44" s="69">
        <v>1</v>
      </c>
      <c r="BE44" s="69">
        <v>1</v>
      </c>
      <c r="BF44" s="69">
        <v>1</v>
      </c>
      <c r="BG44" s="69">
        <v>1</v>
      </c>
      <c r="BH44" s="69">
        <v>0.93023255813953487</v>
      </c>
      <c r="BI44" s="69">
        <v>0.93023255813953487</v>
      </c>
      <c r="BJ44" s="69">
        <v>0.93023255813953487</v>
      </c>
      <c r="BK44" s="69">
        <v>0.88372093023255816</v>
      </c>
      <c r="BL44" s="69">
        <v>0.88372093023255816</v>
      </c>
      <c r="BM44" s="69">
        <v>0.88372093023255816</v>
      </c>
      <c r="BN44" s="69">
        <v>0.88372093023255816</v>
      </c>
      <c r="BO44" s="69">
        <v>0.88372093023255816</v>
      </c>
      <c r="BP44" s="69">
        <v>0.88372093023255816</v>
      </c>
      <c r="BQ44" s="69">
        <v>0.88372093023255816</v>
      </c>
      <c r="BR44" s="69">
        <v>0.88372093023255816</v>
      </c>
      <c r="BS44" s="69">
        <v>0.86046511627906974</v>
      </c>
      <c r="BT44" s="69">
        <v>0.86046511627906974</v>
      </c>
      <c r="BU44" s="69">
        <v>0.86046511627906974</v>
      </c>
      <c r="BV44" s="69">
        <v>0.86046511627906974</v>
      </c>
      <c r="BW44" s="69">
        <v>0.83720930232558144</v>
      </c>
      <c r="BX44" s="69">
        <v>0.83720930232558144</v>
      </c>
      <c r="BY44" s="69">
        <v>0.83720930232558144</v>
      </c>
      <c r="BZ44" s="69">
        <v>0.83720930232558144</v>
      </c>
      <c r="CA44" s="69">
        <v>0.83720930232558144</v>
      </c>
      <c r="CB44" s="69">
        <v>0.81395348837209303</v>
      </c>
      <c r="CC44" s="69">
        <v>0.81395348837209303</v>
      </c>
      <c r="CD44" s="69">
        <v>0.81395348837209303</v>
      </c>
      <c r="CE44" s="69">
        <v>0.79069767441860461</v>
      </c>
      <c r="CF44" s="69">
        <v>0.79069767441860461</v>
      </c>
      <c r="CG44" s="69">
        <v>0.79069767441860461</v>
      </c>
      <c r="CH44" s="69">
        <v>0.79069767441860461</v>
      </c>
      <c r="CI44" s="69">
        <v>0.79069767441860461</v>
      </c>
      <c r="CJ44" s="69">
        <v>0.76744186046511631</v>
      </c>
      <c r="CK44" s="69">
        <v>0.76744186046511631</v>
      </c>
      <c r="CL44" s="69">
        <v>0.76744186046511631</v>
      </c>
      <c r="CM44" s="69">
        <v>0.76744186046511631</v>
      </c>
      <c r="CN44" s="69">
        <v>0.76744186046511631</v>
      </c>
      <c r="CO44" s="69">
        <v>0.76744186046511631</v>
      </c>
      <c r="CP44" s="69">
        <v>0.72093023255813948</v>
      </c>
      <c r="CQ44" s="69">
        <v>0.72093023255813948</v>
      </c>
      <c r="CR44" s="69">
        <v>0.69767441860465118</v>
      </c>
      <c r="CS44" s="69">
        <v>0.69767441860465118</v>
      </c>
      <c r="CT44" s="69">
        <v>0.65116279069767447</v>
      </c>
      <c r="CU44" s="69">
        <v>0.60465116279069764</v>
      </c>
      <c r="CV44" s="69">
        <v>0.60465116279069764</v>
      </c>
      <c r="CW44" s="69">
        <v>0.55813953488372092</v>
      </c>
      <c r="CX44" s="69">
        <v>0.55813953488372092</v>
      </c>
      <c r="CY44" s="69">
        <v>0.55813953488372092</v>
      </c>
      <c r="CZ44" s="69">
        <v>0.53488372093023251</v>
      </c>
      <c r="DA44" s="69">
        <v>0.53488372093023251</v>
      </c>
      <c r="DB44" s="69">
        <v>0.53488372093023251</v>
      </c>
      <c r="DC44" s="69">
        <v>0.46511627906976744</v>
      </c>
      <c r="DD44" s="69">
        <v>0.46511627906976744</v>
      </c>
      <c r="DE44" s="69">
        <v>0.44186046511627908</v>
      </c>
      <c r="DF44" s="69">
        <v>0.41860465116279072</v>
      </c>
      <c r="DG44" s="69">
        <v>0.41860465116279072</v>
      </c>
      <c r="DH44" s="69">
        <v>0.34883720930232559</v>
      </c>
      <c r="DI44" s="69">
        <v>0.34883720930232559</v>
      </c>
      <c r="DJ44" s="69">
        <v>0.34883720930232559</v>
      </c>
      <c r="DK44" s="69">
        <v>0.34883720930232559</v>
      </c>
      <c r="DL44" s="69">
        <v>0.32558139534883723</v>
      </c>
      <c r="DM44" s="69">
        <v>0.32558139534883723</v>
      </c>
      <c r="DN44" s="69">
        <v>0.23255813953488372</v>
      </c>
      <c r="DO44" s="69">
        <v>0.20930232558139536</v>
      </c>
      <c r="DP44" s="69">
        <v>0.16279069767441862</v>
      </c>
      <c r="DQ44" s="69">
        <v>0.16279069767441862</v>
      </c>
      <c r="DR44" s="69">
        <v>0.11627906976744186</v>
      </c>
      <c r="DS44" s="69">
        <v>9.3023255813953487E-2</v>
      </c>
      <c r="DT44" s="69">
        <v>6.9767441860465115E-2</v>
      </c>
      <c r="DU44" s="69">
        <v>4.6511627906976744E-2</v>
      </c>
      <c r="DV44" s="69">
        <v>4.6511627906976744E-2</v>
      </c>
      <c r="DW44" s="69">
        <v>4.6511627906976744E-2</v>
      </c>
      <c r="DX44" s="69">
        <v>2.3255813953488372E-2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</row>
    <row r="45" spans="1:139" outlineLevel="1" x14ac:dyDescent="0.2">
      <c r="B45" s="1" t="s">
        <v>784</v>
      </c>
      <c r="C45" s="1">
        <v>0.87</v>
      </c>
      <c r="AL45" s="69" t="s">
        <v>782</v>
      </c>
      <c r="AM45" s="69">
        <v>1</v>
      </c>
      <c r="AN45" s="69">
        <v>1</v>
      </c>
      <c r="AO45" s="69">
        <v>1</v>
      </c>
      <c r="AP45" s="69">
        <v>1</v>
      </c>
      <c r="AQ45" s="69">
        <v>1</v>
      </c>
      <c r="AR45" s="69">
        <v>1</v>
      </c>
      <c r="AS45" s="69">
        <v>1</v>
      </c>
      <c r="AT45" s="69">
        <v>1</v>
      </c>
      <c r="AU45" s="69">
        <v>1</v>
      </c>
      <c r="AV45" s="69">
        <v>1</v>
      </c>
      <c r="AW45" s="69">
        <v>1</v>
      </c>
      <c r="AX45" s="69">
        <v>1</v>
      </c>
      <c r="AY45" s="69">
        <v>1</v>
      </c>
      <c r="AZ45" s="69">
        <v>1</v>
      </c>
      <c r="BA45" s="69">
        <v>1</v>
      </c>
      <c r="BB45" s="69">
        <v>1</v>
      </c>
      <c r="BC45" s="69">
        <v>0.97142857142857142</v>
      </c>
      <c r="BD45" s="69">
        <v>0.97142857142857142</v>
      </c>
      <c r="BE45" s="69">
        <v>0.97142857142857142</v>
      </c>
      <c r="BF45" s="69">
        <v>0.97142857142857142</v>
      </c>
      <c r="BG45" s="69">
        <v>0.97142857142857142</v>
      </c>
      <c r="BH45" s="69">
        <v>0.91428571428571426</v>
      </c>
      <c r="BI45" s="69">
        <v>0.91428571428571426</v>
      </c>
      <c r="BJ45" s="69">
        <v>0.91428571428571426</v>
      </c>
      <c r="BK45" s="69">
        <v>0.8571428571428571</v>
      </c>
      <c r="BL45" s="69">
        <v>0.82857142857142863</v>
      </c>
      <c r="BM45" s="69">
        <v>0.82857142857142863</v>
      </c>
      <c r="BN45" s="69">
        <v>0.8</v>
      </c>
      <c r="BO45" s="69">
        <v>0.8</v>
      </c>
      <c r="BP45" s="69">
        <v>0.74285714285714288</v>
      </c>
      <c r="BQ45" s="69">
        <v>0.74285714285714288</v>
      </c>
      <c r="BR45" s="69">
        <v>0.74285714285714288</v>
      </c>
      <c r="BS45" s="69">
        <v>0.74285714285714288</v>
      </c>
      <c r="BT45" s="69">
        <v>0.74285714285714288</v>
      </c>
      <c r="BU45" s="69">
        <v>0.74285714285714288</v>
      </c>
      <c r="BV45" s="69">
        <v>0.74285714285714288</v>
      </c>
      <c r="BW45" s="69">
        <v>0.74285714285714288</v>
      </c>
      <c r="BX45" s="69">
        <v>0.7142857142857143</v>
      </c>
      <c r="BY45" s="69">
        <v>0.7142857142857143</v>
      </c>
      <c r="BZ45" s="69">
        <v>0.7142857142857143</v>
      </c>
      <c r="CA45" s="69">
        <v>0.7142857142857143</v>
      </c>
      <c r="CB45" s="69">
        <v>0.65714285714285714</v>
      </c>
      <c r="CC45" s="69">
        <v>0.62857142857142856</v>
      </c>
      <c r="CD45" s="69">
        <v>0.62857142857142856</v>
      </c>
      <c r="CE45" s="69">
        <v>0.5714285714285714</v>
      </c>
      <c r="CF45" s="69">
        <v>0.5714285714285714</v>
      </c>
      <c r="CG45" s="69">
        <v>0.5714285714285714</v>
      </c>
      <c r="CH45" s="69">
        <v>0.5714285714285714</v>
      </c>
      <c r="CI45" s="69">
        <v>0.5714285714285714</v>
      </c>
      <c r="CJ45" s="69">
        <v>0.48571428571428571</v>
      </c>
      <c r="CK45" s="69">
        <v>0.37142857142857144</v>
      </c>
      <c r="CL45" s="69">
        <v>0.37142857142857144</v>
      </c>
      <c r="CM45" s="69">
        <v>0.37142857142857144</v>
      </c>
      <c r="CN45" s="69">
        <v>0.37142857142857144</v>
      </c>
      <c r="CO45" s="69">
        <v>0.34285714285714286</v>
      </c>
      <c r="CP45" s="69">
        <v>0.25714285714285712</v>
      </c>
      <c r="CQ45" s="69">
        <v>0.25714285714285712</v>
      </c>
      <c r="CR45" s="69">
        <v>0.25714285714285712</v>
      </c>
      <c r="CS45" s="69">
        <v>0.25714285714285712</v>
      </c>
      <c r="CT45" s="69">
        <v>0.2</v>
      </c>
      <c r="CU45" s="69">
        <v>0.2</v>
      </c>
      <c r="CV45" s="69">
        <v>0.2</v>
      </c>
      <c r="CW45" s="69">
        <v>0.2</v>
      </c>
      <c r="CX45" s="69">
        <v>0.2</v>
      </c>
      <c r="CY45" s="69">
        <v>0.14285714285714285</v>
      </c>
      <c r="CZ45" s="69">
        <v>0.14285714285714285</v>
      </c>
      <c r="DA45" s="69">
        <v>0.14285714285714285</v>
      </c>
      <c r="DB45" s="69">
        <v>0.11428571428571428</v>
      </c>
      <c r="DC45" s="69">
        <v>8.5714285714285715E-2</v>
      </c>
      <c r="DD45" s="69">
        <v>5.7142857142857141E-2</v>
      </c>
      <c r="DE45" s="69">
        <v>2.8571428571428571E-2</v>
      </c>
      <c r="DF45" s="69">
        <v>2.8571428571428571E-2</v>
      </c>
      <c r="DG45" s="69">
        <v>2.8571428571428571E-2</v>
      </c>
      <c r="DH45" s="69">
        <v>2.8571428571428571E-2</v>
      </c>
      <c r="DI45" s="69">
        <v>2.8571428571428571E-2</v>
      </c>
      <c r="DJ45" s="69">
        <v>2.8571428571428571E-2</v>
      </c>
      <c r="DK45" s="69">
        <v>2.8571428571428571E-2</v>
      </c>
      <c r="DL45" s="69">
        <v>2.8571428571428571E-2</v>
      </c>
      <c r="DM45" s="69">
        <v>2.8571428571428571E-2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</row>
    <row r="46" spans="1:139" outlineLevel="1" x14ac:dyDescent="0.2">
      <c r="B46" s="1" t="s">
        <v>785</v>
      </c>
      <c r="C46" s="1" t="str">
        <f xml:space="preserve"> "Cutoff = " &amp; TEXT($D$34,"0.00")</f>
        <v>Cutoff = 1.00</v>
      </c>
      <c r="AL46" s="69" t="s">
        <v>783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2.8571428571428581E-2</v>
      </c>
      <c r="BC46" s="69">
        <v>0</v>
      </c>
      <c r="BD46" s="69">
        <v>0</v>
      </c>
      <c r="BE46" s="69">
        <v>0</v>
      </c>
      <c r="BF46" s="69">
        <v>0</v>
      </c>
      <c r="BG46" s="69">
        <v>5.5149501661129585E-2</v>
      </c>
      <c r="BH46" s="69">
        <v>0</v>
      </c>
      <c r="BI46" s="69">
        <v>0</v>
      </c>
      <c r="BJ46" s="69">
        <v>5.1827242524916967E-2</v>
      </c>
      <c r="BK46" s="69">
        <v>2.5249169435215858E-2</v>
      </c>
      <c r="BL46" s="69">
        <v>0</v>
      </c>
      <c r="BM46" s="69">
        <v>2.5249169435215955E-2</v>
      </c>
      <c r="BN46" s="69">
        <v>0</v>
      </c>
      <c r="BO46" s="69">
        <v>5.0498338870431911E-2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2.3920265780730907E-2</v>
      </c>
      <c r="BX46" s="69">
        <v>0</v>
      </c>
      <c r="BY46" s="69">
        <v>0</v>
      </c>
      <c r="BZ46" s="69">
        <v>0</v>
      </c>
      <c r="CA46" s="69">
        <v>4.7176079734219285E-2</v>
      </c>
      <c r="CB46" s="69">
        <v>2.3255813953488379E-2</v>
      </c>
      <c r="CC46" s="69">
        <v>0</v>
      </c>
      <c r="CD46" s="69">
        <v>4.5847176079734236E-2</v>
      </c>
      <c r="CE46" s="69">
        <v>0</v>
      </c>
      <c r="CF46" s="69">
        <v>0</v>
      </c>
      <c r="CG46" s="69">
        <v>0</v>
      </c>
      <c r="CH46" s="69">
        <v>0</v>
      </c>
      <c r="CI46" s="69">
        <v>6.6777408637873736E-2</v>
      </c>
      <c r="CJ46" s="69">
        <v>8.7707641196013278E-2</v>
      </c>
      <c r="CK46" s="69">
        <v>0</v>
      </c>
      <c r="CL46" s="69">
        <v>0</v>
      </c>
      <c r="CM46" s="69">
        <v>0</v>
      </c>
      <c r="CN46" s="69">
        <v>2.192691029900333E-2</v>
      </c>
      <c r="CO46" s="69">
        <v>6.3787375415282413E-2</v>
      </c>
      <c r="CP46" s="69">
        <v>0</v>
      </c>
      <c r="CQ46" s="69">
        <v>0</v>
      </c>
      <c r="CR46" s="69">
        <v>0</v>
      </c>
      <c r="CS46" s="69">
        <v>3.8538205980066423E-2</v>
      </c>
      <c r="CT46" s="69">
        <v>0</v>
      </c>
      <c r="CU46" s="69">
        <v>0</v>
      </c>
      <c r="CV46" s="69">
        <v>0</v>
      </c>
      <c r="CW46" s="69">
        <v>0</v>
      </c>
      <c r="CX46" s="69">
        <v>3.1893687707641206E-2</v>
      </c>
      <c r="CY46" s="69">
        <v>0</v>
      </c>
      <c r="CZ46" s="69">
        <v>0</v>
      </c>
      <c r="DA46" s="69">
        <v>1.528239202657807E-2</v>
      </c>
      <c r="DB46" s="69">
        <v>1.4285714285714284E-2</v>
      </c>
      <c r="DC46" s="69">
        <v>1.3289036544850499E-2</v>
      </c>
      <c r="DD46" s="69">
        <v>1.2956810631229236E-2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7.9734219269102981E-3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</row>
    <row r="47" spans="1:139" outlineLevel="1" x14ac:dyDescent="0.2">
      <c r="B47" s="1" t="s">
        <v>786</v>
      </c>
      <c r="C47" s="1" t="str">
        <f xml:space="preserve"> "ROC curve:  area under curve = " &amp; TEXT(C45,"0.00") &amp; " 
Model 5 for actual78    (3 variables, n=78)"</f>
        <v>ROC curve:  area under curve = 0.87 
Model 5 for actual78    (3 variables, n=78)</v>
      </c>
      <c r="AL47" s="69" t="s">
        <v>784</v>
      </c>
      <c r="AM47" s="69">
        <f>SUM(AM46:EI46)</f>
        <v>0.75116279069767433</v>
      </c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</row>
    <row r="48" spans="1:139" outlineLevel="1" x14ac:dyDescent="0.2">
      <c r="B48" s="1" t="s">
        <v>787</v>
      </c>
      <c r="D48" s="1">
        <v>0</v>
      </c>
      <c r="E48" s="1">
        <v>1</v>
      </c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</row>
    <row r="49" spans="1:139" outlineLevel="1" x14ac:dyDescent="0.2">
      <c r="D49" s="1">
        <v>0</v>
      </c>
      <c r="E49" s="1">
        <v>1</v>
      </c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</row>
    <row r="50" spans="1:139" outlineLevel="1" x14ac:dyDescent="0.2">
      <c r="D50" s="1">
        <f>1-$H$40</f>
        <v>0.16666666666666663</v>
      </c>
      <c r="E50" s="1">
        <f>$E$40</f>
        <v>0.8</v>
      </c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</row>
    <row r="51" spans="1:139" outlineLevel="1" x14ac:dyDescent="0.2"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</row>
    <row r="52" spans="1:139" outlineLevel="1" x14ac:dyDescent="0.2"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</row>
    <row r="53" spans="1:139" outlineLevel="1" x14ac:dyDescent="0.2"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</row>
    <row r="54" spans="1:139" outlineLevel="1" x14ac:dyDescent="0.2"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</row>
    <row r="55" spans="1:139" outlineLevel="1" x14ac:dyDescent="0.2"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</row>
    <row r="56" spans="1:139" outlineLevel="1" x14ac:dyDescent="0.2"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</row>
    <row r="57" spans="1:139" outlineLevel="1" x14ac:dyDescent="0.2"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</row>
    <row r="58" spans="1:139" outlineLevel="1" x14ac:dyDescent="0.2"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</row>
    <row r="59" spans="1:139" outlineLevel="1" x14ac:dyDescent="0.2"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</row>
    <row r="60" spans="1:139" outlineLevel="1" x14ac:dyDescent="0.2"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</row>
    <row r="61" spans="1:139" outlineLevel="1" x14ac:dyDescent="0.2"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</row>
    <row r="62" spans="1:139" outlineLevel="1" x14ac:dyDescent="0.2"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</row>
    <row r="63" spans="1:139" x14ac:dyDescent="0.2">
      <c r="A63" s="84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</row>
    <row r="64" spans="1:139" x14ac:dyDescent="0.2">
      <c r="A64" s="11" t="s">
        <v>867</v>
      </c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</row>
    <row r="65" spans="1:139" outlineLevel="1" x14ac:dyDescent="0.2">
      <c r="A65" s="9"/>
      <c r="B65" s="31"/>
      <c r="C65" s="37" t="str">
        <f>"Cutoff value for prediction of "&amp;$I$2&amp;":"</f>
        <v>Cutoff value for prediction of Yes:</v>
      </c>
      <c r="D65" s="38">
        <f>I65/20</f>
        <v>0.5</v>
      </c>
      <c r="E65" s="60" t="str">
        <f>IF(SUM(D68:D69)=0,"","RMSE =")</f>
        <v/>
      </c>
      <c r="F65" s="61" t="str">
        <f>IF(SUM(D68:D69)=0,"",SQRT(AVERAGE(O75:O77)))</f>
        <v/>
      </c>
      <c r="G65" s="31"/>
      <c r="H65" s="58">
        <v>1</v>
      </c>
      <c r="I65" s="59">
        <v>10</v>
      </c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</row>
    <row r="66" spans="1:139" outlineLevel="1" x14ac:dyDescent="0.2">
      <c r="A66" s="8"/>
      <c r="B66" s="40" t="s">
        <v>733</v>
      </c>
      <c r="C66" s="33"/>
      <c r="D66" s="33"/>
      <c r="E66" s="33"/>
      <c r="F66" s="33"/>
      <c r="G66" s="40" t="s">
        <v>733</v>
      </c>
      <c r="H66" s="33"/>
      <c r="I66" s="34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</row>
    <row r="67" spans="1:139" outlineLevel="1" x14ac:dyDescent="0.2">
      <c r="A67" s="41" t="str">
        <f>"           Actual:"</f>
        <v xml:space="preserve">           Actual:</v>
      </c>
      <c r="B67" s="33" t="str">
        <f>"# "&amp;$H$2</f>
        <v># No</v>
      </c>
      <c r="C67" s="33" t="str">
        <f>"# "&amp;$I$2</f>
        <v># Yes</v>
      </c>
      <c r="D67" s="33" t="s">
        <v>735</v>
      </c>
      <c r="E67" s="33"/>
      <c r="F67" s="40" t="str">
        <f>"           Actual:"</f>
        <v xml:space="preserve">           Actual:</v>
      </c>
      <c r="G67" s="33" t="str">
        <f>"% "&amp;$H$2</f>
        <v>% No</v>
      </c>
      <c r="H67" s="33" t="str">
        <f>"% "&amp;$I$2</f>
        <v>% Yes</v>
      </c>
      <c r="I67" s="34" t="s">
        <v>735</v>
      </c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</row>
    <row r="68" spans="1:139" outlineLevel="1" x14ac:dyDescent="0.2">
      <c r="A68" s="42" t="str">
        <f>"# "&amp;$H$2</f>
        <v># No</v>
      </c>
      <c r="B68" s="50" t="str">
        <f>IF(SUM(D68:D69)=0,"",D68-C68)</f>
        <v/>
      </c>
      <c r="C68" s="62" t="str">
        <f>IF(SUM(D68:D69)=0,"",SUM(N75:N77))</f>
        <v/>
      </c>
      <c r="D68" s="49">
        <f>COUNTIF(G75:G77,"0")</f>
        <v>0</v>
      </c>
      <c r="E68" s="33"/>
      <c r="F68" s="43" t="str">
        <f>"% "&amp;$H$2</f>
        <v>% No</v>
      </c>
      <c r="G68" s="55" t="str">
        <f>IFERROR(B68/SUM(D68:D69),"")</f>
        <v/>
      </c>
      <c r="H68" s="56" t="str">
        <f>IFERROR(C68/SUM(D68:D69),"")</f>
        <v/>
      </c>
      <c r="I68" s="54">
        <f>SUM(G68:H68)</f>
        <v>0</v>
      </c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</row>
    <row r="69" spans="1:139" outlineLevel="1" x14ac:dyDescent="0.2">
      <c r="A69" s="42" t="str">
        <f>"#  "&amp;$I$2</f>
        <v>#  Yes</v>
      </c>
      <c r="B69" s="63" t="str">
        <f>IF(SUM(D68:D69)=0,"",SUM(M75:M77))</f>
        <v/>
      </c>
      <c r="C69" s="64" t="str">
        <f>IF(SUM(D68:D69)=0,"",D69-B69)</f>
        <v/>
      </c>
      <c r="D69" s="64">
        <f>COUNTIF(G75:G77,"1")</f>
        <v>0</v>
      </c>
      <c r="E69" s="33"/>
      <c r="F69" s="43" t="str">
        <f>"%  "&amp;$I$2</f>
        <v>%  Yes</v>
      </c>
      <c r="G69" s="65" t="str">
        <f>IFERROR(B69/SUM(D68:D69),"")</f>
        <v/>
      </c>
      <c r="H69" s="65" t="str">
        <f>IFERROR(C69/SUM(D68:D69),"")</f>
        <v/>
      </c>
      <c r="I69" s="54">
        <f>SUM(G69:H69)</f>
        <v>0</v>
      </c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</row>
    <row r="70" spans="1:139" outlineLevel="1" x14ac:dyDescent="0.2">
      <c r="A70" s="42" t="str">
        <f>"Total"</f>
        <v>Total</v>
      </c>
      <c r="B70" s="64">
        <f>D70-C70</f>
        <v>0</v>
      </c>
      <c r="C70" s="64">
        <f>SUM(L75:L77)</f>
        <v>0</v>
      </c>
      <c r="D70" s="64">
        <f>COUNT(L75:L77)</f>
        <v>0</v>
      </c>
      <c r="E70" s="33"/>
      <c r="F70" s="43" t="str">
        <f>"Total"</f>
        <v>Total</v>
      </c>
      <c r="G70" s="57" t="e">
        <f>B70/D70</f>
        <v>#DIV/0!</v>
      </c>
      <c r="H70" s="57" t="e">
        <f>C70/D70</f>
        <v>#DIV/0!</v>
      </c>
      <c r="I70" s="54" t="e">
        <f>SUM(G70:H70)</f>
        <v>#DIV/0!</v>
      </c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</row>
    <row r="71" spans="1:139" outlineLevel="1" x14ac:dyDescent="0.2">
      <c r="A71" s="44" t="str">
        <f>IF(SUM(D68:D69)=0,"","Percent correct =")</f>
        <v/>
      </c>
      <c r="B71" s="66" t="str">
        <f>IFERROR(G68+H69,"")</f>
        <v/>
      </c>
      <c r="C71" s="35"/>
      <c r="D71" s="46" t="str">
        <f>IF(SUM(D68:D69)=0,"",IF(D69&gt;0,"True positive rate =",""))</f>
        <v/>
      </c>
      <c r="E71" s="66" t="str">
        <f>IF(SUM(D68:D69)=0,"",IF(D69&gt;0,H69/I69,0))</f>
        <v/>
      </c>
      <c r="F71" s="35"/>
      <c r="G71" s="46" t="str">
        <f>IF(SUM(D68:D69)=0,"",IF(H65&gt;0,"True negative rate =",""))</f>
        <v/>
      </c>
      <c r="H71" s="66" t="str">
        <f>IFERROR(IF(H65&gt;0,G68/I68,0),"")</f>
        <v/>
      </c>
      <c r="I71" s="36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</row>
    <row r="72" spans="1:139" x14ac:dyDescent="0.2">
      <c r="A72" s="83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</row>
    <row r="73" spans="1:139" x14ac:dyDescent="0.2">
      <c r="A73" s="11" t="s">
        <v>868</v>
      </c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</row>
    <row r="74" spans="1:139" hidden="1" outlineLevel="1" x14ac:dyDescent="0.2">
      <c r="A74" s="26" t="s">
        <v>743</v>
      </c>
      <c r="B74" s="23" t="s">
        <v>744</v>
      </c>
      <c r="C74" s="23" t="str">
        <f>IF($I$11&gt;99%,("Lower "&amp;TEXT($I$11,"0.0%")),("Lower "&amp;TEXT($I$11,"0%")))</f>
        <v>Lower 95%</v>
      </c>
      <c r="D74" s="23" t="str">
        <f>IF($I$11&gt;99%,("Upper "&amp;TEXT($I$11,"0.0%")),("Upper "&amp;TEXT($I$11,"0%")))</f>
        <v>Upper 95%</v>
      </c>
      <c r="E74" s="23" t="s">
        <v>745</v>
      </c>
      <c r="F74" s="23" t="s">
        <v>746</v>
      </c>
      <c r="G74" s="23" t="s">
        <v>747</v>
      </c>
      <c r="H74" s="22" t="s">
        <v>836</v>
      </c>
      <c r="I74" s="22" t="s">
        <v>847</v>
      </c>
      <c r="J74" s="22" t="s">
        <v>748</v>
      </c>
      <c r="K74" s="23" t="s">
        <v>711</v>
      </c>
      <c r="L74" s="23" t="s">
        <v>749</v>
      </c>
      <c r="M74" s="23" t="str">
        <f>IF(ISBLANK($A75),"","False neg.")</f>
        <v/>
      </c>
      <c r="N74" s="23" t="str">
        <f>IF(ISBLANK($A75),"","False Pos.")</f>
        <v/>
      </c>
      <c r="O74" s="23" t="str">
        <f>IF(ISBLANK($A75),"","SqErr")</f>
        <v/>
      </c>
      <c r="P74" s="23" t="s">
        <v>750</v>
      </c>
      <c r="Q74" s="23" t="s">
        <v>751</v>
      </c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</row>
    <row r="75" spans="1:139" hidden="1" outlineLevel="1" x14ac:dyDescent="0.2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</row>
    <row r="76" spans="1:139" hidden="1" outlineLevel="1" x14ac:dyDescent="0.2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</row>
    <row r="77" spans="1:139" hidden="1" outlineLevel="1" x14ac:dyDescent="0.2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</row>
    <row r="78" spans="1:139" collapsed="1" x14ac:dyDescent="0.2">
      <c r="A78" s="83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</row>
    <row r="79" spans="1:139" x14ac:dyDescent="0.2">
      <c r="A79" s="11" t="s">
        <v>752</v>
      </c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</row>
    <row r="80" spans="1:139" outlineLevel="1" x14ac:dyDescent="0.2">
      <c r="AL80" s="80" t="s">
        <v>849</v>
      </c>
      <c r="AM80" s="80">
        <v>1</v>
      </c>
      <c r="AN80" s="69" t="s">
        <v>854</v>
      </c>
      <c r="AO80" s="69" t="s">
        <v>826</v>
      </c>
      <c r="AP80" s="69" t="s">
        <v>845</v>
      </c>
      <c r="AQ80" s="69" t="s">
        <v>690</v>
      </c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</row>
    <row r="81" spans="1:139" outlineLevel="1" x14ac:dyDescent="0.2">
      <c r="J81" s="4" t="s">
        <v>870</v>
      </c>
      <c r="AL81" s="80" t="s">
        <v>850</v>
      </c>
      <c r="AM81" s="80" t="str">
        <f>INDEX($AO$80:$AQ$80,$AM$80)</f>
        <v>Alvarado78</v>
      </c>
      <c r="AN81" s="69" t="s">
        <v>698</v>
      </c>
      <c r="AO81" s="69">
        <v>4.6923076923076925</v>
      </c>
      <c r="AP81" s="69">
        <v>7.6923076923076927E-2</v>
      </c>
      <c r="AQ81" s="69">
        <v>2.2820512820512819</v>
      </c>
      <c r="AR81" s="69">
        <v>1</v>
      </c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</row>
    <row r="82" spans="1:139" outlineLevel="1" x14ac:dyDescent="0.2">
      <c r="AL82" s="80"/>
      <c r="AM82" s="80" t="s">
        <v>851</v>
      </c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</row>
    <row r="83" spans="1:139" outlineLevel="1" x14ac:dyDescent="0.2">
      <c r="AL83" s="80"/>
      <c r="AM83" s="80" t="str">
        <f xml:space="preserve"> "Logistic Regression Curve -vs- " &amp; $AM$81 &amp; " 
Model 5 for actual78    (3 variables, n=78)"</f>
        <v>Logistic Regression Curve -vs- Alvarado78 
Model 5 for actual78    (3 variables, n=78)</v>
      </c>
      <c r="AN83" s="69" t="s">
        <v>855</v>
      </c>
      <c r="AO83" s="69">
        <v>0</v>
      </c>
      <c r="AP83" s="69">
        <v>0</v>
      </c>
      <c r="AQ83" s="69">
        <v>-3</v>
      </c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</row>
    <row r="84" spans="1:139" outlineLevel="1" x14ac:dyDescent="0.2">
      <c r="A84" s="27" t="s">
        <v>698</v>
      </c>
      <c r="B84" s="1">
        <f>SUMPRODUCT($AO$81:$AQ$81,$AO$100:$AQ$100)</f>
        <v>4.6923076923076925</v>
      </c>
      <c r="C84" s="1">
        <f>1/(1+EXP(-F84))</f>
        <v>0.57811709070514672</v>
      </c>
      <c r="D84" s="1">
        <f>1/(1+EXP(-(F84- $H$11*G84)))</f>
        <v>0.45660181212553697</v>
      </c>
      <c r="E84" s="1">
        <f>1/(1+EXP(-(F84+ $H$11*G84)))</f>
        <v>0.69085678474645196</v>
      </c>
      <c r="F84" s="1">
        <f>MMULT($AO$81:$AQ$81,$B$16:$B$18) + B15</f>
        <v>0.31504861782143179</v>
      </c>
      <c r="G84" s="1">
        <f t="array" ref="G84">SQRT(MMULT($AO$81:$AR$81,MMULT($AL$15:$AO$18,TRANSPOSE($AO$81:$AR$81))))</f>
        <v>0.24953482872614424</v>
      </c>
      <c r="AL84" s="80"/>
      <c r="AM84" s="80" t="str">
        <f xml:space="preserve"> $AM$81 &amp; " (min to max) " &amp; CHAR(10) &amp; "Other Variables = Means"</f>
        <v>Alvarado78 (min to max) 
Other Variables = Means</v>
      </c>
      <c r="AN84" s="69" t="s">
        <v>856</v>
      </c>
      <c r="AO84" s="69">
        <v>11</v>
      </c>
      <c r="AP84" s="69">
        <v>1</v>
      </c>
      <c r="AQ84" s="69">
        <v>9</v>
      </c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</row>
    <row r="85" spans="1:139" outlineLevel="1" x14ac:dyDescent="0.2">
      <c r="AL85" s="80"/>
      <c r="AM85" s="80" t="s">
        <v>852</v>
      </c>
      <c r="AN85" s="69" t="s">
        <v>857</v>
      </c>
      <c r="AO85" s="69">
        <f>AO83</f>
        <v>0</v>
      </c>
      <c r="AP85" s="69">
        <f>AP83</f>
        <v>0</v>
      </c>
      <c r="AQ85" s="69">
        <f>AQ83</f>
        <v>-3</v>
      </c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</row>
    <row r="86" spans="1:139" outlineLevel="1" x14ac:dyDescent="0.2">
      <c r="B86" s="26" t="str">
        <f>$AM$81</f>
        <v>Alvarado78</v>
      </c>
      <c r="C86" s="26" t="s">
        <v>745</v>
      </c>
      <c r="D86" s="26" t="str">
        <f>IF($I$11&gt;99%,("Lower "&amp;TEXT($I$11,"0.0%")),("Lower "&amp;TEXT($I$11,"0%")))</f>
        <v>Lower 95%</v>
      </c>
      <c r="E86" s="26" t="str">
        <f>IF($I$11&gt;99%,("Upper "&amp;TEXT($I$11,"0.0%")),("Upper "&amp;TEXT($I$11,"0%")))</f>
        <v>Upper 95%</v>
      </c>
      <c r="F86" s="26" t="s">
        <v>848</v>
      </c>
      <c r="G86" s="26" t="s">
        <v>706</v>
      </c>
      <c r="AL86" s="80"/>
      <c r="AM86" s="80" t="s">
        <v>853</v>
      </c>
      <c r="AN86" s="69" t="s">
        <v>858</v>
      </c>
      <c r="AO86" s="69">
        <f>(AO84 - AO83)/12</f>
        <v>0.91666666666666663</v>
      </c>
      <c r="AP86" s="69">
        <f>(AP84 - AP83)/12</f>
        <v>8.3333333333333329E-2</v>
      </c>
      <c r="AQ86" s="69">
        <f>(AQ84 - AQ83)/12</f>
        <v>1</v>
      </c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</row>
    <row r="87" spans="1:139" outlineLevel="1" x14ac:dyDescent="0.2">
      <c r="B87" s="1">
        <f>SUMPRODUCT($AO$87:$AQ$87,$AO$100:$AQ$100)</f>
        <v>0</v>
      </c>
      <c r="C87" s="1">
        <f t="shared" ref="C87:C99" si="0">1/(1+EXP(-F87))</f>
        <v>0.69128120197274667</v>
      </c>
      <c r="D87" s="1">
        <f t="shared" ref="D87:D99" si="1">1/(1+EXP(-(F87- $H$11*G87)))</f>
        <v>0.41727935537536531</v>
      </c>
      <c r="E87" s="1">
        <f t="shared" ref="E87:E99" si="2">1/(1+EXP(-(F87+ $H$11*G87)))</f>
        <v>0.87502991889067994</v>
      </c>
      <c r="F87" s="1">
        <f>MMULT($AO$87:$AQ$87,$B$16:$B$18) + B15</f>
        <v>0.80611586648124856</v>
      </c>
      <c r="G87" s="1">
        <f t="array" ref="G87">SQRT(MMULT($AO$87:$AR$87,MMULT($AL$15:$AO$18,TRANSPOSE($AO$87:$AR$87))))</f>
        <v>0.58167796131695204</v>
      </c>
      <c r="AL87" s="69"/>
      <c r="AM87" s="69">
        <v>1</v>
      </c>
      <c r="AN87" s="69"/>
      <c r="AO87" s="69">
        <f>IF($AO$101=$AM$80,$AO$85+($AM$87-1)*$AO$86,$AO$81)</f>
        <v>0</v>
      </c>
      <c r="AP87" s="69">
        <f>IF($AP$101=$AM$80,$AP$85+($AM$87-1)*$AP$86,$AP$81)</f>
        <v>7.6923076923076927E-2</v>
      </c>
      <c r="AQ87" s="69">
        <f>IF($AQ$101=$AM$80,$AQ$85+($AM$87-1)*$AQ$86,$AQ$81)</f>
        <v>2.2820512820512819</v>
      </c>
      <c r="AR87" s="69">
        <v>1</v>
      </c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</row>
    <row r="88" spans="1:139" outlineLevel="1" x14ac:dyDescent="0.2">
      <c r="B88" s="1">
        <f>SUMPRODUCT($AO$88:$AQ$88,$AO$100:$AQ$100)</f>
        <v>0.91666666666666663</v>
      </c>
      <c r="C88" s="1">
        <f t="shared" si="0"/>
        <v>0.67044166781566927</v>
      </c>
      <c r="D88" s="1">
        <f t="shared" si="1"/>
        <v>0.43683797029338628</v>
      </c>
      <c r="E88" s="1">
        <f t="shared" si="2"/>
        <v>0.84215781160700731</v>
      </c>
      <c r="F88" s="1">
        <f>MMULT($AO$88:$AQ$88,$B$16:$B$18) + B15</f>
        <v>0.71018333019934443</v>
      </c>
      <c r="G88" s="1">
        <f t="array" ref="G88">SQRT(MMULT($AO$88:$AR$88,MMULT($AL$15:$AO$18,TRANSPOSE($AO$88:$AR$88))))</f>
        <v>0.49194187880544321</v>
      </c>
      <c r="AL88" s="69"/>
      <c r="AM88" s="69">
        <v>2</v>
      </c>
      <c r="AN88" s="69"/>
      <c r="AO88" s="69">
        <f>IF($AO$101=$AM$80,$AO$85+($AM$88-1)*$AO$86,$AO$81)</f>
        <v>0.91666666666666663</v>
      </c>
      <c r="AP88" s="69">
        <f>IF($AP$101=$AM$80,$AP$85+($AM$88-1)*$AP$86,$AP$81)</f>
        <v>7.6923076923076927E-2</v>
      </c>
      <c r="AQ88" s="69">
        <f>IF($AQ$101=$AM$80,$AQ$85+($AM$88-1)*$AQ$86,$AQ$81)</f>
        <v>2.2820512820512819</v>
      </c>
      <c r="AR88" s="69">
        <v>1</v>
      </c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</row>
    <row r="89" spans="1:139" outlineLevel="1" x14ac:dyDescent="0.2">
      <c r="B89" s="1">
        <f>SUMPRODUCT($AO$89:$AQ$89,$AO$100:$AQ$100)</f>
        <v>1.8333333333333333</v>
      </c>
      <c r="C89" s="1">
        <f t="shared" si="0"/>
        <v>0.64890985477671081</v>
      </c>
      <c r="D89" s="1">
        <f t="shared" si="1"/>
        <v>0.45390223261965218</v>
      </c>
      <c r="E89" s="1">
        <f t="shared" si="2"/>
        <v>0.80430445772663861</v>
      </c>
      <c r="F89" s="1">
        <f>MMULT($AO$89:$AQ$89,$B$16:$B$18) + B15</f>
        <v>0.61425079391744031</v>
      </c>
      <c r="G89" s="1">
        <f t="array" ref="G89">SQRT(MMULT($AO$89:$AR$89,MMULT($AL$15:$AO$18,TRANSPOSE($AO$89:$AR$89))))</f>
        <v>0.40774575087834758</v>
      </c>
      <c r="AL89" s="69"/>
      <c r="AM89" s="69">
        <v>3</v>
      </c>
      <c r="AN89" s="69"/>
      <c r="AO89" s="69">
        <f>IF($AO$101=$AM$80,$AO$85+($AM$89-1)*$AO$86,$AO$81)</f>
        <v>1.8333333333333333</v>
      </c>
      <c r="AP89" s="69">
        <f>IF($AP$101=$AM$80,$AP$85+($AM$89-1)*$AP$86,$AP$81)</f>
        <v>7.6923076923076927E-2</v>
      </c>
      <c r="AQ89" s="69">
        <f>IF($AQ$101=$AM$80,$AQ$85+($AM$89-1)*$AQ$86,$AQ$81)</f>
        <v>2.2820512820512819</v>
      </c>
      <c r="AR89" s="69">
        <v>1</v>
      </c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</row>
    <row r="90" spans="1:139" outlineLevel="1" x14ac:dyDescent="0.2">
      <c r="B90" s="1">
        <f>SUMPRODUCT($AO$90:$AQ$90,$AO$100:$AQ$100)</f>
        <v>2.75</v>
      </c>
      <c r="C90" s="1">
        <f t="shared" si="0"/>
        <v>0.62675443468832015</v>
      </c>
      <c r="D90" s="1">
        <f t="shared" si="1"/>
        <v>0.46630954973582206</v>
      </c>
      <c r="E90" s="1">
        <f t="shared" si="2"/>
        <v>0.76343461105634569</v>
      </c>
      <c r="F90" s="1">
        <f>MMULT($AO$90:$AQ$90,$B$16:$B$18) + B15</f>
        <v>0.51831825763553618</v>
      </c>
      <c r="G90" s="1">
        <f t="array" ref="G90">SQRT(MMULT($AO$90:$AR$90,MMULT($AL$15:$AO$18,TRANSPOSE($AO$90:$AR$90))))</f>
        <v>0.33331457572689499</v>
      </c>
      <c r="AL90" s="69"/>
      <c r="AM90" s="69">
        <v>4</v>
      </c>
      <c r="AN90" s="69"/>
      <c r="AO90" s="69">
        <f>IF($AO$101=$AM$80,$AO$85+($AM$90-1)*$AO$86,$AO$81)</f>
        <v>2.75</v>
      </c>
      <c r="AP90" s="69">
        <f>IF($AP$101=$AM$80,$AP$85+($AM$90-1)*$AP$86,$AP$81)</f>
        <v>7.6923076923076927E-2</v>
      </c>
      <c r="AQ90" s="69">
        <f>IF($AQ$101=$AM$80,$AQ$85+($AM$90-1)*$AQ$86,$AQ$81)</f>
        <v>2.2820512820512819</v>
      </c>
      <c r="AR90" s="69">
        <v>1</v>
      </c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</row>
    <row r="91" spans="1:139" outlineLevel="1" x14ac:dyDescent="0.2">
      <c r="B91" s="1">
        <f>SUMPRODUCT($AO$91:$AQ$91,$AO$100:$AQ$100)</f>
        <v>3.6666666666666665</v>
      </c>
      <c r="C91" s="1">
        <f t="shared" si="0"/>
        <v>0.60405399085435763</v>
      </c>
      <c r="D91" s="1">
        <f t="shared" si="1"/>
        <v>0.47007832756027595</v>
      </c>
      <c r="E91" s="1">
        <f t="shared" si="2"/>
        <v>0.72404211863459111</v>
      </c>
      <c r="F91" s="1">
        <f>MMULT($AO$91:$AQ$91,$B$16:$B$18) + B15</f>
        <v>0.42238572135363228</v>
      </c>
      <c r="G91" s="1">
        <f t="array" ref="G91">SQRT(MMULT($AO$91:$AR$91,MMULT($AL$15:$AO$18,TRANSPOSE($AO$91:$AR$91))))</f>
        <v>0.27664569257551602</v>
      </c>
      <c r="AL91" s="69"/>
      <c r="AM91" s="69">
        <v>5</v>
      </c>
      <c r="AN91" s="69"/>
      <c r="AO91" s="69">
        <f>IF($AO$101=$AM$80,$AO$85+($AM$91-1)*$AO$86,$AO$81)</f>
        <v>3.6666666666666665</v>
      </c>
      <c r="AP91" s="69">
        <f>IF($AP$101=$AM$80,$AP$85+($AM$91-1)*$AP$86,$AP$81)</f>
        <v>7.6923076923076927E-2</v>
      </c>
      <c r="AQ91" s="69">
        <f>IF($AQ$101=$AM$80,$AQ$85+($AM$91-1)*$AQ$86,$AQ$81)</f>
        <v>2.2820512820512819</v>
      </c>
      <c r="AR91" s="69">
        <v>1</v>
      </c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</row>
    <row r="92" spans="1:139" outlineLevel="1" x14ac:dyDescent="0.2">
      <c r="B92" s="1">
        <f>SUMPRODUCT($AO$92:$AQ$92,$AO$100:$AQ$100)</f>
        <v>4.583333333333333</v>
      </c>
      <c r="C92" s="1">
        <f t="shared" si="0"/>
        <v>0.58089613271037588</v>
      </c>
      <c r="D92" s="1">
        <f t="shared" si="1"/>
        <v>0.45914871628040926</v>
      </c>
      <c r="E92" s="1">
        <f t="shared" si="2"/>
        <v>0.69353041131850524</v>
      </c>
      <c r="F92" s="1">
        <f>MMULT($AO$92:$AQ$92,$B$16:$B$18) + B15</f>
        <v>0.32645318507172805</v>
      </c>
      <c r="G92" s="1">
        <f t="array" ref="G92">SQRT(MMULT($AO$92:$AR$92,MMULT($AL$15:$AO$18,TRANSPOSE($AO$92:$AR$92))))</f>
        <v>0.25011856357557349</v>
      </c>
      <c r="AL92" s="69"/>
      <c r="AM92" s="69">
        <v>6</v>
      </c>
      <c r="AN92" s="69"/>
      <c r="AO92" s="69">
        <f>IF($AO$101=$AM$80,$AO$85+($AM$92-1)*$AO$86,$AO$81)</f>
        <v>4.583333333333333</v>
      </c>
      <c r="AP92" s="69">
        <f>IF($AP$101=$AM$80,$AP$85+($AM$92-1)*$AP$86,$AP$81)</f>
        <v>7.6923076923076927E-2</v>
      </c>
      <c r="AQ92" s="69">
        <f>IF($AQ$101=$AM$80,$AQ$85+($AM$92-1)*$AQ$86,$AQ$81)</f>
        <v>2.2820512820512819</v>
      </c>
      <c r="AR92" s="69">
        <v>1</v>
      </c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</row>
    <row r="93" spans="1:139" outlineLevel="1" x14ac:dyDescent="0.2">
      <c r="B93" s="1">
        <f>SUMPRODUCT($AO$93:$AQ$93,$AO$100:$AQ$100)</f>
        <v>5.5</v>
      </c>
      <c r="C93" s="1">
        <f t="shared" si="0"/>
        <v>0.5573763066334102</v>
      </c>
      <c r="D93" s="1">
        <f t="shared" si="1"/>
        <v>0.42923247331067754</v>
      </c>
      <c r="E93" s="1">
        <f t="shared" si="2"/>
        <v>0.67831186805990673</v>
      </c>
      <c r="F93" s="1">
        <f>MMULT($AO$93:$AQ$93,$B$16:$B$18) + B15</f>
        <v>0.23052064878982392</v>
      </c>
      <c r="G93" s="1">
        <f t="array" ref="G93">SQRT(MMULT($AO$93:$AR$93,MMULT($AL$15:$AO$18,TRANSPOSE($AO$93:$AR$93))))</f>
        <v>0.26301706459004481</v>
      </c>
      <c r="AL93" s="69"/>
      <c r="AM93" s="69">
        <v>7</v>
      </c>
      <c r="AN93" s="69"/>
      <c r="AO93" s="69">
        <f>IF($AO$101=$AM$80,$AO$85+($AM$93-1)*$AO$86,$AO$81)</f>
        <v>5.5</v>
      </c>
      <c r="AP93" s="69">
        <f>IF($AP$101=$AM$80,$AP$85+($AM$93-1)*$AP$86,$AP$81)</f>
        <v>7.6923076923076927E-2</v>
      </c>
      <c r="AQ93" s="69">
        <f>IF($AQ$101=$AM$80,$AQ$85+($AM$93-1)*$AQ$86,$AQ$81)</f>
        <v>2.2820512820512819</v>
      </c>
      <c r="AR93" s="69">
        <v>1</v>
      </c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</row>
    <row r="94" spans="1:139" outlineLevel="1" x14ac:dyDescent="0.2">
      <c r="B94" s="1">
        <f>SUMPRODUCT($AO$94:$AQ$94,$AO$100:$AQ$100)</f>
        <v>6.4166666666666661</v>
      </c>
      <c r="C94" s="1">
        <f t="shared" si="0"/>
        <v>0.53359632988271632</v>
      </c>
      <c r="D94" s="1">
        <f t="shared" si="1"/>
        <v>0.38369044766226612</v>
      </c>
      <c r="E94" s="1">
        <f t="shared" si="2"/>
        <v>0.67767107085250655</v>
      </c>
      <c r="F94" s="1">
        <f>MMULT($AO$94:$AQ$94,$B$16:$B$18) + B15</f>
        <v>0.13458811250791991</v>
      </c>
      <c r="G94" s="1">
        <f t="array" ref="G94">SQRT(MMULT($AO$94:$AR$94,MMULT($AL$15:$AO$18,TRANSPOSE($AO$94:$AR$94))))</f>
        <v>0.31046558663071477</v>
      </c>
      <c r="AL94" s="69"/>
      <c r="AM94" s="69">
        <v>8</v>
      </c>
      <c r="AN94" s="69"/>
      <c r="AO94" s="69">
        <f>IF($AO$101=$AM$80,$AO$85+($AM$94-1)*$AO$86,$AO$81)</f>
        <v>6.4166666666666661</v>
      </c>
      <c r="AP94" s="69">
        <f>IF($AP$101=$AM$80,$AP$85+($AM$94-1)*$AP$86,$AP$81)</f>
        <v>7.6923076923076927E-2</v>
      </c>
      <c r="AQ94" s="69">
        <f>IF($AQ$101=$AM$80,$AQ$85+($AM$94-1)*$AQ$86,$AQ$81)</f>
        <v>2.2820512820512819</v>
      </c>
      <c r="AR94" s="69">
        <v>1</v>
      </c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</row>
    <row r="95" spans="1:139" outlineLevel="1" x14ac:dyDescent="0.2">
      <c r="B95" s="1">
        <f>SUMPRODUCT($AO$95:$AQ$95,$AO$100:$AQ$100)</f>
        <v>7.333333333333333</v>
      </c>
      <c r="C95" s="1">
        <f t="shared" si="0"/>
        <v>0.50966269087727023</v>
      </c>
      <c r="D95" s="1">
        <f t="shared" si="1"/>
        <v>0.33057310066977558</v>
      </c>
      <c r="E95" s="1">
        <f t="shared" si="2"/>
        <v>0.68630593623566893</v>
      </c>
      <c r="F95" s="1">
        <f>MMULT($AO$95:$AQ$95,$B$16:$B$18) + B15</f>
        <v>3.8655576226015786E-2</v>
      </c>
      <c r="G95" s="1">
        <f t="array" ref="G95">SQRT(MMULT($AO$95:$AR$95,MMULT($AL$15:$AO$18,TRANSPOSE($AO$95:$AR$95))))</f>
        <v>0.37972622834652636</v>
      </c>
      <c r="AL95" s="69"/>
      <c r="AM95" s="69">
        <v>9</v>
      </c>
      <c r="AN95" s="69"/>
      <c r="AO95" s="69">
        <f>IF($AO$101=$AM$80,$AO$85+($AM$95-1)*$AO$86,$AO$81)</f>
        <v>7.333333333333333</v>
      </c>
      <c r="AP95" s="69">
        <f>IF($AP$101=$AM$80,$AP$85+($AM$95-1)*$AP$86,$AP$81)</f>
        <v>7.6923076923076927E-2</v>
      </c>
      <c r="AQ95" s="69">
        <f>IF($AQ$101=$AM$80,$AQ$85+($AM$95-1)*$AQ$86,$AQ$81)</f>
        <v>2.2820512820512819</v>
      </c>
      <c r="AR95" s="69">
        <v>1</v>
      </c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</row>
    <row r="96" spans="1:139" outlineLevel="1" x14ac:dyDescent="0.2">
      <c r="B96" s="1">
        <f>SUMPRODUCT($AO$96:$AQ$96,$AO$100:$AQ$100)</f>
        <v>8.25</v>
      </c>
      <c r="C96" s="1">
        <f t="shared" si="0"/>
        <v>0.48568467340358978</v>
      </c>
      <c r="D96" s="1">
        <f t="shared" si="1"/>
        <v>0.27668574528344286</v>
      </c>
      <c r="E96" s="1">
        <f t="shared" si="2"/>
        <v>0.6998129895254257</v>
      </c>
      <c r="F96" s="1">
        <f>MMULT($AO$96:$AQ$96,$B$16:$B$18) + B15</f>
        <v>-5.7276960055888337E-2</v>
      </c>
      <c r="G96" s="1">
        <f t="array" ref="G96">SQRT(MMULT($AO$96:$AR$96,MMULT($AL$15:$AO$18,TRANSPOSE($AO$96:$AR$96))))</f>
        <v>0.46107196868009354</v>
      </c>
      <c r="AL96" s="69"/>
      <c r="AM96" s="69">
        <v>10</v>
      </c>
      <c r="AN96" s="69"/>
      <c r="AO96" s="69">
        <f>IF($AO$101=$AM$80,$AO$85+($AM$96-1)*$AO$86,$AO$81)</f>
        <v>8.25</v>
      </c>
      <c r="AP96" s="69">
        <f>IF($AP$101=$AM$80,$AP$85+($AM$96-1)*$AP$86,$AP$81)</f>
        <v>7.6923076923076927E-2</v>
      </c>
      <c r="AQ96" s="69">
        <f>IF($AQ$101=$AM$80,$AQ$85+($AM$96-1)*$AQ$86,$AQ$81)</f>
        <v>2.2820512820512819</v>
      </c>
      <c r="AR96" s="69">
        <v>1</v>
      </c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</row>
    <row r="97" spans="1:139" outlineLevel="1" x14ac:dyDescent="0.2">
      <c r="B97" s="1">
        <f>SUMPRODUCT($AO$97:$AQ$97,$AO$100:$AQ$100)</f>
        <v>9.1666666666666661</v>
      </c>
      <c r="C97" s="1">
        <f t="shared" si="0"/>
        <v>0.46177237357775974</v>
      </c>
      <c r="D97" s="1">
        <f t="shared" si="1"/>
        <v>0.22626191861101866</v>
      </c>
      <c r="E97" s="1">
        <f t="shared" si="2"/>
        <v>0.71567763799225692</v>
      </c>
      <c r="F97" s="1">
        <f>MMULT($AO$97:$AQ$97,$B$16:$B$18) + B15</f>
        <v>-0.15320949633779235</v>
      </c>
      <c r="G97" s="1">
        <f t="array" ref="G97">SQRT(MMULT($AO$97:$AR$97,MMULT($AL$15:$AO$18,TRANSPOSE($AO$97:$AR$97))))</f>
        <v>0.54915838872471956</v>
      </c>
      <c r="AL97" s="69"/>
      <c r="AM97" s="69">
        <v>11</v>
      </c>
      <c r="AN97" s="69"/>
      <c r="AO97" s="69">
        <f>IF($AO$101=$AM$80,$AO$85+($AM$97-1)*$AO$86,$AO$81)</f>
        <v>9.1666666666666661</v>
      </c>
      <c r="AP97" s="69">
        <f>IF($AP$101=$AM$80,$AP$85+($AM$97-1)*$AP$86,$AP$81)</f>
        <v>7.6923076923076927E-2</v>
      </c>
      <c r="AQ97" s="69">
        <f>IF($AQ$101=$AM$80,$AQ$85+($AM$97-1)*$AQ$86,$AQ$81)</f>
        <v>2.2820512820512819</v>
      </c>
      <c r="AR97" s="69">
        <v>1</v>
      </c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</row>
    <row r="98" spans="1:139" outlineLevel="1" x14ac:dyDescent="0.2">
      <c r="B98" s="1">
        <f>SUMPRODUCT($AO$98:$AQ$98,$AO$100:$AQ$100)</f>
        <v>10.083333333333332</v>
      </c>
      <c r="C98" s="1">
        <f t="shared" si="0"/>
        <v>0.43803468538123497</v>
      </c>
      <c r="D98" s="1">
        <f t="shared" si="1"/>
        <v>0.18154759837531614</v>
      </c>
      <c r="E98" s="1">
        <f t="shared" si="2"/>
        <v>0.73255280996247896</v>
      </c>
      <c r="F98" s="1">
        <f>MMULT($AO$98:$AQ$98,$B$16:$B$18) + B15</f>
        <v>-0.24914203261969636</v>
      </c>
      <c r="G98" s="1">
        <f t="array" ref="G98">SQRT(MMULT($AO$98:$AR$98,MMULT($AL$15:$AO$18,TRANSPOSE($AO$98:$AR$98))))</f>
        <v>0.64121348652914156</v>
      </c>
      <c r="AL98" s="69"/>
      <c r="AM98" s="69">
        <v>12</v>
      </c>
      <c r="AN98" s="69"/>
      <c r="AO98" s="69">
        <f>IF($AO$101=$AM$80,$AO$85+($AM$98-1)*$AO$86,$AO$81)</f>
        <v>10.083333333333332</v>
      </c>
      <c r="AP98" s="69">
        <f>IF($AP$101=$AM$80,$AP$85+($AM$98-1)*$AP$86,$AP$81)</f>
        <v>7.6923076923076927E-2</v>
      </c>
      <c r="AQ98" s="69">
        <f>IF($AQ$101=$AM$80,$AQ$85+($AM$98-1)*$AQ$86,$AQ$81)</f>
        <v>2.2820512820512819</v>
      </c>
      <c r="AR98" s="69">
        <v>1</v>
      </c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</row>
    <row r="99" spans="1:139" outlineLevel="1" x14ac:dyDescent="0.2">
      <c r="B99" s="1">
        <f>SUMPRODUCT($AO$99:$AQ$99,$AO$100:$AQ$100)</f>
        <v>11</v>
      </c>
      <c r="C99" s="1">
        <f t="shared" si="0"/>
        <v>0.41457733266152808</v>
      </c>
      <c r="D99" s="1">
        <f t="shared" si="1"/>
        <v>0.14342663341047401</v>
      </c>
      <c r="E99" s="1">
        <f t="shared" si="2"/>
        <v>0.74969141825745533</v>
      </c>
      <c r="F99" s="1">
        <f>MMULT($AO$99:$AQ$99,$B$16:$B$18) + B15</f>
        <v>-0.34507456890160049</v>
      </c>
      <c r="G99" s="1">
        <f t="array" ref="G99">SQRT(MMULT($AO$99:$AR$99,MMULT($AL$15:$AO$18,TRANSPOSE($AO$99:$AR$99))))</f>
        <v>0.73574911383087627</v>
      </c>
      <c r="AL99" s="69"/>
      <c r="AM99" s="69">
        <v>13</v>
      </c>
      <c r="AN99" s="69"/>
      <c r="AO99" s="69">
        <f>IF($AO$101=$AM$80,$AO$85+($AM$99-1)*$AO$86,$AO$81)</f>
        <v>11</v>
      </c>
      <c r="AP99" s="69">
        <f>IF($AP$101=$AM$80,$AP$85+($AM$99-1)*$AP$86,$AP$81)</f>
        <v>7.6923076923076927E-2</v>
      </c>
      <c r="AQ99" s="69">
        <f>IF($AQ$101=$AM$80,$AQ$85+($AM$99-1)*$AQ$86,$AQ$81)</f>
        <v>2.2820512820512819</v>
      </c>
      <c r="AR99" s="69">
        <v>1</v>
      </c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</row>
    <row r="100" spans="1:139" outlineLevel="1" x14ac:dyDescent="0.2">
      <c r="AL100" s="69"/>
      <c r="AM100" s="69"/>
      <c r="AN100" s="69"/>
      <c r="AO100" s="69">
        <f>IF($AM$80 = $AO$101,1,0)</f>
        <v>1</v>
      </c>
      <c r="AP100" s="69">
        <f>IF($AM$80 = $AP$101,1,0)</f>
        <v>0</v>
      </c>
      <c r="AQ100" s="69">
        <f>IF($AM$80 = $AQ$101,1,0)</f>
        <v>0</v>
      </c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</row>
    <row r="101" spans="1:139" x14ac:dyDescent="0.2">
      <c r="A101" s="84"/>
      <c r="AL101" s="69"/>
      <c r="AM101" s="69"/>
      <c r="AN101" s="69"/>
      <c r="AO101" s="69">
        <v>1</v>
      </c>
      <c r="AP101" s="69">
        <v>2</v>
      </c>
      <c r="AQ101" s="69">
        <v>3</v>
      </c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</row>
    <row r="102" spans="1:139" x14ac:dyDescent="0.2">
      <c r="A102" s="11" t="s">
        <v>758</v>
      </c>
      <c r="AL102" s="80" t="s">
        <v>788</v>
      </c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</row>
    <row r="103" spans="1:139" outlineLevel="1" x14ac:dyDescent="0.2">
      <c r="AL103" s="80" t="s">
        <v>789</v>
      </c>
      <c r="AM103" s="69">
        <v>0</v>
      </c>
      <c r="AN103" s="69">
        <v>0.05</v>
      </c>
      <c r="AO103" s="69">
        <v>0.1</v>
      </c>
      <c r="AP103" s="69">
        <v>0.15000000000000002</v>
      </c>
      <c r="AQ103" s="69">
        <v>0.2</v>
      </c>
      <c r="AR103" s="69">
        <v>0.25</v>
      </c>
      <c r="AS103" s="69">
        <v>0.3</v>
      </c>
      <c r="AT103" s="69">
        <v>0.35</v>
      </c>
      <c r="AU103" s="69">
        <v>0.39999999999999997</v>
      </c>
      <c r="AV103" s="69">
        <v>0.44999999999999996</v>
      </c>
      <c r="AW103" s="69">
        <v>0.49999999999999994</v>
      </c>
      <c r="AX103" s="69">
        <v>0.54999999999999993</v>
      </c>
      <c r="AY103" s="69">
        <v>0.6</v>
      </c>
      <c r="AZ103" s="69">
        <v>0.65</v>
      </c>
      <c r="BA103" s="69">
        <v>0.70000000000000007</v>
      </c>
      <c r="BB103" s="69">
        <v>0.75000000000000011</v>
      </c>
      <c r="BC103" s="69">
        <v>0.80000000000000016</v>
      </c>
      <c r="BD103" s="69">
        <v>0.8500000000000002</v>
      </c>
      <c r="BE103" s="69">
        <v>0.90000000000000024</v>
      </c>
      <c r="BF103" s="69">
        <v>0.95000000000000029</v>
      </c>
      <c r="BG103" s="69">
        <v>1.0000000000000002</v>
      </c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</row>
    <row r="104" spans="1:139" outlineLevel="1" x14ac:dyDescent="0.2">
      <c r="AL104" s="80" t="s">
        <v>790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5</v>
      </c>
      <c r="AS104" s="69">
        <v>5</v>
      </c>
      <c r="AT104" s="69">
        <v>6</v>
      </c>
      <c r="AU104" s="69">
        <v>7</v>
      </c>
      <c r="AV104" s="69">
        <v>9</v>
      </c>
      <c r="AW104" s="69">
        <v>10</v>
      </c>
      <c r="AX104" s="69">
        <v>12</v>
      </c>
      <c r="AY104" s="69">
        <v>17</v>
      </c>
      <c r="AZ104" s="69">
        <v>20</v>
      </c>
      <c r="BA104" s="69">
        <v>24</v>
      </c>
      <c r="BB104" s="69">
        <v>28</v>
      </c>
      <c r="BC104" s="69">
        <v>34</v>
      </c>
      <c r="BD104" s="69">
        <v>40</v>
      </c>
      <c r="BE104" s="69">
        <v>43</v>
      </c>
      <c r="BF104" s="69">
        <v>43</v>
      </c>
      <c r="BG104" s="69">
        <v>43</v>
      </c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</row>
    <row r="105" spans="1:139" outlineLevel="1" x14ac:dyDescent="0.2">
      <c r="AL105" s="80" t="s">
        <v>791</v>
      </c>
      <c r="AM105" s="69">
        <v>0</v>
      </c>
      <c r="AN105" s="69">
        <v>0</v>
      </c>
      <c r="AO105" s="69">
        <v>0</v>
      </c>
      <c r="AP105" s="69">
        <v>0</v>
      </c>
      <c r="AQ105" s="69">
        <v>1</v>
      </c>
      <c r="AR105" s="69">
        <v>6</v>
      </c>
      <c r="AS105" s="69">
        <v>9</v>
      </c>
      <c r="AT105" s="69">
        <v>9</v>
      </c>
      <c r="AU105" s="69">
        <v>10</v>
      </c>
      <c r="AV105" s="69">
        <v>15</v>
      </c>
      <c r="AW105" s="69">
        <v>22</v>
      </c>
      <c r="AX105" s="69">
        <v>26</v>
      </c>
      <c r="AY105" s="69">
        <v>28</v>
      </c>
      <c r="AZ105" s="69">
        <v>30</v>
      </c>
      <c r="BA105" s="69">
        <v>34</v>
      </c>
      <c r="BB105" s="69">
        <v>34</v>
      </c>
      <c r="BC105" s="69">
        <v>35</v>
      </c>
      <c r="BD105" s="69">
        <v>35</v>
      </c>
      <c r="BE105" s="69">
        <v>35</v>
      </c>
      <c r="BF105" s="69">
        <v>35</v>
      </c>
      <c r="BG105" s="69">
        <v>35</v>
      </c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</row>
    <row r="106" spans="1:139" outlineLevel="1" x14ac:dyDescent="0.2">
      <c r="AL106" s="80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</row>
    <row r="107" spans="1:139" outlineLevel="1" x14ac:dyDescent="0.2">
      <c r="AL107" s="80" t="s">
        <v>792</v>
      </c>
      <c r="AM107" s="69">
        <v>0.05</v>
      </c>
      <c r="AN107" s="69">
        <v>0.1</v>
      </c>
      <c r="AO107" s="69">
        <v>0.15000000000000002</v>
      </c>
      <c r="AP107" s="69">
        <v>0.2</v>
      </c>
      <c r="AQ107" s="69">
        <v>0.25</v>
      </c>
      <c r="AR107" s="69">
        <v>0.3</v>
      </c>
      <c r="AS107" s="69">
        <v>0.35</v>
      </c>
      <c r="AT107" s="69">
        <v>0.39999999999999997</v>
      </c>
      <c r="AU107" s="69">
        <v>0.44999999999999996</v>
      </c>
      <c r="AV107" s="69">
        <v>0.49999999999999994</v>
      </c>
      <c r="AW107" s="69">
        <v>0.54999999999999993</v>
      </c>
      <c r="AX107" s="69">
        <v>0.6</v>
      </c>
      <c r="AY107" s="69">
        <v>0.65</v>
      </c>
      <c r="AZ107" s="69">
        <v>0.70000000000000007</v>
      </c>
      <c r="BA107" s="69">
        <v>0.75000000000000011</v>
      </c>
      <c r="BB107" s="69">
        <v>0.80000000000000016</v>
      </c>
      <c r="BC107" s="69">
        <v>0.8500000000000002</v>
      </c>
      <c r="BD107" s="69">
        <v>0.90000000000000024</v>
      </c>
      <c r="BE107" s="69">
        <v>0.95000000000000029</v>
      </c>
      <c r="BF107" s="69">
        <v>1.0000000000000002</v>
      </c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</row>
    <row r="108" spans="1:139" outlineLevel="1" x14ac:dyDescent="0.2">
      <c r="AL108" s="80" t="s">
        <v>790</v>
      </c>
      <c r="AM108" s="69">
        <v>0</v>
      </c>
      <c r="AN108" s="69">
        <v>0</v>
      </c>
      <c r="AO108" s="69">
        <v>0</v>
      </c>
      <c r="AP108" s="69">
        <v>0</v>
      </c>
      <c r="AQ108" s="69">
        <v>5</v>
      </c>
      <c r="AR108" s="69">
        <v>0</v>
      </c>
      <c r="AS108" s="69">
        <v>1</v>
      </c>
      <c r="AT108" s="69">
        <v>1</v>
      </c>
      <c r="AU108" s="69">
        <v>2</v>
      </c>
      <c r="AV108" s="69">
        <v>1</v>
      </c>
      <c r="AW108" s="69">
        <v>2</v>
      </c>
      <c r="AX108" s="69">
        <v>5</v>
      </c>
      <c r="AY108" s="69">
        <v>3</v>
      </c>
      <c r="AZ108" s="69">
        <v>4</v>
      </c>
      <c r="BA108" s="69">
        <v>4</v>
      </c>
      <c r="BB108" s="69">
        <v>6</v>
      </c>
      <c r="BC108" s="69">
        <v>6</v>
      </c>
      <c r="BD108" s="69">
        <v>3</v>
      </c>
      <c r="BE108" s="69">
        <v>0</v>
      </c>
      <c r="BF108" s="69">
        <v>0</v>
      </c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</row>
    <row r="109" spans="1:139" outlineLevel="1" x14ac:dyDescent="0.2">
      <c r="AL109" s="80" t="s">
        <v>791</v>
      </c>
      <c r="AM109" s="69">
        <v>0</v>
      </c>
      <c r="AN109" s="69">
        <v>0</v>
      </c>
      <c r="AO109" s="69">
        <v>0</v>
      </c>
      <c r="AP109" s="69">
        <v>-1</v>
      </c>
      <c r="AQ109" s="69">
        <v>-5</v>
      </c>
      <c r="AR109" s="69">
        <v>-3</v>
      </c>
      <c r="AS109" s="69">
        <v>0</v>
      </c>
      <c r="AT109" s="69">
        <v>-1</v>
      </c>
      <c r="AU109" s="69">
        <v>-5</v>
      </c>
      <c r="AV109" s="69">
        <v>-7</v>
      </c>
      <c r="AW109" s="69">
        <v>-4</v>
      </c>
      <c r="AX109" s="69">
        <v>-2</v>
      </c>
      <c r="AY109" s="69">
        <v>-2</v>
      </c>
      <c r="AZ109" s="69">
        <v>-4</v>
      </c>
      <c r="BA109" s="69">
        <v>0</v>
      </c>
      <c r="BB109" s="69">
        <v>-1</v>
      </c>
      <c r="BC109" s="69">
        <v>0</v>
      </c>
      <c r="BD109" s="69">
        <v>0</v>
      </c>
      <c r="BE109" s="69">
        <v>0</v>
      </c>
      <c r="BF109" s="69">
        <v>0</v>
      </c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</row>
    <row r="110" spans="1:139" outlineLevel="1" x14ac:dyDescent="0.2"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</row>
    <row r="111" spans="1:139" outlineLevel="1" x14ac:dyDescent="0.2"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</row>
    <row r="112" spans="1:139" outlineLevel="1" x14ac:dyDescent="0.2"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</row>
    <row r="113" spans="1:139" outlineLevel="1" x14ac:dyDescent="0.2"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</row>
    <row r="114" spans="1:139" outlineLevel="1" x14ac:dyDescent="0.2"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</row>
    <row r="115" spans="1:139" outlineLevel="1" x14ac:dyDescent="0.2"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</row>
    <row r="116" spans="1:139" outlineLevel="1" x14ac:dyDescent="0.2"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</row>
    <row r="117" spans="1:139" outlineLevel="1" x14ac:dyDescent="0.2"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</row>
    <row r="118" spans="1:139" outlineLevel="1" x14ac:dyDescent="0.2"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</row>
    <row r="119" spans="1:139" outlineLevel="1" x14ac:dyDescent="0.2"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</row>
    <row r="120" spans="1:139" outlineLevel="1" x14ac:dyDescent="0.2"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</row>
    <row r="121" spans="1:139" outlineLevel="1" x14ac:dyDescent="0.2"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</row>
    <row r="122" spans="1:139" outlineLevel="1" x14ac:dyDescent="0.2"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</row>
    <row r="123" spans="1:139" x14ac:dyDescent="0.2">
      <c r="A123" s="84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</row>
    <row r="124" spans="1:139" x14ac:dyDescent="0.2">
      <c r="A124" s="11" t="s">
        <v>759</v>
      </c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</row>
    <row r="125" spans="1:139" outlineLevel="1" x14ac:dyDescent="0.2"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</row>
    <row r="126" spans="1:139" outlineLevel="1" x14ac:dyDescent="0.2"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</row>
    <row r="127" spans="1:139" outlineLevel="1" x14ac:dyDescent="0.2"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</row>
    <row r="128" spans="1:139" outlineLevel="1" x14ac:dyDescent="0.2"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</row>
    <row r="129" spans="38:139" outlineLevel="1" x14ac:dyDescent="0.2"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</row>
    <row r="130" spans="38:139" outlineLevel="1" x14ac:dyDescent="0.2"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</row>
    <row r="131" spans="38:139" outlineLevel="1" x14ac:dyDescent="0.2"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</row>
    <row r="132" spans="38:139" outlineLevel="1" x14ac:dyDescent="0.2"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</row>
    <row r="133" spans="38:139" outlineLevel="1" x14ac:dyDescent="0.2"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</row>
    <row r="134" spans="38:139" outlineLevel="1" x14ac:dyDescent="0.2"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</row>
    <row r="135" spans="38:139" outlineLevel="1" x14ac:dyDescent="0.2"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</row>
    <row r="136" spans="38:139" outlineLevel="1" x14ac:dyDescent="0.2"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</row>
    <row r="137" spans="38:139" outlineLevel="1" x14ac:dyDescent="0.2"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</row>
    <row r="138" spans="38:139" outlineLevel="1" x14ac:dyDescent="0.2"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</row>
    <row r="139" spans="38:139" outlineLevel="1" x14ac:dyDescent="0.2"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</row>
    <row r="140" spans="38:139" outlineLevel="1" x14ac:dyDescent="0.2"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</row>
    <row r="141" spans="38:139" outlineLevel="1" x14ac:dyDescent="0.2"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</row>
    <row r="142" spans="38:139" outlineLevel="1" x14ac:dyDescent="0.2"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</row>
    <row r="143" spans="38:139" outlineLevel="1" x14ac:dyDescent="0.2"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</row>
    <row r="144" spans="38:139" outlineLevel="1" x14ac:dyDescent="0.2"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</row>
    <row r="145" spans="1:139" x14ac:dyDescent="0.2">
      <c r="A145" s="84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</row>
    <row r="146" spans="1:139" x14ac:dyDescent="0.2">
      <c r="A146" s="11" t="s">
        <v>760</v>
      </c>
      <c r="AL146" s="69" t="s">
        <v>794</v>
      </c>
      <c r="AM146" s="69"/>
      <c r="AN146" s="69"/>
      <c r="AO146" s="69">
        <v>10</v>
      </c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</row>
    <row r="147" spans="1:139" outlineLevel="1" x14ac:dyDescent="0.2">
      <c r="E147" s="27" t="s">
        <v>793</v>
      </c>
      <c r="F147" s="68">
        <f>$AO$146/20</f>
        <v>0.5</v>
      </c>
      <c r="AL147" s="69" t="s">
        <v>774</v>
      </c>
      <c r="AM147" s="69">
        <v>0</v>
      </c>
      <c r="AN147" s="69">
        <v>0.01</v>
      </c>
      <c r="AO147" s="69">
        <v>0.02</v>
      </c>
      <c r="AP147" s="69">
        <v>0.03</v>
      </c>
      <c r="AQ147" s="69">
        <v>0.04</v>
      </c>
      <c r="AR147" s="69">
        <v>0.05</v>
      </c>
      <c r="AS147" s="69">
        <v>6.0000000000000005E-2</v>
      </c>
      <c r="AT147" s="69">
        <v>7.0000000000000007E-2</v>
      </c>
      <c r="AU147" s="69">
        <v>0.08</v>
      </c>
      <c r="AV147" s="69">
        <v>0.09</v>
      </c>
      <c r="AW147" s="69">
        <v>9.9999999999999992E-2</v>
      </c>
      <c r="AX147" s="69">
        <v>0.10999999999999999</v>
      </c>
      <c r="AY147" s="69">
        <v>0.11999999999999998</v>
      </c>
      <c r="AZ147" s="69">
        <v>0.12999999999999998</v>
      </c>
      <c r="BA147" s="69">
        <v>0.13999999999999999</v>
      </c>
      <c r="BB147" s="69">
        <v>0.15</v>
      </c>
      <c r="BC147" s="69">
        <v>0.16</v>
      </c>
      <c r="BD147" s="69">
        <v>0.17</v>
      </c>
      <c r="BE147" s="69">
        <v>0.18000000000000002</v>
      </c>
      <c r="BF147" s="69">
        <v>0.19000000000000003</v>
      </c>
      <c r="BG147" s="69">
        <v>0.20000000000000004</v>
      </c>
      <c r="BH147" s="69">
        <v>0.21000000000000005</v>
      </c>
      <c r="BI147" s="69">
        <v>0.22000000000000006</v>
      </c>
      <c r="BJ147" s="69">
        <v>0.23000000000000007</v>
      </c>
      <c r="BK147" s="69">
        <v>0.24000000000000007</v>
      </c>
      <c r="BL147" s="69">
        <v>0.25000000000000006</v>
      </c>
      <c r="BM147" s="69">
        <v>0.26000000000000006</v>
      </c>
      <c r="BN147" s="69">
        <v>0.27000000000000007</v>
      </c>
      <c r="BO147" s="69">
        <v>0.28000000000000008</v>
      </c>
      <c r="BP147" s="69">
        <v>0.29000000000000009</v>
      </c>
      <c r="BQ147" s="69">
        <v>0.3000000000000001</v>
      </c>
      <c r="BR147" s="69">
        <v>0.31000000000000011</v>
      </c>
      <c r="BS147" s="69">
        <v>0.32000000000000012</v>
      </c>
      <c r="BT147" s="69">
        <v>0.33000000000000013</v>
      </c>
      <c r="BU147" s="69">
        <v>0.34000000000000014</v>
      </c>
      <c r="BV147" s="69">
        <v>0.35000000000000014</v>
      </c>
      <c r="BW147" s="69">
        <v>0.36000000000000015</v>
      </c>
      <c r="BX147" s="69">
        <v>0.37000000000000016</v>
      </c>
      <c r="BY147" s="69">
        <v>0.38000000000000017</v>
      </c>
      <c r="BZ147" s="69">
        <v>0.39000000000000018</v>
      </c>
      <c r="CA147" s="69">
        <v>0.40000000000000019</v>
      </c>
      <c r="CB147" s="69">
        <v>0.4100000000000002</v>
      </c>
      <c r="CC147" s="69">
        <v>0.42000000000000021</v>
      </c>
      <c r="CD147" s="69">
        <v>0.43000000000000022</v>
      </c>
      <c r="CE147" s="69">
        <v>0.44000000000000022</v>
      </c>
      <c r="CF147" s="69">
        <v>0.45000000000000023</v>
      </c>
      <c r="CG147" s="69">
        <v>0.46000000000000024</v>
      </c>
      <c r="CH147" s="69">
        <v>0.47000000000000025</v>
      </c>
      <c r="CI147" s="69">
        <v>0.48000000000000026</v>
      </c>
      <c r="CJ147" s="69">
        <v>0.49000000000000027</v>
      </c>
      <c r="CK147" s="69">
        <v>0.50000000000000022</v>
      </c>
      <c r="CL147" s="69">
        <v>0.51000000000000023</v>
      </c>
      <c r="CM147" s="69">
        <v>0.52000000000000024</v>
      </c>
      <c r="CN147" s="69">
        <v>0.53000000000000025</v>
      </c>
      <c r="CO147" s="69">
        <v>0.54000000000000026</v>
      </c>
      <c r="CP147" s="69">
        <v>0.55000000000000027</v>
      </c>
      <c r="CQ147" s="69">
        <v>0.56000000000000028</v>
      </c>
      <c r="CR147" s="69">
        <v>0.57000000000000028</v>
      </c>
      <c r="CS147" s="69">
        <v>0.58000000000000029</v>
      </c>
      <c r="CT147" s="69">
        <v>0.5900000000000003</v>
      </c>
      <c r="CU147" s="69">
        <v>0.60000000000000031</v>
      </c>
      <c r="CV147" s="69">
        <v>0.61000000000000032</v>
      </c>
      <c r="CW147" s="69">
        <v>0.62000000000000033</v>
      </c>
      <c r="CX147" s="69">
        <v>0.63000000000000034</v>
      </c>
      <c r="CY147" s="69">
        <v>0.64000000000000035</v>
      </c>
      <c r="CZ147" s="69">
        <v>0.65000000000000036</v>
      </c>
      <c r="DA147" s="69">
        <v>0.66000000000000036</v>
      </c>
      <c r="DB147" s="69">
        <v>0.67000000000000037</v>
      </c>
      <c r="DC147" s="69">
        <v>0.68000000000000038</v>
      </c>
      <c r="DD147" s="69">
        <v>0.69000000000000039</v>
      </c>
      <c r="DE147" s="69">
        <v>0.7000000000000004</v>
      </c>
      <c r="DF147" s="69">
        <v>0.71000000000000041</v>
      </c>
      <c r="DG147" s="69">
        <v>0.72000000000000042</v>
      </c>
      <c r="DH147" s="69">
        <v>0.73000000000000043</v>
      </c>
      <c r="DI147" s="69">
        <v>0.74000000000000044</v>
      </c>
      <c r="DJ147" s="69">
        <v>0.75000000000000044</v>
      </c>
      <c r="DK147" s="69">
        <v>0.76000000000000045</v>
      </c>
      <c r="DL147" s="69">
        <v>0.77000000000000046</v>
      </c>
      <c r="DM147" s="69">
        <v>0.78000000000000047</v>
      </c>
      <c r="DN147" s="69">
        <v>0.79000000000000048</v>
      </c>
      <c r="DO147" s="69">
        <v>0.80000000000000049</v>
      </c>
      <c r="DP147" s="69">
        <v>0.8100000000000005</v>
      </c>
      <c r="DQ147" s="69">
        <v>0.82000000000000051</v>
      </c>
      <c r="DR147" s="69">
        <v>0.83000000000000052</v>
      </c>
      <c r="DS147" s="69">
        <v>0.84000000000000052</v>
      </c>
      <c r="DT147" s="69">
        <v>0.85000000000000053</v>
      </c>
      <c r="DU147" s="69">
        <v>0.86000000000000054</v>
      </c>
      <c r="DV147" s="69">
        <v>0.87000000000000055</v>
      </c>
      <c r="DW147" s="69">
        <v>0.88000000000000056</v>
      </c>
      <c r="DX147" s="69">
        <v>0.89000000000000057</v>
      </c>
      <c r="DY147" s="69">
        <v>0.90000000000000058</v>
      </c>
      <c r="DZ147" s="69">
        <v>0.91000000000000059</v>
      </c>
      <c r="EA147" s="69">
        <v>0.9200000000000006</v>
      </c>
      <c r="EB147" s="69">
        <v>0.9300000000000006</v>
      </c>
      <c r="EC147" s="69">
        <v>0.94000000000000061</v>
      </c>
      <c r="ED147" s="69">
        <v>0.95000000000000062</v>
      </c>
      <c r="EE147" s="69">
        <v>0.96000000000000063</v>
      </c>
      <c r="EF147" s="69">
        <v>0.97000000000000064</v>
      </c>
      <c r="EG147" s="69">
        <v>0.98000000000000065</v>
      </c>
      <c r="EH147" s="69">
        <v>0.99000000000000066</v>
      </c>
      <c r="EI147" s="69">
        <v>1.0000000000000007</v>
      </c>
    </row>
    <row r="148" spans="1:139" outlineLevel="1" x14ac:dyDescent="0.2">
      <c r="AL148" s="69" t="s">
        <v>795</v>
      </c>
      <c r="AM148" s="69">
        <v>1</v>
      </c>
      <c r="AN148" s="69">
        <v>1</v>
      </c>
      <c r="AO148" s="69">
        <v>1</v>
      </c>
      <c r="AP148" s="69">
        <v>1</v>
      </c>
      <c r="AQ148" s="69">
        <v>1</v>
      </c>
      <c r="AR148" s="69">
        <v>1</v>
      </c>
      <c r="AS148" s="69">
        <v>1</v>
      </c>
      <c r="AT148" s="69">
        <v>1</v>
      </c>
      <c r="AU148" s="69">
        <v>1</v>
      </c>
      <c r="AV148" s="69">
        <v>1</v>
      </c>
      <c r="AW148" s="69">
        <v>1</v>
      </c>
      <c r="AX148" s="69">
        <v>1</v>
      </c>
      <c r="AY148" s="69">
        <v>1</v>
      </c>
      <c r="AZ148" s="69">
        <v>1</v>
      </c>
      <c r="BA148" s="69">
        <v>1</v>
      </c>
      <c r="BB148" s="69">
        <v>1</v>
      </c>
      <c r="BC148" s="69">
        <v>1</v>
      </c>
      <c r="BD148" s="69">
        <v>1</v>
      </c>
      <c r="BE148" s="69">
        <v>1</v>
      </c>
      <c r="BF148" s="69">
        <v>1</v>
      </c>
      <c r="BG148" s="69">
        <v>0.97674418604651159</v>
      </c>
      <c r="BH148" s="69">
        <v>0.95348837209302328</v>
      </c>
      <c r="BI148" s="69">
        <v>0.93023255813953487</v>
      </c>
      <c r="BJ148" s="69">
        <v>0.91472868217054271</v>
      </c>
      <c r="BK148" s="69">
        <v>0.89922480620155032</v>
      </c>
      <c r="BL148" s="69">
        <v>0.88372093023255816</v>
      </c>
      <c r="BM148" s="69">
        <v>0.88372093023255816</v>
      </c>
      <c r="BN148" s="69">
        <v>0.88372093023255816</v>
      </c>
      <c r="BO148" s="69">
        <v>0.88372093023255816</v>
      </c>
      <c r="BP148" s="69">
        <v>0.88372093023255816</v>
      </c>
      <c r="BQ148" s="69">
        <v>0.88372093023255816</v>
      </c>
      <c r="BR148" s="69">
        <v>0.87596899224806191</v>
      </c>
      <c r="BS148" s="69">
        <v>0.86821705426356599</v>
      </c>
      <c r="BT148" s="69">
        <v>0.86046511627906974</v>
      </c>
      <c r="BU148" s="69">
        <v>0.86046511627906974</v>
      </c>
      <c r="BV148" s="69">
        <v>0.8527131782945736</v>
      </c>
      <c r="BW148" s="69">
        <v>0.84496124031007758</v>
      </c>
      <c r="BX148" s="69">
        <v>0.83720930232558144</v>
      </c>
      <c r="BY148" s="69">
        <v>0.83720930232558144</v>
      </c>
      <c r="BZ148" s="69">
        <v>0.83720930232558144</v>
      </c>
      <c r="CA148" s="69">
        <v>0.82945736434108519</v>
      </c>
      <c r="CB148" s="69">
        <v>0.82170542635658916</v>
      </c>
      <c r="CC148" s="69">
        <v>0.81395348837209303</v>
      </c>
      <c r="CD148" s="69">
        <v>0.80620155038759689</v>
      </c>
      <c r="CE148" s="69">
        <v>0.79844961240310086</v>
      </c>
      <c r="CF148" s="69">
        <v>0.79069767441860461</v>
      </c>
      <c r="CG148" s="69">
        <v>0.79069767441860461</v>
      </c>
      <c r="CH148" s="69">
        <v>0.79069767441860461</v>
      </c>
      <c r="CI148" s="69">
        <v>0.78294573643410847</v>
      </c>
      <c r="CJ148" s="69">
        <v>0.77519379844961245</v>
      </c>
      <c r="CK148" s="69">
        <v>0.76744186046511631</v>
      </c>
      <c r="CL148" s="69">
        <v>0.76744186046511631</v>
      </c>
      <c r="CM148" s="69">
        <v>0.76744186046511631</v>
      </c>
      <c r="CN148" s="69">
        <v>0.76744186046511631</v>
      </c>
      <c r="CO148" s="69">
        <v>0.75193798449612403</v>
      </c>
      <c r="CP148" s="69">
        <v>0.73643410852713176</v>
      </c>
      <c r="CQ148" s="69">
        <v>0.71317829457364346</v>
      </c>
      <c r="CR148" s="69">
        <v>0.70542635658914721</v>
      </c>
      <c r="CS148" s="69">
        <v>0.68217054263565891</v>
      </c>
      <c r="CT148" s="69">
        <v>0.65116279069767447</v>
      </c>
      <c r="CU148" s="69">
        <v>0.62015503875968991</v>
      </c>
      <c r="CV148" s="69">
        <v>0.58914728682170536</v>
      </c>
      <c r="CW148" s="69">
        <v>0.5736434108527132</v>
      </c>
      <c r="CX148" s="69">
        <v>0.55813953488372092</v>
      </c>
      <c r="CY148" s="69">
        <v>0.55038759689922478</v>
      </c>
      <c r="CZ148" s="69">
        <v>0.54263565891472865</v>
      </c>
      <c r="DA148" s="69">
        <v>0.53488372093023251</v>
      </c>
      <c r="DB148" s="69">
        <v>0.51162790697674421</v>
      </c>
      <c r="DC148" s="69">
        <v>0.48837209302325579</v>
      </c>
      <c r="DD148" s="69">
        <v>0.45736434108527135</v>
      </c>
      <c r="DE148" s="69">
        <v>0.44186046511627908</v>
      </c>
      <c r="DF148" s="69">
        <v>0.4263565891472868</v>
      </c>
      <c r="DG148" s="69">
        <v>0.39534883720930231</v>
      </c>
      <c r="DH148" s="69">
        <v>0.37209302325581395</v>
      </c>
      <c r="DI148" s="69">
        <v>0.34883720930232559</v>
      </c>
      <c r="DJ148" s="69">
        <v>0.34883720930232559</v>
      </c>
      <c r="DK148" s="69">
        <v>0.34108527131782945</v>
      </c>
      <c r="DL148" s="69">
        <v>0.33333333333333337</v>
      </c>
      <c r="DM148" s="69">
        <v>0.29457364341085268</v>
      </c>
      <c r="DN148" s="69">
        <v>0.2558139534883721</v>
      </c>
      <c r="DO148" s="69">
        <v>0.20155038759689922</v>
      </c>
      <c r="DP148" s="69">
        <v>0.17829457364341086</v>
      </c>
      <c r="DQ148" s="69">
        <v>0.14728682170542634</v>
      </c>
      <c r="DR148" s="69">
        <v>0.12403100775193798</v>
      </c>
      <c r="DS148" s="69">
        <v>9.3023255813953487E-2</v>
      </c>
      <c r="DT148" s="69">
        <v>6.9767441860465115E-2</v>
      </c>
      <c r="DU148" s="69">
        <v>5.4263565891472874E-2</v>
      </c>
      <c r="DV148" s="69">
        <v>4.6511627906976744E-2</v>
      </c>
      <c r="DW148" s="69">
        <v>3.875968992248062E-2</v>
      </c>
      <c r="DX148" s="69">
        <v>2.3255813953488372E-2</v>
      </c>
      <c r="DY148" s="69">
        <v>7.7519379844961239E-3</v>
      </c>
      <c r="DZ148" s="69">
        <v>0</v>
      </c>
      <c r="EA148" s="69">
        <v>0</v>
      </c>
      <c r="EB148" s="69">
        <v>0</v>
      </c>
      <c r="EC148" s="69">
        <v>0</v>
      </c>
      <c r="ED148" s="69">
        <v>0</v>
      </c>
      <c r="EE148" s="69">
        <v>0</v>
      </c>
      <c r="EF148" s="69">
        <v>0</v>
      </c>
      <c r="EG148" s="69">
        <v>0</v>
      </c>
      <c r="EH148" s="69">
        <v>0</v>
      </c>
      <c r="EI148" s="69">
        <v>0</v>
      </c>
    </row>
    <row r="149" spans="1:139" outlineLevel="1" x14ac:dyDescent="0.2">
      <c r="AL149" s="69" t="s">
        <v>796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9.5238095238095229E-3</v>
      </c>
      <c r="BC149" s="69">
        <v>1.9047619047619046E-2</v>
      </c>
      <c r="BD149" s="69">
        <v>2.8571428571428571E-2</v>
      </c>
      <c r="BE149" s="69">
        <v>2.8571428571428571E-2</v>
      </c>
      <c r="BF149" s="69">
        <v>2.8571428571428571E-2</v>
      </c>
      <c r="BG149" s="69">
        <v>4.7619047619047623E-2</v>
      </c>
      <c r="BH149" s="69">
        <v>6.6666666666666666E-2</v>
      </c>
      <c r="BI149" s="69">
        <v>8.5714285714285715E-2</v>
      </c>
      <c r="BJ149" s="69">
        <v>0.10476190476190476</v>
      </c>
      <c r="BK149" s="69">
        <v>0.13333333333333333</v>
      </c>
      <c r="BL149" s="69">
        <v>0.16190476190476191</v>
      </c>
      <c r="BM149" s="69">
        <v>0.18095238095238095</v>
      </c>
      <c r="BN149" s="69">
        <v>0.19047619047619049</v>
      </c>
      <c r="BO149" s="69">
        <v>0.21904761904761905</v>
      </c>
      <c r="BP149" s="69">
        <v>0.23809523809523811</v>
      </c>
      <c r="BQ149" s="69">
        <v>0.25714285714285712</v>
      </c>
      <c r="BR149" s="69">
        <v>0.25714285714285712</v>
      </c>
      <c r="BS149" s="69">
        <v>0.25714285714285712</v>
      </c>
      <c r="BT149" s="69">
        <v>0.25714285714285712</v>
      </c>
      <c r="BU149" s="69">
        <v>0.25714285714285712</v>
      </c>
      <c r="BV149" s="69">
        <v>0.25714285714285712</v>
      </c>
      <c r="BW149" s="69">
        <v>0.26666666666666666</v>
      </c>
      <c r="BX149" s="69">
        <v>0.27619047619047615</v>
      </c>
      <c r="BY149" s="69">
        <v>0.2857142857142857</v>
      </c>
      <c r="BZ149" s="69">
        <v>0.2857142857142857</v>
      </c>
      <c r="CA149" s="69">
        <v>0.30476190476190473</v>
      </c>
      <c r="CB149" s="69">
        <v>0.33333333333333331</v>
      </c>
      <c r="CC149" s="69">
        <v>0.3619047619047619</v>
      </c>
      <c r="CD149" s="69">
        <v>0.39047619047619048</v>
      </c>
      <c r="CE149" s="69">
        <v>0.40952380952380957</v>
      </c>
      <c r="CF149" s="69">
        <v>0.42857142857142855</v>
      </c>
      <c r="CG149" s="69">
        <v>0.42857142857142855</v>
      </c>
      <c r="CH149" s="69">
        <v>0.42857142857142855</v>
      </c>
      <c r="CI149" s="69">
        <v>0.45714285714285713</v>
      </c>
      <c r="CJ149" s="69">
        <v>0.52380952380952372</v>
      </c>
      <c r="CK149" s="69">
        <v>0.59047619047619049</v>
      </c>
      <c r="CL149" s="69">
        <v>0.62857142857142856</v>
      </c>
      <c r="CM149" s="69">
        <v>0.62857142857142856</v>
      </c>
      <c r="CN149" s="69">
        <v>0.63809523809523805</v>
      </c>
      <c r="CO149" s="69">
        <v>0.67619047619047623</v>
      </c>
      <c r="CP149" s="69">
        <v>0.7142857142857143</v>
      </c>
      <c r="CQ149" s="69">
        <v>0.74285714285714288</v>
      </c>
      <c r="CR149" s="69">
        <v>0.74285714285714288</v>
      </c>
      <c r="CS149" s="69">
        <v>0.76190476190476197</v>
      </c>
      <c r="CT149" s="69">
        <v>0.78095238095238095</v>
      </c>
      <c r="CU149" s="69">
        <v>0.8</v>
      </c>
      <c r="CV149" s="69">
        <v>0.8</v>
      </c>
      <c r="CW149" s="69">
        <v>0.8</v>
      </c>
      <c r="CX149" s="69">
        <v>0.81904761904761914</v>
      </c>
      <c r="CY149" s="69">
        <v>0.83809523809523812</v>
      </c>
      <c r="CZ149" s="69">
        <v>0.8571428571428571</v>
      </c>
      <c r="DA149" s="69">
        <v>0.86666666666666659</v>
      </c>
      <c r="DB149" s="69">
        <v>0.88571428571428568</v>
      </c>
      <c r="DC149" s="69">
        <v>0.91428571428571426</v>
      </c>
      <c r="DD149" s="69">
        <v>0.94285714285714284</v>
      </c>
      <c r="DE149" s="69">
        <v>0.96190476190476182</v>
      </c>
      <c r="DF149" s="69">
        <v>0.97142857142857142</v>
      </c>
      <c r="DG149" s="69">
        <v>0.97142857142857142</v>
      </c>
      <c r="DH149" s="69">
        <v>0.97142857142857142</v>
      </c>
      <c r="DI149" s="69">
        <v>0.97142857142857142</v>
      </c>
      <c r="DJ149" s="69">
        <v>0.97142857142857142</v>
      </c>
      <c r="DK149" s="69">
        <v>0.97142857142857142</v>
      </c>
      <c r="DL149" s="69">
        <v>0.97142857142857142</v>
      </c>
      <c r="DM149" s="69">
        <v>0.98095238095238102</v>
      </c>
      <c r="DN149" s="69">
        <v>0.9904761904761904</v>
      </c>
      <c r="DO149" s="69">
        <v>1</v>
      </c>
      <c r="DP149" s="69">
        <v>1</v>
      </c>
      <c r="DQ149" s="69">
        <v>1</v>
      </c>
      <c r="DR149" s="69">
        <v>1</v>
      </c>
      <c r="DS149" s="69">
        <v>1</v>
      </c>
      <c r="DT149" s="69">
        <v>1</v>
      </c>
      <c r="DU149" s="69">
        <v>1</v>
      </c>
      <c r="DV149" s="69">
        <v>1</v>
      </c>
      <c r="DW149" s="69">
        <v>1</v>
      </c>
      <c r="DX149" s="69">
        <v>1</v>
      </c>
      <c r="DY149" s="69">
        <v>1</v>
      </c>
      <c r="DZ149" s="69">
        <v>1</v>
      </c>
      <c r="EA149" s="69">
        <v>1</v>
      </c>
      <c r="EB149" s="69">
        <v>1</v>
      </c>
      <c r="EC149" s="69">
        <v>1</v>
      </c>
      <c r="ED149" s="69">
        <v>1</v>
      </c>
      <c r="EE149" s="69">
        <v>1</v>
      </c>
      <c r="EF149" s="69">
        <v>1</v>
      </c>
      <c r="EG149" s="69">
        <v>1</v>
      </c>
      <c r="EH149" s="69">
        <v>1</v>
      </c>
      <c r="EI149" s="69">
        <v>1</v>
      </c>
    </row>
    <row r="150" spans="1:139" outlineLevel="1" x14ac:dyDescent="0.2">
      <c r="AL150" s="69" t="str">
        <f xml:space="preserve"> TEXT($F$147,"0%") &amp; " Wtd.Avg."</f>
        <v>50% Wtd.Avg.</v>
      </c>
      <c r="AM150" s="69">
        <f>$F$147*AM148+(1-$F$147)*AM149</f>
        <v>0.5</v>
      </c>
      <c r="AN150" s="69">
        <f>$F$147*AN148+(1-$F$147)*AN149</f>
        <v>0.5</v>
      </c>
      <c r="AO150" s="69">
        <f>$F$147*AO148+(1-$F$147)*AO149</f>
        <v>0.5</v>
      </c>
      <c r="AP150" s="69">
        <f t="shared" ref="AP150:DA150" si="3">$F$147*AP148+(1-$F$147)*AP149</f>
        <v>0.5</v>
      </c>
      <c r="AQ150" s="69">
        <f t="shared" si="3"/>
        <v>0.5</v>
      </c>
      <c r="AR150" s="69">
        <f t="shared" si="3"/>
        <v>0.5</v>
      </c>
      <c r="AS150" s="69">
        <f t="shared" si="3"/>
        <v>0.5</v>
      </c>
      <c r="AT150" s="69">
        <f t="shared" si="3"/>
        <v>0.5</v>
      </c>
      <c r="AU150" s="69">
        <f t="shared" si="3"/>
        <v>0.5</v>
      </c>
      <c r="AV150" s="69">
        <f t="shared" si="3"/>
        <v>0.5</v>
      </c>
      <c r="AW150" s="69">
        <f t="shared" si="3"/>
        <v>0.5</v>
      </c>
      <c r="AX150" s="69">
        <f t="shared" si="3"/>
        <v>0.5</v>
      </c>
      <c r="AY150" s="69">
        <f t="shared" si="3"/>
        <v>0.5</v>
      </c>
      <c r="AZ150" s="69">
        <f t="shared" si="3"/>
        <v>0.5</v>
      </c>
      <c r="BA150" s="69">
        <f t="shared" si="3"/>
        <v>0.5</v>
      </c>
      <c r="BB150" s="69">
        <f t="shared" si="3"/>
        <v>0.50476190476190474</v>
      </c>
      <c r="BC150" s="69">
        <f t="shared" si="3"/>
        <v>0.50952380952380949</v>
      </c>
      <c r="BD150" s="69">
        <f t="shared" si="3"/>
        <v>0.51428571428571423</v>
      </c>
      <c r="BE150" s="69">
        <f t="shared" si="3"/>
        <v>0.51428571428571423</v>
      </c>
      <c r="BF150" s="69">
        <f t="shared" si="3"/>
        <v>0.51428571428571423</v>
      </c>
      <c r="BG150" s="69">
        <f t="shared" si="3"/>
        <v>0.51218161683277963</v>
      </c>
      <c r="BH150" s="69">
        <f t="shared" si="3"/>
        <v>0.51007751937984502</v>
      </c>
      <c r="BI150" s="69">
        <f t="shared" si="3"/>
        <v>0.50797342192691031</v>
      </c>
      <c r="BJ150" s="69">
        <f t="shared" si="3"/>
        <v>0.50974529346622377</v>
      </c>
      <c r="BK150" s="69">
        <f t="shared" si="3"/>
        <v>0.51627906976744187</v>
      </c>
      <c r="BL150" s="69">
        <f t="shared" si="3"/>
        <v>0.52281284606866008</v>
      </c>
      <c r="BM150" s="69">
        <f t="shared" si="3"/>
        <v>0.53233665559246957</v>
      </c>
      <c r="BN150" s="69">
        <f t="shared" si="3"/>
        <v>0.53709856035437431</v>
      </c>
      <c r="BO150" s="69">
        <f t="shared" si="3"/>
        <v>0.55138427464008855</v>
      </c>
      <c r="BP150" s="69">
        <f t="shared" si="3"/>
        <v>0.56090808416389815</v>
      </c>
      <c r="BQ150" s="69">
        <f t="shared" si="3"/>
        <v>0.57043189368770764</v>
      </c>
      <c r="BR150" s="69">
        <f t="shared" si="3"/>
        <v>0.56655592469545946</v>
      </c>
      <c r="BS150" s="69">
        <f t="shared" si="3"/>
        <v>0.56267995570321161</v>
      </c>
      <c r="BT150" s="69">
        <f t="shared" si="3"/>
        <v>0.55880398671096343</v>
      </c>
      <c r="BU150" s="69">
        <f t="shared" si="3"/>
        <v>0.55880398671096343</v>
      </c>
      <c r="BV150" s="69">
        <f t="shared" si="3"/>
        <v>0.55492801771871536</v>
      </c>
      <c r="BW150" s="69">
        <f t="shared" si="3"/>
        <v>0.55581395348837215</v>
      </c>
      <c r="BX150" s="69">
        <f t="shared" si="3"/>
        <v>0.55669988925802882</v>
      </c>
      <c r="BY150" s="69">
        <f t="shared" si="3"/>
        <v>0.56146179401993357</v>
      </c>
      <c r="BZ150" s="69">
        <f t="shared" si="3"/>
        <v>0.56146179401993357</v>
      </c>
      <c r="CA150" s="69">
        <f t="shared" si="3"/>
        <v>0.56710963455149499</v>
      </c>
      <c r="CB150" s="69">
        <f t="shared" si="3"/>
        <v>0.57751937984496127</v>
      </c>
      <c r="CC150" s="69">
        <f t="shared" si="3"/>
        <v>0.58792912513842743</v>
      </c>
      <c r="CD150" s="69">
        <f t="shared" si="3"/>
        <v>0.59833887043189371</v>
      </c>
      <c r="CE150" s="69">
        <f t="shared" si="3"/>
        <v>0.60398671096345524</v>
      </c>
      <c r="CF150" s="69">
        <f t="shared" si="3"/>
        <v>0.60963455149501655</v>
      </c>
      <c r="CG150" s="69">
        <f t="shared" si="3"/>
        <v>0.60963455149501655</v>
      </c>
      <c r="CH150" s="69">
        <f t="shared" si="3"/>
        <v>0.60963455149501655</v>
      </c>
      <c r="CI150" s="69">
        <f t="shared" si="3"/>
        <v>0.62004429678848283</v>
      </c>
      <c r="CJ150" s="69">
        <f t="shared" si="3"/>
        <v>0.64950166112956809</v>
      </c>
      <c r="CK150" s="69">
        <f t="shared" si="3"/>
        <v>0.67895902547065345</v>
      </c>
      <c r="CL150" s="69">
        <f t="shared" si="3"/>
        <v>0.69800664451827243</v>
      </c>
      <c r="CM150" s="69">
        <f t="shared" si="3"/>
        <v>0.69800664451827243</v>
      </c>
      <c r="CN150" s="69">
        <f t="shared" si="3"/>
        <v>0.70276854928017718</v>
      </c>
      <c r="CO150" s="69">
        <f t="shared" si="3"/>
        <v>0.71406423034330013</v>
      </c>
      <c r="CP150" s="69">
        <f t="shared" si="3"/>
        <v>0.72535991140642309</v>
      </c>
      <c r="CQ150" s="69">
        <f t="shared" si="3"/>
        <v>0.72801771871539311</v>
      </c>
      <c r="CR150" s="69">
        <f t="shared" si="3"/>
        <v>0.72414174972314505</v>
      </c>
      <c r="CS150" s="69">
        <f t="shared" si="3"/>
        <v>0.72203765227021044</v>
      </c>
      <c r="CT150" s="69">
        <f t="shared" si="3"/>
        <v>0.71605758582502776</v>
      </c>
      <c r="CU150" s="69">
        <f t="shared" si="3"/>
        <v>0.71007751937984498</v>
      </c>
      <c r="CV150" s="69">
        <f t="shared" si="3"/>
        <v>0.6945736434108527</v>
      </c>
      <c r="CW150" s="69">
        <f t="shared" si="3"/>
        <v>0.68682170542635657</v>
      </c>
      <c r="CX150" s="69">
        <f t="shared" si="3"/>
        <v>0.68859357696567003</v>
      </c>
      <c r="CY150" s="69">
        <f t="shared" si="3"/>
        <v>0.69424141749723145</v>
      </c>
      <c r="CZ150" s="69">
        <f t="shared" si="3"/>
        <v>0.69988925802879287</v>
      </c>
      <c r="DA150" s="69">
        <f t="shared" si="3"/>
        <v>0.70077519379844955</v>
      </c>
      <c r="DB150" s="69">
        <f t="shared" ref="DB150:EG150" si="4">$F$147*DB148+(1-$F$147)*DB149</f>
        <v>0.69867109634551494</v>
      </c>
      <c r="DC150" s="69">
        <f t="shared" si="4"/>
        <v>0.70132890365448497</v>
      </c>
      <c r="DD150" s="69">
        <f t="shared" si="4"/>
        <v>0.70011074197120715</v>
      </c>
      <c r="DE150" s="69">
        <f t="shared" si="4"/>
        <v>0.7018826135105205</v>
      </c>
      <c r="DF150" s="69">
        <f t="shared" si="4"/>
        <v>0.69889258028792911</v>
      </c>
      <c r="DG150" s="69">
        <f t="shared" si="4"/>
        <v>0.68338870431893683</v>
      </c>
      <c r="DH150" s="69">
        <f t="shared" si="4"/>
        <v>0.67176079734219263</v>
      </c>
      <c r="DI150" s="69">
        <f t="shared" si="4"/>
        <v>0.66013289036544853</v>
      </c>
      <c r="DJ150" s="69">
        <f t="shared" si="4"/>
        <v>0.66013289036544853</v>
      </c>
      <c r="DK150" s="69">
        <f t="shared" si="4"/>
        <v>0.65625692137320046</v>
      </c>
      <c r="DL150" s="69">
        <f t="shared" si="4"/>
        <v>0.65238095238095239</v>
      </c>
      <c r="DM150" s="69">
        <f t="shared" si="4"/>
        <v>0.63776301218161691</v>
      </c>
      <c r="DN150" s="69">
        <f t="shared" si="4"/>
        <v>0.62314507198228131</v>
      </c>
      <c r="DO150" s="69">
        <f t="shared" si="4"/>
        <v>0.60077519379844957</v>
      </c>
      <c r="DP150" s="69">
        <f t="shared" si="4"/>
        <v>0.58914728682170547</v>
      </c>
      <c r="DQ150" s="69">
        <f t="shared" si="4"/>
        <v>0.5736434108527132</v>
      </c>
      <c r="DR150" s="69">
        <f t="shared" si="4"/>
        <v>0.56201550387596899</v>
      </c>
      <c r="DS150" s="69">
        <f t="shared" si="4"/>
        <v>0.54651162790697672</v>
      </c>
      <c r="DT150" s="69">
        <f t="shared" si="4"/>
        <v>0.53488372093023251</v>
      </c>
      <c r="DU150" s="69">
        <f t="shared" si="4"/>
        <v>0.52713178294573648</v>
      </c>
      <c r="DV150" s="69">
        <f t="shared" si="4"/>
        <v>0.52325581395348841</v>
      </c>
      <c r="DW150" s="69">
        <f t="shared" si="4"/>
        <v>0.51937984496124034</v>
      </c>
      <c r="DX150" s="69">
        <f t="shared" si="4"/>
        <v>0.51162790697674421</v>
      </c>
      <c r="DY150" s="69">
        <f t="shared" si="4"/>
        <v>0.50387596899224807</v>
      </c>
      <c r="DZ150" s="69">
        <f t="shared" si="4"/>
        <v>0.5</v>
      </c>
      <c r="EA150" s="69">
        <f t="shared" si="4"/>
        <v>0.5</v>
      </c>
      <c r="EB150" s="69">
        <f t="shared" si="4"/>
        <v>0.5</v>
      </c>
      <c r="EC150" s="69">
        <f t="shared" si="4"/>
        <v>0.5</v>
      </c>
      <c r="ED150" s="69">
        <f t="shared" si="4"/>
        <v>0.5</v>
      </c>
      <c r="EE150" s="69">
        <f t="shared" si="4"/>
        <v>0.5</v>
      </c>
      <c r="EF150" s="69">
        <f t="shared" si="4"/>
        <v>0.5</v>
      </c>
      <c r="EG150" s="69">
        <f t="shared" si="4"/>
        <v>0.5</v>
      </c>
      <c r="EH150" s="69">
        <f>$F$147*EH148+(1-$F$147)*EH149</f>
        <v>0.5</v>
      </c>
      <c r="EI150" s="69">
        <f>$F$147*EI148+(1-$F$147)*EI149</f>
        <v>0.5</v>
      </c>
    </row>
    <row r="151" spans="1:139" outlineLevel="1" x14ac:dyDescent="0.2"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</row>
    <row r="152" spans="1:139" outlineLevel="1" x14ac:dyDescent="0.2"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</row>
    <row r="153" spans="1:139" outlineLevel="1" x14ac:dyDescent="0.2"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</row>
    <row r="154" spans="1:139" outlineLevel="1" x14ac:dyDescent="0.2"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</row>
    <row r="155" spans="1:139" outlineLevel="1" x14ac:dyDescent="0.2"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</row>
    <row r="156" spans="1:139" outlineLevel="1" x14ac:dyDescent="0.2"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</row>
    <row r="157" spans="1:139" outlineLevel="1" x14ac:dyDescent="0.2"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</row>
    <row r="158" spans="1:139" outlineLevel="1" x14ac:dyDescent="0.2"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</row>
    <row r="159" spans="1:139" outlineLevel="1" x14ac:dyDescent="0.2"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</row>
    <row r="160" spans="1:139" outlineLevel="1" x14ac:dyDescent="0.2"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</row>
    <row r="161" spans="1:139" outlineLevel="1" x14ac:dyDescent="0.2"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</row>
    <row r="162" spans="1:139" outlineLevel="1" x14ac:dyDescent="0.2"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</row>
    <row r="163" spans="1:139" outlineLevel="1" x14ac:dyDescent="0.2"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</row>
    <row r="164" spans="1:139" outlineLevel="1" x14ac:dyDescent="0.2"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</row>
    <row r="165" spans="1:139" outlineLevel="1" x14ac:dyDescent="0.2"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</row>
    <row r="166" spans="1:139" outlineLevel="1" x14ac:dyDescent="0.2"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</row>
    <row r="167" spans="1:139" outlineLevel="1" x14ac:dyDescent="0.2"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</row>
    <row r="168" spans="1:139" x14ac:dyDescent="0.2">
      <c r="A168" s="84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</row>
    <row r="169" spans="1:139" x14ac:dyDescent="0.2">
      <c r="A169" s="11" t="s">
        <v>761</v>
      </c>
      <c r="AL169" s="69" t="s">
        <v>797</v>
      </c>
      <c r="AM169" s="69"/>
      <c r="AN169" s="69"/>
      <c r="AO169" s="69">
        <v>10</v>
      </c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</row>
    <row r="170" spans="1:139" outlineLevel="1" x14ac:dyDescent="0.2">
      <c r="E170" s="27" t="s">
        <v>797</v>
      </c>
      <c r="F170" s="68">
        <f>$AO$169/20</f>
        <v>0.5</v>
      </c>
      <c r="AL170" s="69" t="s">
        <v>774</v>
      </c>
      <c r="AM170" s="69">
        <v>0</v>
      </c>
      <c r="AN170" s="69">
        <v>0.01</v>
      </c>
      <c r="AO170" s="69">
        <v>0.02</v>
      </c>
      <c r="AP170" s="69">
        <v>0.03</v>
      </c>
      <c r="AQ170" s="69">
        <v>0.04</v>
      </c>
      <c r="AR170" s="69">
        <v>0.05</v>
      </c>
      <c r="AS170" s="69">
        <v>6.0000000000000005E-2</v>
      </c>
      <c r="AT170" s="69">
        <v>7.0000000000000007E-2</v>
      </c>
      <c r="AU170" s="69">
        <v>0.08</v>
      </c>
      <c r="AV170" s="69">
        <v>0.09</v>
      </c>
      <c r="AW170" s="69">
        <v>9.9999999999999992E-2</v>
      </c>
      <c r="AX170" s="69">
        <v>0.10999999999999999</v>
      </c>
      <c r="AY170" s="69">
        <v>0.11999999999999998</v>
      </c>
      <c r="AZ170" s="69">
        <v>0.12999999999999998</v>
      </c>
      <c r="BA170" s="69">
        <v>0.13999999999999999</v>
      </c>
      <c r="BB170" s="69">
        <v>0.15</v>
      </c>
      <c r="BC170" s="69">
        <v>0.16</v>
      </c>
      <c r="BD170" s="69">
        <v>0.17</v>
      </c>
      <c r="BE170" s="69">
        <v>0.18000000000000002</v>
      </c>
      <c r="BF170" s="69">
        <v>0.19000000000000003</v>
      </c>
      <c r="BG170" s="69">
        <v>0.20000000000000004</v>
      </c>
      <c r="BH170" s="69">
        <v>0.21000000000000005</v>
      </c>
      <c r="BI170" s="69">
        <v>0.22000000000000006</v>
      </c>
      <c r="BJ170" s="69">
        <v>0.23000000000000007</v>
      </c>
      <c r="BK170" s="69">
        <v>0.24000000000000007</v>
      </c>
      <c r="BL170" s="69">
        <v>0.25000000000000006</v>
      </c>
      <c r="BM170" s="69">
        <v>0.26000000000000006</v>
      </c>
      <c r="BN170" s="69">
        <v>0.27000000000000007</v>
      </c>
      <c r="BO170" s="69">
        <v>0.28000000000000008</v>
      </c>
      <c r="BP170" s="69">
        <v>0.29000000000000009</v>
      </c>
      <c r="BQ170" s="69">
        <v>0.3000000000000001</v>
      </c>
      <c r="BR170" s="69">
        <v>0.31000000000000011</v>
      </c>
      <c r="BS170" s="69">
        <v>0.32000000000000012</v>
      </c>
      <c r="BT170" s="69">
        <v>0.33000000000000013</v>
      </c>
      <c r="BU170" s="69">
        <v>0.34000000000000014</v>
      </c>
      <c r="BV170" s="69">
        <v>0.35000000000000014</v>
      </c>
      <c r="BW170" s="69">
        <v>0.36000000000000015</v>
      </c>
      <c r="BX170" s="69">
        <v>0.37000000000000016</v>
      </c>
      <c r="BY170" s="69">
        <v>0.38000000000000017</v>
      </c>
      <c r="BZ170" s="69">
        <v>0.39000000000000018</v>
      </c>
      <c r="CA170" s="69">
        <v>0.40000000000000019</v>
      </c>
      <c r="CB170" s="69">
        <v>0.4100000000000002</v>
      </c>
      <c r="CC170" s="69">
        <v>0.42000000000000021</v>
      </c>
      <c r="CD170" s="69">
        <v>0.43000000000000022</v>
      </c>
      <c r="CE170" s="69">
        <v>0.44000000000000022</v>
      </c>
      <c r="CF170" s="69">
        <v>0.45000000000000023</v>
      </c>
      <c r="CG170" s="69">
        <v>0.46000000000000024</v>
      </c>
      <c r="CH170" s="69">
        <v>0.47000000000000025</v>
      </c>
      <c r="CI170" s="69">
        <v>0.48000000000000026</v>
      </c>
      <c r="CJ170" s="69">
        <v>0.49000000000000027</v>
      </c>
      <c r="CK170" s="69">
        <v>0.50000000000000022</v>
      </c>
      <c r="CL170" s="69">
        <v>0.51000000000000023</v>
      </c>
      <c r="CM170" s="69">
        <v>0.52000000000000024</v>
      </c>
      <c r="CN170" s="69">
        <v>0.53000000000000025</v>
      </c>
      <c r="CO170" s="69">
        <v>0.54000000000000026</v>
      </c>
      <c r="CP170" s="69">
        <v>0.55000000000000027</v>
      </c>
      <c r="CQ170" s="69">
        <v>0.56000000000000028</v>
      </c>
      <c r="CR170" s="69">
        <v>0.57000000000000028</v>
      </c>
      <c r="CS170" s="69">
        <v>0.58000000000000029</v>
      </c>
      <c r="CT170" s="69">
        <v>0.5900000000000003</v>
      </c>
      <c r="CU170" s="69">
        <v>0.60000000000000031</v>
      </c>
      <c r="CV170" s="69">
        <v>0.61000000000000032</v>
      </c>
      <c r="CW170" s="69">
        <v>0.62000000000000033</v>
      </c>
      <c r="CX170" s="69">
        <v>0.63000000000000034</v>
      </c>
      <c r="CY170" s="69">
        <v>0.64000000000000035</v>
      </c>
      <c r="CZ170" s="69">
        <v>0.65000000000000036</v>
      </c>
      <c r="DA170" s="69">
        <v>0.66000000000000036</v>
      </c>
      <c r="DB170" s="69">
        <v>0.67000000000000037</v>
      </c>
      <c r="DC170" s="69">
        <v>0.68000000000000038</v>
      </c>
      <c r="DD170" s="69">
        <v>0.69000000000000039</v>
      </c>
      <c r="DE170" s="69">
        <v>0.7000000000000004</v>
      </c>
      <c r="DF170" s="69">
        <v>0.71000000000000041</v>
      </c>
      <c r="DG170" s="69">
        <v>0.72000000000000042</v>
      </c>
      <c r="DH170" s="69">
        <v>0.73000000000000043</v>
      </c>
      <c r="DI170" s="69">
        <v>0.74000000000000044</v>
      </c>
      <c r="DJ170" s="69">
        <v>0.75000000000000044</v>
      </c>
      <c r="DK170" s="69">
        <v>0.76000000000000045</v>
      </c>
      <c r="DL170" s="69">
        <v>0.77000000000000046</v>
      </c>
      <c r="DM170" s="69">
        <v>0.78000000000000047</v>
      </c>
      <c r="DN170" s="69">
        <v>0.79000000000000048</v>
      </c>
      <c r="DO170" s="69">
        <v>0.80000000000000049</v>
      </c>
      <c r="DP170" s="69">
        <v>0.8100000000000005</v>
      </c>
      <c r="DQ170" s="69">
        <v>0.82000000000000051</v>
      </c>
      <c r="DR170" s="69">
        <v>0.83000000000000052</v>
      </c>
      <c r="DS170" s="69">
        <v>0.84000000000000052</v>
      </c>
      <c r="DT170" s="69">
        <v>0.85000000000000053</v>
      </c>
      <c r="DU170" s="69">
        <v>0.86000000000000054</v>
      </c>
      <c r="DV170" s="69">
        <v>0.87000000000000055</v>
      </c>
      <c r="DW170" s="69">
        <v>0.88000000000000056</v>
      </c>
      <c r="DX170" s="69">
        <v>0.89000000000000057</v>
      </c>
      <c r="DY170" s="69">
        <v>0.90000000000000058</v>
      </c>
      <c r="DZ170" s="69">
        <v>0.91000000000000059</v>
      </c>
      <c r="EA170" s="69">
        <v>0.9200000000000006</v>
      </c>
      <c r="EB170" s="69">
        <v>0.9300000000000006</v>
      </c>
      <c r="EC170" s="69">
        <v>0.94000000000000061</v>
      </c>
      <c r="ED170" s="69">
        <v>0.95000000000000062</v>
      </c>
      <c r="EE170" s="69">
        <v>0.96000000000000063</v>
      </c>
      <c r="EF170" s="69">
        <v>0.97000000000000064</v>
      </c>
      <c r="EG170" s="69">
        <v>0.98000000000000065</v>
      </c>
      <c r="EH170" s="69">
        <v>0.99000000000000066</v>
      </c>
      <c r="EI170" s="69">
        <v>1.0000000000000007</v>
      </c>
    </row>
    <row r="171" spans="1:139" outlineLevel="1" x14ac:dyDescent="0.2">
      <c r="AL171" s="69" t="s">
        <v>798</v>
      </c>
      <c r="AM171" s="69">
        <v>0.44871794871794873</v>
      </c>
      <c r="AN171" s="69">
        <v>0.44871794871794873</v>
      </c>
      <c r="AO171" s="69">
        <v>0.44871794871794873</v>
      </c>
      <c r="AP171" s="69">
        <v>0.44871794871794873</v>
      </c>
      <c r="AQ171" s="69">
        <v>0.44871794871794873</v>
      </c>
      <c r="AR171" s="69">
        <v>0.44871794871794873</v>
      </c>
      <c r="AS171" s="69">
        <v>0.44871794871794873</v>
      </c>
      <c r="AT171" s="69">
        <v>0.44871794871794873</v>
      </c>
      <c r="AU171" s="69">
        <v>0.44871794871794873</v>
      </c>
      <c r="AV171" s="69">
        <v>0.44871794871794873</v>
      </c>
      <c r="AW171" s="69">
        <v>0.44871794871794873</v>
      </c>
      <c r="AX171" s="69">
        <v>0.44871794871794873</v>
      </c>
      <c r="AY171" s="69">
        <v>0.44871794871794873</v>
      </c>
      <c r="AZ171" s="69">
        <v>0.44871794871794873</v>
      </c>
      <c r="BA171" s="69">
        <v>0.44871794871794873</v>
      </c>
      <c r="BB171" s="69">
        <v>0.44444444444444442</v>
      </c>
      <c r="BC171" s="69">
        <v>0.44017094017094022</v>
      </c>
      <c r="BD171" s="69">
        <v>0.4358974358974359</v>
      </c>
      <c r="BE171" s="69">
        <v>0.4358974358974359</v>
      </c>
      <c r="BF171" s="69">
        <v>0.4358974358974359</v>
      </c>
      <c r="BG171" s="69">
        <v>0.42735042735042739</v>
      </c>
      <c r="BH171" s="69">
        <v>0.41880341880341876</v>
      </c>
      <c r="BI171" s="69">
        <v>0.41025641025641024</v>
      </c>
      <c r="BJ171" s="69">
        <v>0.40170940170940167</v>
      </c>
      <c r="BK171" s="69">
        <v>0.3888888888888889</v>
      </c>
      <c r="BL171" s="69">
        <v>0.37606837606837606</v>
      </c>
      <c r="BM171" s="69">
        <v>0.36752136752136755</v>
      </c>
      <c r="BN171" s="69">
        <v>0.36324786324786323</v>
      </c>
      <c r="BO171" s="69">
        <v>0.3504273504273504</v>
      </c>
      <c r="BP171" s="69">
        <v>0.34188034188034189</v>
      </c>
      <c r="BQ171" s="69">
        <v>0.33333333333333331</v>
      </c>
      <c r="BR171" s="69">
        <v>0.33333333333333331</v>
      </c>
      <c r="BS171" s="69">
        <v>0.33333333333333331</v>
      </c>
      <c r="BT171" s="69">
        <v>0.33333333333333331</v>
      </c>
      <c r="BU171" s="69">
        <v>0.33333333333333331</v>
      </c>
      <c r="BV171" s="69">
        <v>0.33333333333333331</v>
      </c>
      <c r="BW171" s="69">
        <v>0.32905982905982906</v>
      </c>
      <c r="BX171" s="69">
        <v>0.3247863247863248</v>
      </c>
      <c r="BY171" s="69">
        <v>0.32051282051282054</v>
      </c>
      <c r="BZ171" s="69">
        <v>0.32051282051282054</v>
      </c>
      <c r="CA171" s="69">
        <v>0.31196581196581197</v>
      </c>
      <c r="CB171" s="69">
        <v>0.29914529914529914</v>
      </c>
      <c r="CC171" s="69">
        <v>0.28632478632478631</v>
      </c>
      <c r="CD171" s="69">
        <v>0.27350427350427348</v>
      </c>
      <c r="CE171" s="69">
        <v>0.26495726495726496</v>
      </c>
      <c r="CF171" s="69">
        <v>0.25641025641025639</v>
      </c>
      <c r="CG171" s="69">
        <v>0.25641025641025639</v>
      </c>
      <c r="CH171" s="69">
        <v>0.25641025641025639</v>
      </c>
      <c r="CI171" s="69">
        <v>0.24358974358974358</v>
      </c>
      <c r="CJ171" s="69">
        <v>0.21367521367521369</v>
      </c>
      <c r="CK171" s="69">
        <v>0.18376068376068377</v>
      </c>
      <c r="CL171" s="69">
        <v>0.16666666666666666</v>
      </c>
      <c r="CM171" s="69">
        <v>0.16666666666666666</v>
      </c>
      <c r="CN171" s="69">
        <v>0.1623931623931624</v>
      </c>
      <c r="CO171" s="69">
        <v>0.14529914529914531</v>
      </c>
      <c r="CP171" s="69">
        <v>0.12820512820512819</v>
      </c>
      <c r="CQ171" s="69">
        <v>0.11538461538461539</v>
      </c>
      <c r="CR171" s="69">
        <v>0.11538461538461539</v>
      </c>
      <c r="CS171" s="69">
        <v>0.10683760683760685</v>
      </c>
      <c r="CT171" s="69">
        <v>9.8290598290598288E-2</v>
      </c>
      <c r="CU171" s="69">
        <v>8.9743589743589744E-2</v>
      </c>
      <c r="CV171" s="69">
        <v>8.9743589743589744E-2</v>
      </c>
      <c r="CW171" s="69">
        <v>8.9743589743589744E-2</v>
      </c>
      <c r="CX171" s="69">
        <v>8.11965811965812E-2</v>
      </c>
      <c r="CY171" s="69">
        <v>7.2649572649572655E-2</v>
      </c>
      <c r="CZ171" s="69">
        <v>6.4102564102564097E-2</v>
      </c>
      <c r="DA171" s="69">
        <v>5.9829059829059832E-2</v>
      </c>
      <c r="DB171" s="69">
        <v>5.128205128205128E-2</v>
      </c>
      <c r="DC171" s="69">
        <v>3.8461538461538464E-2</v>
      </c>
      <c r="DD171" s="69">
        <v>2.564102564102564E-2</v>
      </c>
      <c r="DE171" s="69">
        <v>1.7094017094017092E-2</v>
      </c>
      <c r="DF171" s="69">
        <v>1.282051282051282E-2</v>
      </c>
      <c r="DG171" s="69">
        <v>1.282051282051282E-2</v>
      </c>
      <c r="DH171" s="69">
        <v>1.282051282051282E-2</v>
      </c>
      <c r="DI171" s="69">
        <v>1.282051282051282E-2</v>
      </c>
      <c r="DJ171" s="69">
        <v>1.282051282051282E-2</v>
      </c>
      <c r="DK171" s="69">
        <v>1.282051282051282E-2</v>
      </c>
      <c r="DL171" s="69">
        <v>1.282051282051282E-2</v>
      </c>
      <c r="DM171" s="69">
        <v>8.5470085470085461E-3</v>
      </c>
      <c r="DN171" s="69">
        <v>4.2735042735042731E-3</v>
      </c>
      <c r="DO171" s="69">
        <v>0</v>
      </c>
      <c r="DP171" s="69">
        <v>0</v>
      </c>
      <c r="DQ171" s="69">
        <v>0</v>
      </c>
      <c r="DR171" s="69">
        <v>0</v>
      </c>
      <c r="DS171" s="69">
        <v>0</v>
      </c>
      <c r="DT171" s="69">
        <v>0</v>
      </c>
      <c r="DU171" s="69">
        <v>0</v>
      </c>
      <c r="DV171" s="69">
        <v>0</v>
      </c>
      <c r="DW171" s="69">
        <v>0</v>
      </c>
      <c r="DX171" s="69">
        <v>0</v>
      </c>
      <c r="DY171" s="69">
        <v>0</v>
      </c>
      <c r="DZ171" s="69">
        <v>0</v>
      </c>
      <c r="EA171" s="69">
        <v>0</v>
      </c>
      <c r="EB171" s="69">
        <v>0</v>
      </c>
      <c r="EC171" s="69">
        <v>0</v>
      </c>
      <c r="ED171" s="69">
        <v>0</v>
      </c>
      <c r="EE171" s="69">
        <v>0</v>
      </c>
      <c r="EF171" s="69">
        <v>0</v>
      </c>
      <c r="EG171" s="69">
        <v>0</v>
      </c>
      <c r="EH171" s="69">
        <v>0</v>
      </c>
      <c r="EI171" s="69">
        <v>0</v>
      </c>
    </row>
    <row r="172" spans="1:139" outlineLevel="1" x14ac:dyDescent="0.2">
      <c r="AL172" s="69" t="s">
        <v>799</v>
      </c>
      <c r="AM172" s="69">
        <v>0</v>
      </c>
      <c r="AN172" s="69">
        <v>0</v>
      </c>
      <c r="AO172" s="69">
        <v>0</v>
      </c>
      <c r="AP172" s="69">
        <v>0</v>
      </c>
      <c r="AQ172" s="69">
        <v>0</v>
      </c>
      <c r="AR172" s="69">
        <v>0</v>
      </c>
      <c r="AS172" s="69">
        <v>0</v>
      </c>
      <c r="AT172" s="69">
        <v>0</v>
      </c>
      <c r="AU172" s="69">
        <v>0</v>
      </c>
      <c r="AV172" s="69">
        <v>0</v>
      </c>
      <c r="AW172" s="69">
        <v>0</v>
      </c>
      <c r="AX172" s="69">
        <v>0</v>
      </c>
      <c r="AY172" s="69">
        <v>0</v>
      </c>
      <c r="AZ172" s="69">
        <v>0</v>
      </c>
      <c r="BA172" s="69">
        <v>0</v>
      </c>
      <c r="BB172" s="69">
        <v>0</v>
      </c>
      <c r="BC172" s="69">
        <v>0</v>
      </c>
      <c r="BD172" s="69">
        <v>0</v>
      </c>
      <c r="BE172" s="69">
        <v>0</v>
      </c>
      <c r="BF172" s="69">
        <v>0</v>
      </c>
      <c r="BG172" s="69">
        <v>1.282051282051282E-2</v>
      </c>
      <c r="BH172" s="69">
        <v>2.564102564102564E-2</v>
      </c>
      <c r="BI172" s="69">
        <v>3.8461538461538464E-2</v>
      </c>
      <c r="BJ172" s="69">
        <v>4.7008547008547008E-2</v>
      </c>
      <c r="BK172" s="69">
        <v>5.5555555555555552E-2</v>
      </c>
      <c r="BL172" s="69">
        <v>6.4102564102564097E-2</v>
      </c>
      <c r="BM172" s="69">
        <v>6.4102564102564097E-2</v>
      </c>
      <c r="BN172" s="69">
        <v>6.4102564102564097E-2</v>
      </c>
      <c r="BO172" s="69">
        <v>6.4102564102564097E-2</v>
      </c>
      <c r="BP172" s="69">
        <v>6.4102564102564097E-2</v>
      </c>
      <c r="BQ172" s="69">
        <v>6.4102564102564097E-2</v>
      </c>
      <c r="BR172" s="69">
        <v>6.8376068376068369E-2</v>
      </c>
      <c r="BS172" s="69">
        <v>7.2649572649572655E-2</v>
      </c>
      <c r="BT172" s="69">
        <v>7.6923076923076927E-2</v>
      </c>
      <c r="BU172" s="69">
        <v>7.6923076923076927E-2</v>
      </c>
      <c r="BV172" s="69">
        <v>8.11965811965812E-2</v>
      </c>
      <c r="BW172" s="69">
        <v>8.5470085470085472E-2</v>
      </c>
      <c r="BX172" s="69">
        <v>8.9743589743589744E-2</v>
      </c>
      <c r="BY172" s="69">
        <v>8.9743589743589744E-2</v>
      </c>
      <c r="BZ172" s="69">
        <v>8.9743589743589744E-2</v>
      </c>
      <c r="CA172" s="69">
        <v>9.4017094017094016E-2</v>
      </c>
      <c r="CB172" s="69">
        <v>9.8290598290598288E-2</v>
      </c>
      <c r="CC172" s="69">
        <v>0.10256410256410256</v>
      </c>
      <c r="CD172" s="69">
        <v>0.10683760683760685</v>
      </c>
      <c r="CE172" s="69">
        <v>0.1111111111111111</v>
      </c>
      <c r="CF172" s="69">
        <v>0.11538461538461539</v>
      </c>
      <c r="CG172" s="69">
        <v>0.11538461538461539</v>
      </c>
      <c r="CH172" s="69">
        <v>0.11538461538461539</v>
      </c>
      <c r="CI172" s="69">
        <v>0.11965811965811966</v>
      </c>
      <c r="CJ172" s="69">
        <v>0.12393162393162392</v>
      </c>
      <c r="CK172" s="69">
        <v>0.12820512820512819</v>
      </c>
      <c r="CL172" s="69">
        <v>0.12820512820512819</v>
      </c>
      <c r="CM172" s="69">
        <v>0.12820512820512819</v>
      </c>
      <c r="CN172" s="69">
        <v>0.12820512820512819</v>
      </c>
      <c r="CO172" s="69">
        <v>0.13675213675213674</v>
      </c>
      <c r="CP172" s="69">
        <v>0.14529914529914531</v>
      </c>
      <c r="CQ172" s="69">
        <v>0.15811965811965814</v>
      </c>
      <c r="CR172" s="69">
        <v>0.1623931623931624</v>
      </c>
      <c r="CS172" s="69">
        <v>0.1752136752136752</v>
      </c>
      <c r="CT172" s="69">
        <v>0.19230769230769232</v>
      </c>
      <c r="CU172" s="69">
        <v>0.20940170940170938</v>
      </c>
      <c r="CV172" s="69">
        <v>0.22649572649572652</v>
      </c>
      <c r="CW172" s="69">
        <v>0.23504273504273504</v>
      </c>
      <c r="CX172" s="69">
        <v>0.24358974358974358</v>
      </c>
      <c r="CY172" s="69">
        <v>0.24786324786324784</v>
      </c>
      <c r="CZ172" s="69">
        <v>0.25213675213675213</v>
      </c>
      <c r="DA172" s="69">
        <v>0.25641025641025639</v>
      </c>
      <c r="DB172" s="69">
        <v>0.26923076923076922</v>
      </c>
      <c r="DC172" s="69">
        <v>0.28205128205128205</v>
      </c>
      <c r="DD172" s="69">
        <v>0.29914529914529914</v>
      </c>
      <c r="DE172" s="69">
        <v>0.30769230769230771</v>
      </c>
      <c r="DF172" s="69">
        <v>0.31623931623931628</v>
      </c>
      <c r="DG172" s="69">
        <v>0.33333333333333331</v>
      </c>
      <c r="DH172" s="69">
        <v>0.34615384615384615</v>
      </c>
      <c r="DI172" s="69">
        <v>0.35897435897435898</v>
      </c>
      <c r="DJ172" s="69">
        <v>0.35897435897435898</v>
      </c>
      <c r="DK172" s="69">
        <v>0.36324786324786323</v>
      </c>
      <c r="DL172" s="69">
        <v>0.36752136752136755</v>
      </c>
      <c r="DM172" s="69">
        <v>0.3888888888888889</v>
      </c>
      <c r="DN172" s="69">
        <v>0.41025641025641024</v>
      </c>
      <c r="DO172" s="69">
        <v>0.44017094017094022</v>
      </c>
      <c r="DP172" s="69">
        <v>0.45299145299145305</v>
      </c>
      <c r="DQ172" s="69">
        <v>0.47008547008547008</v>
      </c>
      <c r="DR172" s="69">
        <v>0.48290598290598286</v>
      </c>
      <c r="DS172" s="69">
        <v>0.5</v>
      </c>
      <c r="DT172" s="69">
        <v>0.51282051282051277</v>
      </c>
      <c r="DU172" s="69">
        <v>0.52136752136752129</v>
      </c>
      <c r="DV172" s="69">
        <v>0.52564102564102566</v>
      </c>
      <c r="DW172" s="69">
        <v>0.52991452991452992</v>
      </c>
      <c r="DX172" s="69">
        <v>0.53846153846153844</v>
      </c>
      <c r="DY172" s="69">
        <v>0.54700854700854695</v>
      </c>
      <c r="DZ172" s="69">
        <v>0.55128205128205132</v>
      </c>
      <c r="EA172" s="69">
        <v>0.55128205128205132</v>
      </c>
      <c r="EB172" s="69">
        <v>0.55128205128205132</v>
      </c>
      <c r="EC172" s="69">
        <v>0.55128205128205132</v>
      </c>
      <c r="ED172" s="69">
        <v>0.55128205128205132</v>
      </c>
      <c r="EE172" s="69">
        <v>0.55128205128205132</v>
      </c>
      <c r="EF172" s="69">
        <v>0.55128205128205132</v>
      </c>
      <c r="EG172" s="69">
        <v>0.55128205128205132</v>
      </c>
      <c r="EH172" s="69">
        <v>0.55128205128205132</v>
      </c>
      <c r="EI172" s="69">
        <v>0.55128205128205132</v>
      </c>
    </row>
    <row r="173" spans="1:139" outlineLevel="1" x14ac:dyDescent="0.2">
      <c r="AL173" s="69" t="s">
        <v>800</v>
      </c>
      <c r="AM173" s="69">
        <v>0.44871794871794873</v>
      </c>
      <c r="AN173" s="69">
        <v>0.44871794871794873</v>
      </c>
      <c r="AO173" s="69">
        <v>0.44871794871794873</v>
      </c>
      <c r="AP173" s="69">
        <v>0.44871794871794873</v>
      </c>
      <c r="AQ173" s="69">
        <v>0.44871794871794873</v>
      </c>
      <c r="AR173" s="69">
        <v>0.44871794871794873</v>
      </c>
      <c r="AS173" s="69">
        <v>0.44871794871794873</v>
      </c>
      <c r="AT173" s="69">
        <v>0.44871794871794873</v>
      </c>
      <c r="AU173" s="69">
        <v>0.44871794871794873</v>
      </c>
      <c r="AV173" s="69">
        <v>0.44871794871794873</v>
      </c>
      <c r="AW173" s="69">
        <v>0.44871794871794873</v>
      </c>
      <c r="AX173" s="69">
        <v>0.44871794871794873</v>
      </c>
      <c r="AY173" s="69">
        <v>0.44871794871794873</v>
      </c>
      <c r="AZ173" s="69">
        <v>0.44871794871794873</v>
      </c>
      <c r="BA173" s="69">
        <v>0.44871794871794873</v>
      </c>
      <c r="BB173" s="69">
        <v>0.44444444444444442</v>
      </c>
      <c r="BC173" s="69">
        <v>0.44017094017094022</v>
      </c>
      <c r="BD173" s="69">
        <v>0.4358974358974359</v>
      </c>
      <c r="BE173" s="69">
        <v>0.4358974358974359</v>
      </c>
      <c r="BF173" s="69">
        <v>0.4358974358974359</v>
      </c>
      <c r="BG173" s="69">
        <v>0.44017094017094022</v>
      </c>
      <c r="BH173" s="69">
        <v>0.44444444444444442</v>
      </c>
      <c r="BI173" s="69">
        <v>0.44871794871794868</v>
      </c>
      <c r="BJ173" s="69">
        <v>0.44871794871794868</v>
      </c>
      <c r="BK173" s="69">
        <v>0.44444444444444442</v>
      </c>
      <c r="BL173" s="69">
        <v>0.44017094017094016</v>
      </c>
      <c r="BM173" s="69">
        <v>0.43162393162393164</v>
      </c>
      <c r="BN173" s="69">
        <v>0.42735042735042733</v>
      </c>
      <c r="BO173" s="69">
        <v>0.4145299145299145</v>
      </c>
      <c r="BP173" s="69">
        <v>0.40598290598290598</v>
      </c>
      <c r="BQ173" s="69">
        <v>0.39743589743589741</v>
      </c>
      <c r="BR173" s="69">
        <v>0.40170940170940167</v>
      </c>
      <c r="BS173" s="69">
        <v>0.40598290598290598</v>
      </c>
      <c r="BT173" s="69">
        <v>0.41025641025641024</v>
      </c>
      <c r="BU173" s="69">
        <v>0.41025641025641024</v>
      </c>
      <c r="BV173" s="69">
        <v>0.4145299145299145</v>
      </c>
      <c r="BW173" s="69">
        <v>0.4145299145299145</v>
      </c>
      <c r="BX173" s="69">
        <v>0.41452991452991456</v>
      </c>
      <c r="BY173" s="69">
        <v>0.4102564102564103</v>
      </c>
      <c r="BZ173" s="69">
        <v>0.4102564102564103</v>
      </c>
      <c r="CA173" s="69">
        <v>0.40598290598290598</v>
      </c>
      <c r="CB173" s="69">
        <v>0.39743589743589741</v>
      </c>
      <c r="CC173" s="69">
        <v>0.38888888888888884</v>
      </c>
      <c r="CD173" s="69">
        <v>0.38034188034188032</v>
      </c>
      <c r="CE173" s="69">
        <v>0.37606837606837606</v>
      </c>
      <c r="CF173" s="69">
        <v>0.37179487179487181</v>
      </c>
      <c r="CG173" s="69">
        <v>0.37179487179487181</v>
      </c>
      <c r="CH173" s="69">
        <v>0.37179487179487181</v>
      </c>
      <c r="CI173" s="69">
        <v>0.36324786324786323</v>
      </c>
      <c r="CJ173" s="69">
        <v>0.33760683760683763</v>
      </c>
      <c r="CK173" s="69">
        <v>0.31196581196581197</v>
      </c>
      <c r="CL173" s="69">
        <v>0.29487179487179482</v>
      </c>
      <c r="CM173" s="69">
        <v>0.29487179487179482</v>
      </c>
      <c r="CN173" s="69">
        <v>0.29059829059829057</v>
      </c>
      <c r="CO173" s="69">
        <v>0.28205128205128205</v>
      </c>
      <c r="CP173" s="69">
        <v>0.27350427350427353</v>
      </c>
      <c r="CQ173" s="69">
        <v>0.27350427350427353</v>
      </c>
      <c r="CR173" s="69">
        <v>0.27777777777777779</v>
      </c>
      <c r="CS173" s="69">
        <v>0.28205128205128205</v>
      </c>
      <c r="CT173" s="69">
        <v>0.29059829059829062</v>
      </c>
      <c r="CU173" s="69">
        <v>0.29914529914529914</v>
      </c>
      <c r="CV173" s="69">
        <v>0.31623931623931628</v>
      </c>
      <c r="CW173" s="69">
        <v>0.3247863247863248</v>
      </c>
      <c r="CX173" s="69">
        <v>0.3247863247863248</v>
      </c>
      <c r="CY173" s="69">
        <v>0.32051282051282048</v>
      </c>
      <c r="CZ173" s="69">
        <v>0.31623931623931623</v>
      </c>
      <c r="DA173" s="69">
        <v>0.31623931623931623</v>
      </c>
      <c r="DB173" s="69">
        <v>0.32051282051282048</v>
      </c>
      <c r="DC173" s="69">
        <v>0.32051282051282048</v>
      </c>
      <c r="DD173" s="69">
        <v>0.3247863247863248</v>
      </c>
      <c r="DE173" s="69">
        <v>0.3247863247863248</v>
      </c>
      <c r="DF173" s="69">
        <v>0.32905982905982911</v>
      </c>
      <c r="DG173" s="69">
        <v>0.34615384615384615</v>
      </c>
      <c r="DH173" s="69">
        <v>0.35897435897435898</v>
      </c>
      <c r="DI173" s="69">
        <v>0.37179487179487181</v>
      </c>
      <c r="DJ173" s="69">
        <v>0.37179487179487181</v>
      </c>
      <c r="DK173" s="69">
        <v>0.37606837606837606</v>
      </c>
      <c r="DL173" s="69">
        <v>0.38034188034188038</v>
      </c>
      <c r="DM173" s="69">
        <v>0.39743589743589747</v>
      </c>
      <c r="DN173" s="69">
        <v>0.4145299145299145</v>
      </c>
      <c r="DO173" s="69">
        <v>0.44017094017094022</v>
      </c>
      <c r="DP173" s="69">
        <v>0.45299145299145305</v>
      </c>
      <c r="DQ173" s="69">
        <v>0.47008547008547008</v>
      </c>
      <c r="DR173" s="69">
        <v>0.48290598290598286</v>
      </c>
      <c r="DS173" s="69">
        <v>0.5</v>
      </c>
      <c r="DT173" s="69">
        <v>0.51282051282051277</v>
      </c>
      <c r="DU173" s="69">
        <v>0.52136752136752129</v>
      </c>
      <c r="DV173" s="69">
        <v>0.52564102564102566</v>
      </c>
      <c r="DW173" s="69">
        <v>0.52991452991452992</v>
      </c>
      <c r="DX173" s="69">
        <v>0.53846153846153844</v>
      </c>
      <c r="DY173" s="69">
        <v>0.54700854700854695</v>
      </c>
      <c r="DZ173" s="69">
        <v>0.55128205128205132</v>
      </c>
      <c r="EA173" s="69">
        <v>0.55128205128205132</v>
      </c>
      <c r="EB173" s="69">
        <v>0.55128205128205132</v>
      </c>
      <c r="EC173" s="69">
        <v>0.55128205128205132</v>
      </c>
      <c r="ED173" s="69">
        <v>0.55128205128205132</v>
      </c>
      <c r="EE173" s="69">
        <v>0.55128205128205132</v>
      </c>
      <c r="EF173" s="69">
        <v>0.55128205128205132</v>
      </c>
      <c r="EG173" s="69">
        <v>0.55128205128205132</v>
      </c>
      <c r="EH173" s="69">
        <v>0.55128205128205132</v>
      </c>
      <c r="EI173" s="69">
        <v>0.55128205128205132</v>
      </c>
    </row>
    <row r="174" spans="1:139" outlineLevel="1" x14ac:dyDescent="0.2">
      <c r="AL174" s="69" t="str">
        <f xml:space="preserve"> TEXT($F$170,"0%") &amp; " Wtd.Avg."</f>
        <v>50% Wtd.Avg.</v>
      </c>
      <c r="AM174" s="69">
        <f>$F$170*AM172+(1-$F$170)*AM171</f>
        <v>0.22435897435897437</v>
      </c>
      <c r="AN174" s="69">
        <f>$F$170*AN172+(1-$F$170)*AN171</f>
        <v>0.22435897435897437</v>
      </c>
      <c r="AO174" s="69">
        <f>$F$170*AO172+(1-$F$170)*AO171</f>
        <v>0.22435897435897437</v>
      </c>
      <c r="AP174" s="69">
        <f t="shared" ref="AP174:DA174" si="5">$F$170*AP172+(1-$F$170)*AP171</f>
        <v>0.22435897435897437</v>
      </c>
      <c r="AQ174" s="69">
        <f t="shared" si="5"/>
        <v>0.22435897435897437</v>
      </c>
      <c r="AR174" s="69">
        <f t="shared" si="5"/>
        <v>0.22435897435897437</v>
      </c>
      <c r="AS174" s="69">
        <f t="shared" si="5"/>
        <v>0.22435897435897437</v>
      </c>
      <c r="AT174" s="69">
        <f t="shared" si="5"/>
        <v>0.22435897435897437</v>
      </c>
      <c r="AU174" s="69">
        <f t="shared" si="5"/>
        <v>0.22435897435897437</v>
      </c>
      <c r="AV174" s="69">
        <f t="shared" si="5"/>
        <v>0.22435897435897437</v>
      </c>
      <c r="AW174" s="69">
        <f t="shared" si="5"/>
        <v>0.22435897435897437</v>
      </c>
      <c r="AX174" s="69">
        <f t="shared" si="5"/>
        <v>0.22435897435897437</v>
      </c>
      <c r="AY174" s="69">
        <f t="shared" si="5"/>
        <v>0.22435897435897437</v>
      </c>
      <c r="AZ174" s="69">
        <f t="shared" si="5"/>
        <v>0.22435897435897437</v>
      </c>
      <c r="BA174" s="69">
        <f t="shared" si="5"/>
        <v>0.22435897435897437</v>
      </c>
      <c r="BB174" s="69">
        <f t="shared" si="5"/>
        <v>0.22222222222222221</v>
      </c>
      <c r="BC174" s="69">
        <f t="shared" si="5"/>
        <v>0.22008547008547011</v>
      </c>
      <c r="BD174" s="69">
        <f t="shared" si="5"/>
        <v>0.21794871794871795</v>
      </c>
      <c r="BE174" s="69">
        <f t="shared" si="5"/>
        <v>0.21794871794871795</v>
      </c>
      <c r="BF174" s="69">
        <f t="shared" si="5"/>
        <v>0.21794871794871795</v>
      </c>
      <c r="BG174" s="69">
        <f t="shared" si="5"/>
        <v>0.22008547008547011</v>
      </c>
      <c r="BH174" s="69">
        <f t="shared" si="5"/>
        <v>0.22222222222222221</v>
      </c>
      <c r="BI174" s="69">
        <f t="shared" si="5"/>
        <v>0.22435897435897434</v>
      </c>
      <c r="BJ174" s="69">
        <f t="shared" si="5"/>
        <v>0.22435897435897434</v>
      </c>
      <c r="BK174" s="69">
        <f t="shared" si="5"/>
        <v>0.22222222222222221</v>
      </c>
      <c r="BL174" s="69">
        <f t="shared" si="5"/>
        <v>0.22008547008547008</v>
      </c>
      <c r="BM174" s="69">
        <f t="shared" si="5"/>
        <v>0.21581196581196582</v>
      </c>
      <c r="BN174" s="69">
        <f t="shared" si="5"/>
        <v>0.21367521367521367</v>
      </c>
      <c r="BO174" s="69">
        <f t="shared" si="5"/>
        <v>0.20726495726495725</v>
      </c>
      <c r="BP174" s="69">
        <f t="shared" si="5"/>
        <v>0.20299145299145299</v>
      </c>
      <c r="BQ174" s="69">
        <f t="shared" si="5"/>
        <v>0.19871794871794871</v>
      </c>
      <c r="BR174" s="69">
        <f t="shared" si="5"/>
        <v>0.20085470085470084</v>
      </c>
      <c r="BS174" s="69">
        <f t="shared" si="5"/>
        <v>0.20299145299145299</v>
      </c>
      <c r="BT174" s="69">
        <f t="shared" si="5"/>
        <v>0.20512820512820512</v>
      </c>
      <c r="BU174" s="69">
        <f t="shared" si="5"/>
        <v>0.20512820512820512</v>
      </c>
      <c r="BV174" s="69">
        <f t="shared" si="5"/>
        <v>0.20726495726495725</v>
      </c>
      <c r="BW174" s="69">
        <f t="shared" si="5"/>
        <v>0.20726495726495725</v>
      </c>
      <c r="BX174" s="69">
        <f t="shared" si="5"/>
        <v>0.20726495726495728</v>
      </c>
      <c r="BY174" s="69">
        <f t="shared" si="5"/>
        <v>0.20512820512820515</v>
      </c>
      <c r="BZ174" s="69">
        <f t="shared" si="5"/>
        <v>0.20512820512820515</v>
      </c>
      <c r="CA174" s="69">
        <f t="shared" si="5"/>
        <v>0.20299145299145299</v>
      </c>
      <c r="CB174" s="69">
        <f t="shared" si="5"/>
        <v>0.19871794871794871</v>
      </c>
      <c r="CC174" s="69">
        <f t="shared" si="5"/>
        <v>0.19444444444444442</v>
      </c>
      <c r="CD174" s="69">
        <f t="shared" si="5"/>
        <v>0.19017094017094016</v>
      </c>
      <c r="CE174" s="69">
        <f t="shared" si="5"/>
        <v>0.18803418803418803</v>
      </c>
      <c r="CF174" s="69">
        <f t="shared" si="5"/>
        <v>0.1858974358974359</v>
      </c>
      <c r="CG174" s="69">
        <f t="shared" si="5"/>
        <v>0.1858974358974359</v>
      </c>
      <c r="CH174" s="69">
        <f t="shared" si="5"/>
        <v>0.1858974358974359</v>
      </c>
      <c r="CI174" s="69">
        <f t="shared" si="5"/>
        <v>0.18162393162393162</v>
      </c>
      <c r="CJ174" s="69">
        <f t="shared" si="5"/>
        <v>0.16880341880341881</v>
      </c>
      <c r="CK174" s="69">
        <f t="shared" si="5"/>
        <v>0.15598290598290598</v>
      </c>
      <c r="CL174" s="69">
        <f t="shared" si="5"/>
        <v>0.14743589743589741</v>
      </c>
      <c r="CM174" s="69">
        <f t="shared" si="5"/>
        <v>0.14743589743589741</v>
      </c>
      <c r="CN174" s="69">
        <f t="shared" si="5"/>
        <v>0.14529914529914528</v>
      </c>
      <c r="CO174" s="69">
        <f t="shared" si="5"/>
        <v>0.14102564102564102</v>
      </c>
      <c r="CP174" s="69">
        <f t="shared" si="5"/>
        <v>0.13675213675213677</v>
      </c>
      <c r="CQ174" s="69">
        <f t="shared" si="5"/>
        <v>0.13675213675213677</v>
      </c>
      <c r="CR174" s="69">
        <f t="shared" si="5"/>
        <v>0.1388888888888889</v>
      </c>
      <c r="CS174" s="69">
        <f t="shared" si="5"/>
        <v>0.14102564102564102</v>
      </c>
      <c r="CT174" s="69">
        <f t="shared" si="5"/>
        <v>0.14529914529914531</v>
      </c>
      <c r="CU174" s="69">
        <f t="shared" si="5"/>
        <v>0.14957264957264957</v>
      </c>
      <c r="CV174" s="69">
        <f t="shared" si="5"/>
        <v>0.15811965811965814</v>
      </c>
      <c r="CW174" s="69">
        <f t="shared" si="5"/>
        <v>0.1623931623931624</v>
      </c>
      <c r="CX174" s="69">
        <f t="shared" si="5"/>
        <v>0.1623931623931624</v>
      </c>
      <c r="CY174" s="69">
        <f t="shared" si="5"/>
        <v>0.16025641025641024</v>
      </c>
      <c r="CZ174" s="69">
        <f t="shared" si="5"/>
        <v>0.15811965811965811</v>
      </c>
      <c r="DA174" s="69">
        <f t="shared" si="5"/>
        <v>0.15811965811965811</v>
      </c>
      <c r="DB174" s="69">
        <f t="shared" ref="DB174:EG174" si="6">$F$170*DB172+(1-$F$170)*DB171</f>
        <v>0.16025641025641024</v>
      </c>
      <c r="DC174" s="69">
        <f t="shared" si="6"/>
        <v>0.16025641025641024</v>
      </c>
      <c r="DD174" s="69">
        <f t="shared" si="6"/>
        <v>0.1623931623931624</v>
      </c>
      <c r="DE174" s="69">
        <f t="shared" si="6"/>
        <v>0.1623931623931624</v>
      </c>
      <c r="DF174" s="69">
        <f t="shared" si="6"/>
        <v>0.16452991452991456</v>
      </c>
      <c r="DG174" s="69">
        <f t="shared" si="6"/>
        <v>0.17307692307692307</v>
      </c>
      <c r="DH174" s="69">
        <f t="shared" si="6"/>
        <v>0.17948717948717949</v>
      </c>
      <c r="DI174" s="69">
        <f t="shared" si="6"/>
        <v>0.1858974358974359</v>
      </c>
      <c r="DJ174" s="69">
        <f t="shared" si="6"/>
        <v>0.1858974358974359</v>
      </c>
      <c r="DK174" s="69">
        <f t="shared" si="6"/>
        <v>0.18803418803418803</v>
      </c>
      <c r="DL174" s="69">
        <f t="shared" si="6"/>
        <v>0.19017094017094019</v>
      </c>
      <c r="DM174" s="69">
        <f t="shared" si="6"/>
        <v>0.19871794871794873</v>
      </c>
      <c r="DN174" s="69">
        <f t="shared" si="6"/>
        <v>0.20726495726495725</v>
      </c>
      <c r="DO174" s="69">
        <f t="shared" si="6"/>
        <v>0.22008547008547011</v>
      </c>
      <c r="DP174" s="69">
        <f t="shared" si="6"/>
        <v>0.22649572649572652</v>
      </c>
      <c r="DQ174" s="69">
        <f t="shared" si="6"/>
        <v>0.23504273504273504</v>
      </c>
      <c r="DR174" s="69">
        <f t="shared" si="6"/>
        <v>0.24145299145299143</v>
      </c>
      <c r="DS174" s="69">
        <f t="shared" si="6"/>
        <v>0.25</v>
      </c>
      <c r="DT174" s="69">
        <f t="shared" si="6"/>
        <v>0.25641025641025639</v>
      </c>
      <c r="DU174" s="69">
        <f t="shared" si="6"/>
        <v>0.26068376068376065</v>
      </c>
      <c r="DV174" s="69">
        <f t="shared" si="6"/>
        <v>0.26282051282051283</v>
      </c>
      <c r="DW174" s="69">
        <f t="shared" si="6"/>
        <v>0.26495726495726496</v>
      </c>
      <c r="DX174" s="69">
        <f t="shared" si="6"/>
        <v>0.26923076923076922</v>
      </c>
      <c r="DY174" s="69">
        <f t="shared" si="6"/>
        <v>0.27350427350427348</v>
      </c>
      <c r="DZ174" s="69">
        <f t="shared" si="6"/>
        <v>0.27564102564102566</v>
      </c>
      <c r="EA174" s="69">
        <f t="shared" si="6"/>
        <v>0.27564102564102566</v>
      </c>
      <c r="EB174" s="69">
        <f t="shared" si="6"/>
        <v>0.27564102564102566</v>
      </c>
      <c r="EC174" s="69">
        <f t="shared" si="6"/>
        <v>0.27564102564102566</v>
      </c>
      <c r="ED174" s="69">
        <f t="shared" si="6"/>
        <v>0.27564102564102566</v>
      </c>
      <c r="EE174" s="69">
        <f t="shared" si="6"/>
        <v>0.27564102564102566</v>
      </c>
      <c r="EF174" s="69">
        <f t="shared" si="6"/>
        <v>0.27564102564102566</v>
      </c>
      <c r="EG174" s="69">
        <f t="shared" si="6"/>
        <v>0.27564102564102566</v>
      </c>
      <c r="EH174" s="69">
        <f>$F$170*EH172+(1-$F$170)*EH171</f>
        <v>0.27564102564102566</v>
      </c>
      <c r="EI174" s="69">
        <f>$F$170*EI172+(1-$F$170)*EI171</f>
        <v>0.27564102564102566</v>
      </c>
    </row>
    <row r="175" spans="1:139" outlineLevel="1" x14ac:dyDescent="0.2"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</row>
    <row r="176" spans="1:139" outlineLevel="1" x14ac:dyDescent="0.2"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</row>
    <row r="177" spans="1:139" outlineLevel="1" x14ac:dyDescent="0.2"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</row>
    <row r="178" spans="1:139" outlineLevel="1" x14ac:dyDescent="0.2"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</row>
    <row r="179" spans="1:139" outlineLevel="1" x14ac:dyDescent="0.2"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</row>
    <row r="180" spans="1:139" outlineLevel="1" x14ac:dyDescent="0.2"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</row>
    <row r="181" spans="1:139" outlineLevel="1" x14ac:dyDescent="0.2"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</row>
    <row r="182" spans="1:139" outlineLevel="1" x14ac:dyDescent="0.2"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</row>
    <row r="183" spans="1:139" outlineLevel="1" x14ac:dyDescent="0.2"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</row>
    <row r="184" spans="1:139" outlineLevel="1" x14ac:dyDescent="0.2"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</row>
    <row r="185" spans="1:139" outlineLevel="1" x14ac:dyDescent="0.2"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</row>
    <row r="186" spans="1:139" outlineLevel="1" x14ac:dyDescent="0.2"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</row>
    <row r="187" spans="1:139" outlineLevel="1" x14ac:dyDescent="0.2"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</row>
    <row r="188" spans="1:139" outlineLevel="1" x14ac:dyDescent="0.2"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</row>
    <row r="189" spans="1:139" outlineLevel="1" x14ac:dyDescent="0.2"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</row>
    <row r="190" spans="1:139" outlineLevel="1" x14ac:dyDescent="0.2"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</row>
    <row r="191" spans="1:139" x14ac:dyDescent="0.2">
      <c r="A191" s="84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</row>
    <row r="192" spans="1:139" x14ac:dyDescent="0.2">
      <c r="A192" s="11" t="s">
        <v>869</v>
      </c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</row>
    <row r="193" spans="1:139" ht="12" outlineLevel="1" thickBot="1" x14ac:dyDescent="0.25">
      <c r="A193" s="13" t="s">
        <v>763</v>
      </c>
      <c r="B193" s="67" t="s">
        <v>746</v>
      </c>
      <c r="C193" s="15" t="s">
        <v>764</v>
      </c>
      <c r="D193" s="15" t="s">
        <v>722</v>
      </c>
      <c r="E193" s="15" t="s">
        <v>716</v>
      </c>
      <c r="F193" s="15" t="s">
        <v>765</v>
      </c>
      <c r="G193" s="15" t="s">
        <v>766</v>
      </c>
      <c r="H193" s="15" t="s">
        <v>767</v>
      </c>
      <c r="I193" s="15" t="s">
        <v>768</v>
      </c>
      <c r="J193" s="15" t="s">
        <v>769</v>
      </c>
      <c r="AL193" s="69"/>
      <c r="AM193" s="69"/>
      <c r="AN193" s="69"/>
      <c r="AO193" s="69"/>
      <c r="AP193" s="69"/>
      <c r="AQ193" s="69"/>
      <c r="AR193" s="69"/>
      <c r="AS193" s="81"/>
      <c r="AT193" s="69"/>
      <c r="AU193" s="69"/>
      <c r="AV193" s="69"/>
      <c r="AW193" s="82" t="s">
        <v>770</v>
      </c>
      <c r="AX193" s="80" t="s">
        <v>771</v>
      </c>
      <c r="AY193" s="80" t="s">
        <v>772</v>
      </c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</row>
    <row r="194" spans="1:139" outlineLevel="1" x14ac:dyDescent="0.2">
      <c r="A194" s="16">
        <v>1</v>
      </c>
      <c r="B194" s="16">
        <v>1</v>
      </c>
      <c r="C194" s="1">
        <v>0.89810397474643067</v>
      </c>
      <c r="D194" s="1">
        <f>B194 - C194</f>
        <v>0.10189602525356933</v>
      </c>
      <c r="E194" s="1">
        <f>2*IF(B194=1,LN(1/C194),LN(1/(1-C194)))</f>
        <v>0.21493886517379954</v>
      </c>
      <c r="F194" s="1">
        <f>SQRT(E194)*SIGN(D194)</f>
        <v>0.46361499670933803</v>
      </c>
      <c r="G194" s="1">
        <f>D194/(SQRT(C194*(1-C194)))</f>
        <v>0.33683352673332767</v>
      </c>
      <c r="H194" s="1">
        <v>3.9982015842168574E-2</v>
      </c>
      <c r="I194" s="1">
        <f>(G194^2/4)*H194/(1-H194)^2</f>
        <v>1.2304857339388632E-3</v>
      </c>
      <c r="J194" s="1">
        <f>G194/SQRT(1-H194)</f>
        <v>0.34377605860055932</v>
      </c>
      <c r="AL194" s="69"/>
      <c r="AM194" s="69"/>
      <c r="AN194" s="69"/>
      <c r="AO194" s="69"/>
      <c r="AP194" s="69"/>
      <c r="AQ194" s="69"/>
      <c r="AR194" s="69"/>
      <c r="AS194" s="81"/>
      <c r="AT194" s="69"/>
      <c r="AU194" s="69"/>
      <c r="AV194" s="69"/>
      <c r="AW194" s="69">
        <f>1-B194</f>
        <v>0</v>
      </c>
      <c r="AX194" s="69" t="e">
        <f>IF(B194=0,C194,NA())</f>
        <v>#N/A</v>
      </c>
      <c r="AY194" s="69">
        <f>IF(B194=1,C194,NA())</f>
        <v>0.89810397474643067</v>
      </c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</row>
    <row r="195" spans="1:139" outlineLevel="1" x14ac:dyDescent="0.2">
      <c r="A195" s="16">
        <v>2</v>
      </c>
      <c r="B195" s="16">
        <v>1</v>
      </c>
      <c r="C195" s="1">
        <v>0.809362608800959</v>
      </c>
      <c r="D195" s="1">
        <f t="shared" ref="D195:D258" si="7">B195 - C195</f>
        <v>0.190637391199041</v>
      </c>
      <c r="E195" s="1">
        <f t="shared" ref="E195:E258" si="8">2*IF(B195=1,LN(1/C195),LN(1/(1-C195)))</f>
        <v>0.42301648760195248</v>
      </c>
      <c r="F195" s="1">
        <f t="shared" ref="F195:F258" si="9">SQRT(E195)*SIGN(D195)</f>
        <v>0.65039717680964182</v>
      </c>
      <c r="G195" s="1">
        <f t="shared" ref="G195:G258" si="10">D195/(SQRT(C195*(1-C195)))</f>
        <v>0.48532478932547879</v>
      </c>
      <c r="H195" s="1">
        <v>4.2074741487152768E-2</v>
      </c>
      <c r="I195" s="1">
        <f t="shared" ref="I195:I258" si="11">(G195^2/4)*H195/(1-H195)^2</f>
        <v>2.6999962727288392E-3</v>
      </c>
      <c r="J195" s="1">
        <f t="shared" ref="J195:J258" si="12">G195/SQRT(1-H195)</f>
        <v>0.49586866168771987</v>
      </c>
      <c r="AL195" s="69"/>
      <c r="AM195" s="69"/>
      <c r="AN195" s="69"/>
      <c r="AO195" s="69"/>
      <c r="AP195" s="69"/>
      <c r="AQ195" s="69"/>
      <c r="AR195" s="69"/>
      <c r="AS195" s="81"/>
      <c r="AT195" s="69"/>
      <c r="AU195" s="69"/>
      <c r="AV195" s="69"/>
      <c r="AW195" s="69">
        <f t="shared" ref="AW195:AW258" si="13">1-B195</f>
        <v>0</v>
      </c>
      <c r="AX195" s="69" t="e">
        <f t="shared" ref="AX195:AX258" si="14">IF(B195=0,C195,NA())</f>
        <v>#N/A</v>
      </c>
      <c r="AY195" s="69">
        <f t="shared" ref="AY195:AY258" si="15">IF(B195=1,C195,NA())</f>
        <v>0.809362608800959</v>
      </c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</row>
    <row r="196" spans="1:139" outlineLevel="1" x14ac:dyDescent="0.2">
      <c r="A196" s="16">
        <v>3</v>
      </c>
      <c r="B196" s="16">
        <v>1</v>
      </c>
      <c r="C196" s="1">
        <v>0.54841363863101589</v>
      </c>
      <c r="D196" s="1">
        <f t="shared" si="7"/>
        <v>0.45158636136898411</v>
      </c>
      <c r="E196" s="1">
        <f t="shared" si="8"/>
        <v>1.2014509234872142</v>
      </c>
      <c r="F196" s="1">
        <f t="shared" si="9"/>
        <v>1.0961071678842422</v>
      </c>
      <c r="G196" s="1">
        <f t="shared" si="10"/>
        <v>0.90743658592446097</v>
      </c>
      <c r="H196" s="1">
        <v>3.898556535328989E-2</v>
      </c>
      <c r="I196" s="1">
        <f t="shared" si="11"/>
        <v>8.6899363140782171E-3</v>
      </c>
      <c r="J196" s="1">
        <f t="shared" si="12"/>
        <v>0.92565964285486746</v>
      </c>
      <c r="AL196" s="69"/>
      <c r="AM196" s="69"/>
      <c r="AN196" s="69"/>
      <c r="AO196" s="69"/>
      <c r="AP196" s="69"/>
      <c r="AQ196" s="69"/>
      <c r="AR196" s="69"/>
      <c r="AS196" s="81"/>
      <c r="AT196" s="69"/>
      <c r="AU196" s="69"/>
      <c r="AV196" s="69"/>
      <c r="AW196" s="69">
        <f t="shared" si="13"/>
        <v>0</v>
      </c>
      <c r="AX196" s="69" t="e">
        <f t="shared" si="14"/>
        <v>#N/A</v>
      </c>
      <c r="AY196" s="69">
        <f t="shared" si="15"/>
        <v>0.54841363863101589</v>
      </c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</row>
    <row r="197" spans="1:139" outlineLevel="1" x14ac:dyDescent="0.2">
      <c r="A197" s="16">
        <v>4</v>
      </c>
      <c r="B197" s="16">
        <v>0</v>
      </c>
      <c r="C197" s="1">
        <v>0.68211502762548015</v>
      </c>
      <c r="D197" s="1">
        <f t="shared" si="7"/>
        <v>-0.68211502762548015</v>
      </c>
      <c r="E197" s="1">
        <f t="shared" si="8"/>
        <v>2.2921313674637638</v>
      </c>
      <c r="F197" s="1">
        <f t="shared" si="9"/>
        <v>-1.5139786548904062</v>
      </c>
      <c r="G197" s="1">
        <f t="shared" si="10"/>
        <v>-1.4648522077371278</v>
      </c>
      <c r="H197" s="1">
        <v>0.18075104687903101</v>
      </c>
      <c r="I197" s="1">
        <f t="shared" si="11"/>
        <v>0.14446966299676198</v>
      </c>
      <c r="J197" s="1">
        <f t="shared" si="12"/>
        <v>-1.6183999725604556</v>
      </c>
      <c r="AL197" s="69"/>
      <c r="AM197" s="69"/>
      <c r="AN197" s="69"/>
      <c r="AO197" s="69"/>
      <c r="AP197" s="69"/>
      <c r="AQ197" s="69"/>
      <c r="AR197" s="69"/>
      <c r="AS197" s="81"/>
      <c r="AT197" s="69"/>
      <c r="AU197" s="69"/>
      <c r="AV197" s="69"/>
      <c r="AW197" s="69">
        <f t="shared" si="13"/>
        <v>1</v>
      </c>
      <c r="AX197" s="69">
        <f t="shared" si="14"/>
        <v>0.68211502762548015</v>
      </c>
      <c r="AY197" s="69" t="e">
        <f t="shared" si="15"/>
        <v>#N/A</v>
      </c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</row>
    <row r="198" spans="1:139" outlineLevel="1" x14ac:dyDescent="0.2">
      <c r="A198" s="16">
        <v>5</v>
      </c>
      <c r="B198" s="16">
        <v>1</v>
      </c>
      <c r="C198" s="1">
        <v>0.58717570915199835</v>
      </c>
      <c r="D198" s="1">
        <f t="shared" si="7"/>
        <v>0.41282429084800165</v>
      </c>
      <c r="E198" s="1">
        <f t="shared" si="8"/>
        <v>1.0648623395708772</v>
      </c>
      <c r="F198" s="1">
        <f t="shared" si="9"/>
        <v>1.0319216731762528</v>
      </c>
      <c r="G198" s="1">
        <f t="shared" si="10"/>
        <v>0.83849133950762433</v>
      </c>
      <c r="H198" s="1">
        <v>2.3565162878284411E-2</v>
      </c>
      <c r="I198" s="1">
        <f t="shared" si="11"/>
        <v>4.3443127780497751E-3</v>
      </c>
      <c r="J198" s="1">
        <f t="shared" si="12"/>
        <v>0.84854904383226626</v>
      </c>
      <c r="AL198" s="69"/>
      <c r="AM198" s="69"/>
      <c r="AN198" s="69"/>
      <c r="AO198" s="69"/>
      <c r="AP198" s="69"/>
      <c r="AQ198" s="69"/>
      <c r="AR198" s="69"/>
      <c r="AS198" s="81"/>
      <c r="AT198" s="69"/>
      <c r="AU198" s="69"/>
      <c r="AV198" s="69"/>
      <c r="AW198" s="69">
        <f t="shared" si="13"/>
        <v>0</v>
      </c>
      <c r="AX198" s="69" t="e">
        <f t="shared" si="14"/>
        <v>#N/A</v>
      </c>
      <c r="AY198" s="69">
        <f t="shared" si="15"/>
        <v>0.58717570915199835</v>
      </c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</row>
    <row r="199" spans="1:139" outlineLevel="1" x14ac:dyDescent="0.2">
      <c r="A199" s="16">
        <v>6</v>
      </c>
      <c r="B199" s="16">
        <v>0</v>
      </c>
      <c r="C199" s="1">
        <v>0.48342790957202392</v>
      </c>
      <c r="D199" s="1">
        <f t="shared" si="7"/>
        <v>-0.48342790957202392</v>
      </c>
      <c r="E199" s="1">
        <f t="shared" si="8"/>
        <v>1.3210808505547131</v>
      </c>
      <c r="F199" s="1">
        <f t="shared" si="9"/>
        <v>-1.1493828128846859</v>
      </c>
      <c r="G199" s="1">
        <f t="shared" si="10"/>
        <v>-0.96738732040176312</v>
      </c>
      <c r="H199" s="1">
        <v>3.5094310254576419E-2</v>
      </c>
      <c r="I199" s="1">
        <f t="shared" si="11"/>
        <v>8.8187649386768253E-3</v>
      </c>
      <c r="J199" s="1">
        <f t="shared" si="12"/>
        <v>-0.98482248833864994</v>
      </c>
      <c r="AL199" s="69"/>
      <c r="AM199" s="69"/>
      <c r="AN199" s="69"/>
      <c r="AO199" s="69"/>
      <c r="AP199" s="69"/>
      <c r="AQ199" s="69"/>
      <c r="AR199" s="69"/>
      <c r="AS199" s="81"/>
      <c r="AT199" s="69"/>
      <c r="AU199" s="69"/>
      <c r="AV199" s="69"/>
      <c r="AW199" s="69">
        <f t="shared" si="13"/>
        <v>1</v>
      </c>
      <c r="AX199" s="69">
        <f t="shared" si="14"/>
        <v>0.48342790957202392</v>
      </c>
      <c r="AY199" s="69" t="e">
        <f t="shared" si="15"/>
        <v>#N/A</v>
      </c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</row>
    <row r="200" spans="1:139" outlineLevel="1" x14ac:dyDescent="0.2">
      <c r="A200" s="16">
        <v>7</v>
      </c>
      <c r="B200" s="16">
        <v>1</v>
      </c>
      <c r="C200" s="1">
        <v>0.78413901812800491</v>
      </c>
      <c r="D200" s="1">
        <f t="shared" si="7"/>
        <v>0.21586098187199509</v>
      </c>
      <c r="E200" s="1">
        <f t="shared" si="8"/>
        <v>0.48633791062013931</v>
      </c>
      <c r="F200" s="1">
        <f t="shared" si="9"/>
        <v>0.69737931616885462</v>
      </c>
      <c r="G200" s="1">
        <f t="shared" si="10"/>
        <v>0.52467520613539687</v>
      </c>
      <c r="H200" s="1">
        <v>3.1583536712922057E-2</v>
      </c>
      <c r="I200" s="1">
        <f t="shared" si="11"/>
        <v>2.3177016234866218E-3</v>
      </c>
      <c r="J200" s="1">
        <f t="shared" si="12"/>
        <v>0.53316233322498285</v>
      </c>
      <c r="AL200" s="69"/>
      <c r="AM200" s="69"/>
      <c r="AN200" s="69"/>
      <c r="AO200" s="69"/>
      <c r="AP200" s="69"/>
      <c r="AQ200" s="69"/>
      <c r="AR200" s="69"/>
      <c r="AS200" s="81"/>
      <c r="AT200" s="69"/>
      <c r="AU200" s="69"/>
      <c r="AV200" s="69"/>
      <c r="AW200" s="69">
        <f t="shared" si="13"/>
        <v>0</v>
      </c>
      <c r="AX200" s="69" t="e">
        <f t="shared" si="14"/>
        <v>#N/A</v>
      </c>
      <c r="AY200" s="69">
        <f t="shared" si="15"/>
        <v>0.78413901812800491</v>
      </c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</row>
    <row r="201" spans="1:139" outlineLevel="1" x14ac:dyDescent="0.2">
      <c r="A201" s="16">
        <v>8</v>
      </c>
      <c r="B201" s="16">
        <v>0</v>
      </c>
      <c r="C201" s="1">
        <v>0.26816309476649236</v>
      </c>
      <c r="D201" s="1">
        <f t="shared" si="7"/>
        <v>-0.26816309476649236</v>
      </c>
      <c r="E201" s="1">
        <f t="shared" si="8"/>
        <v>0.62439519380811059</v>
      </c>
      <c r="F201" s="1">
        <f t="shared" si="9"/>
        <v>-0.7901868094369271</v>
      </c>
      <c r="G201" s="1">
        <f t="shared" si="10"/>
        <v>-0.60533021371766849</v>
      </c>
      <c r="H201" s="1">
        <v>3.8878989259362756E-2</v>
      </c>
      <c r="I201" s="1">
        <f t="shared" si="11"/>
        <v>3.8555250987274618E-3</v>
      </c>
      <c r="J201" s="1">
        <f t="shared" si="12"/>
        <v>-0.61745216200024566</v>
      </c>
      <c r="AL201" s="69"/>
      <c r="AM201" s="69"/>
      <c r="AN201" s="69"/>
      <c r="AO201" s="69"/>
      <c r="AP201" s="69"/>
      <c r="AQ201" s="69"/>
      <c r="AR201" s="69"/>
      <c r="AS201" s="81"/>
      <c r="AT201" s="69"/>
      <c r="AU201" s="69"/>
      <c r="AV201" s="69"/>
      <c r="AW201" s="69">
        <f t="shared" si="13"/>
        <v>1</v>
      </c>
      <c r="AX201" s="69">
        <f t="shared" si="14"/>
        <v>0.26816309476649236</v>
      </c>
      <c r="AY201" s="69" t="e">
        <f t="shared" si="15"/>
        <v>#N/A</v>
      </c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</row>
    <row r="202" spans="1:139" outlineLevel="1" x14ac:dyDescent="0.2">
      <c r="A202" s="16">
        <v>9</v>
      </c>
      <c r="B202" s="16">
        <v>0</v>
      </c>
      <c r="C202" s="1">
        <v>0.78413901812800491</v>
      </c>
      <c r="D202" s="1">
        <f t="shared" si="7"/>
        <v>-0.78413901812800491</v>
      </c>
      <c r="E202" s="1">
        <f t="shared" si="8"/>
        <v>3.0662413618868012</v>
      </c>
      <c r="F202" s="1">
        <f t="shared" si="9"/>
        <v>-1.7510686342593202</v>
      </c>
      <c r="G202" s="1">
        <f t="shared" si="10"/>
        <v>-1.9059410246687771</v>
      </c>
      <c r="H202" s="1">
        <v>3.1583536712922057E-2</v>
      </c>
      <c r="I202" s="1">
        <f t="shared" si="11"/>
        <v>3.058407554171182E-2</v>
      </c>
      <c r="J202" s="1">
        <f t="shared" si="12"/>
        <v>-1.9367714575012471</v>
      </c>
      <c r="AL202" s="69"/>
      <c r="AM202" s="69"/>
      <c r="AN202" s="69"/>
      <c r="AO202" s="69"/>
      <c r="AP202" s="69"/>
      <c r="AQ202" s="69"/>
      <c r="AR202" s="69"/>
      <c r="AS202" s="81"/>
      <c r="AT202" s="69"/>
      <c r="AU202" s="69"/>
      <c r="AV202" s="69"/>
      <c r="AW202" s="69">
        <f t="shared" si="13"/>
        <v>1</v>
      </c>
      <c r="AX202" s="69">
        <f t="shared" si="14"/>
        <v>0.78413901812800491</v>
      </c>
      <c r="AY202" s="69" t="e">
        <f t="shared" si="15"/>
        <v>#N/A</v>
      </c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</row>
    <row r="203" spans="1:139" outlineLevel="1" x14ac:dyDescent="0.2">
      <c r="A203" s="16">
        <v>10</v>
      </c>
      <c r="B203" s="16">
        <v>0</v>
      </c>
      <c r="C203" s="1">
        <v>0.40606089072583534</v>
      </c>
      <c r="D203" s="1">
        <f t="shared" si="7"/>
        <v>-0.40606089072583534</v>
      </c>
      <c r="E203" s="1">
        <f t="shared" si="8"/>
        <v>1.0419569490268357</v>
      </c>
      <c r="F203" s="1">
        <f t="shared" si="9"/>
        <v>-1.0207629249864218</v>
      </c>
      <c r="G203" s="1">
        <f t="shared" si="10"/>
        <v>-0.82684598102954376</v>
      </c>
      <c r="H203" s="1">
        <v>0.10378651099269001</v>
      </c>
      <c r="I203" s="1">
        <f t="shared" si="11"/>
        <v>2.2085498598302274E-2</v>
      </c>
      <c r="J203" s="1">
        <f t="shared" si="12"/>
        <v>-0.87341145135938703</v>
      </c>
      <c r="AL203" s="69"/>
      <c r="AM203" s="69"/>
      <c r="AN203" s="69"/>
      <c r="AO203" s="69"/>
      <c r="AP203" s="69"/>
      <c r="AQ203" s="69"/>
      <c r="AR203" s="69"/>
      <c r="AS203" s="81"/>
      <c r="AT203" s="69"/>
      <c r="AU203" s="69"/>
      <c r="AV203" s="69"/>
      <c r="AW203" s="69">
        <f t="shared" si="13"/>
        <v>1</v>
      </c>
      <c r="AX203" s="69">
        <f t="shared" si="14"/>
        <v>0.40606089072583534</v>
      </c>
      <c r="AY203" s="69" t="e">
        <f t="shared" si="15"/>
        <v>#N/A</v>
      </c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</row>
    <row r="204" spans="1:139" outlineLevel="1" x14ac:dyDescent="0.2">
      <c r="A204" s="16">
        <v>11</v>
      </c>
      <c r="B204" s="16">
        <v>0</v>
      </c>
      <c r="C204" s="1">
        <v>0.15625942032090154</v>
      </c>
      <c r="D204" s="1">
        <f t="shared" si="7"/>
        <v>-0.15625942032090154</v>
      </c>
      <c r="E204" s="1">
        <f t="shared" si="8"/>
        <v>0.33982040336499375</v>
      </c>
      <c r="F204" s="1">
        <f t="shared" si="9"/>
        <v>-0.582941166298104</v>
      </c>
      <c r="G204" s="1">
        <f t="shared" si="10"/>
        <v>-0.43034685745086987</v>
      </c>
      <c r="H204" s="1">
        <v>0.14068786360440164</v>
      </c>
      <c r="I204" s="1">
        <f t="shared" si="11"/>
        <v>8.8212884660656965E-3</v>
      </c>
      <c r="J204" s="1">
        <f t="shared" si="12"/>
        <v>-0.46424064736727477</v>
      </c>
      <c r="AL204" s="69"/>
      <c r="AM204" s="69"/>
      <c r="AN204" s="69"/>
      <c r="AO204" s="69"/>
      <c r="AP204" s="69"/>
      <c r="AQ204" s="69"/>
      <c r="AR204" s="69"/>
      <c r="AS204" s="81"/>
      <c r="AT204" s="69"/>
      <c r="AU204" s="69"/>
      <c r="AV204" s="69"/>
      <c r="AW204" s="69">
        <f t="shared" si="13"/>
        <v>1</v>
      </c>
      <c r="AX204" s="69">
        <f t="shared" si="14"/>
        <v>0.15625942032090154</v>
      </c>
      <c r="AY204" s="69" t="e">
        <f t="shared" si="15"/>
        <v>#N/A</v>
      </c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</row>
    <row r="205" spans="1:139" outlineLevel="1" x14ac:dyDescent="0.2">
      <c r="A205" s="16">
        <v>12</v>
      </c>
      <c r="B205" s="16">
        <v>1</v>
      </c>
      <c r="C205" s="1">
        <v>0.78413901812800491</v>
      </c>
      <c r="D205" s="1">
        <f t="shared" si="7"/>
        <v>0.21586098187199509</v>
      </c>
      <c r="E205" s="1">
        <f t="shared" si="8"/>
        <v>0.48633791062013931</v>
      </c>
      <c r="F205" s="1">
        <f t="shared" si="9"/>
        <v>0.69737931616885462</v>
      </c>
      <c r="G205" s="1">
        <f t="shared" si="10"/>
        <v>0.52467520613539687</v>
      </c>
      <c r="H205" s="1">
        <v>3.1583536712922057E-2</v>
      </c>
      <c r="I205" s="1">
        <f t="shared" si="11"/>
        <v>2.3177016234866218E-3</v>
      </c>
      <c r="J205" s="1">
        <f t="shared" si="12"/>
        <v>0.53316233322498285</v>
      </c>
      <c r="AL205" s="69"/>
      <c r="AM205" s="69"/>
      <c r="AN205" s="69"/>
      <c r="AO205" s="69"/>
      <c r="AP205" s="69"/>
      <c r="AQ205" s="69"/>
      <c r="AR205" s="69"/>
      <c r="AS205" s="81"/>
      <c r="AT205" s="69"/>
      <c r="AU205" s="69"/>
      <c r="AV205" s="69"/>
      <c r="AW205" s="69">
        <f t="shared" si="13"/>
        <v>0</v>
      </c>
      <c r="AX205" s="69" t="e">
        <f t="shared" si="14"/>
        <v>#N/A</v>
      </c>
      <c r="AY205" s="69">
        <f t="shared" si="15"/>
        <v>0.78413901812800491</v>
      </c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</row>
    <row r="206" spans="1:139" outlineLevel="1" x14ac:dyDescent="0.2">
      <c r="A206" s="16">
        <v>13</v>
      </c>
      <c r="B206" s="16">
        <v>1</v>
      </c>
      <c r="C206" s="1">
        <v>0.846650251079898</v>
      </c>
      <c r="D206" s="1">
        <f t="shared" si="7"/>
        <v>0.153349748920102</v>
      </c>
      <c r="E206" s="1">
        <f t="shared" si="8"/>
        <v>0.33293519262786631</v>
      </c>
      <c r="F206" s="1">
        <f t="shared" si="9"/>
        <v>0.57700536620370035</v>
      </c>
      <c r="G206" s="1">
        <f t="shared" si="10"/>
        <v>0.42558813709743742</v>
      </c>
      <c r="H206" s="1">
        <v>4.8724091074760258E-2</v>
      </c>
      <c r="I206" s="1">
        <f t="shared" si="11"/>
        <v>2.4380902963404795E-3</v>
      </c>
      <c r="J206" s="1">
        <f t="shared" si="12"/>
        <v>0.43635129046313081</v>
      </c>
      <c r="AL206" s="69"/>
      <c r="AM206" s="69"/>
      <c r="AN206" s="69"/>
      <c r="AO206" s="69"/>
      <c r="AP206" s="69"/>
      <c r="AQ206" s="69"/>
      <c r="AR206" s="69"/>
      <c r="AS206" s="81"/>
      <c r="AT206" s="69"/>
      <c r="AU206" s="69"/>
      <c r="AV206" s="69"/>
      <c r="AW206" s="69">
        <f t="shared" si="13"/>
        <v>0</v>
      </c>
      <c r="AX206" s="69" t="e">
        <f t="shared" si="14"/>
        <v>#N/A</v>
      </c>
      <c r="AY206" s="69">
        <f t="shared" si="15"/>
        <v>0.846650251079898</v>
      </c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</row>
    <row r="207" spans="1:139" outlineLevel="1" x14ac:dyDescent="0.2">
      <c r="A207" s="16">
        <v>14</v>
      </c>
      <c r="B207" s="16">
        <v>0</v>
      </c>
      <c r="C207" s="1">
        <v>0.58666252445613254</v>
      </c>
      <c r="D207" s="1">
        <f t="shared" si="7"/>
        <v>-0.58666252445613254</v>
      </c>
      <c r="E207" s="1">
        <f t="shared" si="8"/>
        <v>1.7669817752485601</v>
      </c>
      <c r="F207" s="1">
        <f t="shared" si="9"/>
        <v>-1.3292786672660328</v>
      </c>
      <c r="G207" s="1">
        <f t="shared" si="10"/>
        <v>-1.1913566189195999</v>
      </c>
      <c r="H207" s="1">
        <v>6.5442631188167427E-2</v>
      </c>
      <c r="I207" s="1">
        <f t="shared" si="11"/>
        <v>2.6587187150084922E-2</v>
      </c>
      <c r="J207" s="1">
        <f t="shared" si="12"/>
        <v>-1.2323634204697513</v>
      </c>
      <c r="AL207" s="69"/>
      <c r="AM207" s="69"/>
      <c r="AN207" s="69"/>
      <c r="AO207" s="69"/>
      <c r="AP207" s="69"/>
      <c r="AQ207" s="69"/>
      <c r="AR207" s="69"/>
      <c r="AS207" s="81"/>
      <c r="AT207" s="69"/>
      <c r="AU207" s="69"/>
      <c r="AV207" s="69"/>
      <c r="AW207" s="69">
        <f t="shared" si="13"/>
        <v>1</v>
      </c>
      <c r="AX207" s="69">
        <f t="shared" si="14"/>
        <v>0.58666252445613254</v>
      </c>
      <c r="AY207" s="69" t="e">
        <f t="shared" si="15"/>
        <v>#N/A</v>
      </c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</row>
    <row r="208" spans="1:139" outlineLevel="1" x14ac:dyDescent="0.2">
      <c r="A208" s="16">
        <v>15</v>
      </c>
      <c r="B208" s="16">
        <v>0</v>
      </c>
      <c r="C208" s="1">
        <v>0.58666252445613254</v>
      </c>
      <c r="D208" s="1">
        <f t="shared" si="7"/>
        <v>-0.58666252445613254</v>
      </c>
      <c r="E208" s="1">
        <f t="shared" si="8"/>
        <v>1.7669817752485601</v>
      </c>
      <c r="F208" s="1">
        <f t="shared" si="9"/>
        <v>-1.3292786672660328</v>
      </c>
      <c r="G208" s="1">
        <f t="shared" si="10"/>
        <v>-1.1913566189195999</v>
      </c>
      <c r="H208" s="1">
        <v>6.5442631188167427E-2</v>
      </c>
      <c r="I208" s="1">
        <f t="shared" si="11"/>
        <v>2.6587187150084922E-2</v>
      </c>
      <c r="J208" s="1">
        <f t="shared" si="12"/>
        <v>-1.2323634204697513</v>
      </c>
      <c r="AL208" s="69"/>
      <c r="AM208" s="69"/>
      <c r="AN208" s="69"/>
      <c r="AO208" s="69"/>
      <c r="AP208" s="69"/>
      <c r="AQ208" s="69"/>
      <c r="AR208" s="69"/>
      <c r="AS208" s="81"/>
      <c r="AT208" s="69"/>
      <c r="AU208" s="69"/>
      <c r="AV208" s="69"/>
      <c r="AW208" s="69">
        <f t="shared" si="13"/>
        <v>1</v>
      </c>
      <c r="AX208" s="69">
        <f t="shared" si="14"/>
        <v>0.58666252445613254</v>
      </c>
      <c r="AY208" s="69" t="e">
        <f t="shared" si="15"/>
        <v>#N/A</v>
      </c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</row>
    <row r="209" spans="1:139" outlineLevel="1" x14ac:dyDescent="0.2">
      <c r="A209" s="16">
        <v>16</v>
      </c>
      <c r="B209" s="16">
        <v>0</v>
      </c>
      <c r="C209" s="1">
        <v>0.54841363863101589</v>
      </c>
      <c r="D209" s="1">
        <f t="shared" si="7"/>
        <v>-0.54841363863101589</v>
      </c>
      <c r="E209" s="1">
        <f t="shared" si="8"/>
        <v>1.5899772957027554</v>
      </c>
      <c r="F209" s="1">
        <f t="shared" si="9"/>
        <v>-1.2609430184202439</v>
      </c>
      <c r="G209" s="1">
        <f t="shared" si="10"/>
        <v>-1.1020053803332595</v>
      </c>
      <c r="H209" s="1">
        <v>3.898556535328989E-2</v>
      </c>
      <c r="I209" s="1">
        <f t="shared" si="11"/>
        <v>1.2815969145457674E-2</v>
      </c>
      <c r="J209" s="1">
        <f t="shared" si="12"/>
        <v>-1.1241357496559472</v>
      </c>
      <c r="AL209" s="69"/>
      <c r="AM209" s="69"/>
      <c r="AN209" s="69"/>
      <c r="AO209" s="69"/>
      <c r="AP209" s="69"/>
      <c r="AQ209" s="69"/>
      <c r="AR209" s="69"/>
      <c r="AS209" s="81"/>
      <c r="AT209" s="69"/>
      <c r="AU209" s="69"/>
      <c r="AV209" s="69"/>
      <c r="AW209" s="69">
        <f t="shared" si="13"/>
        <v>1</v>
      </c>
      <c r="AX209" s="69">
        <f t="shared" si="14"/>
        <v>0.54841363863101589</v>
      </c>
      <c r="AY209" s="69" t="e">
        <f t="shared" si="15"/>
        <v>#N/A</v>
      </c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</row>
    <row r="210" spans="1:139" outlineLevel="1" x14ac:dyDescent="0.2">
      <c r="A210" s="16">
        <v>17</v>
      </c>
      <c r="B210" s="16">
        <v>1</v>
      </c>
      <c r="C210" s="1">
        <v>0.43204724352772367</v>
      </c>
      <c r="D210" s="1">
        <f t="shared" si="7"/>
        <v>0.56795275647227639</v>
      </c>
      <c r="E210" s="1">
        <f t="shared" si="8"/>
        <v>1.6784406733990374</v>
      </c>
      <c r="F210" s="1">
        <f t="shared" si="9"/>
        <v>1.2955464767421652</v>
      </c>
      <c r="G210" s="1">
        <f t="shared" si="10"/>
        <v>1.1465433678263304</v>
      </c>
      <c r="H210" s="1">
        <v>2.6488345248967995E-2</v>
      </c>
      <c r="I210" s="1">
        <f t="shared" si="11"/>
        <v>9.1853032639210904E-3</v>
      </c>
      <c r="J210" s="1">
        <f t="shared" si="12"/>
        <v>1.1620368726619408</v>
      </c>
      <c r="AL210" s="69"/>
      <c r="AM210" s="69"/>
      <c r="AN210" s="69"/>
      <c r="AO210" s="69"/>
      <c r="AP210" s="69"/>
      <c r="AQ210" s="69"/>
      <c r="AR210" s="69"/>
      <c r="AS210" s="81"/>
      <c r="AT210" s="69"/>
      <c r="AU210" s="69"/>
      <c r="AV210" s="69"/>
      <c r="AW210" s="69">
        <f t="shared" si="13"/>
        <v>0</v>
      </c>
      <c r="AX210" s="69" t="e">
        <f t="shared" si="14"/>
        <v>#N/A</v>
      </c>
      <c r="AY210" s="69">
        <f t="shared" si="15"/>
        <v>0.43204724352772367</v>
      </c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</row>
    <row r="211" spans="1:139" outlineLevel="1" x14ac:dyDescent="0.2">
      <c r="A211" s="16">
        <v>18</v>
      </c>
      <c r="B211" s="16">
        <v>1</v>
      </c>
      <c r="C211" s="1">
        <v>0.82529531823608493</v>
      </c>
      <c r="D211" s="1">
        <f t="shared" si="7"/>
        <v>0.17470468176391507</v>
      </c>
      <c r="E211" s="1">
        <f t="shared" si="8"/>
        <v>0.38402799040420654</v>
      </c>
      <c r="F211" s="1">
        <f t="shared" si="9"/>
        <v>0.61969991964192361</v>
      </c>
      <c r="G211" s="1">
        <f t="shared" si="10"/>
        <v>0.46009507132475447</v>
      </c>
      <c r="H211" s="1">
        <v>6.4984908373562258E-2</v>
      </c>
      <c r="I211" s="1">
        <f t="shared" si="11"/>
        <v>3.933783372209349E-3</v>
      </c>
      <c r="J211" s="1">
        <f t="shared" si="12"/>
        <v>0.47581515522117457</v>
      </c>
      <c r="AL211" s="69"/>
      <c r="AM211" s="69"/>
      <c r="AN211" s="69"/>
      <c r="AO211" s="69"/>
      <c r="AP211" s="69"/>
      <c r="AQ211" s="69"/>
      <c r="AR211" s="69"/>
      <c r="AS211" s="81"/>
      <c r="AT211" s="69"/>
      <c r="AU211" s="69"/>
      <c r="AV211" s="69"/>
      <c r="AW211" s="69">
        <f t="shared" si="13"/>
        <v>0</v>
      </c>
      <c r="AX211" s="69" t="e">
        <f t="shared" si="14"/>
        <v>#N/A</v>
      </c>
      <c r="AY211" s="69">
        <f t="shared" si="15"/>
        <v>0.82529531823608493</v>
      </c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</row>
    <row r="212" spans="1:139" outlineLevel="1" x14ac:dyDescent="0.2">
      <c r="A212" s="16">
        <v>19</v>
      </c>
      <c r="B212" s="16">
        <v>0</v>
      </c>
      <c r="C212" s="1">
        <v>0.67159654015679593</v>
      </c>
      <c r="D212" s="1">
        <f t="shared" si="7"/>
        <v>-0.67159654015679593</v>
      </c>
      <c r="E212" s="1">
        <f t="shared" si="8"/>
        <v>2.22702473201005</v>
      </c>
      <c r="F212" s="1">
        <f t="shared" si="9"/>
        <v>-1.4923219263986072</v>
      </c>
      <c r="G212" s="1">
        <f t="shared" si="10"/>
        <v>-1.4300471707770896</v>
      </c>
      <c r="H212" s="1">
        <v>5.2568971783331565E-2</v>
      </c>
      <c r="I212" s="1">
        <f t="shared" si="11"/>
        <v>2.9941600405422458E-2</v>
      </c>
      <c r="J212" s="1">
        <f t="shared" si="12"/>
        <v>-1.4691852557393186</v>
      </c>
      <c r="AL212" s="69"/>
      <c r="AM212" s="69"/>
      <c r="AN212" s="69"/>
      <c r="AO212" s="69"/>
      <c r="AP212" s="69"/>
      <c r="AQ212" s="69"/>
      <c r="AR212" s="69"/>
      <c r="AS212" s="81"/>
      <c r="AT212" s="69"/>
      <c r="AU212" s="69"/>
      <c r="AV212" s="69"/>
      <c r="AW212" s="69">
        <f t="shared" si="13"/>
        <v>1</v>
      </c>
      <c r="AX212" s="69">
        <f t="shared" si="14"/>
        <v>0.67159654015679593</v>
      </c>
      <c r="AY212" s="69" t="e">
        <f t="shared" si="15"/>
        <v>#N/A</v>
      </c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</row>
    <row r="213" spans="1:139" outlineLevel="1" x14ac:dyDescent="0.2">
      <c r="A213" s="16">
        <v>20</v>
      </c>
      <c r="B213" s="16">
        <v>1</v>
      </c>
      <c r="C213" s="1">
        <v>0.48395652291208491</v>
      </c>
      <c r="D213" s="1">
        <f t="shared" si="7"/>
        <v>0.51604347708791509</v>
      </c>
      <c r="E213" s="1">
        <f t="shared" si="8"/>
        <v>1.4515204099887671</v>
      </c>
      <c r="F213" s="1">
        <f t="shared" si="9"/>
        <v>1.2047906083584679</v>
      </c>
      <c r="G213" s="1">
        <f t="shared" si="10"/>
        <v>1.0326186690293826</v>
      </c>
      <c r="H213" s="1">
        <v>4.9906891762469888E-2</v>
      </c>
      <c r="I213" s="1">
        <f t="shared" si="11"/>
        <v>1.4738325391119635E-2</v>
      </c>
      <c r="J213" s="1">
        <f t="shared" si="12"/>
        <v>1.0593924868301992</v>
      </c>
      <c r="AL213" s="69"/>
      <c r="AM213" s="69"/>
      <c r="AN213" s="69"/>
      <c r="AO213" s="69"/>
      <c r="AP213" s="69"/>
      <c r="AQ213" s="69"/>
      <c r="AR213" s="69"/>
      <c r="AS213" s="81"/>
      <c r="AT213" s="69"/>
      <c r="AU213" s="69"/>
      <c r="AV213" s="69"/>
      <c r="AW213" s="69">
        <f t="shared" si="13"/>
        <v>0</v>
      </c>
      <c r="AX213" s="69" t="e">
        <f t="shared" si="14"/>
        <v>#N/A</v>
      </c>
      <c r="AY213" s="69">
        <f t="shared" si="15"/>
        <v>0.48395652291208491</v>
      </c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</row>
    <row r="214" spans="1:139" outlineLevel="1" x14ac:dyDescent="0.2">
      <c r="A214" s="16">
        <v>21</v>
      </c>
      <c r="B214" s="16">
        <v>0</v>
      </c>
      <c r="C214" s="1">
        <v>0.43204724352772367</v>
      </c>
      <c r="D214" s="1">
        <f t="shared" si="7"/>
        <v>-0.43204724352772367</v>
      </c>
      <c r="E214" s="1">
        <f t="shared" si="8"/>
        <v>1.1314340778902041</v>
      </c>
      <c r="F214" s="1">
        <f t="shared" si="9"/>
        <v>-1.0636889008964059</v>
      </c>
      <c r="G214" s="1">
        <f t="shared" si="10"/>
        <v>-0.87218680780984847</v>
      </c>
      <c r="H214" s="1">
        <v>2.6488345248967995E-2</v>
      </c>
      <c r="I214" s="1">
        <f t="shared" si="11"/>
        <v>5.315346167238404E-3</v>
      </c>
      <c r="J214" s="1">
        <f t="shared" si="12"/>
        <v>-0.88397286920408646</v>
      </c>
      <c r="AL214" s="69"/>
      <c r="AM214" s="69"/>
      <c r="AN214" s="69"/>
      <c r="AO214" s="69"/>
      <c r="AP214" s="69"/>
      <c r="AQ214" s="69"/>
      <c r="AR214" s="69"/>
      <c r="AS214" s="81"/>
      <c r="AT214" s="69"/>
      <c r="AU214" s="69"/>
      <c r="AV214" s="69"/>
      <c r="AW214" s="69">
        <f t="shared" si="13"/>
        <v>1</v>
      </c>
      <c r="AX214" s="69">
        <f t="shared" si="14"/>
        <v>0.43204724352772367</v>
      </c>
      <c r="AY214" s="69" t="e">
        <f t="shared" si="15"/>
        <v>#N/A</v>
      </c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</row>
    <row r="215" spans="1:139" outlineLevel="1" x14ac:dyDescent="0.2">
      <c r="A215" s="16">
        <v>22</v>
      </c>
      <c r="B215" s="16">
        <v>1</v>
      </c>
      <c r="C215" s="1">
        <v>0.67159654015679593</v>
      </c>
      <c r="D215" s="1">
        <f t="shared" si="7"/>
        <v>0.32840345984320407</v>
      </c>
      <c r="E215" s="1">
        <f t="shared" si="8"/>
        <v>0.79619501086934297</v>
      </c>
      <c r="F215" s="1">
        <f t="shared" si="9"/>
        <v>0.8922976021873773</v>
      </c>
      <c r="G215" s="1">
        <f t="shared" si="10"/>
        <v>0.69927763253893127</v>
      </c>
      <c r="H215" s="1">
        <v>5.2568971783331565E-2</v>
      </c>
      <c r="I215" s="1">
        <f t="shared" si="11"/>
        <v>7.1593493946655049E-3</v>
      </c>
      <c r="J215" s="1">
        <f t="shared" si="12"/>
        <v>0.71841573368256206</v>
      </c>
      <c r="AL215" s="69"/>
      <c r="AM215" s="69"/>
      <c r="AN215" s="69"/>
      <c r="AO215" s="69"/>
      <c r="AP215" s="69"/>
      <c r="AQ215" s="69"/>
      <c r="AR215" s="69"/>
      <c r="AS215" s="81"/>
      <c r="AT215" s="69"/>
      <c r="AU215" s="69"/>
      <c r="AV215" s="69"/>
      <c r="AW215" s="69">
        <f t="shared" si="13"/>
        <v>0</v>
      </c>
      <c r="AX215" s="69" t="e">
        <f t="shared" si="14"/>
        <v>#N/A</v>
      </c>
      <c r="AY215" s="69">
        <f t="shared" si="15"/>
        <v>0.67159654015679593</v>
      </c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</row>
    <row r="216" spans="1:139" outlineLevel="1" x14ac:dyDescent="0.2">
      <c r="A216" s="16">
        <v>23</v>
      </c>
      <c r="B216" s="16">
        <v>0</v>
      </c>
      <c r="C216" s="1">
        <v>0.28919259110775059</v>
      </c>
      <c r="D216" s="1">
        <f t="shared" si="7"/>
        <v>-0.28919259110775059</v>
      </c>
      <c r="E216" s="1">
        <f t="shared" si="8"/>
        <v>0.68270751888207459</v>
      </c>
      <c r="F216" s="1">
        <f t="shared" si="9"/>
        <v>-0.82626116868825117</v>
      </c>
      <c r="G216" s="1">
        <f t="shared" si="10"/>
        <v>-0.63784860241948893</v>
      </c>
      <c r="H216" s="1">
        <v>3.9168242692098267E-2</v>
      </c>
      <c r="I216" s="1">
        <f t="shared" si="11"/>
        <v>4.3153359824012723E-3</v>
      </c>
      <c r="J216" s="1">
        <f t="shared" si="12"/>
        <v>-0.65071966854389285</v>
      </c>
      <c r="AL216" s="69"/>
      <c r="AM216" s="69"/>
      <c r="AN216" s="69"/>
      <c r="AO216" s="69"/>
      <c r="AP216" s="69"/>
      <c r="AQ216" s="69"/>
      <c r="AR216" s="69"/>
      <c r="AS216" s="81"/>
      <c r="AT216" s="69"/>
      <c r="AU216" s="69"/>
      <c r="AV216" s="69"/>
      <c r="AW216" s="69">
        <f t="shared" si="13"/>
        <v>1</v>
      </c>
      <c r="AX216" s="69">
        <f t="shared" si="14"/>
        <v>0.28919259110775059</v>
      </c>
      <c r="AY216" s="69" t="e">
        <f t="shared" si="15"/>
        <v>#N/A</v>
      </c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</row>
    <row r="217" spans="1:139" outlineLevel="1" x14ac:dyDescent="0.2">
      <c r="A217" s="16">
        <v>24</v>
      </c>
      <c r="B217" s="16">
        <v>0</v>
      </c>
      <c r="C217" s="1">
        <v>0.41899789390721603</v>
      </c>
      <c r="D217" s="1">
        <f t="shared" si="7"/>
        <v>-0.41899789390721603</v>
      </c>
      <c r="E217" s="1">
        <f t="shared" si="8"/>
        <v>1.0860017943844906</v>
      </c>
      <c r="F217" s="1">
        <f t="shared" si="9"/>
        <v>-1.0421140985441519</v>
      </c>
      <c r="G217" s="1">
        <f t="shared" si="10"/>
        <v>-0.84921384629818675</v>
      </c>
      <c r="H217" s="1">
        <v>3.392667578791065E-2</v>
      </c>
      <c r="I217" s="1">
        <f t="shared" si="11"/>
        <v>6.5538314787095577E-3</v>
      </c>
      <c r="J217" s="1">
        <f t="shared" si="12"/>
        <v>-0.86399657626428783</v>
      </c>
      <c r="AL217" s="69"/>
      <c r="AM217" s="69"/>
      <c r="AN217" s="69"/>
      <c r="AO217" s="69"/>
      <c r="AP217" s="69"/>
      <c r="AQ217" s="69"/>
      <c r="AR217" s="69"/>
      <c r="AS217" s="81"/>
      <c r="AT217" s="69"/>
      <c r="AU217" s="69"/>
      <c r="AV217" s="69"/>
      <c r="AW217" s="69">
        <f t="shared" si="13"/>
        <v>1</v>
      </c>
      <c r="AX217" s="69">
        <f t="shared" si="14"/>
        <v>0.41899789390721603</v>
      </c>
      <c r="AY217" s="69" t="e">
        <f t="shared" si="15"/>
        <v>#N/A</v>
      </c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</row>
    <row r="218" spans="1:139" outlineLevel="1" x14ac:dyDescent="0.2">
      <c r="A218" s="16">
        <v>25</v>
      </c>
      <c r="B218" s="16">
        <v>1</v>
      </c>
      <c r="C218" s="1">
        <v>0.59827414867607442</v>
      </c>
      <c r="D218" s="1">
        <f t="shared" si="7"/>
        <v>0.40172585132392558</v>
      </c>
      <c r="E218" s="1">
        <f t="shared" si="8"/>
        <v>1.0274123749641559</v>
      </c>
      <c r="F218" s="1">
        <f t="shared" si="9"/>
        <v>1.0136135234714245</v>
      </c>
      <c r="G218" s="1">
        <f t="shared" si="10"/>
        <v>0.81943549321699638</v>
      </c>
      <c r="H218" s="1">
        <v>0.19778160222816515</v>
      </c>
      <c r="I218" s="1">
        <f t="shared" si="11"/>
        <v>5.1590555762364175E-2</v>
      </c>
      <c r="J218" s="1">
        <f t="shared" si="12"/>
        <v>0.91488911868004608</v>
      </c>
      <c r="AL218" s="69"/>
      <c r="AM218" s="69"/>
      <c r="AN218" s="69"/>
      <c r="AO218" s="69"/>
      <c r="AP218" s="69"/>
      <c r="AQ218" s="69"/>
      <c r="AR218" s="69"/>
      <c r="AS218" s="81"/>
      <c r="AT218" s="69"/>
      <c r="AU218" s="69"/>
      <c r="AV218" s="69"/>
      <c r="AW218" s="69">
        <f t="shared" si="13"/>
        <v>0</v>
      </c>
      <c r="AX218" s="69" t="e">
        <f t="shared" si="14"/>
        <v>#N/A</v>
      </c>
      <c r="AY218" s="69">
        <f t="shared" si="15"/>
        <v>0.59827414867607442</v>
      </c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</row>
    <row r="219" spans="1:139" outlineLevel="1" x14ac:dyDescent="0.2">
      <c r="A219" s="16">
        <v>26</v>
      </c>
      <c r="B219" s="16">
        <v>0</v>
      </c>
      <c r="C219" s="1">
        <v>0.28919259110775059</v>
      </c>
      <c r="D219" s="1">
        <f t="shared" si="7"/>
        <v>-0.28919259110775059</v>
      </c>
      <c r="E219" s="1">
        <f t="shared" si="8"/>
        <v>0.68270751888207459</v>
      </c>
      <c r="F219" s="1">
        <f t="shared" si="9"/>
        <v>-0.82626116868825117</v>
      </c>
      <c r="G219" s="1">
        <f t="shared" si="10"/>
        <v>-0.63784860241948893</v>
      </c>
      <c r="H219" s="1">
        <v>3.9168242692098267E-2</v>
      </c>
      <c r="I219" s="1">
        <f t="shared" si="11"/>
        <v>4.3153359824012723E-3</v>
      </c>
      <c r="J219" s="1">
        <f t="shared" si="12"/>
        <v>-0.65071966854389285</v>
      </c>
      <c r="AL219" s="69"/>
      <c r="AM219" s="69"/>
      <c r="AN219" s="69"/>
      <c r="AO219" s="69"/>
      <c r="AP219" s="69"/>
      <c r="AQ219" s="69"/>
      <c r="AR219" s="69"/>
      <c r="AS219" s="81"/>
      <c r="AT219" s="69"/>
      <c r="AU219" s="69"/>
      <c r="AV219" s="69"/>
      <c r="AW219" s="69">
        <f t="shared" si="13"/>
        <v>1</v>
      </c>
      <c r="AX219" s="69">
        <f t="shared" si="14"/>
        <v>0.28919259110775059</v>
      </c>
      <c r="AY219" s="69" t="e">
        <f t="shared" si="15"/>
        <v>#N/A</v>
      </c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</row>
    <row r="220" spans="1:139" outlineLevel="1" x14ac:dyDescent="0.2">
      <c r="A220" s="16">
        <v>27</v>
      </c>
      <c r="B220" s="16">
        <v>0</v>
      </c>
      <c r="C220" s="1">
        <v>0.40606089072583534</v>
      </c>
      <c r="D220" s="1">
        <f t="shared" si="7"/>
        <v>-0.40606089072583534</v>
      </c>
      <c r="E220" s="1">
        <f t="shared" si="8"/>
        <v>1.0419569490268357</v>
      </c>
      <c r="F220" s="1">
        <f t="shared" si="9"/>
        <v>-1.0207629249864218</v>
      </c>
      <c r="G220" s="1">
        <f t="shared" si="10"/>
        <v>-0.82684598102954376</v>
      </c>
      <c r="H220" s="1">
        <v>0.10378651099269001</v>
      </c>
      <c r="I220" s="1">
        <f t="shared" si="11"/>
        <v>2.2085498598302274E-2</v>
      </c>
      <c r="J220" s="1">
        <f t="shared" si="12"/>
        <v>-0.87341145135938703</v>
      </c>
      <c r="AL220" s="69"/>
      <c r="AM220" s="69"/>
      <c r="AN220" s="69"/>
      <c r="AO220" s="69"/>
      <c r="AP220" s="69"/>
      <c r="AQ220" s="69"/>
      <c r="AR220" s="69"/>
      <c r="AS220" s="81"/>
      <c r="AT220" s="69"/>
      <c r="AU220" s="69"/>
      <c r="AV220" s="69"/>
      <c r="AW220" s="69">
        <f t="shared" si="13"/>
        <v>1</v>
      </c>
      <c r="AX220" s="69">
        <f t="shared" si="14"/>
        <v>0.40606089072583534</v>
      </c>
      <c r="AY220" s="69" t="e">
        <f t="shared" si="15"/>
        <v>#N/A</v>
      </c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</row>
    <row r="221" spans="1:139" outlineLevel="1" x14ac:dyDescent="0.2">
      <c r="A221" s="16">
        <v>28</v>
      </c>
      <c r="B221" s="16">
        <v>0</v>
      </c>
      <c r="C221" s="1">
        <v>0.36833403783684565</v>
      </c>
      <c r="D221" s="1">
        <f t="shared" si="7"/>
        <v>-0.36833403783684565</v>
      </c>
      <c r="E221" s="1">
        <f t="shared" si="8"/>
        <v>0.9187891308866647</v>
      </c>
      <c r="F221" s="1">
        <f t="shared" si="9"/>
        <v>-0.95853488767319506</v>
      </c>
      <c r="G221" s="1">
        <f t="shared" si="10"/>
        <v>-0.76361981517442301</v>
      </c>
      <c r="H221" s="1">
        <v>0.18825018312351247</v>
      </c>
      <c r="I221" s="1">
        <f t="shared" si="11"/>
        <v>4.1647160454662276E-2</v>
      </c>
      <c r="J221" s="1">
        <f t="shared" si="12"/>
        <v>-0.84755148611574693</v>
      </c>
      <c r="AL221" s="69"/>
      <c r="AM221" s="69"/>
      <c r="AN221" s="69"/>
      <c r="AO221" s="69"/>
      <c r="AP221" s="69"/>
      <c r="AQ221" s="69"/>
      <c r="AR221" s="69"/>
      <c r="AS221" s="81"/>
      <c r="AT221" s="69"/>
      <c r="AU221" s="69"/>
      <c r="AV221" s="69"/>
      <c r="AW221" s="69">
        <f t="shared" si="13"/>
        <v>1</v>
      </c>
      <c r="AX221" s="69">
        <f t="shared" si="14"/>
        <v>0.36833403783684565</v>
      </c>
      <c r="AY221" s="69" t="e">
        <f t="shared" si="15"/>
        <v>#N/A</v>
      </c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</row>
    <row r="222" spans="1:139" outlineLevel="1" x14ac:dyDescent="0.2">
      <c r="A222" s="16">
        <v>29</v>
      </c>
      <c r="B222" s="16">
        <v>1</v>
      </c>
      <c r="C222" s="1">
        <v>0.56159760186657071</v>
      </c>
      <c r="D222" s="1">
        <f t="shared" si="7"/>
        <v>0.43840239813342929</v>
      </c>
      <c r="E222" s="1">
        <f t="shared" si="8"/>
        <v>1.1539393929205213</v>
      </c>
      <c r="F222" s="1">
        <f t="shared" si="9"/>
        <v>1.0742157106096155</v>
      </c>
      <c r="G222" s="1">
        <f t="shared" si="10"/>
        <v>0.88353516299986479</v>
      </c>
      <c r="H222" s="1">
        <v>1.7550807275039312E-2</v>
      </c>
      <c r="I222" s="1">
        <f t="shared" si="11"/>
        <v>3.5486615606760601E-3</v>
      </c>
      <c r="J222" s="1">
        <f t="shared" si="12"/>
        <v>0.89139211517679406</v>
      </c>
      <c r="AL222" s="69"/>
      <c r="AM222" s="69"/>
      <c r="AN222" s="69"/>
      <c r="AO222" s="69"/>
      <c r="AP222" s="69"/>
      <c r="AQ222" s="69"/>
      <c r="AR222" s="69"/>
      <c r="AS222" s="81"/>
      <c r="AT222" s="69"/>
      <c r="AU222" s="69"/>
      <c r="AV222" s="69"/>
      <c r="AW222" s="69">
        <f t="shared" si="13"/>
        <v>0</v>
      </c>
      <c r="AX222" s="69" t="e">
        <f t="shared" si="14"/>
        <v>#N/A</v>
      </c>
      <c r="AY222" s="69">
        <f t="shared" si="15"/>
        <v>0.56159760186657071</v>
      </c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</row>
    <row r="223" spans="1:139" outlineLevel="1" x14ac:dyDescent="0.2">
      <c r="A223" s="16">
        <v>30</v>
      </c>
      <c r="B223" s="16">
        <v>1</v>
      </c>
      <c r="C223" s="1">
        <v>0.72673252236916441</v>
      </c>
      <c r="D223" s="1">
        <f t="shared" si="7"/>
        <v>0.27326747763083559</v>
      </c>
      <c r="E223" s="1">
        <f t="shared" si="8"/>
        <v>0.63839357771994354</v>
      </c>
      <c r="F223" s="1">
        <f t="shared" si="9"/>
        <v>0.79899535525555065</v>
      </c>
      <c r="G223" s="1">
        <f t="shared" si="10"/>
        <v>0.61320639598849036</v>
      </c>
      <c r="H223" s="1">
        <v>3.1447071107072615E-2</v>
      </c>
      <c r="I223" s="1">
        <f t="shared" si="11"/>
        <v>3.1512789319395806E-3</v>
      </c>
      <c r="J223" s="1">
        <f t="shared" si="12"/>
        <v>0.62308170077313929</v>
      </c>
      <c r="AL223" s="69"/>
      <c r="AM223" s="69"/>
      <c r="AN223" s="69"/>
      <c r="AO223" s="69"/>
      <c r="AP223" s="69"/>
      <c r="AQ223" s="69"/>
      <c r="AR223" s="69"/>
      <c r="AS223" s="81"/>
      <c r="AT223" s="69"/>
      <c r="AU223" s="69"/>
      <c r="AV223" s="69"/>
      <c r="AW223" s="69">
        <f t="shared" si="13"/>
        <v>0</v>
      </c>
      <c r="AX223" s="69" t="e">
        <f t="shared" si="14"/>
        <v>#N/A</v>
      </c>
      <c r="AY223" s="69">
        <f t="shared" si="15"/>
        <v>0.72673252236916441</v>
      </c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</row>
    <row r="224" spans="1:139" outlineLevel="1" x14ac:dyDescent="0.2">
      <c r="A224" s="16">
        <v>31</v>
      </c>
      <c r="B224" s="16">
        <v>1</v>
      </c>
      <c r="C224" s="1">
        <v>0.72631195918764102</v>
      </c>
      <c r="D224" s="1">
        <f t="shared" si="7"/>
        <v>0.27368804081235898</v>
      </c>
      <c r="E224" s="1">
        <f t="shared" si="8"/>
        <v>0.63955132119884028</v>
      </c>
      <c r="F224" s="1">
        <f t="shared" si="9"/>
        <v>0.79971952658343926</v>
      </c>
      <c r="G224" s="1">
        <f t="shared" si="10"/>
        <v>0.61385572814004974</v>
      </c>
      <c r="H224" s="1">
        <v>6.0110619201386876E-2</v>
      </c>
      <c r="I224" s="1">
        <f t="shared" si="11"/>
        <v>6.4101818515257189E-3</v>
      </c>
      <c r="J224" s="1">
        <f t="shared" si="12"/>
        <v>0.63318109761370689</v>
      </c>
      <c r="AL224" s="69"/>
      <c r="AM224" s="69"/>
      <c r="AN224" s="69"/>
      <c r="AO224" s="69"/>
      <c r="AP224" s="69"/>
      <c r="AQ224" s="69"/>
      <c r="AR224" s="69"/>
      <c r="AS224" s="81"/>
      <c r="AT224" s="69"/>
      <c r="AU224" s="69"/>
      <c r="AV224" s="69"/>
      <c r="AW224" s="69">
        <f t="shared" si="13"/>
        <v>0</v>
      </c>
      <c r="AX224" s="69" t="e">
        <f t="shared" si="14"/>
        <v>#N/A</v>
      </c>
      <c r="AY224" s="69">
        <f t="shared" si="15"/>
        <v>0.72631195918764102</v>
      </c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</row>
    <row r="225" spans="1:139" outlineLevel="1" x14ac:dyDescent="0.2">
      <c r="A225" s="16">
        <v>32</v>
      </c>
      <c r="B225" s="16">
        <v>0</v>
      </c>
      <c r="C225" s="1">
        <v>0.23868827539703394</v>
      </c>
      <c r="D225" s="1">
        <f t="shared" si="7"/>
        <v>-0.23868827539703394</v>
      </c>
      <c r="E225" s="1">
        <f t="shared" si="8"/>
        <v>0.54542476004561979</v>
      </c>
      <c r="F225" s="1">
        <f t="shared" si="9"/>
        <v>-0.73852878078353845</v>
      </c>
      <c r="G225" s="1">
        <f t="shared" si="10"/>
        <v>-0.55993070571941916</v>
      </c>
      <c r="H225" s="1">
        <v>4.7248533519051977E-2</v>
      </c>
      <c r="I225" s="1">
        <f t="shared" si="11"/>
        <v>4.0797885877835059E-3</v>
      </c>
      <c r="J225" s="1">
        <f t="shared" si="12"/>
        <v>-0.57364666254343244</v>
      </c>
      <c r="AL225" s="69"/>
      <c r="AM225" s="69"/>
      <c r="AN225" s="69"/>
      <c r="AO225" s="69"/>
      <c r="AP225" s="69"/>
      <c r="AQ225" s="69"/>
      <c r="AR225" s="69"/>
      <c r="AS225" s="81"/>
      <c r="AT225" s="69"/>
      <c r="AU225" s="69"/>
      <c r="AV225" s="69"/>
      <c r="AW225" s="69">
        <f t="shared" si="13"/>
        <v>1</v>
      </c>
      <c r="AX225" s="69">
        <f t="shared" si="14"/>
        <v>0.23868827539703394</v>
      </c>
      <c r="AY225" s="69" t="e">
        <f t="shared" si="15"/>
        <v>#N/A</v>
      </c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</row>
    <row r="226" spans="1:139" outlineLevel="1" x14ac:dyDescent="0.2">
      <c r="A226" s="16">
        <v>33</v>
      </c>
      <c r="B226" s="16">
        <v>1</v>
      </c>
      <c r="C226" s="1">
        <v>0.76589906967414267</v>
      </c>
      <c r="D226" s="1">
        <f t="shared" si="7"/>
        <v>0.23410093032585733</v>
      </c>
      <c r="E226" s="1">
        <f t="shared" si="8"/>
        <v>0.53340976150103936</v>
      </c>
      <c r="F226" s="1">
        <f t="shared" si="9"/>
        <v>0.73034906825506352</v>
      </c>
      <c r="G226" s="1">
        <f t="shared" si="10"/>
        <v>0.55286080121834169</v>
      </c>
      <c r="H226" s="1">
        <v>3.5982560512154621E-2</v>
      </c>
      <c r="I226" s="1">
        <f t="shared" si="11"/>
        <v>2.9586520248911534E-3</v>
      </c>
      <c r="J226" s="1">
        <f t="shared" si="12"/>
        <v>0.5630842158338939</v>
      </c>
      <c r="AL226" s="69"/>
      <c r="AM226" s="69"/>
      <c r="AN226" s="69"/>
      <c r="AO226" s="69"/>
      <c r="AP226" s="69"/>
      <c r="AQ226" s="69"/>
      <c r="AR226" s="69"/>
      <c r="AS226" s="81"/>
      <c r="AT226" s="69"/>
      <c r="AU226" s="69"/>
      <c r="AV226" s="69"/>
      <c r="AW226" s="69">
        <f t="shared" si="13"/>
        <v>0</v>
      </c>
      <c r="AX226" s="69" t="e">
        <f t="shared" si="14"/>
        <v>#N/A</v>
      </c>
      <c r="AY226" s="69">
        <f t="shared" si="15"/>
        <v>0.76589906967414267</v>
      </c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</row>
    <row r="227" spans="1:139" outlineLevel="1" x14ac:dyDescent="0.2">
      <c r="A227" s="16">
        <v>34</v>
      </c>
      <c r="B227" s="16">
        <v>1</v>
      </c>
      <c r="C227" s="1">
        <v>0.35721686702587446</v>
      </c>
      <c r="D227" s="1">
        <f t="shared" si="7"/>
        <v>0.64278313297412559</v>
      </c>
      <c r="E227" s="1">
        <f t="shared" si="8"/>
        <v>2.058824421954796</v>
      </c>
      <c r="F227" s="1">
        <f t="shared" si="9"/>
        <v>1.4348604189797682</v>
      </c>
      <c r="G227" s="1">
        <f t="shared" si="10"/>
        <v>1.3414245721372093</v>
      </c>
      <c r="H227" s="1">
        <v>3.5341201395592006E-2</v>
      </c>
      <c r="I227" s="1">
        <f t="shared" si="11"/>
        <v>1.7084661276902231E-2</v>
      </c>
      <c r="J227" s="1">
        <f t="shared" si="12"/>
        <v>1.3657757348925388</v>
      </c>
      <c r="AL227" s="69"/>
      <c r="AM227" s="69"/>
      <c r="AN227" s="69"/>
      <c r="AO227" s="69"/>
      <c r="AP227" s="69"/>
      <c r="AQ227" s="69"/>
      <c r="AR227" s="69"/>
      <c r="AS227" s="81"/>
      <c r="AT227" s="69"/>
      <c r="AU227" s="69"/>
      <c r="AV227" s="69"/>
      <c r="AW227" s="69">
        <f t="shared" si="13"/>
        <v>0</v>
      </c>
      <c r="AX227" s="69" t="e">
        <f t="shared" si="14"/>
        <v>#N/A</v>
      </c>
      <c r="AY227" s="69">
        <f t="shared" si="15"/>
        <v>0.35721686702587446</v>
      </c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</row>
    <row r="228" spans="1:139" outlineLevel="1" x14ac:dyDescent="0.2">
      <c r="A228" s="16">
        <v>35</v>
      </c>
      <c r="B228" s="16">
        <v>1</v>
      </c>
      <c r="C228" s="1">
        <v>0.67206321961482951</v>
      </c>
      <c r="D228" s="1">
        <f t="shared" si="7"/>
        <v>0.32793678038517049</v>
      </c>
      <c r="E228" s="1">
        <f t="shared" si="8"/>
        <v>0.79480573215230188</v>
      </c>
      <c r="F228" s="1">
        <f t="shared" si="9"/>
        <v>0.89151877835091164</v>
      </c>
      <c r="G228" s="1">
        <f t="shared" si="10"/>
        <v>0.69853794171442807</v>
      </c>
      <c r="H228" s="1">
        <v>3.198842021333935E-2</v>
      </c>
      <c r="I228" s="1">
        <f t="shared" si="11"/>
        <v>4.1643928904841225E-3</v>
      </c>
      <c r="J228" s="1">
        <f t="shared" si="12"/>
        <v>0.70998589998514006</v>
      </c>
      <c r="AL228" s="69"/>
      <c r="AM228" s="69"/>
      <c r="AN228" s="69"/>
      <c r="AO228" s="69"/>
      <c r="AP228" s="69"/>
      <c r="AQ228" s="69"/>
      <c r="AR228" s="69"/>
      <c r="AS228" s="81"/>
      <c r="AT228" s="69"/>
      <c r="AU228" s="69"/>
      <c r="AV228" s="69"/>
      <c r="AW228" s="69">
        <f t="shared" si="13"/>
        <v>0</v>
      </c>
      <c r="AX228" s="69" t="e">
        <f t="shared" si="14"/>
        <v>#N/A</v>
      </c>
      <c r="AY228" s="69">
        <f t="shared" si="15"/>
        <v>0.67206321961482951</v>
      </c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</row>
    <row r="229" spans="1:139" outlineLevel="1" x14ac:dyDescent="0.2">
      <c r="A229" s="16">
        <v>36</v>
      </c>
      <c r="B229" s="16">
        <v>1</v>
      </c>
      <c r="C229" s="1">
        <v>0.8325645361901518</v>
      </c>
      <c r="D229" s="1">
        <f t="shared" si="7"/>
        <v>0.1674354638098482</v>
      </c>
      <c r="E229" s="1">
        <f t="shared" si="8"/>
        <v>0.36648907836600075</v>
      </c>
      <c r="F229" s="1">
        <f t="shared" si="9"/>
        <v>0.60538341434664422</v>
      </c>
      <c r="G229" s="1">
        <f t="shared" si="10"/>
        <v>0.44845076670917017</v>
      </c>
      <c r="H229" s="1">
        <v>4.061431622632191E-2</v>
      </c>
      <c r="I229" s="1">
        <f t="shared" si="11"/>
        <v>2.2185142841208271E-3</v>
      </c>
      <c r="J229" s="1">
        <f t="shared" si="12"/>
        <v>0.45784466092308462</v>
      </c>
      <c r="AL229" s="69"/>
      <c r="AM229" s="69"/>
      <c r="AN229" s="69"/>
      <c r="AO229" s="69"/>
      <c r="AP229" s="69"/>
      <c r="AQ229" s="69"/>
      <c r="AR229" s="69"/>
      <c r="AS229" s="81"/>
      <c r="AT229" s="69"/>
      <c r="AU229" s="69"/>
      <c r="AV229" s="69"/>
      <c r="AW229" s="69">
        <f t="shared" si="13"/>
        <v>0</v>
      </c>
      <c r="AX229" s="69" t="e">
        <f t="shared" si="14"/>
        <v>#N/A</v>
      </c>
      <c r="AY229" s="69">
        <f t="shared" si="15"/>
        <v>0.8325645361901518</v>
      </c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</row>
    <row r="230" spans="1:139" outlineLevel="1" x14ac:dyDescent="0.2">
      <c r="A230" s="16">
        <v>37</v>
      </c>
      <c r="B230" s="16">
        <v>1</v>
      </c>
      <c r="C230" s="1">
        <v>0.58717570915199835</v>
      </c>
      <c r="D230" s="1">
        <f t="shared" si="7"/>
        <v>0.41282429084800165</v>
      </c>
      <c r="E230" s="1">
        <f t="shared" si="8"/>
        <v>1.0648623395708772</v>
      </c>
      <c r="F230" s="1">
        <f t="shared" si="9"/>
        <v>1.0319216731762528</v>
      </c>
      <c r="G230" s="1">
        <f t="shared" si="10"/>
        <v>0.83849133950762433</v>
      </c>
      <c r="H230" s="1">
        <v>2.3565162878284411E-2</v>
      </c>
      <c r="I230" s="1">
        <f t="shared" si="11"/>
        <v>4.3443127780497751E-3</v>
      </c>
      <c r="J230" s="1">
        <f t="shared" si="12"/>
        <v>0.84854904383226626</v>
      </c>
      <c r="AL230" s="69"/>
      <c r="AM230" s="69"/>
      <c r="AN230" s="69"/>
      <c r="AO230" s="69"/>
      <c r="AP230" s="69"/>
      <c r="AQ230" s="69"/>
      <c r="AR230" s="69"/>
      <c r="AS230" s="81"/>
      <c r="AT230" s="69"/>
      <c r="AU230" s="69"/>
      <c r="AV230" s="69"/>
      <c r="AW230" s="69">
        <f t="shared" si="13"/>
        <v>0</v>
      </c>
      <c r="AX230" s="69" t="e">
        <f t="shared" si="14"/>
        <v>#N/A</v>
      </c>
      <c r="AY230" s="69">
        <f t="shared" si="15"/>
        <v>0.58717570915199835</v>
      </c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</row>
    <row r="231" spans="1:139" outlineLevel="1" x14ac:dyDescent="0.2">
      <c r="A231" s="16">
        <v>38</v>
      </c>
      <c r="B231" s="16">
        <v>0</v>
      </c>
      <c r="C231" s="1">
        <v>0.66019119813351479</v>
      </c>
      <c r="D231" s="1">
        <f t="shared" si="7"/>
        <v>-0.66019119813351479</v>
      </c>
      <c r="E231" s="1">
        <f t="shared" si="8"/>
        <v>2.1587443340001502</v>
      </c>
      <c r="F231" s="1">
        <f t="shared" si="9"/>
        <v>-1.4692665973199521</v>
      </c>
      <c r="G231" s="1">
        <f t="shared" si="10"/>
        <v>-1.393854857690064</v>
      </c>
      <c r="H231" s="1">
        <v>2.3294206495595524E-2</v>
      </c>
      <c r="I231" s="1">
        <f t="shared" si="11"/>
        <v>1.1860295455246368E-2</v>
      </c>
      <c r="J231" s="1">
        <f t="shared" si="12"/>
        <v>-1.4103784745384627</v>
      </c>
      <c r="AL231" s="69"/>
      <c r="AM231" s="69"/>
      <c r="AN231" s="69"/>
      <c r="AO231" s="69"/>
      <c r="AP231" s="69"/>
      <c r="AQ231" s="69"/>
      <c r="AR231" s="69"/>
      <c r="AS231" s="81"/>
      <c r="AT231" s="69"/>
      <c r="AU231" s="69"/>
      <c r="AV231" s="69"/>
      <c r="AW231" s="69">
        <f t="shared" si="13"/>
        <v>1</v>
      </c>
      <c r="AX231" s="69">
        <f t="shared" si="14"/>
        <v>0.66019119813351479</v>
      </c>
      <c r="AY231" s="69" t="e">
        <f t="shared" si="15"/>
        <v>#N/A</v>
      </c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</row>
    <row r="232" spans="1:139" outlineLevel="1" x14ac:dyDescent="0.2">
      <c r="A232" s="16">
        <v>39</v>
      </c>
      <c r="B232" s="16">
        <v>1</v>
      </c>
      <c r="C232" s="1">
        <v>0.61229174235136063</v>
      </c>
      <c r="D232" s="1">
        <f t="shared" si="7"/>
        <v>0.38770825764863937</v>
      </c>
      <c r="E232" s="1">
        <f t="shared" si="8"/>
        <v>0.98109281373636292</v>
      </c>
      <c r="F232" s="1">
        <f t="shared" si="9"/>
        <v>0.99050129416188193</v>
      </c>
      <c r="G232" s="1">
        <f t="shared" si="10"/>
        <v>0.79574391135964051</v>
      </c>
      <c r="H232" s="1">
        <v>3.5051438542033554E-2</v>
      </c>
      <c r="I232" s="1">
        <f t="shared" si="11"/>
        <v>5.9591480843689641E-3</v>
      </c>
      <c r="J232" s="1">
        <f t="shared" si="12"/>
        <v>0.81006756381924516</v>
      </c>
      <c r="AL232" s="69"/>
      <c r="AM232" s="69"/>
      <c r="AN232" s="69"/>
      <c r="AO232" s="69"/>
      <c r="AP232" s="69"/>
      <c r="AQ232" s="69"/>
      <c r="AR232" s="69"/>
      <c r="AS232" s="81"/>
      <c r="AT232" s="69"/>
      <c r="AU232" s="69"/>
      <c r="AV232" s="69"/>
      <c r="AW232" s="69">
        <f t="shared" si="13"/>
        <v>0</v>
      </c>
      <c r="AX232" s="69" t="e">
        <f t="shared" si="14"/>
        <v>#N/A</v>
      </c>
      <c r="AY232" s="69">
        <f t="shared" si="15"/>
        <v>0.61229174235136063</v>
      </c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</row>
    <row r="233" spans="1:139" outlineLevel="1" x14ac:dyDescent="0.2">
      <c r="A233" s="16">
        <v>40</v>
      </c>
      <c r="B233" s="16">
        <v>1</v>
      </c>
      <c r="C233" s="1">
        <v>0.70546383823370051</v>
      </c>
      <c r="D233" s="1">
        <f t="shared" si="7"/>
        <v>0.29453616176629949</v>
      </c>
      <c r="E233" s="1">
        <f t="shared" si="8"/>
        <v>0.69779953187209232</v>
      </c>
      <c r="F233" s="1">
        <f t="shared" si="9"/>
        <v>0.83534396021764135</v>
      </c>
      <c r="G233" s="1">
        <f t="shared" si="10"/>
        <v>0.64614789384753568</v>
      </c>
      <c r="H233" s="1">
        <v>2.4034813711585265E-2</v>
      </c>
      <c r="I233" s="1">
        <f t="shared" si="11"/>
        <v>2.633758697221295E-3</v>
      </c>
      <c r="J233" s="1">
        <f t="shared" si="12"/>
        <v>0.6540557529094102</v>
      </c>
      <c r="AL233" s="69"/>
      <c r="AM233" s="69"/>
      <c r="AN233" s="69"/>
      <c r="AO233" s="69"/>
      <c r="AP233" s="69"/>
      <c r="AQ233" s="69"/>
      <c r="AR233" s="69"/>
      <c r="AS233" s="81"/>
      <c r="AT233" s="69"/>
      <c r="AU233" s="69"/>
      <c r="AV233" s="69"/>
      <c r="AW233" s="69">
        <f t="shared" si="13"/>
        <v>0</v>
      </c>
      <c r="AX233" s="69" t="e">
        <f t="shared" si="14"/>
        <v>#N/A</v>
      </c>
      <c r="AY233" s="69">
        <f t="shared" si="15"/>
        <v>0.70546383823370051</v>
      </c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</row>
    <row r="234" spans="1:139" outlineLevel="1" x14ac:dyDescent="0.2">
      <c r="A234" s="16">
        <v>41</v>
      </c>
      <c r="B234" s="16">
        <v>1</v>
      </c>
      <c r="C234" s="1">
        <v>0.67206321961482951</v>
      </c>
      <c r="D234" s="1">
        <f t="shared" si="7"/>
        <v>0.32793678038517049</v>
      </c>
      <c r="E234" s="1">
        <f t="shared" si="8"/>
        <v>0.79480573215230188</v>
      </c>
      <c r="F234" s="1">
        <f t="shared" si="9"/>
        <v>0.89151877835091164</v>
      </c>
      <c r="G234" s="1">
        <f t="shared" si="10"/>
        <v>0.69853794171442807</v>
      </c>
      <c r="H234" s="1">
        <v>3.198842021333935E-2</v>
      </c>
      <c r="I234" s="1">
        <f t="shared" si="11"/>
        <v>4.1643928904841225E-3</v>
      </c>
      <c r="J234" s="1">
        <f t="shared" si="12"/>
        <v>0.70998589998514006</v>
      </c>
      <c r="AL234" s="69"/>
      <c r="AM234" s="69"/>
      <c r="AN234" s="69"/>
      <c r="AO234" s="69"/>
      <c r="AP234" s="69"/>
      <c r="AQ234" s="69"/>
      <c r="AR234" s="69"/>
      <c r="AS234" s="81"/>
      <c r="AT234" s="69"/>
      <c r="AU234" s="69"/>
      <c r="AV234" s="69"/>
      <c r="AW234" s="69">
        <f t="shared" si="13"/>
        <v>0</v>
      </c>
      <c r="AX234" s="69" t="e">
        <f t="shared" si="14"/>
        <v>#N/A</v>
      </c>
      <c r="AY234" s="69">
        <f t="shared" si="15"/>
        <v>0.67206321961482951</v>
      </c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</row>
    <row r="235" spans="1:139" outlineLevel="1" x14ac:dyDescent="0.2">
      <c r="A235" s="16">
        <v>42</v>
      </c>
      <c r="B235" s="16">
        <v>0</v>
      </c>
      <c r="C235" s="1">
        <v>0.69470000929241249</v>
      </c>
      <c r="D235" s="1">
        <f t="shared" si="7"/>
        <v>-0.69470000929241249</v>
      </c>
      <c r="E235" s="1">
        <f t="shared" si="8"/>
        <v>2.3729208193565872</v>
      </c>
      <c r="F235" s="1">
        <f t="shared" si="9"/>
        <v>-1.5404287777617591</v>
      </c>
      <c r="G235" s="1">
        <f t="shared" si="10"/>
        <v>-1.5084650654581937</v>
      </c>
      <c r="H235" s="1">
        <v>4.5855519206793087E-2</v>
      </c>
      <c r="I235" s="1">
        <f t="shared" si="11"/>
        <v>2.8653247589636693E-2</v>
      </c>
      <c r="J235" s="1">
        <f t="shared" si="12"/>
        <v>-1.5442876046532281</v>
      </c>
      <c r="AL235" s="69"/>
      <c r="AM235" s="69"/>
      <c r="AN235" s="69"/>
      <c r="AO235" s="69"/>
      <c r="AP235" s="69"/>
      <c r="AQ235" s="69"/>
      <c r="AR235" s="69"/>
      <c r="AS235" s="81"/>
      <c r="AT235" s="69"/>
      <c r="AU235" s="69"/>
      <c r="AV235" s="69"/>
      <c r="AW235" s="69">
        <f t="shared" si="13"/>
        <v>1</v>
      </c>
      <c r="AX235" s="69">
        <f t="shared" si="14"/>
        <v>0.69470000929241249</v>
      </c>
      <c r="AY235" s="69" t="e">
        <f t="shared" si="15"/>
        <v>#N/A</v>
      </c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</row>
    <row r="236" spans="1:139" outlineLevel="1" x14ac:dyDescent="0.2">
      <c r="A236" s="16">
        <v>43</v>
      </c>
      <c r="B236" s="16">
        <v>1</v>
      </c>
      <c r="C236" s="1">
        <v>0.79303816051577802</v>
      </c>
      <c r="D236" s="1">
        <f t="shared" si="7"/>
        <v>0.20696183948422198</v>
      </c>
      <c r="E236" s="1">
        <f t="shared" si="8"/>
        <v>0.46376787359083815</v>
      </c>
      <c r="F236" s="1">
        <f t="shared" si="9"/>
        <v>0.6810050466706089</v>
      </c>
      <c r="G236" s="1">
        <f t="shared" si="10"/>
        <v>0.51085552529553313</v>
      </c>
      <c r="H236" s="1">
        <v>4.1127705143180621E-2</v>
      </c>
      <c r="I236" s="1">
        <f t="shared" si="11"/>
        <v>2.9184290177040788E-3</v>
      </c>
      <c r="J236" s="1">
        <f t="shared" si="12"/>
        <v>0.52169624365458644</v>
      </c>
      <c r="AL236" s="69"/>
      <c r="AM236" s="69"/>
      <c r="AN236" s="69"/>
      <c r="AO236" s="69"/>
      <c r="AP236" s="69"/>
      <c r="AQ236" s="69"/>
      <c r="AR236" s="69"/>
      <c r="AS236" s="81"/>
      <c r="AT236" s="69"/>
      <c r="AU236" s="69"/>
      <c r="AV236" s="69"/>
      <c r="AW236" s="69">
        <f t="shared" si="13"/>
        <v>0</v>
      </c>
      <c r="AX236" s="69" t="e">
        <f t="shared" si="14"/>
        <v>#N/A</v>
      </c>
      <c r="AY236" s="69">
        <f t="shared" si="15"/>
        <v>0.79303816051577802</v>
      </c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</row>
    <row r="237" spans="1:139" outlineLevel="1" x14ac:dyDescent="0.2">
      <c r="A237" s="16">
        <v>44</v>
      </c>
      <c r="B237" s="16">
        <v>0</v>
      </c>
      <c r="C237" s="1">
        <v>0.2027504486574907</v>
      </c>
      <c r="D237" s="1">
        <f t="shared" si="7"/>
        <v>-0.2027504486574907</v>
      </c>
      <c r="E237" s="1">
        <f t="shared" si="8"/>
        <v>0.4531750716969335</v>
      </c>
      <c r="F237" s="1">
        <f t="shared" si="9"/>
        <v>-0.67318279218718413</v>
      </c>
      <c r="G237" s="1">
        <f t="shared" si="10"/>
        <v>-0.50429396420027084</v>
      </c>
      <c r="H237" s="1">
        <v>4.7181578703597349E-2</v>
      </c>
      <c r="I237" s="1">
        <f t="shared" si="11"/>
        <v>3.3041497908861701E-3</v>
      </c>
      <c r="J237" s="1">
        <f t="shared" si="12"/>
        <v>-0.51662890112607918</v>
      </c>
      <c r="AL237" s="69"/>
      <c r="AM237" s="69"/>
      <c r="AN237" s="69"/>
      <c r="AO237" s="69"/>
      <c r="AP237" s="69"/>
      <c r="AQ237" s="69"/>
      <c r="AR237" s="69"/>
      <c r="AS237" s="81"/>
      <c r="AT237" s="69"/>
      <c r="AU237" s="69"/>
      <c r="AV237" s="69"/>
      <c r="AW237" s="69">
        <f t="shared" si="13"/>
        <v>1</v>
      </c>
      <c r="AX237" s="69">
        <f t="shared" si="14"/>
        <v>0.2027504486574907</v>
      </c>
      <c r="AY237" s="69" t="e">
        <f t="shared" si="15"/>
        <v>#N/A</v>
      </c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</row>
    <row r="238" spans="1:139" outlineLevel="1" x14ac:dyDescent="0.2">
      <c r="A238" s="16">
        <v>45</v>
      </c>
      <c r="B238" s="16">
        <v>0</v>
      </c>
      <c r="C238" s="1">
        <v>0.63682484359652058</v>
      </c>
      <c r="D238" s="1">
        <f t="shared" si="7"/>
        <v>-0.63682484359652058</v>
      </c>
      <c r="E238" s="1">
        <f t="shared" si="8"/>
        <v>2.0257400731346387</v>
      </c>
      <c r="F238" s="1">
        <f t="shared" si="9"/>
        <v>-1.4232849585148573</v>
      </c>
      <c r="G238" s="1">
        <f t="shared" si="10"/>
        <v>-1.3241949664093033</v>
      </c>
      <c r="H238" s="1">
        <v>5.1481926471645671E-2</v>
      </c>
      <c r="I238" s="1">
        <f t="shared" si="11"/>
        <v>2.5084615177259278E-2</v>
      </c>
      <c r="J238" s="1">
        <f t="shared" si="12"/>
        <v>-1.3596562626326818</v>
      </c>
      <c r="AL238" s="69"/>
      <c r="AM238" s="69"/>
      <c r="AN238" s="69"/>
      <c r="AO238" s="69"/>
      <c r="AP238" s="69"/>
      <c r="AQ238" s="69"/>
      <c r="AR238" s="69"/>
      <c r="AS238" s="81"/>
      <c r="AT238" s="69"/>
      <c r="AU238" s="69"/>
      <c r="AV238" s="69"/>
      <c r="AW238" s="69">
        <f t="shared" si="13"/>
        <v>1</v>
      </c>
      <c r="AX238" s="69">
        <f t="shared" si="14"/>
        <v>0.63682484359652058</v>
      </c>
      <c r="AY238" s="69" t="e">
        <f t="shared" si="15"/>
        <v>#N/A</v>
      </c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</row>
    <row r="239" spans="1:139" outlineLevel="1" x14ac:dyDescent="0.2">
      <c r="A239" s="16">
        <v>46</v>
      </c>
      <c r="B239" s="16">
        <v>1</v>
      </c>
      <c r="C239" s="1">
        <v>0.23868827539703394</v>
      </c>
      <c r="D239" s="1">
        <f t="shared" si="7"/>
        <v>0.76131172460296603</v>
      </c>
      <c r="E239" s="1">
        <f t="shared" si="8"/>
        <v>2.8651937308299908</v>
      </c>
      <c r="F239" s="1">
        <f t="shared" si="9"/>
        <v>1.6926883147319209</v>
      </c>
      <c r="G239" s="1">
        <f t="shared" si="10"/>
        <v>1.7859352769646095</v>
      </c>
      <c r="H239" s="1">
        <v>4.7248533519051977E-2</v>
      </c>
      <c r="I239" s="1">
        <f t="shared" si="11"/>
        <v>4.1505009929291348E-2</v>
      </c>
      <c r="J239" s="1">
        <f t="shared" si="12"/>
        <v>1.8296832102340588</v>
      </c>
      <c r="AL239" s="69"/>
      <c r="AM239" s="69"/>
      <c r="AN239" s="69"/>
      <c r="AO239" s="69"/>
      <c r="AP239" s="69"/>
      <c r="AQ239" s="69"/>
      <c r="AR239" s="69"/>
      <c r="AS239" s="81"/>
      <c r="AT239" s="69"/>
      <c r="AU239" s="69"/>
      <c r="AV239" s="69"/>
      <c r="AW239" s="69">
        <f t="shared" si="13"/>
        <v>0</v>
      </c>
      <c r="AX239" s="69" t="e">
        <f t="shared" si="14"/>
        <v>#N/A</v>
      </c>
      <c r="AY239" s="69">
        <f t="shared" si="15"/>
        <v>0.23868827539703394</v>
      </c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</row>
    <row r="240" spans="1:139" outlineLevel="1" x14ac:dyDescent="0.2">
      <c r="A240" s="16">
        <v>47</v>
      </c>
      <c r="B240" s="16">
        <v>1</v>
      </c>
      <c r="C240" s="1">
        <v>0.59954521714720821</v>
      </c>
      <c r="D240" s="1">
        <f t="shared" si="7"/>
        <v>0.40045478285279179</v>
      </c>
      <c r="E240" s="1">
        <f t="shared" si="8"/>
        <v>1.0231677651857749</v>
      </c>
      <c r="F240" s="1">
        <f t="shared" si="9"/>
        <v>1.0115175555499643</v>
      </c>
      <c r="G240" s="1">
        <f t="shared" si="10"/>
        <v>0.81727040239425008</v>
      </c>
      <c r="H240" s="1">
        <v>1.8964351242737588E-2</v>
      </c>
      <c r="I240" s="1">
        <f t="shared" si="11"/>
        <v>3.2903338344131279E-3</v>
      </c>
      <c r="J240" s="1">
        <f t="shared" si="12"/>
        <v>0.82513189841451717</v>
      </c>
      <c r="AL240" s="69"/>
      <c r="AM240" s="69"/>
      <c r="AN240" s="69"/>
      <c r="AO240" s="69"/>
      <c r="AP240" s="69"/>
      <c r="AQ240" s="69"/>
      <c r="AR240" s="69"/>
      <c r="AS240" s="81"/>
      <c r="AT240" s="69"/>
      <c r="AU240" s="69"/>
      <c r="AV240" s="69"/>
      <c r="AW240" s="69">
        <f t="shared" si="13"/>
        <v>0</v>
      </c>
      <c r="AX240" s="69" t="e">
        <f t="shared" si="14"/>
        <v>#N/A</v>
      </c>
      <c r="AY240" s="69">
        <f t="shared" si="15"/>
        <v>0.59954521714720821</v>
      </c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</row>
    <row r="241" spans="1:139" outlineLevel="1" x14ac:dyDescent="0.2">
      <c r="A241" s="16">
        <v>48</v>
      </c>
      <c r="B241" s="16">
        <v>1</v>
      </c>
      <c r="C241" s="1">
        <v>0.72673252236916441</v>
      </c>
      <c r="D241" s="1">
        <f t="shared" si="7"/>
        <v>0.27326747763083559</v>
      </c>
      <c r="E241" s="1">
        <f t="shared" si="8"/>
        <v>0.63839357771994354</v>
      </c>
      <c r="F241" s="1">
        <f t="shared" si="9"/>
        <v>0.79899535525555065</v>
      </c>
      <c r="G241" s="1">
        <f t="shared" si="10"/>
        <v>0.61320639598849036</v>
      </c>
      <c r="H241" s="1">
        <v>3.1447071107072615E-2</v>
      </c>
      <c r="I241" s="1">
        <f t="shared" si="11"/>
        <v>3.1512789319395806E-3</v>
      </c>
      <c r="J241" s="1">
        <f t="shared" si="12"/>
        <v>0.62308170077313929</v>
      </c>
      <c r="AL241" s="69"/>
      <c r="AM241" s="69"/>
      <c r="AN241" s="69"/>
      <c r="AO241" s="69"/>
      <c r="AP241" s="69"/>
      <c r="AQ241" s="69"/>
      <c r="AR241" s="69"/>
      <c r="AS241" s="81"/>
      <c r="AT241" s="69"/>
      <c r="AU241" s="69"/>
      <c r="AV241" s="69"/>
      <c r="AW241" s="69">
        <f t="shared" si="13"/>
        <v>0</v>
      </c>
      <c r="AX241" s="69" t="e">
        <f t="shared" si="14"/>
        <v>#N/A</v>
      </c>
      <c r="AY241" s="69">
        <f t="shared" si="15"/>
        <v>0.72673252236916441</v>
      </c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</row>
    <row r="242" spans="1:139" outlineLevel="1" x14ac:dyDescent="0.2">
      <c r="A242" s="16">
        <v>49</v>
      </c>
      <c r="B242" s="16">
        <v>0</v>
      </c>
      <c r="C242" s="1">
        <v>0.54893779973088919</v>
      </c>
      <c r="D242" s="1">
        <f t="shared" si="7"/>
        <v>-0.54893779973088919</v>
      </c>
      <c r="E242" s="1">
        <f t="shared" si="8"/>
        <v>1.592300065299102</v>
      </c>
      <c r="F242" s="1">
        <f t="shared" si="9"/>
        <v>-1.261863726913133</v>
      </c>
      <c r="G242" s="1">
        <f t="shared" si="10"/>
        <v>-1.1031723080256695</v>
      </c>
      <c r="H242" s="1">
        <v>4.1073609121658028E-2</v>
      </c>
      <c r="I242" s="1">
        <f t="shared" si="11"/>
        <v>1.358998681562496E-2</v>
      </c>
      <c r="J242" s="1">
        <f t="shared" si="12"/>
        <v>-1.1265506332302371</v>
      </c>
      <c r="AL242" s="69"/>
      <c r="AM242" s="69"/>
      <c r="AN242" s="69"/>
      <c r="AO242" s="69"/>
      <c r="AP242" s="69"/>
      <c r="AQ242" s="69"/>
      <c r="AR242" s="69"/>
      <c r="AS242" s="81"/>
      <c r="AT242" s="69"/>
      <c r="AU242" s="69"/>
      <c r="AV242" s="69"/>
      <c r="AW242" s="69">
        <f t="shared" si="13"/>
        <v>1</v>
      </c>
      <c r="AX242" s="69">
        <f t="shared" si="14"/>
        <v>0.54893779973088919</v>
      </c>
      <c r="AY242" s="69" t="e">
        <f t="shared" si="15"/>
        <v>#N/A</v>
      </c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</row>
    <row r="243" spans="1:139" outlineLevel="1" x14ac:dyDescent="0.2">
      <c r="A243" s="16">
        <v>50</v>
      </c>
      <c r="B243" s="16">
        <v>1</v>
      </c>
      <c r="C243" s="1">
        <v>0.2027504486574907</v>
      </c>
      <c r="D243" s="1">
        <f t="shared" si="7"/>
        <v>0.7972495513425093</v>
      </c>
      <c r="E243" s="1">
        <f t="shared" si="8"/>
        <v>3.1915587462568862</v>
      </c>
      <c r="F243" s="1">
        <f t="shared" si="9"/>
        <v>1.7864934218342048</v>
      </c>
      <c r="G243" s="1">
        <f t="shared" si="10"/>
        <v>1.9829703922509547</v>
      </c>
      <c r="H243" s="1">
        <v>4.7181578703597349E-2</v>
      </c>
      <c r="I243" s="1">
        <f t="shared" si="11"/>
        <v>5.1088675870266449E-2</v>
      </c>
      <c r="J243" s="1">
        <f t="shared" si="12"/>
        <v>2.0314734806290797</v>
      </c>
      <c r="AL243" s="69"/>
      <c r="AM243" s="69"/>
      <c r="AN243" s="69"/>
      <c r="AO243" s="69"/>
      <c r="AP243" s="69"/>
      <c r="AQ243" s="69"/>
      <c r="AR243" s="69"/>
      <c r="AS243" s="81"/>
      <c r="AT243" s="69"/>
      <c r="AU243" s="69"/>
      <c r="AV243" s="69"/>
      <c r="AW243" s="69">
        <f t="shared" si="13"/>
        <v>0</v>
      </c>
      <c r="AX243" s="69" t="e">
        <f t="shared" si="14"/>
        <v>#N/A</v>
      </c>
      <c r="AY243" s="69">
        <f t="shared" si="15"/>
        <v>0.2027504486574907</v>
      </c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</row>
    <row r="244" spans="1:139" outlineLevel="1" x14ac:dyDescent="0.2">
      <c r="A244" s="16">
        <v>51</v>
      </c>
      <c r="B244" s="16">
        <v>1</v>
      </c>
      <c r="C244" s="1">
        <v>0.5476273005664799</v>
      </c>
      <c r="D244" s="1">
        <f t="shared" si="7"/>
        <v>0.4523726994335201</v>
      </c>
      <c r="E244" s="1">
        <f t="shared" si="8"/>
        <v>1.20432066373624</v>
      </c>
      <c r="F244" s="1">
        <f t="shared" si="9"/>
        <v>1.0974154471922837</v>
      </c>
      <c r="G244" s="1">
        <f t="shared" si="10"/>
        <v>0.90887811983291522</v>
      </c>
      <c r="H244" s="1">
        <v>0.20052865758177638</v>
      </c>
      <c r="I244" s="1">
        <f t="shared" si="11"/>
        <v>6.4792084212626652E-2</v>
      </c>
      <c r="J244" s="1">
        <f t="shared" si="12"/>
        <v>1.0164925454154536</v>
      </c>
      <c r="AL244" s="69"/>
      <c r="AM244" s="69"/>
      <c r="AN244" s="69"/>
      <c r="AO244" s="69"/>
      <c r="AP244" s="69"/>
      <c r="AQ244" s="69"/>
      <c r="AR244" s="69"/>
      <c r="AS244" s="81"/>
      <c r="AT244" s="69"/>
      <c r="AU244" s="69"/>
      <c r="AV244" s="69"/>
      <c r="AW244" s="69">
        <f t="shared" si="13"/>
        <v>0</v>
      </c>
      <c r="AX244" s="69" t="e">
        <f t="shared" si="14"/>
        <v>#N/A</v>
      </c>
      <c r="AY244" s="69">
        <f t="shared" si="15"/>
        <v>0.5476273005664799</v>
      </c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</row>
    <row r="245" spans="1:139" outlineLevel="1" x14ac:dyDescent="0.2">
      <c r="A245" s="16">
        <v>52</v>
      </c>
      <c r="B245" s="16">
        <v>0</v>
      </c>
      <c r="C245" s="1">
        <v>0.23868827539703394</v>
      </c>
      <c r="D245" s="1">
        <f t="shared" si="7"/>
        <v>-0.23868827539703394</v>
      </c>
      <c r="E245" s="1">
        <f t="shared" si="8"/>
        <v>0.54542476004561979</v>
      </c>
      <c r="F245" s="1">
        <f t="shared" si="9"/>
        <v>-0.73852878078353845</v>
      </c>
      <c r="G245" s="1">
        <f t="shared" si="10"/>
        <v>-0.55993070571941916</v>
      </c>
      <c r="H245" s="1">
        <v>4.7248533519051977E-2</v>
      </c>
      <c r="I245" s="1">
        <f t="shared" si="11"/>
        <v>4.0797885877835059E-3</v>
      </c>
      <c r="J245" s="1">
        <f t="shared" si="12"/>
        <v>-0.57364666254343244</v>
      </c>
      <c r="AL245" s="69"/>
      <c r="AM245" s="69"/>
      <c r="AN245" s="69"/>
      <c r="AO245" s="69"/>
      <c r="AP245" s="69"/>
      <c r="AQ245" s="69"/>
      <c r="AR245" s="69"/>
      <c r="AS245" s="81"/>
      <c r="AT245" s="69"/>
      <c r="AU245" s="69"/>
      <c r="AV245" s="69"/>
      <c r="AW245" s="69">
        <f t="shared" si="13"/>
        <v>1</v>
      </c>
      <c r="AX245" s="69">
        <f t="shared" si="14"/>
        <v>0.23868827539703394</v>
      </c>
      <c r="AY245" s="69" t="e">
        <f t="shared" si="15"/>
        <v>#N/A</v>
      </c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</row>
    <row r="246" spans="1:139" outlineLevel="1" x14ac:dyDescent="0.2">
      <c r="A246" s="16">
        <v>53</v>
      </c>
      <c r="B246" s="16">
        <v>1</v>
      </c>
      <c r="C246" s="1">
        <v>0.78413901812800491</v>
      </c>
      <c r="D246" s="1">
        <f t="shared" si="7"/>
        <v>0.21586098187199509</v>
      </c>
      <c r="E246" s="1">
        <f t="shared" si="8"/>
        <v>0.48633791062013931</v>
      </c>
      <c r="F246" s="1">
        <f t="shared" si="9"/>
        <v>0.69737931616885462</v>
      </c>
      <c r="G246" s="1">
        <f t="shared" si="10"/>
        <v>0.52467520613539687</v>
      </c>
      <c r="H246" s="1">
        <v>3.1583536712922057E-2</v>
      </c>
      <c r="I246" s="1">
        <f t="shared" si="11"/>
        <v>2.3177016234866218E-3</v>
      </c>
      <c r="J246" s="1">
        <f t="shared" si="12"/>
        <v>0.53316233322498285</v>
      </c>
      <c r="AL246" s="69"/>
      <c r="AM246" s="69"/>
      <c r="AN246" s="69"/>
      <c r="AO246" s="69"/>
      <c r="AP246" s="69"/>
      <c r="AQ246" s="69"/>
      <c r="AR246" s="69"/>
      <c r="AS246" s="81"/>
      <c r="AT246" s="69"/>
      <c r="AU246" s="69"/>
      <c r="AV246" s="69"/>
      <c r="AW246" s="69">
        <f t="shared" si="13"/>
        <v>0</v>
      </c>
      <c r="AX246" s="69" t="e">
        <f t="shared" si="14"/>
        <v>#N/A</v>
      </c>
      <c r="AY246" s="69">
        <f t="shared" si="15"/>
        <v>0.78413901812800491</v>
      </c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</row>
    <row r="247" spans="1:139" outlineLevel="1" x14ac:dyDescent="0.2">
      <c r="A247" s="16">
        <v>54</v>
      </c>
      <c r="B247" s="16">
        <v>1</v>
      </c>
      <c r="C247" s="1">
        <v>0.23868827539703394</v>
      </c>
      <c r="D247" s="1">
        <f t="shared" si="7"/>
        <v>0.76131172460296603</v>
      </c>
      <c r="E247" s="1">
        <f t="shared" si="8"/>
        <v>2.8651937308299908</v>
      </c>
      <c r="F247" s="1">
        <f t="shared" si="9"/>
        <v>1.6926883147319209</v>
      </c>
      <c r="G247" s="1">
        <f t="shared" si="10"/>
        <v>1.7859352769646095</v>
      </c>
      <c r="H247" s="1">
        <v>4.7248533519051977E-2</v>
      </c>
      <c r="I247" s="1">
        <f t="shared" si="11"/>
        <v>4.1505009929291348E-2</v>
      </c>
      <c r="J247" s="1">
        <f t="shared" si="12"/>
        <v>1.8296832102340588</v>
      </c>
      <c r="AL247" s="69"/>
      <c r="AM247" s="69"/>
      <c r="AN247" s="69"/>
      <c r="AO247" s="69"/>
      <c r="AP247" s="69"/>
      <c r="AQ247" s="69"/>
      <c r="AR247" s="69"/>
      <c r="AS247" s="81"/>
      <c r="AT247" s="69"/>
      <c r="AU247" s="69"/>
      <c r="AV247" s="69"/>
      <c r="AW247" s="69">
        <f t="shared" si="13"/>
        <v>0</v>
      </c>
      <c r="AX247" s="69" t="e">
        <f t="shared" si="14"/>
        <v>#N/A</v>
      </c>
      <c r="AY247" s="69">
        <f t="shared" si="15"/>
        <v>0.23868827539703394</v>
      </c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</row>
    <row r="248" spans="1:139" outlineLevel="1" x14ac:dyDescent="0.2">
      <c r="A248" s="16">
        <v>55</v>
      </c>
      <c r="B248" s="16">
        <v>0</v>
      </c>
      <c r="C248" s="1">
        <v>0.48395652291208491</v>
      </c>
      <c r="D248" s="1">
        <f t="shared" si="7"/>
        <v>-0.48395652291208491</v>
      </c>
      <c r="E248" s="1">
        <f t="shared" si="8"/>
        <v>1.3231285182555153</v>
      </c>
      <c r="F248" s="1">
        <f t="shared" si="9"/>
        <v>-1.1502732363467019</v>
      </c>
      <c r="G248" s="1">
        <f t="shared" si="10"/>
        <v>-0.96841169929646653</v>
      </c>
      <c r="H248" s="1">
        <v>4.9906891762469888E-2</v>
      </c>
      <c r="I248" s="1">
        <f t="shared" si="11"/>
        <v>1.2962484512273558E-2</v>
      </c>
      <c r="J248" s="1">
        <f t="shared" si="12"/>
        <v>-0.9935207537526618</v>
      </c>
      <c r="AL248" s="69"/>
      <c r="AM248" s="69"/>
      <c r="AN248" s="69"/>
      <c r="AO248" s="69"/>
      <c r="AP248" s="69"/>
      <c r="AQ248" s="69"/>
      <c r="AR248" s="69"/>
      <c r="AS248" s="81"/>
      <c r="AT248" s="69"/>
      <c r="AU248" s="69"/>
      <c r="AV248" s="69"/>
      <c r="AW248" s="69">
        <f t="shared" si="13"/>
        <v>1</v>
      </c>
      <c r="AX248" s="69">
        <f t="shared" si="14"/>
        <v>0.48395652291208491</v>
      </c>
      <c r="AY248" s="69" t="e">
        <f t="shared" si="15"/>
        <v>#N/A</v>
      </c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</row>
    <row r="249" spans="1:139" outlineLevel="1" x14ac:dyDescent="0.2">
      <c r="A249" s="16">
        <v>56</v>
      </c>
      <c r="B249" s="16">
        <v>0</v>
      </c>
      <c r="C249" s="1">
        <v>0.24812899895797116</v>
      </c>
      <c r="D249" s="1">
        <f t="shared" si="7"/>
        <v>-0.24812899895797116</v>
      </c>
      <c r="E249" s="1">
        <f t="shared" si="8"/>
        <v>0.57038102182936179</v>
      </c>
      <c r="F249" s="1">
        <f t="shared" si="9"/>
        <v>-0.75523573924262999</v>
      </c>
      <c r="G249" s="1">
        <f t="shared" si="10"/>
        <v>-0.57446965667018035</v>
      </c>
      <c r="H249" s="1">
        <v>4.2942283908344828E-2</v>
      </c>
      <c r="I249" s="1">
        <f t="shared" si="11"/>
        <v>3.8679698318239311E-3</v>
      </c>
      <c r="J249" s="1">
        <f t="shared" si="12"/>
        <v>-0.587216202030719</v>
      </c>
      <c r="AL249" s="69"/>
      <c r="AM249" s="69"/>
      <c r="AN249" s="69"/>
      <c r="AO249" s="69"/>
      <c r="AP249" s="69"/>
      <c r="AQ249" s="69"/>
      <c r="AR249" s="69"/>
      <c r="AS249" s="81"/>
      <c r="AT249" s="69"/>
      <c r="AU249" s="69"/>
      <c r="AV249" s="69"/>
      <c r="AW249" s="69">
        <f t="shared" si="13"/>
        <v>1</v>
      </c>
      <c r="AX249" s="69">
        <f t="shared" si="14"/>
        <v>0.24812899895797116</v>
      </c>
      <c r="AY249" s="69" t="e">
        <f t="shared" si="15"/>
        <v>#N/A</v>
      </c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</row>
    <row r="250" spans="1:139" outlineLevel="1" x14ac:dyDescent="0.2">
      <c r="A250" s="16">
        <v>57</v>
      </c>
      <c r="B250" s="16">
        <v>1</v>
      </c>
      <c r="C250" s="1">
        <v>0.78413901812800491</v>
      </c>
      <c r="D250" s="1">
        <f t="shared" si="7"/>
        <v>0.21586098187199509</v>
      </c>
      <c r="E250" s="1">
        <f t="shared" si="8"/>
        <v>0.48633791062013931</v>
      </c>
      <c r="F250" s="1">
        <f t="shared" si="9"/>
        <v>0.69737931616885462</v>
      </c>
      <c r="G250" s="1">
        <f t="shared" si="10"/>
        <v>0.52467520613539687</v>
      </c>
      <c r="H250" s="1">
        <v>3.1583536712922057E-2</v>
      </c>
      <c r="I250" s="1">
        <f t="shared" si="11"/>
        <v>2.3177016234866218E-3</v>
      </c>
      <c r="J250" s="1">
        <f t="shared" si="12"/>
        <v>0.53316233322498285</v>
      </c>
      <c r="AL250" s="69"/>
      <c r="AM250" s="69"/>
      <c r="AN250" s="69"/>
      <c r="AO250" s="69"/>
      <c r="AP250" s="69"/>
      <c r="AQ250" s="69"/>
      <c r="AR250" s="69"/>
      <c r="AS250" s="81"/>
      <c r="AT250" s="69"/>
      <c r="AU250" s="69"/>
      <c r="AV250" s="69"/>
      <c r="AW250" s="69">
        <f t="shared" si="13"/>
        <v>0</v>
      </c>
      <c r="AX250" s="69" t="e">
        <f t="shared" si="14"/>
        <v>#N/A</v>
      </c>
      <c r="AY250" s="69">
        <f t="shared" si="15"/>
        <v>0.78413901812800491</v>
      </c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</row>
    <row r="251" spans="1:139" outlineLevel="1" x14ac:dyDescent="0.2">
      <c r="A251" s="16">
        <v>58</v>
      </c>
      <c r="B251" s="16">
        <v>0</v>
      </c>
      <c r="C251" s="1">
        <v>0.54893779973088919</v>
      </c>
      <c r="D251" s="1">
        <f t="shared" si="7"/>
        <v>-0.54893779973088919</v>
      </c>
      <c r="E251" s="1">
        <f t="shared" si="8"/>
        <v>1.592300065299102</v>
      </c>
      <c r="F251" s="1">
        <f t="shared" si="9"/>
        <v>-1.261863726913133</v>
      </c>
      <c r="G251" s="1">
        <f t="shared" si="10"/>
        <v>-1.1031723080256695</v>
      </c>
      <c r="H251" s="1">
        <v>4.1073609121658028E-2</v>
      </c>
      <c r="I251" s="1">
        <f t="shared" si="11"/>
        <v>1.358998681562496E-2</v>
      </c>
      <c r="J251" s="1">
        <f t="shared" si="12"/>
        <v>-1.1265506332302371</v>
      </c>
      <c r="AL251" s="69"/>
      <c r="AM251" s="69"/>
      <c r="AN251" s="69"/>
      <c r="AO251" s="69"/>
      <c r="AP251" s="69"/>
      <c r="AQ251" s="69"/>
      <c r="AR251" s="69"/>
      <c r="AS251" s="81"/>
      <c r="AT251" s="69"/>
      <c r="AU251" s="69"/>
      <c r="AV251" s="69"/>
      <c r="AW251" s="69">
        <f t="shared" si="13"/>
        <v>1</v>
      </c>
      <c r="AX251" s="69">
        <f t="shared" si="14"/>
        <v>0.54893779973088919</v>
      </c>
      <c r="AY251" s="69" t="e">
        <f t="shared" si="15"/>
        <v>#N/A</v>
      </c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</row>
    <row r="252" spans="1:139" outlineLevel="1" x14ac:dyDescent="0.2">
      <c r="A252" s="16">
        <v>59</v>
      </c>
      <c r="B252" s="16">
        <v>1</v>
      </c>
      <c r="C252" s="1">
        <v>0.85318898323190817</v>
      </c>
      <c r="D252" s="1">
        <f t="shared" si="7"/>
        <v>0.14681101676809183</v>
      </c>
      <c r="E252" s="1">
        <f t="shared" si="8"/>
        <v>0.31754840952191848</v>
      </c>
      <c r="F252" s="1">
        <f t="shared" si="9"/>
        <v>0.56351433834634457</v>
      </c>
      <c r="G252" s="1">
        <f t="shared" si="10"/>
        <v>0.4148171503644722</v>
      </c>
      <c r="H252" s="1">
        <v>3.6611476052738602E-2</v>
      </c>
      <c r="I252" s="1">
        <f t="shared" si="11"/>
        <v>1.696944808126185E-3</v>
      </c>
      <c r="J252" s="1">
        <f t="shared" si="12"/>
        <v>0.42262576453901118</v>
      </c>
      <c r="AL252" s="69"/>
      <c r="AM252" s="69"/>
      <c r="AN252" s="69"/>
      <c r="AO252" s="69"/>
      <c r="AP252" s="69"/>
      <c r="AQ252" s="69"/>
      <c r="AR252" s="69"/>
      <c r="AS252" s="81"/>
      <c r="AT252" s="69"/>
      <c r="AU252" s="69"/>
      <c r="AV252" s="69"/>
      <c r="AW252" s="69">
        <f t="shared" si="13"/>
        <v>0</v>
      </c>
      <c r="AX252" s="69" t="e">
        <f t="shared" si="14"/>
        <v>#N/A</v>
      </c>
      <c r="AY252" s="69">
        <f t="shared" si="15"/>
        <v>0.85318898323190817</v>
      </c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</row>
    <row r="253" spans="1:139" outlineLevel="1" x14ac:dyDescent="0.2">
      <c r="A253" s="16">
        <v>60</v>
      </c>
      <c r="B253" s="16">
        <v>0</v>
      </c>
      <c r="C253" s="1">
        <v>0.49676817987736899</v>
      </c>
      <c r="D253" s="1">
        <f t="shared" si="7"/>
        <v>-0.49676817987736899</v>
      </c>
      <c r="E253" s="1">
        <f t="shared" si="8"/>
        <v>1.3734086801147374</v>
      </c>
      <c r="F253" s="1">
        <f t="shared" si="9"/>
        <v>-1.1719252024402997</v>
      </c>
      <c r="G253" s="1">
        <f t="shared" si="10"/>
        <v>-0.99355711470661923</v>
      </c>
      <c r="H253" s="1">
        <v>2.0438278145301352E-2</v>
      </c>
      <c r="I253" s="1">
        <f t="shared" si="11"/>
        <v>5.256617507957995E-3</v>
      </c>
      <c r="J253" s="1">
        <f t="shared" si="12"/>
        <v>-1.003868749076815</v>
      </c>
      <c r="AL253" s="69"/>
      <c r="AM253" s="69"/>
      <c r="AN253" s="69"/>
      <c r="AO253" s="69"/>
      <c r="AP253" s="69"/>
      <c r="AQ253" s="69"/>
      <c r="AR253" s="69"/>
      <c r="AS253" s="81"/>
      <c r="AT253" s="69"/>
      <c r="AU253" s="69"/>
      <c r="AV253" s="69"/>
      <c r="AW253" s="69">
        <f t="shared" si="13"/>
        <v>1</v>
      </c>
      <c r="AX253" s="69">
        <f t="shared" si="14"/>
        <v>0.49676817987736899</v>
      </c>
      <c r="AY253" s="69" t="e">
        <f t="shared" si="15"/>
        <v>#N/A</v>
      </c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</row>
    <row r="254" spans="1:139" outlineLevel="1" x14ac:dyDescent="0.2">
      <c r="A254" s="16">
        <v>61</v>
      </c>
      <c r="B254" s="16">
        <v>1</v>
      </c>
      <c r="C254" s="1">
        <v>0.2027504486574907</v>
      </c>
      <c r="D254" s="1">
        <f t="shared" si="7"/>
        <v>0.7972495513425093</v>
      </c>
      <c r="E254" s="1">
        <f t="shared" si="8"/>
        <v>3.1915587462568862</v>
      </c>
      <c r="F254" s="1">
        <f t="shared" si="9"/>
        <v>1.7864934218342048</v>
      </c>
      <c r="G254" s="1">
        <f t="shared" si="10"/>
        <v>1.9829703922509547</v>
      </c>
      <c r="H254" s="1">
        <v>4.7181578703597349E-2</v>
      </c>
      <c r="I254" s="1">
        <f t="shared" si="11"/>
        <v>5.1088675870266449E-2</v>
      </c>
      <c r="J254" s="1">
        <f t="shared" si="12"/>
        <v>2.0314734806290797</v>
      </c>
      <c r="AL254" s="69"/>
      <c r="AM254" s="69"/>
      <c r="AN254" s="69"/>
      <c r="AO254" s="69"/>
      <c r="AP254" s="69"/>
      <c r="AQ254" s="69"/>
      <c r="AR254" s="69"/>
      <c r="AS254" s="81"/>
      <c r="AT254" s="69"/>
      <c r="AU254" s="69"/>
      <c r="AV254" s="69"/>
      <c r="AW254" s="69">
        <f t="shared" si="13"/>
        <v>0</v>
      </c>
      <c r="AX254" s="69" t="e">
        <f t="shared" si="14"/>
        <v>#N/A</v>
      </c>
      <c r="AY254" s="69">
        <f t="shared" si="15"/>
        <v>0.2027504486574907</v>
      </c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</row>
    <row r="255" spans="1:139" outlineLevel="1" x14ac:dyDescent="0.2">
      <c r="A255" s="16">
        <v>62</v>
      </c>
      <c r="B255" s="16">
        <v>1</v>
      </c>
      <c r="C255" s="1">
        <v>0.2027504486574907</v>
      </c>
      <c r="D255" s="1">
        <f t="shared" si="7"/>
        <v>0.7972495513425093</v>
      </c>
      <c r="E255" s="1">
        <f t="shared" si="8"/>
        <v>3.1915587462568862</v>
      </c>
      <c r="F255" s="1">
        <f t="shared" si="9"/>
        <v>1.7864934218342048</v>
      </c>
      <c r="G255" s="1">
        <f t="shared" si="10"/>
        <v>1.9829703922509547</v>
      </c>
      <c r="H255" s="1">
        <v>4.7181578703597349E-2</v>
      </c>
      <c r="I255" s="1">
        <f t="shared" si="11"/>
        <v>5.1088675870266449E-2</v>
      </c>
      <c r="J255" s="1">
        <f t="shared" si="12"/>
        <v>2.0314734806290797</v>
      </c>
      <c r="AL255" s="69"/>
      <c r="AM255" s="69"/>
      <c r="AN255" s="69"/>
      <c r="AO255" s="69"/>
      <c r="AP255" s="69"/>
      <c r="AQ255" s="69"/>
      <c r="AR255" s="69"/>
      <c r="AS255" s="81"/>
      <c r="AT255" s="69"/>
      <c r="AU255" s="69"/>
      <c r="AV255" s="69"/>
      <c r="AW255" s="69">
        <f t="shared" si="13"/>
        <v>0</v>
      </c>
      <c r="AX255" s="69" t="e">
        <f t="shared" si="14"/>
        <v>#N/A</v>
      </c>
      <c r="AY255" s="69">
        <f t="shared" si="15"/>
        <v>0.2027504486574907</v>
      </c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</row>
    <row r="256" spans="1:139" outlineLevel="1" x14ac:dyDescent="0.2">
      <c r="A256" s="16">
        <v>63</v>
      </c>
      <c r="B256" s="16">
        <v>0</v>
      </c>
      <c r="C256" s="1">
        <v>0.49676817987736899</v>
      </c>
      <c r="D256" s="1">
        <f t="shared" si="7"/>
        <v>-0.49676817987736899</v>
      </c>
      <c r="E256" s="1">
        <f t="shared" si="8"/>
        <v>1.3734086801147374</v>
      </c>
      <c r="F256" s="1">
        <f t="shared" si="9"/>
        <v>-1.1719252024402997</v>
      </c>
      <c r="G256" s="1">
        <f t="shared" si="10"/>
        <v>-0.99355711470661923</v>
      </c>
      <c r="H256" s="1">
        <v>2.0438278145301352E-2</v>
      </c>
      <c r="I256" s="1">
        <f t="shared" si="11"/>
        <v>5.256617507957995E-3</v>
      </c>
      <c r="J256" s="1">
        <f t="shared" si="12"/>
        <v>-1.003868749076815</v>
      </c>
      <c r="AL256" s="69"/>
      <c r="AM256" s="69"/>
      <c r="AN256" s="69"/>
      <c r="AO256" s="69"/>
      <c r="AP256" s="69"/>
      <c r="AQ256" s="69"/>
      <c r="AR256" s="69"/>
      <c r="AS256" s="81"/>
      <c r="AT256" s="69"/>
      <c r="AU256" s="69"/>
      <c r="AV256" s="69"/>
      <c r="AW256" s="69">
        <f t="shared" si="13"/>
        <v>1</v>
      </c>
      <c r="AX256" s="69">
        <f t="shared" si="14"/>
        <v>0.49676817987736899</v>
      </c>
      <c r="AY256" s="69" t="e">
        <f t="shared" si="15"/>
        <v>#N/A</v>
      </c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</row>
    <row r="257" spans="1:139" outlineLevel="1" x14ac:dyDescent="0.2">
      <c r="A257" s="16">
        <v>64</v>
      </c>
      <c r="B257" s="16">
        <v>1</v>
      </c>
      <c r="C257" s="1">
        <v>0.88292347507622715</v>
      </c>
      <c r="D257" s="1">
        <f t="shared" si="7"/>
        <v>0.11707652492377285</v>
      </c>
      <c r="E257" s="1">
        <f t="shared" si="8"/>
        <v>0.24903349365322619</v>
      </c>
      <c r="F257" s="1">
        <f t="shared" si="9"/>
        <v>0.49903255770863908</v>
      </c>
      <c r="G257" s="1">
        <f t="shared" si="10"/>
        <v>0.36414418541806709</v>
      </c>
      <c r="H257" s="1">
        <v>3.8078751401422556E-2</v>
      </c>
      <c r="I257" s="1">
        <f t="shared" si="11"/>
        <v>1.3642389060071277E-3</v>
      </c>
      <c r="J257" s="1">
        <f t="shared" si="12"/>
        <v>0.37128176543051528</v>
      </c>
      <c r="AL257" s="69"/>
      <c r="AM257" s="69"/>
      <c r="AN257" s="69"/>
      <c r="AO257" s="69"/>
      <c r="AP257" s="69"/>
      <c r="AQ257" s="69"/>
      <c r="AR257" s="69"/>
      <c r="AS257" s="81"/>
      <c r="AT257" s="69"/>
      <c r="AU257" s="69"/>
      <c r="AV257" s="69"/>
      <c r="AW257" s="69">
        <f t="shared" si="13"/>
        <v>0</v>
      </c>
      <c r="AX257" s="69" t="e">
        <f t="shared" si="14"/>
        <v>#N/A</v>
      </c>
      <c r="AY257" s="69">
        <f t="shared" si="15"/>
        <v>0.88292347507622715</v>
      </c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</row>
    <row r="258" spans="1:139" outlineLevel="1" x14ac:dyDescent="0.2">
      <c r="A258" s="16">
        <v>65</v>
      </c>
      <c r="B258" s="16">
        <v>1</v>
      </c>
      <c r="C258" s="1">
        <v>0.61178913721952244</v>
      </c>
      <c r="D258" s="1">
        <f t="shared" si="7"/>
        <v>0.38821086278047756</v>
      </c>
      <c r="E258" s="1">
        <f t="shared" si="8"/>
        <v>0.98273520573339912</v>
      </c>
      <c r="F258" s="1">
        <f t="shared" si="9"/>
        <v>0.99133001857776859</v>
      </c>
      <c r="G258" s="1">
        <f t="shared" si="10"/>
        <v>0.79658653483753261</v>
      </c>
      <c r="H258" s="1">
        <v>4.5131288649161737E-2</v>
      </c>
      <c r="I258" s="1">
        <f t="shared" si="11"/>
        <v>7.8522901577325922E-3</v>
      </c>
      <c r="J258" s="1">
        <f t="shared" si="12"/>
        <v>0.81519429108693808</v>
      </c>
      <c r="AL258" s="69"/>
      <c r="AM258" s="69"/>
      <c r="AN258" s="69"/>
      <c r="AO258" s="69"/>
      <c r="AP258" s="69"/>
      <c r="AQ258" s="69"/>
      <c r="AR258" s="69"/>
      <c r="AS258" s="81"/>
      <c r="AT258" s="69"/>
      <c r="AU258" s="69"/>
      <c r="AV258" s="69"/>
      <c r="AW258" s="69">
        <f t="shared" si="13"/>
        <v>0</v>
      </c>
      <c r="AX258" s="69" t="e">
        <f t="shared" si="14"/>
        <v>#N/A</v>
      </c>
      <c r="AY258" s="69">
        <f t="shared" si="15"/>
        <v>0.61178913721952244</v>
      </c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</row>
    <row r="259" spans="1:139" outlineLevel="1" x14ac:dyDescent="0.2">
      <c r="A259" s="16">
        <v>66</v>
      </c>
      <c r="B259" s="16">
        <v>0</v>
      </c>
      <c r="C259" s="1">
        <v>0.5356878852814525</v>
      </c>
      <c r="D259" s="1">
        <f t="shared" ref="D259:D271" si="16">B259 - C259</f>
        <v>-0.5356878852814525</v>
      </c>
      <c r="E259" s="1">
        <f t="shared" ref="E259:E271" si="17">2*IF(B259=1,LN(1/C259),LN(1/(1-C259)))</f>
        <v>1.5343965837191171</v>
      </c>
      <c r="F259" s="1">
        <f t="shared" ref="F259:F271" si="18">SQRT(E259)*SIGN(D259)</f>
        <v>-1.2387076264071022</v>
      </c>
      <c r="G259" s="1">
        <f t="shared" ref="G259:G271" si="19">D259/(SQRT(C259*(1-C259)))</f>
        <v>-1.0741153047024432</v>
      </c>
      <c r="H259" s="1">
        <v>1.7376234386076266E-2</v>
      </c>
      <c r="I259" s="1">
        <f t="shared" ref="I259:I271" si="20">(G259^2/4)*H259/(1-H259)^2</f>
        <v>5.1906644733932467E-3</v>
      </c>
      <c r="J259" s="1">
        <f t="shared" ref="J259:J271" si="21">G259/SQRT(1-H259)</f>
        <v>-1.0835707493650606</v>
      </c>
      <c r="AL259" s="69"/>
      <c r="AM259" s="69"/>
      <c r="AN259" s="69"/>
      <c r="AO259" s="69"/>
      <c r="AP259" s="69"/>
      <c r="AQ259" s="69"/>
      <c r="AR259" s="69"/>
      <c r="AS259" s="81"/>
      <c r="AT259" s="69"/>
      <c r="AU259" s="69"/>
      <c r="AV259" s="69"/>
      <c r="AW259" s="69">
        <f t="shared" ref="AW259:AW271" si="22">1-B259</f>
        <v>1</v>
      </c>
      <c r="AX259" s="69">
        <f t="shared" ref="AX259:AX271" si="23">IF(B259=0,C259,NA())</f>
        <v>0.5356878852814525</v>
      </c>
      <c r="AY259" s="69" t="e">
        <f t="shared" ref="AY259:AY271" si="24">IF(B259=1,C259,NA())</f>
        <v>#N/A</v>
      </c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</row>
    <row r="260" spans="1:139" outlineLevel="1" x14ac:dyDescent="0.2">
      <c r="A260" s="16">
        <v>67</v>
      </c>
      <c r="B260" s="16">
        <v>0</v>
      </c>
      <c r="C260" s="1">
        <v>0.49676817987736899</v>
      </c>
      <c r="D260" s="1">
        <f t="shared" si="16"/>
        <v>-0.49676817987736899</v>
      </c>
      <c r="E260" s="1">
        <f t="shared" si="17"/>
        <v>1.3734086801147374</v>
      </c>
      <c r="F260" s="1">
        <f t="shared" si="18"/>
        <v>-1.1719252024402997</v>
      </c>
      <c r="G260" s="1">
        <f t="shared" si="19"/>
        <v>-0.99355711470661923</v>
      </c>
      <c r="H260" s="1">
        <v>2.0438278145301352E-2</v>
      </c>
      <c r="I260" s="1">
        <f t="shared" si="20"/>
        <v>5.256617507957995E-3</v>
      </c>
      <c r="J260" s="1">
        <f t="shared" si="21"/>
        <v>-1.003868749076815</v>
      </c>
      <c r="AL260" s="69"/>
      <c r="AM260" s="69"/>
      <c r="AN260" s="69"/>
      <c r="AO260" s="69"/>
      <c r="AP260" s="69"/>
      <c r="AQ260" s="69"/>
      <c r="AR260" s="69"/>
      <c r="AS260" s="81"/>
      <c r="AT260" s="69"/>
      <c r="AU260" s="69"/>
      <c r="AV260" s="69"/>
      <c r="AW260" s="69">
        <f t="shared" si="22"/>
        <v>1</v>
      </c>
      <c r="AX260" s="69">
        <f t="shared" si="23"/>
        <v>0.49676817987736899</v>
      </c>
      <c r="AY260" s="69" t="e">
        <f t="shared" si="24"/>
        <v>#N/A</v>
      </c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</row>
    <row r="261" spans="1:139" outlineLevel="1" x14ac:dyDescent="0.2">
      <c r="A261" s="16">
        <v>68</v>
      </c>
      <c r="B261" s="16">
        <v>1</v>
      </c>
      <c r="C261" s="1">
        <v>0.82498991524278653</v>
      </c>
      <c r="D261" s="1">
        <f t="shared" si="16"/>
        <v>0.17501008475721347</v>
      </c>
      <c r="E261" s="1">
        <f t="shared" si="17"/>
        <v>0.38476823334061322</v>
      </c>
      <c r="F261" s="1">
        <f t="shared" si="18"/>
        <v>0.6202968912872393</v>
      </c>
      <c r="G261" s="1">
        <f t="shared" si="19"/>
        <v>0.46058227192236656</v>
      </c>
      <c r="H261" s="1">
        <v>3.6776462118761795E-2</v>
      </c>
      <c r="I261" s="1">
        <f t="shared" si="20"/>
        <v>2.1021815425919599E-3</v>
      </c>
      <c r="J261" s="1">
        <f t="shared" si="21"/>
        <v>0.46929256565607885</v>
      </c>
      <c r="AL261" s="69"/>
      <c r="AM261" s="69"/>
      <c r="AN261" s="69"/>
      <c r="AO261" s="69"/>
      <c r="AP261" s="69"/>
      <c r="AQ261" s="69"/>
      <c r="AR261" s="69"/>
      <c r="AS261" s="81"/>
      <c r="AT261" s="69"/>
      <c r="AU261" s="69"/>
      <c r="AV261" s="69"/>
      <c r="AW261" s="69">
        <f t="shared" si="22"/>
        <v>0</v>
      </c>
      <c r="AX261" s="69" t="e">
        <f t="shared" si="23"/>
        <v>#N/A</v>
      </c>
      <c r="AY261" s="69">
        <f t="shared" si="24"/>
        <v>0.82498991524278653</v>
      </c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</row>
    <row r="262" spans="1:139" outlineLevel="1" x14ac:dyDescent="0.2">
      <c r="A262" s="16">
        <v>69</v>
      </c>
      <c r="B262" s="16">
        <v>0</v>
      </c>
      <c r="C262" s="1">
        <v>0.49676817987736899</v>
      </c>
      <c r="D262" s="1">
        <f t="shared" si="16"/>
        <v>-0.49676817987736899</v>
      </c>
      <c r="E262" s="1">
        <f t="shared" si="17"/>
        <v>1.3734086801147374</v>
      </c>
      <c r="F262" s="1">
        <f t="shared" si="18"/>
        <v>-1.1719252024402997</v>
      </c>
      <c r="G262" s="1">
        <f t="shared" si="19"/>
        <v>-0.99355711470661923</v>
      </c>
      <c r="H262" s="1">
        <v>2.0438278145301352E-2</v>
      </c>
      <c r="I262" s="1">
        <f t="shared" si="20"/>
        <v>5.256617507957995E-3</v>
      </c>
      <c r="J262" s="1">
        <f t="shared" si="21"/>
        <v>-1.003868749076815</v>
      </c>
      <c r="AL262" s="69"/>
      <c r="AM262" s="69"/>
      <c r="AN262" s="69"/>
      <c r="AO262" s="69"/>
      <c r="AP262" s="69"/>
      <c r="AQ262" s="69"/>
      <c r="AR262" s="69"/>
      <c r="AS262" s="81"/>
      <c r="AT262" s="69"/>
      <c r="AU262" s="69"/>
      <c r="AV262" s="69"/>
      <c r="AW262" s="69">
        <f t="shared" si="22"/>
        <v>1</v>
      </c>
      <c r="AX262" s="69">
        <f t="shared" si="23"/>
        <v>0.49676817987736899</v>
      </c>
      <c r="AY262" s="69" t="e">
        <f t="shared" si="24"/>
        <v>#N/A</v>
      </c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</row>
    <row r="263" spans="1:139" outlineLevel="1" x14ac:dyDescent="0.2">
      <c r="A263" s="16">
        <v>70</v>
      </c>
      <c r="B263" s="16">
        <v>1</v>
      </c>
      <c r="C263" s="1">
        <v>0.64739006497421792</v>
      </c>
      <c r="D263" s="1">
        <f t="shared" si="16"/>
        <v>0.35260993502578208</v>
      </c>
      <c r="E263" s="1">
        <f t="shared" si="17"/>
        <v>0.86961256729390168</v>
      </c>
      <c r="F263" s="1">
        <f t="shared" si="18"/>
        <v>0.93253019645151525</v>
      </c>
      <c r="G263" s="1">
        <f t="shared" si="19"/>
        <v>0.73801341676710219</v>
      </c>
      <c r="H263" s="1">
        <v>0.18173105550787988</v>
      </c>
      <c r="I263" s="1">
        <f t="shared" si="20"/>
        <v>3.6957750935629585E-2</v>
      </c>
      <c r="J263" s="1">
        <f t="shared" si="21"/>
        <v>0.81586109278715679</v>
      </c>
      <c r="AL263" s="69"/>
      <c r="AM263" s="69"/>
      <c r="AN263" s="69"/>
      <c r="AO263" s="69"/>
      <c r="AP263" s="69"/>
      <c r="AQ263" s="69"/>
      <c r="AR263" s="69"/>
      <c r="AS263" s="81"/>
      <c r="AT263" s="69"/>
      <c r="AU263" s="69"/>
      <c r="AV263" s="69"/>
      <c r="AW263" s="69">
        <f t="shared" si="22"/>
        <v>0</v>
      </c>
      <c r="AX263" s="69" t="e">
        <f t="shared" si="23"/>
        <v>#N/A</v>
      </c>
      <c r="AY263" s="69">
        <f t="shared" si="24"/>
        <v>0.64739006497421792</v>
      </c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</row>
    <row r="264" spans="1:139" outlineLevel="1" x14ac:dyDescent="0.2">
      <c r="A264" s="16">
        <v>71</v>
      </c>
      <c r="B264" s="16">
        <v>0</v>
      </c>
      <c r="C264" s="1">
        <v>0.2027504486574907</v>
      </c>
      <c r="D264" s="1">
        <f t="shared" si="16"/>
        <v>-0.2027504486574907</v>
      </c>
      <c r="E264" s="1">
        <f t="shared" si="17"/>
        <v>0.4531750716969335</v>
      </c>
      <c r="F264" s="1">
        <f t="shared" si="18"/>
        <v>-0.67318279218718413</v>
      </c>
      <c r="G264" s="1">
        <f t="shared" si="19"/>
        <v>-0.50429396420027084</v>
      </c>
      <c r="H264" s="1">
        <v>4.7181578703597349E-2</v>
      </c>
      <c r="I264" s="1">
        <f t="shared" si="20"/>
        <v>3.3041497908861701E-3</v>
      </c>
      <c r="J264" s="1">
        <f t="shared" si="21"/>
        <v>-0.51662890112607918</v>
      </c>
      <c r="AL264" s="69"/>
      <c r="AM264" s="69"/>
      <c r="AN264" s="69"/>
      <c r="AO264" s="69"/>
      <c r="AP264" s="69"/>
      <c r="AQ264" s="69"/>
      <c r="AR264" s="69"/>
      <c r="AS264" s="81"/>
      <c r="AT264" s="69"/>
      <c r="AU264" s="69"/>
      <c r="AV264" s="69"/>
      <c r="AW264" s="69">
        <f t="shared" si="22"/>
        <v>1</v>
      </c>
      <c r="AX264" s="69">
        <f t="shared" si="23"/>
        <v>0.2027504486574907</v>
      </c>
      <c r="AY264" s="69" t="e">
        <f t="shared" si="24"/>
        <v>#N/A</v>
      </c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</row>
    <row r="265" spans="1:139" outlineLevel="1" x14ac:dyDescent="0.2">
      <c r="A265" s="16">
        <v>72</v>
      </c>
      <c r="B265" s="16">
        <v>0</v>
      </c>
      <c r="C265" s="1">
        <v>0.48395652291208491</v>
      </c>
      <c r="D265" s="1">
        <f t="shared" si="16"/>
        <v>-0.48395652291208491</v>
      </c>
      <c r="E265" s="1">
        <f t="shared" si="17"/>
        <v>1.3231285182555153</v>
      </c>
      <c r="F265" s="1">
        <f t="shared" si="18"/>
        <v>-1.1502732363467019</v>
      </c>
      <c r="G265" s="1">
        <f t="shared" si="19"/>
        <v>-0.96841169929646653</v>
      </c>
      <c r="H265" s="1">
        <v>4.9906891762469888E-2</v>
      </c>
      <c r="I265" s="1">
        <f t="shared" si="20"/>
        <v>1.2962484512273558E-2</v>
      </c>
      <c r="J265" s="1">
        <f t="shared" si="21"/>
        <v>-0.9935207537526618</v>
      </c>
      <c r="AL265" s="69"/>
      <c r="AM265" s="69"/>
      <c r="AN265" s="69"/>
      <c r="AO265" s="69"/>
      <c r="AP265" s="69"/>
      <c r="AQ265" s="69"/>
      <c r="AR265" s="69"/>
      <c r="AS265" s="81"/>
      <c r="AT265" s="69"/>
      <c r="AU265" s="69"/>
      <c r="AV265" s="69"/>
      <c r="AW265" s="69">
        <f t="shared" si="22"/>
        <v>1</v>
      </c>
      <c r="AX265" s="69">
        <f t="shared" si="23"/>
        <v>0.48395652291208491</v>
      </c>
      <c r="AY265" s="69" t="e">
        <f t="shared" si="24"/>
        <v>#N/A</v>
      </c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</row>
    <row r="266" spans="1:139" outlineLevel="1" x14ac:dyDescent="0.2">
      <c r="A266" s="16">
        <v>73</v>
      </c>
      <c r="B266" s="16">
        <v>1</v>
      </c>
      <c r="C266" s="1">
        <v>0.69425088831404291</v>
      </c>
      <c r="D266" s="1">
        <f t="shared" si="16"/>
        <v>0.30574911168595709</v>
      </c>
      <c r="E266" s="1">
        <f t="shared" si="17"/>
        <v>0.72984374653111284</v>
      </c>
      <c r="F266" s="1">
        <f t="shared" si="18"/>
        <v>0.85430892921185886</v>
      </c>
      <c r="G266" s="1">
        <f t="shared" si="19"/>
        <v>0.66362750838856932</v>
      </c>
      <c r="H266" s="1">
        <v>3.8021558131664461E-2</v>
      </c>
      <c r="I266" s="1">
        <f t="shared" si="20"/>
        <v>4.5236396269205245E-3</v>
      </c>
      <c r="J266" s="1">
        <f t="shared" si="21"/>
        <v>0.67661513808777296</v>
      </c>
      <c r="AL266" s="69"/>
      <c r="AM266" s="69"/>
      <c r="AN266" s="69"/>
      <c r="AO266" s="69"/>
      <c r="AP266" s="69"/>
      <c r="AQ266" s="69"/>
      <c r="AR266" s="69"/>
      <c r="AS266" s="81"/>
      <c r="AT266" s="69"/>
      <c r="AU266" s="69"/>
      <c r="AV266" s="69"/>
      <c r="AW266" s="69">
        <f t="shared" si="22"/>
        <v>0</v>
      </c>
      <c r="AX266" s="69" t="e">
        <f t="shared" si="23"/>
        <v>#N/A</v>
      </c>
      <c r="AY266" s="69">
        <f t="shared" si="24"/>
        <v>0.69425088831404291</v>
      </c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</row>
    <row r="267" spans="1:139" outlineLevel="1" x14ac:dyDescent="0.2">
      <c r="A267" s="16">
        <v>74</v>
      </c>
      <c r="B267" s="16">
        <v>0</v>
      </c>
      <c r="C267" s="1">
        <v>0.43204724352772367</v>
      </c>
      <c r="D267" s="1">
        <f t="shared" si="16"/>
        <v>-0.43204724352772367</v>
      </c>
      <c r="E267" s="1">
        <f t="shared" si="17"/>
        <v>1.1314340778902041</v>
      </c>
      <c r="F267" s="1">
        <f t="shared" si="18"/>
        <v>-1.0636889008964059</v>
      </c>
      <c r="G267" s="1">
        <f t="shared" si="19"/>
        <v>-0.87218680780984847</v>
      </c>
      <c r="H267" s="1">
        <v>2.6488345248967995E-2</v>
      </c>
      <c r="I267" s="1">
        <f t="shared" si="20"/>
        <v>5.315346167238404E-3</v>
      </c>
      <c r="J267" s="1">
        <f t="shared" si="21"/>
        <v>-0.88397286920408646</v>
      </c>
      <c r="AL267" s="69"/>
      <c r="AM267" s="69"/>
      <c r="AN267" s="69"/>
      <c r="AO267" s="69"/>
      <c r="AP267" s="69"/>
      <c r="AQ267" s="69"/>
      <c r="AR267" s="69"/>
      <c r="AS267" s="81"/>
      <c r="AT267" s="69"/>
      <c r="AU267" s="69"/>
      <c r="AV267" s="69"/>
      <c r="AW267" s="69">
        <f t="shared" si="22"/>
        <v>1</v>
      </c>
      <c r="AX267" s="69">
        <f t="shared" si="23"/>
        <v>0.43204724352772367</v>
      </c>
      <c r="AY267" s="69" t="e">
        <f t="shared" si="24"/>
        <v>#N/A</v>
      </c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</row>
    <row r="268" spans="1:139" outlineLevel="1" x14ac:dyDescent="0.2">
      <c r="A268" s="16">
        <v>75</v>
      </c>
      <c r="B268" s="16">
        <v>1</v>
      </c>
      <c r="C268" s="1">
        <v>0.80132645158014892</v>
      </c>
      <c r="D268" s="1">
        <f t="shared" si="16"/>
        <v>0.19867354841985108</v>
      </c>
      <c r="E268" s="1">
        <f t="shared" si="17"/>
        <v>0.44297371982074901</v>
      </c>
      <c r="F268" s="1">
        <f t="shared" si="18"/>
        <v>0.66556270915725813</v>
      </c>
      <c r="G268" s="1">
        <f t="shared" si="19"/>
        <v>0.49792655099905186</v>
      </c>
      <c r="H268" s="1">
        <v>3.1363624695567451E-2</v>
      </c>
      <c r="I268" s="1">
        <f t="shared" si="20"/>
        <v>2.0719309528217504E-3</v>
      </c>
      <c r="J268" s="1">
        <f t="shared" si="21"/>
        <v>0.50592355246805887</v>
      </c>
      <c r="AL268" s="69"/>
      <c r="AM268" s="69"/>
      <c r="AN268" s="69"/>
      <c r="AO268" s="69"/>
      <c r="AP268" s="69"/>
      <c r="AQ268" s="69"/>
      <c r="AR268" s="69"/>
      <c r="AS268" s="81"/>
      <c r="AT268" s="69"/>
      <c r="AU268" s="69"/>
      <c r="AV268" s="69"/>
      <c r="AW268" s="69">
        <f t="shared" si="22"/>
        <v>0</v>
      </c>
      <c r="AX268" s="69" t="e">
        <f t="shared" si="23"/>
        <v>#N/A</v>
      </c>
      <c r="AY268" s="69">
        <f t="shared" si="24"/>
        <v>0.80132645158014892</v>
      </c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</row>
    <row r="269" spans="1:139" outlineLevel="1" x14ac:dyDescent="0.2">
      <c r="A269" s="16">
        <v>76</v>
      </c>
      <c r="B269" s="16">
        <v>1</v>
      </c>
      <c r="C269" s="1">
        <v>0.31071651154913216</v>
      </c>
      <c r="D269" s="1">
        <f t="shared" si="16"/>
        <v>0.68928348845086784</v>
      </c>
      <c r="E269" s="1">
        <f t="shared" si="17"/>
        <v>2.3377486418678441</v>
      </c>
      <c r="F269" s="1">
        <f t="shared" si="18"/>
        <v>1.5289697975656171</v>
      </c>
      <c r="G269" s="1">
        <f t="shared" si="19"/>
        <v>1.4894185944447873</v>
      </c>
      <c r="H269" s="1">
        <v>6.5771026509985661E-2</v>
      </c>
      <c r="I269" s="1">
        <f t="shared" si="20"/>
        <v>4.1792803743158656E-2</v>
      </c>
      <c r="J269" s="1">
        <f t="shared" si="21"/>
        <v>1.5409555288971999</v>
      </c>
      <c r="AL269" s="69"/>
      <c r="AM269" s="69"/>
      <c r="AN269" s="69"/>
      <c r="AO269" s="69"/>
      <c r="AP269" s="69"/>
      <c r="AQ269" s="69"/>
      <c r="AR269" s="69"/>
      <c r="AS269" s="81"/>
      <c r="AT269" s="69"/>
      <c r="AU269" s="69"/>
      <c r="AV269" s="69"/>
      <c r="AW269" s="69">
        <f t="shared" si="22"/>
        <v>0</v>
      </c>
      <c r="AX269" s="69" t="e">
        <f t="shared" si="23"/>
        <v>#N/A</v>
      </c>
      <c r="AY269" s="69">
        <f t="shared" si="24"/>
        <v>0.31071651154913216</v>
      </c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</row>
    <row r="270" spans="1:139" outlineLevel="1" x14ac:dyDescent="0.2">
      <c r="A270" s="16">
        <v>77</v>
      </c>
      <c r="B270" s="16">
        <v>0</v>
      </c>
      <c r="C270" s="1">
        <v>0.63682484359652058</v>
      </c>
      <c r="D270" s="1">
        <f t="shared" si="16"/>
        <v>-0.63682484359652058</v>
      </c>
      <c r="E270" s="1">
        <f t="shared" si="17"/>
        <v>2.0257400731346387</v>
      </c>
      <c r="F270" s="1">
        <f t="shared" si="18"/>
        <v>-1.4232849585148573</v>
      </c>
      <c r="G270" s="1">
        <f t="shared" si="19"/>
        <v>-1.3241949664093033</v>
      </c>
      <c r="H270" s="1">
        <v>5.1481926471645671E-2</v>
      </c>
      <c r="I270" s="1">
        <f t="shared" si="20"/>
        <v>2.5084615177259278E-2</v>
      </c>
      <c r="J270" s="1">
        <f t="shared" si="21"/>
        <v>-1.3596562626326818</v>
      </c>
      <c r="AL270" s="69"/>
      <c r="AM270" s="69"/>
      <c r="AN270" s="69"/>
      <c r="AO270" s="69"/>
      <c r="AP270" s="69"/>
      <c r="AQ270" s="69"/>
      <c r="AR270" s="69"/>
      <c r="AS270" s="81"/>
      <c r="AT270" s="69"/>
      <c r="AU270" s="69"/>
      <c r="AV270" s="69"/>
      <c r="AW270" s="69">
        <f t="shared" si="22"/>
        <v>1</v>
      </c>
      <c r="AX270" s="69">
        <f t="shared" si="23"/>
        <v>0.63682484359652058</v>
      </c>
      <c r="AY270" s="69" t="e">
        <f t="shared" si="24"/>
        <v>#N/A</v>
      </c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</row>
    <row r="271" spans="1:139" outlineLevel="1" x14ac:dyDescent="0.2">
      <c r="A271" s="16">
        <v>78</v>
      </c>
      <c r="B271" s="16">
        <v>1</v>
      </c>
      <c r="C271" s="1">
        <v>0.406571489392967</v>
      </c>
      <c r="D271" s="1">
        <f t="shared" si="16"/>
        <v>0.59342851060703294</v>
      </c>
      <c r="E271" s="1">
        <f t="shared" si="17"/>
        <v>1.7999909995829391</v>
      </c>
      <c r="F271" s="1">
        <f t="shared" si="18"/>
        <v>1.3416374322382851</v>
      </c>
      <c r="G271" s="1">
        <f t="shared" si="19"/>
        <v>1.208135771531889</v>
      </c>
      <c r="H271" s="1">
        <v>2.3828855812121779E-2</v>
      </c>
      <c r="I271" s="1">
        <f t="shared" si="20"/>
        <v>9.1247873813035014E-3</v>
      </c>
      <c r="J271" s="1">
        <f t="shared" si="21"/>
        <v>1.2227924840335196</v>
      </c>
      <c r="AL271" s="69"/>
      <c r="AM271" s="69"/>
      <c r="AN271" s="69"/>
      <c r="AO271" s="69"/>
      <c r="AP271" s="69"/>
      <c r="AQ271" s="69"/>
      <c r="AR271" s="69"/>
      <c r="AS271" s="81"/>
      <c r="AT271" s="69"/>
      <c r="AU271" s="69"/>
      <c r="AV271" s="69"/>
      <c r="AW271" s="69">
        <f t="shared" si="22"/>
        <v>0</v>
      </c>
      <c r="AX271" s="69" t="e">
        <f t="shared" si="23"/>
        <v>#N/A</v>
      </c>
      <c r="AY271" s="69">
        <f t="shared" si="24"/>
        <v>0.406571489392967</v>
      </c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</row>
  </sheetData>
  <conditionalFormatting sqref="B69:C69 G69:H69 B71 E71 H71">
    <cfRule type="expression" dxfId="3" priority="3">
      <formula>$H$65&gt;0</formula>
    </cfRule>
  </conditionalFormatting>
  <conditionalFormatting sqref="E65:F65 D69 B70:D70">
    <cfRule type="expression" dxfId="2" priority="4">
      <formula>$H$65&gt;0</formula>
    </cfRule>
  </conditionalFormatting>
  <conditionalFormatting sqref="E75:F77">
    <cfRule type="cellIs" dxfId="1" priority="1" stopIfTrue="1" operator="equal">
      <formula>$I$2</formula>
    </cfRule>
    <cfRule type="cellIs" dxfId="0" priority="2" stopIfTrue="1" operator="equal">
      <formula>$H$2</formula>
    </cfRule>
  </conditionalFormatting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1" xr:uid="{0ED4A794-B6E4-4EC1-9A9E-6010213DA601}">
      <formula1>0</formula1>
      <formula2>1</formula2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Spinner 3">
              <controlPr defaultSize="0" autoPict="0">
                <anchor moveWithCells="1" siz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Spinner 4">
              <controlPr defaultSize="0" autoPict="0">
                <anchor moveWithCells="1" sizeWithCells="1">
                  <from>
                    <xdr:col>9</xdr:col>
                    <xdr:colOff>57150</xdr:colOff>
                    <xdr:row>66</xdr:row>
                    <xdr:rowOff>0</xdr:rowOff>
                  </from>
                  <to>
                    <xdr:col>10</xdr:col>
                    <xdr:colOff>57150</xdr:colOff>
                    <xdr:row>68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r:id="rId5" name="Spinner 5">
              <controlPr defaultSize="0" autoPict="0">
                <anchor moveWithCells="1" siz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r:id="rId6" name="Spinner 6">
              <controlPr defaultSize="0" autoPict="0">
                <anchor moveWithCells="1" sizeWithCells="1">
                  <from>
                    <xdr:col>9</xdr:col>
                    <xdr:colOff>57150</xdr:colOff>
                    <xdr:row>34</xdr:row>
                    <xdr:rowOff>0</xdr:rowOff>
                  </from>
                  <to>
                    <xdr:col>10</xdr:col>
                    <xdr:colOff>57150</xdr:colOff>
                    <xdr:row>36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r:id="rId7" name="Spinner 7">
              <controlPr defaultSize="0" autoPict="0">
                <anchor moveWithCells="1" sizeWithCells="1">
                  <from>
                    <xdr:col>9</xdr:col>
                    <xdr:colOff>57150</xdr:colOff>
                    <xdr:row>52</xdr:row>
                    <xdr:rowOff>0</xdr:rowOff>
                  </from>
                  <to>
                    <xdr:col>10</xdr:col>
                    <xdr:colOff>57150</xdr:colOff>
                    <xdr:row>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r:id="rId8" name="Spinner 8">
              <controlPr defaultSize="0" autoPict="0">
                <anchor moveWithCells="1" siz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r:id="rId9" name="Spinner 9">
              <controlPr defaultSize="0" autoPict="0">
                <anchor moveWithCells="1" siz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F7C9-C298-4E42-84EB-EC8263EDB1F9}">
  <dimension ref="A1:N28"/>
  <sheetViews>
    <sheetView showGridLines="0" showRowColHeaders="0" topLeftCell="A5" workbookViewId="0">
      <pane xSplit="1" topLeftCell="B1" activePane="topRight" state="frozenSplit"/>
      <selection pane="topRight"/>
    </sheetView>
  </sheetViews>
  <sheetFormatPr defaultColWidth="8.85546875" defaultRowHeight="11.25" outlineLevelRow="1" x14ac:dyDescent="0.2"/>
  <cols>
    <col min="1" max="1" width="28.28515625" style="27" bestFit="1" customWidth="1"/>
    <col min="2" max="4" width="16.7109375" style="27" customWidth="1"/>
    <col min="5" max="16384" width="8.85546875" style="27"/>
  </cols>
  <sheetData>
    <row r="1" spans="1:14" x14ac:dyDescent="0.2">
      <c r="A1" s="70" t="s">
        <v>803</v>
      </c>
      <c r="M1" s="74" t="s">
        <v>820</v>
      </c>
      <c r="N1" s="74" t="s">
        <v>821</v>
      </c>
    </row>
    <row r="2" spans="1:14" x14ac:dyDescent="0.2">
      <c r="B2" s="74" t="s">
        <v>817</v>
      </c>
      <c r="C2" s="74" t="s">
        <v>841</v>
      </c>
      <c r="D2" s="74" t="s">
        <v>871</v>
      </c>
    </row>
    <row r="3" spans="1:14" x14ac:dyDescent="0.2">
      <c r="A3" s="72" t="s">
        <v>804</v>
      </c>
      <c r="B3" s="71" t="s">
        <v>681</v>
      </c>
      <c r="C3" s="71" t="s">
        <v>824</v>
      </c>
      <c r="D3" s="71" t="s">
        <v>859</v>
      </c>
    </row>
    <row r="4" spans="1:14" x14ac:dyDescent="0.2">
      <c r="A4" s="73" t="s">
        <v>805</v>
      </c>
      <c r="B4" s="75">
        <v>45256.071064814816</v>
      </c>
      <c r="C4" s="75">
        <v>45256.079305555555</v>
      </c>
      <c r="D4" s="75">
        <v>45256.100474537037</v>
      </c>
    </row>
    <row r="5" spans="1:14" x14ac:dyDescent="0.2">
      <c r="A5" s="73" t="s">
        <v>699</v>
      </c>
      <c r="B5" s="76">
        <v>78</v>
      </c>
      <c r="C5" s="76">
        <v>78</v>
      </c>
      <c r="D5" s="76">
        <v>78</v>
      </c>
    </row>
    <row r="6" spans="1:14" x14ac:dyDescent="0.2">
      <c r="A6" s="73" t="s">
        <v>698</v>
      </c>
      <c r="B6" s="27">
        <v>0.55128205128205132</v>
      </c>
      <c r="C6" s="27">
        <v>0.55128205128205132</v>
      </c>
      <c r="D6" s="27">
        <v>0.55128205128205132</v>
      </c>
    </row>
    <row r="7" spans="1:14" x14ac:dyDescent="0.2">
      <c r="A7" s="73" t="s">
        <v>806</v>
      </c>
      <c r="B7" s="77">
        <v>0.49736319849412369</v>
      </c>
      <c r="C7" s="77">
        <v>0.49736319849412369</v>
      </c>
      <c r="D7" s="77">
        <v>0.49736319849412369</v>
      </c>
    </row>
    <row r="8" spans="1:14" x14ac:dyDescent="0.2">
      <c r="A8" s="73" t="s">
        <v>807</v>
      </c>
      <c r="B8" s="76">
        <v>1</v>
      </c>
      <c r="C8" s="76">
        <v>1</v>
      </c>
      <c r="D8" s="76">
        <v>3</v>
      </c>
    </row>
    <row r="9" spans="1:14" x14ac:dyDescent="0.2">
      <c r="A9" s="73" t="s">
        <v>697</v>
      </c>
      <c r="B9" s="79">
        <v>0.4584929013099156</v>
      </c>
      <c r="C9" s="79">
        <v>0.48374371049095488</v>
      </c>
      <c r="D9" s="79">
        <v>0.45564861038320981</v>
      </c>
    </row>
    <row r="10" spans="1:14" x14ac:dyDescent="0.2">
      <c r="A10" s="73" t="s">
        <v>718</v>
      </c>
      <c r="B10" s="79">
        <v>0.11586986189645199</v>
      </c>
      <c r="C10" s="79">
        <v>3.8060135595629152E-2</v>
      </c>
      <c r="D10" s="79">
        <v>0.12668714577792184</v>
      </c>
    </row>
    <row r="11" spans="1:14" x14ac:dyDescent="0.2">
      <c r="A11" s="73" t="s">
        <v>808</v>
      </c>
      <c r="B11" s="79">
        <v>7.8594331428405662E-2</v>
      </c>
      <c r="C11" s="79">
        <v>7.8460512758293799E-4</v>
      </c>
      <c r="D11" s="79">
        <v>5.21360848418293E-2</v>
      </c>
    </row>
    <row r="12" spans="1:14" hidden="1" outlineLevel="1" x14ac:dyDescent="0.2">
      <c r="A12" s="73" t="s">
        <v>809</v>
      </c>
      <c r="D12" s="27">
        <v>2.2834545570854856</v>
      </c>
    </row>
    <row r="13" spans="1:14" hidden="1" outlineLevel="1" x14ac:dyDescent="0.2">
      <c r="A13" s="73" t="s">
        <v>717</v>
      </c>
      <c r="B13" s="27">
        <v>98.87512338545541</v>
      </c>
      <c r="C13" s="27">
        <v>107.22480751590916</v>
      </c>
      <c r="D13" s="27">
        <v>101.71433144010749</v>
      </c>
    </row>
    <row r="14" spans="1:14" hidden="1" outlineLevel="1" x14ac:dyDescent="0.2">
      <c r="A14" s="73" t="s">
        <v>810</v>
      </c>
      <c r="B14" s="27">
        <v>0.73189368770764118</v>
      </c>
      <c r="C14" s="27">
        <v>0.64850498338870421</v>
      </c>
      <c r="D14" s="27">
        <v>0.75116279069767433</v>
      </c>
    </row>
    <row r="15" spans="1:14" hidden="1" outlineLevel="1" x14ac:dyDescent="0.2">
      <c r="A15" s="73" t="s">
        <v>811</v>
      </c>
      <c r="B15" s="27">
        <v>0.5</v>
      </c>
      <c r="C15" s="27">
        <v>0.5</v>
      </c>
      <c r="D15" s="27">
        <v>0.5</v>
      </c>
    </row>
    <row r="16" spans="1:14" hidden="1" outlineLevel="1" x14ac:dyDescent="0.2">
      <c r="A16" s="73" t="s">
        <v>812</v>
      </c>
      <c r="B16" s="78">
        <v>0.69230769230769229</v>
      </c>
      <c r="C16" s="78">
        <v>0.65384615384615385</v>
      </c>
      <c r="D16" s="78">
        <v>0.70512820512820507</v>
      </c>
    </row>
    <row r="17" spans="1:4" hidden="1" outlineLevel="1" x14ac:dyDescent="0.2">
      <c r="A17" s="73" t="s">
        <v>813</v>
      </c>
      <c r="B17" s="78">
        <v>0.7674418604651162</v>
      </c>
      <c r="C17" s="78">
        <v>0.65116279069767435</v>
      </c>
      <c r="D17" s="78">
        <v>0.7674418604651162</v>
      </c>
    </row>
    <row r="18" spans="1:4" hidden="1" outlineLevel="1" x14ac:dyDescent="0.2">
      <c r="A18" s="73" t="s">
        <v>814</v>
      </c>
      <c r="B18" s="78">
        <v>0.6</v>
      </c>
      <c r="C18" s="78">
        <v>0.65714285714285714</v>
      </c>
      <c r="D18" s="78">
        <v>0.62857142857142856</v>
      </c>
    </row>
    <row r="19" spans="1:4" hidden="1" outlineLevel="1" x14ac:dyDescent="0.2">
      <c r="A19" s="73" t="s">
        <v>815</v>
      </c>
    </row>
    <row r="20" spans="1:4" hidden="1" outlineLevel="1" x14ac:dyDescent="0.2">
      <c r="A20" s="73" t="s">
        <v>812</v>
      </c>
    </row>
    <row r="21" spans="1:4" hidden="1" outlineLevel="1" x14ac:dyDescent="0.2">
      <c r="A21" s="73" t="s">
        <v>813</v>
      </c>
    </row>
    <row r="22" spans="1:4" hidden="1" outlineLevel="1" x14ac:dyDescent="0.2">
      <c r="A22" s="73" t="s">
        <v>814</v>
      </c>
    </row>
    <row r="23" spans="1:4" collapsed="1" x14ac:dyDescent="0.2"/>
    <row r="24" spans="1:4" x14ac:dyDescent="0.2">
      <c r="A24" s="73" t="s">
        <v>816</v>
      </c>
      <c r="B24" s="27" t="s">
        <v>681</v>
      </c>
      <c r="C24" s="27" t="s">
        <v>824</v>
      </c>
      <c r="D24" s="27" t="s">
        <v>859</v>
      </c>
    </row>
    <row r="25" spans="1:4" x14ac:dyDescent="0.2">
      <c r="A25" s="73" t="s">
        <v>711</v>
      </c>
      <c r="B25" s="79" t="s">
        <v>818</v>
      </c>
      <c r="C25" s="79" t="s">
        <v>842</v>
      </c>
      <c r="D25" s="79" t="s">
        <v>872</v>
      </c>
    </row>
    <row r="26" spans="1:4" x14ac:dyDescent="0.2">
      <c r="A26" s="73" t="s">
        <v>690</v>
      </c>
      <c r="B26" s="79" t="s">
        <v>819</v>
      </c>
      <c r="C26" s="77"/>
      <c r="D26" s="87" t="s">
        <v>875</v>
      </c>
    </row>
    <row r="27" spans="1:4" x14ac:dyDescent="0.2">
      <c r="A27" s="73" t="s">
        <v>826</v>
      </c>
      <c r="B27" s="79"/>
      <c r="C27" s="87" t="s">
        <v>843</v>
      </c>
      <c r="D27" s="79" t="s">
        <v>873</v>
      </c>
    </row>
    <row r="28" spans="1:4" x14ac:dyDescent="0.2">
      <c r="A28" s="73" t="s">
        <v>845</v>
      </c>
      <c r="B28" s="79"/>
      <c r="C28" s="87"/>
      <c r="D28" s="79" t="s">
        <v>874</v>
      </c>
    </row>
  </sheetData>
  <sortState xmlns:xlrd2="http://schemas.microsoft.com/office/spreadsheetml/2017/richdata2" ref="A27:N28">
    <sortCondition ref="A1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11</vt:i4>
      </vt:variant>
    </vt:vector>
  </HeadingPairs>
  <TitlesOfParts>
    <vt:vector size="31" baseType="lpstr">
      <vt:lpstr>vîrsta</vt:lpstr>
      <vt:lpstr>sex</vt:lpstr>
      <vt:lpstr>kocher, vome</vt:lpstr>
      <vt:lpstr>anamneza descr</vt:lpstr>
      <vt:lpstr>dureri abdom subiect descript</vt:lpstr>
      <vt:lpstr>scaderea apetitului</vt:lpstr>
      <vt:lpstr>descr clinice</vt:lpstr>
      <vt:lpstr>Voscresenschi</vt:lpstr>
      <vt:lpstr>USG, laborator</vt:lpstr>
      <vt:lpstr>patologiii concomitente</vt:lpstr>
      <vt:lpstr>patologii depistate</vt:lpstr>
      <vt:lpstr>patologii depistate laaroscopic</vt:lpstr>
      <vt:lpstr>icm</vt:lpstr>
      <vt:lpstr>timpul..</vt:lpstr>
      <vt:lpstr>localizare AV</vt:lpstr>
      <vt:lpstr>Sheet1</vt:lpstr>
      <vt:lpstr>Scornou78</vt:lpstr>
      <vt:lpstr>Alvarado78</vt:lpstr>
      <vt:lpstr>obezitate</vt:lpstr>
      <vt:lpstr>Model Summaries</vt:lpstr>
      <vt:lpstr>actual</vt:lpstr>
      <vt:lpstr>actual78</vt:lpstr>
      <vt:lpstr>actual78_Model_1_Predictions</vt:lpstr>
      <vt:lpstr>actual78_Model_1_Residuals</vt:lpstr>
      <vt:lpstr>actual78_Model_2_Predictions</vt:lpstr>
      <vt:lpstr>actual78_Model_2_Residuals</vt:lpstr>
      <vt:lpstr>actual78_Model_5_Predictions</vt:lpstr>
      <vt:lpstr>actual78_Model_5_Residuals</vt:lpstr>
      <vt:lpstr>Alvarado78</vt:lpstr>
      <vt:lpstr>obezitate78</vt:lpstr>
      <vt:lpstr>Scornou78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</dc:creator>
  <cp:lastModifiedBy>Alexandr</cp:lastModifiedBy>
  <dcterms:created xsi:type="dcterms:W3CDTF">2015-06-05T18:17:20Z</dcterms:created>
  <dcterms:modified xsi:type="dcterms:W3CDTF">2024-03-02T13:34:22Z</dcterms:modified>
</cp:coreProperties>
</file>